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Test\"/>
    </mc:Choice>
  </mc:AlternateContent>
  <bookViews>
    <workbookView xWindow="0" yWindow="0" windowWidth="20490" windowHeight="9885" activeTab="3"/>
  </bookViews>
  <sheets>
    <sheet name="Dashboard" sheetId="13" r:id="rId1"/>
    <sheet name="Setup Parameters" sheetId="1" r:id="rId2"/>
    <sheet name="Team Details" sheetId="8" r:id="rId3"/>
    <sheet name="Data Collection" sheetId="2" r:id="rId4"/>
    <sheet name="Sapiance Upload" sheetId="12" r:id="rId5"/>
    <sheet name="Guidance" sheetId="6" r:id="rId6"/>
    <sheet name="Formula" sheetId="5" state="veryHidden" r:id="rId7"/>
  </sheets>
  <externalReferences>
    <externalReference r:id="rId8"/>
    <externalReference r:id="rId9"/>
  </externalReferences>
  <definedNames>
    <definedName name="_xlnm._FilterDatabase" localSheetId="3" hidden="1">'Data Collection'!#REF!</definedName>
    <definedName name="_xlnm._FilterDatabase" localSheetId="2" hidden="1">'Team Details'!$A$1:$D$34</definedName>
    <definedName name="Default_Release_CR_Name">Formula!$C$2:$C$11</definedName>
    <definedName name="Life_Cycle_Names">Formula!$AA$2:$AA$21</definedName>
    <definedName name="Release_1">Formula!$D$2:$D$89</definedName>
    <definedName name="Release_10">Formula!$M$2:$M$89</definedName>
    <definedName name="Release_2">Formula!$E$2:$E$89</definedName>
    <definedName name="Release_3">Formula!$F$2:$F$89</definedName>
    <definedName name="Release_4">Formula!$G$2:$G$89</definedName>
    <definedName name="Release_5">Formula!$H$2:$H$89</definedName>
    <definedName name="Release_6">Formula!$I$2:$I$89</definedName>
    <definedName name="Release_7">Formula!$J$2:$J$89</definedName>
    <definedName name="Release_8">Formula!$K$2:$K$89</definedName>
    <definedName name="Release_9">Formula!$L$2:$L$89</definedName>
    <definedName name="Release_CR_Name">OFFSET(Formula!$B$2,0,0,(COUNTIF(Formula!$B$2:$B$11,"&gt;""")),1)</definedName>
    <definedName name="Resource_Names">OFFSET('Team Details'!$B$2,0,0,COUNTA('Team Details'!$B:$B),1)</definedName>
    <definedName name="Slicer_Month">#N/A</definedName>
    <definedName name="Slicer_Phase">#N/A</definedName>
    <definedName name="Slicer_Release___CR_Name">#N/A</definedName>
    <definedName name="Slicer_Resource_Name">#N/A</definedName>
  </definedNames>
  <calcPr calcId="162913"/>
  <pivotCaches>
    <pivotCache cacheId="10" r:id="rId10"/>
    <pivotCache cacheId="1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D10000" i="2" l="1"/>
  <c r="AC10000" i="2"/>
  <c r="M10000" i="2"/>
  <c r="K10000" i="2"/>
  <c r="L10000" i="2" s="1"/>
  <c r="G10000" i="2"/>
  <c r="AD9999" i="2"/>
  <c r="AC9999" i="2"/>
  <c r="L9999" i="2"/>
  <c r="K9999" i="2"/>
  <c r="M9999" i="2" s="1"/>
  <c r="N9999" i="2" s="1"/>
  <c r="G9999" i="2"/>
  <c r="AD9998" i="2"/>
  <c r="AC9998" i="2"/>
  <c r="K9998" i="2"/>
  <c r="G9998" i="2"/>
  <c r="AD9997" i="2"/>
  <c r="AC9997" i="2"/>
  <c r="L9997" i="2"/>
  <c r="K9997" i="2"/>
  <c r="M9997" i="2" s="1"/>
  <c r="G9997" i="2"/>
  <c r="AD9996" i="2"/>
  <c r="AC9996" i="2"/>
  <c r="M9996" i="2"/>
  <c r="K9996" i="2"/>
  <c r="L9996" i="2" s="1"/>
  <c r="G9996" i="2"/>
  <c r="AD9995" i="2"/>
  <c r="AC9995" i="2"/>
  <c r="L9995" i="2"/>
  <c r="K9995" i="2"/>
  <c r="M9995" i="2" s="1"/>
  <c r="N9995" i="2" s="1"/>
  <c r="G9995" i="2"/>
  <c r="AD9994" i="2"/>
  <c r="AC9994" i="2"/>
  <c r="K9994" i="2"/>
  <c r="G9994" i="2"/>
  <c r="AD9993" i="2"/>
  <c r="AC9993" i="2"/>
  <c r="L9993" i="2"/>
  <c r="K9993" i="2"/>
  <c r="M9993" i="2" s="1"/>
  <c r="G9993" i="2"/>
  <c r="AD9992" i="2"/>
  <c r="AC9992" i="2"/>
  <c r="M9992" i="2"/>
  <c r="K9992" i="2"/>
  <c r="L9992" i="2" s="1"/>
  <c r="G9992" i="2"/>
  <c r="AD9991" i="2"/>
  <c r="AC9991" i="2"/>
  <c r="L9991" i="2"/>
  <c r="K9991" i="2"/>
  <c r="M9991" i="2" s="1"/>
  <c r="N9991" i="2" s="1"/>
  <c r="G9991" i="2"/>
  <c r="AD9990" i="2"/>
  <c r="AC9990" i="2"/>
  <c r="K9990" i="2"/>
  <c r="G9990" i="2"/>
  <c r="AD9989" i="2"/>
  <c r="AC9989" i="2"/>
  <c r="L9989" i="2"/>
  <c r="K9989" i="2"/>
  <c r="M9989" i="2" s="1"/>
  <c r="G9989" i="2"/>
  <c r="AD9988" i="2"/>
  <c r="AC9988" i="2"/>
  <c r="M9988" i="2"/>
  <c r="K9988" i="2"/>
  <c r="L9988" i="2" s="1"/>
  <c r="G9988" i="2"/>
  <c r="AD9987" i="2"/>
  <c r="AC9987" i="2"/>
  <c r="L9987" i="2"/>
  <c r="K9987" i="2"/>
  <c r="M9987" i="2" s="1"/>
  <c r="N9987" i="2" s="1"/>
  <c r="G9987" i="2"/>
  <c r="AD9986" i="2"/>
  <c r="AC9986" i="2"/>
  <c r="K9986" i="2"/>
  <c r="G9986" i="2"/>
  <c r="AD9985" i="2"/>
  <c r="AC9985" i="2"/>
  <c r="L9985" i="2"/>
  <c r="K9985" i="2"/>
  <c r="M9985" i="2" s="1"/>
  <c r="G9985" i="2"/>
  <c r="AD9984" i="2"/>
  <c r="AC9984" i="2"/>
  <c r="M9984" i="2"/>
  <c r="K9984" i="2"/>
  <c r="L9984" i="2" s="1"/>
  <c r="G9984" i="2"/>
  <c r="AD9983" i="2"/>
  <c r="AC9983" i="2"/>
  <c r="L9983" i="2"/>
  <c r="K9983" i="2"/>
  <c r="M9983" i="2" s="1"/>
  <c r="N9983" i="2" s="1"/>
  <c r="G9983" i="2"/>
  <c r="AD9982" i="2"/>
  <c r="AC9982" i="2"/>
  <c r="K9982" i="2"/>
  <c r="G9982" i="2"/>
  <c r="AD9981" i="2"/>
  <c r="AC9981" i="2"/>
  <c r="L9981" i="2"/>
  <c r="K9981" i="2"/>
  <c r="M9981" i="2" s="1"/>
  <c r="G9981" i="2"/>
  <c r="AD9980" i="2"/>
  <c r="AC9980" i="2"/>
  <c r="M9980" i="2"/>
  <c r="K9980" i="2"/>
  <c r="L9980" i="2" s="1"/>
  <c r="G9980" i="2"/>
  <c r="AD9979" i="2"/>
  <c r="AC9979" i="2"/>
  <c r="L9979" i="2"/>
  <c r="K9979" i="2"/>
  <c r="M9979" i="2" s="1"/>
  <c r="N9979" i="2" s="1"/>
  <c r="G9979" i="2"/>
  <c r="AD9978" i="2"/>
  <c r="AC9978" i="2"/>
  <c r="K9978" i="2"/>
  <c r="G9978" i="2"/>
  <c r="AD9977" i="2"/>
  <c r="AC9977" i="2"/>
  <c r="L9977" i="2"/>
  <c r="K9977" i="2"/>
  <c r="M9977" i="2" s="1"/>
  <c r="G9977" i="2"/>
  <c r="AD9976" i="2"/>
  <c r="AC9976" i="2"/>
  <c r="M9976" i="2"/>
  <c r="K9976" i="2"/>
  <c r="L9976" i="2" s="1"/>
  <c r="G9976" i="2"/>
  <c r="AD9975" i="2"/>
  <c r="AC9975" i="2"/>
  <c r="L9975" i="2"/>
  <c r="K9975" i="2"/>
  <c r="M9975" i="2" s="1"/>
  <c r="N9975" i="2" s="1"/>
  <c r="G9975" i="2"/>
  <c r="AD9974" i="2"/>
  <c r="AC9974" i="2"/>
  <c r="K9974" i="2"/>
  <c r="G9974" i="2"/>
  <c r="AD9973" i="2"/>
  <c r="AC9973" i="2"/>
  <c r="L9973" i="2"/>
  <c r="K9973" i="2"/>
  <c r="M9973" i="2" s="1"/>
  <c r="G9973" i="2"/>
  <c r="AD9972" i="2"/>
  <c r="AC9972" i="2"/>
  <c r="M9972" i="2"/>
  <c r="K9972" i="2"/>
  <c r="L9972" i="2" s="1"/>
  <c r="G9972" i="2"/>
  <c r="AD9971" i="2"/>
  <c r="AC9971" i="2"/>
  <c r="L9971" i="2"/>
  <c r="K9971" i="2"/>
  <c r="M9971" i="2" s="1"/>
  <c r="N9971" i="2" s="1"/>
  <c r="G9971" i="2"/>
  <c r="AD9970" i="2"/>
  <c r="AC9970" i="2"/>
  <c r="K9970" i="2"/>
  <c r="G9970" i="2"/>
  <c r="AD9969" i="2"/>
  <c r="AC9969" i="2"/>
  <c r="L9969" i="2"/>
  <c r="K9969" i="2"/>
  <c r="M9969" i="2" s="1"/>
  <c r="G9969" i="2"/>
  <c r="AD9968" i="2"/>
  <c r="AC9968" i="2"/>
  <c r="M9968" i="2"/>
  <c r="K9968" i="2"/>
  <c r="L9968" i="2" s="1"/>
  <c r="G9968" i="2"/>
  <c r="AD9967" i="2"/>
  <c r="AC9967" i="2"/>
  <c r="K9967" i="2"/>
  <c r="G9967" i="2"/>
  <c r="AD9966" i="2"/>
  <c r="AC9966" i="2"/>
  <c r="L9966" i="2"/>
  <c r="K9966" i="2"/>
  <c r="M9966" i="2" s="1"/>
  <c r="N9966" i="2" s="1"/>
  <c r="G9966" i="2"/>
  <c r="AD9965" i="2"/>
  <c r="AC9965" i="2"/>
  <c r="K9965" i="2"/>
  <c r="G9965" i="2"/>
  <c r="AD9964" i="2"/>
  <c r="AC9964" i="2"/>
  <c r="L9964" i="2"/>
  <c r="K9964" i="2"/>
  <c r="M9964" i="2" s="1"/>
  <c r="G9964" i="2"/>
  <c r="AD9963" i="2"/>
  <c r="AC9963" i="2"/>
  <c r="M9963" i="2"/>
  <c r="K9963" i="2"/>
  <c r="L9963" i="2" s="1"/>
  <c r="G9963" i="2"/>
  <c r="AD9962" i="2"/>
  <c r="AC9962" i="2"/>
  <c r="L9962" i="2"/>
  <c r="K9962" i="2"/>
  <c r="M9962" i="2" s="1"/>
  <c r="N9962" i="2" s="1"/>
  <c r="G9962" i="2"/>
  <c r="AD9961" i="2"/>
  <c r="AC9961" i="2"/>
  <c r="K9961" i="2"/>
  <c r="G9961" i="2"/>
  <c r="AD9960" i="2"/>
  <c r="AC9960" i="2"/>
  <c r="L9960" i="2"/>
  <c r="K9960" i="2"/>
  <c r="M9960" i="2" s="1"/>
  <c r="G9960" i="2"/>
  <c r="AD9959" i="2"/>
  <c r="AC9959" i="2"/>
  <c r="M9959" i="2"/>
  <c r="K9959" i="2"/>
  <c r="L9959" i="2" s="1"/>
  <c r="G9959" i="2"/>
  <c r="AD9958" i="2"/>
  <c r="AC9958" i="2"/>
  <c r="L9958" i="2"/>
  <c r="K9958" i="2"/>
  <c r="M9958" i="2" s="1"/>
  <c r="N9958" i="2" s="1"/>
  <c r="G9958" i="2"/>
  <c r="AD9957" i="2"/>
  <c r="AC9957" i="2"/>
  <c r="K9957" i="2"/>
  <c r="G9957" i="2"/>
  <c r="AD9956" i="2"/>
  <c r="AC9956" i="2"/>
  <c r="L9956" i="2"/>
  <c r="K9956" i="2"/>
  <c r="M9956" i="2" s="1"/>
  <c r="G9956" i="2"/>
  <c r="AD9955" i="2"/>
  <c r="AC9955" i="2"/>
  <c r="M9955" i="2"/>
  <c r="K9955" i="2"/>
  <c r="L9955" i="2" s="1"/>
  <c r="G9955" i="2"/>
  <c r="AD9954" i="2"/>
  <c r="AC9954" i="2"/>
  <c r="L9954" i="2"/>
  <c r="K9954" i="2"/>
  <c r="M9954" i="2" s="1"/>
  <c r="N9954" i="2" s="1"/>
  <c r="G9954" i="2"/>
  <c r="AD9953" i="2"/>
  <c r="AC9953" i="2"/>
  <c r="K9953" i="2"/>
  <c r="G9953" i="2"/>
  <c r="AD9952" i="2"/>
  <c r="AC9952" i="2"/>
  <c r="L9952" i="2"/>
  <c r="K9952" i="2"/>
  <c r="M9952" i="2" s="1"/>
  <c r="G9952" i="2"/>
  <c r="AD9951" i="2"/>
  <c r="AC9951" i="2"/>
  <c r="M9951" i="2"/>
  <c r="K9951" i="2"/>
  <c r="L9951" i="2" s="1"/>
  <c r="G9951" i="2"/>
  <c r="AD9950" i="2"/>
  <c r="AC9950" i="2"/>
  <c r="L9950" i="2"/>
  <c r="K9950" i="2"/>
  <c r="M9950" i="2" s="1"/>
  <c r="N9950" i="2" s="1"/>
  <c r="G9950" i="2"/>
  <c r="AD9949" i="2"/>
  <c r="AC9949" i="2"/>
  <c r="K9949" i="2"/>
  <c r="G9949" i="2"/>
  <c r="AD9948" i="2"/>
  <c r="AC9948" i="2"/>
  <c r="L9948" i="2"/>
  <c r="K9948" i="2"/>
  <c r="M9948" i="2" s="1"/>
  <c r="G9948" i="2"/>
  <c r="AD9947" i="2"/>
  <c r="AC9947" i="2"/>
  <c r="M9947" i="2"/>
  <c r="K9947" i="2"/>
  <c r="L9947" i="2" s="1"/>
  <c r="G9947" i="2"/>
  <c r="AD9946" i="2"/>
  <c r="AC9946" i="2"/>
  <c r="L9946" i="2"/>
  <c r="K9946" i="2"/>
  <c r="M9946" i="2" s="1"/>
  <c r="N9946" i="2" s="1"/>
  <c r="G9946" i="2"/>
  <c r="AD9945" i="2"/>
  <c r="AC9945" i="2"/>
  <c r="K9945" i="2"/>
  <c r="G9945" i="2"/>
  <c r="AD9944" i="2"/>
  <c r="AC9944" i="2"/>
  <c r="L9944" i="2"/>
  <c r="K9944" i="2"/>
  <c r="M9944" i="2" s="1"/>
  <c r="G9944" i="2"/>
  <c r="AD9943" i="2"/>
  <c r="AC9943" i="2"/>
  <c r="M9943" i="2"/>
  <c r="K9943" i="2"/>
  <c r="L9943" i="2" s="1"/>
  <c r="G9943" i="2"/>
  <c r="AD9942" i="2"/>
  <c r="AC9942" i="2"/>
  <c r="L9942" i="2"/>
  <c r="K9942" i="2"/>
  <c r="M9942" i="2" s="1"/>
  <c r="N9942" i="2" s="1"/>
  <c r="G9942" i="2"/>
  <c r="AD9941" i="2"/>
  <c r="AC9941" i="2"/>
  <c r="K9941" i="2"/>
  <c r="G9941" i="2"/>
  <c r="AD9940" i="2"/>
  <c r="AC9940" i="2"/>
  <c r="L9940" i="2"/>
  <c r="K9940" i="2"/>
  <c r="M9940" i="2" s="1"/>
  <c r="G9940" i="2"/>
  <c r="AD9939" i="2"/>
  <c r="AC9939" i="2"/>
  <c r="M9939" i="2"/>
  <c r="K9939" i="2"/>
  <c r="L9939" i="2" s="1"/>
  <c r="G9939" i="2"/>
  <c r="AD9938" i="2"/>
  <c r="AC9938" i="2"/>
  <c r="L9938" i="2"/>
  <c r="K9938" i="2"/>
  <c r="M9938" i="2" s="1"/>
  <c r="N9938" i="2" s="1"/>
  <c r="G9938" i="2"/>
  <c r="AD9937" i="2"/>
  <c r="AC9937" i="2"/>
  <c r="K9937" i="2"/>
  <c r="G9937" i="2"/>
  <c r="AD9936" i="2"/>
  <c r="AC9936" i="2"/>
  <c r="L9936" i="2"/>
  <c r="K9936" i="2"/>
  <c r="M9936" i="2" s="1"/>
  <c r="G9936" i="2"/>
  <c r="AD9935" i="2"/>
  <c r="AC9935" i="2"/>
  <c r="M9935" i="2"/>
  <c r="K9935" i="2"/>
  <c r="L9935" i="2" s="1"/>
  <c r="G9935" i="2"/>
  <c r="AD9934" i="2"/>
  <c r="AC9934" i="2"/>
  <c r="L9934" i="2"/>
  <c r="K9934" i="2"/>
  <c r="M9934" i="2" s="1"/>
  <c r="N9934" i="2" s="1"/>
  <c r="G9934" i="2"/>
  <c r="AD9933" i="2"/>
  <c r="AC9933" i="2"/>
  <c r="K9933" i="2"/>
  <c r="G9933" i="2"/>
  <c r="AD9932" i="2"/>
  <c r="AC9932" i="2"/>
  <c r="L9932" i="2"/>
  <c r="K9932" i="2"/>
  <c r="M9932" i="2" s="1"/>
  <c r="G9932" i="2"/>
  <c r="AD9931" i="2"/>
  <c r="AC9931" i="2"/>
  <c r="M9931" i="2"/>
  <c r="K9931" i="2"/>
  <c r="L9931" i="2" s="1"/>
  <c r="G9931" i="2"/>
  <c r="AD9930" i="2"/>
  <c r="AC9930" i="2"/>
  <c r="L9930" i="2"/>
  <c r="K9930" i="2"/>
  <c r="M9930" i="2" s="1"/>
  <c r="N9930" i="2" s="1"/>
  <c r="G9930" i="2"/>
  <c r="AD9929" i="2"/>
  <c r="AC9929" i="2"/>
  <c r="K9929" i="2"/>
  <c r="G9929" i="2"/>
  <c r="AD9928" i="2"/>
  <c r="AC9928" i="2"/>
  <c r="L9928" i="2"/>
  <c r="K9928" i="2"/>
  <c r="M9928" i="2" s="1"/>
  <c r="G9928" i="2"/>
  <c r="AD9927" i="2"/>
  <c r="AC9927" i="2"/>
  <c r="M9927" i="2"/>
  <c r="K9927" i="2"/>
  <c r="L9927" i="2" s="1"/>
  <c r="G9927" i="2"/>
  <c r="AD9926" i="2"/>
  <c r="AC9926" i="2"/>
  <c r="L9926" i="2"/>
  <c r="K9926" i="2"/>
  <c r="M9926" i="2" s="1"/>
  <c r="N9926" i="2" s="1"/>
  <c r="G9926" i="2"/>
  <c r="AD9925" i="2"/>
  <c r="AC9925" i="2"/>
  <c r="K9925" i="2"/>
  <c r="G9925" i="2"/>
  <c r="AD9924" i="2"/>
  <c r="AC9924" i="2"/>
  <c r="L9924" i="2"/>
  <c r="K9924" i="2"/>
  <c r="M9924" i="2" s="1"/>
  <c r="G9924" i="2"/>
  <c r="AD9923" i="2"/>
  <c r="AC9923" i="2"/>
  <c r="M9923" i="2"/>
  <c r="K9923" i="2"/>
  <c r="L9923" i="2" s="1"/>
  <c r="G9923" i="2"/>
  <c r="AD9922" i="2"/>
  <c r="AC9922" i="2"/>
  <c r="L9922" i="2"/>
  <c r="K9922" i="2"/>
  <c r="M9922" i="2" s="1"/>
  <c r="N9922" i="2" s="1"/>
  <c r="G9922" i="2"/>
  <c r="AD9921" i="2"/>
  <c r="AC9921" i="2"/>
  <c r="K9921" i="2"/>
  <c r="G9921" i="2"/>
  <c r="AD9920" i="2"/>
  <c r="AC9920" i="2"/>
  <c r="L9920" i="2"/>
  <c r="K9920" i="2"/>
  <c r="M9920" i="2" s="1"/>
  <c r="G9920" i="2"/>
  <c r="AD9919" i="2"/>
  <c r="AC9919" i="2"/>
  <c r="L9919" i="2"/>
  <c r="K9919" i="2"/>
  <c r="M9919" i="2" s="1"/>
  <c r="N9919" i="2" s="1"/>
  <c r="G9919" i="2"/>
  <c r="AD9918" i="2"/>
  <c r="AC9918" i="2"/>
  <c r="K9918" i="2"/>
  <c r="G9918" i="2"/>
  <c r="AD9917" i="2"/>
  <c r="AC9917" i="2"/>
  <c r="L9917" i="2"/>
  <c r="K9917" i="2"/>
  <c r="M9917" i="2" s="1"/>
  <c r="G9917" i="2"/>
  <c r="AD9916" i="2"/>
  <c r="AC9916" i="2"/>
  <c r="M9916" i="2"/>
  <c r="K9916" i="2"/>
  <c r="L9916" i="2" s="1"/>
  <c r="G9916" i="2"/>
  <c r="AD9915" i="2"/>
  <c r="AC9915" i="2"/>
  <c r="L9915" i="2"/>
  <c r="K9915" i="2"/>
  <c r="M9915" i="2" s="1"/>
  <c r="N9915" i="2" s="1"/>
  <c r="G9915" i="2"/>
  <c r="AD9914" i="2"/>
  <c r="AC9914" i="2"/>
  <c r="K9914" i="2"/>
  <c r="G9914" i="2"/>
  <c r="AD9913" i="2"/>
  <c r="AC9913" i="2"/>
  <c r="L9913" i="2"/>
  <c r="K9913" i="2"/>
  <c r="M9913" i="2" s="1"/>
  <c r="G9913" i="2"/>
  <c r="AD9912" i="2"/>
  <c r="AC9912" i="2"/>
  <c r="M9912" i="2"/>
  <c r="K9912" i="2"/>
  <c r="L9912" i="2" s="1"/>
  <c r="G9912" i="2"/>
  <c r="AD9911" i="2"/>
  <c r="AC9911" i="2"/>
  <c r="L9911" i="2"/>
  <c r="K9911" i="2"/>
  <c r="M9911" i="2" s="1"/>
  <c r="N9911" i="2" s="1"/>
  <c r="G9911" i="2"/>
  <c r="AD9910" i="2"/>
  <c r="AC9910" i="2"/>
  <c r="K9910" i="2"/>
  <c r="G9910" i="2"/>
  <c r="AD9909" i="2"/>
  <c r="AC9909" i="2"/>
  <c r="L9909" i="2"/>
  <c r="K9909" i="2"/>
  <c r="M9909" i="2" s="1"/>
  <c r="G9909" i="2"/>
  <c r="AD9908" i="2"/>
  <c r="AC9908" i="2"/>
  <c r="M9908" i="2"/>
  <c r="K9908" i="2"/>
  <c r="L9908" i="2" s="1"/>
  <c r="G9908" i="2"/>
  <c r="AD9907" i="2"/>
  <c r="AC9907" i="2"/>
  <c r="L9907" i="2"/>
  <c r="K9907" i="2"/>
  <c r="M9907" i="2" s="1"/>
  <c r="N9907" i="2" s="1"/>
  <c r="G9907" i="2"/>
  <c r="AD9906" i="2"/>
  <c r="AC9906" i="2"/>
  <c r="K9906" i="2"/>
  <c r="G9906" i="2"/>
  <c r="AD9905" i="2"/>
  <c r="AC9905" i="2"/>
  <c r="L9905" i="2"/>
  <c r="K9905" i="2"/>
  <c r="M9905" i="2" s="1"/>
  <c r="G9905" i="2"/>
  <c r="AD9904" i="2"/>
  <c r="AC9904" i="2"/>
  <c r="M9904" i="2"/>
  <c r="K9904" i="2"/>
  <c r="L9904" i="2" s="1"/>
  <c r="G9904" i="2"/>
  <c r="AD9903" i="2"/>
  <c r="AC9903" i="2"/>
  <c r="L9903" i="2"/>
  <c r="K9903" i="2"/>
  <c r="M9903" i="2" s="1"/>
  <c r="N9903" i="2" s="1"/>
  <c r="G9903" i="2"/>
  <c r="AD9902" i="2"/>
  <c r="AC9902" i="2"/>
  <c r="K9902" i="2"/>
  <c r="G9902" i="2"/>
  <c r="AD9901" i="2"/>
  <c r="AC9901" i="2"/>
  <c r="L9901" i="2"/>
  <c r="K9901" i="2"/>
  <c r="M9901" i="2" s="1"/>
  <c r="G9901" i="2"/>
  <c r="AD9900" i="2"/>
  <c r="AC9900" i="2"/>
  <c r="M9900" i="2"/>
  <c r="K9900" i="2"/>
  <c r="L9900" i="2" s="1"/>
  <c r="G9900" i="2"/>
  <c r="AD9899" i="2"/>
  <c r="AC9899" i="2"/>
  <c r="L9899" i="2"/>
  <c r="K9899" i="2"/>
  <c r="M9899" i="2" s="1"/>
  <c r="N9899" i="2" s="1"/>
  <c r="G9899" i="2"/>
  <c r="AD9898" i="2"/>
  <c r="AC9898" i="2"/>
  <c r="K9898" i="2"/>
  <c r="G9898" i="2"/>
  <c r="AD9897" i="2"/>
  <c r="AC9897" i="2"/>
  <c r="L9897" i="2"/>
  <c r="K9897" i="2"/>
  <c r="M9897" i="2" s="1"/>
  <c r="G9897" i="2"/>
  <c r="AD9896" i="2"/>
  <c r="AC9896" i="2"/>
  <c r="M9896" i="2"/>
  <c r="K9896" i="2"/>
  <c r="L9896" i="2" s="1"/>
  <c r="G9896" i="2"/>
  <c r="AD9895" i="2"/>
  <c r="AC9895" i="2"/>
  <c r="L9895" i="2"/>
  <c r="K9895" i="2"/>
  <c r="M9895" i="2" s="1"/>
  <c r="N9895" i="2" s="1"/>
  <c r="G9895" i="2"/>
  <c r="AD9894" i="2"/>
  <c r="AC9894" i="2"/>
  <c r="K9894" i="2"/>
  <c r="G9894" i="2"/>
  <c r="AD9893" i="2"/>
  <c r="AC9893" i="2"/>
  <c r="L9893" i="2"/>
  <c r="K9893" i="2"/>
  <c r="M9893" i="2" s="1"/>
  <c r="G9893" i="2"/>
  <c r="AD9892" i="2"/>
  <c r="AC9892" i="2"/>
  <c r="M9892" i="2"/>
  <c r="K9892" i="2"/>
  <c r="L9892" i="2" s="1"/>
  <c r="G9892" i="2"/>
  <c r="AD9891" i="2"/>
  <c r="AC9891" i="2"/>
  <c r="L9891" i="2"/>
  <c r="K9891" i="2"/>
  <c r="M9891" i="2" s="1"/>
  <c r="N9891" i="2" s="1"/>
  <c r="G9891" i="2"/>
  <c r="AD9890" i="2"/>
  <c r="AC9890" i="2"/>
  <c r="K9890" i="2"/>
  <c r="G9890" i="2"/>
  <c r="AD9889" i="2"/>
  <c r="AC9889" i="2"/>
  <c r="L9889" i="2"/>
  <c r="K9889" i="2"/>
  <c r="M9889" i="2" s="1"/>
  <c r="G9889" i="2"/>
  <c r="AD9888" i="2"/>
  <c r="AC9888" i="2"/>
  <c r="M9888" i="2"/>
  <c r="K9888" i="2"/>
  <c r="L9888" i="2" s="1"/>
  <c r="G9888" i="2"/>
  <c r="AD9887" i="2"/>
  <c r="AC9887" i="2"/>
  <c r="L9887" i="2"/>
  <c r="K9887" i="2"/>
  <c r="M9887" i="2" s="1"/>
  <c r="N9887" i="2" s="1"/>
  <c r="G9887" i="2"/>
  <c r="AD9886" i="2"/>
  <c r="AC9886" i="2"/>
  <c r="K9886" i="2"/>
  <c r="G9886" i="2"/>
  <c r="AD9885" i="2"/>
  <c r="AC9885" i="2"/>
  <c r="L9885" i="2"/>
  <c r="K9885" i="2"/>
  <c r="M9885" i="2" s="1"/>
  <c r="G9885" i="2"/>
  <c r="AD9884" i="2"/>
  <c r="AC9884" i="2"/>
  <c r="M9884" i="2"/>
  <c r="K9884" i="2"/>
  <c r="L9884" i="2" s="1"/>
  <c r="G9884" i="2"/>
  <c r="AD9883" i="2"/>
  <c r="AC9883" i="2"/>
  <c r="L9883" i="2"/>
  <c r="K9883" i="2"/>
  <c r="M9883" i="2" s="1"/>
  <c r="N9883" i="2" s="1"/>
  <c r="G9883" i="2"/>
  <c r="AD9882" i="2"/>
  <c r="AC9882" i="2"/>
  <c r="K9882" i="2"/>
  <c r="G9882" i="2"/>
  <c r="AD9881" i="2"/>
  <c r="AC9881" i="2"/>
  <c r="L9881" i="2"/>
  <c r="K9881" i="2"/>
  <c r="M9881" i="2" s="1"/>
  <c r="G9881" i="2"/>
  <c r="AD9880" i="2"/>
  <c r="AC9880" i="2"/>
  <c r="M9880" i="2"/>
  <c r="K9880" i="2"/>
  <c r="L9880" i="2" s="1"/>
  <c r="G9880" i="2"/>
  <c r="AD9879" i="2"/>
  <c r="AC9879" i="2"/>
  <c r="L9879" i="2"/>
  <c r="K9879" i="2"/>
  <c r="M9879" i="2" s="1"/>
  <c r="N9879" i="2" s="1"/>
  <c r="G9879" i="2"/>
  <c r="AD9878" i="2"/>
  <c r="AC9878" i="2"/>
  <c r="K9878" i="2"/>
  <c r="G9878" i="2"/>
  <c r="AD9877" i="2"/>
  <c r="AC9877" i="2"/>
  <c r="L9877" i="2"/>
  <c r="K9877" i="2"/>
  <c r="M9877" i="2" s="1"/>
  <c r="G9877" i="2"/>
  <c r="AD9876" i="2"/>
  <c r="AC9876" i="2"/>
  <c r="M9876" i="2"/>
  <c r="K9876" i="2"/>
  <c r="L9876" i="2" s="1"/>
  <c r="G9876" i="2"/>
  <c r="AD9875" i="2"/>
  <c r="AC9875" i="2"/>
  <c r="L9875" i="2"/>
  <c r="K9875" i="2"/>
  <c r="M9875" i="2" s="1"/>
  <c r="N9875" i="2" s="1"/>
  <c r="G9875" i="2"/>
  <c r="AD9874" i="2"/>
  <c r="AC9874" i="2"/>
  <c r="K9874" i="2"/>
  <c r="G9874" i="2"/>
  <c r="AD9873" i="2"/>
  <c r="AC9873" i="2"/>
  <c r="L9873" i="2"/>
  <c r="K9873" i="2"/>
  <c r="M9873" i="2" s="1"/>
  <c r="G9873" i="2"/>
  <c r="AD9872" i="2"/>
  <c r="AC9872" i="2"/>
  <c r="M9872" i="2"/>
  <c r="K9872" i="2"/>
  <c r="L9872" i="2" s="1"/>
  <c r="G9872" i="2"/>
  <c r="AD9871" i="2"/>
  <c r="AC9871" i="2"/>
  <c r="L9871" i="2"/>
  <c r="K9871" i="2"/>
  <c r="M9871" i="2" s="1"/>
  <c r="N9871" i="2" s="1"/>
  <c r="G9871" i="2"/>
  <c r="AD9870" i="2"/>
  <c r="AC9870" i="2"/>
  <c r="K9870" i="2"/>
  <c r="G9870" i="2"/>
  <c r="AD9869" i="2"/>
  <c r="AC9869" i="2"/>
  <c r="L9869" i="2"/>
  <c r="K9869" i="2"/>
  <c r="M9869" i="2" s="1"/>
  <c r="G9869" i="2"/>
  <c r="AD9868" i="2"/>
  <c r="AC9868" i="2"/>
  <c r="M9868" i="2"/>
  <c r="K9868" i="2"/>
  <c r="L9868" i="2" s="1"/>
  <c r="G9868" i="2"/>
  <c r="AD9867" i="2"/>
  <c r="AC9867" i="2"/>
  <c r="L9867" i="2"/>
  <c r="K9867" i="2"/>
  <c r="M9867" i="2" s="1"/>
  <c r="N9867" i="2" s="1"/>
  <c r="G9867" i="2"/>
  <c r="AD9866" i="2"/>
  <c r="AC9866" i="2"/>
  <c r="K9866" i="2"/>
  <c r="G9866" i="2"/>
  <c r="AD9865" i="2"/>
  <c r="AC9865" i="2"/>
  <c r="L9865" i="2"/>
  <c r="K9865" i="2"/>
  <c r="M9865" i="2" s="1"/>
  <c r="G9865" i="2"/>
  <c r="AD9864" i="2"/>
  <c r="AC9864" i="2"/>
  <c r="M9864" i="2"/>
  <c r="K9864" i="2"/>
  <c r="L9864" i="2" s="1"/>
  <c r="G9864" i="2"/>
  <c r="AD9863" i="2"/>
  <c r="AC9863" i="2"/>
  <c r="L9863" i="2"/>
  <c r="K9863" i="2"/>
  <c r="M9863" i="2" s="1"/>
  <c r="N9863" i="2" s="1"/>
  <c r="G9863" i="2"/>
  <c r="AD9862" i="2"/>
  <c r="AC9862" i="2"/>
  <c r="K9862" i="2"/>
  <c r="G9862" i="2"/>
  <c r="AD9861" i="2"/>
  <c r="AC9861" i="2"/>
  <c r="L9861" i="2"/>
  <c r="K9861" i="2"/>
  <c r="M9861" i="2" s="1"/>
  <c r="G9861" i="2"/>
  <c r="AD9860" i="2"/>
  <c r="AC9860" i="2"/>
  <c r="M9860" i="2"/>
  <c r="K9860" i="2"/>
  <c r="L9860" i="2" s="1"/>
  <c r="G9860" i="2"/>
  <c r="AD9859" i="2"/>
  <c r="AC9859" i="2"/>
  <c r="L9859" i="2"/>
  <c r="K9859" i="2"/>
  <c r="M9859" i="2" s="1"/>
  <c r="N9859" i="2" s="1"/>
  <c r="G9859" i="2"/>
  <c r="AD9858" i="2"/>
  <c r="AC9858" i="2"/>
  <c r="K9858" i="2"/>
  <c r="G9858" i="2"/>
  <c r="AD9857" i="2"/>
  <c r="AC9857" i="2"/>
  <c r="L9857" i="2"/>
  <c r="K9857" i="2"/>
  <c r="M9857" i="2" s="1"/>
  <c r="G9857" i="2"/>
  <c r="AD9856" i="2"/>
  <c r="AC9856" i="2"/>
  <c r="M9856" i="2"/>
  <c r="K9856" i="2"/>
  <c r="L9856" i="2" s="1"/>
  <c r="G9856" i="2"/>
  <c r="AD9855" i="2"/>
  <c r="AC9855" i="2"/>
  <c r="L9855" i="2"/>
  <c r="K9855" i="2"/>
  <c r="M9855" i="2" s="1"/>
  <c r="N9855" i="2" s="1"/>
  <c r="G9855" i="2"/>
  <c r="AD9854" i="2"/>
  <c r="AC9854" i="2"/>
  <c r="K9854" i="2"/>
  <c r="G9854" i="2"/>
  <c r="AD9853" i="2"/>
  <c r="AC9853" i="2"/>
  <c r="L9853" i="2"/>
  <c r="K9853" i="2"/>
  <c r="M9853" i="2" s="1"/>
  <c r="G9853" i="2"/>
  <c r="AD9852" i="2"/>
  <c r="AC9852" i="2"/>
  <c r="M9852" i="2"/>
  <c r="K9852" i="2"/>
  <c r="L9852" i="2" s="1"/>
  <c r="G9852" i="2"/>
  <c r="AD9851" i="2"/>
  <c r="AC9851" i="2"/>
  <c r="L9851" i="2"/>
  <c r="K9851" i="2"/>
  <c r="M9851" i="2" s="1"/>
  <c r="N9851" i="2" s="1"/>
  <c r="G9851" i="2"/>
  <c r="AD9850" i="2"/>
  <c r="AC9850" i="2"/>
  <c r="K9850" i="2"/>
  <c r="G9850" i="2"/>
  <c r="AD9849" i="2"/>
  <c r="AC9849" i="2"/>
  <c r="L9849" i="2"/>
  <c r="K9849" i="2"/>
  <c r="M9849" i="2" s="1"/>
  <c r="G9849" i="2"/>
  <c r="AD9848" i="2"/>
  <c r="AC9848" i="2"/>
  <c r="M9848" i="2"/>
  <c r="K9848" i="2"/>
  <c r="L9848" i="2" s="1"/>
  <c r="G9848" i="2"/>
  <c r="AD9847" i="2"/>
  <c r="AC9847" i="2"/>
  <c r="L9847" i="2"/>
  <c r="K9847" i="2"/>
  <c r="M9847" i="2" s="1"/>
  <c r="N9847" i="2" s="1"/>
  <c r="G9847" i="2"/>
  <c r="AD9846" i="2"/>
  <c r="AC9846" i="2"/>
  <c r="K9846" i="2"/>
  <c r="G9846" i="2"/>
  <c r="AD9845" i="2"/>
  <c r="AC9845" i="2"/>
  <c r="L9845" i="2"/>
  <c r="K9845" i="2"/>
  <c r="M9845" i="2" s="1"/>
  <c r="G9845" i="2"/>
  <c r="AD9844" i="2"/>
  <c r="AC9844" i="2"/>
  <c r="M9844" i="2"/>
  <c r="K9844" i="2"/>
  <c r="L9844" i="2" s="1"/>
  <c r="G9844" i="2"/>
  <c r="AD9843" i="2"/>
  <c r="AC9843" i="2"/>
  <c r="L9843" i="2"/>
  <c r="K9843" i="2"/>
  <c r="M9843" i="2" s="1"/>
  <c r="N9843" i="2" s="1"/>
  <c r="G9843" i="2"/>
  <c r="AD9842" i="2"/>
  <c r="AC9842" i="2"/>
  <c r="K9842" i="2"/>
  <c r="G9842" i="2"/>
  <c r="AD9841" i="2"/>
  <c r="AC9841" i="2"/>
  <c r="L9841" i="2"/>
  <c r="K9841" i="2"/>
  <c r="M9841" i="2" s="1"/>
  <c r="G9841" i="2"/>
  <c r="AD9840" i="2"/>
  <c r="AC9840" i="2"/>
  <c r="M9840" i="2"/>
  <c r="K9840" i="2"/>
  <c r="L9840" i="2" s="1"/>
  <c r="G9840" i="2"/>
  <c r="AD9839" i="2"/>
  <c r="AC9839" i="2"/>
  <c r="L9839" i="2"/>
  <c r="K9839" i="2"/>
  <c r="M9839" i="2" s="1"/>
  <c r="N9839" i="2" s="1"/>
  <c r="G9839" i="2"/>
  <c r="AD9838" i="2"/>
  <c r="AC9838" i="2"/>
  <c r="K9838" i="2"/>
  <c r="G9838" i="2"/>
  <c r="AD9837" i="2"/>
  <c r="AC9837" i="2"/>
  <c r="L9837" i="2"/>
  <c r="K9837" i="2"/>
  <c r="M9837" i="2" s="1"/>
  <c r="G9837" i="2"/>
  <c r="AD9836" i="2"/>
  <c r="AC9836" i="2"/>
  <c r="M9836" i="2"/>
  <c r="K9836" i="2"/>
  <c r="L9836" i="2" s="1"/>
  <c r="G9836" i="2"/>
  <c r="AD9835" i="2"/>
  <c r="AC9835" i="2"/>
  <c r="L9835" i="2"/>
  <c r="K9835" i="2"/>
  <c r="M9835" i="2" s="1"/>
  <c r="N9835" i="2" s="1"/>
  <c r="G9835" i="2"/>
  <c r="AD9834" i="2"/>
  <c r="AC9834" i="2"/>
  <c r="K9834" i="2"/>
  <c r="G9834" i="2"/>
  <c r="AD9833" i="2"/>
  <c r="AC9833" i="2"/>
  <c r="L9833" i="2"/>
  <c r="K9833" i="2"/>
  <c r="M9833" i="2" s="1"/>
  <c r="G9833" i="2"/>
  <c r="AD9832" i="2"/>
  <c r="AC9832" i="2"/>
  <c r="M9832" i="2"/>
  <c r="K9832" i="2"/>
  <c r="L9832" i="2" s="1"/>
  <c r="G9832" i="2"/>
  <c r="AD9831" i="2"/>
  <c r="AC9831" i="2"/>
  <c r="L9831" i="2"/>
  <c r="K9831" i="2"/>
  <c r="M9831" i="2" s="1"/>
  <c r="N9831" i="2" s="1"/>
  <c r="G9831" i="2"/>
  <c r="AD9830" i="2"/>
  <c r="AC9830" i="2"/>
  <c r="K9830" i="2"/>
  <c r="G9830" i="2"/>
  <c r="AD9829" i="2"/>
  <c r="AC9829" i="2"/>
  <c r="L9829" i="2"/>
  <c r="K9829" i="2"/>
  <c r="M9829" i="2" s="1"/>
  <c r="G9829" i="2"/>
  <c r="AD9828" i="2"/>
  <c r="AC9828" i="2"/>
  <c r="M9828" i="2"/>
  <c r="K9828" i="2"/>
  <c r="L9828" i="2" s="1"/>
  <c r="G9828" i="2"/>
  <c r="AD9827" i="2"/>
  <c r="AC9827" i="2"/>
  <c r="L9827" i="2"/>
  <c r="K9827" i="2"/>
  <c r="M9827" i="2" s="1"/>
  <c r="N9827" i="2" s="1"/>
  <c r="G9827" i="2"/>
  <c r="AD9826" i="2"/>
  <c r="AC9826" i="2"/>
  <c r="K9826" i="2"/>
  <c r="G9826" i="2"/>
  <c r="AD9825" i="2"/>
  <c r="AC9825" i="2"/>
  <c r="L9825" i="2"/>
  <c r="K9825" i="2"/>
  <c r="M9825" i="2" s="1"/>
  <c r="G9825" i="2"/>
  <c r="AD9824" i="2"/>
  <c r="AC9824" i="2"/>
  <c r="M9824" i="2"/>
  <c r="K9824" i="2"/>
  <c r="L9824" i="2" s="1"/>
  <c r="G9824" i="2"/>
  <c r="AD9823" i="2"/>
  <c r="AC9823" i="2"/>
  <c r="L9823" i="2"/>
  <c r="K9823" i="2"/>
  <c r="M9823" i="2" s="1"/>
  <c r="N9823" i="2" s="1"/>
  <c r="G9823" i="2"/>
  <c r="AD9822" i="2"/>
  <c r="AC9822" i="2"/>
  <c r="K9822" i="2"/>
  <c r="G9822" i="2"/>
  <c r="AD9821" i="2"/>
  <c r="AC9821" i="2"/>
  <c r="L9821" i="2"/>
  <c r="K9821" i="2"/>
  <c r="M9821" i="2" s="1"/>
  <c r="G9821" i="2"/>
  <c r="AD9820" i="2"/>
  <c r="AC9820" i="2"/>
  <c r="M9820" i="2"/>
  <c r="K9820" i="2"/>
  <c r="L9820" i="2" s="1"/>
  <c r="G9820" i="2"/>
  <c r="AD9819" i="2"/>
  <c r="AC9819" i="2"/>
  <c r="L9819" i="2"/>
  <c r="K9819" i="2"/>
  <c r="M9819" i="2" s="1"/>
  <c r="N9819" i="2" s="1"/>
  <c r="G9819" i="2"/>
  <c r="AD9818" i="2"/>
  <c r="AC9818" i="2"/>
  <c r="K9818" i="2"/>
  <c r="G9818" i="2"/>
  <c r="AD9817" i="2"/>
  <c r="AC9817" i="2"/>
  <c r="L9817" i="2"/>
  <c r="K9817" i="2"/>
  <c r="M9817" i="2" s="1"/>
  <c r="G9817" i="2"/>
  <c r="AD9816" i="2"/>
  <c r="AC9816" i="2"/>
  <c r="M9816" i="2"/>
  <c r="K9816" i="2"/>
  <c r="L9816" i="2" s="1"/>
  <c r="G9816" i="2"/>
  <c r="AD9815" i="2"/>
  <c r="AC9815" i="2"/>
  <c r="K9815" i="2"/>
  <c r="G9815" i="2"/>
  <c r="AD9814" i="2"/>
  <c r="AC9814" i="2"/>
  <c r="L9814" i="2"/>
  <c r="K9814" i="2"/>
  <c r="M9814" i="2" s="1"/>
  <c r="G9814" i="2"/>
  <c r="AD9813" i="2"/>
  <c r="AC9813" i="2"/>
  <c r="M9813" i="2"/>
  <c r="K9813" i="2"/>
  <c r="L9813" i="2" s="1"/>
  <c r="G9813" i="2"/>
  <c r="AD9812" i="2"/>
  <c r="AC9812" i="2"/>
  <c r="L9812" i="2"/>
  <c r="K9812" i="2"/>
  <c r="M9812" i="2" s="1"/>
  <c r="N9812" i="2" s="1"/>
  <c r="G9812" i="2"/>
  <c r="AD9811" i="2"/>
  <c r="AC9811" i="2"/>
  <c r="K9811" i="2"/>
  <c r="G9811" i="2"/>
  <c r="AD9810" i="2"/>
  <c r="AC9810" i="2"/>
  <c r="L9810" i="2"/>
  <c r="K9810" i="2"/>
  <c r="M9810" i="2" s="1"/>
  <c r="G9810" i="2"/>
  <c r="AD9809" i="2"/>
  <c r="AC9809" i="2"/>
  <c r="M9809" i="2"/>
  <c r="K9809" i="2"/>
  <c r="L9809" i="2" s="1"/>
  <c r="G9809" i="2"/>
  <c r="AD9808" i="2"/>
  <c r="AC9808" i="2"/>
  <c r="L9808" i="2"/>
  <c r="K9808" i="2"/>
  <c r="M9808" i="2" s="1"/>
  <c r="N9808" i="2" s="1"/>
  <c r="G9808" i="2"/>
  <c r="AD9807" i="2"/>
  <c r="AC9807" i="2"/>
  <c r="K9807" i="2"/>
  <c r="G9807" i="2"/>
  <c r="AD9806" i="2"/>
  <c r="AC9806" i="2"/>
  <c r="L9806" i="2"/>
  <c r="K9806" i="2"/>
  <c r="M9806" i="2" s="1"/>
  <c r="G9806" i="2"/>
  <c r="AD9805" i="2"/>
  <c r="AC9805" i="2"/>
  <c r="M9805" i="2"/>
  <c r="K9805" i="2"/>
  <c r="L9805" i="2" s="1"/>
  <c r="G9805" i="2"/>
  <c r="AD9804" i="2"/>
  <c r="AC9804" i="2"/>
  <c r="L9804" i="2"/>
  <c r="K9804" i="2"/>
  <c r="M9804" i="2" s="1"/>
  <c r="N9804" i="2" s="1"/>
  <c r="G9804" i="2"/>
  <c r="AD9803" i="2"/>
  <c r="AC9803" i="2"/>
  <c r="K9803" i="2"/>
  <c r="G9803" i="2"/>
  <c r="AD9802" i="2"/>
  <c r="AC9802" i="2"/>
  <c r="L9802" i="2"/>
  <c r="K9802" i="2"/>
  <c r="M9802" i="2" s="1"/>
  <c r="G9802" i="2"/>
  <c r="AD9801" i="2"/>
  <c r="AC9801" i="2"/>
  <c r="M9801" i="2"/>
  <c r="K9801" i="2"/>
  <c r="L9801" i="2" s="1"/>
  <c r="G9801" i="2"/>
  <c r="AD9800" i="2"/>
  <c r="AC9800" i="2"/>
  <c r="L9800" i="2"/>
  <c r="K9800" i="2"/>
  <c r="M9800" i="2" s="1"/>
  <c r="N9800" i="2" s="1"/>
  <c r="G9800" i="2"/>
  <c r="AD9799" i="2"/>
  <c r="AC9799" i="2"/>
  <c r="K9799" i="2"/>
  <c r="G9799" i="2"/>
  <c r="AD9798" i="2"/>
  <c r="AC9798" i="2"/>
  <c r="L9798" i="2"/>
  <c r="K9798" i="2"/>
  <c r="M9798" i="2" s="1"/>
  <c r="G9798" i="2"/>
  <c r="AD9797" i="2"/>
  <c r="AC9797" i="2"/>
  <c r="M9797" i="2"/>
  <c r="K9797" i="2"/>
  <c r="L9797" i="2" s="1"/>
  <c r="G9797" i="2"/>
  <c r="AD9796" i="2"/>
  <c r="AC9796" i="2"/>
  <c r="L9796" i="2"/>
  <c r="K9796" i="2"/>
  <c r="M9796" i="2" s="1"/>
  <c r="N9796" i="2" s="1"/>
  <c r="G9796" i="2"/>
  <c r="AD9795" i="2"/>
  <c r="AC9795" i="2"/>
  <c r="K9795" i="2"/>
  <c r="G9795" i="2"/>
  <c r="AD9794" i="2"/>
  <c r="AC9794" i="2"/>
  <c r="L9794" i="2"/>
  <c r="K9794" i="2"/>
  <c r="M9794" i="2" s="1"/>
  <c r="G9794" i="2"/>
  <c r="AD9793" i="2"/>
  <c r="AC9793" i="2"/>
  <c r="M9793" i="2"/>
  <c r="K9793" i="2"/>
  <c r="L9793" i="2" s="1"/>
  <c r="G9793" i="2"/>
  <c r="AD9792" i="2"/>
  <c r="AC9792" i="2"/>
  <c r="L9792" i="2"/>
  <c r="K9792" i="2"/>
  <c r="M9792" i="2" s="1"/>
  <c r="N9792" i="2" s="1"/>
  <c r="G9792" i="2"/>
  <c r="AD9791" i="2"/>
  <c r="AC9791" i="2"/>
  <c r="K9791" i="2"/>
  <c r="G9791" i="2"/>
  <c r="AD9790" i="2"/>
  <c r="AC9790" i="2"/>
  <c r="L9790" i="2"/>
  <c r="K9790" i="2"/>
  <c r="M9790" i="2" s="1"/>
  <c r="G9790" i="2"/>
  <c r="AD9789" i="2"/>
  <c r="AC9789" i="2"/>
  <c r="M9789" i="2"/>
  <c r="K9789" i="2"/>
  <c r="L9789" i="2" s="1"/>
  <c r="G9789" i="2"/>
  <c r="AD9788" i="2"/>
  <c r="AC9788" i="2"/>
  <c r="L9788" i="2"/>
  <c r="K9788" i="2"/>
  <c r="M9788" i="2" s="1"/>
  <c r="N9788" i="2" s="1"/>
  <c r="G9788" i="2"/>
  <c r="AD9787" i="2"/>
  <c r="AC9787" i="2"/>
  <c r="K9787" i="2"/>
  <c r="G9787" i="2"/>
  <c r="AD9786" i="2"/>
  <c r="AC9786" i="2"/>
  <c r="L9786" i="2"/>
  <c r="K9786" i="2"/>
  <c r="M9786" i="2" s="1"/>
  <c r="G9786" i="2"/>
  <c r="AD9785" i="2"/>
  <c r="AC9785" i="2"/>
  <c r="M9785" i="2"/>
  <c r="K9785" i="2"/>
  <c r="L9785" i="2" s="1"/>
  <c r="G9785" i="2"/>
  <c r="AD9784" i="2"/>
  <c r="AC9784" i="2"/>
  <c r="L9784" i="2"/>
  <c r="K9784" i="2"/>
  <c r="M9784" i="2" s="1"/>
  <c r="N9784" i="2" s="1"/>
  <c r="G9784" i="2"/>
  <c r="AD9783" i="2"/>
  <c r="AC9783" i="2"/>
  <c r="K9783" i="2"/>
  <c r="G9783" i="2"/>
  <c r="AD9782" i="2"/>
  <c r="AC9782" i="2"/>
  <c r="L9782" i="2"/>
  <c r="K9782" i="2"/>
  <c r="M9782" i="2" s="1"/>
  <c r="G9782" i="2"/>
  <c r="AD9781" i="2"/>
  <c r="AC9781" i="2"/>
  <c r="M9781" i="2"/>
  <c r="K9781" i="2"/>
  <c r="L9781" i="2" s="1"/>
  <c r="G9781" i="2"/>
  <c r="AD9780" i="2"/>
  <c r="AC9780" i="2"/>
  <c r="L9780" i="2"/>
  <c r="K9780" i="2"/>
  <c r="M9780" i="2" s="1"/>
  <c r="N9780" i="2" s="1"/>
  <c r="G9780" i="2"/>
  <c r="AD9779" i="2"/>
  <c r="AC9779" i="2"/>
  <c r="K9779" i="2"/>
  <c r="G9779" i="2"/>
  <c r="AD9778" i="2"/>
  <c r="AC9778" i="2"/>
  <c r="L9778" i="2"/>
  <c r="K9778" i="2"/>
  <c r="M9778" i="2" s="1"/>
  <c r="G9778" i="2"/>
  <c r="AD9777" i="2"/>
  <c r="AC9777" i="2"/>
  <c r="M9777" i="2"/>
  <c r="K9777" i="2"/>
  <c r="L9777" i="2" s="1"/>
  <c r="G9777" i="2"/>
  <c r="AD9776" i="2"/>
  <c r="AC9776" i="2"/>
  <c r="L9776" i="2"/>
  <c r="K9776" i="2"/>
  <c r="M9776" i="2" s="1"/>
  <c r="N9776" i="2" s="1"/>
  <c r="G9776" i="2"/>
  <c r="AD9775" i="2"/>
  <c r="AC9775" i="2"/>
  <c r="K9775" i="2"/>
  <c r="G9775" i="2"/>
  <c r="AD9774" i="2"/>
  <c r="AC9774" i="2"/>
  <c r="L9774" i="2"/>
  <c r="K9774" i="2"/>
  <c r="M9774" i="2" s="1"/>
  <c r="G9774" i="2"/>
  <c r="AD9773" i="2"/>
  <c r="AC9773" i="2"/>
  <c r="M9773" i="2"/>
  <c r="K9773" i="2"/>
  <c r="L9773" i="2" s="1"/>
  <c r="G9773" i="2"/>
  <c r="AD9772" i="2"/>
  <c r="AC9772" i="2"/>
  <c r="L9772" i="2"/>
  <c r="K9772" i="2"/>
  <c r="M9772" i="2" s="1"/>
  <c r="N9772" i="2" s="1"/>
  <c r="G9772" i="2"/>
  <c r="AD9771" i="2"/>
  <c r="AC9771" i="2"/>
  <c r="K9771" i="2"/>
  <c r="G9771" i="2"/>
  <c r="AD9770" i="2"/>
  <c r="AC9770" i="2"/>
  <c r="L9770" i="2"/>
  <c r="K9770" i="2"/>
  <c r="M9770" i="2" s="1"/>
  <c r="G9770" i="2"/>
  <c r="AD9769" i="2"/>
  <c r="AC9769" i="2"/>
  <c r="M9769" i="2"/>
  <c r="K9769" i="2"/>
  <c r="L9769" i="2" s="1"/>
  <c r="G9769" i="2"/>
  <c r="AD9768" i="2"/>
  <c r="AC9768" i="2"/>
  <c r="L9768" i="2"/>
  <c r="K9768" i="2"/>
  <c r="M9768" i="2" s="1"/>
  <c r="N9768" i="2" s="1"/>
  <c r="G9768" i="2"/>
  <c r="AD9767" i="2"/>
  <c r="AC9767" i="2"/>
  <c r="K9767" i="2"/>
  <c r="G9767" i="2"/>
  <c r="AD9766" i="2"/>
  <c r="AC9766" i="2"/>
  <c r="L9766" i="2"/>
  <c r="K9766" i="2"/>
  <c r="M9766" i="2" s="1"/>
  <c r="G9766" i="2"/>
  <c r="AD9765" i="2"/>
  <c r="AC9765" i="2"/>
  <c r="M9765" i="2"/>
  <c r="K9765" i="2"/>
  <c r="L9765" i="2" s="1"/>
  <c r="G9765" i="2"/>
  <c r="AD9764" i="2"/>
  <c r="AC9764" i="2"/>
  <c r="L9764" i="2"/>
  <c r="K9764" i="2"/>
  <c r="M9764" i="2" s="1"/>
  <c r="N9764" i="2" s="1"/>
  <c r="G9764" i="2"/>
  <c r="AD9763" i="2"/>
  <c r="AC9763" i="2"/>
  <c r="K9763" i="2"/>
  <c r="G9763" i="2"/>
  <c r="AD9762" i="2"/>
  <c r="AC9762" i="2"/>
  <c r="L9762" i="2"/>
  <c r="K9762" i="2"/>
  <c r="M9762" i="2" s="1"/>
  <c r="G9762" i="2"/>
  <c r="AD9761" i="2"/>
  <c r="AC9761" i="2"/>
  <c r="M9761" i="2"/>
  <c r="K9761" i="2"/>
  <c r="L9761" i="2" s="1"/>
  <c r="G9761" i="2"/>
  <c r="AD9760" i="2"/>
  <c r="AC9760" i="2"/>
  <c r="L9760" i="2"/>
  <c r="K9760" i="2"/>
  <c r="M9760" i="2" s="1"/>
  <c r="N9760" i="2" s="1"/>
  <c r="G9760" i="2"/>
  <c r="AD9759" i="2"/>
  <c r="AC9759" i="2"/>
  <c r="K9759" i="2"/>
  <c r="G9759" i="2"/>
  <c r="AD9758" i="2"/>
  <c r="AC9758" i="2"/>
  <c r="L9758" i="2"/>
  <c r="K9758" i="2"/>
  <c r="M9758" i="2" s="1"/>
  <c r="G9758" i="2"/>
  <c r="AD9757" i="2"/>
  <c r="AC9757" i="2"/>
  <c r="M9757" i="2"/>
  <c r="K9757" i="2"/>
  <c r="L9757" i="2" s="1"/>
  <c r="G9757" i="2"/>
  <c r="AD9756" i="2"/>
  <c r="AC9756" i="2"/>
  <c r="L9756" i="2"/>
  <c r="K9756" i="2"/>
  <c r="M9756" i="2" s="1"/>
  <c r="N9756" i="2" s="1"/>
  <c r="G9756" i="2"/>
  <c r="AD9755" i="2"/>
  <c r="AC9755" i="2"/>
  <c r="K9755" i="2"/>
  <c r="G9755" i="2"/>
  <c r="AD9754" i="2"/>
  <c r="AC9754" i="2"/>
  <c r="L9754" i="2"/>
  <c r="K9754" i="2"/>
  <c r="M9754" i="2" s="1"/>
  <c r="G9754" i="2"/>
  <c r="AD9753" i="2"/>
  <c r="AC9753" i="2"/>
  <c r="M9753" i="2"/>
  <c r="K9753" i="2"/>
  <c r="L9753" i="2" s="1"/>
  <c r="G9753" i="2"/>
  <c r="AD9752" i="2"/>
  <c r="AC9752" i="2"/>
  <c r="L9752" i="2"/>
  <c r="K9752" i="2"/>
  <c r="M9752" i="2" s="1"/>
  <c r="N9752" i="2" s="1"/>
  <c r="G9752" i="2"/>
  <c r="AD9751" i="2"/>
  <c r="AC9751" i="2"/>
  <c r="K9751" i="2"/>
  <c r="G9751" i="2"/>
  <c r="AD9750" i="2"/>
  <c r="AC9750" i="2"/>
  <c r="L9750" i="2"/>
  <c r="K9750" i="2"/>
  <c r="M9750" i="2" s="1"/>
  <c r="G9750" i="2"/>
  <c r="AD9749" i="2"/>
  <c r="AC9749" i="2"/>
  <c r="M9749" i="2"/>
  <c r="K9749" i="2"/>
  <c r="L9749" i="2" s="1"/>
  <c r="G9749" i="2"/>
  <c r="AD9748" i="2"/>
  <c r="AC9748" i="2"/>
  <c r="L9748" i="2"/>
  <c r="K9748" i="2"/>
  <c r="M9748" i="2" s="1"/>
  <c r="N9748" i="2" s="1"/>
  <c r="G9748" i="2"/>
  <c r="AD9747" i="2"/>
  <c r="AC9747" i="2"/>
  <c r="K9747" i="2"/>
  <c r="G9747" i="2"/>
  <c r="AD9746" i="2"/>
  <c r="AC9746" i="2"/>
  <c r="L9746" i="2"/>
  <c r="K9746" i="2"/>
  <c r="M9746" i="2" s="1"/>
  <c r="G9746" i="2"/>
  <c r="AD9745" i="2"/>
  <c r="AC9745" i="2"/>
  <c r="M9745" i="2"/>
  <c r="K9745" i="2"/>
  <c r="L9745" i="2" s="1"/>
  <c r="G9745" i="2"/>
  <c r="AD9744" i="2"/>
  <c r="AC9744" i="2"/>
  <c r="L9744" i="2"/>
  <c r="K9744" i="2"/>
  <c r="M9744" i="2" s="1"/>
  <c r="N9744" i="2" s="1"/>
  <c r="G9744" i="2"/>
  <c r="AD9743" i="2"/>
  <c r="AC9743" i="2"/>
  <c r="K9743" i="2"/>
  <c r="G9743" i="2"/>
  <c r="AD9742" i="2"/>
  <c r="AC9742" i="2"/>
  <c r="L9742" i="2"/>
  <c r="K9742" i="2"/>
  <c r="M9742" i="2" s="1"/>
  <c r="G9742" i="2"/>
  <c r="AD9741" i="2"/>
  <c r="AC9741" i="2"/>
  <c r="M9741" i="2"/>
  <c r="K9741" i="2"/>
  <c r="L9741" i="2" s="1"/>
  <c r="G9741" i="2"/>
  <c r="AD9740" i="2"/>
  <c r="AC9740" i="2"/>
  <c r="L9740" i="2"/>
  <c r="K9740" i="2"/>
  <c r="M9740" i="2" s="1"/>
  <c r="N9740" i="2" s="1"/>
  <c r="G9740" i="2"/>
  <c r="AD9739" i="2"/>
  <c r="AC9739" i="2"/>
  <c r="K9739" i="2"/>
  <c r="G9739" i="2"/>
  <c r="AD9738" i="2"/>
  <c r="AC9738" i="2"/>
  <c r="L9738" i="2"/>
  <c r="K9738" i="2"/>
  <c r="M9738" i="2" s="1"/>
  <c r="G9738" i="2"/>
  <c r="AD9737" i="2"/>
  <c r="AC9737" i="2"/>
  <c r="M9737" i="2"/>
  <c r="K9737" i="2"/>
  <c r="L9737" i="2" s="1"/>
  <c r="G9737" i="2"/>
  <c r="AD9736" i="2"/>
  <c r="AC9736" i="2"/>
  <c r="L9736" i="2"/>
  <c r="K9736" i="2"/>
  <c r="M9736" i="2" s="1"/>
  <c r="N9736" i="2" s="1"/>
  <c r="G9736" i="2"/>
  <c r="AD9735" i="2"/>
  <c r="AC9735" i="2"/>
  <c r="K9735" i="2"/>
  <c r="G9735" i="2"/>
  <c r="AD9734" i="2"/>
  <c r="AC9734" i="2"/>
  <c r="L9734" i="2"/>
  <c r="K9734" i="2"/>
  <c r="M9734" i="2" s="1"/>
  <c r="G9734" i="2"/>
  <c r="AD9733" i="2"/>
  <c r="AC9733" i="2"/>
  <c r="M9733" i="2"/>
  <c r="K9733" i="2"/>
  <c r="L9733" i="2" s="1"/>
  <c r="G9733" i="2"/>
  <c r="AD9732" i="2"/>
  <c r="AC9732" i="2"/>
  <c r="L9732" i="2"/>
  <c r="K9732" i="2"/>
  <c r="M9732" i="2" s="1"/>
  <c r="N9732" i="2" s="1"/>
  <c r="G9732" i="2"/>
  <c r="AD9731" i="2"/>
  <c r="AC9731" i="2"/>
  <c r="K9731" i="2"/>
  <c r="G9731" i="2"/>
  <c r="AD9730" i="2"/>
  <c r="AC9730" i="2"/>
  <c r="L9730" i="2"/>
  <c r="K9730" i="2"/>
  <c r="M9730" i="2" s="1"/>
  <c r="G9730" i="2"/>
  <c r="AD9729" i="2"/>
  <c r="AC9729" i="2"/>
  <c r="M9729" i="2"/>
  <c r="K9729" i="2"/>
  <c r="L9729" i="2" s="1"/>
  <c r="G9729" i="2"/>
  <c r="AD9728" i="2"/>
  <c r="AC9728" i="2"/>
  <c r="L9728" i="2"/>
  <c r="K9728" i="2"/>
  <c r="M9728" i="2" s="1"/>
  <c r="N9728" i="2" s="1"/>
  <c r="G9728" i="2"/>
  <c r="AD9727" i="2"/>
  <c r="AC9727" i="2"/>
  <c r="K9727" i="2"/>
  <c r="G9727" i="2"/>
  <c r="AD9726" i="2"/>
  <c r="AC9726" i="2"/>
  <c r="L9726" i="2"/>
  <c r="K9726" i="2"/>
  <c r="M9726" i="2" s="1"/>
  <c r="G9726" i="2"/>
  <c r="AD9725" i="2"/>
  <c r="AC9725" i="2"/>
  <c r="M9725" i="2"/>
  <c r="K9725" i="2"/>
  <c r="L9725" i="2" s="1"/>
  <c r="G9725" i="2"/>
  <c r="AD9724" i="2"/>
  <c r="AC9724" i="2"/>
  <c r="L9724" i="2"/>
  <c r="K9724" i="2"/>
  <c r="M9724" i="2" s="1"/>
  <c r="N9724" i="2" s="1"/>
  <c r="G9724" i="2"/>
  <c r="AD9723" i="2"/>
  <c r="AC9723" i="2"/>
  <c r="K9723" i="2"/>
  <c r="G9723" i="2"/>
  <c r="AD9722" i="2"/>
  <c r="AC9722" i="2"/>
  <c r="L9722" i="2"/>
  <c r="K9722" i="2"/>
  <c r="M9722" i="2" s="1"/>
  <c r="G9722" i="2"/>
  <c r="AD9721" i="2"/>
  <c r="AC9721" i="2"/>
  <c r="M9721" i="2"/>
  <c r="K9721" i="2"/>
  <c r="L9721" i="2" s="1"/>
  <c r="G9721" i="2"/>
  <c r="AD9720" i="2"/>
  <c r="AC9720" i="2"/>
  <c r="L9720" i="2"/>
  <c r="K9720" i="2"/>
  <c r="M9720" i="2" s="1"/>
  <c r="N9720" i="2" s="1"/>
  <c r="G9720" i="2"/>
  <c r="AD9719" i="2"/>
  <c r="AC9719" i="2"/>
  <c r="K9719" i="2"/>
  <c r="G9719" i="2"/>
  <c r="AD9718" i="2"/>
  <c r="AC9718" i="2"/>
  <c r="L9718" i="2"/>
  <c r="K9718" i="2"/>
  <c r="M9718" i="2" s="1"/>
  <c r="G9718" i="2"/>
  <c r="AD9717" i="2"/>
  <c r="AC9717" i="2"/>
  <c r="M9717" i="2"/>
  <c r="K9717" i="2"/>
  <c r="L9717" i="2" s="1"/>
  <c r="G9717" i="2"/>
  <c r="AD9716" i="2"/>
  <c r="AC9716" i="2"/>
  <c r="L9716" i="2"/>
  <c r="K9716" i="2"/>
  <c r="M9716" i="2" s="1"/>
  <c r="N9716" i="2" s="1"/>
  <c r="G9716" i="2"/>
  <c r="AD9715" i="2"/>
  <c r="AC9715" i="2"/>
  <c r="K9715" i="2"/>
  <c r="G9715" i="2"/>
  <c r="AD9714" i="2"/>
  <c r="AC9714" i="2"/>
  <c r="L9714" i="2"/>
  <c r="K9714" i="2"/>
  <c r="M9714" i="2" s="1"/>
  <c r="G9714" i="2"/>
  <c r="AD9713" i="2"/>
  <c r="AC9713" i="2"/>
  <c r="M9713" i="2"/>
  <c r="K9713" i="2"/>
  <c r="L9713" i="2" s="1"/>
  <c r="G9713" i="2"/>
  <c r="AD9712" i="2"/>
  <c r="AC9712" i="2"/>
  <c r="L9712" i="2"/>
  <c r="K9712" i="2"/>
  <c r="M9712" i="2" s="1"/>
  <c r="N9712" i="2" s="1"/>
  <c r="G9712" i="2"/>
  <c r="AD9711" i="2"/>
  <c r="AC9711" i="2"/>
  <c r="K9711" i="2"/>
  <c r="G9711" i="2"/>
  <c r="AD9710" i="2"/>
  <c r="AC9710" i="2"/>
  <c r="L9710" i="2"/>
  <c r="K9710" i="2"/>
  <c r="M9710" i="2" s="1"/>
  <c r="G9710" i="2"/>
  <c r="AD9709" i="2"/>
  <c r="AC9709" i="2"/>
  <c r="M9709" i="2"/>
  <c r="K9709" i="2"/>
  <c r="L9709" i="2" s="1"/>
  <c r="G9709" i="2"/>
  <c r="AD9708" i="2"/>
  <c r="AC9708" i="2"/>
  <c r="L9708" i="2"/>
  <c r="K9708" i="2"/>
  <c r="M9708" i="2" s="1"/>
  <c r="N9708" i="2" s="1"/>
  <c r="G9708" i="2"/>
  <c r="AD9707" i="2"/>
  <c r="AC9707" i="2"/>
  <c r="K9707" i="2"/>
  <c r="G9707" i="2"/>
  <c r="AD9706" i="2"/>
  <c r="AC9706" i="2"/>
  <c r="L9706" i="2"/>
  <c r="K9706" i="2"/>
  <c r="M9706" i="2" s="1"/>
  <c r="G9706" i="2"/>
  <c r="AD9705" i="2"/>
  <c r="AC9705" i="2"/>
  <c r="M9705" i="2"/>
  <c r="K9705" i="2"/>
  <c r="L9705" i="2" s="1"/>
  <c r="G9705" i="2"/>
  <c r="AD9704" i="2"/>
  <c r="AC9704" i="2"/>
  <c r="L9704" i="2"/>
  <c r="K9704" i="2"/>
  <c r="M9704" i="2" s="1"/>
  <c r="N9704" i="2" s="1"/>
  <c r="G9704" i="2"/>
  <c r="AD9703" i="2"/>
  <c r="AC9703" i="2"/>
  <c r="K9703" i="2"/>
  <c r="G9703" i="2"/>
  <c r="AD9702" i="2"/>
  <c r="AC9702" i="2"/>
  <c r="L9702" i="2"/>
  <c r="K9702" i="2"/>
  <c r="M9702" i="2" s="1"/>
  <c r="G9702" i="2"/>
  <c r="AD9701" i="2"/>
  <c r="AC9701" i="2"/>
  <c r="M9701" i="2"/>
  <c r="K9701" i="2"/>
  <c r="L9701" i="2" s="1"/>
  <c r="G9701" i="2"/>
  <c r="AD9700" i="2"/>
  <c r="AC9700" i="2"/>
  <c r="L9700" i="2"/>
  <c r="K9700" i="2"/>
  <c r="M9700" i="2" s="1"/>
  <c r="N9700" i="2" s="1"/>
  <c r="G9700" i="2"/>
  <c r="AD9699" i="2"/>
  <c r="AC9699" i="2"/>
  <c r="K9699" i="2"/>
  <c r="G9699" i="2"/>
  <c r="AD9698" i="2"/>
  <c r="AC9698" i="2"/>
  <c r="L9698" i="2"/>
  <c r="K9698" i="2"/>
  <c r="M9698" i="2" s="1"/>
  <c r="G9698" i="2"/>
  <c r="AD9697" i="2"/>
  <c r="AC9697" i="2"/>
  <c r="M9697" i="2"/>
  <c r="K9697" i="2"/>
  <c r="L9697" i="2" s="1"/>
  <c r="G9697" i="2"/>
  <c r="AD9696" i="2"/>
  <c r="AC9696" i="2"/>
  <c r="L9696" i="2"/>
  <c r="K9696" i="2"/>
  <c r="M9696" i="2" s="1"/>
  <c r="N9696" i="2" s="1"/>
  <c r="G9696" i="2"/>
  <c r="AD9695" i="2"/>
  <c r="AC9695" i="2"/>
  <c r="K9695" i="2"/>
  <c r="G9695" i="2"/>
  <c r="AD9694" i="2"/>
  <c r="AC9694" i="2"/>
  <c r="L9694" i="2"/>
  <c r="K9694" i="2"/>
  <c r="M9694" i="2" s="1"/>
  <c r="G9694" i="2"/>
  <c r="AD9693" i="2"/>
  <c r="AC9693" i="2"/>
  <c r="M9693" i="2"/>
  <c r="K9693" i="2"/>
  <c r="L9693" i="2" s="1"/>
  <c r="G9693" i="2"/>
  <c r="AD9692" i="2"/>
  <c r="AC9692" i="2"/>
  <c r="L9692" i="2"/>
  <c r="K9692" i="2"/>
  <c r="M9692" i="2" s="1"/>
  <c r="N9692" i="2" s="1"/>
  <c r="G9692" i="2"/>
  <c r="AD9691" i="2"/>
  <c r="AC9691" i="2"/>
  <c r="K9691" i="2"/>
  <c r="G9691" i="2"/>
  <c r="AD9690" i="2"/>
  <c r="AC9690" i="2"/>
  <c r="L9690" i="2"/>
  <c r="K9690" i="2"/>
  <c r="M9690" i="2" s="1"/>
  <c r="G9690" i="2"/>
  <c r="AD9689" i="2"/>
  <c r="AC9689" i="2"/>
  <c r="M9689" i="2"/>
  <c r="K9689" i="2"/>
  <c r="L9689" i="2" s="1"/>
  <c r="G9689" i="2"/>
  <c r="AD9688" i="2"/>
  <c r="AC9688" i="2"/>
  <c r="L9688" i="2"/>
  <c r="K9688" i="2"/>
  <c r="M9688" i="2" s="1"/>
  <c r="N9688" i="2" s="1"/>
  <c r="G9688" i="2"/>
  <c r="AD9687" i="2"/>
  <c r="AC9687" i="2"/>
  <c r="K9687" i="2"/>
  <c r="G9687" i="2"/>
  <c r="AD9686" i="2"/>
  <c r="AC9686" i="2"/>
  <c r="L9686" i="2"/>
  <c r="K9686" i="2"/>
  <c r="M9686" i="2" s="1"/>
  <c r="G9686" i="2"/>
  <c r="AD9685" i="2"/>
  <c r="AC9685" i="2"/>
  <c r="M9685" i="2"/>
  <c r="K9685" i="2"/>
  <c r="L9685" i="2" s="1"/>
  <c r="G9685" i="2"/>
  <c r="AD9684" i="2"/>
  <c r="AC9684" i="2"/>
  <c r="L9684" i="2"/>
  <c r="K9684" i="2"/>
  <c r="M9684" i="2" s="1"/>
  <c r="N9684" i="2" s="1"/>
  <c r="G9684" i="2"/>
  <c r="AD9683" i="2"/>
  <c r="AC9683" i="2"/>
  <c r="K9683" i="2"/>
  <c r="G9683" i="2"/>
  <c r="AD9682" i="2"/>
  <c r="AC9682" i="2"/>
  <c r="L9682" i="2"/>
  <c r="K9682" i="2"/>
  <c r="M9682" i="2" s="1"/>
  <c r="G9682" i="2"/>
  <c r="AD9681" i="2"/>
  <c r="AC9681" i="2"/>
  <c r="M9681" i="2"/>
  <c r="K9681" i="2"/>
  <c r="L9681" i="2" s="1"/>
  <c r="G9681" i="2"/>
  <c r="AD9680" i="2"/>
  <c r="AC9680" i="2"/>
  <c r="L9680" i="2"/>
  <c r="K9680" i="2"/>
  <c r="M9680" i="2" s="1"/>
  <c r="N9680" i="2" s="1"/>
  <c r="G9680" i="2"/>
  <c r="AD9679" i="2"/>
  <c r="AC9679" i="2"/>
  <c r="K9679" i="2"/>
  <c r="G9679" i="2"/>
  <c r="AD9678" i="2"/>
  <c r="AC9678" i="2"/>
  <c r="L9678" i="2"/>
  <c r="K9678" i="2"/>
  <c r="M9678" i="2" s="1"/>
  <c r="G9678" i="2"/>
  <c r="AD9677" i="2"/>
  <c r="AC9677" i="2"/>
  <c r="M9677" i="2"/>
  <c r="K9677" i="2"/>
  <c r="L9677" i="2" s="1"/>
  <c r="G9677" i="2"/>
  <c r="AD9676" i="2"/>
  <c r="AC9676" i="2"/>
  <c r="L9676" i="2"/>
  <c r="K9676" i="2"/>
  <c r="M9676" i="2" s="1"/>
  <c r="N9676" i="2" s="1"/>
  <c r="G9676" i="2"/>
  <c r="AD9675" i="2"/>
  <c r="AC9675" i="2"/>
  <c r="K9675" i="2"/>
  <c r="G9675" i="2"/>
  <c r="AD9674" i="2"/>
  <c r="AC9674" i="2"/>
  <c r="L9674" i="2"/>
  <c r="K9674" i="2"/>
  <c r="M9674" i="2" s="1"/>
  <c r="G9674" i="2"/>
  <c r="AD9673" i="2"/>
  <c r="AC9673" i="2"/>
  <c r="M9673" i="2"/>
  <c r="K9673" i="2"/>
  <c r="L9673" i="2" s="1"/>
  <c r="G9673" i="2"/>
  <c r="AD9672" i="2"/>
  <c r="AC9672" i="2"/>
  <c r="L9672" i="2"/>
  <c r="K9672" i="2"/>
  <c r="M9672" i="2" s="1"/>
  <c r="N9672" i="2" s="1"/>
  <c r="G9672" i="2"/>
  <c r="AD9671" i="2"/>
  <c r="AC9671" i="2"/>
  <c r="K9671" i="2"/>
  <c r="G9671" i="2"/>
  <c r="AD9670" i="2"/>
  <c r="AC9670" i="2"/>
  <c r="L9670" i="2"/>
  <c r="K9670" i="2"/>
  <c r="M9670" i="2" s="1"/>
  <c r="G9670" i="2"/>
  <c r="AD9669" i="2"/>
  <c r="AC9669" i="2"/>
  <c r="M9669" i="2"/>
  <c r="K9669" i="2"/>
  <c r="L9669" i="2" s="1"/>
  <c r="G9669" i="2"/>
  <c r="AD9668" i="2"/>
  <c r="AC9668" i="2"/>
  <c r="L9668" i="2"/>
  <c r="K9668" i="2"/>
  <c r="M9668" i="2" s="1"/>
  <c r="N9668" i="2" s="1"/>
  <c r="G9668" i="2"/>
  <c r="AD9667" i="2"/>
  <c r="AC9667" i="2"/>
  <c r="K9667" i="2"/>
  <c r="G9667" i="2"/>
  <c r="AD9666" i="2"/>
  <c r="AC9666" i="2"/>
  <c r="L9666" i="2"/>
  <c r="K9666" i="2"/>
  <c r="M9666" i="2" s="1"/>
  <c r="G9666" i="2"/>
  <c r="AD9665" i="2"/>
  <c r="AC9665" i="2"/>
  <c r="M9665" i="2"/>
  <c r="K9665" i="2"/>
  <c r="L9665" i="2" s="1"/>
  <c r="G9665" i="2"/>
  <c r="AD9664" i="2"/>
  <c r="AC9664" i="2"/>
  <c r="L9664" i="2"/>
  <c r="K9664" i="2"/>
  <c r="M9664" i="2" s="1"/>
  <c r="N9664" i="2" s="1"/>
  <c r="G9664" i="2"/>
  <c r="AD9663" i="2"/>
  <c r="AC9663" i="2"/>
  <c r="K9663" i="2"/>
  <c r="G9663" i="2"/>
  <c r="AD9662" i="2"/>
  <c r="AC9662" i="2"/>
  <c r="L9662" i="2"/>
  <c r="K9662" i="2"/>
  <c r="M9662" i="2" s="1"/>
  <c r="G9662" i="2"/>
  <c r="AD9661" i="2"/>
  <c r="AC9661" i="2"/>
  <c r="M9661" i="2"/>
  <c r="K9661" i="2"/>
  <c r="L9661" i="2" s="1"/>
  <c r="G9661" i="2"/>
  <c r="AD9660" i="2"/>
  <c r="AC9660" i="2"/>
  <c r="L9660" i="2"/>
  <c r="K9660" i="2"/>
  <c r="M9660" i="2" s="1"/>
  <c r="N9660" i="2" s="1"/>
  <c r="G9660" i="2"/>
  <c r="AD9659" i="2"/>
  <c r="AC9659" i="2"/>
  <c r="K9659" i="2"/>
  <c r="G9659" i="2"/>
  <c r="AD9658" i="2"/>
  <c r="AC9658" i="2"/>
  <c r="L9658" i="2"/>
  <c r="K9658" i="2"/>
  <c r="M9658" i="2" s="1"/>
  <c r="G9658" i="2"/>
  <c r="AD9657" i="2"/>
  <c r="AC9657" i="2"/>
  <c r="M9657" i="2"/>
  <c r="K9657" i="2"/>
  <c r="L9657" i="2" s="1"/>
  <c r="G9657" i="2"/>
  <c r="AD9656" i="2"/>
  <c r="AC9656" i="2"/>
  <c r="L9656" i="2"/>
  <c r="K9656" i="2"/>
  <c r="M9656" i="2" s="1"/>
  <c r="N9656" i="2" s="1"/>
  <c r="G9656" i="2"/>
  <c r="AD9655" i="2"/>
  <c r="AC9655" i="2"/>
  <c r="K9655" i="2"/>
  <c r="G9655" i="2"/>
  <c r="AD9654" i="2"/>
  <c r="AC9654" i="2"/>
  <c r="L9654" i="2"/>
  <c r="K9654" i="2"/>
  <c r="M9654" i="2" s="1"/>
  <c r="G9654" i="2"/>
  <c r="AD9653" i="2"/>
  <c r="AC9653" i="2"/>
  <c r="M9653" i="2"/>
  <c r="K9653" i="2"/>
  <c r="L9653" i="2" s="1"/>
  <c r="G9653" i="2"/>
  <c r="AD9652" i="2"/>
  <c r="AC9652" i="2"/>
  <c r="L9652" i="2"/>
  <c r="K9652" i="2"/>
  <c r="M9652" i="2" s="1"/>
  <c r="N9652" i="2" s="1"/>
  <c r="G9652" i="2"/>
  <c r="AD9651" i="2"/>
  <c r="AC9651" i="2"/>
  <c r="K9651" i="2"/>
  <c r="G9651" i="2"/>
  <c r="AD9650" i="2"/>
  <c r="AC9650" i="2"/>
  <c r="L9650" i="2"/>
  <c r="K9650" i="2"/>
  <c r="M9650" i="2" s="1"/>
  <c r="G9650" i="2"/>
  <c r="AD9649" i="2"/>
  <c r="AC9649" i="2"/>
  <c r="M9649" i="2"/>
  <c r="K9649" i="2"/>
  <c r="L9649" i="2" s="1"/>
  <c r="G9649" i="2"/>
  <c r="AD9648" i="2"/>
  <c r="AC9648" i="2"/>
  <c r="L9648" i="2"/>
  <c r="K9648" i="2"/>
  <c r="M9648" i="2" s="1"/>
  <c r="N9648" i="2" s="1"/>
  <c r="G9648" i="2"/>
  <c r="AD9647" i="2"/>
  <c r="AC9647" i="2"/>
  <c r="K9647" i="2"/>
  <c r="G9647" i="2"/>
  <c r="AD9646" i="2"/>
  <c r="AC9646" i="2"/>
  <c r="L9646" i="2"/>
  <c r="K9646" i="2"/>
  <c r="M9646" i="2" s="1"/>
  <c r="G9646" i="2"/>
  <c r="AD9645" i="2"/>
  <c r="AC9645" i="2"/>
  <c r="M9645" i="2"/>
  <c r="K9645" i="2"/>
  <c r="L9645" i="2" s="1"/>
  <c r="G9645" i="2"/>
  <c r="AD9644" i="2"/>
  <c r="AC9644" i="2"/>
  <c r="L9644" i="2"/>
  <c r="K9644" i="2"/>
  <c r="M9644" i="2" s="1"/>
  <c r="N9644" i="2" s="1"/>
  <c r="G9644" i="2"/>
  <c r="AD9643" i="2"/>
  <c r="AC9643" i="2"/>
  <c r="K9643" i="2"/>
  <c r="G9643" i="2"/>
  <c r="AD9642" i="2"/>
  <c r="AC9642" i="2"/>
  <c r="L9642" i="2"/>
  <c r="K9642" i="2"/>
  <c r="M9642" i="2" s="1"/>
  <c r="G9642" i="2"/>
  <c r="AD9641" i="2"/>
  <c r="AC9641" i="2"/>
  <c r="M9641" i="2"/>
  <c r="K9641" i="2"/>
  <c r="L9641" i="2" s="1"/>
  <c r="G9641" i="2"/>
  <c r="AD9640" i="2"/>
  <c r="AC9640" i="2"/>
  <c r="L9640" i="2"/>
  <c r="K9640" i="2"/>
  <c r="M9640" i="2" s="1"/>
  <c r="N9640" i="2" s="1"/>
  <c r="G9640" i="2"/>
  <c r="AD9639" i="2"/>
  <c r="AC9639" i="2"/>
  <c r="K9639" i="2"/>
  <c r="G9639" i="2"/>
  <c r="AD9638" i="2"/>
  <c r="AC9638" i="2"/>
  <c r="L9638" i="2"/>
  <c r="K9638" i="2"/>
  <c r="M9638" i="2" s="1"/>
  <c r="G9638" i="2"/>
  <c r="AD9637" i="2"/>
  <c r="AC9637" i="2"/>
  <c r="M9637" i="2"/>
  <c r="K9637" i="2"/>
  <c r="L9637" i="2" s="1"/>
  <c r="G9637" i="2"/>
  <c r="AD9636" i="2"/>
  <c r="AC9636" i="2"/>
  <c r="L9636" i="2"/>
  <c r="K9636" i="2"/>
  <c r="M9636" i="2" s="1"/>
  <c r="N9636" i="2" s="1"/>
  <c r="G9636" i="2"/>
  <c r="AD9635" i="2"/>
  <c r="AC9635" i="2"/>
  <c r="K9635" i="2"/>
  <c r="G9635" i="2"/>
  <c r="AD9634" i="2"/>
  <c r="AC9634" i="2"/>
  <c r="L9634" i="2"/>
  <c r="K9634" i="2"/>
  <c r="M9634" i="2" s="1"/>
  <c r="G9634" i="2"/>
  <c r="AD9633" i="2"/>
  <c r="AC9633" i="2"/>
  <c r="M9633" i="2"/>
  <c r="K9633" i="2"/>
  <c r="L9633" i="2" s="1"/>
  <c r="G9633" i="2"/>
  <c r="AD9632" i="2"/>
  <c r="AC9632" i="2"/>
  <c r="L9632" i="2"/>
  <c r="K9632" i="2"/>
  <c r="M9632" i="2" s="1"/>
  <c r="N9632" i="2" s="1"/>
  <c r="G9632" i="2"/>
  <c r="AD9631" i="2"/>
  <c r="AC9631" i="2"/>
  <c r="K9631" i="2"/>
  <c r="G9631" i="2"/>
  <c r="AD9630" i="2"/>
  <c r="AC9630" i="2"/>
  <c r="L9630" i="2"/>
  <c r="K9630" i="2"/>
  <c r="M9630" i="2" s="1"/>
  <c r="G9630" i="2"/>
  <c r="AD9629" i="2"/>
  <c r="AC9629" i="2"/>
  <c r="M9629" i="2"/>
  <c r="K9629" i="2"/>
  <c r="L9629" i="2" s="1"/>
  <c r="G9629" i="2"/>
  <c r="AD9628" i="2"/>
  <c r="AC9628" i="2"/>
  <c r="L9628" i="2"/>
  <c r="K9628" i="2"/>
  <c r="M9628" i="2" s="1"/>
  <c r="N9628" i="2" s="1"/>
  <c r="G9628" i="2"/>
  <c r="AD9627" i="2"/>
  <c r="AC9627" i="2"/>
  <c r="K9627" i="2"/>
  <c r="G9627" i="2"/>
  <c r="AD9626" i="2"/>
  <c r="AC9626" i="2"/>
  <c r="L9626" i="2"/>
  <c r="K9626" i="2"/>
  <c r="M9626" i="2" s="1"/>
  <c r="G9626" i="2"/>
  <c r="AD9625" i="2"/>
  <c r="AC9625" i="2"/>
  <c r="M9625" i="2"/>
  <c r="K9625" i="2"/>
  <c r="L9625" i="2" s="1"/>
  <c r="G9625" i="2"/>
  <c r="AD9624" i="2"/>
  <c r="AC9624" i="2"/>
  <c r="L9624" i="2"/>
  <c r="K9624" i="2"/>
  <c r="M9624" i="2" s="1"/>
  <c r="N9624" i="2" s="1"/>
  <c r="G9624" i="2"/>
  <c r="AD9623" i="2"/>
  <c r="AC9623" i="2"/>
  <c r="K9623" i="2"/>
  <c r="G9623" i="2"/>
  <c r="AD9622" i="2"/>
  <c r="AC9622" i="2"/>
  <c r="L9622" i="2"/>
  <c r="K9622" i="2"/>
  <c r="M9622" i="2" s="1"/>
  <c r="G9622" i="2"/>
  <c r="AD9621" i="2"/>
  <c r="AC9621" i="2"/>
  <c r="M9621" i="2"/>
  <c r="K9621" i="2"/>
  <c r="L9621" i="2" s="1"/>
  <c r="G9621" i="2"/>
  <c r="AD9620" i="2"/>
  <c r="AC9620" i="2"/>
  <c r="K9620" i="2"/>
  <c r="G9620" i="2"/>
  <c r="AD9619" i="2"/>
  <c r="AC9619" i="2"/>
  <c r="L9619" i="2"/>
  <c r="K9619" i="2"/>
  <c r="M9619" i="2" s="1"/>
  <c r="N9619" i="2" s="1"/>
  <c r="G9619" i="2"/>
  <c r="AD9618" i="2"/>
  <c r="AC9618" i="2"/>
  <c r="K9618" i="2"/>
  <c r="G9618" i="2"/>
  <c r="AD9617" i="2"/>
  <c r="AC9617" i="2"/>
  <c r="L9617" i="2"/>
  <c r="K9617" i="2"/>
  <c r="M9617" i="2" s="1"/>
  <c r="G9617" i="2"/>
  <c r="AD9616" i="2"/>
  <c r="AC9616" i="2"/>
  <c r="M9616" i="2"/>
  <c r="K9616" i="2"/>
  <c r="L9616" i="2" s="1"/>
  <c r="G9616" i="2"/>
  <c r="AD9615" i="2"/>
  <c r="AC9615" i="2"/>
  <c r="L9615" i="2"/>
  <c r="K9615" i="2"/>
  <c r="M9615" i="2" s="1"/>
  <c r="N9615" i="2" s="1"/>
  <c r="G9615" i="2"/>
  <c r="AD9614" i="2"/>
  <c r="AC9614" i="2"/>
  <c r="K9614" i="2"/>
  <c r="G9614" i="2"/>
  <c r="AD9613" i="2"/>
  <c r="AC9613" i="2"/>
  <c r="L9613" i="2"/>
  <c r="K9613" i="2"/>
  <c r="M9613" i="2" s="1"/>
  <c r="G9613" i="2"/>
  <c r="AD9612" i="2"/>
  <c r="AC9612" i="2"/>
  <c r="M9612" i="2"/>
  <c r="K9612" i="2"/>
  <c r="L9612" i="2" s="1"/>
  <c r="G9612" i="2"/>
  <c r="AD9611" i="2"/>
  <c r="AC9611" i="2"/>
  <c r="L9611" i="2"/>
  <c r="K9611" i="2"/>
  <c r="M9611" i="2" s="1"/>
  <c r="N9611" i="2" s="1"/>
  <c r="G9611" i="2"/>
  <c r="AD9610" i="2"/>
  <c r="AC9610" i="2"/>
  <c r="K9610" i="2"/>
  <c r="G9610" i="2"/>
  <c r="AD9609" i="2"/>
  <c r="AC9609" i="2"/>
  <c r="L9609" i="2"/>
  <c r="K9609" i="2"/>
  <c r="M9609" i="2" s="1"/>
  <c r="G9609" i="2"/>
  <c r="AD9608" i="2"/>
  <c r="AC9608" i="2"/>
  <c r="M9608" i="2"/>
  <c r="K9608" i="2"/>
  <c r="L9608" i="2" s="1"/>
  <c r="G9608" i="2"/>
  <c r="AD9607" i="2"/>
  <c r="AC9607" i="2"/>
  <c r="L9607" i="2"/>
  <c r="K9607" i="2"/>
  <c r="M9607" i="2" s="1"/>
  <c r="N9607" i="2" s="1"/>
  <c r="G9607" i="2"/>
  <c r="AD9606" i="2"/>
  <c r="AC9606" i="2"/>
  <c r="K9606" i="2"/>
  <c r="G9606" i="2"/>
  <c r="AD9605" i="2"/>
  <c r="AC9605" i="2"/>
  <c r="L9605" i="2"/>
  <c r="K9605" i="2"/>
  <c r="M9605" i="2" s="1"/>
  <c r="G9605" i="2"/>
  <c r="AD9604" i="2"/>
  <c r="AC9604" i="2"/>
  <c r="M9604" i="2"/>
  <c r="K9604" i="2"/>
  <c r="L9604" i="2" s="1"/>
  <c r="G9604" i="2"/>
  <c r="AD9603" i="2"/>
  <c r="AC9603" i="2"/>
  <c r="L9603" i="2"/>
  <c r="K9603" i="2"/>
  <c r="M9603" i="2" s="1"/>
  <c r="N9603" i="2" s="1"/>
  <c r="G9603" i="2"/>
  <c r="AD9602" i="2"/>
  <c r="AC9602" i="2"/>
  <c r="K9602" i="2"/>
  <c r="G9602" i="2"/>
  <c r="AD9601" i="2"/>
  <c r="AC9601" i="2"/>
  <c r="L9601" i="2"/>
  <c r="K9601" i="2"/>
  <c r="M9601" i="2" s="1"/>
  <c r="G9601" i="2"/>
  <c r="AD9600" i="2"/>
  <c r="AC9600" i="2"/>
  <c r="M9600" i="2"/>
  <c r="K9600" i="2"/>
  <c r="L9600" i="2" s="1"/>
  <c r="G9600" i="2"/>
  <c r="AD9599" i="2"/>
  <c r="AC9599" i="2"/>
  <c r="L9599" i="2"/>
  <c r="K9599" i="2"/>
  <c r="M9599" i="2" s="1"/>
  <c r="N9599" i="2" s="1"/>
  <c r="G9599" i="2"/>
  <c r="AD9598" i="2"/>
  <c r="AC9598" i="2"/>
  <c r="K9598" i="2"/>
  <c r="G9598" i="2"/>
  <c r="AD9597" i="2"/>
  <c r="AC9597" i="2"/>
  <c r="L9597" i="2"/>
  <c r="K9597" i="2"/>
  <c r="M9597" i="2" s="1"/>
  <c r="G9597" i="2"/>
  <c r="AD9596" i="2"/>
  <c r="AC9596" i="2"/>
  <c r="M9596" i="2"/>
  <c r="K9596" i="2"/>
  <c r="L9596" i="2" s="1"/>
  <c r="G9596" i="2"/>
  <c r="AD9595" i="2"/>
  <c r="AC9595" i="2"/>
  <c r="L9595" i="2"/>
  <c r="K9595" i="2"/>
  <c r="M9595" i="2" s="1"/>
  <c r="N9595" i="2" s="1"/>
  <c r="G9595" i="2"/>
  <c r="AD9594" i="2"/>
  <c r="AC9594" i="2"/>
  <c r="K9594" i="2"/>
  <c r="G9594" i="2"/>
  <c r="AD9593" i="2"/>
  <c r="AC9593" i="2"/>
  <c r="L9593" i="2"/>
  <c r="K9593" i="2"/>
  <c r="M9593" i="2" s="1"/>
  <c r="G9593" i="2"/>
  <c r="AD9592" i="2"/>
  <c r="AC9592" i="2"/>
  <c r="M9592" i="2"/>
  <c r="K9592" i="2"/>
  <c r="L9592" i="2" s="1"/>
  <c r="G9592" i="2"/>
  <c r="AD9591" i="2"/>
  <c r="AC9591" i="2"/>
  <c r="L9591" i="2"/>
  <c r="K9591" i="2"/>
  <c r="M9591" i="2" s="1"/>
  <c r="N9591" i="2" s="1"/>
  <c r="G9591" i="2"/>
  <c r="AD9590" i="2"/>
  <c r="AC9590" i="2"/>
  <c r="K9590" i="2"/>
  <c r="G9590" i="2"/>
  <c r="AD9589" i="2"/>
  <c r="AC9589" i="2"/>
  <c r="L9589" i="2"/>
  <c r="K9589" i="2"/>
  <c r="M9589" i="2" s="1"/>
  <c r="G9589" i="2"/>
  <c r="AD9588" i="2"/>
  <c r="AC9588" i="2"/>
  <c r="M9588" i="2"/>
  <c r="K9588" i="2"/>
  <c r="L9588" i="2" s="1"/>
  <c r="G9588" i="2"/>
  <c r="AD9587" i="2"/>
  <c r="AC9587" i="2"/>
  <c r="L9587" i="2"/>
  <c r="K9587" i="2"/>
  <c r="M9587" i="2" s="1"/>
  <c r="N9587" i="2" s="1"/>
  <c r="G9587" i="2"/>
  <c r="AD9586" i="2"/>
  <c r="AC9586" i="2"/>
  <c r="K9586" i="2"/>
  <c r="G9586" i="2"/>
  <c r="AD9585" i="2"/>
  <c r="AC9585" i="2"/>
  <c r="L9585" i="2"/>
  <c r="K9585" i="2"/>
  <c r="M9585" i="2" s="1"/>
  <c r="G9585" i="2"/>
  <c r="AD9584" i="2"/>
  <c r="AC9584" i="2"/>
  <c r="M9584" i="2"/>
  <c r="K9584" i="2"/>
  <c r="L9584" i="2" s="1"/>
  <c r="G9584" i="2"/>
  <c r="AD9583" i="2"/>
  <c r="AC9583" i="2"/>
  <c r="L9583" i="2"/>
  <c r="K9583" i="2"/>
  <c r="M9583" i="2" s="1"/>
  <c r="N9583" i="2" s="1"/>
  <c r="G9583" i="2"/>
  <c r="AD9582" i="2"/>
  <c r="AC9582" i="2"/>
  <c r="K9582" i="2"/>
  <c r="G9582" i="2"/>
  <c r="AD9581" i="2"/>
  <c r="AC9581" i="2"/>
  <c r="L9581" i="2"/>
  <c r="K9581" i="2"/>
  <c r="M9581" i="2" s="1"/>
  <c r="G9581" i="2"/>
  <c r="AD9580" i="2"/>
  <c r="AC9580" i="2"/>
  <c r="M9580" i="2"/>
  <c r="K9580" i="2"/>
  <c r="L9580" i="2" s="1"/>
  <c r="G9580" i="2"/>
  <c r="AD9579" i="2"/>
  <c r="AC9579" i="2"/>
  <c r="L9579" i="2"/>
  <c r="K9579" i="2"/>
  <c r="M9579" i="2" s="1"/>
  <c r="N9579" i="2" s="1"/>
  <c r="G9579" i="2"/>
  <c r="AD9578" i="2"/>
  <c r="AC9578" i="2"/>
  <c r="K9578" i="2"/>
  <c r="G9578" i="2"/>
  <c r="AD9577" i="2"/>
  <c r="AC9577" i="2"/>
  <c r="L9577" i="2"/>
  <c r="K9577" i="2"/>
  <c r="M9577" i="2" s="1"/>
  <c r="G9577" i="2"/>
  <c r="AD9576" i="2"/>
  <c r="AC9576" i="2"/>
  <c r="M9576" i="2"/>
  <c r="K9576" i="2"/>
  <c r="L9576" i="2" s="1"/>
  <c r="G9576" i="2"/>
  <c r="AD9575" i="2"/>
  <c r="AC9575" i="2"/>
  <c r="L9575" i="2"/>
  <c r="K9575" i="2"/>
  <c r="M9575" i="2" s="1"/>
  <c r="N9575" i="2" s="1"/>
  <c r="G9575" i="2"/>
  <c r="AD9574" i="2"/>
  <c r="AC9574" i="2"/>
  <c r="K9574" i="2"/>
  <c r="G9574" i="2"/>
  <c r="AD9573" i="2"/>
  <c r="AC9573" i="2"/>
  <c r="L9573" i="2"/>
  <c r="K9573" i="2"/>
  <c r="M9573" i="2" s="1"/>
  <c r="G9573" i="2"/>
  <c r="AD9572" i="2"/>
  <c r="AC9572" i="2"/>
  <c r="M9572" i="2"/>
  <c r="K9572" i="2"/>
  <c r="L9572" i="2" s="1"/>
  <c r="G9572" i="2"/>
  <c r="AD9571" i="2"/>
  <c r="AC9571" i="2"/>
  <c r="L9571" i="2"/>
  <c r="K9571" i="2"/>
  <c r="M9571" i="2" s="1"/>
  <c r="N9571" i="2" s="1"/>
  <c r="G9571" i="2"/>
  <c r="AD9570" i="2"/>
  <c r="AC9570" i="2"/>
  <c r="K9570" i="2"/>
  <c r="G9570" i="2"/>
  <c r="AD9569" i="2"/>
  <c r="AC9569" i="2"/>
  <c r="L9569" i="2"/>
  <c r="K9569" i="2"/>
  <c r="M9569" i="2" s="1"/>
  <c r="G9569" i="2"/>
  <c r="AD9568" i="2"/>
  <c r="AC9568" i="2"/>
  <c r="M9568" i="2"/>
  <c r="K9568" i="2"/>
  <c r="L9568" i="2" s="1"/>
  <c r="G9568" i="2"/>
  <c r="AD9567" i="2"/>
  <c r="AC9567" i="2"/>
  <c r="L9567" i="2"/>
  <c r="K9567" i="2"/>
  <c r="M9567" i="2" s="1"/>
  <c r="N9567" i="2" s="1"/>
  <c r="G9567" i="2"/>
  <c r="AD9566" i="2"/>
  <c r="AC9566" i="2"/>
  <c r="K9566" i="2"/>
  <c r="G9566" i="2"/>
  <c r="AD9565" i="2"/>
  <c r="AC9565" i="2"/>
  <c r="L9565" i="2"/>
  <c r="K9565" i="2"/>
  <c r="M9565" i="2" s="1"/>
  <c r="G9565" i="2"/>
  <c r="AD9564" i="2"/>
  <c r="AC9564" i="2"/>
  <c r="M9564" i="2"/>
  <c r="K9564" i="2"/>
  <c r="L9564" i="2" s="1"/>
  <c r="G9564" i="2"/>
  <c r="AD9563" i="2"/>
  <c r="AC9563" i="2"/>
  <c r="L9563" i="2"/>
  <c r="K9563" i="2"/>
  <c r="M9563" i="2" s="1"/>
  <c r="N9563" i="2" s="1"/>
  <c r="G9563" i="2"/>
  <c r="AD9562" i="2"/>
  <c r="AC9562" i="2"/>
  <c r="K9562" i="2"/>
  <c r="G9562" i="2"/>
  <c r="AD9561" i="2"/>
  <c r="AC9561" i="2"/>
  <c r="L9561" i="2"/>
  <c r="K9561" i="2"/>
  <c r="M9561" i="2" s="1"/>
  <c r="G9561" i="2"/>
  <c r="AD9560" i="2"/>
  <c r="AC9560" i="2"/>
  <c r="M9560" i="2"/>
  <c r="K9560" i="2"/>
  <c r="L9560" i="2" s="1"/>
  <c r="G9560" i="2"/>
  <c r="AD9559" i="2"/>
  <c r="AC9559" i="2"/>
  <c r="L9559" i="2"/>
  <c r="K9559" i="2"/>
  <c r="M9559" i="2" s="1"/>
  <c r="N9559" i="2" s="1"/>
  <c r="G9559" i="2"/>
  <c r="AD9558" i="2"/>
  <c r="AC9558" i="2"/>
  <c r="K9558" i="2"/>
  <c r="G9558" i="2"/>
  <c r="AD9557" i="2"/>
  <c r="AC9557" i="2"/>
  <c r="L9557" i="2"/>
  <c r="K9557" i="2"/>
  <c r="M9557" i="2" s="1"/>
  <c r="G9557" i="2"/>
  <c r="AD9556" i="2"/>
  <c r="AC9556" i="2"/>
  <c r="M9556" i="2"/>
  <c r="K9556" i="2"/>
  <c r="L9556" i="2" s="1"/>
  <c r="G9556" i="2"/>
  <c r="AD9555" i="2"/>
  <c r="AC9555" i="2"/>
  <c r="L9555" i="2"/>
  <c r="K9555" i="2"/>
  <c r="M9555" i="2" s="1"/>
  <c r="N9555" i="2" s="1"/>
  <c r="G9555" i="2"/>
  <c r="AD9554" i="2"/>
  <c r="AC9554" i="2"/>
  <c r="K9554" i="2"/>
  <c r="G9554" i="2"/>
  <c r="AD9553" i="2"/>
  <c r="AC9553" i="2"/>
  <c r="L9553" i="2"/>
  <c r="K9553" i="2"/>
  <c r="M9553" i="2" s="1"/>
  <c r="G9553" i="2"/>
  <c r="AD9552" i="2"/>
  <c r="AC9552" i="2"/>
  <c r="M9552" i="2"/>
  <c r="K9552" i="2"/>
  <c r="L9552" i="2" s="1"/>
  <c r="G9552" i="2"/>
  <c r="AD9551" i="2"/>
  <c r="AC9551" i="2"/>
  <c r="L9551" i="2"/>
  <c r="K9551" i="2"/>
  <c r="M9551" i="2" s="1"/>
  <c r="N9551" i="2" s="1"/>
  <c r="G9551" i="2"/>
  <c r="AD9550" i="2"/>
  <c r="AC9550" i="2"/>
  <c r="K9550" i="2"/>
  <c r="G9550" i="2"/>
  <c r="AD9549" i="2"/>
  <c r="AC9549" i="2"/>
  <c r="L9549" i="2"/>
  <c r="K9549" i="2"/>
  <c r="M9549" i="2" s="1"/>
  <c r="G9549" i="2"/>
  <c r="AD9548" i="2"/>
  <c r="AC9548" i="2"/>
  <c r="M9548" i="2"/>
  <c r="K9548" i="2"/>
  <c r="L9548" i="2" s="1"/>
  <c r="G9548" i="2"/>
  <c r="AD9547" i="2"/>
  <c r="AC9547" i="2"/>
  <c r="L9547" i="2"/>
  <c r="K9547" i="2"/>
  <c r="M9547" i="2" s="1"/>
  <c r="N9547" i="2" s="1"/>
  <c r="G9547" i="2"/>
  <c r="AD9546" i="2"/>
  <c r="AC9546" i="2"/>
  <c r="K9546" i="2"/>
  <c r="G9546" i="2"/>
  <c r="AD9545" i="2"/>
  <c r="AC9545" i="2"/>
  <c r="L9545" i="2"/>
  <c r="K9545" i="2"/>
  <c r="M9545" i="2" s="1"/>
  <c r="G9545" i="2"/>
  <c r="AD9544" i="2"/>
  <c r="AC9544" i="2"/>
  <c r="M9544" i="2"/>
  <c r="K9544" i="2"/>
  <c r="L9544" i="2" s="1"/>
  <c r="G9544" i="2"/>
  <c r="AD9543" i="2"/>
  <c r="AC9543" i="2"/>
  <c r="L9543" i="2"/>
  <c r="K9543" i="2"/>
  <c r="M9543" i="2" s="1"/>
  <c r="N9543" i="2" s="1"/>
  <c r="G9543" i="2"/>
  <c r="AD9542" i="2"/>
  <c r="AC9542" i="2"/>
  <c r="K9542" i="2"/>
  <c r="G9542" i="2"/>
  <c r="AD9541" i="2"/>
  <c r="AC9541" i="2"/>
  <c r="L9541" i="2"/>
  <c r="K9541" i="2"/>
  <c r="M9541" i="2" s="1"/>
  <c r="G9541" i="2"/>
  <c r="AD9540" i="2"/>
  <c r="AC9540" i="2"/>
  <c r="M9540" i="2"/>
  <c r="K9540" i="2"/>
  <c r="L9540" i="2" s="1"/>
  <c r="G9540" i="2"/>
  <c r="AD9539" i="2"/>
  <c r="AC9539" i="2"/>
  <c r="L9539" i="2"/>
  <c r="K9539" i="2"/>
  <c r="M9539" i="2" s="1"/>
  <c r="N9539" i="2" s="1"/>
  <c r="G9539" i="2"/>
  <c r="AD9538" i="2"/>
  <c r="AC9538" i="2"/>
  <c r="K9538" i="2"/>
  <c r="G9538" i="2"/>
  <c r="AD9537" i="2"/>
  <c r="AC9537" i="2"/>
  <c r="L9537" i="2"/>
  <c r="K9537" i="2"/>
  <c r="M9537" i="2" s="1"/>
  <c r="G9537" i="2"/>
  <c r="AD9536" i="2"/>
  <c r="AC9536" i="2"/>
  <c r="M9536" i="2"/>
  <c r="K9536" i="2"/>
  <c r="L9536" i="2" s="1"/>
  <c r="G9536" i="2"/>
  <c r="AD9535" i="2"/>
  <c r="AC9535" i="2"/>
  <c r="L9535" i="2"/>
  <c r="K9535" i="2"/>
  <c r="M9535" i="2" s="1"/>
  <c r="N9535" i="2" s="1"/>
  <c r="G9535" i="2"/>
  <c r="AD9534" i="2"/>
  <c r="AC9534" i="2"/>
  <c r="K9534" i="2"/>
  <c r="G9534" i="2"/>
  <c r="AD9533" i="2"/>
  <c r="AC9533" i="2"/>
  <c r="L9533" i="2"/>
  <c r="K9533" i="2"/>
  <c r="M9533" i="2" s="1"/>
  <c r="G9533" i="2"/>
  <c r="AD9532" i="2"/>
  <c r="AC9532" i="2"/>
  <c r="M9532" i="2"/>
  <c r="K9532" i="2"/>
  <c r="L9532" i="2" s="1"/>
  <c r="G9532" i="2"/>
  <c r="AD9531" i="2"/>
  <c r="AC9531" i="2"/>
  <c r="L9531" i="2"/>
  <c r="K9531" i="2"/>
  <c r="M9531" i="2" s="1"/>
  <c r="N9531" i="2" s="1"/>
  <c r="G9531" i="2"/>
  <c r="AD9530" i="2"/>
  <c r="AC9530" i="2"/>
  <c r="K9530" i="2"/>
  <c r="G9530" i="2"/>
  <c r="AD9529" i="2"/>
  <c r="AC9529" i="2"/>
  <c r="L9529" i="2"/>
  <c r="K9529" i="2"/>
  <c r="M9529" i="2" s="1"/>
  <c r="G9529" i="2"/>
  <c r="AD9528" i="2"/>
  <c r="AC9528" i="2"/>
  <c r="M9528" i="2"/>
  <c r="K9528" i="2"/>
  <c r="L9528" i="2" s="1"/>
  <c r="G9528" i="2"/>
  <c r="AD9527" i="2"/>
  <c r="AC9527" i="2"/>
  <c r="L9527" i="2"/>
  <c r="K9527" i="2"/>
  <c r="M9527" i="2" s="1"/>
  <c r="N9527" i="2" s="1"/>
  <c r="G9527" i="2"/>
  <c r="AD9526" i="2"/>
  <c r="AC9526" i="2"/>
  <c r="K9526" i="2"/>
  <c r="G9526" i="2"/>
  <c r="AD9525" i="2"/>
  <c r="AC9525" i="2"/>
  <c r="L9525" i="2"/>
  <c r="K9525" i="2"/>
  <c r="M9525" i="2" s="1"/>
  <c r="G9525" i="2"/>
  <c r="AD9524" i="2"/>
  <c r="AC9524" i="2"/>
  <c r="M9524" i="2"/>
  <c r="K9524" i="2"/>
  <c r="L9524" i="2" s="1"/>
  <c r="G9524" i="2"/>
  <c r="AD9523" i="2"/>
  <c r="AC9523" i="2"/>
  <c r="L9523" i="2"/>
  <c r="K9523" i="2"/>
  <c r="M9523" i="2" s="1"/>
  <c r="N9523" i="2" s="1"/>
  <c r="G9523" i="2"/>
  <c r="AD9522" i="2"/>
  <c r="AC9522" i="2"/>
  <c r="K9522" i="2"/>
  <c r="G9522" i="2"/>
  <c r="AD9521" i="2"/>
  <c r="AC9521" i="2"/>
  <c r="L9521" i="2"/>
  <c r="K9521" i="2"/>
  <c r="M9521" i="2" s="1"/>
  <c r="G9521" i="2"/>
  <c r="AD9520" i="2"/>
  <c r="AC9520" i="2"/>
  <c r="M9520" i="2"/>
  <c r="K9520" i="2"/>
  <c r="L9520" i="2" s="1"/>
  <c r="G9520" i="2"/>
  <c r="AD9519" i="2"/>
  <c r="AC9519" i="2"/>
  <c r="L9519" i="2"/>
  <c r="K9519" i="2"/>
  <c r="M9519" i="2" s="1"/>
  <c r="N9519" i="2" s="1"/>
  <c r="G9519" i="2"/>
  <c r="AD9518" i="2"/>
  <c r="AC9518" i="2"/>
  <c r="K9518" i="2"/>
  <c r="G9518" i="2"/>
  <c r="AD9517" i="2"/>
  <c r="AC9517" i="2"/>
  <c r="L9517" i="2"/>
  <c r="K9517" i="2"/>
  <c r="M9517" i="2" s="1"/>
  <c r="G9517" i="2"/>
  <c r="AD9516" i="2"/>
  <c r="AC9516" i="2"/>
  <c r="M9516" i="2"/>
  <c r="K9516" i="2"/>
  <c r="L9516" i="2" s="1"/>
  <c r="G9516" i="2"/>
  <c r="AD9515" i="2"/>
  <c r="AC9515" i="2"/>
  <c r="L9515" i="2"/>
  <c r="K9515" i="2"/>
  <c r="M9515" i="2" s="1"/>
  <c r="N9515" i="2" s="1"/>
  <c r="G9515" i="2"/>
  <c r="AD9514" i="2"/>
  <c r="AC9514" i="2"/>
  <c r="K9514" i="2"/>
  <c r="G9514" i="2"/>
  <c r="AD9513" i="2"/>
  <c r="AC9513" i="2"/>
  <c r="L9513" i="2"/>
  <c r="K9513" i="2"/>
  <c r="M9513" i="2" s="1"/>
  <c r="G9513" i="2"/>
  <c r="AD9512" i="2"/>
  <c r="AC9512" i="2"/>
  <c r="M9512" i="2"/>
  <c r="K9512" i="2"/>
  <c r="L9512" i="2" s="1"/>
  <c r="G9512" i="2"/>
  <c r="AD9511" i="2"/>
  <c r="AC9511" i="2"/>
  <c r="L9511" i="2"/>
  <c r="K9511" i="2"/>
  <c r="M9511" i="2" s="1"/>
  <c r="N9511" i="2" s="1"/>
  <c r="G9511" i="2"/>
  <c r="AD9510" i="2"/>
  <c r="AC9510" i="2"/>
  <c r="K9510" i="2"/>
  <c r="G9510" i="2"/>
  <c r="AD9509" i="2"/>
  <c r="AC9509" i="2"/>
  <c r="L9509" i="2"/>
  <c r="K9509" i="2"/>
  <c r="M9509" i="2" s="1"/>
  <c r="G9509" i="2"/>
  <c r="AD9508" i="2"/>
  <c r="AC9508" i="2"/>
  <c r="M9508" i="2"/>
  <c r="K9508" i="2"/>
  <c r="L9508" i="2" s="1"/>
  <c r="G9508" i="2"/>
  <c r="AD9507" i="2"/>
  <c r="AC9507" i="2"/>
  <c r="L9507" i="2"/>
  <c r="K9507" i="2"/>
  <c r="M9507" i="2" s="1"/>
  <c r="N9507" i="2" s="1"/>
  <c r="G9507" i="2"/>
  <c r="AD9506" i="2"/>
  <c r="AC9506" i="2"/>
  <c r="K9506" i="2"/>
  <c r="G9506" i="2"/>
  <c r="AD9505" i="2"/>
  <c r="AC9505" i="2"/>
  <c r="L9505" i="2"/>
  <c r="K9505" i="2"/>
  <c r="M9505" i="2" s="1"/>
  <c r="G9505" i="2"/>
  <c r="AD9504" i="2"/>
  <c r="AC9504" i="2"/>
  <c r="M9504" i="2"/>
  <c r="K9504" i="2"/>
  <c r="L9504" i="2" s="1"/>
  <c r="G9504" i="2"/>
  <c r="AD9503" i="2"/>
  <c r="AC9503" i="2"/>
  <c r="L9503" i="2"/>
  <c r="K9503" i="2"/>
  <c r="M9503" i="2" s="1"/>
  <c r="N9503" i="2" s="1"/>
  <c r="G9503" i="2"/>
  <c r="AD9502" i="2"/>
  <c r="AC9502" i="2"/>
  <c r="K9502" i="2"/>
  <c r="G9502" i="2"/>
  <c r="AD9501" i="2"/>
  <c r="AC9501" i="2"/>
  <c r="L9501" i="2"/>
  <c r="K9501" i="2"/>
  <c r="M9501" i="2" s="1"/>
  <c r="G9501" i="2"/>
  <c r="AD9500" i="2"/>
  <c r="AC9500" i="2"/>
  <c r="M9500" i="2"/>
  <c r="K9500" i="2"/>
  <c r="L9500" i="2" s="1"/>
  <c r="G9500" i="2"/>
  <c r="AD9499" i="2"/>
  <c r="AC9499" i="2"/>
  <c r="L9499" i="2"/>
  <c r="K9499" i="2"/>
  <c r="M9499" i="2" s="1"/>
  <c r="N9499" i="2" s="1"/>
  <c r="G9499" i="2"/>
  <c r="AD9498" i="2"/>
  <c r="AC9498" i="2"/>
  <c r="K9498" i="2"/>
  <c r="G9498" i="2"/>
  <c r="AD9497" i="2"/>
  <c r="AC9497" i="2"/>
  <c r="L9497" i="2"/>
  <c r="K9497" i="2"/>
  <c r="M9497" i="2" s="1"/>
  <c r="G9497" i="2"/>
  <c r="AD9496" i="2"/>
  <c r="AC9496" i="2"/>
  <c r="M9496" i="2"/>
  <c r="K9496" i="2"/>
  <c r="L9496" i="2" s="1"/>
  <c r="G9496" i="2"/>
  <c r="AD9495" i="2"/>
  <c r="AC9495" i="2"/>
  <c r="L9495" i="2"/>
  <c r="K9495" i="2"/>
  <c r="M9495" i="2" s="1"/>
  <c r="N9495" i="2" s="1"/>
  <c r="G9495" i="2"/>
  <c r="AD9494" i="2"/>
  <c r="AC9494" i="2"/>
  <c r="K9494" i="2"/>
  <c r="G9494" i="2"/>
  <c r="AD9493" i="2"/>
  <c r="AC9493" i="2"/>
  <c r="L9493" i="2"/>
  <c r="K9493" i="2"/>
  <c r="M9493" i="2" s="1"/>
  <c r="G9493" i="2"/>
  <c r="AD9492" i="2"/>
  <c r="AC9492" i="2"/>
  <c r="M9492" i="2"/>
  <c r="K9492" i="2"/>
  <c r="L9492" i="2" s="1"/>
  <c r="G9492" i="2"/>
  <c r="AD9491" i="2"/>
  <c r="AC9491" i="2"/>
  <c r="L9491" i="2"/>
  <c r="K9491" i="2"/>
  <c r="M9491" i="2" s="1"/>
  <c r="N9491" i="2" s="1"/>
  <c r="G9491" i="2"/>
  <c r="AD9490" i="2"/>
  <c r="AC9490" i="2"/>
  <c r="K9490" i="2"/>
  <c r="G9490" i="2"/>
  <c r="AD9489" i="2"/>
  <c r="AC9489" i="2"/>
  <c r="L9489" i="2"/>
  <c r="K9489" i="2"/>
  <c r="M9489" i="2" s="1"/>
  <c r="G9489" i="2"/>
  <c r="AD9488" i="2"/>
  <c r="AC9488" i="2"/>
  <c r="M9488" i="2"/>
  <c r="K9488" i="2"/>
  <c r="L9488" i="2" s="1"/>
  <c r="G9488" i="2"/>
  <c r="AD9487" i="2"/>
  <c r="AC9487" i="2"/>
  <c r="L9487" i="2"/>
  <c r="K9487" i="2"/>
  <c r="M9487" i="2" s="1"/>
  <c r="N9487" i="2" s="1"/>
  <c r="G9487" i="2"/>
  <c r="AD9486" i="2"/>
  <c r="AC9486" i="2"/>
  <c r="K9486" i="2"/>
  <c r="G9486" i="2"/>
  <c r="AD9485" i="2"/>
  <c r="AC9485" i="2"/>
  <c r="L9485" i="2"/>
  <c r="K9485" i="2"/>
  <c r="M9485" i="2" s="1"/>
  <c r="G9485" i="2"/>
  <c r="AD9484" i="2"/>
  <c r="AC9484" i="2"/>
  <c r="M9484" i="2"/>
  <c r="K9484" i="2"/>
  <c r="L9484" i="2" s="1"/>
  <c r="G9484" i="2"/>
  <c r="AD9483" i="2"/>
  <c r="AC9483" i="2"/>
  <c r="L9483" i="2"/>
  <c r="K9483" i="2"/>
  <c r="M9483" i="2" s="1"/>
  <c r="N9483" i="2" s="1"/>
  <c r="G9483" i="2"/>
  <c r="AD9482" i="2"/>
  <c r="AC9482" i="2"/>
  <c r="K9482" i="2"/>
  <c r="G9482" i="2"/>
  <c r="AD9481" i="2"/>
  <c r="AC9481" i="2"/>
  <c r="L9481" i="2"/>
  <c r="K9481" i="2"/>
  <c r="M9481" i="2" s="1"/>
  <c r="G9481" i="2"/>
  <c r="AD9480" i="2"/>
  <c r="AC9480" i="2"/>
  <c r="M9480" i="2"/>
  <c r="K9480" i="2"/>
  <c r="L9480" i="2" s="1"/>
  <c r="G9480" i="2"/>
  <c r="AD9479" i="2"/>
  <c r="AC9479" i="2"/>
  <c r="L9479" i="2"/>
  <c r="K9479" i="2"/>
  <c r="M9479" i="2" s="1"/>
  <c r="N9479" i="2" s="1"/>
  <c r="G9479" i="2"/>
  <c r="AD9478" i="2"/>
  <c r="AC9478" i="2"/>
  <c r="K9478" i="2"/>
  <c r="G9478" i="2"/>
  <c r="AD9477" i="2"/>
  <c r="AC9477" i="2"/>
  <c r="L9477" i="2"/>
  <c r="K9477" i="2"/>
  <c r="M9477" i="2" s="1"/>
  <c r="G9477" i="2"/>
  <c r="AD9476" i="2"/>
  <c r="AC9476" i="2"/>
  <c r="M9476" i="2"/>
  <c r="K9476" i="2"/>
  <c r="L9476" i="2" s="1"/>
  <c r="G9476" i="2"/>
  <c r="AD9475" i="2"/>
  <c r="AC9475" i="2"/>
  <c r="L9475" i="2"/>
  <c r="K9475" i="2"/>
  <c r="M9475" i="2" s="1"/>
  <c r="N9475" i="2" s="1"/>
  <c r="G9475" i="2"/>
  <c r="AD9474" i="2"/>
  <c r="AC9474" i="2"/>
  <c r="K9474" i="2"/>
  <c r="G9474" i="2"/>
  <c r="AD9473" i="2"/>
  <c r="AC9473" i="2"/>
  <c r="L9473" i="2"/>
  <c r="K9473" i="2"/>
  <c r="M9473" i="2" s="1"/>
  <c r="G9473" i="2"/>
  <c r="AD9472" i="2"/>
  <c r="AC9472" i="2"/>
  <c r="M9472" i="2"/>
  <c r="K9472" i="2"/>
  <c r="L9472" i="2" s="1"/>
  <c r="G9472" i="2"/>
  <c r="AD9471" i="2"/>
  <c r="AC9471" i="2"/>
  <c r="L9471" i="2"/>
  <c r="K9471" i="2"/>
  <c r="M9471" i="2" s="1"/>
  <c r="N9471" i="2" s="1"/>
  <c r="G9471" i="2"/>
  <c r="AD9470" i="2"/>
  <c r="AC9470" i="2"/>
  <c r="K9470" i="2"/>
  <c r="G9470" i="2"/>
  <c r="AD9469" i="2"/>
  <c r="AC9469" i="2"/>
  <c r="L9469" i="2"/>
  <c r="K9469" i="2"/>
  <c r="M9469" i="2" s="1"/>
  <c r="G9469" i="2"/>
  <c r="AD9468" i="2"/>
  <c r="AC9468" i="2"/>
  <c r="M9468" i="2"/>
  <c r="K9468" i="2"/>
  <c r="L9468" i="2" s="1"/>
  <c r="G9468" i="2"/>
  <c r="AD9467" i="2"/>
  <c r="AC9467" i="2"/>
  <c r="L9467" i="2"/>
  <c r="K9467" i="2"/>
  <c r="M9467" i="2" s="1"/>
  <c r="N9467" i="2" s="1"/>
  <c r="G9467" i="2"/>
  <c r="AD9466" i="2"/>
  <c r="AC9466" i="2"/>
  <c r="K9466" i="2"/>
  <c r="G9466" i="2"/>
  <c r="AD9465" i="2"/>
  <c r="AC9465" i="2"/>
  <c r="L9465" i="2"/>
  <c r="K9465" i="2"/>
  <c r="M9465" i="2" s="1"/>
  <c r="G9465" i="2"/>
  <c r="AD9464" i="2"/>
  <c r="AC9464" i="2"/>
  <c r="M9464" i="2"/>
  <c r="K9464" i="2"/>
  <c r="L9464" i="2" s="1"/>
  <c r="G9464" i="2"/>
  <c r="AD9463" i="2"/>
  <c r="AC9463" i="2"/>
  <c r="L9463" i="2"/>
  <c r="K9463" i="2"/>
  <c r="M9463" i="2" s="1"/>
  <c r="N9463" i="2" s="1"/>
  <c r="G9463" i="2"/>
  <c r="AD9462" i="2"/>
  <c r="AC9462" i="2"/>
  <c r="K9462" i="2"/>
  <c r="G9462" i="2"/>
  <c r="AD9461" i="2"/>
  <c r="AC9461" i="2"/>
  <c r="L9461" i="2"/>
  <c r="K9461" i="2"/>
  <c r="M9461" i="2" s="1"/>
  <c r="G9461" i="2"/>
  <c r="AD9460" i="2"/>
  <c r="AC9460" i="2"/>
  <c r="M9460" i="2"/>
  <c r="K9460" i="2"/>
  <c r="L9460" i="2" s="1"/>
  <c r="G9460" i="2"/>
  <c r="AD9459" i="2"/>
  <c r="AC9459" i="2"/>
  <c r="L9459" i="2"/>
  <c r="K9459" i="2"/>
  <c r="M9459" i="2" s="1"/>
  <c r="N9459" i="2" s="1"/>
  <c r="G9459" i="2"/>
  <c r="AD9458" i="2"/>
  <c r="AC9458" i="2"/>
  <c r="K9458" i="2"/>
  <c r="G9458" i="2"/>
  <c r="AD9457" i="2"/>
  <c r="AC9457" i="2"/>
  <c r="L9457" i="2"/>
  <c r="K9457" i="2"/>
  <c r="M9457" i="2" s="1"/>
  <c r="G9457" i="2"/>
  <c r="AD9456" i="2"/>
  <c r="AC9456" i="2"/>
  <c r="M9456" i="2"/>
  <c r="K9456" i="2"/>
  <c r="L9456" i="2" s="1"/>
  <c r="G9456" i="2"/>
  <c r="AD9455" i="2"/>
  <c r="AC9455" i="2"/>
  <c r="L9455" i="2"/>
  <c r="K9455" i="2"/>
  <c r="M9455" i="2" s="1"/>
  <c r="N9455" i="2" s="1"/>
  <c r="G9455" i="2"/>
  <c r="AD9454" i="2"/>
  <c r="AC9454" i="2"/>
  <c r="K9454" i="2"/>
  <c r="G9454" i="2"/>
  <c r="AD9453" i="2"/>
  <c r="AC9453" i="2"/>
  <c r="L9453" i="2"/>
  <c r="K9453" i="2"/>
  <c r="M9453" i="2" s="1"/>
  <c r="G9453" i="2"/>
  <c r="AD9452" i="2"/>
  <c r="AC9452" i="2"/>
  <c r="M9452" i="2"/>
  <c r="K9452" i="2"/>
  <c r="L9452" i="2" s="1"/>
  <c r="G9452" i="2"/>
  <c r="AD9451" i="2"/>
  <c r="AC9451" i="2"/>
  <c r="L9451" i="2"/>
  <c r="K9451" i="2"/>
  <c r="M9451" i="2" s="1"/>
  <c r="N9451" i="2" s="1"/>
  <c r="G9451" i="2"/>
  <c r="AD9450" i="2"/>
  <c r="AC9450" i="2"/>
  <c r="K9450" i="2"/>
  <c r="G9450" i="2"/>
  <c r="AD9449" i="2"/>
  <c r="AC9449" i="2"/>
  <c r="L9449" i="2"/>
  <c r="K9449" i="2"/>
  <c r="M9449" i="2" s="1"/>
  <c r="G9449" i="2"/>
  <c r="AD9448" i="2"/>
  <c r="AC9448" i="2"/>
  <c r="M9448" i="2"/>
  <c r="K9448" i="2"/>
  <c r="L9448" i="2" s="1"/>
  <c r="G9448" i="2"/>
  <c r="AD9447" i="2"/>
  <c r="AC9447" i="2"/>
  <c r="L9447" i="2"/>
  <c r="K9447" i="2"/>
  <c r="M9447" i="2" s="1"/>
  <c r="N9447" i="2" s="1"/>
  <c r="G9447" i="2"/>
  <c r="AD9446" i="2"/>
  <c r="AC9446" i="2"/>
  <c r="K9446" i="2"/>
  <c r="G9446" i="2"/>
  <c r="AD9445" i="2"/>
  <c r="AC9445" i="2"/>
  <c r="L9445" i="2"/>
  <c r="K9445" i="2"/>
  <c r="M9445" i="2" s="1"/>
  <c r="G9445" i="2"/>
  <c r="AD9444" i="2"/>
  <c r="AC9444" i="2"/>
  <c r="M9444" i="2"/>
  <c r="K9444" i="2"/>
  <c r="L9444" i="2" s="1"/>
  <c r="G9444" i="2"/>
  <c r="AD9443" i="2"/>
  <c r="AC9443" i="2"/>
  <c r="L9443" i="2"/>
  <c r="K9443" i="2"/>
  <c r="M9443" i="2" s="1"/>
  <c r="N9443" i="2" s="1"/>
  <c r="G9443" i="2"/>
  <c r="AD9442" i="2"/>
  <c r="AC9442" i="2"/>
  <c r="K9442" i="2"/>
  <c r="G9442" i="2"/>
  <c r="AD9441" i="2"/>
  <c r="AC9441" i="2"/>
  <c r="L9441" i="2"/>
  <c r="K9441" i="2"/>
  <c r="M9441" i="2" s="1"/>
  <c r="G9441" i="2"/>
  <c r="AD9440" i="2"/>
  <c r="AC9440" i="2"/>
  <c r="M9440" i="2"/>
  <c r="K9440" i="2"/>
  <c r="L9440" i="2" s="1"/>
  <c r="G9440" i="2"/>
  <c r="AD9439" i="2"/>
  <c r="AC9439" i="2"/>
  <c r="L9439" i="2"/>
  <c r="K9439" i="2"/>
  <c r="M9439" i="2" s="1"/>
  <c r="N9439" i="2" s="1"/>
  <c r="G9439" i="2"/>
  <c r="AD9438" i="2"/>
  <c r="AC9438" i="2"/>
  <c r="K9438" i="2"/>
  <c r="G9438" i="2"/>
  <c r="AD9437" i="2"/>
  <c r="AC9437" i="2"/>
  <c r="L9437" i="2"/>
  <c r="K9437" i="2"/>
  <c r="M9437" i="2" s="1"/>
  <c r="G9437" i="2"/>
  <c r="AD9436" i="2"/>
  <c r="AC9436" i="2"/>
  <c r="M9436" i="2"/>
  <c r="K9436" i="2"/>
  <c r="L9436" i="2" s="1"/>
  <c r="G9436" i="2"/>
  <c r="AD9435" i="2"/>
  <c r="AC9435" i="2"/>
  <c r="L9435" i="2"/>
  <c r="K9435" i="2"/>
  <c r="M9435" i="2" s="1"/>
  <c r="N9435" i="2" s="1"/>
  <c r="G9435" i="2"/>
  <c r="AD9434" i="2"/>
  <c r="AC9434" i="2"/>
  <c r="K9434" i="2"/>
  <c r="G9434" i="2"/>
  <c r="AD9433" i="2"/>
  <c r="AC9433" i="2"/>
  <c r="L9433" i="2"/>
  <c r="K9433" i="2"/>
  <c r="M9433" i="2" s="1"/>
  <c r="G9433" i="2"/>
  <c r="AD9432" i="2"/>
  <c r="AC9432" i="2"/>
  <c r="M9432" i="2"/>
  <c r="K9432" i="2"/>
  <c r="L9432" i="2" s="1"/>
  <c r="G9432" i="2"/>
  <c r="AD9431" i="2"/>
  <c r="AC9431" i="2"/>
  <c r="L9431" i="2"/>
  <c r="K9431" i="2"/>
  <c r="M9431" i="2" s="1"/>
  <c r="N9431" i="2" s="1"/>
  <c r="G9431" i="2"/>
  <c r="AD9430" i="2"/>
  <c r="AC9430" i="2"/>
  <c r="K9430" i="2"/>
  <c r="G9430" i="2"/>
  <c r="AD9429" i="2"/>
  <c r="AC9429" i="2"/>
  <c r="L9429" i="2"/>
  <c r="K9429" i="2"/>
  <c r="M9429" i="2" s="1"/>
  <c r="G9429" i="2"/>
  <c r="AD9428" i="2"/>
  <c r="AC9428" i="2"/>
  <c r="M9428" i="2"/>
  <c r="K9428" i="2"/>
  <c r="L9428" i="2" s="1"/>
  <c r="G9428" i="2"/>
  <c r="AD9427" i="2"/>
  <c r="AC9427" i="2"/>
  <c r="L9427" i="2"/>
  <c r="K9427" i="2"/>
  <c r="M9427" i="2" s="1"/>
  <c r="N9427" i="2" s="1"/>
  <c r="G9427" i="2"/>
  <c r="AD9426" i="2"/>
  <c r="AC9426" i="2"/>
  <c r="K9426" i="2"/>
  <c r="G9426" i="2"/>
  <c r="AD9425" i="2"/>
  <c r="AC9425" i="2"/>
  <c r="L9425" i="2"/>
  <c r="K9425" i="2"/>
  <c r="M9425" i="2" s="1"/>
  <c r="G9425" i="2"/>
  <c r="AD9424" i="2"/>
  <c r="AC9424" i="2"/>
  <c r="M9424" i="2"/>
  <c r="K9424" i="2"/>
  <c r="L9424" i="2" s="1"/>
  <c r="G9424" i="2"/>
  <c r="AD9423" i="2"/>
  <c r="AC9423" i="2"/>
  <c r="L9423" i="2"/>
  <c r="K9423" i="2"/>
  <c r="M9423" i="2" s="1"/>
  <c r="N9423" i="2" s="1"/>
  <c r="G9423" i="2"/>
  <c r="AD9422" i="2"/>
  <c r="AC9422" i="2"/>
  <c r="K9422" i="2"/>
  <c r="G9422" i="2"/>
  <c r="AD9421" i="2"/>
  <c r="AC9421" i="2"/>
  <c r="L9421" i="2"/>
  <c r="K9421" i="2"/>
  <c r="M9421" i="2" s="1"/>
  <c r="G9421" i="2"/>
  <c r="AD9420" i="2"/>
  <c r="AC9420" i="2"/>
  <c r="M9420" i="2"/>
  <c r="K9420" i="2"/>
  <c r="L9420" i="2" s="1"/>
  <c r="G9420" i="2"/>
  <c r="AD9419" i="2"/>
  <c r="AC9419" i="2"/>
  <c r="L9419" i="2"/>
  <c r="K9419" i="2"/>
  <c r="M9419" i="2" s="1"/>
  <c r="N9419" i="2" s="1"/>
  <c r="G9419" i="2"/>
  <c r="AD9418" i="2"/>
  <c r="AC9418" i="2"/>
  <c r="K9418" i="2"/>
  <c r="G9418" i="2"/>
  <c r="AD9417" i="2"/>
  <c r="AC9417" i="2"/>
  <c r="L9417" i="2"/>
  <c r="K9417" i="2"/>
  <c r="M9417" i="2" s="1"/>
  <c r="G9417" i="2"/>
  <c r="AD9416" i="2"/>
  <c r="AC9416" i="2"/>
  <c r="M9416" i="2"/>
  <c r="K9416" i="2"/>
  <c r="L9416" i="2" s="1"/>
  <c r="G9416" i="2"/>
  <c r="AD9415" i="2"/>
  <c r="AC9415" i="2"/>
  <c r="L9415" i="2"/>
  <c r="K9415" i="2"/>
  <c r="M9415" i="2" s="1"/>
  <c r="N9415" i="2" s="1"/>
  <c r="G9415" i="2"/>
  <c r="AD9414" i="2"/>
  <c r="AC9414" i="2"/>
  <c r="K9414" i="2"/>
  <c r="G9414" i="2"/>
  <c r="AD9413" i="2"/>
  <c r="AC9413" i="2"/>
  <c r="L9413" i="2"/>
  <c r="K9413" i="2"/>
  <c r="M9413" i="2" s="1"/>
  <c r="G9413" i="2"/>
  <c r="AD9412" i="2"/>
  <c r="AC9412" i="2"/>
  <c r="M9412" i="2"/>
  <c r="K9412" i="2"/>
  <c r="L9412" i="2" s="1"/>
  <c r="G9412" i="2"/>
  <c r="AD9411" i="2"/>
  <c r="AC9411" i="2"/>
  <c r="L9411" i="2"/>
  <c r="K9411" i="2"/>
  <c r="M9411" i="2" s="1"/>
  <c r="N9411" i="2" s="1"/>
  <c r="G9411" i="2"/>
  <c r="AD9410" i="2"/>
  <c r="AC9410" i="2"/>
  <c r="K9410" i="2"/>
  <c r="G9410" i="2"/>
  <c r="AD9409" i="2"/>
  <c r="AC9409" i="2"/>
  <c r="L9409" i="2"/>
  <c r="K9409" i="2"/>
  <c r="M9409" i="2" s="1"/>
  <c r="G9409" i="2"/>
  <c r="AD9408" i="2"/>
  <c r="AC9408" i="2"/>
  <c r="M9408" i="2"/>
  <c r="K9408" i="2"/>
  <c r="L9408" i="2" s="1"/>
  <c r="G9408" i="2"/>
  <c r="AD9407" i="2"/>
  <c r="AC9407" i="2"/>
  <c r="L9407" i="2"/>
  <c r="K9407" i="2"/>
  <c r="M9407" i="2" s="1"/>
  <c r="N9407" i="2" s="1"/>
  <c r="G9407" i="2"/>
  <c r="AD9406" i="2"/>
  <c r="AC9406" i="2"/>
  <c r="K9406" i="2"/>
  <c r="G9406" i="2"/>
  <c r="AD9405" i="2"/>
  <c r="AC9405" i="2"/>
  <c r="L9405" i="2"/>
  <c r="K9405" i="2"/>
  <c r="M9405" i="2" s="1"/>
  <c r="G9405" i="2"/>
  <c r="AD9404" i="2"/>
  <c r="AC9404" i="2"/>
  <c r="M9404" i="2"/>
  <c r="K9404" i="2"/>
  <c r="L9404" i="2" s="1"/>
  <c r="G9404" i="2"/>
  <c r="AD9403" i="2"/>
  <c r="AC9403" i="2"/>
  <c r="L9403" i="2"/>
  <c r="K9403" i="2"/>
  <c r="M9403" i="2" s="1"/>
  <c r="N9403" i="2" s="1"/>
  <c r="G9403" i="2"/>
  <c r="AD9402" i="2"/>
  <c r="AC9402" i="2"/>
  <c r="K9402" i="2"/>
  <c r="G9402" i="2"/>
  <c r="AD9401" i="2"/>
  <c r="AC9401" i="2"/>
  <c r="L9401" i="2"/>
  <c r="K9401" i="2"/>
  <c r="M9401" i="2" s="1"/>
  <c r="G9401" i="2"/>
  <c r="AD9400" i="2"/>
  <c r="AC9400" i="2"/>
  <c r="M9400" i="2"/>
  <c r="K9400" i="2"/>
  <c r="L9400" i="2" s="1"/>
  <c r="G9400" i="2"/>
  <c r="AD9399" i="2"/>
  <c r="AC9399" i="2"/>
  <c r="L9399" i="2"/>
  <c r="K9399" i="2"/>
  <c r="M9399" i="2" s="1"/>
  <c r="N9399" i="2" s="1"/>
  <c r="G9399" i="2"/>
  <c r="AD9398" i="2"/>
  <c r="AC9398" i="2"/>
  <c r="K9398" i="2"/>
  <c r="G9398" i="2"/>
  <c r="AD9397" i="2"/>
  <c r="AC9397" i="2"/>
  <c r="L9397" i="2"/>
  <c r="K9397" i="2"/>
  <c r="M9397" i="2" s="1"/>
  <c r="G9397" i="2"/>
  <c r="AD9396" i="2"/>
  <c r="AC9396" i="2"/>
  <c r="M9396" i="2"/>
  <c r="K9396" i="2"/>
  <c r="L9396" i="2" s="1"/>
  <c r="G9396" i="2"/>
  <c r="AD9395" i="2"/>
  <c r="AC9395" i="2"/>
  <c r="L9395" i="2"/>
  <c r="K9395" i="2"/>
  <c r="M9395" i="2" s="1"/>
  <c r="N9395" i="2" s="1"/>
  <c r="G9395" i="2"/>
  <c r="AD9394" i="2"/>
  <c r="AC9394" i="2"/>
  <c r="K9394" i="2"/>
  <c r="G9394" i="2"/>
  <c r="AD9393" i="2"/>
  <c r="AC9393" i="2"/>
  <c r="L9393" i="2"/>
  <c r="K9393" i="2"/>
  <c r="M9393" i="2" s="1"/>
  <c r="G9393" i="2"/>
  <c r="AD9392" i="2"/>
  <c r="AC9392" i="2"/>
  <c r="M9392" i="2"/>
  <c r="K9392" i="2"/>
  <c r="L9392" i="2" s="1"/>
  <c r="G9392" i="2"/>
  <c r="AD9391" i="2"/>
  <c r="AC9391" i="2"/>
  <c r="L9391" i="2"/>
  <c r="K9391" i="2"/>
  <c r="M9391" i="2" s="1"/>
  <c r="N9391" i="2" s="1"/>
  <c r="G9391" i="2"/>
  <c r="AD9390" i="2"/>
  <c r="AC9390" i="2"/>
  <c r="K9390" i="2"/>
  <c r="G9390" i="2"/>
  <c r="AD9389" i="2"/>
  <c r="AC9389" i="2"/>
  <c r="L9389" i="2"/>
  <c r="K9389" i="2"/>
  <c r="M9389" i="2" s="1"/>
  <c r="G9389" i="2"/>
  <c r="AD9388" i="2"/>
  <c r="AC9388" i="2"/>
  <c r="M9388" i="2"/>
  <c r="K9388" i="2"/>
  <c r="L9388" i="2" s="1"/>
  <c r="G9388" i="2"/>
  <c r="AD9387" i="2"/>
  <c r="AC9387" i="2"/>
  <c r="L9387" i="2"/>
  <c r="K9387" i="2"/>
  <c r="M9387" i="2" s="1"/>
  <c r="N9387" i="2" s="1"/>
  <c r="G9387" i="2"/>
  <c r="AD9386" i="2"/>
  <c r="AC9386" i="2"/>
  <c r="K9386" i="2"/>
  <c r="G9386" i="2"/>
  <c r="AD9385" i="2"/>
  <c r="AC9385" i="2"/>
  <c r="L9385" i="2"/>
  <c r="K9385" i="2"/>
  <c r="M9385" i="2" s="1"/>
  <c r="G9385" i="2"/>
  <c r="AD9384" i="2"/>
  <c r="AC9384" i="2"/>
  <c r="M9384" i="2"/>
  <c r="K9384" i="2"/>
  <c r="L9384" i="2" s="1"/>
  <c r="G9384" i="2"/>
  <c r="AD9383" i="2"/>
  <c r="AC9383" i="2"/>
  <c r="L9383" i="2"/>
  <c r="K9383" i="2"/>
  <c r="M9383" i="2" s="1"/>
  <c r="N9383" i="2" s="1"/>
  <c r="G9383" i="2"/>
  <c r="AD9382" i="2"/>
  <c r="AC9382" i="2"/>
  <c r="K9382" i="2"/>
  <c r="G9382" i="2"/>
  <c r="AD9381" i="2"/>
  <c r="AC9381" i="2"/>
  <c r="L9381" i="2"/>
  <c r="K9381" i="2"/>
  <c r="M9381" i="2" s="1"/>
  <c r="G9381" i="2"/>
  <c r="AD9380" i="2"/>
  <c r="AC9380" i="2"/>
  <c r="M9380" i="2"/>
  <c r="K9380" i="2"/>
  <c r="L9380" i="2" s="1"/>
  <c r="G9380" i="2"/>
  <c r="AD9379" i="2"/>
  <c r="AC9379" i="2"/>
  <c r="L9379" i="2"/>
  <c r="K9379" i="2"/>
  <c r="M9379" i="2" s="1"/>
  <c r="N9379" i="2" s="1"/>
  <c r="G9379" i="2"/>
  <c r="AD9378" i="2"/>
  <c r="AC9378" i="2"/>
  <c r="K9378" i="2"/>
  <c r="G9378" i="2"/>
  <c r="AD9377" i="2"/>
  <c r="AC9377" i="2"/>
  <c r="L9377" i="2"/>
  <c r="K9377" i="2"/>
  <c r="M9377" i="2" s="1"/>
  <c r="G9377" i="2"/>
  <c r="AD9376" i="2"/>
  <c r="AC9376" i="2"/>
  <c r="M9376" i="2"/>
  <c r="K9376" i="2"/>
  <c r="L9376" i="2" s="1"/>
  <c r="G9376" i="2"/>
  <c r="AD9375" i="2"/>
  <c r="AC9375" i="2"/>
  <c r="L9375" i="2"/>
  <c r="K9375" i="2"/>
  <c r="M9375" i="2" s="1"/>
  <c r="N9375" i="2" s="1"/>
  <c r="G9375" i="2"/>
  <c r="AD9374" i="2"/>
  <c r="AC9374" i="2"/>
  <c r="K9374" i="2"/>
  <c r="G9374" i="2"/>
  <c r="AD9373" i="2"/>
  <c r="AC9373" i="2"/>
  <c r="L9373" i="2"/>
  <c r="K9373" i="2"/>
  <c r="M9373" i="2" s="1"/>
  <c r="G9373" i="2"/>
  <c r="AD9372" i="2"/>
  <c r="AC9372" i="2"/>
  <c r="M9372" i="2"/>
  <c r="K9372" i="2"/>
  <c r="L9372" i="2" s="1"/>
  <c r="G9372" i="2"/>
  <c r="AD9371" i="2"/>
  <c r="AC9371" i="2"/>
  <c r="L9371" i="2"/>
  <c r="K9371" i="2"/>
  <c r="M9371" i="2" s="1"/>
  <c r="N9371" i="2" s="1"/>
  <c r="G9371" i="2"/>
  <c r="AD9370" i="2"/>
  <c r="AC9370" i="2"/>
  <c r="K9370" i="2"/>
  <c r="G9370" i="2"/>
  <c r="AD9369" i="2"/>
  <c r="AC9369" i="2"/>
  <c r="L9369" i="2"/>
  <c r="K9369" i="2"/>
  <c r="M9369" i="2" s="1"/>
  <c r="G9369" i="2"/>
  <c r="AD9368" i="2"/>
  <c r="AC9368" i="2"/>
  <c r="M9368" i="2"/>
  <c r="K9368" i="2"/>
  <c r="L9368" i="2" s="1"/>
  <c r="G9368" i="2"/>
  <c r="AD9367" i="2"/>
  <c r="AC9367" i="2"/>
  <c r="L9367" i="2"/>
  <c r="K9367" i="2"/>
  <c r="M9367" i="2" s="1"/>
  <c r="N9367" i="2" s="1"/>
  <c r="G9367" i="2"/>
  <c r="AD9366" i="2"/>
  <c r="AC9366" i="2"/>
  <c r="K9366" i="2"/>
  <c r="G9366" i="2"/>
  <c r="AD9365" i="2"/>
  <c r="AC9365" i="2"/>
  <c r="L9365" i="2"/>
  <c r="K9365" i="2"/>
  <c r="M9365" i="2" s="1"/>
  <c r="G9365" i="2"/>
  <c r="AD9364" i="2"/>
  <c r="AC9364" i="2"/>
  <c r="M9364" i="2"/>
  <c r="K9364" i="2"/>
  <c r="L9364" i="2" s="1"/>
  <c r="G9364" i="2"/>
  <c r="AD9363" i="2"/>
  <c r="AC9363" i="2"/>
  <c r="L9363" i="2"/>
  <c r="K9363" i="2"/>
  <c r="M9363" i="2" s="1"/>
  <c r="N9363" i="2" s="1"/>
  <c r="G9363" i="2"/>
  <c r="AD9362" i="2"/>
  <c r="AC9362" i="2"/>
  <c r="K9362" i="2"/>
  <c r="G9362" i="2"/>
  <c r="AD9361" i="2"/>
  <c r="AC9361" i="2"/>
  <c r="L9361" i="2"/>
  <c r="K9361" i="2"/>
  <c r="M9361" i="2" s="1"/>
  <c r="G9361" i="2"/>
  <c r="AD9360" i="2"/>
  <c r="AC9360" i="2"/>
  <c r="M9360" i="2"/>
  <c r="K9360" i="2"/>
  <c r="L9360" i="2" s="1"/>
  <c r="G9360" i="2"/>
  <c r="AD9359" i="2"/>
  <c r="AC9359" i="2"/>
  <c r="L9359" i="2"/>
  <c r="K9359" i="2"/>
  <c r="M9359" i="2" s="1"/>
  <c r="N9359" i="2" s="1"/>
  <c r="G9359" i="2"/>
  <c r="AD9358" i="2"/>
  <c r="AC9358" i="2"/>
  <c r="K9358" i="2"/>
  <c r="G9358" i="2"/>
  <c r="AD9357" i="2"/>
  <c r="AC9357" i="2"/>
  <c r="L9357" i="2"/>
  <c r="K9357" i="2"/>
  <c r="M9357" i="2" s="1"/>
  <c r="G9357" i="2"/>
  <c r="AD9356" i="2"/>
  <c r="AC9356" i="2"/>
  <c r="M9356" i="2"/>
  <c r="K9356" i="2"/>
  <c r="L9356" i="2" s="1"/>
  <c r="G9356" i="2"/>
  <c r="AD9355" i="2"/>
  <c r="AC9355" i="2"/>
  <c r="L9355" i="2"/>
  <c r="K9355" i="2"/>
  <c r="M9355" i="2" s="1"/>
  <c r="N9355" i="2" s="1"/>
  <c r="G9355" i="2"/>
  <c r="AD9354" i="2"/>
  <c r="AC9354" i="2"/>
  <c r="K9354" i="2"/>
  <c r="G9354" i="2"/>
  <c r="AD9353" i="2"/>
  <c r="AC9353" i="2"/>
  <c r="L9353" i="2"/>
  <c r="K9353" i="2"/>
  <c r="M9353" i="2" s="1"/>
  <c r="G9353" i="2"/>
  <c r="AD9352" i="2"/>
  <c r="AC9352" i="2"/>
  <c r="M9352" i="2"/>
  <c r="K9352" i="2"/>
  <c r="L9352" i="2" s="1"/>
  <c r="G9352" i="2"/>
  <c r="AD9351" i="2"/>
  <c r="AC9351" i="2"/>
  <c r="L9351" i="2"/>
  <c r="K9351" i="2"/>
  <c r="M9351" i="2" s="1"/>
  <c r="N9351" i="2" s="1"/>
  <c r="G9351" i="2"/>
  <c r="AD9350" i="2"/>
  <c r="AC9350" i="2"/>
  <c r="K9350" i="2"/>
  <c r="G9350" i="2"/>
  <c r="AD9349" i="2"/>
  <c r="AC9349" i="2"/>
  <c r="L9349" i="2"/>
  <c r="K9349" i="2"/>
  <c r="M9349" i="2" s="1"/>
  <c r="G9349" i="2"/>
  <c r="AD9348" i="2"/>
  <c r="AC9348" i="2"/>
  <c r="M9348" i="2"/>
  <c r="K9348" i="2"/>
  <c r="L9348" i="2" s="1"/>
  <c r="G9348" i="2"/>
  <c r="AD9347" i="2"/>
  <c r="AC9347" i="2"/>
  <c r="L9347" i="2"/>
  <c r="K9347" i="2"/>
  <c r="M9347" i="2" s="1"/>
  <c r="N9347" i="2" s="1"/>
  <c r="G9347" i="2"/>
  <c r="AD9346" i="2"/>
  <c r="AC9346" i="2"/>
  <c r="K9346" i="2"/>
  <c r="G9346" i="2"/>
  <c r="AD9345" i="2"/>
  <c r="AC9345" i="2"/>
  <c r="L9345" i="2"/>
  <c r="K9345" i="2"/>
  <c r="M9345" i="2" s="1"/>
  <c r="G9345" i="2"/>
  <c r="AD9344" i="2"/>
  <c r="AC9344" i="2"/>
  <c r="M9344" i="2"/>
  <c r="K9344" i="2"/>
  <c r="L9344" i="2" s="1"/>
  <c r="G9344" i="2"/>
  <c r="AD9343" i="2"/>
  <c r="AC9343" i="2"/>
  <c r="L9343" i="2"/>
  <c r="K9343" i="2"/>
  <c r="M9343" i="2" s="1"/>
  <c r="N9343" i="2" s="1"/>
  <c r="G9343" i="2"/>
  <c r="AD9342" i="2"/>
  <c r="AC9342" i="2"/>
  <c r="K9342" i="2"/>
  <c r="G9342" i="2"/>
  <c r="AD9341" i="2"/>
  <c r="AC9341" i="2"/>
  <c r="L9341" i="2"/>
  <c r="K9341" i="2"/>
  <c r="M9341" i="2" s="1"/>
  <c r="G9341" i="2"/>
  <c r="AD9340" i="2"/>
  <c r="AC9340" i="2"/>
  <c r="M9340" i="2"/>
  <c r="K9340" i="2"/>
  <c r="L9340" i="2" s="1"/>
  <c r="G9340" i="2"/>
  <c r="AD9339" i="2"/>
  <c r="AC9339" i="2"/>
  <c r="L9339" i="2"/>
  <c r="K9339" i="2"/>
  <c r="M9339" i="2" s="1"/>
  <c r="N9339" i="2" s="1"/>
  <c r="G9339" i="2"/>
  <c r="AD9338" i="2"/>
  <c r="AC9338" i="2"/>
  <c r="K9338" i="2"/>
  <c r="G9338" i="2"/>
  <c r="AD9337" i="2"/>
  <c r="AC9337" i="2"/>
  <c r="L9337" i="2"/>
  <c r="K9337" i="2"/>
  <c r="M9337" i="2" s="1"/>
  <c r="G9337" i="2"/>
  <c r="AD9336" i="2"/>
  <c r="AC9336" i="2"/>
  <c r="M9336" i="2"/>
  <c r="K9336" i="2"/>
  <c r="L9336" i="2" s="1"/>
  <c r="G9336" i="2"/>
  <c r="AD9335" i="2"/>
  <c r="AC9335" i="2"/>
  <c r="L9335" i="2"/>
  <c r="K9335" i="2"/>
  <c r="M9335" i="2" s="1"/>
  <c r="N9335" i="2" s="1"/>
  <c r="G9335" i="2"/>
  <c r="AD9334" i="2"/>
  <c r="AC9334" i="2"/>
  <c r="K9334" i="2"/>
  <c r="G9334" i="2"/>
  <c r="AD9333" i="2"/>
  <c r="AC9333" i="2"/>
  <c r="L9333" i="2"/>
  <c r="K9333" i="2"/>
  <c r="M9333" i="2" s="1"/>
  <c r="G9333" i="2"/>
  <c r="AD9332" i="2"/>
  <c r="AC9332" i="2"/>
  <c r="M9332" i="2"/>
  <c r="K9332" i="2"/>
  <c r="L9332" i="2" s="1"/>
  <c r="G9332" i="2"/>
  <c r="AD9331" i="2"/>
  <c r="AC9331" i="2"/>
  <c r="L9331" i="2"/>
  <c r="K9331" i="2"/>
  <c r="M9331" i="2" s="1"/>
  <c r="N9331" i="2" s="1"/>
  <c r="G9331" i="2"/>
  <c r="AD9330" i="2"/>
  <c r="AC9330" i="2"/>
  <c r="K9330" i="2"/>
  <c r="G9330" i="2"/>
  <c r="AD9329" i="2"/>
  <c r="AC9329" i="2"/>
  <c r="L9329" i="2"/>
  <c r="K9329" i="2"/>
  <c r="M9329" i="2" s="1"/>
  <c r="G9329" i="2"/>
  <c r="AD9328" i="2"/>
  <c r="AC9328" i="2"/>
  <c r="M9328" i="2"/>
  <c r="K9328" i="2"/>
  <c r="L9328" i="2" s="1"/>
  <c r="G9328" i="2"/>
  <c r="AD9327" i="2"/>
  <c r="AC9327" i="2"/>
  <c r="L9327" i="2"/>
  <c r="K9327" i="2"/>
  <c r="M9327" i="2" s="1"/>
  <c r="N9327" i="2" s="1"/>
  <c r="G9327" i="2"/>
  <c r="AD9326" i="2"/>
  <c r="AC9326" i="2"/>
  <c r="K9326" i="2"/>
  <c r="G9326" i="2"/>
  <c r="AD9325" i="2"/>
  <c r="AC9325" i="2"/>
  <c r="L9325" i="2"/>
  <c r="K9325" i="2"/>
  <c r="M9325" i="2" s="1"/>
  <c r="G9325" i="2"/>
  <c r="AD9324" i="2"/>
  <c r="AC9324" i="2"/>
  <c r="M9324" i="2"/>
  <c r="K9324" i="2"/>
  <c r="L9324" i="2" s="1"/>
  <c r="G9324" i="2"/>
  <c r="AD9323" i="2"/>
  <c r="AC9323" i="2"/>
  <c r="L9323" i="2"/>
  <c r="K9323" i="2"/>
  <c r="M9323" i="2" s="1"/>
  <c r="N9323" i="2" s="1"/>
  <c r="G9323" i="2"/>
  <c r="AD9322" i="2"/>
  <c r="AC9322" i="2"/>
  <c r="K9322" i="2"/>
  <c r="G9322" i="2"/>
  <c r="AD9321" i="2"/>
  <c r="AC9321" i="2"/>
  <c r="L9321" i="2"/>
  <c r="K9321" i="2"/>
  <c r="M9321" i="2" s="1"/>
  <c r="G9321" i="2"/>
  <c r="AD9320" i="2"/>
  <c r="AC9320" i="2"/>
  <c r="M9320" i="2"/>
  <c r="K9320" i="2"/>
  <c r="L9320" i="2" s="1"/>
  <c r="G9320" i="2"/>
  <c r="AD9319" i="2"/>
  <c r="AC9319" i="2"/>
  <c r="L9319" i="2"/>
  <c r="K9319" i="2"/>
  <c r="M9319" i="2" s="1"/>
  <c r="N9319" i="2" s="1"/>
  <c r="G9319" i="2"/>
  <c r="AD9318" i="2"/>
  <c r="AC9318" i="2"/>
  <c r="K9318" i="2"/>
  <c r="G9318" i="2"/>
  <c r="AD9317" i="2"/>
  <c r="AC9317" i="2"/>
  <c r="L9317" i="2"/>
  <c r="K9317" i="2"/>
  <c r="M9317" i="2" s="1"/>
  <c r="G9317" i="2"/>
  <c r="AD9316" i="2"/>
  <c r="AC9316" i="2"/>
  <c r="M9316" i="2"/>
  <c r="K9316" i="2"/>
  <c r="L9316" i="2" s="1"/>
  <c r="G9316" i="2"/>
  <c r="AD9315" i="2"/>
  <c r="AC9315" i="2"/>
  <c r="L9315" i="2"/>
  <c r="K9315" i="2"/>
  <c r="M9315" i="2" s="1"/>
  <c r="N9315" i="2" s="1"/>
  <c r="G9315" i="2"/>
  <c r="AD9314" i="2"/>
  <c r="AC9314" i="2"/>
  <c r="K9314" i="2"/>
  <c r="G9314" i="2"/>
  <c r="AD9313" i="2"/>
  <c r="AC9313" i="2"/>
  <c r="L9313" i="2"/>
  <c r="K9313" i="2"/>
  <c r="M9313" i="2" s="1"/>
  <c r="G9313" i="2"/>
  <c r="AD9312" i="2"/>
  <c r="AC9312" i="2"/>
  <c r="M9312" i="2"/>
  <c r="K9312" i="2"/>
  <c r="L9312" i="2" s="1"/>
  <c r="G9312" i="2"/>
  <c r="AD9311" i="2"/>
  <c r="AC9311" i="2"/>
  <c r="L9311" i="2"/>
  <c r="K9311" i="2"/>
  <c r="M9311" i="2" s="1"/>
  <c r="N9311" i="2" s="1"/>
  <c r="G9311" i="2"/>
  <c r="AD9310" i="2"/>
  <c r="AC9310" i="2"/>
  <c r="K9310" i="2"/>
  <c r="G9310" i="2"/>
  <c r="AD9309" i="2"/>
  <c r="AC9309" i="2"/>
  <c r="L9309" i="2"/>
  <c r="K9309" i="2"/>
  <c r="M9309" i="2" s="1"/>
  <c r="G9309" i="2"/>
  <c r="AD9308" i="2"/>
  <c r="AC9308" i="2"/>
  <c r="M9308" i="2"/>
  <c r="K9308" i="2"/>
  <c r="L9308" i="2" s="1"/>
  <c r="G9308" i="2"/>
  <c r="AD9307" i="2"/>
  <c r="AC9307" i="2"/>
  <c r="L9307" i="2"/>
  <c r="K9307" i="2"/>
  <c r="M9307" i="2" s="1"/>
  <c r="N9307" i="2" s="1"/>
  <c r="G9307" i="2"/>
  <c r="AD9306" i="2"/>
  <c r="AC9306" i="2"/>
  <c r="K9306" i="2"/>
  <c r="G9306" i="2"/>
  <c r="AD9305" i="2"/>
  <c r="AC9305" i="2"/>
  <c r="L9305" i="2"/>
  <c r="K9305" i="2"/>
  <c r="M9305" i="2" s="1"/>
  <c r="G9305" i="2"/>
  <c r="AD9304" i="2"/>
  <c r="AC9304" i="2"/>
  <c r="M9304" i="2"/>
  <c r="K9304" i="2"/>
  <c r="L9304" i="2" s="1"/>
  <c r="G9304" i="2"/>
  <c r="AD9303" i="2"/>
  <c r="AC9303" i="2"/>
  <c r="L9303" i="2"/>
  <c r="K9303" i="2"/>
  <c r="M9303" i="2" s="1"/>
  <c r="N9303" i="2" s="1"/>
  <c r="G9303" i="2"/>
  <c r="AD9302" i="2"/>
  <c r="AC9302" i="2"/>
  <c r="K9302" i="2"/>
  <c r="G9302" i="2"/>
  <c r="AD9301" i="2"/>
  <c r="AC9301" i="2"/>
  <c r="L9301" i="2"/>
  <c r="K9301" i="2"/>
  <c r="M9301" i="2" s="1"/>
  <c r="G9301" i="2"/>
  <c r="AD9300" i="2"/>
  <c r="AC9300" i="2"/>
  <c r="M9300" i="2"/>
  <c r="K9300" i="2"/>
  <c r="L9300" i="2" s="1"/>
  <c r="G9300" i="2"/>
  <c r="AD9299" i="2"/>
  <c r="AC9299" i="2"/>
  <c r="L9299" i="2"/>
  <c r="K9299" i="2"/>
  <c r="M9299" i="2" s="1"/>
  <c r="N9299" i="2" s="1"/>
  <c r="G9299" i="2"/>
  <c r="AD9298" i="2"/>
  <c r="AC9298" i="2"/>
  <c r="K9298" i="2"/>
  <c r="G9298" i="2"/>
  <c r="AD9297" i="2"/>
  <c r="AC9297" i="2"/>
  <c r="L9297" i="2"/>
  <c r="K9297" i="2"/>
  <c r="M9297" i="2" s="1"/>
  <c r="G9297" i="2"/>
  <c r="AD9296" i="2"/>
  <c r="AC9296" i="2"/>
  <c r="M9296" i="2"/>
  <c r="K9296" i="2"/>
  <c r="L9296" i="2" s="1"/>
  <c r="G9296" i="2"/>
  <c r="AD9295" i="2"/>
  <c r="AC9295" i="2"/>
  <c r="L9295" i="2"/>
  <c r="K9295" i="2"/>
  <c r="M9295" i="2" s="1"/>
  <c r="N9295" i="2" s="1"/>
  <c r="G9295" i="2"/>
  <c r="AD9294" i="2"/>
  <c r="AC9294" i="2"/>
  <c r="K9294" i="2"/>
  <c r="G9294" i="2"/>
  <c r="AD9293" i="2"/>
  <c r="AC9293" i="2"/>
  <c r="L9293" i="2"/>
  <c r="K9293" i="2"/>
  <c r="M9293" i="2" s="1"/>
  <c r="G9293" i="2"/>
  <c r="AD9292" i="2"/>
  <c r="AC9292" i="2"/>
  <c r="M9292" i="2"/>
  <c r="K9292" i="2"/>
  <c r="L9292" i="2" s="1"/>
  <c r="G9292" i="2"/>
  <c r="AD9291" i="2"/>
  <c r="AC9291" i="2"/>
  <c r="L9291" i="2"/>
  <c r="K9291" i="2"/>
  <c r="M9291" i="2" s="1"/>
  <c r="N9291" i="2" s="1"/>
  <c r="G9291" i="2"/>
  <c r="AD9290" i="2"/>
  <c r="AC9290" i="2"/>
  <c r="K9290" i="2"/>
  <c r="G9290" i="2"/>
  <c r="AD9289" i="2"/>
  <c r="AC9289" i="2"/>
  <c r="L9289" i="2"/>
  <c r="K9289" i="2"/>
  <c r="M9289" i="2" s="1"/>
  <c r="G9289" i="2"/>
  <c r="AD9288" i="2"/>
  <c r="AC9288" i="2"/>
  <c r="M9288" i="2"/>
  <c r="K9288" i="2"/>
  <c r="L9288" i="2" s="1"/>
  <c r="G9288" i="2"/>
  <c r="AD9287" i="2"/>
  <c r="AC9287" i="2"/>
  <c r="L9287" i="2"/>
  <c r="K9287" i="2"/>
  <c r="M9287" i="2" s="1"/>
  <c r="N9287" i="2" s="1"/>
  <c r="G9287" i="2"/>
  <c r="AD9286" i="2"/>
  <c r="AC9286" i="2"/>
  <c r="K9286" i="2"/>
  <c r="G9286" i="2"/>
  <c r="AD9285" i="2"/>
  <c r="AC9285" i="2"/>
  <c r="L9285" i="2"/>
  <c r="K9285" i="2"/>
  <c r="M9285" i="2" s="1"/>
  <c r="G9285" i="2"/>
  <c r="AD9284" i="2"/>
  <c r="AC9284" i="2"/>
  <c r="M9284" i="2"/>
  <c r="K9284" i="2"/>
  <c r="L9284" i="2" s="1"/>
  <c r="G9284" i="2"/>
  <c r="AD9283" i="2"/>
  <c r="AC9283" i="2"/>
  <c r="L9283" i="2"/>
  <c r="K9283" i="2"/>
  <c r="M9283" i="2" s="1"/>
  <c r="N9283" i="2" s="1"/>
  <c r="G9283" i="2"/>
  <c r="AD9282" i="2"/>
  <c r="AC9282" i="2"/>
  <c r="K9282" i="2"/>
  <c r="G9282" i="2"/>
  <c r="AD9281" i="2"/>
  <c r="AC9281" i="2"/>
  <c r="L9281" i="2"/>
  <c r="K9281" i="2"/>
  <c r="M9281" i="2" s="1"/>
  <c r="G9281" i="2"/>
  <c r="AD9280" i="2"/>
  <c r="AC9280" i="2"/>
  <c r="M9280" i="2"/>
  <c r="K9280" i="2"/>
  <c r="L9280" i="2" s="1"/>
  <c r="G9280" i="2"/>
  <c r="AD9279" i="2"/>
  <c r="AC9279" i="2"/>
  <c r="L9279" i="2"/>
  <c r="K9279" i="2"/>
  <c r="M9279" i="2" s="1"/>
  <c r="N9279" i="2" s="1"/>
  <c r="G9279" i="2"/>
  <c r="AD9278" i="2"/>
  <c r="AC9278" i="2"/>
  <c r="K9278" i="2"/>
  <c r="G9278" i="2"/>
  <c r="AD9277" i="2"/>
  <c r="AC9277" i="2"/>
  <c r="L9277" i="2"/>
  <c r="K9277" i="2"/>
  <c r="M9277" i="2" s="1"/>
  <c r="G9277" i="2"/>
  <c r="AD9276" i="2"/>
  <c r="AC9276" i="2"/>
  <c r="M9276" i="2"/>
  <c r="K9276" i="2"/>
  <c r="L9276" i="2" s="1"/>
  <c r="G9276" i="2"/>
  <c r="AD9275" i="2"/>
  <c r="AC9275" i="2"/>
  <c r="L9275" i="2"/>
  <c r="K9275" i="2"/>
  <c r="M9275" i="2" s="1"/>
  <c r="N9275" i="2" s="1"/>
  <c r="G9275" i="2"/>
  <c r="AD9274" i="2"/>
  <c r="AC9274" i="2"/>
  <c r="K9274" i="2"/>
  <c r="G9274" i="2"/>
  <c r="AD9273" i="2"/>
  <c r="AC9273" i="2"/>
  <c r="L9273" i="2"/>
  <c r="K9273" i="2"/>
  <c r="M9273" i="2" s="1"/>
  <c r="G9273" i="2"/>
  <c r="AD9272" i="2"/>
  <c r="AC9272" i="2"/>
  <c r="M9272" i="2"/>
  <c r="K9272" i="2"/>
  <c r="L9272" i="2" s="1"/>
  <c r="G9272" i="2"/>
  <c r="AD9271" i="2"/>
  <c r="AC9271" i="2"/>
  <c r="L9271" i="2"/>
  <c r="K9271" i="2"/>
  <c r="M9271" i="2" s="1"/>
  <c r="N9271" i="2" s="1"/>
  <c r="G9271" i="2"/>
  <c r="AD9270" i="2"/>
  <c r="AC9270" i="2"/>
  <c r="K9270" i="2"/>
  <c r="G9270" i="2"/>
  <c r="AD9269" i="2"/>
  <c r="AC9269" i="2"/>
  <c r="L9269" i="2"/>
  <c r="K9269" i="2"/>
  <c r="M9269" i="2" s="1"/>
  <c r="G9269" i="2"/>
  <c r="AD9268" i="2"/>
  <c r="AC9268" i="2"/>
  <c r="M9268" i="2"/>
  <c r="K9268" i="2"/>
  <c r="L9268" i="2" s="1"/>
  <c r="G9268" i="2"/>
  <c r="AD9267" i="2"/>
  <c r="AC9267" i="2"/>
  <c r="L9267" i="2"/>
  <c r="K9267" i="2"/>
  <c r="M9267" i="2" s="1"/>
  <c r="N9267" i="2" s="1"/>
  <c r="G9267" i="2"/>
  <c r="AD9266" i="2"/>
  <c r="AC9266" i="2"/>
  <c r="K9266" i="2"/>
  <c r="G9266" i="2"/>
  <c r="AD9265" i="2"/>
  <c r="AC9265" i="2"/>
  <c r="L9265" i="2"/>
  <c r="K9265" i="2"/>
  <c r="M9265" i="2" s="1"/>
  <c r="G9265" i="2"/>
  <c r="AD9264" i="2"/>
  <c r="AC9264" i="2"/>
  <c r="M9264" i="2"/>
  <c r="K9264" i="2"/>
  <c r="L9264" i="2" s="1"/>
  <c r="G9264" i="2"/>
  <c r="AD9263" i="2"/>
  <c r="AC9263" i="2"/>
  <c r="L9263" i="2"/>
  <c r="K9263" i="2"/>
  <c r="M9263" i="2" s="1"/>
  <c r="N9263" i="2" s="1"/>
  <c r="G9263" i="2"/>
  <c r="AD9262" i="2"/>
  <c r="AC9262" i="2"/>
  <c r="K9262" i="2"/>
  <c r="G9262" i="2"/>
  <c r="AD9261" i="2"/>
  <c r="AC9261" i="2"/>
  <c r="L9261" i="2"/>
  <c r="K9261" i="2"/>
  <c r="M9261" i="2" s="1"/>
  <c r="G9261" i="2"/>
  <c r="AD9260" i="2"/>
  <c r="AC9260" i="2"/>
  <c r="M9260" i="2"/>
  <c r="K9260" i="2"/>
  <c r="L9260" i="2" s="1"/>
  <c r="G9260" i="2"/>
  <c r="AD9259" i="2"/>
  <c r="AC9259" i="2"/>
  <c r="L9259" i="2"/>
  <c r="K9259" i="2"/>
  <c r="M9259" i="2" s="1"/>
  <c r="N9259" i="2" s="1"/>
  <c r="G9259" i="2"/>
  <c r="AD9258" i="2"/>
  <c r="AC9258" i="2"/>
  <c r="K9258" i="2"/>
  <c r="G9258" i="2"/>
  <c r="AD9257" i="2"/>
  <c r="AC9257" i="2"/>
  <c r="L9257" i="2"/>
  <c r="K9257" i="2"/>
  <c r="M9257" i="2" s="1"/>
  <c r="G9257" i="2"/>
  <c r="AD9256" i="2"/>
  <c r="AC9256" i="2"/>
  <c r="M9256" i="2"/>
  <c r="K9256" i="2"/>
  <c r="L9256" i="2" s="1"/>
  <c r="G9256" i="2"/>
  <c r="AD9255" i="2"/>
  <c r="AC9255" i="2"/>
  <c r="L9255" i="2"/>
  <c r="K9255" i="2"/>
  <c r="M9255" i="2" s="1"/>
  <c r="N9255" i="2" s="1"/>
  <c r="G9255" i="2"/>
  <c r="AD9254" i="2"/>
  <c r="AC9254" i="2"/>
  <c r="K9254" i="2"/>
  <c r="G9254" i="2"/>
  <c r="AD9253" i="2"/>
  <c r="AC9253" i="2"/>
  <c r="L9253" i="2"/>
  <c r="K9253" i="2"/>
  <c r="M9253" i="2" s="1"/>
  <c r="G9253" i="2"/>
  <c r="AD9252" i="2"/>
  <c r="AC9252" i="2"/>
  <c r="M9252" i="2"/>
  <c r="K9252" i="2"/>
  <c r="L9252" i="2" s="1"/>
  <c r="G9252" i="2"/>
  <c r="AD9251" i="2"/>
  <c r="AC9251" i="2"/>
  <c r="L9251" i="2"/>
  <c r="K9251" i="2"/>
  <c r="M9251" i="2" s="1"/>
  <c r="N9251" i="2" s="1"/>
  <c r="G9251" i="2"/>
  <c r="AD9250" i="2"/>
  <c r="AC9250" i="2"/>
  <c r="K9250" i="2"/>
  <c r="G9250" i="2"/>
  <c r="AD9249" i="2"/>
  <c r="AC9249" i="2"/>
  <c r="L9249" i="2"/>
  <c r="K9249" i="2"/>
  <c r="M9249" i="2" s="1"/>
  <c r="G9249" i="2"/>
  <c r="AD9248" i="2"/>
  <c r="AC9248" i="2"/>
  <c r="M9248" i="2"/>
  <c r="K9248" i="2"/>
  <c r="L9248" i="2" s="1"/>
  <c r="G9248" i="2"/>
  <c r="AD9247" i="2"/>
  <c r="AC9247" i="2"/>
  <c r="L9247" i="2"/>
  <c r="K9247" i="2"/>
  <c r="M9247" i="2" s="1"/>
  <c r="N9247" i="2" s="1"/>
  <c r="G9247" i="2"/>
  <c r="AD9246" i="2"/>
  <c r="AC9246" i="2"/>
  <c r="K9246" i="2"/>
  <c r="G9246" i="2"/>
  <c r="AD9245" i="2"/>
  <c r="AC9245" i="2"/>
  <c r="L9245" i="2"/>
  <c r="K9245" i="2"/>
  <c r="M9245" i="2" s="1"/>
  <c r="G9245" i="2"/>
  <c r="AD9244" i="2"/>
  <c r="AC9244" i="2"/>
  <c r="M9244" i="2"/>
  <c r="K9244" i="2"/>
  <c r="L9244" i="2" s="1"/>
  <c r="G9244" i="2"/>
  <c r="AD9243" i="2"/>
  <c r="AC9243" i="2"/>
  <c r="L9243" i="2"/>
  <c r="K9243" i="2"/>
  <c r="M9243" i="2" s="1"/>
  <c r="N9243" i="2" s="1"/>
  <c r="G9243" i="2"/>
  <c r="AD9242" i="2"/>
  <c r="AC9242" i="2"/>
  <c r="K9242" i="2"/>
  <c r="G9242" i="2"/>
  <c r="AD9241" i="2"/>
  <c r="AC9241" i="2"/>
  <c r="L9241" i="2"/>
  <c r="K9241" i="2"/>
  <c r="M9241" i="2" s="1"/>
  <c r="G9241" i="2"/>
  <c r="AD9240" i="2"/>
  <c r="AC9240" i="2"/>
  <c r="M9240" i="2"/>
  <c r="K9240" i="2"/>
  <c r="L9240" i="2" s="1"/>
  <c r="G9240" i="2"/>
  <c r="AD9239" i="2"/>
  <c r="AC9239" i="2"/>
  <c r="L9239" i="2"/>
  <c r="K9239" i="2"/>
  <c r="M9239" i="2" s="1"/>
  <c r="N9239" i="2" s="1"/>
  <c r="G9239" i="2"/>
  <c r="AD9238" i="2"/>
  <c r="AC9238" i="2"/>
  <c r="K9238" i="2"/>
  <c r="G9238" i="2"/>
  <c r="AD9237" i="2"/>
  <c r="AC9237" i="2"/>
  <c r="L9237" i="2"/>
  <c r="K9237" i="2"/>
  <c r="M9237" i="2" s="1"/>
  <c r="G9237" i="2"/>
  <c r="AD9236" i="2"/>
  <c r="AC9236" i="2"/>
  <c r="M9236" i="2"/>
  <c r="K9236" i="2"/>
  <c r="L9236" i="2" s="1"/>
  <c r="G9236" i="2"/>
  <c r="AD9235" i="2"/>
  <c r="AC9235" i="2"/>
  <c r="L9235" i="2"/>
  <c r="K9235" i="2"/>
  <c r="M9235" i="2" s="1"/>
  <c r="N9235" i="2" s="1"/>
  <c r="G9235" i="2"/>
  <c r="AD9234" i="2"/>
  <c r="AC9234" i="2"/>
  <c r="K9234" i="2"/>
  <c r="G9234" i="2"/>
  <c r="AD9233" i="2"/>
  <c r="AC9233" i="2"/>
  <c r="L9233" i="2"/>
  <c r="K9233" i="2"/>
  <c r="M9233" i="2" s="1"/>
  <c r="G9233" i="2"/>
  <c r="AD9232" i="2"/>
  <c r="AC9232" i="2"/>
  <c r="M9232" i="2"/>
  <c r="K9232" i="2"/>
  <c r="L9232" i="2" s="1"/>
  <c r="G9232" i="2"/>
  <c r="AD9231" i="2"/>
  <c r="AC9231" i="2"/>
  <c r="L9231" i="2"/>
  <c r="K9231" i="2"/>
  <c r="M9231" i="2" s="1"/>
  <c r="N9231" i="2" s="1"/>
  <c r="G9231" i="2"/>
  <c r="AD9230" i="2"/>
  <c r="AC9230" i="2"/>
  <c r="K9230" i="2"/>
  <c r="G9230" i="2"/>
  <c r="AD9229" i="2"/>
  <c r="AC9229" i="2"/>
  <c r="L9229" i="2"/>
  <c r="K9229" i="2"/>
  <c r="M9229" i="2" s="1"/>
  <c r="G9229" i="2"/>
  <c r="AD9228" i="2"/>
  <c r="AC9228" i="2"/>
  <c r="M9228" i="2"/>
  <c r="K9228" i="2"/>
  <c r="L9228" i="2" s="1"/>
  <c r="G9228" i="2"/>
  <c r="AD9227" i="2"/>
  <c r="AC9227" i="2"/>
  <c r="L9227" i="2"/>
  <c r="K9227" i="2"/>
  <c r="M9227" i="2" s="1"/>
  <c r="N9227" i="2" s="1"/>
  <c r="G9227" i="2"/>
  <c r="AD9226" i="2"/>
  <c r="AC9226" i="2"/>
  <c r="K9226" i="2"/>
  <c r="G9226" i="2"/>
  <c r="AD9225" i="2"/>
  <c r="AC9225" i="2"/>
  <c r="L9225" i="2"/>
  <c r="K9225" i="2"/>
  <c r="M9225" i="2" s="1"/>
  <c r="G9225" i="2"/>
  <c r="AD9224" i="2"/>
  <c r="AC9224" i="2"/>
  <c r="M9224" i="2"/>
  <c r="K9224" i="2"/>
  <c r="L9224" i="2" s="1"/>
  <c r="G9224" i="2"/>
  <c r="AD9223" i="2"/>
  <c r="AC9223" i="2"/>
  <c r="L9223" i="2"/>
  <c r="K9223" i="2"/>
  <c r="M9223" i="2" s="1"/>
  <c r="N9223" i="2" s="1"/>
  <c r="G9223" i="2"/>
  <c r="AD9222" i="2"/>
  <c r="AC9222" i="2"/>
  <c r="K9222" i="2"/>
  <c r="G9222" i="2"/>
  <c r="AD9221" i="2"/>
  <c r="AC9221" i="2"/>
  <c r="L9221" i="2"/>
  <c r="K9221" i="2"/>
  <c r="M9221" i="2" s="1"/>
  <c r="G9221" i="2"/>
  <c r="AD9220" i="2"/>
  <c r="AC9220" i="2"/>
  <c r="M9220" i="2"/>
  <c r="K9220" i="2"/>
  <c r="L9220" i="2" s="1"/>
  <c r="G9220" i="2"/>
  <c r="AD9219" i="2"/>
  <c r="AC9219" i="2"/>
  <c r="L9219" i="2"/>
  <c r="K9219" i="2"/>
  <c r="M9219" i="2" s="1"/>
  <c r="N9219" i="2" s="1"/>
  <c r="G9219" i="2"/>
  <c r="AD9218" i="2"/>
  <c r="AC9218" i="2"/>
  <c r="K9218" i="2"/>
  <c r="G9218" i="2"/>
  <c r="AD9217" i="2"/>
  <c r="AC9217" i="2"/>
  <c r="L9217" i="2"/>
  <c r="K9217" i="2"/>
  <c r="M9217" i="2" s="1"/>
  <c r="G9217" i="2"/>
  <c r="AD9216" i="2"/>
  <c r="AC9216" i="2"/>
  <c r="M9216" i="2"/>
  <c r="K9216" i="2"/>
  <c r="L9216" i="2" s="1"/>
  <c r="G9216" i="2"/>
  <c r="AD9215" i="2"/>
  <c r="AC9215" i="2"/>
  <c r="L9215" i="2"/>
  <c r="K9215" i="2"/>
  <c r="M9215" i="2" s="1"/>
  <c r="N9215" i="2" s="1"/>
  <c r="G9215" i="2"/>
  <c r="AD9214" i="2"/>
  <c r="AC9214" i="2"/>
  <c r="K9214" i="2"/>
  <c r="G9214" i="2"/>
  <c r="AD9213" i="2"/>
  <c r="AC9213" i="2"/>
  <c r="L9213" i="2"/>
  <c r="K9213" i="2"/>
  <c r="M9213" i="2" s="1"/>
  <c r="G9213" i="2"/>
  <c r="AD9212" i="2"/>
  <c r="AC9212" i="2"/>
  <c r="M9212" i="2"/>
  <c r="K9212" i="2"/>
  <c r="L9212" i="2" s="1"/>
  <c r="G9212" i="2"/>
  <c r="AD9211" i="2"/>
  <c r="AC9211" i="2"/>
  <c r="L9211" i="2"/>
  <c r="K9211" i="2"/>
  <c r="M9211" i="2" s="1"/>
  <c r="N9211" i="2" s="1"/>
  <c r="G9211" i="2"/>
  <c r="AD9210" i="2"/>
  <c r="AC9210" i="2"/>
  <c r="K9210" i="2"/>
  <c r="G9210" i="2"/>
  <c r="AD9209" i="2"/>
  <c r="AC9209" i="2"/>
  <c r="L9209" i="2"/>
  <c r="K9209" i="2"/>
  <c r="M9209" i="2" s="1"/>
  <c r="G9209" i="2"/>
  <c r="AD9208" i="2"/>
  <c r="AC9208" i="2"/>
  <c r="M9208" i="2"/>
  <c r="K9208" i="2"/>
  <c r="L9208" i="2" s="1"/>
  <c r="G9208" i="2"/>
  <c r="AD9207" i="2"/>
  <c r="AC9207" i="2"/>
  <c r="L9207" i="2"/>
  <c r="K9207" i="2"/>
  <c r="M9207" i="2" s="1"/>
  <c r="N9207" i="2" s="1"/>
  <c r="G9207" i="2"/>
  <c r="AD9206" i="2"/>
  <c r="AC9206" i="2"/>
  <c r="K9206" i="2"/>
  <c r="G9206" i="2"/>
  <c r="AD9205" i="2"/>
  <c r="AC9205" i="2"/>
  <c r="M9205" i="2"/>
  <c r="K9205" i="2"/>
  <c r="L9205" i="2" s="1"/>
  <c r="G9205" i="2"/>
  <c r="AD9204" i="2"/>
  <c r="AC9204" i="2"/>
  <c r="L9204" i="2"/>
  <c r="K9204" i="2"/>
  <c r="M9204" i="2" s="1"/>
  <c r="N9204" i="2" s="1"/>
  <c r="G9204" i="2"/>
  <c r="AD9203" i="2"/>
  <c r="AC9203" i="2"/>
  <c r="K9203" i="2"/>
  <c r="G9203" i="2"/>
  <c r="AD9202" i="2"/>
  <c r="AC9202" i="2"/>
  <c r="L9202" i="2"/>
  <c r="K9202" i="2"/>
  <c r="M9202" i="2" s="1"/>
  <c r="G9202" i="2"/>
  <c r="AD9201" i="2"/>
  <c r="AC9201" i="2"/>
  <c r="M9201" i="2"/>
  <c r="K9201" i="2"/>
  <c r="L9201" i="2" s="1"/>
  <c r="G9201" i="2"/>
  <c r="AD9200" i="2"/>
  <c r="AC9200" i="2"/>
  <c r="L9200" i="2"/>
  <c r="K9200" i="2"/>
  <c r="M9200" i="2" s="1"/>
  <c r="N9200" i="2" s="1"/>
  <c r="G9200" i="2"/>
  <c r="AD9199" i="2"/>
  <c r="AC9199" i="2"/>
  <c r="K9199" i="2"/>
  <c r="G9199" i="2"/>
  <c r="AD9198" i="2"/>
  <c r="AC9198" i="2"/>
  <c r="L9198" i="2"/>
  <c r="K9198" i="2"/>
  <c r="M9198" i="2" s="1"/>
  <c r="G9198" i="2"/>
  <c r="AD9197" i="2"/>
  <c r="AC9197" i="2"/>
  <c r="M9197" i="2"/>
  <c r="K9197" i="2"/>
  <c r="L9197" i="2" s="1"/>
  <c r="G9197" i="2"/>
  <c r="AD9196" i="2"/>
  <c r="AC9196" i="2"/>
  <c r="L9196" i="2"/>
  <c r="K9196" i="2"/>
  <c r="M9196" i="2" s="1"/>
  <c r="N9196" i="2" s="1"/>
  <c r="G9196" i="2"/>
  <c r="AD9195" i="2"/>
  <c r="AC9195" i="2"/>
  <c r="K9195" i="2"/>
  <c r="G9195" i="2"/>
  <c r="AD9194" i="2"/>
  <c r="AC9194" i="2"/>
  <c r="L9194" i="2"/>
  <c r="K9194" i="2"/>
  <c r="M9194" i="2" s="1"/>
  <c r="G9194" i="2"/>
  <c r="AD9193" i="2"/>
  <c r="AC9193" i="2"/>
  <c r="M9193" i="2"/>
  <c r="K9193" i="2"/>
  <c r="L9193" i="2" s="1"/>
  <c r="G9193" i="2"/>
  <c r="AD9192" i="2"/>
  <c r="AC9192" i="2"/>
  <c r="L9192" i="2"/>
  <c r="K9192" i="2"/>
  <c r="M9192" i="2" s="1"/>
  <c r="N9192" i="2" s="1"/>
  <c r="G9192" i="2"/>
  <c r="AD9191" i="2"/>
  <c r="AC9191" i="2"/>
  <c r="K9191" i="2"/>
  <c r="G9191" i="2"/>
  <c r="AD9190" i="2"/>
  <c r="AC9190" i="2"/>
  <c r="L9190" i="2"/>
  <c r="K9190" i="2"/>
  <c r="M9190" i="2" s="1"/>
  <c r="G9190" i="2"/>
  <c r="AD9189" i="2"/>
  <c r="AC9189" i="2"/>
  <c r="M9189" i="2"/>
  <c r="K9189" i="2"/>
  <c r="L9189" i="2" s="1"/>
  <c r="G9189" i="2"/>
  <c r="AD9188" i="2"/>
  <c r="AC9188" i="2"/>
  <c r="L9188" i="2"/>
  <c r="K9188" i="2"/>
  <c r="M9188" i="2" s="1"/>
  <c r="N9188" i="2" s="1"/>
  <c r="G9188" i="2"/>
  <c r="AD9187" i="2"/>
  <c r="AC9187" i="2"/>
  <c r="K9187" i="2"/>
  <c r="G9187" i="2"/>
  <c r="AD9186" i="2"/>
  <c r="AC9186" i="2"/>
  <c r="L9186" i="2"/>
  <c r="K9186" i="2"/>
  <c r="M9186" i="2" s="1"/>
  <c r="G9186" i="2"/>
  <c r="AD9185" i="2"/>
  <c r="AC9185" i="2"/>
  <c r="M9185" i="2"/>
  <c r="K9185" i="2"/>
  <c r="L9185" i="2" s="1"/>
  <c r="G9185" i="2"/>
  <c r="AD9184" i="2"/>
  <c r="AC9184" i="2"/>
  <c r="L9184" i="2"/>
  <c r="K9184" i="2"/>
  <c r="M9184" i="2" s="1"/>
  <c r="N9184" i="2" s="1"/>
  <c r="G9184" i="2"/>
  <c r="AD9183" i="2"/>
  <c r="AC9183" i="2"/>
  <c r="K9183" i="2"/>
  <c r="G9183" i="2"/>
  <c r="AD9182" i="2"/>
  <c r="AC9182" i="2"/>
  <c r="L9182" i="2"/>
  <c r="K9182" i="2"/>
  <c r="M9182" i="2" s="1"/>
  <c r="G9182" i="2"/>
  <c r="AD9181" i="2"/>
  <c r="AC9181" i="2"/>
  <c r="M9181" i="2"/>
  <c r="K9181" i="2"/>
  <c r="L9181" i="2" s="1"/>
  <c r="G9181" i="2"/>
  <c r="AD9180" i="2"/>
  <c r="AC9180" i="2"/>
  <c r="L9180" i="2"/>
  <c r="K9180" i="2"/>
  <c r="M9180" i="2" s="1"/>
  <c r="N9180" i="2" s="1"/>
  <c r="G9180" i="2"/>
  <c r="AD9179" i="2"/>
  <c r="AC9179" i="2"/>
  <c r="K9179" i="2"/>
  <c r="G9179" i="2"/>
  <c r="AD9178" i="2"/>
  <c r="AC9178" i="2"/>
  <c r="L9178" i="2"/>
  <c r="K9178" i="2"/>
  <c r="M9178" i="2" s="1"/>
  <c r="G9178" i="2"/>
  <c r="AD9177" i="2"/>
  <c r="AC9177" i="2"/>
  <c r="M9177" i="2"/>
  <c r="K9177" i="2"/>
  <c r="L9177" i="2" s="1"/>
  <c r="G9177" i="2"/>
  <c r="AD9176" i="2"/>
  <c r="AC9176" i="2"/>
  <c r="L9176" i="2"/>
  <c r="K9176" i="2"/>
  <c r="M9176" i="2" s="1"/>
  <c r="N9176" i="2" s="1"/>
  <c r="G9176" i="2"/>
  <c r="AD9175" i="2"/>
  <c r="AC9175" i="2"/>
  <c r="K9175" i="2"/>
  <c r="G9175" i="2"/>
  <c r="AD9174" i="2"/>
  <c r="AC9174" i="2"/>
  <c r="L9174" i="2"/>
  <c r="K9174" i="2"/>
  <c r="M9174" i="2" s="1"/>
  <c r="G9174" i="2"/>
  <c r="AD9173" i="2"/>
  <c r="AC9173" i="2"/>
  <c r="M9173" i="2"/>
  <c r="K9173" i="2"/>
  <c r="L9173" i="2" s="1"/>
  <c r="G9173" i="2"/>
  <c r="AD9172" i="2"/>
  <c r="AC9172" i="2"/>
  <c r="L9172" i="2"/>
  <c r="K9172" i="2"/>
  <c r="M9172" i="2" s="1"/>
  <c r="N9172" i="2" s="1"/>
  <c r="G9172" i="2"/>
  <c r="AD9171" i="2"/>
  <c r="AC9171" i="2"/>
  <c r="K9171" i="2"/>
  <c r="G9171" i="2"/>
  <c r="AD9170" i="2"/>
  <c r="AC9170" i="2"/>
  <c r="L9170" i="2"/>
  <c r="K9170" i="2"/>
  <c r="M9170" i="2" s="1"/>
  <c r="G9170" i="2"/>
  <c r="AD9169" i="2"/>
  <c r="AC9169" i="2"/>
  <c r="M9169" i="2"/>
  <c r="K9169" i="2"/>
  <c r="L9169" i="2" s="1"/>
  <c r="G9169" i="2"/>
  <c r="AD9168" i="2"/>
  <c r="AC9168" i="2"/>
  <c r="L9168" i="2"/>
  <c r="K9168" i="2"/>
  <c r="M9168" i="2" s="1"/>
  <c r="N9168" i="2" s="1"/>
  <c r="G9168" i="2"/>
  <c r="AD9167" i="2"/>
  <c r="AC9167" i="2"/>
  <c r="K9167" i="2"/>
  <c r="G9167" i="2"/>
  <c r="AD9166" i="2"/>
  <c r="AC9166" i="2"/>
  <c r="L9166" i="2"/>
  <c r="K9166" i="2"/>
  <c r="M9166" i="2" s="1"/>
  <c r="G9166" i="2"/>
  <c r="AD9165" i="2"/>
  <c r="AC9165" i="2"/>
  <c r="M9165" i="2"/>
  <c r="K9165" i="2"/>
  <c r="L9165" i="2" s="1"/>
  <c r="G9165" i="2"/>
  <c r="AD9164" i="2"/>
  <c r="AC9164" i="2"/>
  <c r="L9164" i="2"/>
  <c r="K9164" i="2"/>
  <c r="M9164" i="2" s="1"/>
  <c r="N9164" i="2" s="1"/>
  <c r="G9164" i="2"/>
  <c r="AD9163" i="2"/>
  <c r="AC9163" i="2"/>
  <c r="K9163" i="2"/>
  <c r="G9163" i="2"/>
  <c r="AD9162" i="2"/>
  <c r="AC9162" i="2"/>
  <c r="L9162" i="2"/>
  <c r="K9162" i="2"/>
  <c r="M9162" i="2" s="1"/>
  <c r="G9162" i="2"/>
  <c r="AD9161" i="2"/>
  <c r="AC9161" i="2"/>
  <c r="M9161" i="2"/>
  <c r="K9161" i="2"/>
  <c r="L9161" i="2" s="1"/>
  <c r="G9161" i="2"/>
  <c r="AD9160" i="2"/>
  <c r="AC9160" i="2"/>
  <c r="L9160" i="2"/>
  <c r="K9160" i="2"/>
  <c r="M9160" i="2" s="1"/>
  <c r="N9160" i="2" s="1"/>
  <c r="G9160" i="2"/>
  <c r="AD9159" i="2"/>
  <c r="AC9159" i="2"/>
  <c r="K9159" i="2"/>
  <c r="G9159" i="2"/>
  <c r="AD9158" i="2"/>
  <c r="AC9158" i="2"/>
  <c r="L9158" i="2"/>
  <c r="K9158" i="2"/>
  <c r="M9158" i="2" s="1"/>
  <c r="G9158" i="2"/>
  <c r="AD9157" i="2"/>
  <c r="AC9157" i="2"/>
  <c r="M9157" i="2"/>
  <c r="K9157" i="2"/>
  <c r="L9157" i="2" s="1"/>
  <c r="G9157" i="2"/>
  <c r="AD9156" i="2"/>
  <c r="AC9156" i="2"/>
  <c r="L9156" i="2"/>
  <c r="K9156" i="2"/>
  <c r="M9156" i="2" s="1"/>
  <c r="N9156" i="2" s="1"/>
  <c r="G9156" i="2"/>
  <c r="AD9155" i="2"/>
  <c r="AC9155" i="2"/>
  <c r="K9155" i="2"/>
  <c r="G9155" i="2"/>
  <c r="AD9154" i="2"/>
  <c r="AC9154" i="2"/>
  <c r="L9154" i="2"/>
  <c r="K9154" i="2"/>
  <c r="M9154" i="2" s="1"/>
  <c r="G9154" i="2"/>
  <c r="AD9153" i="2"/>
  <c r="AC9153" i="2"/>
  <c r="M9153" i="2"/>
  <c r="K9153" i="2"/>
  <c r="L9153" i="2" s="1"/>
  <c r="G9153" i="2"/>
  <c r="AD9152" i="2"/>
  <c r="AC9152" i="2"/>
  <c r="L9152" i="2"/>
  <c r="K9152" i="2"/>
  <c r="M9152" i="2" s="1"/>
  <c r="N9152" i="2" s="1"/>
  <c r="G9152" i="2"/>
  <c r="AD9151" i="2"/>
  <c r="AC9151" i="2"/>
  <c r="K9151" i="2"/>
  <c r="G9151" i="2"/>
  <c r="AD9150" i="2"/>
  <c r="AC9150" i="2"/>
  <c r="L9150" i="2"/>
  <c r="K9150" i="2"/>
  <c r="M9150" i="2" s="1"/>
  <c r="G9150" i="2"/>
  <c r="AD9149" i="2"/>
  <c r="AC9149" i="2"/>
  <c r="M9149" i="2"/>
  <c r="K9149" i="2"/>
  <c r="L9149" i="2" s="1"/>
  <c r="G9149" i="2"/>
  <c r="AD9148" i="2"/>
  <c r="AC9148" i="2"/>
  <c r="L9148" i="2"/>
  <c r="K9148" i="2"/>
  <c r="M9148" i="2" s="1"/>
  <c r="N9148" i="2" s="1"/>
  <c r="G9148" i="2"/>
  <c r="AD9147" i="2"/>
  <c r="AC9147" i="2"/>
  <c r="K9147" i="2"/>
  <c r="G9147" i="2"/>
  <c r="AD9146" i="2"/>
  <c r="AC9146" i="2"/>
  <c r="L9146" i="2"/>
  <c r="K9146" i="2"/>
  <c r="M9146" i="2" s="1"/>
  <c r="G9146" i="2"/>
  <c r="AD9145" i="2"/>
  <c r="AC9145" i="2"/>
  <c r="M9145" i="2"/>
  <c r="K9145" i="2"/>
  <c r="L9145" i="2" s="1"/>
  <c r="G9145" i="2"/>
  <c r="AD9144" i="2"/>
  <c r="AC9144" i="2"/>
  <c r="L9144" i="2"/>
  <c r="K9144" i="2"/>
  <c r="M9144" i="2" s="1"/>
  <c r="N9144" i="2" s="1"/>
  <c r="G9144" i="2"/>
  <c r="AD9143" i="2"/>
  <c r="AC9143" i="2"/>
  <c r="K9143" i="2"/>
  <c r="G9143" i="2"/>
  <c r="AD9142" i="2"/>
  <c r="AC9142" i="2"/>
  <c r="L9142" i="2"/>
  <c r="K9142" i="2"/>
  <c r="M9142" i="2" s="1"/>
  <c r="G9142" i="2"/>
  <c r="AD9141" i="2"/>
  <c r="AC9141" i="2"/>
  <c r="M9141" i="2"/>
  <c r="K9141" i="2"/>
  <c r="L9141" i="2" s="1"/>
  <c r="G9141" i="2"/>
  <c r="AD9140" i="2"/>
  <c r="AC9140" i="2"/>
  <c r="L9140" i="2"/>
  <c r="K9140" i="2"/>
  <c r="M9140" i="2" s="1"/>
  <c r="N9140" i="2" s="1"/>
  <c r="G9140" i="2"/>
  <c r="AD9139" i="2"/>
  <c r="AC9139" i="2"/>
  <c r="K9139" i="2"/>
  <c r="G9139" i="2"/>
  <c r="AD9138" i="2"/>
  <c r="AC9138" i="2"/>
  <c r="L9138" i="2"/>
  <c r="K9138" i="2"/>
  <c r="M9138" i="2" s="1"/>
  <c r="G9138" i="2"/>
  <c r="AD9137" i="2"/>
  <c r="AC9137" i="2"/>
  <c r="M9137" i="2"/>
  <c r="K9137" i="2"/>
  <c r="L9137" i="2" s="1"/>
  <c r="G9137" i="2"/>
  <c r="AD9136" i="2"/>
  <c r="AC9136" i="2"/>
  <c r="L9136" i="2"/>
  <c r="K9136" i="2"/>
  <c r="M9136" i="2" s="1"/>
  <c r="N9136" i="2" s="1"/>
  <c r="G9136" i="2"/>
  <c r="AD9135" i="2"/>
  <c r="AC9135" i="2"/>
  <c r="K9135" i="2"/>
  <c r="G9135" i="2"/>
  <c r="AD9134" i="2"/>
  <c r="AC9134" i="2"/>
  <c r="L9134" i="2"/>
  <c r="K9134" i="2"/>
  <c r="M9134" i="2" s="1"/>
  <c r="G9134" i="2"/>
  <c r="AD9133" i="2"/>
  <c r="AC9133" i="2"/>
  <c r="M9133" i="2"/>
  <c r="K9133" i="2"/>
  <c r="L9133" i="2" s="1"/>
  <c r="G9133" i="2"/>
  <c r="AD9132" i="2"/>
  <c r="AC9132" i="2"/>
  <c r="L9132" i="2"/>
  <c r="K9132" i="2"/>
  <c r="M9132" i="2" s="1"/>
  <c r="N9132" i="2" s="1"/>
  <c r="G9132" i="2"/>
  <c r="AD9131" i="2"/>
  <c r="AC9131" i="2"/>
  <c r="K9131" i="2"/>
  <c r="G9131" i="2"/>
  <c r="AD9130" i="2"/>
  <c r="AC9130" i="2"/>
  <c r="L9130" i="2"/>
  <c r="K9130" i="2"/>
  <c r="M9130" i="2" s="1"/>
  <c r="G9130" i="2"/>
  <c r="AD9129" i="2"/>
  <c r="AC9129" i="2"/>
  <c r="M9129" i="2"/>
  <c r="K9129" i="2"/>
  <c r="L9129" i="2" s="1"/>
  <c r="G9129" i="2"/>
  <c r="AD9128" i="2"/>
  <c r="AC9128" i="2"/>
  <c r="L9128" i="2"/>
  <c r="K9128" i="2"/>
  <c r="M9128" i="2" s="1"/>
  <c r="N9128" i="2" s="1"/>
  <c r="G9128" i="2"/>
  <c r="AD9127" i="2"/>
  <c r="AC9127" i="2"/>
  <c r="K9127" i="2"/>
  <c r="G9127" i="2"/>
  <c r="AD9126" i="2"/>
  <c r="AC9126" i="2"/>
  <c r="L9126" i="2"/>
  <c r="K9126" i="2"/>
  <c r="M9126" i="2" s="1"/>
  <c r="G9126" i="2"/>
  <c r="AD9125" i="2"/>
  <c r="AC9125" i="2"/>
  <c r="M9125" i="2"/>
  <c r="K9125" i="2"/>
  <c r="L9125" i="2" s="1"/>
  <c r="G9125" i="2"/>
  <c r="AD9124" i="2"/>
  <c r="AC9124" i="2"/>
  <c r="L9124" i="2"/>
  <c r="K9124" i="2"/>
  <c r="M9124" i="2" s="1"/>
  <c r="N9124" i="2" s="1"/>
  <c r="G9124" i="2"/>
  <c r="AD9123" i="2"/>
  <c r="AC9123" i="2"/>
  <c r="K9123" i="2"/>
  <c r="G9123" i="2"/>
  <c r="AD9122" i="2"/>
  <c r="AC9122" i="2"/>
  <c r="L9122" i="2"/>
  <c r="K9122" i="2"/>
  <c r="M9122" i="2" s="1"/>
  <c r="G9122" i="2"/>
  <c r="AD9121" i="2"/>
  <c r="AC9121" i="2"/>
  <c r="M9121" i="2"/>
  <c r="K9121" i="2"/>
  <c r="L9121" i="2" s="1"/>
  <c r="G9121" i="2"/>
  <c r="AD9120" i="2"/>
  <c r="AC9120" i="2"/>
  <c r="L9120" i="2"/>
  <c r="K9120" i="2"/>
  <c r="M9120" i="2" s="1"/>
  <c r="N9120" i="2" s="1"/>
  <c r="G9120" i="2"/>
  <c r="AD9119" i="2"/>
  <c r="AC9119" i="2"/>
  <c r="K9119" i="2"/>
  <c r="G9119" i="2"/>
  <c r="AD9118" i="2"/>
  <c r="AC9118" i="2"/>
  <c r="L9118" i="2"/>
  <c r="K9118" i="2"/>
  <c r="M9118" i="2" s="1"/>
  <c r="G9118" i="2"/>
  <c r="AD9117" i="2"/>
  <c r="AC9117" i="2"/>
  <c r="M9117" i="2"/>
  <c r="K9117" i="2"/>
  <c r="L9117" i="2" s="1"/>
  <c r="G9117" i="2"/>
  <c r="AD9116" i="2"/>
  <c r="AC9116" i="2"/>
  <c r="L9116" i="2"/>
  <c r="K9116" i="2"/>
  <c r="M9116" i="2" s="1"/>
  <c r="N9116" i="2" s="1"/>
  <c r="G9116" i="2"/>
  <c r="AD9115" i="2"/>
  <c r="AC9115" i="2"/>
  <c r="K9115" i="2"/>
  <c r="G9115" i="2"/>
  <c r="AD9114" i="2"/>
  <c r="AC9114" i="2"/>
  <c r="L9114" i="2"/>
  <c r="K9114" i="2"/>
  <c r="M9114" i="2" s="1"/>
  <c r="G9114" i="2"/>
  <c r="AD9113" i="2"/>
  <c r="AC9113" i="2"/>
  <c r="M9113" i="2"/>
  <c r="K9113" i="2"/>
  <c r="L9113" i="2" s="1"/>
  <c r="G9113" i="2"/>
  <c r="AD9112" i="2"/>
  <c r="AC9112" i="2"/>
  <c r="L9112" i="2"/>
  <c r="K9112" i="2"/>
  <c r="M9112" i="2" s="1"/>
  <c r="N9112" i="2" s="1"/>
  <c r="G9112" i="2"/>
  <c r="AD9111" i="2"/>
  <c r="AC9111" i="2"/>
  <c r="K9111" i="2"/>
  <c r="G9111" i="2"/>
  <c r="AD9110" i="2"/>
  <c r="AC9110" i="2"/>
  <c r="L9110" i="2"/>
  <c r="K9110" i="2"/>
  <c r="M9110" i="2" s="1"/>
  <c r="G9110" i="2"/>
  <c r="AD9109" i="2"/>
  <c r="AC9109" i="2"/>
  <c r="M9109" i="2"/>
  <c r="K9109" i="2"/>
  <c r="L9109" i="2" s="1"/>
  <c r="G9109" i="2"/>
  <c r="AD9108" i="2"/>
  <c r="AC9108" i="2"/>
  <c r="L9108" i="2"/>
  <c r="K9108" i="2"/>
  <c r="M9108" i="2" s="1"/>
  <c r="N9108" i="2" s="1"/>
  <c r="G9108" i="2"/>
  <c r="AD9107" i="2"/>
  <c r="AC9107" i="2"/>
  <c r="K9107" i="2"/>
  <c r="G9107" i="2"/>
  <c r="AD9106" i="2"/>
  <c r="AC9106" i="2"/>
  <c r="L9106" i="2"/>
  <c r="K9106" i="2"/>
  <c r="M9106" i="2" s="1"/>
  <c r="G9106" i="2"/>
  <c r="AD9105" i="2"/>
  <c r="AC9105" i="2"/>
  <c r="M9105" i="2"/>
  <c r="K9105" i="2"/>
  <c r="L9105" i="2" s="1"/>
  <c r="G9105" i="2"/>
  <c r="AD9104" i="2"/>
  <c r="AC9104" i="2"/>
  <c r="L9104" i="2"/>
  <c r="K9104" i="2"/>
  <c r="M9104" i="2" s="1"/>
  <c r="N9104" i="2" s="1"/>
  <c r="G9104" i="2"/>
  <c r="AD9103" i="2"/>
  <c r="AC9103" i="2"/>
  <c r="K9103" i="2"/>
  <c r="G9103" i="2"/>
  <c r="AD9102" i="2"/>
  <c r="AC9102" i="2"/>
  <c r="L9102" i="2"/>
  <c r="K9102" i="2"/>
  <c r="M9102" i="2" s="1"/>
  <c r="G9102" i="2"/>
  <c r="AD9101" i="2"/>
  <c r="AC9101" i="2"/>
  <c r="M9101" i="2"/>
  <c r="K9101" i="2"/>
  <c r="L9101" i="2" s="1"/>
  <c r="G9101" i="2"/>
  <c r="AD9100" i="2"/>
  <c r="AC9100" i="2"/>
  <c r="L9100" i="2"/>
  <c r="K9100" i="2"/>
  <c r="M9100" i="2" s="1"/>
  <c r="N9100" i="2" s="1"/>
  <c r="G9100" i="2"/>
  <c r="AD9099" i="2"/>
  <c r="AC9099" i="2"/>
  <c r="K9099" i="2"/>
  <c r="G9099" i="2"/>
  <c r="AD9098" i="2"/>
  <c r="AC9098" i="2"/>
  <c r="L9098" i="2"/>
  <c r="K9098" i="2"/>
  <c r="M9098" i="2" s="1"/>
  <c r="G9098" i="2"/>
  <c r="AD9097" i="2"/>
  <c r="AC9097" i="2"/>
  <c r="M9097" i="2"/>
  <c r="K9097" i="2"/>
  <c r="L9097" i="2" s="1"/>
  <c r="G9097" i="2"/>
  <c r="AD9096" i="2"/>
  <c r="AC9096" i="2"/>
  <c r="L9096" i="2"/>
  <c r="K9096" i="2"/>
  <c r="M9096" i="2" s="1"/>
  <c r="N9096" i="2" s="1"/>
  <c r="G9096" i="2"/>
  <c r="AD9095" i="2"/>
  <c r="AC9095" i="2"/>
  <c r="K9095" i="2"/>
  <c r="G9095" i="2"/>
  <c r="AD9094" i="2"/>
  <c r="AC9094" i="2"/>
  <c r="L9094" i="2"/>
  <c r="K9094" i="2"/>
  <c r="M9094" i="2" s="1"/>
  <c r="G9094" i="2"/>
  <c r="AD9093" i="2"/>
  <c r="AC9093" i="2"/>
  <c r="M9093" i="2"/>
  <c r="K9093" i="2"/>
  <c r="L9093" i="2" s="1"/>
  <c r="G9093" i="2"/>
  <c r="AD9092" i="2"/>
  <c r="AC9092" i="2"/>
  <c r="L9092" i="2"/>
  <c r="K9092" i="2"/>
  <c r="M9092" i="2" s="1"/>
  <c r="N9092" i="2" s="1"/>
  <c r="G9092" i="2"/>
  <c r="AD9091" i="2"/>
  <c r="AC9091" i="2"/>
  <c r="K9091" i="2"/>
  <c r="G9091" i="2"/>
  <c r="AD9090" i="2"/>
  <c r="AC9090" i="2"/>
  <c r="L9090" i="2"/>
  <c r="K9090" i="2"/>
  <c r="M9090" i="2" s="1"/>
  <c r="G9090" i="2"/>
  <c r="AD9089" i="2"/>
  <c r="AC9089" i="2"/>
  <c r="M9089" i="2"/>
  <c r="K9089" i="2"/>
  <c r="L9089" i="2" s="1"/>
  <c r="G9089" i="2"/>
  <c r="AD9088" i="2"/>
  <c r="AC9088" i="2"/>
  <c r="L9088" i="2"/>
  <c r="K9088" i="2"/>
  <c r="M9088" i="2" s="1"/>
  <c r="N9088" i="2" s="1"/>
  <c r="G9088" i="2"/>
  <c r="AD9087" i="2"/>
  <c r="AC9087" i="2"/>
  <c r="K9087" i="2"/>
  <c r="G9087" i="2"/>
  <c r="AD9086" i="2"/>
  <c r="AC9086" i="2"/>
  <c r="L9086" i="2"/>
  <c r="K9086" i="2"/>
  <c r="M9086" i="2" s="1"/>
  <c r="G9086" i="2"/>
  <c r="AD9085" i="2"/>
  <c r="AC9085" i="2"/>
  <c r="M9085" i="2"/>
  <c r="K9085" i="2"/>
  <c r="L9085" i="2" s="1"/>
  <c r="G9085" i="2"/>
  <c r="AD9084" i="2"/>
  <c r="AC9084" i="2"/>
  <c r="L9084" i="2"/>
  <c r="K9084" i="2"/>
  <c r="M9084" i="2" s="1"/>
  <c r="N9084" i="2" s="1"/>
  <c r="G9084" i="2"/>
  <c r="AD9083" i="2"/>
  <c r="AC9083" i="2"/>
  <c r="K9083" i="2"/>
  <c r="G9083" i="2"/>
  <c r="AD9082" i="2"/>
  <c r="AC9082" i="2"/>
  <c r="L9082" i="2"/>
  <c r="K9082" i="2"/>
  <c r="M9082" i="2" s="1"/>
  <c r="G9082" i="2"/>
  <c r="AD9081" i="2"/>
  <c r="AC9081" i="2"/>
  <c r="M9081" i="2"/>
  <c r="K9081" i="2"/>
  <c r="L9081" i="2" s="1"/>
  <c r="G9081" i="2"/>
  <c r="AD9080" i="2"/>
  <c r="AC9080" i="2"/>
  <c r="L9080" i="2"/>
  <c r="K9080" i="2"/>
  <c r="M9080" i="2" s="1"/>
  <c r="N9080" i="2" s="1"/>
  <c r="G9080" i="2"/>
  <c r="AD9079" i="2"/>
  <c r="AC9079" i="2"/>
  <c r="K9079" i="2"/>
  <c r="G9079" i="2"/>
  <c r="AD9078" i="2"/>
  <c r="AC9078" i="2"/>
  <c r="L9078" i="2"/>
  <c r="K9078" i="2"/>
  <c r="M9078" i="2" s="1"/>
  <c r="G9078" i="2"/>
  <c r="AD9077" i="2"/>
  <c r="AC9077" i="2"/>
  <c r="M9077" i="2"/>
  <c r="K9077" i="2"/>
  <c r="L9077" i="2" s="1"/>
  <c r="G9077" i="2"/>
  <c r="AD9076" i="2"/>
  <c r="AC9076" i="2"/>
  <c r="L9076" i="2"/>
  <c r="K9076" i="2"/>
  <c r="M9076" i="2" s="1"/>
  <c r="N9076" i="2" s="1"/>
  <c r="G9076" i="2"/>
  <c r="AD9075" i="2"/>
  <c r="AC9075" i="2"/>
  <c r="K9075" i="2"/>
  <c r="G9075" i="2"/>
  <c r="AD9074" i="2"/>
  <c r="AC9074" i="2"/>
  <c r="L9074" i="2"/>
  <c r="K9074" i="2"/>
  <c r="M9074" i="2" s="1"/>
  <c r="G9074" i="2"/>
  <c r="AD9073" i="2"/>
  <c r="AC9073" i="2"/>
  <c r="M9073" i="2"/>
  <c r="K9073" i="2"/>
  <c r="L9073" i="2" s="1"/>
  <c r="G9073" i="2"/>
  <c r="AD9072" i="2"/>
  <c r="AC9072" i="2"/>
  <c r="L9072" i="2"/>
  <c r="K9072" i="2"/>
  <c r="M9072" i="2" s="1"/>
  <c r="N9072" i="2" s="1"/>
  <c r="G9072" i="2"/>
  <c r="AD9071" i="2"/>
  <c r="AC9071" i="2"/>
  <c r="K9071" i="2"/>
  <c r="G9071" i="2"/>
  <c r="AD9070" i="2"/>
  <c r="AC9070" i="2"/>
  <c r="L9070" i="2"/>
  <c r="K9070" i="2"/>
  <c r="M9070" i="2" s="1"/>
  <c r="G9070" i="2"/>
  <c r="AD9069" i="2"/>
  <c r="AC9069" i="2"/>
  <c r="M9069" i="2"/>
  <c r="K9069" i="2"/>
  <c r="L9069" i="2" s="1"/>
  <c r="G9069" i="2"/>
  <c r="AD9068" i="2"/>
  <c r="AC9068" i="2"/>
  <c r="L9068" i="2"/>
  <c r="K9068" i="2"/>
  <c r="M9068" i="2" s="1"/>
  <c r="N9068" i="2" s="1"/>
  <c r="G9068" i="2"/>
  <c r="AD9067" i="2"/>
  <c r="AC9067" i="2"/>
  <c r="K9067" i="2"/>
  <c r="G9067" i="2"/>
  <c r="AD9066" i="2"/>
  <c r="AC9066" i="2"/>
  <c r="L9066" i="2"/>
  <c r="K9066" i="2"/>
  <c r="M9066" i="2" s="1"/>
  <c r="G9066" i="2"/>
  <c r="AD9065" i="2"/>
  <c r="AC9065" i="2"/>
  <c r="M9065" i="2"/>
  <c r="K9065" i="2"/>
  <c r="L9065" i="2" s="1"/>
  <c r="G9065" i="2"/>
  <c r="AD9064" i="2"/>
  <c r="AC9064" i="2"/>
  <c r="L9064" i="2"/>
  <c r="K9064" i="2"/>
  <c r="M9064" i="2" s="1"/>
  <c r="N9064" i="2" s="1"/>
  <c r="G9064" i="2"/>
  <c r="AD9063" i="2"/>
  <c r="AC9063" i="2"/>
  <c r="K9063" i="2"/>
  <c r="G9063" i="2"/>
  <c r="AD9062" i="2"/>
  <c r="AC9062" i="2"/>
  <c r="L9062" i="2"/>
  <c r="K9062" i="2"/>
  <c r="M9062" i="2" s="1"/>
  <c r="G9062" i="2"/>
  <c r="AD9061" i="2"/>
  <c r="AC9061" i="2"/>
  <c r="M9061" i="2"/>
  <c r="K9061" i="2"/>
  <c r="L9061" i="2" s="1"/>
  <c r="G9061" i="2"/>
  <c r="AD9060" i="2"/>
  <c r="AC9060" i="2"/>
  <c r="L9060" i="2"/>
  <c r="K9060" i="2"/>
  <c r="M9060" i="2" s="1"/>
  <c r="N9060" i="2" s="1"/>
  <c r="G9060" i="2"/>
  <c r="AD9059" i="2"/>
  <c r="AC9059" i="2"/>
  <c r="K9059" i="2"/>
  <c r="G9059" i="2"/>
  <c r="AD9058" i="2"/>
  <c r="AC9058" i="2"/>
  <c r="L9058" i="2"/>
  <c r="K9058" i="2"/>
  <c r="M9058" i="2" s="1"/>
  <c r="G9058" i="2"/>
  <c r="AD9057" i="2"/>
  <c r="AC9057" i="2"/>
  <c r="M9057" i="2"/>
  <c r="K9057" i="2"/>
  <c r="L9057" i="2" s="1"/>
  <c r="G9057" i="2"/>
  <c r="AD9056" i="2"/>
  <c r="AC9056" i="2"/>
  <c r="L9056" i="2"/>
  <c r="K9056" i="2"/>
  <c r="M9056" i="2" s="1"/>
  <c r="N9056" i="2" s="1"/>
  <c r="G9056" i="2"/>
  <c r="AD9055" i="2"/>
  <c r="AC9055" i="2"/>
  <c r="K9055" i="2"/>
  <c r="G9055" i="2"/>
  <c r="AD9054" i="2"/>
  <c r="AC9054" i="2"/>
  <c r="L9054" i="2"/>
  <c r="K9054" i="2"/>
  <c r="M9054" i="2" s="1"/>
  <c r="G9054" i="2"/>
  <c r="AD9053" i="2"/>
  <c r="AC9053" i="2"/>
  <c r="M9053" i="2"/>
  <c r="K9053" i="2"/>
  <c r="L9053" i="2" s="1"/>
  <c r="G9053" i="2"/>
  <c r="AD9052" i="2"/>
  <c r="AC9052" i="2"/>
  <c r="L9052" i="2"/>
  <c r="K9052" i="2"/>
  <c r="M9052" i="2" s="1"/>
  <c r="N9052" i="2" s="1"/>
  <c r="G9052" i="2"/>
  <c r="AD9051" i="2"/>
  <c r="AC9051" i="2"/>
  <c r="K9051" i="2"/>
  <c r="G9051" i="2"/>
  <c r="AD9050" i="2"/>
  <c r="AC9050" i="2"/>
  <c r="L9050" i="2"/>
  <c r="K9050" i="2"/>
  <c r="M9050" i="2" s="1"/>
  <c r="G9050" i="2"/>
  <c r="AD9049" i="2"/>
  <c r="AC9049" i="2"/>
  <c r="M9049" i="2"/>
  <c r="K9049" i="2"/>
  <c r="L9049" i="2" s="1"/>
  <c r="G9049" i="2"/>
  <c r="AD9048" i="2"/>
  <c r="AC9048" i="2"/>
  <c r="L9048" i="2"/>
  <c r="K9048" i="2"/>
  <c r="M9048" i="2" s="1"/>
  <c r="N9048" i="2" s="1"/>
  <c r="G9048" i="2"/>
  <c r="AD9047" i="2"/>
  <c r="AC9047" i="2"/>
  <c r="K9047" i="2"/>
  <c r="G9047" i="2"/>
  <c r="AD9046" i="2"/>
  <c r="AC9046" i="2"/>
  <c r="L9046" i="2"/>
  <c r="K9046" i="2"/>
  <c r="M9046" i="2" s="1"/>
  <c r="G9046" i="2"/>
  <c r="AD9045" i="2"/>
  <c r="AC9045" i="2"/>
  <c r="M9045" i="2"/>
  <c r="K9045" i="2"/>
  <c r="L9045" i="2" s="1"/>
  <c r="G9045" i="2"/>
  <c r="AD9044" i="2"/>
  <c r="AC9044" i="2"/>
  <c r="L9044" i="2"/>
  <c r="K9044" i="2"/>
  <c r="M9044" i="2" s="1"/>
  <c r="N9044" i="2" s="1"/>
  <c r="G9044" i="2"/>
  <c r="AD9043" i="2"/>
  <c r="AC9043" i="2"/>
  <c r="K9043" i="2"/>
  <c r="G9043" i="2"/>
  <c r="AD9042" i="2"/>
  <c r="AC9042" i="2"/>
  <c r="L9042" i="2"/>
  <c r="K9042" i="2"/>
  <c r="M9042" i="2" s="1"/>
  <c r="G9042" i="2"/>
  <c r="AD9041" i="2"/>
  <c r="AC9041" i="2"/>
  <c r="M9041" i="2"/>
  <c r="K9041" i="2"/>
  <c r="L9041" i="2" s="1"/>
  <c r="G9041" i="2"/>
  <c r="AD9040" i="2"/>
  <c r="AC9040" i="2"/>
  <c r="L9040" i="2"/>
  <c r="K9040" i="2"/>
  <c r="M9040" i="2" s="1"/>
  <c r="N9040" i="2" s="1"/>
  <c r="G9040" i="2"/>
  <c r="AD9039" i="2"/>
  <c r="AC9039" i="2"/>
  <c r="K9039" i="2"/>
  <c r="G9039" i="2"/>
  <c r="AD9038" i="2"/>
  <c r="AC9038" i="2"/>
  <c r="L9038" i="2"/>
  <c r="K9038" i="2"/>
  <c r="M9038" i="2" s="1"/>
  <c r="G9038" i="2"/>
  <c r="AD9037" i="2"/>
  <c r="AC9037" i="2"/>
  <c r="M9037" i="2"/>
  <c r="K9037" i="2"/>
  <c r="L9037" i="2" s="1"/>
  <c r="G9037" i="2"/>
  <c r="AD9036" i="2"/>
  <c r="AC9036" i="2"/>
  <c r="L9036" i="2"/>
  <c r="K9036" i="2"/>
  <c r="M9036" i="2" s="1"/>
  <c r="N9036" i="2" s="1"/>
  <c r="G9036" i="2"/>
  <c r="AD9035" i="2"/>
  <c r="AC9035" i="2"/>
  <c r="K9035" i="2"/>
  <c r="G9035" i="2"/>
  <c r="AD9034" i="2"/>
  <c r="AC9034" i="2"/>
  <c r="L9034" i="2"/>
  <c r="K9034" i="2"/>
  <c r="M9034" i="2" s="1"/>
  <c r="G9034" i="2"/>
  <c r="AD9033" i="2"/>
  <c r="AC9033" i="2"/>
  <c r="M9033" i="2"/>
  <c r="K9033" i="2"/>
  <c r="L9033" i="2" s="1"/>
  <c r="G9033" i="2"/>
  <c r="AD9032" i="2"/>
  <c r="AC9032" i="2"/>
  <c r="L9032" i="2"/>
  <c r="K9032" i="2"/>
  <c r="M9032" i="2" s="1"/>
  <c r="N9032" i="2" s="1"/>
  <c r="G9032" i="2"/>
  <c r="AD9031" i="2"/>
  <c r="AC9031" i="2"/>
  <c r="K9031" i="2"/>
  <c r="G9031" i="2"/>
  <c r="AD9030" i="2"/>
  <c r="AC9030" i="2"/>
  <c r="L9030" i="2"/>
  <c r="K9030" i="2"/>
  <c r="M9030" i="2" s="1"/>
  <c r="G9030" i="2"/>
  <c r="AD9029" i="2"/>
  <c r="AC9029" i="2"/>
  <c r="M9029" i="2"/>
  <c r="K9029" i="2"/>
  <c r="L9029" i="2" s="1"/>
  <c r="G9029" i="2"/>
  <c r="AD9028" i="2"/>
  <c r="AC9028" i="2"/>
  <c r="L9028" i="2"/>
  <c r="K9028" i="2"/>
  <c r="M9028" i="2" s="1"/>
  <c r="N9028" i="2" s="1"/>
  <c r="G9028" i="2"/>
  <c r="AD9027" i="2"/>
  <c r="AC9027" i="2"/>
  <c r="K9027" i="2"/>
  <c r="G9027" i="2"/>
  <c r="AD9026" i="2"/>
  <c r="AC9026" i="2"/>
  <c r="L9026" i="2"/>
  <c r="K9026" i="2"/>
  <c r="M9026" i="2" s="1"/>
  <c r="G9026" i="2"/>
  <c r="AD9025" i="2"/>
  <c r="AC9025" i="2"/>
  <c r="M9025" i="2"/>
  <c r="K9025" i="2"/>
  <c r="L9025" i="2" s="1"/>
  <c r="G9025" i="2"/>
  <c r="AD9024" i="2"/>
  <c r="AC9024" i="2"/>
  <c r="L9024" i="2"/>
  <c r="K9024" i="2"/>
  <c r="M9024" i="2" s="1"/>
  <c r="N9024" i="2" s="1"/>
  <c r="G9024" i="2"/>
  <c r="AD9023" i="2"/>
  <c r="AC9023" i="2"/>
  <c r="K9023" i="2"/>
  <c r="G9023" i="2"/>
  <c r="AD9022" i="2"/>
  <c r="AC9022" i="2"/>
  <c r="L9022" i="2"/>
  <c r="K9022" i="2"/>
  <c r="M9022" i="2" s="1"/>
  <c r="G9022" i="2"/>
  <c r="AD9021" i="2"/>
  <c r="AC9021" i="2"/>
  <c r="M9021" i="2"/>
  <c r="K9021" i="2"/>
  <c r="L9021" i="2" s="1"/>
  <c r="G9021" i="2"/>
  <c r="AD9020" i="2"/>
  <c r="AC9020" i="2"/>
  <c r="L9020" i="2"/>
  <c r="K9020" i="2"/>
  <c r="M9020" i="2" s="1"/>
  <c r="N9020" i="2" s="1"/>
  <c r="G9020" i="2"/>
  <c r="AD9019" i="2"/>
  <c r="AC9019" i="2"/>
  <c r="K9019" i="2"/>
  <c r="G9019" i="2"/>
  <c r="AD9018" i="2"/>
  <c r="AC9018" i="2"/>
  <c r="L9018" i="2"/>
  <c r="K9018" i="2"/>
  <c r="M9018" i="2" s="1"/>
  <c r="G9018" i="2"/>
  <c r="AD9017" i="2"/>
  <c r="AC9017" i="2"/>
  <c r="M9017" i="2"/>
  <c r="K9017" i="2"/>
  <c r="L9017" i="2" s="1"/>
  <c r="G9017" i="2"/>
  <c r="AD9016" i="2"/>
  <c r="AC9016" i="2"/>
  <c r="L9016" i="2"/>
  <c r="K9016" i="2"/>
  <c r="M9016" i="2" s="1"/>
  <c r="N9016" i="2" s="1"/>
  <c r="G9016" i="2"/>
  <c r="AD9015" i="2"/>
  <c r="AC9015" i="2"/>
  <c r="K9015" i="2"/>
  <c r="G9015" i="2"/>
  <c r="AD9014" i="2"/>
  <c r="AC9014" i="2"/>
  <c r="L9014" i="2"/>
  <c r="K9014" i="2"/>
  <c r="M9014" i="2" s="1"/>
  <c r="G9014" i="2"/>
  <c r="AD9013" i="2"/>
  <c r="AC9013" i="2"/>
  <c r="M9013" i="2"/>
  <c r="K9013" i="2"/>
  <c r="L9013" i="2" s="1"/>
  <c r="G9013" i="2"/>
  <c r="AD9012" i="2"/>
  <c r="AC9012" i="2"/>
  <c r="L9012" i="2"/>
  <c r="K9012" i="2"/>
  <c r="M9012" i="2" s="1"/>
  <c r="N9012" i="2" s="1"/>
  <c r="G9012" i="2"/>
  <c r="AD9011" i="2"/>
  <c r="AC9011" i="2"/>
  <c r="K9011" i="2"/>
  <c r="G9011" i="2"/>
  <c r="AD9010" i="2"/>
  <c r="AC9010" i="2"/>
  <c r="L9010" i="2"/>
  <c r="K9010" i="2"/>
  <c r="M9010" i="2" s="1"/>
  <c r="G9010" i="2"/>
  <c r="AD9009" i="2"/>
  <c r="AC9009" i="2"/>
  <c r="M9009" i="2"/>
  <c r="K9009" i="2"/>
  <c r="L9009" i="2" s="1"/>
  <c r="G9009" i="2"/>
  <c r="AD9008" i="2"/>
  <c r="AC9008" i="2"/>
  <c r="L9008" i="2"/>
  <c r="K9008" i="2"/>
  <c r="M9008" i="2" s="1"/>
  <c r="N9008" i="2" s="1"/>
  <c r="G9008" i="2"/>
  <c r="AD9007" i="2"/>
  <c r="AC9007" i="2"/>
  <c r="K9007" i="2"/>
  <c r="G9007" i="2"/>
  <c r="AD9006" i="2"/>
  <c r="AC9006" i="2"/>
  <c r="L9006" i="2"/>
  <c r="K9006" i="2"/>
  <c r="M9006" i="2" s="1"/>
  <c r="G9006" i="2"/>
  <c r="AD9005" i="2"/>
  <c r="AC9005" i="2"/>
  <c r="M9005" i="2"/>
  <c r="K9005" i="2"/>
  <c r="L9005" i="2" s="1"/>
  <c r="G9005" i="2"/>
  <c r="AD9004" i="2"/>
  <c r="AC9004" i="2"/>
  <c r="L9004" i="2"/>
  <c r="K9004" i="2"/>
  <c r="M9004" i="2" s="1"/>
  <c r="N9004" i="2" s="1"/>
  <c r="G9004" i="2"/>
  <c r="AD9003" i="2"/>
  <c r="AC9003" i="2"/>
  <c r="K9003" i="2"/>
  <c r="G9003" i="2"/>
  <c r="AD9002" i="2"/>
  <c r="AC9002" i="2"/>
  <c r="L9002" i="2"/>
  <c r="K9002" i="2"/>
  <c r="M9002" i="2" s="1"/>
  <c r="G9002" i="2"/>
  <c r="AD9001" i="2"/>
  <c r="AC9001" i="2"/>
  <c r="M9001" i="2"/>
  <c r="K9001" i="2"/>
  <c r="L9001" i="2" s="1"/>
  <c r="G9001" i="2"/>
  <c r="AD9000" i="2"/>
  <c r="AC9000" i="2"/>
  <c r="L9000" i="2"/>
  <c r="K9000" i="2"/>
  <c r="M9000" i="2" s="1"/>
  <c r="N9000" i="2" s="1"/>
  <c r="G9000" i="2"/>
  <c r="AD8999" i="2"/>
  <c r="AC8999" i="2"/>
  <c r="K8999" i="2"/>
  <c r="G8999" i="2"/>
  <c r="AD8998" i="2"/>
  <c r="AC8998" i="2"/>
  <c r="L8998" i="2"/>
  <c r="K8998" i="2"/>
  <c r="M8998" i="2" s="1"/>
  <c r="G8998" i="2"/>
  <c r="AD8997" i="2"/>
  <c r="AC8997" i="2"/>
  <c r="M8997" i="2"/>
  <c r="K8997" i="2"/>
  <c r="L8997" i="2" s="1"/>
  <c r="G8997" i="2"/>
  <c r="AD8996" i="2"/>
  <c r="AC8996" i="2"/>
  <c r="L8996" i="2"/>
  <c r="K8996" i="2"/>
  <c r="M8996" i="2" s="1"/>
  <c r="N8996" i="2" s="1"/>
  <c r="G8996" i="2"/>
  <c r="AD8995" i="2"/>
  <c r="AC8995" i="2"/>
  <c r="K8995" i="2"/>
  <c r="G8995" i="2"/>
  <c r="AD8994" i="2"/>
  <c r="AC8994" i="2"/>
  <c r="L8994" i="2"/>
  <c r="K8994" i="2"/>
  <c r="M8994" i="2" s="1"/>
  <c r="G8994" i="2"/>
  <c r="AD8993" i="2"/>
  <c r="AC8993" i="2"/>
  <c r="M8993" i="2"/>
  <c r="K8993" i="2"/>
  <c r="L8993" i="2" s="1"/>
  <c r="G8993" i="2"/>
  <c r="AD8992" i="2"/>
  <c r="AC8992" i="2"/>
  <c r="L8992" i="2"/>
  <c r="K8992" i="2"/>
  <c r="M8992" i="2" s="1"/>
  <c r="N8992" i="2" s="1"/>
  <c r="G8992" i="2"/>
  <c r="AD8991" i="2"/>
  <c r="AC8991" i="2"/>
  <c r="K8991" i="2"/>
  <c r="G8991" i="2"/>
  <c r="AD8990" i="2"/>
  <c r="AC8990" i="2"/>
  <c r="L8990" i="2"/>
  <c r="K8990" i="2"/>
  <c r="M8990" i="2" s="1"/>
  <c r="G8990" i="2"/>
  <c r="AD8989" i="2"/>
  <c r="AC8989" i="2"/>
  <c r="M8989" i="2"/>
  <c r="K8989" i="2"/>
  <c r="L8989" i="2" s="1"/>
  <c r="G8989" i="2"/>
  <c r="AD8988" i="2"/>
  <c r="AC8988" i="2"/>
  <c r="L8988" i="2"/>
  <c r="K8988" i="2"/>
  <c r="M8988" i="2" s="1"/>
  <c r="N8988" i="2" s="1"/>
  <c r="G8988" i="2"/>
  <c r="AD8987" i="2"/>
  <c r="AC8987" i="2"/>
  <c r="K8987" i="2"/>
  <c r="G8987" i="2"/>
  <c r="AD8986" i="2"/>
  <c r="AC8986" i="2"/>
  <c r="L8986" i="2"/>
  <c r="K8986" i="2"/>
  <c r="M8986" i="2" s="1"/>
  <c r="G8986" i="2"/>
  <c r="AD8985" i="2"/>
  <c r="AC8985" i="2"/>
  <c r="M8985" i="2"/>
  <c r="K8985" i="2"/>
  <c r="L8985" i="2" s="1"/>
  <c r="G8985" i="2"/>
  <c r="AD8984" i="2"/>
  <c r="AC8984" i="2"/>
  <c r="L8984" i="2"/>
  <c r="K8984" i="2"/>
  <c r="M8984" i="2" s="1"/>
  <c r="N8984" i="2" s="1"/>
  <c r="G8984" i="2"/>
  <c r="AD8983" i="2"/>
  <c r="AC8983" i="2"/>
  <c r="K8983" i="2"/>
  <c r="G8983" i="2"/>
  <c r="AD8982" i="2"/>
  <c r="AC8982" i="2"/>
  <c r="L8982" i="2"/>
  <c r="K8982" i="2"/>
  <c r="M8982" i="2" s="1"/>
  <c r="G8982" i="2"/>
  <c r="AD8981" i="2"/>
  <c r="AC8981" i="2"/>
  <c r="M8981" i="2"/>
  <c r="K8981" i="2"/>
  <c r="L8981" i="2" s="1"/>
  <c r="G8981" i="2"/>
  <c r="AD8980" i="2"/>
  <c r="AC8980" i="2"/>
  <c r="L8980" i="2"/>
  <c r="K8980" i="2"/>
  <c r="M8980" i="2" s="1"/>
  <c r="N8980" i="2" s="1"/>
  <c r="G8980" i="2"/>
  <c r="AD8979" i="2"/>
  <c r="AC8979" i="2"/>
  <c r="K8979" i="2"/>
  <c r="G8979" i="2"/>
  <c r="AD8978" i="2"/>
  <c r="AC8978" i="2"/>
  <c r="L8978" i="2"/>
  <c r="K8978" i="2"/>
  <c r="M8978" i="2" s="1"/>
  <c r="G8978" i="2"/>
  <c r="AD8977" i="2"/>
  <c r="AC8977" i="2"/>
  <c r="M8977" i="2"/>
  <c r="K8977" i="2"/>
  <c r="L8977" i="2" s="1"/>
  <c r="G8977" i="2"/>
  <c r="AD8976" i="2"/>
  <c r="AC8976" i="2"/>
  <c r="L8976" i="2"/>
  <c r="K8976" i="2"/>
  <c r="M8976" i="2" s="1"/>
  <c r="N8976" i="2" s="1"/>
  <c r="G8976" i="2"/>
  <c r="AD8975" i="2"/>
  <c r="AC8975" i="2"/>
  <c r="K8975" i="2"/>
  <c r="G8975" i="2"/>
  <c r="AD8974" i="2"/>
  <c r="AC8974" i="2"/>
  <c r="L8974" i="2"/>
  <c r="K8974" i="2"/>
  <c r="M8974" i="2" s="1"/>
  <c r="G8974" i="2"/>
  <c r="AD8973" i="2"/>
  <c r="AC8973" i="2"/>
  <c r="M8973" i="2"/>
  <c r="K8973" i="2"/>
  <c r="L8973" i="2" s="1"/>
  <c r="G8973" i="2"/>
  <c r="AD8972" i="2"/>
  <c r="AC8972" i="2"/>
  <c r="L8972" i="2"/>
  <c r="K8972" i="2"/>
  <c r="M8972" i="2" s="1"/>
  <c r="N8972" i="2" s="1"/>
  <c r="G8972" i="2"/>
  <c r="AD8971" i="2"/>
  <c r="AC8971" i="2"/>
  <c r="K8971" i="2"/>
  <c r="G8971" i="2"/>
  <c r="AD8970" i="2"/>
  <c r="AC8970" i="2"/>
  <c r="L8970" i="2"/>
  <c r="K8970" i="2"/>
  <c r="M8970" i="2" s="1"/>
  <c r="G8970" i="2"/>
  <c r="AD8969" i="2"/>
  <c r="AC8969" i="2"/>
  <c r="M8969" i="2"/>
  <c r="K8969" i="2"/>
  <c r="L8969" i="2" s="1"/>
  <c r="G8969" i="2"/>
  <c r="AD8968" i="2"/>
  <c r="AC8968" i="2"/>
  <c r="L8968" i="2"/>
  <c r="K8968" i="2"/>
  <c r="M8968" i="2" s="1"/>
  <c r="N8968" i="2" s="1"/>
  <c r="G8968" i="2"/>
  <c r="AD8967" i="2"/>
  <c r="AC8967" i="2"/>
  <c r="K8967" i="2"/>
  <c r="G8967" i="2"/>
  <c r="AD8966" i="2"/>
  <c r="AC8966" i="2"/>
  <c r="L8966" i="2"/>
  <c r="K8966" i="2"/>
  <c r="M8966" i="2" s="1"/>
  <c r="G8966" i="2"/>
  <c r="AD8965" i="2"/>
  <c r="AC8965" i="2"/>
  <c r="M8965" i="2"/>
  <c r="K8965" i="2"/>
  <c r="L8965" i="2" s="1"/>
  <c r="G8965" i="2"/>
  <c r="AD8964" i="2"/>
  <c r="AC8964" i="2"/>
  <c r="L8964" i="2"/>
  <c r="K8964" i="2"/>
  <c r="M8964" i="2" s="1"/>
  <c r="N8964" i="2" s="1"/>
  <c r="G8964" i="2"/>
  <c r="AD8963" i="2"/>
  <c r="AC8963" i="2"/>
  <c r="K8963" i="2"/>
  <c r="G8963" i="2"/>
  <c r="AD8962" i="2"/>
  <c r="AC8962" i="2"/>
  <c r="L8962" i="2"/>
  <c r="K8962" i="2"/>
  <c r="M8962" i="2" s="1"/>
  <c r="G8962" i="2"/>
  <c r="AD8961" i="2"/>
  <c r="AC8961" i="2"/>
  <c r="M8961" i="2"/>
  <c r="K8961" i="2"/>
  <c r="L8961" i="2" s="1"/>
  <c r="G8961" i="2"/>
  <c r="AD8960" i="2"/>
  <c r="AC8960" i="2"/>
  <c r="L8960" i="2"/>
  <c r="K8960" i="2"/>
  <c r="M8960" i="2" s="1"/>
  <c r="N8960" i="2" s="1"/>
  <c r="G8960" i="2"/>
  <c r="AD8959" i="2"/>
  <c r="AC8959" i="2"/>
  <c r="K8959" i="2"/>
  <c r="G8959" i="2"/>
  <c r="AD8958" i="2"/>
  <c r="AC8958" i="2"/>
  <c r="L8958" i="2"/>
  <c r="K8958" i="2"/>
  <c r="M8958" i="2" s="1"/>
  <c r="G8958" i="2"/>
  <c r="AD8957" i="2"/>
  <c r="AC8957" i="2"/>
  <c r="M8957" i="2"/>
  <c r="K8957" i="2"/>
  <c r="L8957" i="2" s="1"/>
  <c r="G8957" i="2"/>
  <c r="AD8956" i="2"/>
  <c r="AC8956" i="2"/>
  <c r="L8956" i="2"/>
  <c r="K8956" i="2"/>
  <c r="M8956" i="2" s="1"/>
  <c r="N8956" i="2" s="1"/>
  <c r="G8956" i="2"/>
  <c r="AD8955" i="2"/>
  <c r="AC8955" i="2"/>
  <c r="K8955" i="2"/>
  <c r="G8955" i="2"/>
  <c r="AD8954" i="2"/>
  <c r="AC8954" i="2"/>
  <c r="L8954" i="2"/>
  <c r="K8954" i="2"/>
  <c r="M8954" i="2" s="1"/>
  <c r="G8954" i="2"/>
  <c r="AD8953" i="2"/>
  <c r="AC8953" i="2"/>
  <c r="M8953" i="2"/>
  <c r="K8953" i="2"/>
  <c r="L8953" i="2" s="1"/>
  <c r="G8953" i="2"/>
  <c r="AD8952" i="2"/>
  <c r="AC8952" i="2"/>
  <c r="L8952" i="2"/>
  <c r="K8952" i="2"/>
  <c r="M8952" i="2" s="1"/>
  <c r="N8952" i="2" s="1"/>
  <c r="G8952" i="2"/>
  <c r="AD8951" i="2"/>
  <c r="AC8951" i="2"/>
  <c r="K8951" i="2"/>
  <c r="G8951" i="2"/>
  <c r="AD8950" i="2"/>
  <c r="AC8950" i="2"/>
  <c r="L8950" i="2"/>
  <c r="K8950" i="2"/>
  <c r="M8950" i="2" s="1"/>
  <c r="G8950" i="2"/>
  <c r="AD8949" i="2"/>
  <c r="AC8949" i="2"/>
  <c r="M8949" i="2"/>
  <c r="K8949" i="2"/>
  <c r="L8949" i="2" s="1"/>
  <c r="G8949" i="2"/>
  <c r="AD8948" i="2"/>
  <c r="AC8948" i="2"/>
  <c r="L8948" i="2"/>
  <c r="K8948" i="2"/>
  <c r="M8948" i="2" s="1"/>
  <c r="N8948" i="2" s="1"/>
  <c r="G8948" i="2"/>
  <c r="AD8947" i="2"/>
  <c r="AC8947" i="2"/>
  <c r="K8947" i="2"/>
  <c r="G8947" i="2"/>
  <c r="AD8946" i="2"/>
  <c r="AC8946" i="2"/>
  <c r="L8946" i="2"/>
  <c r="K8946" i="2"/>
  <c r="M8946" i="2" s="1"/>
  <c r="G8946" i="2"/>
  <c r="AD8945" i="2"/>
  <c r="AC8945" i="2"/>
  <c r="M8945" i="2"/>
  <c r="K8945" i="2"/>
  <c r="L8945" i="2" s="1"/>
  <c r="G8945" i="2"/>
  <c r="AD8944" i="2"/>
  <c r="AC8944" i="2"/>
  <c r="L8944" i="2"/>
  <c r="K8944" i="2"/>
  <c r="M8944" i="2" s="1"/>
  <c r="N8944" i="2" s="1"/>
  <c r="G8944" i="2"/>
  <c r="AD8943" i="2"/>
  <c r="AC8943" i="2"/>
  <c r="K8943" i="2"/>
  <c r="G8943" i="2"/>
  <c r="AD8942" i="2"/>
  <c r="AC8942" i="2"/>
  <c r="L8942" i="2"/>
  <c r="K8942" i="2"/>
  <c r="M8942" i="2" s="1"/>
  <c r="G8942" i="2"/>
  <c r="AD8941" i="2"/>
  <c r="AC8941" i="2"/>
  <c r="M8941" i="2"/>
  <c r="K8941" i="2"/>
  <c r="L8941" i="2" s="1"/>
  <c r="G8941" i="2"/>
  <c r="AD8940" i="2"/>
  <c r="AC8940" i="2"/>
  <c r="L8940" i="2"/>
  <c r="K8940" i="2"/>
  <c r="M8940" i="2" s="1"/>
  <c r="N8940" i="2" s="1"/>
  <c r="G8940" i="2"/>
  <c r="AD8939" i="2"/>
  <c r="AC8939" i="2"/>
  <c r="K8939" i="2"/>
  <c r="G8939" i="2"/>
  <c r="AD8938" i="2"/>
  <c r="AC8938" i="2"/>
  <c r="L8938" i="2"/>
  <c r="K8938" i="2"/>
  <c r="M8938" i="2" s="1"/>
  <c r="G8938" i="2"/>
  <c r="AD8937" i="2"/>
  <c r="AC8937" i="2"/>
  <c r="M8937" i="2"/>
  <c r="K8937" i="2"/>
  <c r="L8937" i="2" s="1"/>
  <c r="G8937" i="2"/>
  <c r="AD8936" i="2"/>
  <c r="AC8936" i="2"/>
  <c r="L8936" i="2"/>
  <c r="K8936" i="2"/>
  <c r="M8936" i="2" s="1"/>
  <c r="N8936" i="2" s="1"/>
  <c r="G8936" i="2"/>
  <c r="AD8935" i="2"/>
  <c r="AC8935" i="2"/>
  <c r="K8935" i="2"/>
  <c r="G8935" i="2"/>
  <c r="AD8934" i="2"/>
  <c r="AC8934" i="2"/>
  <c r="L8934" i="2"/>
  <c r="K8934" i="2"/>
  <c r="M8934" i="2" s="1"/>
  <c r="G8934" i="2"/>
  <c r="AD8933" i="2"/>
  <c r="AC8933" i="2"/>
  <c r="M8933" i="2"/>
  <c r="K8933" i="2"/>
  <c r="L8933" i="2" s="1"/>
  <c r="G8933" i="2"/>
  <c r="AD8932" i="2"/>
  <c r="AC8932" i="2"/>
  <c r="L8932" i="2"/>
  <c r="K8932" i="2"/>
  <c r="M8932" i="2" s="1"/>
  <c r="N8932" i="2" s="1"/>
  <c r="G8932" i="2"/>
  <c r="AD8931" i="2"/>
  <c r="AC8931" i="2"/>
  <c r="K8931" i="2"/>
  <c r="G8931" i="2"/>
  <c r="AD8930" i="2"/>
  <c r="AC8930" i="2"/>
  <c r="L8930" i="2"/>
  <c r="K8930" i="2"/>
  <c r="M8930" i="2" s="1"/>
  <c r="G8930" i="2"/>
  <c r="AD8929" i="2"/>
  <c r="AC8929" i="2"/>
  <c r="M8929" i="2"/>
  <c r="K8929" i="2"/>
  <c r="L8929" i="2" s="1"/>
  <c r="G8929" i="2"/>
  <c r="AD8928" i="2"/>
  <c r="AC8928" i="2"/>
  <c r="L8928" i="2"/>
  <c r="K8928" i="2"/>
  <c r="M8928" i="2" s="1"/>
  <c r="N8928" i="2" s="1"/>
  <c r="G8928" i="2"/>
  <c r="AD8927" i="2"/>
  <c r="AC8927" i="2"/>
  <c r="K8927" i="2"/>
  <c r="G8927" i="2"/>
  <c r="AD8926" i="2"/>
  <c r="AC8926" i="2"/>
  <c r="L8926" i="2"/>
  <c r="K8926" i="2"/>
  <c r="M8926" i="2" s="1"/>
  <c r="G8926" i="2"/>
  <c r="AD8925" i="2"/>
  <c r="AC8925" i="2"/>
  <c r="M8925" i="2"/>
  <c r="K8925" i="2"/>
  <c r="L8925" i="2" s="1"/>
  <c r="G8925" i="2"/>
  <c r="AD8924" i="2"/>
  <c r="AC8924" i="2"/>
  <c r="L8924" i="2"/>
  <c r="K8924" i="2"/>
  <c r="M8924" i="2" s="1"/>
  <c r="N8924" i="2" s="1"/>
  <c r="G8924" i="2"/>
  <c r="AD8923" i="2"/>
  <c r="AC8923" i="2"/>
  <c r="K8923" i="2"/>
  <c r="G8923" i="2"/>
  <c r="AD8922" i="2"/>
  <c r="AC8922" i="2"/>
  <c r="L8922" i="2"/>
  <c r="K8922" i="2"/>
  <c r="M8922" i="2" s="1"/>
  <c r="G8922" i="2"/>
  <c r="AD8921" i="2"/>
  <c r="AC8921" i="2"/>
  <c r="M8921" i="2"/>
  <c r="K8921" i="2"/>
  <c r="L8921" i="2" s="1"/>
  <c r="G8921" i="2"/>
  <c r="AD8920" i="2"/>
  <c r="AC8920" i="2"/>
  <c r="L8920" i="2"/>
  <c r="K8920" i="2"/>
  <c r="M8920" i="2" s="1"/>
  <c r="N8920" i="2" s="1"/>
  <c r="G8920" i="2"/>
  <c r="AD8919" i="2"/>
  <c r="AC8919" i="2"/>
  <c r="K8919" i="2"/>
  <c r="G8919" i="2"/>
  <c r="AD8918" i="2"/>
  <c r="AC8918" i="2"/>
  <c r="L8918" i="2"/>
  <c r="K8918" i="2"/>
  <c r="M8918" i="2" s="1"/>
  <c r="G8918" i="2"/>
  <c r="AD8917" i="2"/>
  <c r="AC8917" i="2"/>
  <c r="M8917" i="2"/>
  <c r="K8917" i="2"/>
  <c r="L8917" i="2" s="1"/>
  <c r="G8917" i="2"/>
  <c r="AD8916" i="2"/>
  <c r="AC8916" i="2"/>
  <c r="L8916" i="2"/>
  <c r="K8916" i="2"/>
  <c r="M8916" i="2" s="1"/>
  <c r="N8916" i="2" s="1"/>
  <c r="G8916" i="2"/>
  <c r="AD8915" i="2"/>
  <c r="AC8915" i="2"/>
  <c r="K8915" i="2"/>
  <c r="G8915" i="2"/>
  <c r="AD8914" i="2"/>
  <c r="AC8914" i="2"/>
  <c r="L8914" i="2"/>
  <c r="K8914" i="2"/>
  <c r="M8914" i="2" s="1"/>
  <c r="G8914" i="2"/>
  <c r="AD8913" i="2"/>
  <c r="AC8913" i="2"/>
  <c r="M8913" i="2"/>
  <c r="K8913" i="2"/>
  <c r="L8913" i="2" s="1"/>
  <c r="G8913" i="2"/>
  <c r="AD8912" i="2"/>
  <c r="AC8912" i="2"/>
  <c r="L8912" i="2"/>
  <c r="K8912" i="2"/>
  <c r="M8912" i="2" s="1"/>
  <c r="N8912" i="2" s="1"/>
  <c r="G8912" i="2"/>
  <c r="AD8911" i="2"/>
  <c r="AC8911" i="2"/>
  <c r="K8911" i="2"/>
  <c r="G8911" i="2"/>
  <c r="AD8910" i="2"/>
  <c r="AC8910" i="2"/>
  <c r="L8910" i="2"/>
  <c r="K8910" i="2"/>
  <c r="M8910" i="2" s="1"/>
  <c r="G8910" i="2"/>
  <c r="AD8909" i="2"/>
  <c r="AC8909" i="2"/>
  <c r="M8909" i="2"/>
  <c r="K8909" i="2"/>
  <c r="L8909" i="2" s="1"/>
  <c r="G8909" i="2"/>
  <c r="AD8908" i="2"/>
  <c r="AC8908" i="2"/>
  <c r="L8908" i="2"/>
  <c r="K8908" i="2"/>
  <c r="M8908" i="2" s="1"/>
  <c r="N8908" i="2" s="1"/>
  <c r="G8908" i="2"/>
  <c r="AD8907" i="2"/>
  <c r="AC8907" i="2"/>
  <c r="K8907" i="2"/>
  <c r="G8907" i="2"/>
  <c r="AD8906" i="2"/>
  <c r="AC8906" i="2"/>
  <c r="L8906" i="2"/>
  <c r="K8906" i="2"/>
  <c r="M8906" i="2" s="1"/>
  <c r="G8906" i="2"/>
  <c r="AD8905" i="2"/>
  <c r="AC8905" i="2"/>
  <c r="M8905" i="2"/>
  <c r="K8905" i="2"/>
  <c r="L8905" i="2" s="1"/>
  <c r="G8905" i="2"/>
  <c r="AD8904" i="2"/>
  <c r="AC8904" i="2"/>
  <c r="L8904" i="2"/>
  <c r="K8904" i="2"/>
  <c r="M8904" i="2" s="1"/>
  <c r="N8904" i="2" s="1"/>
  <c r="G8904" i="2"/>
  <c r="AD8903" i="2"/>
  <c r="AC8903" i="2"/>
  <c r="K8903" i="2"/>
  <c r="G8903" i="2"/>
  <c r="AD8902" i="2"/>
  <c r="AC8902" i="2"/>
  <c r="L8902" i="2"/>
  <c r="K8902" i="2"/>
  <c r="M8902" i="2" s="1"/>
  <c r="G8902" i="2"/>
  <c r="AD8901" i="2"/>
  <c r="AC8901" i="2"/>
  <c r="M8901" i="2"/>
  <c r="K8901" i="2"/>
  <c r="L8901" i="2" s="1"/>
  <c r="G8901" i="2"/>
  <c r="AD8900" i="2"/>
  <c r="AC8900" i="2"/>
  <c r="L8900" i="2"/>
  <c r="K8900" i="2"/>
  <c r="M8900" i="2" s="1"/>
  <c r="N8900" i="2" s="1"/>
  <c r="G8900" i="2"/>
  <c r="AD8899" i="2"/>
  <c r="AC8899" i="2"/>
  <c r="K8899" i="2"/>
  <c r="G8899" i="2"/>
  <c r="AD8898" i="2"/>
  <c r="AC8898" i="2"/>
  <c r="L8898" i="2"/>
  <c r="K8898" i="2"/>
  <c r="M8898" i="2" s="1"/>
  <c r="G8898" i="2"/>
  <c r="AD8897" i="2"/>
  <c r="AC8897" i="2"/>
  <c r="M8897" i="2"/>
  <c r="K8897" i="2"/>
  <c r="L8897" i="2" s="1"/>
  <c r="G8897" i="2"/>
  <c r="AD8896" i="2"/>
  <c r="AC8896" i="2"/>
  <c r="L8896" i="2"/>
  <c r="K8896" i="2"/>
  <c r="M8896" i="2" s="1"/>
  <c r="N8896" i="2" s="1"/>
  <c r="G8896" i="2"/>
  <c r="AD8895" i="2"/>
  <c r="AC8895" i="2"/>
  <c r="K8895" i="2"/>
  <c r="G8895" i="2"/>
  <c r="AD8894" i="2"/>
  <c r="AC8894" i="2"/>
  <c r="L8894" i="2"/>
  <c r="K8894" i="2"/>
  <c r="M8894" i="2" s="1"/>
  <c r="G8894" i="2"/>
  <c r="AD8893" i="2"/>
  <c r="AC8893" i="2"/>
  <c r="M8893" i="2"/>
  <c r="K8893" i="2"/>
  <c r="L8893" i="2" s="1"/>
  <c r="G8893" i="2"/>
  <c r="AD8892" i="2"/>
  <c r="AC8892" i="2"/>
  <c r="L8892" i="2"/>
  <c r="K8892" i="2"/>
  <c r="M8892" i="2" s="1"/>
  <c r="N8892" i="2" s="1"/>
  <c r="G8892" i="2"/>
  <c r="AD8891" i="2"/>
  <c r="AC8891" i="2"/>
  <c r="K8891" i="2"/>
  <c r="G8891" i="2"/>
  <c r="AD8890" i="2"/>
  <c r="AC8890" i="2"/>
  <c r="L8890" i="2"/>
  <c r="K8890" i="2"/>
  <c r="M8890" i="2" s="1"/>
  <c r="G8890" i="2"/>
  <c r="AD8889" i="2"/>
  <c r="AC8889" i="2"/>
  <c r="M8889" i="2"/>
  <c r="K8889" i="2"/>
  <c r="L8889" i="2" s="1"/>
  <c r="G8889" i="2"/>
  <c r="AD8888" i="2"/>
  <c r="AC8888" i="2"/>
  <c r="L8888" i="2"/>
  <c r="K8888" i="2"/>
  <c r="M8888" i="2" s="1"/>
  <c r="N8888" i="2" s="1"/>
  <c r="G8888" i="2"/>
  <c r="AD8887" i="2"/>
  <c r="AC8887" i="2"/>
  <c r="K8887" i="2"/>
  <c r="G8887" i="2"/>
  <c r="AD8886" i="2"/>
  <c r="AC8886" i="2"/>
  <c r="L8886" i="2"/>
  <c r="K8886" i="2"/>
  <c r="M8886" i="2" s="1"/>
  <c r="G8886" i="2"/>
  <c r="AD8885" i="2"/>
  <c r="AC8885" i="2"/>
  <c r="M8885" i="2"/>
  <c r="K8885" i="2"/>
  <c r="L8885" i="2" s="1"/>
  <c r="G8885" i="2"/>
  <c r="AD8884" i="2"/>
  <c r="AC8884" i="2"/>
  <c r="L8884" i="2"/>
  <c r="K8884" i="2"/>
  <c r="M8884" i="2" s="1"/>
  <c r="N8884" i="2" s="1"/>
  <c r="G8884" i="2"/>
  <c r="AD8883" i="2"/>
  <c r="AC8883" i="2"/>
  <c r="K8883" i="2"/>
  <c r="G8883" i="2"/>
  <c r="AD8882" i="2"/>
  <c r="AC8882" i="2"/>
  <c r="L8882" i="2"/>
  <c r="K8882" i="2"/>
  <c r="M8882" i="2" s="1"/>
  <c r="G8882" i="2"/>
  <c r="AD8881" i="2"/>
  <c r="AC8881" i="2"/>
  <c r="M8881" i="2"/>
  <c r="K8881" i="2"/>
  <c r="L8881" i="2" s="1"/>
  <c r="G8881" i="2"/>
  <c r="AD8880" i="2"/>
  <c r="AC8880" i="2"/>
  <c r="L8880" i="2"/>
  <c r="K8880" i="2"/>
  <c r="M8880" i="2" s="1"/>
  <c r="N8880" i="2" s="1"/>
  <c r="G8880" i="2"/>
  <c r="AD8879" i="2"/>
  <c r="AC8879" i="2"/>
  <c r="K8879" i="2"/>
  <c r="G8879" i="2"/>
  <c r="AD8878" i="2"/>
  <c r="AC8878" i="2"/>
  <c r="L8878" i="2"/>
  <c r="K8878" i="2"/>
  <c r="M8878" i="2" s="1"/>
  <c r="G8878" i="2"/>
  <c r="AD8877" i="2"/>
  <c r="AC8877" i="2"/>
  <c r="M8877" i="2"/>
  <c r="K8877" i="2"/>
  <c r="L8877" i="2" s="1"/>
  <c r="G8877" i="2"/>
  <c r="AD8876" i="2"/>
  <c r="AC8876" i="2"/>
  <c r="L8876" i="2"/>
  <c r="K8876" i="2"/>
  <c r="M8876" i="2" s="1"/>
  <c r="N8876" i="2" s="1"/>
  <c r="G8876" i="2"/>
  <c r="AD8875" i="2"/>
  <c r="AC8875" i="2"/>
  <c r="K8875" i="2"/>
  <c r="G8875" i="2"/>
  <c r="AD8874" i="2"/>
  <c r="AC8874" i="2"/>
  <c r="L8874" i="2"/>
  <c r="K8874" i="2"/>
  <c r="M8874" i="2" s="1"/>
  <c r="G8874" i="2"/>
  <c r="AD8873" i="2"/>
  <c r="AC8873" i="2"/>
  <c r="M8873" i="2"/>
  <c r="K8873" i="2"/>
  <c r="L8873" i="2" s="1"/>
  <c r="G8873" i="2"/>
  <c r="AD8872" i="2"/>
  <c r="AC8872" i="2"/>
  <c r="L8872" i="2"/>
  <c r="K8872" i="2"/>
  <c r="M8872" i="2" s="1"/>
  <c r="N8872" i="2" s="1"/>
  <c r="G8872" i="2"/>
  <c r="AD8871" i="2"/>
  <c r="AC8871" i="2"/>
  <c r="K8871" i="2"/>
  <c r="G8871" i="2"/>
  <c r="AD8870" i="2"/>
  <c r="AC8870" i="2"/>
  <c r="L8870" i="2"/>
  <c r="K8870" i="2"/>
  <c r="M8870" i="2" s="1"/>
  <c r="G8870" i="2"/>
  <c r="AD8869" i="2"/>
  <c r="AC8869" i="2"/>
  <c r="M8869" i="2"/>
  <c r="K8869" i="2"/>
  <c r="L8869" i="2" s="1"/>
  <c r="G8869" i="2"/>
  <c r="AD8868" i="2"/>
  <c r="AC8868" i="2"/>
  <c r="L8868" i="2"/>
  <c r="K8868" i="2"/>
  <c r="M8868" i="2" s="1"/>
  <c r="N8868" i="2" s="1"/>
  <c r="G8868" i="2"/>
  <c r="AD8867" i="2"/>
  <c r="AC8867" i="2"/>
  <c r="K8867" i="2"/>
  <c r="G8867" i="2"/>
  <c r="AD8866" i="2"/>
  <c r="AC8866" i="2"/>
  <c r="L8866" i="2"/>
  <c r="K8866" i="2"/>
  <c r="M8866" i="2" s="1"/>
  <c r="G8866" i="2"/>
  <c r="AD8865" i="2"/>
  <c r="AC8865" i="2"/>
  <c r="M8865" i="2"/>
  <c r="K8865" i="2"/>
  <c r="L8865" i="2" s="1"/>
  <c r="G8865" i="2"/>
  <c r="AD8864" i="2"/>
  <c r="AC8864" i="2"/>
  <c r="L8864" i="2"/>
  <c r="K8864" i="2"/>
  <c r="M8864" i="2" s="1"/>
  <c r="N8864" i="2" s="1"/>
  <c r="G8864" i="2"/>
  <c r="AD8863" i="2"/>
  <c r="AC8863" i="2"/>
  <c r="K8863" i="2"/>
  <c r="G8863" i="2"/>
  <c r="AD8862" i="2"/>
  <c r="AC8862" i="2"/>
  <c r="L8862" i="2"/>
  <c r="K8862" i="2"/>
  <c r="M8862" i="2" s="1"/>
  <c r="G8862" i="2"/>
  <c r="AD8861" i="2"/>
  <c r="AC8861" i="2"/>
  <c r="M8861" i="2"/>
  <c r="K8861" i="2"/>
  <c r="L8861" i="2" s="1"/>
  <c r="G8861" i="2"/>
  <c r="AD8860" i="2"/>
  <c r="AC8860" i="2"/>
  <c r="L8860" i="2"/>
  <c r="K8860" i="2"/>
  <c r="M8860" i="2" s="1"/>
  <c r="N8860" i="2" s="1"/>
  <c r="G8860" i="2"/>
  <c r="AD8859" i="2"/>
  <c r="AC8859" i="2"/>
  <c r="K8859" i="2"/>
  <c r="G8859" i="2"/>
  <c r="AD8858" i="2"/>
  <c r="AC8858" i="2"/>
  <c r="L8858" i="2"/>
  <c r="K8858" i="2"/>
  <c r="M8858" i="2" s="1"/>
  <c r="G8858" i="2"/>
  <c r="AD8857" i="2"/>
  <c r="AC8857" i="2"/>
  <c r="M8857" i="2"/>
  <c r="K8857" i="2"/>
  <c r="L8857" i="2" s="1"/>
  <c r="G8857" i="2"/>
  <c r="AD8856" i="2"/>
  <c r="AC8856" i="2"/>
  <c r="L8856" i="2"/>
  <c r="K8856" i="2"/>
  <c r="M8856" i="2" s="1"/>
  <c r="N8856" i="2" s="1"/>
  <c r="G8856" i="2"/>
  <c r="AD8855" i="2"/>
  <c r="AC8855" i="2"/>
  <c r="K8855" i="2"/>
  <c r="G8855" i="2"/>
  <c r="AD8854" i="2"/>
  <c r="AC8854" i="2"/>
  <c r="L8854" i="2"/>
  <c r="K8854" i="2"/>
  <c r="M8854" i="2" s="1"/>
  <c r="G8854" i="2"/>
  <c r="AD8853" i="2"/>
  <c r="AC8853" i="2"/>
  <c r="M8853" i="2"/>
  <c r="K8853" i="2"/>
  <c r="L8853" i="2" s="1"/>
  <c r="G8853" i="2"/>
  <c r="AD8852" i="2"/>
  <c r="AC8852" i="2"/>
  <c r="L8852" i="2"/>
  <c r="K8852" i="2"/>
  <c r="M8852" i="2" s="1"/>
  <c r="N8852" i="2" s="1"/>
  <c r="G8852" i="2"/>
  <c r="AD8851" i="2"/>
  <c r="AC8851" i="2"/>
  <c r="K8851" i="2"/>
  <c r="G8851" i="2"/>
  <c r="AD8850" i="2"/>
  <c r="AC8850" i="2"/>
  <c r="L8850" i="2"/>
  <c r="K8850" i="2"/>
  <c r="M8850" i="2" s="1"/>
  <c r="G8850" i="2"/>
  <c r="AD8849" i="2"/>
  <c r="AC8849" i="2"/>
  <c r="M8849" i="2"/>
  <c r="K8849" i="2"/>
  <c r="L8849" i="2" s="1"/>
  <c r="G8849" i="2"/>
  <c r="AD8848" i="2"/>
  <c r="AC8848" i="2"/>
  <c r="L8848" i="2"/>
  <c r="K8848" i="2"/>
  <c r="M8848" i="2" s="1"/>
  <c r="N8848" i="2" s="1"/>
  <c r="G8848" i="2"/>
  <c r="AD8847" i="2"/>
  <c r="AC8847" i="2"/>
  <c r="K8847" i="2"/>
  <c r="G8847" i="2"/>
  <c r="AD8846" i="2"/>
  <c r="AC8846" i="2"/>
  <c r="L8846" i="2"/>
  <c r="K8846" i="2"/>
  <c r="M8846" i="2" s="1"/>
  <c r="G8846" i="2"/>
  <c r="AD8845" i="2"/>
  <c r="AC8845" i="2"/>
  <c r="M8845" i="2"/>
  <c r="K8845" i="2"/>
  <c r="L8845" i="2" s="1"/>
  <c r="G8845" i="2"/>
  <c r="AD8844" i="2"/>
  <c r="AC8844" i="2"/>
  <c r="L8844" i="2"/>
  <c r="K8844" i="2"/>
  <c r="M8844" i="2" s="1"/>
  <c r="N8844" i="2" s="1"/>
  <c r="G8844" i="2"/>
  <c r="AD8843" i="2"/>
  <c r="AC8843" i="2"/>
  <c r="K8843" i="2"/>
  <c r="G8843" i="2"/>
  <c r="AD8842" i="2"/>
  <c r="AC8842" i="2"/>
  <c r="L8842" i="2"/>
  <c r="K8842" i="2"/>
  <c r="M8842" i="2" s="1"/>
  <c r="G8842" i="2"/>
  <c r="AD8841" i="2"/>
  <c r="AC8841" i="2"/>
  <c r="M8841" i="2"/>
  <c r="K8841" i="2"/>
  <c r="L8841" i="2" s="1"/>
  <c r="G8841" i="2"/>
  <c r="AD8840" i="2"/>
  <c r="AC8840" i="2"/>
  <c r="L8840" i="2"/>
  <c r="K8840" i="2"/>
  <c r="M8840" i="2" s="1"/>
  <c r="N8840" i="2" s="1"/>
  <c r="G8840" i="2"/>
  <c r="AD8839" i="2"/>
  <c r="AC8839" i="2"/>
  <c r="K8839" i="2"/>
  <c r="G8839" i="2"/>
  <c r="AD8838" i="2"/>
  <c r="AC8838" i="2"/>
  <c r="L8838" i="2"/>
  <c r="K8838" i="2"/>
  <c r="M8838" i="2" s="1"/>
  <c r="G8838" i="2"/>
  <c r="AD8837" i="2"/>
  <c r="AC8837" i="2"/>
  <c r="M8837" i="2"/>
  <c r="K8837" i="2"/>
  <c r="L8837" i="2" s="1"/>
  <c r="G8837" i="2"/>
  <c r="AD8836" i="2"/>
  <c r="AC8836" i="2"/>
  <c r="L8836" i="2"/>
  <c r="K8836" i="2"/>
  <c r="M8836" i="2" s="1"/>
  <c r="N8836" i="2" s="1"/>
  <c r="G8836" i="2"/>
  <c r="AD8835" i="2"/>
  <c r="AC8835" i="2"/>
  <c r="K8835" i="2"/>
  <c r="G8835" i="2"/>
  <c r="AD8834" i="2"/>
  <c r="AC8834" i="2"/>
  <c r="L8834" i="2"/>
  <c r="K8834" i="2"/>
  <c r="M8834" i="2" s="1"/>
  <c r="G8834" i="2"/>
  <c r="AD8833" i="2"/>
  <c r="AC8833" i="2"/>
  <c r="M8833" i="2"/>
  <c r="K8833" i="2"/>
  <c r="L8833" i="2" s="1"/>
  <c r="G8833" i="2"/>
  <c r="AD8832" i="2"/>
  <c r="AC8832" i="2"/>
  <c r="L8832" i="2"/>
  <c r="K8832" i="2"/>
  <c r="M8832" i="2" s="1"/>
  <c r="N8832" i="2" s="1"/>
  <c r="G8832" i="2"/>
  <c r="AD8831" i="2"/>
  <c r="AC8831" i="2"/>
  <c r="K8831" i="2"/>
  <c r="G8831" i="2"/>
  <c r="AD8830" i="2"/>
  <c r="AC8830" i="2"/>
  <c r="L8830" i="2"/>
  <c r="K8830" i="2"/>
  <c r="M8830" i="2" s="1"/>
  <c r="G8830" i="2"/>
  <c r="AD8829" i="2"/>
  <c r="AC8829" i="2"/>
  <c r="M8829" i="2"/>
  <c r="K8829" i="2"/>
  <c r="L8829" i="2" s="1"/>
  <c r="G8829" i="2"/>
  <c r="AD8828" i="2"/>
  <c r="AC8828" i="2"/>
  <c r="L8828" i="2"/>
  <c r="K8828" i="2"/>
  <c r="M8828" i="2" s="1"/>
  <c r="N8828" i="2" s="1"/>
  <c r="G8828" i="2"/>
  <c r="AD8827" i="2"/>
  <c r="AC8827" i="2"/>
  <c r="K8827" i="2"/>
  <c r="G8827" i="2"/>
  <c r="AD8826" i="2"/>
  <c r="AC8826" i="2"/>
  <c r="L8826" i="2"/>
  <c r="K8826" i="2"/>
  <c r="M8826" i="2" s="1"/>
  <c r="G8826" i="2"/>
  <c r="AD8825" i="2"/>
  <c r="AC8825" i="2"/>
  <c r="M8825" i="2"/>
  <c r="K8825" i="2"/>
  <c r="L8825" i="2" s="1"/>
  <c r="G8825" i="2"/>
  <c r="AD8824" i="2"/>
  <c r="AC8824" i="2"/>
  <c r="L8824" i="2"/>
  <c r="K8824" i="2"/>
  <c r="M8824" i="2" s="1"/>
  <c r="N8824" i="2" s="1"/>
  <c r="G8824" i="2"/>
  <c r="AD8823" i="2"/>
  <c r="AC8823" i="2"/>
  <c r="K8823" i="2"/>
  <c r="G8823" i="2"/>
  <c r="AD8822" i="2"/>
  <c r="AC8822" i="2"/>
  <c r="L8822" i="2"/>
  <c r="K8822" i="2"/>
  <c r="M8822" i="2" s="1"/>
  <c r="G8822" i="2"/>
  <c r="AD8821" i="2"/>
  <c r="AC8821" i="2"/>
  <c r="M8821" i="2"/>
  <c r="K8821" i="2"/>
  <c r="L8821" i="2" s="1"/>
  <c r="G8821" i="2"/>
  <c r="AD8820" i="2"/>
  <c r="AC8820" i="2"/>
  <c r="L8820" i="2"/>
  <c r="K8820" i="2"/>
  <c r="M8820" i="2" s="1"/>
  <c r="N8820" i="2" s="1"/>
  <c r="G8820" i="2"/>
  <c r="AD8819" i="2"/>
  <c r="AC8819" i="2"/>
  <c r="K8819" i="2"/>
  <c r="G8819" i="2"/>
  <c r="AD8818" i="2"/>
  <c r="AC8818" i="2"/>
  <c r="L8818" i="2"/>
  <c r="K8818" i="2"/>
  <c r="M8818" i="2" s="1"/>
  <c r="G8818" i="2"/>
  <c r="AD8817" i="2"/>
  <c r="AC8817" i="2"/>
  <c r="M8817" i="2"/>
  <c r="K8817" i="2"/>
  <c r="L8817" i="2" s="1"/>
  <c r="G8817" i="2"/>
  <c r="AD8816" i="2"/>
  <c r="AC8816" i="2"/>
  <c r="L8816" i="2"/>
  <c r="K8816" i="2"/>
  <c r="M8816" i="2" s="1"/>
  <c r="N8816" i="2" s="1"/>
  <c r="G8816" i="2"/>
  <c r="AD8815" i="2"/>
  <c r="AC8815" i="2"/>
  <c r="K8815" i="2"/>
  <c r="G8815" i="2"/>
  <c r="AD8814" i="2"/>
  <c r="AC8814" i="2"/>
  <c r="L8814" i="2"/>
  <c r="K8814" i="2"/>
  <c r="M8814" i="2" s="1"/>
  <c r="G8814" i="2"/>
  <c r="AD8813" i="2"/>
  <c r="AC8813" i="2"/>
  <c r="M8813" i="2"/>
  <c r="K8813" i="2"/>
  <c r="L8813" i="2" s="1"/>
  <c r="G8813" i="2"/>
  <c r="AD8812" i="2"/>
  <c r="AC8812" i="2"/>
  <c r="L8812" i="2"/>
  <c r="K8812" i="2"/>
  <c r="M8812" i="2" s="1"/>
  <c r="N8812" i="2" s="1"/>
  <c r="G8812" i="2"/>
  <c r="AD8811" i="2"/>
  <c r="AC8811" i="2"/>
  <c r="K8811" i="2"/>
  <c r="G8811" i="2"/>
  <c r="AD8810" i="2"/>
  <c r="AC8810" i="2"/>
  <c r="L8810" i="2"/>
  <c r="K8810" i="2"/>
  <c r="M8810" i="2" s="1"/>
  <c r="G8810" i="2"/>
  <c r="AD8809" i="2"/>
  <c r="AC8809" i="2"/>
  <c r="M8809" i="2"/>
  <c r="K8809" i="2"/>
  <c r="L8809" i="2" s="1"/>
  <c r="G8809" i="2"/>
  <c r="AD8808" i="2"/>
  <c r="AC8808" i="2"/>
  <c r="L8808" i="2"/>
  <c r="K8808" i="2"/>
  <c r="M8808" i="2" s="1"/>
  <c r="N8808" i="2" s="1"/>
  <c r="G8808" i="2"/>
  <c r="AD8807" i="2"/>
  <c r="AC8807" i="2"/>
  <c r="K8807" i="2"/>
  <c r="G8807" i="2"/>
  <c r="AD8806" i="2"/>
  <c r="AC8806" i="2"/>
  <c r="L8806" i="2"/>
  <c r="K8806" i="2"/>
  <c r="M8806" i="2" s="1"/>
  <c r="G8806" i="2"/>
  <c r="AD8805" i="2"/>
  <c r="AC8805" i="2"/>
  <c r="M8805" i="2"/>
  <c r="K8805" i="2"/>
  <c r="L8805" i="2" s="1"/>
  <c r="G8805" i="2"/>
  <c r="AD8804" i="2"/>
  <c r="AC8804" i="2"/>
  <c r="L8804" i="2"/>
  <c r="K8804" i="2"/>
  <c r="M8804" i="2" s="1"/>
  <c r="N8804" i="2" s="1"/>
  <c r="G8804" i="2"/>
  <c r="AD8803" i="2"/>
  <c r="AC8803" i="2"/>
  <c r="K8803" i="2"/>
  <c r="G8803" i="2"/>
  <c r="AD8802" i="2"/>
  <c r="AC8802" i="2"/>
  <c r="L8802" i="2"/>
  <c r="K8802" i="2"/>
  <c r="M8802" i="2" s="1"/>
  <c r="G8802" i="2"/>
  <c r="AD8801" i="2"/>
  <c r="AC8801" i="2"/>
  <c r="M8801" i="2"/>
  <c r="K8801" i="2"/>
  <c r="L8801" i="2" s="1"/>
  <c r="G8801" i="2"/>
  <c r="AD8800" i="2"/>
  <c r="AC8800" i="2"/>
  <c r="L8800" i="2"/>
  <c r="K8800" i="2"/>
  <c r="M8800" i="2" s="1"/>
  <c r="N8800" i="2" s="1"/>
  <c r="G8800" i="2"/>
  <c r="AD8799" i="2"/>
  <c r="AC8799" i="2"/>
  <c r="K8799" i="2"/>
  <c r="G8799" i="2"/>
  <c r="AD8798" i="2"/>
  <c r="AC8798" i="2"/>
  <c r="L8798" i="2"/>
  <c r="K8798" i="2"/>
  <c r="M8798" i="2" s="1"/>
  <c r="G8798" i="2"/>
  <c r="AD8797" i="2"/>
  <c r="AC8797" i="2"/>
  <c r="M8797" i="2"/>
  <c r="K8797" i="2"/>
  <c r="L8797" i="2" s="1"/>
  <c r="G8797" i="2"/>
  <c r="AD8796" i="2"/>
  <c r="AC8796" i="2"/>
  <c r="L8796" i="2"/>
  <c r="K8796" i="2"/>
  <c r="M8796" i="2" s="1"/>
  <c r="N8796" i="2" s="1"/>
  <c r="G8796" i="2"/>
  <c r="AD8795" i="2"/>
  <c r="AC8795" i="2"/>
  <c r="K8795" i="2"/>
  <c r="G8795" i="2"/>
  <c r="AD8794" i="2"/>
  <c r="AC8794" i="2"/>
  <c r="L8794" i="2"/>
  <c r="K8794" i="2"/>
  <c r="M8794" i="2" s="1"/>
  <c r="G8794" i="2"/>
  <c r="AD8793" i="2"/>
  <c r="AC8793" i="2"/>
  <c r="M8793" i="2"/>
  <c r="K8793" i="2"/>
  <c r="L8793" i="2" s="1"/>
  <c r="G8793" i="2"/>
  <c r="AD8792" i="2"/>
  <c r="AC8792" i="2"/>
  <c r="L8792" i="2"/>
  <c r="K8792" i="2"/>
  <c r="M8792" i="2" s="1"/>
  <c r="N8792" i="2" s="1"/>
  <c r="G8792" i="2"/>
  <c r="AD8791" i="2"/>
  <c r="AC8791" i="2"/>
  <c r="K8791" i="2"/>
  <c r="G8791" i="2"/>
  <c r="AD8790" i="2"/>
  <c r="AC8790" i="2"/>
  <c r="L8790" i="2"/>
  <c r="K8790" i="2"/>
  <c r="M8790" i="2" s="1"/>
  <c r="G8790" i="2"/>
  <c r="AD8789" i="2"/>
  <c r="AC8789" i="2"/>
  <c r="M8789" i="2"/>
  <c r="K8789" i="2"/>
  <c r="L8789" i="2" s="1"/>
  <c r="G8789" i="2"/>
  <c r="AD8788" i="2"/>
  <c r="AC8788" i="2"/>
  <c r="L8788" i="2"/>
  <c r="K8788" i="2"/>
  <c r="M8788" i="2" s="1"/>
  <c r="N8788" i="2" s="1"/>
  <c r="G8788" i="2"/>
  <c r="AD8787" i="2"/>
  <c r="AC8787" i="2"/>
  <c r="K8787" i="2"/>
  <c r="G8787" i="2"/>
  <c r="AD8786" i="2"/>
  <c r="AC8786" i="2"/>
  <c r="L8786" i="2"/>
  <c r="K8786" i="2"/>
  <c r="M8786" i="2" s="1"/>
  <c r="G8786" i="2"/>
  <c r="AD8785" i="2"/>
  <c r="AC8785" i="2"/>
  <c r="M8785" i="2"/>
  <c r="K8785" i="2"/>
  <c r="L8785" i="2" s="1"/>
  <c r="G8785" i="2"/>
  <c r="AD8784" i="2"/>
  <c r="AC8784" i="2"/>
  <c r="L8784" i="2"/>
  <c r="K8784" i="2"/>
  <c r="M8784" i="2" s="1"/>
  <c r="N8784" i="2" s="1"/>
  <c r="G8784" i="2"/>
  <c r="AD8783" i="2"/>
  <c r="AC8783" i="2"/>
  <c r="K8783" i="2"/>
  <c r="G8783" i="2"/>
  <c r="AD8782" i="2"/>
  <c r="AC8782" i="2"/>
  <c r="L8782" i="2"/>
  <c r="K8782" i="2"/>
  <c r="M8782" i="2" s="1"/>
  <c r="G8782" i="2"/>
  <c r="AD8781" i="2"/>
  <c r="AC8781" i="2"/>
  <c r="M8781" i="2"/>
  <c r="K8781" i="2"/>
  <c r="L8781" i="2" s="1"/>
  <c r="G8781" i="2"/>
  <c r="AD8780" i="2"/>
  <c r="AC8780" i="2"/>
  <c r="L8780" i="2"/>
  <c r="K8780" i="2"/>
  <c r="M8780" i="2" s="1"/>
  <c r="N8780" i="2" s="1"/>
  <c r="G8780" i="2"/>
  <c r="AD8779" i="2"/>
  <c r="AC8779" i="2"/>
  <c r="K8779" i="2"/>
  <c r="G8779" i="2"/>
  <c r="AD8778" i="2"/>
  <c r="AC8778" i="2"/>
  <c r="L8778" i="2"/>
  <c r="K8778" i="2"/>
  <c r="M8778" i="2" s="1"/>
  <c r="G8778" i="2"/>
  <c r="AD8777" i="2"/>
  <c r="AC8777" i="2"/>
  <c r="M8777" i="2"/>
  <c r="K8777" i="2"/>
  <c r="L8777" i="2" s="1"/>
  <c r="G8777" i="2"/>
  <c r="AD8776" i="2"/>
  <c r="AC8776" i="2"/>
  <c r="L8776" i="2"/>
  <c r="K8776" i="2"/>
  <c r="M8776" i="2" s="1"/>
  <c r="N8776" i="2" s="1"/>
  <c r="G8776" i="2"/>
  <c r="AD8775" i="2"/>
  <c r="AC8775" i="2"/>
  <c r="K8775" i="2"/>
  <c r="G8775" i="2"/>
  <c r="AD8774" i="2"/>
  <c r="AC8774" i="2"/>
  <c r="L8774" i="2"/>
  <c r="K8774" i="2"/>
  <c r="M8774" i="2" s="1"/>
  <c r="G8774" i="2"/>
  <c r="AD8773" i="2"/>
  <c r="AC8773" i="2"/>
  <c r="M8773" i="2"/>
  <c r="K8773" i="2"/>
  <c r="L8773" i="2" s="1"/>
  <c r="G8773" i="2"/>
  <c r="AD8772" i="2"/>
  <c r="AC8772" i="2"/>
  <c r="L8772" i="2"/>
  <c r="K8772" i="2"/>
  <c r="M8772" i="2" s="1"/>
  <c r="N8772" i="2" s="1"/>
  <c r="G8772" i="2"/>
  <c r="AD8771" i="2"/>
  <c r="AC8771" i="2"/>
  <c r="K8771" i="2"/>
  <c r="G8771" i="2"/>
  <c r="AD8770" i="2"/>
  <c r="AC8770" i="2"/>
  <c r="L8770" i="2"/>
  <c r="K8770" i="2"/>
  <c r="M8770" i="2" s="1"/>
  <c r="G8770" i="2"/>
  <c r="AD8769" i="2"/>
  <c r="AC8769" i="2"/>
  <c r="M8769" i="2"/>
  <c r="K8769" i="2"/>
  <c r="L8769" i="2" s="1"/>
  <c r="G8769" i="2"/>
  <c r="AD8768" i="2"/>
  <c r="AC8768" i="2"/>
  <c r="L8768" i="2"/>
  <c r="K8768" i="2"/>
  <c r="M8768" i="2" s="1"/>
  <c r="N8768" i="2" s="1"/>
  <c r="G8768" i="2"/>
  <c r="AD8767" i="2"/>
  <c r="AC8767" i="2"/>
  <c r="K8767" i="2"/>
  <c r="G8767" i="2"/>
  <c r="AD8766" i="2"/>
  <c r="AC8766" i="2"/>
  <c r="L8766" i="2"/>
  <c r="K8766" i="2"/>
  <c r="M8766" i="2" s="1"/>
  <c r="G8766" i="2"/>
  <c r="AD8765" i="2"/>
  <c r="AC8765" i="2"/>
  <c r="M8765" i="2"/>
  <c r="K8765" i="2"/>
  <c r="L8765" i="2" s="1"/>
  <c r="G8765" i="2"/>
  <c r="AD8764" i="2"/>
  <c r="AC8764" i="2"/>
  <c r="L8764" i="2"/>
  <c r="K8764" i="2"/>
  <c r="M8764" i="2" s="1"/>
  <c r="N8764" i="2" s="1"/>
  <c r="G8764" i="2"/>
  <c r="AD8763" i="2"/>
  <c r="AC8763" i="2"/>
  <c r="K8763" i="2"/>
  <c r="G8763" i="2"/>
  <c r="AD8762" i="2"/>
  <c r="AC8762" i="2"/>
  <c r="L8762" i="2"/>
  <c r="K8762" i="2"/>
  <c r="M8762" i="2" s="1"/>
  <c r="G8762" i="2"/>
  <c r="AD8761" i="2"/>
  <c r="AC8761" i="2"/>
  <c r="M8761" i="2"/>
  <c r="K8761" i="2"/>
  <c r="L8761" i="2" s="1"/>
  <c r="G8761" i="2"/>
  <c r="AD8760" i="2"/>
  <c r="AC8760" i="2"/>
  <c r="L8760" i="2"/>
  <c r="K8760" i="2"/>
  <c r="M8760" i="2" s="1"/>
  <c r="N8760" i="2" s="1"/>
  <c r="G8760" i="2"/>
  <c r="AD8759" i="2"/>
  <c r="AC8759" i="2"/>
  <c r="K8759" i="2"/>
  <c r="G8759" i="2"/>
  <c r="AD8758" i="2"/>
  <c r="AC8758" i="2"/>
  <c r="L8758" i="2"/>
  <c r="K8758" i="2"/>
  <c r="M8758" i="2" s="1"/>
  <c r="G8758" i="2"/>
  <c r="AD8757" i="2"/>
  <c r="AC8757" i="2"/>
  <c r="M8757" i="2"/>
  <c r="K8757" i="2"/>
  <c r="L8757" i="2" s="1"/>
  <c r="G8757" i="2"/>
  <c r="AD8756" i="2"/>
  <c r="AC8756" i="2"/>
  <c r="L8756" i="2"/>
  <c r="K8756" i="2"/>
  <c r="M8756" i="2" s="1"/>
  <c r="N8756" i="2" s="1"/>
  <c r="G8756" i="2"/>
  <c r="AD8755" i="2"/>
  <c r="AC8755" i="2"/>
  <c r="K8755" i="2"/>
  <c r="G8755" i="2"/>
  <c r="AD8754" i="2"/>
  <c r="AC8754" i="2"/>
  <c r="L8754" i="2"/>
  <c r="K8754" i="2"/>
  <c r="M8754" i="2" s="1"/>
  <c r="G8754" i="2"/>
  <c r="AD8753" i="2"/>
  <c r="AC8753" i="2"/>
  <c r="M8753" i="2"/>
  <c r="K8753" i="2"/>
  <c r="L8753" i="2" s="1"/>
  <c r="G8753" i="2"/>
  <c r="AD8752" i="2"/>
  <c r="AC8752" i="2"/>
  <c r="L8752" i="2"/>
  <c r="K8752" i="2"/>
  <c r="M8752" i="2" s="1"/>
  <c r="N8752" i="2" s="1"/>
  <c r="G8752" i="2"/>
  <c r="AD8751" i="2"/>
  <c r="AC8751" i="2"/>
  <c r="K8751" i="2"/>
  <c r="G8751" i="2"/>
  <c r="AD8750" i="2"/>
  <c r="AC8750" i="2"/>
  <c r="L8750" i="2"/>
  <c r="K8750" i="2"/>
  <c r="M8750" i="2" s="1"/>
  <c r="G8750" i="2"/>
  <c r="AD8749" i="2"/>
  <c r="AC8749" i="2"/>
  <c r="M8749" i="2"/>
  <c r="K8749" i="2"/>
  <c r="L8749" i="2" s="1"/>
  <c r="G8749" i="2"/>
  <c r="AD8748" i="2"/>
  <c r="AC8748" i="2"/>
  <c r="L8748" i="2"/>
  <c r="K8748" i="2"/>
  <c r="M8748" i="2" s="1"/>
  <c r="N8748" i="2" s="1"/>
  <c r="G8748" i="2"/>
  <c r="AD8747" i="2"/>
  <c r="AC8747" i="2"/>
  <c r="K8747" i="2"/>
  <c r="G8747" i="2"/>
  <c r="AD8746" i="2"/>
  <c r="AC8746" i="2"/>
  <c r="L8746" i="2"/>
  <c r="K8746" i="2"/>
  <c r="M8746" i="2" s="1"/>
  <c r="G8746" i="2"/>
  <c r="AD8745" i="2"/>
  <c r="AC8745" i="2"/>
  <c r="M8745" i="2"/>
  <c r="K8745" i="2"/>
  <c r="L8745" i="2" s="1"/>
  <c r="G8745" i="2"/>
  <c r="AD8744" i="2"/>
  <c r="AC8744" i="2"/>
  <c r="L8744" i="2"/>
  <c r="K8744" i="2"/>
  <c r="M8744" i="2" s="1"/>
  <c r="N8744" i="2" s="1"/>
  <c r="G8744" i="2"/>
  <c r="AD8743" i="2"/>
  <c r="AC8743" i="2"/>
  <c r="K8743" i="2"/>
  <c r="G8743" i="2"/>
  <c r="AD8742" i="2"/>
  <c r="AC8742" i="2"/>
  <c r="L8742" i="2"/>
  <c r="K8742" i="2"/>
  <c r="M8742" i="2" s="1"/>
  <c r="G8742" i="2"/>
  <c r="AD8741" i="2"/>
  <c r="AC8741" i="2"/>
  <c r="M8741" i="2"/>
  <c r="K8741" i="2"/>
  <c r="L8741" i="2" s="1"/>
  <c r="G8741" i="2"/>
  <c r="AD8740" i="2"/>
  <c r="AC8740" i="2"/>
  <c r="L8740" i="2"/>
  <c r="K8740" i="2"/>
  <c r="M8740" i="2" s="1"/>
  <c r="N8740" i="2" s="1"/>
  <c r="G8740" i="2"/>
  <c r="AD8739" i="2"/>
  <c r="AC8739" i="2"/>
  <c r="K8739" i="2"/>
  <c r="G8739" i="2"/>
  <c r="AD8738" i="2"/>
  <c r="AC8738" i="2"/>
  <c r="L8738" i="2"/>
  <c r="K8738" i="2"/>
  <c r="M8738" i="2" s="1"/>
  <c r="G8738" i="2"/>
  <c r="AD8737" i="2"/>
  <c r="AC8737" i="2"/>
  <c r="M8737" i="2"/>
  <c r="K8737" i="2"/>
  <c r="L8737" i="2" s="1"/>
  <c r="G8737" i="2"/>
  <c r="AD8736" i="2"/>
  <c r="AC8736" i="2"/>
  <c r="L8736" i="2"/>
  <c r="K8736" i="2"/>
  <c r="M8736" i="2" s="1"/>
  <c r="N8736" i="2" s="1"/>
  <c r="G8736" i="2"/>
  <c r="AD8735" i="2"/>
  <c r="AC8735" i="2"/>
  <c r="K8735" i="2"/>
  <c r="G8735" i="2"/>
  <c r="AD8734" i="2"/>
  <c r="AC8734" i="2"/>
  <c r="L8734" i="2"/>
  <c r="K8734" i="2"/>
  <c r="M8734" i="2" s="1"/>
  <c r="G8734" i="2"/>
  <c r="AD8733" i="2"/>
  <c r="AC8733" i="2"/>
  <c r="M8733" i="2"/>
  <c r="K8733" i="2"/>
  <c r="L8733" i="2" s="1"/>
  <c r="G8733" i="2"/>
  <c r="AD8732" i="2"/>
  <c r="AC8732" i="2"/>
  <c r="L8732" i="2"/>
  <c r="K8732" i="2"/>
  <c r="M8732" i="2" s="1"/>
  <c r="N8732" i="2" s="1"/>
  <c r="G8732" i="2"/>
  <c r="AD8731" i="2"/>
  <c r="AC8731" i="2"/>
  <c r="K8731" i="2"/>
  <c r="G8731" i="2"/>
  <c r="AD8730" i="2"/>
  <c r="AC8730" i="2"/>
  <c r="L8730" i="2"/>
  <c r="K8730" i="2"/>
  <c r="M8730" i="2" s="1"/>
  <c r="G8730" i="2"/>
  <c r="AD8729" i="2"/>
  <c r="AC8729" i="2"/>
  <c r="M8729" i="2"/>
  <c r="K8729" i="2"/>
  <c r="L8729" i="2" s="1"/>
  <c r="G8729" i="2"/>
  <c r="AD8728" i="2"/>
  <c r="AC8728" i="2"/>
  <c r="L8728" i="2"/>
  <c r="K8728" i="2"/>
  <c r="M8728" i="2" s="1"/>
  <c r="N8728" i="2" s="1"/>
  <c r="G8728" i="2"/>
  <c r="AD8727" i="2"/>
  <c r="AC8727" i="2"/>
  <c r="K8727" i="2"/>
  <c r="G8727" i="2"/>
  <c r="AD8726" i="2"/>
  <c r="AC8726" i="2"/>
  <c r="L8726" i="2"/>
  <c r="K8726" i="2"/>
  <c r="M8726" i="2" s="1"/>
  <c r="G8726" i="2"/>
  <c r="AD8725" i="2"/>
  <c r="AC8725" i="2"/>
  <c r="M8725" i="2"/>
  <c r="K8725" i="2"/>
  <c r="L8725" i="2" s="1"/>
  <c r="G8725" i="2"/>
  <c r="AD8724" i="2"/>
  <c r="AC8724" i="2"/>
  <c r="L8724" i="2"/>
  <c r="K8724" i="2"/>
  <c r="M8724" i="2" s="1"/>
  <c r="N8724" i="2" s="1"/>
  <c r="G8724" i="2"/>
  <c r="AD8723" i="2"/>
  <c r="AC8723" i="2"/>
  <c r="K8723" i="2"/>
  <c r="G8723" i="2"/>
  <c r="AD8722" i="2"/>
  <c r="AC8722" i="2"/>
  <c r="L8722" i="2"/>
  <c r="K8722" i="2"/>
  <c r="M8722" i="2" s="1"/>
  <c r="G8722" i="2"/>
  <c r="AD8721" i="2"/>
  <c r="AC8721" i="2"/>
  <c r="M8721" i="2"/>
  <c r="K8721" i="2"/>
  <c r="L8721" i="2" s="1"/>
  <c r="G8721" i="2"/>
  <c r="AD8720" i="2"/>
  <c r="AC8720" i="2"/>
  <c r="L8720" i="2"/>
  <c r="K8720" i="2"/>
  <c r="M8720" i="2" s="1"/>
  <c r="N8720" i="2" s="1"/>
  <c r="G8720" i="2"/>
  <c r="AD8719" i="2"/>
  <c r="AC8719" i="2"/>
  <c r="K8719" i="2"/>
  <c r="G8719" i="2"/>
  <c r="AD8718" i="2"/>
  <c r="AC8718" i="2"/>
  <c r="L8718" i="2"/>
  <c r="K8718" i="2"/>
  <c r="M8718" i="2" s="1"/>
  <c r="G8718" i="2"/>
  <c r="AD8717" i="2"/>
  <c r="AC8717" i="2"/>
  <c r="M8717" i="2"/>
  <c r="K8717" i="2"/>
  <c r="L8717" i="2" s="1"/>
  <c r="G8717" i="2"/>
  <c r="AD8716" i="2"/>
  <c r="AC8716" i="2"/>
  <c r="L8716" i="2"/>
  <c r="K8716" i="2"/>
  <c r="M8716" i="2" s="1"/>
  <c r="N8716" i="2" s="1"/>
  <c r="G8716" i="2"/>
  <c r="AD8715" i="2"/>
  <c r="AC8715" i="2"/>
  <c r="K8715" i="2"/>
  <c r="G8715" i="2"/>
  <c r="AD8714" i="2"/>
  <c r="AC8714" i="2"/>
  <c r="L8714" i="2"/>
  <c r="K8714" i="2"/>
  <c r="M8714" i="2" s="1"/>
  <c r="G8714" i="2"/>
  <c r="AD8713" i="2"/>
  <c r="AC8713" i="2"/>
  <c r="M8713" i="2"/>
  <c r="K8713" i="2"/>
  <c r="L8713" i="2" s="1"/>
  <c r="G8713" i="2"/>
  <c r="AD8712" i="2"/>
  <c r="AC8712" i="2"/>
  <c r="L8712" i="2"/>
  <c r="K8712" i="2"/>
  <c r="M8712" i="2" s="1"/>
  <c r="N8712" i="2" s="1"/>
  <c r="G8712" i="2"/>
  <c r="AD8711" i="2"/>
  <c r="AC8711" i="2"/>
  <c r="K8711" i="2"/>
  <c r="G8711" i="2"/>
  <c r="AD8710" i="2"/>
  <c r="AC8710" i="2"/>
  <c r="L8710" i="2"/>
  <c r="K8710" i="2"/>
  <c r="M8710" i="2" s="1"/>
  <c r="G8710" i="2"/>
  <c r="AD8709" i="2"/>
  <c r="AC8709" i="2"/>
  <c r="M8709" i="2"/>
  <c r="K8709" i="2"/>
  <c r="L8709" i="2" s="1"/>
  <c r="G8709" i="2"/>
  <c r="AD8708" i="2"/>
  <c r="AC8708" i="2"/>
  <c r="L8708" i="2"/>
  <c r="K8708" i="2"/>
  <c r="M8708" i="2" s="1"/>
  <c r="N8708" i="2" s="1"/>
  <c r="G8708" i="2"/>
  <c r="AD8707" i="2"/>
  <c r="AC8707" i="2"/>
  <c r="K8707" i="2"/>
  <c r="G8707" i="2"/>
  <c r="AD8706" i="2"/>
  <c r="AC8706" i="2"/>
  <c r="L8706" i="2"/>
  <c r="K8706" i="2"/>
  <c r="M8706" i="2" s="1"/>
  <c r="G8706" i="2"/>
  <c r="AD8705" i="2"/>
  <c r="AC8705" i="2"/>
  <c r="M8705" i="2"/>
  <c r="K8705" i="2"/>
  <c r="L8705" i="2" s="1"/>
  <c r="G8705" i="2"/>
  <c r="AD8704" i="2"/>
  <c r="AC8704" i="2"/>
  <c r="L8704" i="2"/>
  <c r="K8704" i="2"/>
  <c r="M8704" i="2" s="1"/>
  <c r="N8704" i="2" s="1"/>
  <c r="G8704" i="2"/>
  <c r="AD8703" i="2"/>
  <c r="AC8703" i="2"/>
  <c r="K8703" i="2"/>
  <c r="G8703" i="2"/>
  <c r="AD8702" i="2"/>
  <c r="AC8702" i="2"/>
  <c r="L8702" i="2"/>
  <c r="K8702" i="2"/>
  <c r="M8702" i="2" s="1"/>
  <c r="G8702" i="2"/>
  <c r="AD8701" i="2"/>
  <c r="AC8701" i="2"/>
  <c r="M8701" i="2"/>
  <c r="K8701" i="2"/>
  <c r="L8701" i="2" s="1"/>
  <c r="G8701" i="2"/>
  <c r="AD8700" i="2"/>
  <c r="AC8700" i="2"/>
  <c r="L8700" i="2"/>
  <c r="K8700" i="2"/>
  <c r="M8700" i="2" s="1"/>
  <c r="N8700" i="2" s="1"/>
  <c r="G8700" i="2"/>
  <c r="AD8699" i="2"/>
  <c r="AC8699" i="2"/>
  <c r="K8699" i="2"/>
  <c r="G8699" i="2"/>
  <c r="AD8698" i="2"/>
  <c r="AC8698" i="2"/>
  <c r="L8698" i="2"/>
  <c r="K8698" i="2"/>
  <c r="M8698" i="2" s="1"/>
  <c r="G8698" i="2"/>
  <c r="AD8697" i="2"/>
  <c r="AC8697" i="2"/>
  <c r="M8697" i="2"/>
  <c r="K8697" i="2"/>
  <c r="L8697" i="2" s="1"/>
  <c r="G8697" i="2"/>
  <c r="AD8696" i="2"/>
  <c r="AC8696" i="2"/>
  <c r="L8696" i="2"/>
  <c r="K8696" i="2"/>
  <c r="M8696" i="2" s="1"/>
  <c r="N8696" i="2" s="1"/>
  <c r="G8696" i="2"/>
  <c r="AD8695" i="2"/>
  <c r="AC8695" i="2"/>
  <c r="K8695" i="2"/>
  <c r="G8695" i="2"/>
  <c r="AD8694" i="2"/>
  <c r="AC8694" i="2"/>
  <c r="L8694" i="2"/>
  <c r="K8694" i="2"/>
  <c r="M8694" i="2" s="1"/>
  <c r="G8694" i="2"/>
  <c r="AD8693" i="2"/>
  <c r="AC8693" i="2"/>
  <c r="M8693" i="2"/>
  <c r="K8693" i="2"/>
  <c r="L8693" i="2" s="1"/>
  <c r="G8693" i="2"/>
  <c r="AD8692" i="2"/>
  <c r="AC8692" i="2"/>
  <c r="L8692" i="2"/>
  <c r="K8692" i="2"/>
  <c r="M8692" i="2" s="1"/>
  <c r="N8692" i="2" s="1"/>
  <c r="G8692" i="2"/>
  <c r="AD8691" i="2"/>
  <c r="AC8691" i="2"/>
  <c r="K8691" i="2"/>
  <c r="G8691" i="2"/>
  <c r="AD8690" i="2"/>
  <c r="AC8690" i="2"/>
  <c r="L8690" i="2"/>
  <c r="K8690" i="2"/>
  <c r="M8690" i="2" s="1"/>
  <c r="G8690" i="2"/>
  <c r="AD8689" i="2"/>
  <c r="AC8689" i="2"/>
  <c r="M8689" i="2"/>
  <c r="K8689" i="2"/>
  <c r="L8689" i="2" s="1"/>
  <c r="G8689" i="2"/>
  <c r="AD8688" i="2"/>
  <c r="AC8688" i="2"/>
  <c r="L8688" i="2"/>
  <c r="K8688" i="2"/>
  <c r="M8688" i="2" s="1"/>
  <c r="N8688" i="2" s="1"/>
  <c r="G8688" i="2"/>
  <c r="AD8687" i="2"/>
  <c r="AC8687" i="2"/>
  <c r="K8687" i="2"/>
  <c r="G8687" i="2"/>
  <c r="AD8686" i="2"/>
  <c r="AC8686" i="2"/>
  <c r="L8686" i="2"/>
  <c r="K8686" i="2"/>
  <c r="M8686" i="2" s="1"/>
  <c r="G8686" i="2"/>
  <c r="AD8685" i="2"/>
  <c r="AC8685" i="2"/>
  <c r="M8685" i="2"/>
  <c r="K8685" i="2"/>
  <c r="L8685" i="2" s="1"/>
  <c r="G8685" i="2"/>
  <c r="AD8684" i="2"/>
  <c r="AC8684" i="2"/>
  <c r="L8684" i="2"/>
  <c r="K8684" i="2"/>
  <c r="M8684" i="2" s="1"/>
  <c r="N8684" i="2" s="1"/>
  <c r="G8684" i="2"/>
  <c r="AD8683" i="2"/>
  <c r="AC8683" i="2"/>
  <c r="K8683" i="2"/>
  <c r="G8683" i="2"/>
  <c r="AD8682" i="2"/>
  <c r="AC8682" i="2"/>
  <c r="L8682" i="2"/>
  <c r="K8682" i="2"/>
  <c r="M8682" i="2" s="1"/>
  <c r="G8682" i="2"/>
  <c r="AD8681" i="2"/>
  <c r="AC8681" i="2"/>
  <c r="M8681" i="2"/>
  <c r="K8681" i="2"/>
  <c r="L8681" i="2" s="1"/>
  <c r="G8681" i="2"/>
  <c r="AD8680" i="2"/>
  <c r="AC8680" i="2"/>
  <c r="L8680" i="2"/>
  <c r="K8680" i="2"/>
  <c r="M8680" i="2" s="1"/>
  <c r="N8680" i="2" s="1"/>
  <c r="G8680" i="2"/>
  <c r="AD8679" i="2"/>
  <c r="AC8679" i="2"/>
  <c r="K8679" i="2"/>
  <c r="G8679" i="2"/>
  <c r="AD8678" i="2"/>
  <c r="AC8678" i="2"/>
  <c r="L8678" i="2"/>
  <c r="K8678" i="2"/>
  <c r="M8678" i="2" s="1"/>
  <c r="G8678" i="2"/>
  <c r="AD8677" i="2"/>
  <c r="AC8677" i="2"/>
  <c r="M8677" i="2"/>
  <c r="K8677" i="2"/>
  <c r="L8677" i="2" s="1"/>
  <c r="G8677" i="2"/>
  <c r="AD8676" i="2"/>
  <c r="AC8676" i="2"/>
  <c r="L8676" i="2"/>
  <c r="K8676" i="2"/>
  <c r="M8676" i="2" s="1"/>
  <c r="N8676" i="2" s="1"/>
  <c r="G8676" i="2"/>
  <c r="AD8675" i="2"/>
  <c r="AC8675" i="2"/>
  <c r="K8675" i="2"/>
  <c r="G8675" i="2"/>
  <c r="AD8674" i="2"/>
  <c r="AC8674" i="2"/>
  <c r="L8674" i="2"/>
  <c r="K8674" i="2"/>
  <c r="M8674" i="2" s="1"/>
  <c r="G8674" i="2"/>
  <c r="AD8673" i="2"/>
  <c r="AC8673" i="2"/>
  <c r="M8673" i="2"/>
  <c r="K8673" i="2"/>
  <c r="L8673" i="2" s="1"/>
  <c r="G8673" i="2"/>
  <c r="AD8672" i="2"/>
  <c r="AC8672" i="2"/>
  <c r="L8672" i="2"/>
  <c r="K8672" i="2"/>
  <c r="M8672" i="2" s="1"/>
  <c r="N8672" i="2" s="1"/>
  <c r="G8672" i="2"/>
  <c r="AD8671" i="2"/>
  <c r="AC8671" i="2"/>
  <c r="K8671" i="2"/>
  <c r="G8671" i="2"/>
  <c r="AD8670" i="2"/>
  <c r="AC8670" i="2"/>
  <c r="L8670" i="2"/>
  <c r="K8670" i="2"/>
  <c r="M8670" i="2" s="1"/>
  <c r="G8670" i="2"/>
  <c r="AD8669" i="2"/>
  <c r="AC8669" i="2"/>
  <c r="M8669" i="2"/>
  <c r="K8669" i="2"/>
  <c r="L8669" i="2" s="1"/>
  <c r="G8669" i="2"/>
  <c r="AD8668" i="2"/>
  <c r="AC8668" i="2"/>
  <c r="L8668" i="2"/>
  <c r="K8668" i="2"/>
  <c r="M8668" i="2" s="1"/>
  <c r="N8668" i="2" s="1"/>
  <c r="G8668" i="2"/>
  <c r="AD8667" i="2"/>
  <c r="AC8667" i="2"/>
  <c r="K8667" i="2"/>
  <c r="G8667" i="2"/>
  <c r="AD8666" i="2"/>
  <c r="AC8666" i="2"/>
  <c r="L8666" i="2"/>
  <c r="K8666" i="2"/>
  <c r="M8666" i="2" s="1"/>
  <c r="G8666" i="2"/>
  <c r="AD8665" i="2"/>
  <c r="AC8665" i="2"/>
  <c r="M8665" i="2"/>
  <c r="K8665" i="2"/>
  <c r="L8665" i="2" s="1"/>
  <c r="G8665" i="2"/>
  <c r="AD8664" i="2"/>
  <c r="AC8664" i="2"/>
  <c r="L8664" i="2"/>
  <c r="K8664" i="2"/>
  <c r="M8664" i="2" s="1"/>
  <c r="N8664" i="2" s="1"/>
  <c r="G8664" i="2"/>
  <c r="AD8663" i="2"/>
  <c r="AC8663" i="2"/>
  <c r="K8663" i="2"/>
  <c r="G8663" i="2"/>
  <c r="AD8662" i="2"/>
  <c r="AC8662" i="2"/>
  <c r="L8662" i="2"/>
  <c r="K8662" i="2"/>
  <c r="M8662" i="2" s="1"/>
  <c r="G8662" i="2"/>
  <c r="AD8661" i="2"/>
  <c r="AC8661" i="2"/>
  <c r="M8661" i="2"/>
  <c r="K8661" i="2"/>
  <c r="L8661" i="2" s="1"/>
  <c r="G8661" i="2"/>
  <c r="AD8660" i="2"/>
  <c r="AC8660" i="2"/>
  <c r="L8660" i="2"/>
  <c r="K8660" i="2"/>
  <c r="M8660" i="2" s="1"/>
  <c r="N8660" i="2" s="1"/>
  <c r="G8660" i="2"/>
  <c r="AD8659" i="2"/>
  <c r="AC8659" i="2"/>
  <c r="K8659" i="2"/>
  <c r="G8659" i="2"/>
  <c r="AD8658" i="2"/>
  <c r="AC8658" i="2"/>
  <c r="L8658" i="2"/>
  <c r="K8658" i="2"/>
  <c r="M8658" i="2" s="1"/>
  <c r="G8658" i="2"/>
  <c r="AD8657" i="2"/>
  <c r="AC8657" i="2"/>
  <c r="M8657" i="2"/>
  <c r="K8657" i="2"/>
  <c r="L8657" i="2" s="1"/>
  <c r="G8657" i="2"/>
  <c r="AD8656" i="2"/>
  <c r="AC8656" i="2"/>
  <c r="L8656" i="2"/>
  <c r="K8656" i="2"/>
  <c r="M8656" i="2" s="1"/>
  <c r="N8656" i="2" s="1"/>
  <c r="G8656" i="2"/>
  <c r="AD8655" i="2"/>
  <c r="AC8655" i="2"/>
  <c r="K8655" i="2"/>
  <c r="G8655" i="2"/>
  <c r="AD8654" i="2"/>
  <c r="AC8654" i="2"/>
  <c r="L8654" i="2"/>
  <c r="K8654" i="2"/>
  <c r="M8654" i="2" s="1"/>
  <c r="G8654" i="2"/>
  <c r="AD8653" i="2"/>
  <c r="AC8653" i="2"/>
  <c r="M8653" i="2"/>
  <c r="K8653" i="2"/>
  <c r="L8653" i="2" s="1"/>
  <c r="G8653" i="2"/>
  <c r="AD8652" i="2"/>
  <c r="AC8652" i="2"/>
  <c r="L8652" i="2"/>
  <c r="K8652" i="2"/>
  <c r="M8652" i="2" s="1"/>
  <c r="N8652" i="2" s="1"/>
  <c r="G8652" i="2"/>
  <c r="AD8651" i="2"/>
  <c r="AC8651" i="2"/>
  <c r="K8651" i="2"/>
  <c r="G8651" i="2"/>
  <c r="AD8650" i="2"/>
  <c r="AC8650" i="2"/>
  <c r="L8650" i="2"/>
  <c r="K8650" i="2"/>
  <c r="M8650" i="2" s="1"/>
  <c r="G8650" i="2"/>
  <c r="AD8649" i="2"/>
  <c r="AC8649" i="2"/>
  <c r="M8649" i="2"/>
  <c r="K8649" i="2"/>
  <c r="L8649" i="2" s="1"/>
  <c r="G8649" i="2"/>
  <c r="AD8648" i="2"/>
  <c r="AC8648" i="2"/>
  <c r="L8648" i="2"/>
  <c r="K8648" i="2"/>
  <c r="M8648" i="2" s="1"/>
  <c r="N8648" i="2" s="1"/>
  <c r="G8648" i="2"/>
  <c r="AD8647" i="2"/>
  <c r="AC8647" i="2"/>
  <c r="K8647" i="2"/>
  <c r="G8647" i="2"/>
  <c r="AD8646" i="2"/>
  <c r="AC8646" i="2"/>
  <c r="L8646" i="2"/>
  <c r="K8646" i="2"/>
  <c r="M8646" i="2" s="1"/>
  <c r="G8646" i="2"/>
  <c r="AD8645" i="2"/>
  <c r="AC8645" i="2"/>
  <c r="M8645" i="2"/>
  <c r="K8645" i="2"/>
  <c r="L8645" i="2" s="1"/>
  <c r="G8645" i="2"/>
  <c r="AD8644" i="2"/>
  <c r="AC8644" i="2"/>
  <c r="L8644" i="2"/>
  <c r="K8644" i="2"/>
  <c r="M8644" i="2" s="1"/>
  <c r="N8644" i="2" s="1"/>
  <c r="G8644" i="2"/>
  <c r="AD8643" i="2"/>
  <c r="AC8643" i="2"/>
  <c r="K8643" i="2"/>
  <c r="G8643" i="2"/>
  <c r="AD8642" i="2"/>
  <c r="AC8642" i="2"/>
  <c r="L8642" i="2"/>
  <c r="K8642" i="2"/>
  <c r="M8642" i="2" s="1"/>
  <c r="G8642" i="2"/>
  <c r="AD8641" i="2"/>
  <c r="AC8641" i="2"/>
  <c r="M8641" i="2"/>
  <c r="K8641" i="2"/>
  <c r="L8641" i="2" s="1"/>
  <c r="G8641" i="2"/>
  <c r="AD8640" i="2"/>
  <c r="AC8640" i="2"/>
  <c r="L8640" i="2"/>
  <c r="K8640" i="2"/>
  <c r="M8640" i="2" s="1"/>
  <c r="N8640" i="2" s="1"/>
  <c r="G8640" i="2"/>
  <c r="AD8639" i="2"/>
  <c r="AC8639" i="2"/>
  <c r="K8639" i="2"/>
  <c r="G8639" i="2"/>
  <c r="AD8638" i="2"/>
  <c r="AC8638" i="2"/>
  <c r="L8638" i="2"/>
  <c r="K8638" i="2"/>
  <c r="M8638" i="2" s="1"/>
  <c r="G8638" i="2"/>
  <c r="AD8637" i="2"/>
  <c r="AC8637" i="2"/>
  <c r="M8637" i="2"/>
  <c r="K8637" i="2"/>
  <c r="L8637" i="2" s="1"/>
  <c r="G8637" i="2"/>
  <c r="AD8636" i="2"/>
  <c r="AC8636" i="2"/>
  <c r="L8636" i="2"/>
  <c r="K8636" i="2"/>
  <c r="M8636" i="2" s="1"/>
  <c r="N8636" i="2" s="1"/>
  <c r="G8636" i="2"/>
  <c r="AD8635" i="2"/>
  <c r="AC8635" i="2"/>
  <c r="K8635" i="2"/>
  <c r="G8635" i="2"/>
  <c r="AD8634" i="2"/>
  <c r="AC8634" i="2"/>
  <c r="L8634" i="2"/>
  <c r="K8634" i="2"/>
  <c r="M8634" i="2" s="1"/>
  <c r="G8634" i="2"/>
  <c r="AD8633" i="2"/>
  <c r="AC8633" i="2"/>
  <c r="M8633" i="2"/>
  <c r="K8633" i="2"/>
  <c r="L8633" i="2" s="1"/>
  <c r="G8633" i="2"/>
  <c r="AD8632" i="2"/>
  <c r="AC8632" i="2"/>
  <c r="L8632" i="2"/>
  <c r="K8632" i="2"/>
  <c r="M8632" i="2" s="1"/>
  <c r="N8632" i="2" s="1"/>
  <c r="G8632" i="2"/>
  <c r="AD8631" i="2"/>
  <c r="AC8631" i="2"/>
  <c r="K8631" i="2"/>
  <c r="G8631" i="2"/>
  <c r="AD8630" i="2"/>
  <c r="AC8630" i="2"/>
  <c r="L8630" i="2"/>
  <c r="K8630" i="2"/>
  <c r="M8630" i="2" s="1"/>
  <c r="G8630" i="2"/>
  <c r="AD8629" i="2"/>
  <c r="AC8629" i="2"/>
  <c r="M8629" i="2"/>
  <c r="K8629" i="2"/>
  <c r="L8629" i="2" s="1"/>
  <c r="G8629" i="2"/>
  <c r="AD8628" i="2"/>
  <c r="AC8628" i="2"/>
  <c r="L8628" i="2"/>
  <c r="K8628" i="2"/>
  <c r="M8628" i="2" s="1"/>
  <c r="N8628" i="2" s="1"/>
  <c r="G8628" i="2"/>
  <c r="AD8627" i="2"/>
  <c r="AC8627" i="2"/>
  <c r="K8627" i="2"/>
  <c r="G8627" i="2"/>
  <c r="AD8626" i="2"/>
  <c r="AC8626" i="2"/>
  <c r="L8626" i="2"/>
  <c r="K8626" i="2"/>
  <c r="M8626" i="2" s="1"/>
  <c r="G8626" i="2"/>
  <c r="AD8625" i="2"/>
  <c r="AC8625" i="2"/>
  <c r="M8625" i="2"/>
  <c r="K8625" i="2"/>
  <c r="L8625" i="2" s="1"/>
  <c r="G8625" i="2"/>
  <c r="AD8624" i="2"/>
  <c r="AC8624" i="2"/>
  <c r="L8624" i="2"/>
  <c r="K8624" i="2"/>
  <c r="M8624" i="2" s="1"/>
  <c r="N8624" i="2" s="1"/>
  <c r="G8624" i="2"/>
  <c r="AD8623" i="2"/>
  <c r="AC8623" i="2"/>
  <c r="K8623" i="2"/>
  <c r="G8623" i="2"/>
  <c r="AD8622" i="2"/>
  <c r="AC8622" i="2"/>
  <c r="L8622" i="2"/>
  <c r="K8622" i="2"/>
  <c r="M8622" i="2" s="1"/>
  <c r="G8622" i="2"/>
  <c r="AD8621" i="2"/>
  <c r="AC8621" i="2"/>
  <c r="M8621" i="2"/>
  <c r="K8621" i="2"/>
  <c r="L8621" i="2" s="1"/>
  <c r="G8621" i="2"/>
  <c r="AD8620" i="2"/>
  <c r="AC8620" i="2"/>
  <c r="L8620" i="2"/>
  <c r="K8620" i="2"/>
  <c r="M8620" i="2" s="1"/>
  <c r="N8620" i="2" s="1"/>
  <c r="G8620" i="2"/>
  <c r="AD8619" i="2"/>
  <c r="AC8619" i="2"/>
  <c r="K8619" i="2"/>
  <c r="G8619" i="2"/>
  <c r="AD8618" i="2"/>
  <c r="AC8618" i="2"/>
  <c r="L8618" i="2"/>
  <c r="K8618" i="2"/>
  <c r="M8618" i="2" s="1"/>
  <c r="G8618" i="2"/>
  <c r="AD8617" i="2"/>
  <c r="AC8617" i="2"/>
  <c r="M8617" i="2"/>
  <c r="K8617" i="2"/>
  <c r="L8617" i="2" s="1"/>
  <c r="G8617" i="2"/>
  <c r="AD8616" i="2"/>
  <c r="AC8616" i="2"/>
  <c r="L8616" i="2"/>
  <c r="K8616" i="2"/>
  <c r="M8616" i="2" s="1"/>
  <c r="N8616" i="2" s="1"/>
  <c r="G8616" i="2"/>
  <c r="AD8615" i="2"/>
  <c r="AC8615" i="2"/>
  <c r="K8615" i="2"/>
  <c r="G8615" i="2"/>
  <c r="AD8614" i="2"/>
  <c r="AC8614" i="2"/>
  <c r="L8614" i="2"/>
  <c r="K8614" i="2"/>
  <c r="M8614" i="2" s="1"/>
  <c r="G8614" i="2"/>
  <c r="AD8613" i="2"/>
  <c r="AC8613" i="2"/>
  <c r="M8613" i="2"/>
  <c r="K8613" i="2"/>
  <c r="L8613" i="2" s="1"/>
  <c r="G8613" i="2"/>
  <c r="AD8612" i="2"/>
  <c r="AC8612" i="2"/>
  <c r="L8612" i="2"/>
  <c r="K8612" i="2"/>
  <c r="M8612" i="2" s="1"/>
  <c r="N8612" i="2" s="1"/>
  <c r="G8612" i="2"/>
  <c r="AD8611" i="2"/>
  <c r="AC8611" i="2"/>
  <c r="K8611" i="2"/>
  <c r="G8611" i="2"/>
  <c r="AD8610" i="2"/>
  <c r="AC8610" i="2"/>
  <c r="L8610" i="2"/>
  <c r="K8610" i="2"/>
  <c r="M8610" i="2" s="1"/>
  <c r="G8610" i="2"/>
  <c r="AD8609" i="2"/>
  <c r="AC8609" i="2"/>
  <c r="M8609" i="2"/>
  <c r="K8609" i="2"/>
  <c r="L8609" i="2" s="1"/>
  <c r="G8609" i="2"/>
  <c r="AD8608" i="2"/>
  <c r="AC8608" i="2"/>
  <c r="L8608" i="2"/>
  <c r="K8608" i="2"/>
  <c r="M8608" i="2" s="1"/>
  <c r="N8608" i="2" s="1"/>
  <c r="G8608" i="2"/>
  <c r="AD8607" i="2"/>
  <c r="AC8607" i="2"/>
  <c r="K8607" i="2"/>
  <c r="G8607" i="2"/>
  <c r="AD8606" i="2"/>
  <c r="AC8606" i="2"/>
  <c r="L8606" i="2"/>
  <c r="K8606" i="2"/>
  <c r="M8606" i="2" s="1"/>
  <c r="G8606" i="2"/>
  <c r="AD8605" i="2"/>
  <c r="AC8605" i="2"/>
  <c r="M8605" i="2"/>
  <c r="K8605" i="2"/>
  <c r="L8605" i="2" s="1"/>
  <c r="G8605" i="2"/>
  <c r="AD8604" i="2"/>
  <c r="AC8604" i="2"/>
  <c r="L8604" i="2"/>
  <c r="K8604" i="2"/>
  <c r="M8604" i="2" s="1"/>
  <c r="N8604" i="2" s="1"/>
  <c r="G8604" i="2"/>
  <c r="AD8603" i="2"/>
  <c r="AC8603" i="2"/>
  <c r="K8603" i="2"/>
  <c r="G8603" i="2"/>
  <c r="AD8602" i="2"/>
  <c r="AC8602" i="2"/>
  <c r="L8602" i="2"/>
  <c r="K8602" i="2"/>
  <c r="M8602" i="2" s="1"/>
  <c r="G8602" i="2"/>
  <c r="AD8601" i="2"/>
  <c r="AC8601" i="2"/>
  <c r="M8601" i="2"/>
  <c r="K8601" i="2"/>
  <c r="L8601" i="2" s="1"/>
  <c r="G8601" i="2"/>
  <c r="AD8600" i="2"/>
  <c r="AC8600" i="2"/>
  <c r="L8600" i="2"/>
  <c r="K8600" i="2"/>
  <c r="M8600" i="2" s="1"/>
  <c r="N8600" i="2" s="1"/>
  <c r="G8600" i="2"/>
  <c r="AD8599" i="2"/>
  <c r="AC8599" i="2"/>
  <c r="K8599" i="2"/>
  <c r="G8599" i="2"/>
  <c r="AD8598" i="2"/>
  <c r="AC8598" i="2"/>
  <c r="L8598" i="2"/>
  <c r="K8598" i="2"/>
  <c r="M8598" i="2" s="1"/>
  <c r="G8598" i="2"/>
  <c r="AD8597" i="2"/>
  <c r="AC8597" i="2"/>
  <c r="M8597" i="2"/>
  <c r="K8597" i="2"/>
  <c r="L8597" i="2" s="1"/>
  <c r="G8597" i="2"/>
  <c r="AD8596" i="2"/>
  <c r="AC8596" i="2"/>
  <c r="L8596" i="2"/>
  <c r="K8596" i="2"/>
  <c r="M8596" i="2" s="1"/>
  <c r="N8596" i="2" s="1"/>
  <c r="G8596" i="2"/>
  <c r="AD8595" i="2"/>
  <c r="AC8595" i="2"/>
  <c r="K8595" i="2"/>
  <c r="G8595" i="2"/>
  <c r="AD8594" i="2"/>
  <c r="AC8594" i="2"/>
  <c r="L8594" i="2"/>
  <c r="K8594" i="2"/>
  <c r="M8594" i="2" s="1"/>
  <c r="G8594" i="2"/>
  <c r="AD8593" i="2"/>
  <c r="AC8593" i="2"/>
  <c r="M8593" i="2"/>
  <c r="K8593" i="2"/>
  <c r="L8593" i="2" s="1"/>
  <c r="G8593" i="2"/>
  <c r="AD8592" i="2"/>
  <c r="AC8592" i="2"/>
  <c r="L8592" i="2"/>
  <c r="K8592" i="2"/>
  <c r="M8592" i="2" s="1"/>
  <c r="N8592" i="2" s="1"/>
  <c r="G8592" i="2"/>
  <c r="AD8591" i="2"/>
  <c r="AC8591" i="2"/>
  <c r="K8591" i="2"/>
  <c r="G8591" i="2"/>
  <c r="AD8590" i="2"/>
  <c r="AC8590" i="2"/>
  <c r="L8590" i="2"/>
  <c r="K8590" i="2"/>
  <c r="M8590" i="2" s="1"/>
  <c r="G8590" i="2"/>
  <c r="AD8589" i="2"/>
  <c r="AC8589" i="2"/>
  <c r="M8589" i="2"/>
  <c r="K8589" i="2"/>
  <c r="L8589" i="2" s="1"/>
  <c r="G8589" i="2"/>
  <c r="AD8588" i="2"/>
  <c r="AC8588" i="2"/>
  <c r="L8588" i="2"/>
  <c r="K8588" i="2"/>
  <c r="M8588" i="2" s="1"/>
  <c r="N8588" i="2" s="1"/>
  <c r="G8588" i="2"/>
  <c r="AD8587" i="2"/>
  <c r="AC8587" i="2"/>
  <c r="K8587" i="2"/>
  <c r="G8587" i="2"/>
  <c r="AD8586" i="2"/>
  <c r="AC8586" i="2"/>
  <c r="L8586" i="2"/>
  <c r="K8586" i="2"/>
  <c r="M8586" i="2" s="1"/>
  <c r="G8586" i="2"/>
  <c r="AD8585" i="2"/>
  <c r="AC8585" i="2"/>
  <c r="M8585" i="2"/>
  <c r="K8585" i="2"/>
  <c r="L8585" i="2" s="1"/>
  <c r="G8585" i="2"/>
  <c r="AD8584" i="2"/>
  <c r="AC8584" i="2"/>
  <c r="L8584" i="2"/>
  <c r="K8584" i="2"/>
  <c r="M8584" i="2" s="1"/>
  <c r="N8584" i="2" s="1"/>
  <c r="G8584" i="2"/>
  <c r="AD8583" i="2"/>
  <c r="AC8583" i="2"/>
  <c r="K8583" i="2"/>
  <c r="G8583" i="2"/>
  <c r="AD8582" i="2"/>
  <c r="AC8582" i="2"/>
  <c r="L8582" i="2"/>
  <c r="K8582" i="2"/>
  <c r="M8582" i="2" s="1"/>
  <c r="G8582" i="2"/>
  <c r="AD8581" i="2"/>
  <c r="AC8581" i="2"/>
  <c r="M8581" i="2"/>
  <c r="K8581" i="2"/>
  <c r="L8581" i="2" s="1"/>
  <c r="G8581" i="2"/>
  <c r="AD8580" i="2"/>
  <c r="AC8580" i="2"/>
  <c r="L8580" i="2"/>
  <c r="K8580" i="2"/>
  <c r="M8580" i="2" s="1"/>
  <c r="N8580" i="2" s="1"/>
  <c r="G8580" i="2"/>
  <c r="AD8579" i="2"/>
  <c r="AC8579" i="2"/>
  <c r="K8579" i="2"/>
  <c r="G8579" i="2"/>
  <c r="AD8578" i="2"/>
  <c r="AC8578" i="2"/>
  <c r="L8578" i="2"/>
  <c r="K8578" i="2"/>
  <c r="M8578" i="2" s="1"/>
  <c r="G8578" i="2"/>
  <c r="AD8577" i="2"/>
  <c r="AC8577" i="2"/>
  <c r="M8577" i="2"/>
  <c r="K8577" i="2"/>
  <c r="L8577" i="2" s="1"/>
  <c r="G8577" i="2"/>
  <c r="AD8576" i="2"/>
  <c r="AC8576" i="2"/>
  <c r="L8576" i="2"/>
  <c r="K8576" i="2"/>
  <c r="M8576" i="2" s="1"/>
  <c r="N8576" i="2" s="1"/>
  <c r="G8576" i="2"/>
  <c r="AD8575" i="2"/>
  <c r="AC8575" i="2"/>
  <c r="K8575" i="2"/>
  <c r="G8575" i="2"/>
  <c r="AD8574" i="2"/>
  <c r="AC8574" i="2"/>
  <c r="L8574" i="2"/>
  <c r="K8574" i="2"/>
  <c r="M8574" i="2" s="1"/>
  <c r="G8574" i="2"/>
  <c r="AD8573" i="2"/>
  <c r="AC8573" i="2"/>
  <c r="M8573" i="2"/>
  <c r="K8573" i="2"/>
  <c r="L8573" i="2" s="1"/>
  <c r="G8573" i="2"/>
  <c r="AD8572" i="2"/>
  <c r="AC8572" i="2"/>
  <c r="L8572" i="2"/>
  <c r="K8572" i="2"/>
  <c r="M8572" i="2" s="1"/>
  <c r="N8572" i="2" s="1"/>
  <c r="G8572" i="2"/>
  <c r="AD8571" i="2"/>
  <c r="AC8571" i="2"/>
  <c r="K8571" i="2"/>
  <c r="G8571" i="2"/>
  <c r="AD8570" i="2"/>
  <c r="AC8570" i="2"/>
  <c r="L8570" i="2"/>
  <c r="K8570" i="2"/>
  <c r="M8570" i="2" s="1"/>
  <c r="G8570" i="2"/>
  <c r="AD8569" i="2"/>
  <c r="AC8569" i="2"/>
  <c r="M8569" i="2"/>
  <c r="K8569" i="2"/>
  <c r="L8569" i="2" s="1"/>
  <c r="G8569" i="2"/>
  <c r="AD8568" i="2"/>
  <c r="AC8568" i="2"/>
  <c r="L8568" i="2"/>
  <c r="K8568" i="2"/>
  <c r="M8568" i="2" s="1"/>
  <c r="N8568" i="2" s="1"/>
  <c r="G8568" i="2"/>
  <c r="AD8567" i="2"/>
  <c r="AC8567" i="2"/>
  <c r="K8567" i="2"/>
  <c r="G8567" i="2"/>
  <c r="AD8566" i="2"/>
  <c r="AC8566" i="2"/>
  <c r="L8566" i="2"/>
  <c r="K8566" i="2"/>
  <c r="M8566" i="2" s="1"/>
  <c r="G8566" i="2"/>
  <c r="AD8565" i="2"/>
  <c r="AC8565" i="2"/>
  <c r="M8565" i="2"/>
  <c r="K8565" i="2"/>
  <c r="L8565" i="2" s="1"/>
  <c r="G8565" i="2"/>
  <c r="AD8564" i="2"/>
  <c r="AC8564" i="2"/>
  <c r="L8564" i="2"/>
  <c r="K8564" i="2"/>
  <c r="M8564" i="2" s="1"/>
  <c r="N8564" i="2" s="1"/>
  <c r="G8564" i="2"/>
  <c r="AD8563" i="2"/>
  <c r="AC8563" i="2"/>
  <c r="K8563" i="2"/>
  <c r="G8563" i="2"/>
  <c r="AD8562" i="2"/>
  <c r="AC8562" i="2"/>
  <c r="L8562" i="2"/>
  <c r="K8562" i="2"/>
  <c r="M8562" i="2" s="1"/>
  <c r="G8562" i="2"/>
  <c r="AD8561" i="2"/>
  <c r="AC8561" i="2"/>
  <c r="M8561" i="2"/>
  <c r="K8561" i="2"/>
  <c r="L8561" i="2" s="1"/>
  <c r="G8561" i="2"/>
  <c r="AD8560" i="2"/>
  <c r="AC8560" i="2"/>
  <c r="L8560" i="2"/>
  <c r="K8560" i="2"/>
  <c r="M8560" i="2" s="1"/>
  <c r="N8560" i="2" s="1"/>
  <c r="G8560" i="2"/>
  <c r="AD8559" i="2"/>
  <c r="AC8559" i="2"/>
  <c r="K8559" i="2"/>
  <c r="G8559" i="2"/>
  <c r="AD8558" i="2"/>
  <c r="AC8558" i="2"/>
  <c r="L8558" i="2"/>
  <c r="K8558" i="2"/>
  <c r="M8558" i="2" s="1"/>
  <c r="G8558" i="2"/>
  <c r="AD8557" i="2"/>
  <c r="AC8557" i="2"/>
  <c r="M8557" i="2"/>
  <c r="K8557" i="2"/>
  <c r="L8557" i="2" s="1"/>
  <c r="G8557" i="2"/>
  <c r="AD8556" i="2"/>
  <c r="AC8556" i="2"/>
  <c r="L8556" i="2"/>
  <c r="K8556" i="2"/>
  <c r="M8556" i="2" s="1"/>
  <c r="N8556" i="2" s="1"/>
  <c r="G8556" i="2"/>
  <c r="AD8555" i="2"/>
  <c r="AC8555" i="2"/>
  <c r="K8555" i="2"/>
  <c r="G8555" i="2"/>
  <c r="AD8554" i="2"/>
  <c r="AC8554" i="2"/>
  <c r="L8554" i="2"/>
  <c r="K8554" i="2"/>
  <c r="M8554" i="2" s="1"/>
  <c r="G8554" i="2"/>
  <c r="AD8553" i="2"/>
  <c r="AC8553" i="2"/>
  <c r="M8553" i="2"/>
  <c r="K8553" i="2"/>
  <c r="L8553" i="2" s="1"/>
  <c r="G8553" i="2"/>
  <c r="AD8552" i="2"/>
  <c r="AC8552" i="2"/>
  <c r="L8552" i="2"/>
  <c r="K8552" i="2"/>
  <c r="M8552" i="2" s="1"/>
  <c r="N8552" i="2" s="1"/>
  <c r="G8552" i="2"/>
  <c r="AD8551" i="2"/>
  <c r="AC8551" i="2"/>
  <c r="K8551" i="2"/>
  <c r="G8551" i="2"/>
  <c r="AD8550" i="2"/>
  <c r="AC8550" i="2"/>
  <c r="L8550" i="2"/>
  <c r="K8550" i="2"/>
  <c r="M8550" i="2" s="1"/>
  <c r="G8550" i="2"/>
  <c r="AD8549" i="2"/>
  <c r="AC8549" i="2"/>
  <c r="M8549" i="2"/>
  <c r="K8549" i="2"/>
  <c r="L8549" i="2" s="1"/>
  <c r="G8549" i="2"/>
  <c r="AD8548" i="2"/>
  <c r="AC8548" i="2"/>
  <c r="L8548" i="2"/>
  <c r="K8548" i="2"/>
  <c r="M8548" i="2" s="1"/>
  <c r="N8548" i="2" s="1"/>
  <c r="G8548" i="2"/>
  <c r="AD8547" i="2"/>
  <c r="AC8547" i="2"/>
  <c r="K8547" i="2"/>
  <c r="G8547" i="2"/>
  <c r="AD8546" i="2"/>
  <c r="AC8546" i="2"/>
  <c r="L8546" i="2"/>
  <c r="K8546" i="2"/>
  <c r="M8546" i="2" s="1"/>
  <c r="G8546" i="2"/>
  <c r="AD8545" i="2"/>
  <c r="AC8545" i="2"/>
  <c r="M8545" i="2"/>
  <c r="K8545" i="2"/>
  <c r="L8545" i="2" s="1"/>
  <c r="G8545" i="2"/>
  <c r="AD8544" i="2"/>
  <c r="AC8544" i="2"/>
  <c r="L8544" i="2"/>
  <c r="K8544" i="2"/>
  <c r="M8544" i="2" s="1"/>
  <c r="N8544" i="2" s="1"/>
  <c r="G8544" i="2"/>
  <c r="AD8543" i="2"/>
  <c r="AC8543" i="2"/>
  <c r="K8543" i="2"/>
  <c r="G8543" i="2"/>
  <c r="AD8542" i="2"/>
  <c r="AC8542" i="2"/>
  <c r="L8542" i="2"/>
  <c r="K8542" i="2"/>
  <c r="M8542" i="2" s="1"/>
  <c r="G8542" i="2"/>
  <c r="AD8541" i="2"/>
  <c r="AC8541" i="2"/>
  <c r="M8541" i="2"/>
  <c r="K8541" i="2"/>
  <c r="L8541" i="2" s="1"/>
  <c r="G8541" i="2"/>
  <c r="AD8540" i="2"/>
  <c r="AC8540" i="2"/>
  <c r="L8540" i="2"/>
  <c r="K8540" i="2"/>
  <c r="M8540" i="2" s="1"/>
  <c r="N8540" i="2" s="1"/>
  <c r="G8540" i="2"/>
  <c r="AD8539" i="2"/>
  <c r="AC8539" i="2"/>
  <c r="K8539" i="2"/>
  <c r="G8539" i="2"/>
  <c r="AD8538" i="2"/>
  <c r="AC8538" i="2"/>
  <c r="L8538" i="2"/>
  <c r="K8538" i="2"/>
  <c r="M8538" i="2" s="1"/>
  <c r="G8538" i="2"/>
  <c r="AD8537" i="2"/>
  <c r="AC8537" i="2"/>
  <c r="M8537" i="2"/>
  <c r="K8537" i="2"/>
  <c r="L8537" i="2" s="1"/>
  <c r="G8537" i="2"/>
  <c r="AD8536" i="2"/>
  <c r="AC8536" i="2"/>
  <c r="L8536" i="2"/>
  <c r="K8536" i="2"/>
  <c r="M8536" i="2" s="1"/>
  <c r="N8536" i="2" s="1"/>
  <c r="G8536" i="2"/>
  <c r="AD8535" i="2"/>
  <c r="AC8535" i="2"/>
  <c r="K8535" i="2"/>
  <c r="G8535" i="2"/>
  <c r="AD8534" i="2"/>
  <c r="AC8534" i="2"/>
  <c r="L8534" i="2"/>
  <c r="K8534" i="2"/>
  <c r="M8534" i="2" s="1"/>
  <c r="G8534" i="2"/>
  <c r="AD8533" i="2"/>
  <c r="AC8533" i="2"/>
  <c r="M8533" i="2"/>
  <c r="K8533" i="2"/>
  <c r="L8533" i="2" s="1"/>
  <c r="G8533" i="2"/>
  <c r="AD8532" i="2"/>
  <c r="AC8532" i="2"/>
  <c r="L8532" i="2"/>
  <c r="K8532" i="2"/>
  <c r="M8532" i="2" s="1"/>
  <c r="N8532" i="2" s="1"/>
  <c r="G8532" i="2"/>
  <c r="AD8531" i="2"/>
  <c r="AC8531" i="2"/>
  <c r="K8531" i="2"/>
  <c r="G8531" i="2"/>
  <c r="AD8530" i="2"/>
  <c r="AC8530" i="2"/>
  <c r="L8530" i="2"/>
  <c r="K8530" i="2"/>
  <c r="M8530" i="2" s="1"/>
  <c r="G8530" i="2"/>
  <c r="AD8529" i="2"/>
  <c r="AC8529" i="2"/>
  <c r="M8529" i="2"/>
  <c r="K8529" i="2"/>
  <c r="L8529" i="2" s="1"/>
  <c r="G8529" i="2"/>
  <c r="AD8528" i="2"/>
  <c r="AC8528" i="2"/>
  <c r="L8528" i="2"/>
  <c r="K8528" i="2"/>
  <c r="M8528" i="2" s="1"/>
  <c r="N8528" i="2" s="1"/>
  <c r="G8528" i="2"/>
  <c r="AD8527" i="2"/>
  <c r="AC8527" i="2"/>
  <c r="K8527" i="2"/>
  <c r="G8527" i="2"/>
  <c r="AD8526" i="2"/>
  <c r="AC8526" i="2"/>
  <c r="L8526" i="2"/>
  <c r="K8526" i="2"/>
  <c r="M8526" i="2" s="1"/>
  <c r="G8526" i="2"/>
  <c r="AD8525" i="2"/>
  <c r="AC8525" i="2"/>
  <c r="M8525" i="2"/>
  <c r="K8525" i="2"/>
  <c r="L8525" i="2" s="1"/>
  <c r="G8525" i="2"/>
  <c r="AD8524" i="2"/>
  <c r="AC8524" i="2"/>
  <c r="L8524" i="2"/>
  <c r="K8524" i="2"/>
  <c r="M8524" i="2" s="1"/>
  <c r="N8524" i="2" s="1"/>
  <c r="G8524" i="2"/>
  <c r="AD8523" i="2"/>
  <c r="AC8523" i="2"/>
  <c r="K8523" i="2"/>
  <c r="G8523" i="2"/>
  <c r="AD8522" i="2"/>
  <c r="AC8522" i="2"/>
  <c r="L8522" i="2"/>
  <c r="K8522" i="2"/>
  <c r="M8522" i="2" s="1"/>
  <c r="G8522" i="2"/>
  <c r="AD8521" i="2"/>
  <c r="AC8521" i="2"/>
  <c r="M8521" i="2"/>
  <c r="K8521" i="2"/>
  <c r="L8521" i="2" s="1"/>
  <c r="G8521" i="2"/>
  <c r="AD8520" i="2"/>
  <c r="AC8520" i="2"/>
  <c r="L8520" i="2"/>
  <c r="K8520" i="2"/>
  <c r="M8520" i="2" s="1"/>
  <c r="N8520" i="2" s="1"/>
  <c r="G8520" i="2"/>
  <c r="AD8519" i="2"/>
  <c r="AC8519" i="2"/>
  <c r="K8519" i="2"/>
  <c r="G8519" i="2"/>
  <c r="AD8518" i="2"/>
  <c r="AC8518" i="2"/>
  <c r="L8518" i="2"/>
  <c r="K8518" i="2"/>
  <c r="M8518" i="2" s="1"/>
  <c r="G8518" i="2"/>
  <c r="AD8517" i="2"/>
  <c r="AC8517" i="2"/>
  <c r="M8517" i="2"/>
  <c r="K8517" i="2"/>
  <c r="L8517" i="2" s="1"/>
  <c r="G8517" i="2"/>
  <c r="AD8516" i="2"/>
  <c r="AC8516" i="2"/>
  <c r="L8516" i="2"/>
  <c r="K8516" i="2"/>
  <c r="M8516" i="2" s="1"/>
  <c r="N8516" i="2" s="1"/>
  <c r="G8516" i="2"/>
  <c r="AD8515" i="2"/>
  <c r="AC8515" i="2"/>
  <c r="K8515" i="2"/>
  <c r="G8515" i="2"/>
  <c r="AD8514" i="2"/>
  <c r="AC8514" i="2"/>
  <c r="L8514" i="2"/>
  <c r="K8514" i="2"/>
  <c r="M8514" i="2" s="1"/>
  <c r="G8514" i="2"/>
  <c r="AD8513" i="2"/>
  <c r="AC8513" i="2"/>
  <c r="M8513" i="2"/>
  <c r="K8513" i="2"/>
  <c r="L8513" i="2" s="1"/>
  <c r="G8513" i="2"/>
  <c r="AD8512" i="2"/>
  <c r="AC8512" i="2"/>
  <c r="L8512" i="2"/>
  <c r="K8512" i="2"/>
  <c r="M8512" i="2" s="1"/>
  <c r="N8512" i="2" s="1"/>
  <c r="G8512" i="2"/>
  <c r="AD8511" i="2"/>
  <c r="AC8511" i="2"/>
  <c r="K8511" i="2"/>
  <c r="G8511" i="2"/>
  <c r="AD8510" i="2"/>
  <c r="AC8510" i="2"/>
  <c r="L8510" i="2"/>
  <c r="K8510" i="2"/>
  <c r="M8510" i="2" s="1"/>
  <c r="G8510" i="2"/>
  <c r="AD8509" i="2"/>
  <c r="AC8509" i="2"/>
  <c r="M8509" i="2"/>
  <c r="K8509" i="2"/>
  <c r="L8509" i="2" s="1"/>
  <c r="G8509" i="2"/>
  <c r="AD8508" i="2"/>
  <c r="AC8508" i="2"/>
  <c r="L8508" i="2"/>
  <c r="K8508" i="2"/>
  <c r="M8508" i="2" s="1"/>
  <c r="N8508" i="2" s="1"/>
  <c r="G8508" i="2"/>
  <c r="AD8507" i="2"/>
  <c r="AC8507" i="2"/>
  <c r="K8507" i="2"/>
  <c r="G8507" i="2"/>
  <c r="AD8506" i="2"/>
  <c r="AC8506" i="2"/>
  <c r="L8506" i="2"/>
  <c r="K8506" i="2"/>
  <c r="M8506" i="2" s="1"/>
  <c r="G8506" i="2"/>
  <c r="AD8505" i="2"/>
  <c r="AC8505" i="2"/>
  <c r="M8505" i="2"/>
  <c r="K8505" i="2"/>
  <c r="L8505" i="2" s="1"/>
  <c r="G8505" i="2"/>
  <c r="AD8504" i="2"/>
  <c r="AC8504" i="2"/>
  <c r="L8504" i="2"/>
  <c r="K8504" i="2"/>
  <c r="M8504" i="2" s="1"/>
  <c r="N8504" i="2" s="1"/>
  <c r="G8504" i="2"/>
  <c r="AD8503" i="2"/>
  <c r="AC8503" i="2"/>
  <c r="K8503" i="2"/>
  <c r="G8503" i="2"/>
  <c r="AD8502" i="2"/>
  <c r="AC8502" i="2"/>
  <c r="L8502" i="2"/>
  <c r="K8502" i="2"/>
  <c r="M8502" i="2" s="1"/>
  <c r="G8502" i="2"/>
  <c r="AD8501" i="2"/>
  <c r="AC8501" i="2"/>
  <c r="M8501" i="2"/>
  <c r="K8501" i="2"/>
  <c r="L8501" i="2" s="1"/>
  <c r="G8501" i="2"/>
  <c r="AD8500" i="2"/>
  <c r="AC8500" i="2"/>
  <c r="L8500" i="2"/>
  <c r="K8500" i="2"/>
  <c r="M8500" i="2" s="1"/>
  <c r="N8500" i="2" s="1"/>
  <c r="G8500" i="2"/>
  <c r="AD8499" i="2"/>
  <c r="AC8499" i="2"/>
  <c r="K8499" i="2"/>
  <c r="G8499" i="2"/>
  <c r="AD8498" i="2"/>
  <c r="AC8498" i="2"/>
  <c r="L8498" i="2"/>
  <c r="K8498" i="2"/>
  <c r="M8498" i="2" s="1"/>
  <c r="G8498" i="2"/>
  <c r="AD8497" i="2"/>
  <c r="AC8497" i="2"/>
  <c r="M8497" i="2"/>
  <c r="K8497" i="2"/>
  <c r="L8497" i="2" s="1"/>
  <c r="G8497" i="2"/>
  <c r="AD8496" i="2"/>
  <c r="AC8496" i="2"/>
  <c r="L8496" i="2"/>
  <c r="K8496" i="2"/>
  <c r="M8496" i="2" s="1"/>
  <c r="N8496" i="2" s="1"/>
  <c r="G8496" i="2"/>
  <c r="AD8495" i="2"/>
  <c r="AC8495" i="2"/>
  <c r="K8495" i="2"/>
  <c r="G8495" i="2"/>
  <c r="AD8494" i="2"/>
  <c r="AC8494" i="2"/>
  <c r="L8494" i="2"/>
  <c r="K8494" i="2"/>
  <c r="M8494" i="2" s="1"/>
  <c r="G8494" i="2"/>
  <c r="AD8493" i="2"/>
  <c r="AC8493" i="2"/>
  <c r="M8493" i="2"/>
  <c r="K8493" i="2"/>
  <c r="L8493" i="2" s="1"/>
  <c r="G8493" i="2"/>
  <c r="AD8492" i="2"/>
  <c r="AC8492" i="2"/>
  <c r="L8492" i="2"/>
  <c r="K8492" i="2"/>
  <c r="M8492" i="2" s="1"/>
  <c r="N8492" i="2" s="1"/>
  <c r="G8492" i="2"/>
  <c r="AD8491" i="2"/>
  <c r="AC8491" i="2"/>
  <c r="K8491" i="2"/>
  <c r="G8491" i="2"/>
  <c r="AD8490" i="2"/>
  <c r="AC8490" i="2"/>
  <c r="L8490" i="2"/>
  <c r="K8490" i="2"/>
  <c r="M8490" i="2" s="1"/>
  <c r="G8490" i="2"/>
  <c r="AD8489" i="2"/>
  <c r="AC8489" i="2"/>
  <c r="M8489" i="2"/>
  <c r="K8489" i="2"/>
  <c r="L8489" i="2" s="1"/>
  <c r="G8489" i="2"/>
  <c r="AD8488" i="2"/>
  <c r="AC8488" i="2"/>
  <c r="L8488" i="2"/>
  <c r="K8488" i="2"/>
  <c r="M8488" i="2" s="1"/>
  <c r="N8488" i="2" s="1"/>
  <c r="G8488" i="2"/>
  <c r="AD8487" i="2"/>
  <c r="AC8487" i="2"/>
  <c r="K8487" i="2"/>
  <c r="G8487" i="2"/>
  <c r="AD8486" i="2"/>
  <c r="AC8486" i="2"/>
  <c r="L8486" i="2"/>
  <c r="K8486" i="2"/>
  <c r="M8486" i="2" s="1"/>
  <c r="G8486" i="2"/>
  <c r="AD8485" i="2"/>
  <c r="AC8485" i="2"/>
  <c r="M8485" i="2"/>
  <c r="K8485" i="2"/>
  <c r="L8485" i="2" s="1"/>
  <c r="G8485" i="2"/>
  <c r="AD8484" i="2"/>
  <c r="AC8484" i="2"/>
  <c r="L8484" i="2"/>
  <c r="K8484" i="2"/>
  <c r="M8484" i="2" s="1"/>
  <c r="N8484" i="2" s="1"/>
  <c r="G8484" i="2"/>
  <c r="AD8483" i="2"/>
  <c r="AC8483" i="2"/>
  <c r="K8483" i="2"/>
  <c r="G8483" i="2"/>
  <c r="AD8482" i="2"/>
  <c r="AC8482" i="2"/>
  <c r="L8482" i="2"/>
  <c r="K8482" i="2"/>
  <c r="M8482" i="2" s="1"/>
  <c r="G8482" i="2"/>
  <c r="AD8481" i="2"/>
  <c r="AC8481" i="2"/>
  <c r="M8481" i="2"/>
  <c r="K8481" i="2"/>
  <c r="L8481" i="2" s="1"/>
  <c r="G8481" i="2"/>
  <c r="AD8480" i="2"/>
  <c r="AC8480" i="2"/>
  <c r="L8480" i="2"/>
  <c r="K8480" i="2"/>
  <c r="M8480" i="2" s="1"/>
  <c r="N8480" i="2" s="1"/>
  <c r="G8480" i="2"/>
  <c r="AD8479" i="2"/>
  <c r="AC8479" i="2"/>
  <c r="K8479" i="2"/>
  <c r="G8479" i="2"/>
  <c r="AD8478" i="2"/>
  <c r="AC8478" i="2"/>
  <c r="L8478" i="2"/>
  <c r="K8478" i="2"/>
  <c r="M8478" i="2" s="1"/>
  <c r="G8478" i="2"/>
  <c r="AD8477" i="2"/>
  <c r="AC8477" i="2"/>
  <c r="M8477" i="2"/>
  <c r="K8477" i="2"/>
  <c r="L8477" i="2" s="1"/>
  <c r="G8477" i="2"/>
  <c r="AD8476" i="2"/>
  <c r="AC8476" i="2"/>
  <c r="L8476" i="2"/>
  <c r="K8476" i="2"/>
  <c r="M8476" i="2" s="1"/>
  <c r="N8476" i="2" s="1"/>
  <c r="G8476" i="2"/>
  <c r="AD8475" i="2"/>
  <c r="AC8475" i="2"/>
  <c r="K8475" i="2"/>
  <c r="G8475" i="2"/>
  <c r="AD8474" i="2"/>
  <c r="AC8474" i="2"/>
  <c r="L8474" i="2"/>
  <c r="K8474" i="2"/>
  <c r="M8474" i="2" s="1"/>
  <c r="G8474" i="2"/>
  <c r="AD8473" i="2"/>
  <c r="AC8473" i="2"/>
  <c r="M8473" i="2"/>
  <c r="K8473" i="2"/>
  <c r="L8473" i="2" s="1"/>
  <c r="G8473" i="2"/>
  <c r="AD8472" i="2"/>
  <c r="AC8472" i="2"/>
  <c r="L8472" i="2"/>
  <c r="K8472" i="2"/>
  <c r="M8472" i="2" s="1"/>
  <c r="N8472" i="2" s="1"/>
  <c r="G8472" i="2"/>
  <c r="AD8471" i="2"/>
  <c r="AC8471" i="2"/>
  <c r="K8471" i="2"/>
  <c r="G8471" i="2"/>
  <c r="AD8470" i="2"/>
  <c r="AC8470" i="2"/>
  <c r="L8470" i="2"/>
  <c r="K8470" i="2"/>
  <c r="M8470" i="2" s="1"/>
  <c r="G8470" i="2"/>
  <c r="AD8469" i="2"/>
  <c r="AC8469" i="2"/>
  <c r="M8469" i="2"/>
  <c r="K8469" i="2"/>
  <c r="L8469" i="2" s="1"/>
  <c r="G8469" i="2"/>
  <c r="AD8468" i="2"/>
  <c r="AC8468" i="2"/>
  <c r="L8468" i="2"/>
  <c r="K8468" i="2"/>
  <c r="M8468" i="2" s="1"/>
  <c r="N8468" i="2" s="1"/>
  <c r="G8468" i="2"/>
  <c r="AD8467" i="2"/>
  <c r="AC8467" i="2"/>
  <c r="K8467" i="2"/>
  <c r="G8467" i="2"/>
  <c r="AD8466" i="2"/>
  <c r="AC8466" i="2"/>
  <c r="L8466" i="2"/>
  <c r="K8466" i="2"/>
  <c r="M8466" i="2" s="1"/>
  <c r="G8466" i="2"/>
  <c r="AD8465" i="2"/>
  <c r="AC8465" i="2"/>
  <c r="M8465" i="2"/>
  <c r="K8465" i="2"/>
  <c r="L8465" i="2" s="1"/>
  <c r="G8465" i="2"/>
  <c r="AD8464" i="2"/>
  <c r="AC8464" i="2"/>
  <c r="L8464" i="2"/>
  <c r="K8464" i="2"/>
  <c r="M8464" i="2" s="1"/>
  <c r="N8464" i="2" s="1"/>
  <c r="G8464" i="2"/>
  <c r="AD8463" i="2"/>
  <c r="AC8463" i="2"/>
  <c r="K8463" i="2"/>
  <c r="G8463" i="2"/>
  <c r="AD8462" i="2"/>
  <c r="AC8462" i="2"/>
  <c r="L8462" i="2"/>
  <c r="K8462" i="2"/>
  <c r="M8462" i="2" s="1"/>
  <c r="G8462" i="2"/>
  <c r="AD8461" i="2"/>
  <c r="AC8461" i="2"/>
  <c r="M8461" i="2"/>
  <c r="K8461" i="2"/>
  <c r="L8461" i="2" s="1"/>
  <c r="G8461" i="2"/>
  <c r="AD8460" i="2"/>
  <c r="AC8460" i="2"/>
  <c r="L8460" i="2"/>
  <c r="K8460" i="2"/>
  <c r="M8460" i="2" s="1"/>
  <c r="N8460" i="2" s="1"/>
  <c r="G8460" i="2"/>
  <c r="AD8459" i="2"/>
  <c r="AC8459" i="2"/>
  <c r="K8459" i="2"/>
  <c r="G8459" i="2"/>
  <c r="AD8458" i="2"/>
  <c r="AC8458" i="2"/>
  <c r="L8458" i="2"/>
  <c r="K8458" i="2"/>
  <c r="M8458" i="2" s="1"/>
  <c r="G8458" i="2"/>
  <c r="AD8457" i="2"/>
  <c r="AC8457" i="2"/>
  <c r="M8457" i="2"/>
  <c r="K8457" i="2"/>
  <c r="L8457" i="2" s="1"/>
  <c r="G8457" i="2"/>
  <c r="AD8456" i="2"/>
  <c r="AC8456" i="2"/>
  <c r="L8456" i="2"/>
  <c r="K8456" i="2"/>
  <c r="M8456" i="2" s="1"/>
  <c r="N8456" i="2" s="1"/>
  <c r="G8456" i="2"/>
  <c r="AD8455" i="2"/>
  <c r="AC8455" i="2"/>
  <c r="K8455" i="2"/>
  <c r="G8455" i="2"/>
  <c r="AD8454" i="2"/>
  <c r="AC8454" i="2"/>
  <c r="L8454" i="2"/>
  <c r="K8454" i="2"/>
  <c r="M8454" i="2" s="1"/>
  <c r="G8454" i="2"/>
  <c r="AD8453" i="2"/>
  <c r="AC8453" i="2"/>
  <c r="M8453" i="2"/>
  <c r="K8453" i="2"/>
  <c r="L8453" i="2" s="1"/>
  <c r="G8453" i="2"/>
  <c r="AD8452" i="2"/>
  <c r="AC8452" i="2"/>
  <c r="L8452" i="2"/>
  <c r="K8452" i="2"/>
  <c r="M8452" i="2" s="1"/>
  <c r="N8452" i="2" s="1"/>
  <c r="G8452" i="2"/>
  <c r="AD8451" i="2"/>
  <c r="AC8451" i="2"/>
  <c r="K8451" i="2"/>
  <c r="G8451" i="2"/>
  <c r="AD8450" i="2"/>
  <c r="AC8450" i="2"/>
  <c r="L8450" i="2"/>
  <c r="K8450" i="2"/>
  <c r="M8450" i="2" s="1"/>
  <c r="G8450" i="2"/>
  <c r="AD8449" i="2"/>
  <c r="AC8449" i="2"/>
  <c r="M8449" i="2"/>
  <c r="K8449" i="2"/>
  <c r="L8449" i="2" s="1"/>
  <c r="G8449" i="2"/>
  <c r="AD8448" i="2"/>
  <c r="AC8448" i="2"/>
  <c r="L8448" i="2"/>
  <c r="K8448" i="2"/>
  <c r="M8448" i="2" s="1"/>
  <c r="N8448" i="2" s="1"/>
  <c r="G8448" i="2"/>
  <c r="AD8447" i="2"/>
  <c r="AC8447" i="2"/>
  <c r="K8447" i="2"/>
  <c r="G8447" i="2"/>
  <c r="AD8446" i="2"/>
  <c r="AC8446" i="2"/>
  <c r="L8446" i="2"/>
  <c r="K8446" i="2"/>
  <c r="M8446" i="2" s="1"/>
  <c r="G8446" i="2"/>
  <c r="AD8445" i="2"/>
  <c r="AC8445" i="2"/>
  <c r="M8445" i="2"/>
  <c r="K8445" i="2"/>
  <c r="L8445" i="2" s="1"/>
  <c r="G8445" i="2"/>
  <c r="AD8444" i="2"/>
  <c r="AC8444" i="2"/>
  <c r="L8444" i="2"/>
  <c r="K8444" i="2"/>
  <c r="M8444" i="2" s="1"/>
  <c r="N8444" i="2" s="1"/>
  <c r="G8444" i="2"/>
  <c r="AD8443" i="2"/>
  <c r="AC8443" i="2"/>
  <c r="K8443" i="2"/>
  <c r="G8443" i="2"/>
  <c r="AD8442" i="2"/>
  <c r="AC8442" i="2"/>
  <c r="L8442" i="2"/>
  <c r="K8442" i="2"/>
  <c r="M8442" i="2" s="1"/>
  <c r="G8442" i="2"/>
  <c r="AD8441" i="2"/>
  <c r="AC8441" i="2"/>
  <c r="M8441" i="2"/>
  <c r="K8441" i="2"/>
  <c r="L8441" i="2" s="1"/>
  <c r="G8441" i="2"/>
  <c r="AD8440" i="2"/>
  <c r="AC8440" i="2"/>
  <c r="L8440" i="2"/>
  <c r="K8440" i="2"/>
  <c r="M8440" i="2" s="1"/>
  <c r="N8440" i="2" s="1"/>
  <c r="G8440" i="2"/>
  <c r="AD8439" i="2"/>
  <c r="AC8439" i="2"/>
  <c r="K8439" i="2"/>
  <c r="G8439" i="2"/>
  <c r="AD8438" i="2"/>
  <c r="AC8438" i="2"/>
  <c r="L8438" i="2"/>
  <c r="K8438" i="2"/>
  <c r="M8438" i="2" s="1"/>
  <c r="G8438" i="2"/>
  <c r="AD8437" i="2"/>
  <c r="AC8437" i="2"/>
  <c r="M8437" i="2"/>
  <c r="K8437" i="2"/>
  <c r="L8437" i="2" s="1"/>
  <c r="G8437" i="2"/>
  <c r="AD8436" i="2"/>
  <c r="AC8436" i="2"/>
  <c r="L8436" i="2"/>
  <c r="K8436" i="2"/>
  <c r="M8436" i="2" s="1"/>
  <c r="N8436" i="2" s="1"/>
  <c r="G8436" i="2"/>
  <c r="AD8435" i="2"/>
  <c r="AC8435" i="2"/>
  <c r="K8435" i="2"/>
  <c r="G8435" i="2"/>
  <c r="AD8434" i="2"/>
  <c r="AC8434" i="2"/>
  <c r="L8434" i="2"/>
  <c r="K8434" i="2"/>
  <c r="M8434" i="2" s="1"/>
  <c r="G8434" i="2"/>
  <c r="AD8433" i="2"/>
  <c r="AC8433" i="2"/>
  <c r="M8433" i="2"/>
  <c r="K8433" i="2"/>
  <c r="L8433" i="2" s="1"/>
  <c r="G8433" i="2"/>
  <c r="AD8432" i="2"/>
  <c r="AC8432" i="2"/>
  <c r="L8432" i="2"/>
  <c r="K8432" i="2"/>
  <c r="M8432" i="2" s="1"/>
  <c r="N8432" i="2" s="1"/>
  <c r="G8432" i="2"/>
  <c r="AD8431" i="2"/>
  <c r="AC8431" i="2"/>
  <c r="K8431" i="2"/>
  <c r="G8431" i="2"/>
  <c r="AD8430" i="2"/>
  <c r="AC8430" i="2"/>
  <c r="L8430" i="2"/>
  <c r="K8430" i="2"/>
  <c r="M8430" i="2" s="1"/>
  <c r="G8430" i="2"/>
  <c r="AD8429" i="2"/>
  <c r="AC8429" i="2"/>
  <c r="M8429" i="2"/>
  <c r="K8429" i="2"/>
  <c r="L8429" i="2" s="1"/>
  <c r="G8429" i="2"/>
  <c r="AD8428" i="2"/>
  <c r="AC8428" i="2"/>
  <c r="L8428" i="2"/>
  <c r="K8428" i="2"/>
  <c r="M8428" i="2" s="1"/>
  <c r="N8428" i="2" s="1"/>
  <c r="G8428" i="2"/>
  <c r="AD8427" i="2"/>
  <c r="AC8427" i="2"/>
  <c r="K8427" i="2"/>
  <c r="G8427" i="2"/>
  <c r="AD8426" i="2"/>
  <c r="AC8426" i="2"/>
  <c r="L8426" i="2"/>
  <c r="K8426" i="2"/>
  <c r="M8426" i="2" s="1"/>
  <c r="G8426" i="2"/>
  <c r="AD8425" i="2"/>
  <c r="AC8425" i="2"/>
  <c r="M8425" i="2"/>
  <c r="K8425" i="2"/>
  <c r="L8425" i="2" s="1"/>
  <c r="G8425" i="2"/>
  <c r="AD8424" i="2"/>
  <c r="AC8424" i="2"/>
  <c r="L8424" i="2"/>
  <c r="K8424" i="2"/>
  <c r="M8424" i="2" s="1"/>
  <c r="N8424" i="2" s="1"/>
  <c r="G8424" i="2"/>
  <c r="AD8423" i="2"/>
  <c r="AC8423" i="2"/>
  <c r="K8423" i="2"/>
  <c r="G8423" i="2"/>
  <c r="AD8422" i="2"/>
  <c r="AC8422" i="2"/>
  <c r="L8422" i="2"/>
  <c r="K8422" i="2"/>
  <c r="M8422" i="2" s="1"/>
  <c r="G8422" i="2"/>
  <c r="AD8421" i="2"/>
  <c r="AC8421" i="2"/>
  <c r="M8421" i="2"/>
  <c r="K8421" i="2"/>
  <c r="L8421" i="2" s="1"/>
  <c r="G8421" i="2"/>
  <c r="AD8420" i="2"/>
  <c r="AC8420" i="2"/>
  <c r="L8420" i="2"/>
  <c r="K8420" i="2"/>
  <c r="M8420" i="2" s="1"/>
  <c r="N8420" i="2" s="1"/>
  <c r="G8420" i="2"/>
  <c r="AD8419" i="2"/>
  <c r="AC8419" i="2"/>
  <c r="K8419" i="2"/>
  <c r="G8419" i="2"/>
  <c r="AD8418" i="2"/>
  <c r="AC8418" i="2"/>
  <c r="L8418" i="2"/>
  <c r="K8418" i="2"/>
  <c r="M8418" i="2" s="1"/>
  <c r="G8418" i="2"/>
  <c r="AD8417" i="2"/>
  <c r="AC8417" i="2"/>
  <c r="M8417" i="2"/>
  <c r="K8417" i="2"/>
  <c r="L8417" i="2" s="1"/>
  <c r="G8417" i="2"/>
  <c r="AD8416" i="2"/>
  <c r="AC8416" i="2"/>
  <c r="L8416" i="2"/>
  <c r="K8416" i="2"/>
  <c r="M8416" i="2" s="1"/>
  <c r="N8416" i="2" s="1"/>
  <c r="G8416" i="2"/>
  <c r="AD8415" i="2"/>
  <c r="AC8415" i="2"/>
  <c r="K8415" i="2"/>
  <c r="G8415" i="2"/>
  <c r="AD8414" i="2"/>
  <c r="AC8414" i="2"/>
  <c r="L8414" i="2"/>
  <c r="K8414" i="2"/>
  <c r="M8414" i="2" s="1"/>
  <c r="G8414" i="2"/>
  <c r="AD8413" i="2"/>
  <c r="AC8413" i="2"/>
  <c r="M8413" i="2"/>
  <c r="K8413" i="2"/>
  <c r="L8413" i="2" s="1"/>
  <c r="G8413" i="2"/>
  <c r="AD8412" i="2"/>
  <c r="AC8412" i="2"/>
  <c r="L8412" i="2"/>
  <c r="K8412" i="2"/>
  <c r="M8412" i="2" s="1"/>
  <c r="N8412" i="2" s="1"/>
  <c r="G8412" i="2"/>
  <c r="AD8411" i="2"/>
  <c r="AC8411" i="2"/>
  <c r="K8411" i="2"/>
  <c r="G8411" i="2"/>
  <c r="AD8410" i="2"/>
  <c r="AC8410" i="2"/>
  <c r="L8410" i="2"/>
  <c r="K8410" i="2"/>
  <c r="M8410" i="2" s="1"/>
  <c r="G8410" i="2"/>
  <c r="AD8409" i="2"/>
  <c r="AC8409" i="2"/>
  <c r="M8409" i="2"/>
  <c r="K8409" i="2"/>
  <c r="L8409" i="2" s="1"/>
  <c r="G8409" i="2"/>
  <c r="AD8408" i="2"/>
  <c r="AC8408" i="2"/>
  <c r="L8408" i="2"/>
  <c r="K8408" i="2"/>
  <c r="M8408" i="2" s="1"/>
  <c r="N8408" i="2" s="1"/>
  <c r="G8408" i="2"/>
  <c r="AD8407" i="2"/>
  <c r="AC8407" i="2"/>
  <c r="K8407" i="2"/>
  <c r="G8407" i="2"/>
  <c r="AD8406" i="2"/>
  <c r="AC8406" i="2"/>
  <c r="L8406" i="2"/>
  <c r="K8406" i="2"/>
  <c r="M8406" i="2" s="1"/>
  <c r="G8406" i="2"/>
  <c r="AD8405" i="2"/>
  <c r="AC8405" i="2"/>
  <c r="M8405" i="2"/>
  <c r="K8405" i="2"/>
  <c r="L8405" i="2" s="1"/>
  <c r="G8405" i="2"/>
  <c r="AD8404" i="2"/>
  <c r="AC8404" i="2"/>
  <c r="L8404" i="2"/>
  <c r="K8404" i="2"/>
  <c r="M8404" i="2" s="1"/>
  <c r="N8404" i="2" s="1"/>
  <c r="G8404" i="2"/>
  <c r="AD8403" i="2"/>
  <c r="AC8403" i="2"/>
  <c r="K8403" i="2"/>
  <c r="G8403" i="2"/>
  <c r="AD8402" i="2"/>
  <c r="AC8402" i="2"/>
  <c r="L8402" i="2"/>
  <c r="K8402" i="2"/>
  <c r="M8402" i="2" s="1"/>
  <c r="G8402" i="2"/>
  <c r="AD8401" i="2"/>
  <c r="AC8401" i="2"/>
  <c r="M8401" i="2"/>
  <c r="K8401" i="2"/>
  <c r="L8401" i="2" s="1"/>
  <c r="G8401" i="2"/>
  <c r="AD8400" i="2"/>
  <c r="AC8400" i="2"/>
  <c r="L8400" i="2"/>
  <c r="K8400" i="2"/>
  <c r="M8400" i="2" s="1"/>
  <c r="N8400" i="2" s="1"/>
  <c r="G8400" i="2"/>
  <c r="AD8399" i="2"/>
  <c r="AC8399" i="2"/>
  <c r="K8399" i="2"/>
  <c r="G8399" i="2"/>
  <c r="AD8398" i="2"/>
  <c r="AC8398" i="2"/>
  <c r="L8398" i="2"/>
  <c r="K8398" i="2"/>
  <c r="M8398" i="2" s="1"/>
  <c r="G8398" i="2"/>
  <c r="AD8397" i="2"/>
  <c r="AC8397" i="2"/>
  <c r="M8397" i="2"/>
  <c r="K8397" i="2"/>
  <c r="L8397" i="2" s="1"/>
  <c r="G8397" i="2"/>
  <c r="AD8396" i="2"/>
  <c r="AC8396" i="2"/>
  <c r="L8396" i="2"/>
  <c r="K8396" i="2"/>
  <c r="M8396" i="2" s="1"/>
  <c r="N8396" i="2" s="1"/>
  <c r="G8396" i="2"/>
  <c r="AD8395" i="2"/>
  <c r="AC8395" i="2"/>
  <c r="K8395" i="2"/>
  <c r="G8395" i="2"/>
  <c r="AD8394" i="2"/>
  <c r="AC8394" i="2"/>
  <c r="L8394" i="2"/>
  <c r="K8394" i="2"/>
  <c r="M8394" i="2" s="1"/>
  <c r="G8394" i="2"/>
  <c r="AD8393" i="2"/>
  <c r="AC8393" i="2"/>
  <c r="M8393" i="2"/>
  <c r="K8393" i="2"/>
  <c r="L8393" i="2" s="1"/>
  <c r="G8393" i="2"/>
  <c r="AD8392" i="2"/>
  <c r="AC8392" i="2"/>
  <c r="L8392" i="2"/>
  <c r="K8392" i="2"/>
  <c r="M8392" i="2" s="1"/>
  <c r="N8392" i="2" s="1"/>
  <c r="G8392" i="2"/>
  <c r="AD8391" i="2"/>
  <c r="AC8391" i="2"/>
  <c r="K8391" i="2"/>
  <c r="G8391" i="2"/>
  <c r="AD8390" i="2"/>
  <c r="AC8390" i="2"/>
  <c r="L8390" i="2"/>
  <c r="K8390" i="2"/>
  <c r="M8390" i="2" s="1"/>
  <c r="G8390" i="2"/>
  <c r="AD8389" i="2"/>
  <c r="AC8389" i="2"/>
  <c r="M8389" i="2"/>
  <c r="K8389" i="2"/>
  <c r="L8389" i="2" s="1"/>
  <c r="G8389" i="2"/>
  <c r="AD8388" i="2"/>
  <c r="AC8388" i="2"/>
  <c r="L8388" i="2"/>
  <c r="K8388" i="2"/>
  <c r="M8388" i="2" s="1"/>
  <c r="N8388" i="2" s="1"/>
  <c r="G8388" i="2"/>
  <c r="AD8387" i="2"/>
  <c r="AC8387" i="2"/>
  <c r="K8387" i="2"/>
  <c r="G8387" i="2"/>
  <c r="AD8386" i="2"/>
  <c r="AC8386" i="2"/>
  <c r="L8386" i="2"/>
  <c r="K8386" i="2"/>
  <c r="M8386" i="2" s="1"/>
  <c r="G8386" i="2"/>
  <c r="AD8385" i="2"/>
  <c r="AC8385" i="2"/>
  <c r="M8385" i="2"/>
  <c r="K8385" i="2"/>
  <c r="L8385" i="2" s="1"/>
  <c r="G8385" i="2"/>
  <c r="AD8384" i="2"/>
  <c r="AC8384" i="2"/>
  <c r="L8384" i="2"/>
  <c r="K8384" i="2"/>
  <c r="M8384" i="2" s="1"/>
  <c r="N8384" i="2" s="1"/>
  <c r="G8384" i="2"/>
  <c r="AD8383" i="2"/>
  <c r="AC8383" i="2"/>
  <c r="K8383" i="2"/>
  <c r="G8383" i="2"/>
  <c r="AD8382" i="2"/>
  <c r="AC8382" i="2"/>
  <c r="L8382" i="2"/>
  <c r="K8382" i="2"/>
  <c r="M8382" i="2" s="1"/>
  <c r="G8382" i="2"/>
  <c r="AD8381" i="2"/>
  <c r="AC8381" i="2"/>
  <c r="M8381" i="2"/>
  <c r="K8381" i="2"/>
  <c r="L8381" i="2" s="1"/>
  <c r="G8381" i="2"/>
  <c r="AD8380" i="2"/>
  <c r="AC8380" i="2"/>
  <c r="L8380" i="2"/>
  <c r="K8380" i="2"/>
  <c r="M8380" i="2" s="1"/>
  <c r="N8380" i="2" s="1"/>
  <c r="G8380" i="2"/>
  <c r="AD8379" i="2"/>
  <c r="AC8379" i="2"/>
  <c r="K8379" i="2"/>
  <c r="G8379" i="2"/>
  <c r="AD8378" i="2"/>
  <c r="AC8378" i="2"/>
  <c r="L8378" i="2"/>
  <c r="K8378" i="2"/>
  <c r="M8378" i="2" s="1"/>
  <c r="G8378" i="2"/>
  <c r="AD8377" i="2"/>
  <c r="AC8377" i="2"/>
  <c r="M8377" i="2"/>
  <c r="K8377" i="2"/>
  <c r="L8377" i="2" s="1"/>
  <c r="G8377" i="2"/>
  <c r="AD8376" i="2"/>
  <c r="AC8376" i="2"/>
  <c r="L8376" i="2"/>
  <c r="K8376" i="2"/>
  <c r="M8376" i="2" s="1"/>
  <c r="N8376" i="2" s="1"/>
  <c r="G8376" i="2"/>
  <c r="AD8375" i="2"/>
  <c r="AC8375" i="2"/>
  <c r="K8375" i="2"/>
  <c r="G8375" i="2"/>
  <c r="AD8374" i="2"/>
  <c r="AC8374" i="2"/>
  <c r="L8374" i="2"/>
  <c r="K8374" i="2"/>
  <c r="M8374" i="2" s="1"/>
  <c r="G8374" i="2"/>
  <c r="AD8373" i="2"/>
  <c r="AC8373" i="2"/>
  <c r="M8373" i="2"/>
  <c r="K8373" i="2"/>
  <c r="L8373" i="2" s="1"/>
  <c r="G8373" i="2"/>
  <c r="AD8372" i="2"/>
  <c r="AC8372" i="2"/>
  <c r="L8372" i="2"/>
  <c r="K8372" i="2"/>
  <c r="M8372" i="2" s="1"/>
  <c r="N8372" i="2" s="1"/>
  <c r="G8372" i="2"/>
  <c r="AD8371" i="2"/>
  <c r="AC8371" i="2"/>
  <c r="K8371" i="2"/>
  <c r="G8371" i="2"/>
  <c r="AD8370" i="2"/>
  <c r="AC8370" i="2"/>
  <c r="L8370" i="2"/>
  <c r="K8370" i="2"/>
  <c r="M8370" i="2" s="1"/>
  <c r="G8370" i="2"/>
  <c r="AD8369" i="2"/>
  <c r="AC8369" i="2"/>
  <c r="M8369" i="2"/>
  <c r="K8369" i="2"/>
  <c r="L8369" i="2" s="1"/>
  <c r="G8369" i="2"/>
  <c r="AD8368" i="2"/>
  <c r="AC8368" i="2"/>
  <c r="L8368" i="2"/>
  <c r="K8368" i="2"/>
  <c r="M8368" i="2" s="1"/>
  <c r="N8368" i="2" s="1"/>
  <c r="G8368" i="2"/>
  <c r="AD8367" i="2"/>
  <c r="AC8367" i="2"/>
  <c r="K8367" i="2"/>
  <c r="G8367" i="2"/>
  <c r="AD8366" i="2"/>
  <c r="AC8366" i="2"/>
  <c r="L8366" i="2"/>
  <c r="K8366" i="2"/>
  <c r="M8366" i="2" s="1"/>
  <c r="G8366" i="2"/>
  <c r="AD8365" i="2"/>
  <c r="AC8365" i="2"/>
  <c r="M8365" i="2"/>
  <c r="K8365" i="2"/>
  <c r="L8365" i="2" s="1"/>
  <c r="G8365" i="2"/>
  <c r="AD8364" i="2"/>
  <c r="AC8364" i="2"/>
  <c r="L8364" i="2"/>
  <c r="K8364" i="2"/>
  <c r="M8364" i="2" s="1"/>
  <c r="N8364" i="2" s="1"/>
  <c r="G8364" i="2"/>
  <c r="AD8363" i="2"/>
  <c r="AC8363" i="2"/>
  <c r="K8363" i="2"/>
  <c r="G8363" i="2"/>
  <c r="AD8362" i="2"/>
  <c r="AC8362" i="2"/>
  <c r="L8362" i="2"/>
  <c r="K8362" i="2"/>
  <c r="M8362" i="2" s="1"/>
  <c r="G8362" i="2"/>
  <c r="AD8361" i="2"/>
  <c r="AC8361" i="2"/>
  <c r="M8361" i="2"/>
  <c r="K8361" i="2"/>
  <c r="L8361" i="2" s="1"/>
  <c r="G8361" i="2"/>
  <c r="AD8360" i="2"/>
  <c r="AC8360" i="2"/>
  <c r="L8360" i="2"/>
  <c r="K8360" i="2"/>
  <c r="M8360" i="2" s="1"/>
  <c r="N8360" i="2" s="1"/>
  <c r="G8360" i="2"/>
  <c r="AD8359" i="2"/>
  <c r="AC8359" i="2"/>
  <c r="K8359" i="2"/>
  <c r="G8359" i="2"/>
  <c r="AD8358" i="2"/>
  <c r="AC8358" i="2"/>
  <c r="L8358" i="2"/>
  <c r="K8358" i="2"/>
  <c r="M8358" i="2" s="1"/>
  <c r="G8358" i="2"/>
  <c r="AD8357" i="2"/>
  <c r="AC8357" i="2"/>
  <c r="M8357" i="2"/>
  <c r="K8357" i="2"/>
  <c r="L8357" i="2" s="1"/>
  <c r="G8357" i="2"/>
  <c r="AD8356" i="2"/>
  <c r="AC8356" i="2"/>
  <c r="L8356" i="2"/>
  <c r="K8356" i="2"/>
  <c r="M8356" i="2" s="1"/>
  <c r="N8356" i="2" s="1"/>
  <c r="G8356" i="2"/>
  <c r="AD8355" i="2"/>
  <c r="AC8355" i="2"/>
  <c r="K8355" i="2"/>
  <c r="G8355" i="2"/>
  <c r="AD8354" i="2"/>
  <c r="AC8354" i="2"/>
  <c r="L8354" i="2"/>
  <c r="K8354" i="2"/>
  <c r="M8354" i="2" s="1"/>
  <c r="G8354" i="2"/>
  <c r="AD8353" i="2"/>
  <c r="AC8353" i="2"/>
  <c r="M8353" i="2"/>
  <c r="K8353" i="2"/>
  <c r="L8353" i="2" s="1"/>
  <c r="G8353" i="2"/>
  <c r="AD8352" i="2"/>
  <c r="AC8352" i="2"/>
  <c r="L8352" i="2"/>
  <c r="K8352" i="2"/>
  <c r="M8352" i="2" s="1"/>
  <c r="N8352" i="2" s="1"/>
  <c r="G8352" i="2"/>
  <c r="AD8351" i="2"/>
  <c r="AC8351" i="2"/>
  <c r="K8351" i="2"/>
  <c r="G8351" i="2"/>
  <c r="AD8350" i="2"/>
  <c r="AC8350" i="2"/>
  <c r="L8350" i="2"/>
  <c r="K8350" i="2"/>
  <c r="M8350" i="2" s="1"/>
  <c r="G8350" i="2"/>
  <c r="AD8349" i="2"/>
  <c r="AC8349" i="2"/>
  <c r="M8349" i="2"/>
  <c r="K8349" i="2"/>
  <c r="L8349" i="2" s="1"/>
  <c r="G8349" i="2"/>
  <c r="AD8348" i="2"/>
  <c r="AC8348" i="2"/>
  <c r="L8348" i="2"/>
  <c r="K8348" i="2"/>
  <c r="M8348" i="2" s="1"/>
  <c r="N8348" i="2" s="1"/>
  <c r="G8348" i="2"/>
  <c r="AD8347" i="2"/>
  <c r="AC8347" i="2"/>
  <c r="K8347" i="2"/>
  <c r="G8347" i="2"/>
  <c r="AD8346" i="2"/>
  <c r="AC8346" i="2"/>
  <c r="L8346" i="2"/>
  <c r="K8346" i="2"/>
  <c r="M8346" i="2" s="1"/>
  <c r="G8346" i="2"/>
  <c r="AD8345" i="2"/>
  <c r="AC8345" i="2"/>
  <c r="M8345" i="2"/>
  <c r="K8345" i="2"/>
  <c r="L8345" i="2" s="1"/>
  <c r="G8345" i="2"/>
  <c r="AD8344" i="2"/>
  <c r="AC8344" i="2"/>
  <c r="L8344" i="2"/>
  <c r="K8344" i="2"/>
  <c r="M8344" i="2" s="1"/>
  <c r="N8344" i="2" s="1"/>
  <c r="G8344" i="2"/>
  <c r="AD8343" i="2"/>
  <c r="AC8343" i="2"/>
  <c r="K8343" i="2"/>
  <c r="G8343" i="2"/>
  <c r="AD8342" i="2"/>
  <c r="AC8342" i="2"/>
  <c r="L8342" i="2"/>
  <c r="K8342" i="2"/>
  <c r="M8342" i="2" s="1"/>
  <c r="G8342" i="2"/>
  <c r="AD8341" i="2"/>
  <c r="AC8341" i="2"/>
  <c r="M8341" i="2"/>
  <c r="K8341" i="2"/>
  <c r="L8341" i="2" s="1"/>
  <c r="G8341" i="2"/>
  <c r="AD8340" i="2"/>
  <c r="AC8340" i="2"/>
  <c r="L8340" i="2"/>
  <c r="K8340" i="2"/>
  <c r="M8340" i="2" s="1"/>
  <c r="N8340" i="2" s="1"/>
  <c r="G8340" i="2"/>
  <c r="AD8339" i="2"/>
  <c r="AC8339" i="2"/>
  <c r="K8339" i="2"/>
  <c r="G8339" i="2"/>
  <c r="AD8338" i="2"/>
  <c r="AC8338" i="2"/>
  <c r="L8338" i="2"/>
  <c r="K8338" i="2"/>
  <c r="M8338" i="2" s="1"/>
  <c r="G8338" i="2"/>
  <c r="AD8337" i="2"/>
  <c r="AC8337" i="2"/>
  <c r="M8337" i="2"/>
  <c r="K8337" i="2"/>
  <c r="L8337" i="2" s="1"/>
  <c r="G8337" i="2"/>
  <c r="AD8336" i="2"/>
  <c r="AC8336" i="2"/>
  <c r="L8336" i="2"/>
  <c r="K8336" i="2"/>
  <c r="M8336" i="2" s="1"/>
  <c r="N8336" i="2" s="1"/>
  <c r="G8336" i="2"/>
  <c r="AD8335" i="2"/>
  <c r="AC8335" i="2"/>
  <c r="K8335" i="2"/>
  <c r="G8335" i="2"/>
  <c r="AD8334" i="2"/>
  <c r="AC8334" i="2"/>
  <c r="L8334" i="2"/>
  <c r="K8334" i="2"/>
  <c r="M8334" i="2" s="1"/>
  <c r="G8334" i="2"/>
  <c r="AD8333" i="2"/>
  <c r="AC8333" i="2"/>
  <c r="M8333" i="2"/>
  <c r="K8333" i="2"/>
  <c r="L8333" i="2" s="1"/>
  <c r="G8333" i="2"/>
  <c r="AD8332" i="2"/>
  <c r="AC8332" i="2"/>
  <c r="L8332" i="2"/>
  <c r="K8332" i="2"/>
  <c r="M8332" i="2" s="1"/>
  <c r="N8332" i="2" s="1"/>
  <c r="G8332" i="2"/>
  <c r="AD8331" i="2"/>
  <c r="AC8331" i="2"/>
  <c r="K8331" i="2"/>
  <c r="G8331" i="2"/>
  <c r="AD8330" i="2"/>
  <c r="AC8330" i="2"/>
  <c r="L8330" i="2"/>
  <c r="K8330" i="2"/>
  <c r="M8330" i="2" s="1"/>
  <c r="G8330" i="2"/>
  <c r="AD8329" i="2"/>
  <c r="AC8329" i="2"/>
  <c r="M8329" i="2"/>
  <c r="K8329" i="2"/>
  <c r="L8329" i="2" s="1"/>
  <c r="G8329" i="2"/>
  <c r="AD8328" i="2"/>
  <c r="AC8328" i="2"/>
  <c r="L8328" i="2"/>
  <c r="K8328" i="2"/>
  <c r="M8328" i="2" s="1"/>
  <c r="N8328" i="2" s="1"/>
  <c r="G8328" i="2"/>
  <c r="AD8327" i="2"/>
  <c r="AC8327" i="2"/>
  <c r="K8327" i="2"/>
  <c r="G8327" i="2"/>
  <c r="AD8326" i="2"/>
  <c r="AC8326" i="2"/>
  <c r="L8326" i="2"/>
  <c r="K8326" i="2"/>
  <c r="M8326" i="2" s="1"/>
  <c r="G8326" i="2"/>
  <c r="AD8325" i="2"/>
  <c r="AC8325" i="2"/>
  <c r="M8325" i="2"/>
  <c r="K8325" i="2"/>
  <c r="L8325" i="2" s="1"/>
  <c r="G8325" i="2"/>
  <c r="AD8324" i="2"/>
  <c r="AC8324" i="2"/>
  <c r="L8324" i="2"/>
  <c r="K8324" i="2"/>
  <c r="M8324" i="2" s="1"/>
  <c r="N8324" i="2" s="1"/>
  <c r="G8324" i="2"/>
  <c r="AD8323" i="2"/>
  <c r="AC8323" i="2"/>
  <c r="K8323" i="2"/>
  <c r="G8323" i="2"/>
  <c r="AD8322" i="2"/>
  <c r="AC8322" i="2"/>
  <c r="L8322" i="2"/>
  <c r="K8322" i="2"/>
  <c r="M8322" i="2" s="1"/>
  <c r="G8322" i="2"/>
  <c r="AD8321" i="2"/>
  <c r="AC8321" i="2"/>
  <c r="M8321" i="2"/>
  <c r="K8321" i="2"/>
  <c r="L8321" i="2" s="1"/>
  <c r="G8321" i="2"/>
  <c r="AD8320" i="2"/>
  <c r="AC8320" i="2"/>
  <c r="L8320" i="2"/>
  <c r="K8320" i="2"/>
  <c r="M8320" i="2" s="1"/>
  <c r="N8320" i="2" s="1"/>
  <c r="G8320" i="2"/>
  <c r="AD8319" i="2"/>
  <c r="AC8319" i="2"/>
  <c r="K8319" i="2"/>
  <c r="G8319" i="2"/>
  <c r="AD8318" i="2"/>
  <c r="AC8318" i="2"/>
  <c r="L8318" i="2"/>
  <c r="K8318" i="2"/>
  <c r="M8318" i="2" s="1"/>
  <c r="G8318" i="2"/>
  <c r="AD8317" i="2"/>
  <c r="AC8317" i="2"/>
  <c r="M8317" i="2"/>
  <c r="K8317" i="2"/>
  <c r="L8317" i="2" s="1"/>
  <c r="G8317" i="2"/>
  <c r="AD8316" i="2"/>
  <c r="AC8316" i="2"/>
  <c r="L8316" i="2"/>
  <c r="K8316" i="2"/>
  <c r="M8316" i="2" s="1"/>
  <c r="N8316" i="2" s="1"/>
  <c r="G8316" i="2"/>
  <c r="AD8315" i="2"/>
  <c r="AC8315" i="2"/>
  <c r="K8315" i="2"/>
  <c r="G8315" i="2"/>
  <c r="AD8314" i="2"/>
  <c r="AC8314" i="2"/>
  <c r="L8314" i="2"/>
  <c r="K8314" i="2"/>
  <c r="M8314" i="2" s="1"/>
  <c r="G8314" i="2"/>
  <c r="AD8313" i="2"/>
  <c r="AC8313" i="2"/>
  <c r="M8313" i="2"/>
  <c r="K8313" i="2"/>
  <c r="L8313" i="2" s="1"/>
  <c r="G8313" i="2"/>
  <c r="AD8312" i="2"/>
  <c r="AC8312" i="2"/>
  <c r="L8312" i="2"/>
  <c r="K8312" i="2"/>
  <c r="M8312" i="2" s="1"/>
  <c r="N8312" i="2" s="1"/>
  <c r="G8312" i="2"/>
  <c r="AD8311" i="2"/>
  <c r="AC8311" i="2"/>
  <c r="K8311" i="2"/>
  <c r="G8311" i="2"/>
  <c r="AD8310" i="2"/>
  <c r="AC8310" i="2"/>
  <c r="L8310" i="2"/>
  <c r="K8310" i="2"/>
  <c r="M8310" i="2" s="1"/>
  <c r="G8310" i="2"/>
  <c r="AD8309" i="2"/>
  <c r="AC8309" i="2"/>
  <c r="M8309" i="2"/>
  <c r="K8309" i="2"/>
  <c r="L8309" i="2" s="1"/>
  <c r="G8309" i="2"/>
  <c r="AD8308" i="2"/>
  <c r="AC8308" i="2"/>
  <c r="L8308" i="2"/>
  <c r="K8308" i="2"/>
  <c r="M8308" i="2" s="1"/>
  <c r="N8308" i="2" s="1"/>
  <c r="G8308" i="2"/>
  <c r="AD8307" i="2"/>
  <c r="AC8307" i="2"/>
  <c r="K8307" i="2"/>
  <c r="G8307" i="2"/>
  <c r="AD8306" i="2"/>
  <c r="AC8306" i="2"/>
  <c r="L8306" i="2"/>
  <c r="K8306" i="2"/>
  <c r="M8306" i="2" s="1"/>
  <c r="G8306" i="2"/>
  <c r="AD8305" i="2"/>
  <c r="AC8305" i="2"/>
  <c r="M8305" i="2"/>
  <c r="K8305" i="2"/>
  <c r="L8305" i="2" s="1"/>
  <c r="G8305" i="2"/>
  <c r="AD8304" i="2"/>
  <c r="AC8304" i="2"/>
  <c r="L8304" i="2"/>
  <c r="K8304" i="2"/>
  <c r="M8304" i="2" s="1"/>
  <c r="N8304" i="2" s="1"/>
  <c r="G8304" i="2"/>
  <c r="AD8303" i="2"/>
  <c r="AC8303" i="2"/>
  <c r="K8303" i="2"/>
  <c r="G8303" i="2"/>
  <c r="AD8302" i="2"/>
  <c r="AC8302" i="2"/>
  <c r="L8302" i="2"/>
  <c r="K8302" i="2"/>
  <c r="M8302" i="2" s="1"/>
  <c r="G8302" i="2"/>
  <c r="AD8301" i="2"/>
  <c r="AC8301" i="2"/>
  <c r="M8301" i="2"/>
  <c r="K8301" i="2"/>
  <c r="L8301" i="2" s="1"/>
  <c r="G8301" i="2"/>
  <c r="AD8300" i="2"/>
  <c r="AC8300" i="2"/>
  <c r="L8300" i="2"/>
  <c r="K8300" i="2"/>
  <c r="M8300" i="2" s="1"/>
  <c r="N8300" i="2" s="1"/>
  <c r="G8300" i="2"/>
  <c r="AD8299" i="2"/>
  <c r="AC8299" i="2"/>
  <c r="K8299" i="2"/>
  <c r="G8299" i="2"/>
  <c r="AD8298" i="2"/>
  <c r="AC8298" i="2"/>
  <c r="L8298" i="2"/>
  <c r="K8298" i="2"/>
  <c r="M8298" i="2" s="1"/>
  <c r="G8298" i="2"/>
  <c r="AD8297" i="2"/>
  <c r="AC8297" i="2"/>
  <c r="M8297" i="2"/>
  <c r="K8297" i="2"/>
  <c r="L8297" i="2" s="1"/>
  <c r="G8297" i="2"/>
  <c r="AD8296" i="2"/>
  <c r="AC8296" i="2"/>
  <c r="L8296" i="2"/>
  <c r="K8296" i="2"/>
  <c r="M8296" i="2" s="1"/>
  <c r="N8296" i="2" s="1"/>
  <c r="G8296" i="2"/>
  <c r="AD8295" i="2"/>
  <c r="AC8295" i="2"/>
  <c r="K8295" i="2"/>
  <c r="G8295" i="2"/>
  <c r="AD8294" i="2"/>
  <c r="AC8294" i="2"/>
  <c r="L8294" i="2"/>
  <c r="K8294" i="2"/>
  <c r="M8294" i="2" s="1"/>
  <c r="G8294" i="2"/>
  <c r="AD8293" i="2"/>
  <c r="AC8293" i="2"/>
  <c r="M8293" i="2"/>
  <c r="K8293" i="2"/>
  <c r="L8293" i="2" s="1"/>
  <c r="G8293" i="2"/>
  <c r="AD8292" i="2"/>
  <c r="AC8292" i="2"/>
  <c r="L8292" i="2"/>
  <c r="K8292" i="2"/>
  <c r="M8292" i="2" s="1"/>
  <c r="N8292" i="2" s="1"/>
  <c r="G8292" i="2"/>
  <c r="AD8291" i="2"/>
  <c r="AC8291" i="2"/>
  <c r="K8291" i="2"/>
  <c r="G8291" i="2"/>
  <c r="AD8290" i="2"/>
  <c r="AC8290" i="2"/>
  <c r="L8290" i="2"/>
  <c r="K8290" i="2"/>
  <c r="M8290" i="2" s="1"/>
  <c r="G8290" i="2"/>
  <c r="AD8289" i="2"/>
  <c r="AC8289" i="2"/>
  <c r="M8289" i="2"/>
  <c r="K8289" i="2"/>
  <c r="L8289" i="2" s="1"/>
  <c r="G8289" i="2"/>
  <c r="AD8288" i="2"/>
  <c r="AC8288" i="2"/>
  <c r="L8288" i="2"/>
  <c r="K8288" i="2"/>
  <c r="M8288" i="2" s="1"/>
  <c r="N8288" i="2" s="1"/>
  <c r="G8288" i="2"/>
  <c r="AD8287" i="2"/>
  <c r="AC8287" i="2"/>
  <c r="K8287" i="2"/>
  <c r="G8287" i="2"/>
  <c r="AD8286" i="2"/>
  <c r="AC8286" i="2"/>
  <c r="L8286" i="2"/>
  <c r="K8286" i="2"/>
  <c r="M8286" i="2" s="1"/>
  <c r="G8286" i="2"/>
  <c r="AD8285" i="2"/>
  <c r="AC8285" i="2"/>
  <c r="M8285" i="2"/>
  <c r="K8285" i="2"/>
  <c r="L8285" i="2" s="1"/>
  <c r="G8285" i="2"/>
  <c r="AD8284" i="2"/>
  <c r="AC8284" i="2"/>
  <c r="L8284" i="2"/>
  <c r="K8284" i="2"/>
  <c r="M8284" i="2" s="1"/>
  <c r="N8284" i="2" s="1"/>
  <c r="G8284" i="2"/>
  <c r="AD8283" i="2"/>
  <c r="AC8283" i="2"/>
  <c r="K8283" i="2"/>
  <c r="G8283" i="2"/>
  <c r="AD8282" i="2"/>
  <c r="AC8282" i="2"/>
  <c r="L8282" i="2"/>
  <c r="K8282" i="2"/>
  <c r="M8282" i="2" s="1"/>
  <c r="G8282" i="2"/>
  <c r="AD8281" i="2"/>
  <c r="AC8281" i="2"/>
  <c r="M8281" i="2"/>
  <c r="K8281" i="2"/>
  <c r="L8281" i="2" s="1"/>
  <c r="G8281" i="2"/>
  <c r="AD8280" i="2"/>
  <c r="AC8280" i="2"/>
  <c r="L8280" i="2"/>
  <c r="K8280" i="2"/>
  <c r="M8280" i="2" s="1"/>
  <c r="N8280" i="2" s="1"/>
  <c r="G8280" i="2"/>
  <c r="AD8279" i="2"/>
  <c r="AC8279" i="2"/>
  <c r="K8279" i="2"/>
  <c r="G8279" i="2"/>
  <c r="AD8278" i="2"/>
  <c r="AC8278" i="2"/>
  <c r="L8278" i="2"/>
  <c r="K8278" i="2"/>
  <c r="M8278" i="2" s="1"/>
  <c r="G8278" i="2"/>
  <c r="AD8277" i="2"/>
  <c r="AC8277" i="2"/>
  <c r="M8277" i="2"/>
  <c r="K8277" i="2"/>
  <c r="L8277" i="2" s="1"/>
  <c r="G8277" i="2"/>
  <c r="AD8276" i="2"/>
  <c r="AC8276" i="2"/>
  <c r="L8276" i="2"/>
  <c r="K8276" i="2"/>
  <c r="M8276" i="2" s="1"/>
  <c r="N8276" i="2" s="1"/>
  <c r="G8276" i="2"/>
  <c r="AD8275" i="2"/>
  <c r="AC8275" i="2"/>
  <c r="K8275" i="2"/>
  <c r="G8275" i="2"/>
  <c r="AD8274" i="2"/>
  <c r="AC8274" i="2"/>
  <c r="L8274" i="2"/>
  <c r="K8274" i="2"/>
  <c r="M8274" i="2" s="1"/>
  <c r="G8274" i="2"/>
  <c r="AD8273" i="2"/>
  <c r="AC8273" i="2"/>
  <c r="M8273" i="2"/>
  <c r="K8273" i="2"/>
  <c r="L8273" i="2" s="1"/>
  <c r="G8273" i="2"/>
  <c r="AD8272" i="2"/>
  <c r="AC8272" i="2"/>
  <c r="L8272" i="2"/>
  <c r="K8272" i="2"/>
  <c r="M8272" i="2" s="1"/>
  <c r="N8272" i="2" s="1"/>
  <c r="G8272" i="2"/>
  <c r="AD8271" i="2"/>
  <c r="AC8271" i="2"/>
  <c r="K8271" i="2"/>
  <c r="G8271" i="2"/>
  <c r="AD8270" i="2"/>
  <c r="AC8270" i="2"/>
  <c r="L8270" i="2"/>
  <c r="K8270" i="2"/>
  <c r="M8270" i="2" s="1"/>
  <c r="G8270" i="2"/>
  <c r="AD8269" i="2"/>
  <c r="AC8269" i="2"/>
  <c r="M8269" i="2"/>
  <c r="K8269" i="2"/>
  <c r="L8269" i="2" s="1"/>
  <c r="G8269" i="2"/>
  <c r="AD8268" i="2"/>
  <c r="AC8268" i="2"/>
  <c r="L8268" i="2"/>
  <c r="K8268" i="2"/>
  <c r="M8268" i="2" s="1"/>
  <c r="N8268" i="2" s="1"/>
  <c r="G8268" i="2"/>
  <c r="AD8267" i="2"/>
  <c r="AC8267" i="2"/>
  <c r="K8267" i="2"/>
  <c r="G8267" i="2"/>
  <c r="AD8266" i="2"/>
  <c r="AC8266" i="2"/>
  <c r="L8266" i="2"/>
  <c r="K8266" i="2"/>
  <c r="M8266" i="2" s="1"/>
  <c r="G8266" i="2"/>
  <c r="AD8265" i="2"/>
  <c r="AC8265" i="2"/>
  <c r="M8265" i="2"/>
  <c r="K8265" i="2"/>
  <c r="L8265" i="2" s="1"/>
  <c r="G8265" i="2"/>
  <c r="AD8264" i="2"/>
  <c r="AC8264" i="2"/>
  <c r="L8264" i="2"/>
  <c r="K8264" i="2"/>
  <c r="M8264" i="2" s="1"/>
  <c r="N8264" i="2" s="1"/>
  <c r="G8264" i="2"/>
  <c r="AD8263" i="2"/>
  <c r="AC8263" i="2"/>
  <c r="K8263" i="2"/>
  <c r="G8263" i="2"/>
  <c r="AD8262" i="2"/>
  <c r="AC8262" i="2"/>
  <c r="L8262" i="2"/>
  <c r="K8262" i="2"/>
  <c r="M8262" i="2" s="1"/>
  <c r="G8262" i="2"/>
  <c r="AD8261" i="2"/>
  <c r="AC8261" i="2"/>
  <c r="M8261" i="2"/>
  <c r="K8261" i="2"/>
  <c r="L8261" i="2" s="1"/>
  <c r="G8261" i="2"/>
  <c r="AD8260" i="2"/>
  <c r="AC8260" i="2"/>
  <c r="L8260" i="2"/>
  <c r="K8260" i="2"/>
  <c r="M8260" i="2" s="1"/>
  <c r="N8260" i="2" s="1"/>
  <c r="G8260" i="2"/>
  <c r="AD8259" i="2"/>
  <c r="AC8259" i="2"/>
  <c r="K8259" i="2"/>
  <c r="G8259" i="2"/>
  <c r="AD8258" i="2"/>
  <c r="AC8258" i="2"/>
  <c r="L8258" i="2"/>
  <c r="K8258" i="2"/>
  <c r="M8258" i="2" s="1"/>
  <c r="G8258" i="2"/>
  <c r="AD8257" i="2"/>
  <c r="AC8257" i="2"/>
  <c r="M8257" i="2"/>
  <c r="K8257" i="2"/>
  <c r="L8257" i="2" s="1"/>
  <c r="G8257" i="2"/>
  <c r="AD8256" i="2"/>
  <c r="AC8256" i="2"/>
  <c r="L8256" i="2"/>
  <c r="K8256" i="2"/>
  <c r="M8256" i="2" s="1"/>
  <c r="N8256" i="2" s="1"/>
  <c r="G8256" i="2"/>
  <c r="AD8255" i="2"/>
  <c r="AC8255" i="2"/>
  <c r="K8255" i="2"/>
  <c r="G8255" i="2"/>
  <c r="AD8254" i="2"/>
  <c r="AC8254" i="2"/>
  <c r="L8254" i="2"/>
  <c r="K8254" i="2"/>
  <c r="M8254" i="2" s="1"/>
  <c r="G8254" i="2"/>
  <c r="AD8253" i="2"/>
  <c r="AC8253" i="2"/>
  <c r="M8253" i="2"/>
  <c r="K8253" i="2"/>
  <c r="L8253" i="2" s="1"/>
  <c r="G8253" i="2"/>
  <c r="AD8252" i="2"/>
  <c r="AC8252" i="2"/>
  <c r="L8252" i="2"/>
  <c r="K8252" i="2"/>
  <c r="M8252" i="2" s="1"/>
  <c r="N8252" i="2" s="1"/>
  <c r="G8252" i="2"/>
  <c r="AD8251" i="2"/>
  <c r="AC8251" i="2"/>
  <c r="K8251" i="2"/>
  <c r="G8251" i="2"/>
  <c r="AD8250" i="2"/>
  <c r="AC8250" i="2"/>
  <c r="L8250" i="2"/>
  <c r="K8250" i="2"/>
  <c r="M8250" i="2" s="1"/>
  <c r="G8250" i="2"/>
  <c r="AD8249" i="2"/>
  <c r="AC8249" i="2"/>
  <c r="M8249" i="2"/>
  <c r="K8249" i="2"/>
  <c r="L8249" i="2" s="1"/>
  <c r="G8249" i="2"/>
  <c r="AD8248" i="2"/>
  <c r="AC8248" i="2"/>
  <c r="L8248" i="2"/>
  <c r="K8248" i="2"/>
  <c r="M8248" i="2" s="1"/>
  <c r="N8248" i="2" s="1"/>
  <c r="G8248" i="2"/>
  <c r="AD8247" i="2"/>
  <c r="AC8247" i="2"/>
  <c r="K8247" i="2"/>
  <c r="G8247" i="2"/>
  <c r="AD8246" i="2"/>
  <c r="AC8246" i="2"/>
  <c r="L8246" i="2"/>
  <c r="K8246" i="2"/>
  <c r="M8246" i="2" s="1"/>
  <c r="G8246" i="2"/>
  <c r="AD8245" i="2"/>
  <c r="AC8245" i="2"/>
  <c r="M8245" i="2"/>
  <c r="K8245" i="2"/>
  <c r="L8245" i="2" s="1"/>
  <c r="G8245" i="2"/>
  <c r="AD8244" i="2"/>
  <c r="AC8244" i="2"/>
  <c r="L8244" i="2"/>
  <c r="K8244" i="2"/>
  <c r="M8244" i="2" s="1"/>
  <c r="N8244" i="2" s="1"/>
  <c r="G8244" i="2"/>
  <c r="AD8243" i="2"/>
  <c r="AC8243" i="2"/>
  <c r="K8243" i="2"/>
  <c r="G8243" i="2"/>
  <c r="AD8242" i="2"/>
  <c r="AC8242" i="2"/>
  <c r="L8242" i="2"/>
  <c r="K8242" i="2"/>
  <c r="M8242" i="2" s="1"/>
  <c r="G8242" i="2"/>
  <c r="AD8241" i="2"/>
  <c r="AC8241" i="2"/>
  <c r="M8241" i="2"/>
  <c r="K8241" i="2"/>
  <c r="L8241" i="2" s="1"/>
  <c r="G8241" i="2"/>
  <c r="AD8240" i="2"/>
  <c r="AC8240" i="2"/>
  <c r="L8240" i="2"/>
  <c r="K8240" i="2"/>
  <c r="M8240" i="2" s="1"/>
  <c r="N8240" i="2" s="1"/>
  <c r="G8240" i="2"/>
  <c r="AD8239" i="2"/>
  <c r="AC8239" i="2"/>
  <c r="K8239" i="2"/>
  <c r="G8239" i="2"/>
  <c r="AD8238" i="2"/>
  <c r="AC8238" i="2"/>
  <c r="L8238" i="2"/>
  <c r="K8238" i="2"/>
  <c r="M8238" i="2" s="1"/>
  <c r="G8238" i="2"/>
  <c r="AD8237" i="2"/>
  <c r="AC8237" i="2"/>
  <c r="M8237" i="2"/>
  <c r="K8237" i="2"/>
  <c r="L8237" i="2" s="1"/>
  <c r="G8237" i="2"/>
  <c r="AD8236" i="2"/>
  <c r="AC8236" i="2"/>
  <c r="L8236" i="2"/>
  <c r="K8236" i="2"/>
  <c r="M8236" i="2" s="1"/>
  <c r="N8236" i="2" s="1"/>
  <c r="G8236" i="2"/>
  <c r="AD8235" i="2"/>
  <c r="AC8235" i="2"/>
  <c r="K8235" i="2"/>
  <c r="G8235" i="2"/>
  <c r="AD8234" i="2"/>
  <c r="AC8234" i="2"/>
  <c r="L8234" i="2"/>
  <c r="K8234" i="2"/>
  <c r="M8234" i="2" s="1"/>
  <c r="G8234" i="2"/>
  <c r="AD8233" i="2"/>
  <c r="AC8233" i="2"/>
  <c r="M8233" i="2"/>
  <c r="K8233" i="2"/>
  <c r="L8233" i="2" s="1"/>
  <c r="G8233" i="2"/>
  <c r="AD8232" i="2"/>
  <c r="AC8232" i="2"/>
  <c r="L8232" i="2"/>
  <c r="K8232" i="2"/>
  <c r="M8232" i="2" s="1"/>
  <c r="N8232" i="2" s="1"/>
  <c r="G8232" i="2"/>
  <c r="AD8231" i="2"/>
  <c r="AC8231" i="2"/>
  <c r="K8231" i="2"/>
  <c r="G8231" i="2"/>
  <c r="AD8230" i="2"/>
  <c r="AC8230" i="2"/>
  <c r="L8230" i="2"/>
  <c r="K8230" i="2"/>
  <c r="M8230" i="2" s="1"/>
  <c r="G8230" i="2"/>
  <c r="AD8229" i="2"/>
  <c r="AC8229" i="2"/>
  <c r="M8229" i="2"/>
  <c r="K8229" i="2"/>
  <c r="L8229" i="2" s="1"/>
  <c r="G8229" i="2"/>
  <c r="AD8228" i="2"/>
  <c r="AC8228" i="2"/>
  <c r="L8228" i="2"/>
  <c r="K8228" i="2"/>
  <c r="M8228" i="2" s="1"/>
  <c r="N8228" i="2" s="1"/>
  <c r="G8228" i="2"/>
  <c r="AD8227" i="2"/>
  <c r="AC8227" i="2"/>
  <c r="K8227" i="2"/>
  <c r="G8227" i="2"/>
  <c r="AD8226" i="2"/>
  <c r="AC8226" i="2"/>
  <c r="L8226" i="2"/>
  <c r="K8226" i="2"/>
  <c r="M8226" i="2" s="1"/>
  <c r="G8226" i="2"/>
  <c r="AD8225" i="2"/>
  <c r="AC8225" i="2"/>
  <c r="M8225" i="2"/>
  <c r="K8225" i="2"/>
  <c r="L8225" i="2" s="1"/>
  <c r="G8225" i="2"/>
  <c r="AD8224" i="2"/>
  <c r="AC8224" i="2"/>
  <c r="L8224" i="2"/>
  <c r="K8224" i="2"/>
  <c r="M8224" i="2" s="1"/>
  <c r="N8224" i="2" s="1"/>
  <c r="G8224" i="2"/>
  <c r="AD8223" i="2"/>
  <c r="AC8223" i="2"/>
  <c r="K8223" i="2"/>
  <c r="G8223" i="2"/>
  <c r="AD8222" i="2"/>
  <c r="AC8222" i="2"/>
  <c r="L8222" i="2"/>
  <c r="K8222" i="2"/>
  <c r="M8222" i="2" s="1"/>
  <c r="G8222" i="2"/>
  <c r="AD8221" i="2"/>
  <c r="AC8221" i="2"/>
  <c r="M8221" i="2"/>
  <c r="K8221" i="2"/>
  <c r="L8221" i="2" s="1"/>
  <c r="G8221" i="2"/>
  <c r="AD8220" i="2"/>
  <c r="AC8220" i="2"/>
  <c r="L8220" i="2"/>
  <c r="K8220" i="2"/>
  <c r="M8220" i="2" s="1"/>
  <c r="N8220" i="2" s="1"/>
  <c r="G8220" i="2"/>
  <c r="AD8219" i="2"/>
  <c r="AC8219" i="2"/>
  <c r="K8219" i="2"/>
  <c r="G8219" i="2"/>
  <c r="AD8218" i="2"/>
  <c r="AC8218" i="2"/>
  <c r="L8218" i="2"/>
  <c r="K8218" i="2"/>
  <c r="M8218" i="2" s="1"/>
  <c r="G8218" i="2"/>
  <c r="AD8217" i="2"/>
  <c r="AC8217" i="2"/>
  <c r="M8217" i="2"/>
  <c r="K8217" i="2"/>
  <c r="L8217" i="2" s="1"/>
  <c r="G8217" i="2"/>
  <c r="AD8216" i="2"/>
  <c r="AC8216" i="2"/>
  <c r="L8216" i="2"/>
  <c r="K8216" i="2"/>
  <c r="M8216" i="2" s="1"/>
  <c r="N8216" i="2" s="1"/>
  <c r="G8216" i="2"/>
  <c r="AD8215" i="2"/>
  <c r="AC8215" i="2"/>
  <c r="K8215" i="2"/>
  <c r="G8215" i="2"/>
  <c r="AD8214" i="2"/>
  <c r="AC8214" i="2"/>
  <c r="L8214" i="2"/>
  <c r="K8214" i="2"/>
  <c r="M8214" i="2" s="1"/>
  <c r="G8214" i="2"/>
  <c r="AD8213" i="2"/>
  <c r="AC8213" i="2"/>
  <c r="M8213" i="2"/>
  <c r="K8213" i="2"/>
  <c r="L8213" i="2" s="1"/>
  <c r="G8213" i="2"/>
  <c r="AD8212" i="2"/>
  <c r="AC8212" i="2"/>
  <c r="L8212" i="2"/>
  <c r="K8212" i="2"/>
  <c r="M8212" i="2" s="1"/>
  <c r="N8212" i="2" s="1"/>
  <c r="G8212" i="2"/>
  <c r="AD8211" i="2"/>
  <c r="AC8211" i="2"/>
  <c r="K8211" i="2"/>
  <c r="G8211" i="2"/>
  <c r="AD8210" i="2"/>
  <c r="AC8210" i="2"/>
  <c r="L8210" i="2"/>
  <c r="K8210" i="2"/>
  <c r="M8210" i="2" s="1"/>
  <c r="G8210" i="2"/>
  <c r="AD8209" i="2"/>
  <c r="AC8209" i="2"/>
  <c r="M8209" i="2"/>
  <c r="K8209" i="2"/>
  <c r="L8209" i="2" s="1"/>
  <c r="G8209" i="2"/>
  <c r="AD8208" i="2"/>
  <c r="AC8208" i="2"/>
  <c r="L8208" i="2"/>
  <c r="K8208" i="2"/>
  <c r="M8208" i="2" s="1"/>
  <c r="N8208" i="2" s="1"/>
  <c r="G8208" i="2"/>
  <c r="AD8207" i="2"/>
  <c r="AC8207" i="2"/>
  <c r="K8207" i="2"/>
  <c r="G8207" i="2"/>
  <c r="AD8206" i="2"/>
  <c r="AC8206" i="2"/>
  <c r="L8206" i="2"/>
  <c r="K8206" i="2"/>
  <c r="M8206" i="2" s="1"/>
  <c r="G8206" i="2"/>
  <c r="AD8205" i="2"/>
  <c r="AC8205" i="2"/>
  <c r="M8205" i="2"/>
  <c r="K8205" i="2"/>
  <c r="L8205" i="2" s="1"/>
  <c r="G8205" i="2"/>
  <c r="AD8204" i="2"/>
  <c r="AC8204" i="2"/>
  <c r="L8204" i="2"/>
  <c r="K8204" i="2"/>
  <c r="M8204" i="2" s="1"/>
  <c r="N8204" i="2" s="1"/>
  <c r="G8204" i="2"/>
  <c r="AD8203" i="2"/>
  <c r="AC8203" i="2"/>
  <c r="K8203" i="2"/>
  <c r="G8203" i="2"/>
  <c r="AD8202" i="2"/>
  <c r="AC8202" i="2"/>
  <c r="L8202" i="2"/>
  <c r="K8202" i="2"/>
  <c r="M8202" i="2" s="1"/>
  <c r="G8202" i="2"/>
  <c r="AD8201" i="2"/>
  <c r="AC8201" i="2"/>
  <c r="M8201" i="2"/>
  <c r="K8201" i="2"/>
  <c r="L8201" i="2" s="1"/>
  <c r="G8201" i="2"/>
  <c r="AD8200" i="2"/>
  <c r="AC8200" i="2"/>
  <c r="L8200" i="2"/>
  <c r="K8200" i="2"/>
  <c r="M8200" i="2" s="1"/>
  <c r="N8200" i="2" s="1"/>
  <c r="G8200" i="2"/>
  <c r="AD8199" i="2"/>
  <c r="AC8199" i="2"/>
  <c r="K8199" i="2"/>
  <c r="G8199" i="2"/>
  <c r="AD8198" i="2"/>
  <c r="AC8198" i="2"/>
  <c r="L8198" i="2"/>
  <c r="K8198" i="2"/>
  <c r="M8198" i="2" s="1"/>
  <c r="G8198" i="2"/>
  <c r="AD8197" i="2"/>
  <c r="AC8197" i="2"/>
  <c r="M8197" i="2"/>
  <c r="K8197" i="2"/>
  <c r="L8197" i="2" s="1"/>
  <c r="G8197" i="2"/>
  <c r="AD8196" i="2"/>
  <c r="AC8196" i="2"/>
  <c r="L8196" i="2"/>
  <c r="K8196" i="2"/>
  <c r="M8196" i="2" s="1"/>
  <c r="N8196" i="2" s="1"/>
  <c r="G8196" i="2"/>
  <c r="AD8195" i="2"/>
  <c r="AC8195" i="2"/>
  <c r="K8195" i="2"/>
  <c r="G8195" i="2"/>
  <c r="AD8194" i="2"/>
  <c r="AC8194" i="2"/>
  <c r="L8194" i="2"/>
  <c r="K8194" i="2"/>
  <c r="M8194" i="2" s="1"/>
  <c r="G8194" i="2"/>
  <c r="AD8193" i="2"/>
  <c r="AC8193" i="2"/>
  <c r="M8193" i="2"/>
  <c r="K8193" i="2"/>
  <c r="L8193" i="2" s="1"/>
  <c r="G8193" i="2"/>
  <c r="AD8192" i="2"/>
  <c r="AC8192" i="2"/>
  <c r="L8192" i="2"/>
  <c r="K8192" i="2"/>
  <c r="M8192" i="2" s="1"/>
  <c r="N8192" i="2" s="1"/>
  <c r="G8192" i="2"/>
  <c r="AD8191" i="2"/>
  <c r="AC8191" i="2"/>
  <c r="K8191" i="2"/>
  <c r="G8191" i="2"/>
  <c r="AD8190" i="2"/>
  <c r="AC8190" i="2"/>
  <c r="L8190" i="2"/>
  <c r="K8190" i="2"/>
  <c r="M8190" i="2" s="1"/>
  <c r="G8190" i="2"/>
  <c r="AD8189" i="2"/>
  <c r="AC8189" i="2"/>
  <c r="M8189" i="2"/>
  <c r="K8189" i="2"/>
  <c r="L8189" i="2" s="1"/>
  <c r="G8189" i="2"/>
  <c r="AD8188" i="2"/>
  <c r="AC8188" i="2"/>
  <c r="L8188" i="2"/>
  <c r="K8188" i="2"/>
  <c r="M8188" i="2" s="1"/>
  <c r="N8188" i="2" s="1"/>
  <c r="G8188" i="2"/>
  <c r="AD8187" i="2"/>
  <c r="AC8187" i="2"/>
  <c r="K8187" i="2"/>
  <c r="G8187" i="2"/>
  <c r="AD8186" i="2"/>
  <c r="AC8186" i="2"/>
  <c r="L8186" i="2"/>
  <c r="K8186" i="2"/>
  <c r="M8186" i="2" s="1"/>
  <c r="G8186" i="2"/>
  <c r="AD8185" i="2"/>
  <c r="AC8185" i="2"/>
  <c r="M8185" i="2"/>
  <c r="K8185" i="2"/>
  <c r="L8185" i="2" s="1"/>
  <c r="G8185" i="2"/>
  <c r="AD8184" i="2"/>
  <c r="AC8184" i="2"/>
  <c r="L8184" i="2"/>
  <c r="K8184" i="2"/>
  <c r="M8184" i="2" s="1"/>
  <c r="N8184" i="2" s="1"/>
  <c r="G8184" i="2"/>
  <c r="AD8183" i="2"/>
  <c r="AC8183" i="2"/>
  <c r="K8183" i="2"/>
  <c r="G8183" i="2"/>
  <c r="AD8182" i="2"/>
  <c r="AC8182" i="2"/>
  <c r="L8182" i="2"/>
  <c r="K8182" i="2"/>
  <c r="M8182" i="2" s="1"/>
  <c r="G8182" i="2"/>
  <c r="AD8181" i="2"/>
  <c r="AC8181" i="2"/>
  <c r="M8181" i="2"/>
  <c r="K8181" i="2"/>
  <c r="L8181" i="2" s="1"/>
  <c r="G8181" i="2"/>
  <c r="AD8180" i="2"/>
  <c r="AC8180" i="2"/>
  <c r="L8180" i="2"/>
  <c r="K8180" i="2"/>
  <c r="M8180" i="2" s="1"/>
  <c r="N8180" i="2" s="1"/>
  <c r="G8180" i="2"/>
  <c r="AD8179" i="2"/>
  <c r="AC8179" i="2"/>
  <c r="K8179" i="2"/>
  <c r="G8179" i="2"/>
  <c r="AD8178" i="2"/>
  <c r="AC8178" i="2"/>
  <c r="L8178" i="2"/>
  <c r="K8178" i="2"/>
  <c r="M8178" i="2" s="1"/>
  <c r="G8178" i="2"/>
  <c r="AD8177" i="2"/>
  <c r="AC8177" i="2"/>
  <c r="M8177" i="2"/>
  <c r="K8177" i="2"/>
  <c r="L8177" i="2" s="1"/>
  <c r="G8177" i="2"/>
  <c r="AD8176" i="2"/>
  <c r="AC8176" i="2"/>
  <c r="L8176" i="2"/>
  <c r="K8176" i="2"/>
  <c r="M8176" i="2" s="1"/>
  <c r="N8176" i="2" s="1"/>
  <c r="G8176" i="2"/>
  <c r="AD8175" i="2"/>
  <c r="AC8175" i="2"/>
  <c r="K8175" i="2"/>
  <c r="G8175" i="2"/>
  <c r="AD8174" i="2"/>
  <c r="AC8174" i="2"/>
  <c r="L8174" i="2"/>
  <c r="K8174" i="2"/>
  <c r="M8174" i="2" s="1"/>
  <c r="G8174" i="2"/>
  <c r="AD8173" i="2"/>
  <c r="AC8173" i="2"/>
  <c r="M8173" i="2"/>
  <c r="K8173" i="2"/>
  <c r="L8173" i="2" s="1"/>
  <c r="G8173" i="2"/>
  <c r="AD8172" i="2"/>
  <c r="AC8172" i="2"/>
  <c r="L8172" i="2"/>
  <c r="K8172" i="2"/>
  <c r="M8172" i="2" s="1"/>
  <c r="N8172" i="2" s="1"/>
  <c r="G8172" i="2"/>
  <c r="AD8171" i="2"/>
  <c r="AC8171" i="2"/>
  <c r="K8171" i="2"/>
  <c r="G8171" i="2"/>
  <c r="AD8170" i="2"/>
  <c r="AC8170" i="2"/>
  <c r="L8170" i="2"/>
  <c r="K8170" i="2"/>
  <c r="M8170" i="2" s="1"/>
  <c r="G8170" i="2"/>
  <c r="AD8169" i="2"/>
  <c r="AC8169" i="2"/>
  <c r="M8169" i="2"/>
  <c r="K8169" i="2"/>
  <c r="L8169" i="2" s="1"/>
  <c r="G8169" i="2"/>
  <c r="AD8168" i="2"/>
  <c r="AC8168" i="2"/>
  <c r="L8168" i="2"/>
  <c r="K8168" i="2"/>
  <c r="M8168" i="2" s="1"/>
  <c r="N8168" i="2" s="1"/>
  <c r="G8168" i="2"/>
  <c r="AD8167" i="2"/>
  <c r="AC8167" i="2"/>
  <c r="K8167" i="2"/>
  <c r="G8167" i="2"/>
  <c r="AD8166" i="2"/>
  <c r="AC8166" i="2"/>
  <c r="L8166" i="2"/>
  <c r="K8166" i="2"/>
  <c r="M8166" i="2" s="1"/>
  <c r="G8166" i="2"/>
  <c r="AD8165" i="2"/>
  <c r="AC8165" i="2"/>
  <c r="M8165" i="2"/>
  <c r="K8165" i="2"/>
  <c r="L8165" i="2" s="1"/>
  <c r="G8165" i="2"/>
  <c r="AD8164" i="2"/>
  <c r="AC8164" i="2"/>
  <c r="L8164" i="2"/>
  <c r="K8164" i="2"/>
  <c r="M8164" i="2" s="1"/>
  <c r="N8164" i="2" s="1"/>
  <c r="G8164" i="2"/>
  <c r="AD8163" i="2"/>
  <c r="AC8163" i="2"/>
  <c r="K8163" i="2"/>
  <c r="G8163" i="2"/>
  <c r="AD8162" i="2"/>
  <c r="AC8162" i="2"/>
  <c r="L8162" i="2"/>
  <c r="K8162" i="2"/>
  <c r="M8162" i="2" s="1"/>
  <c r="G8162" i="2"/>
  <c r="AD8161" i="2"/>
  <c r="AC8161" i="2"/>
  <c r="M8161" i="2"/>
  <c r="K8161" i="2"/>
  <c r="L8161" i="2" s="1"/>
  <c r="G8161" i="2"/>
  <c r="AD8160" i="2"/>
  <c r="AC8160" i="2"/>
  <c r="L8160" i="2"/>
  <c r="K8160" i="2"/>
  <c r="M8160" i="2" s="1"/>
  <c r="N8160" i="2" s="1"/>
  <c r="G8160" i="2"/>
  <c r="AD8159" i="2"/>
  <c r="AC8159" i="2"/>
  <c r="K8159" i="2"/>
  <c r="G8159" i="2"/>
  <c r="AD8158" i="2"/>
  <c r="AC8158" i="2"/>
  <c r="L8158" i="2"/>
  <c r="K8158" i="2"/>
  <c r="M8158" i="2" s="1"/>
  <c r="G8158" i="2"/>
  <c r="AD8157" i="2"/>
  <c r="AC8157" i="2"/>
  <c r="M8157" i="2"/>
  <c r="K8157" i="2"/>
  <c r="L8157" i="2" s="1"/>
  <c r="G8157" i="2"/>
  <c r="AD8156" i="2"/>
  <c r="AC8156" i="2"/>
  <c r="L8156" i="2"/>
  <c r="K8156" i="2"/>
  <c r="M8156" i="2" s="1"/>
  <c r="N8156" i="2" s="1"/>
  <c r="G8156" i="2"/>
  <c r="AD8155" i="2"/>
  <c r="AC8155" i="2"/>
  <c r="K8155" i="2"/>
  <c r="G8155" i="2"/>
  <c r="AD8154" i="2"/>
  <c r="AC8154" i="2"/>
  <c r="L8154" i="2"/>
  <c r="K8154" i="2"/>
  <c r="M8154" i="2" s="1"/>
  <c r="G8154" i="2"/>
  <c r="AD8153" i="2"/>
  <c r="AC8153" i="2"/>
  <c r="M8153" i="2"/>
  <c r="K8153" i="2"/>
  <c r="L8153" i="2" s="1"/>
  <c r="G8153" i="2"/>
  <c r="AD8152" i="2"/>
  <c r="AC8152" i="2"/>
  <c r="L8152" i="2"/>
  <c r="K8152" i="2"/>
  <c r="M8152" i="2" s="1"/>
  <c r="N8152" i="2" s="1"/>
  <c r="G8152" i="2"/>
  <c r="AD8151" i="2"/>
  <c r="AC8151" i="2"/>
  <c r="K8151" i="2"/>
  <c r="G8151" i="2"/>
  <c r="AD8150" i="2"/>
  <c r="AC8150" i="2"/>
  <c r="L8150" i="2"/>
  <c r="K8150" i="2"/>
  <c r="M8150" i="2" s="1"/>
  <c r="G8150" i="2"/>
  <c r="AD8149" i="2"/>
  <c r="AC8149" i="2"/>
  <c r="M8149" i="2"/>
  <c r="K8149" i="2"/>
  <c r="L8149" i="2" s="1"/>
  <c r="G8149" i="2"/>
  <c r="AD8148" i="2"/>
  <c r="AC8148" i="2"/>
  <c r="L8148" i="2"/>
  <c r="K8148" i="2"/>
  <c r="M8148" i="2" s="1"/>
  <c r="N8148" i="2" s="1"/>
  <c r="G8148" i="2"/>
  <c r="AD8147" i="2"/>
  <c r="AC8147" i="2"/>
  <c r="K8147" i="2"/>
  <c r="G8147" i="2"/>
  <c r="AD8146" i="2"/>
  <c r="AC8146" i="2"/>
  <c r="L8146" i="2"/>
  <c r="K8146" i="2"/>
  <c r="M8146" i="2" s="1"/>
  <c r="G8146" i="2"/>
  <c r="AD8145" i="2"/>
  <c r="AC8145" i="2"/>
  <c r="M8145" i="2"/>
  <c r="K8145" i="2"/>
  <c r="L8145" i="2" s="1"/>
  <c r="G8145" i="2"/>
  <c r="AD8144" i="2"/>
  <c r="AC8144" i="2"/>
  <c r="L8144" i="2"/>
  <c r="K8144" i="2"/>
  <c r="M8144" i="2" s="1"/>
  <c r="N8144" i="2" s="1"/>
  <c r="G8144" i="2"/>
  <c r="AD8143" i="2"/>
  <c r="AC8143" i="2"/>
  <c r="K8143" i="2"/>
  <c r="G8143" i="2"/>
  <c r="AD8142" i="2"/>
  <c r="AC8142" i="2"/>
  <c r="L8142" i="2"/>
  <c r="K8142" i="2"/>
  <c r="M8142" i="2" s="1"/>
  <c r="G8142" i="2"/>
  <c r="AD8141" i="2"/>
  <c r="AC8141" i="2"/>
  <c r="M8141" i="2"/>
  <c r="K8141" i="2"/>
  <c r="L8141" i="2" s="1"/>
  <c r="G8141" i="2"/>
  <c r="AD8140" i="2"/>
  <c r="AC8140" i="2"/>
  <c r="L8140" i="2"/>
  <c r="K8140" i="2"/>
  <c r="M8140" i="2" s="1"/>
  <c r="N8140" i="2" s="1"/>
  <c r="G8140" i="2"/>
  <c r="AD8139" i="2"/>
  <c r="AC8139" i="2"/>
  <c r="K8139" i="2"/>
  <c r="G8139" i="2"/>
  <c r="AD8138" i="2"/>
  <c r="AC8138" i="2"/>
  <c r="L8138" i="2"/>
  <c r="K8138" i="2"/>
  <c r="M8138" i="2" s="1"/>
  <c r="G8138" i="2"/>
  <c r="AD8137" i="2"/>
  <c r="AC8137" i="2"/>
  <c r="M8137" i="2"/>
  <c r="K8137" i="2"/>
  <c r="L8137" i="2" s="1"/>
  <c r="G8137" i="2"/>
  <c r="AD8136" i="2"/>
  <c r="AC8136" i="2"/>
  <c r="L8136" i="2"/>
  <c r="K8136" i="2"/>
  <c r="M8136" i="2" s="1"/>
  <c r="N8136" i="2" s="1"/>
  <c r="G8136" i="2"/>
  <c r="AD8135" i="2"/>
  <c r="AC8135" i="2"/>
  <c r="K8135" i="2"/>
  <c r="G8135" i="2"/>
  <c r="AD8134" i="2"/>
  <c r="AC8134" i="2"/>
  <c r="L8134" i="2"/>
  <c r="K8134" i="2"/>
  <c r="M8134" i="2" s="1"/>
  <c r="G8134" i="2"/>
  <c r="AD8133" i="2"/>
  <c r="AC8133" i="2"/>
  <c r="M8133" i="2"/>
  <c r="K8133" i="2"/>
  <c r="L8133" i="2" s="1"/>
  <c r="G8133" i="2"/>
  <c r="AD8132" i="2"/>
  <c r="AC8132" i="2"/>
  <c r="L8132" i="2"/>
  <c r="K8132" i="2"/>
  <c r="M8132" i="2" s="1"/>
  <c r="N8132" i="2" s="1"/>
  <c r="G8132" i="2"/>
  <c r="AD8131" i="2"/>
  <c r="AC8131" i="2"/>
  <c r="K8131" i="2"/>
  <c r="G8131" i="2"/>
  <c r="AD8130" i="2"/>
  <c r="AC8130" i="2"/>
  <c r="L8130" i="2"/>
  <c r="K8130" i="2"/>
  <c r="M8130" i="2" s="1"/>
  <c r="G8130" i="2"/>
  <c r="AD8129" i="2"/>
  <c r="AC8129" i="2"/>
  <c r="M8129" i="2"/>
  <c r="K8129" i="2"/>
  <c r="L8129" i="2" s="1"/>
  <c r="G8129" i="2"/>
  <c r="AD8128" i="2"/>
  <c r="AC8128" i="2"/>
  <c r="L8128" i="2"/>
  <c r="K8128" i="2"/>
  <c r="M8128" i="2" s="1"/>
  <c r="N8128" i="2" s="1"/>
  <c r="G8128" i="2"/>
  <c r="AD8127" i="2"/>
  <c r="AC8127" i="2"/>
  <c r="K8127" i="2"/>
  <c r="G8127" i="2"/>
  <c r="AD8126" i="2"/>
  <c r="AC8126" i="2"/>
  <c r="L8126" i="2"/>
  <c r="K8126" i="2"/>
  <c r="M8126" i="2" s="1"/>
  <c r="G8126" i="2"/>
  <c r="AD8125" i="2"/>
  <c r="AC8125" i="2"/>
  <c r="M8125" i="2"/>
  <c r="K8125" i="2"/>
  <c r="L8125" i="2" s="1"/>
  <c r="G8125" i="2"/>
  <c r="AD8124" i="2"/>
  <c r="AC8124" i="2"/>
  <c r="L8124" i="2"/>
  <c r="K8124" i="2"/>
  <c r="M8124" i="2" s="1"/>
  <c r="N8124" i="2" s="1"/>
  <c r="G8124" i="2"/>
  <c r="AD8123" i="2"/>
  <c r="AC8123" i="2"/>
  <c r="K8123" i="2"/>
  <c r="G8123" i="2"/>
  <c r="AD8122" i="2"/>
  <c r="AC8122" i="2"/>
  <c r="L8122" i="2"/>
  <c r="K8122" i="2"/>
  <c r="M8122" i="2" s="1"/>
  <c r="G8122" i="2"/>
  <c r="AD8121" i="2"/>
  <c r="AC8121" i="2"/>
  <c r="M8121" i="2"/>
  <c r="K8121" i="2"/>
  <c r="L8121" i="2" s="1"/>
  <c r="G8121" i="2"/>
  <c r="AD8120" i="2"/>
  <c r="AC8120" i="2"/>
  <c r="L8120" i="2"/>
  <c r="K8120" i="2"/>
  <c r="M8120" i="2" s="1"/>
  <c r="N8120" i="2" s="1"/>
  <c r="G8120" i="2"/>
  <c r="AD8119" i="2"/>
  <c r="AC8119" i="2"/>
  <c r="K8119" i="2"/>
  <c r="G8119" i="2"/>
  <c r="AD8118" i="2"/>
  <c r="AC8118" i="2"/>
  <c r="L8118" i="2"/>
  <c r="K8118" i="2"/>
  <c r="M8118" i="2" s="1"/>
  <c r="G8118" i="2"/>
  <c r="AD8117" i="2"/>
  <c r="AC8117" i="2"/>
  <c r="M8117" i="2"/>
  <c r="K8117" i="2"/>
  <c r="L8117" i="2" s="1"/>
  <c r="G8117" i="2"/>
  <c r="AD8116" i="2"/>
  <c r="AC8116" i="2"/>
  <c r="L8116" i="2"/>
  <c r="K8116" i="2"/>
  <c r="M8116" i="2" s="1"/>
  <c r="N8116" i="2" s="1"/>
  <c r="G8116" i="2"/>
  <c r="AD8115" i="2"/>
  <c r="AC8115" i="2"/>
  <c r="K8115" i="2"/>
  <c r="G8115" i="2"/>
  <c r="AD8114" i="2"/>
  <c r="AC8114" i="2"/>
  <c r="L8114" i="2"/>
  <c r="K8114" i="2"/>
  <c r="M8114" i="2" s="1"/>
  <c r="G8114" i="2"/>
  <c r="AD8113" i="2"/>
  <c r="AC8113" i="2"/>
  <c r="M8113" i="2"/>
  <c r="K8113" i="2"/>
  <c r="L8113" i="2" s="1"/>
  <c r="G8113" i="2"/>
  <c r="AD8112" i="2"/>
  <c r="AC8112" i="2"/>
  <c r="L8112" i="2"/>
  <c r="K8112" i="2"/>
  <c r="M8112" i="2" s="1"/>
  <c r="N8112" i="2" s="1"/>
  <c r="G8112" i="2"/>
  <c r="AD8111" i="2"/>
  <c r="AC8111" i="2"/>
  <c r="K8111" i="2"/>
  <c r="G8111" i="2"/>
  <c r="AD8110" i="2"/>
  <c r="AC8110" i="2"/>
  <c r="L8110" i="2"/>
  <c r="K8110" i="2"/>
  <c r="M8110" i="2" s="1"/>
  <c r="G8110" i="2"/>
  <c r="AD8109" i="2"/>
  <c r="AC8109" i="2"/>
  <c r="M8109" i="2"/>
  <c r="K8109" i="2"/>
  <c r="L8109" i="2" s="1"/>
  <c r="G8109" i="2"/>
  <c r="AD8108" i="2"/>
  <c r="AC8108" i="2"/>
  <c r="L8108" i="2"/>
  <c r="K8108" i="2"/>
  <c r="M8108" i="2" s="1"/>
  <c r="N8108" i="2" s="1"/>
  <c r="G8108" i="2"/>
  <c r="AD8107" i="2"/>
  <c r="AC8107" i="2"/>
  <c r="K8107" i="2"/>
  <c r="G8107" i="2"/>
  <c r="AD8106" i="2"/>
  <c r="AC8106" i="2"/>
  <c r="L8106" i="2"/>
  <c r="K8106" i="2"/>
  <c r="M8106" i="2" s="1"/>
  <c r="G8106" i="2"/>
  <c r="AD8105" i="2"/>
  <c r="AC8105" i="2"/>
  <c r="M8105" i="2"/>
  <c r="K8105" i="2"/>
  <c r="L8105" i="2" s="1"/>
  <c r="G8105" i="2"/>
  <c r="AD8104" i="2"/>
  <c r="AC8104" i="2"/>
  <c r="L8104" i="2"/>
  <c r="K8104" i="2"/>
  <c r="M8104" i="2" s="1"/>
  <c r="N8104" i="2" s="1"/>
  <c r="G8104" i="2"/>
  <c r="AD8103" i="2"/>
  <c r="AC8103" i="2"/>
  <c r="K8103" i="2"/>
  <c r="G8103" i="2"/>
  <c r="AD8102" i="2"/>
  <c r="AC8102" i="2"/>
  <c r="L8102" i="2"/>
  <c r="K8102" i="2"/>
  <c r="M8102" i="2" s="1"/>
  <c r="G8102" i="2"/>
  <c r="AD8101" i="2"/>
  <c r="AC8101" i="2"/>
  <c r="M8101" i="2"/>
  <c r="K8101" i="2"/>
  <c r="L8101" i="2" s="1"/>
  <c r="G8101" i="2"/>
  <c r="AD8100" i="2"/>
  <c r="AC8100" i="2"/>
  <c r="L8100" i="2"/>
  <c r="K8100" i="2"/>
  <c r="M8100" i="2" s="1"/>
  <c r="N8100" i="2" s="1"/>
  <c r="G8100" i="2"/>
  <c r="AD8099" i="2"/>
  <c r="AC8099" i="2"/>
  <c r="K8099" i="2"/>
  <c r="G8099" i="2"/>
  <c r="AD8098" i="2"/>
  <c r="AC8098" i="2"/>
  <c r="L8098" i="2"/>
  <c r="K8098" i="2"/>
  <c r="M8098" i="2" s="1"/>
  <c r="G8098" i="2"/>
  <c r="AD8097" i="2"/>
  <c r="AC8097" i="2"/>
  <c r="M8097" i="2"/>
  <c r="K8097" i="2"/>
  <c r="L8097" i="2" s="1"/>
  <c r="G8097" i="2"/>
  <c r="AD8096" i="2"/>
  <c r="AC8096" i="2"/>
  <c r="L8096" i="2"/>
  <c r="K8096" i="2"/>
  <c r="M8096" i="2" s="1"/>
  <c r="N8096" i="2" s="1"/>
  <c r="G8096" i="2"/>
  <c r="AD8095" i="2"/>
  <c r="AC8095" i="2"/>
  <c r="K8095" i="2"/>
  <c r="G8095" i="2"/>
  <c r="AD8094" i="2"/>
  <c r="AC8094" i="2"/>
  <c r="L8094" i="2"/>
  <c r="K8094" i="2"/>
  <c r="M8094" i="2" s="1"/>
  <c r="G8094" i="2"/>
  <c r="AD8093" i="2"/>
  <c r="AC8093" i="2"/>
  <c r="M8093" i="2"/>
  <c r="K8093" i="2"/>
  <c r="L8093" i="2" s="1"/>
  <c r="G8093" i="2"/>
  <c r="AD8092" i="2"/>
  <c r="AC8092" i="2"/>
  <c r="L8092" i="2"/>
  <c r="K8092" i="2"/>
  <c r="M8092" i="2" s="1"/>
  <c r="N8092" i="2" s="1"/>
  <c r="G8092" i="2"/>
  <c r="AD8091" i="2"/>
  <c r="AC8091" i="2"/>
  <c r="K8091" i="2"/>
  <c r="G8091" i="2"/>
  <c r="AD8090" i="2"/>
  <c r="AC8090" i="2"/>
  <c r="L8090" i="2"/>
  <c r="K8090" i="2"/>
  <c r="M8090" i="2" s="1"/>
  <c r="G8090" i="2"/>
  <c r="AD8089" i="2"/>
  <c r="AC8089" i="2"/>
  <c r="M8089" i="2"/>
  <c r="K8089" i="2"/>
  <c r="L8089" i="2" s="1"/>
  <c r="G8089" i="2"/>
  <c r="AD8088" i="2"/>
  <c r="AC8088" i="2"/>
  <c r="L8088" i="2"/>
  <c r="K8088" i="2"/>
  <c r="M8088" i="2" s="1"/>
  <c r="N8088" i="2" s="1"/>
  <c r="G8088" i="2"/>
  <c r="AD8087" i="2"/>
  <c r="AC8087" i="2"/>
  <c r="K8087" i="2"/>
  <c r="G8087" i="2"/>
  <c r="AD8086" i="2"/>
  <c r="AC8086" i="2"/>
  <c r="L8086" i="2"/>
  <c r="K8086" i="2"/>
  <c r="M8086" i="2" s="1"/>
  <c r="G8086" i="2"/>
  <c r="AD8085" i="2"/>
  <c r="AC8085" i="2"/>
  <c r="M8085" i="2"/>
  <c r="K8085" i="2"/>
  <c r="L8085" i="2" s="1"/>
  <c r="G8085" i="2"/>
  <c r="AD8084" i="2"/>
  <c r="AC8084" i="2"/>
  <c r="L8084" i="2"/>
  <c r="K8084" i="2"/>
  <c r="M8084" i="2" s="1"/>
  <c r="N8084" i="2" s="1"/>
  <c r="G8084" i="2"/>
  <c r="AD8083" i="2"/>
  <c r="AC8083" i="2"/>
  <c r="K8083" i="2"/>
  <c r="G8083" i="2"/>
  <c r="AD8082" i="2"/>
  <c r="AC8082" i="2"/>
  <c r="L8082" i="2"/>
  <c r="K8082" i="2"/>
  <c r="M8082" i="2" s="1"/>
  <c r="G8082" i="2"/>
  <c r="AD8081" i="2"/>
  <c r="AC8081" i="2"/>
  <c r="M8081" i="2"/>
  <c r="K8081" i="2"/>
  <c r="L8081" i="2" s="1"/>
  <c r="G8081" i="2"/>
  <c r="AD8080" i="2"/>
  <c r="AC8080" i="2"/>
  <c r="L8080" i="2"/>
  <c r="K8080" i="2"/>
  <c r="M8080" i="2" s="1"/>
  <c r="N8080" i="2" s="1"/>
  <c r="G8080" i="2"/>
  <c r="AD8079" i="2"/>
  <c r="AC8079" i="2"/>
  <c r="K8079" i="2"/>
  <c r="G8079" i="2"/>
  <c r="AD8078" i="2"/>
  <c r="AC8078" i="2"/>
  <c r="L8078" i="2"/>
  <c r="K8078" i="2"/>
  <c r="M8078" i="2" s="1"/>
  <c r="G8078" i="2"/>
  <c r="AD8077" i="2"/>
  <c r="AC8077" i="2"/>
  <c r="M8077" i="2"/>
  <c r="K8077" i="2"/>
  <c r="L8077" i="2" s="1"/>
  <c r="G8077" i="2"/>
  <c r="AD8076" i="2"/>
  <c r="AC8076" i="2"/>
  <c r="L8076" i="2"/>
  <c r="K8076" i="2"/>
  <c r="M8076" i="2" s="1"/>
  <c r="N8076" i="2" s="1"/>
  <c r="G8076" i="2"/>
  <c r="AD8075" i="2"/>
  <c r="AC8075" i="2"/>
  <c r="K8075" i="2"/>
  <c r="G8075" i="2"/>
  <c r="AD8074" i="2"/>
  <c r="AC8074" i="2"/>
  <c r="L8074" i="2"/>
  <c r="K8074" i="2"/>
  <c r="M8074" i="2" s="1"/>
  <c r="G8074" i="2"/>
  <c r="AD8073" i="2"/>
  <c r="AC8073" i="2"/>
  <c r="M8073" i="2"/>
  <c r="K8073" i="2"/>
  <c r="L8073" i="2" s="1"/>
  <c r="G8073" i="2"/>
  <c r="AD8072" i="2"/>
  <c r="AC8072" i="2"/>
  <c r="L8072" i="2"/>
  <c r="K8072" i="2"/>
  <c r="M8072" i="2" s="1"/>
  <c r="N8072" i="2" s="1"/>
  <c r="G8072" i="2"/>
  <c r="AD8071" i="2"/>
  <c r="AC8071" i="2"/>
  <c r="K8071" i="2"/>
  <c r="G8071" i="2"/>
  <c r="AD8070" i="2"/>
  <c r="AC8070" i="2"/>
  <c r="L8070" i="2"/>
  <c r="K8070" i="2"/>
  <c r="M8070" i="2" s="1"/>
  <c r="G8070" i="2"/>
  <c r="AD8069" i="2"/>
  <c r="AC8069" i="2"/>
  <c r="M8069" i="2"/>
  <c r="K8069" i="2"/>
  <c r="L8069" i="2" s="1"/>
  <c r="G8069" i="2"/>
  <c r="AD8068" i="2"/>
  <c r="AC8068" i="2"/>
  <c r="L8068" i="2"/>
  <c r="K8068" i="2"/>
  <c r="M8068" i="2" s="1"/>
  <c r="N8068" i="2" s="1"/>
  <c r="G8068" i="2"/>
  <c r="AD8067" i="2"/>
  <c r="AC8067" i="2"/>
  <c r="K8067" i="2"/>
  <c r="G8067" i="2"/>
  <c r="AD8066" i="2"/>
  <c r="AC8066" i="2"/>
  <c r="L8066" i="2"/>
  <c r="K8066" i="2"/>
  <c r="M8066" i="2" s="1"/>
  <c r="G8066" i="2"/>
  <c r="AD8065" i="2"/>
  <c r="AC8065" i="2"/>
  <c r="M8065" i="2"/>
  <c r="K8065" i="2"/>
  <c r="L8065" i="2" s="1"/>
  <c r="G8065" i="2"/>
  <c r="AD8064" i="2"/>
  <c r="AC8064" i="2"/>
  <c r="L8064" i="2"/>
  <c r="K8064" i="2"/>
  <c r="M8064" i="2" s="1"/>
  <c r="N8064" i="2" s="1"/>
  <c r="G8064" i="2"/>
  <c r="AD8063" i="2"/>
  <c r="AC8063" i="2"/>
  <c r="K8063" i="2"/>
  <c r="G8063" i="2"/>
  <c r="AD8062" i="2"/>
  <c r="AC8062" i="2"/>
  <c r="L8062" i="2"/>
  <c r="K8062" i="2"/>
  <c r="M8062" i="2" s="1"/>
  <c r="G8062" i="2"/>
  <c r="AD8061" i="2"/>
  <c r="AC8061" i="2"/>
  <c r="M8061" i="2"/>
  <c r="K8061" i="2"/>
  <c r="L8061" i="2" s="1"/>
  <c r="G8061" i="2"/>
  <c r="AD8060" i="2"/>
  <c r="AC8060" i="2"/>
  <c r="L8060" i="2"/>
  <c r="K8060" i="2"/>
  <c r="M8060" i="2" s="1"/>
  <c r="N8060" i="2" s="1"/>
  <c r="G8060" i="2"/>
  <c r="AD8059" i="2"/>
  <c r="AC8059" i="2"/>
  <c r="K8059" i="2"/>
  <c r="G8059" i="2"/>
  <c r="AD8058" i="2"/>
  <c r="AC8058" i="2"/>
  <c r="L8058" i="2"/>
  <c r="K8058" i="2"/>
  <c r="M8058" i="2" s="1"/>
  <c r="G8058" i="2"/>
  <c r="AD8057" i="2"/>
  <c r="AC8057" i="2"/>
  <c r="M8057" i="2"/>
  <c r="K8057" i="2"/>
  <c r="L8057" i="2" s="1"/>
  <c r="G8057" i="2"/>
  <c r="AD8056" i="2"/>
  <c r="AC8056" i="2"/>
  <c r="L8056" i="2"/>
  <c r="K8056" i="2"/>
  <c r="M8056" i="2" s="1"/>
  <c r="N8056" i="2" s="1"/>
  <c r="G8056" i="2"/>
  <c r="AD8055" i="2"/>
  <c r="AC8055" i="2"/>
  <c r="K8055" i="2"/>
  <c r="G8055" i="2"/>
  <c r="AD8054" i="2"/>
  <c r="AC8054" i="2"/>
  <c r="L8054" i="2"/>
  <c r="K8054" i="2"/>
  <c r="M8054" i="2" s="1"/>
  <c r="G8054" i="2"/>
  <c r="AD8053" i="2"/>
  <c r="AC8053" i="2"/>
  <c r="M8053" i="2"/>
  <c r="K8053" i="2"/>
  <c r="L8053" i="2" s="1"/>
  <c r="G8053" i="2"/>
  <c r="AD8052" i="2"/>
  <c r="AC8052" i="2"/>
  <c r="L8052" i="2"/>
  <c r="K8052" i="2"/>
  <c r="M8052" i="2" s="1"/>
  <c r="N8052" i="2" s="1"/>
  <c r="G8052" i="2"/>
  <c r="AD8051" i="2"/>
  <c r="AC8051" i="2"/>
  <c r="K8051" i="2"/>
  <c r="G8051" i="2"/>
  <c r="AD8050" i="2"/>
  <c r="AC8050" i="2"/>
  <c r="L8050" i="2"/>
  <c r="K8050" i="2"/>
  <c r="M8050" i="2" s="1"/>
  <c r="G8050" i="2"/>
  <c r="AD8049" i="2"/>
  <c r="AC8049" i="2"/>
  <c r="M8049" i="2"/>
  <c r="K8049" i="2"/>
  <c r="L8049" i="2" s="1"/>
  <c r="G8049" i="2"/>
  <c r="AD8048" i="2"/>
  <c r="AC8048" i="2"/>
  <c r="L8048" i="2"/>
  <c r="K8048" i="2"/>
  <c r="M8048" i="2" s="1"/>
  <c r="N8048" i="2" s="1"/>
  <c r="G8048" i="2"/>
  <c r="AD8047" i="2"/>
  <c r="AC8047" i="2"/>
  <c r="K8047" i="2"/>
  <c r="G8047" i="2"/>
  <c r="AD8046" i="2"/>
  <c r="AC8046" i="2"/>
  <c r="L8046" i="2"/>
  <c r="K8046" i="2"/>
  <c r="M8046" i="2" s="1"/>
  <c r="G8046" i="2"/>
  <c r="AD8045" i="2"/>
  <c r="AC8045" i="2"/>
  <c r="M8045" i="2"/>
  <c r="K8045" i="2"/>
  <c r="L8045" i="2" s="1"/>
  <c r="G8045" i="2"/>
  <c r="AD8044" i="2"/>
  <c r="AC8044" i="2"/>
  <c r="L8044" i="2"/>
  <c r="K8044" i="2"/>
  <c r="M8044" i="2" s="1"/>
  <c r="N8044" i="2" s="1"/>
  <c r="G8044" i="2"/>
  <c r="AD8043" i="2"/>
  <c r="AC8043" i="2"/>
  <c r="K8043" i="2"/>
  <c r="G8043" i="2"/>
  <c r="AD8042" i="2"/>
  <c r="AC8042" i="2"/>
  <c r="L8042" i="2"/>
  <c r="K8042" i="2"/>
  <c r="M8042" i="2" s="1"/>
  <c r="G8042" i="2"/>
  <c r="AD8041" i="2"/>
  <c r="AC8041" i="2"/>
  <c r="M8041" i="2"/>
  <c r="K8041" i="2"/>
  <c r="L8041" i="2" s="1"/>
  <c r="G8041" i="2"/>
  <c r="AD8040" i="2"/>
  <c r="AC8040" i="2"/>
  <c r="L8040" i="2"/>
  <c r="K8040" i="2"/>
  <c r="M8040" i="2" s="1"/>
  <c r="N8040" i="2" s="1"/>
  <c r="G8040" i="2"/>
  <c r="AD8039" i="2"/>
  <c r="AC8039" i="2"/>
  <c r="K8039" i="2"/>
  <c r="G8039" i="2"/>
  <c r="AD8038" i="2"/>
  <c r="AC8038" i="2"/>
  <c r="L8038" i="2"/>
  <c r="K8038" i="2"/>
  <c r="M8038" i="2" s="1"/>
  <c r="G8038" i="2"/>
  <c r="AD8037" i="2"/>
  <c r="AC8037" i="2"/>
  <c r="M8037" i="2"/>
  <c r="K8037" i="2"/>
  <c r="L8037" i="2" s="1"/>
  <c r="G8037" i="2"/>
  <c r="AD8036" i="2"/>
  <c r="AC8036" i="2"/>
  <c r="L8036" i="2"/>
  <c r="K8036" i="2"/>
  <c r="M8036" i="2" s="1"/>
  <c r="N8036" i="2" s="1"/>
  <c r="G8036" i="2"/>
  <c r="AD8035" i="2"/>
  <c r="AC8035" i="2"/>
  <c r="K8035" i="2"/>
  <c r="G8035" i="2"/>
  <c r="AD8034" i="2"/>
  <c r="AC8034" i="2"/>
  <c r="L8034" i="2"/>
  <c r="K8034" i="2"/>
  <c r="M8034" i="2" s="1"/>
  <c r="G8034" i="2"/>
  <c r="AD8033" i="2"/>
  <c r="AC8033" i="2"/>
  <c r="M8033" i="2"/>
  <c r="K8033" i="2"/>
  <c r="L8033" i="2" s="1"/>
  <c r="G8033" i="2"/>
  <c r="AD8032" i="2"/>
  <c r="AC8032" i="2"/>
  <c r="L8032" i="2"/>
  <c r="K8032" i="2"/>
  <c r="M8032" i="2" s="1"/>
  <c r="N8032" i="2" s="1"/>
  <c r="G8032" i="2"/>
  <c r="AD8031" i="2"/>
  <c r="AC8031" i="2"/>
  <c r="K8031" i="2"/>
  <c r="G8031" i="2"/>
  <c r="AD8030" i="2"/>
  <c r="AC8030" i="2"/>
  <c r="L8030" i="2"/>
  <c r="K8030" i="2"/>
  <c r="M8030" i="2" s="1"/>
  <c r="G8030" i="2"/>
  <c r="AD8029" i="2"/>
  <c r="AC8029" i="2"/>
  <c r="M8029" i="2"/>
  <c r="K8029" i="2"/>
  <c r="L8029" i="2" s="1"/>
  <c r="G8029" i="2"/>
  <c r="AD8028" i="2"/>
  <c r="AC8028" i="2"/>
  <c r="L8028" i="2"/>
  <c r="K8028" i="2"/>
  <c r="M8028" i="2" s="1"/>
  <c r="N8028" i="2" s="1"/>
  <c r="G8028" i="2"/>
  <c r="AD8027" i="2"/>
  <c r="AC8027" i="2"/>
  <c r="K8027" i="2"/>
  <c r="G8027" i="2"/>
  <c r="AD8026" i="2"/>
  <c r="AC8026" i="2"/>
  <c r="L8026" i="2"/>
  <c r="K8026" i="2"/>
  <c r="M8026" i="2" s="1"/>
  <c r="G8026" i="2"/>
  <c r="AD8025" i="2"/>
  <c r="AC8025" i="2"/>
  <c r="M8025" i="2"/>
  <c r="K8025" i="2"/>
  <c r="L8025" i="2" s="1"/>
  <c r="G8025" i="2"/>
  <c r="AD8024" i="2"/>
  <c r="AC8024" i="2"/>
  <c r="L8024" i="2"/>
  <c r="K8024" i="2"/>
  <c r="M8024" i="2" s="1"/>
  <c r="N8024" i="2" s="1"/>
  <c r="G8024" i="2"/>
  <c r="AD8023" i="2"/>
  <c r="AC8023" i="2"/>
  <c r="K8023" i="2"/>
  <c r="G8023" i="2"/>
  <c r="AD8022" i="2"/>
  <c r="AC8022" i="2"/>
  <c r="L8022" i="2"/>
  <c r="K8022" i="2"/>
  <c r="M8022" i="2" s="1"/>
  <c r="G8022" i="2"/>
  <c r="AD8021" i="2"/>
  <c r="AC8021" i="2"/>
  <c r="M8021" i="2"/>
  <c r="K8021" i="2"/>
  <c r="L8021" i="2" s="1"/>
  <c r="G8021" i="2"/>
  <c r="AD8020" i="2"/>
  <c r="AC8020" i="2"/>
  <c r="L8020" i="2"/>
  <c r="K8020" i="2"/>
  <c r="M8020" i="2" s="1"/>
  <c r="N8020" i="2" s="1"/>
  <c r="G8020" i="2"/>
  <c r="AD8019" i="2"/>
  <c r="AC8019" i="2"/>
  <c r="K8019" i="2"/>
  <c r="G8019" i="2"/>
  <c r="AD8018" i="2"/>
  <c r="AC8018" i="2"/>
  <c r="L8018" i="2"/>
  <c r="K8018" i="2"/>
  <c r="M8018" i="2" s="1"/>
  <c r="G8018" i="2"/>
  <c r="AD8017" i="2"/>
  <c r="AC8017" i="2"/>
  <c r="M8017" i="2"/>
  <c r="K8017" i="2"/>
  <c r="L8017" i="2" s="1"/>
  <c r="G8017" i="2"/>
  <c r="AD8016" i="2"/>
  <c r="AC8016" i="2"/>
  <c r="L8016" i="2"/>
  <c r="K8016" i="2"/>
  <c r="M8016" i="2" s="1"/>
  <c r="N8016" i="2" s="1"/>
  <c r="G8016" i="2"/>
  <c r="AD8015" i="2"/>
  <c r="AC8015" i="2"/>
  <c r="K8015" i="2"/>
  <c r="G8015" i="2"/>
  <c r="AD8014" i="2"/>
  <c r="AC8014" i="2"/>
  <c r="L8014" i="2"/>
  <c r="K8014" i="2"/>
  <c r="M8014" i="2" s="1"/>
  <c r="G8014" i="2"/>
  <c r="AD8013" i="2"/>
  <c r="AC8013" i="2"/>
  <c r="M8013" i="2"/>
  <c r="K8013" i="2"/>
  <c r="L8013" i="2" s="1"/>
  <c r="G8013" i="2"/>
  <c r="AD8012" i="2"/>
  <c r="AC8012" i="2"/>
  <c r="L8012" i="2"/>
  <c r="K8012" i="2"/>
  <c r="M8012" i="2" s="1"/>
  <c r="N8012" i="2" s="1"/>
  <c r="G8012" i="2"/>
  <c r="AD8011" i="2"/>
  <c r="AC8011" i="2"/>
  <c r="K8011" i="2"/>
  <c r="G8011" i="2"/>
  <c r="AD8010" i="2"/>
  <c r="AC8010" i="2"/>
  <c r="L8010" i="2"/>
  <c r="K8010" i="2"/>
  <c r="M8010" i="2" s="1"/>
  <c r="G8010" i="2"/>
  <c r="AD8009" i="2"/>
  <c r="AC8009" i="2"/>
  <c r="M8009" i="2"/>
  <c r="K8009" i="2"/>
  <c r="L8009" i="2" s="1"/>
  <c r="G8009" i="2"/>
  <c r="AD8008" i="2"/>
  <c r="AC8008" i="2"/>
  <c r="L8008" i="2"/>
  <c r="K8008" i="2"/>
  <c r="M8008" i="2" s="1"/>
  <c r="N8008" i="2" s="1"/>
  <c r="G8008" i="2"/>
  <c r="AD8007" i="2"/>
  <c r="AC8007" i="2"/>
  <c r="K8007" i="2"/>
  <c r="G8007" i="2"/>
  <c r="AD8006" i="2"/>
  <c r="AC8006" i="2"/>
  <c r="L8006" i="2"/>
  <c r="K8006" i="2"/>
  <c r="M8006" i="2" s="1"/>
  <c r="G8006" i="2"/>
  <c r="AD8005" i="2"/>
  <c r="AC8005" i="2"/>
  <c r="M8005" i="2"/>
  <c r="K8005" i="2"/>
  <c r="L8005" i="2" s="1"/>
  <c r="G8005" i="2"/>
  <c r="AD8004" i="2"/>
  <c r="AC8004" i="2"/>
  <c r="L8004" i="2"/>
  <c r="K8004" i="2"/>
  <c r="M8004" i="2" s="1"/>
  <c r="N8004" i="2" s="1"/>
  <c r="G8004" i="2"/>
  <c r="AD8003" i="2"/>
  <c r="AC8003" i="2"/>
  <c r="K8003" i="2"/>
  <c r="G8003" i="2"/>
  <c r="AD8002" i="2"/>
  <c r="AC8002" i="2"/>
  <c r="L8002" i="2"/>
  <c r="K8002" i="2"/>
  <c r="M8002" i="2" s="1"/>
  <c r="G8002" i="2"/>
  <c r="AD8001" i="2"/>
  <c r="AC8001" i="2"/>
  <c r="M8001" i="2"/>
  <c r="K8001" i="2"/>
  <c r="L8001" i="2" s="1"/>
  <c r="G8001" i="2"/>
  <c r="AD8000" i="2"/>
  <c r="AC8000" i="2"/>
  <c r="L8000" i="2"/>
  <c r="K8000" i="2"/>
  <c r="M8000" i="2" s="1"/>
  <c r="N8000" i="2" s="1"/>
  <c r="G8000" i="2"/>
  <c r="AD7999" i="2"/>
  <c r="AC7999" i="2"/>
  <c r="K7999" i="2"/>
  <c r="G7999" i="2"/>
  <c r="AD7998" i="2"/>
  <c r="AC7998" i="2"/>
  <c r="L7998" i="2"/>
  <c r="K7998" i="2"/>
  <c r="M7998" i="2" s="1"/>
  <c r="G7998" i="2"/>
  <c r="AD7997" i="2"/>
  <c r="AC7997" i="2"/>
  <c r="M7997" i="2"/>
  <c r="K7997" i="2"/>
  <c r="L7997" i="2" s="1"/>
  <c r="G7997" i="2"/>
  <c r="AD7996" i="2"/>
  <c r="AC7996" i="2"/>
  <c r="L7996" i="2"/>
  <c r="K7996" i="2"/>
  <c r="M7996" i="2" s="1"/>
  <c r="N7996" i="2" s="1"/>
  <c r="G7996" i="2"/>
  <c r="AD7995" i="2"/>
  <c r="AC7995" i="2"/>
  <c r="K7995" i="2"/>
  <c r="G7995" i="2"/>
  <c r="AD7994" i="2"/>
  <c r="AC7994" i="2"/>
  <c r="L7994" i="2"/>
  <c r="K7994" i="2"/>
  <c r="M7994" i="2" s="1"/>
  <c r="G7994" i="2"/>
  <c r="AD7993" i="2"/>
  <c r="AC7993" i="2"/>
  <c r="M7993" i="2"/>
  <c r="K7993" i="2"/>
  <c r="L7993" i="2" s="1"/>
  <c r="G7993" i="2"/>
  <c r="AD7992" i="2"/>
  <c r="AC7992" i="2"/>
  <c r="L7992" i="2"/>
  <c r="K7992" i="2"/>
  <c r="M7992" i="2" s="1"/>
  <c r="N7992" i="2" s="1"/>
  <c r="G7992" i="2"/>
  <c r="AD7991" i="2"/>
  <c r="AC7991" i="2"/>
  <c r="K7991" i="2"/>
  <c r="G7991" i="2"/>
  <c r="AD7990" i="2"/>
  <c r="AC7990" i="2"/>
  <c r="L7990" i="2"/>
  <c r="K7990" i="2"/>
  <c r="M7990" i="2" s="1"/>
  <c r="G7990" i="2"/>
  <c r="AD7989" i="2"/>
  <c r="AC7989" i="2"/>
  <c r="M7989" i="2"/>
  <c r="K7989" i="2"/>
  <c r="L7989" i="2" s="1"/>
  <c r="G7989" i="2"/>
  <c r="AD7988" i="2"/>
  <c r="AC7988" i="2"/>
  <c r="L7988" i="2"/>
  <c r="K7988" i="2"/>
  <c r="M7988" i="2" s="1"/>
  <c r="N7988" i="2" s="1"/>
  <c r="G7988" i="2"/>
  <c r="AD7987" i="2"/>
  <c r="AC7987" i="2"/>
  <c r="K7987" i="2"/>
  <c r="G7987" i="2"/>
  <c r="AD7986" i="2"/>
  <c r="AC7986" i="2"/>
  <c r="L7986" i="2"/>
  <c r="K7986" i="2"/>
  <c r="M7986" i="2" s="1"/>
  <c r="G7986" i="2"/>
  <c r="AD7985" i="2"/>
  <c r="AC7985" i="2"/>
  <c r="M7985" i="2"/>
  <c r="K7985" i="2"/>
  <c r="L7985" i="2" s="1"/>
  <c r="G7985" i="2"/>
  <c r="AD7984" i="2"/>
  <c r="AC7984" i="2"/>
  <c r="L7984" i="2"/>
  <c r="K7984" i="2"/>
  <c r="M7984" i="2" s="1"/>
  <c r="N7984" i="2" s="1"/>
  <c r="G7984" i="2"/>
  <c r="AD7983" i="2"/>
  <c r="AC7983" i="2"/>
  <c r="K7983" i="2"/>
  <c r="G7983" i="2"/>
  <c r="AD7982" i="2"/>
  <c r="AC7982" i="2"/>
  <c r="L7982" i="2"/>
  <c r="K7982" i="2"/>
  <c r="M7982" i="2" s="1"/>
  <c r="G7982" i="2"/>
  <c r="AD7981" i="2"/>
  <c r="AC7981" i="2"/>
  <c r="M7981" i="2"/>
  <c r="K7981" i="2"/>
  <c r="L7981" i="2" s="1"/>
  <c r="G7981" i="2"/>
  <c r="AD7980" i="2"/>
  <c r="AC7980" i="2"/>
  <c r="L7980" i="2"/>
  <c r="K7980" i="2"/>
  <c r="M7980" i="2" s="1"/>
  <c r="N7980" i="2" s="1"/>
  <c r="G7980" i="2"/>
  <c r="AD7979" i="2"/>
  <c r="AC7979" i="2"/>
  <c r="K7979" i="2"/>
  <c r="G7979" i="2"/>
  <c r="AD7978" i="2"/>
  <c r="AC7978" i="2"/>
  <c r="L7978" i="2"/>
  <c r="K7978" i="2"/>
  <c r="M7978" i="2" s="1"/>
  <c r="G7978" i="2"/>
  <c r="AD7977" i="2"/>
  <c r="AC7977" i="2"/>
  <c r="M7977" i="2"/>
  <c r="K7977" i="2"/>
  <c r="L7977" i="2" s="1"/>
  <c r="G7977" i="2"/>
  <c r="AD7976" i="2"/>
  <c r="AC7976" i="2"/>
  <c r="L7976" i="2"/>
  <c r="K7976" i="2"/>
  <c r="M7976" i="2" s="1"/>
  <c r="N7976" i="2" s="1"/>
  <c r="G7976" i="2"/>
  <c r="AD7975" i="2"/>
  <c r="AC7975" i="2"/>
  <c r="K7975" i="2"/>
  <c r="G7975" i="2"/>
  <c r="AD7974" i="2"/>
  <c r="AC7974" i="2"/>
  <c r="L7974" i="2"/>
  <c r="K7974" i="2"/>
  <c r="M7974" i="2" s="1"/>
  <c r="G7974" i="2"/>
  <c r="AD7973" i="2"/>
  <c r="AC7973" i="2"/>
  <c r="M7973" i="2"/>
  <c r="K7973" i="2"/>
  <c r="L7973" i="2" s="1"/>
  <c r="G7973" i="2"/>
  <c r="AD7972" i="2"/>
  <c r="AC7972" i="2"/>
  <c r="L7972" i="2"/>
  <c r="K7972" i="2"/>
  <c r="M7972" i="2" s="1"/>
  <c r="N7972" i="2" s="1"/>
  <c r="G7972" i="2"/>
  <c r="AD7971" i="2"/>
  <c r="AC7971" i="2"/>
  <c r="K7971" i="2"/>
  <c r="G7971" i="2"/>
  <c r="AD7970" i="2"/>
  <c r="AC7970" i="2"/>
  <c r="L7970" i="2"/>
  <c r="K7970" i="2"/>
  <c r="M7970" i="2" s="1"/>
  <c r="G7970" i="2"/>
  <c r="AD7969" i="2"/>
  <c r="AC7969" i="2"/>
  <c r="M7969" i="2"/>
  <c r="K7969" i="2"/>
  <c r="L7969" i="2" s="1"/>
  <c r="G7969" i="2"/>
  <c r="AD7968" i="2"/>
  <c r="AC7968" i="2"/>
  <c r="L7968" i="2"/>
  <c r="K7968" i="2"/>
  <c r="M7968" i="2" s="1"/>
  <c r="N7968" i="2" s="1"/>
  <c r="G7968" i="2"/>
  <c r="AD7967" i="2"/>
  <c r="AC7967" i="2"/>
  <c r="K7967" i="2"/>
  <c r="G7967" i="2"/>
  <c r="AD7966" i="2"/>
  <c r="AC7966" i="2"/>
  <c r="L7966" i="2"/>
  <c r="K7966" i="2"/>
  <c r="M7966" i="2" s="1"/>
  <c r="G7966" i="2"/>
  <c r="AD7965" i="2"/>
  <c r="AC7965" i="2"/>
  <c r="M7965" i="2"/>
  <c r="K7965" i="2"/>
  <c r="L7965" i="2" s="1"/>
  <c r="G7965" i="2"/>
  <c r="AD7964" i="2"/>
  <c r="AC7964" i="2"/>
  <c r="L7964" i="2"/>
  <c r="K7964" i="2"/>
  <c r="M7964" i="2" s="1"/>
  <c r="N7964" i="2" s="1"/>
  <c r="G7964" i="2"/>
  <c r="AD7963" i="2"/>
  <c r="AC7963" i="2"/>
  <c r="K7963" i="2"/>
  <c r="G7963" i="2"/>
  <c r="AD7962" i="2"/>
  <c r="AC7962" i="2"/>
  <c r="L7962" i="2"/>
  <c r="K7962" i="2"/>
  <c r="M7962" i="2" s="1"/>
  <c r="G7962" i="2"/>
  <c r="AD7961" i="2"/>
  <c r="AC7961" i="2"/>
  <c r="M7961" i="2"/>
  <c r="K7961" i="2"/>
  <c r="L7961" i="2" s="1"/>
  <c r="G7961" i="2"/>
  <c r="AD7960" i="2"/>
  <c r="AC7960" i="2"/>
  <c r="L7960" i="2"/>
  <c r="K7960" i="2"/>
  <c r="M7960" i="2" s="1"/>
  <c r="N7960" i="2" s="1"/>
  <c r="G7960" i="2"/>
  <c r="AD7959" i="2"/>
  <c r="AC7959" i="2"/>
  <c r="K7959" i="2"/>
  <c r="G7959" i="2"/>
  <c r="AD7958" i="2"/>
  <c r="AC7958" i="2"/>
  <c r="L7958" i="2"/>
  <c r="K7958" i="2"/>
  <c r="M7958" i="2" s="1"/>
  <c r="G7958" i="2"/>
  <c r="AD7957" i="2"/>
  <c r="AC7957" i="2"/>
  <c r="M7957" i="2"/>
  <c r="K7957" i="2"/>
  <c r="L7957" i="2" s="1"/>
  <c r="G7957" i="2"/>
  <c r="AD7956" i="2"/>
  <c r="AC7956" i="2"/>
  <c r="L7956" i="2"/>
  <c r="K7956" i="2"/>
  <c r="M7956" i="2" s="1"/>
  <c r="N7956" i="2" s="1"/>
  <c r="G7956" i="2"/>
  <c r="AD7955" i="2"/>
  <c r="AC7955" i="2"/>
  <c r="K7955" i="2"/>
  <c r="G7955" i="2"/>
  <c r="AD7954" i="2"/>
  <c r="AC7954" i="2"/>
  <c r="L7954" i="2"/>
  <c r="K7954" i="2"/>
  <c r="M7954" i="2" s="1"/>
  <c r="G7954" i="2"/>
  <c r="AD7953" i="2"/>
  <c r="AC7953" i="2"/>
  <c r="M7953" i="2"/>
  <c r="K7953" i="2"/>
  <c r="L7953" i="2" s="1"/>
  <c r="G7953" i="2"/>
  <c r="AD7952" i="2"/>
  <c r="AC7952" i="2"/>
  <c r="L7952" i="2"/>
  <c r="K7952" i="2"/>
  <c r="M7952" i="2" s="1"/>
  <c r="N7952" i="2" s="1"/>
  <c r="G7952" i="2"/>
  <c r="AD7951" i="2"/>
  <c r="AC7951" i="2"/>
  <c r="K7951" i="2"/>
  <c r="G7951" i="2"/>
  <c r="AD7950" i="2"/>
  <c r="AC7950" i="2"/>
  <c r="L7950" i="2"/>
  <c r="K7950" i="2"/>
  <c r="M7950" i="2" s="1"/>
  <c r="G7950" i="2"/>
  <c r="AD7949" i="2"/>
  <c r="AC7949" i="2"/>
  <c r="M7949" i="2"/>
  <c r="K7949" i="2"/>
  <c r="L7949" i="2" s="1"/>
  <c r="G7949" i="2"/>
  <c r="AD7948" i="2"/>
  <c r="AC7948" i="2"/>
  <c r="L7948" i="2"/>
  <c r="K7948" i="2"/>
  <c r="M7948" i="2" s="1"/>
  <c r="N7948" i="2" s="1"/>
  <c r="G7948" i="2"/>
  <c r="AD7947" i="2"/>
  <c r="AC7947" i="2"/>
  <c r="K7947" i="2"/>
  <c r="G7947" i="2"/>
  <c r="AD7946" i="2"/>
  <c r="AC7946" i="2"/>
  <c r="L7946" i="2"/>
  <c r="K7946" i="2"/>
  <c r="M7946" i="2" s="1"/>
  <c r="G7946" i="2"/>
  <c r="AD7945" i="2"/>
  <c r="AC7945" i="2"/>
  <c r="M7945" i="2"/>
  <c r="K7945" i="2"/>
  <c r="L7945" i="2" s="1"/>
  <c r="G7945" i="2"/>
  <c r="AD7944" i="2"/>
  <c r="AC7944" i="2"/>
  <c r="L7944" i="2"/>
  <c r="K7944" i="2"/>
  <c r="M7944" i="2" s="1"/>
  <c r="N7944" i="2" s="1"/>
  <c r="G7944" i="2"/>
  <c r="AD7943" i="2"/>
  <c r="AC7943" i="2"/>
  <c r="K7943" i="2"/>
  <c r="G7943" i="2"/>
  <c r="AD7942" i="2"/>
  <c r="AC7942" i="2"/>
  <c r="L7942" i="2"/>
  <c r="K7942" i="2"/>
  <c r="M7942" i="2" s="1"/>
  <c r="G7942" i="2"/>
  <c r="AD7941" i="2"/>
  <c r="AC7941" i="2"/>
  <c r="M7941" i="2"/>
  <c r="K7941" i="2"/>
  <c r="L7941" i="2" s="1"/>
  <c r="G7941" i="2"/>
  <c r="AD7940" i="2"/>
  <c r="AC7940" i="2"/>
  <c r="L7940" i="2"/>
  <c r="K7940" i="2"/>
  <c r="M7940" i="2" s="1"/>
  <c r="N7940" i="2" s="1"/>
  <c r="G7940" i="2"/>
  <c r="AD7939" i="2"/>
  <c r="AC7939" i="2"/>
  <c r="K7939" i="2"/>
  <c r="G7939" i="2"/>
  <c r="AD7938" i="2"/>
  <c r="AC7938" i="2"/>
  <c r="L7938" i="2"/>
  <c r="K7938" i="2"/>
  <c r="M7938" i="2" s="1"/>
  <c r="G7938" i="2"/>
  <c r="AD7937" i="2"/>
  <c r="AC7937" i="2"/>
  <c r="M7937" i="2"/>
  <c r="K7937" i="2"/>
  <c r="L7937" i="2" s="1"/>
  <c r="G7937" i="2"/>
  <c r="AD7936" i="2"/>
  <c r="AC7936" i="2"/>
  <c r="L7936" i="2"/>
  <c r="K7936" i="2"/>
  <c r="M7936" i="2" s="1"/>
  <c r="N7936" i="2" s="1"/>
  <c r="G7936" i="2"/>
  <c r="AD7935" i="2"/>
  <c r="AC7935" i="2"/>
  <c r="K7935" i="2"/>
  <c r="G7935" i="2"/>
  <c r="AD7934" i="2"/>
  <c r="AC7934" i="2"/>
  <c r="L7934" i="2"/>
  <c r="K7934" i="2"/>
  <c r="M7934" i="2" s="1"/>
  <c r="G7934" i="2"/>
  <c r="AD7933" i="2"/>
  <c r="AC7933" i="2"/>
  <c r="M7933" i="2"/>
  <c r="K7933" i="2"/>
  <c r="L7933" i="2" s="1"/>
  <c r="G7933" i="2"/>
  <c r="AD7932" i="2"/>
  <c r="AC7932" i="2"/>
  <c r="L7932" i="2"/>
  <c r="K7932" i="2"/>
  <c r="M7932" i="2" s="1"/>
  <c r="N7932" i="2" s="1"/>
  <c r="G7932" i="2"/>
  <c r="AD7931" i="2"/>
  <c r="AC7931" i="2"/>
  <c r="K7931" i="2"/>
  <c r="G7931" i="2"/>
  <c r="AD7930" i="2"/>
  <c r="AC7930" i="2"/>
  <c r="L7930" i="2"/>
  <c r="K7930" i="2"/>
  <c r="M7930" i="2" s="1"/>
  <c r="G7930" i="2"/>
  <c r="AD7929" i="2"/>
  <c r="AC7929" i="2"/>
  <c r="M7929" i="2"/>
  <c r="K7929" i="2"/>
  <c r="L7929" i="2" s="1"/>
  <c r="G7929" i="2"/>
  <c r="AD7928" i="2"/>
  <c r="AC7928" i="2"/>
  <c r="L7928" i="2"/>
  <c r="K7928" i="2"/>
  <c r="M7928" i="2" s="1"/>
  <c r="N7928" i="2" s="1"/>
  <c r="G7928" i="2"/>
  <c r="AD7927" i="2"/>
  <c r="AC7927" i="2"/>
  <c r="K7927" i="2"/>
  <c r="G7927" i="2"/>
  <c r="AD7926" i="2"/>
  <c r="AC7926" i="2"/>
  <c r="L7926" i="2"/>
  <c r="K7926" i="2"/>
  <c r="M7926" i="2" s="1"/>
  <c r="G7926" i="2"/>
  <c r="AD7925" i="2"/>
  <c r="AC7925" i="2"/>
  <c r="M7925" i="2"/>
  <c r="K7925" i="2"/>
  <c r="L7925" i="2" s="1"/>
  <c r="G7925" i="2"/>
  <c r="AD7924" i="2"/>
  <c r="AC7924" i="2"/>
  <c r="L7924" i="2"/>
  <c r="K7924" i="2"/>
  <c r="M7924" i="2" s="1"/>
  <c r="N7924" i="2" s="1"/>
  <c r="G7924" i="2"/>
  <c r="AD7923" i="2"/>
  <c r="AC7923" i="2"/>
  <c r="K7923" i="2"/>
  <c r="G7923" i="2"/>
  <c r="AD7922" i="2"/>
  <c r="AC7922" i="2"/>
  <c r="L7922" i="2"/>
  <c r="K7922" i="2"/>
  <c r="M7922" i="2" s="1"/>
  <c r="G7922" i="2"/>
  <c r="AD7921" i="2"/>
  <c r="AC7921" i="2"/>
  <c r="M7921" i="2"/>
  <c r="K7921" i="2"/>
  <c r="L7921" i="2" s="1"/>
  <c r="G7921" i="2"/>
  <c r="AD7920" i="2"/>
  <c r="AC7920" i="2"/>
  <c r="L7920" i="2"/>
  <c r="K7920" i="2"/>
  <c r="M7920" i="2" s="1"/>
  <c r="N7920" i="2" s="1"/>
  <c r="G7920" i="2"/>
  <c r="AD7919" i="2"/>
  <c r="AC7919" i="2"/>
  <c r="K7919" i="2"/>
  <c r="G7919" i="2"/>
  <c r="AD7918" i="2"/>
  <c r="AC7918" i="2"/>
  <c r="L7918" i="2"/>
  <c r="K7918" i="2"/>
  <c r="M7918" i="2" s="1"/>
  <c r="G7918" i="2"/>
  <c r="AD7917" i="2"/>
  <c r="AC7917" i="2"/>
  <c r="M7917" i="2"/>
  <c r="K7917" i="2"/>
  <c r="L7917" i="2" s="1"/>
  <c r="G7917" i="2"/>
  <c r="AD7916" i="2"/>
  <c r="AC7916" i="2"/>
  <c r="L7916" i="2"/>
  <c r="K7916" i="2"/>
  <c r="M7916" i="2" s="1"/>
  <c r="N7916" i="2" s="1"/>
  <c r="G7916" i="2"/>
  <c r="AD7915" i="2"/>
  <c r="AC7915" i="2"/>
  <c r="K7915" i="2"/>
  <c r="G7915" i="2"/>
  <c r="AD7914" i="2"/>
  <c r="AC7914" i="2"/>
  <c r="L7914" i="2"/>
  <c r="K7914" i="2"/>
  <c r="M7914" i="2" s="1"/>
  <c r="G7914" i="2"/>
  <c r="AD7913" i="2"/>
  <c r="AC7913" i="2"/>
  <c r="M7913" i="2"/>
  <c r="K7913" i="2"/>
  <c r="L7913" i="2" s="1"/>
  <c r="G7913" i="2"/>
  <c r="AD7912" i="2"/>
  <c r="AC7912" i="2"/>
  <c r="L7912" i="2"/>
  <c r="K7912" i="2"/>
  <c r="M7912" i="2" s="1"/>
  <c r="N7912" i="2" s="1"/>
  <c r="G7912" i="2"/>
  <c r="AD7911" i="2"/>
  <c r="AC7911" i="2"/>
  <c r="K7911" i="2"/>
  <c r="G7911" i="2"/>
  <c r="AD7910" i="2"/>
  <c r="AC7910" i="2"/>
  <c r="L7910" i="2"/>
  <c r="K7910" i="2"/>
  <c r="M7910" i="2" s="1"/>
  <c r="G7910" i="2"/>
  <c r="AD7909" i="2"/>
  <c r="AC7909" i="2"/>
  <c r="M7909" i="2"/>
  <c r="K7909" i="2"/>
  <c r="L7909" i="2" s="1"/>
  <c r="G7909" i="2"/>
  <c r="AD7908" i="2"/>
  <c r="AC7908" i="2"/>
  <c r="L7908" i="2"/>
  <c r="K7908" i="2"/>
  <c r="M7908" i="2" s="1"/>
  <c r="N7908" i="2" s="1"/>
  <c r="G7908" i="2"/>
  <c r="AD7907" i="2"/>
  <c r="AC7907" i="2"/>
  <c r="K7907" i="2"/>
  <c r="G7907" i="2"/>
  <c r="AD7906" i="2"/>
  <c r="AC7906" i="2"/>
  <c r="L7906" i="2"/>
  <c r="K7906" i="2"/>
  <c r="M7906" i="2" s="1"/>
  <c r="G7906" i="2"/>
  <c r="AD7905" i="2"/>
  <c r="AC7905" i="2"/>
  <c r="M7905" i="2"/>
  <c r="K7905" i="2"/>
  <c r="L7905" i="2" s="1"/>
  <c r="G7905" i="2"/>
  <c r="AD7904" i="2"/>
  <c r="AC7904" i="2"/>
  <c r="L7904" i="2"/>
  <c r="K7904" i="2"/>
  <c r="M7904" i="2" s="1"/>
  <c r="N7904" i="2" s="1"/>
  <c r="G7904" i="2"/>
  <c r="AD7903" i="2"/>
  <c r="AC7903" i="2"/>
  <c r="K7903" i="2"/>
  <c r="G7903" i="2"/>
  <c r="AD7902" i="2"/>
  <c r="AC7902" i="2"/>
  <c r="L7902" i="2"/>
  <c r="K7902" i="2"/>
  <c r="M7902" i="2" s="1"/>
  <c r="G7902" i="2"/>
  <c r="AD7901" i="2"/>
  <c r="AC7901" i="2"/>
  <c r="M7901" i="2"/>
  <c r="K7901" i="2"/>
  <c r="L7901" i="2" s="1"/>
  <c r="G7901" i="2"/>
  <c r="AD7900" i="2"/>
  <c r="AC7900" i="2"/>
  <c r="L7900" i="2"/>
  <c r="K7900" i="2"/>
  <c r="M7900" i="2" s="1"/>
  <c r="N7900" i="2" s="1"/>
  <c r="G7900" i="2"/>
  <c r="AD7899" i="2"/>
  <c r="AC7899" i="2"/>
  <c r="K7899" i="2"/>
  <c r="G7899" i="2"/>
  <c r="AD7898" i="2"/>
  <c r="AC7898" i="2"/>
  <c r="L7898" i="2"/>
  <c r="K7898" i="2"/>
  <c r="M7898" i="2" s="1"/>
  <c r="G7898" i="2"/>
  <c r="AD7897" i="2"/>
  <c r="AC7897" i="2"/>
  <c r="M7897" i="2"/>
  <c r="K7897" i="2"/>
  <c r="L7897" i="2" s="1"/>
  <c r="G7897" i="2"/>
  <c r="AD7896" i="2"/>
  <c r="AC7896" i="2"/>
  <c r="L7896" i="2"/>
  <c r="K7896" i="2"/>
  <c r="M7896" i="2" s="1"/>
  <c r="N7896" i="2" s="1"/>
  <c r="G7896" i="2"/>
  <c r="AD7895" i="2"/>
  <c r="AC7895" i="2"/>
  <c r="K7895" i="2"/>
  <c r="G7895" i="2"/>
  <c r="AD7894" i="2"/>
  <c r="AC7894" i="2"/>
  <c r="L7894" i="2"/>
  <c r="K7894" i="2"/>
  <c r="M7894" i="2" s="1"/>
  <c r="G7894" i="2"/>
  <c r="AD7893" i="2"/>
  <c r="AC7893" i="2"/>
  <c r="M7893" i="2"/>
  <c r="K7893" i="2"/>
  <c r="L7893" i="2" s="1"/>
  <c r="G7893" i="2"/>
  <c r="AD7892" i="2"/>
  <c r="AC7892" i="2"/>
  <c r="L7892" i="2"/>
  <c r="K7892" i="2"/>
  <c r="M7892" i="2" s="1"/>
  <c r="N7892" i="2" s="1"/>
  <c r="G7892" i="2"/>
  <c r="AD7891" i="2"/>
  <c r="AC7891" i="2"/>
  <c r="K7891" i="2"/>
  <c r="G7891" i="2"/>
  <c r="AD7890" i="2"/>
  <c r="AC7890" i="2"/>
  <c r="L7890" i="2"/>
  <c r="K7890" i="2"/>
  <c r="M7890" i="2" s="1"/>
  <c r="G7890" i="2"/>
  <c r="AD7889" i="2"/>
  <c r="AC7889" i="2"/>
  <c r="M7889" i="2"/>
  <c r="K7889" i="2"/>
  <c r="L7889" i="2" s="1"/>
  <c r="G7889" i="2"/>
  <c r="AD7888" i="2"/>
  <c r="AC7888" i="2"/>
  <c r="L7888" i="2"/>
  <c r="K7888" i="2"/>
  <c r="M7888" i="2" s="1"/>
  <c r="N7888" i="2" s="1"/>
  <c r="G7888" i="2"/>
  <c r="AD7887" i="2"/>
  <c r="AC7887" i="2"/>
  <c r="K7887" i="2"/>
  <c r="G7887" i="2"/>
  <c r="AD7886" i="2"/>
  <c r="AC7886" i="2"/>
  <c r="L7886" i="2"/>
  <c r="K7886" i="2"/>
  <c r="M7886" i="2" s="1"/>
  <c r="G7886" i="2"/>
  <c r="AD7885" i="2"/>
  <c r="AC7885" i="2"/>
  <c r="M7885" i="2"/>
  <c r="K7885" i="2"/>
  <c r="L7885" i="2" s="1"/>
  <c r="G7885" i="2"/>
  <c r="AD7884" i="2"/>
  <c r="AC7884" i="2"/>
  <c r="L7884" i="2"/>
  <c r="K7884" i="2"/>
  <c r="M7884" i="2" s="1"/>
  <c r="N7884" i="2" s="1"/>
  <c r="G7884" i="2"/>
  <c r="AD7883" i="2"/>
  <c r="AC7883" i="2"/>
  <c r="K7883" i="2"/>
  <c r="G7883" i="2"/>
  <c r="AD7882" i="2"/>
  <c r="AC7882" i="2"/>
  <c r="L7882" i="2"/>
  <c r="K7882" i="2"/>
  <c r="M7882" i="2" s="1"/>
  <c r="G7882" i="2"/>
  <c r="AD7881" i="2"/>
  <c r="AC7881" i="2"/>
  <c r="M7881" i="2"/>
  <c r="K7881" i="2"/>
  <c r="L7881" i="2" s="1"/>
  <c r="G7881" i="2"/>
  <c r="AD7880" i="2"/>
  <c r="AC7880" i="2"/>
  <c r="L7880" i="2"/>
  <c r="K7880" i="2"/>
  <c r="M7880" i="2" s="1"/>
  <c r="N7880" i="2" s="1"/>
  <c r="G7880" i="2"/>
  <c r="AD7879" i="2"/>
  <c r="AC7879" i="2"/>
  <c r="K7879" i="2"/>
  <c r="G7879" i="2"/>
  <c r="AD7878" i="2"/>
  <c r="AC7878" i="2"/>
  <c r="L7878" i="2"/>
  <c r="K7878" i="2"/>
  <c r="M7878" i="2" s="1"/>
  <c r="G7878" i="2"/>
  <c r="AD7877" i="2"/>
  <c r="AC7877" i="2"/>
  <c r="M7877" i="2"/>
  <c r="K7877" i="2"/>
  <c r="L7877" i="2" s="1"/>
  <c r="G7877" i="2"/>
  <c r="AD7876" i="2"/>
  <c r="AC7876" i="2"/>
  <c r="L7876" i="2"/>
  <c r="K7876" i="2"/>
  <c r="M7876" i="2" s="1"/>
  <c r="N7876" i="2" s="1"/>
  <c r="G7876" i="2"/>
  <c r="AD7875" i="2"/>
  <c r="AC7875" i="2"/>
  <c r="K7875" i="2"/>
  <c r="G7875" i="2"/>
  <c r="AD7874" i="2"/>
  <c r="AC7874" i="2"/>
  <c r="L7874" i="2"/>
  <c r="K7874" i="2"/>
  <c r="M7874" i="2" s="1"/>
  <c r="G7874" i="2"/>
  <c r="AD7873" i="2"/>
  <c r="AC7873" i="2"/>
  <c r="M7873" i="2"/>
  <c r="K7873" i="2"/>
  <c r="L7873" i="2" s="1"/>
  <c r="G7873" i="2"/>
  <c r="AD7872" i="2"/>
  <c r="AC7872" i="2"/>
  <c r="L7872" i="2"/>
  <c r="K7872" i="2"/>
  <c r="M7872" i="2" s="1"/>
  <c r="N7872" i="2" s="1"/>
  <c r="G7872" i="2"/>
  <c r="AD7871" i="2"/>
  <c r="AC7871" i="2"/>
  <c r="K7871" i="2"/>
  <c r="G7871" i="2"/>
  <c r="AD7870" i="2"/>
  <c r="AC7870" i="2"/>
  <c r="L7870" i="2"/>
  <c r="K7870" i="2"/>
  <c r="M7870" i="2" s="1"/>
  <c r="G7870" i="2"/>
  <c r="AD7869" i="2"/>
  <c r="AC7869" i="2"/>
  <c r="M7869" i="2"/>
  <c r="K7869" i="2"/>
  <c r="L7869" i="2" s="1"/>
  <c r="G7869" i="2"/>
  <c r="AD7868" i="2"/>
  <c r="AC7868" i="2"/>
  <c r="L7868" i="2"/>
  <c r="K7868" i="2"/>
  <c r="M7868" i="2" s="1"/>
  <c r="N7868" i="2" s="1"/>
  <c r="G7868" i="2"/>
  <c r="AD7867" i="2"/>
  <c r="AC7867" i="2"/>
  <c r="K7867" i="2"/>
  <c r="G7867" i="2"/>
  <c r="AD7866" i="2"/>
  <c r="AC7866" i="2"/>
  <c r="L7866" i="2"/>
  <c r="K7866" i="2"/>
  <c r="M7866" i="2" s="1"/>
  <c r="G7866" i="2"/>
  <c r="AD7865" i="2"/>
  <c r="AC7865" i="2"/>
  <c r="M7865" i="2"/>
  <c r="K7865" i="2"/>
  <c r="L7865" i="2" s="1"/>
  <c r="G7865" i="2"/>
  <c r="AD7864" i="2"/>
  <c r="AC7864" i="2"/>
  <c r="L7864" i="2"/>
  <c r="K7864" i="2"/>
  <c r="M7864" i="2" s="1"/>
  <c r="N7864" i="2" s="1"/>
  <c r="G7864" i="2"/>
  <c r="AD7863" i="2"/>
  <c r="AC7863" i="2"/>
  <c r="K7863" i="2"/>
  <c r="G7863" i="2"/>
  <c r="AD7862" i="2"/>
  <c r="AC7862" i="2"/>
  <c r="L7862" i="2"/>
  <c r="K7862" i="2"/>
  <c r="M7862" i="2" s="1"/>
  <c r="G7862" i="2"/>
  <c r="AD7861" i="2"/>
  <c r="AC7861" i="2"/>
  <c r="M7861" i="2"/>
  <c r="K7861" i="2"/>
  <c r="L7861" i="2" s="1"/>
  <c r="G7861" i="2"/>
  <c r="AD7860" i="2"/>
  <c r="AC7860" i="2"/>
  <c r="L7860" i="2"/>
  <c r="K7860" i="2"/>
  <c r="M7860" i="2" s="1"/>
  <c r="N7860" i="2" s="1"/>
  <c r="G7860" i="2"/>
  <c r="AD7859" i="2"/>
  <c r="AC7859" i="2"/>
  <c r="K7859" i="2"/>
  <c r="G7859" i="2"/>
  <c r="AD7858" i="2"/>
  <c r="AC7858" i="2"/>
  <c r="L7858" i="2"/>
  <c r="K7858" i="2"/>
  <c r="M7858" i="2" s="1"/>
  <c r="G7858" i="2"/>
  <c r="AD7857" i="2"/>
  <c r="AC7857" i="2"/>
  <c r="M7857" i="2"/>
  <c r="K7857" i="2"/>
  <c r="L7857" i="2" s="1"/>
  <c r="G7857" i="2"/>
  <c r="AD7856" i="2"/>
  <c r="AC7856" i="2"/>
  <c r="L7856" i="2"/>
  <c r="K7856" i="2"/>
  <c r="M7856" i="2" s="1"/>
  <c r="N7856" i="2" s="1"/>
  <c r="G7856" i="2"/>
  <c r="AD7855" i="2"/>
  <c r="AC7855" i="2"/>
  <c r="K7855" i="2"/>
  <c r="G7855" i="2"/>
  <c r="AD7854" i="2"/>
  <c r="AC7854" i="2"/>
  <c r="L7854" i="2"/>
  <c r="K7854" i="2"/>
  <c r="M7854" i="2" s="1"/>
  <c r="G7854" i="2"/>
  <c r="AD7853" i="2"/>
  <c r="AC7853" i="2"/>
  <c r="M7853" i="2"/>
  <c r="K7853" i="2"/>
  <c r="L7853" i="2" s="1"/>
  <c r="G7853" i="2"/>
  <c r="AD7852" i="2"/>
  <c r="AC7852" i="2"/>
  <c r="L7852" i="2"/>
  <c r="K7852" i="2"/>
  <c r="M7852" i="2" s="1"/>
  <c r="N7852" i="2" s="1"/>
  <c r="G7852" i="2"/>
  <c r="AD7851" i="2"/>
  <c r="AC7851" i="2"/>
  <c r="K7851" i="2"/>
  <c r="G7851" i="2"/>
  <c r="AD7850" i="2"/>
  <c r="AC7850" i="2"/>
  <c r="L7850" i="2"/>
  <c r="K7850" i="2"/>
  <c r="M7850" i="2" s="1"/>
  <c r="G7850" i="2"/>
  <c r="AD7849" i="2"/>
  <c r="AC7849" i="2"/>
  <c r="M7849" i="2"/>
  <c r="K7849" i="2"/>
  <c r="L7849" i="2" s="1"/>
  <c r="G7849" i="2"/>
  <c r="AD7848" i="2"/>
  <c r="AC7848" i="2"/>
  <c r="L7848" i="2"/>
  <c r="K7848" i="2"/>
  <c r="M7848" i="2" s="1"/>
  <c r="N7848" i="2" s="1"/>
  <c r="G7848" i="2"/>
  <c r="AD7847" i="2"/>
  <c r="AC7847" i="2"/>
  <c r="K7847" i="2"/>
  <c r="G7847" i="2"/>
  <c r="AD7846" i="2"/>
  <c r="AC7846" i="2"/>
  <c r="L7846" i="2"/>
  <c r="K7846" i="2"/>
  <c r="M7846" i="2" s="1"/>
  <c r="G7846" i="2"/>
  <c r="AD7845" i="2"/>
  <c r="AC7845" i="2"/>
  <c r="M7845" i="2"/>
  <c r="K7845" i="2"/>
  <c r="L7845" i="2" s="1"/>
  <c r="G7845" i="2"/>
  <c r="AD7844" i="2"/>
  <c r="AC7844" i="2"/>
  <c r="L7844" i="2"/>
  <c r="K7844" i="2"/>
  <c r="M7844" i="2" s="1"/>
  <c r="N7844" i="2" s="1"/>
  <c r="G7844" i="2"/>
  <c r="AD7843" i="2"/>
  <c r="AC7843" i="2"/>
  <c r="K7843" i="2"/>
  <c r="G7843" i="2"/>
  <c r="AD7842" i="2"/>
  <c r="AC7842" i="2"/>
  <c r="L7842" i="2"/>
  <c r="K7842" i="2"/>
  <c r="M7842" i="2" s="1"/>
  <c r="G7842" i="2"/>
  <c r="AD7841" i="2"/>
  <c r="AC7841" i="2"/>
  <c r="M7841" i="2"/>
  <c r="K7841" i="2"/>
  <c r="L7841" i="2" s="1"/>
  <c r="G7841" i="2"/>
  <c r="AD7840" i="2"/>
  <c r="AC7840" i="2"/>
  <c r="L7840" i="2"/>
  <c r="K7840" i="2"/>
  <c r="M7840" i="2" s="1"/>
  <c r="N7840" i="2" s="1"/>
  <c r="G7840" i="2"/>
  <c r="AD7839" i="2"/>
  <c r="AC7839" i="2"/>
  <c r="K7839" i="2"/>
  <c r="G7839" i="2"/>
  <c r="AD7838" i="2"/>
  <c r="AC7838" i="2"/>
  <c r="L7838" i="2"/>
  <c r="K7838" i="2"/>
  <c r="M7838" i="2" s="1"/>
  <c r="G7838" i="2"/>
  <c r="AD7837" i="2"/>
  <c r="AC7837" i="2"/>
  <c r="M7837" i="2"/>
  <c r="K7837" i="2"/>
  <c r="L7837" i="2" s="1"/>
  <c r="G7837" i="2"/>
  <c r="AD7836" i="2"/>
  <c r="AC7836" i="2"/>
  <c r="L7836" i="2"/>
  <c r="K7836" i="2"/>
  <c r="M7836" i="2" s="1"/>
  <c r="N7836" i="2" s="1"/>
  <c r="G7836" i="2"/>
  <c r="AD7835" i="2"/>
  <c r="AC7835" i="2"/>
  <c r="K7835" i="2"/>
  <c r="G7835" i="2"/>
  <c r="AD7834" i="2"/>
  <c r="AC7834" i="2"/>
  <c r="L7834" i="2"/>
  <c r="K7834" i="2"/>
  <c r="M7834" i="2" s="1"/>
  <c r="G7834" i="2"/>
  <c r="AD7833" i="2"/>
  <c r="AC7833" i="2"/>
  <c r="M7833" i="2"/>
  <c r="K7833" i="2"/>
  <c r="L7833" i="2" s="1"/>
  <c r="G7833" i="2"/>
  <c r="AD7832" i="2"/>
  <c r="AC7832" i="2"/>
  <c r="L7832" i="2"/>
  <c r="K7832" i="2"/>
  <c r="M7832" i="2" s="1"/>
  <c r="N7832" i="2" s="1"/>
  <c r="G7832" i="2"/>
  <c r="AD7831" i="2"/>
  <c r="AC7831" i="2"/>
  <c r="K7831" i="2"/>
  <c r="G7831" i="2"/>
  <c r="AD7830" i="2"/>
  <c r="AC7830" i="2"/>
  <c r="L7830" i="2"/>
  <c r="K7830" i="2"/>
  <c r="M7830" i="2" s="1"/>
  <c r="G7830" i="2"/>
  <c r="AD7829" i="2"/>
  <c r="AC7829" i="2"/>
  <c r="M7829" i="2"/>
  <c r="K7829" i="2"/>
  <c r="L7829" i="2" s="1"/>
  <c r="G7829" i="2"/>
  <c r="AD7828" i="2"/>
  <c r="AC7828" i="2"/>
  <c r="L7828" i="2"/>
  <c r="K7828" i="2"/>
  <c r="M7828" i="2" s="1"/>
  <c r="N7828" i="2" s="1"/>
  <c r="G7828" i="2"/>
  <c r="AD7827" i="2"/>
  <c r="AC7827" i="2"/>
  <c r="K7827" i="2"/>
  <c r="G7827" i="2"/>
  <c r="AD7826" i="2"/>
  <c r="AC7826" i="2"/>
  <c r="L7826" i="2"/>
  <c r="K7826" i="2"/>
  <c r="M7826" i="2" s="1"/>
  <c r="G7826" i="2"/>
  <c r="AD7825" i="2"/>
  <c r="AC7825" i="2"/>
  <c r="M7825" i="2"/>
  <c r="K7825" i="2"/>
  <c r="L7825" i="2" s="1"/>
  <c r="G7825" i="2"/>
  <c r="AD7824" i="2"/>
  <c r="AC7824" i="2"/>
  <c r="L7824" i="2"/>
  <c r="K7824" i="2"/>
  <c r="M7824" i="2" s="1"/>
  <c r="N7824" i="2" s="1"/>
  <c r="G7824" i="2"/>
  <c r="AD7823" i="2"/>
  <c r="AC7823" i="2"/>
  <c r="K7823" i="2"/>
  <c r="G7823" i="2"/>
  <c r="AD7822" i="2"/>
  <c r="AC7822" i="2"/>
  <c r="L7822" i="2"/>
  <c r="K7822" i="2"/>
  <c r="M7822" i="2" s="1"/>
  <c r="G7822" i="2"/>
  <c r="AD7821" i="2"/>
  <c r="AC7821" i="2"/>
  <c r="M7821" i="2"/>
  <c r="K7821" i="2"/>
  <c r="L7821" i="2" s="1"/>
  <c r="G7821" i="2"/>
  <c r="AD7820" i="2"/>
  <c r="AC7820" i="2"/>
  <c r="L7820" i="2"/>
  <c r="K7820" i="2"/>
  <c r="M7820" i="2" s="1"/>
  <c r="N7820" i="2" s="1"/>
  <c r="G7820" i="2"/>
  <c r="AD7819" i="2"/>
  <c r="AC7819" i="2"/>
  <c r="K7819" i="2"/>
  <c r="G7819" i="2"/>
  <c r="AD7818" i="2"/>
  <c r="AC7818" i="2"/>
  <c r="L7818" i="2"/>
  <c r="K7818" i="2"/>
  <c r="M7818" i="2" s="1"/>
  <c r="G7818" i="2"/>
  <c r="AD7817" i="2"/>
  <c r="AC7817" i="2"/>
  <c r="M7817" i="2"/>
  <c r="K7817" i="2"/>
  <c r="L7817" i="2" s="1"/>
  <c r="G7817" i="2"/>
  <c r="AD7816" i="2"/>
  <c r="AC7816" i="2"/>
  <c r="L7816" i="2"/>
  <c r="K7816" i="2"/>
  <c r="M7816" i="2" s="1"/>
  <c r="N7816" i="2" s="1"/>
  <c r="G7816" i="2"/>
  <c r="AD7815" i="2"/>
  <c r="AC7815" i="2"/>
  <c r="K7815" i="2"/>
  <c r="G7815" i="2"/>
  <c r="AD7814" i="2"/>
  <c r="AC7814" i="2"/>
  <c r="L7814" i="2"/>
  <c r="K7814" i="2"/>
  <c r="M7814" i="2" s="1"/>
  <c r="G7814" i="2"/>
  <c r="AD7813" i="2"/>
  <c r="AC7813" i="2"/>
  <c r="M7813" i="2"/>
  <c r="K7813" i="2"/>
  <c r="L7813" i="2" s="1"/>
  <c r="G7813" i="2"/>
  <c r="AD7812" i="2"/>
  <c r="AC7812" i="2"/>
  <c r="L7812" i="2"/>
  <c r="K7812" i="2"/>
  <c r="M7812" i="2" s="1"/>
  <c r="N7812" i="2" s="1"/>
  <c r="G7812" i="2"/>
  <c r="AD7811" i="2"/>
  <c r="AC7811" i="2"/>
  <c r="K7811" i="2"/>
  <c r="G7811" i="2"/>
  <c r="AD7810" i="2"/>
  <c r="AC7810" i="2"/>
  <c r="L7810" i="2"/>
  <c r="K7810" i="2"/>
  <c r="M7810" i="2" s="1"/>
  <c r="G7810" i="2"/>
  <c r="AD7809" i="2"/>
  <c r="AC7809" i="2"/>
  <c r="M7809" i="2"/>
  <c r="K7809" i="2"/>
  <c r="L7809" i="2" s="1"/>
  <c r="G7809" i="2"/>
  <c r="AD7808" i="2"/>
  <c r="AC7808" i="2"/>
  <c r="L7808" i="2"/>
  <c r="K7808" i="2"/>
  <c r="M7808" i="2" s="1"/>
  <c r="N7808" i="2" s="1"/>
  <c r="G7808" i="2"/>
  <c r="AD7807" i="2"/>
  <c r="AC7807" i="2"/>
  <c r="K7807" i="2"/>
  <c r="G7807" i="2"/>
  <c r="AD7806" i="2"/>
  <c r="AC7806" i="2"/>
  <c r="L7806" i="2"/>
  <c r="K7806" i="2"/>
  <c r="M7806" i="2" s="1"/>
  <c r="G7806" i="2"/>
  <c r="AD7805" i="2"/>
  <c r="AC7805" i="2"/>
  <c r="M7805" i="2"/>
  <c r="K7805" i="2"/>
  <c r="L7805" i="2" s="1"/>
  <c r="G7805" i="2"/>
  <c r="AD7804" i="2"/>
  <c r="AC7804" i="2"/>
  <c r="L7804" i="2"/>
  <c r="K7804" i="2"/>
  <c r="M7804" i="2" s="1"/>
  <c r="N7804" i="2" s="1"/>
  <c r="G7804" i="2"/>
  <c r="AD7803" i="2"/>
  <c r="AC7803" i="2"/>
  <c r="K7803" i="2"/>
  <c r="G7803" i="2"/>
  <c r="AD7802" i="2"/>
  <c r="AC7802" i="2"/>
  <c r="L7802" i="2"/>
  <c r="K7802" i="2"/>
  <c r="M7802" i="2" s="1"/>
  <c r="G7802" i="2"/>
  <c r="AD7801" i="2"/>
  <c r="AC7801" i="2"/>
  <c r="M7801" i="2"/>
  <c r="K7801" i="2"/>
  <c r="L7801" i="2" s="1"/>
  <c r="G7801" i="2"/>
  <c r="AD7800" i="2"/>
  <c r="AC7800" i="2"/>
  <c r="L7800" i="2"/>
  <c r="K7800" i="2"/>
  <c r="M7800" i="2" s="1"/>
  <c r="N7800" i="2" s="1"/>
  <c r="G7800" i="2"/>
  <c r="AD7799" i="2"/>
  <c r="AC7799" i="2"/>
  <c r="K7799" i="2"/>
  <c r="G7799" i="2"/>
  <c r="AD7798" i="2"/>
  <c r="AC7798" i="2"/>
  <c r="L7798" i="2"/>
  <c r="K7798" i="2"/>
  <c r="M7798" i="2" s="1"/>
  <c r="G7798" i="2"/>
  <c r="AD7797" i="2"/>
  <c r="AC7797" i="2"/>
  <c r="M7797" i="2"/>
  <c r="K7797" i="2"/>
  <c r="L7797" i="2" s="1"/>
  <c r="G7797" i="2"/>
  <c r="AD7796" i="2"/>
  <c r="AC7796" i="2"/>
  <c r="L7796" i="2"/>
  <c r="K7796" i="2"/>
  <c r="M7796" i="2" s="1"/>
  <c r="N7796" i="2" s="1"/>
  <c r="G7796" i="2"/>
  <c r="AD7795" i="2"/>
  <c r="AC7795" i="2"/>
  <c r="K7795" i="2"/>
  <c r="G7795" i="2"/>
  <c r="AD7794" i="2"/>
  <c r="AC7794" i="2"/>
  <c r="L7794" i="2"/>
  <c r="K7794" i="2"/>
  <c r="M7794" i="2" s="1"/>
  <c r="G7794" i="2"/>
  <c r="AD7793" i="2"/>
  <c r="AC7793" i="2"/>
  <c r="M7793" i="2"/>
  <c r="K7793" i="2"/>
  <c r="L7793" i="2" s="1"/>
  <c r="G7793" i="2"/>
  <c r="AD7792" i="2"/>
  <c r="AC7792" i="2"/>
  <c r="L7792" i="2"/>
  <c r="K7792" i="2"/>
  <c r="M7792" i="2" s="1"/>
  <c r="N7792" i="2" s="1"/>
  <c r="G7792" i="2"/>
  <c r="AD7791" i="2"/>
  <c r="AC7791" i="2"/>
  <c r="K7791" i="2"/>
  <c r="G7791" i="2"/>
  <c r="AD7790" i="2"/>
  <c r="AC7790" i="2"/>
  <c r="L7790" i="2"/>
  <c r="K7790" i="2"/>
  <c r="M7790" i="2" s="1"/>
  <c r="G7790" i="2"/>
  <c r="AD7789" i="2"/>
  <c r="AC7789" i="2"/>
  <c r="M7789" i="2"/>
  <c r="K7789" i="2"/>
  <c r="L7789" i="2" s="1"/>
  <c r="G7789" i="2"/>
  <c r="AD7788" i="2"/>
  <c r="AC7788" i="2"/>
  <c r="L7788" i="2"/>
  <c r="K7788" i="2"/>
  <c r="M7788" i="2" s="1"/>
  <c r="N7788" i="2" s="1"/>
  <c r="G7788" i="2"/>
  <c r="AD7787" i="2"/>
  <c r="AC7787" i="2"/>
  <c r="K7787" i="2"/>
  <c r="G7787" i="2"/>
  <c r="AD7786" i="2"/>
  <c r="AC7786" i="2"/>
  <c r="L7786" i="2"/>
  <c r="K7786" i="2"/>
  <c r="M7786" i="2" s="1"/>
  <c r="G7786" i="2"/>
  <c r="AD7785" i="2"/>
  <c r="AC7785" i="2"/>
  <c r="M7785" i="2"/>
  <c r="K7785" i="2"/>
  <c r="L7785" i="2" s="1"/>
  <c r="G7785" i="2"/>
  <c r="AD7784" i="2"/>
  <c r="AC7784" i="2"/>
  <c r="L7784" i="2"/>
  <c r="K7784" i="2"/>
  <c r="M7784" i="2" s="1"/>
  <c r="N7784" i="2" s="1"/>
  <c r="G7784" i="2"/>
  <c r="AD7783" i="2"/>
  <c r="AC7783" i="2"/>
  <c r="K7783" i="2"/>
  <c r="G7783" i="2"/>
  <c r="AD7782" i="2"/>
  <c r="AC7782" i="2"/>
  <c r="L7782" i="2"/>
  <c r="K7782" i="2"/>
  <c r="M7782" i="2" s="1"/>
  <c r="G7782" i="2"/>
  <c r="AD7781" i="2"/>
  <c r="AC7781" i="2"/>
  <c r="M7781" i="2"/>
  <c r="K7781" i="2"/>
  <c r="L7781" i="2" s="1"/>
  <c r="G7781" i="2"/>
  <c r="AD7780" i="2"/>
  <c r="AC7780" i="2"/>
  <c r="L7780" i="2"/>
  <c r="K7780" i="2"/>
  <c r="M7780" i="2" s="1"/>
  <c r="N7780" i="2" s="1"/>
  <c r="G7780" i="2"/>
  <c r="AD7779" i="2"/>
  <c r="AC7779" i="2"/>
  <c r="K7779" i="2"/>
  <c r="G7779" i="2"/>
  <c r="AD7778" i="2"/>
  <c r="AC7778" i="2"/>
  <c r="L7778" i="2"/>
  <c r="K7778" i="2"/>
  <c r="M7778" i="2" s="1"/>
  <c r="G7778" i="2"/>
  <c r="AD7777" i="2"/>
  <c r="AC7777" i="2"/>
  <c r="M7777" i="2"/>
  <c r="K7777" i="2"/>
  <c r="L7777" i="2" s="1"/>
  <c r="G7777" i="2"/>
  <c r="AD7776" i="2"/>
  <c r="AC7776" i="2"/>
  <c r="L7776" i="2"/>
  <c r="K7776" i="2"/>
  <c r="M7776" i="2" s="1"/>
  <c r="N7776" i="2" s="1"/>
  <c r="G7776" i="2"/>
  <c r="AD7775" i="2"/>
  <c r="AC7775" i="2"/>
  <c r="K7775" i="2"/>
  <c r="G7775" i="2"/>
  <c r="AD7774" i="2"/>
  <c r="AC7774" i="2"/>
  <c r="L7774" i="2"/>
  <c r="K7774" i="2"/>
  <c r="M7774" i="2" s="1"/>
  <c r="G7774" i="2"/>
  <c r="AD7773" i="2"/>
  <c r="AC7773" i="2"/>
  <c r="M7773" i="2"/>
  <c r="K7773" i="2"/>
  <c r="L7773" i="2" s="1"/>
  <c r="G7773" i="2"/>
  <c r="AD7772" i="2"/>
  <c r="AC7772" i="2"/>
  <c r="L7772" i="2"/>
  <c r="K7772" i="2"/>
  <c r="M7772" i="2" s="1"/>
  <c r="N7772" i="2" s="1"/>
  <c r="G7772" i="2"/>
  <c r="AD7771" i="2"/>
  <c r="AC7771" i="2"/>
  <c r="K7771" i="2"/>
  <c r="G7771" i="2"/>
  <c r="AD7770" i="2"/>
  <c r="AC7770" i="2"/>
  <c r="L7770" i="2"/>
  <c r="K7770" i="2"/>
  <c r="M7770" i="2" s="1"/>
  <c r="G7770" i="2"/>
  <c r="AD7769" i="2"/>
  <c r="AC7769" i="2"/>
  <c r="M7769" i="2"/>
  <c r="K7769" i="2"/>
  <c r="L7769" i="2" s="1"/>
  <c r="G7769" i="2"/>
  <c r="AD7768" i="2"/>
  <c r="AC7768" i="2"/>
  <c r="L7768" i="2"/>
  <c r="K7768" i="2"/>
  <c r="M7768" i="2" s="1"/>
  <c r="N7768" i="2" s="1"/>
  <c r="G7768" i="2"/>
  <c r="AD7767" i="2"/>
  <c r="AC7767" i="2"/>
  <c r="K7767" i="2"/>
  <c r="G7767" i="2"/>
  <c r="AD7766" i="2"/>
  <c r="AC7766" i="2"/>
  <c r="L7766" i="2"/>
  <c r="K7766" i="2"/>
  <c r="M7766" i="2" s="1"/>
  <c r="G7766" i="2"/>
  <c r="AD7765" i="2"/>
  <c r="AC7765" i="2"/>
  <c r="M7765" i="2"/>
  <c r="K7765" i="2"/>
  <c r="L7765" i="2" s="1"/>
  <c r="G7765" i="2"/>
  <c r="AD7764" i="2"/>
  <c r="AC7764" i="2"/>
  <c r="L7764" i="2"/>
  <c r="K7764" i="2"/>
  <c r="M7764" i="2" s="1"/>
  <c r="N7764" i="2" s="1"/>
  <c r="G7764" i="2"/>
  <c r="AD7763" i="2"/>
  <c r="AC7763" i="2"/>
  <c r="K7763" i="2"/>
  <c r="G7763" i="2"/>
  <c r="AD7762" i="2"/>
  <c r="AC7762" i="2"/>
  <c r="L7762" i="2"/>
  <c r="K7762" i="2"/>
  <c r="M7762" i="2" s="1"/>
  <c r="G7762" i="2"/>
  <c r="AD7761" i="2"/>
  <c r="AC7761" i="2"/>
  <c r="M7761" i="2"/>
  <c r="K7761" i="2"/>
  <c r="L7761" i="2" s="1"/>
  <c r="G7761" i="2"/>
  <c r="AD7760" i="2"/>
  <c r="AC7760" i="2"/>
  <c r="L7760" i="2"/>
  <c r="K7760" i="2"/>
  <c r="M7760" i="2" s="1"/>
  <c r="N7760" i="2" s="1"/>
  <c r="G7760" i="2"/>
  <c r="AD7759" i="2"/>
  <c r="AC7759" i="2"/>
  <c r="K7759" i="2"/>
  <c r="G7759" i="2"/>
  <c r="AD7758" i="2"/>
  <c r="AC7758" i="2"/>
  <c r="L7758" i="2"/>
  <c r="K7758" i="2"/>
  <c r="M7758" i="2" s="1"/>
  <c r="G7758" i="2"/>
  <c r="AD7757" i="2"/>
  <c r="AC7757" i="2"/>
  <c r="M7757" i="2"/>
  <c r="K7757" i="2"/>
  <c r="L7757" i="2" s="1"/>
  <c r="G7757" i="2"/>
  <c r="AD7756" i="2"/>
  <c r="AC7756" i="2"/>
  <c r="L7756" i="2"/>
  <c r="K7756" i="2"/>
  <c r="M7756" i="2" s="1"/>
  <c r="N7756" i="2" s="1"/>
  <c r="G7756" i="2"/>
  <c r="AD7755" i="2"/>
  <c r="AC7755" i="2"/>
  <c r="K7755" i="2"/>
  <c r="G7755" i="2"/>
  <c r="AD7754" i="2"/>
  <c r="AC7754" i="2"/>
  <c r="L7754" i="2"/>
  <c r="K7754" i="2"/>
  <c r="M7754" i="2" s="1"/>
  <c r="G7754" i="2"/>
  <c r="AD7753" i="2"/>
  <c r="AC7753" i="2"/>
  <c r="M7753" i="2"/>
  <c r="K7753" i="2"/>
  <c r="L7753" i="2" s="1"/>
  <c r="G7753" i="2"/>
  <c r="AD7752" i="2"/>
  <c r="AC7752" i="2"/>
  <c r="L7752" i="2"/>
  <c r="K7752" i="2"/>
  <c r="M7752" i="2" s="1"/>
  <c r="N7752" i="2" s="1"/>
  <c r="G7752" i="2"/>
  <c r="AD7751" i="2"/>
  <c r="AC7751" i="2"/>
  <c r="K7751" i="2"/>
  <c r="G7751" i="2"/>
  <c r="AD7750" i="2"/>
  <c r="AC7750" i="2"/>
  <c r="L7750" i="2"/>
  <c r="K7750" i="2"/>
  <c r="M7750" i="2" s="1"/>
  <c r="G7750" i="2"/>
  <c r="AD7749" i="2"/>
  <c r="AC7749" i="2"/>
  <c r="M7749" i="2"/>
  <c r="K7749" i="2"/>
  <c r="L7749" i="2" s="1"/>
  <c r="G7749" i="2"/>
  <c r="AD7748" i="2"/>
  <c r="AC7748" i="2"/>
  <c r="L7748" i="2"/>
  <c r="K7748" i="2"/>
  <c r="M7748" i="2" s="1"/>
  <c r="N7748" i="2" s="1"/>
  <c r="G7748" i="2"/>
  <c r="AD7747" i="2"/>
  <c r="AC7747" i="2"/>
  <c r="K7747" i="2"/>
  <c r="G7747" i="2"/>
  <c r="AD7746" i="2"/>
  <c r="AC7746" i="2"/>
  <c r="L7746" i="2"/>
  <c r="K7746" i="2"/>
  <c r="M7746" i="2" s="1"/>
  <c r="G7746" i="2"/>
  <c r="AD7745" i="2"/>
  <c r="AC7745" i="2"/>
  <c r="M7745" i="2"/>
  <c r="K7745" i="2"/>
  <c r="L7745" i="2" s="1"/>
  <c r="G7745" i="2"/>
  <c r="AD7744" i="2"/>
  <c r="AC7744" i="2"/>
  <c r="L7744" i="2"/>
  <c r="K7744" i="2"/>
  <c r="M7744" i="2" s="1"/>
  <c r="N7744" i="2" s="1"/>
  <c r="G7744" i="2"/>
  <c r="AD7743" i="2"/>
  <c r="AC7743" i="2"/>
  <c r="K7743" i="2"/>
  <c r="G7743" i="2"/>
  <c r="AD7742" i="2"/>
  <c r="AC7742" i="2"/>
  <c r="L7742" i="2"/>
  <c r="K7742" i="2"/>
  <c r="M7742" i="2" s="1"/>
  <c r="G7742" i="2"/>
  <c r="AD7741" i="2"/>
  <c r="AC7741" i="2"/>
  <c r="M7741" i="2"/>
  <c r="K7741" i="2"/>
  <c r="L7741" i="2" s="1"/>
  <c r="G7741" i="2"/>
  <c r="AD7740" i="2"/>
  <c r="AC7740" i="2"/>
  <c r="L7740" i="2"/>
  <c r="K7740" i="2"/>
  <c r="M7740" i="2" s="1"/>
  <c r="N7740" i="2" s="1"/>
  <c r="G7740" i="2"/>
  <c r="AD7739" i="2"/>
  <c r="AC7739" i="2"/>
  <c r="K7739" i="2"/>
  <c r="G7739" i="2"/>
  <c r="AD7738" i="2"/>
  <c r="AC7738" i="2"/>
  <c r="L7738" i="2"/>
  <c r="K7738" i="2"/>
  <c r="M7738" i="2" s="1"/>
  <c r="G7738" i="2"/>
  <c r="AD7737" i="2"/>
  <c r="AC7737" i="2"/>
  <c r="M7737" i="2"/>
  <c r="K7737" i="2"/>
  <c r="L7737" i="2" s="1"/>
  <c r="G7737" i="2"/>
  <c r="AD7736" i="2"/>
  <c r="AC7736" i="2"/>
  <c r="L7736" i="2"/>
  <c r="K7736" i="2"/>
  <c r="M7736" i="2" s="1"/>
  <c r="N7736" i="2" s="1"/>
  <c r="G7736" i="2"/>
  <c r="AD7735" i="2"/>
  <c r="AC7735" i="2"/>
  <c r="K7735" i="2"/>
  <c r="G7735" i="2"/>
  <c r="AD7734" i="2"/>
  <c r="AC7734" i="2"/>
  <c r="L7734" i="2"/>
  <c r="K7734" i="2"/>
  <c r="M7734" i="2" s="1"/>
  <c r="G7734" i="2"/>
  <c r="AD7733" i="2"/>
  <c r="AC7733" i="2"/>
  <c r="M7733" i="2"/>
  <c r="K7733" i="2"/>
  <c r="L7733" i="2" s="1"/>
  <c r="G7733" i="2"/>
  <c r="AD7732" i="2"/>
  <c r="AC7732" i="2"/>
  <c r="L7732" i="2"/>
  <c r="K7732" i="2"/>
  <c r="M7732" i="2" s="1"/>
  <c r="N7732" i="2" s="1"/>
  <c r="G7732" i="2"/>
  <c r="AD7731" i="2"/>
  <c r="AC7731" i="2"/>
  <c r="K7731" i="2"/>
  <c r="G7731" i="2"/>
  <c r="AD7730" i="2"/>
  <c r="AC7730" i="2"/>
  <c r="L7730" i="2"/>
  <c r="K7730" i="2"/>
  <c r="M7730" i="2" s="1"/>
  <c r="G7730" i="2"/>
  <c r="AD7729" i="2"/>
  <c r="AC7729" i="2"/>
  <c r="M7729" i="2"/>
  <c r="K7729" i="2"/>
  <c r="L7729" i="2" s="1"/>
  <c r="G7729" i="2"/>
  <c r="AD7728" i="2"/>
  <c r="AC7728" i="2"/>
  <c r="L7728" i="2"/>
  <c r="K7728" i="2"/>
  <c r="M7728" i="2" s="1"/>
  <c r="N7728" i="2" s="1"/>
  <c r="G7728" i="2"/>
  <c r="AD7727" i="2"/>
  <c r="AC7727" i="2"/>
  <c r="K7727" i="2"/>
  <c r="G7727" i="2"/>
  <c r="AD7726" i="2"/>
  <c r="AC7726" i="2"/>
  <c r="L7726" i="2"/>
  <c r="K7726" i="2"/>
  <c r="M7726" i="2" s="1"/>
  <c r="G7726" i="2"/>
  <c r="AD7725" i="2"/>
  <c r="AC7725" i="2"/>
  <c r="M7725" i="2"/>
  <c r="K7725" i="2"/>
  <c r="L7725" i="2" s="1"/>
  <c r="G7725" i="2"/>
  <c r="AD7724" i="2"/>
  <c r="AC7724" i="2"/>
  <c r="L7724" i="2"/>
  <c r="K7724" i="2"/>
  <c r="M7724" i="2" s="1"/>
  <c r="N7724" i="2" s="1"/>
  <c r="G7724" i="2"/>
  <c r="AD7723" i="2"/>
  <c r="AC7723" i="2"/>
  <c r="K7723" i="2"/>
  <c r="G7723" i="2"/>
  <c r="AD7722" i="2"/>
  <c r="AC7722" i="2"/>
  <c r="L7722" i="2"/>
  <c r="K7722" i="2"/>
  <c r="M7722" i="2" s="1"/>
  <c r="G7722" i="2"/>
  <c r="AD7721" i="2"/>
  <c r="AC7721" i="2"/>
  <c r="M7721" i="2"/>
  <c r="K7721" i="2"/>
  <c r="L7721" i="2" s="1"/>
  <c r="G7721" i="2"/>
  <c r="AD7720" i="2"/>
  <c r="AC7720" i="2"/>
  <c r="L7720" i="2"/>
  <c r="K7720" i="2"/>
  <c r="M7720" i="2" s="1"/>
  <c r="N7720" i="2" s="1"/>
  <c r="G7720" i="2"/>
  <c r="AD7719" i="2"/>
  <c r="AC7719" i="2"/>
  <c r="K7719" i="2"/>
  <c r="G7719" i="2"/>
  <c r="AD7718" i="2"/>
  <c r="AC7718" i="2"/>
  <c r="L7718" i="2"/>
  <c r="K7718" i="2"/>
  <c r="M7718" i="2" s="1"/>
  <c r="G7718" i="2"/>
  <c r="AD7717" i="2"/>
  <c r="AC7717" i="2"/>
  <c r="M7717" i="2"/>
  <c r="K7717" i="2"/>
  <c r="L7717" i="2" s="1"/>
  <c r="G7717" i="2"/>
  <c r="AD7716" i="2"/>
  <c r="AC7716" i="2"/>
  <c r="L7716" i="2"/>
  <c r="K7716" i="2"/>
  <c r="M7716" i="2" s="1"/>
  <c r="N7716" i="2" s="1"/>
  <c r="G7716" i="2"/>
  <c r="AD7715" i="2"/>
  <c r="AC7715" i="2"/>
  <c r="K7715" i="2"/>
  <c r="G7715" i="2"/>
  <c r="AD7714" i="2"/>
  <c r="AC7714" i="2"/>
  <c r="L7714" i="2"/>
  <c r="K7714" i="2"/>
  <c r="M7714" i="2" s="1"/>
  <c r="G7714" i="2"/>
  <c r="AD7713" i="2"/>
  <c r="AC7713" i="2"/>
  <c r="M7713" i="2"/>
  <c r="K7713" i="2"/>
  <c r="L7713" i="2" s="1"/>
  <c r="G7713" i="2"/>
  <c r="AD7712" i="2"/>
  <c r="AC7712" i="2"/>
  <c r="L7712" i="2"/>
  <c r="K7712" i="2"/>
  <c r="M7712" i="2" s="1"/>
  <c r="N7712" i="2" s="1"/>
  <c r="G7712" i="2"/>
  <c r="AD7711" i="2"/>
  <c r="AC7711" i="2"/>
  <c r="K7711" i="2"/>
  <c r="G7711" i="2"/>
  <c r="AD7710" i="2"/>
  <c r="AC7710" i="2"/>
  <c r="L7710" i="2"/>
  <c r="K7710" i="2"/>
  <c r="M7710" i="2" s="1"/>
  <c r="G7710" i="2"/>
  <c r="AD7709" i="2"/>
  <c r="AC7709" i="2"/>
  <c r="M7709" i="2"/>
  <c r="K7709" i="2"/>
  <c r="L7709" i="2" s="1"/>
  <c r="G7709" i="2"/>
  <c r="AD7708" i="2"/>
  <c r="AC7708" i="2"/>
  <c r="L7708" i="2"/>
  <c r="K7708" i="2"/>
  <c r="M7708" i="2" s="1"/>
  <c r="N7708" i="2" s="1"/>
  <c r="G7708" i="2"/>
  <c r="AD7707" i="2"/>
  <c r="AC7707" i="2"/>
  <c r="K7707" i="2"/>
  <c r="G7707" i="2"/>
  <c r="AD7706" i="2"/>
  <c r="AC7706" i="2"/>
  <c r="L7706" i="2"/>
  <c r="K7706" i="2"/>
  <c r="M7706" i="2" s="1"/>
  <c r="G7706" i="2"/>
  <c r="AD7705" i="2"/>
  <c r="AC7705" i="2"/>
  <c r="M7705" i="2"/>
  <c r="K7705" i="2"/>
  <c r="L7705" i="2" s="1"/>
  <c r="G7705" i="2"/>
  <c r="AD7704" i="2"/>
  <c r="AC7704" i="2"/>
  <c r="L7704" i="2"/>
  <c r="K7704" i="2"/>
  <c r="M7704" i="2" s="1"/>
  <c r="N7704" i="2" s="1"/>
  <c r="G7704" i="2"/>
  <c r="AD7703" i="2"/>
  <c r="AC7703" i="2"/>
  <c r="K7703" i="2"/>
  <c r="G7703" i="2"/>
  <c r="AD7702" i="2"/>
  <c r="AC7702" i="2"/>
  <c r="L7702" i="2"/>
  <c r="K7702" i="2"/>
  <c r="M7702" i="2" s="1"/>
  <c r="G7702" i="2"/>
  <c r="AD7701" i="2"/>
  <c r="AC7701" i="2"/>
  <c r="M7701" i="2"/>
  <c r="K7701" i="2"/>
  <c r="L7701" i="2" s="1"/>
  <c r="G7701" i="2"/>
  <c r="AD7700" i="2"/>
  <c r="AC7700" i="2"/>
  <c r="L7700" i="2"/>
  <c r="K7700" i="2"/>
  <c r="M7700" i="2" s="1"/>
  <c r="N7700" i="2" s="1"/>
  <c r="G7700" i="2"/>
  <c r="AD7699" i="2"/>
  <c r="AC7699" i="2"/>
  <c r="K7699" i="2"/>
  <c r="G7699" i="2"/>
  <c r="AD7698" i="2"/>
  <c r="AC7698" i="2"/>
  <c r="L7698" i="2"/>
  <c r="K7698" i="2"/>
  <c r="M7698" i="2" s="1"/>
  <c r="G7698" i="2"/>
  <c r="AD7697" i="2"/>
  <c r="AC7697" i="2"/>
  <c r="M7697" i="2"/>
  <c r="K7697" i="2"/>
  <c r="L7697" i="2" s="1"/>
  <c r="G7697" i="2"/>
  <c r="AD7696" i="2"/>
  <c r="AC7696" i="2"/>
  <c r="L7696" i="2"/>
  <c r="K7696" i="2"/>
  <c r="M7696" i="2" s="1"/>
  <c r="N7696" i="2" s="1"/>
  <c r="G7696" i="2"/>
  <c r="AD7695" i="2"/>
  <c r="AC7695" i="2"/>
  <c r="K7695" i="2"/>
  <c r="G7695" i="2"/>
  <c r="AD7694" i="2"/>
  <c r="AC7694" i="2"/>
  <c r="L7694" i="2"/>
  <c r="K7694" i="2"/>
  <c r="M7694" i="2" s="1"/>
  <c r="G7694" i="2"/>
  <c r="AD7693" i="2"/>
  <c r="AC7693" i="2"/>
  <c r="M7693" i="2"/>
  <c r="K7693" i="2"/>
  <c r="L7693" i="2" s="1"/>
  <c r="G7693" i="2"/>
  <c r="AD7692" i="2"/>
  <c r="AC7692" i="2"/>
  <c r="L7692" i="2"/>
  <c r="K7692" i="2"/>
  <c r="M7692" i="2" s="1"/>
  <c r="N7692" i="2" s="1"/>
  <c r="G7692" i="2"/>
  <c r="AD7691" i="2"/>
  <c r="AC7691" i="2"/>
  <c r="K7691" i="2"/>
  <c r="G7691" i="2"/>
  <c r="AD7690" i="2"/>
  <c r="AC7690" i="2"/>
  <c r="L7690" i="2"/>
  <c r="K7690" i="2"/>
  <c r="M7690" i="2" s="1"/>
  <c r="G7690" i="2"/>
  <c r="AD7689" i="2"/>
  <c r="AC7689" i="2"/>
  <c r="M7689" i="2"/>
  <c r="K7689" i="2"/>
  <c r="L7689" i="2" s="1"/>
  <c r="G7689" i="2"/>
  <c r="AD7688" i="2"/>
  <c r="AC7688" i="2"/>
  <c r="L7688" i="2"/>
  <c r="K7688" i="2"/>
  <c r="M7688" i="2" s="1"/>
  <c r="N7688" i="2" s="1"/>
  <c r="G7688" i="2"/>
  <c r="AD7687" i="2"/>
  <c r="AC7687" i="2"/>
  <c r="K7687" i="2"/>
  <c r="G7687" i="2"/>
  <c r="AD7686" i="2"/>
  <c r="AC7686" i="2"/>
  <c r="L7686" i="2"/>
  <c r="K7686" i="2"/>
  <c r="M7686" i="2" s="1"/>
  <c r="G7686" i="2"/>
  <c r="AD7685" i="2"/>
  <c r="AC7685" i="2"/>
  <c r="M7685" i="2"/>
  <c r="K7685" i="2"/>
  <c r="L7685" i="2" s="1"/>
  <c r="G7685" i="2"/>
  <c r="AD7684" i="2"/>
  <c r="AC7684" i="2"/>
  <c r="L7684" i="2"/>
  <c r="K7684" i="2"/>
  <c r="M7684" i="2" s="1"/>
  <c r="N7684" i="2" s="1"/>
  <c r="G7684" i="2"/>
  <c r="AD7683" i="2"/>
  <c r="AC7683" i="2"/>
  <c r="K7683" i="2"/>
  <c r="G7683" i="2"/>
  <c r="AD7682" i="2"/>
  <c r="AC7682" i="2"/>
  <c r="L7682" i="2"/>
  <c r="K7682" i="2"/>
  <c r="M7682" i="2" s="1"/>
  <c r="G7682" i="2"/>
  <c r="AD7681" i="2"/>
  <c r="AC7681" i="2"/>
  <c r="M7681" i="2"/>
  <c r="K7681" i="2"/>
  <c r="L7681" i="2" s="1"/>
  <c r="G7681" i="2"/>
  <c r="AD7680" i="2"/>
  <c r="AC7680" i="2"/>
  <c r="L7680" i="2"/>
  <c r="K7680" i="2"/>
  <c r="M7680" i="2" s="1"/>
  <c r="N7680" i="2" s="1"/>
  <c r="G7680" i="2"/>
  <c r="AD7679" i="2"/>
  <c r="AC7679" i="2"/>
  <c r="K7679" i="2"/>
  <c r="G7679" i="2"/>
  <c r="AD7678" i="2"/>
  <c r="AC7678" i="2"/>
  <c r="L7678" i="2"/>
  <c r="K7678" i="2"/>
  <c r="M7678" i="2" s="1"/>
  <c r="G7678" i="2"/>
  <c r="AD7677" i="2"/>
  <c r="AC7677" i="2"/>
  <c r="M7677" i="2"/>
  <c r="K7677" i="2"/>
  <c r="L7677" i="2" s="1"/>
  <c r="G7677" i="2"/>
  <c r="AD7676" i="2"/>
  <c r="AC7676" i="2"/>
  <c r="L7676" i="2"/>
  <c r="K7676" i="2"/>
  <c r="M7676" i="2" s="1"/>
  <c r="N7676" i="2" s="1"/>
  <c r="G7676" i="2"/>
  <c r="AD7675" i="2"/>
  <c r="AC7675" i="2"/>
  <c r="K7675" i="2"/>
  <c r="G7675" i="2"/>
  <c r="AD7674" i="2"/>
  <c r="AC7674" i="2"/>
  <c r="L7674" i="2"/>
  <c r="K7674" i="2"/>
  <c r="M7674" i="2" s="1"/>
  <c r="G7674" i="2"/>
  <c r="AD7673" i="2"/>
  <c r="AC7673" i="2"/>
  <c r="M7673" i="2"/>
  <c r="K7673" i="2"/>
  <c r="L7673" i="2" s="1"/>
  <c r="G7673" i="2"/>
  <c r="AD7672" i="2"/>
  <c r="AC7672" i="2"/>
  <c r="L7672" i="2"/>
  <c r="K7672" i="2"/>
  <c r="M7672" i="2" s="1"/>
  <c r="N7672" i="2" s="1"/>
  <c r="G7672" i="2"/>
  <c r="AD7671" i="2"/>
  <c r="AC7671" i="2"/>
  <c r="K7671" i="2"/>
  <c r="G7671" i="2"/>
  <c r="AD7670" i="2"/>
  <c r="AC7670" i="2"/>
  <c r="L7670" i="2"/>
  <c r="K7670" i="2"/>
  <c r="M7670" i="2" s="1"/>
  <c r="G7670" i="2"/>
  <c r="AD7669" i="2"/>
  <c r="AC7669" i="2"/>
  <c r="M7669" i="2"/>
  <c r="K7669" i="2"/>
  <c r="L7669" i="2" s="1"/>
  <c r="G7669" i="2"/>
  <c r="AD7668" i="2"/>
  <c r="AC7668" i="2"/>
  <c r="L7668" i="2"/>
  <c r="K7668" i="2"/>
  <c r="M7668" i="2" s="1"/>
  <c r="N7668" i="2" s="1"/>
  <c r="G7668" i="2"/>
  <c r="AD7667" i="2"/>
  <c r="AC7667" i="2"/>
  <c r="K7667" i="2"/>
  <c r="G7667" i="2"/>
  <c r="AD7666" i="2"/>
  <c r="AC7666" i="2"/>
  <c r="L7666" i="2"/>
  <c r="K7666" i="2"/>
  <c r="M7666" i="2" s="1"/>
  <c r="G7666" i="2"/>
  <c r="AD7665" i="2"/>
  <c r="AC7665" i="2"/>
  <c r="M7665" i="2"/>
  <c r="K7665" i="2"/>
  <c r="L7665" i="2" s="1"/>
  <c r="G7665" i="2"/>
  <c r="AD7664" i="2"/>
  <c r="AC7664" i="2"/>
  <c r="L7664" i="2"/>
  <c r="K7664" i="2"/>
  <c r="M7664" i="2" s="1"/>
  <c r="N7664" i="2" s="1"/>
  <c r="G7664" i="2"/>
  <c r="AD7663" i="2"/>
  <c r="AC7663" i="2"/>
  <c r="K7663" i="2"/>
  <c r="G7663" i="2"/>
  <c r="AD7662" i="2"/>
  <c r="AC7662" i="2"/>
  <c r="L7662" i="2"/>
  <c r="K7662" i="2"/>
  <c r="M7662" i="2" s="1"/>
  <c r="G7662" i="2"/>
  <c r="AD7661" i="2"/>
  <c r="AC7661" i="2"/>
  <c r="M7661" i="2"/>
  <c r="K7661" i="2"/>
  <c r="L7661" i="2" s="1"/>
  <c r="G7661" i="2"/>
  <c r="AD7660" i="2"/>
  <c r="AC7660" i="2"/>
  <c r="L7660" i="2"/>
  <c r="K7660" i="2"/>
  <c r="M7660" i="2" s="1"/>
  <c r="N7660" i="2" s="1"/>
  <c r="G7660" i="2"/>
  <c r="AD7659" i="2"/>
  <c r="AC7659" i="2"/>
  <c r="K7659" i="2"/>
  <c r="G7659" i="2"/>
  <c r="AD7658" i="2"/>
  <c r="AC7658" i="2"/>
  <c r="L7658" i="2"/>
  <c r="K7658" i="2"/>
  <c r="M7658" i="2" s="1"/>
  <c r="G7658" i="2"/>
  <c r="AD7657" i="2"/>
  <c r="AC7657" i="2"/>
  <c r="M7657" i="2"/>
  <c r="K7657" i="2"/>
  <c r="L7657" i="2" s="1"/>
  <c r="G7657" i="2"/>
  <c r="AD7656" i="2"/>
  <c r="AC7656" i="2"/>
  <c r="L7656" i="2"/>
  <c r="K7656" i="2"/>
  <c r="M7656" i="2" s="1"/>
  <c r="N7656" i="2" s="1"/>
  <c r="G7656" i="2"/>
  <c r="AD7655" i="2"/>
  <c r="AC7655" i="2"/>
  <c r="K7655" i="2"/>
  <c r="G7655" i="2"/>
  <c r="AD7654" i="2"/>
  <c r="AC7654" i="2"/>
  <c r="L7654" i="2"/>
  <c r="K7654" i="2"/>
  <c r="M7654" i="2" s="1"/>
  <c r="G7654" i="2"/>
  <c r="AD7653" i="2"/>
  <c r="AC7653" i="2"/>
  <c r="M7653" i="2"/>
  <c r="K7653" i="2"/>
  <c r="L7653" i="2" s="1"/>
  <c r="G7653" i="2"/>
  <c r="AD7652" i="2"/>
  <c r="AC7652" i="2"/>
  <c r="L7652" i="2"/>
  <c r="K7652" i="2"/>
  <c r="M7652" i="2" s="1"/>
  <c r="N7652" i="2" s="1"/>
  <c r="G7652" i="2"/>
  <c r="AD7651" i="2"/>
  <c r="AC7651" i="2"/>
  <c r="K7651" i="2"/>
  <c r="G7651" i="2"/>
  <c r="AD7650" i="2"/>
  <c r="AC7650" i="2"/>
  <c r="L7650" i="2"/>
  <c r="K7650" i="2"/>
  <c r="M7650" i="2" s="1"/>
  <c r="G7650" i="2"/>
  <c r="AD7649" i="2"/>
  <c r="AC7649" i="2"/>
  <c r="M7649" i="2"/>
  <c r="K7649" i="2"/>
  <c r="L7649" i="2" s="1"/>
  <c r="G7649" i="2"/>
  <c r="AD7648" i="2"/>
  <c r="AC7648" i="2"/>
  <c r="L7648" i="2"/>
  <c r="K7648" i="2"/>
  <c r="M7648" i="2" s="1"/>
  <c r="N7648" i="2" s="1"/>
  <c r="G7648" i="2"/>
  <c r="AD7647" i="2"/>
  <c r="AC7647" i="2"/>
  <c r="K7647" i="2"/>
  <c r="G7647" i="2"/>
  <c r="AD7646" i="2"/>
  <c r="AC7646" i="2"/>
  <c r="L7646" i="2"/>
  <c r="K7646" i="2"/>
  <c r="M7646" i="2" s="1"/>
  <c r="G7646" i="2"/>
  <c r="AD7645" i="2"/>
  <c r="AC7645" i="2"/>
  <c r="M7645" i="2"/>
  <c r="K7645" i="2"/>
  <c r="L7645" i="2" s="1"/>
  <c r="G7645" i="2"/>
  <c r="AD7644" i="2"/>
  <c r="AC7644" i="2"/>
  <c r="L7644" i="2"/>
  <c r="K7644" i="2"/>
  <c r="M7644" i="2" s="1"/>
  <c r="N7644" i="2" s="1"/>
  <c r="G7644" i="2"/>
  <c r="AD7643" i="2"/>
  <c r="AC7643" i="2"/>
  <c r="K7643" i="2"/>
  <c r="G7643" i="2"/>
  <c r="AD7642" i="2"/>
  <c r="AC7642" i="2"/>
  <c r="L7642" i="2"/>
  <c r="K7642" i="2"/>
  <c r="M7642" i="2" s="1"/>
  <c r="G7642" i="2"/>
  <c r="AD7641" i="2"/>
  <c r="AC7641" i="2"/>
  <c r="M7641" i="2"/>
  <c r="K7641" i="2"/>
  <c r="L7641" i="2" s="1"/>
  <c r="G7641" i="2"/>
  <c r="AD7640" i="2"/>
  <c r="AC7640" i="2"/>
  <c r="L7640" i="2"/>
  <c r="K7640" i="2"/>
  <c r="M7640" i="2" s="1"/>
  <c r="N7640" i="2" s="1"/>
  <c r="G7640" i="2"/>
  <c r="AD7639" i="2"/>
  <c r="AC7639" i="2"/>
  <c r="K7639" i="2"/>
  <c r="G7639" i="2"/>
  <c r="AD7638" i="2"/>
  <c r="AC7638" i="2"/>
  <c r="L7638" i="2"/>
  <c r="K7638" i="2"/>
  <c r="M7638" i="2" s="1"/>
  <c r="G7638" i="2"/>
  <c r="AD7637" i="2"/>
  <c r="AC7637" i="2"/>
  <c r="M7637" i="2"/>
  <c r="K7637" i="2"/>
  <c r="L7637" i="2" s="1"/>
  <c r="G7637" i="2"/>
  <c r="AD7636" i="2"/>
  <c r="AC7636" i="2"/>
  <c r="L7636" i="2"/>
  <c r="K7636" i="2"/>
  <c r="M7636" i="2" s="1"/>
  <c r="N7636" i="2" s="1"/>
  <c r="G7636" i="2"/>
  <c r="AD7635" i="2"/>
  <c r="AC7635" i="2"/>
  <c r="K7635" i="2"/>
  <c r="G7635" i="2"/>
  <c r="AD7634" i="2"/>
  <c r="AC7634" i="2"/>
  <c r="L7634" i="2"/>
  <c r="K7634" i="2"/>
  <c r="M7634" i="2" s="1"/>
  <c r="G7634" i="2"/>
  <c r="AD7633" i="2"/>
  <c r="AC7633" i="2"/>
  <c r="M7633" i="2"/>
  <c r="K7633" i="2"/>
  <c r="L7633" i="2" s="1"/>
  <c r="G7633" i="2"/>
  <c r="AD7632" i="2"/>
  <c r="AC7632" i="2"/>
  <c r="L7632" i="2"/>
  <c r="K7632" i="2"/>
  <c r="M7632" i="2" s="1"/>
  <c r="N7632" i="2" s="1"/>
  <c r="G7632" i="2"/>
  <c r="AD7631" i="2"/>
  <c r="AC7631" i="2"/>
  <c r="K7631" i="2"/>
  <c r="G7631" i="2"/>
  <c r="AD7630" i="2"/>
  <c r="AC7630" i="2"/>
  <c r="L7630" i="2"/>
  <c r="K7630" i="2"/>
  <c r="M7630" i="2" s="1"/>
  <c r="G7630" i="2"/>
  <c r="AD7629" i="2"/>
  <c r="AC7629" i="2"/>
  <c r="M7629" i="2"/>
  <c r="K7629" i="2"/>
  <c r="L7629" i="2" s="1"/>
  <c r="G7629" i="2"/>
  <c r="AD7628" i="2"/>
  <c r="AC7628" i="2"/>
  <c r="L7628" i="2"/>
  <c r="K7628" i="2"/>
  <c r="M7628" i="2" s="1"/>
  <c r="N7628" i="2" s="1"/>
  <c r="G7628" i="2"/>
  <c r="AD7627" i="2"/>
  <c r="AC7627" i="2"/>
  <c r="K7627" i="2"/>
  <c r="G7627" i="2"/>
  <c r="AD7626" i="2"/>
  <c r="AC7626" i="2"/>
  <c r="L7626" i="2"/>
  <c r="K7626" i="2"/>
  <c r="M7626" i="2" s="1"/>
  <c r="G7626" i="2"/>
  <c r="AD7625" i="2"/>
  <c r="AC7625" i="2"/>
  <c r="M7625" i="2"/>
  <c r="K7625" i="2"/>
  <c r="L7625" i="2" s="1"/>
  <c r="G7625" i="2"/>
  <c r="AD7624" i="2"/>
  <c r="AC7624" i="2"/>
  <c r="L7624" i="2"/>
  <c r="K7624" i="2"/>
  <c r="M7624" i="2" s="1"/>
  <c r="N7624" i="2" s="1"/>
  <c r="G7624" i="2"/>
  <c r="AD7623" i="2"/>
  <c r="AC7623" i="2"/>
  <c r="K7623" i="2"/>
  <c r="G7623" i="2"/>
  <c r="AD7622" i="2"/>
  <c r="AC7622" i="2"/>
  <c r="L7622" i="2"/>
  <c r="K7622" i="2"/>
  <c r="M7622" i="2" s="1"/>
  <c r="G7622" i="2"/>
  <c r="AD7621" i="2"/>
  <c r="AC7621" i="2"/>
  <c r="M7621" i="2"/>
  <c r="K7621" i="2"/>
  <c r="L7621" i="2" s="1"/>
  <c r="G7621" i="2"/>
  <c r="AD7620" i="2"/>
  <c r="AC7620" i="2"/>
  <c r="L7620" i="2"/>
  <c r="K7620" i="2"/>
  <c r="M7620" i="2" s="1"/>
  <c r="N7620" i="2" s="1"/>
  <c r="G7620" i="2"/>
  <c r="AD7619" i="2"/>
  <c r="AC7619" i="2"/>
  <c r="K7619" i="2"/>
  <c r="G7619" i="2"/>
  <c r="AD7618" i="2"/>
  <c r="AC7618" i="2"/>
  <c r="L7618" i="2"/>
  <c r="K7618" i="2"/>
  <c r="M7618" i="2" s="1"/>
  <c r="G7618" i="2"/>
  <c r="AD7617" i="2"/>
  <c r="AC7617" i="2"/>
  <c r="M7617" i="2"/>
  <c r="K7617" i="2"/>
  <c r="L7617" i="2" s="1"/>
  <c r="G7617" i="2"/>
  <c r="AD7616" i="2"/>
  <c r="AC7616" i="2"/>
  <c r="L7616" i="2"/>
  <c r="K7616" i="2"/>
  <c r="M7616" i="2" s="1"/>
  <c r="N7616" i="2" s="1"/>
  <c r="G7616" i="2"/>
  <c r="AD7615" i="2"/>
  <c r="AC7615" i="2"/>
  <c r="K7615" i="2"/>
  <c r="G7615" i="2"/>
  <c r="AD7614" i="2"/>
  <c r="AC7614" i="2"/>
  <c r="L7614" i="2"/>
  <c r="K7614" i="2"/>
  <c r="M7614" i="2" s="1"/>
  <c r="G7614" i="2"/>
  <c r="AD7613" i="2"/>
  <c r="AC7613" i="2"/>
  <c r="M7613" i="2"/>
  <c r="K7613" i="2"/>
  <c r="L7613" i="2" s="1"/>
  <c r="G7613" i="2"/>
  <c r="AD7612" i="2"/>
  <c r="AC7612" i="2"/>
  <c r="L7612" i="2"/>
  <c r="K7612" i="2"/>
  <c r="M7612" i="2" s="1"/>
  <c r="N7612" i="2" s="1"/>
  <c r="G7612" i="2"/>
  <c r="AD7611" i="2"/>
  <c r="AC7611" i="2"/>
  <c r="K7611" i="2"/>
  <c r="G7611" i="2"/>
  <c r="AD7610" i="2"/>
  <c r="AC7610" i="2"/>
  <c r="L7610" i="2"/>
  <c r="K7610" i="2"/>
  <c r="M7610" i="2" s="1"/>
  <c r="G7610" i="2"/>
  <c r="AD7609" i="2"/>
  <c r="AC7609" i="2"/>
  <c r="M7609" i="2"/>
  <c r="K7609" i="2"/>
  <c r="L7609" i="2" s="1"/>
  <c r="G7609" i="2"/>
  <c r="AD7608" i="2"/>
  <c r="AC7608" i="2"/>
  <c r="L7608" i="2"/>
  <c r="K7608" i="2"/>
  <c r="M7608" i="2" s="1"/>
  <c r="N7608" i="2" s="1"/>
  <c r="G7608" i="2"/>
  <c r="AD7607" i="2"/>
  <c r="AC7607" i="2"/>
  <c r="K7607" i="2"/>
  <c r="G7607" i="2"/>
  <c r="AD7606" i="2"/>
  <c r="AC7606" i="2"/>
  <c r="L7606" i="2"/>
  <c r="K7606" i="2"/>
  <c r="M7606" i="2" s="1"/>
  <c r="G7606" i="2"/>
  <c r="AD7605" i="2"/>
  <c r="AC7605" i="2"/>
  <c r="M7605" i="2"/>
  <c r="K7605" i="2"/>
  <c r="L7605" i="2" s="1"/>
  <c r="G7605" i="2"/>
  <c r="AD7604" i="2"/>
  <c r="AC7604" i="2"/>
  <c r="L7604" i="2"/>
  <c r="K7604" i="2"/>
  <c r="M7604" i="2" s="1"/>
  <c r="N7604" i="2" s="1"/>
  <c r="G7604" i="2"/>
  <c r="AD7603" i="2"/>
  <c r="AC7603" i="2"/>
  <c r="K7603" i="2"/>
  <c r="G7603" i="2"/>
  <c r="AD7602" i="2"/>
  <c r="AC7602" i="2"/>
  <c r="L7602" i="2"/>
  <c r="K7602" i="2"/>
  <c r="M7602" i="2" s="1"/>
  <c r="G7602" i="2"/>
  <c r="AD7601" i="2"/>
  <c r="AC7601" i="2"/>
  <c r="M7601" i="2"/>
  <c r="K7601" i="2"/>
  <c r="L7601" i="2" s="1"/>
  <c r="G7601" i="2"/>
  <c r="AD7600" i="2"/>
  <c r="AC7600" i="2"/>
  <c r="L7600" i="2"/>
  <c r="K7600" i="2"/>
  <c r="M7600" i="2" s="1"/>
  <c r="N7600" i="2" s="1"/>
  <c r="G7600" i="2"/>
  <c r="AD7599" i="2"/>
  <c r="AC7599" i="2"/>
  <c r="K7599" i="2"/>
  <c r="G7599" i="2"/>
  <c r="AD7598" i="2"/>
  <c r="AC7598" i="2"/>
  <c r="L7598" i="2"/>
  <c r="K7598" i="2"/>
  <c r="M7598" i="2" s="1"/>
  <c r="G7598" i="2"/>
  <c r="AD7597" i="2"/>
  <c r="AC7597" i="2"/>
  <c r="M7597" i="2"/>
  <c r="K7597" i="2"/>
  <c r="L7597" i="2" s="1"/>
  <c r="G7597" i="2"/>
  <c r="AD7596" i="2"/>
  <c r="AC7596" i="2"/>
  <c r="L7596" i="2"/>
  <c r="K7596" i="2"/>
  <c r="M7596" i="2" s="1"/>
  <c r="N7596" i="2" s="1"/>
  <c r="G7596" i="2"/>
  <c r="AD7595" i="2"/>
  <c r="AC7595" i="2"/>
  <c r="K7595" i="2"/>
  <c r="G7595" i="2"/>
  <c r="AD7594" i="2"/>
  <c r="AC7594" i="2"/>
  <c r="L7594" i="2"/>
  <c r="K7594" i="2"/>
  <c r="M7594" i="2" s="1"/>
  <c r="G7594" i="2"/>
  <c r="AD7593" i="2"/>
  <c r="AC7593" i="2"/>
  <c r="M7593" i="2"/>
  <c r="K7593" i="2"/>
  <c r="L7593" i="2" s="1"/>
  <c r="G7593" i="2"/>
  <c r="AD7592" i="2"/>
  <c r="AC7592" i="2"/>
  <c r="L7592" i="2"/>
  <c r="K7592" i="2"/>
  <c r="M7592" i="2" s="1"/>
  <c r="N7592" i="2" s="1"/>
  <c r="G7592" i="2"/>
  <c r="AD7591" i="2"/>
  <c r="AC7591" i="2"/>
  <c r="K7591" i="2"/>
  <c r="G7591" i="2"/>
  <c r="AD7590" i="2"/>
  <c r="AC7590" i="2"/>
  <c r="L7590" i="2"/>
  <c r="K7590" i="2"/>
  <c r="M7590" i="2" s="1"/>
  <c r="G7590" i="2"/>
  <c r="AD7589" i="2"/>
  <c r="AC7589" i="2"/>
  <c r="M7589" i="2"/>
  <c r="K7589" i="2"/>
  <c r="L7589" i="2" s="1"/>
  <c r="G7589" i="2"/>
  <c r="AD7588" i="2"/>
  <c r="AC7588" i="2"/>
  <c r="L7588" i="2"/>
  <c r="K7588" i="2"/>
  <c r="M7588" i="2" s="1"/>
  <c r="N7588" i="2" s="1"/>
  <c r="G7588" i="2"/>
  <c r="AD7587" i="2"/>
  <c r="AC7587" i="2"/>
  <c r="K7587" i="2"/>
  <c r="G7587" i="2"/>
  <c r="AD7586" i="2"/>
  <c r="AC7586" i="2"/>
  <c r="L7586" i="2"/>
  <c r="K7586" i="2"/>
  <c r="M7586" i="2" s="1"/>
  <c r="G7586" i="2"/>
  <c r="AD7585" i="2"/>
  <c r="AC7585" i="2"/>
  <c r="M7585" i="2"/>
  <c r="K7585" i="2"/>
  <c r="L7585" i="2" s="1"/>
  <c r="G7585" i="2"/>
  <c r="AD7584" i="2"/>
  <c r="AC7584" i="2"/>
  <c r="L7584" i="2"/>
  <c r="K7584" i="2"/>
  <c r="M7584" i="2" s="1"/>
  <c r="N7584" i="2" s="1"/>
  <c r="G7584" i="2"/>
  <c r="AD7583" i="2"/>
  <c r="AC7583" i="2"/>
  <c r="K7583" i="2"/>
  <c r="G7583" i="2"/>
  <c r="AD7582" i="2"/>
  <c r="AC7582" i="2"/>
  <c r="L7582" i="2"/>
  <c r="K7582" i="2"/>
  <c r="M7582" i="2" s="1"/>
  <c r="G7582" i="2"/>
  <c r="AD7581" i="2"/>
  <c r="AC7581" i="2"/>
  <c r="M7581" i="2"/>
  <c r="K7581" i="2"/>
  <c r="L7581" i="2" s="1"/>
  <c r="G7581" i="2"/>
  <c r="AD7580" i="2"/>
  <c r="AC7580" i="2"/>
  <c r="L7580" i="2"/>
  <c r="K7580" i="2"/>
  <c r="M7580" i="2" s="1"/>
  <c r="N7580" i="2" s="1"/>
  <c r="G7580" i="2"/>
  <c r="AD7579" i="2"/>
  <c r="AC7579" i="2"/>
  <c r="K7579" i="2"/>
  <c r="G7579" i="2"/>
  <c r="AD7578" i="2"/>
  <c r="AC7578" i="2"/>
  <c r="L7578" i="2"/>
  <c r="K7578" i="2"/>
  <c r="M7578" i="2" s="1"/>
  <c r="G7578" i="2"/>
  <c r="AD7577" i="2"/>
  <c r="AC7577" i="2"/>
  <c r="M7577" i="2"/>
  <c r="K7577" i="2"/>
  <c r="L7577" i="2" s="1"/>
  <c r="G7577" i="2"/>
  <c r="AD7576" i="2"/>
  <c r="AC7576" i="2"/>
  <c r="L7576" i="2"/>
  <c r="K7576" i="2"/>
  <c r="M7576" i="2" s="1"/>
  <c r="N7576" i="2" s="1"/>
  <c r="G7576" i="2"/>
  <c r="AD7575" i="2"/>
  <c r="AC7575" i="2"/>
  <c r="K7575" i="2"/>
  <c r="G7575" i="2"/>
  <c r="AD7574" i="2"/>
  <c r="AC7574" i="2"/>
  <c r="L7574" i="2"/>
  <c r="K7574" i="2"/>
  <c r="M7574" i="2" s="1"/>
  <c r="G7574" i="2"/>
  <c r="AD7573" i="2"/>
  <c r="AC7573" i="2"/>
  <c r="M7573" i="2"/>
  <c r="K7573" i="2"/>
  <c r="L7573" i="2" s="1"/>
  <c r="G7573" i="2"/>
  <c r="AD7572" i="2"/>
  <c r="AC7572" i="2"/>
  <c r="L7572" i="2"/>
  <c r="K7572" i="2"/>
  <c r="M7572" i="2" s="1"/>
  <c r="N7572" i="2" s="1"/>
  <c r="G7572" i="2"/>
  <c r="AD7571" i="2"/>
  <c r="AC7571" i="2"/>
  <c r="K7571" i="2"/>
  <c r="G7571" i="2"/>
  <c r="AD7570" i="2"/>
  <c r="AC7570" i="2"/>
  <c r="L7570" i="2"/>
  <c r="K7570" i="2"/>
  <c r="M7570" i="2" s="1"/>
  <c r="G7570" i="2"/>
  <c r="AD7569" i="2"/>
  <c r="AC7569" i="2"/>
  <c r="M7569" i="2"/>
  <c r="K7569" i="2"/>
  <c r="L7569" i="2" s="1"/>
  <c r="G7569" i="2"/>
  <c r="AD7568" i="2"/>
  <c r="AC7568" i="2"/>
  <c r="L7568" i="2"/>
  <c r="K7568" i="2"/>
  <c r="M7568" i="2" s="1"/>
  <c r="N7568" i="2" s="1"/>
  <c r="G7568" i="2"/>
  <c r="AD7567" i="2"/>
  <c r="AC7567" i="2"/>
  <c r="K7567" i="2"/>
  <c r="G7567" i="2"/>
  <c r="AD7566" i="2"/>
  <c r="AC7566" i="2"/>
  <c r="L7566" i="2"/>
  <c r="K7566" i="2"/>
  <c r="M7566" i="2" s="1"/>
  <c r="G7566" i="2"/>
  <c r="AD7565" i="2"/>
  <c r="AC7565" i="2"/>
  <c r="M7565" i="2"/>
  <c r="K7565" i="2"/>
  <c r="L7565" i="2" s="1"/>
  <c r="G7565" i="2"/>
  <c r="AD7564" i="2"/>
  <c r="AC7564" i="2"/>
  <c r="L7564" i="2"/>
  <c r="K7564" i="2"/>
  <c r="M7564" i="2" s="1"/>
  <c r="N7564" i="2" s="1"/>
  <c r="G7564" i="2"/>
  <c r="AD7563" i="2"/>
  <c r="AC7563" i="2"/>
  <c r="K7563" i="2"/>
  <c r="G7563" i="2"/>
  <c r="AD7562" i="2"/>
  <c r="AC7562" i="2"/>
  <c r="L7562" i="2"/>
  <c r="K7562" i="2"/>
  <c r="M7562" i="2" s="1"/>
  <c r="G7562" i="2"/>
  <c r="AD7561" i="2"/>
  <c r="AC7561" i="2"/>
  <c r="M7561" i="2"/>
  <c r="K7561" i="2"/>
  <c r="L7561" i="2" s="1"/>
  <c r="G7561" i="2"/>
  <c r="AD7560" i="2"/>
  <c r="AC7560" i="2"/>
  <c r="L7560" i="2"/>
  <c r="K7560" i="2"/>
  <c r="M7560" i="2" s="1"/>
  <c r="N7560" i="2" s="1"/>
  <c r="G7560" i="2"/>
  <c r="AD7559" i="2"/>
  <c r="AC7559" i="2"/>
  <c r="K7559" i="2"/>
  <c r="G7559" i="2"/>
  <c r="AD7558" i="2"/>
  <c r="AC7558" i="2"/>
  <c r="L7558" i="2"/>
  <c r="K7558" i="2"/>
  <c r="M7558" i="2" s="1"/>
  <c r="G7558" i="2"/>
  <c r="AD7557" i="2"/>
  <c r="AC7557" i="2"/>
  <c r="M7557" i="2"/>
  <c r="K7557" i="2"/>
  <c r="L7557" i="2" s="1"/>
  <c r="G7557" i="2"/>
  <c r="AD7556" i="2"/>
  <c r="AC7556" i="2"/>
  <c r="L7556" i="2"/>
  <c r="K7556" i="2"/>
  <c r="M7556" i="2" s="1"/>
  <c r="N7556" i="2" s="1"/>
  <c r="G7556" i="2"/>
  <c r="AD7555" i="2"/>
  <c r="AC7555" i="2"/>
  <c r="K7555" i="2"/>
  <c r="G7555" i="2"/>
  <c r="AD7554" i="2"/>
  <c r="AC7554" i="2"/>
  <c r="L7554" i="2"/>
  <c r="K7554" i="2"/>
  <c r="M7554" i="2" s="1"/>
  <c r="G7554" i="2"/>
  <c r="AD7553" i="2"/>
  <c r="AC7553" i="2"/>
  <c r="M7553" i="2"/>
  <c r="K7553" i="2"/>
  <c r="L7553" i="2" s="1"/>
  <c r="G7553" i="2"/>
  <c r="AD7552" i="2"/>
  <c r="AC7552" i="2"/>
  <c r="L7552" i="2"/>
  <c r="K7552" i="2"/>
  <c r="M7552" i="2" s="1"/>
  <c r="N7552" i="2" s="1"/>
  <c r="G7552" i="2"/>
  <c r="AD7551" i="2"/>
  <c r="AC7551" i="2"/>
  <c r="K7551" i="2"/>
  <c r="G7551" i="2"/>
  <c r="AD7550" i="2"/>
  <c r="AC7550" i="2"/>
  <c r="L7550" i="2"/>
  <c r="K7550" i="2"/>
  <c r="M7550" i="2" s="1"/>
  <c r="G7550" i="2"/>
  <c r="AD7549" i="2"/>
  <c r="AC7549" i="2"/>
  <c r="M7549" i="2"/>
  <c r="K7549" i="2"/>
  <c r="L7549" i="2" s="1"/>
  <c r="G7549" i="2"/>
  <c r="AD7548" i="2"/>
  <c r="AC7548" i="2"/>
  <c r="L7548" i="2"/>
  <c r="K7548" i="2"/>
  <c r="M7548" i="2" s="1"/>
  <c r="N7548" i="2" s="1"/>
  <c r="G7548" i="2"/>
  <c r="AD7547" i="2"/>
  <c r="AC7547" i="2"/>
  <c r="K7547" i="2"/>
  <c r="G7547" i="2"/>
  <c r="AD7546" i="2"/>
  <c r="AC7546" i="2"/>
  <c r="L7546" i="2"/>
  <c r="K7546" i="2"/>
  <c r="M7546" i="2" s="1"/>
  <c r="G7546" i="2"/>
  <c r="AD7545" i="2"/>
  <c r="AC7545" i="2"/>
  <c r="M7545" i="2"/>
  <c r="K7545" i="2"/>
  <c r="L7545" i="2" s="1"/>
  <c r="G7545" i="2"/>
  <c r="AD7544" i="2"/>
  <c r="AC7544" i="2"/>
  <c r="L7544" i="2"/>
  <c r="K7544" i="2"/>
  <c r="M7544" i="2" s="1"/>
  <c r="N7544" i="2" s="1"/>
  <c r="G7544" i="2"/>
  <c r="AD7543" i="2"/>
  <c r="AC7543" i="2"/>
  <c r="K7543" i="2"/>
  <c r="G7543" i="2"/>
  <c r="AD7542" i="2"/>
  <c r="AC7542" i="2"/>
  <c r="L7542" i="2"/>
  <c r="K7542" i="2"/>
  <c r="M7542" i="2" s="1"/>
  <c r="G7542" i="2"/>
  <c r="AD7541" i="2"/>
  <c r="AC7541" i="2"/>
  <c r="M7541" i="2"/>
  <c r="K7541" i="2"/>
  <c r="L7541" i="2" s="1"/>
  <c r="G7541" i="2"/>
  <c r="AD7540" i="2"/>
  <c r="AC7540" i="2"/>
  <c r="L7540" i="2"/>
  <c r="K7540" i="2"/>
  <c r="M7540" i="2" s="1"/>
  <c r="N7540" i="2" s="1"/>
  <c r="G7540" i="2"/>
  <c r="AD7539" i="2"/>
  <c r="AC7539" i="2"/>
  <c r="K7539" i="2"/>
  <c r="G7539" i="2"/>
  <c r="AD7538" i="2"/>
  <c r="AC7538" i="2"/>
  <c r="L7538" i="2"/>
  <c r="K7538" i="2"/>
  <c r="M7538" i="2" s="1"/>
  <c r="G7538" i="2"/>
  <c r="AD7537" i="2"/>
  <c r="AC7537" i="2"/>
  <c r="M7537" i="2"/>
  <c r="K7537" i="2"/>
  <c r="L7537" i="2" s="1"/>
  <c r="G7537" i="2"/>
  <c r="AD7536" i="2"/>
  <c r="AC7536" i="2"/>
  <c r="L7536" i="2"/>
  <c r="K7536" i="2"/>
  <c r="M7536" i="2" s="1"/>
  <c r="N7536" i="2" s="1"/>
  <c r="G7536" i="2"/>
  <c r="AD7535" i="2"/>
  <c r="AC7535" i="2"/>
  <c r="K7535" i="2"/>
  <c r="G7535" i="2"/>
  <c r="AD7534" i="2"/>
  <c r="AC7534" i="2"/>
  <c r="L7534" i="2"/>
  <c r="K7534" i="2"/>
  <c r="M7534" i="2" s="1"/>
  <c r="G7534" i="2"/>
  <c r="AD7533" i="2"/>
  <c r="AC7533" i="2"/>
  <c r="M7533" i="2"/>
  <c r="K7533" i="2"/>
  <c r="L7533" i="2" s="1"/>
  <c r="G7533" i="2"/>
  <c r="AD7532" i="2"/>
  <c r="AC7532" i="2"/>
  <c r="L7532" i="2"/>
  <c r="K7532" i="2"/>
  <c r="M7532" i="2" s="1"/>
  <c r="N7532" i="2" s="1"/>
  <c r="G7532" i="2"/>
  <c r="AD7531" i="2"/>
  <c r="AC7531" i="2"/>
  <c r="K7531" i="2"/>
  <c r="G7531" i="2"/>
  <c r="AD7530" i="2"/>
  <c r="AC7530" i="2"/>
  <c r="L7530" i="2"/>
  <c r="K7530" i="2"/>
  <c r="M7530" i="2" s="1"/>
  <c r="G7530" i="2"/>
  <c r="AD7529" i="2"/>
  <c r="AC7529" i="2"/>
  <c r="M7529" i="2"/>
  <c r="K7529" i="2"/>
  <c r="L7529" i="2" s="1"/>
  <c r="G7529" i="2"/>
  <c r="AD7528" i="2"/>
  <c r="AC7528" i="2"/>
  <c r="L7528" i="2"/>
  <c r="K7528" i="2"/>
  <c r="M7528" i="2" s="1"/>
  <c r="N7528" i="2" s="1"/>
  <c r="G7528" i="2"/>
  <c r="AD7527" i="2"/>
  <c r="AC7527" i="2"/>
  <c r="K7527" i="2"/>
  <c r="G7527" i="2"/>
  <c r="AD7526" i="2"/>
  <c r="AC7526" i="2"/>
  <c r="L7526" i="2"/>
  <c r="K7526" i="2"/>
  <c r="M7526" i="2" s="1"/>
  <c r="G7526" i="2"/>
  <c r="AD7525" i="2"/>
  <c r="AC7525" i="2"/>
  <c r="M7525" i="2"/>
  <c r="K7525" i="2"/>
  <c r="L7525" i="2" s="1"/>
  <c r="G7525" i="2"/>
  <c r="AD7524" i="2"/>
  <c r="AC7524" i="2"/>
  <c r="L7524" i="2"/>
  <c r="K7524" i="2"/>
  <c r="M7524" i="2" s="1"/>
  <c r="N7524" i="2" s="1"/>
  <c r="G7524" i="2"/>
  <c r="AD7523" i="2"/>
  <c r="AC7523" i="2"/>
  <c r="K7523" i="2"/>
  <c r="G7523" i="2"/>
  <c r="AD7522" i="2"/>
  <c r="AC7522" i="2"/>
  <c r="L7522" i="2"/>
  <c r="K7522" i="2"/>
  <c r="M7522" i="2" s="1"/>
  <c r="G7522" i="2"/>
  <c r="AD7521" i="2"/>
  <c r="AC7521" i="2"/>
  <c r="M7521" i="2"/>
  <c r="K7521" i="2"/>
  <c r="L7521" i="2" s="1"/>
  <c r="G7521" i="2"/>
  <c r="AD7520" i="2"/>
  <c r="AC7520" i="2"/>
  <c r="L7520" i="2"/>
  <c r="K7520" i="2"/>
  <c r="M7520" i="2" s="1"/>
  <c r="N7520" i="2" s="1"/>
  <c r="G7520" i="2"/>
  <c r="AD7519" i="2"/>
  <c r="AC7519" i="2"/>
  <c r="K7519" i="2"/>
  <c r="G7519" i="2"/>
  <c r="AD7518" i="2"/>
  <c r="AC7518" i="2"/>
  <c r="L7518" i="2"/>
  <c r="K7518" i="2"/>
  <c r="M7518" i="2" s="1"/>
  <c r="G7518" i="2"/>
  <c r="AD7517" i="2"/>
  <c r="AC7517" i="2"/>
  <c r="M7517" i="2"/>
  <c r="K7517" i="2"/>
  <c r="L7517" i="2" s="1"/>
  <c r="G7517" i="2"/>
  <c r="AD7516" i="2"/>
  <c r="AC7516" i="2"/>
  <c r="L7516" i="2"/>
  <c r="K7516" i="2"/>
  <c r="M7516" i="2" s="1"/>
  <c r="N7516" i="2" s="1"/>
  <c r="G7516" i="2"/>
  <c r="AD7515" i="2"/>
  <c r="AC7515" i="2"/>
  <c r="K7515" i="2"/>
  <c r="G7515" i="2"/>
  <c r="AD7514" i="2"/>
  <c r="AC7514" i="2"/>
  <c r="L7514" i="2"/>
  <c r="K7514" i="2"/>
  <c r="M7514" i="2" s="1"/>
  <c r="G7514" i="2"/>
  <c r="AD7513" i="2"/>
  <c r="AC7513" i="2"/>
  <c r="M7513" i="2"/>
  <c r="K7513" i="2"/>
  <c r="L7513" i="2" s="1"/>
  <c r="G7513" i="2"/>
  <c r="AD7512" i="2"/>
  <c r="AC7512" i="2"/>
  <c r="L7512" i="2"/>
  <c r="K7512" i="2"/>
  <c r="M7512" i="2" s="1"/>
  <c r="N7512" i="2" s="1"/>
  <c r="G7512" i="2"/>
  <c r="AD7511" i="2"/>
  <c r="AC7511" i="2"/>
  <c r="K7511" i="2"/>
  <c r="G7511" i="2"/>
  <c r="AD7510" i="2"/>
  <c r="AC7510" i="2"/>
  <c r="L7510" i="2"/>
  <c r="K7510" i="2"/>
  <c r="M7510" i="2" s="1"/>
  <c r="G7510" i="2"/>
  <c r="AD7509" i="2"/>
  <c r="AC7509" i="2"/>
  <c r="M7509" i="2"/>
  <c r="K7509" i="2"/>
  <c r="L7509" i="2" s="1"/>
  <c r="G7509" i="2"/>
  <c r="AD7508" i="2"/>
  <c r="AC7508" i="2"/>
  <c r="L7508" i="2"/>
  <c r="K7508" i="2"/>
  <c r="M7508" i="2" s="1"/>
  <c r="N7508" i="2" s="1"/>
  <c r="G7508" i="2"/>
  <c r="AD7507" i="2"/>
  <c r="AC7507" i="2"/>
  <c r="K7507" i="2"/>
  <c r="G7507" i="2"/>
  <c r="AD7506" i="2"/>
  <c r="AC7506" i="2"/>
  <c r="L7506" i="2"/>
  <c r="K7506" i="2"/>
  <c r="M7506" i="2" s="1"/>
  <c r="G7506" i="2"/>
  <c r="AD7505" i="2"/>
  <c r="AC7505" i="2"/>
  <c r="M7505" i="2"/>
  <c r="K7505" i="2"/>
  <c r="L7505" i="2" s="1"/>
  <c r="G7505" i="2"/>
  <c r="AD7504" i="2"/>
  <c r="AC7504" i="2"/>
  <c r="L7504" i="2"/>
  <c r="K7504" i="2"/>
  <c r="M7504" i="2" s="1"/>
  <c r="N7504" i="2" s="1"/>
  <c r="G7504" i="2"/>
  <c r="AD7503" i="2"/>
  <c r="AC7503" i="2"/>
  <c r="K7503" i="2"/>
  <c r="G7503" i="2"/>
  <c r="AD7502" i="2"/>
  <c r="AC7502" i="2"/>
  <c r="L7502" i="2"/>
  <c r="K7502" i="2"/>
  <c r="M7502" i="2" s="1"/>
  <c r="G7502" i="2"/>
  <c r="AD7501" i="2"/>
  <c r="AC7501" i="2"/>
  <c r="M7501" i="2"/>
  <c r="K7501" i="2"/>
  <c r="L7501" i="2" s="1"/>
  <c r="G7501" i="2"/>
  <c r="AD7500" i="2"/>
  <c r="AC7500" i="2"/>
  <c r="L7500" i="2"/>
  <c r="K7500" i="2"/>
  <c r="M7500" i="2" s="1"/>
  <c r="N7500" i="2" s="1"/>
  <c r="G7500" i="2"/>
  <c r="AD7499" i="2"/>
  <c r="AC7499" i="2"/>
  <c r="K7499" i="2"/>
  <c r="G7499" i="2"/>
  <c r="AD7498" i="2"/>
  <c r="AC7498" i="2"/>
  <c r="L7498" i="2"/>
  <c r="K7498" i="2"/>
  <c r="M7498" i="2" s="1"/>
  <c r="G7498" i="2"/>
  <c r="AD7497" i="2"/>
  <c r="AC7497" i="2"/>
  <c r="M7497" i="2"/>
  <c r="K7497" i="2"/>
  <c r="L7497" i="2" s="1"/>
  <c r="G7497" i="2"/>
  <c r="AD7496" i="2"/>
  <c r="AC7496" i="2"/>
  <c r="L7496" i="2"/>
  <c r="K7496" i="2"/>
  <c r="M7496" i="2" s="1"/>
  <c r="N7496" i="2" s="1"/>
  <c r="G7496" i="2"/>
  <c r="AD7495" i="2"/>
  <c r="AC7495" i="2"/>
  <c r="K7495" i="2"/>
  <c r="G7495" i="2"/>
  <c r="AD7494" i="2"/>
  <c r="AC7494" i="2"/>
  <c r="L7494" i="2"/>
  <c r="K7494" i="2"/>
  <c r="M7494" i="2" s="1"/>
  <c r="G7494" i="2"/>
  <c r="AD7493" i="2"/>
  <c r="AC7493" i="2"/>
  <c r="M7493" i="2"/>
  <c r="K7493" i="2"/>
  <c r="L7493" i="2" s="1"/>
  <c r="G7493" i="2"/>
  <c r="AD7492" i="2"/>
  <c r="AC7492" i="2"/>
  <c r="L7492" i="2"/>
  <c r="K7492" i="2"/>
  <c r="M7492" i="2" s="1"/>
  <c r="N7492" i="2" s="1"/>
  <c r="G7492" i="2"/>
  <c r="AD7491" i="2"/>
  <c r="AC7491" i="2"/>
  <c r="K7491" i="2"/>
  <c r="G7491" i="2"/>
  <c r="AD7490" i="2"/>
  <c r="AC7490" i="2"/>
  <c r="L7490" i="2"/>
  <c r="K7490" i="2"/>
  <c r="M7490" i="2" s="1"/>
  <c r="G7490" i="2"/>
  <c r="AD7489" i="2"/>
  <c r="AC7489" i="2"/>
  <c r="M7489" i="2"/>
  <c r="K7489" i="2"/>
  <c r="L7489" i="2" s="1"/>
  <c r="G7489" i="2"/>
  <c r="AD7488" i="2"/>
  <c r="AC7488" i="2"/>
  <c r="L7488" i="2"/>
  <c r="K7488" i="2"/>
  <c r="M7488" i="2" s="1"/>
  <c r="N7488" i="2" s="1"/>
  <c r="G7488" i="2"/>
  <c r="AD7487" i="2"/>
  <c r="AC7487" i="2"/>
  <c r="K7487" i="2"/>
  <c r="G7487" i="2"/>
  <c r="AD7486" i="2"/>
  <c r="AC7486" i="2"/>
  <c r="L7486" i="2"/>
  <c r="K7486" i="2"/>
  <c r="M7486" i="2" s="1"/>
  <c r="G7486" i="2"/>
  <c r="AD7485" i="2"/>
  <c r="AC7485" i="2"/>
  <c r="M7485" i="2"/>
  <c r="K7485" i="2"/>
  <c r="L7485" i="2" s="1"/>
  <c r="G7485" i="2"/>
  <c r="AD7484" i="2"/>
  <c r="AC7484" i="2"/>
  <c r="L7484" i="2"/>
  <c r="K7484" i="2"/>
  <c r="M7484" i="2" s="1"/>
  <c r="N7484" i="2" s="1"/>
  <c r="G7484" i="2"/>
  <c r="AD7483" i="2"/>
  <c r="AC7483" i="2"/>
  <c r="K7483" i="2"/>
  <c r="G7483" i="2"/>
  <c r="AD7482" i="2"/>
  <c r="AC7482" i="2"/>
  <c r="L7482" i="2"/>
  <c r="K7482" i="2"/>
  <c r="M7482" i="2" s="1"/>
  <c r="G7482" i="2"/>
  <c r="AD7481" i="2"/>
  <c r="AC7481" i="2"/>
  <c r="M7481" i="2"/>
  <c r="K7481" i="2"/>
  <c r="L7481" i="2" s="1"/>
  <c r="G7481" i="2"/>
  <c r="AD7480" i="2"/>
  <c r="AC7480" i="2"/>
  <c r="L7480" i="2"/>
  <c r="K7480" i="2"/>
  <c r="M7480" i="2" s="1"/>
  <c r="N7480" i="2" s="1"/>
  <c r="G7480" i="2"/>
  <c r="AD7479" i="2"/>
  <c r="AC7479" i="2"/>
  <c r="K7479" i="2"/>
  <c r="G7479" i="2"/>
  <c r="AD7478" i="2"/>
  <c r="AC7478" i="2"/>
  <c r="L7478" i="2"/>
  <c r="K7478" i="2"/>
  <c r="M7478" i="2" s="1"/>
  <c r="G7478" i="2"/>
  <c r="AD7477" i="2"/>
  <c r="AC7477" i="2"/>
  <c r="M7477" i="2"/>
  <c r="K7477" i="2"/>
  <c r="L7477" i="2" s="1"/>
  <c r="G7477" i="2"/>
  <c r="AD7476" i="2"/>
  <c r="AC7476" i="2"/>
  <c r="L7476" i="2"/>
  <c r="K7476" i="2"/>
  <c r="M7476" i="2" s="1"/>
  <c r="N7476" i="2" s="1"/>
  <c r="G7476" i="2"/>
  <c r="AD7475" i="2"/>
  <c r="AC7475" i="2"/>
  <c r="K7475" i="2"/>
  <c r="G7475" i="2"/>
  <c r="AD7474" i="2"/>
  <c r="AC7474" i="2"/>
  <c r="L7474" i="2"/>
  <c r="K7474" i="2"/>
  <c r="M7474" i="2" s="1"/>
  <c r="G7474" i="2"/>
  <c r="AD7473" i="2"/>
  <c r="AC7473" i="2"/>
  <c r="M7473" i="2"/>
  <c r="K7473" i="2"/>
  <c r="L7473" i="2" s="1"/>
  <c r="G7473" i="2"/>
  <c r="AD7472" i="2"/>
  <c r="AC7472" i="2"/>
  <c r="L7472" i="2"/>
  <c r="K7472" i="2"/>
  <c r="M7472" i="2" s="1"/>
  <c r="N7472" i="2" s="1"/>
  <c r="G7472" i="2"/>
  <c r="AD7471" i="2"/>
  <c r="AC7471" i="2"/>
  <c r="K7471" i="2"/>
  <c r="G7471" i="2"/>
  <c r="AD7470" i="2"/>
  <c r="AC7470" i="2"/>
  <c r="L7470" i="2"/>
  <c r="K7470" i="2"/>
  <c r="M7470" i="2" s="1"/>
  <c r="G7470" i="2"/>
  <c r="AD7469" i="2"/>
  <c r="AC7469" i="2"/>
  <c r="M7469" i="2"/>
  <c r="K7469" i="2"/>
  <c r="L7469" i="2" s="1"/>
  <c r="G7469" i="2"/>
  <c r="AD7468" i="2"/>
  <c r="AC7468" i="2"/>
  <c r="L7468" i="2"/>
  <c r="K7468" i="2"/>
  <c r="M7468" i="2" s="1"/>
  <c r="N7468" i="2" s="1"/>
  <c r="G7468" i="2"/>
  <c r="AD7467" i="2"/>
  <c r="AC7467" i="2"/>
  <c r="K7467" i="2"/>
  <c r="G7467" i="2"/>
  <c r="AD7466" i="2"/>
  <c r="AC7466" i="2"/>
  <c r="L7466" i="2"/>
  <c r="K7466" i="2"/>
  <c r="M7466" i="2" s="1"/>
  <c r="G7466" i="2"/>
  <c r="AD7465" i="2"/>
  <c r="AC7465" i="2"/>
  <c r="M7465" i="2"/>
  <c r="K7465" i="2"/>
  <c r="L7465" i="2" s="1"/>
  <c r="G7465" i="2"/>
  <c r="AD7464" i="2"/>
  <c r="AC7464" i="2"/>
  <c r="L7464" i="2"/>
  <c r="K7464" i="2"/>
  <c r="M7464" i="2" s="1"/>
  <c r="N7464" i="2" s="1"/>
  <c r="G7464" i="2"/>
  <c r="AD7463" i="2"/>
  <c r="AC7463" i="2"/>
  <c r="K7463" i="2"/>
  <c r="G7463" i="2"/>
  <c r="AD7462" i="2"/>
  <c r="AC7462" i="2"/>
  <c r="L7462" i="2"/>
  <c r="K7462" i="2"/>
  <c r="M7462" i="2" s="1"/>
  <c r="G7462" i="2"/>
  <c r="AD7461" i="2"/>
  <c r="AC7461" i="2"/>
  <c r="M7461" i="2"/>
  <c r="K7461" i="2"/>
  <c r="L7461" i="2" s="1"/>
  <c r="G7461" i="2"/>
  <c r="AD7460" i="2"/>
  <c r="AC7460" i="2"/>
  <c r="L7460" i="2"/>
  <c r="K7460" i="2"/>
  <c r="M7460" i="2" s="1"/>
  <c r="N7460" i="2" s="1"/>
  <c r="G7460" i="2"/>
  <c r="AD7459" i="2"/>
  <c r="AC7459" i="2"/>
  <c r="K7459" i="2"/>
  <c r="G7459" i="2"/>
  <c r="AD7458" i="2"/>
  <c r="AC7458" i="2"/>
  <c r="L7458" i="2"/>
  <c r="K7458" i="2"/>
  <c r="M7458" i="2" s="1"/>
  <c r="G7458" i="2"/>
  <c r="AD7457" i="2"/>
  <c r="AC7457" i="2"/>
  <c r="M7457" i="2"/>
  <c r="K7457" i="2"/>
  <c r="L7457" i="2" s="1"/>
  <c r="G7457" i="2"/>
  <c r="AD7456" i="2"/>
  <c r="AC7456" i="2"/>
  <c r="L7456" i="2"/>
  <c r="K7456" i="2"/>
  <c r="M7456" i="2" s="1"/>
  <c r="N7456" i="2" s="1"/>
  <c r="G7456" i="2"/>
  <c r="AD7455" i="2"/>
  <c r="AC7455" i="2"/>
  <c r="K7455" i="2"/>
  <c r="G7455" i="2"/>
  <c r="AD7454" i="2"/>
  <c r="AC7454" i="2"/>
  <c r="L7454" i="2"/>
  <c r="K7454" i="2"/>
  <c r="M7454" i="2" s="1"/>
  <c r="G7454" i="2"/>
  <c r="AD7453" i="2"/>
  <c r="AC7453" i="2"/>
  <c r="M7453" i="2"/>
  <c r="K7453" i="2"/>
  <c r="L7453" i="2" s="1"/>
  <c r="G7453" i="2"/>
  <c r="AD7452" i="2"/>
  <c r="AC7452" i="2"/>
  <c r="L7452" i="2"/>
  <c r="K7452" i="2"/>
  <c r="M7452" i="2" s="1"/>
  <c r="N7452" i="2" s="1"/>
  <c r="G7452" i="2"/>
  <c r="AD7451" i="2"/>
  <c r="AC7451" i="2"/>
  <c r="K7451" i="2"/>
  <c r="G7451" i="2"/>
  <c r="AD7450" i="2"/>
  <c r="AC7450" i="2"/>
  <c r="L7450" i="2"/>
  <c r="K7450" i="2"/>
  <c r="M7450" i="2" s="1"/>
  <c r="G7450" i="2"/>
  <c r="AD7449" i="2"/>
  <c r="AC7449" i="2"/>
  <c r="M7449" i="2"/>
  <c r="K7449" i="2"/>
  <c r="L7449" i="2" s="1"/>
  <c r="G7449" i="2"/>
  <c r="AD7448" i="2"/>
  <c r="AC7448" i="2"/>
  <c r="L7448" i="2"/>
  <c r="K7448" i="2"/>
  <c r="M7448" i="2" s="1"/>
  <c r="N7448" i="2" s="1"/>
  <c r="G7448" i="2"/>
  <c r="AD7447" i="2"/>
  <c r="AC7447" i="2"/>
  <c r="K7447" i="2"/>
  <c r="G7447" i="2"/>
  <c r="AD7446" i="2"/>
  <c r="AC7446" i="2"/>
  <c r="L7446" i="2"/>
  <c r="K7446" i="2"/>
  <c r="M7446" i="2" s="1"/>
  <c r="G7446" i="2"/>
  <c r="AD7445" i="2"/>
  <c r="AC7445" i="2"/>
  <c r="M7445" i="2"/>
  <c r="K7445" i="2"/>
  <c r="L7445" i="2" s="1"/>
  <c r="G7445" i="2"/>
  <c r="AD7444" i="2"/>
  <c r="AC7444" i="2"/>
  <c r="L7444" i="2"/>
  <c r="K7444" i="2"/>
  <c r="M7444" i="2" s="1"/>
  <c r="N7444" i="2" s="1"/>
  <c r="G7444" i="2"/>
  <c r="AD7443" i="2"/>
  <c r="AC7443" i="2"/>
  <c r="K7443" i="2"/>
  <c r="G7443" i="2"/>
  <c r="AD7442" i="2"/>
  <c r="AC7442" i="2"/>
  <c r="L7442" i="2"/>
  <c r="K7442" i="2"/>
  <c r="M7442" i="2" s="1"/>
  <c r="G7442" i="2"/>
  <c r="AD7441" i="2"/>
  <c r="AC7441" i="2"/>
  <c r="M7441" i="2"/>
  <c r="K7441" i="2"/>
  <c r="L7441" i="2" s="1"/>
  <c r="G7441" i="2"/>
  <c r="AD7440" i="2"/>
  <c r="AC7440" i="2"/>
  <c r="L7440" i="2"/>
  <c r="K7440" i="2"/>
  <c r="M7440" i="2" s="1"/>
  <c r="N7440" i="2" s="1"/>
  <c r="G7440" i="2"/>
  <c r="AD7439" i="2"/>
  <c r="AC7439" i="2"/>
  <c r="K7439" i="2"/>
  <c r="G7439" i="2"/>
  <c r="AD7438" i="2"/>
  <c r="AC7438" i="2"/>
  <c r="L7438" i="2"/>
  <c r="K7438" i="2"/>
  <c r="M7438" i="2" s="1"/>
  <c r="G7438" i="2"/>
  <c r="AD7437" i="2"/>
  <c r="AC7437" i="2"/>
  <c r="M7437" i="2"/>
  <c r="K7437" i="2"/>
  <c r="L7437" i="2" s="1"/>
  <c r="G7437" i="2"/>
  <c r="AD7436" i="2"/>
  <c r="AC7436" i="2"/>
  <c r="L7436" i="2"/>
  <c r="K7436" i="2"/>
  <c r="M7436" i="2" s="1"/>
  <c r="N7436" i="2" s="1"/>
  <c r="G7436" i="2"/>
  <c r="AD7435" i="2"/>
  <c r="AC7435" i="2"/>
  <c r="K7435" i="2"/>
  <c r="G7435" i="2"/>
  <c r="AD7434" i="2"/>
  <c r="AC7434" i="2"/>
  <c r="L7434" i="2"/>
  <c r="K7434" i="2"/>
  <c r="M7434" i="2" s="1"/>
  <c r="G7434" i="2"/>
  <c r="AD7433" i="2"/>
  <c r="AC7433" i="2"/>
  <c r="M7433" i="2"/>
  <c r="K7433" i="2"/>
  <c r="L7433" i="2" s="1"/>
  <c r="G7433" i="2"/>
  <c r="AD7432" i="2"/>
  <c r="AC7432" i="2"/>
  <c r="L7432" i="2"/>
  <c r="K7432" i="2"/>
  <c r="M7432" i="2" s="1"/>
  <c r="N7432" i="2" s="1"/>
  <c r="G7432" i="2"/>
  <c r="AD7431" i="2"/>
  <c r="AC7431" i="2"/>
  <c r="K7431" i="2"/>
  <c r="G7431" i="2"/>
  <c r="AD7430" i="2"/>
  <c r="AC7430" i="2"/>
  <c r="L7430" i="2"/>
  <c r="K7430" i="2"/>
  <c r="M7430" i="2" s="1"/>
  <c r="G7430" i="2"/>
  <c r="AD7429" i="2"/>
  <c r="AC7429" i="2"/>
  <c r="M7429" i="2"/>
  <c r="K7429" i="2"/>
  <c r="L7429" i="2" s="1"/>
  <c r="G7429" i="2"/>
  <c r="AD7428" i="2"/>
  <c r="AC7428" i="2"/>
  <c r="L7428" i="2"/>
  <c r="K7428" i="2"/>
  <c r="M7428" i="2" s="1"/>
  <c r="N7428" i="2" s="1"/>
  <c r="G7428" i="2"/>
  <c r="AD7427" i="2"/>
  <c r="AC7427" i="2"/>
  <c r="K7427" i="2"/>
  <c r="G7427" i="2"/>
  <c r="AD7426" i="2"/>
  <c r="AC7426" i="2"/>
  <c r="L7426" i="2"/>
  <c r="K7426" i="2"/>
  <c r="M7426" i="2" s="1"/>
  <c r="G7426" i="2"/>
  <c r="AD7425" i="2"/>
  <c r="AC7425" i="2"/>
  <c r="M7425" i="2"/>
  <c r="K7425" i="2"/>
  <c r="L7425" i="2" s="1"/>
  <c r="G7425" i="2"/>
  <c r="AD7424" i="2"/>
  <c r="AC7424" i="2"/>
  <c r="L7424" i="2"/>
  <c r="K7424" i="2"/>
  <c r="M7424" i="2" s="1"/>
  <c r="N7424" i="2" s="1"/>
  <c r="G7424" i="2"/>
  <c r="AD7423" i="2"/>
  <c r="AC7423" i="2"/>
  <c r="K7423" i="2"/>
  <c r="G7423" i="2"/>
  <c r="AD7422" i="2"/>
  <c r="AC7422" i="2"/>
  <c r="L7422" i="2"/>
  <c r="K7422" i="2"/>
  <c r="M7422" i="2" s="1"/>
  <c r="G7422" i="2"/>
  <c r="AD7421" i="2"/>
  <c r="AC7421" i="2"/>
  <c r="M7421" i="2"/>
  <c r="K7421" i="2"/>
  <c r="L7421" i="2" s="1"/>
  <c r="G7421" i="2"/>
  <c r="AD7420" i="2"/>
  <c r="AC7420" i="2"/>
  <c r="L7420" i="2"/>
  <c r="K7420" i="2"/>
  <c r="M7420" i="2" s="1"/>
  <c r="N7420" i="2" s="1"/>
  <c r="G7420" i="2"/>
  <c r="AD7419" i="2"/>
  <c r="AC7419" i="2"/>
  <c r="K7419" i="2"/>
  <c r="G7419" i="2"/>
  <c r="AD7418" i="2"/>
  <c r="AC7418" i="2"/>
  <c r="L7418" i="2"/>
  <c r="K7418" i="2"/>
  <c r="M7418" i="2" s="1"/>
  <c r="G7418" i="2"/>
  <c r="AD7417" i="2"/>
  <c r="AC7417" i="2"/>
  <c r="M7417" i="2"/>
  <c r="K7417" i="2"/>
  <c r="L7417" i="2" s="1"/>
  <c r="G7417" i="2"/>
  <c r="AD7416" i="2"/>
  <c r="AC7416" i="2"/>
  <c r="L7416" i="2"/>
  <c r="K7416" i="2"/>
  <c r="M7416" i="2" s="1"/>
  <c r="N7416" i="2" s="1"/>
  <c r="G7416" i="2"/>
  <c r="AD7415" i="2"/>
  <c r="AC7415" i="2"/>
  <c r="K7415" i="2"/>
  <c r="G7415" i="2"/>
  <c r="AD7414" i="2"/>
  <c r="AC7414" i="2"/>
  <c r="L7414" i="2"/>
  <c r="K7414" i="2"/>
  <c r="M7414" i="2" s="1"/>
  <c r="G7414" i="2"/>
  <c r="AD7413" i="2"/>
  <c r="AC7413" i="2"/>
  <c r="M7413" i="2"/>
  <c r="K7413" i="2"/>
  <c r="L7413" i="2" s="1"/>
  <c r="G7413" i="2"/>
  <c r="AD7412" i="2"/>
  <c r="AC7412" i="2"/>
  <c r="L7412" i="2"/>
  <c r="K7412" i="2"/>
  <c r="M7412" i="2" s="1"/>
  <c r="N7412" i="2" s="1"/>
  <c r="G7412" i="2"/>
  <c r="AD7411" i="2"/>
  <c r="AC7411" i="2"/>
  <c r="K7411" i="2"/>
  <c r="G7411" i="2"/>
  <c r="AD7410" i="2"/>
  <c r="AC7410" i="2"/>
  <c r="L7410" i="2"/>
  <c r="K7410" i="2"/>
  <c r="M7410" i="2" s="1"/>
  <c r="G7410" i="2"/>
  <c r="AD7409" i="2"/>
  <c r="AC7409" i="2"/>
  <c r="M7409" i="2"/>
  <c r="K7409" i="2"/>
  <c r="L7409" i="2" s="1"/>
  <c r="G7409" i="2"/>
  <c r="AD7408" i="2"/>
  <c r="AC7408" i="2"/>
  <c r="L7408" i="2"/>
  <c r="K7408" i="2"/>
  <c r="M7408" i="2" s="1"/>
  <c r="N7408" i="2" s="1"/>
  <c r="G7408" i="2"/>
  <c r="AD7407" i="2"/>
  <c r="AC7407" i="2"/>
  <c r="K7407" i="2"/>
  <c r="G7407" i="2"/>
  <c r="AD7406" i="2"/>
  <c r="AC7406" i="2"/>
  <c r="L7406" i="2"/>
  <c r="K7406" i="2"/>
  <c r="M7406" i="2" s="1"/>
  <c r="G7406" i="2"/>
  <c r="AD7405" i="2"/>
  <c r="AC7405" i="2"/>
  <c r="M7405" i="2"/>
  <c r="K7405" i="2"/>
  <c r="L7405" i="2" s="1"/>
  <c r="G7405" i="2"/>
  <c r="AD7404" i="2"/>
  <c r="AC7404" i="2"/>
  <c r="L7404" i="2"/>
  <c r="K7404" i="2"/>
  <c r="M7404" i="2" s="1"/>
  <c r="N7404" i="2" s="1"/>
  <c r="G7404" i="2"/>
  <c r="AD7403" i="2"/>
  <c r="AC7403" i="2"/>
  <c r="K7403" i="2"/>
  <c r="G7403" i="2"/>
  <c r="AD7402" i="2"/>
  <c r="AC7402" i="2"/>
  <c r="L7402" i="2"/>
  <c r="K7402" i="2"/>
  <c r="M7402" i="2" s="1"/>
  <c r="G7402" i="2"/>
  <c r="AD7401" i="2"/>
  <c r="AC7401" i="2"/>
  <c r="M7401" i="2"/>
  <c r="K7401" i="2"/>
  <c r="L7401" i="2" s="1"/>
  <c r="G7401" i="2"/>
  <c r="AD7400" i="2"/>
  <c r="AC7400" i="2"/>
  <c r="L7400" i="2"/>
  <c r="K7400" i="2"/>
  <c r="M7400" i="2" s="1"/>
  <c r="N7400" i="2" s="1"/>
  <c r="G7400" i="2"/>
  <c r="AD7399" i="2"/>
  <c r="AC7399" i="2"/>
  <c r="K7399" i="2"/>
  <c r="G7399" i="2"/>
  <c r="AD7398" i="2"/>
  <c r="AC7398" i="2"/>
  <c r="L7398" i="2"/>
  <c r="K7398" i="2"/>
  <c r="M7398" i="2" s="1"/>
  <c r="G7398" i="2"/>
  <c r="AD7397" i="2"/>
  <c r="AC7397" i="2"/>
  <c r="M7397" i="2"/>
  <c r="K7397" i="2"/>
  <c r="L7397" i="2" s="1"/>
  <c r="G7397" i="2"/>
  <c r="AD7396" i="2"/>
  <c r="AC7396" i="2"/>
  <c r="L7396" i="2"/>
  <c r="K7396" i="2"/>
  <c r="M7396" i="2" s="1"/>
  <c r="N7396" i="2" s="1"/>
  <c r="G7396" i="2"/>
  <c r="AD7395" i="2"/>
  <c r="AC7395" i="2"/>
  <c r="K7395" i="2"/>
  <c r="G7395" i="2"/>
  <c r="AD7394" i="2"/>
  <c r="AC7394" i="2"/>
  <c r="L7394" i="2"/>
  <c r="K7394" i="2"/>
  <c r="M7394" i="2" s="1"/>
  <c r="G7394" i="2"/>
  <c r="AD7393" i="2"/>
  <c r="AC7393" i="2"/>
  <c r="M7393" i="2"/>
  <c r="K7393" i="2"/>
  <c r="L7393" i="2" s="1"/>
  <c r="G7393" i="2"/>
  <c r="AD7392" i="2"/>
  <c r="AC7392" i="2"/>
  <c r="L7392" i="2"/>
  <c r="K7392" i="2"/>
  <c r="M7392" i="2" s="1"/>
  <c r="N7392" i="2" s="1"/>
  <c r="G7392" i="2"/>
  <c r="AD7391" i="2"/>
  <c r="AC7391" i="2"/>
  <c r="K7391" i="2"/>
  <c r="G7391" i="2"/>
  <c r="AD7390" i="2"/>
  <c r="AC7390" i="2"/>
  <c r="L7390" i="2"/>
  <c r="K7390" i="2"/>
  <c r="M7390" i="2" s="1"/>
  <c r="G7390" i="2"/>
  <c r="AD7389" i="2"/>
  <c r="AC7389" i="2"/>
  <c r="M7389" i="2"/>
  <c r="K7389" i="2"/>
  <c r="L7389" i="2" s="1"/>
  <c r="G7389" i="2"/>
  <c r="AD7388" i="2"/>
  <c r="AC7388" i="2"/>
  <c r="L7388" i="2"/>
  <c r="K7388" i="2"/>
  <c r="M7388" i="2" s="1"/>
  <c r="N7388" i="2" s="1"/>
  <c r="G7388" i="2"/>
  <c r="AD7387" i="2"/>
  <c r="AC7387" i="2"/>
  <c r="K7387" i="2"/>
  <c r="G7387" i="2"/>
  <c r="AD7386" i="2"/>
  <c r="AC7386" i="2"/>
  <c r="L7386" i="2"/>
  <c r="K7386" i="2"/>
  <c r="M7386" i="2" s="1"/>
  <c r="G7386" i="2"/>
  <c r="AD7385" i="2"/>
  <c r="AC7385" i="2"/>
  <c r="M7385" i="2"/>
  <c r="K7385" i="2"/>
  <c r="L7385" i="2" s="1"/>
  <c r="G7385" i="2"/>
  <c r="AD7384" i="2"/>
  <c r="AC7384" i="2"/>
  <c r="L7384" i="2"/>
  <c r="K7384" i="2"/>
  <c r="M7384" i="2" s="1"/>
  <c r="N7384" i="2" s="1"/>
  <c r="G7384" i="2"/>
  <c r="AD7383" i="2"/>
  <c r="AC7383" i="2"/>
  <c r="K7383" i="2"/>
  <c r="G7383" i="2"/>
  <c r="AD7382" i="2"/>
  <c r="AC7382" i="2"/>
  <c r="L7382" i="2"/>
  <c r="K7382" i="2"/>
  <c r="M7382" i="2" s="1"/>
  <c r="G7382" i="2"/>
  <c r="AD7381" i="2"/>
  <c r="AC7381" i="2"/>
  <c r="M7381" i="2"/>
  <c r="K7381" i="2"/>
  <c r="L7381" i="2" s="1"/>
  <c r="G7381" i="2"/>
  <c r="AD7380" i="2"/>
  <c r="AC7380" i="2"/>
  <c r="L7380" i="2"/>
  <c r="K7380" i="2"/>
  <c r="M7380" i="2" s="1"/>
  <c r="N7380" i="2" s="1"/>
  <c r="G7380" i="2"/>
  <c r="AD7379" i="2"/>
  <c r="AC7379" i="2"/>
  <c r="K7379" i="2"/>
  <c r="G7379" i="2"/>
  <c r="AD7378" i="2"/>
  <c r="AC7378" i="2"/>
  <c r="L7378" i="2"/>
  <c r="K7378" i="2"/>
  <c r="M7378" i="2" s="1"/>
  <c r="G7378" i="2"/>
  <c r="AD7377" i="2"/>
  <c r="AC7377" i="2"/>
  <c r="M7377" i="2"/>
  <c r="K7377" i="2"/>
  <c r="L7377" i="2" s="1"/>
  <c r="G7377" i="2"/>
  <c r="AD7376" i="2"/>
  <c r="AC7376" i="2"/>
  <c r="L7376" i="2"/>
  <c r="K7376" i="2"/>
  <c r="M7376" i="2" s="1"/>
  <c r="N7376" i="2" s="1"/>
  <c r="G7376" i="2"/>
  <c r="AD7375" i="2"/>
  <c r="AC7375" i="2"/>
  <c r="K7375" i="2"/>
  <c r="G7375" i="2"/>
  <c r="AD7374" i="2"/>
  <c r="AC7374" i="2"/>
  <c r="L7374" i="2"/>
  <c r="K7374" i="2"/>
  <c r="M7374" i="2" s="1"/>
  <c r="G7374" i="2"/>
  <c r="AD7373" i="2"/>
  <c r="AC7373" i="2"/>
  <c r="M7373" i="2"/>
  <c r="K7373" i="2"/>
  <c r="L7373" i="2" s="1"/>
  <c r="G7373" i="2"/>
  <c r="AD7372" i="2"/>
  <c r="AC7372" i="2"/>
  <c r="L7372" i="2"/>
  <c r="K7372" i="2"/>
  <c r="M7372" i="2" s="1"/>
  <c r="N7372" i="2" s="1"/>
  <c r="G7372" i="2"/>
  <c r="AD7371" i="2"/>
  <c r="AC7371" i="2"/>
  <c r="K7371" i="2"/>
  <c r="G7371" i="2"/>
  <c r="AD7370" i="2"/>
  <c r="AC7370" i="2"/>
  <c r="L7370" i="2"/>
  <c r="K7370" i="2"/>
  <c r="M7370" i="2" s="1"/>
  <c r="G7370" i="2"/>
  <c r="AD7369" i="2"/>
  <c r="AC7369" i="2"/>
  <c r="M7369" i="2"/>
  <c r="K7369" i="2"/>
  <c r="L7369" i="2" s="1"/>
  <c r="G7369" i="2"/>
  <c r="AD7368" i="2"/>
  <c r="AC7368" i="2"/>
  <c r="L7368" i="2"/>
  <c r="K7368" i="2"/>
  <c r="M7368" i="2" s="1"/>
  <c r="N7368" i="2" s="1"/>
  <c r="G7368" i="2"/>
  <c r="AD7367" i="2"/>
  <c r="AC7367" i="2"/>
  <c r="K7367" i="2"/>
  <c r="G7367" i="2"/>
  <c r="AD7366" i="2"/>
  <c r="AC7366" i="2"/>
  <c r="L7366" i="2"/>
  <c r="K7366" i="2"/>
  <c r="M7366" i="2" s="1"/>
  <c r="G7366" i="2"/>
  <c r="AD7365" i="2"/>
  <c r="AC7365" i="2"/>
  <c r="M7365" i="2"/>
  <c r="K7365" i="2"/>
  <c r="L7365" i="2" s="1"/>
  <c r="G7365" i="2"/>
  <c r="AD7364" i="2"/>
  <c r="AC7364" i="2"/>
  <c r="L7364" i="2"/>
  <c r="K7364" i="2"/>
  <c r="M7364" i="2" s="1"/>
  <c r="N7364" i="2" s="1"/>
  <c r="G7364" i="2"/>
  <c r="AD7363" i="2"/>
  <c r="AC7363" i="2"/>
  <c r="K7363" i="2"/>
  <c r="G7363" i="2"/>
  <c r="AD7362" i="2"/>
  <c r="AC7362" i="2"/>
  <c r="L7362" i="2"/>
  <c r="K7362" i="2"/>
  <c r="M7362" i="2" s="1"/>
  <c r="G7362" i="2"/>
  <c r="AD7361" i="2"/>
  <c r="AC7361" i="2"/>
  <c r="M7361" i="2"/>
  <c r="K7361" i="2"/>
  <c r="L7361" i="2" s="1"/>
  <c r="G7361" i="2"/>
  <c r="AD7360" i="2"/>
  <c r="AC7360" i="2"/>
  <c r="L7360" i="2"/>
  <c r="K7360" i="2"/>
  <c r="M7360" i="2" s="1"/>
  <c r="N7360" i="2" s="1"/>
  <c r="G7360" i="2"/>
  <c r="AD7359" i="2"/>
  <c r="AC7359" i="2"/>
  <c r="K7359" i="2"/>
  <c r="G7359" i="2"/>
  <c r="AD7358" i="2"/>
  <c r="AC7358" i="2"/>
  <c r="L7358" i="2"/>
  <c r="K7358" i="2"/>
  <c r="M7358" i="2" s="1"/>
  <c r="G7358" i="2"/>
  <c r="AD7357" i="2"/>
  <c r="AC7357" i="2"/>
  <c r="M7357" i="2"/>
  <c r="K7357" i="2"/>
  <c r="L7357" i="2" s="1"/>
  <c r="G7357" i="2"/>
  <c r="AD7356" i="2"/>
  <c r="AC7356" i="2"/>
  <c r="L7356" i="2"/>
  <c r="K7356" i="2"/>
  <c r="M7356" i="2" s="1"/>
  <c r="N7356" i="2" s="1"/>
  <c r="G7356" i="2"/>
  <c r="AD7355" i="2"/>
  <c r="AC7355" i="2"/>
  <c r="K7355" i="2"/>
  <c r="G7355" i="2"/>
  <c r="AD7354" i="2"/>
  <c r="AC7354" i="2"/>
  <c r="L7354" i="2"/>
  <c r="K7354" i="2"/>
  <c r="M7354" i="2" s="1"/>
  <c r="G7354" i="2"/>
  <c r="AD7353" i="2"/>
  <c r="AC7353" i="2"/>
  <c r="M7353" i="2"/>
  <c r="K7353" i="2"/>
  <c r="L7353" i="2" s="1"/>
  <c r="G7353" i="2"/>
  <c r="AD7352" i="2"/>
  <c r="AC7352" i="2"/>
  <c r="L7352" i="2"/>
  <c r="K7352" i="2"/>
  <c r="M7352" i="2" s="1"/>
  <c r="N7352" i="2" s="1"/>
  <c r="G7352" i="2"/>
  <c r="AD7351" i="2"/>
  <c r="AC7351" i="2"/>
  <c r="K7351" i="2"/>
  <c r="G7351" i="2"/>
  <c r="AD7350" i="2"/>
  <c r="AC7350" i="2"/>
  <c r="L7350" i="2"/>
  <c r="K7350" i="2"/>
  <c r="M7350" i="2" s="1"/>
  <c r="G7350" i="2"/>
  <c r="AD7349" i="2"/>
  <c r="AC7349" i="2"/>
  <c r="M7349" i="2"/>
  <c r="K7349" i="2"/>
  <c r="L7349" i="2" s="1"/>
  <c r="G7349" i="2"/>
  <c r="AD7348" i="2"/>
  <c r="AC7348" i="2"/>
  <c r="L7348" i="2"/>
  <c r="K7348" i="2"/>
  <c r="M7348" i="2" s="1"/>
  <c r="N7348" i="2" s="1"/>
  <c r="G7348" i="2"/>
  <c r="AD7347" i="2"/>
  <c r="AC7347" i="2"/>
  <c r="K7347" i="2"/>
  <c r="G7347" i="2"/>
  <c r="AD7346" i="2"/>
  <c r="AC7346" i="2"/>
  <c r="L7346" i="2"/>
  <c r="K7346" i="2"/>
  <c r="M7346" i="2" s="1"/>
  <c r="G7346" i="2"/>
  <c r="AD7345" i="2"/>
  <c r="AC7345" i="2"/>
  <c r="M7345" i="2"/>
  <c r="K7345" i="2"/>
  <c r="L7345" i="2" s="1"/>
  <c r="G7345" i="2"/>
  <c r="AD7344" i="2"/>
  <c r="AC7344" i="2"/>
  <c r="L7344" i="2"/>
  <c r="K7344" i="2"/>
  <c r="M7344" i="2" s="1"/>
  <c r="N7344" i="2" s="1"/>
  <c r="G7344" i="2"/>
  <c r="AD7343" i="2"/>
  <c r="AC7343" i="2"/>
  <c r="K7343" i="2"/>
  <c r="G7343" i="2"/>
  <c r="AD7342" i="2"/>
  <c r="AC7342" i="2"/>
  <c r="L7342" i="2"/>
  <c r="K7342" i="2"/>
  <c r="M7342" i="2" s="1"/>
  <c r="G7342" i="2"/>
  <c r="AD7341" i="2"/>
  <c r="AC7341" i="2"/>
  <c r="M7341" i="2"/>
  <c r="K7341" i="2"/>
  <c r="L7341" i="2" s="1"/>
  <c r="G7341" i="2"/>
  <c r="AD7340" i="2"/>
  <c r="AC7340" i="2"/>
  <c r="L7340" i="2"/>
  <c r="K7340" i="2"/>
  <c r="M7340" i="2" s="1"/>
  <c r="N7340" i="2" s="1"/>
  <c r="G7340" i="2"/>
  <c r="AD7339" i="2"/>
  <c r="AC7339" i="2"/>
  <c r="K7339" i="2"/>
  <c r="G7339" i="2"/>
  <c r="AD7338" i="2"/>
  <c r="AC7338" i="2"/>
  <c r="L7338" i="2"/>
  <c r="K7338" i="2"/>
  <c r="M7338" i="2" s="1"/>
  <c r="G7338" i="2"/>
  <c r="AD7337" i="2"/>
  <c r="AC7337" i="2"/>
  <c r="M7337" i="2"/>
  <c r="K7337" i="2"/>
  <c r="L7337" i="2" s="1"/>
  <c r="G7337" i="2"/>
  <c r="AD7336" i="2"/>
  <c r="AC7336" i="2"/>
  <c r="L7336" i="2"/>
  <c r="K7336" i="2"/>
  <c r="M7336" i="2" s="1"/>
  <c r="N7336" i="2" s="1"/>
  <c r="G7336" i="2"/>
  <c r="AD7335" i="2"/>
  <c r="AC7335" i="2"/>
  <c r="K7335" i="2"/>
  <c r="G7335" i="2"/>
  <c r="AD7334" i="2"/>
  <c r="AC7334" i="2"/>
  <c r="L7334" i="2"/>
  <c r="K7334" i="2"/>
  <c r="M7334" i="2" s="1"/>
  <c r="G7334" i="2"/>
  <c r="AD7333" i="2"/>
  <c r="AC7333" i="2"/>
  <c r="M7333" i="2"/>
  <c r="K7333" i="2"/>
  <c r="L7333" i="2" s="1"/>
  <c r="G7333" i="2"/>
  <c r="AD7332" i="2"/>
  <c r="AC7332" i="2"/>
  <c r="L7332" i="2"/>
  <c r="K7332" i="2"/>
  <c r="M7332" i="2" s="1"/>
  <c r="N7332" i="2" s="1"/>
  <c r="G7332" i="2"/>
  <c r="AD7331" i="2"/>
  <c r="AC7331" i="2"/>
  <c r="K7331" i="2"/>
  <c r="G7331" i="2"/>
  <c r="AD7330" i="2"/>
  <c r="AC7330" i="2"/>
  <c r="L7330" i="2"/>
  <c r="K7330" i="2"/>
  <c r="M7330" i="2" s="1"/>
  <c r="G7330" i="2"/>
  <c r="AD7329" i="2"/>
  <c r="AC7329" i="2"/>
  <c r="M7329" i="2"/>
  <c r="K7329" i="2"/>
  <c r="L7329" i="2" s="1"/>
  <c r="G7329" i="2"/>
  <c r="AD7328" i="2"/>
  <c r="AC7328" i="2"/>
  <c r="L7328" i="2"/>
  <c r="K7328" i="2"/>
  <c r="M7328" i="2" s="1"/>
  <c r="N7328" i="2" s="1"/>
  <c r="G7328" i="2"/>
  <c r="AD7327" i="2"/>
  <c r="AC7327" i="2"/>
  <c r="K7327" i="2"/>
  <c r="G7327" i="2"/>
  <c r="AD7326" i="2"/>
  <c r="AC7326" i="2"/>
  <c r="L7326" i="2"/>
  <c r="K7326" i="2"/>
  <c r="M7326" i="2" s="1"/>
  <c r="G7326" i="2"/>
  <c r="AD7325" i="2"/>
  <c r="AC7325" i="2"/>
  <c r="M7325" i="2"/>
  <c r="K7325" i="2"/>
  <c r="L7325" i="2" s="1"/>
  <c r="G7325" i="2"/>
  <c r="AD7324" i="2"/>
  <c r="AC7324" i="2"/>
  <c r="L7324" i="2"/>
  <c r="K7324" i="2"/>
  <c r="M7324" i="2" s="1"/>
  <c r="N7324" i="2" s="1"/>
  <c r="G7324" i="2"/>
  <c r="AD7323" i="2"/>
  <c r="AC7323" i="2"/>
  <c r="K7323" i="2"/>
  <c r="G7323" i="2"/>
  <c r="AD7322" i="2"/>
  <c r="AC7322" i="2"/>
  <c r="L7322" i="2"/>
  <c r="K7322" i="2"/>
  <c r="M7322" i="2" s="1"/>
  <c r="G7322" i="2"/>
  <c r="AD7321" i="2"/>
  <c r="AC7321" i="2"/>
  <c r="M7321" i="2"/>
  <c r="K7321" i="2"/>
  <c r="L7321" i="2" s="1"/>
  <c r="G7321" i="2"/>
  <c r="AD7320" i="2"/>
  <c r="AC7320" i="2"/>
  <c r="L7320" i="2"/>
  <c r="K7320" i="2"/>
  <c r="M7320" i="2" s="1"/>
  <c r="N7320" i="2" s="1"/>
  <c r="G7320" i="2"/>
  <c r="AD7319" i="2"/>
  <c r="AC7319" i="2"/>
  <c r="K7319" i="2"/>
  <c r="G7319" i="2"/>
  <c r="AD7318" i="2"/>
  <c r="AC7318" i="2"/>
  <c r="L7318" i="2"/>
  <c r="K7318" i="2"/>
  <c r="M7318" i="2" s="1"/>
  <c r="G7318" i="2"/>
  <c r="AD7317" i="2"/>
  <c r="AC7317" i="2"/>
  <c r="M7317" i="2"/>
  <c r="K7317" i="2"/>
  <c r="L7317" i="2" s="1"/>
  <c r="G7317" i="2"/>
  <c r="AD7316" i="2"/>
  <c r="AC7316" i="2"/>
  <c r="L7316" i="2"/>
  <c r="K7316" i="2"/>
  <c r="M7316" i="2" s="1"/>
  <c r="N7316" i="2" s="1"/>
  <c r="G7316" i="2"/>
  <c r="AD7315" i="2"/>
  <c r="AC7315" i="2"/>
  <c r="K7315" i="2"/>
  <c r="G7315" i="2"/>
  <c r="AD7314" i="2"/>
  <c r="AC7314" i="2"/>
  <c r="L7314" i="2"/>
  <c r="K7314" i="2"/>
  <c r="M7314" i="2" s="1"/>
  <c r="G7314" i="2"/>
  <c r="AD7313" i="2"/>
  <c r="AC7313" i="2"/>
  <c r="M7313" i="2"/>
  <c r="K7313" i="2"/>
  <c r="L7313" i="2" s="1"/>
  <c r="G7313" i="2"/>
  <c r="AD7312" i="2"/>
  <c r="AC7312" i="2"/>
  <c r="L7312" i="2"/>
  <c r="K7312" i="2"/>
  <c r="M7312" i="2" s="1"/>
  <c r="N7312" i="2" s="1"/>
  <c r="G7312" i="2"/>
  <c r="AD7311" i="2"/>
  <c r="AC7311" i="2"/>
  <c r="K7311" i="2"/>
  <c r="G7311" i="2"/>
  <c r="AD7310" i="2"/>
  <c r="AC7310" i="2"/>
  <c r="L7310" i="2"/>
  <c r="K7310" i="2"/>
  <c r="M7310" i="2" s="1"/>
  <c r="G7310" i="2"/>
  <c r="AD7309" i="2"/>
  <c r="AC7309" i="2"/>
  <c r="M7309" i="2"/>
  <c r="K7309" i="2"/>
  <c r="L7309" i="2" s="1"/>
  <c r="G7309" i="2"/>
  <c r="AD7308" i="2"/>
  <c r="AC7308" i="2"/>
  <c r="L7308" i="2"/>
  <c r="K7308" i="2"/>
  <c r="M7308" i="2" s="1"/>
  <c r="N7308" i="2" s="1"/>
  <c r="G7308" i="2"/>
  <c r="AD7307" i="2"/>
  <c r="AC7307" i="2"/>
  <c r="K7307" i="2"/>
  <c r="G7307" i="2"/>
  <c r="AD7306" i="2"/>
  <c r="AC7306" i="2"/>
  <c r="L7306" i="2"/>
  <c r="K7306" i="2"/>
  <c r="M7306" i="2" s="1"/>
  <c r="G7306" i="2"/>
  <c r="AD7305" i="2"/>
  <c r="AC7305" i="2"/>
  <c r="M7305" i="2"/>
  <c r="K7305" i="2"/>
  <c r="L7305" i="2" s="1"/>
  <c r="G7305" i="2"/>
  <c r="AD7304" i="2"/>
  <c r="AC7304" i="2"/>
  <c r="L7304" i="2"/>
  <c r="K7304" i="2"/>
  <c r="M7304" i="2" s="1"/>
  <c r="N7304" i="2" s="1"/>
  <c r="G7304" i="2"/>
  <c r="AD7303" i="2"/>
  <c r="AC7303" i="2"/>
  <c r="K7303" i="2"/>
  <c r="G7303" i="2"/>
  <c r="AD7302" i="2"/>
  <c r="AC7302" i="2"/>
  <c r="L7302" i="2"/>
  <c r="K7302" i="2"/>
  <c r="M7302" i="2" s="1"/>
  <c r="G7302" i="2"/>
  <c r="AD7301" i="2"/>
  <c r="AC7301" i="2"/>
  <c r="M7301" i="2"/>
  <c r="K7301" i="2"/>
  <c r="L7301" i="2" s="1"/>
  <c r="G7301" i="2"/>
  <c r="AD7300" i="2"/>
  <c r="AC7300" i="2"/>
  <c r="L7300" i="2"/>
  <c r="K7300" i="2"/>
  <c r="M7300" i="2" s="1"/>
  <c r="N7300" i="2" s="1"/>
  <c r="G7300" i="2"/>
  <c r="AD7299" i="2"/>
  <c r="AC7299" i="2"/>
  <c r="K7299" i="2"/>
  <c r="G7299" i="2"/>
  <c r="AD7298" i="2"/>
  <c r="AC7298" i="2"/>
  <c r="L7298" i="2"/>
  <c r="K7298" i="2"/>
  <c r="M7298" i="2" s="1"/>
  <c r="G7298" i="2"/>
  <c r="AD7297" i="2"/>
  <c r="AC7297" i="2"/>
  <c r="M7297" i="2"/>
  <c r="K7297" i="2"/>
  <c r="L7297" i="2" s="1"/>
  <c r="G7297" i="2"/>
  <c r="AD7296" i="2"/>
  <c r="AC7296" i="2"/>
  <c r="L7296" i="2"/>
  <c r="K7296" i="2"/>
  <c r="M7296" i="2" s="1"/>
  <c r="N7296" i="2" s="1"/>
  <c r="G7296" i="2"/>
  <c r="AD7295" i="2"/>
  <c r="AC7295" i="2"/>
  <c r="K7295" i="2"/>
  <c r="G7295" i="2"/>
  <c r="AD7294" i="2"/>
  <c r="AC7294" i="2"/>
  <c r="L7294" i="2"/>
  <c r="K7294" i="2"/>
  <c r="M7294" i="2" s="1"/>
  <c r="G7294" i="2"/>
  <c r="AD7293" i="2"/>
  <c r="AC7293" i="2"/>
  <c r="M7293" i="2"/>
  <c r="K7293" i="2"/>
  <c r="L7293" i="2" s="1"/>
  <c r="G7293" i="2"/>
  <c r="AD7292" i="2"/>
  <c r="AC7292" i="2"/>
  <c r="L7292" i="2"/>
  <c r="K7292" i="2"/>
  <c r="M7292" i="2" s="1"/>
  <c r="N7292" i="2" s="1"/>
  <c r="G7292" i="2"/>
  <c r="AD7291" i="2"/>
  <c r="AC7291" i="2"/>
  <c r="K7291" i="2"/>
  <c r="G7291" i="2"/>
  <c r="AD7290" i="2"/>
  <c r="AC7290" i="2"/>
  <c r="L7290" i="2"/>
  <c r="K7290" i="2"/>
  <c r="M7290" i="2" s="1"/>
  <c r="G7290" i="2"/>
  <c r="AD7289" i="2"/>
  <c r="AC7289" i="2"/>
  <c r="M7289" i="2"/>
  <c r="K7289" i="2"/>
  <c r="L7289" i="2" s="1"/>
  <c r="G7289" i="2"/>
  <c r="AD7288" i="2"/>
  <c r="AC7288" i="2"/>
  <c r="L7288" i="2"/>
  <c r="K7288" i="2"/>
  <c r="M7288" i="2" s="1"/>
  <c r="N7288" i="2" s="1"/>
  <c r="G7288" i="2"/>
  <c r="AD7287" i="2"/>
  <c r="AC7287" i="2"/>
  <c r="K7287" i="2"/>
  <c r="G7287" i="2"/>
  <c r="AD7286" i="2"/>
  <c r="AC7286" i="2"/>
  <c r="L7286" i="2"/>
  <c r="K7286" i="2"/>
  <c r="M7286" i="2" s="1"/>
  <c r="G7286" i="2"/>
  <c r="AD7285" i="2"/>
  <c r="AC7285" i="2"/>
  <c r="M7285" i="2"/>
  <c r="K7285" i="2"/>
  <c r="L7285" i="2" s="1"/>
  <c r="G7285" i="2"/>
  <c r="AD7284" i="2"/>
  <c r="AC7284" i="2"/>
  <c r="L7284" i="2"/>
  <c r="K7284" i="2"/>
  <c r="M7284" i="2" s="1"/>
  <c r="N7284" i="2" s="1"/>
  <c r="G7284" i="2"/>
  <c r="AD7283" i="2"/>
  <c r="AC7283" i="2"/>
  <c r="K7283" i="2"/>
  <c r="G7283" i="2"/>
  <c r="AD7282" i="2"/>
  <c r="AC7282" i="2"/>
  <c r="L7282" i="2"/>
  <c r="K7282" i="2"/>
  <c r="M7282" i="2" s="1"/>
  <c r="G7282" i="2"/>
  <c r="AD7281" i="2"/>
  <c r="AC7281" i="2"/>
  <c r="M7281" i="2"/>
  <c r="K7281" i="2"/>
  <c r="L7281" i="2" s="1"/>
  <c r="G7281" i="2"/>
  <c r="AD7280" i="2"/>
  <c r="AC7280" i="2"/>
  <c r="L7280" i="2"/>
  <c r="K7280" i="2"/>
  <c r="M7280" i="2" s="1"/>
  <c r="N7280" i="2" s="1"/>
  <c r="G7280" i="2"/>
  <c r="AD7279" i="2"/>
  <c r="AC7279" i="2"/>
  <c r="K7279" i="2"/>
  <c r="G7279" i="2"/>
  <c r="AD7278" i="2"/>
  <c r="AC7278" i="2"/>
  <c r="L7278" i="2"/>
  <c r="K7278" i="2"/>
  <c r="M7278" i="2" s="1"/>
  <c r="G7278" i="2"/>
  <c r="AD7277" i="2"/>
  <c r="AC7277" i="2"/>
  <c r="M7277" i="2"/>
  <c r="K7277" i="2"/>
  <c r="L7277" i="2" s="1"/>
  <c r="G7277" i="2"/>
  <c r="AD7276" i="2"/>
  <c r="AC7276" i="2"/>
  <c r="L7276" i="2"/>
  <c r="K7276" i="2"/>
  <c r="M7276" i="2" s="1"/>
  <c r="N7276" i="2" s="1"/>
  <c r="G7276" i="2"/>
  <c r="AD7275" i="2"/>
  <c r="AC7275" i="2"/>
  <c r="K7275" i="2"/>
  <c r="G7275" i="2"/>
  <c r="AD7274" i="2"/>
  <c r="AC7274" i="2"/>
  <c r="L7274" i="2"/>
  <c r="K7274" i="2"/>
  <c r="M7274" i="2" s="1"/>
  <c r="G7274" i="2"/>
  <c r="AD7273" i="2"/>
  <c r="AC7273" i="2"/>
  <c r="M7273" i="2"/>
  <c r="K7273" i="2"/>
  <c r="L7273" i="2" s="1"/>
  <c r="G7273" i="2"/>
  <c r="AD7272" i="2"/>
  <c r="AC7272" i="2"/>
  <c r="L7272" i="2"/>
  <c r="K7272" i="2"/>
  <c r="M7272" i="2" s="1"/>
  <c r="N7272" i="2" s="1"/>
  <c r="G7272" i="2"/>
  <c r="AD7271" i="2"/>
  <c r="AC7271" i="2"/>
  <c r="K7271" i="2"/>
  <c r="G7271" i="2"/>
  <c r="AD7270" i="2"/>
  <c r="AC7270" i="2"/>
  <c r="L7270" i="2"/>
  <c r="K7270" i="2"/>
  <c r="M7270" i="2" s="1"/>
  <c r="G7270" i="2"/>
  <c r="AD7269" i="2"/>
  <c r="AC7269" i="2"/>
  <c r="M7269" i="2"/>
  <c r="K7269" i="2"/>
  <c r="L7269" i="2" s="1"/>
  <c r="G7269" i="2"/>
  <c r="AD7268" i="2"/>
  <c r="AC7268" i="2"/>
  <c r="L7268" i="2"/>
  <c r="K7268" i="2"/>
  <c r="M7268" i="2" s="1"/>
  <c r="N7268" i="2" s="1"/>
  <c r="G7268" i="2"/>
  <c r="AD7267" i="2"/>
  <c r="AC7267" i="2"/>
  <c r="K7267" i="2"/>
  <c r="G7267" i="2"/>
  <c r="AD7266" i="2"/>
  <c r="AC7266" i="2"/>
  <c r="L7266" i="2"/>
  <c r="K7266" i="2"/>
  <c r="M7266" i="2" s="1"/>
  <c r="G7266" i="2"/>
  <c r="AD7265" i="2"/>
  <c r="AC7265" i="2"/>
  <c r="M7265" i="2"/>
  <c r="K7265" i="2"/>
  <c r="L7265" i="2" s="1"/>
  <c r="G7265" i="2"/>
  <c r="AD7264" i="2"/>
  <c r="AC7264" i="2"/>
  <c r="L7264" i="2"/>
  <c r="K7264" i="2"/>
  <c r="M7264" i="2" s="1"/>
  <c r="N7264" i="2" s="1"/>
  <c r="G7264" i="2"/>
  <c r="AD7263" i="2"/>
  <c r="AC7263" i="2"/>
  <c r="K7263" i="2"/>
  <c r="G7263" i="2"/>
  <c r="AD7262" i="2"/>
  <c r="AC7262" i="2"/>
  <c r="L7262" i="2"/>
  <c r="K7262" i="2"/>
  <c r="M7262" i="2" s="1"/>
  <c r="G7262" i="2"/>
  <c r="AD7261" i="2"/>
  <c r="AC7261" i="2"/>
  <c r="M7261" i="2"/>
  <c r="K7261" i="2"/>
  <c r="L7261" i="2" s="1"/>
  <c r="G7261" i="2"/>
  <c r="AD7260" i="2"/>
  <c r="AC7260" i="2"/>
  <c r="L7260" i="2"/>
  <c r="K7260" i="2"/>
  <c r="M7260" i="2" s="1"/>
  <c r="N7260" i="2" s="1"/>
  <c r="G7260" i="2"/>
  <c r="AD7259" i="2"/>
  <c r="AC7259" i="2"/>
  <c r="K7259" i="2"/>
  <c r="G7259" i="2"/>
  <c r="AD7258" i="2"/>
  <c r="AC7258" i="2"/>
  <c r="L7258" i="2"/>
  <c r="K7258" i="2"/>
  <c r="M7258" i="2" s="1"/>
  <c r="G7258" i="2"/>
  <c r="AD7257" i="2"/>
  <c r="AC7257" i="2"/>
  <c r="M7257" i="2"/>
  <c r="K7257" i="2"/>
  <c r="L7257" i="2" s="1"/>
  <c r="G7257" i="2"/>
  <c r="AD7256" i="2"/>
  <c r="AC7256" i="2"/>
  <c r="L7256" i="2"/>
  <c r="K7256" i="2"/>
  <c r="M7256" i="2" s="1"/>
  <c r="N7256" i="2" s="1"/>
  <c r="G7256" i="2"/>
  <c r="AD7255" i="2"/>
  <c r="AC7255" i="2"/>
  <c r="K7255" i="2"/>
  <c r="G7255" i="2"/>
  <c r="AD7254" i="2"/>
  <c r="AC7254" i="2"/>
  <c r="L7254" i="2"/>
  <c r="K7254" i="2"/>
  <c r="M7254" i="2" s="1"/>
  <c r="G7254" i="2"/>
  <c r="AD7253" i="2"/>
  <c r="AC7253" i="2"/>
  <c r="M7253" i="2"/>
  <c r="K7253" i="2"/>
  <c r="L7253" i="2" s="1"/>
  <c r="G7253" i="2"/>
  <c r="AD7252" i="2"/>
  <c r="AC7252" i="2"/>
  <c r="L7252" i="2"/>
  <c r="K7252" i="2"/>
  <c r="M7252" i="2" s="1"/>
  <c r="N7252" i="2" s="1"/>
  <c r="G7252" i="2"/>
  <c r="AD7251" i="2"/>
  <c r="AC7251" i="2"/>
  <c r="K7251" i="2"/>
  <c r="G7251" i="2"/>
  <c r="AD7250" i="2"/>
  <c r="AC7250" i="2"/>
  <c r="L7250" i="2"/>
  <c r="K7250" i="2"/>
  <c r="M7250" i="2" s="1"/>
  <c r="G7250" i="2"/>
  <c r="AD7249" i="2"/>
  <c r="AC7249" i="2"/>
  <c r="M7249" i="2"/>
  <c r="K7249" i="2"/>
  <c r="L7249" i="2" s="1"/>
  <c r="G7249" i="2"/>
  <c r="AD7248" i="2"/>
  <c r="AC7248" i="2"/>
  <c r="L7248" i="2"/>
  <c r="K7248" i="2"/>
  <c r="M7248" i="2" s="1"/>
  <c r="N7248" i="2" s="1"/>
  <c r="G7248" i="2"/>
  <c r="AD7247" i="2"/>
  <c r="AC7247" i="2"/>
  <c r="K7247" i="2"/>
  <c r="G7247" i="2"/>
  <c r="AD7246" i="2"/>
  <c r="AC7246" i="2"/>
  <c r="L7246" i="2"/>
  <c r="K7246" i="2"/>
  <c r="M7246" i="2" s="1"/>
  <c r="G7246" i="2"/>
  <c r="AD7245" i="2"/>
  <c r="AC7245" i="2"/>
  <c r="M7245" i="2"/>
  <c r="K7245" i="2"/>
  <c r="L7245" i="2" s="1"/>
  <c r="G7245" i="2"/>
  <c r="AD7244" i="2"/>
  <c r="AC7244" i="2"/>
  <c r="L7244" i="2"/>
  <c r="K7244" i="2"/>
  <c r="M7244" i="2" s="1"/>
  <c r="N7244" i="2" s="1"/>
  <c r="G7244" i="2"/>
  <c r="AD7243" i="2"/>
  <c r="AC7243" i="2"/>
  <c r="K7243" i="2"/>
  <c r="G7243" i="2"/>
  <c r="AD7242" i="2"/>
  <c r="AC7242" i="2"/>
  <c r="L7242" i="2"/>
  <c r="K7242" i="2"/>
  <c r="M7242" i="2" s="1"/>
  <c r="G7242" i="2"/>
  <c r="AD7241" i="2"/>
  <c r="AC7241" i="2"/>
  <c r="M7241" i="2"/>
  <c r="K7241" i="2"/>
  <c r="L7241" i="2" s="1"/>
  <c r="G7241" i="2"/>
  <c r="AD7240" i="2"/>
  <c r="AC7240" i="2"/>
  <c r="L7240" i="2"/>
  <c r="K7240" i="2"/>
  <c r="M7240" i="2" s="1"/>
  <c r="N7240" i="2" s="1"/>
  <c r="G7240" i="2"/>
  <c r="AD7239" i="2"/>
  <c r="AC7239" i="2"/>
  <c r="K7239" i="2"/>
  <c r="G7239" i="2"/>
  <c r="AD7238" i="2"/>
  <c r="AC7238" i="2"/>
  <c r="L7238" i="2"/>
  <c r="K7238" i="2"/>
  <c r="M7238" i="2" s="1"/>
  <c r="G7238" i="2"/>
  <c r="AD7237" i="2"/>
  <c r="AC7237" i="2"/>
  <c r="M7237" i="2"/>
  <c r="K7237" i="2"/>
  <c r="L7237" i="2" s="1"/>
  <c r="G7237" i="2"/>
  <c r="AD7236" i="2"/>
  <c r="AC7236" i="2"/>
  <c r="L7236" i="2"/>
  <c r="K7236" i="2"/>
  <c r="M7236" i="2" s="1"/>
  <c r="N7236" i="2" s="1"/>
  <c r="G7236" i="2"/>
  <c r="AD7235" i="2"/>
  <c r="AC7235" i="2"/>
  <c r="K7235" i="2"/>
  <c r="G7235" i="2"/>
  <c r="AD7234" i="2"/>
  <c r="AC7234" i="2"/>
  <c r="L7234" i="2"/>
  <c r="K7234" i="2"/>
  <c r="M7234" i="2" s="1"/>
  <c r="G7234" i="2"/>
  <c r="AD7233" i="2"/>
  <c r="AC7233" i="2"/>
  <c r="M7233" i="2"/>
  <c r="K7233" i="2"/>
  <c r="L7233" i="2" s="1"/>
  <c r="G7233" i="2"/>
  <c r="AD7232" i="2"/>
  <c r="AC7232" i="2"/>
  <c r="L7232" i="2"/>
  <c r="K7232" i="2"/>
  <c r="M7232" i="2" s="1"/>
  <c r="N7232" i="2" s="1"/>
  <c r="G7232" i="2"/>
  <c r="AD7231" i="2"/>
  <c r="AC7231" i="2"/>
  <c r="K7231" i="2"/>
  <c r="G7231" i="2"/>
  <c r="AD7230" i="2"/>
  <c r="AC7230" i="2"/>
  <c r="L7230" i="2"/>
  <c r="K7230" i="2"/>
  <c r="M7230" i="2" s="1"/>
  <c r="G7230" i="2"/>
  <c r="AD7229" i="2"/>
  <c r="AC7229" i="2"/>
  <c r="M7229" i="2"/>
  <c r="K7229" i="2"/>
  <c r="L7229" i="2" s="1"/>
  <c r="G7229" i="2"/>
  <c r="AD7228" i="2"/>
  <c r="AC7228" i="2"/>
  <c r="L7228" i="2"/>
  <c r="K7228" i="2"/>
  <c r="M7228" i="2" s="1"/>
  <c r="N7228" i="2" s="1"/>
  <c r="G7228" i="2"/>
  <c r="AD7227" i="2"/>
  <c r="AC7227" i="2"/>
  <c r="K7227" i="2"/>
  <c r="G7227" i="2"/>
  <c r="AD7226" i="2"/>
  <c r="AC7226" i="2"/>
  <c r="L7226" i="2"/>
  <c r="K7226" i="2"/>
  <c r="M7226" i="2" s="1"/>
  <c r="G7226" i="2"/>
  <c r="AD7225" i="2"/>
  <c r="AC7225" i="2"/>
  <c r="M7225" i="2"/>
  <c r="K7225" i="2"/>
  <c r="L7225" i="2" s="1"/>
  <c r="G7225" i="2"/>
  <c r="AD7224" i="2"/>
  <c r="AC7224" i="2"/>
  <c r="L7224" i="2"/>
  <c r="K7224" i="2"/>
  <c r="M7224" i="2" s="1"/>
  <c r="N7224" i="2" s="1"/>
  <c r="G7224" i="2"/>
  <c r="AD7223" i="2"/>
  <c r="AC7223" i="2"/>
  <c r="K7223" i="2"/>
  <c r="G7223" i="2"/>
  <c r="AD7222" i="2"/>
  <c r="AC7222" i="2"/>
  <c r="L7222" i="2"/>
  <c r="K7222" i="2"/>
  <c r="M7222" i="2" s="1"/>
  <c r="G7222" i="2"/>
  <c r="AD7221" i="2"/>
  <c r="AC7221" i="2"/>
  <c r="M7221" i="2"/>
  <c r="K7221" i="2"/>
  <c r="L7221" i="2" s="1"/>
  <c r="G7221" i="2"/>
  <c r="AD7220" i="2"/>
  <c r="AC7220" i="2"/>
  <c r="L7220" i="2"/>
  <c r="K7220" i="2"/>
  <c r="M7220" i="2" s="1"/>
  <c r="N7220" i="2" s="1"/>
  <c r="G7220" i="2"/>
  <c r="AD7219" i="2"/>
  <c r="AC7219" i="2"/>
  <c r="K7219" i="2"/>
  <c r="G7219" i="2"/>
  <c r="AD7218" i="2"/>
  <c r="AC7218" i="2"/>
  <c r="L7218" i="2"/>
  <c r="K7218" i="2"/>
  <c r="M7218" i="2" s="1"/>
  <c r="G7218" i="2"/>
  <c r="AD7217" i="2"/>
  <c r="AC7217" i="2"/>
  <c r="M7217" i="2"/>
  <c r="K7217" i="2"/>
  <c r="L7217" i="2" s="1"/>
  <c r="G7217" i="2"/>
  <c r="AD7216" i="2"/>
  <c r="AC7216" i="2"/>
  <c r="L7216" i="2"/>
  <c r="K7216" i="2"/>
  <c r="M7216" i="2" s="1"/>
  <c r="N7216" i="2" s="1"/>
  <c r="G7216" i="2"/>
  <c r="AD7215" i="2"/>
  <c r="AC7215" i="2"/>
  <c r="K7215" i="2"/>
  <c r="G7215" i="2"/>
  <c r="AD7214" i="2"/>
  <c r="AC7214" i="2"/>
  <c r="L7214" i="2"/>
  <c r="K7214" i="2"/>
  <c r="M7214" i="2" s="1"/>
  <c r="G7214" i="2"/>
  <c r="AD7213" i="2"/>
  <c r="AC7213" i="2"/>
  <c r="M7213" i="2"/>
  <c r="K7213" i="2"/>
  <c r="L7213" i="2" s="1"/>
  <c r="G7213" i="2"/>
  <c r="AD7212" i="2"/>
  <c r="AC7212" i="2"/>
  <c r="L7212" i="2"/>
  <c r="K7212" i="2"/>
  <c r="M7212" i="2" s="1"/>
  <c r="N7212" i="2" s="1"/>
  <c r="G7212" i="2"/>
  <c r="AD7211" i="2"/>
  <c r="AC7211" i="2"/>
  <c r="K7211" i="2"/>
  <c r="G7211" i="2"/>
  <c r="AD7210" i="2"/>
  <c r="AC7210" i="2"/>
  <c r="L7210" i="2"/>
  <c r="K7210" i="2"/>
  <c r="M7210" i="2" s="1"/>
  <c r="G7210" i="2"/>
  <c r="AD7209" i="2"/>
  <c r="AC7209" i="2"/>
  <c r="M7209" i="2"/>
  <c r="K7209" i="2"/>
  <c r="L7209" i="2" s="1"/>
  <c r="G7209" i="2"/>
  <c r="AD7208" i="2"/>
  <c r="AC7208" i="2"/>
  <c r="L7208" i="2"/>
  <c r="K7208" i="2"/>
  <c r="M7208" i="2" s="1"/>
  <c r="N7208" i="2" s="1"/>
  <c r="G7208" i="2"/>
  <c r="AD7207" i="2"/>
  <c r="AC7207" i="2"/>
  <c r="K7207" i="2"/>
  <c r="G7207" i="2"/>
  <c r="AD7206" i="2"/>
  <c r="AC7206" i="2"/>
  <c r="L7206" i="2"/>
  <c r="K7206" i="2"/>
  <c r="M7206" i="2" s="1"/>
  <c r="G7206" i="2"/>
  <c r="AD7205" i="2"/>
  <c r="AC7205" i="2"/>
  <c r="M7205" i="2"/>
  <c r="K7205" i="2"/>
  <c r="L7205" i="2" s="1"/>
  <c r="G7205" i="2"/>
  <c r="AD7204" i="2"/>
  <c r="AC7204" i="2"/>
  <c r="L7204" i="2"/>
  <c r="K7204" i="2"/>
  <c r="M7204" i="2" s="1"/>
  <c r="N7204" i="2" s="1"/>
  <c r="G7204" i="2"/>
  <c r="AD7203" i="2"/>
  <c r="AC7203" i="2"/>
  <c r="K7203" i="2"/>
  <c r="G7203" i="2"/>
  <c r="AD7202" i="2"/>
  <c r="AC7202" i="2"/>
  <c r="L7202" i="2"/>
  <c r="K7202" i="2"/>
  <c r="M7202" i="2" s="1"/>
  <c r="G7202" i="2"/>
  <c r="AD7201" i="2"/>
  <c r="AC7201" i="2"/>
  <c r="M7201" i="2"/>
  <c r="K7201" i="2"/>
  <c r="L7201" i="2" s="1"/>
  <c r="G7201" i="2"/>
  <c r="AD7200" i="2"/>
  <c r="AC7200" i="2"/>
  <c r="L7200" i="2"/>
  <c r="K7200" i="2"/>
  <c r="M7200" i="2" s="1"/>
  <c r="N7200" i="2" s="1"/>
  <c r="G7200" i="2"/>
  <c r="AD7199" i="2"/>
  <c r="AC7199" i="2"/>
  <c r="K7199" i="2"/>
  <c r="G7199" i="2"/>
  <c r="AD7198" i="2"/>
  <c r="AC7198" i="2"/>
  <c r="L7198" i="2"/>
  <c r="K7198" i="2"/>
  <c r="M7198" i="2" s="1"/>
  <c r="G7198" i="2"/>
  <c r="AD7197" i="2"/>
  <c r="AC7197" i="2"/>
  <c r="M7197" i="2"/>
  <c r="K7197" i="2"/>
  <c r="L7197" i="2" s="1"/>
  <c r="G7197" i="2"/>
  <c r="AD7196" i="2"/>
  <c r="AC7196" i="2"/>
  <c r="L7196" i="2"/>
  <c r="K7196" i="2"/>
  <c r="M7196" i="2" s="1"/>
  <c r="N7196" i="2" s="1"/>
  <c r="G7196" i="2"/>
  <c r="AD7195" i="2"/>
  <c r="AC7195" i="2"/>
  <c r="K7195" i="2"/>
  <c r="G7195" i="2"/>
  <c r="AD7194" i="2"/>
  <c r="AC7194" i="2"/>
  <c r="L7194" i="2"/>
  <c r="K7194" i="2"/>
  <c r="M7194" i="2" s="1"/>
  <c r="G7194" i="2"/>
  <c r="AD7193" i="2"/>
  <c r="AC7193" i="2"/>
  <c r="M7193" i="2"/>
  <c r="K7193" i="2"/>
  <c r="L7193" i="2" s="1"/>
  <c r="G7193" i="2"/>
  <c r="AD7192" i="2"/>
  <c r="AC7192" i="2"/>
  <c r="L7192" i="2"/>
  <c r="K7192" i="2"/>
  <c r="M7192" i="2" s="1"/>
  <c r="N7192" i="2" s="1"/>
  <c r="G7192" i="2"/>
  <c r="AD7191" i="2"/>
  <c r="AC7191" i="2"/>
  <c r="K7191" i="2"/>
  <c r="G7191" i="2"/>
  <c r="AD7190" i="2"/>
  <c r="AC7190" i="2"/>
  <c r="L7190" i="2"/>
  <c r="K7190" i="2"/>
  <c r="M7190" i="2" s="1"/>
  <c r="G7190" i="2"/>
  <c r="AD7189" i="2"/>
  <c r="AC7189" i="2"/>
  <c r="M7189" i="2"/>
  <c r="K7189" i="2"/>
  <c r="L7189" i="2" s="1"/>
  <c r="G7189" i="2"/>
  <c r="AD7188" i="2"/>
  <c r="AC7188" i="2"/>
  <c r="L7188" i="2"/>
  <c r="K7188" i="2"/>
  <c r="M7188" i="2" s="1"/>
  <c r="N7188" i="2" s="1"/>
  <c r="G7188" i="2"/>
  <c r="AD7187" i="2"/>
  <c r="AC7187" i="2"/>
  <c r="K7187" i="2"/>
  <c r="G7187" i="2"/>
  <c r="AD7186" i="2"/>
  <c r="AC7186" i="2"/>
  <c r="L7186" i="2"/>
  <c r="K7186" i="2"/>
  <c r="M7186" i="2" s="1"/>
  <c r="G7186" i="2"/>
  <c r="AD7185" i="2"/>
  <c r="AC7185" i="2"/>
  <c r="M7185" i="2"/>
  <c r="K7185" i="2"/>
  <c r="L7185" i="2" s="1"/>
  <c r="G7185" i="2"/>
  <c r="AD7184" i="2"/>
  <c r="AC7184" i="2"/>
  <c r="L7184" i="2"/>
  <c r="K7184" i="2"/>
  <c r="M7184" i="2" s="1"/>
  <c r="N7184" i="2" s="1"/>
  <c r="G7184" i="2"/>
  <c r="AD7183" i="2"/>
  <c r="AC7183" i="2"/>
  <c r="K7183" i="2"/>
  <c r="G7183" i="2"/>
  <c r="AD7182" i="2"/>
  <c r="AC7182" i="2"/>
  <c r="L7182" i="2"/>
  <c r="K7182" i="2"/>
  <c r="M7182" i="2" s="1"/>
  <c r="G7182" i="2"/>
  <c r="AD7181" i="2"/>
  <c r="AC7181" i="2"/>
  <c r="M7181" i="2"/>
  <c r="K7181" i="2"/>
  <c r="L7181" i="2" s="1"/>
  <c r="G7181" i="2"/>
  <c r="AD7180" i="2"/>
  <c r="AC7180" i="2"/>
  <c r="L7180" i="2"/>
  <c r="K7180" i="2"/>
  <c r="M7180" i="2" s="1"/>
  <c r="N7180" i="2" s="1"/>
  <c r="G7180" i="2"/>
  <c r="AD7179" i="2"/>
  <c r="AC7179" i="2"/>
  <c r="K7179" i="2"/>
  <c r="G7179" i="2"/>
  <c r="AD7178" i="2"/>
  <c r="AC7178" i="2"/>
  <c r="L7178" i="2"/>
  <c r="K7178" i="2"/>
  <c r="M7178" i="2" s="1"/>
  <c r="G7178" i="2"/>
  <c r="AD7177" i="2"/>
  <c r="AC7177" i="2"/>
  <c r="M7177" i="2"/>
  <c r="K7177" i="2"/>
  <c r="L7177" i="2" s="1"/>
  <c r="G7177" i="2"/>
  <c r="AD7176" i="2"/>
  <c r="AC7176" i="2"/>
  <c r="L7176" i="2"/>
  <c r="K7176" i="2"/>
  <c r="M7176" i="2" s="1"/>
  <c r="N7176" i="2" s="1"/>
  <c r="G7176" i="2"/>
  <c r="AD7175" i="2"/>
  <c r="AC7175" i="2"/>
  <c r="K7175" i="2"/>
  <c r="G7175" i="2"/>
  <c r="AD7174" i="2"/>
  <c r="AC7174" i="2"/>
  <c r="L7174" i="2"/>
  <c r="K7174" i="2"/>
  <c r="M7174" i="2" s="1"/>
  <c r="G7174" i="2"/>
  <c r="AD7173" i="2"/>
  <c r="AC7173" i="2"/>
  <c r="M7173" i="2"/>
  <c r="K7173" i="2"/>
  <c r="L7173" i="2" s="1"/>
  <c r="G7173" i="2"/>
  <c r="AD7172" i="2"/>
  <c r="AC7172" i="2"/>
  <c r="L7172" i="2"/>
  <c r="K7172" i="2"/>
  <c r="M7172" i="2" s="1"/>
  <c r="N7172" i="2" s="1"/>
  <c r="G7172" i="2"/>
  <c r="AD7171" i="2"/>
  <c r="AC7171" i="2"/>
  <c r="K7171" i="2"/>
  <c r="G7171" i="2"/>
  <c r="AD7170" i="2"/>
  <c r="AC7170" i="2"/>
  <c r="L7170" i="2"/>
  <c r="K7170" i="2"/>
  <c r="M7170" i="2" s="1"/>
  <c r="G7170" i="2"/>
  <c r="AD7169" i="2"/>
  <c r="AC7169" i="2"/>
  <c r="M7169" i="2"/>
  <c r="K7169" i="2"/>
  <c r="L7169" i="2" s="1"/>
  <c r="G7169" i="2"/>
  <c r="AD7168" i="2"/>
  <c r="AC7168" i="2"/>
  <c r="L7168" i="2"/>
  <c r="K7168" i="2"/>
  <c r="M7168" i="2" s="1"/>
  <c r="N7168" i="2" s="1"/>
  <c r="G7168" i="2"/>
  <c r="AD7167" i="2"/>
  <c r="AC7167" i="2"/>
  <c r="K7167" i="2"/>
  <c r="G7167" i="2"/>
  <c r="AD7166" i="2"/>
  <c r="AC7166" i="2"/>
  <c r="L7166" i="2"/>
  <c r="K7166" i="2"/>
  <c r="M7166" i="2" s="1"/>
  <c r="G7166" i="2"/>
  <c r="AD7165" i="2"/>
  <c r="AC7165" i="2"/>
  <c r="M7165" i="2"/>
  <c r="K7165" i="2"/>
  <c r="L7165" i="2" s="1"/>
  <c r="G7165" i="2"/>
  <c r="AD7164" i="2"/>
  <c r="AC7164" i="2"/>
  <c r="L7164" i="2"/>
  <c r="K7164" i="2"/>
  <c r="M7164" i="2" s="1"/>
  <c r="N7164" i="2" s="1"/>
  <c r="G7164" i="2"/>
  <c r="AD7163" i="2"/>
  <c r="AC7163" i="2"/>
  <c r="K7163" i="2"/>
  <c r="G7163" i="2"/>
  <c r="AD7162" i="2"/>
  <c r="AC7162" i="2"/>
  <c r="L7162" i="2"/>
  <c r="K7162" i="2"/>
  <c r="M7162" i="2" s="1"/>
  <c r="G7162" i="2"/>
  <c r="AD7161" i="2"/>
  <c r="AC7161" i="2"/>
  <c r="M7161" i="2"/>
  <c r="K7161" i="2"/>
  <c r="L7161" i="2" s="1"/>
  <c r="G7161" i="2"/>
  <c r="AD7160" i="2"/>
  <c r="AC7160" i="2"/>
  <c r="L7160" i="2"/>
  <c r="K7160" i="2"/>
  <c r="M7160" i="2" s="1"/>
  <c r="N7160" i="2" s="1"/>
  <c r="G7160" i="2"/>
  <c r="AD7159" i="2"/>
  <c r="AC7159" i="2"/>
  <c r="K7159" i="2"/>
  <c r="G7159" i="2"/>
  <c r="AD7158" i="2"/>
  <c r="AC7158" i="2"/>
  <c r="L7158" i="2"/>
  <c r="K7158" i="2"/>
  <c r="M7158" i="2" s="1"/>
  <c r="G7158" i="2"/>
  <c r="AD7157" i="2"/>
  <c r="AC7157" i="2"/>
  <c r="M7157" i="2"/>
  <c r="K7157" i="2"/>
  <c r="L7157" i="2" s="1"/>
  <c r="G7157" i="2"/>
  <c r="AD7156" i="2"/>
  <c r="AC7156" i="2"/>
  <c r="L7156" i="2"/>
  <c r="K7156" i="2"/>
  <c r="M7156" i="2" s="1"/>
  <c r="N7156" i="2" s="1"/>
  <c r="G7156" i="2"/>
  <c r="AD7155" i="2"/>
  <c r="AC7155" i="2"/>
  <c r="K7155" i="2"/>
  <c r="G7155" i="2"/>
  <c r="AD7154" i="2"/>
  <c r="AC7154" i="2"/>
  <c r="L7154" i="2"/>
  <c r="K7154" i="2"/>
  <c r="M7154" i="2" s="1"/>
  <c r="G7154" i="2"/>
  <c r="AD7153" i="2"/>
  <c r="AC7153" i="2"/>
  <c r="M7153" i="2"/>
  <c r="K7153" i="2"/>
  <c r="L7153" i="2" s="1"/>
  <c r="G7153" i="2"/>
  <c r="AD7152" i="2"/>
  <c r="AC7152" i="2"/>
  <c r="L7152" i="2"/>
  <c r="K7152" i="2"/>
  <c r="M7152" i="2" s="1"/>
  <c r="N7152" i="2" s="1"/>
  <c r="G7152" i="2"/>
  <c r="AD7151" i="2"/>
  <c r="AC7151" i="2"/>
  <c r="K7151" i="2"/>
  <c r="G7151" i="2"/>
  <c r="AD7150" i="2"/>
  <c r="AC7150" i="2"/>
  <c r="L7150" i="2"/>
  <c r="K7150" i="2"/>
  <c r="M7150" i="2" s="1"/>
  <c r="G7150" i="2"/>
  <c r="AD7149" i="2"/>
  <c r="AC7149" i="2"/>
  <c r="M7149" i="2"/>
  <c r="K7149" i="2"/>
  <c r="L7149" i="2" s="1"/>
  <c r="G7149" i="2"/>
  <c r="AD7148" i="2"/>
  <c r="AC7148" i="2"/>
  <c r="L7148" i="2"/>
  <c r="K7148" i="2"/>
  <c r="M7148" i="2" s="1"/>
  <c r="N7148" i="2" s="1"/>
  <c r="G7148" i="2"/>
  <c r="AD7147" i="2"/>
  <c r="AC7147" i="2"/>
  <c r="K7147" i="2"/>
  <c r="G7147" i="2"/>
  <c r="AD7146" i="2"/>
  <c r="AC7146" i="2"/>
  <c r="L7146" i="2"/>
  <c r="K7146" i="2"/>
  <c r="M7146" i="2" s="1"/>
  <c r="G7146" i="2"/>
  <c r="AD7145" i="2"/>
  <c r="AC7145" i="2"/>
  <c r="M7145" i="2"/>
  <c r="K7145" i="2"/>
  <c r="L7145" i="2" s="1"/>
  <c r="G7145" i="2"/>
  <c r="AD7144" i="2"/>
  <c r="AC7144" i="2"/>
  <c r="L7144" i="2"/>
  <c r="K7144" i="2"/>
  <c r="M7144" i="2" s="1"/>
  <c r="N7144" i="2" s="1"/>
  <c r="G7144" i="2"/>
  <c r="AD7143" i="2"/>
  <c r="AC7143" i="2"/>
  <c r="K7143" i="2"/>
  <c r="G7143" i="2"/>
  <c r="AD7142" i="2"/>
  <c r="AC7142" i="2"/>
  <c r="L7142" i="2"/>
  <c r="K7142" i="2"/>
  <c r="M7142" i="2" s="1"/>
  <c r="G7142" i="2"/>
  <c r="AD7141" i="2"/>
  <c r="AC7141" i="2"/>
  <c r="M7141" i="2"/>
  <c r="K7141" i="2"/>
  <c r="L7141" i="2" s="1"/>
  <c r="G7141" i="2"/>
  <c r="AD7140" i="2"/>
  <c r="AC7140" i="2"/>
  <c r="L7140" i="2"/>
  <c r="K7140" i="2"/>
  <c r="M7140" i="2" s="1"/>
  <c r="N7140" i="2" s="1"/>
  <c r="G7140" i="2"/>
  <c r="AD7139" i="2"/>
  <c r="AC7139" i="2"/>
  <c r="K7139" i="2"/>
  <c r="G7139" i="2"/>
  <c r="AD7138" i="2"/>
  <c r="AC7138" i="2"/>
  <c r="L7138" i="2"/>
  <c r="K7138" i="2"/>
  <c r="M7138" i="2" s="1"/>
  <c r="G7138" i="2"/>
  <c r="AD7137" i="2"/>
  <c r="AC7137" i="2"/>
  <c r="M7137" i="2"/>
  <c r="K7137" i="2"/>
  <c r="L7137" i="2" s="1"/>
  <c r="G7137" i="2"/>
  <c r="AD7136" i="2"/>
  <c r="AC7136" i="2"/>
  <c r="L7136" i="2"/>
  <c r="K7136" i="2"/>
  <c r="M7136" i="2" s="1"/>
  <c r="N7136" i="2" s="1"/>
  <c r="G7136" i="2"/>
  <c r="AD7135" i="2"/>
  <c r="AC7135" i="2"/>
  <c r="K7135" i="2"/>
  <c r="G7135" i="2"/>
  <c r="AD7134" i="2"/>
  <c r="AC7134" i="2"/>
  <c r="L7134" i="2"/>
  <c r="K7134" i="2"/>
  <c r="M7134" i="2" s="1"/>
  <c r="G7134" i="2"/>
  <c r="AD7133" i="2"/>
  <c r="AC7133" i="2"/>
  <c r="M7133" i="2"/>
  <c r="K7133" i="2"/>
  <c r="L7133" i="2" s="1"/>
  <c r="G7133" i="2"/>
  <c r="AD7132" i="2"/>
  <c r="AC7132" i="2"/>
  <c r="L7132" i="2"/>
  <c r="K7132" i="2"/>
  <c r="M7132" i="2" s="1"/>
  <c r="N7132" i="2" s="1"/>
  <c r="G7132" i="2"/>
  <c r="AD7131" i="2"/>
  <c r="AC7131" i="2"/>
  <c r="K7131" i="2"/>
  <c r="G7131" i="2"/>
  <c r="AD7130" i="2"/>
  <c r="AC7130" i="2"/>
  <c r="L7130" i="2"/>
  <c r="K7130" i="2"/>
  <c r="M7130" i="2" s="1"/>
  <c r="G7130" i="2"/>
  <c r="AD7129" i="2"/>
  <c r="AC7129" i="2"/>
  <c r="M7129" i="2"/>
  <c r="K7129" i="2"/>
  <c r="L7129" i="2" s="1"/>
  <c r="G7129" i="2"/>
  <c r="AD7128" i="2"/>
  <c r="AC7128" i="2"/>
  <c r="L7128" i="2"/>
  <c r="K7128" i="2"/>
  <c r="M7128" i="2" s="1"/>
  <c r="N7128" i="2" s="1"/>
  <c r="G7128" i="2"/>
  <c r="AD7127" i="2"/>
  <c r="AC7127" i="2"/>
  <c r="K7127" i="2"/>
  <c r="G7127" i="2"/>
  <c r="AD7126" i="2"/>
  <c r="AC7126" i="2"/>
  <c r="L7126" i="2"/>
  <c r="K7126" i="2"/>
  <c r="M7126" i="2" s="1"/>
  <c r="G7126" i="2"/>
  <c r="AD7125" i="2"/>
  <c r="AC7125" i="2"/>
  <c r="M7125" i="2"/>
  <c r="K7125" i="2"/>
  <c r="L7125" i="2" s="1"/>
  <c r="G7125" i="2"/>
  <c r="AD7124" i="2"/>
  <c r="AC7124" i="2"/>
  <c r="L7124" i="2"/>
  <c r="K7124" i="2"/>
  <c r="M7124" i="2" s="1"/>
  <c r="N7124" i="2" s="1"/>
  <c r="G7124" i="2"/>
  <c r="AD7123" i="2"/>
  <c r="AC7123" i="2"/>
  <c r="K7123" i="2"/>
  <c r="G7123" i="2"/>
  <c r="AD7122" i="2"/>
  <c r="AC7122" i="2"/>
  <c r="L7122" i="2"/>
  <c r="K7122" i="2"/>
  <c r="M7122" i="2" s="1"/>
  <c r="G7122" i="2"/>
  <c r="AD7121" i="2"/>
  <c r="AC7121" i="2"/>
  <c r="M7121" i="2"/>
  <c r="K7121" i="2"/>
  <c r="L7121" i="2" s="1"/>
  <c r="G7121" i="2"/>
  <c r="AD7120" i="2"/>
  <c r="AC7120" i="2"/>
  <c r="L7120" i="2"/>
  <c r="K7120" i="2"/>
  <c r="M7120" i="2" s="1"/>
  <c r="N7120" i="2" s="1"/>
  <c r="G7120" i="2"/>
  <c r="AD7119" i="2"/>
  <c r="AC7119" i="2"/>
  <c r="K7119" i="2"/>
  <c r="G7119" i="2"/>
  <c r="AD7118" i="2"/>
  <c r="AC7118" i="2"/>
  <c r="L7118" i="2"/>
  <c r="K7118" i="2"/>
  <c r="M7118" i="2" s="1"/>
  <c r="G7118" i="2"/>
  <c r="AD7117" i="2"/>
  <c r="AC7117" i="2"/>
  <c r="M7117" i="2"/>
  <c r="K7117" i="2"/>
  <c r="L7117" i="2" s="1"/>
  <c r="G7117" i="2"/>
  <c r="AD7116" i="2"/>
  <c r="AC7116" i="2"/>
  <c r="L7116" i="2"/>
  <c r="K7116" i="2"/>
  <c r="M7116" i="2" s="1"/>
  <c r="N7116" i="2" s="1"/>
  <c r="G7116" i="2"/>
  <c r="AD7115" i="2"/>
  <c r="AC7115" i="2"/>
  <c r="K7115" i="2"/>
  <c r="G7115" i="2"/>
  <c r="AD7114" i="2"/>
  <c r="AC7114" i="2"/>
  <c r="L7114" i="2"/>
  <c r="K7114" i="2"/>
  <c r="M7114" i="2" s="1"/>
  <c r="G7114" i="2"/>
  <c r="AD7113" i="2"/>
  <c r="AC7113" i="2"/>
  <c r="M7113" i="2"/>
  <c r="K7113" i="2"/>
  <c r="L7113" i="2" s="1"/>
  <c r="G7113" i="2"/>
  <c r="AD7112" i="2"/>
  <c r="AC7112" i="2"/>
  <c r="L7112" i="2"/>
  <c r="K7112" i="2"/>
  <c r="M7112" i="2" s="1"/>
  <c r="N7112" i="2" s="1"/>
  <c r="G7112" i="2"/>
  <c r="AD7111" i="2"/>
  <c r="AC7111" i="2"/>
  <c r="K7111" i="2"/>
  <c r="G7111" i="2"/>
  <c r="AD7110" i="2"/>
  <c r="AC7110" i="2"/>
  <c r="L7110" i="2"/>
  <c r="K7110" i="2"/>
  <c r="M7110" i="2" s="1"/>
  <c r="G7110" i="2"/>
  <c r="AD7109" i="2"/>
  <c r="AC7109" i="2"/>
  <c r="M7109" i="2"/>
  <c r="K7109" i="2"/>
  <c r="L7109" i="2" s="1"/>
  <c r="G7109" i="2"/>
  <c r="AD7108" i="2"/>
  <c r="AC7108" i="2"/>
  <c r="L7108" i="2"/>
  <c r="K7108" i="2"/>
  <c r="M7108" i="2" s="1"/>
  <c r="N7108" i="2" s="1"/>
  <c r="G7108" i="2"/>
  <c r="AD7107" i="2"/>
  <c r="AC7107" i="2"/>
  <c r="K7107" i="2"/>
  <c r="G7107" i="2"/>
  <c r="AD7106" i="2"/>
  <c r="AC7106" i="2"/>
  <c r="L7106" i="2"/>
  <c r="K7106" i="2"/>
  <c r="M7106" i="2" s="1"/>
  <c r="G7106" i="2"/>
  <c r="AD7105" i="2"/>
  <c r="AC7105" i="2"/>
  <c r="M7105" i="2"/>
  <c r="K7105" i="2"/>
  <c r="L7105" i="2" s="1"/>
  <c r="G7105" i="2"/>
  <c r="AD7104" i="2"/>
  <c r="AC7104" i="2"/>
  <c r="L7104" i="2"/>
  <c r="K7104" i="2"/>
  <c r="M7104" i="2" s="1"/>
  <c r="N7104" i="2" s="1"/>
  <c r="G7104" i="2"/>
  <c r="AD7103" i="2"/>
  <c r="AC7103" i="2"/>
  <c r="K7103" i="2"/>
  <c r="G7103" i="2"/>
  <c r="AD7102" i="2"/>
  <c r="AC7102" i="2"/>
  <c r="L7102" i="2"/>
  <c r="K7102" i="2"/>
  <c r="M7102" i="2" s="1"/>
  <c r="G7102" i="2"/>
  <c r="AD7101" i="2"/>
  <c r="AC7101" i="2"/>
  <c r="M7101" i="2"/>
  <c r="K7101" i="2"/>
  <c r="L7101" i="2" s="1"/>
  <c r="G7101" i="2"/>
  <c r="AD7100" i="2"/>
  <c r="AC7100" i="2"/>
  <c r="L7100" i="2"/>
  <c r="K7100" i="2"/>
  <c r="M7100" i="2" s="1"/>
  <c r="N7100" i="2" s="1"/>
  <c r="G7100" i="2"/>
  <c r="AD7099" i="2"/>
  <c r="AC7099" i="2"/>
  <c r="K7099" i="2"/>
  <c r="G7099" i="2"/>
  <c r="AD7098" i="2"/>
  <c r="AC7098" i="2"/>
  <c r="L7098" i="2"/>
  <c r="K7098" i="2"/>
  <c r="M7098" i="2" s="1"/>
  <c r="G7098" i="2"/>
  <c r="AD7097" i="2"/>
  <c r="AC7097" i="2"/>
  <c r="M7097" i="2"/>
  <c r="K7097" i="2"/>
  <c r="L7097" i="2" s="1"/>
  <c r="G7097" i="2"/>
  <c r="AD7096" i="2"/>
  <c r="AC7096" i="2"/>
  <c r="L7096" i="2"/>
  <c r="K7096" i="2"/>
  <c r="M7096" i="2" s="1"/>
  <c r="N7096" i="2" s="1"/>
  <c r="G7096" i="2"/>
  <c r="AD7095" i="2"/>
  <c r="AC7095" i="2"/>
  <c r="K7095" i="2"/>
  <c r="G7095" i="2"/>
  <c r="AD7094" i="2"/>
  <c r="AC7094" i="2"/>
  <c r="L7094" i="2"/>
  <c r="K7094" i="2"/>
  <c r="M7094" i="2" s="1"/>
  <c r="G7094" i="2"/>
  <c r="AD7093" i="2"/>
  <c r="AC7093" i="2"/>
  <c r="M7093" i="2"/>
  <c r="K7093" i="2"/>
  <c r="L7093" i="2" s="1"/>
  <c r="G7093" i="2"/>
  <c r="AD7092" i="2"/>
  <c r="AC7092" i="2"/>
  <c r="L7092" i="2"/>
  <c r="K7092" i="2"/>
  <c r="M7092" i="2" s="1"/>
  <c r="N7092" i="2" s="1"/>
  <c r="G7092" i="2"/>
  <c r="AD7091" i="2"/>
  <c r="AC7091" i="2"/>
  <c r="K7091" i="2"/>
  <c r="G7091" i="2"/>
  <c r="AD7090" i="2"/>
  <c r="AC7090" i="2"/>
  <c r="L7090" i="2"/>
  <c r="K7090" i="2"/>
  <c r="M7090" i="2" s="1"/>
  <c r="G7090" i="2"/>
  <c r="AD7089" i="2"/>
  <c r="AC7089" i="2"/>
  <c r="M7089" i="2"/>
  <c r="K7089" i="2"/>
  <c r="L7089" i="2" s="1"/>
  <c r="G7089" i="2"/>
  <c r="AD7088" i="2"/>
  <c r="AC7088" i="2"/>
  <c r="L7088" i="2"/>
  <c r="K7088" i="2"/>
  <c r="M7088" i="2" s="1"/>
  <c r="N7088" i="2" s="1"/>
  <c r="G7088" i="2"/>
  <c r="AD7087" i="2"/>
  <c r="AC7087" i="2"/>
  <c r="K7087" i="2"/>
  <c r="G7087" i="2"/>
  <c r="AD7086" i="2"/>
  <c r="AC7086" i="2"/>
  <c r="L7086" i="2"/>
  <c r="K7086" i="2"/>
  <c r="M7086" i="2" s="1"/>
  <c r="G7086" i="2"/>
  <c r="AD7085" i="2"/>
  <c r="AC7085" i="2"/>
  <c r="M7085" i="2"/>
  <c r="K7085" i="2"/>
  <c r="L7085" i="2" s="1"/>
  <c r="G7085" i="2"/>
  <c r="AD7084" i="2"/>
  <c r="AC7084" i="2"/>
  <c r="L7084" i="2"/>
  <c r="K7084" i="2"/>
  <c r="M7084" i="2" s="1"/>
  <c r="N7084" i="2" s="1"/>
  <c r="G7084" i="2"/>
  <c r="AD7083" i="2"/>
  <c r="AC7083" i="2"/>
  <c r="K7083" i="2"/>
  <c r="G7083" i="2"/>
  <c r="AD7082" i="2"/>
  <c r="AC7082" i="2"/>
  <c r="L7082" i="2"/>
  <c r="K7082" i="2"/>
  <c r="M7082" i="2" s="1"/>
  <c r="G7082" i="2"/>
  <c r="AD7081" i="2"/>
  <c r="AC7081" i="2"/>
  <c r="M7081" i="2"/>
  <c r="K7081" i="2"/>
  <c r="L7081" i="2" s="1"/>
  <c r="G7081" i="2"/>
  <c r="AD7080" i="2"/>
  <c r="AC7080" i="2"/>
  <c r="L7080" i="2"/>
  <c r="K7080" i="2"/>
  <c r="M7080" i="2" s="1"/>
  <c r="N7080" i="2" s="1"/>
  <c r="G7080" i="2"/>
  <c r="AD7079" i="2"/>
  <c r="AC7079" i="2"/>
  <c r="K7079" i="2"/>
  <c r="G7079" i="2"/>
  <c r="AD7078" i="2"/>
  <c r="AC7078" i="2"/>
  <c r="L7078" i="2"/>
  <c r="K7078" i="2"/>
  <c r="M7078" i="2" s="1"/>
  <c r="G7078" i="2"/>
  <c r="AD7077" i="2"/>
  <c r="AC7077" i="2"/>
  <c r="M7077" i="2"/>
  <c r="K7077" i="2"/>
  <c r="L7077" i="2" s="1"/>
  <c r="G7077" i="2"/>
  <c r="AD7076" i="2"/>
  <c r="AC7076" i="2"/>
  <c r="L7076" i="2"/>
  <c r="K7076" i="2"/>
  <c r="M7076" i="2" s="1"/>
  <c r="N7076" i="2" s="1"/>
  <c r="G7076" i="2"/>
  <c r="AD7075" i="2"/>
  <c r="AC7075" i="2"/>
  <c r="K7075" i="2"/>
  <c r="G7075" i="2"/>
  <c r="AD7074" i="2"/>
  <c r="AC7074" i="2"/>
  <c r="L7074" i="2"/>
  <c r="K7074" i="2"/>
  <c r="M7074" i="2" s="1"/>
  <c r="G7074" i="2"/>
  <c r="AD7073" i="2"/>
  <c r="AC7073" i="2"/>
  <c r="M7073" i="2"/>
  <c r="K7073" i="2"/>
  <c r="L7073" i="2" s="1"/>
  <c r="G7073" i="2"/>
  <c r="AD7072" i="2"/>
  <c r="AC7072" i="2"/>
  <c r="L7072" i="2"/>
  <c r="K7072" i="2"/>
  <c r="M7072" i="2" s="1"/>
  <c r="N7072" i="2" s="1"/>
  <c r="G7072" i="2"/>
  <c r="AD7071" i="2"/>
  <c r="AC7071" i="2"/>
  <c r="K7071" i="2"/>
  <c r="G7071" i="2"/>
  <c r="AD7070" i="2"/>
  <c r="AC7070" i="2"/>
  <c r="L7070" i="2"/>
  <c r="K7070" i="2"/>
  <c r="M7070" i="2" s="1"/>
  <c r="G7070" i="2"/>
  <c r="AD7069" i="2"/>
  <c r="AC7069" i="2"/>
  <c r="M7069" i="2"/>
  <c r="K7069" i="2"/>
  <c r="L7069" i="2" s="1"/>
  <c r="G7069" i="2"/>
  <c r="AD7068" i="2"/>
  <c r="AC7068" i="2"/>
  <c r="L7068" i="2"/>
  <c r="K7068" i="2"/>
  <c r="M7068" i="2" s="1"/>
  <c r="N7068" i="2" s="1"/>
  <c r="G7068" i="2"/>
  <c r="AD7067" i="2"/>
  <c r="AC7067" i="2"/>
  <c r="K7067" i="2"/>
  <c r="G7067" i="2"/>
  <c r="AD7066" i="2"/>
  <c r="AC7066" i="2"/>
  <c r="L7066" i="2"/>
  <c r="K7066" i="2"/>
  <c r="M7066" i="2" s="1"/>
  <c r="G7066" i="2"/>
  <c r="AD7065" i="2"/>
  <c r="AC7065" i="2"/>
  <c r="M7065" i="2"/>
  <c r="K7065" i="2"/>
  <c r="L7065" i="2" s="1"/>
  <c r="G7065" i="2"/>
  <c r="AD7064" i="2"/>
  <c r="AC7064" i="2"/>
  <c r="L7064" i="2"/>
  <c r="K7064" i="2"/>
  <c r="M7064" i="2" s="1"/>
  <c r="N7064" i="2" s="1"/>
  <c r="G7064" i="2"/>
  <c r="AD7063" i="2"/>
  <c r="AC7063" i="2"/>
  <c r="K7063" i="2"/>
  <c r="G7063" i="2"/>
  <c r="AD7062" i="2"/>
  <c r="AC7062" i="2"/>
  <c r="L7062" i="2"/>
  <c r="K7062" i="2"/>
  <c r="M7062" i="2" s="1"/>
  <c r="G7062" i="2"/>
  <c r="AD7061" i="2"/>
  <c r="AC7061" i="2"/>
  <c r="M7061" i="2"/>
  <c r="K7061" i="2"/>
  <c r="L7061" i="2" s="1"/>
  <c r="G7061" i="2"/>
  <c r="AD7060" i="2"/>
  <c r="AC7060" i="2"/>
  <c r="L7060" i="2"/>
  <c r="K7060" i="2"/>
  <c r="M7060" i="2" s="1"/>
  <c r="N7060" i="2" s="1"/>
  <c r="G7060" i="2"/>
  <c r="AD7059" i="2"/>
  <c r="AC7059" i="2"/>
  <c r="K7059" i="2"/>
  <c r="G7059" i="2"/>
  <c r="AD7058" i="2"/>
  <c r="AC7058" i="2"/>
  <c r="L7058" i="2"/>
  <c r="K7058" i="2"/>
  <c r="M7058" i="2" s="1"/>
  <c r="G7058" i="2"/>
  <c r="AD7057" i="2"/>
  <c r="AC7057" i="2"/>
  <c r="M7057" i="2"/>
  <c r="K7057" i="2"/>
  <c r="L7057" i="2" s="1"/>
  <c r="G7057" i="2"/>
  <c r="AD7056" i="2"/>
  <c r="AC7056" i="2"/>
  <c r="L7056" i="2"/>
  <c r="K7056" i="2"/>
  <c r="M7056" i="2" s="1"/>
  <c r="N7056" i="2" s="1"/>
  <c r="G7056" i="2"/>
  <c r="AD7055" i="2"/>
  <c r="AC7055" i="2"/>
  <c r="K7055" i="2"/>
  <c r="G7055" i="2"/>
  <c r="AD7054" i="2"/>
  <c r="AC7054" i="2"/>
  <c r="L7054" i="2"/>
  <c r="K7054" i="2"/>
  <c r="M7054" i="2" s="1"/>
  <c r="G7054" i="2"/>
  <c r="AD7053" i="2"/>
  <c r="AC7053" i="2"/>
  <c r="M7053" i="2"/>
  <c r="K7053" i="2"/>
  <c r="L7053" i="2" s="1"/>
  <c r="G7053" i="2"/>
  <c r="AD7052" i="2"/>
  <c r="AC7052" i="2"/>
  <c r="L7052" i="2"/>
  <c r="K7052" i="2"/>
  <c r="M7052" i="2" s="1"/>
  <c r="N7052" i="2" s="1"/>
  <c r="G7052" i="2"/>
  <c r="AD7051" i="2"/>
  <c r="AC7051" i="2"/>
  <c r="K7051" i="2"/>
  <c r="G7051" i="2"/>
  <c r="AD7050" i="2"/>
  <c r="AC7050" i="2"/>
  <c r="L7050" i="2"/>
  <c r="K7050" i="2"/>
  <c r="M7050" i="2" s="1"/>
  <c r="G7050" i="2"/>
  <c r="AD7049" i="2"/>
  <c r="AC7049" i="2"/>
  <c r="M7049" i="2"/>
  <c r="K7049" i="2"/>
  <c r="L7049" i="2" s="1"/>
  <c r="G7049" i="2"/>
  <c r="AD7048" i="2"/>
  <c r="AC7048" i="2"/>
  <c r="L7048" i="2"/>
  <c r="K7048" i="2"/>
  <c r="M7048" i="2" s="1"/>
  <c r="N7048" i="2" s="1"/>
  <c r="G7048" i="2"/>
  <c r="AD7047" i="2"/>
  <c r="AC7047" i="2"/>
  <c r="K7047" i="2"/>
  <c r="G7047" i="2"/>
  <c r="AD7046" i="2"/>
  <c r="AC7046" i="2"/>
  <c r="L7046" i="2"/>
  <c r="K7046" i="2"/>
  <c r="M7046" i="2" s="1"/>
  <c r="G7046" i="2"/>
  <c r="AD7045" i="2"/>
  <c r="AC7045" i="2"/>
  <c r="M7045" i="2"/>
  <c r="K7045" i="2"/>
  <c r="L7045" i="2" s="1"/>
  <c r="G7045" i="2"/>
  <c r="AD7044" i="2"/>
  <c r="AC7044" i="2"/>
  <c r="L7044" i="2"/>
  <c r="K7044" i="2"/>
  <c r="M7044" i="2" s="1"/>
  <c r="N7044" i="2" s="1"/>
  <c r="G7044" i="2"/>
  <c r="AD7043" i="2"/>
  <c r="AC7043" i="2"/>
  <c r="K7043" i="2"/>
  <c r="G7043" i="2"/>
  <c r="AD7042" i="2"/>
  <c r="AC7042" i="2"/>
  <c r="L7042" i="2"/>
  <c r="K7042" i="2"/>
  <c r="M7042" i="2" s="1"/>
  <c r="G7042" i="2"/>
  <c r="AD7041" i="2"/>
  <c r="AC7041" i="2"/>
  <c r="M7041" i="2"/>
  <c r="K7041" i="2"/>
  <c r="L7041" i="2" s="1"/>
  <c r="G7041" i="2"/>
  <c r="AD7040" i="2"/>
  <c r="AC7040" i="2"/>
  <c r="L7040" i="2"/>
  <c r="K7040" i="2"/>
  <c r="M7040" i="2" s="1"/>
  <c r="N7040" i="2" s="1"/>
  <c r="G7040" i="2"/>
  <c r="AD7039" i="2"/>
  <c r="AC7039" i="2"/>
  <c r="K7039" i="2"/>
  <c r="G7039" i="2"/>
  <c r="AD7038" i="2"/>
  <c r="AC7038" i="2"/>
  <c r="L7038" i="2"/>
  <c r="K7038" i="2"/>
  <c r="M7038" i="2" s="1"/>
  <c r="G7038" i="2"/>
  <c r="AD7037" i="2"/>
  <c r="AC7037" i="2"/>
  <c r="M7037" i="2"/>
  <c r="K7037" i="2"/>
  <c r="L7037" i="2" s="1"/>
  <c r="G7037" i="2"/>
  <c r="AD7036" i="2"/>
  <c r="AC7036" i="2"/>
  <c r="L7036" i="2"/>
  <c r="K7036" i="2"/>
  <c r="M7036" i="2" s="1"/>
  <c r="N7036" i="2" s="1"/>
  <c r="G7036" i="2"/>
  <c r="AD7035" i="2"/>
  <c r="AC7035" i="2"/>
  <c r="K7035" i="2"/>
  <c r="G7035" i="2"/>
  <c r="AD7034" i="2"/>
  <c r="AC7034" i="2"/>
  <c r="L7034" i="2"/>
  <c r="K7034" i="2"/>
  <c r="M7034" i="2" s="1"/>
  <c r="G7034" i="2"/>
  <c r="AD7033" i="2"/>
  <c r="AC7033" i="2"/>
  <c r="M7033" i="2"/>
  <c r="K7033" i="2"/>
  <c r="L7033" i="2" s="1"/>
  <c r="G7033" i="2"/>
  <c r="AD7032" i="2"/>
  <c r="AC7032" i="2"/>
  <c r="L7032" i="2"/>
  <c r="K7032" i="2"/>
  <c r="M7032" i="2" s="1"/>
  <c r="N7032" i="2" s="1"/>
  <c r="G7032" i="2"/>
  <c r="AD7031" i="2"/>
  <c r="AC7031" i="2"/>
  <c r="K7031" i="2"/>
  <c r="G7031" i="2"/>
  <c r="AD7030" i="2"/>
  <c r="AC7030" i="2"/>
  <c r="L7030" i="2"/>
  <c r="K7030" i="2"/>
  <c r="M7030" i="2" s="1"/>
  <c r="G7030" i="2"/>
  <c r="AD7029" i="2"/>
  <c r="AC7029" i="2"/>
  <c r="M7029" i="2"/>
  <c r="K7029" i="2"/>
  <c r="L7029" i="2" s="1"/>
  <c r="G7029" i="2"/>
  <c r="AD7028" i="2"/>
  <c r="AC7028" i="2"/>
  <c r="L7028" i="2"/>
  <c r="K7028" i="2"/>
  <c r="M7028" i="2" s="1"/>
  <c r="N7028" i="2" s="1"/>
  <c r="G7028" i="2"/>
  <c r="AD7027" i="2"/>
  <c r="AC7027" i="2"/>
  <c r="K7027" i="2"/>
  <c r="G7027" i="2"/>
  <c r="AD7026" i="2"/>
  <c r="AC7026" i="2"/>
  <c r="L7026" i="2"/>
  <c r="K7026" i="2"/>
  <c r="M7026" i="2" s="1"/>
  <c r="G7026" i="2"/>
  <c r="AD7025" i="2"/>
  <c r="AC7025" i="2"/>
  <c r="M7025" i="2"/>
  <c r="K7025" i="2"/>
  <c r="L7025" i="2" s="1"/>
  <c r="G7025" i="2"/>
  <c r="AD7024" i="2"/>
  <c r="AC7024" i="2"/>
  <c r="L7024" i="2"/>
  <c r="K7024" i="2"/>
  <c r="M7024" i="2" s="1"/>
  <c r="N7024" i="2" s="1"/>
  <c r="G7024" i="2"/>
  <c r="AD7023" i="2"/>
  <c r="AC7023" i="2"/>
  <c r="K7023" i="2"/>
  <c r="G7023" i="2"/>
  <c r="AD7022" i="2"/>
  <c r="AC7022" i="2"/>
  <c r="L7022" i="2"/>
  <c r="K7022" i="2"/>
  <c r="M7022" i="2" s="1"/>
  <c r="G7022" i="2"/>
  <c r="AD7021" i="2"/>
  <c r="AC7021" i="2"/>
  <c r="M7021" i="2"/>
  <c r="K7021" i="2"/>
  <c r="L7021" i="2" s="1"/>
  <c r="G7021" i="2"/>
  <c r="AD7020" i="2"/>
  <c r="AC7020" i="2"/>
  <c r="L7020" i="2"/>
  <c r="K7020" i="2"/>
  <c r="M7020" i="2" s="1"/>
  <c r="N7020" i="2" s="1"/>
  <c r="G7020" i="2"/>
  <c r="AD7019" i="2"/>
  <c r="AC7019" i="2"/>
  <c r="K7019" i="2"/>
  <c r="G7019" i="2"/>
  <c r="AD7018" i="2"/>
  <c r="AC7018" i="2"/>
  <c r="L7018" i="2"/>
  <c r="K7018" i="2"/>
  <c r="M7018" i="2" s="1"/>
  <c r="G7018" i="2"/>
  <c r="AD7017" i="2"/>
  <c r="AC7017" i="2"/>
  <c r="M7017" i="2"/>
  <c r="K7017" i="2"/>
  <c r="L7017" i="2" s="1"/>
  <c r="G7017" i="2"/>
  <c r="AD7016" i="2"/>
  <c r="AC7016" i="2"/>
  <c r="L7016" i="2"/>
  <c r="K7016" i="2"/>
  <c r="M7016" i="2" s="1"/>
  <c r="N7016" i="2" s="1"/>
  <c r="G7016" i="2"/>
  <c r="AD7015" i="2"/>
  <c r="AC7015" i="2"/>
  <c r="K7015" i="2"/>
  <c r="G7015" i="2"/>
  <c r="AD7014" i="2"/>
  <c r="AC7014" i="2"/>
  <c r="L7014" i="2"/>
  <c r="K7014" i="2"/>
  <c r="M7014" i="2" s="1"/>
  <c r="G7014" i="2"/>
  <c r="AD7013" i="2"/>
  <c r="AC7013" i="2"/>
  <c r="M7013" i="2"/>
  <c r="K7013" i="2"/>
  <c r="L7013" i="2" s="1"/>
  <c r="G7013" i="2"/>
  <c r="AD7012" i="2"/>
  <c r="AC7012" i="2"/>
  <c r="L7012" i="2"/>
  <c r="K7012" i="2"/>
  <c r="M7012" i="2" s="1"/>
  <c r="N7012" i="2" s="1"/>
  <c r="G7012" i="2"/>
  <c r="AD7011" i="2"/>
  <c r="AC7011" i="2"/>
  <c r="K7011" i="2"/>
  <c r="G7011" i="2"/>
  <c r="AD7010" i="2"/>
  <c r="AC7010" i="2"/>
  <c r="L7010" i="2"/>
  <c r="K7010" i="2"/>
  <c r="M7010" i="2" s="1"/>
  <c r="G7010" i="2"/>
  <c r="AD7009" i="2"/>
  <c r="AC7009" i="2"/>
  <c r="M7009" i="2"/>
  <c r="K7009" i="2"/>
  <c r="L7009" i="2" s="1"/>
  <c r="G7009" i="2"/>
  <c r="AD7008" i="2"/>
  <c r="AC7008" i="2"/>
  <c r="L7008" i="2"/>
  <c r="K7008" i="2"/>
  <c r="M7008" i="2" s="1"/>
  <c r="N7008" i="2" s="1"/>
  <c r="G7008" i="2"/>
  <c r="AD7007" i="2"/>
  <c r="AC7007" i="2"/>
  <c r="K7007" i="2"/>
  <c r="G7007" i="2"/>
  <c r="AD7006" i="2"/>
  <c r="AC7006" i="2"/>
  <c r="L7006" i="2"/>
  <c r="K7006" i="2"/>
  <c r="M7006" i="2" s="1"/>
  <c r="G7006" i="2"/>
  <c r="AD7005" i="2"/>
  <c r="AC7005" i="2"/>
  <c r="M7005" i="2"/>
  <c r="K7005" i="2"/>
  <c r="L7005" i="2" s="1"/>
  <c r="G7005" i="2"/>
  <c r="AD7004" i="2"/>
  <c r="AC7004" i="2"/>
  <c r="L7004" i="2"/>
  <c r="K7004" i="2"/>
  <c r="M7004" i="2" s="1"/>
  <c r="N7004" i="2" s="1"/>
  <c r="G7004" i="2"/>
  <c r="AD7003" i="2"/>
  <c r="AC7003" i="2"/>
  <c r="K7003" i="2"/>
  <c r="G7003" i="2"/>
  <c r="AD7002" i="2"/>
  <c r="AC7002" i="2"/>
  <c r="L7002" i="2"/>
  <c r="K7002" i="2"/>
  <c r="M7002" i="2" s="1"/>
  <c r="G7002" i="2"/>
  <c r="AD7001" i="2"/>
  <c r="AC7001" i="2"/>
  <c r="M7001" i="2"/>
  <c r="K7001" i="2"/>
  <c r="L7001" i="2" s="1"/>
  <c r="G7001" i="2"/>
  <c r="AD7000" i="2"/>
  <c r="AC7000" i="2"/>
  <c r="L7000" i="2"/>
  <c r="K7000" i="2"/>
  <c r="M7000" i="2" s="1"/>
  <c r="N7000" i="2" s="1"/>
  <c r="G7000" i="2"/>
  <c r="AD6999" i="2"/>
  <c r="AC6999" i="2"/>
  <c r="K6999" i="2"/>
  <c r="G6999" i="2"/>
  <c r="AD6998" i="2"/>
  <c r="AC6998" i="2"/>
  <c r="L6998" i="2"/>
  <c r="K6998" i="2"/>
  <c r="M6998" i="2" s="1"/>
  <c r="G6998" i="2"/>
  <c r="AD6997" i="2"/>
  <c r="AC6997" i="2"/>
  <c r="M6997" i="2"/>
  <c r="K6997" i="2"/>
  <c r="L6997" i="2" s="1"/>
  <c r="G6997" i="2"/>
  <c r="AD6996" i="2"/>
  <c r="AC6996" i="2"/>
  <c r="L6996" i="2"/>
  <c r="K6996" i="2"/>
  <c r="M6996" i="2" s="1"/>
  <c r="N6996" i="2" s="1"/>
  <c r="G6996" i="2"/>
  <c r="AD6995" i="2"/>
  <c r="AC6995" i="2"/>
  <c r="K6995" i="2"/>
  <c r="G6995" i="2"/>
  <c r="AD6994" i="2"/>
  <c r="AC6994" i="2"/>
  <c r="L6994" i="2"/>
  <c r="K6994" i="2"/>
  <c r="M6994" i="2" s="1"/>
  <c r="G6994" i="2"/>
  <c r="AD6993" i="2"/>
  <c r="AC6993" i="2"/>
  <c r="M6993" i="2"/>
  <c r="K6993" i="2"/>
  <c r="L6993" i="2" s="1"/>
  <c r="G6993" i="2"/>
  <c r="AD6992" i="2"/>
  <c r="AC6992" i="2"/>
  <c r="L6992" i="2"/>
  <c r="K6992" i="2"/>
  <c r="M6992" i="2" s="1"/>
  <c r="N6992" i="2" s="1"/>
  <c r="G6992" i="2"/>
  <c r="AD6991" i="2"/>
  <c r="AC6991" i="2"/>
  <c r="K6991" i="2"/>
  <c r="G6991" i="2"/>
  <c r="AD6990" i="2"/>
  <c r="AC6990" i="2"/>
  <c r="L6990" i="2"/>
  <c r="K6990" i="2"/>
  <c r="M6990" i="2" s="1"/>
  <c r="G6990" i="2"/>
  <c r="AD6989" i="2"/>
  <c r="AC6989" i="2"/>
  <c r="M6989" i="2"/>
  <c r="K6989" i="2"/>
  <c r="L6989" i="2" s="1"/>
  <c r="G6989" i="2"/>
  <c r="AD6988" i="2"/>
  <c r="AC6988" i="2"/>
  <c r="L6988" i="2"/>
  <c r="K6988" i="2"/>
  <c r="M6988" i="2" s="1"/>
  <c r="N6988" i="2" s="1"/>
  <c r="G6988" i="2"/>
  <c r="AD6987" i="2"/>
  <c r="AC6987" i="2"/>
  <c r="K6987" i="2"/>
  <c r="G6987" i="2"/>
  <c r="AD6986" i="2"/>
  <c r="AC6986" i="2"/>
  <c r="L6986" i="2"/>
  <c r="K6986" i="2"/>
  <c r="M6986" i="2" s="1"/>
  <c r="G6986" i="2"/>
  <c r="AD6985" i="2"/>
  <c r="AC6985" i="2"/>
  <c r="M6985" i="2"/>
  <c r="K6985" i="2"/>
  <c r="L6985" i="2" s="1"/>
  <c r="G6985" i="2"/>
  <c r="AD6984" i="2"/>
  <c r="AC6984" i="2"/>
  <c r="L6984" i="2"/>
  <c r="K6984" i="2"/>
  <c r="M6984" i="2" s="1"/>
  <c r="N6984" i="2" s="1"/>
  <c r="G6984" i="2"/>
  <c r="AD6983" i="2"/>
  <c r="AC6983" i="2"/>
  <c r="K6983" i="2"/>
  <c r="G6983" i="2"/>
  <c r="AD6982" i="2"/>
  <c r="AC6982" i="2"/>
  <c r="L6982" i="2"/>
  <c r="K6982" i="2"/>
  <c r="M6982" i="2" s="1"/>
  <c r="G6982" i="2"/>
  <c r="AD6981" i="2"/>
  <c r="AC6981" i="2"/>
  <c r="M6981" i="2"/>
  <c r="K6981" i="2"/>
  <c r="L6981" i="2" s="1"/>
  <c r="G6981" i="2"/>
  <c r="AD6980" i="2"/>
  <c r="AC6980" i="2"/>
  <c r="L6980" i="2"/>
  <c r="K6980" i="2"/>
  <c r="M6980" i="2" s="1"/>
  <c r="N6980" i="2" s="1"/>
  <c r="G6980" i="2"/>
  <c r="AD6979" i="2"/>
  <c r="AC6979" i="2"/>
  <c r="K6979" i="2"/>
  <c r="G6979" i="2"/>
  <c r="AD6978" i="2"/>
  <c r="AC6978" i="2"/>
  <c r="L6978" i="2"/>
  <c r="K6978" i="2"/>
  <c r="M6978" i="2" s="1"/>
  <c r="G6978" i="2"/>
  <c r="AD6977" i="2"/>
  <c r="AC6977" i="2"/>
  <c r="M6977" i="2"/>
  <c r="K6977" i="2"/>
  <c r="L6977" i="2" s="1"/>
  <c r="G6977" i="2"/>
  <c r="AD6976" i="2"/>
  <c r="AC6976" i="2"/>
  <c r="L6976" i="2"/>
  <c r="K6976" i="2"/>
  <c r="M6976" i="2" s="1"/>
  <c r="N6976" i="2" s="1"/>
  <c r="G6976" i="2"/>
  <c r="AD6975" i="2"/>
  <c r="AC6975" i="2"/>
  <c r="K6975" i="2"/>
  <c r="G6975" i="2"/>
  <c r="AD6974" i="2"/>
  <c r="AC6974" i="2"/>
  <c r="L6974" i="2"/>
  <c r="K6974" i="2"/>
  <c r="M6974" i="2" s="1"/>
  <c r="G6974" i="2"/>
  <c r="AD6973" i="2"/>
  <c r="AC6973" i="2"/>
  <c r="M6973" i="2"/>
  <c r="K6973" i="2"/>
  <c r="L6973" i="2" s="1"/>
  <c r="G6973" i="2"/>
  <c r="AD6972" i="2"/>
  <c r="AC6972" i="2"/>
  <c r="L6972" i="2"/>
  <c r="K6972" i="2"/>
  <c r="M6972" i="2" s="1"/>
  <c r="N6972" i="2" s="1"/>
  <c r="G6972" i="2"/>
  <c r="AD6971" i="2"/>
  <c r="AC6971" i="2"/>
  <c r="K6971" i="2"/>
  <c r="G6971" i="2"/>
  <c r="AD6970" i="2"/>
  <c r="AC6970" i="2"/>
  <c r="L6970" i="2"/>
  <c r="K6970" i="2"/>
  <c r="M6970" i="2" s="1"/>
  <c r="G6970" i="2"/>
  <c r="AD6969" i="2"/>
  <c r="AC6969" i="2"/>
  <c r="M6969" i="2"/>
  <c r="K6969" i="2"/>
  <c r="L6969" i="2" s="1"/>
  <c r="G6969" i="2"/>
  <c r="AD6968" i="2"/>
  <c r="AC6968" i="2"/>
  <c r="L6968" i="2"/>
  <c r="K6968" i="2"/>
  <c r="M6968" i="2" s="1"/>
  <c r="N6968" i="2" s="1"/>
  <c r="G6968" i="2"/>
  <c r="AD6967" i="2"/>
  <c r="AC6967" i="2"/>
  <c r="K6967" i="2"/>
  <c r="G6967" i="2"/>
  <c r="AD6966" i="2"/>
  <c r="AC6966" i="2"/>
  <c r="L6966" i="2"/>
  <c r="K6966" i="2"/>
  <c r="M6966" i="2" s="1"/>
  <c r="G6966" i="2"/>
  <c r="AD6965" i="2"/>
  <c r="AC6965" i="2"/>
  <c r="M6965" i="2"/>
  <c r="K6965" i="2"/>
  <c r="L6965" i="2" s="1"/>
  <c r="G6965" i="2"/>
  <c r="AD6964" i="2"/>
  <c r="AC6964" i="2"/>
  <c r="L6964" i="2"/>
  <c r="K6964" i="2"/>
  <c r="M6964" i="2" s="1"/>
  <c r="N6964" i="2" s="1"/>
  <c r="G6964" i="2"/>
  <c r="AD6963" i="2"/>
  <c r="AC6963" i="2"/>
  <c r="K6963" i="2"/>
  <c r="G6963" i="2"/>
  <c r="AD6962" i="2"/>
  <c r="AC6962" i="2"/>
  <c r="L6962" i="2"/>
  <c r="K6962" i="2"/>
  <c r="M6962" i="2" s="1"/>
  <c r="G6962" i="2"/>
  <c r="AD6961" i="2"/>
  <c r="AC6961" i="2"/>
  <c r="M6961" i="2"/>
  <c r="K6961" i="2"/>
  <c r="L6961" i="2" s="1"/>
  <c r="G6961" i="2"/>
  <c r="AD6960" i="2"/>
  <c r="AC6960" i="2"/>
  <c r="L6960" i="2"/>
  <c r="K6960" i="2"/>
  <c r="M6960" i="2" s="1"/>
  <c r="N6960" i="2" s="1"/>
  <c r="G6960" i="2"/>
  <c r="AD6959" i="2"/>
  <c r="AC6959" i="2"/>
  <c r="K6959" i="2"/>
  <c r="G6959" i="2"/>
  <c r="AD6958" i="2"/>
  <c r="AC6958" i="2"/>
  <c r="L6958" i="2"/>
  <c r="K6958" i="2"/>
  <c r="M6958" i="2" s="1"/>
  <c r="G6958" i="2"/>
  <c r="AD6957" i="2"/>
  <c r="AC6957" i="2"/>
  <c r="M6957" i="2"/>
  <c r="K6957" i="2"/>
  <c r="L6957" i="2" s="1"/>
  <c r="G6957" i="2"/>
  <c r="AD6956" i="2"/>
  <c r="AC6956" i="2"/>
  <c r="L6956" i="2"/>
  <c r="K6956" i="2"/>
  <c r="M6956" i="2" s="1"/>
  <c r="N6956" i="2" s="1"/>
  <c r="G6956" i="2"/>
  <c r="AD6955" i="2"/>
  <c r="AC6955" i="2"/>
  <c r="K6955" i="2"/>
  <c r="G6955" i="2"/>
  <c r="AD6954" i="2"/>
  <c r="AC6954" i="2"/>
  <c r="L6954" i="2"/>
  <c r="K6954" i="2"/>
  <c r="M6954" i="2" s="1"/>
  <c r="G6954" i="2"/>
  <c r="AD6953" i="2"/>
  <c r="AC6953" i="2"/>
  <c r="M6953" i="2"/>
  <c r="K6953" i="2"/>
  <c r="L6953" i="2" s="1"/>
  <c r="G6953" i="2"/>
  <c r="AD6952" i="2"/>
  <c r="AC6952" i="2"/>
  <c r="L6952" i="2"/>
  <c r="K6952" i="2"/>
  <c r="M6952" i="2" s="1"/>
  <c r="N6952" i="2" s="1"/>
  <c r="G6952" i="2"/>
  <c r="AD6951" i="2"/>
  <c r="AC6951" i="2"/>
  <c r="K6951" i="2"/>
  <c r="G6951" i="2"/>
  <c r="AD6950" i="2"/>
  <c r="AC6950" i="2"/>
  <c r="L6950" i="2"/>
  <c r="K6950" i="2"/>
  <c r="M6950" i="2" s="1"/>
  <c r="G6950" i="2"/>
  <c r="AD6949" i="2"/>
  <c r="AC6949" i="2"/>
  <c r="M6949" i="2"/>
  <c r="K6949" i="2"/>
  <c r="L6949" i="2" s="1"/>
  <c r="G6949" i="2"/>
  <c r="AD6948" i="2"/>
  <c r="AC6948" i="2"/>
  <c r="L6948" i="2"/>
  <c r="K6948" i="2"/>
  <c r="M6948" i="2" s="1"/>
  <c r="N6948" i="2" s="1"/>
  <c r="G6948" i="2"/>
  <c r="AD6947" i="2"/>
  <c r="AC6947" i="2"/>
  <c r="K6947" i="2"/>
  <c r="G6947" i="2"/>
  <c r="AD6946" i="2"/>
  <c r="AC6946" i="2"/>
  <c r="L6946" i="2"/>
  <c r="K6946" i="2"/>
  <c r="M6946" i="2" s="1"/>
  <c r="G6946" i="2"/>
  <c r="AD6945" i="2"/>
  <c r="AC6945" i="2"/>
  <c r="M6945" i="2"/>
  <c r="K6945" i="2"/>
  <c r="L6945" i="2" s="1"/>
  <c r="G6945" i="2"/>
  <c r="AD6944" i="2"/>
  <c r="AC6944" i="2"/>
  <c r="L6944" i="2"/>
  <c r="K6944" i="2"/>
  <c r="M6944" i="2" s="1"/>
  <c r="N6944" i="2" s="1"/>
  <c r="G6944" i="2"/>
  <c r="AD6943" i="2"/>
  <c r="AC6943" i="2"/>
  <c r="K6943" i="2"/>
  <c r="G6943" i="2"/>
  <c r="AD6942" i="2"/>
  <c r="AC6942" i="2"/>
  <c r="L6942" i="2"/>
  <c r="K6942" i="2"/>
  <c r="M6942" i="2" s="1"/>
  <c r="G6942" i="2"/>
  <c r="AD6941" i="2"/>
  <c r="AC6941" i="2"/>
  <c r="M6941" i="2"/>
  <c r="K6941" i="2"/>
  <c r="L6941" i="2" s="1"/>
  <c r="G6941" i="2"/>
  <c r="AD6940" i="2"/>
  <c r="AC6940" i="2"/>
  <c r="L6940" i="2"/>
  <c r="K6940" i="2"/>
  <c r="M6940" i="2" s="1"/>
  <c r="N6940" i="2" s="1"/>
  <c r="G6940" i="2"/>
  <c r="AD6939" i="2"/>
  <c r="AC6939" i="2"/>
  <c r="K6939" i="2"/>
  <c r="G6939" i="2"/>
  <c r="AD6938" i="2"/>
  <c r="AC6938" i="2"/>
  <c r="L6938" i="2"/>
  <c r="K6938" i="2"/>
  <c r="M6938" i="2" s="1"/>
  <c r="G6938" i="2"/>
  <c r="AD6937" i="2"/>
  <c r="AC6937" i="2"/>
  <c r="M6937" i="2"/>
  <c r="K6937" i="2"/>
  <c r="L6937" i="2" s="1"/>
  <c r="G6937" i="2"/>
  <c r="AD6936" i="2"/>
  <c r="AC6936" i="2"/>
  <c r="L6936" i="2"/>
  <c r="K6936" i="2"/>
  <c r="M6936" i="2" s="1"/>
  <c r="N6936" i="2" s="1"/>
  <c r="G6936" i="2"/>
  <c r="AD6935" i="2"/>
  <c r="AC6935" i="2"/>
  <c r="K6935" i="2"/>
  <c r="G6935" i="2"/>
  <c r="AD6934" i="2"/>
  <c r="AC6934" i="2"/>
  <c r="L6934" i="2"/>
  <c r="K6934" i="2"/>
  <c r="M6934" i="2" s="1"/>
  <c r="G6934" i="2"/>
  <c r="AD6933" i="2"/>
  <c r="AC6933" i="2"/>
  <c r="M6933" i="2"/>
  <c r="K6933" i="2"/>
  <c r="L6933" i="2" s="1"/>
  <c r="G6933" i="2"/>
  <c r="AD6932" i="2"/>
  <c r="AC6932" i="2"/>
  <c r="L6932" i="2"/>
  <c r="K6932" i="2"/>
  <c r="M6932" i="2" s="1"/>
  <c r="N6932" i="2" s="1"/>
  <c r="G6932" i="2"/>
  <c r="AD6931" i="2"/>
  <c r="AC6931" i="2"/>
  <c r="K6931" i="2"/>
  <c r="G6931" i="2"/>
  <c r="AD6930" i="2"/>
  <c r="AC6930" i="2"/>
  <c r="L6930" i="2"/>
  <c r="K6930" i="2"/>
  <c r="M6930" i="2" s="1"/>
  <c r="G6930" i="2"/>
  <c r="AD6929" i="2"/>
  <c r="AC6929" i="2"/>
  <c r="M6929" i="2"/>
  <c r="K6929" i="2"/>
  <c r="L6929" i="2" s="1"/>
  <c r="G6929" i="2"/>
  <c r="AD6928" i="2"/>
  <c r="AC6928" i="2"/>
  <c r="L6928" i="2"/>
  <c r="K6928" i="2"/>
  <c r="M6928" i="2" s="1"/>
  <c r="N6928" i="2" s="1"/>
  <c r="G6928" i="2"/>
  <c r="AD6927" i="2"/>
  <c r="AC6927" i="2"/>
  <c r="K6927" i="2"/>
  <c r="G6927" i="2"/>
  <c r="AD6926" i="2"/>
  <c r="AC6926" i="2"/>
  <c r="L6926" i="2"/>
  <c r="K6926" i="2"/>
  <c r="M6926" i="2" s="1"/>
  <c r="G6926" i="2"/>
  <c r="AD6925" i="2"/>
  <c r="AC6925" i="2"/>
  <c r="M6925" i="2"/>
  <c r="K6925" i="2"/>
  <c r="L6925" i="2" s="1"/>
  <c r="G6925" i="2"/>
  <c r="AD6924" i="2"/>
  <c r="AC6924" i="2"/>
  <c r="L6924" i="2"/>
  <c r="K6924" i="2"/>
  <c r="M6924" i="2" s="1"/>
  <c r="N6924" i="2" s="1"/>
  <c r="G6924" i="2"/>
  <c r="AD6923" i="2"/>
  <c r="AC6923" i="2"/>
  <c r="K6923" i="2"/>
  <c r="G6923" i="2"/>
  <c r="AD6922" i="2"/>
  <c r="AC6922" i="2"/>
  <c r="L6922" i="2"/>
  <c r="K6922" i="2"/>
  <c r="M6922" i="2" s="1"/>
  <c r="G6922" i="2"/>
  <c r="AD6921" i="2"/>
  <c r="AC6921" i="2"/>
  <c r="M6921" i="2"/>
  <c r="K6921" i="2"/>
  <c r="L6921" i="2" s="1"/>
  <c r="G6921" i="2"/>
  <c r="AD6920" i="2"/>
  <c r="AC6920" i="2"/>
  <c r="L6920" i="2"/>
  <c r="K6920" i="2"/>
  <c r="M6920" i="2" s="1"/>
  <c r="N6920" i="2" s="1"/>
  <c r="G6920" i="2"/>
  <c r="AD6919" i="2"/>
  <c r="AC6919" i="2"/>
  <c r="K6919" i="2"/>
  <c r="G6919" i="2"/>
  <c r="AD6918" i="2"/>
  <c r="AC6918" i="2"/>
  <c r="L6918" i="2"/>
  <c r="K6918" i="2"/>
  <c r="M6918" i="2" s="1"/>
  <c r="G6918" i="2"/>
  <c r="AD6917" i="2"/>
  <c r="AC6917" i="2"/>
  <c r="M6917" i="2"/>
  <c r="K6917" i="2"/>
  <c r="L6917" i="2" s="1"/>
  <c r="G6917" i="2"/>
  <c r="AD6916" i="2"/>
  <c r="AC6916" i="2"/>
  <c r="L6916" i="2"/>
  <c r="K6916" i="2"/>
  <c r="M6916" i="2" s="1"/>
  <c r="N6916" i="2" s="1"/>
  <c r="G6916" i="2"/>
  <c r="AD6915" i="2"/>
  <c r="AC6915" i="2"/>
  <c r="K6915" i="2"/>
  <c r="G6915" i="2"/>
  <c r="AD6914" i="2"/>
  <c r="AC6914" i="2"/>
  <c r="L6914" i="2"/>
  <c r="K6914" i="2"/>
  <c r="M6914" i="2" s="1"/>
  <c r="G6914" i="2"/>
  <c r="AD6913" i="2"/>
  <c r="AC6913" i="2"/>
  <c r="M6913" i="2"/>
  <c r="K6913" i="2"/>
  <c r="L6913" i="2" s="1"/>
  <c r="G6913" i="2"/>
  <c r="AD6912" i="2"/>
  <c r="AC6912" i="2"/>
  <c r="L6912" i="2"/>
  <c r="K6912" i="2"/>
  <c r="M6912" i="2" s="1"/>
  <c r="N6912" i="2" s="1"/>
  <c r="G6912" i="2"/>
  <c r="AD6911" i="2"/>
  <c r="AC6911" i="2"/>
  <c r="K6911" i="2"/>
  <c r="G6911" i="2"/>
  <c r="AD6910" i="2"/>
  <c r="AC6910" i="2"/>
  <c r="L6910" i="2"/>
  <c r="K6910" i="2"/>
  <c r="M6910" i="2" s="1"/>
  <c r="G6910" i="2"/>
  <c r="AD6909" i="2"/>
  <c r="AC6909" i="2"/>
  <c r="M6909" i="2"/>
  <c r="K6909" i="2"/>
  <c r="L6909" i="2" s="1"/>
  <c r="G6909" i="2"/>
  <c r="AD6908" i="2"/>
  <c r="AC6908" i="2"/>
  <c r="L6908" i="2"/>
  <c r="K6908" i="2"/>
  <c r="M6908" i="2" s="1"/>
  <c r="N6908" i="2" s="1"/>
  <c r="G6908" i="2"/>
  <c r="AD6907" i="2"/>
  <c r="AC6907" i="2"/>
  <c r="K6907" i="2"/>
  <c r="G6907" i="2"/>
  <c r="AD6906" i="2"/>
  <c r="AC6906" i="2"/>
  <c r="L6906" i="2"/>
  <c r="K6906" i="2"/>
  <c r="M6906" i="2" s="1"/>
  <c r="G6906" i="2"/>
  <c r="AD6905" i="2"/>
  <c r="AC6905" i="2"/>
  <c r="M6905" i="2"/>
  <c r="K6905" i="2"/>
  <c r="L6905" i="2" s="1"/>
  <c r="G6905" i="2"/>
  <c r="AD6904" i="2"/>
  <c r="AC6904" i="2"/>
  <c r="L6904" i="2"/>
  <c r="K6904" i="2"/>
  <c r="M6904" i="2" s="1"/>
  <c r="N6904" i="2" s="1"/>
  <c r="G6904" i="2"/>
  <c r="AD6903" i="2"/>
  <c r="AC6903" i="2"/>
  <c r="K6903" i="2"/>
  <c r="G6903" i="2"/>
  <c r="AD6902" i="2"/>
  <c r="AC6902" i="2"/>
  <c r="L6902" i="2"/>
  <c r="K6902" i="2"/>
  <c r="M6902" i="2" s="1"/>
  <c r="G6902" i="2"/>
  <c r="AD6901" i="2"/>
  <c r="AC6901" i="2"/>
  <c r="M6901" i="2"/>
  <c r="K6901" i="2"/>
  <c r="L6901" i="2" s="1"/>
  <c r="G6901" i="2"/>
  <c r="AD6900" i="2"/>
  <c r="AC6900" i="2"/>
  <c r="L6900" i="2"/>
  <c r="K6900" i="2"/>
  <c r="M6900" i="2" s="1"/>
  <c r="N6900" i="2" s="1"/>
  <c r="G6900" i="2"/>
  <c r="AD6899" i="2"/>
  <c r="AC6899" i="2"/>
  <c r="K6899" i="2"/>
  <c r="G6899" i="2"/>
  <c r="AD6898" i="2"/>
  <c r="AC6898" i="2"/>
  <c r="L6898" i="2"/>
  <c r="K6898" i="2"/>
  <c r="M6898" i="2" s="1"/>
  <c r="G6898" i="2"/>
  <c r="AD6897" i="2"/>
  <c r="AC6897" i="2"/>
  <c r="M6897" i="2"/>
  <c r="K6897" i="2"/>
  <c r="L6897" i="2" s="1"/>
  <c r="G6897" i="2"/>
  <c r="AD6896" i="2"/>
  <c r="AC6896" i="2"/>
  <c r="L6896" i="2"/>
  <c r="K6896" i="2"/>
  <c r="M6896" i="2" s="1"/>
  <c r="N6896" i="2" s="1"/>
  <c r="G6896" i="2"/>
  <c r="AD6895" i="2"/>
  <c r="AC6895" i="2"/>
  <c r="K6895" i="2"/>
  <c r="G6895" i="2"/>
  <c r="AD6894" i="2"/>
  <c r="AC6894" i="2"/>
  <c r="L6894" i="2"/>
  <c r="K6894" i="2"/>
  <c r="M6894" i="2" s="1"/>
  <c r="G6894" i="2"/>
  <c r="AD6893" i="2"/>
  <c r="AC6893" i="2"/>
  <c r="M6893" i="2"/>
  <c r="K6893" i="2"/>
  <c r="L6893" i="2" s="1"/>
  <c r="G6893" i="2"/>
  <c r="AD6892" i="2"/>
  <c r="AC6892" i="2"/>
  <c r="L6892" i="2"/>
  <c r="K6892" i="2"/>
  <c r="M6892" i="2" s="1"/>
  <c r="N6892" i="2" s="1"/>
  <c r="G6892" i="2"/>
  <c r="AD6891" i="2"/>
  <c r="AC6891" i="2"/>
  <c r="K6891" i="2"/>
  <c r="G6891" i="2"/>
  <c r="AD6890" i="2"/>
  <c r="AC6890" i="2"/>
  <c r="L6890" i="2"/>
  <c r="K6890" i="2"/>
  <c r="M6890" i="2" s="1"/>
  <c r="G6890" i="2"/>
  <c r="AD6889" i="2"/>
  <c r="AC6889" i="2"/>
  <c r="M6889" i="2"/>
  <c r="K6889" i="2"/>
  <c r="L6889" i="2" s="1"/>
  <c r="G6889" i="2"/>
  <c r="AD6888" i="2"/>
  <c r="AC6888" i="2"/>
  <c r="L6888" i="2"/>
  <c r="K6888" i="2"/>
  <c r="M6888" i="2" s="1"/>
  <c r="N6888" i="2" s="1"/>
  <c r="G6888" i="2"/>
  <c r="AD6887" i="2"/>
  <c r="AC6887" i="2"/>
  <c r="K6887" i="2"/>
  <c r="G6887" i="2"/>
  <c r="AD6886" i="2"/>
  <c r="AC6886" i="2"/>
  <c r="L6886" i="2"/>
  <c r="K6886" i="2"/>
  <c r="M6886" i="2" s="1"/>
  <c r="G6886" i="2"/>
  <c r="AD6885" i="2"/>
  <c r="AC6885" i="2"/>
  <c r="M6885" i="2"/>
  <c r="K6885" i="2"/>
  <c r="L6885" i="2" s="1"/>
  <c r="G6885" i="2"/>
  <c r="AD6884" i="2"/>
  <c r="AC6884" i="2"/>
  <c r="L6884" i="2"/>
  <c r="K6884" i="2"/>
  <c r="M6884" i="2" s="1"/>
  <c r="N6884" i="2" s="1"/>
  <c r="G6884" i="2"/>
  <c r="AD6883" i="2"/>
  <c r="AC6883" i="2"/>
  <c r="K6883" i="2"/>
  <c r="G6883" i="2"/>
  <c r="AD6882" i="2"/>
  <c r="AC6882" i="2"/>
  <c r="L6882" i="2"/>
  <c r="K6882" i="2"/>
  <c r="M6882" i="2" s="1"/>
  <c r="G6882" i="2"/>
  <c r="AD6881" i="2"/>
  <c r="AC6881" i="2"/>
  <c r="M6881" i="2"/>
  <c r="K6881" i="2"/>
  <c r="L6881" i="2" s="1"/>
  <c r="G6881" i="2"/>
  <c r="AD6880" i="2"/>
  <c r="AC6880" i="2"/>
  <c r="L6880" i="2"/>
  <c r="K6880" i="2"/>
  <c r="M6880" i="2" s="1"/>
  <c r="N6880" i="2" s="1"/>
  <c r="G6880" i="2"/>
  <c r="AD6879" i="2"/>
  <c r="AC6879" i="2"/>
  <c r="K6879" i="2"/>
  <c r="G6879" i="2"/>
  <c r="AD6878" i="2"/>
  <c r="AC6878" i="2"/>
  <c r="L6878" i="2"/>
  <c r="K6878" i="2"/>
  <c r="M6878" i="2" s="1"/>
  <c r="G6878" i="2"/>
  <c r="AD6877" i="2"/>
  <c r="AC6877" i="2"/>
  <c r="M6877" i="2"/>
  <c r="K6877" i="2"/>
  <c r="L6877" i="2" s="1"/>
  <c r="G6877" i="2"/>
  <c r="AD6876" i="2"/>
  <c r="AC6876" i="2"/>
  <c r="L6876" i="2"/>
  <c r="K6876" i="2"/>
  <c r="M6876" i="2" s="1"/>
  <c r="N6876" i="2" s="1"/>
  <c r="G6876" i="2"/>
  <c r="AD6875" i="2"/>
  <c r="AC6875" i="2"/>
  <c r="K6875" i="2"/>
  <c r="G6875" i="2"/>
  <c r="AD6874" i="2"/>
  <c r="AC6874" i="2"/>
  <c r="L6874" i="2"/>
  <c r="K6874" i="2"/>
  <c r="M6874" i="2" s="1"/>
  <c r="G6874" i="2"/>
  <c r="AD6873" i="2"/>
  <c r="AC6873" i="2"/>
  <c r="M6873" i="2"/>
  <c r="K6873" i="2"/>
  <c r="L6873" i="2" s="1"/>
  <c r="G6873" i="2"/>
  <c r="AD6872" i="2"/>
  <c r="AC6872" i="2"/>
  <c r="L6872" i="2"/>
  <c r="K6872" i="2"/>
  <c r="M6872" i="2" s="1"/>
  <c r="N6872" i="2" s="1"/>
  <c r="G6872" i="2"/>
  <c r="AD6871" i="2"/>
  <c r="AC6871" i="2"/>
  <c r="K6871" i="2"/>
  <c r="G6871" i="2"/>
  <c r="AD6870" i="2"/>
  <c r="AC6870" i="2"/>
  <c r="L6870" i="2"/>
  <c r="K6870" i="2"/>
  <c r="M6870" i="2" s="1"/>
  <c r="G6870" i="2"/>
  <c r="AD6869" i="2"/>
  <c r="AC6869" i="2"/>
  <c r="M6869" i="2"/>
  <c r="K6869" i="2"/>
  <c r="L6869" i="2" s="1"/>
  <c r="G6869" i="2"/>
  <c r="AD6868" i="2"/>
  <c r="AC6868" i="2"/>
  <c r="L6868" i="2"/>
  <c r="K6868" i="2"/>
  <c r="M6868" i="2" s="1"/>
  <c r="N6868" i="2" s="1"/>
  <c r="G6868" i="2"/>
  <c r="AD6867" i="2"/>
  <c r="AC6867" i="2"/>
  <c r="K6867" i="2"/>
  <c r="G6867" i="2"/>
  <c r="AD6866" i="2"/>
  <c r="AC6866" i="2"/>
  <c r="L6866" i="2"/>
  <c r="K6866" i="2"/>
  <c r="M6866" i="2" s="1"/>
  <c r="G6866" i="2"/>
  <c r="AD6865" i="2"/>
  <c r="AC6865" i="2"/>
  <c r="M6865" i="2"/>
  <c r="K6865" i="2"/>
  <c r="L6865" i="2" s="1"/>
  <c r="G6865" i="2"/>
  <c r="AD6864" i="2"/>
  <c r="AC6864" i="2"/>
  <c r="L6864" i="2"/>
  <c r="K6864" i="2"/>
  <c r="M6864" i="2" s="1"/>
  <c r="N6864" i="2" s="1"/>
  <c r="G6864" i="2"/>
  <c r="AD6863" i="2"/>
  <c r="AC6863" i="2"/>
  <c r="K6863" i="2"/>
  <c r="G6863" i="2"/>
  <c r="AD6862" i="2"/>
  <c r="AC6862" i="2"/>
  <c r="L6862" i="2"/>
  <c r="K6862" i="2"/>
  <c r="M6862" i="2" s="1"/>
  <c r="G6862" i="2"/>
  <c r="AD6861" i="2"/>
  <c r="AC6861" i="2"/>
  <c r="M6861" i="2"/>
  <c r="K6861" i="2"/>
  <c r="L6861" i="2" s="1"/>
  <c r="G6861" i="2"/>
  <c r="AD6860" i="2"/>
  <c r="AC6860" i="2"/>
  <c r="L6860" i="2"/>
  <c r="K6860" i="2"/>
  <c r="M6860" i="2" s="1"/>
  <c r="N6860" i="2" s="1"/>
  <c r="G6860" i="2"/>
  <c r="AD6859" i="2"/>
  <c r="AC6859" i="2"/>
  <c r="K6859" i="2"/>
  <c r="G6859" i="2"/>
  <c r="AD6858" i="2"/>
  <c r="AC6858" i="2"/>
  <c r="L6858" i="2"/>
  <c r="K6858" i="2"/>
  <c r="M6858" i="2" s="1"/>
  <c r="G6858" i="2"/>
  <c r="AD6857" i="2"/>
  <c r="AC6857" i="2"/>
  <c r="M6857" i="2"/>
  <c r="K6857" i="2"/>
  <c r="L6857" i="2" s="1"/>
  <c r="G6857" i="2"/>
  <c r="AD6856" i="2"/>
  <c r="AC6856" i="2"/>
  <c r="L6856" i="2"/>
  <c r="K6856" i="2"/>
  <c r="M6856" i="2" s="1"/>
  <c r="N6856" i="2" s="1"/>
  <c r="G6856" i="2"/>
  <c r="AD6855" i="2"/>
  <c r="AC6855" i="2"/>
  <c r="K6855" i="2"/>
  <c r="G6855" i="2"/>
  <c r="AD6854" i="2"/>
  <c r="AC6854" i="2"/>
  <c r="L6854" i="2"/>
  <c r="K6854" i="2"/>
  <c r="M6854" i="2" s="1"/>
  <c r="G6854" i="2"/>
  <c r="AD6853" i="2"/>
  <c r="AC6853" i="2"/>
  <c r="M6853" i="2"/>
  <c r="K6853" i="2"/>
  <c r="L6853" i="2" s="1"/>
  <c r="G6853" i="2"/>
  <c r="AD6852" i="2"/>
  <c r="AC6852" i="2"/>
  <c r="L6852" i="2"/>
  <c r="K6852" i="2"/>
  <c r="M6852" i="2" s="1"/>
  <c r="N6852" i="2" s="1"/>
  <c r="G6852" i="2"/>
  <c r="AD6851" i="2"/>
  <c r="AC6851" i="2"/>
  <c r="K6851" i="2"/>
  <c r="G6851" i="2"/>
  <c r="AD6850" i="2"/>
  <c r="AC6850" i="2"/>
  <c r="L6850" i="2"/>
  <c r="K6850" i="2"/>
  <c r="M6850" i="2" s="1"/>
  <c r="G6850" i="2"/>
  <c r="AD6849" i="2"/>
  <c r="AC6849" i="2"/>
  <c r="M6849" i="2"/>
  <c r="K6849" i="2"/>
  <c r="L6849" i="2" s="1"/>
  <c r="G6849" i="2"/>
  <c r="AD6848" i="2"/>
  <c r="AC6848" i="2"/>
  <c r="L6848" i="2"/>
  <c r="K6848" i="2"/>
  <c r="M6848" i="2" s="1"/>
  <c r="N6848" i="2" s="1"/>
  <c r="G6848" i="2"/>
  <c r="AD6847" i="2"/>
  <c r="AC6847" i="2"/>
  <c r="K6847" i="2"/>
  <c r="G6847" i="2"/>
  <c r="AD6846" i="2"/>
  <c r="AC6846" i="2"/>
  <c r="L6846" i="2"/>
  <c r="K6846" i="2"/>
  <c r="M6846" i="2" s="1"/>
  <c r="G6846" i="2"/>
  <c r="AD6845" i="2"/>
  <c r="AC6845" i="2"/>
  <c r="M6845" i="2"/>
  <c r="K6845" i="2"/>
  <c r="L6845" i="2" s="1"/>
  <c r="G6845" i="2"/>
  <c r="AD6844" i="2"/>
  <c r="AC6844" i="2"/>
  <c r="L6844" i="2"/>
  <c r="K6844" i="2"/>
  <c r="M6844" i="2" s="1"/>
  <c r="N6844" i="2" s="1"/>
  <c r="G6844" i="2"/>
  <c r="AD6843" i="2"/>
  <c r="AC6843" i="2"/>
  <c r="K6843" i="2"/>
  <c r="G6843" i="2"/>
  <c r="AD6842" i="2"/>
  <c r="AC6842" i="2"/>
  <c r="L6842" i="2"/>
  <c r="K6842" i="2"/>
  <c r="M6842" i="2" s="1"/>
  <c r="G6842" i="2"/>
  <c r="AD6841" i="2"/>
  <c r="AC6841" i="2"/>
  <c r="M6841" i="2"/>
  <c r="K6841" i="2"/>
  <c r="L6841" i="2" s="1"/>
  <c r="G6841" i="2"/>
  <c r="AD6840" i="2"/>
  <c r="AC6840" i="2"/>
  <c r="L6840" i="2"/>
  <c r="K6840" i="2"/>
  <c r="M6840" i="2" s="1"/>
  <c r="N6840" i="2" s="1"/>
  <c r="G6840" i="2"/>
  <c r="AD6839" i="2"/>
  <c r="AC6839" i="2"/>
  <c r="K6839" i="2"/>
  <c r="G6839" i="2"/>
  <c r="AD6838" i="2"/>
  <c r="AC6838" i="2"/>
  <c r="L6838" i="2"/>
  <c r="K6838" i="2"/>
  <c r="M6838" i="2" s="1"/>
  <c r="G6838" i="2"/>
  <c r="AD6837" i="2"/>
  <c r="AC6837" i="2"/>
  <c r="M6837" i="2"/>
  <c r="K6837" i="2"/>
  <c r="L6837" i="2" s="1"/>
  <c r="G6837" i="2"/>
  <c r="AD6836" i="2"/>
  <c r="AC6836" i="2"/>
  <c r="L6836" i="2"/>
  <c r="K6836" i="2"/>
  <c r="M6836" i="2" s="1"/>
  <c r="N6836" i="2" s="1"/>
  <c r="G6836" i="2"/>
  <c r="AD6835" i="2"/>
  <c r="AC6835" i="2"/>
  <c r="K6835" i="2"/>
  <c r="G6835" i="2"/>
  <c r="AD6834" i="2"/>
  <c r="AC6834" i="2"/>
  <c r="L6834" i="2"/>
  <c r="K6834" i="2"/>
  <c r="M6834" i="2" s="1"/>
  <c r="G6834" i="2"/>
  <c r="AD6833" i="2"/>
  <c r="AC6833" i="2"/>
  <c r="M6833" i="2"/>
  <c r="K6833" i="2"/>
  <c r="L6833" i="2" s="1"/>
  <c r="G6833" i="2"/>
  <c r="AD6832" i="2"/>
  <c r="AC6832" i="2"/>
  <c r="L6832" i="2"/>
  <c r="K6832" i="2"/>
  <c r="M6832" i="2" s="1"/>
  <c r="N6832" i="2" s="1"/>
  <c r="G6832" i="2"/>
  <c r="AD6831" i="2"/>
  <c r="AC6831" i="2"/>
  <c r="K6831" i="2"/>
  <c r="G6831" i="2"/>
  <c r="AD6830" i="2"/>
  <c r="AC6830" i="2"/>
  <c r="L6830" i="2"/>
  <c r="K6830" i="2"/>
  <c r="M6830" i="2" s="1"/>
  <c r="G6830" i="2"/>
  <c r="AD6829" i="2"/>
  <c r="AC6829" i="2"/>
  <c r="M6829" i="2"/>
  <c r="K6829" i="2"/>
  <c r="L6829" i="2" s="1"/>
  <c r="G6829" i="2"/>
  <c r="AD6828" i="2"/>
  <c r="AC6828" i="2"/>
  <c r="L6828" i="2"/>
  <c r="K6828" i="2"/>
  <c r="M6828" i="2" s="1"/>
  <c r="N6828" i="2" s="1"/>
  <c r="G6828" i="2"/>
  <c r="AD6827" i="2"/>
  <c r="AC6827" i="2"/>
  <c r="K6827" i="2"/>
  <c r="G6827" i="2"/>
  <c r="AD6826" i="2"/>
  <c r="AC6826" i="2"/>
  <c r="L6826" i="2"/>
  <c r="K6826" i="2"/>
  <c r="M6826" i="2" s="1"/>
  <c r="G6826" i="2"/>
  <c r="AD6825" i="2"/>
  <c r="AC6825" i="2"/>
  <c r="M6825" i="2"/>
  <c r="K6825" i="2"/>
  <c r="L6825" i="2" s="1"/>
  <c r="G6825" i="2"/>
  <c r="AD6824" i="2"/>
  <c r="AC6824" i="2"/>
  <c r="L6824" i="2"/>
  <c r="K6824" i="2"/>
  <c r="M6824" i="2" s="1"/>
  <c r="N6824" i="2" s="1"/>
  <c r="G6824" i="2"/>
  <c r="AD6823" i="2"/>
  <c r="AC6823" i="2"/>
  <c r="K6823" i="2"/>
  <c r="G6823" i="2"/>
  <c r="AD6822" i="2"/>
  <c r="AC6822" i="2"/>
  <c r="L6822" i="2"/>
  <c r="K6822" i="2"/>
  <c r="M6822" i="2" s="1"/>
  <c r="G6822" i="2"/>
  <c r="AD6821" i="2"/>
  <c r="AC6821" i="2"/>
  <c r="M6821" i="2"/>
  <c r="K6821" i="2"/>
  <c r="L6821" i="2" s="1"/>
  <c r="G6821" i="2"/>
  <c r="AD6820" i="2"/>
  <c r="AC6820" i="2"/>
  <c r="L6820" i="2"/>
  <c r="K6820" i="2"/>
  <c r="M6820" i="2" s="1"/>
  <c r="N6820" i="2" s="1"/>
  <c r="G6820" i="2"/>
  <c r="AD6819" i="2"/>
  <c r="AC6819" i="2"/>
  <c r="K6819" i="2"/>
  <c r="G6819" i="2"/>
  <c r="AD6818" i="2"/>
  <c r="AC6818" i="2"/>
  <c r="L6818" i="2"/>
  <c r="K6818" i="2"/>
  <c r="M6818" i="2" s="1"/>
  <c r="G6818" i="2"/>
  <c r="AD6817" i="2"/>
  <c r="AC6817" i="2"/>
  <c r="M6817" i="2"/>
  <c r="K6817" i="2"/>
  <c r="L6817" i="2" s="1"/>
  <c r="G6817" i="2"/>
  <c r="AD6816" i="2"/>
  <c r="AC6816" i="2"/>
  <c r="L6816" i="2"/>
  <c r="K6816" i="2"/>
  <c r="M6816" i="2" s="1"/>
  <c r="N6816" i="2" s="1"/>
  <c r="G6816" i="2"/>
  <c r="AD6815" i="2"/>
  <c r="AC6815" i="2"/>
  <c r="K6815" i="2"/>
  <c r="G6815" i="2"/>
  <c r="AD6814" i="2"/>
  <c r="AC6814" i="2"/>
  <c r="L6814" i="2"/>
  <c r="K6814" i="2"/>
  <c r="M6814" i="2" s="1"/>
  <c r="G6814" i="2"/>
  <c r="AD6813" i="2"/>
  <c r="AC6813" i="2"/>
  <c r="M6813" i="2"/>
  <c r="K6813" i="2"/>
  <c r="L6813" i="2" s="1"/>
  <c r="G6813" i="2"/>
  <c r="AD6812" i="2"/>
  <c r="AC6812" i="2"/>
  <c r="L6812" i="2"/>
  <c r="K6812" i="2"/>
  <c r="M6812" i="2" s="1"/>
  <c r="N6812" i="2" s="1"/>
  <c r="G6812" i="2"/>
  <c r="AD6811" i="2"/>
  <c r="AC6811" i="2"/>
  <c r="K6811" i="2"/>
  <c r="G6811" i="2"/>
  <c r="AD6810" i="2"/>
  <c r="AC6810" i="2"/>
  <c r="L6810" i="2"/>
  <c r="K6810" i="2"/>
  <c r="M6810" i="2" s="1"/>
  <c r="G6810" i="2"/>
  <c r="AD6809" i="2"/>
  <c r="AC6809" i="2"/>
  <c r="M6809" i="2"/>
  <c r="K6809" i="2"/>
  <c r="L6809" i="2" s="1"/>
  <c r="G6809" i="2"/>
  <c r="AD6808" i="2"/>
  <c r="AC6808" i="2"/>
  <c r="L6808" i="2"/>
  <c r="K6808" i="2"/>
  <c r="M6808" i="2" s="1"/>
  <c r="N6808" i="2" s="1"/>
  <c r="G6808" i="2"/>
  <c r="AD6807" i="2"/>
  <c r="AC6807" i="2"/>
  <c r="K6807" i="2"/>
  <c r="G6807" i="2"/>
  <c r="AD6806" i="2"/>
  <c r="AC6806" i="2"/>
  <c r="L6806" i="2"/>
  <c r="K6806" i="2"/>
  <c r="M6806" i="2" s="1"/>
  <c r="G6806" i="2"/>
  <c r="AD6805" i="2"/>
  <c r="AC6805" i="2"/>
  <c r="M6805" i="2"/>
  <c r="K6805" i="2"/>
  <c r="L6805" i="2" s="1"/>
  <c r="G6805" i="2"/>
  <c r="AD6804" i="2"/>
  <c r="AC6804" i="2"/>
  <c r="L6804" i="2"/>
  <c r="K6804" i="2"/>
  <c r="M6804" i="2" s="1"/>
  <c r="N6804" i="2" s="1"/>
  <c r="G6804" i="2"/>
  <c r="AD6803" i="2"/>
  <c r="AC6803" i="2"/>
  <c r="K6803" i="2"/>
  <c r="G6803" i="2"/>
  <c r="AD6802" i="2"/>
  <c r="AC6802" i="2"/>
  <c r="L6802" i="2"/>
  <c r="K6802" i="2"/>
  <c r="M6802" i="2" s="1"/>
  <c r="G6802" i="2"/>
  <c r="AD6801" i="2"/>
  <c r="AC6801" i="2"/>
  <c r="M6801" i="2"/>
  <c r="K6801" i="2"/>
  <c r="L6801" i="2" s="1"/>
  <c r="G6801" i="2"/>
  <c r="AD6800" i="2"/>
  <c r="AC6800" i="2"/>
  <c r="L6800" i="2"/>
  <c r="K6800" i="2"/>
  <c r="M6800" i="2" s="1"/>
  <c r="N6800" i="2" s="1"/>
  <c r="G6800" i="2"/>
  <c r="AD6799" i="2"/>
  <c r="AC6799" i="2"/>
  <c r="K6799" i="2"/>
  <c r="G6799" i="2"/>
  <c r="AD6798" i="2"/>
  <c r="AC6798" i="2"/>
  <c r="L6798" i="2"/>
  <c r="K6798" i="2"/>
  <c r="M6798" i="2" s="1"/>
  <c r="G6798" i="2"/>
  <c r="AD6797" i="2"/>
  <c r="AC6797" i="2"/>
  <c r="M6797" i="2"/>
  <c r="K6797" i="2"/>
  <c r="L6797" i="2" s="1"/>
  <c r="G6797" i="2"/>
  <c r="AD6796" i="2"/>
  <c r="AC6796" i="2"/>
  <c r="L6796" i="2"/>
  <c r="K6796" i="2"/>
  <c r="M6796" i="2" s="1"/>
  <c r="N6796" i="2" s="1"/>
  <c r="G6796" i="2"/>
  <c r="AD6795" i="2"/>
  <c r="AC6795" i="2"/>
  <c r="K6795" i="2"/>
  <c r="G6795" i="2"/>
  <c r="AD6794" i="2"/>
  <c r="AC6794" i="2"/>
  <c r="L6794" i="2"/>
  <c r="K6794" i="2"/>
  <c r="M6794" i="2" s="1"/>
  <c r="G6794" i="2"/>
  <c r="AD6793" i="2"/>
  <c r="AC6793" i="2"/>
  <c r="M6793" i="2"/>
  <c r="K6793" i="2"/>
  <c r="L6793" i="2" s="1"/>
  <c r="G6793" i="2"/>
  <c r="AD6792" i="2"/>
  <c r="AC6792" i="2"/>
  <c r="L6792" i="2"/>
  <c r="K6792" i="2"/>
  <c r="M6792" i="2" s="1"/>
  <c r="N6792" i="2" s="1"/>
  <c r="G6792" i="2"/>
  <c r="AD6791" i="2"/>
  <c r="AC6791" i="2"/>
  <c r="K6791" i="2"/>
  <c r="G6791" i="2"/>
  <c r="AD6790" i="2"/>
  <c r="AC6790" i="2"/>
  <c r="L6790" i="2"/>
  <c r="K6790" i="2"/>
  <c r="M6790" i="2" s="1"/>
  <c r="G6790" i="2"/>
  <c r="AD6789" i="2"/>
  <c r="AC6789" i="2"/>
  <c r="M6789" i="2"/>
  <c r="K6789" i="2"/>
  <c r="L6789" i="2" s="1"/>
  <c r="G6789" i="2"/>
  <c r="AD6788" i="2"/>
  <c r="AC6788" i="2"/>
  <c r="L6788" i="2"/>
  <c r="K6788" i="2"/>
  <c r="M6788" i="2" s="1"/>
  <c r="N6788" i="2" s="1"/>
  <c r="G6788" i="2"/>
  <c r="AD6787" i="2"/>
  <c r="AC6787" i="2"/>
  <c r="K6787" i="2"/>
  <c r="G6787" i="2"/>
  <c r="AD6786" i="2"/>
  <c r="AC6786" i="2"/>
  <c r="L6786" i="2"/>
  <c r="K6786" i="2"/>
  <c r="M6786" i="2" s="1"/>
  <c r="G6786" i="2"/>
  <c r="AD6785" i="2"/>
  <c r="AC6785" i="2"/>
  <c r="M6785" i="2"/>
  <c r="K6785" i="2"/>
  <c r="L6785" i="2" s="1"/>
  <c r="G6785" i="2"/>
  <c r="AD6784" i="2"/>
  <c r="AC6784" i="2"/>
  <c r="L6784" i="2"/>
  <c r="K6784" i="2"/>
  <c r="M6784" i="2" s="1"/>
  <c r="N6784" i="2" s="1"/>
  <c r="G6784" i="2"/>
  <c r="AD6783" i="2"/>
  <c r="AC6783" i="2"/>
  <c r="K6783" i="2"/>
  <c r="G6783" i="2"/>
  <c r="AD6782" i="2"/>
  <c r="AC6782" i="2"/>
  <c r="L6782" i="2"/>
  <c r="K6782" i="2"/>
  <c r="M6782" i="2" s="1"/>
  <c r="G6782" i="2"/>
  <c r="AD6781" i="2"/>
  <c r="AC6781" i="2"/>
  <c r="M6781" i="2"/>
  <c r="K6781" i="2"/>
  <c r="L6781" i="2" s="1"/>
  <c r="G6781" i="2"/>
  <c r="AD6780" i="2"/>
  <c r="AC6780" i="2"/>
  <c r="L6780" i="2"/>
  <c r="K6780" i="2"/>
  <c r="M6780" i="2" s="1"/>
  <c r="N6780" i="2" s="1"/>
  <c r="G6780" i="2"/>
  <c r="AD6779" i="2"/>
  <c r="AC6779" i="2"/>
  <c r="K6779" i="2"/>
  <c r="G6779" i="2"/>
  <c r="AD6778" i="2"/>
  <c r="AC6778" i="2"/>
  <c r="L6778" i="2"/>
  <c r="K6778" i="2"/>
  <c r="M6778" i="2" s="1"/>
  <c r="G6778" i="2"/>
  <c r="AD6777" i="2"/>
  <c r="AC6777" i="2"/>
  <c r="M6777" i="2"/>
  <c r="K6777" i="2"/>
  <c r="L6777" i="2" s="1"/>
  <c r="G6777" i="2"/>
  <c r="AD6776" i="2"/>
  <c r="AC6776" i="2"/>
  <c r="L6776" i="2"/>
  <c r="K6776" i="2"/>
  <c r="M6776" i="2" s="1"/>
  <c r="N6776" i="2" s="1"/>
  <c r="G6776" i="2"/>
  <c r="AD6775" i="2"/>
  <c r="AC6775" i="2"/>
  <c r="K6775" i="2"/>
  <c r="G6775" i="2"/>
  <c r="AD6774" i="2"/>
  <c r="AC6774" i="2"/>
  <c r="L6774" i="2"/>
  <c r="K6774" i="2"/>
  <c r="M6774" i="2" s="1"/>
  <c r="G6774" i="2"/>
  <c r="AD6773" i="2"/>
  <c r="AC6773" i="2"/>
  <c r="M6773" i="2"/>
  <c r="K6773" i="2"/>
  <c r="L6773" i="2" s="1"/>
  <c r="G6773" i="2"/>
  <c r="AD6772" i="2"/>
  <c r="AC6772" i="2"/>
  <c r="L6772" i="2"/>
  <c r="K6772" i="2"/>
  <c r="M6772" i="2" s="1"/>
  <c r="N6772" i="2" s="1"/>
  <c r="G6772" i="2"/>
  <c r="AD6771" i="2"/>
  <c r="AC6771" i="2"/>
  <c r="K6771" i="2"/>
  <c r="G6771" i="2"/>
  <c r="AD6770" i="2"/>
  <c r="AC6770" i="2"/>
  <c r="L6770" i="2"/>
  <c r="K6770" i="2"/>
  <c r="M6770" i="2" s="1"/>
  <c r="G6770" i="2"/>
  <c r="AD6769" i="2"/>
  <c r="AC6769" i="2"/>
  <c r="M6769" i="2"/>
  <c r="K6769" i="2"/>
  <c r="L6769" i="2" s="1"/>
  <c r="G6769" i="2"/>
  <c r="AD6768" i="2"/>
  <c r="AC6768" i="2"/>
  <c r="L6768" i="2"/>
  <c r="K6768" i="2"/>
  <c r="M6768" i="2" s="1"/>
  <c r="N6768" i="2" s="1"/>
  <c r="G6768" i="2"/>
  <c r="AD6767" i="2"/>
  <c r="AC6767" i="2"/>
  <c r="K6767" i="2"/>
  <c r="G6767" i="2"/>
  <c r="AD6766" i="2"/>
  <c r="AC6766" i="2"/>
  <c r="L6766" i="2"/>
  <c r="K6766" i="2"/>
  <c r="M6766" i="2" s="1"/>
  <c r="G6766" i="2"/>
  <c r="AD6765" i="2"/>
  <c r="AC6765" i="2"/>
  <c r="M6765" i="2"/>
  <c r="K6765" i="2"/>
  <c r="L6765" i="2" s="1"/>
  <c r="G6765" i="2"/>
  <c r="AD6764" i="2"/>
  <c r="AC6764" i="2"/>
  <c r="L6764" i="2"/>
  <c r="K6764" i="2"/>
  <c r="M6764" i="2" s="1"/>
  <c r="N6764" i="2" s="1"/>
  <c r="G6764" i="2"/>
  <c r="AD6763" i="2"/>
  <c r="AC6763" i="2"/>
  <c r="K6763" i="2"/>
  <c r="G6763" i="2"/>
  <c r="AD6762" i="2"/>
  <c r="AC6762" i="2"/>
  <c r="L6762" i="2"/>
  <c r="K6762" i="2"/>
  <c r="M6762" i="2" s="1"/>
  <c r="G6762" i="2"/>
  <c r="AD6761" i="2"/>
  <c r="AC6761" i="2"/>
  <c r="M6761" i="2"/>
  <c r="K6761" i="2"/>
  <c r="L6761" i="2" s="1"/>
  <c r="G6761" i="2"/>
  <c r="AD6760" i="2"/>
  <c r="AC6760" i="2"/>
  <c r="L6760" i="2"/>
  <c r="K6760" i="2"/>
  <c r="M6760" i="2" s="1"/>
  <c r="N6760" i="2" s="1"/>
  <c r="G6760" i="2"/>
  <c r="AD6759" i="2"/>
  <c r="AC6759" i="2"/>
  <c r="K6759" i="2"/>
  <c r="G6759" i="2"/>
  <c r="AD6758" i="2"/>
  <c r="AC6758" i="2"/>
  <c r="L6758" i="2"/>
  <c r="K6758" i="2"/>
  <c r="M6758" i="2" s="1"/>
  <c r="G6758" i="2"/>
  <c r="AD6757" i="2"/>
  <c r="AC6757" i="2"/>
  <c r="M6757" i="2"/>
  <c r="K6757" i="2"/>
  <c r="L6757" i="2" s="1"/>
  <c r="G6757" i="2"/>
  <c r="AD6756" i="2"/>
  <c r="AC6756" i="2"/>
  <c r="L6756" i="2"/>
  <c r="K6756" i="2"/>
  <c r="M6756" i="2" s="1"/>
  <c r="N6756" i="2" s="1"/>
  <c r="G6756" i="2"/>
  <c r="AD6755" i="2"/>
  <c r="AC6755" i="2"/>
  <c r="K6755" i="2"/>
  <c r="G6755" i="2"/>
  <c r="AD6754" i="2"/>
  <c r="AC6754" i="2"/>
  <c r="L6754" i="2"/>
  <c r="K6754" i="2"/>
  <c r="M6754" i="2" s="1"/>
  <c r="G6754" i="2"/>
  <c r="AD6753" i="2"/>
  <c r="AC6753" i="2"/>
  <c r="M6753" i="2"/>
  <c r="K6753" i="2"/>
  <c r="L6753" i="2" s="1"/>
  <c r="G6753" i="2"/>
  <c r="AD6752" i="2"/>
  <c r="AC6752" i="2"/>
  <c r="L6752" i="2"/>
  <c r="K6752" i="2"/>
  <c r="M6752" i="2" s="1"/>
  <c r="N6752" i="2" s="1"/>
  <c r="G6752" i="2"/>
  <c r="AD6751" i="2"/>
  <c r="AC6751" i="2"/>
  <c r="K6751" i="2"/>
  <c r="G6751" i="2"/>
  <c r="AD6750" i="2"/>
  <c r="AC6750" i="2"/>
  <c r="L6750" i="2"/>
  <c r="K6750" i="2"/>
  <c r="M6750" i="2" s="1"/>
  <c r="G6750" i="2"/>
  <c r="AD6749" i="2"/>
  <c r="AC6749" i="2"/>
  <c r="M6749" i="2"/>
  <c r="K6749" i="2"/>
  <c r="L6749" i="2" s="1"/>
  <c r="G6749" i="2"/>
  <c r="AD6748" i="2"/>
  <c r="AC6748" i="2"/>
  <c r="L6748" i="2"/>
  <c r="K6748" i="2"/>
  <c r="M6748" i="2" s="1"/>
  <c r="N6748" i="2" s="1"/>
  <c r="G6748" i="2"/>
  <c r="AD6747" i="2"/>
  <c r="AC6747" i="2"/>
  <c r="K6747" i="2"/>
  <c r="G6747" i="2"/>
  <c r="AD6746" i="2"/>
  <c r="AC6746" i="2"/>
  <c r="L6746" i="2"/>
  <c r="K6746" i="2"/>
  <c r="M6746" i="2" s="1"/>
  <c r="G6746" i="2"/>
  <c r="AD6745" i="2"/>
  <c r="AC6745" i="2"/>
  <c r="M6745" i="2"/>
  <c r="K6745" i="2"/>
  <c r="L6745" i="2" s="1"/>
  <c r="G6745" i="2"/>
  <c r="AD6744" i="2"/>
  <c r="AC6744" i="2"/>
  <c r="L6744" i="2"/>
  <c r="K6744" i="2"/>
  <c r="M6744" i="2" s="1"/>
  <c r="N6744" i="2" s="1"/>
  <c r="G6744" i="2"/>
  <c r="AD6743" i="2"/>
  <c r="AC6743" i="2"/>
  <c r="K6743" i="2"/>
  <c r="G6743" i="2"/>
  <c r="AD6742" i="2"/>
  <c r="AC6742" i="2"/>
  <c r="L6742" i="2"/>
  <c r="K6742" i="2"/>
  <c r="M6742" i="2" s="1"/>
  <c r="G6742" i="2"/>
  <c r="AD6741" i="2"/>
  <c r="AC6741" i="2"/>
  <c r="M6741" i="2"/>
  <c r="K6741" i="2"/>
  <c r="L6741" i="2" s="1"/>
  <c r="G6741" i="2"/>
  <c r="AD6740" i="2"/>
  <c r="AC6740" i="2"/>
  <c r="L6740" i="2"/>
  <c r="K6740" i="2"/>
  <c r="M6740" i="2" s="1"/>
  <c r="N6740" i="2" s="1"/>
  <c r="G6740" i="2"/>
  <c r="AD6739" i="2"/>
  <c r="AC6739" i="2"/>
  <c r="K6739" i="2"/>
  <c r="G6739" i="2"/>
  <c r="AD6738" i="2"/>
  <c r="AC6738" i="2"/>
  <c r="L6738" i="2"/>
  <c r="K6738" i="2"/>
  <c r="M6738" i="2" s="1"/>
  <c r="G6738" i="2"/>
  <c r="AD6737" i="2"/>
  <c r="AC6737" i="2"/>
  <c r="M6737" i="2"/>
  <c r="K6737" i="2"/>
  <c r="L6737" i="2" s="1"/>
  <c r="G6737" i="2"/>
  <c r="AD6736" i="2"/>
  <c r="AC6736" i="2"/>
  <c r="L6736" i="2"/>
  <c r="K6736" i="2"/>
  <c r="M6736" i="2" s="1"/>
  <c r="N6736" i="2" s="1"/>
  <c r="G6736" i="2"/>
  <c r="AD6735" i="2"/>
  <c r="AC6735" i="2"/>
  <c r="K6735" i="2"/>
  <c r="G6735" i="2"/>
  <c r="AD6734" i="2"/>
  <c r="AC6734" i="2"/>
  <c r="L6734" i="2"/>
  <c r="K6734" i="2"/>
  <c r="M6734" i="2" s="1"/>
  <c r="G6734" i="2"/>
  <c r="AD6733" i="2"/>
  <c r="AC6733" i="2"/>
  <c r="M6733" i="2"/>
  <c r="K6733" i="2"/>
  <c r="L6733" i="2" s="1"/>
  <c r="G6733" i="2"/>
  <c r="AD6732" i="2"/>
  <c r="AC6732" i="2"/>
  <c r="L6732" i="2"/>
  <c r="K6732" i="2"/>
  <c r="M6732" i="2" s="1"/>
  <c r="N6732" i="2" s="1"/>
  <c r="G6732" i="2"/>
  <c r="AD6731" i="2"/>
  <c r="AC6731" i="2"/>
  <c r="K6731" i="2"/>
  <c r="G6731" i="2"/>
  <c r="AD6730" i="2"/>
  <c r="AC6730" i="2"/>
  <c r="L6730" i="2"/>
  <c r="K6730" i="2"/>
  <c r="M6730" i="2" s="1"/>
  <c r="G6730" i="2"/>
  <c r="AD6729" i="2"/>
  <c r="AC6729" i="2"/>
  <c r="M6729" i="2"/>
  <c r="K6729" i="2"/>
  <c r="L6729" i="2" s="1"/>
  <c r="G6729" i="2"/>
  <c r="AD6728" i="2"/>
  <c r="AC6728" i="2"/>
  <c r="L6728" i="2"/>
  <c r="K6728" i="2"/>
  <c r="M6728" i="2" s="1"/>
  <c r="N6728" i="2" s="1"/>
  <c r="G6728" i="2"/>
  <c r="AD6727" i="2"/>
  <c r="AC6727" i="2"/>
  <c r="K6727" i="2"/>
  <c r="G6727" i="2"/>
  <c r="AD6726" i="2"/>
  <c r="AC6726" i="2"/>
  <c r="L6726" i="2"/>
  <c r="K6726" i="2"/>
  <c r="M6726" i="2" s="1"/>
  <c r="G6726" i="2"/>
  <c r="AD6725" i="2"/>
  <c r="AC6725" i="2"/>
  <c r="M6725" i="2"/>
  <c r="K6725" i="2"/>
  <c r="L6725" i="2" s="1"/>
  <c r="G6725" i="2"/>
  <c r="AD6724" i="2"/>
  <c r="AC6724" i="2"/>
  <c r="L6724" i="2"/>
  <c r="K6724" i="2"/>
  <c r="M6724" i="2" s="1"/>
  <c r="N6724" i="2" s="1"/>
  <c r="G6724" i="2"/>
  <c r="AD6723" i="2"/>
  <c r="AC6723" i="2"/>
  <c r="K6723" i="2"/>
  <c r="G6723" i="2"/>
  <c r="AD6722" i="2"/>
  <c r="AC6722" i="2"/>
  <c r="L6722" i="2"/>
  <c r="K6722" i="2"/>
  <c r="M6722" i="2" s="1"/>
  <c r="G6722" i="2"/>
  <c r="AD6721" i="2"/>
  <c r="AC6721" i="2"/>
  <c r="M6721" i="2"/>
  <c r="K6721" i="2"/>
  <c r="L6721" i="2" s="1"/>
  <c r="G6721" i="2"/>
  <c r="AD6720" i="2"/>
  <c r="AC6720" i="2"/>
  <c r="L6720" i="2"/>
  <c r="K6720" i="2"/>
  <c r="M6720" i="2" s="1"/>
  <c r="N6720" i="2" s="1"/>
  <c r="G6720" i="2"/>
  <c r="AD6719" i="2"/>
  <c r="AC6719" i="2"/>
  <c r="K6719" i="2"/>
  <c r="G6719" i="2"/>
  <c r="AD6718" i="2"/>
  <c r="AC6718" i="2"/>
  <c r="L6718" i="2"/>
  <c r="K6718" i="2"/>
  <c r="M6718" i="2" s="1"/>
  <c r="G6718" i="2"/>
  <c r="AD6717" i="2"/>
  <c r="AC6717" i="2"/>
  <c r="M6717" i="2"/>
  <c r="K6717" i="2"/>
  <c r="L6717" i="2" s="1"/>
  <c r="G6717" i="2"/>
  <c r="AD6716" i="2"/>
  <c r="AC6716" i="2"/>
  <c r="L6716" i="2"/>
  <c r="K6716" i="2"/>
  <c r="M6716" i="2" s="1"/>
  <c r="N6716" i="2" s="1"/>
  <c r="G6716" i="2"/>
  <c r="AD6715" i="2"/>
  <c r="AC6715" i="2"/>
  <c r="K6715" i="2"/>
  <c r="G6715" i="2"/>
  <c r="AD6714" i="2"/>
  <c r="AC6714" i="2"/>
  <c r="L6714" i="2"/>
  <c r="K6714" i="2"/>
  <c r="M6714" i="2" s="1"/>
  <c r="G6714" i="2"/>
  <c r="AD6713" i="2"/>
  <c r="AC6713" i="2"/>
  <c r="M6713" i="2"/>
  <c r="K6713" i="2"/>
  <c r="L6713" i="2" s="1"/>
  <c r="G6713" i="2"/>
  <c r="AD6712" i="2"/>
  <c r="AC6712" i="2"/>
  <c r="L6712" i="2"/>
  <c r="K6712" i="2"/>
  <c r="M6712" i="2" s="1"/>
  <c r="N6712" i="2" s="1"/>
  <c r="G6712" i="2"/>
  <c r="AD6711" i="2"/>
  <c r="AC6711" i="2"/>
  <c r="K6711" i="2"/>
  <c r="G6711" i="2"/>
  <c r="AD6710" i="2"/>
  <c r="AC6710" i="2"/>
  <c r="L6710" i="2"/>
  <c r="K6710" i="2"/>
  <c r="M6710" i="2" s="1"/>
  <c r="G6710" i="2"/>
  <c r="AD6709" i="2"/>
  <c r="AC6709" i="2"/>
  <c r="M6709" i="2"/>
  <c r="K6709" i="2"/>
  <c r="L6709" i="2" s="1"/>
  <c r="G6709" i="2"/>
  <c r="AD6708" i="2"/>
  <c r="AC6708" i="2"/>
  <c r="L6708" i="2"/>
  <c r="K6708" i="2"/>
  <c r="M6708" i="2" s="1"/>
  <c r="N6708" i="2" s="1"/>
  <c r="G6708" i="2"/>
  <c r="AD6707" i="2"/>
  <c r="AC6707" i="2"/>
  <c r="K6707" i="2"/>
  <c r="G6707" i="2"/>
  <c r="AD6706" i="2"/>
  <c r="AC6706" i="2"/>
  <c r="L6706" i="2"/>
  <c r="K6706" i="2"/>
  <c r="M6706" i="2" s="1"/>
  <c r="G6706" i="2"/>
  <c r="AD6705" i="2"/>
  <c r="AC6705" i="2"/>
  <c r="M6705" i="2"/>
  <c r="K6705" i="2"/>
  <c r="L6705" i="2" s="1"/>
  <c r="G6705" i="2"/>
  <c r="AD6704" i="2"/>
  <c r="AC6704" i="2"/>
  <c r="L6704" i="2"/>
  <c r="K6704" i="2"/>
  <c r="M6704" i="2" s="1"/>
  <c r="N6704" i="2" s="1"/>
  <c r="G6704" i="2"/>
  <c r="AD6703" i="2"/>
  <c r="AC6703" i="2"/>
  <c r="K6703" i="2"/>
  <c r="G6703" i="2"/>
  <c r="AD6702" i="2"/>
  <c r="AC6702" i="2"/>
  <c r="L6702" i="2"/>
  <c r="K6702" i="2"/>
  <c r="M6702" i="2" s="1"/>
  <c r="G6702" i="2"/>
  <c r="AD6701" i="2"/>
  <c r="AC6701" i="2"/>
  <c r="M6701" i="2"/>
  <c r="K6701" i="2"/>
  <c r="L6701" i="2" s="1"/>
  <c r="G6701" i="2"/>
  <c r="AD6700" i="2"/>
  <c r="AC6700" i="2"/>
  <c r="L6700" i="2"/>
  <c r="K6700" i="2"/>
  <c r="M6700" i="2" s="1"/>
  <c r="N6700" i="2" s="1"/>
  <c r="G6700" i="2"/>
  <c r="AD6699" i="2"/>
  <c r="AC6699" i="2"/>
  <c r="K6699" i="2"/>
  <c r="G6699" i="2"/>
  <c r="AD6698" i="2"/>
  <c r="AC6698" i="2"/>
  <c r="L6698" i="2"/>
  <c r="K6698" i="2"/>
  <c r="M6698" i="2" s="1"/>
  <c r="G6698" i="2"/>
  <c r="AD6697" i="2"/>
  <c r="AC6697" i="2"/>
  <c r="M6697" i="2"/>
  <c r="K6697" i="2"/>
  <c r="L6697" i="2" s="1"/>
  <c r="G6697" i="2"/>
  <c r="AD6696" i="2"/>
  <c r="AC6696" i="2"/>
  <c r="L6696" i="2"/>
  <c r="K6696" i="2"/>
  <c r="M6696" i="2" s="1"/>
  <c r="N6696" i="2" s="1"/>
  <c r="G6696" i="2"/>
  <c r="AD6695" i="2"/>
  <c r="AC6695" i="2"/>
  <c r="K6695" i="2"/>
  <c r="G6695" i="2"/>
  <c r="AD6694" i="2"/>
  <c r="AC6694" i="2"/>
  <c r="L6694" i="2"/>
  <c r="K6694" i="2"/>
  <c r="M6694" i="2" s="1"/>
  <c r="G6694" i="2"/>
  <c r="AD6693" i="2"/>
  <c r="AC6693" i="2"/>
  <c r="M6693" i="2"/>
  <c r="K6693" i="2"/>
  <c r="L6693" i="2" s="1"/>
  <c r="G6693" i="2"/>
  <c r="AD6692" i="2"/>
  <c r="AC6692" i="2"/>
  <c r="L6692" i="2"/>
  <c r="K6692" i="2"/>
  <c r="M6692" i="2" s="1"/>
  <c r="N6692" i="2" s="1"/>
  <c r="G6692" i="2"/>
  <c r="AD6691" i="2"/>
  <c r="AC6691" i="2"/>
  <c r="K6691" i="2"/>
  <c r="G6691" i="2"/>
  <c r="AD6690" i="2"/>
  <c r="AC6690" i="2"/>
  <c r="L6690" i="2"/>
  <c r="K6690" i="2"/>
  <c r="M6690" i="2" s="1"/>
  <c r="G6690" i="2"/>
  <c r="AD6689" i="2"/>
  <c r="AC6689" i="2"/>
  <c r="M6689" i="2"/>
  <c r="K6689" i="2"/>
  <c r="L6689" i="2" s="1"/>
  <c r="G6689" i="2"/>
  <c r="AD6688" i="2"/>
  <c r="AC6688" i="2"/>
  <c r="L6688" i="2"/>
  <c r="K6688" i="2"/>
  <c r="M6688" i="2" s="1"/>
  <c r="N6688" i="2" s="1"/>
  <c r="G6688" i="2"/>
  <c r="AD6687" i="2"/>
  <c r="AC6687" i="2"/>
  <c r="K6687" i="2"/>
  <c r="G6687" i="2"/>
  <c r="AD6686" i="2"/>
  <c r="AC6686" i="2"/>
  <c r="L6686" i="2"/>
  <c r="K6686" i="2"/>
  <c r="M6686" i="2" s="1"/>
  <c r="G6686" i="2"/>
  <c r="AD6685" i="2"/>
  <c r="AC6685" i="2"/>
  <c r="M6685" i="2"/>
  <c r="K6685" i="2"/>
  <c r="L6685" i="2" s="1"/>
  <c r="G6685" i="2"/>
  <c r="AD6684" i="2"/>
  <c r="AC6684" i="2"/>
  <c r="L6684" i="2"/>
  <c r="K6684" i="2"/>
  <c r="M6684" i="2" s="1"/>
  <c r="N6684" i="2" s="1"/>
  <c r="G6684" i="2"/>
  <c r="AD6683" i="2"/>
  <c r="AC6683" i="2"/>
  <c r="K6683" i="2"/>
  <c r="G6683" i="2"/>
  <c r="AD6682" i="2"/>
  <c r="AC6682" i="2"/>
  <c r="L6682" i="2"/>
  <c r="K6682" i="2"/>
  <c r="M6682" i="2" s="1"/>
  <c r="G6682" i="2"/>
  <c r="AD6681" i="2"/>
  <c r="AC6681" i="2"/>
  <c r="M6681" i="2"/>
  <c r="K6681" i="2"/>
  <c r="L6681" i="2" s="1"/>
  <c r="G6681" i="2"/>
  <c r="AD6680" i="2"/>
  <c r="AC6680" i="2"/>
  <c r="L6680" i="2"/>
  <c r="K6680" i="2"/>
  <c r="M6680" i="2" s="1"/>
  <c r="N6680" i="2" s="1"/>
  <c r="G6680" i="2"/>
  <c r="AD6679" i="2"/>
  <c r="AC6679" i="2"/>
  <c r="K6679" i="2"/>
  <c r="G6679" i="2"/>
  <c r="AD6678" i="2"/>
  <c r="AC6678" i="2"/>
  <c r="L6678" i="2"/>
  <c r="K6678" i="2"/>
  <c r="M6678" i="2" s="1"/>
  <c r="G6678" i="2"/>
  <c r="AD6677" i="2"/>
  <c r="AC6677" i="2"/>
  <c r="M6677" i="2"/>
  <c r="K6677" i="2"/>
  <c r="L6677" i="2" s="1"/>
  <c r="G6677" i="2"/>
  <c r="AD6676" i="2"/>
  <c r="AC6676" i="2"/>
  <c r="L6676" i="2"/>
  <c r="K6676" i="2"/>
  <c r="M6676" i="2" s="1"/>
  <c r="N6676" i="2" s="1"/>
  <c r="G6676" i="2"/>
  <c r="AD6675" i="2"/>
  <c r="AC6675" i="2"/>
  <c r="K6675" i="2"/>
  <c r="G6675" i="2"/>
  <c r="AD6674" i="2"/>
  <c r="AC6674" i="2"/>
  <c r="L6674" i="2"/>
  <c r="K6674" i="2"/>
  <c r="M6674" i="2" s="1"/>
  <c r="G6674" i="2"/>
  <c r="AD6673" i="2"/>
  <c r="AC6673" i="2"/>
  <c r="M6673" i="2"/>
  <c r="K6673" i="2"/>
  <c r="L6673" i="2" s="1"/>
  <c r="G6673" i="2"/>
  <c r="AD6672" i="2"/>
  <c r="AC6672" i="2"/>
  <c r="L6672" i="2"/>
  <c r="K6672" i="2"/>
  <c r="M6672" i="2" s="1"/>
  <c r="N6672" i="2" s="1"/>
  <c r="G6672" i="2"/>
  <c r="AD6671" i="2"/>
  <c r="AC6671" i="2"/>
  <c r="K6671" i="2"/>
  <c r="G6671" i="2"/>
  <c r="AD6670" i="2"/>
  <c r="AC6670" i="2"/>
  <c r="L6670" i="2"/>
  <c r="K6670" i="2"/>
  <c r="M6670" i="2" s="1"/>
  <c r="G6670" i="2"/>
  <c r="AD6669" i="2"/>
  <c r="AC6669" i="2"/>
  <c r="M6669" i="2"/>
  <c r="K6669" i="2"/>
  <c r="L6669" i="2" s="1"/>
  <c r="G6669" i="2"/>
  <c r="AD6668" i="2"/>
  <c r="AC6668" i="2"/>
  <c r="L6668" i="2"/>
  <c r="K6668" i="2"/>
  <c r="M6668" i="2" s="1"/>
  <c r="N6668" i="2" s="1"/>
  <c r="G6668" i="2"/>
  <c r="AD6667" i="2"/>
  <c r="AC6667" i="2"/>
  <c r="K6667" i="2"/>
  <c r="G6667" i="2"/>
  <c r="AD6666" i="2"/>
  <c r="AC6666" i="2"/>
  <c r="L6666" i="2"/>
  <c r="K6666" i="2"/>
  <c r="M6666" i="2" s="1"/>
  <c r="G6666" i="2"/>
  <c r="AD6665" i="2"/>
  <c r="AC6665" i="2"/>
  <c r="M6665" i="2"/>
  <c r="K6665" i="2"/>
  <c r="L6665" i="2" s="1"/>
  <c r="G6665" i="2"/>
  <c r="AD6664" i="2"/>
  <c r="AC6664" i="2"/>
  <c r="L6664" i="2"/>
  <c r="K6664" i="2"/>
  <c r="M6664" i="2" s="1"/>
  <c r="N6664" i="2" s="1"/>
  <c r="G6664" i="2"/>
  <c r="AD6663" i="2"/>
  <c r="AC6663" i="2"/>
  <c r="K6663" i="2"/>
  <c r="G6663" i="2"/>
  <c r="AD6662" i="2"/>
  <c r="AC6662" i="2"/>
  <c r="L6662" i="2"/>
  <c r="K6662" i="2"/>
  <c r="M6662" i="2" s="1"/>
  <c r="G6662" i="2"/>
  <c r="AD6661" i="2"/>
  <c r="AC6661" i="2"/>
  <c r="M6661" i="2"/>
  <c r="K6661" i="2"/>
  <c r="L6661" i="2" s="1"/>
  <c r="G6661" i="2"/>
  <c r="AD6660" i="2"/>
  <c r="AC6660" i="2"/>
  <c r="L6660" i="2"/>
  <c r="K6660" i="2"/>
  <c r="M6660" i="2" s="1"/>
  <c r="N6660" i="2" s="1"/>
  <c r="G6660" i="2"/>
  <c r="AD6659" i="2"/>
  <c r="AC6659" i="2"/>
  <c r="K6659" i="2"/>
  <c r="G6659" i="2"/>
  <c r="AD6658" i="2"/>
  <c r="AC6658" i="2"/>
  <c r="L6658" i="2"/>
  <c r="K6658" i="2"/>
  <c r="M6658" i="2" s="1"/>
  <c r="G6658" i="2"/>
  <c r="AD6657" i="2"/>
  <c r="AC6657" i="2"/>
  <c r="M6657" i="2"/>
  <c r="K6657" i="2"/>
  <c r="L6657" i="2" s="1"/>
  <c r="G6657" i="2"/>
  <c r="AD6656" i="2"/>
  <c r="AC6656" i="2"/>
  <c r="L6656" i="2"/>
  <c r="K6656" i="2"/>
  <c r="M6656" i="2" s="1"/>
  <c r="N6656" i="2" s="1"/>
  <c r="G6656" i="2"/>
  <c r="AD6655" i="2"/>
  <c r="AC6655" i="2"/>
  <c r="K6655" i="2"/>
  <c r="G6655" i="2"/>
  <c r="AD6654" i="2"/>
  <c r="AC6654" i="2"/>
  <c r="L6654" i="2"/>
  <c r="K6654" i="2"/>
  <c r="M6654" i="2" s="1"/>
  <c r="G6654" i="2"/>
  <c r="AD6653" i="2"/>
  <c r="AC6653" i="2"/>
  <c r="M6653" i="2"/>
  <c r="K6653" i="2"/>
  <c r="L6653" i="2" s="1"/>
  <c r="G6653" i="2"/>
  <c r="AD6652" i="2"/>
  <c r="AC6652" i="2"/>
  <c r="L6652" i="2"/>
  <c r="K6652" i="2"/>
  <c r="M6652" i="2" s="1"/>
  <c r="N6652" i="2" s="1"/>
  <c r="G6652" i="2"/>
  <c r="AD6651" i="2"/>
  <c r="AC6651" i="2"/>
  <c r="K6651" i="2"/>
  <c r="G6651" i="2"/>
  <c r="AD6650" i="2"/>
  <c r="AC6650" i="2"/>
  <c r="L6650" i="2"/>
  <c r="K6650" i="2"/>
  <c r="M6650" i="2" s="1"/>
  <c r="G6650" i="2"/>
  <c r="AD6649" i="2"/>
  <c r="AC6649" i="2"/>
  <c r="M6649" i="2"/>
  <c r="K6649" i="2"/>
  <c r="L6649" i="2" s="1"/>
  <c r="G6649" i="2"/>
  <c r="AD6648" i="2"/>
  <c r="AC6648" i="2"/>
  <c r="L6648" i="2"/>
  <c r="K6648" i="2"/>
  <c r="M6648" i="2" s="1"/>
  <c r="N6648" i="2" s="1"/>
  <c r="G6648" i="2"/>
  <c r="AD6647" i="2"/>
  <c r="AC6647" i="2"/>
  <c r="K6647" i="2"/>
  <c r="G6647" i="2"/>
  <c r="AD6646" i="2"/>
  <c r="AC6646" i="2"/>
  <c r="L6646" i="2"/>
  <c r="K6646" i="2"/>
  <c r="M6646" i="2" s="1"/>
  <c r="G6646" i="2"/>
  <c r="AD6645" i="2"/>
  <c r="AC6645" i="2"/>
  <c r="M6645" i="2"/>
  <c r="K6645" i="2"/>
  <c r="L6645" i="2" s="1"/>
  <c r="G6645" i="2"/>
  <c r="AD6644" i="2"/>
  <c r="AC6644" i="2"/>
  <c r="L6644" i="2"/>
  <c r="K6644" i="2"/>
  <c r="M6644" i="2" s="1"/>
  <c r="N6644" i="2" s="1"/>
  <c r="G6644" i="2"/>
  <c r="AD6643" i="2"/>
  <c r="AC6643" i="2"/>
  <c r="K6643" i="2"/>
  <c r="G6643" i="2"/>
  <c r="AD6642" i="2"/>
  <c r="AC6642" i="2"/>
  <c r="L6642" i="2"/>
  <c r="K6642" i="2"/>
  <c r="M6642" i="2" s="1"/>
  <c r="G6642" i="2"/>
  <c r="AD6641" i="2"/>
  <c r="AC6641" i="2"/>
  <c r="M6641" i="2"/>
  <c r="K6641" i="2"/>
  <c r="L6641" i="2" s="1"/>
  <c r="G6641" i="2"/>
  <c r="AD6640" i="2"/>
  <c r="AC6640" i="2"/>
  <c r="L6640" i="2"/>
  <c r="K6640" i="2"/>
  <c r="M6640" i="2" s="1"/>
  <c r="N6640" i="2" s="1"/>
  <c r="G6640" i="2"/>
  <c r="AD6639" i="2"/>
  <c r="AC6639" i="2"/>
  <c r="K6639" i="2"/>
  <c r="G6639" i="2"/>
  <c r="AD6638" i="2"/>
  <c r="AC6638" i="2"/>
  <c r="L6638" i="2"/>
  <c r="K6638" i="2"/>
  <c r="M6638" i="2" s="1"/>
  <c r="G6638" i="2"/>
  <c r="AD6637" i="2"/>
  <c r="AC6637" i="2"/>
  <c r="M6637" i="2"/>
  <c r="K6637" i="2"/>
  <c r="L6637" i="2" s="1"/>
  <c r="G6637" i="2"/>
  <c r="AD6636" i="2"/>
  <c r="AC6636" i="2"/>
  <c r="L6636" i="2"/>
  <c r="K6636" i="2"/>
  <c r="M6636" i="2" s="1"/>
  <c r="N6636" i="2" s="1"/>
  <c r="G6636" i="2"/>
  <c r="AD6635" i="2"/>
  <c r="AC6635" i="2"/>
  <c r="K6635" i="2"/>
  <c r="G6635" i="2"/>
  <c r="AD6634" i="2"/>
  <c r="AC6634" i="2"/>
  <c r="L6634" i="2"/>
  <c r="K6634" i="2"/>
  <c r="M6634" i="2" s="1"/>
  <c r="G6634" i="2"/>
  <c r="AD6633" i="2"/>
  <c r="AC6633" i="2"/>
  <c r="M6633" i="2"/>
  <c r="K6633" i="2"/>
  <c r="L6633" i="2" s="1"/>
  <c r="G6633" i="2"/>
  <c r="AD6632" i="2"/>
  <c r="AC6632" i="2"/>
  <c r="L6632" i="2"/>
  <c r="K6632" i="2"/>
  <c r="M6632" i="2" s="1"/>
  <c r="N6632" i="2" s="1"/>
  <c r="G6632" i="2"/>
  <c r="AD6631" i="2"/>
  <c r="AC6631" i="2"/>
  <c r="K6631" i="2"/>
  <c r="G6631" i="2"/>
  <c r="AD6630" i="2"/>
  <c r="AC6630" i="2"/>
  <c r="L6630" i="2"/>
  <c r="K6630" i="2"/>
  <c r="M6630" i="2" s="1"/>
  <c r="G6630" i="2"/>
  <c r="AD6629" i="2"/>
  <c r="AC6629" i="2"/>
  <c r="M6629" i="2"/>
  <c r="K6629" i="2"/>
  <c r="L6629" i="2" s="1"/>
  <c r="G6629" i="2"/>
  <c r="AD6628" i="2"/>
  <c r="AC6628" i="2"/>
  <c r="L6628" i="2"/>
  <c r="K6628" i="2"/>
  <c r="M6628" i="2" s="1"/>
  <c r="N6628" i="2" s="1"/>
  <c r="G6628" i="2"/>
  <c r="AD6627" i="2"/>
  <c r="AC6627" i="2"/>
  <c r="K6627" i="2"/>
  <c r="G6627" i="2"/>
  <c r="AD6626" i="2"/>
  <c r="AC6626" i="2"/>
  <c r="L6626" i="2"/>
  <c r="K6626" i="2"/>
  <c r="M6626" i="2" s="1"/>
  <c r="G6626" i="2"/>
  <c r="AD6625" i="2"/>
  <c r="AC6625" i="2"/>
  <c r="M6625" i="2"/>
  <c r="K6625" i="2"/>
  <c r="L6625" i="2" s="1"/>
  <c r="G6625" i="2"/>
  <c r="AD6624" i="2"/>
  <c r="AC6624" i="2"/>
  <c r="L6624" i="2"/>
  <c r="K6624" i="2"/>
  <c r="M6624" i="2" s="1"/>
  <c r="N6624" i="2" s="1"/>
  <c r="G6624" i="2"/>
  <c r="AD6623" i="2"/>
  <c r="AC6623" i="2"/>
  <c r="K6623" i="2"/>
  <c r="G6623" i="2"/>
  <c r="AD6622" i="2"/>
  <c r="AC6622" i="2"/>
  <c r="L6622" i="2"/>
  <c r="K6622" i="2"/>
  <c r="M6622" i="2" s="1"/>
  <c r="G6622" i="2"/>
  <c r="AD6621" i="2"/>
  <c r="AC6621" i="2"/>
  <c r="M6621" i="2"/>
  <c r="K6621" i="2"/>
  <c r="L6621" i="2" s="1"/>
  <c r="G6621" i="2"/>
  <c r="AD6620" i="2"/>
  <c r="AC6620" i="2"/>
  <c r="L6620" i="2"/>
  <c r="K6620" i="2"/>
  <c r="M6620" i="2" s="1"/>
  <c r="N6620" i="2" s="1"/>
  <c r="G6620" i="2"/>
  <c r="AD6619" i="2"/>
  <c r="AC6619" i="2"/>
  <c r="K6619" i="2"/>
  <c r="G6619" i="2"/>
  <c r="AD6618" i="2"/>
  <c r="AC6618" i="2"/>
  <c r="L6618" i="2"/>
  <c r="K6618" i="2"/>
  <c r="M6618" i="2" s="1"/>
  <c r="G6618" i="2"/>
  <c r="AD6617" i="2"/>
  <c r="AC6617" i="2"/>
  <c r="M6617" i="2"/>
  <c r="K6617" i="2"/>
  <c r="L6617" i="2" s="1"/>
  <c r="G6617" i="2"/>
  <c r="AD6616" i="2"/>
  <c r="AC6616" i="2"/>
  <c r="L6616" i="2"/>
  <c r="K6616" i="2"/>
  <c r="M6616" i="2" s="1"/>
  <c r="N6616" i="2" s="1"/>
  <c r="G6616" i="2"/>
  <c r="AD6615" i="2"/>
  <c r="AC6615" i="2"/>
  <c r="K6615" i="2"/>
  <c r="G6615" i="2"/>
  <c r="AD6614" i="2"/>
  <c r="AC6614" i="2"/>
  <c r="L6614" i="2"/>
  <c r="K6614" i="2"/>
  <c r="M6614" i="2" s="1"/>
  <c r="G6614" i="2"/>
  <c r="AD6613" i="2"/>
  <c r="AC6613" i="2"/>
  <c r="M6613" i="2"/>
  <c r="K6613" i="2"/>
  <c r="L6613" i="2" s="1"/>
  <c r="G6613" i="2"/>
  <c r="AD6612" i="2"/>
  <c r="AC6612" i="2"/>
  <c r="L6612" i="2"/>
  <c r="K6612" i="2"/>
  <c r="M6612" i="2" s="1"/>
  <c r="N6612" i="2" s="1"/>
  <c r="G6612" i="2"/>
  <c r="AD6611" i="2"/>
  <c r="AC6611" i="2"/>
  <c r="K6611" i="2"/>
  <c r="G6611" i="2"/>
  <c r="AD6610" i="2"/>
  <c r="AC6610" i="2"/>
  <c r="L6610" i="2"/>
  <c r="K6610" i="2"/>
  <c r="M6610" i="2" s="1"/>
  <c r="G6610" i="2"/>
  <c r="AD6609" i="2"/>
  <c r="AC6609" i="2"/>
  <c r="M6609" i="2"/>
  <c r="K6609" i="2"/>
  <c r="L6609" i="2" s="1"/>
  <c r="G6609" i="2"/>
  <c r="AD6608" i="2"/>
  <c r="AC6608" i="2"/>
  <c r="L6608" i="2"/>
  <c r="K6608" i="2"/>
  <c r="M6608" i="2" s="1"/>
  <c r="N6608" i="2" s="1"/>
  <c r="G6608" i="2"/>
  <c r="AD6607" i="2"/>
  <c r="AC6607" i="2"/>
  <c r="K6607" i="2"/>
  <c r="G6607" i="2"/>
  <c r="AD6606" i="2"/>
  <c r="AC6606" i="2"/>
  <c r="L6606" i="2"/>
  <c r="K6606" i="2"/>
  <c r="M6606" i="2" s="1"/>
  <c r="G6606" i="2"/>
  <c r="AD6605" i="2"/>
  <c r="AC6605" i="2"/>
  <c r="M6605" i="2"/>
  <c r="K6605" i="2"/>
  <c r="L6605" i="2" s="1"/>
  <c r="G6605" i="2"/>
  <c r="AD6604" i="2"/>
  <c r="AC6604" i="2"/>
  <c r="L6604" i="2"/>
  <c r="K6604" i="2"/>
  <c r="M6604" i="2" s="1"/>
  <c r="N6604" i="2" s="1"/>
  <c r="G6604" i="2"/>
  <c r="AD6603" i="2"/>
  <c r="AC6603" i="2"/>
  <c r="K6603" i="2"/>
  <c r="G6603" i="2"/>
  <c r="AD6602" i="2"/>
  <c r="AC6602" i="2"/>
  <c r="L6602" i="2"/>
  <c r="K6602" i="2"/>
  <c r="M6602" i="2" s="1"/>
  <c r="G6602" i="2"/>
  <c r="AD6601" i="2"/>
  <c r="AC6601" i="2"/>
  <c r="M6601" i="2"/>
  <c r="K6601" i="2"/>
  <c r="L6601" i="2" s="1"/>
  <c r="G6601" i="2"/>
  <c r="AD6600" i="2"/>
  <c r="AC6600" i="2"/>
  <c r="L6600" i="2"/>
  <c r="K6600" i="2"/>
  <c r="M6600" i="2" s="1"/>
  <c r="N6600" i="2" s="1"/>
  <c r="G6600" i="2"/>
  <c r="AD6599" i="2"/>
  <c r="AC6599" i="2"/>
  <c r="K6599" i="2"/>
  <c r="G6599" i="2"/>
  <c r="AD6598" i="2"/>
  <c r="AC6598" i="2"/>
  <c r="L6598" i="2"/>
  <c r="K6598" i="2"/>
  <c r="M6598" i="2" s="1"/>
  <c r="G6598" i="2"/>
  <c r="AD6597" i="2"/>
  <c r="AC6597" i="2"/>
  <c r="M6597" i="2"/>
  <c r="K6597" i="2"/>
  <c r="L6597" i="2" s="1"/>
  <c r="G6597" i="2"/>
  <c r="AD6596" i="2"/>
  <c r="AC6596" i="2"/>
  <c r="L6596" i="2"/>
  <c r="K6596" i="2"/>
  <c r="M6596" i="2" s="1"/>
  <c r="N6596" i="2" s="1"/>
  <c r="G6596" i="2"/>
  <c r="AD6595" i="2"/>
  <c r="AC6595" i="2"/>
  <c r="K6595" i="2"/>
  <c r="G6595" i="2"/>
  <c r="AD6594" i="2"/>
  <c r="AC6594" i="2"/>
  <c r="L6594" i="2"/>
  <c r="K6594" i="2"/>
  <c r="M6594" i="2" s="1"/>
  <c r="G6594" i="2"/>
  <c r="AD6593" i="2"/>
  <c r="AC6593" i="2"/>
  <c r="M6593" i="2"/>
  <c r="K6593" i="2"/>
  <c r="L6593" i="2" s="1"/>
  <c r="G6593" i="2"/>
  <c r="AD6592" i="2"/>
  <c r="AC6592" i="2"/>
  <c r="L6592" i="2"/>
  <c r="K6592" i="2"/>
  <c r="M6592" i="2" s="1"/>
  <c r="N6592" i="2" s="1"/>
  <c r="G6592" i="2"/>
  <c r="AD6591" i="2"/>
  <c r="AC6591" i="2"/>
  <c r="K6591" i="2"/>
  <c r="G6591" i="2"/>
  <c r="AD6590" i="2"/>
  <c r="AC6590" i="2"/>
  <c r="L6590" i="2"/>
  <c r="K6590" i="2"/>
  <c r="M6590" i="2" s="1"/>
  <c r="G6590" i="2"/>
  <c r="AD6589" i="2"/>
  <c r="AC6589" i="2"/>
  <c r="M6589" i="2"/>
  <c r="K6589" i="2"/>
  <c r="L6589" i="2" s="1"/>
  <c r="G6589" i="2"/>
  <c r="AD6588" i="2"/>
  <c r="AC6588" i="2"/>
  <c r="L6588" i="2"/>
  <c r="K6588" i="2"/>
  <c r="M6588" i="2" s="1"/>
  <c r="N6588" i="2" s="1"/>
  <c r="G6588" i="2"/>
  <c r="AD6587" i="2"/>
  <c r="AC6587" i="2"/>
  <c r="K6587" i="2"/>
  <c r="G6587" i="2"/>
  <c r="AD6586" i="2"/>
  <c r="AC6586" i="2"/>
  <c r="L6586" i="2"/>
  <c r="K6586" i="2"/>
  <c r="M6586" i="2" s="1"/>
  <c r="G6586" i="2"/>
  <c r="AD6585" i="2"/>
  <c r="AC6585" i="2"/>
  <c r="M6585" i="2"/>
  <c r="K6585" i="2"/>
  <c r="L6585" i="2" s="1"/>
  <c r="G6585" i="2"/>
  <c r="AD6584" i="2"/>
  <c r="AC6584" i="2"/>
  <c r="L6584" i="2"/>
  <c r="K6584" i="2"/>
  <c r="M6584" i="2" s="1"/>
  <c r="N6584" i="2" s="1"/>
  <c r="G6584" i="2"/>
  <c r="AD6583" i="2"/>
  <c r="AC6583" i="2"/>
  <c r="K6583" i="2"/>
  <c r="G6583" i="2"/>
  <c r="AD6582" i="2"/>
  <c r="AC6582" i="2"/>
  <c r="L6582" i="2"/>
  <c r="K6582" i="2"/>
  <c r="M6582" i="2" s="1"/>
  <c r="G6582" i="2"/>
  <c r="AD6581" i="2"/>
  <c r="AC6581" i="2"/>
  <c r="M6581" i="2"/>
  <c r="K6581" i="2"/>
  <c r="L6581" i="2" s="1"/>
  <c r="G6581" i="2"/>
  <c r="AD6580" i="2"/>
  <c r="AC6580" i="2"/>
  <c r="L6580" i="2"/>
  <c r="K6580" i="2"/>
  <c r="M6580" i="2" s="1"/>
  <c r="N6580" i="2" s="1"/>
  <c r="G6580" i="2"/>
  <c r="AD6579" i="2"/>
  <c r="AC6579" i="2"/>
  <c r="K6579" i="2"/>
  <c r="G6579" i="2"/>
  <c r="AD6578" i="2"/>
  <c r="AC6578" i="2"/>
  <c r="L6578" i="2"/>
  <c r="K6578" i="2"/>
  <c r="M6578" i="2" s="1"/>
  <c r="G6578" i="2"/>
  <c r="AD6577" i="2"/>
  <c r="AC6577" i="2"/>
  <c r="M6577" i="2"/>
  <c r="K6577" i="2"/>
  <c r="L6577" i="2" s="1"/>
  <c r="G6577" i="2"/>
  <c r="AD6576" i="2"/>
  <c r="AC6576" i="2"/>
  <c r="L6576" i="2"/>
  <c r="K6576" i="2"/>
  <c r="M6576" i="2" s="1"/>
  <c r="N6576" i="2" s="1"/>
  <c r="G6576" i="2"/>
  <c r="AD6575" i="2"/>
  <c r="AC6575" i="2"/>
  <c r="K6575" i="2"/>
  <c r="G6575" i="2"/>
  <c r="AD6574" i="2"/>
  <c r="AC6574" i="2"/>
  <c r="L6574" i="2"/>
  <c r="K6574" i="2"/>
  <c r="M6574" i="2" s="1"/>
  <c r="G6574" i="2"/>
  <c r="AD6573" i="2"/>
  <c r="AC6573" i="2"/>
  <c r="M6573" i="2"/>
  <c r="K6573" i="2"/>
  <c r="L6573" i="2" s="1"/>
  <c r="G6573" i="2"/>
  <c r="AD6572" i="2"/>
  <c r="AC6572" i="2"/>
  <c r="L6572" i="2"/>
  <c r="K6572" i="2"/>
  <c r="M6572" i="2" s="1"/>
  <c r="N6572" i="2" s="1"/>
  <c r="G6572" i="2"/>
  <c r="AD6571" i="2"/>
  <c r="AC6571" i="2"/>
  <c r="K6571" i="2"/>
  <c r="G6571" i="2"/>
  <c r="AD6570" i="2"/>
  <c r="AC6570" i="2"/>
  <c r="L6570" i="2"/>
  <c r="K6570" i="2"/>
  <c r="M6570" i="2" s="1"/>
  <c r="G6570" i="2"/>
  <c r="AD6569" i="2"/>
  <c r="AC6569" i="2"/>
  <c r="M6569" i="2"/>
  <c r="K6569" i="2"/>
  <c r="L6569" i="2" s="1"/>
  <c r="G6569" i="2"/>
  <c r="AD6568" i="2"/>
  <c r="AC6568" i="2"/>
  <c r="L6568" i="2"/>
  <c r="K6568" i="2"/>
  <c r="M6568" i="2" s="1"/>
  <c r="N6568" i="2" s="1"/>
  <c r="G6568" i="2"/>
  <c r="AD6567" i="2"/>
  <c r="AC6567" i="2"/>
  <c r="K6567" i="2"/>
  <c r="G6567" i="2"/>
  <c r="AD6566" i="2"/>
  <c r="AC6566" i="2"/>
  <c r="L6566" i="2"/>
  <c r="K6566" i="2"/>
  <c r="M6566" i="2" s="1"/>
  <c r="G6566" i="2"/>
  <c r="AD6565" i="2"/>
  <c r="AC6565" i="2"/>
  <c r="M6565" i="2"/>
  <c r="K6565" i="2"/>
  <c r="L6565" i="2" s="1"/>
  <c r="G6565" i="2"/>
  <c r="AD6564" i="2"/>
  <c r="AC6564" i="2"/>
  <c r="L6564" i="2"/>
  <c r="K6564" i="2"/>
  <c r="M6564" i="2" s="1"/>
  <c r="N6564" i="2" s="1"/>
  <c r="G6564" i="2"/>
  <c r="AD6563" i="2"/>
  <c r="AC6563" i="2"/>
  <c r="K6563" i="2"/>
  <c r="G6563" i="2"/>
  <c r="AD6562" i="2"/>
  <c r="AC6562" i="2"/>
  <c r="L6562" i="2"/>
  <c r="K6562" i="2"/>
  <c r="M6562" i="2" s="1"/>
  <c r="G6562" i="2"/>
  <c r="AD6561" i="2"/>
  <c r="AC6561" i="2"/>
  <c r="M6561" i="2"/>
  <c r="K6561" i="2"/>
  <c r="L6561" i="2" s="1"/>
  <c r="G6561" i="2"/>
  <c r="AD6560" i="2"/>
  <c r="AC6560" i="2"/>
  <c r="L6560" i="2"/>
  <c r="K6560" i="2"/>
  <c r="M6560" i="2" s="1"/>
  <c r="N6560" i="2" s="1"/>
  <c r="G6560" i="2"/>
  <c r="AD6559" i="2"/>
  <c r="AC6559" i="2"/>
  <c r="K6559" i="2"/>
  <c r="G6559" i="2"/>
  <c r="AD6558" i="2"/>
  <c r="AC6558" i="2"/>
  <c r="L6558" i="2"/>
  <c r="K6558" i="2"/>
  <c r="M6558" i="2" s="1"/>
  <c r="G6558" i="2"/>
  <c r="AD6557" i="2"/>
  <c r="AC6557" i="2"/>
  <c r="M6557" i="2"/>
  <c r="K6557" i="2"/>
  <c r="L6557" i="2" s="1"/>
  <c r="G6557" i="2"/>
  <c r="AD6556" i="2"/>
  <c r="AC6556" i="2"/>
  <c r="L6556" i="2"/>
  <c r="K6556" i="2"/>
  <c r="M6556" i="2" s="1"/>
  <c r="N6556" i="2" s="1"/>
  <c r="G6556" i="2"/>
  <c r="AD6555" i="2"/>
  <c r="AC6555" i="2"/>
  <c r="K6555" i="2"/>
  <c r="G6555" i="2"/>
  <c r="AD6554" i="2"/>
  <c r="AC6554" i="2"/>
  <c r="L6554" i="2"/>
  <c r="K6554" i="2"/>
  <c r="M6554" i="2" s="1"/>
  <c r="G6554" i="2"/>
  <c r="AD6553" i="2"/>
  <c r="AC6553" i="2"/>
  <c r="M6553" i="2"/>
  <c r="K6553" i="2"/>
  <c r="L6553" i="2" s="1"/>
  <c r="G6553" i="2"/>
  <c r="AD6552" i="2"/>
  <c r="AC6552" i="2"/>
  <c r="L6552" i="2"/>
  <c r="K6552" i="2"/>
  <c r="M6552" i="2" s="1"/>
  <c r="N6552" i="2" s="1"/>
  <c r="G6552" i="2"/>
  <c r="AD6551" i="2"/>
  <c r="AC6551" i="2"/>
  <c r="K6551" i="2"/>
  <c r="G6551" i="2"/>
  <c r="AD6550" i="2"/>
  <c r="AC6550" i="2"/>
  <c r="L6550" i="2"/>
  <c r="K6550" i="2"/>
  <c r="M6550" i="2" s="1"/>
  <c r="G6550" i="2"/>
  <c r="AD6549" i="2"/>
  <c r="AC6549" i="2"/>
  <c r="M6549" i="2"/>
  <c r="K6549" i="2"/>
  <c r="L6549" i="2" s="1"/>
  <c r="G6549" i="2"/>
  <c r="AD6548" i="2"/>
  <c r="AC6548" i="2"/>
  <c r="L6548" i="2"/>
  <c r="K6548" i="2"/>
  <c r="M6548" i="2" s="1"/>
  <c r="N6548" i="2" s="1"/>
  <c r="G6548" i="2"/>
  <c r="AD6547" i="2"/>
  <c r="AC6547" i="2"/>
  <c r="K6547" i="2"/>
  <c r="G6547" i="2"/>
  <c r="AD6546" i="2"/>
  <c r="AC6546" i="2"/>
  <c r="L6546" i="2"/>
  <c r="K6546" i="2"/>
  <c r="M6546" i="2" s="1"/>
  <c r="G6546" i="2"/>
  <c r="AD6545" i="2"/>
  <c r="AC6545" i="2"/>
  <c r="M6545" i="2"/>
  <c r="K6545" i="2"/>
  <c r="L6545" i="2" s="1"/>
  <c r="G6545" i="2"/>
  <c r="AD6544" i="2"/>
  <c r="AC6544" i="2"/>
  <c r="L6544" i="2"/>
  <c r="K6544" i="2"/>
  <c r="M6544" i="2" s="1"/>
  <c r="N6544" i="2" s="1"/>
  <c r="G6544" i="2"/>
  <c r="AD6543" i="2"/>
  <c r="AC6543" i="2"/>
  <c r="K6543" i="2"/>
  <c r="G6543" i="2"/>
  <c r="AD6542" i="2"/>
  <c r="AC6542" i="2"/>
  <c r="L6542" i="2"/>
  <c r="K6542" i="2"/>
  <c r="M6542" i="2" s="1"/>
  <c r="G6542" i="2"/>
  <c r="AD6541" i="2"/>
  <c r="AC6541" i="2"/>
  <c r="M6541" i="2"/>
  <c r="K6541" i="2"/>
  <c r="L6541" i="2" s="1"/>
  <c r="G6541" i="2"/>
  <c r="AD6540" i="2"/>
  <c r="AC6540" i="2"/>
  <c r="L6540" i="2"/>
  <c r="K6540" i="2"/>
  <c r="M6540" i="2" s="1"/>
  <c r="N6540" i="2" s="1"/>
  <c r="G6540" i="2"/>
  <c r="AD6539" i="2"/>
  <c r="AC6539" i="2"/>
  <c r="K6539" i="2"/>
  <c r="G6539" i="2"/>
  <c r="AD6538" i="2"/>
  <c r="AC6538" i="2"/>
  <c r="L6538" i="2"/>
  <c r="K6538" i="2"/>
  <c r="M6538" i="2" s="1"/>
  <c r="G6538" i="2"/>
  <c r="AD6537" i="2"/>
  <c r="AC6537" i="2"/>
  <c r="M6537" i="2"/>
  <c r="K6537" i="2"/>
  <c r="L6537" i="2" s="1"/>
  <c r="G6537" i="2"/>
  <c r="AD6536" i="2"/>
  <c r="AC6536" i="2"/>
  <c r="L6536" i="2"/>
  <c r="K6536" i="2"/>
  <c r="M6536" i="2" s="1"/>
  <c r="N6536" i="2" s="1"/>
  <c r="G6536" i="2"/>
  <c r="AD6535" i="2"/>
  <c r="AC6535" i="2"/>
  <c r="K6535" i="2"/>
  <c r="G6535" i="2"/>
  <c r="AD6534" i="2"/>
  <c r="AC6534" i="2"/>
  <c r="L6534" i="2"/>
  <c r="K6534" i="2"/>
  <c r="M6534" i="2" s="1"/>
  <c r="G6534" i="2"/>
  <c r="AD6533" i="2"/>
  <c r="AC6533" i="2"/>
  <c r="M6533" i="2"/>
  <c r="K6533" i="2"/>
  <c r="L6533" i="2" s="1"/>
  <c r="G6533" i="2"/>
  <c r="AD6532" i="2"/>
  <c r="AC6532" i="2"/>
  <c r="L6532" i="2"/>
  <c r="K6532" i="2"/>
  <c r="M6532" i="2" s="1"/>
  <c r="N6532" i="2" s="1"/>
  <c r="G6532" i="2"/>
  <c r="AD6531" i="2"/>
  <c r="AC6531" i="2"/>
  <c r="K6531" i="2"/>
  <c r="G6531" i="2"/>
  <c r="AD6530" i="2"/>
  <c r="AC6530" i="2"/>
  <c r="L6530" i="2"/>
  <c r="K6530" i="2"/>
  <c r="M6530" i="2" s="1"/>
  <c r="G6530" i="2"/>
  <c r="AD6529" i="2"/>
  <c r="AC6529" i="2"/>
  <c r="M6529" i="2"/>
  <c r="K6529" i="2"/>
  <c r="L6529" i="2" s="1"/>
  <c r="G6529" i="2"/>
  <c r="AD6528" i="2"/>
  <c r="AC6528" i="2"/>
  <c r="L6528" i="2"/>
  <c r="K6528" i="2"/>
  <c r="M6528" i="2" s="1"/>
  <c r="N6528" i="2" s="1"/>
  <c r="G6528" i="2"/>
  <c r="AD6527" i="2"/>
  <c r="AC6527" i="2"/>
  <c r="K6527" i="2"/>
  <c r="G6527" i="2"/>
  <c r="AD6526" i="2"/>
  <c r="AC6526" i="2"/>
  <c r="L6526" i="2"/>
  <c r="K6526" i="2"/>
  <c r="M6526" i="2" s="1"/>
  <c r="G6526" i="2"/>
  <c r="AD6525" i="2"/>
  <c r="AC6525" i="2"/>
  <c r="M6525" i="2"/>
  <c r="K6525" i="2"/>
  <c r="L6525" i="2" s="1"/>
  <c r="G6525" i="2"/>
  <c r="AD6524" i="2"/>
  <c r="AC6524" i="2"/>
  <c r="L6524" i="2"/>
  <c r="K6524" i="2"/>
  <c r="M6524" i="2" s="1"/>
  <c r="N6524" i="2" s="1"/>
  <c r="G6524" i="2"/>
  <c r="AD6523" i="2"/>
  <c r="AC6523" i="2"/>
  <c r="K6523" i="2"/>
  <c r="G6523" i="2"/>
  <c r="AD6522" i="2"/>
  <c r="AC6522" i="2"/>
  <c r="L6522" i="2"/>
  <c r="K6522" i="2"/>
  <c r="M6522" i="2" s="1"/>
  <c r="G6522" i="2"/>
  <c r="AD6521" i="2"/>
  <c r="AC6521" i="2"/>
  <c r="M6521" i="2"/>
  <c r="K6521" i="2"/>
  <c r="L6521" i="2" s="1"/>
  <c r="G6521" i="2"/>
  <c r="AD6520" i="2"/>
  <c r="AC6520" i="2"/>
  <c r="L6520" i="2"/>
  <c r="K6520" i="2"/>
  <c r="M6520" i="2" s="1"/>
  <c r="N6520" i="2" s="1"/>
  <c r="G6520" i="2"/>
  <c r="AD6519" i="2"/>
  <c r="AC6519" i="2"/>
  <c r="K6519" i="2"/>
  <c r="G6519" i="2"/>
  <c r="AD6518" i="2"/>
  <c r="AC6518" i="2"/>
  <c r="L6518" i="2"/>
  <c r="K6518" i="2"/>
  <c r="M6518" i="2" s="1"/>
  <c r="G6518" i="2"/>
  <c r="AD6517" i="2"/>
  <c r="AC6517" i="2"/>
  <c r="M6517" i="2"/>
  <c r="K6517" i="2"/>
  <c r="L6517" i="2" s="1"/>
  <c r="G6517" i="2"/>
  <c r="AD6516" i="2"/>
  <c r="AC6516" i="2"/>
  <c r="L6516" i="2"/>
  <c r="K6516" i="2"/>
  <c r="M6516" i="2" s="1"/>
  <c r="N6516" i="2" s="1"/>
  <c r="G6516" i="2"/>
  <c r="AD6515" i="2"/>
  <c r="AC6515" i="2"/>
  <c r="K6515" i="2"/>
  <c r="G6515" i="2"/>
  <c r="AD6514" i="2"/>
  <c r="AC6514" i="2"/>
  <c r="L6514" i="2"/>
  <c r="K6514" i="2"/>
  <c r="M6514" i="2" s="1"/>
  <c r="G6514" i="2"/>
  <c r="AD6513" i="2"/>
  <c r="AC6513" i="2"/>
  <c r="M6513" i="2"/>
  <c r="K6513" i="2"/>
  <c r="L6513" i="2" s="1"/>
  <c r="G6513" i="2"/>
  <c r="AD6512" i="2"/>
  <c r="AC6512" i="2"/>
  <c r="L6512" i="2"/>
  <c r="K6512" i="2"/>
  <c r="M6512" i="2" s="1"/>
  <c r="N6512" i="2" s="1"/>
  <c r="G6512" i="2"/>
  <c r="AD6511" i="2"/>
  <c r="AC6511" i="2"/>
  <c r="K6511" i="2"/>
  <c r="G6511" i="2"/>
  <c r="AD6510" i="2"/>
  <c r="AC6510" i="2"/>
  <c r="L6510" i="2"/>
  <c r="K6510" i="2"/>
  <c r="M6510" i="2" s="1"/>
  <c r="G6510" i="2"/>
  <c r="AD6509" i="2"/>
  <c r="AC6509" i="2"/>
  <c r="M6509" i="2"/>
  <c r="K6509" i="2"/>
  <c r="L6509" i="2" s="1"/>
  <c r="G6509" i="2"/>
  <c r="AD6508" i="2"/>
  <c r="AC6508" i="2"/>
  <c r="L6508" i="2"/>
  <c r="K6508" i="2"/>
  <c r="M6508" i="2" s="1"/>
  <c r="N6508" i="2" s="1"/>
  <c r="G6508" i="2"/>
  <c r="AD6507" i="2"/>
  <c r="AC6507" i="2"/>
  <c r="K6507" i="2"/>
  <c r="G6507" i="2"/>
  <c r="AD6506" i="2"/>
  <c r="AC6506" i="2"/>
  <c r="L6506" i="2"/>
  <c r="K6506" i="2"/>
  <c r="M6506" i="2" s="1"/>
  <c r="G6506" i="2"/>
  <c r="AD6505" i="2"/>
  <c r="AC6505" i="2"/>
  <c r="M6505" i="2"/>
  <c r="K6505" i="2"/>
  <c r="L6505" i="2" s="1"/>
  <c r="G6505" i="2"/>
  <c r="AD6504" i="2"/>
  <c r="AC6504" i="2"/>
  <c r="L6504" i="2"/>
  <c r="K6504" i="2"/>
  <c r="M6504" i="2" s="1"/>
  <c r="N6504" i="2" s="1"/>
  <c r="G6504" i="2"/>
  <c r="AD6503" i="2"/>
  <c r="AC6503" i="2"/>
  <c r="K6503" i="2"/>
  <c r="G6503" i="2"/>
  <c r="AD6502" i="2"/>
  <c r="AC6502" i="2"/>
  <c r="L6502" i="2"/>
  <c r="K6502" i="2"/>
  <c r="M6502" i="2" s="1"/>
  <c r="G6502" i="2"/>
  <c r="AD6501" i="2"/>
  <c r="AC6501" i="2"/>
  <c r="M6501" i="2"/>
  <c r="K6501" i="2"/>
  <c r="L6501" i="2" s="1"/>
  <c r="G6501" i="2"/>
  <c r="AD6500" i="2"/>
  <c r="AC6500" i="2"/>
  <c r="L6500" i="2"/>
  <c r="K6500" i="2"/>
  <c r="M6500" i="2" s="1"/>
  <c r="N6500" i="2" s="1"/>
  <c r="G6500" i="2"/>
  <c r="AD6499" i="2"/>
  <c r="AC6499" i="2"/>
  <c r="K6499" i="2"/>
  <c r="G6499" i="2"/>
  <c r="AD6498" i="2"/>
  <c r="AC6498" i="2"/>
  <c r="L6498" i="2"/>
  <c r="K6498" i="2"/>
  <c r="M6498" i="2" s="1"/>
  <c r="G6498" i="2"/>
  <c r="AD6497" i="2"/>
  <c r="AC6497" i="2"/>
  <c r="M6497" i="2"/>
  <c r="K6497" i="2"/>
  <c r="L6497" i="2" s="1"/>
  <c r="G6497" i="2"/>
  <c r="AD6496" i="2"/>
  <c r="AC6496" i="2"/>
  <c r="L6496" i="2"/>
  <c r="K6496" i="2"/>
  <c r="M6496" i="2" s="1"/>
  <c r="N6496" i="2" s="1"/>
  <c r="G6496" i="2"/>
  <c r="AD6495" i="2"/>
  <c r="AC6495" i="2"/>
  <c r="K6495" i="2"/>
  <c r="G6495" i="2"/>
  <c r="AD6494" i="2"/>
  <c r="AC6494" i="2"/>
  <c r="L6494" i="2"/>
  <c r="K6494" i="2"/>
  <c r="M6494" i="2" s="1"/>
  <c r="G6494" i="2"/>
  <c r="AD6493" i="2"/>
  <c r="AC6493" i="2"/>
  <c r="M6493" i="2"/>
  <c r="K6493" i="2"/>
  <c r="L6493" i="2" s="1"/>
  <c r="G6493" i="2"/>
  <c r="AD6492" i="2"/>
  <c r="AC6492" i="2"/>
  <c r="L6492" i="2"/>
  <c r="K6492" i="2"/>
  <c r="M6492" i="2" s="1"/>
  <c r="N6492" i="2" s="1"/>
  <c r="G6492" i="2"/>
  <c r="AD6491" i="2"/>
  <c r="AC6491" i="2"/>
  <c r="K6491" i="2"/>
  <c r="G6491" i="2"/>
  <c r="AD6490" i="2"/>
  <c r="AC6490" i="2"/>
  <c r="L6490" i="2"/>
  <c r="K6490" i="2"/>
  <c r="M6490" i="2" s="1"/>
  <c r="G6490" i="2"/>
  <c r="AD6489" i="2"/>
  <c r="AC6489" i="2"/>
  <c r="M6489" i="2"/>
  <c r="K6489" i="2"/>
  <c r="L6489" i="2" s="1"/>
  <c r="G6489" i="2"/>
  <c r="AD6488" i="2"/>
  <c r="AC6488" i="2"/>
  <c r="L6488" i="2"/>
  <c r="K6488" i="2"/>
  <c r="M6488" i="2" s="1"/>
  <c r="N6488" i="2" s="1"/>
  <c r="G6488" i="2"/>
  <c r="AD6487" i="2"/>
  <c r="AC6487" i="2"/>
  <c r="K6487" i="2"/>
  <c r="G6487" i="2"/>
  <c r="AD6486" i="2"/>
  <c r="AC6486" i="2"/>
  <c r="L6486" i="2"/>
  <c r="K6486" i="2"/>
  <c r="M6486" i="2" s="1"/>
  <c r="G6486" i="2"/>
  <c r="AD6485" i="2"/>
  <c r="AC6485" i="2"/>
  <c r="M6485" i="2"/>
  <c r="K6485" i="2"/>
  <c r="L6485" i="2" s="1"/>
  <c r="G6485" i="2"/>
  <c r="AD6484" i="2"/>
  <c r="AC6484" i="2"/>
  <c r="L6484" i="2"/>
  <c r="K6484" i="2"/>
  <c r="M6484" i="2" s="1"/>
  <c r="N6484" i="2" s="1"/>
  <c r="G6484" i="2"/>
  <c r="AD6483" i="2"/>
  <c r="AC6483" i="2"/>
  <c r="K6483" i="2"/>
  <c r="G6483" i="2"/>
  <c r="AD6482" i="2"/>
  <c r="AC6482" i="2"/>
  <c r="L6482" i="2"/>
  <c r="K6482" i="2"/>
  <c r="M6482" i="2" s="1"/>
  <c r="G6482" i="2"/>
  <c r="AD6481" i="2"/>
  <c r="AC6481" i="2"/>
  <c r="M6481" i="2"/>
  <c r="K6481" i="2"/>
  <c r="L6481" i="2" s="1"/>
  <c r="G6481" i="2"/>
  <c r="AD6480" i="2"/>
  <c r="AC6480" i="2"/>
  <c r="L6480" i="2"/>
  <c r="K6480" i="2"/>
  <c r="M6480" i="2" s="1"/>
  <c r="N6480" i="2" s="1"/>
  <c r="G6480" i="2"/>
  <c r="AD6479" i="2"/>
  <c r="AC6479" i="2"/>
  <c r="K6479" i="2"/>
  <c r="G6479" i="2"/>
  <c r="AD6478" i="2"/>
  <c r="AC6478" i="2"/>
  <c r="L6478" i="2"/>
  <c r="K6478" i="2"/>
  <c r="M6478" i="2" s="1"/>
  <c r="G6478" i="2"/>
  <c r="AD6477" i="2"/>
  <c r="AC6477" i="2"/>
  <c r="M6477" i="2"/>
  <c r="K6477" i="2"/>
  <c r="L6477" i="2" s="1"/>
  <c r="G6477" i="2"/>
  <c r="AD6476" i="2"/>
  <c r="AC6476" i="2"/>
  <c r="L6476" i="2"/>
  <c r="K6476" i="2"/>
  <c r="M6476" i="2" s="1"/>
  <c r="N6476" i="2" s="1"/>
  <c r="G6476" i="2"/>
  <c r="AD6475" i="2"/>
  <c r="AC6475" i="2"/>
  <c r="K6475" i="2"/>
  <c r="G6475" i="2"/>
  <c r="AD6474" i="2"/>
  <c r="AC6474" i="2"/>
  <c r="L6474" i="2"/>
  <c r="K6474" i="2"/>
  <c r="M6474" i="2" s="1"/>
  <c r="G6474" i="2"/>
  <c r="AD6473" i="2"/>
  <c r="AC6473" i="2"/>
  <c r="M6473" i="2"/>
  <c r="K6473" i="2"/>
  <c r="L6473" i="2" s="1"/>
  <c r="G6473" i="2"/>
  <c r="AD6472" i="2"/>
  <c r="AC6472" i="2"/>
  <c r="L6472" i="2"/>
  <c r="K6472" i="2"/>
  <c r="M6472" i="2" s="1"/>
  <c r="N6472" i="2" s="1"/>
  <c r="G6472" i="2"/>
  <c r="AD6471" i="2"/>
  <c r="AC6471" i="2"/>
  <c r="K6471" i="2"/>
  <c r="G6471" i="2"/>
  <c r="AD6470" i="2"/>
  <c r="AC6470" i="2"/>
  <c r="L6470" i="2"/>
  <c r="K6470" i="2"/>
  <c r="M6470" i="2" s="1"/>
  <c r="G6470" i="2"/>
  <c r="AD6469" i="2"/>
  <c r="AC6469" i="2"/>
  <c r="M6469" i="2"/>
  <c r="K6469" i="2"/>
  <c r="L6469" i="2" s="1"/>
  <c r="G6469" i="2"/>
  <c r="AD6468" i="2"/>
  <c r="AC6468" i="2"/>
  <c r="L6468" i="2"/>
  <c r="K6468" i="2"/>
  <c r="M6468" i="2" s="1"/>
  <c r="N6468" i="2" s="1"/>
  <c r="G6468" i="2"/>
  <c r="AD6467" i="2"/>
  <c r="AC6467" i="2"/>
  <c r="K6467" i="2"/>
  <c r="G6467" i="2"/>
  <c r="AD6466" i="2"/>
  <c r="AC6466" i="2"/>
  <c r="L6466" i="2"/>
  <c r="K6466" i="2"/>
  <c r="M6466" i="2" s="1"/>
  <c r="G6466" i="2"/>
  <c r="AD6465" i="2"/>
  <c r="AC6465" i="2"/>
  <c r="M6465" i="2"/>
  <c r="K6465" i="2"/>
  <c r="L6465" i="2" s="1"/>
  <c r="G6465" i="2"/>
  <c r="AD6464" i="2"/>
  <c r="AC6464" i="2"/>
  <c r="L6464" i="2"/>
  <c r="K6464" i="2"/>
  <c r="M6464" i="2" s="1"/>
  <c r="N6464" i="2" s="1"/>
  <c r="G6464" i="2"/>
  <c r="AD6463" i="2"/>
  <c r="AC6463" i="2"/>
  <c r="K6463" i="2"/>
  <c r="G6463" i="2"/>
  <c r="AD6462" i="2"/>
  <c r="AC6462" i="2"/>
  <c r="L6462" i="2"/>
  <c r="K6462" i="2"/>
  <c r="M6462" i="2" s="1"/>
  <c r="G6462" i="2"/>
  <c r="AD6461" i="2"/>
  <c r="AC6461" i="2"/>
  <c r="M6461" i="2"/>
  <c r="K6461" i="2"/>
  <c r="L6461" i="2" s="1"/>
  <c r="G6461" i="2"/>
  <c r="AD6460" i="2"/>
  <c r="AC6460" i="2"/>
  <c r="L6460" i="2"/>
  <c r="K6460" i="2"/>
  <c r="M6460" i="2" s="1"/>
  <c r="N6460" i="2" s="1"/>
  <c r="G6460" i="2"/>
  <c r="AD6459" i="2"/>
  <c r="AC6459" i="2"/>
  <c r="K6459" i="2"/>
  <c r="G6459" i="2"/>
  <c r="AD6458" i="2"/>
  <c r="AC6458" i="2"/>
  <c r="L6458" i="2"/>
  <c r="K6458" i="2"/>
  <c r="M6458" i="2" s="1"/>
  <c r="G6458" i="2"/>
  <c r="AD6457" i="2"/>
  <c r="AC6457" i="2"/>
  <c r="M6457" i="2"/>
  <c r="K6457" i="2"/>
  <c r="L6457" i="2" s="1"/>
  <c r="G6457" i="2"/>
  <c r="AD6456" i="2"/>
  <c r="AC6456" i="2"/>
  <c r="L6456" i="2"/>
  <c r="K6456" i="2"/>
  <c r="M6456" i="2" s="1"/>
  <c r="N6456" i="2" s="1"/>
  <c r="G6456" i="2"/>
  <c r="AD6455" i="2"/>
  <c r="AC6455" i="2"/>
  <c r="K6455" i="2"/>
  <c r="G6455" i="2"/>
  <c r="AD6454" i="2"/>
  <c r="AC6454" i="2"/>
  <c r="L6454" i="2"/>
  <c r="K6454" i="2"/>
  <c r="M6454" i="2" s="1"/>
  <c r="G6454" i="2"/>
  <c r="AD6453" i="2"/>
  <c r="AC6453" i="2"/>
  <c r="M6453" i="2"/>
  <c r="K6453" i="2"/>
  <c r="L6453" i="2" s="1"/>
  <c r="G6453" i="2"/>
  <c r="AD6452" i="2"/>
  <c r="AC6452" i="2"/>
  <c r="L6452" i="2"/>
  <c r="K6452" i="2"/>
  <c r="M6452" i="2" s="1"/>
  <c r="N6452" i="2" s="1"/>
  <c r="G6452" i="2"/>
  <c r="AD6451" i="2"/>
  <c r="AC6451" i="2"/>
  <c r="K6451" i="2"/>
  <c r="G6451" i="2"/>
  <c r="AD6450" i="2"/>
  <c r="AC6450" i="2"/>
  <c r="L6450" i="2"/>
  <c r="K6450" i="2"/>
  <c r="M6450" i="2" s="1"/>
  <c r="G6450" i="2"/>
  <c r="AD6449" i="2"/>
  <c r="AC6449" i="2"/>
  <c r="M6449" i="2"/>
  <c r="K6449" i="2"/>
  <c r="L6449" i="2" s="1"/>
  <c r="G6449" i="2"/>
  <c r="AD6448" i="2"/>
  <c r="AC6448" i="2"/>
  <c r="L6448" i="2"/>
  <c r="K6448" i="2"/>
  <c r="M6448" i="2" s="1"/>
  <c r="N6448" i="2" s="1"/>
  <c r="G6448" i="2"/>
  <c r="AD6447" i="2"/>
  <c r="AC6447" i="2"/>
  <c r="K6447" i="2"/>
  <c r="G6447" i="2"/>
  <c r="AD6446" i="2"/>
  <c r="AC6446" i="2"/>
  <c r="L6446" i="2"/>
  <c r="K6446" i="2"/>
  <c r="M6446" i="2" s="1"/>
  <c r="G6446" i="2"/>
  <c r="AD6445" i="2"/>
  <c r="AC6445" i="2"/>
  <c r="M6445" i="2"/>
  <c r="K6445" i="2"/>
  <c r="L6445" i="2" s="1"/>
  <c r="G6445" i="2"/>
  <c r="AD6444" i="2"/>
  <c r="AC6444" i="2"/>
  <c r="L6444" i="2"/>
  <c r="K6444" i="2"/>
  <c r="M6444" i="2" s="1"/>
  <c r="N6444" i="2" s="1"/>
  <c r="G6444" i="2"/>
  <c r="AD6443" i="2"/>
  <c r="AC6443" i="2"/>
  <c r="K6443" i="2"/>
  <c r="G6443" i="2"/>
  <c r="AD6442" i="2"/>
  <c r="AC6442" i="2"/>
  <c r="L6442" i="2"/>
  <c r="K6442" i="2"/>
  <c r="M6442" i="2" s="1"/>
  <c r="G6442" i="2"/>
  <c r="AD6441" i="2"/>
  <c r="AC6441" i="2"/>
  <c r="M6441" i="2"/>
  <c r="K6441" i="2"/>
  <c r="L6441" i="2" s="1"/>
  <c r="G6441" i="2"/>
  <c r="AD6440" i="2"/>
  <c r="AC6440" i="2"/>
  <c r="L6440" i="2"/>
  <c r="K6440" i="2"/>
  <c r="M6440" i="2" s="1"/>
  <c r="N6440" i="2" s="1"/>
  <c r="G6440" i="2"/>
  <c r="AD6439" i="2"/>
  <c r="AC6439" i="2"/>
  <c r="K6439" i="2"/>
  <c r="G6439" i="2"/>
  <c r="AD6438" i="2"/>
  <c r="AC6438" i="2"/>
  <c r="L6438" i="2"/>
  <c r="K6438" i="2"/>
  <c r="M6438" i="2" s="1"/>
  <c r="G6438" i="2"/>
  <c r="AD6437" i="2"/>
  <c r="AC6437" i="2"/>
  <c r="M6437" i="2"/>
  <c r="K6437" i="2"/>
  <c r="L6437" i="2" s="1"/>
  <c r="G6437" i="2"/>
  <c r="AD6436" i="2"/>
  <c r="AC6436" i="2"/>
  <c r="L6436" i="2"/>
  <c r="K6436" i="2"/>
  <c r="M6436" i="2" s="1"/>
  <c r="N6436" i="2" s="1"/>
  <c r="G6436" i="2"/>
  <c r="AD6435" i="2"/>
  <c r="AC6435" i="2"/>
  <c r="K6435" i="2"/>
  <c r="G6435" i="2"/>
  <c r="AD6434" i="2"/>
  <c r="AC6434" i="2"/>
  <c r="L6434" i="2"/>
  <c r="K6434" i="2"/>
  <c r="M6434" i="2" s="1"/>
  <c r="G6434" i="2"/>
  <c r="AD6433" i="2"/>
  <c r="AC6433" i="2"/>
  <c r="M6433" i="2"/>
  <c r="K6433" i="2"/>
  <c r="L6433" i="2" s="1"/>
  <c r="G6433" i="2"/>
  <c r="AD6432" i="2"/>
  <c r="AC6432" i="2"/>
  <c r="L6432" i="2"/>
  <c r="K6432" i="2"/>
  <c r="M6432" i="2" s="1"/>
  <c r="N6432" i="2" s="1"/>
  <c r="G6432" i="2"/>
  <c r="AD6431" i="2"/>
  <c r="AC6431" i="2"/>
  <c r="K6431" i="2"/>
  <c r="G6431" i="2"/>
  <c r="AD6430" i="2"/>
  <c r="AC6430" i="2"/>
  <c r="L6430" i="2"/>
  <c r="K6430" i="2"/>
  <c r="M6430" i="2" s="1"/>
  <c r="G6430" i="2"/>
  <c r="AD6429" i="2"/>
  <c r="AC6429" i="2"/>
  <c r="M6429" i="2"/>
  <c r="K6429" i="2"/>
  <c r="L6429" i="2" s="1"/>
  <c r="G6429" i="2"/>
  <c r="AD6428" i="2"/>
  <c r="AC6428" i="2"/>
  <c r="L6428" i="2"/>
  <c r="K6428" i="2"/>
  <c r="M6428" i="2" s="1"/>
  <c r="N6428" i="2" s="1"/>
  <c r="G6428" i="2"/>
  <c r="AD6427" i="2"/>
  <c r="AC6427" i="2"/>
  <c r="K6427" i="2"/>
  <c r="G6427" i="2"/>
  <c r="AD6426" i="2"/>
  <c r="AC6426" i="2"/>
  <c r="L6426" i="2"/>
  <c r="K6426" i="2"/>
  <c r="M6426" i="2" s="1"/>
  <c r="G6426" i="2"/>
  <c r="AD6425" i="2"/>
  <c r="AC6425" i="2"/>
  <c r="M6425" i="2"/>
  <c r="K6425" i="2"/>
  <c r="L6425" i="2" s="1"/>
  <c r="G6425" i="2"/>
  <c r="AD6424" i="2"/>
  <c r="AC6424" i="2"/>
  <c r="L6424" i="2"/>
  <c r="K6424" i="2"/>
  <c r="M6424" i="2" s="1"/>
  <c r="N6424" i="2" s="1"/>
  <c r="G6424" i="2"/>
  <c r="AD6423" i="2"/>
  <c r="AC6423" i="2"/>
  <c r="K6423" i="2"/>
  <c r="G6423" i="2"/>
  <c r="AD6422" i="2"/>
  <c r="AC6422" i="2"/>
  <c r="L6422" i="2"/>
  <c r="K6422" i="2"/>
  <c r="M6422" i="2" s="1"/>
  <c r="G6422" i="2"/>
  <c r="AD6421" i="2"/>
  <c r="AC6421" i="2"/>
  <c r="M6421" i="2"/>
  <c r="K6421" i="2"/>
  <c r="L6421" i="2" s="1"/>
  <c r="G6421" i="2"/>
  <c r="AD6420" i="2"/>
  <c r="AC6420" i="2"/>
  <c r="L6420" i="2"/>
  <c r="K6420" i="2"/>
  <c r="M6420" i="2" s="1"/>
  <c r="N6420" i="2" s="1"/>
  <c r="G6420" i="2"/>
  <c r="AD6419" i="2"/>
  <c r="AC6419" i="2"/>
  <c r="K6419" i="2"/>
  <c r="G6419" i="2"/>
  <c r="AD6418" i="2"/>
  <c r="AC6418" i="2"/>
  <c r="L6418" i="2"/>
  <c r="K6418" i="2"/>
  <c r="M6418" i="2" s="1"/>
  <c r="G6418" i="2"/>
  <c r="AD6417" i="2"/>
  <c r="AC6417" i="2"/>
  <c r="M6417" i="2"/>
  <c r="K6417" i="2"/>
  <c r="L6417" i="2" s="1"/>
  <c r="G6417" i="2"/>
  <c r="AD6416" i="2"/>
  <c r="AC6416" i="2"/>
  <c r="L6416" i="2"/>
  <c r="K6416" i="2"/>
  <c r="M6416" i="2" s="1"/>
  <c r="N6416" i="2" s="1"/>
  <c r="G6416" i="2"/>
  <c r="AD6415" i="2"/>
  <c r="AC6415" i="2"/>
  <c r="K6415" i="2"/>
  <c r="G6415" i="2"/>
  <c r="AD6414" i="2"/>
  <c r="AC6414" i="2"/>
  <c r="L6414" i="2"/>
  <c r="K6414" i="2"/>
  <c r="M6414" i="2" s="1"/>
  <c r="G6414" i="2"/>
  <c r="AD6413" i="2"/>
  <c r="AC6413" i="2"/>
  <c r="M6413" i="2"/>
  <c r="K6413" i="2"/>
  <c r="L6413" i="2" s="1"/>
  <c r="G6413" i="2"/>
  <c r="AD6412" i="2"/>
  <c r="AC6412" i="2"/>
  <c r="L6412" i="2"/>
  <c r="K6412" i="2"/>
  <c r="M6412" i="2" s="1"/>
  <c r="N6412" i="2" s="1"/>
  <c r="G6412" i="2"/>
  <c r="AD6411" i="2"/>
  <c r="AC6411" i="2"/>
  <c r="K6411" i="2"/>
  <c r="G6411" i="2"/>
  <c r="AD6410" i="2"/>
  <c r="AC6410" i="2"/>
  <c r="L6410" i="2"/>
  <c r="K6410" i="2"/>
  <c r="M6410" i="2" s="1"/>
  <c r="G6410" i="2"/>
  <c r="AD6409" i="2"/>
  <c r="AC6409" i="2"/>
  <c r="M6409" i="2"/>
  <c r="K6409" i="2"/>
  <c r="L6409" i="2" s="1"/>
  <c r="G6409" i="2"/>
  <c r="AD6408" i="2"/>
  <c r="AC6408" i="2"/>
  <c r="L6408" i="2"/>
  <c r="K6408" i="2"/>
  <c r="M6408" i="2" s="1"/>
  <c r="N6408" i="2" s="1"/>
  <c r="G6408" i="2"/>
  <c r="AD6407" i="2"/>
  <c r="AC6407" i="2"/>
  <c r="K6407" i="2"/>
  <c r="G6407" i="2"/>
  <c r="AD6406" i="2"/>
  <c r="AC6406" i="2"/>
  <c r="L6406" i="2"/>
  <c r="K6406" i="2"/>
  <c r="M6406" i="2" s="1"/>
  <c r="G6406" i="2"/>
  <c r="AD6405" i="2"/>
  <c r="AC6405" i="2"/>
  <c r="M6405" i="2"/>
  <c r="K6405" i="2"/>
  <c r="L6405" i="2" s="1"/>
  <c r="G6405" i="2"/>
  <c r="AD6404" i="2"/>
  <c r="AC6404" i="2"/>
  <c r="L6404" i="2"/>
  <c r="K6404" i="2"/>
  <c r="M6404" i="2" s="1"/>
  <c r="N6404" i="2" s="1"/>
  <c r="G6404" i="2"/>
  <c r="AD6403" i="2"/>
  <c r="AC6403" i="2"/>
  <c r="K6403" i="2"/>
  <c r="G6403" i="2"/>
  <c r="AD6402" i="2"/>
  <c r="AC6402" i="2"/>
  <c r="L6402" i="2"/>
  <c r="K6402" i="2"/>
  <c r="M6402" i="2" s="1"/>
  <c r="G6402" i="2"/>
  <c r="AD6401" i="2"/>
  <c r="AC6401" i="2"/>
  <c r="M6401" i="2"/>
  <c r="K6401" i="2"/>
  <c r="L6401" i="2" s="1"/>
  <c r="G6401" i="2"/>
  <c r="AD6400" i="2"/>
  <c r="AC6400" i="2"/>
  <c r="L6400" i="2"/>
  <c r="K6400" i="2"/>
  <c r="M6400" i="2" s="1"/>
  <c r="N6400" i="2" s="1"/>
  <c r="G6400" i="2"/>
  <c r="AD6399" i="2"/>
  <c r="AC6399" i="2"/>
  <c r="K6399" i="2"/>
  <c r="G6399" i="2"/>
  <c r="AD6398" i="2"/>
  <c r="AC6398" i="2"/>
  <c r="L6398" i="2"/>
  <c r="K6398" i="2"/>
  <c r="M6398" i="2" s="1"/>
  <c r="G6398" i="2"/>
  <c r="AD6397" i="2"/>
  <c r="AC6397" i="2"/>
  <c r="M6397" i="2"/>
  <c r="K6397" i="2"/>
  <c r="L6397" i="2" s="1"/>
  <c r="G6397" i="2"/>
  <c r="AD6396" i="2"/>
  <c r="AC6396" i="2"/>
  <c r="L6396" i="2"/>
  <c r="K6396" i="2"/>
  <c r="M6396" i="2" s="1"/>
  <c r="N6396" i="2" s="1"/>
  <c r="G6396" i="2"/>
  <c r="AD6395" i="2"/>
  <c r="AC6395" i="2"/>
  <c r="K6395" i="2"/>
  <c r="G6395" i="2"/>
  <c r="AD6394" i="2"/>
  <c r="AC6394" i="2"/>
  <c r="L6394" i="2"/>
  <c r="K6394" i="2"/>
  <c r="M6394" i="2" s="1"/>
  <c r="G6394" i="2"/>
  <c r="AD6393" i="2"/>
  <c r="AC6393" i="2"/>
  <c r="M6393" i="2"/>
  <c r="K6393" i="2"/>
  <c r="L6393" i="2" s="1"/>
  <c r="G6393" i="2"/>
  <c r="AD6392" i="2"/>
  <c r="AC6392" i="2"/>
  <c r="L6392" i="2"/>
  <c r="K6392" i="2"/>
  <c r="M6392" i="2" s="1"/>
  <c r="N6392" i="2" s="1"/>
  <c r="G6392" i="2"/>
  <c r="AD6391" i="2"/>
  <c r="AC6391" i="2"/>
  <c r="K6391" i="2"/>
  <c r="G6391" i="2"/>
  <c r="AD6390" i="2"/>
  <c r="AC6390" i="2"/>
  <c r="L6390" i="2"/>
  <c r="K6390" i="2"/>
  <c r="M6390" i="2" s="1"/>
  <c r="G6390" i="2"/>
  <c r="AD6389" i="2"/>
  <c r="AC6389" i="2"/>
  <c r="M6389" i="2"/>
  <c r="K6389" i="2"/>
  <c r="L6389" i="2" s="1"/>
  <c r="G6389" i="2"/>
  <c r="AD6388" i="2"/>
  <c r="AC6388" i="2"/>
  <c r="L6388" i="2"/>
  <c r="K6388" i="2"/>
  <c r="M6388" i="2" s="1"/>
  <c r="N6388" i="2" s="1"/>
  <c r="G6388" i="2"/>
  <c r="AD6387" i="2"/>
  <c r="AC6387" i="2"/>
  <c r="K6387" i="2"/>
  <c r="G6387" i="2"/>
  <c r="AD6386" i="2"/>
  <c r="AC6386" i="2"/>
  <c r="L6386" i="2"/>
  <c r="K6386" i="2"/>
  <c r="M6386" i="2" s="1"/>
  <c r="G6386" i="2"/>
  <c r="AD6385" i="2"/>
  <c r="AC6385" i="2"/>
  <c r="M6385" i="2"/>
  <c r="K6385" i="2"/>
  <c r="L6385" i="2" s="1"/>
  <c r="G6385" i="2"/>
  <c r="AD6384" i="2"/>
  <c r="AC6384" i="2"/>
  <c r="L6384" i="2"/>
  <c r="K6384" i="2"/>
  <c r="M6384" i="2" s="1"/>
  <c r="N6384" i="2" s="1"/>
  <c r="G6384" i="2"/>
  <c r="AD6383" i="2"/>
  <c r="AC6383" i="2"/>
  <c r="K6383" i="2"/>
  <c r="G6383" i="2"/>
  <c r="AD6382" i="2"/>
  <c r="AC6382" i="2"/>
  <c r="L6382" i="2"/>
  <c r="K6382" i="2"/>
  <c r="M6382" i="2" s="1"/>
  <c r="G6382" i="2"/>
  <c r="AD6381" i="2"/>
  <c r="AC6381" i="2"/>
  <c r="M6381" i="2"/>
  <c r="K6381" i="2"/>
  <c r="L6381" i="2" s="1"/>
  <c r="G6381" i="2"/>
  <c r="AD6380" i="2"/>
  <c r="AC6380" i="2"/>
  <c r="L6380" i="2"/>
  <c r="K6380" i="2"/>
  <c r="M6380" i="2" s="1"/>
  <c r="N6380" i="2" s="1"/>
  <c r="G6380" i="2"/>
  <c r="AD6379" i="2"/>
  <c r="AC6379" i="2"/>
  <c r="K6379" i="2"/>
  <c r="G6379" i="2"/>
  <c r="AD6378" i="2"/>
  <c r="AC6378" i="2"/>
  <c r="L6378" i="2"/>
  <c r="K6378" i="2"/>
  <c r="M6378" i="2" s="1"/>
  <c r="G6378" i="2"/>
  <c r="AD6377" i="2"/>
  <c r="AC6377" i="2"/>
  <c r="M6377" i="2"/>
  <c r="K6377" i="2"/>
  <c r="L6377" i="2" s="1"/>
  <c r="G6377" i="2"/>
  <c r="AD6376" i="2"/>
  <c r="AC6376" i="2"/>
  <c r="L6376" i="2"/>
  <c r="K6376" i="2"/>
  <c r="M6376" i="2" s="1"/>
  <c r="N6376" i="2" s="1"/>
  <c r="G6376" i="2"/>
  <c r="AD6375" i="2"/>
  <c r="AC6375" i="2"/>
  <c r="K6375" i="2"/>
  <c r="G6375" i="2"/>
  <c r="AD6374" i="2"/>
  <c r="AC6374" i="2"/>
  <c r="L6374" i="2"/>
  <c r="K6374" i="2"/>
  <c r="M6374" i="2" s="1"/>
  <c r="G6374" i="2"/>
  <c r="AD6373" i="2"/>
  <c r="AC6373" i="2"/>
  <c r="M6373" i="2"/>
  <c r="K6373" i="2"/>
  <c r="L6373" i="2" s="1"/>
  <c r="G6373" i="2"/>
  <c r="AD6372" i="2"/>
  <c r="AC6372" i="2"/>
  <c r="L6372" i="2"/>
  <c r="K6372" i="2"/>
  <c r="M6372" i="2" s="1"/>
  <c r="N6372" i="2" s="1"/>
  <c r="G6372" i="2"/>
  <c r="AD6371" i="2"/>
  <c r="AC6371" i="2"/>
  <c r="K6371" i="2"/>
  <c r="G6371" i="2"/>
  <c r="AD6370" i="2"/>
  <c r="AC6370" i="2"/>
  <c r="L6370" i="2"/>
  <c r="K6370" i="2"/>
  <c r="M6370" i="2" s="1"/>
  <c r="G6370" i="2"/>
  <c r="AD6369" i="2"/>
  <c r="AC6369" i="2"/>
  <c r="M6369" i="2"/>
  <c r="K6369" i="2"/>
  <c r="L6369" i="2" s="1"/>
  <c r="G6369" i="2"/>
  <c r="AD6368" i="2"/>
  <c r="AC6368" i="2"/>
  <c r="L6368" i="2"/>
  <c r="K6368" i="2"/>
  <c r="M6368" i="2" s="1"/>
  <c r="N6368" i="2" s="1"/>
  <c r="G6368" i="2"/>
  <c r="AD6367" i="2"/>
  <c r="AC6367" i="2"/>
  <c r="K6367" i="2"/>
  <c r="G6367" i="2"/>
  <c r="AD6366" i="2"/>
  <c r="AC6366" i="2"/>
  <c r="L6366" i="2"/>
  <c r="K6366" i="2"/>
  <c r="M6366" i="2" s="1"/>
  <c r="G6366" i="2"/>
  <c r="AD6365" i="2"/>
  <c r="AC6365" i="2"/>
  <c r="M6365" i="2"/>
  <c r="K6365" i="2"/>
  <c r="L6365" i="2" s="1"/>
  <c r="G6365" i="2"/>
  <c r="AD6364" i="2"/>
  <c r="AC6364" i="2"/>
  <c r="L6364" i="2"/>
  <c r="K6364" i="2"/>
  <c r="M6364" i="2" s="1"/>
  <c r="N6364" i="2" s="1"/>
  <c r="G6364" i="2"/>
  <c r="AD6363" i="2"/>
  <c r="AC6363" i="2"/>
  <c r="K6363" i="2"/>
  <c r="G6363" i="2"/>
  <c r="AD6362" i="2"/>
  <c r="AC6362" i="2"/>
  <c r="L6362" i="2"/>
  <c r="K6362" i="2"/>
  <c r="M6362" i="2" s="1"/>
  <c r="G6362" i="2"/>
  <c r="AD6361" i="2"/>
  <c r="AC6361" i="2"/>
  <c r="M6361" i="2"/>
  <c r="K6361" i="2"/>
  <c r="L6361" i="2" s="1"/>
  <c r="G6361" i="2"/>
  <c r="AD6360" i="2"/>
  <c r="AC6360" i="2"/>
  <c r="L6360" i="2"/>
  <c r="K6360" i="2"/>
  <c r="M6360" i="2" s="1"/>
  <c r="N6360" i="2" s="1"/>
  <c r="G6360" i="2"/>
  <c r="AD6359" i="2"/>
  <c r="AC6359" i="2"/>
  <c r="K6359" i="2"/>
  <c r="G6359" i="2"/>
  <c r="AD6358" i="2"/>
  <c r="AC6358" i="2"/>
  <c r="L6358" i="2"/>
  <c r="K6358" i="2"/>
  <c r="M6358" i="2" s="1"/>
  <c r="G6358" i="2"/>
  <c r="AD6357" i="2"/>
  <c r="AC6357" i="2"/>
  <c r="M6357" i="2"/>
  <c r="K6357" i="2"/>
  <c r="L6357" i="2" s="1"/>
  <c r="G6357" i="2"/>
  <c r="AD6356" i="2"/>
  <c r="AC6356" i="2"/>
  <c r="L6356" i="2"/>
  <c r="K6356" i="2"/>
  <c r="M6356" i="2" s="1"/>
  <c r="N6356" i="2" s="1"/>
  <c r="G6356" i="2"/>
  <c r="AD6355" i="2"/>
  <c r="AC6355" i="2"/>
  <c r="K6355" i="2"/>
  <c r="G6355" i="2"/>
  <c r="AD6354" i="2"/>
  <c r="AC6354" i="2"/>
  <c r="L6354" i="2"/>
  <c r="K6354" i="2"/>
  <c r="M6354" i="2" s="1"/>
  <c r="G6354" i="2"/>
  <c r="AD6353" i="2"/>
  <c r="AC6353" i="2"/>
  <c r="M6353" i="2"/>
  <c r="K6353" i="2"/>
  <c r="L6353" i="2" s="1"/>
  <c r="G6353" i="2"/>
  <c r="AD6352" i="2"/>
  <c r="AC6352" i="2"/>
  <c r="L6352" i="2"/>
  <c r="K6352" i="2"/>
  <c r="M6352" i="2" s="1"/>
  <c r="N6352" i="2" s="1"/>
  <c r="G6352" i="2"/>
  <c r="AD6351" i="2"/>
  <c r="AC6351" i="2"/>
  <c r="K6351" i="2"/>
  <c r="G6351" i="2"/>
  <c r="AD6350" i="2"/>
  <c r="AC6350" i="2"/>
  <c r="L6350" i="2"/>
  <c r="K6350" i="2"/>
  <c r="M6350" i="2" s="1"/>
  <c r="G6350" i="2"/>
  <c r="AD6349" i="2"/>
  <c r="AC6349" i="2"/>
  <c r="M6349" i="2"/>
  <c r="K6349" i="2"/>
  <c r="L6349" i="2" s="1"/>
  <c r="G6349" i="2"/>
  <c r="AD6348" i="2"/>
  <c r="AC6348" i="2"/>
  <c r="L6348" i="2"/>
  <c r="K6348" i="2"/>
  <c r="M6348" i="2" s="1"/>
  <c r="N6348" i="2" s="1"/>
  <c r="G6348" i="2"/>
  <c r="AD6347" i="2"/>
  <c r="AC6347" i="2"/>
  <c r="K6347" i="2"/>
  <c r="G6347" i="2"/>
  <c r="AD6346" i="2"/>
  <c r="AC6346" i="2"/>
  <c r="L6346" i="2"/>
  <c r="K6346" i="2"/>
  <c r="M6346" i="2" s="1"/>
  <c r="G6346" i="2"/>
  <c r="AD6345" i="2"/>
  <c r="AC6345" i="2"/>
  <c r="M6345" i="2"/>
  <c r="K6345" i="2"/>
  <c r="L6345" i="2" s="1"/>
  <c r="G6345" i="2"/>
  <c r="AD6344" i="2"/>
  <c r="AC6344" i="2"/>
  <c r="L6344" i="2"/>
  <c r="K6344" i="2"/>
  <c r="M6344" i="2" s="1"/>
  <c r="N6344" i="2" s="1"/>
  <c r="G6344" i="2"/>
  <c r="AD6343" i="2"/>
  <c r="AC6343" i="2"/>
  <c r="K6343" i="2"/>
  <c r="G6343" i="2"/>
  <c r="AD6342" i="2"/>
  <c r="AC6342" i="2"/>
  <c r="L6342" i="2"/>
  <c r="K6342" i="2"/>
  <c r="M6342" i="2" s="1"/>
  <c r="G6342" i="2"/>
  <c r="AD6341" i="2"/>
  <c r="AC6341" i="2"/>
  <c r="M6341" i="2"/>
  <c r="K6341" i="2"/>
  <c r="L6341" i="2" s="1"/>
  <c r="G6341" i="2"/>
  <c r="AD6340" i="2"/>
  <c r="AC6340" i="2"/>
  <c r="L6340" i="2"/>
  <c r="K6340" i="2"/>
  <c r="M6340" i="2" s="1"/>
  <c r="N6340" i="2" s="1"/>
  <c r="G6340" i="2"/>
  <c r="AD6339" i="2"/>
  <c r="AC6339" i="2"/>
  <c r="K6339" i="2"/>
  <c r="G6339" i="2"/>
  <c r="AD6338" i="2"/>
  <c r="AC6338" i="2"/>
  <c r="L6338" i="2"/>
  <c r="K6338" i="2"/>
  <c r="M6338" i="2" s="1"/>
  <c r="G6338" i="2"/>
  <c r="AD6337" i="2"/>
  <c r="AC6337" i="2"/>
  <c r="M6337" i="2"/>
  <c r="K6337" i="2"/>
  <c r="L6337" i="2" s="1"/>
  <c r="G6337" i="2"/>
  <c r="AD6336" i="2"/>
  <c r="AC6336" i="2"/>
  <c r="L6336" i="2"/>
  <c r="K6336" i="2"/>
  <c r="M6336" i="2" s="1"/>
  <c r="N6336" i="2" s="1"/>
  <c r="G6336" i="2"/>
  <c r="AD6335" i="2"/>
  <c r="AC6335" i="2"/>
  <c r="K6335" i="2"/>
  <c r="G6335" i="2"/>
  <c r="AD6334" i="2"/>
  <c r="AC6334" i="2"/>
  <c r="L6334" i="2"/>
  <c r="K6334" i="2"/>
  <c r="M6334" i="2" s="1"/>
  <c r="G6334" i="2"/>
  <c r="AD6333" i="2"/>
  <c r="AC6333" i="2"/>
  <c r="M6333" i="2"/>
  <c r="K6333" i="2"/>
  <c r="L6333" i="2" s="1"/>
  <c r="G6333" i="2"/>
  <c r="AD6332" i="2"/>
  <c r="AC6332" i="2"/>
  <c r="L6332" i="2"/>
  <c r="K6332" i="2"/>
  <c r="M6332" i="2" s="1"/>
  <c r="N6332" i="2" s="1"/>
  <c r="G6332" i="2"/>
  <c r="AD6331" i="2"/>
  <c r="AC6331" i="2"/>
  <c r="K6331" i="2"/>
  <c r="G6331" i="2"/>
  <c r="AD6330" i="2"/>
  <c r="AC6330" i="2"/>
  <c r="L6330" i="2"/>
  <c r="K6330" i="2"/>
  <c r="M6330" i="2" s="1"/>
  <c r="G6330" i="2"/>
  <c r="AD6329" i="2"/>
  <c r="AC6329" i="2"/>
  <c r="M6329" i="2"/>
  <c r="K6329" i="2"/>
  <c r="L6329" i="2" s="1"/>
  <c r="G6329" i="2"/>
  <c r="AD6328" i="2"/>
  <c r="AC6328" i="2"/>
  <c r="L6328" i="2"/>
  <c r="K6328" i="2"/>
  <c r="M6328" i="2" s="1"/>
  <c r="N6328" i="2" s="1"/>
  <c r="G6328" i="2"/>
  <c r="AD6327" i="2"/>
  <c r="AC6327" i="2"/>
  <c r="K6327" i="2"/>
  <c r="G6327" i="2"/>
  <c r="AD6326" i="2"/>
  <c r="AC6326" i="2"/>
  <c r="L6326" i="2"/>
  <c r="K6326" i="2"/>
  <c r="M6326" i="2" s="1"/>
  <c r="G6326" i="2"/>
  <c r="AD6325" i="2"/>
  <c r="AC6325" i="2"/>
  <c r="M6325" i="2"/>
  <c r="K6325" i="2"/>
  <c r="L6325" i="2" s="1"/>
  <c r="G6325" i="2"/>
  <c r="AD6324" i="2"/>
  <c r="AC6324" i="2"/>
  <c r="L6324" i="2"/>
  <c r="K6324" i="2"/>
  <c r="M6324" i="2" s="1"/>
  <c r="N6324" i="2" s="1"/>
  <c r="G6324" i="2"/>
  <c r="AD6323" i="2"/>
  <c r="AC6323" i="2"/>
  <c r="K6323" i="2"/>
  <c r="G6323" i="2"/>
  <c r="AD6322" i="2"/>
  <c r="AC6322" i="2"/>
  <c r="L6322" i="2"/>
  <c r="K6322" i="2"/>
  <c r="M6322" i="2" s="1"/>
  <c r="G6322" i="2"/>
  <c r="AD6321" i="2"/>
  <c r="AC6321" i="2"/>
  <c r="M6321" i="2"/>
  <c r="K6321" i="2"/>
  <c r="L6321" i="2" s="1"/>
  <c r="G6321" i="2"/>
  <c r="AD6320" i="2"/>
  <c r="AC6320" i="2"/>
  <c r="L6320" i="2"/>
  <c r="K6320" i="2"/>
  <c r="M6320" i="2" s="1"/>
  <c r="N6320" i="2" s="1"/>
  <c r="G6320" i="2"/>
  <c r="AD6319" i="2"/>
  <c r="AC6319" i="2"/>
  <c r="K6319" i="2"/>
  <c r="G6319" i="2"/>
  <c r="AD6318" i="2"/>
  <c r="AC6318" i="2"/>
  <c r="L6318" i="2"/>
  <c r="K6318" i="2"/>
  <c r="M6318" i="2" s="1"/>
  <c r="G6318" i="2"/>
  <c r="AD6317" i="2"/>
  <c r="AC6317" i="2"/>
  <c r="M6317" i="2"/>
  <c r="K6317" i="2"/>
  <c r="L6317" i="2" s="1"/>
  <c r="G6317" i="2"/>
  <c r="AD6316" i="2"/>
  <c r="AC6316" i="2"/>
  <c r="L6316" i="2"/>
  <c r="K6316" i="2"/>
  <c r="M6316" i="2" s="1"/>
  <c r="N6316" i="2" s="1"/>
  <c r="G6316" i="2"/>
  <c r="AD6315" i="2"/>
  <c r="AC6315" i="2"/>
  <c r="K6315" i="2"/>
  <c r="G6315" i="2"/>
  <c r="AD6314" i="2"/>
  <c r="AC6314" i="2"/>
  <c r="L6314" i="2"/>
  <c r="K6314" i="2"/>
  <c r="M6314" i="2" s="1"/>
  <c r="G6314" i="2"/>
  <c r="AD6313" i="2"/>
  <c r="AC6313" i="2"/>
  <c r="M6313" i="2"/>
  <c r="K6313" i="2"/>
  <c r="L6313" i="2" s="1"/>
  <c r="G6313" i="2"/>
  <c r="AD6312" i="2"/>
  <c r="AC6312" i="2"/>
  <c r="L6312" i="2"/>
  <c r="K6312" i="2"/>
  <c r="M6312" i="2" s="1"/>
  <c r="N6312" i="2" s="1"/>
  <c r="G6312" i="2"/>
  <c r="AD6311" i="2"/>
  <c r="AC6311" i="2"/>
  <c r="K6311" i="2"/>
  <c r="G6311" i="2"/>
  <c r="AD6310" i="2"/>
  <c r="AC6310" i="2"/>
  <c r="L6310" i="2"/>
  <c r="K6310" i="2"/>
  <c r="M6310" i="2" s="1"/>
  <c r="G6310" i="2"/>
  <c r="AD6309" i="2"/>
  <c r="AC6309" i="2"/>
  <c r="M6309" i="2"/>
  <c r="K6309" i="2"/>
  <c r="L6309" i="2" s="1"/>
  <c r="G6309" i="2"/>
  <c r="AD6308" i="2"/>
  <c r="AC6308" i="2"/>
  <c r="L6308" i="2"/>
  <c r="K6308" i="2"/>
  <c r="M6308" i="2" s="1"/>
  <c r="N6308" i="2" s="1"/>
  <c r="G6308" i="2"/>
  <c r="AD6307" i="2"/>
  <c r="AC6307" i="2"/>
  <c r="K6307" i="2"/>
  <c r="G6307" i="2"/>
  <c r="AD6306" i="2"/>
  <c r="AC6306" i="2"/>
  <c r="L6306" i="2"/>
  <c r="K6306" i="2"/>
  <c r="M6306" i="2" s="1"/>
  <c r="G6306" i="2"/>
  <c r="AD6305" i="2"/>
  <c r="AC6305" i="2"/>
  <c r="M6305" i="2"/>
  <c r="K6305" i="2"/>
  <c r="L6305" i="2" s="1"/>
  <c r="G6305" i="2"/>
  <c r="AD6304" i="2"/>
  <c r="AC6304" i="2"/>
  <c r="L6304" i="2"/>
  <c r="K6304" i="2"/>
  <c r="M6304" i="2" s="1"/>
  <c r="N6304" i="2" s="1"/>
  <c r="G6304" i="2"/>
  <c r="AD6303" i="2"/>
  <c r="AC6303" i="2"/>
  <c r="K6303" i="2"/>
  <c r="G6303" i="2"/>
  <c r="AD6302" i="2"/>
  <c r="AC6302" i="2"/>
  <c r="L6302" i="2"/>
  <c r="K6302" i="2"/>
  <c r="M6302" i="2" s="1"/>
  <c r="G6302" i="2"/>
  <c r="AD6301" i="2"/>
  <c r="AC6301" i="2"/>
  <c r="M6301" i="2"/>
  <c r="K6301" i="2"/>
  <c r="L6301" i="2" s="1"/>
  <c r="G6301" i="2"/>
  <c r="AD6300" i="2"/>
  <c r="AC6300" i="2"/>
  <c r="L6300" i="2"/>
  <c r="K6300" i="2"/>
  <c r="M6300" i="2" s="1"/>
  <c r="N6300" i="2" s="1"/>
  <c r="G6300" i="2"/>
  <c r="AD6299" i="2"/>
  <c r="AC6299" i="2"/>
  <c r="K6299" i="2"/>
  <c r="G6299" i="2"/>
  <c r="AD6298" i="2"/>
  <c r="AC6298" i="2"/>
  <c r="L6298" i="2"/>
  <c r="K6298" i="2"/>
  <c r="M6298" i="2" s="1"/>
  <c r="G6298" i="2"/>
  <c r="AD6297" i="2"/>
  <c r="AC6297" i="2"/>
  <c r="M6297" i="2"/>
  <c r="K6297" i="2"/>
  <c r="L6297" i="2" s="1"/>
  <c r="G6297" i="2"/>
  <c r="AD6296" i="2"/>
  <c r="AC6296" i="2"/>
  <c r="L6296" i="2"/>
  <c r="K6296" i="2"/>
  <c r="M6296" i="2" s="1"/>
  <c r="N6296" i="2" s="1"/>
  <c r="G6296" i="2"/>
  <c r="AD6295" i="2"/>
  <c r="AC6295" i="2"/>
  <c r="K6295" i="2"/>
  <c r="G6295" i="2"/>
  <c r="AD6294" i="2"/>
  <c r="AC6294" i="2"/>
  <c r="L6294" i="2"/>
  <c r="K6294" i="2"/>
  <c r="M6294" i="2" s="1"/>
  <c r="G6294" i="2"/>
  <c r="AD6293" i="2"/>
  <c r="AC6293" i="2"/>
  <c r="M6293" i="2"/>
  <c r="K6293" i="2"/>
  <c r="L6293" i="2" s="1"/>
  <c r="G6293" i="2"/>
  <c r="AD6292" i="2"/>
  <c r="AC6292" i="2"/>
  <c r="L6292" i="2"/>
  <c r="K6292" i="2"/>
  <c r="M6292" i="2" s="1"/>
  <c r="N6292" i="2" s="1"/>
  <c r="G6292" i="2"/>
  <c r="AD6291" i="2"/>
  <c r="AC6291" i="2"/>
  <c r="K6291" i="2"/>
  <c r="G6291" i="2"/>
  <c r="AD6290" i="2"/>
  <c r="AC6290" i="2"/>
  <c r="L6290" i="2"/>
  <c r="K6290" i="2"/>
  <c r="M6290" i="2" s="1"/>
  <c r="G6290" i="2"/>
  <c r="AD6289" i="2"/>
  <c r="AC6289" i="2"/>
  <c r="M6289" i="2"/>
  <c r="K6289" i="2"/>
  <c r="L6289" i="2" s="1"/>
  <c r="G6289" i="2"/>
  <c r="AD6288" i="2"/>
  <c r="AC6288" i="2"/>
  <c r="L6288" i="2"/>
  <c r="K6288" i="2"/>
  <c r="M6288" i="2" s="1"/>
  <c r="N6288" i="2" s="1"/>
  <c r="G6288" i="2"/>
  <c r="AD6287" i="2"/>
  <c r="AC6287" i="2"/>
  <c r="K6287" i="2"/>
  <c r="G6287" i="2"/>
  <c r="AD6286" i="2"/>
  <c r="AC6286" i="2"/>
  <c r="L6286" i="2"/>
  <c r="K6286" i="2"/>
  <c r="M6286" i="2" s="1"/>
  <c r="G6286" i="2"/>
  <c r="AD6285" i="2"/>
  <c r="AC6285" i="2"/>
  <c r="M6285" i="2"/>
  <c r="K6285" i="2"/>
  <c r="L6285" i="2" s="1"/>
  <c r="G6285" i="2"/>
  <c r="AD6284" i="2"/>
  <c r="AC6284" i="2"/>
  <c r="L6284" i="2"/>
  <c r="K6284" i="2"/>
  <c r="M6284" i="2" s="1"/>
  <c r="N6284" i="2" s="1"/>
  <c r="G6284" i="2"/>
  <c r="AD6283" i="2"/>
  <c r="AC6283" i="2"/>
  <c r="K6283" i="2"/>
  <c r="G6283" i="2"/>
  <c r="AD6282" i="2"/>
  <c r="AC6282" i="2"/>
  <c r="L6282" i="2"/>
  <c r="K6282" i="2"/>
  <c r="M6282" i="2" s="1"/>
  <c r="G6282" i="2"/>
  <c r="AD6281" i="2"/>
  <c r="AC6281" i="2"/>
  <c r="M6281" i="2"/>
  <c r="K6281" i="2"/>
  <c r="L6281" i="2" s="1"/>
  <c r="G6281" i="2"/>
  <c r="AD6280" i="2"/>
  <c r="AC6280" i="2"/>
  <c r="L6280" i="2"/>
  <c r="K6280" i="2"/>
  <c r="M6280" i="2" s="1"/>
  <c r="N6280" i="2" s="1"/>
  <c r="G6280" i="2"/>
  <c r="AD6279" i="2"/>
  <c r="AC6279" i="2"/>
  <c r="K6279" i="2"/>
  <c r="G6279" i="2"/>
  <c r="AD6278" i="2"/>
  <c r="AC6278" i="2"/>
  <c r="L6278" i="2"/>
  <c r="K6278" i="2"/>
  <c r="M6278" i="2" s="1"/>
  <c r="G6278" i="2"/>
  <c r="AD6277" i="2"/>
  <c r="AC6277" i="2"/>
  <c r="M6277" i="2"/>
  <c r="K6277" i="2"/>
  <c r="L6277" i="2" s="1"/>
  <c r="G6277" i="2"/>
  <c r="AD6276" i="2"/>
  <c r="AC6276" i="2"/>
  <c r="L6276" i="2"/>
  <c r="K6276" i="2"/>
  <c r="M6276" i="2" s="1"/>
  <c r="N6276" i="2" s="1"/>
  <c r="G6276" i="2"/>
  <c r="AD6275" i="2"/>
  <c r="AC6275" i="2"/>
  <c r="K6275" i="2"/>
  <c r="G6275" i="2"/>
  <c r="AD6274" i="2"/>
  <c r="AC6274" i="2"/>
  <c r="L6274" i="2"/>
  <c r="K6274" i="2"/>
  <c r="M6274" i="2" s="1"/>
  <c r="G6274" i="2"/>
  <c r="AD6273" i="2"/>
  <c r="AC6273" i="2"/>
  <c r="M6273" i="2"/>
  <c r="K6273" i="2"/>
  <c r="L6273" i="2" s="1"/>
  <c r="G6273" i="2"/>
  <c r="AD6272" i="2"/>
  <c r="AC6272" i="2"/>
  <c r="L6272" i="2"/>
  <c r="K6272" i="2"/>
  <c r="M6272" i="2" s="1"/>
  <c r="N6272" i="2" s="1"/>
  <c r="G6272" i="2"/>
  <c r="AD6271" i="2"/>
  <c r="AC6271" i="2"/>
  <c r="K6271" i="2"/>
  <c r="G6271" i="2"/>
  <c r="AD6270" i="2"/>
  <c r="AC6270" i="2"/>
  <c r="L6270" i="2"/>
  <c r="K6270" i="2"/>
  <c r="M6270" i="2" s="1"/>
  <c r="G6270" i="2"/>
  <c r="AD6269" i="2"/>
  <c r="AC6269" i="2"/>
  <c r="M6269" i="2"/>
  <c r="K6269" i="2"/>
  <c r="L6269" i="2" s="1"/>
  <c r="G6269" i="2"/>
  <c r="AD6268" i="2"/>
  <c r="AC6268" i="2"/>
  <c r="L6268" i="2"/>
  <c r="K6268" i="2"/>
  <c r="M6268" i="2" s="1"/>
  <c r="N6268" i="2" s="1"/>
  <c r="G6268" i="2"/>
  <c r="AD6267" i="2"/>
  <c r="AC6267" i="2"/>
  <c r="K6267" i="2"/>
  <c r="G6267" i="2"/>
  <c r="AD6266" i="2"/>
  <c r="AC6266" i="2"/>
  <c r="L6266" i="2"/>
  <c r="K6266" i="2"/>
  <c r="M6266" i="2" s="1"/>
  <c r="G6266" i="2"/>
  <c r="AD6265" i="2"/>
  <c r="AC6265" i="2"/>
  <c r="M6265" i="2"/>
  <c r="K6265" i="2"/>
  <c r="L6265" i="2" s="1"/>
  <c r="G6265" i="2"/>
  <c r="AD6264" i="2"/>
  <c r="AC6264" i="2"/>
  <c r="L6264" i="2"/>
  <c r="K6264" i="2"/>
  <c r="M6264" i="2" s="1"/>
  <c r="N6264" i="2" s="1"/>
  <c r="G6264" i="2"/>
  <c r="AD6263" i="2"/>
  <c r="AC6263" i="2"/>
  <c r="K6263" i="2"/>
  <c r="G6263" i="2"/>
  <c r="AD6262" i="2"/>
  <c r="AC6262" i="2"/>
  <c r="L6262" i="2"/>
  <c r="K6262" i="2"/>
  <c r="M6262" i="2" s="1"/>
  <c r="G6262" i="2"/>
  <c r="AD6261" i="2"/>
  <c r="AC6261" i="2"/>
  <c r="M6261" i="2"/>
  <c r="K6261" i="2"/>
  <c r="L6261" i="2" s="1"/>
  <c r="G6261" i="2"/>
  <c r="AD6260" i="2"/>
  <c r="AC6260" i="2"/>
  <c r="L6260" i="2"/>
  <c r="K6260" i="2"/>
  <c r="M6260" i="2" s="1"/>
  <c r="N6260" i="2" s="1"/>
  <c r="G6260" i="2"/>
  <c r="AD6259" i="2"/>
  <c r="AC6259" i="2"/>
  <c r="K6259" i="2"/>
  <c r="G6259" i="2"/>
  <c r="AD6258" i="2"/>
  <c r="AC6258" i="2"/>
  <c r="L6258" i="2"/>
  <c r="K6258" i="2"/>
  <c r="M6258" i="2" s="1"/>
  <c r="G6258" i="2"/>
  <c r="AD6257" i="2"/>
  <c r="AC6257" i="2"/>
  <c r="M6257" i="2"/>
  <c r="K6257" i="2"/>
  <c r="L6257" i="2" s="1"/>
  <c r="G6257" i="2"/>
  <c r="AD6256" i="2"/>
  <c r="AC6256" i="2"/>
  <c r="L6256" i="2"/>
  <c r="K6256" i="2"/>
  <c r="M6256" i="2" s="1"/>
  <c r="N6256" i="2" s="1"/>
  <c r="G6256" i="2"/>
  <c r="AD6255" i="2"/>
  <c r="AC6255" i="2"/>
  <c r="K6255" i="2"/>
  <c r="G6255" i="2"/>
  <c r="AD6254" i="2"/>
  <c r="AC6254" i="2"/>
  <c r="L6254" i="2"/>
  <c r="K6254" i="2"/>
  <c r="M6254" i="2" s="1"/>
  <c r="G6254" i="2"/>
  <c r="AD6253" i="2"/>
  <c r="AC6253" i="2"/>
  <c r="M6253" i="2"/>
  <c r="K6253" i="2"/>
  <c r="L6253" i="2" s="1"/>
  <c r="G6253" i="2"/>
  <c r="AD6252" i="2"/>
  <c r="AC6252" i="2"/>
  <c r="L6252" i="2"/>
  <c r="K6252" i="2"/>
  <c r="M6252" i="2" s="1"/>
  <c r="N6252" i="2" s="1"/>
  <c r="G6252" i="2"/>
  <c r="AD6251" i="2"/>
  <c r="AC6251" i="2"/>
  <c r="K6251" i="2"/>
  <c r="G6251" i="2"/>
  <c r="AD6250" i="2"/>
  <c r="AC6250" i="2"/>
  <c r="L6250" i="2"/>
  <c r="K6250" i="2"/>
  <c r="M6250" i="2" s="1"/>
  <c r="G6250" i="2"/>
  <c r="AD6249" i="2"/>
  <c r="AC6249" i="2"/>
  <c r="M6249" i="2"/>
  <c r="K6249" i="2"/>
  <c r="L6249" i="2" s="1"/>
  <c r="G6249" i="2"/>
  <c r="AD6248" i="2"/>
  <c r="AC6248" i="2"/>
  <c r="L6248" i="2"/>
  <c r="K6248" i="2"/>
  <c r="M6248" i="2" s="1"/>
  <c r="N6248" i="2" s="1"/>
  <c r="G6248" i="2"/>
  <c r="AD6247" i="2"/>
  <c r="AC6247" i="2"/>
  <c r="K6247" i="2"/>
  <c r="G6247" i="2"/>
  <c r="AD6246" i="2"/>
  <c r="AC6246" i="2"/>
  <c r="L6246" i="2"/>
  <c r="K6246" i="2"/>
  <c r="M6246" i="2" s="1"/>
  <c r="G6246" i="2"/>
  <c r="AD6245" i="2"/>
  <c r="AC6245" i="2"/>
  <c r="M6245" i="2"/>
  <c r="K6245" i="2"/>
  <c r="L6245" i="2" s="1"/>
  <c r="G6245" i="2"/>
  <c r="AD6244" i="2"/>
  <c r="AC6244" i="2"/>
  <c r="L6244" i="2"/>
  <c r="K6244" i="2"/>
  <c r="M6244" i="2" s="1"/>
  <c r="N6244" i="2" s="1"/>
  <c r="G6244" i="2"/>
  <c r="AD6243" i="2"/>
  <c r="AC6243" i="2"/>
  <c r="K6243" i="2"/>
  <c r="G6243" i="2"/>
  <c r="AD6242" i="2"/>
  <c r="AC6242" i="2"/>
  <c r="L6242" i="2"/>
  <c r="K6242" i="2"/>
  <c r="M6242" i="2" s="1"/>
  <c r="G6242" i="2"/>
  <c r="AD6241" i="2"/>
  <c r="AC6241" i="2"/>
  <c r="M6241" i="2"/>
  <c r="K6241" i="2"/>
  <c r="L6241" i="2" s="1"/>
  <c r="G6241" i="2"/>
  <c r="AD6240" i="2"/>
  <c r="AC6240" i="2"/>
  <c r="L6240" i="2"/>
  <c r="K6240" i="2"/>
  <c r="M6240" i="2" s="1"/>
  <c r="N6240" i="2" s="1"/>
  <c r="G6240" i="2"/>
  <c r="AD6239" i="2"/>
  <c r="AC6239" i="2"/>
  <c r="K6239" i="2"/>
  <c r="G6239" i="2"/>
  <c r="AD6238" i="2"/>
  <c r="AC6238" i="2"/>
  <c r="L6238" i="2"/>
  <c r="K6238" i="2"/>
  <c r="M6238" i="2" s="1"/>
  <c r="G6238" i="2"/>
  <c r="AD6237" i="2"/>
  <c r="AC6237" i="2"/>
  <c r="M6237" i="2"/>
  <c r="K6237" i="2"/>
  <c r="L6237" i="2" s="1"/>
  <c r="G6237" i="2"/>
  <c r="AD6236" i="2"/>
  <c r="AC6236" i="2"/>
  <c r="L6236" i="2"/>
  <c r="K6236" i="2"/>
  <c r="M6236" i="2" s="1"/>
  <c r="N6236" i="2" s="1"/>
  <c r="G6236" i="2"/>
  <c r="AD6235" i="2"/>
  <c r="AC6235" i="2"/>
  <c r="K6235" i="2"/>
  <c r="G6235" i="2"/>
  <c r="AD6234" i="2"/>
  <c r="AC6234" i="2"/>
  <c r="L6234" i="2"/>
  <c r="K6234" i="2"/>
  <c r="M6234" i="2" s="1"/>
  <c r="G6234" i="2"/>
  <c r="AD6233" i="2"/>
  <c r="AC6233" i="2"/>
  <c r="M6233" i="2"/>
  <c r="K6233" i="2"/>
  <c r="L6233" i="2" s="1"/>
  <c r="G6233" i="2"/>
  <c r="AD6232" i="2"/>
  <c r="AC6232" i="2"/>
  <c r="L6232" i="2"/>
  <c r="K6232" i="2"/>
  <c r="M6232" i="2" s="1"/>
  <c r="N6232" i="2" s="1"/>
  <c r="G6232" i="2"/>
  <c r="AD6231" i="2"/>
  <c r="AC6231" i="2"/>
  <c r="K6231" i="2"/>
  <c r="G6231" i="2"/>
  <c r="AD6230" i="2"/>
  <c r="AC6230" i="2"/>
  <c r="L6230" i="2"/>
  <c r="K6230" i="2"/>
  <c r="M6230" i="2" s="1"/>
  <c r="G6230" i="2"/>
  <c r="AD6229" i="2"/>
  <c r="AC6229" i="2"/>
  <c r="M6229" i="2"/>
  <c r="K6229" i="2"/>
  <c r="L6229" i="2" s="1"/>
  <c r="G6229" i="2"/>
  <c r="AD6228" i="2"/>
  <c r="AC6228" i="2"/>
  <c r="L6228" i="2"/>
  <c r="K6228" i="2"/>
  <c r="M6228" i="2" s="1"/>
  <c r="N6228" i="2" s="1"/>
  <c r="G6228" i="2"/>
  <c r="AD6227" i="2"/>
  <c r="AC6227" i="2"/>
  <c r="K6227" i="2"/>
  <c r="G6227" i="2"/>
  <c r="AD6226" i="2"/>
  <c r="AC6226" i="2"/>
  <c r="L6226" i="2"/>
  <c r="K6226" i="2"/>
  <c r="M6226" i="2" s="1"/>
  <c r="G6226" i="2"/>
  <c r="AD6225" i="2"/>
  <c r="AC6225" i="2"/>
  <c r="M6225" i="2"/>
  <c r="K6225" i="2"/>
  <c r="L6225" i="2" s="1"/>
  <c r="G6225" i="2"/>
  <c r="AD6224" i="2"/>
  <c r="AC6224" i="2"/>
  <c r="L6224" i="2"/>
  <c r="K6224" i="2"/>
  <c r="M6224" i="2" s="1"/>
  <c r="N6224" i="2" s="1"/>
  <c r="G6224" i="2"/>
  <c r="AD6223" i="2"/>
  <c r="AC6223" i="2"/>
  <c r="K6223" i="2"/>
  <c r="G6223" i="2"/>
  <c r="AD6222" i="2"/>
  <c r="AC6222" i="2"/>
  <c r="L6222" i="2"/>
  <c r="K6222" i="2"/>
  <c r="M6222" i="2" s="1"/>
  <c r="G6222" i="2"/>
  <c r="AD6221" i="2"/>
  <c r="AC6221" i="2"/>
  <c r="M6221" i="2"/>
  <c r="K6221" i="2"/>
  <c r="L6221" i="2" s="1"/>
  <c r="G6221" i="2"/>
  <c r="AD6220" i="2"/>
  <c r="AC6220" i="2"/>
  <c r="L6220" i="2"/>
  <c r="K6220" i="2"/>
  <c r="M6220" i="2" s="1"/>
  <c r="N6220" i="2" s="1"/>
  <c r="G6220" i="2"/>
  <c r="AD6219" i="2"/>
  <c r="AC6219" i="2"/>
  <c r="K6219" i="2"/>
  <c r="G6219" i="2"/>
  <c r="AD6218" i="2"/>
  <c r="AC6218" i="2"/>
  <c r="L6218" i="2"/>
  <c r="K6218" i="2"/>
  <c r="M6218" i="2" s="1"/>
  <c r="G6218" i="2"/>
  <c r="AD6217" i="2"/>
  <c r="AC6217" i="2"/>
  <c r="M6217" i="2"/>
  <c r="K6217" i="2"/>
  <c r="L6217" i="2" s="1"/>
  <c r="G6217" i="2"/>
  <c r="AD6216" i="2"/>
  <c r="AC6216" i="2"/>
  <c r="L6216" i="2"/>
  <c r="K6216" i="2"/>
  <c r="M6216" i="2" s="1"/>
  <c r="N6216" i="2" s="1"/>
  <c r="G6216" i="2"/>
  <c r="AD6215" i="2"/>
  <c r="AC6215" i="2"/>
  <c r="K6215" i="2"/>
  <c r="G6215" i="2"/>
  <c r="AD6214" i="2"/>
  <c r="AC6214" i="2"/>
  <c r="L6214" i="2"/>
  <c r="K6214" i="2"/>
  <c r="M6214" i="2" s="1"/>
  <c r="G6214" i="2"/>
  <c r="AD6213" i="2"/>
  <c r="AC6213" i="2"/>
  <c r="M6213" i="2"/>
  <c r="K6213" i="2"/>
  <c r="L6213" i="2" s="1"/>
  <c r="G6213" i="2"/>
  <c r="AD6212" i="2"/>
  <c r="AC6212" i="2"/>
  <c r="L6212" i="2"/>
  <c r="K6212" i="2"/>
  <c r="M6212" i="2" s="1"/>
  <c r="N6212" i="2" s="1"/>
  <c r="G6212" i="2"/>
  <c r="AD6211" i="2"/>
  <c r="AC6211" i="2"/>
  <c r="K6211" i="2"/>
  <c r="G6211" i="2"/>
  <c r="AD6210" i="2"/>
  <c r="AC6210" i="2"/>
  <c r="L6210" i="2"/>
  <c r="K6210" i="2"/>
  <c r="M6210" i="2" s="1"/>
  <c r="G6210" i="2"/>
  <c r="AD6209" i="2"/>
  <c r="AC6209" i="2"/>
  <c r="M6209" i="2"/>
  <c r="K6209" i="2"/>
  <c r="L6209" i="2" s="1"/>
  <c r="G6209" i="2"/>
  <c r="AD6208" i="2"/>
  <c r="AC6208" i="2"/>
  <c r="L6208" i="2"/>
  <c r="K6208" i="2"/>
  <c r="M6208" i="2" s="1"/>
  <c r="N6208" i="2" s="1"/>
  <c r="G6208" i="2"/>
  <c r="AD6207" i="2"/>
  <c r="AC6207" i="2"/>
  <c r="K6207" i="2"/>
  <c r="G6207" i="2"/>
  <c r="AD6206" i="2"/>
  <c r="AC6206" i="2"/>
  <c r="L6206" i="2"/>
  <c r="K6206" i="2"/>
  <c r="M6206" i="2" s="1"/>
  <c r="G6206" i="2"/>
  <c r="AD6205" i="2"/>
  <c r="AC6205" i="2"/>
  <c r="M6205" i="2"/>
  <c r="K6205" i="2"/>
  <c r="L6205" i="2" s="1"/>
  <c r="G6205" i="2"/>
  <c r="AD6204" i="2"/>
  <c r="AC6204" i="2"/>
  <c r="L6204" i="2"/>
  <c r="K6204" i="2"/>
  <c r="M6204" i="2" s="1"/>
  <c r="N6204" i="2" s="1"/>
  <c r="G6204" i="2"/>
  <c r="AD6203" i="2"/>
  <c r="AC6203" i="2"/>
  <c r="K6203" i="2"/>
  <c r="G6203" i="2"/>
  <c r="AD6202" i="2"/>
  <c r="AC6202" i="2"/>
  <c r="L6202" i="2"/>
  <c r="K6202" i="2"/>
  <c r="M6202" i="2" s="1"/>
  <c r="G6202" i="2"/>
  <c r="AD6201" i="2"/>
  <c r="AC6201" i="2"/>
  <c r="M6201" i="2"/>
  <c r="K6201" i="2"/>
  <c r="L6201" i="2" s="1"/>
  <c r="G6201" i="2"/>
  <c r="AD6200" i="2"/>
  <c r="AC6200" i="2"/>
  <c r="L6200" i="2"/>
  <c r="K6200" i="2"/>
  <c r="M6200" i="2" s="1"/>
  <c r="N6200" i="2" s="1"/>
  <c r="G6200" i="2"/>
  <c r="AD6199" i="2"/>
  <c r="AC6199" i="2"/>
  <c r="K6199" i="2"/>
  <c r="G6199" i="2"/>
  <c r="AD6198" i="2"/>
  <c r="AC6198" i="2"/>
  <c r="L6198" i="2"/>
  <c r="K6198" i="2"/>
  <c r="M6198" i="2" s="1"/>
  <c r="G6198" i="2"/>
  <c r="AD6197" i="2"/>
  <c r="AC6197" i="2"/>
  <c r="M6197" i="2"/>
  <c r="K6197" i="2"/>
  <c r="L6197" i="2" s="1"/>
  <c r="G6197" i="2"/>
  <c r="AD6196" i="2"/>
  <c r="AC6196" i="2"/>
  <c r="L6196" i="2"/>
  <c r="K6196" i="2"/>
  <c r="M6196" i="2" s="1"/>
  <c r="N6196" i="2" s="1"/>
  <c r="G6196" i="2"/>
  <c r="AD6195" i="2"/>
  <c r="AC6195" i="2"/>
  <c r="K6195" i="2"/>
  <c r="G6195" i="2"/>
  <c r="AD6194" i="2"/>
  <c r="AC6194" i="2"/>
  <c r="L6194" i="2"/>
  <c r="K6194" i="2"/>
  <c r="M6194" i="2" s="1"/>
  <c r="G6194" i="2"/>
  <c r="AD6193" i="2"/>
  <c r="AC6193" i="2"/>
  <c r="M6193" i="2"/>
  <c r="K6193" i="2"/>
  <c r="L6193" i="2" s="1"/>
  <c r="G6193" i="2"/>
  <c r="AD6192" i="2"/>
  <c r="AC6192" i="2"/>
  <c r="L6192" i="2"/>
  <c r="K6192" i="2"/>
  <c r="M6192" i="2" s="1"/>
  <c r="N6192" i="2" s="1"/>
  <c r="G6192" i="2"/>
  <c r="AD6191" i="2"/>
  <c r="AC6191" i="2"/>
  <c r="K6191" i="2"/>
  <c r="G6191" i="2"/>
  <c r="AD6190" i="2"/>
  <c r="AC6190" i="2"/>
  <c r="L6190" i="2"/>
  <c r="K6190" i="2"/>
  <c r="M6190" i="2" s="1"/>
  <c r="G6190" i="2"/>
  <c r="AD6189" i="2"/>
  <c r="AC6189" i="2"/>
  <c r="M6189" i="2"/>
  <c r="K6189" i="2"/>
  <c r="L6189" i="2" s="1"/>
  <c r="G6189" i="2"/>
  <c r="AD6188" i="2"/>
  <c r="AC6188" i="2"/>
  <c r="L6188" i="2"/>
  <c r="K6188" i="2"/>
  <c r="M6188" i="2" s="1"/>
  <c r="N6188" i="2" s="1"/>
  <c r="G6188" i="2"/>
  <c r="AD6187" i="2"/>
  <c r="AC6187" i="2"/>
  <c r="K6187" i="2"/>
  <c r="G6187" i="2"/>
  <c r="AD6186" i="2"/>
  <c r="AC6186" i="2"/>
  <c r="L6186" i="2"/>
  <c r="K6186" i="2"/>
  <c r="M6186" i="2" s="1"/>
  <c r="G6186" i="2"/>
  <c r="AD6185" i="2"/>
  <c r="AC6185" i="2"/>
  <c r="M6185" i="2"/>
  <c r="K6185" i="2"/>
  <c r="L6185" i="2" s="1"/>
  <c r="G6185" i="2"/>
  <c r="AD6184" i="2"/>
  <c r="AC6184" i="2"/>
  <c r="L6184" i="2"/>
  <c r="K6184" i="2"/>
  <c r="M6184" i="2" s="1"/>
  <c r="N6184" i="2" s="1"/>
  <c r="G6184" i="2"/>
  <c r="AD6183" i="2"/>
  <c r="AC6183" i="2"/>
  <c r="K6183" i="2"/>
  <c r="G6183" i="2"/>
  <c r="AD6182" i="2"/>
  <c r="AC6182" i="2"/>
  <c r="L6182" i="2"/>
  <c r="K6182" i="2"/>
  <c r="M6182" i="2" s="1"/>
  <c r="G6182" i="2"/>
  <c r="AD6181" i="2"/>
  <c r="AC6181" i="2"/>
  <c r="M6181" i="2"/>
  <c r="K6181" i="2"/>
  <c r="L6181" i="2" s="1"/>
  <c r="G6181" i="2"/>
  <c r="AD6180" i="2"/>
  <c r="AC6180" i="2"/>
  <c r="L6180" i="2"/>
  <c r="K6180" i="2"/>
  <c r="M6180" i="2" s="1"/>
  <c r="N6180" i="2" s="1"/>
  <c r="G6180" i="2"/>
  <c r="AD6179" i="2"/>
  <c r="AC6179" i="2"/>
  <c r="K6179" i="2"/>
  <c r="G6179" i="2"/>
  <c r="AD6178" i="2"/>
  <c r="AC6178" i="2"/>
  <c r="L6178" i="2"/>
  <c r="K6178" i="2"/>
  <c r="M6178" i="2" s="1"/>
  <c r="G6178" i="2"/>
  <c r="AD6177" i="2"/>
  <c r="AC6177" i="2"/>
  <c r="M6177" i="2"/>
  <c r="K6177" i="2"/>
  <c r="L6177" i="2" s="1"/>
  <c r="G6177" i="2"/>
  <c r="AD6176" i="2"/>
  <c r="AC6176" i="2"/>
  <c r="L6176" i="2"/>
  <c r="K6176" i="2"/>
  <c r="M6176" i="2" s="1"/>
  <c r="N6176" i="2" s="1"/>
  <c r="G6176" i="2"/>
  <c r="AD6175" i="2"/>
  <c r="AC6175" i="2"/>
  <c r="K6175" i="2"/>
  <c r="G6175" i="2"/>
  <c r="AD6174" i="2"/>
  <c r="AC6174" i="2"/>
  <c r="L6174" i="2"/>
  <c r="K6174" i="2"/>
  <c r="M6174" i="2" s="1"/>
  <c r="G6174" i="2"/>
  <c r="AD6173" i="2"/>
  <c r="AC6173" i="2"/>
  <c r="M6173" i="2"/>
  <c r="K6173" i="2"/>
  <c r="L6173" i="2" s="1"/>
  <c r="G6173" i="2"/>
  <c r="AD6172" i="2"/>
  <c r="AC6172" i="2"/>
  <c r="L6172" i="2"/>
  <c r="K6172" i="2"/>
  <c r="M6172" i="2" s="1"/>
  <c r="N6172" i="2" s="1"/>
  <c r="G6172" i="2"/>
  <c r="AD6171" i="2"/>
  <c r="AC6171" i="2"/>
  <c r="K6171" i="2"/>
  <c r="G6171" i="2"/>
  <c r="AD6170" i="2"/>
  <c r="AC6170" i="2"/>
  <c r="L6170" i="2"/>
  <c r="K6170" i="2"/>
  <c r="M6170" i="2" s="1"/>
  <c r="G6170" i="2"/>
  <c r="AD6169" i="2"/>
  <c r="AC6169" i="2"/>
  <c r="M6169" i="2"/>
  <c r="K6169" i="2"/>
  <c r="L6169" i="2" s="1"/>
  <c r="G6169" i="2"/>
  <c r="AD6168" i="2"/>
  <c r="AC6168" i="2"/>
  <c r="L6168" i="2"/>
  <c r="K6168" i="2"/>
  <c r="M6168" i="2" s="1"/>
  <c r="N6168" i="2" s="1"/>
  <c r="G6168" i="2"/>
  <c r="AD6167" i="2"/>
  <c r="AC6167" i="2"/>
  <c r="K6167" i="2"/>
  <c r="G6167" i="2"/>
  <c r="AD6166" i="2"/>
  <c r="AC6166" i="2"/>
  <c r="L6166" i="2"/>
  <c r="K6166" i="2"/>
  <c r="M6166" i="2" s="1"/>
  <c r="G6166" i="2"/>
  <c r="AD6165" i="2"/>
  <c r="AC6165" i="2"/>
  <c r="M6165" i="2"/>
  <c r="K6165" i="2"/>
  <c r="L6165" i="2" s="1"/>
  <c r="G6165" i="2"/>
  <c r="AD6164" i="2"/>
  <c r="AC6164" i="2"/>
  <c r="L6164" i="2"/>
  <c r="K6164" i="2"/>
  <c r="M6164" i="2" s="1"/>
  <c r="N6164" i="2" s="1"/>
  <c r="G6164" i="2"/>
  <c r="AD6163" i="2"/>
  <c r="AC6163" i="2"/>
  <c r="K6163" i="2"/>
  <c r="G6163" i="2"/>
  <c r="AD6162" i="2"/>
  <c r="AC6162" i="2"/>
  <c r="L6162" i="2"/>
  <c r="K6162" i="2"/>
  <c r="M6162" i="2" s="1"/>
  <c r="G6162" i="2"/>
  <c r="AD6161" i="2"/>
  <c r="AC6161" i="2"/>
  <c r="M6161" i="2"/>
  <c r="K6161" i="2"/>
  <c r="L6161" i="2" s="1"/>
  <c r="G6161" i="2"/>
  <c r="AD6160" i="2"/>
  <c r="AC6160" i="2"/>
  <c r="L6160" i="2"/>
  <c r="K6160" i="2"/>
  <c r="M6160" i="2" s="1"/>
  <c r="N6160" i="2" s="1"/>
  <c r="G6160" i="2"/>
  <c r="AD6159" i="2"/>
  <c r="AC6159" i="2"/>
  <c r="K6159" i="2"/>
  <c r="G6159" i="2"/>
  <c r="AD6158" i="2"/>
  <c r="AC6158" i="2"/>
  <c r="L6158" i="2"/>
  <c r="K6158" i="2"/>
  <c r="M6158" i="2" s="1"/>
  <c r="G6158" i="2"/>
  <c r="AD6157" i="2"/>
  <c r="AC6157" i="2"/>
  <c r="M6157" i="2"/>
  <c r="K6157" i="2"/>
  <c r="L6157" i="2" s="1"/>
  <c r="G6157" i="2"/>
  <c r="AD6156" i="2"/>
  <c r="AC6156" i="2"/>
  <c r="L6156" i="2"/>
  <c r="K6156" i="2"/>
  <c r="M6156" i="2" s="1"/>
  <c r="N6156" i="2" s="1"/>
  <c r="G6156" i="2"/>
  <c r="AD6155" i="2"/>
  <c r="AC6155" i="2"/>
  <c r="K6155" i="2"/>
  <c r="G6155" i="2"/>
  <c r="AD6154" i="2"/>
  <c r="AC6154" i="2"/>
  <c r="L6154" i="2"/>
  <c r="K6154" i="2"/>
  <c r="M6154" i="2" s="1"/>
  <c r="G6154" i="2"/>
  <c r="AD6153" i="2"/>
  <c r="AC6153" i="2"/>
  <c r="M6153" i="2"/>
  <c r="K6153" i="2"/>
  <c r="L6153" i="2" s="1"/>
  <c r="G6153" i="2"/>
  <c r="AD6152" i="2"/>
  <c r="AC6152" i="2"/>
  <c r="L6152" i="2"/>
  <c r="K6152" i="2"/>
  <c r="M6152" i="2" s="1"/>
  <c r="N6152" i="2" s="1"/>
  <c r="G6152" i="2"/>
  <c r="AD6151" i="2"/>
  <c r="AC6151" i="2"/>
  <c r="K6151" i="2"/>
  <c r="G6151" i="2"/>
  <c r="AD6150" i="2"/>
  <c r="AC6150" i="2"/>
  <c r="L6150" i="2"/>
  <c r="K6150" i="2"/>
  <c r="M6150" i="2" s="1"/>
  <c r="G6150" i="2"/>
  <c r="AD6149" i="2"/>
  <c r="AC6149" i="2"/>
  <c r="M6149" i="2"/>
  <c r="K6149" i="2"/>
  <c r="L6149" i="2" s="1"/>
  <c r="G6149" i="2"/>
  <c r="AD6148" i="2"/>
  <c r="AC6148" i="2"/>
  <c r="L6148" i="2"/>
  <c r="K6148" i="2"/>
  <c r="M6148" i="2" s="1"/>
  <c r="N6148" i="2" s="1"/>
  <c r="G6148" i="2"/>
  <c r="AD6147" i="2"/>
  <c r="AC6147" i="2"/>
  <c r="K6147" i="2"/>
  <c r="G6147" i="2"/>
  <c r="AD6146" i="2"/>
  <c r="AC6146" i="2"/>
  <c r="L6146" i="2"/>
  <c r="K6146" i="2"/>
  <c r="M6146" i="2" s="1"/>
  <c r="G6146" i="2"/>
  <c r="AD6145" i="2"/>
  <c r="AC6145" i="2"/>
  <c r="M6145" i="2"/>
  <c r="K6145" i="2"/>
  <c r="L6145" i="2" s="1"/>
  <c r="G6145" i="2"/>
  <c r="AD6144" i="2"/>
  <c r="AC6144" i="2"/>
  <c r="L6144" i="2"/>
  <c r="K6144" i="2"/>
  <c r="M6144" i="2" s="1"/>
  <c r="N6144" i="2" s="1"/>
  <c r="G6144" i="2"/>
  <c r="AD6143" i="2"/>
  <c r="AC6143" i="2"/>
  <c r="K6143" i="2"/>
  <c r="G6143" i="2"/>
  <c r="AD6142" i="2"/>
  <c r="AC6142" i="2"/>
  <c r="L6142" i="2"/>
  <c r="K6142" i="2"/>
  <c r="M6142" i="2" s="1"/>
  <c r="G6142" i="2"/>
  <c r="AD6141" i="2"/>
  <c r="AC6141" i="2"/>
  <c r="M6141" i="2"/>
  <c r="K6141" i="2"/>
  <c r="L6141" i="2" s="1"/>
  <c r="G6141" i="2"/>
  <c r="AD6140" i="2"/>
  <c r="AC6140" i="2"/>
  <c r="L6140" i="2"/>
  <c r="K6140" i="2"/>
  <c r="M6140" i="2" s="1"/>
  <c r="N6140" i="2" s="1"/>
  <c r="G6140" i="2"/>
  <c r="AD6139" i="2"/>
  <c r="AC6139" i="2"/>
  <c r="K6139" i="2"/>
  <c r="G6139" i="2"/>
  <c r="AD6138" i="2"/>
  <c r="AC6138" i="2"/>
  <c r="L6138" i="2"/>
  <c r="K6138" i="2"/>
  <c r="M6138" i="2" s="1"/>
  <c r="G6138" i="2"/>
  <c r="AD6137" i="2"/>
  <c r="AC6137" i="2"/>
  <c r="M6137" i="2"/>
  <c r="K6137" i="2"/>
  <c r="L6137" i="2" s="1"/>
  <c r="G6137" i="2"/>
  <c r="AD6136" i="2"/>
  <c r="AC6136" i="2"/>
  <c r="L6136" i="2"/>
  <c r="K6136" i="2"/>
  <c r="M6136" i="2" s="1"/>
  <c r="N6136" i="2" s="1"/>
  <c r="G6136" i="2"/>
  <c r="AD6135" i="2"/>
  <c r="AC6135" i="2"/>
  <c r="K6135" i="2"/>
  <c r="G6135" i="2"/>
  <c r="AD6134" i="2"/>
  <c r="AC6134" i="2"/>
  <c r="L6134" i="2"/>
  <c r="K6134" i="2"/>
  <c r="M6134" i="2" s="1"/>
  <c r="G6134" i="2"/>
  <c r="AD6133" i="2"/>
  <c r="AC6133" i="2"/>
  <c r="M6133" i="2"/>
  <c r="K6133" i="2"/>
  <c r="L6133" i="2" s="1"/>
  <c r="G6133" i="2"/>
  <c r="AD6132" i="2"/>
  <c r="AC6132" i="2"/>
  <c r="L6132" i="2"/>
  <c r="K6132" i="2"/>
  <c r="M6132" i="2" s="1"/>
  <c r="N6132" i="2" s="1"/>
  <c r="G6132" i="2"/>
  <c r="AD6131" i="2"/>
  <c r="AC6131" i="2"/>
  <c r="K6131" i="2"/>
  <c r="G6131" i="2"/>
  <c r="AD6130" i="2"/>
  <c r="AC6130" i="2"/>
  <c r="L6130" i="2"/>
  <c r="K6130" i="2"/>
  <c r="M6130" i="2" s="1"/>
  <c r="G6130" i="2"/>
  <c r="AD6129" i="2"/>
  <c r="AC6129" i="2"/>
  <c r="M6129" i="2"/>
  <c r="K6129" i="2"/>
  <c r="L6129" i="2" s="1"/>
  <c r="G6129" i="2"/>
  <c r="AD6128" i="2"/>
  <c r="AC6128" i="2"/>
  <c r="L6128" i="2"/>
  <c r="K6128" i="2"/>
  <c r="M6128" i="2" s="1"/>
  <c r="N6128" i="2" s="1"/>
  <c r="G6128" i="2"/>
  <c r="AD6127" i="2"/>
  <c r="AC6127" i="2"/>
  <c r="K6127" i="2"/>
  <c r="G6127" i="2"/>
  <c r="AD6126" i="2"/>
  <c r="AC6126" i="2"/>
  <c r="L6126" i="2"/>
  <c r="K6126" i="2"/>
  <c r="M6126" i="2" s="1"/>
  <c r="G6126" i="2"/>
  <c r="AD6125" i="2"/>
  <c r="AC6125" i="2"/>
  <c r="M6125" i="2"/>
  <c r="K6125" i="2"/>
  <c r="L6125" i="2" s="1"/>
  <c r="G6125" i="2"/>
  <c r="AD6124" i="2"/>
  <c r="AC6124" i="2"/>
  <c r="L6124" i="2"/>
  <c r="K6124" i="2"/>
  <c r="M6124" i="2" s="1"/>
  <c r="N6124" i="2" s="1"/>
  <c r="G6124" i="2"/>
  <c r="AD6123" i="2"/>
  <c r="AC6123" i="2"/>
  <c r="K6123" i="2"/>
  <c r="G6123" i="2"/>
  <c r="AD6122" i="2"/>
  <c r="AC6122" i="2"/>
  <c r="L6122" i="2"/>
  <c r="K6122" i="2"/>
  <c r="M6122" i="2" s="1"/>
  <c r="G6122" i="2"/>
  <c r="AD6121" i="2"/>
  <c r="AC6121" i="2"/>
  <c r="M6121" i="2"/>
  <c r="K6121" i="2"/>
  <c r="L6121" i="2" s="1"/>
  <c r="G6121" i="2"/>
  <c r="AD6120" i="2"/>
  <c r="AC6120" i="2"/>
  <c r="L6120" i="2"/>
  <c r="K6120" i="2"/>
  <c r="M6120" i="2" s="1"/>
  <c r="N6120" i="2" s="1"/>
  <c r="G6120" i="2"/>
  <c r="AD6119" i="2"/>
  <c r="AC6119" i="2"/>
  <c r="K6119" i="2"/>
  <c r="G6119" i="2"/>
  <c r="AD6118" i="2"/>
  <c r="AC6118" i="2"/>
  <c r="L6118" i="2"/>
  <c r="K6118" i="2"/>
  <c r="M6118" i="2" s="1"/>
  <c r="G6118" i="2"/>
  <c r="AD6117" i="2"/>
  <c r="AC6117" i="2"/>
  <c r="M6117" i="2"/>
  <c r="K6117" i="2"/>
  <c r="L6117" i="2" s="1"/>
  <c r="G6117" i="2"/>
  <c r="AD6116" i="2"/>
  <c r="AC6116" i="2"/>
  <c r="L6116" i="2"/>
  <c r="K6116" i="2"/>
  <c r="M6116" i="2" s="1"/>
  <c r="N6116" i="2" s="1"/>
  <c r="G6116" i="2"/>
  <c r="AD6115" i="2"/>
  <c r="AC6115" i="2"/>
  <c r="K6115" i="2"/>
  <c r="G6115" i="2"/>
  <c r="AD6114" i="2"/>
  <c r="AC6114" i="2"/>
  <c r="L6114" i="2"/>
  <c r="K6114" i="2"/>
  <c r="M6114" i="2" s="1"/>
  <c r="G6114" i="2"/>
  <c r="AD6113" i="2"/>
  <c r="AC6113" i="2"/>
  <c r="M6113" i="2"/>
  <c r="K6113" i="2"/>
  <c r="L6113" i="2" s="1"/>
  <c r="G6113" i="2"/>
  <c r="AD6112" i="2"/>
  <c r="AC6112" i="2"/>
  <c r="L6112" i="2"/>
  <c r="K6112" i="2"/>
  <c r="M6112" i="2" s="1"/>
  <c r="N6112" i="2" s="1"/>
  <c r="G6112" i="2"/>
  <c r="AD6111" i="2"/>
  <c r="AC6111" i="2"/>
  <c r="K6111" i="2"/>
  <c r="G6111" i="2"/>
  <c r="AD6110" i="2"/>
  <c r="AC6110" i="2"/>
  <c r="L6110" i="2"/>
  <c r="K6110" i="2"/>
  <c r="M6110" i="2" s="1"/>
  <c r="G6110" i="2"/>
  <c r="AD6109" i="2"/>
  <c r="AC6109" i="2"/>
  <c r="M6109" i="2"/>
  <c r="K6109" i="2"/>
  <c r="L6109" i="2" s="1"/>
  <c r="G6109" i="2"/>
  <c r="AD6108" i="2"/>
  <c r="AC6108" i="2"/>
  <c r="L6108" i="2"/>
  <c r="K6108" i="2"/>
  <c r="M6108" i="2" s="1"/>
  <c r="N6108" i="2" s="1"/>
  <c r="G6108" i="2"/>
  <c r="AD6107" i="2"/>
  <c r="AC6107" i="2"/>
  <c r="K6107" i="2"/>
  <c r="G6107" i="2"/>
  <c r="AD6106" i="2"/>
  <c r="AC6106" i="2"/>
  <c r="L6106" i="2"/>
  <c r="K6106" i="2"/>
  <c r="M6106" i="2" s="1"/>
  <c r="G6106" i="2"/>
  <c r="AD6105" i="2"/>
  <c r="AC6105" i="2"/>
  <c r="M6105" i="2"/>
  <c r="K6105" i="2"/>
  <c r="L6105" i="2" s="1"/>
  <c r="G6105" i="2"/>
  <c r="AD6104" i="2"/>
  <c r="AC6104" i="2"/>
  <c r="L6104" i="2"/>
  <c r="K6104" i="2"/>
  <c r="M6104" i="2" s="1"/>
  <c r="N6104" i="2" s="1"/>
  <c r="G6104" i="2"/>
  <c r="AD6103" i="2"/>
  <c r="AC6103" i="2"/>
  <c r="K6103" i="2"/>
  <c r="G6103" i="2"/>
  <c r="AD6102" i="2"/>
  <c r="AC6102" i="2"/>
  <c r="L6102" i="2"/>
  <c r="K6102" i="2"/>
  <c r="M6102" i="2" s="1"/>
  <c r="G6102" i="2"/>
  <c r="AD6101" i="2"/>
  <c r="AC6101" i="2"/>
  <c r="M6101" i="2"/>
  <c r="K6101" i="2"/>
  <c r="L6101" i="2" s="1"/>
  <c r="G6101" i="2"/>
  <c r="AD6100" i="2"/>
  <c r="AC6100" i="2"/>
  <c r="L6100" i="2"/>
  <c r="K6100" i="2"/>
  <c r="M6100" i="2" s="1"/>
  <c r="N6100" i="2" s="1"/>
  <c r="G6100" i="2"/>
  <c r="AD6099" i="2"/>
  <c r="AC6099" i="2"/>
  <c r="K6099" i="2"/>
  <c r="G6099" i="2"/>
  <c r="AD6098" i="2"/>
  <c r="AC6098" i="2"/>
  <c r="L6098" i="2"/>
  <c r="K6098" i="2"/>
  <c r="M6098" i="2" s="1"/>
  <c r="G6098" i="2"/>
  <c r="AD6097" i="2"/>
  <c r="AC6097" i="2"/>
  <c r="M6097" i="2"/>
  <c r="K6097" i="2"/>
  <c r="L6097" i="2" s="1"/>
  <c r="G6097" i="2"/>
  <c r="AD6096" i="2"/>
  <c r="AC6096" i="2"/>
  <c r="L6096" i="2"/>
  <c r="K6096" i="2"/>
  <c r="M6096" i="2" s="1"/>
  <c r="N6096" i="2" s="1"/>
  <c r="G6096" i="2"/>
  <c r="AD6095" i="2"/>
  <c r="AC6095" i="2"/>
  <c r="K6095" i="2"/>
  <c r="G6095" i="2"/>
  <c r="AD6094" i="2"/>
  <c r="AC6094" i="2"/>
  <c r="L6094" i="2"/>
  <c r="K6094" i="2"/>
  <c r="M6094" i="2" s="1"/>
  <c r="G6094" i="2"/>
  <c r="AD6093" i="2"/>
  <c r="AC6093" i="2"/>
  <c r="M6093" i="2"/>
  <c r="K6093" i="2"/>
  <c r="L6093" i="2" s="1"/>
  <c r="G6093" i="2"/>
  <c r="AD6092" i="2"/>
  <c r="AC6092" i="2"/>
  <c r="L6092" i="2"/>
  <c r="K6092" i="2"/>
  <c r="M6092" i="2" s="1"/>
  <c r="N6092" i="2" s="1"/>
  <c r="G6092" i="2"/>
  <c r="AD6091" i="2"/>
  <c r="AC6091" i="2"/>
  <c r="K6091" i="2"/>
  <c r="G6091" i="2"/>
  <c r="AD6090" i="2"/>
  <c r="AC6090" i="2"/>
  <c r="L6090" i="2"/>
  <c r="K6090" i="2"/>
  <c r="M6090" i="2" s="1"/>
  <c r="G6090" i="2"/>
  <c r="AD6089" i="2"/>
  <c r="AC6089" i="2"/>
  <c r="M6089" i="2"/>
  <c r="K6089" i="2"/>
  <c r="L6089" i="2" s="1"/>
  <c r="G6089" i="2"/>
  <c r="AD6088" i="2"/>
  <c r="AC6088" i="2"/>
  <c r="L6088" i="2"/>
  <c r="K6088" i="2"/>
  <c r="M6088" i="2" s="1"/>
  <c r="N6088" i="2" s="1"/>
  <c r="G6088" i="2"/>
  <c r="AD6087" i="2"/>
  <c r="AC6087" i="2"/>
  <c r="K6087" i="2"/>
  <c r="G6087" i="2"/>
  <c r="AD6086" i="2"/>
  <c r="AC6086" i="2"/>
  <c r="L6086" i="2"/>
  <c r="K6086" i="2"/>
  <c r="M6086" i="2" s="1"/>
  <c r="G6086" i="2"/>
  <c r="AD6085" i="2"/>
  <c r="AC6085" i="2"/>
  <c r="M6085" i="2"/>
  <c r="K6085" i="2"/>
  <c r="L6085" i="2" s="1"/>
  <c r="G6085" i="2"/>
  <c r="AD6084" i="2"/>
  <c r="AC6084" i="2"/>
  <c r="L6084" i="2"/>
  <c r="K6084" i="2"/>
  <c r="M6084" i="2" s="1"/>
  <c r="N6084" i="2" s="1"/>
  <c r="G6084" i="2"/>
  <c r="AD6083" i="2"/>
  <c r="AC6083" i="2"/>
  <c r="K6083" i="2"/>
  <c r="G6083" i="2"/>
  <c r="AD6082" i="2"/>
  <c r="AC6082" i="2"/>
  <c r="L6082" i="2"/>
  <c r="K6082" i="2"/>
  <c r="M6082" i="2" s="1"/>
  <c r="G6082" i="2"/>
  <c r="AD6081" i="2"/>
  <c r="AC6081" i="2"/>
  <c r="M6081" i="2"/>
  <c r="K6081" i="2"/>
  <c r="L6081" i="2" s="1"/>
  <c r="G6081" i="2"/>
  <c r="AD6080" i="2"/>
  <c r="AC6080" i="2"/>
  <c r="L6080" i="2"/>
  <c r="K6080" i="2"/>
  <c r="M6080" i="2" s="1"/>
  <c r="N6080" i="2" s="1"/>
  <c r="G6080" i="2"/>
  <c r="AD6079" i="2"/>
  <c r="AC6079" i="2"/>
  <c r="K6079" i="2"/>
  <c r="G6079" i="2"/>
  <c r="AD6078" i="2"/>
  <c r="AC6078" i="2"/>
  <c r="L6078" i="2"/>
  <c r="K6078" i="2"/>
  <c r="M6078" i="2" s="1"/>
  <c r="G6078" i="2"/>
  <c r="AD6077" i="2"/>
  <c r="AC6077" i="2"/>
  <c r="M6077" i="2"/>
  <c r="K6077" i="2"/>
  <c r="L6077" i="2" s="1"/>
  <c r="G6077" i="2"/>
  <c r="AD6076" i="2"/>
  <c r="AC6076" i="2"/>
  <c r="L6076" i="2"/>
  <c r="K6076" i="2"/>
  <c r="M6076" i="2" s="1"/>
  <c r="N6076" i="2" s="1"/>
  <c r="G6076" i="2"/>
  <c r="AD6075" i="2"/>
  <c r="AC6075" i="2"/>
  <c r="K6075" i="2"/>
  <c r="G6075" i="2"/>
  <c r="AD6074" i="2"/>
  <c r="AC6074" i="2"/>
  <c r="L6074" i="2"/>
  <c r="K6074" i="2"/>
  <c r="M6074" i="2" s="1"/>
  <c r="G6074" i="2"/>
  <c r="AD6073" i="2"/>
  <c r="AC6073" i="2"/>
  <c r="M6073" i="2"/>
  <c r="K6073" i="2"/>
  <c r="L6073" i="2" s="1"/>
  <c r="G6073" i="2"/>
  <c r="AD6072" i="2"/>
  <c r="AC6072" i="2"/>
  <c r="L6072" i="2"/>
  <c r="K6072" i="2"/>
  <c r="M6072" i="2" s="1"/>
  <c r="N6072" i="2" s="1"/>
  <c r="G6072" i="2"/>
  <c r="AD6071" i="2"/>
  <c r="AC6071" i="2"/>
  <c r="K6071" i="2"/>
  <c r="G6071" i="2"/>
  <c r="AD6070" i="2"/>
  <c r="AC6070" i="2"/>
  <c r="L6070" i="2"/>
  <c r="K6070" i="2"/>
  <c r="M6070" i="2" s="1"/>
  <c r="G6070" i="2"/>
  <c r="AD6069" i="2"/>
  <c r="AC6069" i="2"/>
  <c r="M6069" i="2"/>
  <c r="K6069" i="2"/>
  <c r="L6069" i="2" s="1"/>
  <c r="G6069" i="2"/>
  <c r="AD6068" i="2"/>
  <c r="AC6068" i="2"/>
  <c r="L6068" i="2"/>
  <c r="K6068" i="2"/>
  <c r="M6068" i="2" s="1"/>
  <c r="N6068" i="2" s="1"/>
  <c r="G6068" i="2"/>
  <c r="AD6067" i="2"/>
  <c r="AC6067" i="2"/>
  <c r="K6067" i="2"/>
  <c r="G6067" i="2"/>
  <c r="AD6066" i="2"/>
  <c r="AC6066" i="2"/>
  <c r="L6066" i="2"/>
  <c r="K6066" i="2"/>
  <c r="M6066" i="2" s="1"/>
  <c r="G6066" i="2"/>
  <c r="AD6065" i="2"/>
  <c r="AC6065" i="2"/>
  <c r="M6065" i="2"/>
  <c r="K6065" i="2"/>
  <c r="L6065" i="2" s="1"/>
  <c r="G6065" i="2"/>
  <c r="AD6064" i="2"/>
  <c r="AC6064" i="2"/>
  <c r="L6064" i="2"/>
  <c r="K6064" i="2"/>
  <c r="M6064" i="2" s="1"/>
  <c r="N6064" i="2" s="1"/>
  <c r="G6064" i="2"/>
  <c r="AD6063" i="2"/>
  <c r="AC6063" i="2"/>
  <c r="K6063" i="2"/>
  <c r="G6063" i="2"/>
  <c r="AD6062" i="2"/>
  <c r="AC6062" i="2"/>
  <c r="L6062" i="2"/>
  <c r="K6062" i="2"/>
  <c r="M6062" i="2" s="1"/>
  <c r="G6062" i="2"/>
  <c r="AD6061" i="2"/>
  <c r="AC6061" i="2"/>
  <c r="M6061" i="2"/>
  <c r="K6061" i="2"/>
  <c r="L6061" i="2" s="1"/>
  <c r="G6061" i="2"/>
  <c r="AD6060" i="2"/>
  <c r="AC6060" i="2"/>
  <c r="L6060" i="2"/>
  <c r="K6060" i="2"/>
  <c r="M6060" i="2" s="1"/>
  <c r="N6060" i="2" s="1"/>
  <c r="G6060" i="2"/>
  <c r="AD6059" i="2"/>
  <c r="AC6059" i="2"/>
  <c r="K6059" i="2"/>
  <c r="G6059" i="2"/>
  <c r="AD6058" i="2"/>
  <c r="AC6058" i="2"/>
  <c r="L6058" i="2"/>
  <c r="K6058" i="2"/>
  <c r="M6058" i="2" s="1"/>
  <c r="G6058" i="2"/>
  <c r="AD6057" i="2"/>
  <c r="AC6057" i="2"/>
  <c r="M6057" i="2"/>
  <c r="K6057" i="2"/>
  <c r="L6057" i="2" s="1"/>
  <c r="G6057" i="2"/>
  <c r="AD6056" i="2"/>
  <c r="AC6056" i="2"/>
  <c r="L6056" i="2"/>
  <c r="K6056" i="2"/>
  <c r="M6056" i="2" s="1"/>
  <c r="N6056" i="2" s="1"/>
  <c r="G6056" i="2"/>
  <c r="AD6055" i="2"/>
  <c r="AC6055" i="2"/>
  <c r="K6055" i="2"/>
  <c r="G6055" i="2"/>
  <c r="AD6054" i="2"/>
  <c r="AC6054" i="2"/>
  <c r="L6054" i="2"/>
  <c r="K6054" i="2"/>
  <c r="M6054" i="2" s="1"/>
  <c r="G6054" i="2"/>
  <c r="AD6053" i="2"/>
  <c r="AC6053" i="2"/>
  <c r="M6053" i="2"/>
  <c r="K6053" i="2"/>
  <c r="L6053" i="2" s="1"/>
  <c r="G6053" i="2"/>
  <c r="AD6052" i="2"/>
  <c r="AC6052" i="2"/>
  <c r="L6052" i="2"/>
  <c r="K6052" i="2"/>
  <c r="M6052" i="2" s="1"/>
  <c r="N6052" i="2" s="1"/>
  <c r="G6052" i="2"/>
  <c r="AD6051" i="2"/>
  <c r="AC6051" i="2"/>
  <c r="K6051" i="2"/>
  <c r="G6051" i="2"/>
  <c r="AD6050" i="2"/>
  <c r="AC6050" i="2"/>
  <c r="L6050" i="2"/>
  <c r="K6050" i="2"/>
  <c r="M6050" i="2" s="1"/>
  <c r="G6050" i="2"/>
  <c r="AD6049" i="2"/>
  <c r="AC6049" i="2"/>
  <c r="M6049" i="2"/>
  <c r="K6049" i="2"/>
  <c r="L6049" i="2" s="1"/>
  <c r="G6049" i="2"/>
  <c r="AD6048" i="2"/>
  <c r="AC6048" i="2"/>
  <c r="L6048" i="2"/>
  <c r="K6048" i="2"/>
  <c r="M6048" i="2" s="1"/>
  <c r="N6048" i="2" s="1"/>
  <c r="G6048" i="2"/>
  <c r="AD6047" i="2"/>
  <c r="AC6047" i="2"/>
  <c r="K6047" i="2"/>
  <c r="G6047" i="2"/>
  <c r="AD6046" i="2"/>
  <c r="AC6046" i="2"/>
  <c r="L6046" i="2"/>
  <c r="K6046" i="2"/>
  <c r="M6046" i="2" s="1"/>
  <c r="G6046" i="2"/>
  <c r="AD6045" i="2"/>
  <c r="AC6045" i="2"/>
  <c r="M6045" i="2"/>
  <c r="K6045" i="2"/>
  <c r="L6045" i="2" s="1"/>
  <c r="G6045" i="2"/>
  <c r="AD6044" i="2"/>
  <c r="AC6044" i="2"/>
  <c r="L6044" i="2"/>
  <c r="K6044" i="2"/>
  <c r="M6044" i="2" s="1"/>
  <c r="N6044" i="2" s="1"/>
  <c r="G6044" i="2"/>
  <c r="AD6043" i="2"/>
  <c r="AC6043" i="2"/>
  <c r="K6043" i="2"/>
  <c r="G6043" i="2"/>
  <c r="AD6042" i="2"/>
  <c r="AC6042" i="2"/>
  <c r="L6042" i="2"/>
  <c r="K6042" i="2"/>
  <c r="M6042" i="2" s="1"/>
  <c r="G6042" i="2"/>
  <c r="AD6041" i="2"/>
  <c r="AC6041" i="2"/>
  <c r="M6041" i="2"/>
  <c r="K6041" i="2"/>
  <c r="L6041" i="2" s="1"/>
  <c r="G6041" i="2"/>
  <c r="AD6040" i="2"/>
  <c r="AC6040" i="2"/>
  <c r="L6040" i="2"/>
  <c r="K6040" i="2"/>
  <c r="M6040" i="2" s="1"/>
  <c r="N6040" i="2" s="1"/>
  <c r="G6040" i="2"/>
  <c r="AD6039" i="2"/>
  <c r="AC6039" i="2"/>
  <c r="K6039" i="2"/>
  <c r="G6039" i="2"/>
  <c r="AD6038" i="2"/>
  <c r="AC6038" i="2"/>
  <c r="L6038" i="2"/>
  <c r="K6038" i="2"/>
  <c r="M6038" i="2" s="1"/>
  <c r="G6038" i="2"/>
  <c r="AD6037" i="2"/>
  <c r="AC6037" i="2"/>
  <c r="M6037" i="2"/>
  <c r="K6037" i="2"/>
  <c r="L6037" i="2" s="1"/>
  <c r="G6037" i="2"/>
  <c r="AD6036" i="2"/>
  <c r="AC6036" i="2"/>
  <c r="L6036" i="2"/>
  <c r="K6036" i="2"/>
  <c r="M6036" i="2" s="1"/>
  <c r="N6036" i="2" s="1"/>
  <c r="G6036" i="2"/>
  <c r="AD6035" i="2"/>
  <c r="AC6035" i="2"/>
  <c r="K6035" i="2"/>
  <c r="G6035" i="2"/>
  <c r="AD6034" i="2"/>
  <c r="AC6034" i="2"/>
  <c r="L6034" i="2"/>
  <c r="K6034" i="2"/>
  <c r="M6034" i="2" s="1"/>
  <c r="G6034" i="2"/>
  <c r="AD6033" i="2"/>
  <c r="AC6033" i="2"/>
  <c r="M6033" i="2"/>
  <c r="K6033" i="2"/>
  <c r="L6033" i="2" s="1"/>
  <c r="G6033" i="2"/>
  <c r="AD6032" i="2"/>
  <c r="AC6032" i="2"/>
  <c r="L6032" i="2"/>
  <c r="K6032" i="2"/>
  <c r="M6032" i="2" s="1"/>
  <c r="N6032" i="2" s="1"/>
  <c r="G6032" i="2"/>
  <c r="AD6031" i="2"/>
  <c r="AC6031" i="2"/>
  <c r="K6031" i="2"/>
  <c r="G6031" i="2"/>
  <c r="AD6030" i="2"/>
  <c r="AC6030" i="2"/>
  <c r="L6030" i="2"/>
  <c r="K6030" i="2"/>
  <c r="M6030" i="2" s="1"/>
  <c r="G6030" i="2"/>
  <c r="AD6029" i="2"/>
  <c r="AC6029" i="2"/>
  <c r="M6029" i="2"/>
  <c r="K6029" i="2"/>
  <c r="L6029" i="2" s="1"/>
  <c r="G6029" i="2"/>
  <c r="AD6028" i="2"/>
  <c r="AC6028" i="2"/>
  <c r="L6028" i="2"/>
  <c r="K6028" i="2"/>
  <c r="M6028" i="2" s="1"/>
  <c r="N6028" i="2" s="1"/>
  <c r="G6028" i="2"/>
  <c r="AD6027" i="2"/>
  <c r="AC6027" i="2"/>
  <c r="K6027" i="2"/>
  <c r="G6027" i="2"/>
  <c r="AD6026" i="2"/>
  <c r="AC6026" i="2"/>
  <c r="L6026" i="2"/>
  <c r="K6026" i="2"/>
  <c r="M6026" i="2" s="1"/>
  <c r="G6026" i="2"/>
  <c r="AD6025" i="2"/>
  <c r="AC6025" i="2"/>
  <c r="M6025" i="2"/>
  <c r="K6025" i="2"/>
  <c r="L6025" i="2" s="1"/>
  <c r="G6025" i="2"/>
  <c r="AD6024" i="2"/>
  <c r="AC6024" i="2"/>
  <c r="L6024" i="2"/>
  <c r="K6024" i="2"/>
  <c r="M6024" i="2" s="1"/>
  <c r="N6024" i="2" s="1"/>
  <c r="G6024" i="2"/>
  <c r="AD6023" i="2"/>
  <c r="AC6023" i="2"/>
  <c r="K6023" i="2"/>
  <c r="G6023" i="2"/>
  <c r="AD6022" i="2"/>
  <c r="AC6022" i="2"/>
  <c r="L6022" i="2"/>
  <c r="K6022" i="2"/>
  <c r="M6022" i="2" s="1"/>
  <c r="G6022" i="2"/>
  <c r="AD6021" i="2"/>
  <c r="AC6021" i="2"/>
  <c r="M6021" i="2"/>
  <c r="K6021" i="2"/>
  <c r="L6021" i="2" s="1"/>
  <c r="G6021" i="2"/>
  <c r="AD6020" i="2"/>
  <c r="AC6020" i="2"/>
  <c r="L6020" i="2"/>
  <c r="K6020" i="2"/>
  <c r="M6020" i="2" s="1"/>
  <c r="N6020" i="2" s="1"/>
  <c r="G6020" i="2"/>
  <c r="AD6019" i="2"/>
  <c r="AC6019" i="2"/>
  <c r="K6019" i="2"/>
  <c r="G6019" i="2"/>
  <c r="AD6018" i="2"/>
  <c r="AC6018" i="2"/>
  <c r="L6018" i="2"/>
  <c r="K6018" i="2"/>
  <c r="M6018" i="2" s="1"/>
  <c r="G6018" i="2"/>
  <c r="AD6017" i="2"/>
  <c r="AC6017" i="2"/>
  <c r="M6017" i="2"/>
  <c r="K6017" i="2"/>
  <c r="L6017" i="2" s="1"/>
  <c r="G6017" i="2"/>
  <c r="AD6016" i="2"/>
  <c r="AC6016" i="2"/>
  <c r="L6016" i="2"/>
  <c r="K6016" i="2"/>
  <c r="M6016" i="2" s="1"/>
  <c r="N6016" i="2" s="1"/>
  <c r="G6016" i="2"/>
  <c r="AD6015" i="2"/>
  <c r="AC6015" i="2"/>
  <c r="K6015" i="2"/>
  <c r="G6015" i="2"/>
  <c r="AD6014" i="2"/>
  <c r="AC6014" i="2"/>
  <c r="L6014" i="2"/>
  <c r="K6014" i="2"/>
  <c r="M6014" i="2" s="1"/>
  <c r="G6014" i="2"/>
  <c r="AD6013" i="2"/>
  <c r="AC6013" i="2"/>
  <c r="M6013" i="2"/>
  <c r="K6013" i="2"/>
  <c r="L6013" i="2" s="1"/>
  <c r="G6013" i="2"/>
  <c r="AD6012" i="2"/>
  <c r="AC6012" i="2"/>
  <c r="L6012" i="2"/>
  <c r="K6012" i="2"/>
  <c r="M6012" i="2" s="1"/>
  <c r="N6012" i="2" s="1"/>
  <c r="G6012" i="2"/>
  <c r="AD6011" i="2"/>
  <c r="AC6011" i="2"/>
  <c r="K6011" i="2"/>
  <c r="G6011" i="2"/>
  <c r="AD6010" i="2"/>
  <c r="AC6010" i="2"/>
  <c r="L6010" i="2"/>
  <c r="K6010" i="2"/>
  <c r="M6010" i="2" s="1"/>
  <c r="G6010" i="2"/>
  <c r="AD6009" i="2"/>
  <c r="AC6009" i="2"/>
  <c r="M6009" i="2"/>
  <c r="K6009" i="2"/>
  <c r="L6009" i="2" s="1"/>
  <c r="G6009" i="2"/>
  <c r="AD6008" i="2"/>
  <c r="AC6008" i="2"/>
  <c r="L6008" i="2"/>
  <c r="K6008" i="2"/>
  <c r="M6008" i="2" s="1"/>
  <c r="N6008" i="2" s="1"/>
  <c r="G6008" i="2"/>
  <c r="AD6007" i="2"/>
  <c r="AC6007" i="2"/>
  <c r="K6007" i="2"/>
  <c r="G6007" i="2"/>
  <c r="AD6006" i="2"/>
  <c r="AC6006" i="2"/>
  <c r="L6006" i="2"/>
  <c r="K6006" i="2"/>
  <c r="M6006" i="2" s="1"/>
  <c r="G6006" i="2"/>
  <c r="AD6005" i="2"/>
  <c r="AC6005" i="2"/>
  <c r="M6005" i="2"/>
  <c r="K6005" i="2"/>
  <c r="L6005" i="2" s="1"/>
  <c r="G6005" i="2"/>
  <c r="AD6004" i="2"/>
  <c r="AC6004" i="2"/>
  <c r="L6004" i="2"/>
  <c r="K6004" i="2"/>
  <c r="M6004" i="2" s="1"/>
  <c r="N6004" i="2" s="1"/>
  <c r="G6004" i="2"/>
  <c r="AD6003" i="2"/>
  <c r="AC6003" i="2"/>
  <c r="K6003" i="2"/>
  <c r="G6003" i="2"/>
  <c r="AD6002" i="2"/>
  <c r="AC6002" i="2"/>
  <c r="L6002" i="2"/>
  <c r="K6002" i="2"/>
  <c r="M6002" i="2" s="1"/>
  <c r="G6002" i="2"/>
  <c r="AD6001" i="2"/>
  <c r="AC6001" i="2"/>
  <c r="M6001" i="2"/>
  <c r="K6001" i="2"/>
  <c r="L6001" i="2" s="1"/>
  <c r="G6001" i="2"/>
  <c r="AD6000" i="2"/>
  <c r="AC6000" i="2"/>
  <c r="L6000" i="2"/>
  <c r="K6000" i="2"/>
  <c r="M6000" i="2" s="1"/>
  <c r="N6000" i="2" s="1"/>
  <c r="G6000" i="2"/>
  <c r="AD5999" i="2"/>
  <c r="AC5999" i="2"/>
  <c r="K5999" i="2"/>
  <c r="G5999" i="2"/>
  <c r="AD5998" i="2"/>
  <c r="AC5998" i="2"/>
  <c r="L5998" i="2"/>
  <c r="K5998" i="2"/>
  <c r="M5998" i="2" s="1"/>
  <c r="G5998" i="2"/>
  <c r="AD5997" i="2"/>
  <c r="AC5997" i="2"/>
  <c r="M5997" i="2"/>
  <c r="K5997" i="2"/>
  <c r="L5997" i="2" s="1"/>
  <c r="G5997" i="2"/>
  <c r="AD5996" i="2"/>
  <c r="AC5996" i="2"/>
  <c r="L5996" i="2"/>
  <c r="K5996" i="2"/>
  <c r="M5996" i="2" s="1"/>
  <c r="N5996" i="2" s="1"/>
  <c r="G5996" i="2"/>
  <c r="AD5995" i="2"/>
  <c r="AC5995" i="2"/>
  <c r="K5995" i="2"/>
  <c r="G5995" i="2"/>
  <c r="AD5994" i="2"/>
  <c r="AC5994" i="2"/>
  <c r="L5994" i="2"/>
  <c r="K5994" i="2"/>
  <c r="M5994" i="2" s="1"/>
  <c r="G5994" i="2"/>
  <c r="AD5993" i="2"/>
  <c r="AC5993" i="2"/>
  <c r="M5993" i="2"/>
  <c r="K5993" i="2"/>
  <c r="L5993" i="2" s="1"/>
  <c r="G5993" i="2"/>
  <c r="AD5992" i="2"/>
  <c r="AC5992" i="2"/>
  <c r="L5992" i="2"/>
  <c r="K5992" i="2"/>
  <c r="M5992" i="2" s="1"/>
  <c r="N5992" i="2" s="1"/>
  <c r="G5992" i="2"/>
  <c r="AD5991" i="2"/>
  <c r="AC5991" i="2"/>
  <c r="K5991" i="2"/>
  <c r="G5991" i="2"/>
  <c r="AD5990" i="2"/>
  <c r="AC5990" i="2"/>
  <c r="L5990" i="2"/>
  <c r="K5990" i="2"/>
  <c r="M5990" i="2" s="1"/>
  <c r="G5990" i="2"/>
  <c r="AD5989" i="2"/>
  <c r="AC5989" i="2"/>
  <c r="M5989" i="2"/>
  <c r="K5989" i="2"/>
  <c r="L5989" i="2" s="1"/>
  <c r="G5989" i="2"/>
  <c r="AD5988" i="2"/>
  <c r="AC5988" i="2"/>
  <c r="L5988" i="2"/>
  <c r="K5988" i="2"/>
  <c r="M5988" i="2" s="1"/>
  <c r="N5988" i="2" s="1"/>
  <c r="G5988" i="2"/>
  <c r="AD5987" i="2"/>
  <c r="AC5987" i="2"/>
  <c r="K5987" i="2"/>
  <c r="G5987" i="2"/>
  <c r="AD5986" i="2"/>
  <c r="AC5986" i="2"/>
  <c r="L5986" i="2"/>
  <c r="K5986" i="2"/>
  <c r="M5986" i="2" s="1"/>
  <c r="G5986" i="2"/>
  <c r="AD5985" i="2"/>
  <c r="AC5985" i="2"/>
  <c r="M5985" i="2"/>
  <c r="K5985" i="2"/>
  <c r="L5985" i="2" s="1"/>
  <c r="G5985" i="2"/>
  <c r="AD5984" i="2"/>
  <c r="AC5984" i="2"/>
  <c r="L5984" i="2"/>
  <c r="K5984" i="2"/>
  <c r="M5984" i="2" s="1"/>
  <c r="N5984" i="2" s="1"/>
  <c r="G5984" i="2"/>
  <c r="AD5983" i="2"/>
  <c r="AC5983" i="2"/>
  <c r="K5983" i="2"/>
  <c r="G5983" i="2"/>
  <c r="AD5982" i="2"/>
  <c r="AC5982" i="2"/>
  <c r="L5982" i="2"/>
  <c r="K5982" i="2"/>
  <c r="M5982" i="2" s="1"/>
  <c r="G5982" i="2"/>
  <c r="AD5981" i="2"/>
  <c r="AC5981" i="2"/>
  <c r="M5981" i="2"/>
  <c r="K5981" i="2"/>
  <c r="L5981" i="2" s="1"/>
  <c r="G5981" i="2"/>
  <c r="AD5980" i="2"/>
  <c r="AC5980" i="2"/>
  <c r="L5980" i="2"/>
  <c r="K5980" i="2"/>
  <c r="M5980" i="2" s="1"/>
  <c r="N5980" i="2" s="1"/>
  <c r="G5980" i="2"/>
  <c r="AD5979" i="2"/>
  <c r="AC5979" i="2"/>
  <c r="K5979" i="2"/>
  <c r="G5979" i="2"/>
  <c r="AD5978" i="2"/>
  <c r="AC5978" i="2"/>
  <c r="L5978" i="2"/>
  <c r="K5978" i="2"/>
  <c r="M5978" i="2" s="1"/>
  <c r="G5978" i="2"/>
  <c r="AD5977" i="2"/>
  <c r="AC5977" i="2"/>
  <c r="M5977" i="2"/>
  <c r="K5977" i="2"/>
  <c r="L5977" i="2" s="1"/>
  <c r="G5977" i="2"/>
  <c r="AD5976" i="2"/>
  <c r="AC5976" i="2"/>
  <c r="L5976" i="2"/>
  <c r="K5976" i="2"/>
  <c r="M5976" i="2" s="1"/>
  <c r="N5976" i="2" s="1"/>
  <c r="G5976" i="2"/>
  <c r="AD5975" i="2"/>
  <c r="AC5975" i="2"/>
  <c r="K5975" i="2"/>
  <c r="G5975" i="2"/>
  <c r="AD5974" i="2"/>
  <c r="AC5974" i="2"/>
  <c r="L5974" i="2"/>
  <c r="K5974" i="2"/>
  <c r="M5974" i="2" s="1"/>
  <c r="G5974" i="2"/>
  <c r="AD5973" i="2"/>
  <c r="AC5973" i="2"/>
  <c r="M5973" i="2"/>
  <c r="K5973" i="2"/>
  <c r="L5973" i="2" s="1"/>
  <c r="G5973" i="2"/>
  <c r="AD5972" i="2"/>
  <c r="AC5972" i="2"/>
  <c r="L5972" i="2"/>
  <c r="K5972" i="2"/>
  <c r="M5972" i="2" s="1"/>
  <c r="N5972" i="2" s="1"/>
  <c r="G5972" i="2"/>
  <c r="AD5971" i="2"/>
  <c r="AC5971" i="2"/>
  <c r="K5971" i="2"/>
  <c r="G5971" i="2"/>
  <c r="AD5970" i="2"/>
  <c r="AC5970" i="2"/>
  <c r="L5970" i="2"/>
  <c r="K5970" i="2"/>
  <c r="M5970" i="2" s="1"/>
  <c r="G5970" i="2"/>
  <c r="AD5969" i="2"/>
  <c r="AC5969" i="2"/>
  <c r="M5969" i="2"/>
  <c r="K5969" i="2"/>
  <c r="L5969" i="2" s="1"/>
  <c r="G5969" i="2"/>
  <c r="AD5968" i="2"/>
  <c r="AC5968" i="2"/>
  <c r="L5968" i="2"/>
  <c r="K5968" i="2"/>
  <c r="M5968" i="2" s="1"/>
  <c r="N5968" i="2" s="1"/>
  <c r="G5968" i="2"/>
  <c r="AD5967" i="2"/>
  <c r="AC5967" i="2"/>
  <c r="K5967" i="2"/>
  <c r="G5967" i="2"/>
  <c r="AD5966" i="2"/>
  <c r="AC5966" i="2"/>
  <c r="L5966" i="2"/>
  <c r="K5966" i="2"/>
  <c r="M5966" i="2" s="1"/>
  <c r="G5966" i="2"/>
  <c r="AD5965" i="2"/>
  <c r="AC5965" i="2"/>
  <c r="M5965" i="2"/>
  <c r="K5965" i="2"/>
  <c r="L5965" i="2" s="1"/>
  <c r="G5965" i="2"/>
  <c r="AD5964" i="2"/>
  <c r="AC5964" i="2"/>
  <c r="L5964" i="2"/>
  <c r="K5964" i="2"/>
  <c r="M5964" i="2" s="1"/>
  <c r="N5964" i="2" s="1"/>
  <c r="G5964" i="2"/>
  <c r="AD5963" i="2"/>
  <c r="AC5963" i="2"/>
  <c r="K5963" i="2"/>
  <c r="G5963" i="2"/>
  <c r="AD5962" i="2"/>
  <c r="AC5962" i="2"/>
  <c r="L5962" i="2"/>
  <c r="K5962" i="2"/>
  <c r="M5962" i="2" s="1"/>
  <c r="G5962" i="2"/>
  <c r="AD5961" i="2"/>
  <c r="AC5961" i="2"/>
  <c r="M5961" i="2"/>
  <c r="K5961" i="2"/>
  <c r="L5961" i="2" s="1"/>
  <c r="G5961" i="2"/>
  <c r="AD5960" i="2"/>
  <c r="AC5960" i="2"/>
  <c r="L5960" i="2"/>
  <c r="K5960" i="2"/>
  <c r="M5960" i="2" s="1"/>
  <c r="N5960" i="2" s="1"/>
  <c r="G5960" i="2"/>
  <c r="AD5959" i="2"/>
  <c r="AC5959" i="2"/>
  <c r="K5959" i="2"/>
  <c r="G5959" i="2"/>
  <c r="AD5958" i="2"/>
  <c r="AC5958" i="2"/>
  <c r="L5958" i="2"/>
  <c r="K5958" i="2"/>
  <c r="M5958" i="2" s="1"/>
  <c r="G5958" i="2"/>
  <c r="AD5957" i="2"/>
  <c r="AC5957" i="2"/>
  <c r="M5957" i="2"/>
  <c r="K5957" i="2"/>
  <c r="L5957" i="2" s="1"/>
  <c r="G5957" i="2"/>
  <c r="AD5956" i="2"/>
  <c r="AC5956" i="2"/>
  <c r="L5956" i="2"/>
  <c r="K5956" i="2"/>
  <c r="M5956" i="2" s="1"/>
  <c r="N5956" i="2" s="1"/>
  <c r="G5956" i="2"/>
  <c r="AD5955" i="2"/>
  <c r="AC5955" i="2"/>
  <c r="K5955" i="2"/>
  <c r="G5955" i="2"/>
  <c r="AD5954" i="2"/>
  <c r="AC5954" i="2"/>
  <c r="L5954" i="2"/>
  <c r="K5954" i="2"/>
  <c r="M5954" i="2" s="1"/>
  <c r="G5954" i="2"/>
  <c r="AD5953" i="2"/>
  <c r="AC5953" i="2"/>
  <c r="M5953" i="2"/>
  <c r="K5953" i="2"/>
  <c r="L5953" i="2" s="1"/>
  <c r="G5953" i="2"/>
  <c r="AD5952" i="2"/>
  <c r="AC5952" i="2"/>
  <c r="L5952" i="2"/>
  <c r="K5952" i="2"/>
  <c r="M5952" i="2" s="1"/>
  <c r="N5952" i="2" s="1"/>
  <c r="G5952" i="2"/>
  <c r="AD5951" i="2"/>
  <c r="AC5951" i="2"/>
  <c r="K5951" i="2"/>
  <c r="G5951" i="2"/>
  <c r="AD5950" i="2"/>
  <c r="AC5950" i="2"/>
  <c r="L5950" i="2"/>
  <c r="K5950" i="2"/>
  <c r="M5950" i="2" s="1"/>
  <c r="G5950" i="2"/>
  <c r="AD5949" i="2"/>
  <c r="AC5949" i="2"/>
  <c r="M5949" i="2"/>
  <c r="K5949" i="2"/>
  <c r="L5949" i="2" s="1"/>
  <c r="G5949" i="2"/>
  <c r="AD5948" i="2"/>
  <c r="AC5948" i="2"/>
  <c r="L5948" i="2"/>
  <c r="K5948" i="2"/>
  <c r="M5948" i="2" s="1"/>
  <c r="N5948" i="2" s="1"/>
  <c r="G5948" i="2"/>
  <c r="AD5947" i="2"/>
  <c r="AC5947" i="2"/>
  <c r="K5947" i="2"/>
  <c r="G5947" i="2"/>
  <c r="AD5946" i="2"/>
  <c r="AC5946" i="2"/>
  <c r="L5946" i="2"/>
  <c r="K5946" i="2"/>
  <c r="M5946" i="2" s="1"/>
  <c r="G5946" i="2"/>
  <c r="AD5945" i="2"/>
  <c r="AC5945" i="2"/>
  <c r="M5945" i="2"/>
  <c r="K5945" i="2"/>
  <c r="L5945" i="2" s="1"/>
  <c r="G5945" i="2"/>
  <c r="AD5944" i="2"/>
  <c r="AC5944" i="2"/>
  <c r="L5944" i="2"/>
  <c r="K5944" i="2"/>
  <c r="M5944" i="2" s="1"/>
  <c r="N5944" i="2" s="1"/>
  <c r="G5944" i="2"/>
  <c r="AD5943" i="2"/>
  <c r="AC5943" i="2"/>
  <c r="K5943" i="2"/>
  <c r="G5943" i="2"/>
  <c r="AD5942" i="2"/>
  <c r="AC5942" i="2"/>
  <c r="L5942" i="2"/>
  <c r="K5942" i="2"/>
  <c r="M5942" i="2" s="1"/>
  <c r="G5942" i="2"/>
  <c r="AD5941" i="2"/>
  <c r="AC5941" i="2"/>
  <c r="M5941" i="2"/>
  <c r="K5941" i="2"/>
  <c r="L5941" i="2" s="1"/>
  <c r="G5941" i="2"/>
  <c r="AD5940" i="2"/>
  <c r="AC5940" i="2"/>
  <c r="L5940" i="2"/>
  <c r="K5940" i="2"/>
  <c r="M5940" i="2" s="1"/>
  <c r="N5940" i="2" s="1"/>
  <c r="G5940" i="2"/>
  <c r="AD5939" i="2"/>
  <c r="AC5939" i="2"/>
  <c r="K5939" i="2"/>
  <c r="G5939" i="2"/>
  <c r="AD5938" i="2"/>
  <c r="AC5938" i="2"/>
  <c r="L5938" i="2"/>
  <c r="K5938" i="2"/>
  <c r="M5938" i="2" s="1"/>
  <c r="G5938" i="2"/>
  <c r="AD5937" i="2"/>
  <c r="AC5937" i="2"/>
  <c r="M5937" i="2"/>
  <c r="K5937" i="2"/>
  <c r="L5937" i="2" s="1"/>
  <c r="G5937" i="2"/>
  <c r="AD5936" i="2"/>
  <c r="AC5936" i="2"/>
  <c r="L5936" i="2"/>
  <c r="K5936" i="2"/>
  <c r="M5936" i="2" s="1"/>
  <c r="N5936" i="2" s="1"/>
  <c r="G5936" i="2"/>
  <c r="AD5935" i="2"/>
  <c r="AC5935" i="2"/>
  <c r="K5935" i="2"/>
  <c r="G5935" i="2"/>
  <c r="AD5934" i="2"/>
  <c r="AC5934" i="2"/>
  <c r="L5934" i="2"/>
  <c r="K5934" i="2"/>
  <c r="M5934" i="2" s="1"/>
  <c r="G5934" i="2"/>
  <c r="AD5933" i="2"/>
  <c r="AC5933" i="2"/>
  <c r="M5933" i="2"/>
  <c r="K5933" i="2"/>
  <c r="L5933" i="2" s="1"/>
  <c r="G5933" i="2"/>
  <c r="AD5932" i="2"/>
  <c r="AC5932" i="2"/>
  <c r="L5932" i="2"/>
  <c r="K5932" i="2"/>
  <c r="M5932" i="2" s="1"/>
  <c r="N5932" i="2" s="1"/>
  <c r="G5932" i="2"/>
  <c r="AD5931" i="2"/>
  <c r="AC5931" i="2"/>
  <c r="K5931" i="2"/>
  <c r="G5931" i="2"/>
  <c r="AD5930" i="2"/>
  <c r="AC5930" i="2"/>
  <c r="L5930" i="2"/>
  <c r="K5930" i="2"/>
  <c r="M5930" i="2" s="1"/>
  <c r="G5930" i="2"/>
  <c r="AD5929" i="2"/>
  <c r="AC5929" i="2"/>
  <c r="M5929" i="2"/>
  <c r="K5929" i="2"/>
  <c r="L5929" i="2" s="1"/>
  <c r="G5929" i="2"/>
  <c r="AD5928" i="2"/>
  <c r="AC5928" i="2"/>
  <c r="L5928" i="2"/>
  <c r="K5928" i="2"/>
  <c r="M5928" i="2" s="1"/>
  <c r="N5928" i="2" s="1"/>
  <c r="G5928" i="2"/>
  <c r="AD5927" i="2"/>
  <c r="AC5927" i="2"/>
  <c r="K5927" i="2"/>
  <c r="G5927" i="2"/>
  <c r="AD5926" i="2"/>
  <c r="AC5926" i="2"/>
  <c r="L5926" i="2"/>
  <c r="K5926" i="2"/>
  <c r="M5926" i="2" s="1"/>
  <c r="G5926" i="2"/>
  <c r="AD5925" i="2"/>
  <c r="AC5925" i="2"/>
  <c r="M5925" i="2"/>
  <c r="K5925" i="2"/>
  <c r="L5925" i="2" s="1"/>
  <c r="G5925" i="2"/>
  <c r="AD5924" i="2"/>
  <c r="AC5924" i="2"/>
  <c r="L5924" i="2"/>
  <c r="K5924" i="2"/>
  <c r="M5924" i="2" s="1"/>
  <c r="N5924" i="2" s="1"/>
  <c r="G5924" i="2"/>
  <c r="AD5923" i="2"/>
  <c r="AC5923" i="2"/>
  <c r="K5923" i="2"/>
  <c r="G5923" i="2"/>
  <c r="AD5922" i="2"/>
  <c r="AC5922" i="2"/>
  <c r="L5922" i="2"/>
  <c r="K5922" i="2"/>
  <c r="M5922" i="2" s="1"/>
  <c r="G5922" i="2"/>
  <c r="AD5921" i="2"/>
  <c r="AC5921" i="2"/>
  <c r="M5921" i="2"/>
  <c r="K5921" i="2"/>
  <c r="L5921" i="2" s="1"/>
  <c r="G5921" i="2"/>
  <c r="AD5920" i="2"/>
  <c r="AC5920" i="2"/>
  <c r="L5920" i="2"/>
  <c r="K5920" i="2"/>
  <c r="M5920" i="2" s="1"/>
  <c r="N5920" i="2" s="1"/>
  <c r="G5920" i="2"/>
  <c r="AD5919" i="2"/>
  <c r="AC5919" i="2"/>
  <c r="K5919" i="2"/>
  <c r="G5919" i="2"/>
  <c r="AD5918" i="2"/>
  <c r="AC5918" i="2"/>
  <c r="L5918" i="2"/>
  <c r="K5918" i="2"/>
  <c r="M5918" i="2" s="1"/>
  <c r="G5918" i="2"/>
  <c r="AD5917" i="2"/>
  <c r="AC5917" i="2"/>
  <c r="M5917" i="2"/>
  <c r="K5917" i="2"/>
  <c r="L5917" i="2" s="1"/>
  <c r="G5917" i="2"/>
  <c r="AD5916" i="2"/>
  <c r="AC5916" i="2"/>
  <c r="L5916" i="2"/>
  <c r="K5916" i="2"/>
  <c r="M5916" i="2" s="1"/>
  <c r="N5916" i="2" s="1"/>
  <c r="G5916" i="2"/>
  <c r="AD5915" i="2"/>
  <c r="AC5915" i="2"/>
  <c r="K5915" i="2"/>
  <c r="G5915" i="2"/>
  <c r="AD5914" i="2"/>
  <c r="AC5914" i="2"/>
  <c r="L5914" i="2"/>
  <c r="K5914" i="2"/>
  <c r="M5914" i="2" s="1"/>
  <c r="G5914" i="2"/>
  <c r="AD5913" i="2"/>
  <c r="AC5913" i="2"/>
  <c r="M5913" i="2"/>
  <c r="K5913" i="2"/>
  <c r="L5913" i="2" s="1"/>
  <c r="G5913" i="2"/>
  <c r="AD5912" i="2"/>
  <c r="AC5912" i="2"/>
  <c r="L5912" i="2"/>
  <c r="K5912" i="2"/>
  <c r="M5912" i="2" s="1"/>
  <c r="N5912" i="2" s="1"/>
  <c r="G5912" i="2"/>
  <c r="AD5911" i="2"/>
  <c r="AC5911" i="2"/>
  <c r="K5911" i="2"/>
  <c r="G5911" i="2"/>
  <c r="AD5910" i="2"/>
  <c r="AC5910" i="2"/>
  <c r="L5910" i="2"/>
  <c r="K5910" i="2"/>
  <c r="M5910" i="2" s="1"/>
  <c r="G5910" i="2"/>
  <c r="AD5909" i="2"/>
  <c r="AC5909" i="2"/>
  <c r="M5909" i="2"/>
  <c r="K5909" i="2"/>
  <c r="L5909" i="2" s="1"/>
  <c r="G5909" i="2"/>
  <c r="AD5908" i="2"/>
  <c r="AC5908" i="2"/>
  <c r="L5908" i="2"/>
  <c r="K5908" i="2"/>
  <c r="M5908" i="2" s="1"/>
  <c r="N5908" i="2" s="1"/>
  <c r="G5908" i="2"/>
  <c r="AD5907" i="2"/>
  <c r="AC5907" i="2"/>
  <c r="K5907" i="2"/>
  <c r="G5907" i="2"/>
  <c r="AD5906" i="2"/>
  <c r="AC5906" i="2"/>
  <c r="L5906" i="2"/>
  <c r="K5906" i="2"/>
  <c r="M5906" i="2" s="1"/>
  <c r="G5906" i="2"/>
  <c r="AD5905" i="2"/>
  <c r="AC5905" i="2"/>
  <c r="M5905" i="2"/>
  <c r="K5905" i="2"/>
  <c r="L5905" i="2" s="1"/>
  <c r="G5905" i="2"/>
  <c r="AD5904" i="2"/>
  <c r="AC5904" i="2"/>
  <c r="L5904" i="2"/>
  <c r="K5904" i="2"/>
  <c r="M5904" i="2" s="1"/>
  <c r="N5904" i="2" s="1"/>
  <c r="G5904" i="2"/>
  <c r="AD5903" i="2"/>
  <c r="AC5903" i="2"/>
  <c r="K5903" i="2"/>
  <c r="G5903" i="2"/>
  <c r="AD5902" i="2"/>
  <c r="AC5902" i="2"/>
  <c r="L5902" i="2"/>
  <c r="K5902" i="2"/>
  <c r="M5902" i="2" s="1"/>
  <c r="G5902" i="2"/>
  <c r="AD5901" i="2"/>
  <c r="AC5901" i="2"/>
  <c r="M5901" i="2"/>
  <c r="K5901" i="2"/>
  <c r="L5901" i="2" s="1"/>
  <c r="G5901" i="2"/>
  <c r="AD5900" i="2"/>
  <c r="AC5900" i="2"/>
  <c r="L5900" i="2"/>
  <c r="K5900" i="2"/>
  <c r="M5900" i="2" s="1"/>
  <c r="N5900" i="2" s="1"/>
  <c r="G5900" i="2"/>
  <c r="AD5899" i="2"/>
  <c r="AC5899" i="2"/>
  <c r="K5899" i="2"/>
  <c r="G5899" i="2"/>
  <c r="AD5898" i="2"/>
  <c r="AC5898" i="2"/>
  <c r="L5898" i="2"/>
  <c r="K5898" i="2"/>
  <c r="M5898" i="2" s="1"/>
  <c r="G5898" i="2"/>
  <c r="AD5897" i="2"/>
  <c r="AC5897" i="2"/>
  <c r="M5897" i="2"/>
  <c r="K5897" i="2"/>
  <c r="L5897" i="2" s="1"/>
  <c r="G5897" i="2"/>
  <c r="AD5896" i="2"/>
  <c r="AC5896" i="2"/>
  <c r="L5896" i="2"/>
  <c r="K5896" i="2"/>
  <c r="M5896" i="2" s="1"/>
  <c r="N5896" i="2" s="1"/>
  <c r="G5896" i="2"/>
  <c r="AD5895" i="2"/>
  <c r="AC5895" i="2"/>
  <c r="K5895" i="2"/>
  <c r="G5895" i="2"/>
  <c r="AD5894" i="2"/>
  <c r="AC5894" i="2"/>
  <c r="L5894" i="2"/>
  <c r="K5894" i="2"/>
  <c r="M5894" i="2" s="1"/>
  <c r="G5894" i="2"/>
  <c r="AD5893" i="2"/>
  <c r="AC5893" i="2"/>
  <c r="M5893" i="2"/>
  <c r="K5893" i="2"/>
  <c r="L5893" i="2" s="1"/>
  <c r="G5893" i="2"/>
  <c r="AD5892" i="2"/>
  <c r="AC5892" i="2"/>
  <c r="L5892" i="2"/>
  <c r="K5892" i="2"/>
  <c r="M5892" i="2" s="1"/>
  <c r="N5892" i="2" s="1"/>
  <c r="G5892" i="2"/>
  <c r="AD5891" i="2"/>
  <c r="AC5891" i="2"/>
  <c r="K5891" i="2"/>
  <c r="G5891" i="2"/>
  <c r="AD5890" i="2"/>
  <c r="AC5890" i="2"/>
  <c r="L5890" i="2"/>
  <c r="K5890" i="2"/>
  <c r="M5890" i="2" s="1"/>
  <c r="G5890" i="2"/>
  <c r="AD5889" i="2"/>
  <c r="AC5889" i="2"/>
  <c r="M5889" i="2"/>
  <c r="K5889" i="2"/>
  <c r="L5889" i="2" s="1"/>
  <c r="G5889" i="2"/>
  <c r="AD5888" i="2"/>
  <c r="AC5888" i="2"/>
  <c r="L5888" i="2"/>
  <c r="K5888" i="2"/>
  <c r="M5888" i="2" s="1"/>
  <c r="N5888" i="2" s="1"/>
  <c r="G5888" i="2"/>
  <c r="AD5887" i="2"/>
  <c r="AC5887" i="2"/>
  <c r="K5887" i="2"/>
  <c r="G5887" i="2"/>
  <c r="AD5886" i="2"/>
  <c r="AC5886" i="2"/>
  <c r="L5886" i="2"/>
  <c r="K5886" i="2"/>
  <c r="M5886" i="2" s="1"/>
  <c r="G5886" i="2"/>
  <c r="AD5885" i="2"/>
  <c r="AC5885" i="2"/>
  <c r="M5885" i="2"/>
  <c r="K5885" i="2"/>
  <c r="L5885" i="2" s="1"/>
  <c r="G5885" i="2"/>
  <c r="AD5884" i="2"/>
  <c r="AC5884" i="2"/>
  <c r="L5884" i="2"/>
  <c r="K5884" i="2"/>
  <c r="M5884" i="2" s="1"/>
  <c r="N5884" i="2" s="1"/>
  <c r="G5884" i="2"/>
  <c r="AD5883" i="2"/>
  <c r="AC5883" i="2"/>
  <c r="K5883" i="2"/>
  <c r="G5883" i="2"/>
  <c r="AD5882" i="2"/>
  <c r="AC5882" i="2"/>
  <c r="L5882" i="2"/>
  <c r="K5882" i="2"/>
  <c r="M5882" i="2" s="1"/>
  <c r="G5882" i="2"/>
  <c r="AD5881" i="2"/>
  <c r="AC5881" i="2"/>
  <c r="M5881" i="2"/>
  <c r="K5881" i="2"/>
  <c r="L5881" i="2" s="1"/>
  <c r="G5881" i="2"/>
  <c r="AD5880" i="2"/>
  <c r="AC5880" i="2"/>
  <c r="L5880" i="2"/>
  <c r="K5880" i="2"/>
  <c r="M5880" i="2" s="1"/>
  <c r="N5880" i="2" s="1"/>
  <c r="G5880" i="2"/>
  <c r="AD5879" i="2"/>
  <c r="AC5879" i="2"/>
  <c r="K5879" i="2"/>
  <c r="G5879" i="2"/>
  <c r="AD5878" i="2"/>
  <c r="AC5878" i="2"/>
  <c r="L5878" i="2"/>
  <c r="K5878" i="2"/>
  <c r="M5878" i="2" s="1"/>
  <c r="G5878" i="2"/>
  <c r="AD5877" i="2"/>
  <c r="AC5877" i="2"/>
  <c r="M5877" i="2"/>
  <c r="K5877" i="2"/>
  <c r="L5877" i="2" s="1"/>
  <c r="G5877" i="2"/>
  <c r="AD5876" i="2"/>
  <c r="AC5876" i="2"/>
  <c r="L5876" i="2"/>
  <c r="K5876" i="2"/>
  <c r="M5876" i="2" s="1"/>
  <c r="N5876" i="2" s="1"/>
  <c r="G5876" i="2"/>
  <c r="AD5875" i="2"/>
  <c r="AC5875" i="2"/>
  <c r="K5875" i="2"/>
  <c r="G5875" i="2"/>
  <c r="AD5874" i="2"/>
  <c r="AC5874" i="2"/>
  <c r="L5874" i="2"/>
  <c r="K5874" i="2"/>
  <c r="M5874" i="2" s="1"/>
  <c r="G5874" i="2"/>
  <c r="AD5873" i="2"/>
  <c r="AC5873" i="2"/>
  <c r="M5873" i="2"/>
  <c r="K5873" i="2"/>
  <c r="L5873" i="2" s="1"/>
  <c r="G5873" i="2"/>
  <c r="AD5872" i="2"/>
  <c r="AC5872" i="2"/>
  <c r="L5872" i="2"/>
  <c r="K5872" i="2"/>
  <c r="M5872" i="2" s="1"/>
  <c r="N5872" i="2" s="1"/>
  <c r="G5872" i="2"/>
  <c r="AD5871" i="2"/>
  <c r="AC5871" i="2"/>
  <c r="K5871" i="2"/>
  <c r="G5871" i="2"/>
  <c r="AD5870" i="2"/>
  <c r="AC5870" i="2"/>
  <c r="L5870" i="2"/>
  <c r="K5870" i="2"/>
  <c r="M5870" i="2" s="1"/>
  <c r="G5870" i="2"/>
  <c r="AD5869" i="2"/>
  <c r="AC5869" i="2"/>
  <c r="M5869" i="2"/>
  <c r="K5869" i="2"/>
  <c r="L5869" i="2" s="1"/>
  <c r="G5869" i="2"/>
  <c r="AD5868" i="2"/>
  <c r="AC5868" i="2"/>
  <c r="L5868" i="2"/>
  <c r="K5868" i="2"/>
  <c r="M5868" i="2" s="1"/>
  <c r="N5868" i="2" s="1"/>
  <c r="G5868" i="2"/>
  <c r="AD5867" i="2"/>
  <c r="AC5867" i="2"/>
  <c r="K5867" i="2"/>
  <c r="G5867" i="2"/>
  <c r="AD5866" i="2"/>
  <c r="AC5866" i="2"/>
  <c r="L5866" i="2"/>
  <c r="K5866" i="2"/>
  <c r="M5866" i="2" s="1"/>
  <c r="G5866" i="2"/>
  <c r="AD5865" i="2"/>
  <c r="AC5865" i="2"/>
  <c r="M5865" i="2"/>
  <c r="K5865" i="2"/>
  <c r="L5865" i="2" s="1"/>
  <c r="G5865" i="2"/>
  <c r="AD5864" i="2"/>
  <c r="AC5864" i="2"/>
  <c r="L5864" i="2"/>
  <c r="K5864" i="2"/>
  <c r="M5864" i="2" s="1"/>
  <c r="N5864" i="2" s="1"/>
  <c r="G5864" i="2"/>
  <c r="AD5863" i="2"/>
  <c r="AC5863" i="2"/>
  <c r="K5863" i="2"/>
  <c r="G5863" i="2"/>
  <c r="AD5862" i="2"/>
  <c r="AC5862" i="2"/>
  <c r="L5862" i="2"/>
  <c r="K5862" i="2"/>
  <c r="M5862" i="2" s="1"/>
  <c r="G5862" i="2"/>
  <c r="AD5861" i="2"/>
  <c r="AC5861" i="2"/>
  <c r="M5861" i="2"/>
  <c r="K5861" i="2"/>
  <c r="L5861" i="2" s="1"/>
  <c r="G5861" i="2"/>
  <c r="AD5860" i="2"/>
  <c r="AC5860" i="2"/>
  <c r="L5860" i="2"/>
  <c r="K5860" i="2"/>
  <c r="M5860" i="2" s="1"/>
  <c r="N5860" i="2" s="1"/>
  <c r="G5860" i="2"/>
  <c r="AD5859" i="2"/>
  <c r="AC5859" i="2"/>
  <c r="K5859" i="2"/>
  <c r="G5859" i="2"/>
  <c r="AD5858" i="2"/>
  <c r="AC5858" i="2"/>
  <c r="L5858" i="2"/>
  <c r="K5858" i="2"/>
  <c r="M5858" i="2" s="1"/>
  <c r="G5858" i="2"/>
  <c r="AD5857" i="2"/>
  <c r="AC5857" i="2"/>
  <c r="M5857" i="2"/>
  <c r="K5857" i="2"/>
  <c r="L5857" i="2" s="1"/>
  <c r="G5857" i="2"/>
  <c r="AD5856" i="2"/>
  <c r="AC5856" i="2"/>
  <c r="L5856" i="2"/>
  <c r="K5856" i="2"/>
  <c r="M5856" i="2" s="1"/>
  <c r="N5856" i="2" s="1"/>
  <c r="G5856" i="2"/>
  <c r="AD5855" i="2"/>
  <c r="AC5855" i="2"/>
  <c r="K5855" i="2"/>
  <c r="G5855" i="2"/>
  <c r="AD5854" i="2"/>
  <c r="AC5854" i="2"/>
  <c r="L5854" i="2"/>
  <c r="K5854" i="2"/>
  <c r="M5854" i="2" s="1"/>
  <c r="G5854" i="2"/>
  <c r="AD5853" i="2"/>
  <c r="AC5853" i="2"/>
  <c r="M5853" i="2"/>
  <c r="K5853" i="2"/>
  <c r="L5853" i="2" s="1"/>
  <c r="G5853" i="2"/>
  <c r="AD5852" i="2"/>
  <c r="AC5852" i="2"/>
  <c r="L5852" i="2"/>
  <c r="K5852" i="2"/>
  <c r="M5852" i="2" s="1"/>
  <c r="N5852" i="2" s="1"/>
  <c r="G5852" i="2"/>
  <c r="AD5851" i="2"/>
  <c r="AC5851" i="2"/>
  <c r="K5851" i="2"/>
  <c r="G5851" i="2"/>
  <c r="AD5850" i="2"/>
  <c r="AC5850" i="2"/>
  <c r="L5850" i="2"/>
  <c r="K5850" i="2"/>
  <c r="M5850" i="2" s="1"/>
  <c r="G5850" i="2"/>
  <c r="AD5849" i="2"/>
  <c r="AC5849" i="2"/>
  <c r="M5849" i="2"/>
  <c r="K5849" i="2"/>
  <c r="L5849" i="2" s="1"/>
  <c r="G5849" i="2"/>
  <c r="AD5848" i="2"/>
  <c r="AC5848" i="2"/>
  <c r="L5848" i="2"/>
  <c r="K5848" i="2"/>
  <c r="M5848" i="2" s="1"/>
  <c r="N5848" i="2" s="1"/>
  <c r="G5848" i="2"/>
  <c r="AD5847" i="2"/>
  <c r="AC5847" i="2"/>
  <c r="K5847" i="2"/>
  <c r="G5847" i="2"/>
  <c r="AD5846" i="2"/>
  <c r="AC5846" i="2"/>
  <c r="L5846" i="2"/>
  <c r="K5846" i="2"/>
  <c r="M5846" i="2" s="1"/>
  <c r="G5846" i="2"/>
  <c r="AD5845" i="2"/>
  <c r="AC5845" i="2"/>
  <c r="M5845" i="2"/>
  <c r="K5845" i="2"/>
  <c r="L5845" i="2" s="1"/>
  <c r="G5845" i="2"/>
  <c r="AD5844" i="2"/>
  <c r="AC5844" i="2"/>
  <c r="L5844" i="2"/>
  <c r="K5844" i="2"/>
  <c r="M5844" i="2" s="1"/>
  <c r="N5844" i="2" s="1"/>
  <c r="G5844" i="2"/>
  <c r="AD5843" i="2"/>
  <c r="AC5843" i="2"/>
  <c r="K5843" i="2"/>
  <c r="G5843" i="2"/>
  <c r="AD5842" i="2"/>
  <c r="AC5842" i="2"/>
  <c r="L5842" i="2"/>
  <c r="K5842" i="2"/>
  <c r="M5842" i="2" s="1"/>
  <c r="G5842" i="2"/>
  <c r="AD5841" i="2"/>
  <c r="AC5841" i="2"/>
  <c r="M5841" i="2"/>
  <c r="K5841" i="2"/>
  <c r="L5841" i="2" s="1"/>
  <c r="G5841" i="2"/>
  <c r="AD5840" i="2"/>
  <c r="AC5840" i="2"/>
  <c r="L5840" i="2"/>
  <c r="K5840" i="2"/>
  <c r="M5840" i="2" s="1"/>
  <c r="N5840" i="2" s="1"/>
  <c r="G5840" i="2"/>
  <c r="AD5839" i="2"/>
  <c r="AC5839" i="2"/>
  <c r="K5839" i="2"/>
  <c r="G5839" i="2"/>
  <c r="AD5838" i="2"/>
  <c r="AC5838" i="2"/>
  <c r="L5838" i="2"/>
  <c r="K5838" i="2"/>
  <c r="M5838" i="2" s="1"/>
  <c r="G5838" i="2"/>
  <c r="AD5837" i="2"/>
  <c r="AC5837" i="2"/>
  <c r="M5837" i="2"/>
  <c r="K5837" i="2"/>
  <c r="L5837" i="2" s="1"/>
  <c r="G5837" i="2"/>
  <c r="AD5836" i="2"/>
  <c r="AC5836" i="2"/>
  <c r="L5836" i="2"/>
  <c r="K5836" i="2"/>
  <c r="M5836" i="2" s="1"/>
  <c r="N5836" i="2" s="1"/>
  <c r="G5836" i="2"/>
  <c r="AD5835" i="2"/>
  <c r="AC5835" i="2"/>
  <c r="K5835" i="2"/>
  <c r="G5835" i="2"/>
  <c r="AD5834" i="2"/>
  <c r="AC5834" i="2"/>
  <c r="L5834" i="2"/>
  <c r="K5834" i="2"/>
  <c r="M5834" i="2" s="1"/>
  <c r="G5834" i="2"/>
  <c r="AD5833" i="2"/>
  <c r="AC5833" i="2"/>
  <c r="M5833" i="2"/>
  <c r="K5833" i="2"/>
  <c r="L5833" i="2" s="1"/>
  <c r="G5833" i="2"/>
  <c r="AD5832" i="2"/>
  <c r="AC5832" i="2"/>
  <c r="L5832" i="2"/>
  <c r="K5832" i="2"/>
  <c r="M5832" i="2" s="1"/>
  <c r="N5832" i="2" s="1"/>
  <c r="G5832" i="2"/>
  <c r="AD5831" i="2"/>
  <c r="AC5831" i="2"/>
  <c r="K5831" i="2"/>
  <c r="G5831" i="2"/>
  <c r="AD5830" i="2"/>
  <c r="AC5830" i="2"/>
  <c r="L5830" i="2"/>
  <c r="K5830" i="2"/>
  <c r="M5830" i="2" s="1"/>
  <c r="G5830" i="2"/>
  <c r="AD5829" i="2"/>
  <c r="AC5829" i="2"/>
  <c r="M5829" i="2"/>
  <c r="K5829" i="2"/>
  <c r="L5829" i="2" s="1"/>
  <c r="G5829" i="2"/>
  <c r="AD5828" i="2"/>
  <c r="AC5828" i="2"/>
  <c r="L5828" i="2"/>
  <c r="K5828" i="2"/>
  <c r="M5828" i="2" s="1"/>
  <c r="N5828" i="2" s="1"/>
  <c r="G5828" i="2"/>
  <c r="AD5827" i="2"/>
  <c r="AC5827" i="2"/>
  <c r="K5827" i="2"/>
  <c r="G5827" i="2"/>
  <c r="AD5826" i="2"/>
  <c r="AC5826" i="2"/>
  <c r="L5826" i="2"/>
  <c r="K5826" i="2"/>
  <c r="M5826" i="2" s="1"/>
  <c r="G5826" i="2"/>
  <c r="AD5825" i="2"/>
  <c r="AC5825" i="2"/>
  <c r="M5825" i="2"/>
  <c r="K5825" i="2"/>
  <c r="L5825" i="2" s="1"/>
  <c r="G5825" i="2"/>
  <c r="AD5824" i="2"/>
  <c r="AC5824" i="2"/>
  <c r="L5824" i="2"/>
  <c r="K5824" i="2"/>
  <c r="M5824" i="2" s="1"/>
  <c r="N5824" i="2" s="1"/>
  <c r="G5824" i="2"/>
  <c r="AD5823" i="2"/>
  <c r="AC5823" i="2"/>
  <c r="K5823" i="2"/>
  <c r="G5823" i="2"/>
  <c r="AD5822" i="2"/>
  <c r="AC5822" i="2"/>
  <c r="L5822" i="2"/>
  <c r="K5822" i="2"/>
  <c r="M5822" i="2" s="1"/>
  <c r="G5822" i="2"/>
  <c r="AD5821" i="2"/>
  <c r="AC5821" i="2"/>
  <c r="M5821" i="2"/>
  <c r="K5821" i="2"/>
  <c r="L5821" i="2" s="1"/>
  <c r="G5821" i="2"/>
  <c r="AD5820" i="2"/>
  <c r="AC5820" i="2"/>
  <c r="L5820" i="2"/>
  <c r="K5820" i="2"/>
  <c r="M5820" i="2" s="1"/>
  <c r="N5820" i="2" s="1"/>
  <c r="G5820" i="2"/>
  <c r="AD5819" i="2"/>
  <c r="AC5819" i="2"/>
  <c r="K5819" i="2"/>
  <c r="G5819" i="2"/>
  <c r="AD5818" i="2"/>
  <c r="AC5818" i="2"/>
  <c r="L5818" i="2"/>
  <c r="K5818" i="2"/>
  <c r="M5818" i="2" s="1"/>
  <c r="G5818" i="2"/>
  <c r="AD5817" i="2"/>
  <c r="AC5817" i="2"/>
  <c r="M5817" i="2"/>
  <c r="K5817" i="2"/>
  <c r="L5817" i="2" s="1"/>
  <c r="G5817" i="2"/>
  <c r="AD5816" i="2"/>
  <c r="AC5816" i="2"/>
  <c r="L5816" i="2"/>
  <c r="K5816" i="2"/>
  <c r="M5816" i="2" s="1"/>
  <c r="N5816" i="2" s="1"/>
  <c r="G5816" i="2"/>
  <c r="AD5815" i="2"/>
  <c r="AC5815" i="2"/>
  <c r="K5815" i="2"/>
  <c r="G5815" i="2"/>
  <c r="AD5814" i="2"/>
  <c r="AC5814" i="2"/>
  <c r="L5814" i="2"/>
  <c r="K5814" i="2"/>
  <c r="M5814" i="2" s="1"/>
  <c r="G5814" i="2"/>
  <c r="AD5813" i="2"/>
  <c r="AC5813" i="2"/>
  <c r="M5813" i="2"/>
  <c r="K5813" i="2"/>
  <c r="L5813" i="2" s="1"/>
  <c r="G5813" i="2"/>
  <c r="AD5812" i="2"/>
  <c r="AC5812" i="2"/>
  <c r="L5812" i="2"/>
  <c r="K5812" i="2"/>
  <c r="M5812" i="2" s="1"/>
  <c r="N5812" i="2" s="1"/>
  <c r="G5812" i="2"/>
  <c r="AD5811" i="2"/>
  <c r="AC5811" i="2"/>
  <c r="K5811" i="2"/>
  <c r="G5811" i="2"/>
  <c r="AD5810" i="2"/>
  <c r="AC5810" i="2"/>
  <c r="L5810" i="2"/>
  <c r="K5810" i="2"/>
  <c r="M5810" i="2" s="1"/>
  <c r="G5810" i="2"/>
  <c r="AD5809" i="2"/>
  <c r="AC5809" i="2"/>
  <c r="M5809" i="2"/>
  <c r="K5809" i="2"/>
  <c r="L5809" i="2" s="1"/>
  <c r="G5809" i="2"/>
  <c r="AD5808" i="2"/>
  <c r="AC5808" i="2"/>
  <c r="L5808" i="2"/>
  <c r="K5808" i="2"/>
  <c r="M5808" i="2" s="1"/>
  <c r="N5808" i="2" s="1"/>
  <c r="G5808" i="2"/>
  <c r="AD5807" i="2"/>
  <c r="AC5807" i="2"/>
  <c r="K5807" i="2"/>
  <c r="G5807" i="2"/>
  <c r="AD5806" i="2"/>
  <c r="AC5806" i="2"/>
  <c r="L5806" i="2"/>
  <c r="K5806" i="2"/>
  <c r="M5806" i="2" s="1"/>
  <c r="G5806" i="2"/>
  <c r="AD5805" i="2"/>
  <c r="AC5805" i="2"/>
  <c r="M5805" i="2"/>
  <c r="K5805" i="2"/>
  <c r="L5805" i="2" s="1"/>
  <c r="G5805" i="2"/>
  <c r="AD5804" i="2"/>
  <c r="AC5804" i="2"/>
  <c r="L5804" i="2"/>
  <c r="K5804" i="2"/>
  <c r="M5804" i="2" s="1"/>
  <c r="N5804" i="2" s="1"/>
  <c r="G5804" i="2"/>
  <c r="AD5803" i="2"/>
  <c r="AC5803" i="2"/>
  <c r="K5803" i="2"/>
  <c r="G5803" i="2"/>
  <c r="AD5802" i="2"/>
  <c r="AC5802" i="2"/>
  <c r="L5802" i="2"/>
  <c r="K5802" i="2"/>
  <c r="M5802" i="2" s="1"/>
  <c r="G5802" i="2"/>
  <c r="AD5801" i="2"/>
  <c r="AC5801" i="2"/>
  <c r="M5801" i="2"/>
  <c r="K5801" i="2"/>
  <c r="L5801" i="2" s="1"/>
  <c r="G5801" i="2"/>
  <c r="AD5800" i="2"/>
  <c r="AC5800" i="2"/>
  <c r="L5800" i="2"/>
  <c r="K5800" i="2"/>
  <c r="M5800" i="2" s="1"/>
  <c r="N5800" i="2" s="1"/>
  <c r="G5800" i="2"/>
  <c r="AD5799" i="2"/>
  <c r="AC5799" i="2"/>
  <c r="K5799" i="2"/>
  <c r="G5799" i="2"/>
  <c r="AD5798" i="2"/>
  <c r="AC5798" i="2"/>
  <c r="L5798" i="2"/>
  <c r="K5798" i="2"/>
  <c r="M5798" i="2" s="1"/>
  <c r="G5798" i="2"/>
  <c r="AD5797" i="2"/>
  <c r="AC5797" i="2"/>
  <c r="M5797" i="2"/>
  <c r="K5797" i="2"/>
  <c r="L5797" i="2" s="1"/>
  <c r="G5797" i="2"/>
  <c r="AD5796" i="2"/>
  <c r="AC5796" i="2"/>
  <c r="L5796" i="2"/>
  <c r="K5796" i="2"/>
  <c r="M5796" i="2" s="1"/>
  <c r="N5796" i="2" s="1"/>
  <c r="G5796" i="2"/>
  <c r="AD5795" i="2"/>
  <c r="AC5795" i="2"/>
  <c r="K5795" i="2"/>
  <c r="G5795" i="2"/>
  <c r="AD5794" i="2"/>
  <c r="AC5794" i="2"/>
  <c r="L5794" i="2"/>
  <c r="K5794" i="2"/>
  <c r="M5794" i="2" s="1"/>
  <c r="G5794" i="2"/>
  <c r="AD5793" i="2"/>
  <c r="AC5793" i="2"/>
  <c r="M5793" i="2"/>
  <c r="K5793" i="2"/>
  <c r="L5793" i="2" s="1"/>
  <c r="G5793" i="2"/>
  <c r="AD5792" i="2"/>
  <c r="AC5792" i="2"/>
  <c r="L5792" i="2"/>
  <c r="K5792" i="2"/>
  <c r="M5792" i="2" s="1"/>
  <c r="N5792" i="2" s="1"/>
  <c r="G5792" i="2"/>
  <c r="AD5791" i="2"/>
  <c r="AC5791" i="2"/>
  <c r="K5791" i="2"/>
  <c r="G5791" i="2"/>
  <c r="AD5790" i="2"/>
  <c r="AC5790" i="2"/>
  <c r="L5790" i="2"/>
  <c r="K5790" i="2"/>
  <c r="M5790" i="2" s="1"/>
  <c r="G5790" i="2"/>
  <c r="AD5789" i="2"/>
  <c r="AC5789" i="2"/>
  <c r="M5789" i="2"/>
  <c r="K5789" i="2"/>
  <c r="L5789" i="2" s="1"/>
  <c r="G5789" i="2"/>
  <c r="AD5788" i="2"/>
  <c r="AC5788" i="2"/>
  <c r="L5788" i="2"/>
  <c r="K5788" i="2"/>
  <c r="M5788" i="2" s="1"/>
  <c r="N5788" i="2" s="1"/>
  <c r="G5788" i="2"/>
  <c r="AD5787" i="2"/>
  <c r="AC5787" i="2"/>
  <c r="K5787" i="2"/>
  <c r="G5787" i="2"/>
  <c r="AD5786" i="2"/>
  <c r="AC5786" i="2"/>
  <c r="L5786" i="2"/>
  <c r="K5786" i="2"/>
  <c r="M5786" i="2" s="1"/>
  <c r="G5786" i="2"/>
  <c r="AD5785" i="2"/>
  <c r="AC5785" i="2"/>
  <c r="M5785" i="2"/>
  <c r="K5785" i="2"/>
  <c r="L5785" i="2" s="1"/>
  <c r="G5785" i="2"/>
  <c r="AD5784" i="2"/>
  <c r="AC5784" i="2"/>
  <c r="L5784" i="2"/>
  <c r="K5784" i="2"/>
  <c r="M5784" i="2" s="1"/>
  <c r="N5784" i="2" s="1"/>
  <c r="G5784" i="2"/>
  <c r="AD5783" i="2"/>
  <c r="AC5783" i="2"/>
  <c r="K5783" i="2"/>
  <c r="G5783" i="2"/>
  <c r="AD5782" i="2"/>
  <c r="AC5782" i="2"/>
  <c r="L5782" i="2"/>
  <c r="K5782" i="2"/>
  <c r="M5782" i="2" s="1"/>
  <c r="G5782" i="2"/>
  <c r="AD5781" i="2"/>
  <c r="AC5781" i="2"/>
  <c r="M5781" i="2"/>
  <c r="K5781" i="2"/>
  <c r="L5781" i="2" s="1"/>
  <c r="G5781" i="2"/>
  <c r="AD5780" i="2"/>
  <c r="AC5780" i="2"/>
  <c r="L5780" i="2"/>
  <c r="K5780" i="2"/>
  <c r="M5780" i="2" s="1"/>
  <c r="N5780" i="2" s="1"/>
  <c r="G5780" i="2"/>
  <c r="AD5779" i="2"/>
  <c r="AC5779" i="2"/>
  <c r="K5779" i="2"/>
  <c r="G5779" i="2"/>
  <c r="AD5778" i="2"/>
  <c r="AC5778" i="2"/>
  <c r="L5778" i="2"/>
  <c r="K5778" i="2"/>
  <c r="M5778" i="2" s="1"/>
  <c r="G5778" i="2"/>
  <c r="AD5777" i="2"/>
  <c r="AC5777" i="2"/>
  <c r="M5777" i="2"/>
  <c r="K5777" i="2"/>
  <c r="L5777" i="2" s="1"/>
  <c r="G5777" i="2"/>
  <c r="AD5776" i="2"/>
  <c r="AC5776" i="2"/>
  <c r="L5776" i="2"/>
  <c r="K5776" i="2"/>
  <c r="M5776" i="2" s="1"/>
  <c r="N5776" i="2" s="1"/>
  <c r="G5776" i="2"/>
  <c r="AD5775" i="2"/>
  <c r="AC5775" i="2"/>
  <c r="K5775" i="2"/>
  <c r="G5775" i="2"/>
  <c r="AD5774" i="2"/>
  <c r="AC5774" i="2"/>
  <c r="L5774" i="2"/>
  <c r="K5774" i="2"/>
  <c r="M5774" i="2" s="1"/>
  <c r="G5774" i="2"/>
  <c r="AD5773" i="2"/>
  <c r="AC5773" i="2"/>
  <c r="M5773" i="2"/>
  <c r="K5773" i="2"/>
  <c r="L5773" i="2" s="1"/>
  <c r="G5773" i="2"/>
  <c r="AD5772" i="2"/>
  <c r="AC5772" i="2"/>
  <c r="L5772" i="2"/>
  <c r="K5772" i="2"/>
  <c r="M5772" i="2" s="1"/>
  <c r="N5772" i="2" s="1"/>
  <c r="G5772" i="2"/>
  <c r="AD5771" i="2"/>
  <c r="AC5771" i="2"/>
  <c r="K5771" i="2"/>
  <c r="G5771" i="2"/>
  <c r="AD5770" i="2"/>
  <c r="AC5770" i="2"/>
  <c r="L5770" i="2"/>
  <c r="K5770" i="2"/>
  <c r="M5770" i="2" s="1"/>
  <c r="G5770" i="2"/>
  <c r="AD5769" i="2"/>
  <c r="AC5769" i="2"/>
  <c r="M5769" i="2"/>
  <c r="K5769" i="2"/>
  <c r="L5769" i="2" s="1"/>
  <c r="G5769" i="2"/>
  <c r="AD5768" i="2"/>
  <c r="AC5768" i="2"/>
  <c r="L5768" i="2"/>
  <c r="K5768" i="2"/>
  <c r="M5768" i="2" s="1"/>
  <c r="N5768" i="2" s="1"/>
  <c r="G5768" i="2"/>
  <c r="AD5767" i="2"/>
  <c r="AC5767" i="2"/>
  <c r="K5767" i="2"/>
  <c r="G5767" i="2"/>
  <c r="AD5766" i="2"/>
  <c r="AC5766" i="2"/>
  <c r="L5766" i="2"/>
  <c r="K5766" i="2"/>
  <c r="M5766" i="2" s="1"/>
  <c r="G5766" i="2"/>
  <c r="AD5765" i="2"/>
  <c r="AC5765" i="2"/>
  <c r="M5765" i="2"/>
  <c r="K5765" i="2"/>
  <c r="L5765" i="2" s="1"/>
  <c r="G5765" i="2"/>
  <c r="AD5764" i="2"/>
  <c r="AC5764" i="2"/>
  <c r="L5764" i="2"/>
  <c r="K5764" i="2"/>
  <c r="M5764" i="2" s="1"/>
  <c r="N5764" i="2" s="1"/>
  <c r="G5764" i="2"/>
  <c r="AD5763" i="2"/>
  <c r="AC5763" i="2"/>
  <c r="K5763" i="2"/>
  <c r="G5763" i="2"/>
  <c r="AD5762" i="2"/>
  <c r="AC5762" i="2"/>
  <c r="L5762" i="2"/>
  <c r="K5762" i="2"/>
  <c r="M5762" i="2" s="1"/>
  <c r="G5762" i="2"/>
  <c r="AD5761" i="2"/>
  <c r="AC5761" i="2"/>
  <c r="M5761" i="2"/>
  <c r="K5761" i="2"/>
  <c r="L5761" i="2" s="1"/>
  <c r="G5761" i="2"/>
  <c r="AD5760" i="2"/>
  <c r="AC5760" i="2"/>
  <c r="L5760" i="2"/>
  <c r="K5760" i="2"/>
  <c r="M5760" i="2" s="1"/>
  <c r="N5760" i="2" s="1"/>
  <c r="G5760" i="2"/>
  <c r="AD5759" i="2"/>
  <c r="AC5759" i="2"/>
  <c r="K5759" i="2"/>
  <c r="G5759" i="2"/>
  <c r="AD5758" i="2"/>
  <c r="AC5758" i="2"/>
  <c r="L5758" i="2"/>
  <c r="K5758" i="2"/>
  <c r="M5758" i="2" s="1"/>
  <c r="G5758" i="2"/>
  <c r="AD5757" i="2"/>
  <c r="AC5757" i="2"/>
  <c r="M5757" i="2"/>
  <c r="K5757" i="2"/>
  <c r="L5757" i="2" s="1"/>
  <c r="G5757" i="2"/>
  <c r="AD5756" i="2"/>
  <c r="AC5756" i="2"/>
  <c r="L5756" i="2"/>
  <c r="K5756" i="2"/>
  <c r="M5756" i="2" s="1"/>
  <c r="N5756" i="2" s="1"/>
  <c r="G5756" i="2"/>
  <c r="AD5755" i="2"/>
  <c r="AC5755" i="2"/>
  <c r="K5755" i="2"/>
  <c r="G5755" i="2"/>
  <c r="AD5754" i="2"/>
  <c r="AC5754" i="2"/>
  <c r="L5754" i="2"/>
  <c r="K5754" i="2"/>
  <c r="M5754" i="2" s="1"/>
  <c r="G5754" i="2"/>
  <c r="AD5753" i="2"/>
  <c r="AC5753" i="2"/>
  <c r="M5753" i="2"/>
  <c r="K5753" i="2"/>
  <c r="L5753" i="2" s="1"/>
  <c r="G5753" i="2"/>
  <c r="AD5752" i="2"/>
  <c r="AC5752" i="2"/>
  <c r="L5752" i="2"/>
  <c r="K5752" i="2"/>
  <c r="M5752" i="2" s="1"/>
  <c r="N5752" i="2" s="1"/>
  <c r="G5752" i="2"/>
  <c r="AD5751" i="2"/>
  <c r="AC5751" i="2"/>
  <c r="K5751" i="2"/>
  <c r="G5751" i="2"/>
  <c r="AD5750" i="2"/>
  <c r="AC5750" i="2"/>
  <c r="L5750" i="2"/>
  <c r="K5750" i="2"/>
  <c r="M5750" i="2" s="1"/>
  <c r="G5750" i="2"/>
  <c r="AD5749" i="2"/>
  <c r="AC5749" i="2"/>
  <c r="M5749" i="2"/>
  <c r="K5749" i="2"/>
  <c r="L5749" i="2" s="1"/>
  <c r="G5749" i="2"/>
  <c r="AD5748" i="2"/>
  <c r="AC5748" i="2"/>
  <c r="L5748" i="2"/>
  <c r="K5748" i="2"/>
  <c r="M5748" i="2" s="1"/>
  <c r="N5748" i="2" s="1"/>
  <c r="G5748" i="2"/>
  <c r="AD5747" i="2"/>
  <c r="AC5747" i="2"/>
  <c r="K5747" i="2"/>
  <c r="G5747" i="2"/>
  <c r="AD5746" i="2"/>
  <c r="AC5746" i="2"/>
  <c r="L5746" i="2"/>
  <c r="K5746" i="2"/>
  <c r="M5746" i="2" s="1"/>
  <c r="G5746" i="2"/>
  <c r="AD5745" i="2"/>
  <c r="AC5745" i="2"/>
  <c r="M5745" i="2"/>
  <c r="K5745" i="2"/>
  <c r="L5745" i="2" s="1"/>
  <c r="G5745" i="2"/>
  <c r="AD5744" i="2"/>
  <c r="AC5744" i="2"/>
  <c r="L5744" i="2"/>
  <c r="K5744" i="2"/>
  <c r="M5744" i="2" s="1"/>
  <c r="N5744" i="2" s="1"/>
  <c r="G5744" i="2"/>
  <c r="AD5743" i="2"/>
  <c r="AC5743" i="2"/>
  <c r="K5743" i="2"/>
  <c r="G5743" i="2"/>
  <c r="AD5742" i="2"/>
  <c r="AC5742" i="2"/>
  <c r="L5742" i="2"/>
  <c r="K5742" i="2"/>
  <c r="M5742" i="2" s="1"/>
  <c r="G5742" i="2"/>
  <c r="AD5741" i="2"/>
  <c r="AC5741" i="2"/>
  <c r="M5741" i="2"/>
  <c r="K5741" i="2"/>
  <c r="L5741" i="2" s="1"/>
  <c r="G5741" i="2"/>
  <c r="AD5740" i="2"/>
  <c r="AC5740" i="2"/>
  <c r="L5740" i="2"/>
  <c r="K5740" i="2"/>
  <c r="M5740" i="2" s="1"/>
  <c r="N5740" i="2" s="1"/>
  <c r="G5740" i="2"/>
  <c r="AD5739" i="2"/>
  <c r="AC5739" i="2"/>
  <c r="K5739" i="2"/>
  <c r="G5739" i="2"/>
  <c r="AD5738" i="2"/>
  <c r="AC5738" i="2"/>
  <c r="L5738" i="2"/>
  <c r="K5738" i="2"/>
  <c r="M5738" i="2" s="1"/>
  <c r="G5738" i="2"/>
  <c r="AD5737" i="2"/>
  <c r="AC5737" i="2"/>
  <c r="M5737" i="2"/>
  <c r="K5737" i="2"/>
  <c r="L5737" i="2" s="1"/>
  <c r="G5737" i="2"/>
  <c r="AD5736" i="2"/>
  <c r="AC5736" i="2"/>
  <c r="L5736" i="2"/>
  <c r="K5736" i="2"/>
  <c r="M5736" i="2" s="1"/>
  <c r="N5736" i="2" s="1"/>
  <c r="G5736" i="2"/>
  <c r="AD5735" i="2"/>
  <c r="AC5735" i="2"/>
  <c r="K5735" i="2"/>
  <c r="G5735" i="2"/>
  <c r="AD5734" i="2"/>
  <c r="AC5734" i="2"/>
  <c r="L5734" i="2"/>
  <c r="K5734" i="2"/>
  <c r="M5734" i="2" s="1"/>
  <c r="G5734" i="2"/>
  <c r="AD5733" i="2"/>
  <c r="AC5733" i="2"/>
  <c r="M5733" i="2"/>
  <c r="K5733" i="2"/>
  <c r="L5733" i="2" s="1"/>
  <c r="G5733" i="2"/>
  <c r="AD5732" i="2"/>
  <c r="AC5732" i="2"/>
  <c r="L5732" i="2"/>
  <c r="K5732" i="2"/>
  <c r="M5732" i="2" s="1"/>
  <c r="N5732" i="2" s="1"/>
  <c r="G5732" i="2"/>
  <c r="AD5731" i="2"/>
  <c r="AC5731" i="2"/>
  <c r="K5731" i="2"/>
  <c r="G5731" i="2"/>
  <c r="AD5730" i="2"/>
  <c r="AC5730" i="2"/>
  <c r="L5730" i="2"/>
  <c r="K5730" i="2"/>
  <c r="M5730" i="2" s="1"/>
  <c r="G5730" i="2"/>
  <c r="AD5729" i="2"/>
  <c r="AC5729" i="2"/>
  <c r="M5729" i="2"/>
  <c r="K5729" i="2"/>
  <c r="L5729" i="2" s="1"/>
  <c r="G5729" i="2"/>
  <c r="AD5728" i="2"/>
  <c r="AC5728" i="2"/>
  <c r="L5728" i="2"/>
  <c r="K5728" i="2"/>
  <c r="M5728" i="2" s="1"/>
  <c r="N5728" i="2" s="1"/>
  <c r="G5728" i="2"/>
  <c r="AD5727" i="2"/>
  <c r="AC5727" i="2"/>
  <c r="K5727" i="2"/>
  <c r="G5727" i="2"/>
  <c r="AD5726" i="2"/>
  <c r="AC5726" i="2"/>
  <c r="L5726" i="2"/>
  <c r="K5726" i="2"/>
  <c r="M5726" i="2" s="1"/>
  <c r="G5726" i="2"/>
  <c r="AD5725" i="2"/>
  <c r="AC5725" i="2"/>
  <c r="M5725" i="2"/>
  <c r="K5725" i="2"/>
  <c r="L5725" i="2" s="1"/>
  <c r="G5725" i="2"/>
  <c r="AD5724" i="2"/>
  <c r="AC5724" i="2"/>
  <c r="L5724" i="2"/>
  <c r="K5724" i="2"/>
  <c r="M5724" i="2" s="1"/>
  <c r="N5724" i="2" s="1"/>
  <c r="G5724" i="2"/>
  <c r="AD5723" i="2"/>
  <c r="AC5723" i="2"/>
  <c r="K5723" i="2"/>
  <c r="G5723" i="2"/>
  <c r="AD5722" i="2"/>
  <c r="AC5722" i="2"/>
  <c r="L5722" i="2"/>
  <c r="K5722" i="2"/>
  <c r="M5722" i="2" s="1"/>
  <c r="G5722" i="2"/>
  <c r="AD5721" i="2"/>
  <c r="AC5721" i="2"/>
  <c r="M5721" i="2"/>
  <c r="K5721" i="2"/>
  <c r="L5721" i="2" s="1"/>
  <c r="G5721" i="2"/>
  <c r="AD5720" i="2"/>
  <c r="AC5720" i="2"/>
  <c r="L5720" i="2"/>
  <c r="K5720" i="2"/>
  <c r="M5720" i="2" s="1"/>
  <c r="N5720" i="2" s="1"/>
  <c r="G5720" i="2"/>
  <c r="AD5719" i="2"/>
  <c r="AC5719" i="2"/>
  <c r="K5719" i="2"/>
  <c r="G5719" i="2"/>
  <c r="AD5718" i="2"/>
  <c r="AC5718" i="2"/>
  <c r="L5718" i="2"/>
  <c r="K5718" i="2"/>
  <c r="M5718" i="2" s="1"/>
  <c r="G5718" i="2"/>
  <c r="AD5717" i="2"/>
  <c r="AC5717" i="2"/>
  <c r="M5717" i="2"/>
  <c r="K5717" i="2"/>
  <c r="L5717" i="2" s="1"/>
  <c r="G5717" i="2"/>
  <c r="AD5716" i="2"/>
  <c r="AC5716" i="2"/>
  <c r="L5716" i="2"/>
  <c r="K5716" i="2"/>
  <c r="M5716" i="2" s="1"/>
  <c r="N5716" i="2" s="1"/>
  <c r="G5716" i="2"/>
  <c r="AD5715" i="2"/>
  <c r="AC5715" i="2"/>
  <c r="K5715" i="2"/>
  <c r="G5715" i="2"/>
  <c r="AD5714" i="2"/>
  <c r="AC5714" i="2"/>
  <c r="L5714" i="2"/>
  <c r="K5714" i="2"/>
  <c r="M5714" i="2" s="1"/>
  <c r="G5714" i="2"/>
  <c r="AD5713" i="2"/>
  <c r="AC5713" i="2"/>
  <c r="M5713" i="2"/>
  <c r="K5713" i="2"/>
  <c r="L5713" i="2" s="1"/>
  <c r="G5713" i="2"/>
  <c r="AD5712" i="2"/>
  <c r="AC5712" i="2"/>
  <c r="L5712" i="2"/>
  <c r="K5712" i="2"/>
  <c r="M5712" i="2" s="1"/>
  <c r="N5712" i="2" s="1"/>
  <c r="G5712" i="2"/>
  <c r="AD5711" i="2"/>
  <c r="AC5711" i="2"/>
  <c r="K5711" i="2"/>
  <c r="G5711" i="2"/>
  <c r="AD5710" i="2"/>
  <c r="AC5710" i="2"/>
  <c r="L5710" i="2"/>
  <c r="K5710" i="2"/>
  <c r="M5710" i="2" s="1"/>
  <c r="G5710" i="2"/>
  <c r="AD5709" i="2"/>
  <c r="AC5709" i="2"/>
  <c r="M5709" i="2"/>
  <c r="K5709" i="2"/>
  <c r="L5709" i="2" s="1"/>
  <c r="G5709" i="2"/>
  <c r="AD5708" i="2"/>
  <c r="AC5708" i="2"/>
  <c r="L5708" i="2"/>
  <c r="K5708" i="2"/>
  <c r="M5708" i="2" s="1"/>
  <c r="N5708" i="2" s="1"/>
  <c r="G5708" i="2"/>
  <c r="AD5707" i="2"/>
  <c r="AC5707" i="2"/>
  <c r="K5707" i="2"/>
  <c r="G5707" i="2"/>
  <c r="AD5706" i="2"/>
  <c r="AC5706" i="2"/>
  <c r="L5706" i="2"/>
  <c r="K5706" i="2"/>
  <c r="M5706" i="2" s="1"/>
  <c r="G5706" i="2"/>
  <c r="AD5705" i="2"/>
  <c r="AC5705" i="2"/>
  <c r="M5705" i="2"/>
  <c r="K5705" i="2"/>
  <c r="L5705" i="2" s="1"/>
  <c r="G5705" i="2"/>
  <c r="AD5704" i="2"/>
  <c r="AC5704" i="2"/>
  <c r="L5704" i="2"/>
  <c r="K5704" i="2"/>
  <c r="M5704" i="2" s="1"/>
  <c r="N5704" i="2" s="1"/>
  <c r="G5704" i="2"/>
  <c r="AD5703" i="2"/>
  <c r="AC5703" i="2"/>
  <c r="K5703" i="2"/>
  <c r="G5703" i="2"/>
  <c r="AD5702" i="2"/>
  <c r="AC5702" i="2"/>
  <c r="L5702" i="2"/>
  <c r="K5702" i="2"/>
  <c r="M5702" i="2" s="1"/>
  <c r="G5702" i="2"/>
  <c r="AD5701" i="2"/>
  <c r="AC5701" i="2"/>
  <c r="M5701" i="2"/>
  <c r="K5701" i="2"/>
  <c r="L5701" i="2" s="1"/>
  <c r="G5701" i="2"/>
  <c r="AD5700" i="2"/>
  <c r="AC5700" i="2"/>
  <c r="L5700" i="2"/>
  <c r="K5700" i="2"/>
  <c r="M5700" i="2" s="1"/>
  <c r="N5700" i="2" s="1"/>
  <c r="G5700" i="2"/>
  <c r="AD5699" i="2"/>
  <c r="AC5699" i="2"/>
  <c r="K5699" i="2"/>
  <c r="G5699" i="2"/>
  <c r="AD5698" i="2"/>
  <c r="AC5698" i="2"/>
  <c r="L5698" i="2"/>
  <c r="K5698" i="2"/>
  <c r="M5698" i="2" s="1"/>
  <c r="G5698" i="2"/>
  <c r="AD5697" i="2"/>
  <c r="AC5697" i="2"/>
  <c r="M5697" i="2"/>
  <c r="K5697" i="2"/>
  <c r="L5697" i="2" s="1"/>
  <c r="G5697" i="2"/>
  <c r="AD5696" i="2"/>
  <c r="AC5696" i="2"/>
  <c r="L5696" i="2"/>
  <c r="K5696" i="2"/>
  <c r="M5696" i="2" s="1"/>
  <c r="N5696" i="2" s="1"/>
  <c r="G5696" i="2"/>
  <c r="AD5695" i="2"/>
  <c r="AC5695" i="2"/>
  <c r="K5695" i="2"/>
  <c r="G5695" i="2"/>
  <c r="AD5694" i="2"/>
  <c r="AC5694" i="2"/>
  <c r="L5694" i="2"/>
  <c r="K5694" i="2"/>
  <c r="M5694" i="2" s="1"/>
  <c r="G5694" i="2"/>
  <c r="AD5693" i="2"/>
  <c r="AC5693" i="2"/>
  <c r="M5693" i="2"/>
  <c r="K5693" i="2"/>
  <c r="L5693" i="2" s="1"/>
  <c r="G5693" i="2"/>
  <c r="AD5692" i="2"/>
  <c r="AC5692" i="2"/>
  <c r="L5692" i="2"/>
  <c r="K5692" i="2"/>
  <c r="M5692" i="2" s="1"/>
  <c r="N5692" i="2" s="1"/>
  <c r="G5692" i="2"/>
  <c r="AD5691" i="2"/>
  <c r="AC5691" i="2"/>
  <c r="K5691" i="2"/>
  <c r="G5691" i="2"/>
  <c r="AD5690" i="2"/>
  <c r="AC5690" i="2"/>
  <c r="L5690" i="2"/>
  <c r="K5690" i="2"/>
  <c r="M5690" i="2" s="1"/>
  <c r="G5690" i="2"/>
  <c r="AD5689" i="2"/>
  <c r="AC5689" i="2"/>
  <c r="M5689" i="2"/>
  <c r="K5689" i="2"/>
  <c r="L5689" i="2" s="1"/>
  <c r="G5689" i="2"/>
  <c r="AD5688" i="2"/>
  <c r="AC5688" i="2"/>
  <c r="L5688" i="2"/>
  <c r="K5688" i="2"/>
  <c r="M5688" i="2" s="1"/>
  <c r="N5688" i="2" s="1"/>
  <c r="G5688" i="2"/>
  <c r="AD5687" i="2"/>
  <c r="AC5687" i="2"/>
  <c r="K5687" i="2"/>
  <c r="G5687" i="2"/>
  <c r="AD5686" i="2"/>
  <c r="AC5686" i="2"/>
  <c r="L5686" i="2"/>
  <c r="K5686" i="2"/>
  <c r="M5686" i="2" s="1"/>
  <c r="G5686" i="2"/>
  <c r="AD5685" i="2"/>
  <c r="AC5685" i="2"/>
  <c r="M5685" i="2"/>
  <c r="K5685" i="2"/>
  <c r="L5685" i="2" s="1"/>
  <c r="G5685" i="2"/>
  <c r="AD5684" i="2"/>
  <c r="AC5684" i="2"/>
  <c r="L5684" i="2"/>
  <c r="K5684" i="2"/>
  <c r="M5684" i="2" s="1"/>
  <c r="N5684" i="2" s="1"/>
  <c r="G5684" i="2"/>
  <c r="AD5683" i="2"/>
  <c r="AC5683" i="2"/>
  <c r="K5683" i="2"/>
  <c r="G5683" i="2"/>
  <c r="AD5682" i="2"/>
  <c r="AC5682" i="2"/>
  <c r="L5682" i="2"/>
  <c r="K5682" i="2"/>
  <c r="M5682" i="2" s="1"/>
  <c r="G5682" i="2"/>
  <c r="AD5681" i="2"/>
  <c r="AC5681" i="2"/>
  <c r="M5681" i="2"/>
  <c r="K5681" i="2"/>
  <c r="L5681" i="2" s="1"/>
  <c r="G5681" i="2"/>
  <c r="AD5680" i="2"/>
  <c r="AC5680" i="2"/>
  <c r="L5680" i="2"/>
  <c r="K5680" i="2"/>
  <c r="M5680" i="2" s="1"/>
  <c r="N5680" i="2" s="1"/>
  <c r="G5680" i="2"/>
  <c r="AD5679" i="2"/>
  <c r="AC5679" i="2"/>
  <c r="K5679" i="2"/>
  <c r="G5679" i="2"/>
  <c r="AD5678" i="2"/>
  <c r="AC5678" i="2"/>
  <c r="L5678" i="2"/>
  <c r="K5678" i="2"/>
  <c r="M5678" i="2" s="1"/>
  <c r="G5678" i="2"/>
  <c r="AD5677" i="2"/>
  <c r="AC5677" i="2"/>
  <c r="M5677" i="2"/>
  <c r="K5677" i="2"/>
  <c r="L5677" i="2" s="1"/>
  <c r="G5677" i="2"/>
  <c r="AD5676" i="2"/>
  <c r="AC5676" i="2"/>
  <c r="L5676" i="2"/>
  <c r="K5676" i="2"/>
  <c r="M5676" i="2" s="1"/>
  <c r="N5676" i="2" s="1"/>
  <c r="G5676" i="2"/>
  <c r="AD5675" i="2"/>
  <c r="AC5675" i="2"/>
  <c r="K5675" i="2"/>
  <c r="G5675" i="2"/>
  <c r="AD5674" i="2"/>
  <c r="AC5674" i="2"/>
  <c r="L5674" i="2"/>
  <c r="K5674" i="2"/>
  <c r="M5674" i="2" s="1"/>
  <c r="G5674" i="2"/>
  <c r="AD5673" i="2"/>
  <c r="AC5673" i="2"/>
  <c r="M5673" i="2"/>
  <c r="K5673" i="2"/>
  <c r="L5673" i="2" s="1"/>
  <c r="G5673" i="2"/>
  <c r="AD5672" i="2"/>
  <c r="AC5672" i="2"/>
  <c r="L5672" i="2"/>
  <c r="K5672" i="2"/>
  <c r="M5672" i="2" s="1"/>
  <c r="N5672" i="2" s="1"/>
  <c r="G5672" i="2"/>
  <c r="AD5671" i="2"/>
  <c r="AC5671" i="2"/>
  <c r="K5671" i="2"/>
  <c r="G5671" i="2"/>
  <c r="AD5670" i="2"/>
  <c r="AC5670" i="2"/>
  <c r="L5670" i="2"/>
  <c r="K5670" i="2"/>
  <c r="M5670" i="2" s="1"/>
  <c r="G5670" i="2"/>
  <c r="AD5669" i="2"/>
  <c r="AC5669" i="2"/>
  <c r="M5669" i="2"/>
  <c r="K5669" i="2"/>
  <c r="L5669" i="2" s="1"/>
  <c r="G5669" i="2"/>
  <c r="AD5668" i="2"/>
  <c r="AC5668" i="2"/>
  <c r="L5668" i="2"/>
  <c r="K5668" i="2"/>
  <c r="M5668" i="2" s="1"/>
  <c r="N5668" i="2" s="1"/>
  <c r="G5668" i="2"/>
  <c r="AD5667" i="2"/>
  <c r="AC5667" i="2"/>
  <c r="K5667" i="2"/>
  <c r="G5667" i="2"/>
  <c r="AD5666" i="2"/>
  <c r="AC5666" i="2"/>
  <c r="L5666" i="2"/>
  <c r="K5666" i="2"/>
  <c r="M5666" i="2" s="1"/>
  <c r="G5666" i="2"/>
  <c r="AD5665" i="2"/>
  <c r="AC5665" i="2"/>
  <c r="M5665" i="2"/>
  <c r="K5665" i="2"/>
  <c r="L5665" i="2" s="1"/>
  <c r="G5665" i="2"/>
  <c r="AD5664" i="2"/>
  <c r="AC5664" i="2"/>
  <c r="L5664" i="2"/>
  <c r="K5664" i="2"/>
  <c r="M5664" i="2" s="1"/>
  <c r="N5664" i="2" s="1"/>
  <c r="G5664" i="2"/>
  <c r="AD5663" i="2"/>
  <c r="AC5663" i="2"/>
  <c r="K5663" i="2"/>
  <c r="G5663" i="2"/>
  <c r="AD5662" i="2"/>
  <c r="AC5662" i="2"/>
  <c r="L5662" i="2"/>
  <c r="K5662" i="2"/>
  <c r="M5662" i="2" s="1"/>
  <c r="G5662" i="2"/>
  <c r="AD5661" i="2"/>
  <c r="AC5661" i="2"/>
  <c r="M5661" i="2"/>
  <c r="K5661" i="2"/>
  <c r="L5661" i="2" s="1"/>
  <c r="G5661" i="2"/>
  <c r="AD5660" i="2"/>
  <c r="AC5660" i="2"/>
  <c r="L5660" i="2"/>
  <c r="K5660" i="2"/>
  <c r="M5660" i="2" s="1"/>
  <c r="N5660" i="2" s="1"/>
  <c r="G5660" i="2"/>
  <c r="AD5659" i="2"/>
  <c r="AC5659" i="2"/>
  <c r="K5659" i="2"/>
  <c r="G5659" i="2"/>
  <c r="AD5658" i="2"/>
  <c r="AC5658" i="2"/>
  <c r="L5658" i="2"/>
  <c r="K5658" i="2"/>
  <c r="M5658" i="2" s="1"/>
  <c r="G5658" i="2"/>
  <c r="AD5657" i="2"/>
  <c r="AC5657" i="2"/>
  <c r="M5657" i="2"/>
  <c r="K5657" i="2"/>
  <c r="L5657" i="2" s="1"/>
  <c r="G5657" i="2"/>
  <c r="AD5656" i="2"/>
  <c r="AC5656" i="2"/>
  <c r="L5656" i="2"/>
  <c r="K5656" i="2"/>
  <c r="M5656" i="2" s="1"/>
  <c r="N5656" i="2" s="1"/>
  <c r="G5656" i="2"/>
  <c r="AD5655" i="2"/>
  <c r="AC5655" i="2"/>
  <c r="K5655" i="2"/>
  <c r="G5655" i="2"/>
  <c r="AD5654" i="2"/>
  <c r="AC5654" i="2"/>
  <c r="L5654" i="2"/>
  <c r="K5654" i="2"/>
  <c r="M5654" i="2" s="1"/>
  <c r="G5654" i="2"/>
  <c r="AD5653" i="2"/>
  <c r="AC5653" i="2"/>
  <c r="M5653" i="2"/>
  <c r="K5653" i="2"/>
  <c r="L5653" i="2" s="1"/>
  <c r="G5653" i="2"/>
  <c r="AD5652" i="2"/>
  <c r="AC5652" i="2"/>
  <c r="L5652" i="2"/>
  <c r="K5652" i="2"/>
  <c r="M5652" i="2" s="1"/>
  <c r="N5652" i="2" s="1"/>
  <c r="G5652" i="2"/>
  <c r="AD5651" i="2"/>
  <c r="AC5651" i="2"/>
  <c r="K5651" i="2"/>
  <c r="G5651" i="2"/>
  <c r="AD5650" i="2"/>
  <c r="AC5650" i="2"/>
  <c r="L5650" i="2"/>
  <c r="K5650" i="2"/>
  <c r="M5650" i="2" s="1"/>
  <c r="G5650" i="2"/>
  <c r="AD5649" i="2"/>
  <c r="AC5649" i="2"/>
  <c r="M5649" i="2"/>
  <c r="K5649" i="2"/>
  <c r="L5649" i="2" s="1"/>
  <c r="G5649" i="2"/>
  <c r="AD5648" i="2"/>
  <c r="AC5648" i="2"/>
  <c r="L5648" i="2"/>
  <c r="K5648" i="2"/>
  <c r="M5648" i="2" s="1"/>
  <c r="N5648" i="2" s="1"/>
  <c r="G5648" i="2"/>
  <c r="AD5647" i="2"/>
  <c r="AC5647" i="2"/>
  <c r="K5647" i="2"/>
  <c r="G5647" i="2"/>
  <c r="AD5646" i="2"/>
  <c r="AC5646" i="2"/>
  <c r="L5646" i="2"/>
  <c r="K5646" i="2"/>
  <c r="M5646" i="2" s="1"/>
  <c r="G5646" i="2"/>
  <c r="AD5645" i="2"/>
  <c r="AC5645" i="2"/>
  <c r="M5645" i="2"/>
  <c r="K5645" i="2"/>
  <c r="L5645" i="2" s="1"/>
  <c r="G5645" i="2"/>
  <c r="AD5644" i="2"/>
  <c r="AC5644" i="2"/>
  <c r="L5644" i="2"/>
  <c r="K5644" i="2"/>
  <c r="M5644" i="2" s="1"/>
  <c r="N5644" i="2" s="1"/>
  <c r="G5644" i="2"/>
  <c r="AD5643" i="2"/>
  <c r="AC5643" i="2"/>
  <c r="K5643" i="2"/>
  <c r="G5643" i="2"/>
  <c r="AD5642" i="2"/>
  <c r="AC5642" i="2"/>
  <c r="L5642" i="2"/>
  <c r="K5642" i="2"/>
  <c r="M5642" i="2" s="1"/>
  <c r="G5642" i="2"/>
  <c r="AD5641" i="2"/>
  <c r="AC5641" i="2"/>
  <c r="M5641" i="2"/>
  <c r="K5641" i="2"/>
  <c r="L5641" i="2" s="1"/>
  <c r="G5641" i="2"/>
  <c r="AD5640" i="2"/>
  <c r="AC5640" i="2"/>
  <c r="L5640" i="2"/>
  <c r="K5640" i="2"/>
  <c r="M5640" i="2" s="1"/>
  <c r="N5640" i="2" s="1"/>
  <c r="G5640" i="2"/>
  <c r="AD5639" i="2"/>
  <c r="AC5639" i="2"/>
  <c r="K5639" i="2"/>
  <c r="G5639" i="2"/>
  <c r="AD5638" i="2"/>
  <c r="AC5638" i="2"/>
  <c r="L5638" i="2"/>
  <c r="K5638" i="2"/>
  <c r="M5638" i="2" s="1"/>
  <c r="G5638" i="2"/>
  <c r="AD5637" i="2"/>
  <c r="AC5637" i="2"/>
  <c r="M5637" i="2"/>
  <c r="K5637" i="2"/>
  <c r="L5637" i="2" s="1"/>
  <c r="G5637" i="2"/>
  <c r="AD5636" i="2"/>
  <c r="AC5636" i="2"/>
  <c r="L5636" i="2"/>
  <c r="K5636" i="2"/>
  <c r="M5636" i="2" s="1"/>
  <c r="N5636" i="2" s="1"/>
  <c r="G5636" i="2"/>
  <c r="AD5635" i="2"/>
  <c r="AC5635" i="2"/>
  <c r="K5635" i="2"/>
  <c r="G5635" i="2"/>
  <c r="AD5634" i="2"/>
  <c r="AC5634" i="2"/>
  <c r="L5634" i="2"/>
  <c r="K5634" i="2"/>
  <c r="M5634" i="2" s="1"/>
  <c r="G5634" i="2"/>
  <c r="AD5633" i="2"/>
  <c r="AC5633" i="2"/>
  <c r="M5633" i="2"/>
  <c r="K5633" i="2"/>
  <c r="L5633" i="2" s="1"/>
  <c r="G5633" i="2"/>
  <c r="AD5632" i="2"/>
  <c r="AC5632" i="2"/>
  <c r="L5632" i="2"/>
  <c r="K5632" i="2"/>
  <c r="M5632" i="2" s="1"/>
  <c r="N5632" i="2" s="1"/>
  <c r="G5632" i="2"/>
  <c r="AD5631" i="2"/>
  <c r="AC5631" i="2"/>
  <c r="K5631" i="2"/>
  <c r="G5631" i="2"/>
  <c r="AD5630" i="2"/>
  <c r="AC5630" i="2"/>
  <c r="L5630" i="2"/>
  <c r="K5630" i="2"/>
  <c r="M5630" i="2" s="1"/>
  <c r="G5630" i="2"/>
  <c r="AD5629" i="2"/>
  <c r="AC5629" i="2"/>
  <c r="M5629" i="2"/>
  <c r="K5629" i="2"/>
  <c r="L5629" i="2" s="1"/>
  <c r="G5629" i="2"/>
  <c r="AD5628" i="2"/>
  <c r="AC5628" i="2"/>
  <c r="L5628" i="2"/>
  <c r="K5628" i="2"/>
  <c r="M5628" i="2" s="1"/>
  <c r="N5628" i="2" s="1"/>
  <c r="G5628" i="2"/>
  <c r="AD5627" i="2"/>
  <c r="AC5627" i="2"/>
  <c r="K5627" i="2"/>
  <c r="G5627" i="2"/>
  <c r="AD5626" i="2"/>
  <c r="AC5626" i="2"/>
  <c r="L5626" i="2"/>
  <c r="K5626" i="2"/>
  <c r="M5626" i="2" s="1"/>
  <c r="G5626" i="2"/>
  <c r="AD5625" i="2"/>
  <c r="AC5625" i="2"/>
  <c r="M5625" i="2"/>
  <c r="K5625" i="2"/>
  <c r="L5625" i="2" s="1"/>
  <c r="G5625" i="2"/>
  <c r="AD5624" i="2"/>
  <c r="AC5624" i="2"/>
  <c r="L5624" i="2"/>
  <c r="K5624" i="2"/>
  <c r="M5624" i="2" s="1"/>
  <c r="N5624" i="2" s="1"/>
  <c r="G5624" i="2"/>
  <c r="AD5623" i="2"/>
  <c r="AC5623" i="2"/>
  <c r="K5623" i="2"/>
  <c r="G5623" i="2"/>
  <c r="AD5622" i="2"/>
  <c r="AC5622" i="2"/>
  <c r="L5622" i="2"/>
  <c r="K5622" i="2"/>
  <c r="M5622" i="2" s="1"/>
  <c r="G5622" i="2"/>
  <c r="AD5621" i="2"/>
  <c r="AC5621" i="2"/>
  <c r="M5621" i="2"/>
  <c r="K5621" i="2"/>
  <c r="L5621" i="2" s="1"/>
  <c r="G5621" i="2"/>
  <c r="AD5620" i="2"/>
  <c r="AC5620" i="2"/>
  <c r="L5620" i="2"/>
  <c r="K5620" i="2"/>
  <c r="M5620" i="2" s="1"/>
  <c r="N5620" i="2" s="1"/>
  <c r="G5620" i="2"/>
  <c r="AD5619" i="2"/>
  <c r="AC5619" i="2"/>
  <c r="K5619" i="2"/>
  <c r="G5619" i="2"/>
  <c r="AD5618" i="2"/>
  <c r="AC5618" i="2"/>
  <c r="L5618" i="2"/>
  <c r="K5618" i="2"/>
  <c r="M5618" i="2" s="1"/>
  <c r="G5618" i="2"/>
  <c r="AD5617" i="2"/>
  <c r="AC5617" i="2"/>
  <c r="M5617" i="2"/>
  <c r="K5617" i="2"/>
  <c r="L5617" i="2" s="1"/>
  <c r="G5617" i="2"/>
  <c r="AD5616" i="2"/>
  <c r="AC5616" i="2"/>
  <c r="L5616" i="2"/>
  <c r="K5616" i="2"/>
  <c r="M5616" i="2" s="1"/>
  <c r="N5616" i="2" s="1"/>
  <c r="G5616" i="2"/>
  <c r="AD5615" i="2"/>
  <c r="AC5615" i="2"/>
  <c r="K5615" i="2"/>
  <c r="G5615" i="2"/>
  <c r="AD5614" i="2"/>
  <c r="AC5614" i="2"/>
  <c r="L5614" i="2"/>
  <c r="K5614" i="2"/>
  <c r="M5614" i="2" s="1"/>
  <c r="G5614" i="2"/>
  <c r="AD5613" i="2"/>
  <c r="AC5613" i="2"/>
  <c r="M5613" i="2"/>
  <c r="K5613" i="2"/>
  <c r="L5613" i="2" s="1"/>
  <c r="G5613" i="2"/>
  <c r="AD5612" i="2"/>
  <c r="AC5612" i="2"/>
  <c r="L5612" i="2"/>
  <c r="K5612" i="2"/>
  <c r="M5612" i="2" s="1"/>
  <c r="N5612" i="2" s="1"/>
  <c r="G5612" i="2"/>
  <c r="AD5611" i="2"/>
  <c r="AC5611" i="2"/>
  <c r="K5611" i="2"/>
  <c r="G5611" i="2"/>
  <c r="AD5610" i="2"/>
  <c r="AC5610" i="2"/>
  <c r="L5610" i="2"/>
  <c r="K5610" i="2"/>
  <c r="M5610" i="2" s="1"/>
  <c r="G5610" i="2"/>
  <c r="AD5609" i="2"/>
  <c r="AC5609" i="2"/>
  <c r="M5609" i="2"/>
  <c r="K5609" i="2"/>
  <c r="L5609" i="2" s="1"/>
  <c r="G5609" i="2"/>
  <c r="AD5608" i="2"/>
  <c r="AC5608" i="2"/>
  <c r="L5608" i="2"/>
  <c r="K5608" i="2"/>
  <c r="M5608" i="2" s="1"/>
  <c r="N5608" i="2" s="1"/>
  <c r="G5608" i="2"/>
  <c r="AD5607" i="2"/>
  <c r="AC5607" i="2"/>
  <c r="K5607" i="2"/>
  <c r="G5607" i="2"/>
  <c r="AD5606" i="2"/>
  <c r="AC5606" i="2"/>
  <c r="L5606" i="2"/>
  <c r="K5606" i="2"/>
  <c r="M5606" i="2" s="1"/>
  <c r="G5606" i="2"/>
  <c r="AD5605" i="2"/>
  <c r="AC5605" i="2"/>
  <c r="M5605" i="2"/>
  <c r="K5605" i="2"/>
  <c r="L5605" i="2" s="1"/>
  <c r="G5605" i="2"/>
  <c r="AD5604" i="2"/>
  <c r="AC5604" i="2"/>
  <c r="L5604" i="2"/>
  <c r="K5604" i="2"/>
  <c r="M5604" i="2" s="1"/>
  <c r="N5604" i="2" s="1"/>
  <c r="G5604" i="2"/>
  <c r="AD5603" i="2"/>
  <c r="AC5603" i="2"/>
  <c r="K5603" i="2"/>
  <c r="G5603" i="2"/>
  <c r="AD5602" i="2"/>
  <c r="AC5602" i="2"/>
  <c r="L5602" i="2"/>
  <c r="K5602" i="2"/>
  <c r="M5602" i="2" s="1"/>
  <c r="G5602" i="2"/>
  <c r="AD5601" i="2"/>
  <c r="AC5601" i="2"/>
  <c r="M5601" i="2"/>
  <c r="K5601" i="2"/>
  <c r="L5601" i="2" s="1"/>
  <c r="G5601" i="2"/>
  <c r="AD5600" i="2"/>
  <c r="AC5600" i="2"/>
  <c r="L5600" i="2"/>
  <c r="K5600" i="2"/>
  <c r="M5600" i="2" s="1"/>
  <c r="N5600" i="2" s="1"/>
  <c r="G5600" i="2"/>
  <c r="AD5599" i="2"/>
  <c r="AC5599" i="2"/>
  <c r="K5599" i="2"/>
  <c r="G5599" i="2"/>
  <c r="AD5598" i="2"/>
  <c r="AC5598" i="2"/>
  <c r="L5598" i="2"/>
  <c r="K5598" i="2"/>
  <c r="M5598" i="2" s="1"/>
  <c r="G5598" i="2"/>
  <c r="AD5597" i="2"/>
  <c r="AC5597" i="2"/>
  <c r="M5597" i="2"/>
  <c r="K5597" i="2"/>
  <c r="L5597" i="2" s="1"/>
  <c r="G5597" i="2"/>
  <c r="AD5596" i="2"/>
  <c r="AC5596" i="2"/>
  <c r="L5596" i="2"/>
  <c r="K5596" i="2"/>
  <c r="M5596" i="2" s="1"/>
  <c r="N5596" i="2" s="1"/>
  <c r="G5596" i="2"/>
  <c r="AD5595" i="2"/>
  <c r="AC5595" i="2"/>
  <c r="K5595" i="2"/>
  <c r="G5595" i="2"/>
  <c r="AD5594" i="2"/>
  <c r="AC5594" i="2"/>
  <c r="L5594" i="2"/>
  <c r="K5594" i="2"/>
  <c r="M5594" i="2" s="1"/>
  <c r="G5594" i="2"/>
  <c r="AD5593" i="2"/>
  <c r="AC5593" i="2"/>
  <c r="M5593" i="2"/>
  <c r="K5593" i="2"/>
  <c r="L5593" i="2" s="1"/>
  <c r="G5593" i="2"/>
  <c r="AD5592" i="2"/>
  <c r="AC5592" i="2"/>
  <c r="L5592" i="2"/>
  <c r="K5592" i="2"/>
  <c r="M5592" i="2" s="1"/>
  <c r="N5592" i="2" s="1"/>
  <c r="G5592" i="2"/>
  <c r="AD5591" i="2"/>
  <c r="AC5591" i="2"/>
  <c r="K5591" i="2"/>
  <c r="G5591" i="2"/>
  <c r="AD5590" i="2"/>
  <c r="AC5590" i="2"/>
  <c r="L5590" i="2"/>
  <c r="K5590" i="2"/>
  <c r="M5590" i="2" s="1"/>
  <c r="G5590" i="2"/>
  <c r="AD5589" i="2"/>
  <c r="AC5589" i="2"/>
  <c r="M5589" i="2"/>
  <c r="K5589" i="2"/>
  <c r="L5589" i="2" s="1"/>
  <c r="G5589" i="2"/>
  <c r="AD5588" i="2"/>
  <c r="AC5588" i="2"/>
  <c r="L5588" i="2"/>
  <c r="K5588" i="2"/>
  <c r="M5588" i="2" s="1"/>
  <c r="N5588" i="2" s="1"/>
  <c r="G5588" i="2"/>
  <c r="AD5587" i="2"/>
  <c r="AC5587" i="2"/>
  <c r="K5587" i="2"/>
  <c r="G5587" i="2"/>
  <c r="AD5586" i="2"/>
  <c r="AC5586" i="2"/>
  <c r="L5586" i="2"/>
  <c r="K5586" i="2"/>
  <c r="M5586" i="2" s="1"/>
  <c r="G5586" i="2"/>
  <c r="AD5585" i="2"/>
  <c r="AC5585" i="2"/>
  <c r="M5585" i="2"/>
  <c r="K5585" i="2"/>
  <c r="L5585" i="2" s="1"/>
  <c r="G5585" i="2"/>
  <c r="AD5584" i="2"/>
  <c r="AC5584" i="2"/>
  <c r="L5584" i="2"/>
  <c r="K5584" i="2"/>
  <c r="M5584" i="2" s="1"/>
  <c r="N5584" i="2" s="1"/>
  <c r="G5584" i="2"/>
  <c r="AD5583" i="2"/>
  <c r="AC5583" i="2"/>
  <c r="K5583" i="2"/>
  <c r="G5583" i="2"/>
  <c r="AD5582" i="2"/>
  <c r="AC5582" i="2"/>
  <c r="L5582" i="2"/>
  <c r="K5582" i="2"/>
  <c r="M5582" i="2" s="1"/>
  <c r="G5582" i="2"/>
  <c r="AD5581" i="2"/>
  <c r="AC5581" i="2"/>
  <c r="M5581" i="2"/>
  <c r="K5581" i="2"/>
  <c r="L5581" i="2" s="1"/>
  <c r="G5581" i="2"/>
  <c r="AD5580" i="2"/>
  <c r="AC5580" i="2"/>
  <c r="L5580" i="2"/>
  <c r="K5580" i="2"/>
  <c r="M5580" i="2" s="1"/>
  <c r="N5580" i="2" s="1"/>
  <c r="G5580" i="2"/>
  <c r="AD5579" i="2"/>
  <c r="AC5579" i="2"/>
  <c r="K5579" i="2"/>
  <c r="G5579" i="2"/>
  <c r="AD5578" i="2"/>
  <c r="AC5578" i="2"/>
  <c r="L5578" i="2"/>
  <c r="K5578" i="2"/>
  <c r="M5578" i="2" s="1"/>
  <c r="G5578" i="2"/>
  <c r="AD5577" i="2"/>
  <c r="AC5577" i="2"/>
  <c r="M5577" i="2"/>
  <c r="K5577" i="2"/>
  <c r="L5577" i="2" s="1"/>
  <c r="G5577" i="2"/>
  <c r="AD5576" i="2"/>
  <c r="AC5576" i="2"/>
  <c r="L5576" i="2"/>
  <c r="K5576" i="2"/>
  <c r="M5576" i="2" s="1"/>
  <c r="N5576" i="2" s="1"/>
  <c r="G5576" i="2"/>
  <c r="AD5575" i="2"/>
  <c r="AC5575" i="2"/>
  <c r="K5575" i="2"/>
  <c r="G5575" i="2"/>
  <c r="AD5574" i="2"/>
  <c r="AC5574" i="2"/>
  <c r="L5574" i="2"/>
  <c r="K5574" i="2"/>
  <c r="M5574" i="2" s="1"/>
  <c r="G5574" i="2"/>
  <c r="AD5573" i="2"/>
  <c r="AC5573" i="2"/>
  <c r="M5573" i="2"/>
  <c r="K5573" i="2"/>
  <c r="L5573" i="2" s="1"/>
  <c r="G5573" i="2"/>
  <c r="AD5572" i="2"/>
  <c r="AC5572" i="2"/>
  <c r="L5572" i="2"/>
  <c r="K5572" i="2"/>
  <c r="M5572" i="2" s="1"/>
  <c r="N5572" i="2" s="1"/>
  <c r="G5572" i="2"/>
  <c r="AD5571" i="2"/>
  <c r="AC5571" i="2"/>
  <c r="K5571" i="2"/>
  <c r="G5571" i="2"/>
  <c r="AD5570" i="2"/>
  <c r="AC5570" i="2"/>
  <c r="L5570" i="2"/>
  <c r="K5570" i="2"/>
  <c r="M5570" i="2" s="1"/>
  <c r="G5570" i="2"/>
  <c r="AD5569" i="2"/>
  <c r="AC5569" i="2"/>
  <c r="M5569" i="2"/>
  <c r="K5569" i="2"/>
  <c r="L5569" i="2" s="1"/>
  <c r="G5569" i="2"/>
  <c r="AD5568" i="2"/>
  <c r="AC5568" i="2"/>
  <c r="L5568" i="2"/>
  <c r="K5568" i="2"/>
  <c r="M5568" i="2" s="1"/>
  <c r="N5568" i="2" s="1"/>
  <c r="G5568" i="2"/>
  <c r="AD5567" i="2"/>
  <c r="AC5567" i="2"/>
  <c r="K5567" i="2"/>
  <c r="G5567" i="2"/>
  <c r="AD5566" i="2"/>
  <c r="AC5566" i="2"/>
  <c r="L5566" i="2"/>
  <c r="K5566" i="2"/>
  <c r="M5566" i="2" s="1"/>
  <c r="G5566" i="2"/>
  <c r="AD5565" i="2"/>
  <c r="AC5565" i="2"/>
  <c r="M5565" i="2"/>
  <c r="K5565" i="2"/>
  <c r="L5565" i="2" s="1"/>
  <c r="G5565" i="2"/>
  <c r="AD5564" i="2"/>
  <c r="AC5564" i="2"/>
  <c r="L5564" i="2"/>
  <c r="K5564" i="2"/>
  <c r="M5564" i="2" s="1"/>
  <c r="N5564" i="2" s="1"/>
  <c r="G5564" i="2"/>
  <c r="AD5563" i="2"/>
  <c r="AC5563" i="2"/>
  <c r="K5563" i="2"/>
  <c r="G5563" i="2"/>
  <c r="AD5562" i="2"/>
  <c r="AC5562" i="2"/>
  <c r="L5562" i="2"/>
  <c r="K5562" i="2"/>
  <c r="M5562" i="2" s="1"/>
  <c r="G5562" i="2"/>
  <c r="AD5561" i="2"/>
  <c r="AC5561" i="2"/>
  <c r="M5561" i="2"/>
  <c r="K5561" i="2"/>
  <c r="L5561" i="2" s="1"/>
  <c r="G5561" i="2"/>
  <c r="AD5560" i="2"/>
  <c r="AC5560" i="2"/>
  <c r="L5560" i="2"/>
  <c r="K5560" i="2"/>
  <c r="M5560" i="2" s="1"/>
  <c r="N5560" i="2" s="1"/>
  <c r="G5560" i="2"/>
  <c r="AD5559" i="2"/>
  <c r="AC5559" i="2"/>
  <c r="K5559" i="2"/>
  <c r="G5559" i="2"/>
  <c r="AD5558" i="2"/>
  <c r="AC5558" i="2"/>
  <c r="L5558" i="2"/>
  <c r="K5558" i="2"/>
  <c r="M5558" i="2" s="1"/>
  <c r="G5558" i="2"/>
  <c r="AD5557" i="2"/>
  <c r="AC5557" i="2"/>
  <c r="M5557" i="2"/>
  <c r="K5557" i="2"/>
  <c r="L5557" i="2" s="1"/>
  <c r="G5557" i="2"/>
  <c r="AD5556" i="2"/>
  <c r="AC5556" i="2"/>
  <c r="L5556" i="2"/>
  <c r="K5556" i="2"/>
  <c r="M5556" i="2" s="1"/>
  <c r="N5556" i="2" s="1"/>
  <c r="G5556" i="2"/>
  <c r="AD5555" i="2"/>
  <c r="AC5555" i="2"/>
  <c r="K5555" i="2"/>
  <c r="G5555" i="2"/>
  <c r="AD5554" i="2"/>
  <c r="AC5554" i="2"/>
  <c r="L5554" i="2"/>
  <c r="K5554" i="2"/>
  <c r="M5554" i="2" s="1"/>
  <c r="G5554" i="2"/>
  <c r="AD5553" i="2"/>
  <c r="AC5553" i="2"/>
  <c r="M5553" i="2"/>
  <c r="K5553" i="2"/>
  <c r="L5553" i="2" s="1"/>
  <c r="G5553" i="2"/>
  <c r="AD5552" i="2"/>
  <c r="AC5552" i="2"/>
  <c r="L5552" i="2"/>
  <c r="K5552" i="2"/>
  <c r="M5552" i="2" s="1"/>
  <c r="N5552" i="2" s="1"/>
  <c r="G5552" i="2"/>
  <c r="AD5551" i="2"/>
  <c r="AC5551" i="2"/>
  <c r="K5551" i="2"/>
  <c r="G5551" i="2"/>
  <c r="AD5550" i="2"/>
  <c r="AC5550" i="2"/>
  <c r="L5550" i="2"/>
  <c r="K5550" i="2"/>
  <c r="M5550" i="2" s="1"/>
  <c r="G5550" i="2"/>
  <c r="AD5549" i="2"/>
  <c r="AC5549" i="2"/>
  <c r="M5549" i="2"/>
  <c r="K5549" i="2"/>
  <c r="L5549" i="2" s="1"/>
  <c r="G5549" i="2"/>
  <c r="AD5548" i="2"/>
  <c r="AC5548" i="2"/>
  <c r="L5548" i="2"/>
  <c r="K5548" i="2"/>
  <c r="M5548" i="2" s="1"/>
  <c r="N5548" i="2" s="1"/>
  <c r="G5548" i="2"/>
  <c r="AD5547" i="2"/>
  <c r="AC5547" i="2"/>
  <c r="K5547" i="2"/>
  <c r="G5547" i="2"/>
  <c r="AD5546" i="2"/>
  <c r="AC5546" i="2"/>
  <c r="L5546" i="2"/>
  <c r="K5546" i="2"/>
  <c r="M5546" i="2" s="1"/>
  <c r="G5546" i="2"/>
  <c r="AD5545" i="2"/>
  <c r="AC5545" i="2"/>
  <c r="M5545" i="2"/>
  <c r="K5545" i="2"/>
  <c r="L5545" i="2" s="1"/>
  <c r="G5545" i="2"/>
  <c r="AD5544" i="2"/>
  <c r="AC5544" i="2"/>
  <c r="L5544" i="2"/>
  <c r="K5544" i="2"/>
  <c r="M5544" i="2" s="1"/>
  <c r="N5544" i="2" s="1"/>
  <c r="G5544" i="2"/>
  <c r="AD5543" i="2"/>
  <c r="AC5543" i="2"/>
  <c r="K5543" i="2"/>
  <c r="G5543" i="2"/>
  <c r="AD5542" i="2"/>
  <c r="AC5542" i="2"/>
  <c r="L5542" i="2"/>
  <c r="K5542" i="2"/>
  <c r="M5542" i="2" s="1"/>
  <c r="G5542" i="2"/>
  <c r="AD5541" i="2"/>
  <c r="AC5541" i="2"/>
  <c r="M5541" i="2"/>
  <c r="K5541" i="2"/>
  <c r="L5541" i="2" s="1"/>
  <c r="G5541" i="2"/>
  <c r="AD5540" i="2"/>
  <c r="AC5540" i="2"/>
  <c r="L5540" i="2"/>
  <c r="K5540" i="2"/>
  <c r="M5540" i="2" s="1"/>
  <c r="N5540" i="2" s="1"/>
  <c r="G5540" i="2"/>
  <c r="AD5539" i="2"/>
  <c r="AC5539" i="2"/>
  <c r="K5539" i="2"/>
  <c r="G5539" i="2"/>
  <c r="AD5538" i="2"/>
  <c r="AC5538" i="2"/>
  <c r="L5538" i="2"/>
  <c r="K5538" i="2"/>
  <c r="M5538" i="2" s="1"/>
  <c r="G5538" i="2"/>
  <c r="AD5537" i="2"/>
  <c r="AC5537" i="2"/>
  <c r="M5537" i="2"/>
  <c r="K5537" i="2"/>
  <c r="L5537" i="2" s="1"/>
  <c r="G5537" i="2"/>
  <c r="AD5536" i="2"/>
  <c r="AC5536" i="2"/>
  <c r="L5536" i="2"/>
  <c r="K5536" i="2"/>
  <c r="M5536" i="2" s="1"/>
  <c r="N5536" i="2" s="1"/>
  <c r="G5536" i="2"/>
  <c r="AD5535" i="2"/>
  <c r="AC5535" i="2"/>
  <c r="K5535" i="2"/>
  <c r="G5535" i="2"/>
  <c r="AD5534" i="2"/>
  <c r="AC5534" i="2"/>
  <c r="L5534" i="2"/>
  <c r="K5534" i="2"/>
  <c r="M5534" i="2" s="1"/>
  <c r="G5534" i="2"/>
  <c r="AD5533" i="2"/>
  <c r="AC5533" i="2"/>
  <c r="M5533" i="2"/>
  <c r="K5533" i="2"/>
  <c r="L5533" i="2" s="1"/>
  <c r="G5533" i="2"/>
  <c r="AD5532" i="2"/>
  <c r="AC5532" i="2"/>
  <c r="L5532" i="2"/>
  <c r="K5532" i="2"/>
  <c r="M5532" i="2" s="1"/>
  <c r="N5532" i="2" s="1"/>
  <c r="G5532" i="2"/>
  <c r="AD5531" i="2"/>
  <c r="AC5531" i="2"/>
  <c r="K5531" i="2"/>
  <c r="G5531" i="2"/>
  <c r="AD5530" i="2"/>
  <c r="AC5530" i="2"/>
  <c r="L5530" i="2"/>
  <c r="K5530" i="2"/>
  <c r="M5530" i="2" s="1"/>
  <c r="G5530" i="2"/>
  <c r="AD5529" i="2"/>
  <c r="AC5529" i="2"/>
  <c r="M5529" i="2"/>
  <c r="K5529" i="2"/>
  <c r="L5529" i="2" s="1"/>
  <c r="G5529" i="2"/>
  <c r="AD5528" i="2"/>
  <c r="AC5528" i="2"/>
  <c r="L5528" i="2"/>
  <c r="K5528" i="2"/>
  <c r="M5528" i="2" s="1"/>
  <c r="N5528" i="2" s="1"/>
  <c r="G5528" i="2"/>
  <c r="AD5527" i="2"/>
  <c r="AC5527" i="2"/>
  <c r="K5527" i="2"/>
  <c r="G5527" i="2"/>
  <c r="AD5526" i="2"/>
  <c r="AC5526" i="2"/>
  <c r="L5526" i="2"/>
  <c r="K5526" i="2"/>
  <c r="M5526" i="2" s="1"/>
  <c r="G5526" i="2"/>
  <c r="AD5525" i="2"/>
  <c r="AC5525" i="2"/>
  <c r="M5525" i="2"/>
  <c r="K5525" i="2"/>
  <c r="L5525" i="2" s="1"/>
  <c r="G5525" i="2"/>
  <c r="AD5524" i="2"/>
  <c r="AC5524" i="2"/>
  <c r="L5524" i="2"/>
  <c r="K5524" i="2"/>
  <c r="M5524" i="2" s="1"/>
  <c r="N5524" i="2" s="1"/>
  <c r="G5524" i="2"/>
  <c r="AD5523" i="2"/>
  <c r="AC5523" i="2"/>
  <c r="K5523" i="2"/>
  <c r="G5523" i="2"/>
  <c r="AD5522" i="2"/>
  <c r="AC5522" i="2"/>
  <c r="L5522" i="2"/>
  <c r="K5522" i="2"/>
  <c r="M5522" i="2" s="1"/>
  <c r="G5522" i="2"/>
  <c r="AD5521" i="2"/>
  <c r="AC5521" i="2"/>
  <c r="M5521" i="2"/>
  <c r="K5521" i="2"/>
  <c r="L5521" i="2" s="1"/>
  <c r="G5521" i="2"/>
  <c r="AD5520" i="2"/>
  <c r="AC5520" i="2"/>
  <c r="L5520" i="2"/>
  <c r="K5520" i="2"/>
  <c r="M5520" i="2" s="1"/>
  <c r="N5520" i="2" s="1"/>
  <c r="G5520" i="2"/>
  <c r="AD5519" i="2"/>
  <c r="AC5519" i="2"/>
  <c r="K5519" i="2"/>
  <c r="G5519" i="2"/>
  <c r="AD5518" i="2"/>
  <c r="AC5518" i="2"/>
  <c r="L5518" i="2"/>
  <c r="K5518" i="2"/>
  <c r="M5518" i="2" s="1"/>
  <c r="G5518" i="2"/>
  <c r="AD5517" i="2"/>
  <c r="AC5517" i="2"/>
  <c r="M5517" i="2"/>
  <c r="K5517" i="2"/>
  <c r="L5517" i="2" s="1"/>
  <c r="G5517" i="2"/>
  <c r="AD5516" i="2"/>
  <c r="AC5516" i="2"/>
  <c r="L5516" i="2"/>
  <c r="K5516" i="2"/>
  <c r="M5516" i="2" s="1"/>
  <c r="N5516" i="2" s="1"/>
  <c r="G5516" i="2"/>
  <c r="AD5515" i="2"/>
  <c r="AC5515" i="2"/>
  <c r="K5515" i="2"/>
  <c r="G5515" i="2"/>
  <c r="AD5514" i="2"/>
  <c r="AC5514" i="2"/>
  <c r="L5514" i="2"/>
  <c r="K5514" i="2"/>
  <c r="M5514" i="2" s="1"/>
  <c r="G5514" i="2"/>
  <c r="AD5513" i="2"/>
  <c r="AC5513" i="2"/>
  <c r="M5513" i="2"/>
  <c r="K5513" i="2"/>
  <c r="L5513" i="2" s="1"/>
  <c r="G5513" i="2"/>
  <c r="AD5512" i="2"/>
  <c r="AC5512" i="2"/>
  <c r="L5512" i="2"/>
  <c r="K5512" i="2"/>
  <c r="M5512" i="2" s="1"/>
  <c r="N5512" i="2" s="1"/>
  <c r="G5512" i="2"/>
  <c r="AD5511" i="2"/>
  <c r="AC5511" i="2"/>
  <c r="K5511" i="2"/>
  <c r="G5511" i="2"/>
  <c r="AD5510" i="2"/>
  <c r="AC5510" i="2"/>
  <c r="L5510" i="2"/>
  <c r="K5510" i="2"/>
  <c r="M5510" i="2" s="1"/>
  <c r="G5510" i="2"/>
  <c r="AD5509" i="2"/>
  <c r="AC5509" i="2"/>
  <c r="M5509" i="2"/>
  <c r="K5509" i="2"/>
  <c r="L5509" i="2" s="1"/>
  <c r="G5509" i="2"/>
  <c r="AD5508" i="2"/>
  <c r="AC5508" i="2"/>
  <c r="L5508" i="2"/>
  <c r="K5508" i="2"/>
  <c r="M5508" i="2" s="1"/>
  <c r="N5508" i="2" s="1"/>
  <c r="G5508" i="2"/>
  <c r="AD5507" i="2"/>
  <c r="AC5507" i="2"/>
  <c r="K5507" i="2"/>
  <c r="G5507" i="2"/>
  <c r="AD5506" i="2"/>
  <c r="AC5506" i="2"/>
  <c r="L5506" i="2"/>
  <c r="K5506" i="2"/>
  <c r="M5506" i="2" s="1"/>
  <c r="G5506" i="2"/>
  <c r="AD5505" i="2"/>
  <c r="AC5505" i="2"/>
  <c r="M5505" i="2"/>
  <c r="K5505" i="2"/>
  <c r="L5505" i="2" s="1"/>
  <c r="G5505" i="2"/>
  <c r="AD5504" i="2"/>
  <c r="AC5504" i="2"/>
  <c r="L5504" i="2"/>
  <c r="K5504" i="2"/>
  <c r="M5504" i="2" s="1"/>
  <c r="N5504" i="2" s="1"/>
  <c r="G5504" i="2"/>
  <c r="AD5503" i="2"/>
  <c r="AC5503" i="2"/>
  <c r="K5503" i="2"/>
  <c r="G5503" i="2"/>
  <c r="AD5502" i="2"/>
  <c r="AC5502" i="2"/>
  <c r="L5502" i="2"/>
  <c r="K5502" i="2"/>
  <c r="M5502" i="2" s="1"/>
  <c r="G5502" i="2"/>
  <c r="AD5501" i="2"/>
  <c r="AC5501" i="2"/>
  <c r="M5501" i="2"/>
  <c r="K5501" i="2"/>
  <c r="L5501" i="2" s="1"/>
  <c r="G5501" i="2"/>
  <c r="AD5500" i="2"/>
  <c r="AC5500" i="2"/>
  <c r="L5500" i="2"/>
  <c r="K5500" i="2"/>
  <c r="M5500" i="2" s="1"/>
  <c r="N5500" i="2" s="1"/>
  <c r="G5500" i="2"/>
  <c r="AD5499" i="2"/>
  <c r="AC5499" i="2"/>
  <c r="K5499" i="2"/>
  <c r="G5499" i="2"/>
  <c r="AD5498" i="2"/>
  <c r="AC5498" i="2"/>
  <c r="L5498" i="2"/>
  <c r="K5498" i="2"/>
  <c r="M5498" i="2" s="1"/>
  <c r="G5498" i="2"/>
  <c r="AD5497" i="2"/>
  <c r="AC5497" i="2"/>
  <c r="M5497" i="2"/>
  <c r="K5497" i="2"/>
  <c r="L5497" i="2" s="1"/>
  <c r="G5497" i="2"/>
  <c r="AD5496" i="2"/>
  <c r="AC5496" i="2"/>
  <c r="L5496" i="2"/>
  <c r="K5496" i="2"/>
  <c r="M5496" i="2" s="1"/>
  <c r="N5496" i="2" s="1"/>
  <c r="G5496" i="2"/>
  <c r="AD5495" i="2"/>
  <c r="AC5495" i="2"/>
  <c r="K5495" i="2"/>
  <c r="G5495" i="2"/>
  <c r="AD5494" i="2"/>
  <c r="AC5494" i="2"/>
  <c r="L5494" i="2"/>
  <c r="K5494" i="2"/>
  <c r="M5494" i="2" s="1"/>
  <c r="G5494" i="2"/>
  <c r="AD5493" i="2"/>
  <c r="AC5493" i="2"/>
  <c r="M5493" i="2"/>
  <c r="K5493" i="2"/>
  <c r="L5493" i="2" s="1"/>
  <c r="G5493" i="2"/>
  <c r="AD5492" i="2"/>
  <c r="AC5492" i="2"/>
  <c r="L5492" i="2"/>
  <c r="K5492" i="2"/>
  <c r="M5492" i="2" s="1"/>
  <c r="N5492" i="2" s="1"/>
  <c r="G5492" i="2"/>
  <c r="AD5491" i="2"/>
  <c r="AC5491" i="2"/>
  <c r="K5491" i="2"/>
  <c r="G5491" i="2"/>
  <c r="AD5490" i="2"/>
  <c r="AC5490" i="2"/>
  <c r="L5490" i="2"/>
  <c r="K5490" i="2"/>
  <c r="M5490" i="2" s="1"/>
  <c r="G5490" i="2"/>
  <c r="AD5489" i="2"/>
  <c r="AC5489" i="2"/>
  <c r="M5489" i="2"/>
  <c r="K5489" i="2"/>
  <c r="L5489" i="2" s="1"/>
  <c r="G5489" i="2"/>
  <c r="AD5488" i="2"/>
  <c r="AC5488" i="2"/>
  <c r="L5488" i="2"/>
  <c r="K5488" i="2"/>
  <c r="M5488" i="2" s="1"/>
  <c r="N5488" i="2" s="1"/>
  <c r="G5488" i="2"/>
  <c r="AD5487" i="2"/>
  <c r="AC5487" i="2"/>
  <c r="K5487" i="2"/>
  <c r="G5487" i="2"/>
  <c r="AD5486" i="2"/>
  <c r="AC5486" i="2"/>
  <c r="L5486" i="2"/>
  <c r="K5486" i="2"/>
  <c r="M5486" i="2" s="1"/>
  <c r="G5486" i="2"/>
  <c r="AD5485" i="2"/>
  <c r="AC5485" i="2"/>
  <c r="M5485" i="2"/>
  <c r="K5485" i="2"/>
  <c r="L5485" i="2" s="1"/>
  <c r="G5485" i="2"/>
  <c r="AD5484" i="2"/>
  <c r="AC5484" i="2"/>
  <c r="L5484" i="2"/>
  <c r="K5484" i="2"/>
  <c r="M5484" i="2" s="1"/>
  <c r="N5484" i="2" s="1"/>
  <c r="G5484" i="2"/>
  <c r="AD5483" i="2"/>
  <c r="AC5483" i="2"/>
  <c r="K5483" i="2"/>
  <c r="G5483" i="2"/>
  <c r="AD5482" i="2"/>
  <c r="AC5482" i="2"/>
  <c r="L5482" i="2"/>
  <c r="K5482" i="2"/>
  <c r="M5482" i="2" s="1"/>
  <c r="G5482" i="2"/>
  <c r="AD5481" i="2"/>
  <c r="AC5481" i="2"/>
  <c r="M5481" i="2"/>
  <c r="K5481" i="2"/>
  <c r="L5481" i="2" s="1"/>
  <c r="G5481" i="2"/>
  <c r="AD5480" i="2"/>
  <c r="AC5480" i="2"/>
  <c r="L5480" i="2"/>
  <c r="K5480" i="2"/>
  <c r="M5480" i="2" s="1"/>
  <c r="N5480" i="2" s="1"/>
  <c r="G5480" i="2"/>
  <c r="AD5479" i="2"/>
  <c r="AC5479" i="2"/>
  <c r="K5479" i="2"/>
  <c r="G5479" i="2"/>
  <c r="AD5478" i="2"/>
  <c r="AC5478" i="2"/>
  <c r="L5478" i="2"/>
  <c r="K5478" i="2"/>
  <c r="M5478" i="2" s="1"/>
  <c r="G5478" i="2"/>
  <c r="AD5477" i="2"/>
  <c r="AC5477" i="2"/>
  <c r="M5477" i="2"/>
  <c r="K5477" i="2"/>
  <c r="L5477" i="2" s="1"/>
  <c r="G5477" i="2"/>
  <c r="AD5476" i="2"/>
  <c r="AC5476" i="2"/>
  <c r="L5476" i="2"/>
  <c r="K5476" i="2"/>
  <c r="M5476" i="2" s="1"/>
  <c r="N5476" i="2" s="1"/>
  <c r="G5476" i="2"/>
  <c r="AD5475" i="2"/>
  <c r="AC5475" i="2"/>
  <c r="K5475" i="2"/>
  <c r="G5475" i="2"/>
  <c r="AD5474" i="2"/>
  <c r="AC5474" i="2"/>
  <c r="L5474" i="2"/>
  <c r="K5474" i="2"/>
  <c r="M5474" i="2" s="1"/>
  <c r="G5474" i="2"/>
  <c r="AD5473" i="2"/>
  <c r="AC5473" i="2"/>
  <c r="M5473" i="2"/>
  <c r="K5473" i="2"/>
  <c r="L5473" i="2" s="1"/>
  <c r="G5473" i="2"/>
  <c r="AD5472" i="2"/>
  <c r="AC5472" i="2"/>
  <c r="L5472" i="2"/>
  <c r="K5472" i="2"/>
  <c r="M5472" i="2" s="1"/>
  <c r="N5472" i="2" s="1"/>
  <c r="G5472" i="2"/>
  <c r="AD5471" i="2"/>
  <c r="AC5471" i="2"/>
  <c r="K5471" i="2"/>
  <c r="G5471" i="2"/>
  <c r="AD5470" i="2"/>
  <c r="AC5470" i="2"/>
  <c r="L5470" i="2"/>
  <c r="K5470" i="2"/>
  <c r="M5470" i="2" s="1"/>
  <c r="G5470" i="2"/>
  <c r="AD5469" i="2"/>
  <c r="AC5469" i="2"/>
  <c r="M5469" i="2"/>
  <c r="K5469" i="2"/>
  <c r="L5469" i="2" s="1"/>
  <c r="G5469" i="2"/>
  <c r="AD5468" i="2"/>
  <c r="AC5468" i="2"/>
  <c r="L5468" i="2"/>
  <c r="K5468" i="2"/>
  <c r="M5468" i="2" s="1"/>
  <c r="N5468" i="2" s="1"/>
  <c r="G5468" i="2"/>
  <c r="AD5467" i="2"/>
  <c r="AC5467" i="2"/>
  <c r="K5467" i="2"/>
  <c r="G5467" i="2"/>
  <c r="AD5466" i="2"/>
  <c r="AC5466" i="2"/>
  <c r="L5466" i="2"/>
  <c r="K5466" i="2"/>
  <c r="M5466" i="2" s="1"/>
  <c r="G5466" i="2"/>
  <c r="AD5465" i="2"/>
  <c r="AC5465" i="2"/>
  <c r="M5465" i="2"/>
  <c r="K5465" i="2"/>
  <c r="L5465" i="2" s="1"/>
  <c r="G5465" i="2"/>
  <c r="AD5464" i="2"/>
  <c r="AC5464" i="2"/>
  <c r="L5464" i="2"/>
  <c r="K5464" i="2"/>
  <c r="M5464" i="2" s="1"/>
  <c r="N5464" i="2" s="1"/>
  <c r="G5464" i="2"/>
  <c r="AD5463" i="2"/>
  <c r="AC5463" i="2"/>
  <c r="K5463" i="2"/>
  <c r="G5463" i="2"/>
  <c r="AD5462" i="2"/>
  <c r="AC5462" i="2"/>
  <c r="L5462" i="2"/>
  <c r="K5462" i="2"/>
  <c r="M5462" i="2" s="1"/>
  <c r="G5462" i="2"/>
  <c r="AD5461" i="2"/>
  <c r="AC5461" i="2"/>
  <c r="M5461" i="2"/>
  <c r="K5461" i="2"/>
  <c r="L5461" i="2" s="1"/>
  <c r="G5461" i="2"/>
  <c r="AD5460" i="2"/>
  <c r="AC5460" i="2"/>
  <c r="L5460" i="2"/>
  <c r="K5460" i="2"/>
  <c r="M5460" i="2" s="1"/>
  <c r="N5460" i="2" s="1"/>
  <c r="G5460" i="2"/>
  <c r="AD5459" i="2"/>
  <c r="AC5459" i="2"/>
  <c r="K5459" i="2"/>
  <c r="G5459" i="2"/>
  <c r="AD5458" i="2"/>
  <c r="AC5458" i="2"/>
  <c r="L5458" i="2"/>
  <c r="K5458" i="2"/>
  <c r="M5458" i="2" s="1"/>
  <c r="G5458" i="2"/>
  <c r="AD5457" i="2"/>
  <c r="AC5457" i="2"/>
  <c r="M5457" i="2"/>
  <c r="K5457" i="2"/>
  <c r="L5457" i="2" s="1"/>
  <c r="G5457" i="2"/>
  <c r="AD5456" i="2"/>
  <c r="AC5456" i="2"/>
  <c r="L5456" i="2"/>
  <c r="K5456" i="2"/>
  <c r="M5456" i="2" s="1"/>
  <c r="N5456" i="2" s="1"/>
  <c r="G5456" i="2"/>
  <c r="AD5455" i="2"/>
  <c r="AC5455" i="2"/>
  <c r="K5455" i="2"/>
  <c r="G5455" i="2"/>
  <c r="AD5454" i="2"/>
  <c r="AC5454" i="2"/>
  <c r="L5454" i="2"/>
  <c r="K5454" i="2"/>
  <c r="M5454" i="2" s="1"/>
  <c r="G5454" i="2"/>
  <c r="AD5453" i="2"/>
  <c r="AC5453" i="2"/>
  <c r="M5453" i="2"/>
  <c r="K5453" i="2"/>
  <c r="L5453" i="2" s="1"/>
  <c r="G5453" i="2"/>
  <c r="AD5452" i="2"/>
  <c r="AC5452" i="2"/>
  <c r="L5452" i="2"/>
  <c r="K5452" i="2"/>
  <c r="M5452" i="2" s="1"/>
  <c r="N5452" i="2" s="1"/>
  <c r="G5452" i="2"/>
  <c r="AD5451" i="2"/>
  <c r="AC5451" i="2"/>
  <c r="K5451" i="2"/>
  <c r="G5451" i="2"/>
  <c r="AD5450" i="2"/>
  <c r="AC5450" i="2"/>
  <c r="L5450" i="2"/>
  <c r="K5450" i="2"/>
  <c r="M5450" i="2" s="1"/>
  <c r="G5450" i="2"/>
  <c r="AD5449" i="2"/>
  <c r="AC5449" i="2"/>
  <c r="M5449" i="2"/>
  <c r="K5449" i="2"/>
  <c r="L5449" i="2" s="1"/>
  <c r="G5449" i="2"/>
  <c r="AD5448" i="2"/>
  <c r="AC5448" i="2"/>
  <c r="L5448" i="2"/>
  <c r="K5448" i="2"/>
  <c r="M5448" i="2" s="1"/>
  <c r="N5448" i="2" s="1"/>
  <c r="G5448" i="2"/>
  <c r="AD5447" i="2"/>
  <c r="AC5447" i="2"/>
  <c r="K5447" i="2"/>
  <c r="G5447" i="2"/>
  <c r="AD5446" i="2"/>
  <c r="AC5446" i="2"/>
  <c r="L5446" i="2"/>
  <c r="K5446" i="2"/>
  <c r="M5446" i="2" s="1"/>
  <c r="G5446" i="2"/>
  <c r="AD5445" i="2"/>
  <c r="AC5445" i="2"/>
  <c r="M5445" i="2"/>
  <c r="K5445" i="2"/>
  <c r="L5445" i="2" s="1"/>
  <c r="G5445" i="2"/>
  <c r="AD5444" i="2"/>
  <c r="AC5444" i="2"/>
  <c r="L5444" i="2"/>
  <c r="K5444" i="2"/>
  <c r="M5444" i="2" s="1"/>
  <c r="N5444" i="2" s="1"/>
  <c r="G5444" i="2"/>
  <c r="AD5443" i="2"/>
  <c r="AC5443" i="2"/>
  <c r="K5443" i="2"/>
  <c r="G5443" i="2"/>
  <c r="AD5442" i="2"/>
  <c r="AC5442" i="2"/>
  <c r="L5442" i="2"/>
  <c r="K5442" i="2"/>
  <c r="M5442" i="2" s="1"/>
  <c r="G5442" i="2"/>
  <c r="AD5441" i="2"/>
  <c r="AC5441" i="2"/>
  <c r="M5441" i="2"/>
  <c r="K5441" i="2"/>
  <c r="L5441" i="2" s="1"/>
  <c r="G5441" i="2"/>
  <c r="AD5440" i="2"/>
  <c r="AC5440" i="2"/>
  <c r="L5440" i="2"/>
  <c r="K5440" i="2"/>
  <c r="M5440" i="2" s="1"/>
  <c r="N5440" i="2" s="1"/>
  <c r="G5440" i="2"/>
  <c r="AD5439" i="2"/>
  <c r="AC5439" i="2"/>
  <c r="K5439" i="2"/>
  <c r="G5439" i="2"/>
  <c r="AD5438" i="2"/>
  <c r="AC5438" i="2"/>
  <c r="L5438" i="2"/>
  <c r="K5438" i="2"/>
  <c r="M5438" i="2" s="1"/>
  <c r="G5438" i="2"/>
  <c r="AD5437" i="2"/>
  <c r="AC5437" i="2"/>
  <c r="M5437" i="2"/>
  <c r="K5437" i="2"/>
  <c r="L5437" i="2" s="1"/>
  <c r="G5437" i="2"/>
  <c r="AD5436" i="2"/>
  <c r="AC5436" i="2"/>
  <c r="L5436" i="2"/>
  <c r="K5436" i="2"/>
  <c r="M5436" i="2" s="1"/>
  <c r="N5436" i="2" s="1"/>
  <c r="G5436" i="2"/>
  <c r="AD5435" i="2"/>
  <c r="AC5435" i="2"/>
  <c r="K5435" i="2"/>
  <c r="G5435" i="2"/>
  <c r="AD5434" i="2"/>
  <c r="AC5434" i="2"/>
  <c r="L5434" i="2"/>
  <c r="K5434" i="2"/>
  <c r="M5434" i="2" s="1"/>
  <c r="G5434" i="2"/>
  <c r="AD5433" i="2"/>
  <c r="AC5433" i="2"/>
  <c r="M5433" i="2"/>
  <c r="K5433" i="2"/>
  <c r="L5433" i="2" s="1"/>
  <c r="G5433" i="2"/>
  <c r="AD5432" i="2"/>
  <c r="AC5432" i="2"/>
  <c r="L5432" i="2"/>
  <c r="K5432" i="2"/>
  <c r="M5432" i="2" s="1"/>
  <c r="N5432" i="2" s="1"/>
  <c r="G5432" i="2"/>
  <c r="AD5431" i="2"/>
  <c r="AC5431" i="2"/>
  <c r="K5431" i="2"/>
  <c r="G5431" i="2"/>
  <c r="AD5430" i="2"/>
  <c r="AC5430" i="2"/>
  <c r="L5430" i="2"/>
  <c r="K5430" i="2"/>
  <c r="M5430" i="2" s="1"/>
  <c r="G5430" i="2"/>
  <c r="AD5429" i="2"/>
  <c r="AC5429" i="2"/>
  <c r="M5429" i="2"/>
  <c r="K5429" i="2"/>
  <c r="L5429" i="2" s="1"/>
  <c r="G5429" i="2"/>
  <c r="AD5428" i="2"/>
  <c r="AC5428" i="2"/>
  <c r="L5428" i="2"/>
  <c r="K5428" i="2"/>
  <c r="M5428" i="2" s="1"/>
  <c r="N5428" i="2" s="1"/>
  <c r="G5428" i="2"/>
  <c r="AD5427" i="2"/>
  <c r="AC5427" i="2"/>
  <c r="K5427" i="2"/>
  <c r="G5427" i="2"/>
  <c r="AD5426" i="2"/>
  <c r="AC5426" i="2"/>
  <c r="L5426" i="2"/>
  <c r="K5426" i="2"/>
  <c r="M5426" i="2" s="1"/>
  <c r="G5426" i="2"/>
  <c r="AD5425" i="2"/>
  <c r="AC5425" i="2"/>
  <c r="M5425" i="2"/>
  <c r="K5425" i="2"/>
  <c r="L5425" i="2" s="1"/>
  <c r="G5425" i="2"/>
  <c r="AD5424" i="2"/>
  <c r="AC5424" i="2"/>
  <c r="L5424" i="2"/>
  <c r="K5424" i="2"/>
  <c r="M5424" i="2" s="1"/>
  <c r="N5424" i="2" s="1"/>
  <c r="G5424" i="2"/>
  <c r="AD5423" i="2"/>
  <c r="AC5423" i="2"/>
  <c r="K5423" i="2"/>
  <c r="G5423" i="2"/>
  <c r="AD5422" i="2"/>
  <c r="AC5422" i="2"/>
  <c r="L5422" i="2"/>
  <c r="K5422" i="2"/>
  <c r="M5422" i="2" s="1"/>
  <c r="G5422" i="2"/>
  <c r="AD5421" i="2"/>
  <c r="AC5421" i="2"/>
  <c r="M5421" i="2"/>
  <c r="K5421" i="2"/>
  <c r="L5421" i="2" s="1"/>
  <c r="G5421" i="2"/>
  <c r="AD5420" i="2"/>
  <c r="AC5420" i="2"/>
  <c r="L5420" i="2"/>
  <c r="K5420" i="2"/>
  <c r="M5420" i="2" s="1"/>
  <c r="N5420" i="2" s="1"/>
  <c r="G5420" i="2"/>
  <c r="AD5419" i="2"/>
  <c r="AC5419" i="2"/>
  <c r="K5419" i="2"/>
  <c r="G5419" i="2"/>
  <c r="AD5418" i="2"/>
  <c r="AC5418" i="2"/>
  <c r="L5418" i="2"/>
  <c r="K5418" i="2"/>
  <c r="M5418" i="2" s="1"/>
  <c r="G5418" i="2"/>
  <c r="AD5417" i="2"/>
  <c r="AC5417" i="2"/>
  <c r="M5417" i="2"/>
  <c r="K5417" i="2"/>
  <c r="L5417" i="2" s="1"/>
  <c r="G5417" i="2"/>
  <c r="AD5416" i="2"/>
  <c r="AC5416" i="2"/>
  <c r="L5416" i="2"/>
  <c r="K5416" i="2"/>
  <c r="M5416" i="2" s="1"/>
  <c r="N5416" i="2" s="1"/>
  <c r="G5416" i="2"/>
  <c r="AD5415" i="2"/>
  <c r="AC5415" i="2"/>
  <c r="K5415" i="2"/>
  <c r="G5415" i="2"/>
  <c r="AD5414" i="2"/>
  <c r="AC5414" i="2"/>
  <c r="L5414" i="2"/>
  <c r="K5414" i="2"/>
  <c r="M5414" i="2" s="1"/>
  <c r="G5414" i="2"/>
  <c r="AD5413" i="2"/>
  <c r="AC5413" i="2"/>
  <c r="M5413" i="2"/>
  <c r="K5413" i="2"/>
  <c r="L5413" i="2" s="1"/>
  <c r="G5413" i="2"/>
  <c r="AD5412" i="2"/>
  <c r="AC5412" i="2"/>
  <c r="L5412" i="2"/>
  <c r="K5412" i="2"/>
  <c r="M5412" i="2" s="1"/>
  <c r="N5412" i="2" s="1"/>
  <c r="G5412" i="2"/>
  <c r="AD5411" i="2"/>
  <c r="AC5411" i="2"/>
  <c r="K5411" i="2"/>
  <c r="G5411" i="2"/>
  <c r="AD5410" i="2"/>
  <c r="AC5410" i="2"/>
  <c r="L5410" i="2"/>
  <c r="K5410" i="2"/>
  <c r="M5410" i="2" s="1"/>
  <c r="G5410" i="2"/>
  <c r="AD5409" i="2"/>
  <c r="AC5409" i="2"/>
  <c r="M5409" i="2"/>
  <c r="K5409" i="2"/>
  <c r="L5409" i="2" s="1"/>
  <c r="G5409" i="2"/>
  <c r="AD5408" i="2"/>
  <c r="AC5408" i="2"/>
  <c r="L5408" i="2"/>
  <c r="K5408" i="2"/>
  <c r="M5408" i="2" s="1"/>
  <c r="N5408" i="2" s="1"/>
  <c r="G5408" i="2"/>
  <c r="AD5407" i="2"/>
  <c r="AC5407" i="2"/>
  <c r="K5407" i="2"/>
  <c r="G5407" i="2"/>
  <c r="AD5406" i="2"/>
  <c r="AC5406" i="2"/>
  <c r="L5406" i="2"/>
  <c r="K5406" i="2"/>
  <c r="M5406" i="2" s="1"/>
  <c r="G5406" i="2"/>
  <c r="AD5405" i="2"/>
  <c r="AC5405" i="2"/>
  <c r="M5405" i="2"/>
  <c r="K5405" i="2"/>
  <c r="L5405" i="2" s="1"/>
  <c r="G5405" i="2"/>
  <c r="AD5404" i="2"/>
  <c r="AC5404" i="2"/>
  <c r="L5404" i="2"/>
  <c r="K5404" i="2"/>
  <c r="M5404" i="2" s="1"/>
  <c r="N5404" i="2" s="1"/>
  <c r="G5404" i="2"/>
  <c r="AD5403" i="2"/>
  <c r="AC5403" i="2"/>
  <c r="K5403" i="2"/>
  <c r="G5403" i="2"/>
  <c r="AD5402" i="2"/>
  <c r="AC5402" i="2"/>
  <c r="L5402" i="2"/>
  <c r="K5402" i="2"/>
  <c r="M5402" i="2" s="1"/>
  <c r="G5402" i="2"/>
  <c r="AD5401" i="2"/>
  <c r="AC5401" i="2"/>
  <c r="M5401" i="2"/>
  <c r="K5401" i="2"/>
  <c r="L5401" i="2" s="1"/>
  <c r="G5401" i="2"/>
  <c r="AD5400" i="2"/>
  <c r="AC5400" i="2"/>
  <c r="L5400" i="2"/>
  <c r="K5400" i="2"/>
  <c r="M5400" i="2" s="1"/>
  <c r="N5400" i="2" s="1"/>
  <c r="G5400" i="2"/>
  <c r="AD5399" i="2"/>
  <c r="AC5399" i="2"/>
  <c r="K5399" i="2"/>
  <c r="G5399" i="2"/>
  <c r="AD5398" i="2"/>
  <c r="AC5398" i="2"/>
  <c r="L5398" i="2"/>
  <c r="K5398" i="2"/>
  <c r="M5398" i="2" s="1"/>
  <c r="G5398" i="2"/>
  <c r="AD5397" i="2"/>
  <c r="AC5397" i="2"/>
  <c r="M5397" i="2"/>
  <c r="K5397" i="2"/>
  <c r="L5397" i="2" s="1"/>
  <c r="G5397" i="2"/>
  <c r="AD5396" i="2"/>
  <c r="AC5396" i="2"/>
  <c r="L5396" i="2"/>
  <c r="K5396" i="2"/>
  <c r="M5396" i="2" s="1"/>
  <c r="N5396" i="2" s="1"/>
  <c r="G5396" i="2"/>
  <c r="AD5395" i="2"/>
  <c r="AC5395" i="2"/>
  <c r="K5395" i="2"/>
  <c r="G5395" i="2"/>
  <c r="AD5394" i="2"/>
  <c r="AC5394" i="2"/>
  <c r="L5394" i="2"/>
  <c r="K5394" i="2"/>
  <c r="M5394" i="2" s="1"/>
  <c r="G5394" i="2"/>
  <c r="AD5393" i="2"/>
  <c r="AC5393" i="2"/>
  <c r="M5393" i="2"/>
  <c r="K5393" i="2"/>
  <c r="L5393" i="2" s="1"/>
  <c r="G5393" i="2"/>
  <c r="AD5392" i="2"/>
  <c r="AC5392" i="2"/>
  <c r="L5392" i="2"/>
  <c r="K5392" i="2"/>
  <c r="M5392" i="2" s="1"/>
  <c r="N5392" i="2" s="1"/>
  <c r="G5392" i="2"/>
  <c r="AD5391" i="2"/>
  <c r="AC5391" i="2"/>
  <c r="K5391" i="2"/>
  <c r="G5391" i="2"/>
  <c r="AD5390" i="2"/>
  <c r="AC5390" i="2"/>
  <c r="L5390" i="2"/>
  <c r="K5390" i="2"/>
  <c r="M5390" i="2" s="1"/>
  <c r="G5390" i="2"/>
  <c r="AD5389" i="2"/>
  <c r="AC5389" i="2"/>
  <c r="M5389" i="2"/>
  <c r="K5389" i="2"/>
  <c r="L5389" i="2" s="1"/>
  <c r="G5389" i="2"/>
  <c r="AD5388" i="2"/>
  <c r="AC5388" i="2"/>
  <c r="L5388" i="2"/>
  <c r="K5388" i="2"/>
  <c r="M5388" i="2" s="1"/>
  <c r="N5388" i="2" s="1"/>
  <c r="G5388" i="2"/>
  <c r="AD5387" i="2"/>
  <c r="AC5387" i="2"/>
  <c r="K5387" i="2"/>
  <c r="G5387" i="2"/>
  <c r="AD5386" i="2"/>
  <c r="AC5386" i="2"/>
  <c r="L5386" i="2"/>
  <c r="K5386" i="2"/>
  <c r="M5386" i="2" s="1"/>
  <c r="G5386" i="2"/>
  <c r="AD5385" i="2"/>
  <c r="AC5385" i="2"/>
  <c r="M5385" i="2"/>
  <c r="K5385" i="2"/>
  <c r="L5385" i="2" s="1"/>
  <c r="G5385" i="2"/>
  <c r="AD5384" i="2"/>
  <c r="AC5384" i="2"/>
  <c r="L5384" i="2"/>
  <c r="K5384" i="2"/>
  <c r="M5384" i="2" s="1"/>
  <c r="N5384" i="2" s="1"/>
  <c r="G5384" i="2"/>
  <c r="AD5383" i="2"/>
  <c r="AC5383" i="2"/>
  <c r="K5383" i="2"/>
  <c r="G5383" i="2"/>
  <c r="AD5382" i="2"/>
  <c r="AC5382" i="2"/>
  <c r="L5382" i="2"/>
  <c r="K5382" i="2"/>
  <c r="M5382" i="2" s="1"/>
  <c r="G5382" i="2"/>
  <c r="AD5381" i="2"/>
  <c r="AC5381" i="2"/>
  <c r="M5381" i="2"/>
  <c r="K5381" i="2"/>
  <c r="L5381" i="2" s="1"/>
  <c r="G5381" i="2"/>
  <c r="AD5380" i="2"/>
  <c r="AC5380" i="2"/>
  <c r="L5380" i="2"/>
  <c r="K5380" i="2"/>
  <c r="M5380" i="2" s="1"/>
  <c r="N5380" i="2" s="1"/>
  <c r="G5380" i="2"/>
  <c r="AD5379" i="2"/>
  <c r="AC5379" i="2"/>
  <c r="K5379" i="2"/>
  <c r="G5379" i="2"/>
  <c r="AD5378" i="2"/>
  <c r="AC5378" i="2"/>
  <c r="L5378" i="2"/>
  <c r="K5378" i="2"/>
  <c r="M5378" i="2" s="1"/>
  <c r="G5378" i="2"/>
  <c r="AD5377" i="2"/>
  <c r="AC5377" i="2"/>
  <c r="M5377" i="2"/>
  <c r="K5377" i="2"/>
  <c r="L5377" i="2" s="1"/>
  <c r="G5377" i="2"/>
  <c r="AD5376" i="2"/>
  <c r="AC5376" i="2"/>
  <c r="L5376" i="2"/>
  <c r="K5376" i="2"/>
  <c r="M5376" i="2" s="1"/>
  <c r="N5376" i="2" s="1"/>
  <c r="G5376" i="2"/>
  <c r="AD5375" i="2"/>
  <c r="AC5375" i="2"/>
  <c r="K5375" i="2"/>
  <c r="G5375" i="2"/>
  <c r="AD5374" i="2"/>
  <c r="AC5374" i="2"/>
  <c r="L5374" i="2"/>
  <c r="K5374" i="2"/>
  <c r="M5374" i="2" s="1"/>
  <c r="G5374" i="2"/>
  <c r="AD5373" i="2"/>
  <c r="AC5373" i="2"/>
  <c r="M5373" i="2"/>
  <c r="K5373" i="2"/>
  <c r="L5373" i="2" s="1"/>
  <c r="G5373" i="2"/>
  <c r="AD5372" i="2"/>
  <c r="AC5372" i="2"/>
  <c r="L5372" i="2"/>
  <c r="K5372" i="2"/>
  <c r="M5372" i="2" s="1"/>
  <c r="N5372" i="2" s="1"/>
  <c r="G5372" i="2"/>
  <c r="AD5371" i="2"/>
  <c r="AC5371" i="2"/>
  <c r="K5371" i="2"/>
  <c r="G5371" i="2"/>
  <c r="AD5370" i="2"/>
  <c r="AC5370" i="2"/>
  <c r="L5370" i="2"/>
  <c r="K5370" i="2"/>
  <c r="M5370" i="2" s="1"/>
  <c r="G5370" i="2"/>
  <c r="AD5369" i="2"/>
  <c r="AC5369" i="2"/>
  <c r="M5369" i="2"/>
  <c r="K5369" i="2"/>
  <c r="L5369" i="2" s="1"/>
  <c r="G5369" i="2"/>
  <c r="AD5368" i="2"/>
  <c r="AC5368" i="2"/>
  <c r="L5368" i="2"/>
  <c r="K5368" i="2"/>
  <c r="M5368" i="2" s="1"/>
  <c r="N5368" i="2" s="1"/>
  <c r="G5368" i="2"/>
  <c r="AD5367" i="2"/>
  <c r="AC5367" i="2"/>
  <c r="K5367" i="2"/>
  <c r="G5367" i="2"/>
  <c r="AD5366" i="2"/>
  <c r="AC5366" i="2"/>
  <c r="L5366" i="2"/>
  <c r="K5366" i="2"/>
  <c r="M5366" i="2" s="1"/>
  <c r="G5366" i="2"/>
  <c r="AD5365" i="2"/>
  <c r="AC5365" i="2"/>
  <c r="M5365" i="2"/>
  <c r="K5365" i="2"/>
  <c r="L5365" i="2" s="1"/>
  <c r="G5365" i="2"/>
  <c r="AD5364" i="2"/>
  <c r="AC5364" i="2"/>
  <c r="L5364" i="2"/>
  <c r="K5364" i="2"/>
  <c r="M5364" i="2" s="1"/>
  <c r="N5364" i="2" s="1"/>
  <c r="G5364" i="2"/>
  <c r="AD5363" i="2"/>
  <c r="AC5363" i="2"/>
  <c r="K5363" i="2"/>
  <c r="G5363" i="2"/>
  <c r="AD5362" i="2"/>
  <c r="AC5362" i="2"/>
  <c r="L5362" i="2"/>
  <c r="K5362" i="2"/>
  <c r="M5362" i="2" s="1"/>
  <c r="G5362" i="2"/>
  <c r="AD5361" i="2"/>
  <c r="AC5361" i="2"/>
  <c r="M5361" i="2"/>
  <c r="K5361" i="2"/>
  <c r="L5361" i="2" s="1"/>
  <c r="G5361" i="2"/>
  <c r="AD5360" i="2"/>
  <c r="AC5360" i="2"/>
  <c r="L5360" i="2"/>
  <c r="K5360" i="2"/>
  <c r="M5360" i="2" s="1"/>
  <c r="N5360" i="2" s="1"/>
  <c r="G5360" i="2"/>
  <c r="AD5359" i="2"/>
  <c r="AC5359" i="2"/>
  <c r="K5359" i="2"/>
  <c r="G5359" i="2"/>
  <c r="AD5358" i="2"/>
  <c r="AC5358" i="2"/>
  <c r="L5358" i="2"/>
  <c r="K5358" i="2"/>
  <c r="M5358" i="2" s="1"/>
  <c r="G5358" i="2"/>
  <c r="AD5357" i="2"/>
  <c r="AC5357" i="2"/>
  <c r="M5357" i="2"/>
  <c r="K5357" i="2"/>
  <c r="L5357" i="2" s="1"/>
  <c r="G5357" i="2"/>
  <c r="AD5356" i="2"/>
  <c r="AC5356" i="2"/>
  <c r="L5356" i="2"/>
  <c r="K5356" i="2"/>
  <c r="M5356" i="2" s="1"/>
  <c r="N5356" i="2" s="1"/>
  <c r="G5356" i="2"/>
  <c r="AD5355" i="2"/>
  <c r="AC5355" i="2"/>
  <c r="K5355" i="2"/>
  <c r="G5355" i="2"/>
  <c r="AD5354" i="2"/>
  <c r="AC5354" i="2"/>
  <c r="L5354" i="2"/>
  <c r="K5354" i="2"/>
  <c r="M5354" i="2" s="1"/>
  <c r="G5354" i="2"/>
  <c r="AD5353" i="2"/>
  <c r="AC5353" i="2"/>
  <c r="M5353" i="2"/>
  <c r="K5353" i="2"/>
  <c r="L5353" i="2" s="1"/>
  <c r="G5353" i="2"/>
  <c r="AD5352" i="2"/>
  <c r="AC5352" i="2"/>
  <c r="L5352" i="2"/>
  <c r="K5352" i="2"/>
  <c r="M5352" i="2" s="1"/>
  <c r="N5352" i="2" s="1"/>
  <c r="G5352" i="2"/>
  <c r="AD5351" i="2"/>
  <c r="AC5351" i="2"/>
  <c r="K5351" i="2"/>
  <c r="G5351" i="2"/>
  <c r="AD5350" i="2"/>
  <c r="AC5350" i="2"/>
  <c r="L5350" i="2"/>
  <c r="K5350" i="2"/>
  <c r="M5350" i="2" s="1"/>
  <c r="G5350" i="2"/>
  <c r="AD5349" i="2"/>
  <c r="AC5349" i="2"/>
  <c r="M5349" i="2"/>
  <c r="K5349" i="2"/>
  <c r="L5349" i="2" s="1"/>
  <c r="G5349" i="2"/>
  <c r="AD5348" i="2"/>
  <c r="AC5348" i="2"/>
  <c r="L5348" i="2"/>
  <c r="K5348" i="2"/>
  <c r="M5348" i="2" s="1"/>
  <c r="N5348" i="2" s="1"/>
  <c r="G5348" i="2"/>
  <c r="AD5347" i="2"/>
  <c r="AC5347" i="2"/>
  <c r="K5347" i="2"/>
  <c r="G5347" i="2"/>
  <c r="AD5346" i="2"/>
  <c r="AC5346" i="2"/>
  <c r="L5346" i="2"/>
  <c r="K5346" i="2"/>
  <c r="M5346" i="2" s="1"/>
  <c r="G5346" i="2"/>
  <c r="AD5345" i="2"/>
  <c r="AC5345" i="2"/>
  <c r="M5345" i="2"/>
  <c r="K5345" i="2"/>
  <c r="L5345" i="2" s="1"/>
  <c r="G5345" i="2"/>
  <c r="AD5344" i="2"/>
  <c r="AC5344" i="2"/>
  <c r="L5344" i="2"/>
  <c r="K5344" i="2"/>
  <c r="M5344" i="2" s="1"/>
  <c r="N5344" i="2" s="1"/>
  <c r="G5344" i="2"/>
  <c r="AD5343" i="2"/>
  <c r="AC5343" i="2"/>
  <c r="K5343" i="2"/>
  <c r="G5343" i="2"/>
  <c r="AD5342" i="2"/>
  <c r="AC5342" i="2"/>
  <c r="L5342" i="2"/>
  <c r="K5342" i="2"/>
  <c r="M5342" i="2" s="1"/>
  <c r="G5342" i="2"/>
  <c r="AD5341" i="2"/>
  <c r="AC5341" i="2"/>
  <c r="M5341" i="2"/>
  <c r="K5341" i="2"/>
  <c r="L5341" i="2" s="1"/>
  <c r="G5341" i="2"/>
  <c r="AD5340" i="2"/>
  <c r="AC5340" i="2"/>
  <c r="L5340" i="2"/>
  <c r="K5340" i="2"/>
  <c r="M5340" i="2" s="1"/>
  <c r="N5340" i="2" s="1"/>
  <c r="G5340" i="2"/>
  <c r="AD5339" i="2"/>
  <c r="AC5339" i="2"/>
  <c r="K5339" i="2"/>
  <c r="G5339" i="2"/>
  <c r="AD5338" i="2"/>
  <c r="AC5338" i="2"/>
  <c r="L5338" i="2"/>
  <c r="K5338" i="2"/>
  <c r="M5338" i="2" s="1"/>
  <c r="G5338" i="2"/>
  <c r="AD5337" i="2"/>
  <c r="AC5337" i="2"/>
  <c r="M5337" i="2"/>
  <c r="K5337" i="2"/>
  <c r="L5337" i="2" s="1"/>
  <c r="G5337" i="2"/>
  <c r="AD5336" i="2"/>
  <c r="AC5336" i="2"/>
  <c r="L5336" i="2"/>
  <c r="K5336" i="2"/>
  <c r="M5336" i="2" s="1"/>
  <c r="N5336" i="2" s="1"/>
  <c r="G5336" i="2"/>
  <c r="AD5335" i="2"/>
  <c r="AC5335" i="2"/>
  <c r="K5335" i="2"/>
  <c r="G5335" i="2"/>
  <c r="AD5334" i="2"/>
  <c r="AC5334" i="2"/>
  <c r="L5334" i="2"/>
  <c r="K5334" i="2"/>
  <c r="M5334" i="2" s="1"/>
  <c r="G5334" i="2"/>
  <c r="AD5333" i="2"/>
  <c r="AC5333" i="2"/>
  <c r="M5333" i="2"/>
  <c r="K5333" i="2"/>
  <c r="L5333" i="2" s="1"/>
  <c r="G5333" i="2"/>
  <c r="AD5332" i="2"/>
  <c r="AC5332" i="2"/>
  <c r="L5332" i="2"/>
  <c r="K5332" i="2"/>
  <c r="M5332" i="2" s="1"/>
  <c r="N5332" i="2" s="1"/>
  <c r="G5332" i="2"/>
  <c r="AD5331" i="2"/>
  <c r="AC5331" i="2"/>
  <c r="K5331" i="2"/>
  <c r="G5331" i="2"/>
  <c r="AD5330" i="2"/>
  <c r="AC5330" i="2"/>
  <c r="L5330" i="2"/>
  <c r="K5330" i="2"/>
  <c r="M5330" i="2" s="1"/>
  <c r="G5330" i="2"/>
  <c r="AD5329" i="2"/>
  <c r="AC5329" i="2"/>
  <c r="M5329" i="2"/>
  <c r="K5329" i="2"/>
  <c r="L5329" i="2" s="1"/>
  <c r="G5329" i="2"/>
  <c r="AD5328" i="2"/>
  <c r="AC5328" i="2"/>
  <c r="L5328" i="2"/>
  <c r="K5328" i="2"/>
  <c r="M5328" i="2" s="1"/>
  <c r="N5328" i="2" s="1"/>
  <c r="G5328" i="2"/>
  <c r="AD5327" i="2"/>
  <c r="AC5327" i="2"/>
  <c r="K5327" i="2"/>
  <c r="G5327" i="2"/>
  <c r="AD5326" i="2"/>
  <c r="AC5326" i="2"/>
  <c r="L5326" i="2"/>
  <c r="K5326" i="2"/>
  <c r="M5326" i="2" s="1"/>
  <c r="G5326" i="2"/>
  <c r="AD5325" i="2"/>
  <c r="AC5325" i="2"/>
  <c r="M5325" i="2"/>
  <c r="K5325" i="2"/>
  <c r="L5325" i="2" s="1"/>
  <c r="G5325" i="2"/>
  <c r="AD5324" i="2"/>
  <c r="AC5324" i="2"/>
  <c r="L5324" i="2"/>
  <c r="K5324" i="2"/>
  <c r="M5324" i="2" s="1"/>
  <c r="N5324" i="2" s="1"/>
  <c r="G5324" i="2"/>
  <c r="AD5323" i="2"/>
  <c r="AC5323" i="2"/>
  <c r="K5323" i="2"/>
  <c r="G5323" i="2"/>
  <c r="AD5322" i="2"/>
  <c r="AC5322" i="2"/>
  <c r="L5322" i="2"/>
  <c r="K5322" i="2"/>
  <c r="M5322" i="2" s="1"/>
  <c r="G5322" i="2"/>
  <c r="AD5321" i="2"/>
  <c r="AC5321" i="2"/>
  <c r="M5321" i="2"/>
  <c r="K5321" i="2"/>
  <c r="L5321" i="2" s="1"/>
  <c r="G5321" i="2"/>
  <c r="AD5320" i="2"/>
  <c r="AC5320" i="2"/>
  <c r="L5320" i="2"/>
  <c r="K5320" i="2"/>
  <c r="M5320" i="2" s="1"/>
  <c r="N5320" i="2" s="1"/>
  <c r="G5320" i="2"/>
  <c r="AD5319" i="2"/>
  <c r="AC5319" i="2"/>
  <c r="K5319" i="2"/>
  <c r="G5319" i="2"/>
  <c r="AD5318" i="2"/>
  <c r="AC5318" i="2"/>
  <c r="L5318" i="2"/>
  <c r="K5318" i="2"/>
  <c r="M5318" i="2" s="1"/>
  <c r="G5318" i="2"/>
  <c r="AD5317" i="2"/>
  <c r="AC5317" i="2"/>
  <c r="M5317" i="2"/>
  <c r="K5317" i="2"/>
  <c r="L5317" i="2" s="1"/>
  <c r="G5317" i="2"/>
  <c r="AD5316" i="2"/>
  <c r="AC5316" i="2"/>
  <c r="L5316" i="2"/>
  <c r="K5316" i="2"/>
  <c r="M5316" i="2" s="1"/>
  <c r="N5316" i="2" s="1"/>
  <c r="G5316" i="2"/>
  <c r="AD5315" i="2"/>
  <c r="AC5315" i="2"/>
  <c r="K5315" i="2"/>
  <c r="G5315" i="2"/>
  <c r="AD5314" i="2"/>
  <c r="AC5314" i="2"/>
  <c r="L5314" i="2"/>
  <c r="K5314" i="2"/>
  <c r="M5314" i="2" s="1"/>
  <c r="G5314" i="2"/>
  <c r="AD5313" i="2"/>
  <c r="AC5313" i="2"/>
  <c r="M5313" i="2"/>
  <c r="K5313" i="2"/>
  <c r="L5313" i="2" s="1"/>
  <c r="G5313" i="2"/>
  <c r="AD5312" i="2"/>
  <c r="AC5312" i="2"/>
  <c r="L5312" i="2"/>
  <c r="K5312" i="2"/>
  <c r="M5312" i="2" s="1"/>
  <c r="N5312" i="2" s="1"/>
  <c r="G5312" i="2"/>
  <c r="AD5311" i="2"/>
  <c r="AC5311" i="2"/>
  <c r="K5311" i="2"/>
  <c r="G5311" i="2"/>
  <c r="AD5310" i="2"/>
  <c r="AC5310" i="2"/>
  <c r="L5310" i="2"/>
  <c r="K5310" i="2"/>
  <c r="M5310" i="2" s="1"/>
  <c r="G5310" i="2"/>
  <c r="AD5309" i="2"/>
  <c r="AC5309" i="2"/>
  <c r="M5309" i="2"/>
  <c r="K5309" i="2"/>
  <c r="L5309" i="2" s="1"/>
  <c r="G5309" i="2"/>
  <c r="AD5308" i="2"/>
  <c r="AC5308" i="2"/>
  <c r="L5308" i="2"/>
  <c r="K5308" i="2"/>
  <c r="M5308" i="2" s="1"/>
  <c r="N5308" i="2" s="1"/>
  <c r="G5308" i="2"/>
  <c r="AD5307" i="2"/>
  <c r="AC5307" i="2"/>
  <c r="K5307" i="2"/>
  <c r="G5307" i="2"/>
  <c r="AD5306" i="2"/>
  <c r="AC5306" i="2"/>
  <c r="L5306" i="2"/>
  <c r="K5306" i="2"/>
  <c r="M5306" i="2" s="1"/>
  <c r="G5306" i="2"/>
  <c r="AD5305" i="2"/>
  <c r="AC5305" i="2"/>
  <c r="M5305" i="2"/>
  <c r="K5305" i="2"/>
  <c r="L5305" i="2" s="1"/>
  <c r="G5305" i="2"/>
  <c r="AD5304" i="2"/>
  <c r="AC5304" i="2"/>
  <c r="L5304" i="2"/>
  <c r="K5304" i="2"/>
  <c r="M5304" i="2" s="1"/>
  <c r="N5304" i="2" s="1"/>
  <c r="G5304" i="2"/>
  <c r="AD5303" i="2"/>
  <c r="AC5303" i="2"/>
  <c r="K5303" i="2"/>
  <c r="G5303" i="2"/>
  <c r="AD5302" i="2"/>
  <c r="AC5302" i="2"/>
  <c r="L5302" i="2"/>
  <c r="K5302" i="2"/>
  <c r="M5302" i="2" s="1"/>
  <c r="G5302" i="2"/>
  <c r="AD5301" i="2"/>
  <c r="AC5301" i="2"/>
  <c r="M5301" i="2"/>
  <c r="K5301" i="2"/>
  <c r="L5301" i="2" s="1"/>
  <c r="G5301" i="2"/>
  <c r="AD5300" i="2"/>
  <c r="AC5300" i="2"/>
  <c r="L5300" i="2"/>
  <c r="K5300" i="2"/>
  <c r="M5300" i="2" s="1"/>
  <c r="N5300" i="2" s="1"/>
  <c r="G5300" i="2"/>
  <c r="AD5299" i="2"/>
  <c r="AC5299" i="2"/>
  <c r="K5299" i="2"/>
  <c r="G5299" i="2"/>
  <c r="AD5298" i="2"/>
  <c r="AC5298" i="2"/>
  <c r="L5298" i="2"/>
  <c r="K5298" i="2"/>
  <c r="M5298" i="2" s="1"/>
  <c r="G5298" i="2"/>
  <c r="AD5297" i="2"/>
  <c r="AC5297" i="2"/>
  <c r="M5297" i="2"/>
  <c r="K5297" i="2"/>
  <c r="L5297" i="2" s="1"/>
  <c r="G5297" i="2"/>
  <c r="AD5296" i="2"/>
  <c r="AC5296" i="2"/>
  <c r="L5296" i="2"/>
  <c r="K5296" i="2"/>
  <c r="M5296" i="2" s="1"/>
  <c r="N5296" i="2" s="1"/>
  <c r="G5296" i="2"/>
  <c r="AD5295" i="2"/>
  <c r="AC5295" i="2"/>
  <c r="K5295" i="2"/>
  <c r="G5295" i="2"/>
  <c r="AD5294" i="2"/>
  <c r="AC5294" i="2"/>
  <c r="L5294" i="2"/>
  <c r="K5294" i="2"/>
  <c r="M5294" i="2" s="1"/>
  <c r="G5294" i="2"/>
  <c r="AD5293" i="2"/>
  <c r="AC5293" i="2"/>
  <c r="M5293" i="2"/>
  <c r="K5293" i="2"/>
  <c r="L5293" i="2" s="1"/>
  <c r="G5293" i="2"/>
  <c r="AD5292" i="2"/>
  <c r="AC5292" i="2"/>
  <c r="L5292" i="2"/>
  <c r="K5292" i="2"/>
  <c r="M5292" i="2" s="1"/>
  <c r="N5292" i="2" s="1"/>
  <c r="G5292" i="2"/>
  <c r="AD5291" i="2"/>
  <c r="AC5291" i="2"/>
  <c r="K5291" i="2"/>
  <c r="G5291" i="2"/>
  <c r="AD5290" i="2"/>
  <c r="AC5290" i="2"/>
  <c r="L5290" i="2"/>
  <c r="K5290" i="2"/>
  <c r="M5290" i="2" s="1"/>
  <c r="G5290" i="2"/>
  <c r="AD5289" i="2"/>
  <c r="AC5289" i="2"/>
  <c r="M5289" i="2"/>
  <c r="K5289" i="2"/>
  <c r="L5289" i="2" s="1"/>
  <c r="G5289" i="2"/>
  <c r="AD5288" i="2"/>
  <c r="AC5288" i="2"/>
  <c r="L5288" i="2"/>
  <c r="K5288" i="2"/>
  <c r="M5288" i="2" s="1"/>
  <c r="N5288" i="2" s="1"/>
  <c r="G5288" i="2"/>
  <c r="AD5287" i="2"/>
  <c r="AC5287" i="2"/>
  <c r="K5287" i="2"/>
  <c r="G5287" i="2"/>
  <c r="AD5286" i="2"/>
  <c r="AC5286" i="2"/>
  <c r="L5286" i="2"/>
  <c r="K5286" i="2"/>
  <c r="M5286" i="2" s="1"/>
  <c r="G5286" i="2"/>
  <c r="AD5285" i="2"/>
  <c r="AC5285" i="2"/>
  <c r="M5285" i="2"/>
  <c r="K5285" i="2"/>
  <c r="L5285" i="2" s="1"/>
  <c r="G5285" i="2"/>
  <c r="AD5284" i="2"/>
  <c r="AC5284" i="2"/>
  <c r="L5284" i="2"/>
  <c r="K5284" i="2"/>
  <c r="M5284" i="2" s="1"/>
  <c r="N5284" i="2" s="1"/>
  <c r="G5284" i="2"/>
  <c r="AD5283" i="2"/>
  <c r="AC5283" i="2"/>
  <c r="K5283" i="2"/>
  <c r="G5283" i="2"/>
  <c r="AD5282" i="2"/>
  <c r="AC5282" i="2"/>
  <c r="L5282" i="2"/>
  <c r="K5282" i="2"/>
  <c r="M5282" i="2" s="1"/>
  <c r="G5282" i="2"/>
  <c r="AD5281" i="2"/>
  <c r="AC5281" i="2"/>
  <c r="M5281" i="2"/>
  <c r="K5281" i="2"/>
  <c r="L5281" i="2" s="1"/>
  <c r="G5281" i="2"/>
  <c r="AD5280" i="2"/>
  <c r="AC5280" i="2"/>
  <c r="L5280" i="2"/>
  <c r="K5280" i="2"/>
  <c r="M5280" i="2" s="1"/>
  <c r="N5280" i="2" s="1"/>
  <c r="G5280" i="2"/>
  <c r="AD5279" i="2"/>
  <c r="AC5279" i="2"/>
  <c r="K5279" i="2"/>
  <c r="G5279" i="2"/>
  <c r="AD5278" i="2"/>
  <c r="AC5278" i="2"/>
  <c r="L5278" i="2"/>
  <c r="K5278" i="2"/>
  <c r="M5278" i="2" s="1"/>
  <c r="G5278" i="2"/>
  <c r="AD5277" i="2"/>
  <c r="AC5277" i="2"/>
  <c r="M5277" i="2"/>
  <c r="K5277" i="2"/>
  <c r="L5277" i="2" s="1"/>
  <c r="G5277" i="2"/>
  <c r="AD5276" i="2"/>
  <c r="AC5276" i="2"/>
  <c r="L5276" i="2"/>
  <c r="K5276" i="2"/>
  <c r="M5276" i="2" s="1"/>
  <c r="N5276" i="2" s="1"/>
  <c r="G5276" i="2"/>
  <c r="AD5275" i="2"/>
  <c r="AC5275" i="2"/>
  <c r="K5275" i="2"/>
  <c r="G5275" i="2"/>
  <c r="AD5274" i="2"/>
  <c r="AC5274" i="2"/>
  <c r="L5274" i="2"/>
  <c r="K5274" i="2"/>
  <c r="M5274" i="2" s="1"/>
  <c r="G5274" i="2"/>
  <c r="AD5273" i="2"/>
  <c r="AC5273" i="2"/>
  <c r="M5273" i="2"/>
  <c r="K5273" i="2"/>
  <c r="L5273" i="2" s="1"/>
  <c r="G5273" i="2"/>
  <c r="AD5272" i="2"/>
  <c r="AC5272" i="2"/>
  <c r="L5272" i="2"/>
  <c r="K5272" i="2"/>
  <c r="M5272" i="2" s="1"/>
  <c r="N5272" i="2" s="1"/>
  <c r="G5272" i="2"/>
  <c r="AD5271" i="2"/>
  <c r="AC5271" i="2"/>
  <c r="K5271" i="2"/>
  <c r="G5271" i="2"/>
  <c r="AD5270" i="2"/>
  <c r="AC5270" i="2"/>
  <c r="L5270" i="2"/>
  <c r="K5270" i="2"/>
  <c r="M5270" i="2" s="1"/>
  <c r="G5270" i="2"/>
  <c r="AD5269" i="2"/>
  <c r="AC5269" i="2"/>
  <c r="M5269" i="2"/>
  <c r="K5269" i="2"/>
  <c r="L5269" i="2" s="1"/>
  <c r="G5269" i="2"/>
  <c r="AD5268" i="2"/>
  <c r="AC5268" i="2"/>
  <c r="L5268" i="2"/>
  <c r="K5268" i="2"/>
  <c r="M5268" i="2" s="1"/>
  <c r="N5268" i="2" s="1"/>
  <c r="G5268" i="2"/>
  <c r="AD5267" i="2"/>
  <c r="AC5267" i="2"/>
  <c r="K5267" i="2"/>
  <c r="G5267" i="2"/>
  <c r="AD5266" i="2"/>
  <c r="AC5266" i="2"/>
  <c r="L5266" i="2"/>
  <c r="K5266" i="2"/>
  <c r="M5266" i="2" s="1"/>
  <c r="G5266" i="2"/>
  <c r="AD5265" i="2"/>
  <c r="AC5265" i="2"/>
  <c r="M5265" i="2"/>
  <c r="K5265" i="2"/>
  <c r="L5265" i="2" s="1"/>
  <c r="G5265" i="2"/>
  <c r="AD5264" i="2"/>
  <c r="AC5264" i="2"/>
  <c r="L5264" i="2"/>
  <c r="K5264" i="2"/>
  <c r="M5264" i="2" s="1"/>
  <c r="N5264" i="2" s="1"/>
  <c r="G5264" i="2"/>
  <c r="AD5263" i="2"/>
  <c r="AC5263" i="2"/>
  <c r="K5263" i="2"/>
  <c r="G5263" i="2"/>
  <c r="AD5262" i="2"/>
  <c r="AC5262" i="2"/>
  <c r="L5262" i="2"/>
  <c r="K5262" i="2"/>
  <c r="M5262" i="2" s="1"/>
  <c r="G5262" i="2"/>
  <c r="AD5261" i="2"/>
  <c r="AC5261" i="2"/>
  <c r="M5261" i="2"/>
  <c r="K5261" i="2"/>
  <c r="L5261" i="2" s="1"/>
  <c r="G5261" i="2"/>
  <c r="AD5260" i="2"/>
  <c r="AC5260" i="2"/>
  <c r="L5260" i="2"/>
  <c r="K5260" i="2"/>
  <c r="M5260" i="2" s="1"/>
  <c r="N5260" i="2" s="1"/>
  <c r="G5260" i="2"/>
  <c r="AD5259" i="2"/>
  <c r="AC5259" i="2"/>
  <c r="K5259" i="2"/>
  <c r="G5259" i="2"/>
  <c r="AD5258" i="2"/>
  <c r="AC5258" i="2"/>
  <c r="L5258" i="2"/>
  <c r="K5258" i="2"/>
  <c r="M5258" i="2" s="1"/>
  <c r="G5258" i="2"/>
  <c r="AD5257" i="2"/>
  <c r="AC5257" i="2"/>
  <c r="M5257" i="2"/>
  <c r="K5257" i="2"/>
  <c r="L5257" i="2" s="1"/>
  <c r="G5257" i="2"/>
  <c r="AD5256" i="2"/>
  <c r="AC5256" i="2"/>
  <c r="L5256" i="2"/>
  <c r="K5256" i="2"/>
  <c r="M5256" i="2" s="1"/>
  <c r="N5256" i="2" s="1"/>
  <c r="G5256" i="2"/>
  <c r="AD5255" i="2"/>
  <c r="AC5255" i="2"/>
  <c r="K5255" i="2"/>
  <c r="G5255" i="2"/>
  <c r="AD5254" i="2"/>
  <c r="AC5254" i="2"/>
  <c r="L5254" i="2"/>
  <c r="K5254" i="2"/>
  <c r="M5254" i="2" s="1"/>
  <c r="G5254" i="2"/>
  <c r="AD5253" i="2"/>
  <c r="AC5253" i="2"/>
  <c r="M5253" i="2"/>
  <c r="K5253" i="2"/>
  <c r="L5253" i="2" s="1"/>
  <c r="G5253" i="2"/>
  <c r="AD5252" i="2"/>
  <c r="AC5252" i="2"/>
  <c r="L5252" i="2"/>
  <c r="K5252" i="2"/>
  <c r="M5252" i="2" s="1"/>
  <c r="N5252" i="2" s="1"/>
  <c r="G5252" i="2"/>
  <c r="AD5251" i="2"/>
  <c r="AC5251" i="2"/>
  <c r="K5251" i="2"/>
  <c r="G5251" i="2"/>
  <c r="AD5250" i="2"/>
  <c r="AC5250" i="2"/>
  <c r="L5250" i="2"/>
  <c r="K5250" i="2"/>
  <c r="M5250" i="2" s="1"/>
  <c r="G5250" i="2"/>
  <c r="AD5249" i="2"/>
  <c r="AC5249" i="2"/>
  <c r="M5249" i="2"/>
  <c r="K5249" i="2"/>
  <c r="L5249" i="2" s="1"/>
  <c r="G5249" i="2"/>
  <c r="AD5248" i="2"/>
  <c r="AC5248" i="2"/>
  <c r="L5248" i="2"/>
  <c r="K5248" i="2"/>
  <c r="M5248" i="2" s="1"/>
  <c r="N5248" i="2" s="1"/>
  <c r="G5248" i="2"/>
  <c r="AD5247" i="2"/>
  <c r="AC5247" i="2"/>
  <c r="K5247" i="2"/>
  <c r="G5247" i="2"/>
  <c r="AD5246" i="2"/>
  <c r="AC5246" i="2"/>
  <c r="L5246" i="2"/>
  <c r="K5246" i="2"/>
  <c r="M5246" i="2" s="1"/>
  <c r="G5246" i="2"/>
  <c r="AD5245" i="2"/>
  <c r="AC5245" i="2"/>
  <c r="M5245" i="2"/>
  <c r="K5245" i="2"/>
  <c r="L5245" i="2" s="1"/>
  <c r="G5245" i="2"/>
  <c r="AD5244" i="2"/>
  <c r="AC5244" i="2"/>
  <c r="L5244" i="2"/>
  <c r="K5244" i="2"/>
  <c r="M5244" i="2" s="1"/>
  <c r="N5244" i="2" s="1"/>
  <c r="G5244" i="2"/>
  <c r="AD5243" i="2"/>
  <c r="AC5243" i="2"/>
  <c r="K5243" i="2"/>
  <c r="G5243" i="2"/>
  <c r="AD5242" i="2"/>
  <c r="AC5242" i="2"/>
  <c r="L5242" i="2"/>
  <c r="K5242" i="2"/>
  <c r="M5242" i="2" s="1"/>
  <c r="G5242" i="2"/>
  <c r="AD5241" i="2"/>
  <c r="AC5241" i="2"/>
  <c r="M5241" i="2"/>
  <c r="K5241" i="2"/>
  <c r="L5241" i="2" s="1"/>
  <c r="G5241" i="2"/>
  <c r="AD5240" i="2"/>
  <c r="AC5240" i="2"/>
  <c r="L5240" i="2"/>
  <c r="K5240" i="2"/>
  <c r="M5240" i="2" s="1"/>
  <c r="N5240" i="2" s="1"/>
  <c r="G5240" i="2"/>
  <c r="AD5239" i="2"/>
  <c r="AC5239" i="2"/>
  <c r="K5239" i="2"/>
  <c r="G5239" i="2"/>
  <c r="AD5238" i="2"/>
  <c r="AC5238" i="2"/>
  <c r="L5238" i="2"/>
  <c r="K5238" i="2"/>
  <c r="M5238" i="2" s="1"/>
  <c r="G5238" i="2"/>
  <c r="AD5237" i="2"/>
  <c r="AC5237" i="2"/>
  <c r="M5237" i="2"/>
  <c r="K5237" i="2"/>
  <c r="L5237" i="2" s="1"/>
  <c r="G5237" i="2"/>
  <c r="AD5236" i="2"/>
  <c r="AC5236" i="2"/>
  <c r="L5236" i="2"/>
  <c r="K5236" i="2"/>
  <c r="M5236" i="2" s="1"/>
  <c r="N5236" i="2" s="1"/>
  <c r="G5236" i="2"/>
  <c r="AD5235" i="2"/>
  <c r="AC5235" i="2"/>
  <c r="K5235" i="2"/>
  <c r="G5235" i="2"/>
  <c r="AD5234" i="2"/>
  <c r="AC5234" i="2"/>
  <c r="L5234" i="2"/>
  <c r="K5234" i="2"/>
  <c r="M5234" i="2" s="1"/>
  <c r="G5234" i="2"/>
  <c r="AD5233" i="2"/>
  <c r="AC5233" i="2"/>
  <c r="M5233" i="2"/>
  <c r="K5233" i="2"/>
  <c r="L5233" i="2" s="1"/>
  <c r="G5233" i="2"/>
  <c r="AD5232" i="2"/>
  <c r="AC5232" i="2"/>
  <c r="L5232" i="2"/>
  <c r="K5232" i="2"/>
  <c r="M5232" i="2" s="1"/>
  <c r="N5232" i="2" s="1"/>
  <c r="G5232" i="2"/>
  <c r="AD5231" i="2"/>
  <c r="AC5231" i="2"/>
  <c r="K5231" i="2"/>
  <c r="G5231" i="2"/>
  <c r="AD5230" i="2"/>
  <c r="AC5230" i="2"/>
  <c r="L5230" i="2"/>
  <c r="K5230" i="2"/>
  <c r="M5230" i="2" s="1"/>
  <c r="G5230" i="2"/>
  <c r="AD5229" i="2"/>
  <c r="AC5229" i="2"/>
  <c r="M5229" i="2"/>
  <c r="K5229" i="2"/>
  <c r="L5229" i="2" s="1"/>
  <c r="G5229" i="2"/>
  <c r="AD5228" i="2"/>
  <c r="AC5228" i="2"/>
  <c r="L5228" i="2"/>
  <c r="K5228" i="2"/>
  <c r="M5228" i="2" s="1"/>
  <c r="N5228" i="2" s="1"/>
  <c r="G5228" i="2"/>
  <c r="AD5227" i="2"/>
  <c r="AC5227" i="2"/>
  <c r="K5227" i="2"/>
  <c r="G5227" i="2"/>
  <c r="AD5226" i="2"/>
  <c r="AC5226" i="2"/>
  <c r="L5226" i="2"/>
  <c r="K5226" i="2"/>
  <c r="M5226" i="2" s="1"/>
  <c r="G5226" i="2"/>
  <c r="AD5225" i="2"/>
  <c r="AC5225" i="2"/>
  <c r="M5225" i="2"/>
  <c r="K5225" i="2"/>
  <c r="L5225" i="2" s="1"/>
  <c r="G5225" i="2"/>
  <c r="AD5224" i="2"/>
  <c r="AC5224" i="2"/>
  <c r="L5224" i="2"/>
  <c r="K5224" i="2"/>
  <c r="M5224" i="2" s="1"/>
  <c r="N5224" i="2" s="1"/>
  <c r="G5224" i="2"/>
  <c r="AD5223" i="2"/>
  <c r="AC5223" i="2"/>
  <c r="K5223" i="2"/>
  <c r="G5223" i="2"/>
  <c r="AD5222" i="2"/>
  <c r="AC5222" i="2"/>
  <c r="L5222" i="2"/>
  <c r="K5222" i="2"/>
  <c r="M5222" i="2" s="1"/>
  <c r="G5222" i="2"/>
  <c r="AD5221" i="2"/>
  <c r="AC5221" i="2"/>
  <c r="M5221" i="2"/>
  <c r="K5221" i="2"/>
  <c r="L5221" i="2" s="1"/>
  <c r="G5221" i="2"/>
  <c r="AD5220" i="2"/>
  <c r="AC5220" i="2"/>
  <c r="L5220" i="2"/>
  <c r="K5220" i="2"/>
  <c r="M5220" i="2" s="1"/>
  <c r="N5220" i="2" s="1"/>
  <c r="G5220" i="2"/>
  <c r="AD5219" i="2"/>
  <c r="AC5219" i="2"/>
  <c r="K5219" i="2"/>
  <c r="G5219" i="2"/>
  <c r="AD5218" i="2"/>
  <c r="AC5218" i="2"/>
  <c r="L5218" i="2"/>
  <c r="K5218" i="2"/>
  <c r="M5218" i="2" s="1"/>
  <c r="G5218" i="2"/>
  <c r="AD5217" i="2"/>
  <c r="AC5217" i="2"/>
  <c r="M5217" i="2"/>
  <c r="K5217" i="2"/>
  <c r="L5217" i="2" s="1"/>
  <c r="G5217" i="2"/>
  <c r="AD5216" i="2"/>
  <c r="AC5216" i="2"/>
  <c r="L5216" i="2"/>
  <c r="K5216" i="2"/>
  <c r="M5216" i="2" s="1"/>
  <c r="N5216" i="2" s="1"/>
  <c r="G5216" i="2"/>
  <c r="AD5215" i="2"/>
  <c r="AC5215" i="2"/>
  <c r="K5215" i="2"/>
  <c r="G5215" i="2"/>
  <c r="AD5214" i="2"/>
  <c r="AC5214" i="2"/>
  <c r="L5214" i="2"/>
  <c r="K5214" i="2"/>
  <c r="M5214" i="2" s="1"/>
  <c r="G5214" i="2"/>
  <c r="AD5213" i="2"/>
  <c r="AC5213" i="2"/>
  <c r="M5213" i="2"/>
  <c r="K5213" i="2"/>
  <c r="L5213" i="2" s="1"/>
  <c r="G5213" i="2"/>
  <c r="AD5212" i="2"/>
  <c r="AC5212" i="2"/>
  <c r="L5212" i="2"/>
  <c r="K5212" i="2"/>
  <c r="M5212" i="2" s="1"/>
  <c r="N5212" i="2" s="1"/>
  <c r="G5212" i="2"/>
  <c r="AD5211" i="2"/>
  <c r="AC5211" i="2"/>
  <c r="K5211" i="2"/>
  <c r="G5211" i="2"/>
  <c r="AD5210" i="2"/>
  <c r="AC5210" i="2"/>
  <c r="L5210" i="2"/>
  <c r="K5210" i="2"/>
  <c r="M5210" i="2" s="1"/>
  <c r="G5210" i="2"/>
  <c r="AD5209" i="2"/>
  <c r="AC5209" i="2"/>
  <c r="M5209" i="2"/>
  <c r="K5209" i="2"/>
  <c r="L5209" i="2" s="1"/>
  <c r="G5209" i="2"/>
  <c r="AD5208" i="2"/>
  <c r="AC5208" i="2"/>
  <c r="L5208" i="2"/>
  <c r="K5208" i="2"/>
  <c r="M5208" i="2" s="1"/>
  <c r="N5208" i="2" s="1"/>
  <c r="G5208" i="2"/>
  <c r="AD5207" i="2"/>
  <c r="AC5207" i="2"/>
  <c r="K5207" i="2"/>
  <c r="G5207" i="2"/>
  <c r="AD5206" i="2"/>
  <c r="AC5206" i="2"/>
  <c r="L5206" i="2"/>
  <c r="K5206" i="2"/>
  <c r="M5206" i="2" s="1"/>
  <c r="G5206" i="2"/>
  <c r="AD5205" i="2"/>
  <c r="AC5205" i="2"/>
  <c r="M5205" i="2"/>
  <c r="K5205" i="2"/>
  <c r="L5205" i="2" s="1"/>
  <c r="G5205" i="2"/>
  <c r="AD5204" i="2"/>
  <c r="AC5204" i="2"/>
  <c r="L5204" i="2"/>
  <c r="K5204" i="2"/>
  <c r="M5204" i="2" s="1"/>
  <c r="N5204" i="2" s="1"/>
  <c r="G5204" i="2"/>
  <c r="AD5203" i="2"/>
  <c r="AC5203" i="2"/>
  <c r="K5203" i="2"/>
  <c r="G5203" i="2"/>
  <c r="AD5202" i="2"/>
  <c r="AC5202" i="2"/>
  <c r="L5202" i="2"/>
  <c r="K5202" i="2"/>
  <c r="M5202" i="2" s="1"/>
  <c r="G5202" i="2"/>
  <c r="AD5201" i="2"/>
  <c r="AC5201" i="2"/>
  <c r="M5201" i="2"/>
  <c r="K5201" i="2"/>
  <c r="L5201" i="2" s="1"/>
  <c r="G5201" i="2"/>
  <c r="AD5200" i="2"/>
  <c r="AC5200" i="2"/>
  <c r="L5200" i="2"/>
  <c r="K5200" i="2"/>
  <c r="M5200" i="2" s="1"/>
  <c r="N5200" i="2" s="1"/>
  <c r="G5200" i="2"/>
  <c r="AD5199" i="2"/>
  <c r="AC5199" i="2"/>
  <c r="K5199" i="2"/>
  <c r="G5199" i="2"/>
  <c r="AD5198" i="2"/>
  <c r="AC5198" i="2"/>
  <c r="L5198" i="2"/>
  <c r="K5198" i="2"/>
  <c r="M5198" i="2" s="1"/>
  <c r="G5198" i="2"/>
  <c r="AD5197" i="2"/>
  <c r="AC5197" i="2"/>
  <c r="M5197" i="2"/>
  <c r="K5197" i="2"/>
  <c r="L5197" i="2" s="1"/>
  <c r="G5197" i="2"/>
  <c r="AD5196" i="2"/>
  <c r="AC5196" i="2"/>
  <c r="L5196" i="2"/>
  <c r="K5196" i="2"/>
  <c r="M5196" i="2" s="1"/>
  <c r="N5196" i="2" s="1"/>
  <c r="G5196" i="2"/>
  <c r="AD5195" i="2"/>
  <c r="AC5195" i="2"/>
  <c r="K5195" i="2"/>
  <c r="G5195" i="2"/>
  <c r="AD5194" i="2"/>
  <c r="AC5194" i="2"/>
  <c r="L5194" i="2"/>
  <c r="K5194" i="2"/>
  <c r="M5194" i="2" s="1"/>
  <c r="G5194" i="2"/>
  <c r="AD5193" i="2"/>
  <c r="AC5193" i="2"/>
  <c r="M5193" i="2"/>
  <c r="K5193" i="2"/>
  <c r="L5193" i="2" s="1"/>
  <c r="G5193" i="2"/>
  <c r="AD5192" i="2"/>
  <c r="AC5192" i="2"/>
  <c r="L5192" i="2"/>
  <c r="K5192" i="2"/>
  <c r="M5192" i="2" s="1"/>
  <c r="N5192" i="2" s="1"/>
  <c r="G5192" i="2"/>
  <c r="AD5191" i="2"/>
  <c r="AC5191" i="2"/>
  <c r="K5191" i="2"/>
  <c r="G5191" i="2"/>
  <c r="AD5190" i="2"/>
  <c r="AC5190" i="2"/>
  <c r="L5190" i="2"/>
  <c r="K5190" i="2"/>
  <c r="M5190" i="2" s="1"/>
  <c r="G5190" i="2"/>
  <c r="AD5189" i="2"/>
  <c r="AC5189" i="2"/>
  <c r="M5189" i="2"/>
  <c r="K5189" i="2"/>
  <c r="L5189" i="2" s="1"/>
  <c r="G5189" i="2"/>
  <c r="AD5188" i="2"/>
  <c r="AC5188" i="2"/>
  <c r="L5188" i="2"/>
  <c r="K5188" i="2"/>
  <c r="M5188" i="2" s="1"/>
  <c r="N5188" i="2" s="1"/>
  <c r="G5188" i="2"/>
  <c r="AD5187" i="2"/>
  <c r="AC5187" i="2"/>
  <c r="K5187" i="2"/>
  <c r="G5187" i="2"/>
  <c r="AD5186" i="2"/>
  <c r="AC5186" i="2"/>
  <c r="L5186" i="2"/>
  <c r="K5186" i="2"/>
  <c r="M5186" i="2" s="1"/>
  <c r="G5186" i="2"/>
  <c r="AD5185" i="2"/>
  <c r="AC5185" i="2"/>
  <c r="M5185" i="2"/>
  <c r="K5185" i="2"/>
  <c r="L5185" i="2" s="1"/>
  <c r="G5185" i="2"/>
  <c r="AD5184" i="2"/>
  <c r="AC5184" i="2"/>
  <c r="L5184" i="2"/>
  <c r="K5184" i="2"/>
  <c r="M5184" i="2" s="1"/>
  <c r="N5184" i="2" s="1"/>
  <c r="G5184" i="2"/>
  <c r="AD5183" i="2"/>
  <c r="AC5183" i="2"/>
  <c r="K5183" i="2"/>
  <c r="G5183" i="2"/>
  <c r="AD5182" i="2"/>
  <c r="AC5182" i="2"/>
  <c r="L5182" i="2"/>
  <c r="K5182" i="2"/>
  <c r="M5182" i="2" s="1"/>
  <c r="G5182" i="2"/>
  <c r="AD5181" i="2"/>
  <c r="AC5181" i="2"/>
  <c r="M5181" i="2"/>
  <c r="K5181" i="2"/>
  <c r="L5181" i="2" s="1"/>
  <c r="G5181" i="2"/>
  <c r="AD5180" i="2"/>
  <c r="AC5180" i="2"/>
  <c r="L5180" i="2"/>
  <c r="K5180" i="2"/>
  <c r="M5180" i="2" s="1"/>
  <c r="N5180" i="2" s="1"/>
  <c r="G5180" i="2"/>
  <c r="AD5179" i="2"/>
  <c r="AC5179" i="2"/>
  <c r="K5179" i="2"/>
  <c r="G5179" i="2"/>
  <c r="AD5178" i="2"/>
  <c r="AC5178" i="2"/>
  <c r="L5178" i="2"/>
  <c r="K5178" i="2"/>
  <c r="M5178" i="2" s="1"/>
  <c r="G5178" i="2"/>
  <c r="AD5177" i="2"/>
  <c r="AC5177" i="2"/>
  <c r="M5177" i="2"/>
  <c r="K5177" i="2"/>
  <c r="L5177" i="2" s="1"/>
  <c r="G5177" i="2"/>
  <c r="AD5176" i="2"/>
  <c r="AC5176" i="2"/>
  <c r="L5176" i="2"/>
  <c r="K5176" i="2"/>
  <c r="M5176" i="2" s="1"/>
  <c r="N5176" i="2" s="1"/>
  <c r="G5176" i="2"/>
  <c r="AD5175" i="2"/>
  <c r="AC5175" i="2"/>
  <c r="K5175" i="2"/>
  <c r="G5175" i="2"/>
  <c r="AD5174" i="2"/>
  <c r="AC5174" i="2"/>
  <c r="L5174" i="2"/>
  <c r="K5174" i="2"/>
  <c r="M5174" i="2" s="1"/>
  <c r="G5174" i="2"/>
  <c r="AD5173" i="2"/>
  <c r="AC5173" i="2"/>
  <c r="M5173" i="2"/>
  <c r="K5173" i="2"/>
  <c r="L5173" i="2" s="1"/>
  <c r="G5173" i="2"/>
  <c r="AD5172" i="2"/>
  <c r="AC5172" i="2"/>
  <c r="L5172" i="2"/>
  <c r="K5172" i="2"/>
  <c r="M5172" i="2" s="1"/>
  <c r="N5172" i="2" s="1"/>
  <c r="G5172" i="2"/>
  <c r="AD5171" i="2"/>
  <c r="AC5171" i="2"/>
  <c r="K5171" i="2"/>
  <c r="G5171" i="2"/>
  <c r="AD5170" i="2"/>
  <c r="AC5170" i="2"/>
  <c r="L5170" i="2"/>
  <c r="K5170" i="2"/>
  <c r="M5170" i="2" s="1"/>
  <c r="G5170" i="2"/>
  <c r="AD5169" i="2"/>
  <c r="AC5169" i="2"/>
  <c r="M5169" i="2"/>
  <c r="K5169" i="2"/>
  <c r="L5169" i="2" s="1"/>
  <c r="G5169" i="2"/>
  <c r="AD5168" i="2"/>
  <c r="AC5168" i="2"/>
  <c r="L5168" i="2"/>
  <c r="K5168" i="2"/>
  <c r="M5168" i="2" s="1"/>
  <c r="N5168" i="2" s="1"/>
  <c r="G5168" i="2"/>
  <c r="AD5167" i="2"/>
  <c r="AC5167" i="2"/>
  <c r="K5167" i="2"/>
  <c r="G5167" i="2"/>
  <c r="AD5166" i="2"/>
  <c r="AC5166" i="2"/>
  <c r="L5166" i="2"/>
  <c r="K5166" i="2"/>
  <c r="M5166" i="2" s="1"/>
  <c r="G5166" i="2"/>
  <c r="AD5165" i="2"/>
  <c r="AC5165" i="2"/>
  <c r="M5165" i="2"/>
  <c r="K5165" i="2"/>
  <c r="L5165" i="2" s="1"/>
  <c r="G5165" i="2"/>
  <c r="AD5164" i="2"/>
  <c r="AC5164" i="2"/>
  <c r="L5164" i="2"/>
  <c r="K5164" i="2"/>
  <c r="M5164" i="2" s="1"/>
  <c r="N5164" i="2" s="1"/>
  <c r="G5164" i="2"/>
  <c r="AD5163" i="2"/>
  <c r="AC5163" i="2"/>
  <c r="K5163" i="2"/>
  <c r="G5163" i="2"/>
  <c r="AD5162" i="2"/>
  <c r="AC5162" i="2"/>
  <c r="L5162" i="2"/>
  <c r="K5162" i="2"/>
  <c r="M5162" i="2" s="1"/>
  <c r="G5162" i="2"/>
  <c r="AD5161" i="2"/>
  <c r="AC5161" i="2"/>
  <c r="M5161" i="2"/>
  <c r="K5161" i="2"/>
  <c r="L5161" i="2" s="1"/>
  <c r="G5161" i="2"/>
  <c r="AD5160" i="2"/>
  <c r="AC5160" i="2"/>
  <c r="L5160" i="2"/>
  <c r="K5160" i="2"/>
  <c r="M5160" i="2" s="1"/>
  <c r="N5160" i="2" s="1"/>
  <c r="G5160" i="2"/>
  <c r="AD5159" i="2"/>
  <c r="AC5159" i="2"/>
  <c r="K5159" i="2"/>
  <c r="G5159" i="2"/>
  <c r="AD5158" i="2"/>
  <c r="AC5158" i="2"/>
  <c r="L5158" i="2"/>
  <c r="K5158" i="2"/>
  <c r="M5158" i="2" s="1"/>
  <c r="G5158" i="2"/>
  <c r="AD5157" i="2"/>
  <c r="AC5157" i="2"/>
  <c r="M5157" i="2"/>
  <c r="K5157" i="2"/>
  <c r="L5157" i="2" s="1"/>
  <c r="G5157" i="2"/>
  <c r="AD5156" i="2"/>
  <c r="AC5156" i="2"/>
  <c r="L5156" i="2"/>
  <c r="K5156" i="2"/>
  <c r="M5156" i="2" s="1"/>
  <c r="N5156" i="2" s="1"/>
  <c r="G5156" i="2"/>
  <c r="AD5155" i="2"/>
  <c r="AC5155" i="2"/>
  <c r="K5155" i="2"/>
  <c r="G5155" i="2"/>
  <c r="AD5154" i="2"/>
  <c r="AC5154" i="2"/>
  <c r="L5154" i="2"/>
  <c r="K5154" i="2"/>
  <c r="M5154" i="2" s="1"/>
  <c r="G5154" i="2"/>
  <c r="AD5153" i="2"/>
  <c r="AC5153" i="2"/>
  <c r="M5153" i="2"/>
  <c r="K5153" i="2"/>
  <c r="L5153" i="2" s="1"/>
  <c r="G5153" i="2"/>
  <c r="AD5152" i="2"/>
  <c r="AC5152" i="2"/>
  <c r="L5152" i="2"/>
  <c r="K5152" i="2"/>
  <c r="M5152" i="2" s="1"/>
  <c r="N5152" i="2" s="1"/>
  <c r="G5152" i="2"/>
  <c r="AD5151" i="2"/>
  <c r="AC5151" i="2"/>
  <c r="K5151" i="2"/>
  <c r="G5151" i="2"/>
  <c r="AD5150" i="2"/>
  <c r="AC5150" i="2"/>
  <c r="L5150" i="2"/>
  <c r="K5150" i="2"/>
  <c r="M5150" i="2" s="1"/>
  <c r="G5150" i="2"/>
  <c r="AD5149" i="2"/>
  <c r="AC5149" i="2"/>
  <c r="M5149" i="2"/>
  <c r="K5149" i="2"/>
  <c r="L5149" i="2" s="1"/>
  <c r="G5149" i="2"/>
  <c r="AD5148" i="2"/>
  <c r="AC5148" i="2"/>
  <c r="L5148" i="2"/>
  <c r="K5148" i="2"/>
  <c r="M5148" i="2" s="1"/>
  <c r="N5148" i="2" s="1"/>
  <c r="G5148" i="2"/>
  <c r="AD5147" i="2"/>
  <c r="AC5147" i="2"/>
  <c r="K5147" i="2"/>
  <c r="G5147" i="2"/>
  <c r="AD5146" i="2"/>
  <c r="AC5146" i="2"/>
  <c r="L5146" i="2"/>
  <c r="K5146" i="2"/>
  <c r="M5146" i="2" s="1"/>
  <c r="G5146" i="2"/>
  <c r="AD5145" i="2"/>
  <c r="AC5145" i="2"/>
  <c r="M5145" i="2"/>
  <c r="K5145" i="2"/>
  <c r="L5145" i="2" s="1"/>
  <c r="G5145" i="2"/>
  <c r="AD5144" i="2"/>
  <c r="AC5144" i="2"/>
  <c r="L5144" i="2"/>
  <c r="K5144" i="2"/>
  <c r="M5144" i="2" s="1"/>
  <c r="N5144" i="2" s="1"/>
  <c r="G5144" i="2"/>
  <c r="AD5143" i="2"/>
  <c r="AC5143" i="2"/>
  <c r="K5143" i="2"/>
  <c r="G5143" i="2"/>
  <c r="AD5142" i="2"/>
  <c r="AC5142" i="2"/>
  <c r="L5142" i="2"/>
  <c r="K5142" i="2"/>
  <c r="M5142" i="2" s="1"/>
  <c r="G5142" i="2"/>
  <c r="AD5141" i="2"/>
  <c r="AC5141" i="2"/>
  <c r="M5141" i="2"/>
  <c r="K5141" i="2"/>
  <c r="L5141" i="2" s="1"/>
  <c r="G5141" i="2"/>
  <c r="AD5140" i="2"/>
  <c r="AC5140" i="2"/>
  <c r="L5140" i="2"/>
  <c r="K5140" i="2"/>
  <c r="M5140" i="2" s="1"/>
  <c r="N5140" i="2" s="1"/>
  <c r="G5140" i="2"/>
  <c r="AD5139" i="2"/>
  <c r="AC5139" i="2"/>
  <c r="K5139" i="2"/>
  <c r="G5139" i="2"/>
  <c r="AD5138" i="2"/>
  <c r="AC5138" i="2"/>
  <c r="L5138" i="2"/>
  <c r="K5138" i="2"/>
  <c r="M5138" i="2" s="1"/>
  <c r="G5138" i="2"/>
  <c r="AD5137" i="2"/>
  <c r="AC5137" i="2"/>
  <c r="M5137" i="2"/>
  <c r="K5137" i="2"/>
  <c r="L5137" i="2" s="1"/>
  <c r="G5137" i="2"/>
  <c r="AD5136" i="2"/>
  <c r="AC5136" i="2"/>
  <c r="L5136" i="2"/>
  <c r="K5136" i="2"/>
  <c r="M5136" i="2" s="1"/>
  <c r="N5136" i="2" s="1"/>
  <c r="G5136" i="2"/>
  <c r="AD5135" i="2"/>
  <c r="AC5135" i="2"/>
  <c r="K5135" i="2"/>
  <c r="G5135" i="2"/>
  <c r="AD5134" i="2"/>
  <c r="AC5134" i="2"/>
  <c r="L5134" i="2"/>
  <c r="K5134" i="2"/>
  <c r="M5134" i="2" s="1"/>
  <c r="G5134" i="2"/>
  <c r="AD5133" i="2"/>
  <c r="AC5133" i="2"/>
  <c r="M5133" i="2"/>
  <c r="K5133" i="2"/>
  <c r="L5133" i="2" s="1"/>
  <c r="G5133" i="2"/>
  <c r="AD5132" i="2"/>
  <c r="AC5132" i="2"/>
  <c r="L5132" i="2"/>
  <c r="K5132" i="2"/>
  <c r="M5132" i="2" s="1"/>
  <c r="N5132" i="2" s="1"/>
  <c r="G5132" i="2"/>
  <c r="AD5131" i="2"/>
  <c r="AC5131" i="2"/>
  <c r="K5131" i="2"/>
  <c r="G5131" i="2"/>
  <c r="AD5130" i="2"/>
  <c r="AC5130" i="2"/>
  <c r="L5130" i="2"/>
  <c r="K5130" i="2"/>
  <c r="M5130" i="2" s="1"/>
  <c r="G5130" i="2"/>
  <c r="AD5129" i="2"/>
  <c r="AC5129" i="2"/>
  <c r="M5129" i="2"/>
  <c r="K5129" i="2"/>
  <c r="L5129" i="2" s="1"/>
  <c r="G5129" i="2"/>
  <c r="AD5128" i="2"/>
  <c r="AC5128" i="2"/>
  <c r="L5128" i="2"/>
  <c r="K5128" i="2"/>
  <c r="M5128" i="2" s="1"/>
  <c r="N5128" i="2" s="1"/>
  <c r="G5128" i="2"/>
  <c r="AD5127" i="2"/>
  <c r="AC5127" i="2"/>
  <c r="K5127" i="2"/>
  <c r="G5127" i="2"/>
  <c r="AD5126" i="2"/>
  <c r="AC5126" i="2"/>
  <c r="L5126" i="2"/>
  <c r="K5126" i="2"/>
  <c r="M5126" i="2" s="1"/>
  <c r="G5126" i="2"/>
  <c r="AD5125" i="2"/>
  <c r="AC5125" i="2"/>
  <c r="M5125" i="2"/>
  <c r="K5125" i="2"/>
  <c r="L5125" i="2" s="1"/>
  <c r="G5125" i="2"/>
  <c r="AD5124" i="2"/>
  <c r="AC5124" i="2"/>
  <c r="L5124" i="2"/>
  <c r="K5124" i="2"/>
  <c r="M5124" i="2" s="1"/>
  <c r="N5124" i="2" s="1"/>
  <c r="G5124" i="2"/>
  <c r="AD5123" i="2"/>
  <c r="AC5123" i="2"/>
  <c r="K5123" i="2"/>
  <c r="G5123" i="2"/>
  <c r="AD5122" i="2"/>
  <c r="AC5122" i="2"/>
  <c r="L5122" i="2"/>
  <c r="K5122" i="2"/>
  <c r="M5122" i="2" s="1"/>
  <c r="G5122" i="2"/>
  <c r="AD5121" i="2"/>
  <c r="AC5121" i="2"/>
  <c r="M5121" i="2"/>
  <c r="K5121" i="2"/>
  <c r="L5121" i="2" s="1"/>
  <c r="G5121" i="2"/>
  <c r="AD5120" i="2"/>
  <c r="AC5120" i="2"/>
  <c r="L5120" i="2"/>
  <c r="K5120" i="2"/>
  <c r="M5120" i="2" s="1"/>
  <c r="N5120" i="2" s="1"/>
  <c r="G5120" i="2"/>
  <c r="AD5119" i="2"/>
  <c r="AC5119" i="2"/>
  <c r="K5119" i="2"/>
  <c r="G5119" i="2"/>
  <c r="AD5118" i="2"/>
  <c r="AC5118" i="2"/>
  <c r="L5118" i="2"/>
  <c r="K5118" i="2"/>
  <c r="M5118" i="2" s="1"/>
  <c r="G5118" i="2"/>
  <c r="AD5117" i="2"/>
  <c r="AC5117" i="2"/>
  <c r="M5117" i="2"/>
  <c r="K5117" i="2"/>
  <c r="L5117" i="2" s="1"/>
  <c r="G5117" i="2"/>
  <c r="AD5116" i="2"/>
  <c r="AC5116" i="2"/>
  <c r="L5116" i="2"/>
  <c r="K5116" i="2"/>
  <c r="M5116" i="2" s="1"/>
  <c r="N5116" i="2" s="1"/>
  <c r="G5116" i="2"/>
  <c r="AD5115" i="2"/>
  <c r="AC5115" i="2"/>
  <c r="K5115" i="2"/>
  <c r="G5115" i="2"/>
  <c r="AD5114" i="2"/>
  <c r="AC5114" i="2"/>
  <c r="L5114" i="2"/>
  <c r="K5114" i="2"/>
  <c r="M5114" i="2" s="1"/>
  <c r="G5114" i="2"/>
  <c r="AD5113" i="2"/>
  <c r="AC5113" i="2"/>
  <c r="M5113" i="2"/>
  <c r="K5113" i="2"/>
  <c r="L5113" i="2" s="1"/>
  <c r="G5113" i="2"/>
  <c r="AD5112" i="2"/>
  <c r="AC5112" i="2"/>
  <c r="L5112" i="2"/>
  <c r="K5112" i="2"/>
  <c r="M5112" i="2" s="1"/>
  <c r="N5112" i="2" s="1"/>
  <c r="G5112" i="2"/>
  <c r="AD5111" i="2"/>
  <c r="AC5111" i="2"/>
  <c r="K5111" i="2"/>
  <c r="G5111" i="2"/>
  <c r="AD5110" i="2"/>
  <c r="AC5110" i="2"/>
  <c r="L5110" i="2"/>
  <c r="K5110" i="2"/>
  <c r="M5110" i="2" s="1"/>
  <c r="G5110" i="2"/>
  <c r="AD5109" i="2"/>
  <c r="AC5109" i="2"/>
  <c r="M5109" i="2"/>
  <c r="K5109" i="2"/>
  <c r="L5109" i="2" s="1"/>
  <c r="G5109" i="2"/>
  <c r="AD5108" i="2"/>
  <c r="AC5108" i="2"/>
  <c r="L5108" i="2"/>
  <c r="K5108" i="2"/>
  <c r="M5108" i="2" s="1"/>
  <c r="N5108" i="2" s="1"/>
  <c r="G5108" i="2"/>
  <c r="AD5107" i="2"/>
  <c r="AC5107" i="2"/>
  <c r="K5107" i="2"/>
  <c r="G5107" i="2"/>
  <c r="AD5106" i="2"/>
  <c r="AC5106" i="2"/>
  <c r="L5106" i="2"/>
  <c r="K5106" i="2"/>
  <c r="M5106" i="2" s="1"/>
  <c r="G5106" i="2"/>
  <c r="AD5105" i="2"/>
  <c r="AC5105" i="2"/>
  <c r="M5105" i="2"/>
  <c r="K5105" i="2"/>
  <c r="L5105" i="2" s="1"/>
  <c r="G5105" i="2"/>
  <c r="AD5104" i="2"/>
  <c r="AC5104" i="2"/>
  <c r="L5104" i="2"/>
  <c r="K5104" i="2"/>
  <c r="M5104" i="2" s="1"/>
  <c r="N5104" i="2" s="1"/>
  <c r="G5104" i="2"/>
  <c r="AD5103" i="2"/>
  <c r="AC5103" i="2"/>
  <c r="K5103" i="2"/>
  <c r="G5103" i="2"/>
  <c r="AD5102" i="2"/>
  <c r="AC5102" i="2"/>
  <c r="L5102" i="2"/>
  <c r="K5102" i="2"/>
  <c r="M5102" i="2" s="1"/>
  <c r="G5102" i="2"/>
  <c r="AD5101" i="2"/>
  <c r="AC5101" i="2"/>
  <c r="M5101" i="2"/>
  <c r="K5101" i="2"/>
  <c r="L5101" i="2" s="1"/>
  <c r="G5101" i="2"/>
  <c r="AD5100" i="2"/>
  <c r="AC5100" i="2"/>
  <c r="L5100" i="2"/>
  <c r="K5100" i="2"/>
  <c r="M5100" i="2" s="1"/>
  <c r="N5100" i="2" s="1"/>
  <c r="G5100" i="2"/>
  <c r="AD5099" i="2"/>
  <c r="AC5099" i="2"/>
  <c r="K5099" i="2"/>
  <c r="G5099" i="2"/>
  <c r="AD5098" i="2"/>
  <c r="AC5098" i="2"/>
  <c r="L5098" i="2"/>
  <c r="K5098" i="2"/>
  <c r="M5098" i="2" s="1"/>
  <c r="G5098" i="2"/>
  <c r="AD5097" i="2"/>
  <c r="AC5097" i="2"/>
  <c r="M5097" i="2"/>
  <c r="K5097" i="2"/>
  <c r="L5097" i="2" s="1"/>
  <c r="G5097" i="2"/>
  <c r="AD5096" i="2"/>
  <c r="AC5096" i="2"/>
  <c r="L5096" i="2"/>
  <c r="K5096" i="2"/>
  <c r="M5096" i="2" s="1"/>
  <c r="N5096" i="2" s="1"/>
  <c r="G5096" i="2"/>
  <c r="AD5095" i="2"/>
  <c r="AC5095" i="2"/>
  <c r="K5095" i="2"/>
  <c r="G5095" i="2"/>
  <c r="AD5094" i="2"/>
  <c r="AC5094" i="2"/>
  <c r="L5094" i="2"/>
  <c r="K5094" i="2"/>
  <c r="M5094" i="2" s="1"/>
  <c r="G5094" i="2"/>
  <c r="AD5093" i="2"/>
  <c r="AC5093" i="2"/>
  <c r="M5093" i="2"/>
  <c r="K5093" i="2"/>
  <c r="L5093" i="2" s="1"/>
  <c r="G5093" i="2"/>
  <c r="AD5092" i="2"/>
  <c r="AC5092" i="2"/>
  <c r="L5092" i="2"/>
  <c r="K5092" i="2"/>
  <c r="M5092" i="2" s="1"/>
  <c r="N5092" i="2" s="1"/>
  <c r="G5092" i="2"/>
  <c r="AD5091" i="2"/>
  <c r="AC5091" i="2"/>
  <c r="K5091" i="2"/>
  <c r="G5091" i="2"/>
  <c r="AD5090" i="2"/>
  <c r="AC5090" i="2"/>
  <c r="L5090" i="2"/>
  <c r="K5090" i="2"/>
  <c r="M5090" i="2" s="1"/>
  <c r="G5090" i="2"/>
  <c r="AD5089" i="2"/>
  <c r="AC5089" i="2"/>
  <c r="M5089" i="2"/>
  <c r="K5089" i="2"/>
  <c r="L5089" i="2" s="1"/>
  <c r="G5089" i="2"/>
  <c r="AD5088" i="2"/>
  <c r="AC5088" i="2"/>
  <c r="L5088" i="2"/>
  <c r="K5088" i="2"/>
  <c r="M5088" i="2" s="1"/>
  <c r="N5088" i="2" s="1"/>
  <c r="G5088" i="2"/>
  <c r="AD5087" i="2"/>
  <c r="AC5087" i="2"/>
  <c r="K5087" i="2"/>
  <c r="G5087" i="2"/>
  <c r="AD5086" i="2"/>
  <c r="AC5086" i="2"/>
  <c r="L5086" i="2"/>
  <c r="K5086" i="2"/>
  <c r="M5086" i="2" s="1"/>
  <c r="G5086" i="2"/>
  <c r="AD5085" i="2"/>
  <c r="AC5085" i="2"/>
  <c r="M5085" i="2"/>
  <c r="K5085" i="2"/>
  <c r="L5085" i="2" s="1"/>
  <c r="G5085" i="2"/>
  <c r="AD5084" i="2"/>
  <c r="AC5084" i="2"/>
  <c r="L5084" i="2"/>
  <c r="K5084" i="2"/>
  <c r="M5084" i="2" s="1"/>
  <c r="N5084" i="2" s="1"/>
  <c r="G5084" i="2"/>
  <c r="AD5083" i="2"/>
  <c r="AC5083" i="2"/>
  <c r="K5083" i="2"/>
  <c r="G5083" i="2"/>
  <c r="AD5082" i="2"/>
  <c r="AC5082" i="2"/>
  <c r="L5082" i="2"/>
  <c r="K5082" i="2"/>
  <c r="M5082" i="2" s="1"/>
  <c r="G5082" i="2"/>
  <c r="AD5081" i="2"/>
  <c r="AC5081" i="2"/>
  <c r="M5081" i="2"/>
  <c r="K5081" i="2"/>
  <c r="L5081" i="2" s="1"/>
  <c r="G5081" i="2"/>
  <c r="AD5080" i="2"/>
  <c r="AC5080" i="2"/>
  <c r="L5080" i="2"/>
  <c r="K5080" i="2"/>
  <c r="M5080" i="2" s="1"/>
  <c r="N5080" i="2" s="1"/>
  <c r="G5080" i="2"/>
  <c r="AD5079" i="2"/>
  <c r="AC5079" i="2"/>
  <c r="K5079" i="2"/>
  <c r="G5079" i="2"/>
  <c r="AD5078" i="2"/>
  <c r="AC5078" i="2"/>
  <c r="L5078" i="2"/>
  <c r="K5078" i="2"/>
  <c r="M5078" i="2" s="1"/>
  <c r="G5078" i="2"/>
  <c r="AD5077" i="2"/>
  <c r="AC5077" i="2"/>
  <c r="M5077" i="2"/>
  <c r="K5077" i="2"/>
  <c r="L5077" i="2" s="1"/>
  <c r="G5077" i="2"/>
  <c r="AD5076" i="2"/>
  <c r="AC5076" i="2"/>
  <c r="L5076" i="2"/>
  <c r="K5076" i="2"/>
  <c r="M5076" i="2" s="1"/>
  <c r="N5076" i="2" s="1"/>
  <c r="G5076" i="2"/>
  <c r="AD5075" i="2"/>
  <c r="AC5075" i="2"/>
  <c r="K5075" i="2"/>
  <c r="G5075" i="2"/>
  <c r="AD5074" i="2"/>
  <c r="AC5074" i="2"/>
  <c r="L5074" i="2"/>
  <c r="K5074" i="2"/>
  <c r="M5074" i="2" s="1"/>
  <c r="G5074" i="2"/>
  <c r="AD5073" i="2"/>
  <c r="AC5073" i="2"/>
  <c r="M5073" i="2"/>
  <c r="K5073" i="2"/>
  <c r="L5073" i="2" s="1"/>
  <c r="G5073" i="2"/>
  <c r="AD5072" i="2"/>
  <c r="AC5072" i="2"/>
  <c r="L5072" i="2"/>
  <c r="K5072" i="2"/>
  <c r="M5072" i="2" s="1"/>
  <c r="N5072" i="2" s="1"/>
  <c r="G5072" i="2"/>
  <c r="AD5071" i="2"/>
  <c r="AC5071" i="2"/>
  <c r="K5071" i="2"/>
  <c r="G5071" i="2"/>
  <c r="AD5070" i="2"/>
  <c r="AC5070" i="2"/>
  <c r="L5070" i="2"/>
  <c r="K5070" i="2"/>
  <c r="M5070" i="2" s="1"/>
  <c r="G5070" i="2"/>
  <c r="AD5069" i="2"/>
  <c r="AC5069" i="2"/>
  <c r="M5069" i="2"/>
  <c r="K5069" i="2"/>
  <c r="L5069" i="2" s="1"/>
  <c r="G5069" i="2"/>
  <c r="AD5068" i="2"/>
  <c r="AC5068" i="2"/>
  <c r="L5068" i="2"/>
  <c r="K5068" i="2"/>
  <c r="M5068" i="2" s="1"/>
  <c r="N5068" i="2" s="1"/>
  <c r="G5068" i="2"/>
  <c r="AD5067" i="2"/>
  <c r="AC5067" i="2"/>
  <c r="K5067" i="2"/>
  <c r="G5067" i="2"/>
  <c r="AD5066" i="2"/>
  <c r="AC5066" i="2"/>
  <c r="L5066" i="2"/>
  <c r="K5066" i="2"/>
  <c r="M5066" i="2" s="1"/>
  <c r="G5066" i="2"/>
  <c r="AD5065" i="2"/>
  <c r="AC5065" i="2"/>
  <c r="M5065" i="2"/>
  <c r="K5065" i="2"/>
  <c r="L5065" i="2" s="1"/>
  <c r="G5065" i="2"/>
  <c r="AD5064" i="2"/>
  <c r="AC5064" i="2"/>
  <c r="L5064" i="2"/>
  <c r="K5064" i="2"/>
  <c r="M5064" i="2" s="1"/>
  <c r="N5064" i="2" s="1"/>
  <c r="G5064" i="2"/>
  <c r="AD5063" i="2"/>
  <c r="AC5063" i="2"/>
  <c r="K5063" i="2"/>
  <c r="G5063" i="2"/>
  <c r="AD5062" i="2"/>
  <c r="AC5062" i="2"/>
  <c r="L5062" i="2"/>
  <c r="K5062" i="2"/>
  <c r="M5062" i="2" s="1"/>
  <c r="G5062" i="2"/>
  <c r="AD5061" i="2"/>
  <c r="AC5061" i="2"/>
  <c r="M5061" i="2"/>
  <c r="K5061" i="2"/>
  <c r="L5061" i="2" s="1"/>
  <c r="G5061" i="2"/>
  <c r="AD5060" i="2"/>
  <c r="AC5060" i="2"/>
  <c r="L5060" i="2"/>
  <c r="K5060" i="2"/>
  <c r="M5060" i="2" s="1"/>
  <c r="N5060" i="2" s="1"/>
  <c r="G5060" i="2"/>
  <c r="AD5059" i="2"/>
  <c r="AC5059" i="2"/>
  <c r="K5059" i="2"/>
  <c r="G5059" i="2"/>
  <c r="AD5058" i="2"/>
  <c r="AC5058" i="2"/>
  <c r="L5058" i="2"/>
  <c r="K5058" i="2"/>
  <c r="M5058" i="2" s="1"/>
  <c r="G5058" i="2"/>
  <c r="AD5057" i="2"/>
  <c r="AC5057" i="2"/>
  <c r="M5057" i="2"/>
  <c r="K5057" i="2"/>
  <c r="L5057" i="2" s="1"/>
  <c r="G5057" i="2"/>
  <c r="AD5056" i="2"/>
  <c r="AC5056" i="2"/>
  <c r="L5056" i="2"/>
  <c r="K5056" i="2"/>
  <c r="M5056" i="2" s="1"/>
  <c r="N5056" i="2" s="1"/>
  <c r="G5056" i="2"/>
  <c r="AD5055" i="2"/>
  <c r="AC5055" i="2"/>
  <c r="K5055" i="2"/>
  <c r="G5055" i="2"/>
  <c r="AD5054" i="2"/>
  <c r="AC5054" i="2"/>
  <c r="L5054" i="2"/>
  <c r="K5054" i="2"/>
  <c r="M5054" i="2" s="1"/>
  <c r="G5054" i="2"/>
  <c r="AD5053" i="2"/>
  <c r="AC5053" i="2"/>
  <c r="M5053" i="2"/>
  <c r="K5053" i="2"/>
  <c r="L5053" i="2" s="1"/>
  <c r="G5053" i="2"/>
  <c r="AD5052" i="2"/>
  <c r="AC5052" i="2"/>
  <c r="L5052" i="2"/>
  <c r="K5052" i="2"/>
  <c r="M5052" i="2" s="1"/>
  <c r="N5052" i="2" s="1"/>
  <c r="G5052" i="2"/>
  <c r="AD5051" i="2"/>
  <c r="AC5051" i="2"/>
  <c r="K5051" i="2"/>
  <c r="G5051" i="2"/>
  <c r="AD5050" i="2"/>
  <c r="AC5050" i="2"/>
  <c r="L5050" i="2"/>
  <c r="K5050" i="2"/>
  <c r="M5050" i="2" s="1"/>
  <c r="G5050" i="2"/>
  <c r="AD5049" i="2"/>
  <c r="AC5049" i="2"/>
  <c r="M5049" i="2"/>
  <c r="K5049" i="2"/>
  <c r="L5049" i="2" s="1"/>
  <c r="G5049" i="2"/>
  <c r="AD5048" i="2"/>
  <c r="AC5048" i="2"/>
  <c r="L5048" i="2"/>
  <c r="K5048" i="2"/>
  <c r="M5048" i="2" s="1"/>
  <c r="N5048" i="2" s="1"/>
  <c r="G5048" i="2"/>
  <c r="AD5047" i="2"/>
  <c r="AC5047" i="2"/>
  <c r="K5047" i="2"/>
  <c r="G5047" i="2"/>
  <c r="AD5046" i="2"/>
  <c r="AC5046" i="2"/>
  <c r="L5046" i="2"/>
  <c r="K5046" i="2"/>
  <c r="M5046" i="2" s="1"/>
  <c r="G5046" i="2"/>
  <c r="AD5045" i="2"/>
  <c r="AC5045" i="2"/>
  <c r="M5045" i="2"/>
  <c r="K5045" i="2"/>
  <c r="L5045" i="2" s="1"/>
  <c r="G5045" i="2"/>
  <c r="AD5044" i="2"/>
  <c r="AC5044" i="2"/>
  <c r="L5044" i="2"/>
  <c r="K5044" i="2"/>
  <c r="M5044" i="2" s="1"/>
  <c r="N5044" i="2" s="1"/>
  <c r="G5044" i="2"/>
  <c r="AD5043" i="2"/>
  <c r="AC5043" i="2"/>
  <c r="K5043" i="2"/>
  <c r="G5043" i="2"/>
  <c r="AD5042" i="2"/>
  <c r="AC5042" i="2"/>
  <c r="L5042" i="2"/>
  <c r="K5042" i="2"/>
  <c r="M5042" i="2" s="1"/>
  <c r="G5042" i="2"/>
  <c r="AD5041" i="2"/>
  <c r="AC5041" i="2"/>
  <c r="M5041" i="2"/>
  <c r="K5041" i="2"/>
  <c r="L5041" i="2" s="1"/>
  <c r="G5041" i="2"/>
  <c r="AD5040" i="2"/>
  <c r="AC5040" i="2"/>
  <c r="L5040" i="2"/>
  <c r="K5040" i="2"/>
  <c r="M5040" i="2" s="1"/>
  <c r="N5040" i="2" s="1"/>
  <c r="G5040" i="2"/>
  <c r="AD5039" i="2"/>
  <c r="AC5039" i="2"/>
  <c r="K5039" i="2"/>
  <c r="G5039" i="2"/>
  <c r="AD5038" i="2"/>
  <c r="AC5038" i="2"/>
  <c r="L5038" i="2"/>
  <c r="K5038" i="2"/>
  <c r="M5038" i="2" s="1"/>
  <c r="G5038" i="2"/>
  <c r="AD5037" i="2"/>
  <c r="AC5037" i="2"/>
  <c r="M5037" i="2"/>
  <c r="K5037" i="2"/>
  <c r="L5037" i="2" s="1"/>
  <c r="G5037" i="2"/>
  <c r="AD5036" i="2"/>
  <c r="AC5036" i="2"/>
  <c r="L5036" i="2"/>
  <c r="K5036" i="2"/>
  <c r="M5036" i="2" s="1"/>
  <c r="N5036" i="2" s="1"/>
  <c r="G5036" i="2"/>
  <c r="AD5035" i="2"/>
  <c r="AC5035" i="2"/>
  <c r="K5035" i="2"/>
  <c r="G5035" i="2"/>
  <c r="AD5034" i="2"/>
  <c r="AC5034" i="2"/>
  <c r="L5034" i="2"/>
  <c r="K5034" i="2"/>
  <c r="M5034" i="2" s="1"/>
  <c r="G5034" i="2"/>
  <c r="AD5033" i="2"/>
  <c r="AC5033" i="2"/>
  <c r="M5033" i="2"/>
  <c r="K5033" i="2"/>
  <c r="L5033" i="2" s="1"/>
  <c r="G5033" i="2"/>
  <c r="AD5032" i="2"/>
  <c r="AC5032" i="2"/>
  <c r="L5032" i="2"/>
  <c r="K5032" i="2"/>
  <c r="M5032" i="2" s="1"/>
  <c r="N5032" i="2" s="1"/>
  <c r="G5032" i="2"/>
  <c r="AD5031" i="2"/>
  <c r="AC5031" i="2"/>
  <c r="K5031" i="2"/>
  <c r="G5031" i="2"/>
  <c r="AD5030" i="2"/>
  <c r="AC5030" i="2"/>
  <c r="L5030" i="2"/>
  <c r="K5030" i="2"/>
  <c r="M5030" i="2" s="1"/>
  <c r="G5030" i="2"/>
  <c r="AD5029" i="2"/>
  <c r="AC5029" i="2"/>
  <c r="M5029" i="2"/>
  <c r="K5029" i="2"/>
  <c r="L5029" i="2" s="1"/>
  <c r="G5029" i="2"/>
  <c r="AD5028" i="2"/>
  <c r="AC5028" i="2"/>
  <c r="L5028" i="2"/>
  <c r="K5028" i="2"/>
  <c r="M5028" i="2" s="1"/>
  <c r="N5028" i="2" s="1"/>
  <c r="G5028" i="2"/>
  <c r="AD5027" i="2"/>
  <c r="AC5027" i="2"/>
  <c r="K5027" i="2"/>
  <c r="G5027" i="2"/>
  <c r="AD5026" i="2"/>
  <c r="AC5026" i="2"/>
  <c r="L5026" i="2"/>
  <c r="K5026" i="2"/>
  <c r="M5026" i="2" s="1"/>
  <c r="G5026" i="2"/>
  <c r="AD5025" i="2"/>
  <c r="AC5025" i="2"/>
  <c r="M5025" i="2"/>
  <c r="K5025" i="2"/>
  <c r="L5025" i="2" s="1"/>
  <c r="G5025" i="2"/>
  <c r="AD5024" i="2"/>
  <c r="AC5024" i="2"/>
  <c r="L5024" i="2"/>
  <c r="K5024" i="2"/>
  <c r="M5024" i="2" s="1"/>
  <c r="N5024" i="2" s="1"/>
  <c r="G5024" i="2"/>
  <c r="AD5023" i="2"/>
  <c r="AC5023" i="2"/>
  <c r="K5023" i="2"/>
  <c r="G5023" i="2"/>
  <c r="AD5022" i="2"/>
  <c r="AC5022" i="2"/>
  <c r="L5022" i="2"/>
  <c r="K5022" i="2"/>
  <c r="M5022" i="2" s="1"/>
  <c r="G5022" i="2"/>
  <c r="AD5021" i="2"/>
  <c r="AC5021" i="2"/>
  <c r="M5021" i="2"/>
  <c r="K5021" i="2"/>
  <c r="L5021" i="2" s="1"/>
  <c r="G5021" i="2"/>
  <c r="AD5020" i="2"/>
  <c r="AC5020" i="2"/>
  <c r="L5020" i="2"/>
  <c r="K5020" i="2"/>
  <c r="M5020" i="2" s="1"/>
  <c r="N5020" i="2" s="1"/>
  <c r="G5020" i="2"/>
  <c r="AD5019" i="2"/>
  <c r="AC5019" i="2"/>
  <c r="K5019" i="2"/>
  <c r="G5019" i="2"/>
  <c r="AD5018" i="2"/>
  <c r="AC5018" i="2"/>
  <c r="L5018" i="2"/>
  <c r="K5018" i="2"/>
  <c r="M5018" i="2" s="1"/>
  <c r="G5018" i="2"/>
  <c r="AD5017" i="2"/>
  <c r="AC5017" i="2"/>
  <c r="M5017" i="2"/>
  <c r="K5017" i="2"/>
  <c r="L5017" i="2" s="1"/>
  <c r="G5017" i="2"/>
  <c r="AD5016" i="2"/>
  <c r="AC5016" i="2"/>
  <c r="L5016" i="2"/>
  <c r="K5016" i="2"/>
  <c r="M5016" i="2" s="1"/>
  <c r="N5016" i="2" s="1"/>
  <c r="G5016" i="2"/>
  <c r="AD5015" i="2"/>
  <c r="AC5015" i="2"/>
  <c r="K5015" i="2"/>
  <c r="G5015" i="2"/>
  <c r="AD5014" i="2"/>
  <c r="AC5014" i="2"/>
  <c r="L5014" i="2"/>
  <c r="K5014" i="2"/>
  <c r="M5014" i="2" s="1"/>
  <c r="G5014" i="2"/>
  <c r="AD5013" i="2"/>
  <c r="AC5013" i="2"/>
  <c r="M5013" i="2"/>
  <c r="K5013" i="2"/>
  <c r="L5013" i="2" s="1"/>
  <c r="G5013" i="2"/>
  <c r="AD5012" i="2"/>
  <c r="AC5012" i="2"/>
  <c r="L5012" i="2"/>
  <c r="K5012" i="2"/>
  <c r="M5012" i="2" s="1"/>
  <c r="N5012" i="2" s="1"/>
  <c r="G5012" i="2"/>
  <c r="AD5011" i="2"/>
  <c r="AC5011" i="2"/>
  <c r="K5011" i="2"/>
  <c r="G5011" i="2"/>
  <c r="AD5010" i="2"/>
  <c r="AC5010" i="2"/>
  <c r="L5010" i="2"/>
  <c r="K5010" i="2"/>
  <c r="M5010" i="2" s="1"/>
  <c r="G5010" i="2"/>
  <c r="AD5009" i="2"/>
  <c r="AC5009" i="2"/>
  <c r="M5009" i="2"/>
  <c r="K5009" i="2"/>
  <c r="L5009" i="2" s="1"/>
  <c r="G5009" i="2"/>
  <c r="AD5008" i="2"/>
  <c r="AC5008" i="2"/>
  <c r="L5008" i="2"/>
  <c r="K5008" i="2"/>
  <c r="M5008" i="2" s="1"/>
  <c r="N5008" i="2" s="1"/>
  <c r="G5008" i="2"/>
  <c r="AD5007" i="2"/>
  <c r="AC5007" i="2"/>
  <c r="K5007" i="2"/>
  <c r="G5007" i="2"/>
  <c r="AD5006" i="2"/>
  <c r="AC5006" i="2"/>
  <c r="L5006" i="2"/>
  <c r="K5006" i="2"/>
  <c r="M5006" i="2" s="1"/>
  <c r="G5006" i="2"/>
  <c r="AD5005" i="2"/>
  <c r="AC5005" i="2"/>
  <c r="M5005" i="2"/>
  <c r="K5005" i="2"/>
  <c r="L5005" i="2" s="1"/>
  <c r="G5005" i="2"/>
  <c r="AD5004" i="2"/>
  <c r="AC5004" i="2"/>
  <c r="L5004" i="2"/>
  <c r="K5004" i="2"/>
  <c r="M5004" i="2" s="1"/>
  <c r="N5004" i="2" s="1"/>
  <c r="G5004" i="2"/>
  <c r="AD5003" i="2"/>
  <c r="AC5003" i="2"/>
  <c r="K5003" i="2"/>
  <c r="G5003" i="2"/>
  <c r="AD5002" i="2"/>
  <c r="AC5002" i="2"/>
  <c r="L5002" i="2"/>
  <c r="K5002" i="2"/>
  <c r="M5002" i="2" s="1"/>
  <c r="G5002" i="2"/>
  <c r="AD5001" i="2"/>
  <c r="AC5001" i="2"/>
  <c r="M5001" i="2"/>
  <c r="K5001" i="2"/>
  <c r="L5001" i="2" s="1"/>
  <c r="G5001" i="2"/>
  <c r="AD5000" i="2"/>
  <c r="AC5000" i="2"/>
  <c r="L5000" i="2"/>
  <c r="K5000" i="2"/>
  <c r="M5000" i="2" s="1"/>
  <c r="N5000" i="2" s="1"/>
  <c r="G5000" i="2"/>
  <c r="AD4999" i="2"/>
  <c r="AC4999" i="2"/>
  <c r="K4999" i="2"/>
  <c r="G4999" i="2"/>
  <c r="AD4998" i="2"/>
  <c r="AC4998" i="2"/>
  <c r="L4998" i="2"/>
  <c r="K4998" i="2"/>
  <c r="M4998" i="2" s="1"/>
  <c r="G4998" i="2"/>
  <c r="AD4997" i="2"/>
  <c r="AC4997" i="2"/>
  <c r="M4997" i="2"/>
  <c r="K4997" i="2"/>
  <c r="L4997" i="2" s="1"/>
  <c r="G4997" i="2"/>
  <c r="AD4996" i="2"/>
  <c r="AC4996" i="2"/>
  <c r="L4996" i="2"/>
  <c r="K4996" i="2"/>
  <c r="M4996" i="2" s="1"/>
  <c r="N4996" i="2" s="1"/>
  <c r="G4996" i="2"/>
  <c r="AD4995" i="2"/>
  <c r="AC4995" i="2"/>
  <c r="K4995" i="2"/>
  <c r="G4995" i="2"/>
  <c r="AD4994" i="2"/>
  <c r="AC4994" i="2"/>
  <c r="L4994" i="2"/>
  <c r="K4994" i="2"/>
  <c r="M4994" i="2" s="1"/>
  <c r="G4994" i="2"/>
  <c r="AD4993" i="2"/>
  <c r="AC4993" i="2"/>
  <c r="M4993" i="2"/>
  <c r="K4993" i="2"/>
  <c r="L4993" i="2" s="1"/>
  <c r="G4993" i="2"/>
  <c r="AD4992" i="2"/>
  <c r="AC4992" i="2"/>
  <c r="L4992" i="2"/>
  <c r="K4992" i="2"/>
  <c r="M4992" i="2" s="1"/>
  <c r="N4992" i="2" s="1"/>
  <c r="G4992" i="2"/>
  <c r="AD4991" i="2"/>
  <c r="AC4991" i="2"/>
  <c r="K4991" i="2"/>
  <c r="G4991" i="2"/>
  <c r="AD4990" i="2"/>
  <c r="AC4990" i="2"/>
  <c r="L4990" i="2"/>
  <c r="K4990" i="2"/>
  <c r="M4990" i="2" s="1"/>
  <c r="G4990" i="2"/>
  <c r="AD4989" i="2"/>
  <c r="AC4989" i="2"/>
  <c r="M4989" i="2"/>
  <c r="K4989" i="2"/>
  <c r="L4989" i="2" s="1"/>
  <c r="G4989" i="2"/>
  <c r="AD4988" i="2"/>
  <c r="AC4988" i="2"/>
  <c r="L4988" i="2"/>
  <c r="K4988" i="2"/>
  <c r="M4988" i="2" s="1"/>
  <c r="N4988" i="2" s="1"/>
  <c r="G4988" i="2"/>
  <c r="AD4987" i="2"/>
  <c r="AC4987" i="2"/>
  <c r="K4987" i="2"/>
  <c r="G4987" i="2"/>
  <c r="AD4986" i="2"/>
  <c r="AC4986" i="2"/>
  <c r="L4986" i="2"/>
  <c r="K4986" i="2"/>
  <c r="M4986" i="2" s="1"/>
  <c r="G4986" i="2"/>
  <c r="AD4985" i="2"/>
  <c r="AC4985" i="2"/>
  <c r="M4985" i="2"/>
  <c r="K4985" i="2"/>
  <c r="L4985" i="2" s="1"/>
  <c r="G4985" i="2"/>
  <c r="AD4984" i="2"/>
  <c r="AC4984" i="2"/>
  <c r="L4984" i="2"/>
  <c r="K4984" i="2"/>
  <c r="M4984" i="2" s="1"/>
  <c r="N4984" i="2" s="1"/>
  <c r="G4984" i="2"/>
  <c r="AD4983" i="2"/>
  <c r="AC4983" i="2"/>
  <c r="K4983" i="2"/>
  <c r="G4983" i="2"/>
  <c r="AD4982" i="2"/>
  <c r="AC4982" i="2"/>
  <c r="L4982" i="2"/>
  <c r="K4982" i="2"/>
  <c r="M4982" i="2" s="1"/>
  <c r="G4982" i="2"/>
  <c r="AD4981" i="2"/>
  <c r="AC4981" i="2"/>
  <c r="M4981" i="2"/>
  <c r="K4981" i="2"/>
  <c r="L4981" i="2" s="1"/>
  <c r="G4981" i="2"/>
  <c r="AD4980" i="2"/>
  <c r="AC4980" i="2"/>
  <c r="L4980" i="2"/>
  <c r="K4980" i="2"/>
  <c r="M4980" i="2" s="1"/>
  <c r="N4980" i="2" s="1"/>
  <c r="G4980" i="2"/>
  <c r="AD4979" i="2"/>
  <c r="AC4979" i="2"/>
  <c r="K4979" i="2"/>
  <c r="G4979" i="2"/>
  <c r="AD4978" i="2"/>
  <c r="AC4978" i="2"/>
  <c r="L4978" i="2"/>
  <c r="K4978" i="2"/>
  <c r="M4978" i="2" s="1"/>
  <c r="G4978" i="2"/>
  <c r="AD4977" i="2"/>
  <c r="AC4977" i="2"/>
  <c r="M4977" i="2"/>
  <c r="K4977" i="2"/>
  <c r="L4977" i="2" s="1"/>
  <c r="G4977" i="2"/>
  <c r="AD4976" i="2"/>
  <c r="AC4976" i="2"/>
  <c r="L4976" i="2"/>
  <c r="K4976" i="2"/>
  <c r="M4976" i="2" s="1"/>
  <c r="N4976" i="2" s="1"/>
  <c r="G4976" i="2"/>
  <c r="AD4975" i="2"/>
  <c r="AC4975" i="2"/>
  <c r="K4975" i="2"/>
  <c r="G4975" i="2"/>
  <c r="AD4974" i="2"/>
  <c r="AC4974" i="2"/>
  <c r="L4974" i="2"/>
  <c r="K4974" i="2"/>
  <c r="M4974" i="2" s="1"/>
  <c r="G4974" i="2"/>
  <c r="AD4973" i="2"/>
  <c r="AC4973" i="2"/>
  <c r="M4973" i="2"/>
  <c r="K4973" i="2"/>
  <c r="L4973" i="2" s="1"/>
  <c r="G4973" i="2"/>
  <c r="AD4972" i="2"/>
  <c r="AC4972" i="2"/>
  <c r="L4972" i="2"/>
  <c r="K4972" i="2"/>
  <c r="M4972" i="2" s="1"/>
  <c r="N4972" i="2" s="1"/>
  <c r="G4972" i="2"/>
  <c r="AD4971" i="2"/>
  <c r="AC4971" i="2"/>
  <c r="K4971" i="2"/>
  <c r="G4971" i="2"/>
  <c r="AD4970" i="2"/>
  <c r="AC4970" i="2"/>
  <c r="L4970" i="2"/>
  <c r="K4970" i="2"/>
  <c r="M4970" i="2" s="1"/>
  <c r="G4970" i="2"/>
  <c r="AD4969" i="2"/>
  <c r="AC4969" i="2"/>
  <c r="M4969" i="2"/>
  <c r="K4969" i="2"/>
  <c r="L4969" i="2" s="1"/>
  <c r="G4969" i="2"/>
  <c r="AD4968" i="2"/>
  <c r="AC4968" i="2"/>
  <c r="L4968" i="2"/>
  <c r="K4968" i="2"/>
  <c r="M4968" i="2" s="1"/>
  <c r="N4968" i="2" s="1"/>
  <c r="G4968" i="2"/>
  <c r="AD4967" i="2"/>
  <c r="AC4967" i="2"/>
  <c r="K4967" i="2"/>
  <c r="G4967" i="2"/>
  <c r="AD4966" i="2"/>
  <c r="AC4966" i="2"/>
  <c r="L4966" i="2"/>
  <c r="K4966" i="2"/>
  <c r="M4966" i="2" s="1"/>
  <c r="G4966" i="2"/>
  <c r="AD4965" i="2"/>
  <c r="AC4965" i="2"/>
  <c r="M4965" i="2"/>
  <c r="K4965" i="2"/>
  <c r="L4965" i="2" s="1"/>
  <c r="G4965" i="2"/>
  <c r="AD4964" i="2"/>
  <c r="AC4964" i="2"/>
  <c r="L4964" i="2"/>
  <c r="K4964" i="2"/>
  <c r="M4964" i="2" s="1"/>
  <c r="N4964" i="2" s="1"/>
  <c r="G4964" i="2"/>
  <c r="AD4963" i="2"/>
  <c r="AC4963" i="2"/>
  <c r="K4963" i="2"/>
  <c r="G4963" i="2"/>
  <c r="AD4962" i="2"/>
  <c r="AC4962" i="2"/>
  <c r="L4962" i="2"/>
  <c r="K4962" i="2"/>
  <c r="M4962" i="2" s="1"/>
  <c r="G4962" i="2"/>
  <c r="AD4961" i="2"/>
  <c r="AC4961" i="2"/>
  <c r="M4961" i="2"/>
  <c r="K4961" i="2"/>
  <c r="L4961" i="2" s="1"/>
  <c r="G4961" i="2"/>
  <c r="AD4960" i="2"/>
  <c r="AC4960" i="2"/>
  <c r="L4960" i="2"/>
  <c r="K4960" i="2"/>
  <c r="M4960" i="2" s="1"/>
  <c r="N4960" i="2" s="1"/>
  <c r="G4960" i="2"/>
  <c r="AD4959" i="2"/>
  <c r="AC4959" i="2"/>
  <c r="K4959" i="2"/>
  <c r="G4959" i="2"/>
  <c r="AD4958" i="2"/>
  <c r="AC4958" i="2"/>
  <c r="L4958" i="2"/>
  <c r="K4958" i="2"/>
  <c r="M4958" i="2" s="1"/>
  <c r="G4958" i="2"/>
  <c r="AD4957" i="2"/>
  <c r="AC4957" i="2"/>
  <c r="M4957" i="2"/>
  <c r="K4957" i="2"/>
  <c r="L4957" i="2" s="1"/>
  <c r="G4957" i="2"/>
  <c r="AD4956" i="2"/>
  <c r="AC4956" i="2"/>
  <c r="L4956" i="2"/>
  <c r="K4956" i="2"/>
  <c r="M4956" i="2" s="1"/>
  <c r="N4956" i="2" s="1"/>
  <c r="G4956" i="2"/>
  <c r="AD4955" i="2"/>
  <c r="AC4955" i="2"/>
  <c r="K4955" i="2"/>
  <c r="G4955" i="2"/>
  <c r="AD4954" i="2"/>
  <c r="AC4954" i="2"/>
  <c r="L4954" i="2"/>
  <c r="K4954" i="2"/>
  <c r="M4954" i="2" s="1"/>
  <c r="G4954" i="2"/>
  <c r="AD4953" i="2"/>
  <c r="AC4953" i="2"/>
  <c r="M4953" i="2"/>
  <c r="K4953" i="2"/>
  <c r="L4953" i="2" s="1"/>
  <c r="G4953" i="2"/>
  <c r="AD4952" i="2"/>
  <c r="AC4952" i="2"/>
  <c r="L4952" i="2"/>
  <c r="K4952" i="2"/>
  <c r="M4952" i="2" s="1"/>
  <c r="N4952" i="2" s="1"/>
  <c r="G4952" i="2"/>
  <c r="AD4951" i="2"/>
  <c r="AC4951" i="2"/>
  <c r="K4951" i="2"/>
  <c r="G4951" i="2"/>
  <c r="AD4950" i="2"/>
  <c r="AC4950" i="2"/>
  <c r="L4950" i="2"/>
  <c r="K4950" i="2"/>
  <c r="M4950" i="2" s="1"/>
  <c r="G4950" i="2"/>
  <c r="AD4949" i="2"/>
  <c r="AC4949" i="2"/>
  <c r="M4949" i="2"/>
  <c r="K4949" i="2"/>
  <c r="L4949" i="2" s="1"/>
  <c r="G4949" i="2"/>
  <c r="AD4948" i="2"/>
  <c r="AC4948" i="2"/>
  <c r="L4948" i="2"/>
  <c r="K4948" i="2"/>
  <c r="M4948" i="2" s="1"/>
  <c r="N4948" i="2" s="1"/>
  <c r="G4948" i="2"/>
  <c r="AD4947" i="2"/>
  <c r="AC4947" i="2"/>
  <c r="K4947" i="2"/>
  <c r="G4947" i="2"/>
  <c r="AD4946" i="2"/>
  <c r="AC4946" i="2"/>
  <c r="L4946" i="2"/>
  <c r="K4946" i="2"/>
  <c r="M4946" i="2" s="1"/>
  <c r="G4946" i="2"/>
  <c r="AD4945" i="2"/>
  <c r="AC4945" i="2"/>
  <c r="M4945" i="2"/>
  <c r="K4945" i="2"/>
  <c r="L4945" i="2" s="1"/>
  <c r="G4945" i="2"/>
  <c r="AD4944" i="2"/>
  <c r="AC4944" i="2"/>
  <c r="L4944" i="2"/>
  <c r="K4944" i="2"/>
  <c r="M4944" i="2" s="1"/>
  <c r="N4944" i="2" s="1"/>
  <c r="G4944" i="2"/>
  <c r="AD4943" i="2"/>
  <c r="AC4943" i="2"/>
  <c r="K4943" i="2"/>
  <c r="G4943" i="2"/>
  <c r="AD4942" i="2"/>
  <c r="AC4942" i="2"/>
  <c r="L4942" i="2"/>
  <c r="K4942" i="2"/>
  <c r="M4942" i="2" s="1"/>
  <c r="G4942" i="2"/>
  <c r="AD4941" i="2"/>
  <c r="AC4941" i="2"/>
  <c r="M4941" i="2"/>
  <c r="K4941" i="2"/>
  <c r="L4941" i="2" s="1"/>
  <c r="G4941" i="2"/>
  <c r="AD4940" i="2"/>
  <c r="AC4940" i="2"/>
  <c r="L4940" i="2"/>
  <c r="K4940" i="2"/>
  <c r="M4940" i="2" s="1"/>
  <c r="N4940" i="2" s="1"/>
  <c r="G4940" i="2"/>
  <c r="AD4939" i="2"/>
  <c r="AC4939" i="2"/>
  <c r="K4939" i="2"/>
  <c r="G4939" i="2"/>
  <c r="AD4938" i="2"/>
  <c r="AC4938" i="2"/>
  <c r="L4938" i="2"/>
  <c r="K4938" i="2"/>
  <c r="M4938" i="2" s="1"/>
  <c r="G4938" i="2"/>
  <c r="AD4937" i="2"/>
  <c r="AC4937" i="2"/>
  <c r="M4937" i="2"/>
  <c r="K4937" i="2"/>
  <c r="L4937" i="2" s="1"/>
  <c r="G4937" i="2"/>
  <c r="AD4936" i="2"/>
  <c r="AC4936" i="2"/>
  <c r="L4936" i="2"/>
  <c r="K4936" i="2"/>
  <c r="M4936" i="2" s="1"/>
  <c r="N4936" i="2" s="1"/>
  <c r="G4936" i="2"/>
  <c r="AD4935" i="2"/>
  <c r="AC4935" i="2"/>
  <c r="K4935" i="2"/>
  <c r="G4935" i="2"/>
  <c r="AD4934" i="2"/>
  <c r="AC4934" i="2"/>
  <c r="L4934" i="2"/>
  <c r="K4934" i="2"/>
  <c r="M4934" i="2" s="1"/>
  <c r="G4934" i="2"/>
  <c r="AD4933" i="2"/>
  <c r="AC4933" i="2"/>
  <c r="M4933" i="2"/>
  <c r="K4933" i="2"/>
  <c r="L4933" i="2" s="1"/>
  <c r="G4933" i="2"/>
  <c r="AD4932" i="2"/>
  <c r="AC4932" i="2"/>
  <c r="L4932" i="2"/>
  <c r="K4932" i="2"/>
  <c r="M4932" i="2" s="1"/>
  <c r="N4932" i="2" s="1"/>
  <c r="G4932" i="2"/>
  <c r="AD4931" i="2"/>
  <c r="AC4931" i="2"/>
  <c r="K4931" i="2"/>
  <c r="G4931" i="2"/>
  <c r="AD4930" i="2"/>
  <c r="AC4930" i="2"/>
  <c r="L4930" i="2"/>
  <c r="K4930" i="2"/>
  <c r="M4930" i="2" s="1"/>
  <c r="G4930" i="2"/>
  <c r="AD4929" i="2"/>
  <c r="AC4929" i="2"/>
  <c r="M4929" i="2"/>
  <c r="K4929" i="2"/>
  <c r="L4929" i="2" s="1"/>
  <c r="G4929" i="2"/>
  <c r="AD4928" i="2"/>
  <c r="AC4928" i="2"/>
  <c r="L4928" i="2"/>
  <c r="K4928" i="2"/>
  <c r="M4928" i="2" s="1"/>
  <c r="N4928" i="2" s="1"/>
  <c r="G4928" i="2"/>
  <c r="AD4927" i="2"/>
  <c r="AC4927" i="2"/>
  <c r="K4927" i="2"/>
  <c r="G4927" i="2"/>
  <c r="AD4926" i="2"/>
  <c r="AC4926" i="2"/>
  <c r="L4926" i="2"/>
  <c r="K4926" i="2"/>
  <c r="M4926" i="2" s="1"/>
  <c r="G4926" i="2"/>
  <c r="AD4925" i="2"/>
  <c r="AC4925" i="2"/>
  <c r="M4925" i="2"/>
  <c r="K4925" i="2"/>
  <c r="L4925" i="2" s="1"/>
  <c r="G4925" i="2"/>
  <c r="AD4924" i="2"/>
  <c r="AC4924" i="2"/>
  <c r="L4924" i="2"/>
  <c r="K4924" i="2"/>
  <c r="M4924" i="2" s="1"/>
  <c r="N4924" i="2" s="1"/>
  <c r="G4924" i="2"/>
  <c r="AD4923" i="2"/>
  <c r="AC4923" i="2"/>
  <c r="K4923" i="2"/>
  <c r="G4923" i="2"/>
  <c r="AD4922" i="2"/>
  <c r="AC4922" i="2"/>
  <c r="L4922" i="2"/>
  <c r="K4922" i="2"/>
  <c r="M4922" i="2" s="1"/>
  <c r="G4922" i="2"/>
  <c r="AD4921" i="2"/>
  <c r="AC4921" i="2"/>
  <c r="M4921" i="2"/>
  <c r="K4921" i="2"/>
  <c r="L4921" i="2" s="1"/>
  <c r="G4921" i="2"/>
  <c r="AD4920" i="2"/>
  <c r="AC4920" i="2"/>
  <c r="L4920" i="2"/>
  <c r="K4920" i="2"/>
  <c r="M4920" i="2" s="1"/>
  <c r="N4920" i="2" s="1"/>
  <c r="G4920" i="2"/>
  <c r="AD4919" i="2"/>
  <c r="AC4919" i="2"/>
  <c r="K4919" i="2"/>
  <c r="G4919" i="2"/>
  <c r="AD4918" i="2"/>
  <c r="AC4918" i="2"/>
  <c r="L4918" i="2"/>
  <c r="K4918" i="2"/>
  <c r="M4918" i="2" s="1"/>
  <c r="G4918" i="2"/>
  <c r="AD4917" i="2"/>
  <c r="AC4917" i="2"/>
  <c r="M4917" i="2"/>
  <c r="K4917" i="2"/>
  <c r="L4917" i="2" s="1"/>
  <c r="G4917" i="2"/>
  <c r="AD4916" i="2"/>
  <c r="AC4916" i="2"/>
  <c r="L4916" i="2"/>
  <c r="K4916" i="2"/>
  <c r="M4916" i="2" s="1"/>
  <c r="N4916" i="2" s="1"/>
  <c r="G4916" i="2"/>
  <c r="AD4915" i="2"/>
  <c r="AC4915" i="2"/>
  <c r="K4915" i="2"/>
  <c r="G4915" i="2"/>
  <c r="AD4914" i="2"/>
  <c r="AC4914" i="2"/>
  <c r="L4914" i="2"/>
  <c r="K4914" i="2"/>
  <c r="M4914" i="2" s="1"/>
  <c r="G4914" i="2"/>
  <c r="AD4913" i="2"/>
  <c r="AC4913" i="2"/>
  <c r="M4913" i="2"/>
  <c r="K4913" i="2"/>
  <c r="L4913" i="2" s="1"/>
  <c r="G4913" i="2"/>
  <c r="AD4912" i="2"/>
  <c r="AC4912" i="2"/>
  <c r="L4912" i="2"/>
  <c r="K4912" i="2"/>
  <c r="M4912" i="2" s="1"/>
  <c r="N4912" i="2" s="1"/>
  <c r="G4912" i="2"/>
  <c r="AD4911" i="2"/>
  <c r="AC4911" i="2"/>
  <c r="K4911" i="2"/>
  <c r="G4911" i="2"/>
  <c r="AD4910" i="2"/>
  <c r="AC4910" i="2"/>
  <c r="L4910" i="2"/>
  <c r="K4910" i="2"/>
  <c r="M4910" i="2" s="1"/>
  <c r="G4910" i="2"/>
  <c r="AD4909" i="2"/>
  <c r="AC4909" i="2"/>
  <c r="M4909" i="2"/>
  <c r="K4909" i="2"/>
  <c r="L4909" i="2" s="1"/>
  <c r="G4909" i="2"/>
  <c r="AD4908" i="2"/>
  <c r="AC4908" i="2"/>
  <c r="L4908" i="2"/>
  <c r="K4908" i="2"/>
  <c r="M4908" i="2" s="1"/>
  <c r="N4908" i="2" s="1"/>
  <c r="G4908" i="2"/>
  <c r="AD4907" i="2"/>
  <c r="AC4907" i="2"/>
  <c r="K4907" i="2"/>
  <c r="G4907" i="2"/>
  <c r="AD4906" i="2"/>
  <c r="AC4906" i="2"/>
  <c r="L4906" i="2"/>
  <c r="K4906" i="2"/>
  <c r="M4906" i="2" s="1"/>
  <c r="G4906" i="2"/>
  <c r="AD4905" i="2"/>
  <c r="AC4905" i="2"/>
  <c r="M4905" i="2"/>
  <c r="K4905" i="2"/>
  <c r="L4905" i="2" s="1"/>
  <c r="G4905" i="2"/>
  <c r="AD4904" i="2"/>
  <c r="AC4904" i="2"/>
  <c r="L4904" i="2"/>
  <c r="K4904" i="2"/>
  <c r="M4904" i="2" s="1"/>
  <c r="N4904" i="2" s="1"/>
  <c r="G4904" i="2"/>
  <c r="AD4903" i="2"/>
  <c r="AC4903" i="2"/>
  <c r="K4903" i="2"/>
  <c r="G4903" i="2"/>
  <c r="AD4902" i="2"/>
  <c r="AC4902" i="2"/>
  <c r="L4902" i="2"/>
  <c r="K4902" i="2"/>
  <c r="M4902" i="2" s="1"/>
  <c r="G4902" i="2"/>
  <c r="AD4901" i="2"/>
  <c r="AC4901" i="2"/>
  <c r="M4901" i="2"/>
  <c r="K4901" i="2"/>
  <c r="L4901" i="2" s="1"/>
  <c r="G4901" i="2"/>
  <c r="AD4900" i="2"/>
  <c r="AC4900" i="2"/>
  <c r="L4900" i="2"/>
  <c r="K4900" i="2"/>
  <c r="M4900" i="2" s="1"/>
  <c r="N4900" i="2" s="1"/>
  <c r="G4900" i="2"/>
  <c r="AD4899" i="2"/>
  <c r="AC4899" i="2"/>
  <c r="K4899" i="2"/>
  <c r="G4899" i="2"/>
  <c r="AD4898" i="2"/>
  <c r="AC4898" i="2"/>
  <c r="L4898" i="2"/>
  <c r="K4898" i="2"/>
  <c r="M4898" i="2" s="1"/>
  <c r="G4898" i="2"/>
  <c r="AD4897" i="2"/>
  <c r="AC4897" i="2"/>
  <c r="M4897" i="2"/>
  <c r="K4897" i="2"/>
  <c r="L4897" i="2" s="1"/>
  <c r="G4897" i="2"/>
  <c r="AD4896" i="2"/>
  <c r="AC4896" i="2"/>
  <c r="L4896" i="2"/>
  <c r="K4896" i="2"/>
  <c r="M4896" i="2" s="1"/>
  <c r="N4896" i="2" s="1"/>
  <c r="G4896" i="2"/>
  <c r="AD4895" i="2"/>
  <c r="AC4895" i="2"/>
  <c r="K4895" i="2"/>
  <c r="G4895" i="2"/>
  <c r="AD4894" i="2"/>
  <c r="AC4894" i="2"/>
  <c r="L4894" i="2"/>
  <c r="K4894" i="2"/>
  <c r="M4894" i="2" s="1"/>
  <c r="G4894" i="2"/>
  <c r="AD4893" i="2"/>
  <c r="AC4893" i="2"/>
  <c r="M4893" i="2"/>
  <c r="K4893" i="2"/>
  <c r="L4893" i="2" s="1"/>
  <c r="G4893" i="2"/>
  <c r="AD4892" i="2"/>
  <c r="AC4892" i="2"/>
  <c r="L4892" i="2"/>
  <c r="K4892" i="2"/>
  <c r="M4892" i="2" s="1"/>
  <c r="N4892" i="2" s="1"/>
  <c r="G4892" i="2"/>
  <c r="AD4891" i="2"/>
  <c r="AC4891" i="2"/>
  <c r="K4891" i="2"/>
  <c r="G4891" i="2"/>
  <c r="AD4890" i="2"/>
  <c r="AC4890" i="2"/>
  <c r="L4890" i="2"/>
  <c r="K4890" i="2"/>
  <c r="M4890" i="2" s="1"/>
  <c r="G4890" i="2"/>
  <c r="AD4889" i="2"/>
  <c r="AC4889" i="2"/>
  <c r="M4889" i="2"/>
  <c r="K4889" i="2"/>
  <c r="L4889" i="2" s="1"/>
  <c r="G4889" i="2"/>
  <c r="AD4888" i="2"/>
  <c r="AC4888" i="2"/>
  <c r="L4888" i="2"/>
  <c r="K4888" i="2"/>
  <c r="M4888" i="2" s="1"/>
  <c r="N4888" i="2" s="1"/>
  <c r="G4888" i="2"/>
  <c r="AD4887" i="2"/>
  <c r="AC4887" i="2"/>
  <c r="K4887" i="2"/>
  <c r="G4887" i="2"/>
  <c r="AD4886" i="2"/>
  <c r="AC4886" i="2"/>
  <c r="L4886" i="2"/>
  <c r="K4886" i="2"/>
  <c r="M4886" i="2" s="1"/>
  <c r="G4886" i="2"/>
  <c r="AD4885" i="2"/>
  <c r="AC4885" i="2"/>
  <c r="M4885" i="2"/>
  <c r="K4885" i="2"/>
  <c r="L4885" i="2" s="1"/>
  <c r="G4885" i="2"/>
  <c r="AD4884" i="2"/>
  <c r="AC4884" i="2"/>
  <c r="L4884" i="2"/>
  <c r="K4884" i="2"/>
  <c r="M4884" i="2" s="1"/>
  <c r="N4884" i="2" s="1"/>
  <c r="G4884" i="2"/>
  <c r="AD4883" i="2"/>
  <c r="AC4883" i="2"/>
  <c r="K4883" i="2"/>
  <c r="G4883" i="2"/>
  <c r="AD4882" i="2"/>
  <c r="AC4882" i="2"/>
  <c r="L4882" i="2"/>
  <c r="K4882" i="2"/>
  <c r="M4882" i="2" s="1"/>
  <c r="G4882" i="2"/>
  <c r="AD4881" i="2"/>
  <c r="AC4881" i="2"/>
  <c r="M4881" i="2"/>
  <c r="K4881" i="2"/>
  <c r="L4881" i="2" s="1"/>
  <c r="G4881" i="2"/>
  <c r="AD4880" i="2"/>
  <c r="AC4880" i="2"/>
  <c r="L4880" i="2"/>
  <c r="K4880" i="2"/>
  <c r="M4880" i="2" s="1"/>
  <c r="N4880" i="2" s="1"/>
  <c r="G4880" i="2"/>
  <c r="AD4879" i="2"/>
  <c r="AC4879" i="2"/>
  <c r="K4879" i="2"/>
  <c r="G4879" i="2"/>
  <c r="AD4878" i="2"/>
  <c r="AC4878" i="2"/>
  <c r="L4878" i="2"/>
  <c r="K4878" i="2"/>
  <c r="M4878" i="2" s="1"/>
  <c r="G4878" i="2"/>
  <c r="AD4877" i="2"/>
  <c r="AC4877" i="2"/>
  <c r="M4877" i="2"/>
  <c r="K4877" i="2"/>
  <c r="L4877" i="2" s="1"/>
  <c r="G4877" i="2"/>
  <c r="AD4876" i="2"/>
  <c r="AC4876" i="2"/>
  <c r="L4876" i="2"/>
  <c r="K4876" i="2"/>
  <c r="M4876" i="2" s="1"/>
  <c r="N4876" i="2" s="1"/>
  <c r="G4876" i="2"/>
  <c r="AD4875" i="2"/>
  <c r="AC4875" i="2"/>
  <c r="K4875" i="2"/>
  <c r="G4875" i="2"/>
  <c r="AD4874" i="2"/>
  <c r="AC4874" i="2"/>
  <c r="L4874" i="2"/>
  <c r="K4874" i="2"/>
  <c r="M4874" i="2" s="1"/>
  <c r="G4874" i="2"/>
  <c r="AD4873" i="2"/>
  <c r="AC4873" i="2"/>
  <c r="M4873" i="2"/>
  <c r="K4873" i="2"/>
  <c r="L4873" i="2" s="1"/>
  <c r="G4873" i="2"/>
  <c r="AD4872" i="2"/>
  <c r="AC4872" i="2"/>
  <c r="L4872" i="2"/>
  <c r="K4872" i="2"/>
  <c r="M4872" i="2" s="1"/>
  <c r="N4872" i="2" s="1"/>
  <c r="G4872" i="2"/>
  <c r="AD4871" i="2"/>
  <c r="AC4871" i="2"/>
  <c r="K4871" i="2"/>
  <c r="G4871" i="2"/>
  <c r="AD4870" i="2"/>
  <c r="AC4870" i="2"/>
  <c r="L4870" i="2"/>
  <c r="K4870" i="2"/>
  <c r="M4870" i="2" s="1"/>
  <c r="G4870" i="2"/>
  <c r="AD4869" i="2"/>
  <c r="AC4869" i="2"/>
  <c r="M4869" i="2"/>
  <c r="K4869" i="2"/>
  <c r="L4869" i="2" s="1"/>
  <c r="G4869" i="2"/>
  <c r="AD4868" i="2"/>
  <c r="AC4868" i="2"/>
  <c r="L4868" i="2"/>
  <c r="K4868" i="2"/>
  <c r="M4868" i="2" s="1"/>
  <c r="N4868" i="2" s="1"/>
  <c r="G4868" i="2"/>
  <c r="AD4867" i="2"/>
  <c r="AC4867" i="2"/>
  <c r="K4867" i="2"/>
  <c r="G4867" i="2"/>
  <c r="AD4866" i="2"/>
  <c r="AC4866" i="2"/>
  <c r="L4866" i="2"/>
  <c r="K4866" i="2"/>
  <c r="M4866" i="2" s="1"/>
  <c r="G4866" i="2"/>
  <c r="AD4865" i="2"/>
  <c r="AC4865" i="2"/>
  <c r="M4865" i="2"/>
  <c r="K4865" i="2"/>
  <c r="L4865" i="2" s="1"/>
  <c r="G4865" i="2"/>
  <c r="AD4864" i="2"/>
  <c r="AC4864" i="2"/>
  <c r="L4864" i="2"/>
  <c r="K4864" i="2"/>
  <c r="M4864" i="2" s="1"/>
  <c r="N4864" i="2" s="1"/>
  <c r="G4864" i="2"/>
  <c r="AD4863" i="2"/>
  <c r="AC4863" i="2"/>
  <c r="K4863" i="2"/>
  <c r="G4863" i="2"/>
  <c r="AD4862" i="2"/>
  <c r="AC4862" i="2"/>
  <c r="L4862" i="2"/>
  <c r="K4862" i="2"/>
  <c r="M4862" i="2" s="1"/>
  <c r="G4862" i="2"/>
  <c r="AD4861" i="2"/>
  <c r="AC4861" i="2"/>
  <c r="M4861" i="2"/>
  <c r="K4861" i="2"/>
  <c r="L4861" i="2" s="1"/>
  <c r="G4861" i="2"/>
  <c r="AD4860" i="2"/>
  <c r="AC4860" i="2"/>
  <c r="L4860" i="2"/>
  <c r="K4860" i="2"/>
  <c r="M4860" i="2" s="1"/>
  <c r="N4860" i="2" s="1"/>
  <c r="G4860" i="2"/>
  <c r="AD4859" i="2"/>
  <c r="AC4859" i="2"/>
  <c r="K4859" i="2"/>
  <c r="G4859" i="2"/>
  <c r="AD4858" i="2"/>
  <c r="AC4858" i="2"/>
  <c r="L4858" i="2"/>
  <c r="K4858" i="2"/>
  <c r="M4858" i="2" s="1"/>
  <c r="G4858" i="2"/>
  <c r="AD4857" i="2"/>
  <c r="AC4857" i="2"/>
  <c r="M4857" i="2"/>
  <c r="K4857" i="2"/>
  <c r="L4857" i="2" s="1"/>
  <c r="G4857" i="2"/>
  <c r="AD4856" i="2"/>
  <c r="AC4856" i="2"/>
  <c r="L4856" i="2"/>
  <c r="K4856" i="2"/>
  <c r="M4856" i="2" s="1"/>
  <c r="N4856" i="2" s="1"/>
  <c r="G4856" i="2"/>
  <c r="AD4855" i="2"/>
  <c r="AC4855" i="2"/>
  <c r="K4855" i="2"/>
  <c r="G4855" i="2"/>
  <c r="AD4854" i="2"/>
  <c r="AC4854" i="2"/>
  <c r="L4854" i="2"/>
  <c r="K4854" i="2"/>
  <c r="M4854" i="2" s="1"/>
  <c r="G4854" i="2"/>
  <c r="AD4853" i="2"/>
  <c r="AC4853" i="2"/>
  <c r="M4853" i="2"/>
  <c r="K4853" i="2"/>
  <c r="L4853" i="2" s="1"/>
  <c r="G4853" i="2"/>
  <c r="AD4852" i="2"/>
  <c r="AC4852" i="2"/>
  <c r="L4852" i="2"/>
  <c r="K4852" i="2"/>
  <c r="M4852" i="2" s="1"/>
  <c r="N4852" i="2" s="1"/>
  <c r="G4852" i="2"/>
  <c r="AD4851" i="2"/>
  <c r="AC4851" i="2"/>
  <c r="K4851" i="2"/>
  <c r="G4851" i="2"/>
  <c r="AD4850" i="2"/>
  <c r="AC4850" i="2"/>
  <c r="L4850" i="2"/>
  <c r="K4850" i="2"/>
  <c r="M4850" i="2" s="1"/>
  <c r="G4850" i="2"/>
  <c r="AD4849" i="2"/>
  <c r="AC4849" i="2"/>
  <c r="M4849" i="2"/>
  <c r="K4849" i="2"/>
  <c r="L4849" i="2" s="1"/>
  <c r="G4849" i="2"/>
  <c r="AD4848" i="2"/>
  <c r="AC4848" i="2"/>
  <c r="L4848" i="2"/>
  <c r="K4848" i="2"/>
  <c r="M4848" i="2" s="1"/>
  <c r="N4848" i="2" s="1"/>
  <c r="G4848" i="2"/>
  <c r="AD4847" i="2"/>
  <c r="AC4847" i="2"/>
  <c r="K4847" i="2"/>
  <c r="G4847" i="2"/>
  <c r="AD4846" i="2"/>
  <c r="AC4846" i="2"/>
  <c r="L4846" i="2"/>
  <c r="K4846" i="2"/>
  <c r="M4846" i="2" s="1"/>
  <c r="G4846" i="2"/>
  <c r="AD4845" i="2"/>
  <c r="AC4845" i="2"/>
  <c r="M4845" i="2"/>
  <c r="K4845" i="2"/>
  <c r="L4845" i="2" s="1"/>
  <c r="G4845" i="2"/>
  <c r="AD4844" i="2"/>
  <c r="AC4844" i="2"/>
  <c r="L4844" i="2"/>
  <c r="K4844" i="2"/>
  <c r="M4844" i="2" s="1"/>
  <c r="N4844" i="2" s="1"/>
  <c r="G4844" i="2"/>
  <c r="AD4843" i="2"/>
  <c r="AC4843" i="2"/>
  <c r="K4843" i="2"/>
  <c r="G4843" i="2"/>
  <c r="AD4842" i="2"/>
  <c r="AC4842" i="2"/>
  <c r="L4842" i="2"/>
  <c r="K4842" i="2"/>
  <c r="M4842" i="2" s="1"/>
  <c r="G4842" i="2"/>
  <c r="AD4841" i="2"/>
  <c r="AC4841" i="2"/>
  <c r="M4841" i="2"/>
  <c r="K4841" i="2"/>
  <c r="L4841" i="2" s="1"/>
  <c r="G4841" i="2"/>
  <c r="AD4840" i="2"/>
  <c r="AC4840" i="2"/>
  <c r="L4840" i="2"/>
  <c r="K4840" i="2"/>
  <c r="M4840" i="2" s="1"/>
  <c r="N4840" i="2" s="1"/>
  <c r="G4840" i="2"/>
  <c r="AD4839" i="2"/>
  <c r="AC4839" i="2"/>
  <c r="K4839" i="2"/>
  <c r="G4839" i="2"/>
  <c r="AD4838" i="2"/>
  <c r="AC4838" i="2"/>
  <c r="L4838" i="2"/>
  <c r="K4838" i="2"/>
  <c r="M4838" i="2" s="1"/>
  <c r="G4838" i="2"/>
  <c r="AD4837" i="2"/>
  <c r="AC4837" i="2"/>
  <c r="M4837" i="2"/>
  <c r="K4837" i="2"/>
  <c r="L4837" i="2" s="1"/>
  <c r="G4837" i="2"/>
  <c r="AD4836" i="2"/>
  <c r="AC4836" i="2"/>
  <c r="L4836" i="2"/>
  <c r="K4836" i="2"/>
  <c r="M4836" i="2" s="1"/>
  <c r="N4836" i="2" s="1"/>
  <c r="G4836" i="2"/>
  <c r="AD4835" i="2"/>
  <c r="AC4835" i="2"/>
  <c r="K4835" i="2"/>
  <c r="G4835" i="2"/>
  <c r="AD4834" i="2"/>
  <c r="AC4834" i="2"/>
  <c r="L4834" i="2"/>
  <c r="K4834" i="2"/>
  <c r="M4834" i="2" s="1"/>
  <c r="G4834" i="2"/>
  <c r="AD4833" i="2"/>
  <c r="AC4833" i="2"/>
  <c r="M4833" i="2"/>
  <c r="K4833" i="2"/>
  <c r="L4833" i="2" s="1"/>
  <c r="G4833" i="2"/>
  <c r="AD4832" i="2"/>
  <c r="AC4832" i="2"/>
  <c r="L4832" i="2"/>
  <c r="K4832" i="2"/>
  <c r="M4832" i="2" s="1"/>
  <c r="N4832" i="2" s="1"/>
  <c r="G4832" i="2"/>
  <c r="AD4831" i="2"/>
  <c r="AC4831" i="2"/>
  <c r="K4831" i="2"/>
  <c r="G4831" i="2"/>
  <c r="AD4830" i="2"/>
  <c r="AC4830" i="2"/>
  <c r="L4830" i="2"/>
  <c r="K4830" i="2"/>
  <c r="M4830" i="2" s="1"/>
  <c r="G4830" i="2"/>
  <c r="AD4829" i="2"/>
  <c r="AC4829" i="2"/>
  <c r="M4829" i="2"/>
  <c r="K4829" i="2"/>
  <c r="L4829" i="2" s="1"/>
  <c r="G4829" i="2"/>
  <c r="AD4828" i="2"/>
  <c r="AC4828" i="2"/>
  <c r="L4828" i="2"/>
  <c r="K4828" i="2"/>
  <c r="M4828" i="2" s="1"/>
  <c r="N4828" i="2" s="1"/>
  <c r="G4828" i="2"/>
  <c r="AD4827" i="2"/>
  <c r="AC4827" i="2"/>
  <c r="K4827" i="2"/>
  <c r="G4827" i="2"/>
  <c r="AD4826" i="2"/>
  <c r="AC4826" i="2"/>
  <c r="L4826" i="2"/>
  <c r="K4826" i="2"/>
  <c r="M4826" i="2" s="1"/>
  <c r="G4826" i="2"/>
  <c r="AD4825" i="2"/>
  <c r="AC4825" i="2"/>
  <c r="M4825" i="2"/>
  <c r="K4825" i="2"/>
  <c r="L4825" i="2" s="1"/>
  <c r="G4825" i="2"/>
  <c r="AD4824" i="2"/>
  <c r="AC4824" i="2"/>
  <c r="L4824" i="2"/>
  <c r="K4824" i="2"/>
  <c r="M4824" i="2" s="1"/>
  <c r="N4824" i="2" s="1"/>
  <c r="G4824" i="2"/>
  <c r="AD4823" i="2"/>
  <c r="AC4823" i="2"/>
  <c r="K4823" i="2"/>
  <c r="G4823" i="2"/>
  <c r="AD4822" i="2"/>
  <c r="AC4822" i="2"/>
  <c r="L4822" i="2"/>
  <c r="K4822" i="2"/>
  <c r="M4822" i="2" s="1"/>
  <c r="G4822" i="2"/>
  <c r="AD4821" i="2"/>
  <c r="AC4821" i="2"/>
  <c r="M4821" i="2"/>
  <c r="K4821" i="2"/>
  <c r="L4821" i="2" s="1"/>
  <c r="G4821" i="2"/>
  <c r="AD4820" i="2"/>
  <c r="AC4820" i="2"/>
  <c r="L4820" i="2"/>
  <c r="K4820" i="2"/>
  <c r="M4820" i="2" s="1"/>
  <c r="N4820" i="2" s="1"/>
  <c r="G4820" i="2"/>
  <c r="AD4819" i="2"/>
  <c r="AC4819" i="2"/>
  <c r="K4819" i="2"/>
  <c r="G4819" i="2"/>
  <c r="AD4818" i="2"/>
  <c r="AC4818" i="2"/>
  <c r="L4818" i="2"/>
  <c r="K4818" i="2"/>
  <c r="M4818" i="2" s="1"/>
  <c r="G4818" i="2"/>
  <c r="AD4817" i="2"/>
  <c r="AC4817" i="2"/>
  <c r="M4817" i="2"/>
  <c r="K4817" i="2"/>
  <c r="L4817" i="2" s="1"/>
  <c r="G4817" i="2"/>
  <c r="AD4816" i="2"/>
  <c r="AC4816" i="2"/>
  <c r="L4816" i="2"/>
  <c r="K4816" i="2"/>
  <c r="M4816" i="2" s="1"/>
  <c r="N4816" i="2" s="1"/>
  <c r="G4816" i="2"/>
  <c r="AD4815" i="2"/>
  <c r="AC4815" i="2"/>
  <c r="K4815" i="2"/>
  <c r="G4815" i="2"/>
  <c r="AD4814" i="2"/>
  <c r="AC4814" i="2"/>
  <c r="L4814" i="2"/>
  <c r="K4814" i="2"/>
  <c r="M4814" i="2" s="1"/>
  <c r="G4814" i="2"/>
  <c r="AD4813" i="2"/>
  <c r="AC4813" i="2"/>
  <c r="M4813" i="2"/>
  <c r="K4813" i="2"/>
  <c r="L4813" i="2" s="1"/>
  <c r="G4813" i="2"/>
  <c r="AD4812" i="2"/>
  <c r="AC4812" i="2"/>
  <c r="L4812" i="2"/>
  <c r="K4812" i="2"/>
  <c r="M4812" i="2" s="1"/>
  <c r="N4812" i="2" s="1"/>
  <c r="G4812" i="2"/>
  <c r="AD4811" i="2"/>
  <c r="AC4811" i="2"/>
  <c r="K4811" i="2"/>
  <c r="G4811" i="2"/>
  <c r="AD4810" i="2"/>
  <c r="AC4810" i="2"/>
  <c r="L4810" i="2"/>
  <c r="K4810" i="2"/>
  <c r="M4810" i="2" s="1"/>
  <c r="G4810" i="2"/>
  <c r="AD4809" i="2"/>
  <c r="AC4809" i="2"/>
  <c r="M4809" i="2"/>
  <c r="K4809" i="2"/>
  <c r="L4809" i="2" s="1"/>
  <c r="G4809" i="2"/>
  <c r="AD4808" i="2"/>
  <c r="AC4808" i="2"/>
  <c r="L4808" i="2"/>
  <c r="K4808" i="2"/>
  <c r="M4808" i="2" s="1"/>
  <c r="N4808" i="2" s="1"/>
  <c r="G4808" i="2"/>
  <c r="AD4807" i="2"/>
  <c r="AC4807" i="2"/>
  <c r="K4807" i="2"/>
  <c r="G4807" i="2"/>
  <c r="AD4806" i="2"/>
  <c r="AC4806" i="2"/>
  <c r="L4806" i="2"/>
  <c r="K4806" i="2"/>
  <c r="M4806" i="2" s="1"/>
  <c r="G4806" i="2"/>
  <c r="AD4805" i="2"/>
  <c r="AC4805" i="2"/>
  <c r="M4805" i="2"/>
  <c r="K4805" i="2"/>
  <c r="L4805" i="2" s="1"/>
  <c r="G4805" i="2"/>
  <c r="AD4804" i="2"/>
  <c r="AC4804" i="2"/>
  <c r="L4804" i="2"/>
  <c r="K4804" i="2"/>
  <c r="M4804" i="2" s="1"/>
  <c r="N4804" i="2" s="1"/>
  <c r="G4804" i="2"/>
  <c r="AD4803" i="2"/>
  <c r="AC4803" i="2"/>
  <c r="K4803" i="2"/>
  <c r="G4803" i="2"/>
  <c r="AD4802" i="2"/>
  <c r="AC4802" i="2"/>
  <c r="L4802" i="2"/>
  <c r="K4802" i="2"/>
  <c r="M4802" i="2" s="1"/>
  <c r="G4802" i="2"/>
  <c r="AD4801" i="2"/>
  <c r="AC4801" i="2"/>
  <c r="M4801" i="2"/>
  <c r="K4801" i="2"/>
  <c r="L4801" i="2" s="1"/>
  <c r="G4801" i="2"/>
  <c r="AD4800" i="2"/>
  <c r="AC4800" i="2"/>
  <c r="L4800" i="2"/>
  <c r="K4800" i="2"/>
  <c r="M4800" i="2" s="1"/>
  <c r="N4800" i="2" s="1"/>
  <c r="G4800" i="2"/>
  <c r="AD4799" i="2"/>
  <c r="AC4799" i="2"/>
  <c r="K4799" i="2"/>
  <c r="G4799" i="2"/>
  <c r="AD4798" i="2"/>
  <c r="AC4798" i="2"/>
  <c r="L4798" i="2"/>
  <c r="K4798" i="2"/>
  <c r="M4798" i="2" s="1"/>
  <c r="G4798" i="2"/>
  <c r="AD4797" i="2"/>
  <c r="AC4797" i="2"/>
  <c r="M4797" i="2"/>
  <c r="K4797" i="2"/>
  <c r="L4797" i="2" s="1"/>
  <c r="G4797" i="2"/>
  <c r="AD4796" i="2"/>
  <c r="AC4796" i="2"/>
  <c r="L4796" i="2"/>
  <c r="K4796" i="2"/>
  <c r="M4796" i="2" s="1"/>
  <c r="N4796" i="2" s="1"/>
  <c r="G4796" i="2"/>
  <c r="AD4795" i="2"/>
  <c r="AC4795" i="2"/>
  <c r="K4795" i="2"/>
  <c r="G4795" i="2"/>
  <c r="AD4794" i="2"/>
  <c r="AC4794" i="2"/>
  <c r="L4794" i="2"/>
  <c r="K4794" i="2"/>
  <c r="M4794" i="2" s="1"/>
  <c r="G4794" i="2"/>
  <c r="AD4793" i="2"/>
  <c r="AC4793" i="2"/>
  <c r="M4793" i="2"/>
  <c r="K4793" i="2"/>
  <c r="L4793" i="2" s="1"/>
  <c r="G4793" i="2"/>
  <c r="AD4792" i="2"/>
  <c r="AC4792" i="2"/>
  <c r="L4792" i="2"/>
  <c r="K4792" i="2"/>
  <c r="M4792" i="2" s="1"/>
  <c r="N4792" i="2" s="1"/>
  <c r="G4792" i="2"/>
  <c r="AD4791" i="2"/>
  <c r="AC4791" i="2"/>
  <c r="K4791" i="2"/>
  <c r="G4791" i="2"/>
  <c r="AD4790" i="2"/>
  <c r="AC4790" i="2"/>
  <c r="L4790" i="2"/>
  <c r="K4790" i="2"/>
  <c r="M4790" i="2" s="1"/>
  <c r="G4790" i="2"/>
  <c r="AD4789" i="2"/>
  <c r="AC4789" i="2"/>
  <c r="M4789" i="2"/>
  <c r="K4789" i="2"/>
  <c r="L4789" i="2" s="1"/>
  <c r="G4789" i="2"/>
  <c r="AD4788" i="2"/>
  <c r="AC4788" i="2"/>
  <c r="L4788" i="2"/>
  <c r="K4788" i="2"/>
  <c r="M4788" i="2" s="1"/>
  <c r="N4788" i="2" s="1"/>
  <c r="G4788" i="2"/>
  <c r="AD4787" i="2"/>
  <c r="AC4787" i="2"/>
  <c r="K4787" i="2"/>
  <c r="G4787" i="2"/>
  <c r="AD4786" i="2"/>
  <c r="AC4786" i="2"/>
  <c r="L4786" i="2"/>
  <c r="K4786" i="2"/>
  <c r="M4786" i="2" s="1"/>
  <c r="G4786" i="2"/>
  <c r="AD4785" i="2"/>
  <c r="AC4785" i="2"/>
  <c r="M4785" i="2"/>
  <c r="K4785" i="2"/>
  <c r="L4785" i="2" s="1"/>
  <c r="G4785" i="2"/>
  <c r="AD4784" i="2"/>
  <c r="AC4784" i="2"/>
  <c r="L4784" i="2"/>
  <c r="K4784" i="2"/>
  <c r="M4784" i="2" s="1"/>
  <c r="N4784" i="2" s="1"/>
  <c r="G4784" i="2"/>
  <c r="AD4783" i="2"/>
  <c r="AC4783" i="2"/>
  <c r="K4783" i="2"/>
  <c r="G4783" i="2"/>
  <c r="AD4782" i="2"/>
  <c r="AC4782" i="2"/>
  <c r="L4782" i="2"/>
  <c r="K4782" i="2"/>
  <c r="M4782" i="2" s="1"/>
  <c r="G4782" i="2"/>
  <c r="AD4781" i="2"/>
  <c r="AC4781" i="2"/>
  <c r="M4781" i="2"/>
  <c r="K4781" i="2"/>
  <c r="L4781" i="2" s="1"/>
  <c r="G4781" i="2"/>
  <c r="AD4780" i="2"/>
  <c r="AC4780" i="2"/>
  <c r="L4780" i="2"/>
  <c r="K4780" i="2"/>
  <c r="M4780" i="2" s="1"/>
  <c r="N4780" i="2" s="1"/>
  <c r="G4780" i="2"/>
  <c r="AD4779" i="2"/>
  <c r="AC4779" i="2"/>
  <c r="K4779" i="2"/>
  <c r="G4779" i="2"/>
  <c r="AD4778" i="2"/>
  <c r="AC4778" i="2"/>
  <c r="L4778" i="2"/>
  <c r="K4778" i="2"/>
  <c r="M4778" i="2" s="1"/>
  <c r="G4778" i="2"/>
  <c r="AD4777" i="2"/>
  <c r="AC4777" i="2"/>
  <c r="M4777" i="2"/>
  <c r="K4777" i="2"/>
  <c r="L4777" i="2" s="1"/>
  <c r="G4777" i="2"/>
  <c r="AD4776" i="2"/>
  <c r="AC4776" i="2"/>
  <c r="L4776" i="2"/>
  <c r="K4776" i="2"/>
  <c r="M4776" i="2" s="1"/>
  <c r="N4776" i="2" s="1"/>
  <c r="G4776" i="2"/>
  <c r="AD4775" i="2"/>
  <c r="AC4775" i="2"/>
  <c r="K4775" i="2"/>
  <c r="G4775" i="2"/>
  <c r="AD4774" i="2"/>
  <c r="AC4774" i="2"/>
  <c r="L4774" i="2"/>
  <c r="K4774" i="2"/>
  <c r="M4774" i="2" s="1"/>
  <c r="G4774" i="2"/>
  <c r="AD4773" i="2"/>
  <c r="AC4773" i="2"/>
  <c r="M4773" i="2"/>
  <c r="K4773" i="2"/>
  <c r="L4773" i="2" s="1"/>
  <c r="G4773" i="2"/>
  <c r="AD4772" i="2"/>
  <c r="AC4772" i="2"/>
  <c r="L4772" i="2"/>
  <c r="K4772" i="2"/>
  <c r="M4772" i="2" s="1"/>
  <c r="N4772" i="2" s="1"/>
  <c r="G4772" i="2"/>
  <c r="AD4771" i="2"/>
  <c r="AC4771" i="2"/>
  <c r="K4771" i="2"/>
  <c r="G4771" i="2"/>
  <c r="AD4770" i="2"/>
  <c r="AC4770" i="2"/>
  <c r="L4770" i="2"/>
  <c r="K4770" i="2"/>
  <c r="M4770" i="2" s="1"/>
  <c r="G4770" i="2"/>
  <c r="AD4769" i="2"/>
  <c r="AC4769" i="2"/>
  <c r="M4769" i="2"/>
  <c r="K4769" i="2"/>
  <c r="L4769" i="2" s="1"/>
  <c r="G4769" i="2"/>
  <c r="AD4768" i="2"/>
  <c r="AC4768" i="2"/>
  <c r="L4768" i="2"/>
  <c r="K4768" i="2"/>
  <c r="M4768" i="2" s="1"/>
  <c r="N4768" i="2" s="1"/>
  <c r="G4768" i="2"/>
  <c r="AD4767" i="2"/>
  <c r="AC4767" i="2"/>
  <c r="K4767" i="2"/>
  <c r="G4767" i="2"/>
  <c r="AD4766" i="2"/>
  <c r="AC4766" i="2"/>
  <c r="L4766" i="2"/>
  <c r="K4766" i="2"/>
  <c r="M4766" i="2" s="1"/>
  <c r="G4766" i="2"/>
  <c r="AD4765" i="2"/>
  <c r="AC4765" i="2"/>
  <c r="M4765" i="2"/>
  <c r="K4765" i="2"/>
  <c r="L4765" i="2" s="1"/>
  <c r="G4765" i="2"/>
  <c r="AD4764" i="2"/>
  <c r="AC4764" i="2"/>
  <c r="L4764" i="2"/>
  <c r="K4764" i="2"/>
  <c r="M4764" i="2" s="1"/>
  <c r="N4764" i="2" s="1"/>
  <c r="G4764" i="2"/>
  <c r="AD4763" i="2"/>
  <c r="AC4763" i="2"/>
  <c r="K4763" i="2"/>
  <c r="G4763" i="2"/>
  <c r="AD4762" i="2"/>
  <c r="AC4762" i="2"/>
  <c r="L4762" i="2"/>
  <c r="K4762" i="2"/>
  <c r="M4762" i="2" s="1"/>
  <c r="G4762" i="2"/>
  <c r="AD4761" i="2"/>
  <c r="AC4761" i="2"/>
  <c r="M4761" i="2"/>
  <c r="K4761" i="2"/>
  <c r="L4761" i="2" s="1"/>
  <c r="G4761" i="2"/>
  <c r="AD4760" i="2"/>
  <c r="AC4760" i="2"/>
  <c r="L4760" i="2"/>
  <c r="K4760" i="2"/>
  <c r="M4760" i="2" s="1"/>
  <c r="N4760" i="2" s="1"/>
  <c r="G4760" i="2"/>
  <c r="AD4759" i="2"/>
  <c r="AC4759" i="2"/>
  <c r="K4759" i="2"/>
  <c r="G4759" i="2"/>
  <c r="AD4758" i="2"/>
  <c r="AC4758" i="2"/>
  <c r="L4758" i="2"/>
  <c r="K4758" i="2"/>
  <c r="M4758" i="2" s="1"/>
  <c r="G4758" i="2"/>
  <c r="AD4757" i="2"/>
  <c r="AC4757" i="2"/>
  <c r="M4757" i="2"/>
  <c r="K4757" i="2"/>
  <c r="L4757" i="2" s="1"/>
  <c r="G4757" i="2"/>
  <c r="AD4756" i="2"/>
  <c r="AC4756" i="2"/>
  <c r="L4756" i="2"/>
  <c r="K4756" i="2"/>
  <c r="M4756" i="2" s="1"/>
  <c r="N4756" i="2" s="1"/>
  <c r="G4756" i="2"/>
  <c r="AD4755" i="2"/>
  <c r="AC4755" i="2"/>
  <c r="K4755" i="2"/>
  <c r="G4755" i="2"/>
  <c r="AD4754" i="2"/>
  <c r="AC4754" i="2"/>
  <c r="L4754" i="2"/>
  <c r="K4754" i="2"/>
  <c r="M4754" i="2" s="1"/>
  <c r="G4754" i="2"/>
  <c r="AD4753" i="2"/>
  <c r="AC4753" i="2"/>
  <c r="M4753" i="2"/>
  <c r="K4753" i="2"/>
  <c r="L4753" i="2" s="1"/>
  <c r="G4753" i="2"/>
  <c r="AD4752" i="2"/>
  <c r="AC4752" i="2"/>
  <c r="L4752" i="2"/>
  <c r="K4752" i="2"/>
  <c r="M4752" i="2" s="1"/>
  <c r="N4752" i="2" s="1"/>
  <c r="G4752" i="2"/>
  <c r="AD4751" i="2"/>
  <c r="AC4751" i="2"/>
  <c r="K4751" i="2"/>
  <c r="G4751" i="2"/>
  <c r="AD4750" i="2"/>
  <c r="AC4750" i="2"/>
  <c r="L4750" i="2"/>
  <c r="K4750" i="2"/>
  <c r="M4750" i="2" s="1"/>
  <c r="G4750" i="2"/>
  <c r="AD4749" i="2"/>
  <c r="AC4749" i="2"/>
  <c r="M4749" i="2"/>
  <c r="K4749" i="2"/>
  <c r="L4749" i="2" s="1"/>
  <c r="G4749" i="2"/>
  <c r="AD4748" i="2"/>
  <c r="AC4748" i="2"/>
  <c r="L4748" i="2"/>
  <c r="K4748" i="2"/>
  <c r="M4748" i="2" s="1"/>
  <c r="N4748" i="2" s="1"/>
  <c r="G4748" i="2"/>
  <c r="AD4747" i="2"/>
  <c r="AC4747" i="2"/>
  <c r="K4747" i="2"/>
  <c r="G4747" i="2"/>
  <c r="AD4746" i="2"/>
  <c r="AC4746" i="2"/>
  <c r="L4746" i="2"/>
  <c r="K4746" i="2"/>
  <c r="M4746" i="2" s="1"/>
  <c r="G4746" i="2"/>
  <c r="AD4745" i="2"/>
  <c r="AC4745" i="2"/>
  <c r="M4745" i="2"/>
  <c r="K4745" i="2"/>
  <c r="L4745" i="2" s="1"/>
  <c r="G4745" i="2"/>
  <c r="AD4744" i="2"/>
  <c r="AC4744" i="2"/>
  <c r="L4744" i="2"/>
  <c r="K4744" i="2"/>
  <c r="M4744" i="2" s="1"/>
  <c r="N4744" i="2" s="1"/>
  <c r="G4744" i="2"/>
  <c r="AD4743" i="2"/>
  <c r="AC4743" i="2"/>
  <c r="K4743" i="2"/>
  <c r="G4743" i="2"/>
  <c r="AD4742" i="2"/>
  <c r="AC4742" i="2"/>
  <c r="L4742" i="2"/>
  <c r="K4742" i="2"/>
  <c r="M4742" i="2" s="1"/>
  <c r="G4742" i="2"/>
  <c r="AD4741" i="2"/>
  <c r="AC4741" i="2"/>
  <c r="M4741" i="2"/>
  <c r="K4741" i="2"/>
  <c r="L4741" i="2" s="1"/>
  <c r="G4741" i="2"/>
  <c r="AD4740" i="2"/>
  <c r="AC4740" i="2"/>
  <c r="L4740" i="2"/>
  <c r="K4740" i="2"/>
  <c r="M4740" i="2" s="1"/>
  <c r="N4740" i="2" s="1"/>
  <c r="G4740" i="2"/>
  <c r="AD4739" i="2"/>
  <c r="AC4739" i="2"/>
  <c r="K4739" i="2"/>
  <c r="G4739" i="2"/>
  <c r="AD4738" i="2"/>
  <c r="AC4738" i="2"/>
  <c r="L4738" i="2"/>
  <c r="K4738" i="2"/>
  <c r="M4738" i="2" s="1"/>
  <c r="G4738" i="2"/>
  <c r="AD4737" i="2"/>
  <c r="AC4737" i="2"/>
  <c r="M4737" i="2"/>
  <c r="K4737" i="2"/>
  <c r="L4737" i="2" s="1"/>
  <c r="G4737" i="2"/>
  <c r="AD4736" i="2"/>
  <c r="AC4736" i="2"/>
  <c r="L4736" i="2"/>
  <c r="K4736" i="2"/>
  <c r="M4736" i="2" s="1"/>
  <c r="N4736" i="2" s="1"/>
  <c r="G4736" i="2"/>
  <c r="AD4735" i="2"/>
  <c r="AC4735" i="2"/>
  <c r="K4735" i="2"/>
  <c r="G4735" i="2"/>
  <c r="AD4734" i="2"/>
  <c r="AC4734" i="2"/>
  <c r="L4734" i="2"/>
  <c r="K4734" i="2"/>
  <c r="M4734" i="2" s="1"/>
  <c r="G4734" i="2"/>
  <c r="AD4733" i="2"/>
  <c r="AC4733" i="2"/>
  <c r="M4733" i="2"/>
  <c r="K4733" i="2"/>
  <c r="L4733" i="2" s="1"/>
  <c r="G4733" i="2"/>
  <c r="AD4732" i="2"/>
  <c r="AC4732" i="2"/>
  <c r="L4732" i="2"/>
  <c r="K4732" i="2"/>
  <c r="M4732" i="2" s="1"/>
  <c r="N4732" i="2" s="1"/>
  <c r="G4732" i="2"/>
  <c r="AD4731" i="2"/>
  <c r="AC4731" i="2"/>
  <c r="K4731" i="2"/>
  <c r="G4731" i="2"/>
  <c r="AD4730" i="2"/>
  <c r="AC4730" i="2"/>
  <c r="L4730" i="2"/>
  <c r="K4730" i="2"/>
  <c r="M4730" i="2" s="1"/>
  <c r="G4730" i="2"/>
  <c r="AD4729" i="2"/>
  <c r="AC4729" i="2"/>
  <c r="M4729" i="2"/>
  <c r="K4729" i="2"/>
  <c r="L4729" i="2" s="1"/>
  <c r="G4729" i="2"/>
  <c r="AD4728" i="2"/>
  <c r="AC4728" i="2"/>
  <c r="L4728" i="2"/>
  <c r="K4728" i="2"/>
  <c r="M4728" i="2" s="1"/>
  <c r="N4728" i="2" s="1"/>
  <c r="G4728" i="2"/>
  <c r="AD4727" i="2"/>
  <c r="AC4727" i="2"/>
  <c r="K4727" i="2"/>
  <c r="G4727" i="2"/>
  <c r="AD4726" i="2"/>
  <c r="AC4726" i="2"/>
  <c r="L4726" i="2"/>
  <c r="K4726" i="2"/>
  <c r="M4726" i="2" s="1"/>
  <c r="G4726" i="2"/>
  <c r="AD4725" i="2"/>
  <c r="AC4725" i="2"/>
  <c r="M4725" i="2"/>
  <c r="K4725" i="2"/>
  <c r="L4725" i="2" s="1"/>
  <c r="G4725" i="2"/>
  <c r="AD4724" i="2"/>
  <c r="AC4724" i="2"/>
  <c r="L4724" i="2"/>
  <c r="K4724" i="2"/>
  <c r="M4724" i="2" s="1"/>
  <c r="N4724" i="2" s="1"/>
  <c r="G4724" i="2"/>
  <c r="AD4723" i="2"/>
  <c r="AC4723" i="2"/>
  <c r="K4723" i="2"/>
  <c r="G4723" i="2"/>
  <c r="AD4722" i="2"/>
  <c r="AC4722" i="2"/>
  <c r="L4722" i="2"/>
  <c r="K4722" i="2"/>
  <c r="M4722" i="2" s="1"/>
  <c r="G4722" i="2"/>
  <c r="AD4721" i="2"/>
  <c r="AC4721" i="2"/>
  <c r="M4721" i="2"/>
  <c r="K4721" i="2"/>
  <c r="L4721" i="2" s="1"/>
  <c r="G4721" i="2"/>
  <c r="AD4720" i="2"/>
  <c r="AC4720" i="2"/>
  <c r="L4720" i="2"/>
  <c r="K4720" i="2"/>
  <c r="M4720" i="2" s="1"/>
  <c r="N4720" i="2" s="1"/>
  <c r="G4720" i="2"/>
  <c r="AD4719" i="2"/>
  <c r="AC4719" i="2"/>
  <c r="K4719" i="2"/>
  <c r="G4719" i="2"/>
  <c r="AD4718" i="2"/>
  <c r="AC4718" i="2"/>
  <c r="L4718" i="2"/>
  <c r="K4718" i="2"/>
  <c r="M4718" i="2" s="1"/>
  <c r="G4718" i="2"/>
  <c r="AD4717" i="2"/>
  <c r="AC4717" i="2"/>
  <c r="M4717" i="2"/>
  <c r="K4717" i="2"/>
  <c r="L4717" i="2" s="1"/>
  <c r="G4717" i="2"/>
  <c r="AD4716" i="2"/>
  <c r="AC4716" i="2"/>
  <c r="L4716" i="2"/>
  <c r="K4716" i="2"/>
  <c r="M4716" i="2" s="1"/>
  <c r="N4716" i="2" s="1"/>
  <c r="G4716" i="2"/>
  <c r="AD4715" i="2"/>
  <c r="AC4715" i="2"/>
  <c r="K4715" i="2"/>
  <c r="G4715" i="2"/>
  <c r="AD4714" i="2"/>
  <c r="AC4714" i="2"/>
  <c r="L4714" i="2"/>
  <c r="K4714" i="2"/>
  <c r="M4714" i="2" s="1"/>
  <c r="G4714" i="2"/>
  <c r="AD4713" i="2"/>
  <c r="AC4713" i="2"/>
  <c r="M4713" i="2"/>
  <c r="K4713" i="2"/>
  <c r="L4713" i="2" s="1"/>
  <c r="G4713" i="2"/>
  <c r="AD4712" i="2"/>
  <c r="AC4712" i="2"/>
  <c r="L4712" i="2"/>
  <c r="K4712" i="2"/>
  <c r="M4712" i="2" s="1"/>
  <c r="N4712" i="2" s="1"/>
  <c r="G4712" i="2"/>
  <c r="AD4711" i="2"/>
  <c r="AC4711" i="2"/>
  <c r="K4711" i="2"/>
  <c r="G4711" i="2"/>
  <c r="AD4710" i="2"/>
  <c r="AC4710" i="2"/>
  <c r="L4710" i="2"/>
  <c r="K4710" i="2"/>
  <c r="M4710" i="2" s="1"/>
  <c r="G4710" i="2"/>
  <c r="AD4709" i="2"/>
  <c r="AC4709" i="2"/>
  <c r="M4709" i="2"/>
  <c r="K4709" i="2"/>
  <c r="L4709" i="2" s="1"/>
  <c r="G4709" i="2"/>
  <c r="AD4708" i="2"/>
  <c r="AC4708" i="2"/>
  <c r="L4708" i="2"/>
  <c r="K4708" i="2"/>
  <c r="M4708" i="2" s="1"/>
  <c r="N4708" i="2" s="1"/>
  <c r="G4708" i="2"/>
  <c r="AD4707" i="2"/>
  <c r="AC4707" i="2"/>
  <c r="K4707" i="2"/>
  <c r="G4707" i="2"/>
  <c r="AD4706" i="2"/>
  <c r="AC4706" i="2"/>
  <c r="L4706" i="2"/>
  <c r="K4706" i="2"/>
  <c r="M4706" i="2" s="1"/>
  <c r="G4706" i="2"/>
  <c r="AD4705" i="2"/>
  <c r="AC4705" i="2"/>
  <c r="M4705" i="2"/>
  <c r="K4705" i="2"/>
  <c r="L4705" i="2" s="1"/>
  <c r="G4705" i="2"/>
  <c r="AD4704" i="2"/>
  <c r="AC4704" i="2"/>
  <c r="L4704" i="2"/>
  <c r="K4704" i="2"/>
  <c r="M4704" i="2" s="1"/>
  <c r="N4704" i="2" s="1"/>
  <c r="G4704" i="2"/>
  <c r="AD4703" i="2"/>
  <c r="AC4703" i="2"/>
  <c r="K4703" i="2"/>
  <c r="G4703" i="2"/>
  <c r="AD4702" i="2"/>
  <c r="AC4702" i="2"/>
  <c r="L4702" i="2"/>
  <c r="K4702" i="2"/>
  <c r="M4702" i="2" s="1"/>
  <c r="G4702" i="2"/>
  <c r="AD4701" i="2"/>
  <c r="AC4701" i="2"/>
  <c r="M4701" i="2"/>
  <c r="K4701" i="2"/>
  <c r="L4701" i="2" s="1"/>
  <c r="G4701" i="2"/>
  <c r="AD4700" i="2"/>
  <c r="AC4700" i="2"/>
  <c r="L4700" i="2"/>
  <c r="K4700" i="2"/>
  <c r="M4700" i="2" s="1"/>
  <c r="N4700" i="2" s="1"/>
  <c r="G4700" i="2"/>
  <c r="AD4699" i="2"/>
  <c r="AC4699" i="2"/>
  <c r="K4699" i="2"/>
  <c r="G4699" i="2"/>
  <c r="AD4698" i="2"/>
  <c r="AC4698" i="2"/>
  <c r="L4698" i="2"/>
  <c r="K4698" i="2"/>
  <c r="M4698" i="2" s="1"/>
  <c r="G4698" i="2"/>
  <c r="AD4697" i="2"/>
  <c r="AC4697" i="2"/>
  <c r="M4697" i="2"/>
  <c r="K4697" i="2"/>
  <c r="L4697" i="2" s="1"/>
  <c r="G4697" i="2"/>
  <c r="AD4696" i="2"/>
  <c r="AC4696" i="2"/>
  <c r="L4696" i="2"/>
  <c r="K4696" i="2"/>
  <c r="M4696" i="2" s="1"/>
  <c r="N4696" i="2" s="1"/>
  <c r="G4696" i="2"/>
  <c r="AD4695" i="2"/>
  <c r="AC4695" i="2"/>
  <c r="K4695" i="2"/>
  <c r="G4695" i="2"/>
  <c r="AD4694" i="2"/>
  <c r="AC4694" i="2"/>
  <c r="L4694" i="2"/>
  <c r="K4694" i="2"/>
  <c r="M4694" i="2" s="1"/>
  <c r="G4694" i="2"/>
  <c r="AD4693" i="2"/>
  <c r="AC4693" i="2"/>
  <c r="M4693" i="2"/>
  <c r="K4693" i="2"/>
  <c r="L4693" i="2" s="1"/>
  <c r="G4693" i="2"/>
  <c r="AD4692" i="2"/>
  <c r="AC4692" i="2"/>
  <c r="L4692" i="2"/>
  <c r="K4692" i="2"/>
  <c r="M4692" i="2" s="1"/>
  <c r="N4692" i="2" s="1"/>
  <c r="G4692" i="2"/>
  <c r="AD4691" i="2"/>
  <c r="AC4691" i="2"/>
  <c r="K4691" i="2"/>
  <c r="G4691" i="2"/>
  <c r="AD4690" i="2"/>
  <c r="AC4690" i="2"/>
  <c r="L4690" i="2"/>
  <c r="K4690" i="2"/>
  <c r="M4690" i="2" s="1"/>
  <c r="G4690" i="2"/>
  <c r="AD4689" i="2"/>
  <c r="AC4689" i="2"/>
  <c r="M4689" i="2"/>
  <c r="K4689" i="2"/>
  <c r="L4689" i="2" s="1"/>
  <c r="G4689" i="2"/>
  <c r="AD4688" i="2"/>
  <c r="AC4688" i="2"/>
  <c r="L4688" i="2"/>
  <c r="K4688" i="2"/>
  <c r="M4688" i="2" s="1"/>
  <c r="N4688" i="2" s="1"/>
  <c r="G4688" i="2"/>
  <c r="AD4687" i="2"/>
  <c r="AC4687" i="2"/>
  <c r="K4687" i="2"/>
  <c r="G4687" i="2"/>
  <c r="AD4686" i="2"/>
  <c r="AC4686" i="2"/>
  <c r="L4686" i="2"/>
  <c r="K4686" i="2"/>
  <c r="M4686" i="2" s="1"/>
  <c r="G4686" i="2"/>
  <c r="AD4685" i="2"/>
  <c r="AC4685" i="2"/>
  <c r="M4685" i="2"/>
  <c r="K4685" i="2"/>
  <c r="L4685" i="2" s="1"/>
  <c r="G4685" i="2"/>
  <c r="AD4684" i="2"/>
  <c r="AC4684" i="2"/>
  <c r="L4684" i="2"/>
  <c r="K4684" i="2"/>
  <c r="M4684" i="2" s="1"/>
  <c r="N4684" i="2" s="1"/>
  <c r="G4684" i="2"/>
  <c r="AD4683" i="2"/>
  <c r="AC4683" i="2"/>
  <c r="K4683" i="2"/>
  <c r="G4683" i="2"/>
  <c r="AD4682" i="2"/>
  <c r="AC4682" i="2"/>
  <c r="L4682" i="2"/>
  <c r="K4682" i="2"/>
  <c r="M4682" i="2" s="1"/>
  <c r="G4682" i="2"/>
  <c r="AD4681" i="2"/>
  <c r="AC4681" i="2"/>
  <c r="M4681" i="2"/>
  <c r="K4681" i="2"/>
  <c r="L4681" i="2" s="1"/>
  <c r="G4681" i="2"/>
  <c r="AD4680" i="2"/>
  <c r="AC4680" i="2"/>
  <c r="L4680" i="2"/>
  <c r="K4680" i="2"/>
  <c r="M4680" i="2" s="1"/>
  <c r="N4680" i="2" s="1"/>
  <c r="G4680" i="2"/>
  <c r="AD4679" i="2"/>
  <c r="AC4679" i="2"/>
  <c r="K4679" i="2"/>
  <c r="G4679" i="2"/>
  <c r="AD4678" i="2"/>
  <c r="AC4678" i="2"/>
  <c r="L4678" i="2"/>
  <c r="K4678" i="2"/>
  <c r="M4678" i="2" s="1"/>
  <c r="G4678" i="2"/>
  <c r="AD4677" i="2"/>
  <c r="AC4677" i="2"/>
  <c r="M4677" i="2"/>
  <c r="K4677" i="2"/>
  <c r="L4677" i="2" s="1"/>
  <c r="G4677" i="2"/>
  <c r="AD4676" i="2"/>
  <c r="AC4676" i="2"/>
  <c r="L4676" i="2"/>
  <c r="K4676" i="2"/>
  <c r="M4676" i="2" s="1"/>
  <c r="N4676" i="2" s="1"/>
  <c r="G4676" i="2"/>
  <c r="AD4675" i="2"/>
  <c r="AC4675" i="2"/>
  <c r="K4675" i="2"/>
  <c r="G4675" i="2"/>
  <c r="AD4674" i="2"/>
  <c r="AC4674" i="2"/>
  <c r="L4674" i="2"/>
  <c r="K4674" i="2"/>
  <c r="M4674" i="2" s="1"/>
  <c r="G4674" i="2"/>
  <c r="AD4673" i="2"/>
  <c r="AC4673" i="2"/>
  <c r="M4673" i="2"/>
  <c r="K4673" i="2"/>
  <c r="L4673" i="2" s="1"/>
  <c r="G4673" i="2"/>
  <c r="AD4672" i="2"/>
  <c r="AC4672" i="2"/>
  <c r="L4672" i="2"/>
  <c r="K4672" i="2"/>
  <c r="M4672" i="2" s="1"/>
  <c r="N4672" i="2" s="1"/>
  <c r="G4672" i="2"/>
  <c r="AD4671" i="2"/>
  <c r="AC4671" i="2"/>
  <c r="K4671" i="2"/>
  <c r="G4671" i="2"/>
  <c r="AD4670" i="2"/>
  <c r="AC4670" i="2"/>
  <c r="L4670" i="2"/>
  <c r="K4670" i="2"/>
  <c r="M4670" i="2" s="1"/>
  <c r="G4670" i="2"/>
  <c r="AD4669" i="2"/>
  <c r="AC4669" i="2"/>
  <c r="M4669" i="2"/>
  <c r="K4669" i="2"/>
  <c r="L4669" i="2" s="1"/>
  <c r="G4669" i="2"/>
  <c r="AD4668" i="2"/>
  <c r="AC4668" i="2"/>
  <c r="L4668" i="2"/>
  <c r="K4668" i="2"/>
  <c r="M4668" i="2" s="1"/>
  <c r="N4668" i="2" s="1"/>
  <c r="G4668" i="2"/>
  <c r="AD4667" i="2"/>
  <c r="AC4667" i="2"/>
  <c r="K4667" i="2"/>
  <c r="G4667" i="2"/>
  <c r="AD4666" i="2"/>
  <c r="AC4666" i="2"/>
  <c r="L4666" i="2"/>
  <c r="K4666" i="2"/>
  <c r="M4666" i="2" s="1"/>
  <c r="G4666" i="2"/>
  <c r="AD4665" i="2"/>
  <c r="AC4665" i="2"/>
  <c r="M4665" i="2"/>
  <c r="K4665" i="2"/>
  <c r="L4665" i="2" s="1"/>
  <c r="G4665" i="2"/>
  <c r="AD4664" i="2"/>
  <c r="AC4664" i="2"/>
  <c r="L4664" i="2"/>
  <c r="K4664" i="2"/>
  <c r="M4664" i="2" s="1"/>
  <c r="N4664" i="2" s="1"/>
  <c r="G4664" i="2"/>
  <c r="AD4663" i="2"/>
  <c r="AC4663" i="2"/>
  <c r="K4663" i="2"/>
  <c r="G4663" i="2"/>
  <c r="AD4662" i="2"/>
  <c r="AC4662" i="2"/>
  <c r="L4662" i="2"/>
  <c r="K4662" i="2"/>
  <c r="M4662" i="2" s="1"/>
  <c r="G4662" i="2"/>
  <c r="AD4661" i="2"/>
  <c r="AC4661" i="2"/>
  <c r="M4661" i="2"/>
  <c r="K4661" i="2"/>
  <c r="L4661" i="2" s="1"/>
  <c r="G4661" i="2"/>
  <c r="AD4660" i="2"/>
  <c r="AC4660" i="2"/>
  <c r="L4660" i="2"/>
  <c r="K4660" i="2"/>
  <c r="M4660" i="2" s="1"/>
  <c r="N4660" i="2" s="1"/>
  <c r="G4660" i="2"/>
  <c r="AD4659" i="2"/>
  <c r="AC4659" i="2"/>
  <c r="K4659" i="2"/>
  <c r="G4659" i="2"/>
  <c r="AD4658" i="2"/>
  <c r="AC4658" i="2"/>
  <c r="L4658" i="2"/>
  <c r="K4658" i="2"/>
  <c r="M4658" i="2" s="1"/>
  <c r="G4658" i="2"/>
  <c r="AD4657" i="2"/>
  <c r="AC4657" i="2"/>
  <c r="M4657" i="2"/>
  <c r="K4657" i="2"/>
  <c r="L4657" i="2" s="1"/>
  <c r="G4657" i="2"/>
  <c r="AD4656" i="2"/>
  <c r="AC4656" i="2"/>
  <c r="L4656" i="2"/>
  <c r="K4656" i="2"/>
  <c r="M4656" i="2" s="1"/>
  <c r="N4656" i="2" s="1"/>
  <c r="G4656" i="2"/>
  <c r="AD4655" i="2"/>
  <c r="AC4655" i="2"/>
  <c r="K4655" i="2"/>
  <c r="G4655" i="2"/>
  <c r="AD4654" i="2"/>
  <c r="AC4654" i="2"/>
  <c r="L4654" i="2"/>
  <c r="K4654" i="2"/>
  <c r="M4654" i="2" s="1"/>
  <c r="G4654" i="2"/>
  <c r="AD4653" i="2"/>
  <c r="AC4653" i="2"/>
  <c r="M4653" i="2"/>
  <c r="K4653" i="2"/>
  <c r="L4653" i="2" s="1"/>
  <c r="G4653" i="2"/>
  <c r="AD4652" i="2"/>
  <c r="AC4652" i="2"/>
  <c r="L4652" i="2"/>
  <c r="K4652" i="2"/>
  <c r="M4652" i="2" s="1"/>
  <c r="N4652" i="2" s="1"/>
  <c r="G4652" i="2"/>
  <c r="AD4651" i="2"/>
  <c r="AC4651" i="2"/>
  <c r="K4651" i="2"/>
  <c r="G4651" i="2"/>
  <c r="AD4650" i="2"/>
  <c r="AC4650" i="2"/>
  <c r="L4650" i="2"/>
  <c r="K4650" i="2"/>
  <c r="M4650" i="2" s="1"/>
  <c r="G4650" i="2"/>
  <c r="AD4649" i="2"/>
  <c r="AC4649" i="2"/>
  <c r="M4649" i="2"/>
  <c r="K4649" i="2"/>
  <c r="L4649" i="2" s="1"/>
  <c r="G4649" i="2"/>
  <c r="AD4648" i="2"/>
  <c r="AC4648" i="2"/>
  <c r="L4648" i="2"/>
  <c r="K4648" i="2"/>
  <c r="M4648" i="2" s="1"/>
  <c r="N4648" i="2" s="1"/>
  <c r="G4648" i="2"/>
  <c r="AD4647" i="2"/>
  <c r="AC4647" i="2"/>
  <c r="K4647" i="2"/>
  <c r="G4647" i="2"/>
  <c r="AD4646" i="2"/>
  <c r="AC4646" i="2"/>
  <c r="L4646" i="2"/>
  <c r="K4646" i="2"/>
  <c r="M4646" i="2" s="1"/>
  <c r="G4646" i="2"/>
  <c r="AD4645" i="2"/>
  <c r="AC4645" i="2"/>
  <c r="M4645" i="2"/>
  <c r="K4645" i="2"/>
  <c r="L4645" i="2" s="1"/>
  <c r="G4645" i="2"/>
  <c r="AD4644" i="2"/>
  <c r="AC4644" i="2"/>
  <c r="L4644" i="2"/>
  <c r="K4644" i="2"/>
  <c r="M4644" i="2" s="1"/>
  <c r="N4644" i="2" s="1"/>
  <c r="G4644" i="2"/>
  <c r="AD4643" i="2"/>
  <c r="AC4643" i="2"/>
  <c r="K4643" i="2"/>
  <c r="G4643" i="2"/>
  <c r="AD4642" i="2"/>
  <c r="AC4642" i="2"/>
  <c r="L4642" i="2"/>
  <c r="K4642" i="2"/>
  <c r="M4642" i="2" s="1"/>
  <c r="G4642" i="2"/>
  <c r="AD4641" i="2"/>
  <c r="AC4641" i="2"/>
  <c r="M4641" i="2"/>
  <c r="K4641" i="2"/>
  <c r="L4641" i="2" s="1"/>
  <c r="G4641" i="2"/>
  <c r="AD4640" i="2"/>
  <c r="AC4640" i="2"/>
  <c r="L4640" i="2"/>
  <c r="K4640" i="2"/>
  <c r="M4640" i="2" s="1"/>
  <c r="N4640" i="2" s="1"/>
  <c r="G4640" i="2"/>
  <c r="AD4639" i="2"/>
  <c r="AC4639" i="2"/>
  <c r="K4639" i="2"/>
  <c r="G4639" i="2"/>
  <c r="AD4638" i="2"/>
  <c r="AC4638" i="2"/>
  <c r="L4638" i="2"/>
  <c r="K4638" i="2"/>
  <c r="M4638" i="2" s="1"/>
  <c r="G4638" i="2"/>
  <c r="AD4637" i="2"/>
  <c r="AC4637" i="2"/>
  <c r="M4637" i="2"/>
  <c r="K4637" i="2"/>
  <c r="L4637" i="2" s="1"/>
  <c r="G4637" i="2"/>
  <c r="AD4636" i="2"/>
  <c r="AC4636" i="2"/>
  <c r="L4636" i="2"/>
  <c r="K4636" i="2"/>
  <c r="M4636" i="2" s="1"/>
  <c r="N4636" i="2" s="1"/>
  <c r="G4636" i="2"/>
  <c r="AD4635" i="2"/>
  <c r="AC4635" i="2"/>
  <c r="K4635" i="2"/>
  <c r="G4635" i="2"/>
  <c r="AD4634" i="2"/>
  <c r="AC4634" i="2"/>
  <c r="L4634" i="2"/>
  <c r="K4634" i="2"/>
  <c r="M4634" i="2" s="1"/>
  <c r="G4634" i="2"/>
  <c r="AD4633" i="2"/>
  <c r="AC4633" i="2"/>
  <c r="M4633" i="2"/>
  <c r="K4633" i="2"/>
  <c r="L4633" i="2" s="1"/>
  <c r="G4633" i="2"/>
  <c r="AD4632" i="2"/>
  <c r="AC4632" i="2"/>
  <c r="L4632" i="2"/>
  <c r="K4632" i="2"/>
  <c r="M4632" i="2" s="1"/>
  <c r="N4632" i="2" s="1"/>
  <c r="G4632" i="2"/>
  <c r="AD4631" i="2"/>
  <c r="AC4631" i="2"/>
  <c r="K4631" i="2"/>
  <c r="G4631" i="2"/>
  <c r="AD4630" i="2"/>
  <c r="AC4630" i="2"/>
  <c r="L4630" i="2"/>
  <c r="K4630" i="2"/>
  <c r="M4630" i="2" s="1"/>
  <c r="G4630" i="2"/>
  <c r="AD4629" i="2"/>
  <c r="AC4629" i="2"/>
  <c r="M4629" i="2"/>
  <c r="K4629" i="2"/>
  <c r="L4629" i="2" s="1"/>
  <c r="G4629" i="2"/>
  <c r="AD4628" i="2"/>
  <c r="AC4628" i="2"/>
  <c r="L4628" i="2"/>
  <c r="K4628" i="2"/>
  <c r="M4628" i="2" s="1"/>
  <c r="N4628" i="2" s="1"/>
  <c r="G4628" i="2"/>
  <c r="AD4627" i="2"/>
  <c r="AC4627" i="2"/>
  <c r="K4627" i="2"/>
  <c r="G4627" i="2"/>
  <c r="AD4626" i="2"/>
  <c r="AC4626" i="2"/>
  <c r="L4626" i="2"/>
  <c r="K4626" i="2"/>
  <c r="M4626" i="2" s="1"/>
  <c r="G4626" i="2"/>
  <c r="AD4625" i="2"/>
  <c r="AC4625" i="2"/>
  <c r="M4625" i="2"/>
  <c r="K4625" i="2"/>
  <c r="L4625" i="2" s="1"/>
  <c r="G4625" i="2"/>
  <c r="AD4624" i="2"/>
  <c r="AC4624" i="2"/>
  <c r="L4624" i="2"/>
  <c r="K4624" i="2"/>
  <c r="M4624" i="2" s="1"/>
  <c r="N4624" i="2" s="1"/>
  <c r="G4624" i="2"/>
  <c r="AD4623" i="2"/>
  <c r="AC4623" i="2"/>
  <c r="K4623" i="2"/>
  <c r="G4623" i="2"/>
  <c r="AD4622" i="2"/>
  <c r="AC4622" i="2"/>
  <c r="L4622" i="2"/>
  <c r="K4622" i="2"/>
  <c r="M4622" i="2" s="1"/>
  <c r="G4622" i="2"/>
  <c r="AD4621" i="2"/>
  <c r="AC4621" i="2"/>
  <c r="M4621" i="2"/>
  <c r="K4621" i="2"/>
  <c r="L4621" i="2" s="1"/>
  <c r="G4621" i="2"/>
  <c r="AD4620" i="2"/>
  <c r="AC4620" i="2"/>
  <c r="L4620" i="2"/>
  <c r="K4620" i="2"/>
  <c r="M4620" i="2" s="1"/>
  <c r="N4620" i="2" s="1"/>
  <c r="G4620" i="2"/>
  <c r="AD4619" i="2"/>
  <c r="AC4619" i="2"/>
  <c r="K4619" i="2"/>
  <c r="G4619" i="2"/>
  <c r="AD4618" i="2"/>
  <c r="AC4618" i="2"/>
  <c r="L4618" i="2"/>
  <c r="K4618" i="2"/>
  <c r="M4618" i="2" s="1"/>
  <c r="G4618" i="2"/>
  <c r="AD4617" i="2"/>
  <c r="AC4617" i="2"/>
  <c r="M4617" i="2"/>
  <c r="K4617" i="2"/>
  <c r="L4617" i="2" s="1"/>
  <c r="G4617" i="2"/>
  <c r="AD4616" i="2"/>
  <c r="AC4616" i="2"/>
  <c r="L4616" i="2"/>
  <c r="K4616" i="2"/>
  <c r="M4616" i="2" s="1"/>
  <c r="N4616" i="2" s="1"/>
  <c r="G4616" i="2"/>
  <c r="AD4615" i="2"/>
  <c r="AC4615" i="2"/>
  <c r="K4615" i="2"/>
  <c r="G4615" i="2"/>
  <c r="AD4614" i="2"/>
  <c r="AC4614" i="2"/>
  <c r="L4614" i="2"/>
  <c r="K4614" i="2"/>
  <c r="M4614" i="2" s="1"/>
  <c r="G4614" i="2"/>
  <c r="AD4613" i="2"/>
  <c r="AC4613" i="2"/>
  <c r="M4613" i="2"/>
  <c r="K4613" i="2"/>
  <c r="L4613" i="2" s="1"/>
  <c r="G4613" i="2"/>
  <c r="AD4612" i="2"/>
  <c r="AC4612" i="2"/>
  <c r="L4612" i="2"/>
  <c r="K4612" i="2"/>
  <c r="M4612" i="2" s="1"/>
  <c r="N4612" i="2" s="1"/>
  <c r="G4612" i="2"/>
  <c r="AD4611" i="2"/>
  <c r="AC4611" i="2"/>
  <c r="K4611" i="2"/>
  <c r="G4611" i="2"/>
  <c r="AD4610" i="2"/>
  <c r="AC4610" i="2"/>
  <c r="L4610" i="2"/>
  <c r="K4610" i="2"/>
  <c r="M4610" i="2" s="1"/>
  <c r="G4610" i="2"/>
  <c r="AD4609" i="2"/>
  <c r="AC4609" i="2"/>
  <c r="M4609" i="2"/>
  <c r="K4609" i="2"/>
  <c r="L4609" i="2" s="1"/>
  <c r="G4609" i="2"/>
  <c r="AD4608" i="2"/>
  <c r="AC4608" i="2"/>
  <c r="L4608" i="2"/>
  <c r="K4608" i="2"/>
  <c r="M4608" i="2" s="1"/>
  <c r="N4608" i="2" s="1"/>
  <c r="G4608" i="2"/>
  <c r="AD4607" i="2"/>
  <c r="AC4607" i="2"/>
  <c r="K4607" i="2"/>
  <c r="G4607" i="2"/>
  <c r="AD4606" i="2"/>
  <c r="AC4606" i="2"/>
  <c r="L4606" i="2"/>
  <c r="K4606" i="2"/>
  <c r="M4606" i="2" s="1"/>
  <c r="G4606" i="2"/>
  <c r="AD4605" i="2"/>
  <c r="AC4605" i="2"/>
  <c r="M4605" i="2"/>
  <c r="K4605" i="2"/>
  <c r="L4605" i="2" s="1"/>
  <c r="G4605" i="2"/>
  <c r="AD4604" i="2"/>
  <c r="AC4604" i="2"/>
  <c r="L4604" i="2"/>
  <c r="K4604" i="2"/>
  <c r="M4604" i="2" s="1"/>
  <c r="N4604" i="2" s="1"/>
  <c r="G4604" i="2"/>
  <c r="AD4603" i="2"/>
  <c r="AC4603" i="2"/>
  <c r="K4603" i="2"/>
  <c r="G4603" i="2"/>
  <c r="AD4602" i="2"/>
  <c r="AC4602" i="2"/>
  <c r="L4602" i="2"/>
  <c r="K4602" i="2"/>
  <c r="M4602" i="2" s="1"/>
  <c r="G4602" i="2"/>
  <c r="AD4601" i="2"/>
  <c r="AC4601" i="2"/>
  <c r="M4601" i="2"/>
  <c r="K4601" i="2"/>
  <c r="L4601" i="2" s="1"/>
  <c r="G4601" i="2"/>
  <c r="AD4600" i="2"/>
  <c r="AC4600" i="2"/>
  <c r="L4600" i="2"/>
  <c r="K4600" i="2"/>
  <c r="M4600" i="2" s="1"/>
  <c r="N4600" i="2" s="1"/>
  <c r="G4600" i="2"/>
  <c r="AD4599" i="2"/>
  <c r="AC4599" i="2"/>
  <c r="K4599" i="2"/>
  <c r="G4599" i="2"/>
  <c r="AD4598" i="2"/>
  <c r="AC4598" i="2"/>
  <c r="L4598" i="2"/>
  <c r="K4598" i="2"/>
  <c r="M4598" i="2" s="1"/>
  <c r="G4598" i="2"/>
  <c r="AD4597" i="2"/>
  <c r="AC4597" i="2"/>
  <c r="M4597" i="2"/>
  <c r="K4597" i="2"/>
  <c r="L4597" i="2" s="1"/>
  <c r="G4597" i="2"/>
  <c r="AD4596" i="2"/>
  <c r="AC4596" i="2"/>
  <c r="L4596" i="2"/>
  <c r="K4596" i="2"/>
  <c r="M4596" i="2" s="1"/>
  <c r="N4596" i="2" s="1"/>
  <c r="G4596" i="2"/>
  <c r="AD4595" i="2"/>
  <c r="AC4595" i="2"/>
  <c r="K4595" i="2"/>
  <c r="G4595" i="2"/>
  <c r="AD4594" i="2"/>
  <c r="AC4594" i="2"/>
  <c r="L4594" i="2"/>
  <c r="K4594" i="2"/>
  <c r="M4594" i="2" s="1"/>
  <c r="G4594" i="2"/>
  <c r="AD4593" i="2"/>
  <c r="AC4593" i="2"/>
  <c r="M4593" i="2"/>
  <c r="K4593" i="2"/>
  <c r="L4593" i="2" s="1"/>
  <c r="G4593" i="2"/>
  <c r="AD4592" i="2"/>
  <c r="AC4592" i="2"/>
  <c r="L4592" i="2"/>
  <c r="K4592" i="2"/>
  <c r="M4592" i="2" s="1"/>
  <c r="N4592" i="2" s="1"/>
  <c r="G4592" i="2"/>
  <c r="AD4591" i="2"/>
  <c r="AC4591" i="2"/>
  <c r="K4591" i="2"/>
  <c r="G4591" i="2"/>
  <c r="AD4590" i="2"/>
  <c r="AC4590" i="2"/>
  <c r="L4590" i="2"/>
  <c r="K4590" i="2"/>
  <c r="M4590" i="2" s="1"/>
  <c r="G4590" i="2"/>
  <c r="AD4589" i="2"/>
  <c r="AC4589" i="2"/>
  <c r="M4589" i="2"/>
  <c r="K4589" i="2"/>
  <c r="L4589" i="2" s="1"/>
  <c r="G4589" i="2"/>
  <c r="AD4588" i="2"/>
  <c r="AC4588" i="2"/>
  <c r="L4588" i="2"/>
  <c r="K4588" i="2"/>
  <c r="M4588" i="2" s="1"/>
  <c r="N4588" i="2" s="1"/>
  <c r="G4588" i="2"/>
  <c r="AD4587" i="2"/>
  <c r="AC4587" i="2"/>
  <c r="K4587" i="2"/>
  <c r="G4587" i="2"/>
  <c r="AD4586" i="2"/>
  <c r="AC4586" i="2"/>
  <c r="L4586" i="2"/>
  <c r="K4586" i="2"/>
  <c r="M4586" i="2" s="1"/>
  <c r="G4586" i="2"/>
  <c r="AD4585" i="2"/>
  <c r="AC4585" i="2"/>
  <c r="M4585" i="2"/>
  <c r="K4585" i="2"/>
  <c r="L4585" i="2" s="1"/>
  <c r="G4585" i="2"/>
  <c r="AD4584" i="2"/>
  <c r="AC4584" i="2"/>
  <c r="L4584" i="2"/>
  <c r="K4584" i="2"/>
  <c r="M4584" i="2" s="1"/>
  <c r="N4584" i="2" s="1"/>
  <c r="G4584" i="2"/>
  <c r="AD4583" i="2"/>
  <c r="AC4583" i="2"/>
  <c r="K4583" i="2"/>
  <c r="G4583" i="2"/>
  <c r="AD4582" i="2"/>
  <c r="AC4582" i="2"/>
  <c r="L4582" i="2"/>
  <c r="K4582" i="2"/>
  <c r="M4582" i="2" s="1"/>
  <c r="G4582" i="2"/>
  <c r="AD4581" i="2"/>
  <c r="AC4581" i="2"/>
  <c r="M4581" i="2"/>
  <c r="K4581" i="2"/>
  <c r="L4581" i="2" s="1"/>
  <c r="G4581" i="2"/>
  <c r="AD4580" i="2"/>
  <c r="AC4580" i="2"/>
  <c r="L4580" i="2"/>
  <c r="K4580" i="2"/>
  <c r="M4580" i="2" s="1"/>
  <c r="N4580" i="2" s="1"/>
  <c r="G4580" i="2"/>
  <c r="AD4579" i="2"/>
  <c r="AC4579" i="2"/>
  <c r="K4579" i="2"/>
  <c r="G4579" i="2"/>
  <c r="AD4578" i="2"/>
  <c r="AC4578" i="2"/>
  <c r="L4578" i="2"/>
  <c r="K4578" i="2"/>
  <c r="M4578" i="2" s="1"/>
  <c r="G4578" i="2"/>
  <c r="AD4577" i="2"/>
  <c r="AC4577" i="2"/>
  <c r="M4577" i="2"/>
  <c r="K4577" i="2"/>
  <c r="L4577" i="2" s="1"/>
  <c r="G4577" i="2"/>
  <c r="AD4576" i="2"/>
  <c r="AC4576" i="2"/>
  <c r="L4576" i="2"/>
  <c r="K4576" i="2"/>
  <c r="M4576" i="2" s="1"/>
  <c r="N4576" i="2" s="1"/>
  <c r="G4576" i="2"/>
  <c r="AD4575" i="2"/>
  <c r="AC4575" i="2"/>
  <c r="K4575" i="2"/>
  <c r="G4575" i="2"/>
  <c r="AD4574" i="2"/>
  <c r="AC4574" i="2"/>
  <c r="L4574" i="2"/>
  <c r="K4574" i="2"/>
  <c r="M4574" i="2" s="1"/>
  <c r="G4574" i="2"/>
  <c r="AD4573" i="2"/>
  <c r="AC4573" i="2"/>
  <c r="M4573" i="2"/>
  <c r="K4573" i="2"/>
  <c r="L4573" i="2" s="1"/>
  <c r="G4573" i="2"/>
  <c r="AD4572" i="2"/>
  <c r="AC4572" i="2"/>
  <c r="L4572" i="2"/>
  <c r="K4572" i="2"/>
  <c r="M4572" i="2" s="1"/>
  <c r="N4572" i="2" s="1"/>
  <c r="G4572" i="2"/>
  <c r="AD4571" i="2"/>
  <c r="AC4571" i="2"/>
  <c r="K4571" i="2"/>
  <c r="G4571" i="2"/>
  <c r="AD4570" i="2"/>
  <c r="AC4570" i="2"/>
  <c r="L4570" i="2"/>
  <c r="K4570" i="2"/>
  <c r="M4570" i="2" s="1"/>
  <c r="G4570" i="2"/>
  <c r="AD4569" i="2"/>
  <c r="AC4569" i="2"/>
  <c r="M4569" i="2"/>
  <c r="K4569" i="2"/>
  <c r="L4569" i="2" s="1"/>
  <c r="G4569" i="2"/>
  <c r="AD4568" i="2"/>
  <c r="AC4568" i="2"/>
  <c r="L4568" i="2"/>
  <c r="K4568" i="2"/>
  <c r="M4568" i="2" s="1"/>
  <c r="N4568" i="2" s="1"/>
  <c r="G4568" i="2"/>
  <c r="AD4567" i="2"/>
  <c r="AC4567" i="2"/>
  <c r="K4567" i="2"/>
  <c r="G4567" i="2"/>
  <c r="AD4566" i="2"/>
  <c r="AC4566" i="2"/>
  <c r="L4566" i="2"/>
  <c r="K4566" i="2"/>
  <c r="M4566" i="2" s="1"/>
  <c r="G4566" i="2"/>
  <c r="AD4565" i="2"/>
  <c r="AC4565" i="2"/>
  <c r="M4565" i="2"/>
  <c r="K4565" i="2"/>
  <c r="L4565" i="2" s="1"/>
  <c r="G4565" i="2"/>
  <c r="AD4564" i="2"/>
  <c r="AC4564" i="2"/>
  <c r="L4564" i="2"/>
  <c r="K4564" i="2"/>
  <c r="M4564" i="2" s="1"/>
  <c r="N4564" i="2" s="1"/>
  <c r="G4564" i="2"/>
  <c r="AD4563" i="2"/>
  <c r="AC4563" i="2"/>
  <c r="K4563" i="2"/>
  <c r="G4563" i="2"/>
  <c r="AD4562" i="2"/>
  <c r="AC4562" i="2"/>
  <c r="L4562" i="2"/>
  <c r="K4562" i="2"/>
  <c r="M4562" i="2" s="1"/>
  <c r="G4562" i="2"/>
  <c r="AD4561" i="2"/>
  <c r="AC4561" i="2"/>
  <c r="M4561" i="2"/>
  <c r="K4561" i="2"/>
  <c r="L4561" i="2" s="1"/>
  <c r="G4561" i="2"/>
  <c r="AD4560" i="2"/>
  <c r="AC4560" i="2"/>
  <c r="L4560" i="2"/>
  <c r="K4560" i="2"/>
  <c r="M4560" i="2" s="1"/>
  <c r="N4560" i="2" s="1"/>
  <c r="G4560" i="2"/>
  <c r="AD4559" i="2"/>
  <c r="AC4559" i="2"/>
  <c r="K4559" i="2"/>
  <c r="G4559" i="2"/>
  <c r="AD4558" i="2"/>
  <c r="AC4558" i="2"/>
  <c r="L4558" i="2"/>
  <c r="K4558" i="2"/>
  <c r="M4558" i="2" s="1"/>
  <c r="G4558" i="2"/>
  <c r="AD4557" i="2"/>
  <c r="AC4557" i="2"/>
  <c r="M4557" i="2"/>
  <c r="K4557" i="2"/>
  <c r="L4557" i="2" s="1"/>
  <c r="G4557" i="2"/>
  <c r="AD4556" i="2"/>
  <c r="AC4556" i="2"/>
  <c r="L4556" i="2"/>
  <c r="K4556" i="2"/>
  <c r="M4556" i="2" s="1"/>
  <c r="N4556" i="2" s="1"/>
  <c r="G4556" i="2"/>
  <c r="AD4555" i="2"/>
  <c r="AC4555" i="2"/>
  <c r="K4555" i="2"/>
  <c r="G4555" i="2"/>
  <c r="AD4554" i="2"/>
  <c r="AC4554" i="2"/>
  <c r="L4554" i="2"/>
  <c r="K4554" i="2"/>
  <c r="M4554" i="2" s="1"/>
  <c r="G4554" i="2"/>
  <c r="AD4553" i="2"/>
  <c r="AC4553" i="2"/>
  <c r="M4553" i="2"/>
  <c r="K4553" i="2"/>
  <c r="L4553" i="2" s="1"/>
  <c r="G4553" i="2"/>
  <c r="AD4552" i="2"/>
  <c r="AC4552" i="2"/>
  <c r="L4552" i="2"/>
  <c r="K4552" i="2"/>
  <c r="M4552" i="2" s="1"/>
  <c r="N4552" i="2" s="1"/>
  <c r="G4552" i="2"/>
  <c r="AD4551" i="2"/>
  <c r="AC4551" i="2"/>
  <c r="K4551" i="2"/>
  <c r="G4551" i="2"/>
  <c r="AD4550" i="2"/>
  <c r="AC4550" i="2"/>
  <c r="L4550" i="2"/>
  <c r="K4550" i="2"/>
  <c r="M4550" i="2" s="1"/>
  <c r="G4550" i="2"/>
  <c r="AD4549" i="2"/>
  <c r="AC4549" i="2"/>
  <c r="M4549" i="2"/>
  <c r="K4549" i="2"/>
  <c r="L4549" i="2" s="1"/>
  <c r="G4549" i="2"/>
  <c r="AD4548" i="2"/>
  <c r="AC4548" i="2"/>
  <c r="L4548" i="2"/>
  <c r="K4548" i="2"/>
  <c r="M4548" i="2" s="1"/>
  <c r="N4548" i="2" s="1"/>
  <c r="G4548" i="2"/>
  <c r="AD4547" i="2"/>
  <c r="AC4547" i="2"/>
  <c r="K4547" i="2"/>
  <c r="G4547" i="2"/>
  <c r="AD4546" i="2"/>
  <c r="AC4546" i="2"/>
  <c r="L4546" i="2"/>
  <c r="K4546" i="2"/>
  <c r="M4546" i="2" s="1"/>
  <c r="G4546" i="2"/>
  <c r="AD4545" i="2"/>
  <c r="AC4545" i="2"/>
  <c r="M4545" i="2"/>
  <c r="K4545" i="2"/>
  <c r="L4545" i="2" s="1"/>
  <c r="G4545" i="2"/>
  <c r="AD4544" i="2"/>
  <c r="AC4544" i="2"/>
  <c r="L4544" i="2"/>
  <c r="K4544" i="2"/>
  <c r="M4544" i="2" s="1"/>
  <c r="N4544" i="2" s="1"/>
  <c r="G4544" i="2"/>
  <c r="AD4543" i="2"/>
  <c r="AC4543" i="2"/>
  <c r="K4543" i="2"/>
  <c r="G4543" i="2"/>
  <c r="AD4542" i="2"/>
  <c r="AC4542" i="2"/>
  <c r="L4542" i="2"/>
  <c r="K4542" i="2"/>
  <c r="M4542" i="2" s="1"/>
  <c r="G4542" i="2"/>
  <c r="AD4541" i="2"/>
  <c r="AC4541" i="2"/>
  <c r="M4541" i="2"/>
  <c r="K4541" i="2"/>
  <c r="L4541" i="2" s="1"/>
  <c r="G4541" i="2"/>
  <c r="AD4540" i="2"/>
  <c r="AC4540" i="2"/>
  <c r="L4540" i="2"/>
  <c r="K4540" i="2"/>
  <c r="M4540" i="2" s="1"/>
  <c r="N4540" i="2" s="1"/>
  <c r="G4540" i="2"/>
  <c r="AD4539" i="2"/>
  <c r="AC4539" i="2"/>
  <c r="K4539" i="2"/>
  <c r="G4539" i="2"/>
  <c r="AD4538" i="2"/>
  <c r="AC4538" i="2"/>
  <c r="L4538" i="2"/>
  <c r="K4538" i="2"/>
  <c r="M4538" i="2" s="1"/>
  <c r="G4538" i="2"/>
  <c r="AD4537" i="2"/>
  <c r="AC4537" i="2"/>
  <c r="M4537" i="2"/>
  <c r="K4537" i="2"/>
  <c r="L4537" i="2" s="1"/>
  <c r="G4537" i="2"/>
  <c r="AD4536" i="2"/>
  <c r="AC4536" i="2"/>
  <c r="L4536" i="2"/>
  <c r="K4536" i="2"/>
  <c r="M4536" i="2" s="1"/>
  <c r="N4536" i="2" s="1"/>
  <c r="G4536" i="2"/>
  <c r="AD4535" i="2"/>
  <c r="AC4535" i="2"/>
  <c r="K4535" i="2"/>
  <c r="G4535" i="2"/>
  <c r="AD4534" i="2"/>
  <c r="AC4534" i="2"/>
  <c r="L4534" i="2"/>
  <c r="K4534" i="2"/>
  <c r="M4534" i="2" s="1"/>
  <c r="G4534" i="2"/>
  <c r="AD4533" i="2"/>
  <c r="AC4533" i="2"/>
  <c r="M4533" i="2"/>
  <c r="K4533" i="2"/>
  <c r="L4533" i="2" s="1"/>
  <c r="G4533" i="2"/>
  <c r="AD4532" i="2"/>
  <c r="AC4532" i="2"/>
  <c r="L4532" i="2"/>
  <c r="K4532" i="2"/>
  <c r="M4532" i="2" s="1"/>
  <c r="N4532" i="2" s="1"/>
  <c r="G4532" i="2"/>
  <c r="AD4531" i="2"/>
  <c r="AC4531" i="2"/>
  <c r="K4531" i="2"/>
  <c r="G4531" i="2"/>
  <c r="AD4530" i="2"/>
  <c r="AC4530" i="2"/>
  <c r="L4530" i="2"/>
  <c r="K4530" i="2"/>
  <c r="M4530" i="2" s="1"/>
  <c r="G4530" i="2"/>
  <c r="AD4529" i="2"/>
  <c r="AC4529" i="2"/>
  <c r="M4529" i="2"/>
  <c r="K4529" i="2"/>
  <c r="L4529" i="2" s="1"/>
  <c r="G4529" i="2"/>
  <c r="AD4528" i="2"/>
  <c r="AC4528" i="2"/>
  <c r="L4528" i="2"/>
  <c r="K4528" i="2"/>
  <c r="M4528" i="2" s="1"/>
  <c r="N4528" i="2" s="1"/>
  <c r="G4528" i="2"/>
  <c r="AD4527" i="2"/>
  <c r="AC4527" i="2"/>
  <c r="K4527" i="2"/>
  <c r="G4527" i="2"/>
  <c r="AD4526" i="2"/>
  <c r="AC4526" i="2"/>
  <c r="L4526" i="2"/>
  <c r="K4526" i="2"/>
  <c r="M4526" i="2" s="1"/>
  <c r="G4526" i="2"/>
  <c r="AD4525" i="2"/>
  <c r="AC4525" i="2"/>
  <c r="M4525" i="2"/>
  <c r="K4525" i="2"/>
  <c r="L4525" i="2" s="1"/>
  <c r="G4525" i="2"/>
  <c r="AD4524" i="2"/>
  <c r="AC4524" i="2"/>
  <c r="L4524" i="2"/>
  <c r="K4524" i="2"/>
  <c r="M4524" i="2" s="1"/>
  <c r="N4524" i="2" s="1"/>
  <c r="G4524" i="2"/>
  <c r="AD4523" i="2"/>
  <c r="AC4523" i="2"/>
  <c r="K4523" i="2"/>
  <c r="G4523" i="2"/>
  <c r="AD4522" i="2"/>
  <c r="AC4522" i="2"/>
  <c r="L4522" i="2"/>
  <c r="K4522" i="2"/>
  <c r="M4522" i="2" s="1"/>
  <c r="G4522" i="2"/>
  <c r="AD4521" i="2"/>
  <c r="AC4521" i="2"/>
  <c r="M4521" i="2"/>
  <c r="K4521" i="2"/>
  <c r="L4521" i="2" s="1"/>
  <c r="G4521" i="2"/>
  <c r="AD4520" i="2"/>
  <c r="AC4520" i="2"/>
  <c r="L4520" i="2"/>
  <c r="K4520" i="2"/>
  <c r="M4520" i="2" s="1"/>
  <c r="N4520" i="2" s="1"/>
  <c r="G4520" i="2"/>
  <c r="AD4519" i="2"/>
  <c r="AC4519" i="2"/>
  <c r="K4519" i="2"/>
  <c r="G4519" i="2"/>
  <c r="AD4518" i="2"/>
  <c r="AC4518" i="2"/>
  <c r="L4518" i="2"/>
  <c r="K4518" i="2"/>
  <c r="M4518" i="2" s="1"/>
  <c r="G4518" i="2"/>
  <c r="AD4517" i="2"/>
  <c r="AC4517" i="2"/>
  <c r="M4517" i="2"/>
  <c r="K4517" i="2"/>
  <c r="L4517" i="2" s="1"/>
  <c r="G4517" i="2"/>
  <c r="AD4516" i="2"/>
  <c r="AC4516" i="2"/>
  <c r="L4516" i="2"/>
  <c r="K4516" i="2"/>
  <c r="M4516" i="2" s="1"/>
  <c r="N4516" i="2" s="1"/>
  <c r="G4516" i="2"/>
  <c r="AD4515" i="2"/>
  <c r="AC4515" i="2"/>
  <c r="K4515" i="2"/>
  <c r="G4515" i="2"/>
  <c r="AD4514" i="2"/>
  <c r="AC4514" i="2"/>
  <c r="L4514" i="2"/>
  <c r="K4514" i="2"/>
  <c r="M4514" i="2" s="1"/>
  <c r="G4514" i="2"/>
  <c r="AD4513" i="2"/>
  <c r="AC4513" i="2"/>
  <c r="M4513" i="2"/>
  <c r="K4513" i="2"/>
  <c r="L4513" i="2" s="1"/>
  <c r="G4513" i="2"/>
  <c r="AD4512" i="2"/>
  <c r="AC4512" i="2"/>
  <c r="L4512" i="2"/>
  <c r="K4512" i="2"/>
  <c r="M4512" i="2" s="1"/>
  <c r="N4512" i="2" s="1"/>
  <c r="G4512" i="2"/>
  <c r="AD4511" i="2"/>
  <c r="AC4511" i="2"/>
  <c r="K4511" i="2"/>
  <c r="G4511" i="2"/>
  <c r="AD4510" i="2"/>
  <c r="AC4510" i="2"/>
  <c r="L4510" i="2"/>
  <c r="K4510" i="2"/>
  <c r="M4510" i="2" s="1"/>
  <c r="G4510" i="2"/>
  <c r="AD4509" i="2"/>
  <c r="AC4509" i="2"/>
  <c r="M4509" i="2"/>
  <c r="K4509" i="2"/>
  <c r="L4509" i="2" s="1"/>
  <c r="G4509" i="2"/>
  <c r="AD4508" i="2"/>
  <c r="AC4508" i="2"/>
  <c r="L4508" i="2"/>
  <c r="K4508" i="2"/>
  <c r="M4508" i="2" s="1"/>
  <c r="N4508" i="2" s="1"/>
  <c r="G4508" i="2"/>
  <c r="AD4507" i="2"/>
  <c r="AC4507" i="2"/>
  <c r="K4507" i="2"/>
  <c r="G4507" i="2"/>
  <c r="AD4506" i="2"/>
  <c r="AC4506" i="2"/>
  <c r="L4506" i="2"/>
  <c r="K4506" i="2"/>
  <c r="M4506" i="2" s="1"/>
  <c r="G4506" i="2"/>
  <c r="AD4505" i="2"/>
  <c r="AC4505" i="2"/>
  <c r="M4505" i="2"/>
  <c r="K4505" i="2"/>
  <c r="L4505" i="2" s="1"/>
  <c r="G4505" i="2"/>
  <c r="AD4504" i="2"/>
  <c r="AC4504" i="2"/>
  <c r="L4504" i="2"/>
  <c r="K4504" i="2"/>
  <c r="M4504" i="2" s="1"/>
  <c r="N4504" i="2" s="1"/>
  <c r="G4504" i="2"/>
  <c r="AD4503" i="2"/>
  <c r="AC4503" i="2"/>
  <c r="K4503" i="2"/>
  <c r="G4503" i="2"/>
  <c r="AD4502" i="2"/>
  <c r="AC4502" i="2"/>
  <c r="L4502" i="2"/>
  <c r="K4502" i="2"/>
  <c r="M4502" i="2" s="1"/>
  <c r="G4502" i="2"/>
  <c r="AD4501" i="2"/>
  <c r="AC4501" i="2"/>
  <c r="M4501" i="2"/>
  <c r="K4501" i="2"/>
  <c r="L4501" i="2" s="1"/>
  <c r="G4501" i="2"/>
  <c r="AD4500" i="2"/>
  <c r="AC4500" i="2"/>
  <c r="L4500" i="2"/>
  <c r="K4500" i="2"/>
  <c r="M4500" i="2" s="1"/>
  <c r="N4500" i="2" s="1"/>
  <c r="G4500" i="2"/>
  <c r="AD4499" i="2"/>
  <c r="AC4499" i="2"/>
  <c r="K4499" i="2"/>
  <c r="G4499" i="2"/>
  <c r="AD4498" i="2"/>
  <c r="AC4498" i="2"/>
  <c r="L4498" i="2"/>
  <c r="K4498" i="2"/>
  <c r="M4498" i="2" s="1"/>
  <c r="G4498" i="2"/>
  <c r="AD4497" i="2"/>
  <c r="AC4497" i="2"/>
  <c r="M4497" i="2"/>
  <c r="K4497" i="2"/>
  <c r="L4497" i="2" s="1"/>
  <c r="G4497" i="2"/>
  <c r="AD4496" i="2"/>
  <c r="AC4496" i="2"/>
  <c r="L4496" i="2"/>
  <c r="K4496" i="2"/>
  <c r="M4496" i="2" s="1"/>
  <c r="N4496" i="2" s="1"/>
  <c r="G4496" i="2"/>
  <c r="AD4495" i="2"/>
  <c r="AC4495" i="2"/>
  <c r="K4495" i="2"/>
  <c r="G4495" i="2"/>
  <c r="AD4494" i="2"/>
  <c r="AC4494" i="2"/>
  <c r="L4494" i="2"/>
  <c r="K4494" i="2"/>
  <c r="M4494" i="2" s="1"/>
  <c r="G4494" i="2"/>
  <c r="AD4493" i="2"/>
  <c r="AC4493" i="2"/>
  <c r="M4493" i="2"/>
  <c r="K4493" i="2"/>
  <c r="L4493" i="2" s="1"/>
  <c r="G4493" i="2"/>
  <c r="AD4492" i="2"/>
  <c r="AC4492" i="2"/>
  <c r="L4492" i="2"/>
  <c r="K4492" i="2"/>
  <c r="M4492" i="2" s="1"/>
  <c r="N4492" i="2" s="1"/>
  <c r="G4492" i="2"/>
  <c r="AD4491" i="2"/>
  <c r="AC4491" i="2"/>
  <c r="K4491" i="2"/>
  <c r="G4491" i="2"/>
  <c r="AD4490" i="2"/>
  <c r="AC4490" i="2"/>
  <c r="L4490" i="2"/>
  <c r="K4490" i="2"/>
  <c r="M4490" i="2" s="1"/>
  <c r="G4490" i="2"/>
  <c r="AD4489" i="2"/>
  <c r="AC4489" i="2"/>
  <c r="M4489" i="2"/>
  <c r="K4489" i="2"/>
  <c r="L4489" i="2" s="1"/>
  <c r="G4489" i="2"/>
  <c r="AD4488" i="2"/>
  <c r="AC4488" i="2"/>
  <c r="L4488" i="2"/>
  <c r="K4488" i="2"/>
  <c r="M4488" i="2" s="1"/>
  <c r="N4488" i="2" s="1"/>
  <c r="G4488" i="2"/>
  <c r="AD4487" i="2"/>
  <c r="AC4487" i="2"/>
  <c r="K4487" i="2"/>
  <c r="G4487" i="2"/>
  <c r="AD4486" i="2"/>
  <c r="AC4486" i="2"/>
  <c r="L4486" i="2"/>
  <c r="K4486" i="2"/>
  <c r="M4486" i="2" s="1"/>
  <c r="G4486" i="2"/>
  <c r="AD4485" i="2"/>
  <c r="AC4485" i="2"/>
  <c r="M4485" i="2"/>
  <c r="K4485" i="2"/>
  <c r="L4485" i="2" s="1"/>
  <c r="G4485" i="2"/>
  <c r="AD4484" i="2"/>
  <c r="AC4484" i="2"/>
  <c r="L4484" i="2"/>
  <c r="K4484" i="2"/>
  <c r="M4484" i="2" s="1"/>
  <c r="N4484" i="2" s="1"/>
  <c r="G4484" i="2"/>
  <c r="AD4483" i="2"/>
  <c r="AC4483" i="2"/>
  <c r="K4483" i="2"/>
  <c r="G4483" i="2"/>
  <c r="AD4482" i="2"/>
  <c r="AC4482" i="2"/>
  <c r="L4482" i="2"/>
  <c r="K4482" i="2"/>
  <c r="M4482" i="2" s="1"/>
  <c r="G4482" i="2"/>
  <c r="AD4481" i="2"/>
  <c r="AC4481" i="2"/>
  <c r="M4481" i="2"/>
  <c r="K4481" i="2"/>
  <c r="L4481" i="2" s="1"/>
  <c r="G4481" i="2"/>
  <c r="AD4480" i="2"/>
  <c r="AC4480" i="2"/>
  <c r="L4480" i="2"/>
  <c r="K4480" i="2"/>
  <c r="M4480" i="2" s="1"/>
  <c r="N4480" i="2" s="1"/>
  <c r="G4480" i="2"/>
  <c r="AD4479" i="2"/>
  <c r="AC4479" i="2"/>
  <c r="K4479" i="2"/>
  <c r="G4479" i="2"/>
  <c r="AD4478" i="2"/>
  <c r="AC4478" i="2"/>
  <c r="L4478" i="2"/>
  <c r="K4478" i="2"/>
  <c r="M4478" i="2" s="1"/>
  <c r="G4478" i="2"/>
  <c r="AD4477" i="2"/>
  <c r="AC4477" i="2"/>
  <c r="M4477" i="2"/>
  <c r="K4477" i="2"/>
  <c r="L4477" i="2" s="1"/>
  <c r="G4477" i="2"/>
  <c r="AD4476" i="2"/>
  <c r="AC4476" i="2"/>
  <c r="L4476" i="2"/>
  <c r="K4476" i="2"/>
  <c r="M4476" i="2" s="1"/>
  <c r="N4476" i="2" s="1"/>
  <c r="G4476" i="2"/>
  <c r="AD4475" i="2"/>
  <c r="AC4475" i="2"/>
  <c r="K4475" i="2"/>
  <c r="G4475" i="2"/>
  <c r="AD4474" i="2"/>
  <c r="AC4474" i="2"/>
  <c r="L4474" i="2"/>
  <c r="K4474" i="2"/>
  <c r="M4474" i="2" s="1"/>
  <c r="G4474" i="2"/>
  <c r="AD4473" i="2"/>
  <c r="AC4473" i="2"/>
  <c r="M4473" i="2"/>
  <c r="K4473" i="2"/>
  <c r="L4473" i="2" s="1"/>
  <c r="G4473" i="2"/>
  <c r="AD4472" i="2"/>
  <c r="AC4472" i="2"/>
  <c r="L4472" i="2"/>
  <c r="K4472" i="2"/>
  <c r="M4472" i="2" s="1"/>
  <c r="N4472" i="2" s="1"/>
  <c r="G4472" i="2"/>
  <c r="AD4471" i="2"/>
  <c r="AC4471" i="2"/>
  <c r="K4471" i="2"/>
  <c r="G4471" i="2"/>
  <c r="AD4470" i="2"/>
  <c r="AC4470" i="2"/>
  <c r="L4470" i="2"/>
  <c r="K4470" i="2"/>
  <c r="M4470" i="2" s="1"/>
  <c r="G4470" i="2"/>
  <c r="AD4469" i="2"/>
  <c r="AC4469" i="2"/>
  <c r="M4469" i="2"/>
  <c r="K4469" i="2"/>
  <c r="L4469" i="2" s="1"/>
  <c r="G4469" i="2"/>
  <c r="AD4468" i="2"/>
  <c r="AC4468" i="2"/>
  <c r="L4468" i="2"/>
  <c r="K4468" i="2"/>
  <c r="M4468" i="2" s="1"/>
  <c r="N4468" i="2" s="1"/>
  <c r="G4468" i="2"/>
  <c r="AD4467" i="2"/>
  <c r="AC4467" i="2"/>
  <c r="K4467" i="2"/>
  <c r="G4467" i="2"/>
  <c r="AD4466" i="2"/>
  <c r="AC4466" i="2"/>
  <c r="L4466" i="2"/>
  <c r="K4466" i="2"/>
  <c r="M4466" i="2" s="1"/>
  <c r="G4466" i="2"/>
  <c r="AD4465" i="2"/>
  <c r="AC4465" i="2"/>
  <c r="M4465" i="2"/>
  <c r="K4465" i="2"/>
  <c r="L4465" i="2" s="1"/>
  <c r="G4465" i="2"/>
  <c r="AD4464" i="2"/>
  <c r="AC4464" i="2"/>
  <c r="L4464" i="2"/>
  <c r="K4464" i="2"/>
  <c r="M4464" i="2" s="1"/>
  <c r="N4464" i="2" s="1"/>
  <c r="G4464" i="2"/>
  <c r="AD4463" i="2"/>
  <c r="AC4463" i="2"/>
  <c r="K4463" i="2"/>
  <c r="G4463" i="2"/>
  <c r="AD4462" i="2"/>
  <c r="AC4462" i="2"/>
  <c r="L4462" i="2"/>
  <c r="K4462" i="2"/>
  <c r="M4462" i="2" s="1"/>
  <c r="G4462" i="2"/>
  <c r="AD4461" i="2"/>
  <c r="AC4461" i="2"/>
  <c r="M4461" i="2"/>
  <c r="K4461" i="2"/>
  <c r="L4461" i="2" s="1"/>
  <c r="G4461" i="2"/>
  <c r="AD4460" i="2"/>
  <c r="AC4460" i="2"/>
  <c r="L4460" i="2"/>
  <c r="K4460" i="2"/>
  <c r="M4460" i="2" s="1"/>
  <c r="N4460" i="2" s="1"/>
  <c r="G4460" i="2"/>
  <c r="AD4459" i="2"/>
  <c r="AC4459" i="2"/>
  <c r="K4459" i="2"/>
  <c r="G4459" i="2"/>
  <c r="AD4458" i="2"/>
  <c r="AC4458" i="2"/>
  <c r="L4458" i="2"/>
  <c r="K4458" i="2"/>
  <c r="M4458" i="2" s="1"/>
  <c r="G4458" i="2"/>
  <c r="AD4457" i="2"/>
  <c r="AC4457" i="2"/>
  <c r="M4457" i="2"/>
  <c r="K4457" i="2"/>
  <c r="L4457" i="2" s="1"/>
  <c r="G4457" i="2"/>
  <c r="AD4456" i="2"/>
  <c r="AC4456" i="2"/>
  <c r="L4456" i="2"/>
  <c r="K4456" i="2"/>
  <c r="M4456" i="2" s="1"/>
  <c r="N4456" i="2" s="1"/>
  <c r="G4456" i="2"/>
  <c r="AD4455" i="2"/>
  <c r="AC4455" i="2"/>
  <c r="K4455" i="2"/>
  <c r="G4455" i="2"/>
  <c r="AD4454" i="2"/>
  <c r="AC4454" i="2"/>
  <c r="L4454" i="2"/>
  <c r="K4454" i="2"/>
  <c r="M4454" i="2" s="1"/>
  <c r="G4454" i="2"/>
  <c r="AD4453" i="2"/>
  <c r="AC4453" i="2"/>
  <c r="M4453" i="2"/>
  <c r="K4453" i="2"/>
  <c r="L4453" i="2" s="1"/>
  <c r="G4453" i="2"/>
  <c r="AD4452" i="2"/>
  <c r="AC4452" i="2"/>
  <c r="L4452" i="2"/>
  <c r="K4452" i="2"/>
  <c r="M4452" i="2" s="1"/>
  <c r="N4452" i="2" s="1"/>
  <c r="G4452" i="2"/>
  <c r="AD4451" i="2"/>
  <c r="AC4451" i="2"/>
  <c r="K4451" i="2"/>
  <c r="G4451" i="2"/>
  <c r="AD4450" i="2"/>
  <c r="AC4450" i="2"/>
  <c r="L4450" i="2"/>
  <c r="K4450" i="2"/>
  <c r="M4450" i="2" s="1"/>
  <c r="G4450" i="2"/>
  <c r="AD4449" i="2"/>
  <c r="AC4449" i="2"/>
  <c r="M4449" i="2"/>
  <c r="K4449" i="2"/>
  <c r="L4449" i="2" s="1"/>
  <c r="G4449" i="2"/>
  <c r="AD4448" i="2"/>
  <c r="AC4448" i="2"/>
  <c r="L4448" i="2"/>
  <c r="K4448" i="2"/>
  <c r="M4448" i="2" s="1"/>
  <c r="N4448" i="2" s="1"/>
  <c r="G4448" i="2"/>
  <c r="AD4447" i="2"/>
  <c r="AC4447" i="2"/>
  <c r="K4447" i="2"/>
  <c r="G4447" i="2"/>
  <c r="AD4446" i="2"/>
  <c r="AC4446" i="2"/>
  <c r="L4446" i="2"/>
  <c r="K4446" i="2"/>
  <c r="M4446" i="2" s="1"/>
  <c r="G4446" i="2"/>
  <c r="AD4445" i="2"/>
  <c r="AC4445" i="2"/>
  <c r="M4445" i="2"/>
  <c r="K4445" i="2"/>
  <c r="L4445" i="2" s="1"/>
  <c r="G4445" i="2"/>
  <c r="AD4444" i="2"/>
  <c r="AC4444" i="2"/>
  <c r="L4444" i="2"/>
  <c r="K4444" i="2"/>
  <c r="M4444" i="2" s="1"/>
  <c r="N4444" i="2" s="1"/>
  <c r="G4444" i="2"/>
  <c r="AD4443" i="2"/>
  <c r="AC4443" i="2"/>
  <c r="K4443" i="2"/>
  <c r="G4443" i="2"/>
  <c r="AD4442" i="2"/>
  <c r="AC4442" i="2"/>
  <c r="L4442" i="2"/>
  <c r="K4442" i="2"/>
  <c r="M4442" i="2" s="1"/>
  <c r="G4442" i="2"/>
  <c r="AD4441" i="2"/>
  <c r="AC4441" i="2"/>
  <c r="M4441" i="2"/>
  <c r="K4441" i="2"/>
  <c r="L4441" i="2" s="1"/>
  <c r="G4441" i="2"/>
  <c r="AD4440" i="2"/>
  <c r="AC4440" i="2"/>
  <c r="L4440" i="2"/>
  <c r="K4440" i="2"/>
  <c r="M4440" i="2" s="1"/>
  <c r="N4440" i="2" s="1"/>
  <c r="G4440" i="2"/>
  <c r="AD4439" i="2"/>
  <c r="AC4439" i="2"/>
  <c r="K4439" i="2"/>
  <c r="G4439" i="2"/>
  <c r="AD4438" i="2"/>
  <c r="AC4438" i="2"/>
  <c r="L4438" i="2"/>
  <c r="K4438" i="2"/>
  <c r="M4438" i="2" s="1"/>
  <c r="G4438" i="2"/>
  <c r="AD4437" i="2"/>
  <c r="AC4437" i="2"/>
  <c r="M4437" i="2"/>
  <c r="K4437" i="2"/>
  <c r="L4437" i="2" s="1"/>
  <c r="G4437" i="2"/>
  <c r="AD4436" i="2"/>
  <c r="AC4436" i="2"/>
  <c r="L4436" i="2"/>
  <c r="K4436" i="2"/>
  <c r="M4436" i="2" s="1"/>
  <c r="N4436" i="2" s="1"/>
  <c r="G4436" i="2"/>
  <c r="AD4435" i="2"/>
  <c r="AC4435" i="2"/>
  <c r="K4435" i="2"/>
  <c r="G4435" i="2"/>
  <c r="AD4434" i="2"/>
  <c r="AC4434" i="2"/>
  <c r="L4434" i="2"/>
  <c r="K4434" i="2"/>
  <c r="M4434" i="2" s="1"/>
  <c r="G4434" i="2"/>
  <c r="AD4433" i="2"/>
  <c r="AC4433" i="2"/>
  <c r="M4433" i="2"/>
  <c r="K4433" i="2"/>
  <c r="L4433" i="2" s="1"/>
  <c r="G4433" i="2"/>
  <c r="AD4432" i="2"/>
  <c r="AC4432" i="2"/>
  <c r="L4432" i="2"/>
  <c r="K4432" i="2"/>
  <c r="M4432" i="2" s="1"/>
  <c r="N4432" i="2" s="1"/>
  <c r="G4432" i="2"/>
  <c r="AD4431" i="2"/>
  <c r="AC4431" i="2"/>
  <c r="K4431" i="2"/>
  <c r="G4431" i="2"/>
  <c r="AD4430" i="2"/>
  <c r="AC4430" i="2"/>
  <c r="L4430" i="2"/>
  <c r="K4430" i="2"/>
  <c r="M4430" i="2" s="1"/>
  <c r="G4430" i="2"/>
  <c r="AD4429" i="2"/>
  <c r="AC4429" i="2"/>
  <c r="M4429" i="2"/>
  <c r="K4429" i="2"/>
  <c r="L4429" i="2" s="1"/>
  <c r="G4429" i="2"/>
  <c r="AD4428" i="2"/>
  <c r="AC4428" i="2"/>
  <c r="L4428" i="2"/>
  <c r="K4428" i="2"/>
  <c r="M4428" i="2" s="1"/>
  <c r="N4428" i="2" s="1"/>
  <c r="G4428" i="2"/>
  <c r="AD4427" i="2"/>
  <c r="AC4427" i="2"/>
  <c r="K4427" i="2"/>
  <c r="G4427" i="2"/>
  <c r="AD4426" i="2"/>
  <c r="AC4426" i="2"/>
  <c r="L4426" i="2"/>
  <c r="K4426" i="2"/>
  <c r="M4426" i="2" s="1"/>
  <c r="G4426" i="2"/>
  <c r="AD4425" i="2"/>
  <c r="AC4425" i="2"/>
  <c r="M4425" i="2"/>
  <c r="K4425" i="2"/>
  <c r="L4425" i="2" s="1"/>
  <c r="G4425" i="2"/>
  <c r="AD4424" i="2"/>
  <c r="AC4424" i="2"/>
  <c r="L4424" i="2"/>
  <c r="K4424" i="2"/>
  <c r="M4424" i="2" s="1"/>
  <c r="N4424" i="2" s="1"/>
  <c r="G4424" i="2"/>
  <c r="AD4423" i="2"/>
  <c r="AC4423" i="2"/>
  <c r="K4423" i="2"/>
  <c r="G4423" i="2"/>
  <c r="AD4422" i="2"/>
  <c r="AC4422" i="2"/>
  <c r="L4422" i="2"/>
  <c r="K4422" i="2"/>
  <c r="M4422" i="2" s="1"/>
  <c r="G4422" i="2"/>
  <c r="AD4421" i="2"/>
  <c r="AC4421" i="2"/>
  <c r="M4421" i="2"/>
  <c r="K4421" i="2"/>
  <c r="L4421" i="2" s="1"/>
  <c r="G4421" i="2"/>
  <c r="AD4420" i="2"/>
  <c r="AC4420" i="2"/>
  <c r="L4420" i="2"/>
  <c r="K4420" i="2"/>
  <c r="M4420" i="2" s="1"/>
  <c r="N4420" i="2" s="1"/>
  <c r="G4420" i="2"/>
  <c r="AD4419" i="2"/>
  <c r="AC4419" i="2"/>
  <c r="K4419" i="2"/>
  <c r="G4419" i="2"/>
  <c r="AD4418" i="2"/>
  <c r="AC4418" i="2"/>
  <c r="L4418" i="2"/>
  <c r="K4418" i="2"/>
  <c r="M4418" i="2" s="1"/>
  <c r="G4418" i="2"/>
  <c r="AD4417" i="2"/>
  <c r="AC4417" i="2"/>
  <c r="M4417" i="2"/>
  <c r="K4417" i="2"/>
  <c r="L4417" i="2" s="1"/>
  <c r="G4417" i="2"/>
  <c r="AD4416" i="2"/>
  <c r="AC4416" i="2"/>
  <c r="L4416" i="2"/>
  <c r="K4416" i="2"/>
  <c r="M4416" i="2" s="1"/>
  <c r="N4416" i="2" s="1"/>
  <c r="G4416" i="2"/>
  <c r="AD4415" i="2"/>
  <c r="AC4415" i="2"/>
  <c r="K4415" i="2"/>
  <c r="G4415" i="2"/>
  <c r="AD4414" i="2"/>
  <c r="AC4414" i="2"/>
  <c r="L4414" i="2"/>
  <c r="K4414" i="2"/>
  <c r="M4414" i="2" s="1"/>
  <c r="G4414" i="2"/>
  <c r="AD4413" i="2"/>
  <c r="AC4413" i="2"/>
  <c r="M4413" i="2"/>
  <c r="K4413" i="2"/>
  <c r="L4413" i="2" s="1"/>
  <c r="G4413" i="2"/>
  <c r="AD4412" i="2"/>
  <c r="AC4412" i="2"/>
  <c r="L4412" i="2"/>
  <c r="K4412" i="2"/>
  <c r="M4412" i="2" s="1"/>
  <c r="N4412" i="2" s="1"/>
  <c r="G4412" i="2"/>
  <c r="AD4411" i="2"/>
  <c r="AC4411" i="2"/>
  <c r="K4411" i="2"/>
  <c r="G4411" i="2"/>
  <c r="AD4410" i="2"/>
  <c r="AC4410" i="2"/>
  <c r="L4410" i="2"/>
  <c r="K4410" i="2"/>
  <c r="M4410" i="2" s="1"/>
  <c r="G4410" i="2"/>
  <c r="AD4409" i="2"/>
  <c r="AC4409" i="2"/>
  <c r="M4409" i="2"/>
  <c r="K4409" i="2"/>
  <c r="L4409" i="2" s="1"/>
  <c r="G4409" i="2"/>
  <c r="AD4408" i="2"/>
  <c r="AC4408" i="2"/>
  <c r="L4408" i="2"/>
  <c r="K4408" i="2"/>
  <c r="M4408" i="2" s="1"/>
  <c r="N4408" i="2" s="1"/>
  <c r="G4408" i="2"/>
  <c r="AD4407" i="2"/>
  <c r="AC4407" i="2"/>
  <c r="K4407" i="2"/>
  <c r="G4407" i="2"/>
  <c r="AD4406" i="2"/>
  <c r="AC4406" i="2"/>
  <c r="L4406" i="2"/>
  <c r="K4406" i="2"/>
  <c r="M4406" i="2" s="1"/>
  <c r="G4406" i="2"/>
  <c r="AD4405" i="2"/>
  <c r="AC4405" i="2"/>
  <c r="M4405" i="2"/>
  <c r="K4405" i="2"/>
  <c r="L4405" i="2" s="1"/>
  <c r="G4405" i="2"/>
  <c r="AD4404" i="2"/>
  <c r="AC4404" i="2"/>
  <c r="L4404" i="2"/>
  <c r="K4404" i="2"/>
  <c r="M4404" i="2" s="1"/>
  <c r="N4404" i="2" s="1"/>
  <c r="G4404" i="2"/>
  <c r="AD4403" i="2"/>
  <c r="AC4403" i="2"/>
  <c r="K4403" i="2"/>
  <c r="G4403" i="2"/>
  <c r="AD4402" i="2"/>
  <c r="AC4402" i="2"/>
  <c r="L4402" i="2"/>
  <c r="K4402" i="2"/>
  <c r="M4402" i="2" s="1"/>
  <c r="G4402" i="2"/>
  <c r="AD4401" i="2"/>
  <c r="AC4401" i="2"/>
  <c r="M4401" i="2"/>
  <c r="K4401" i="2"/>
  <c r="L4401" i="2" s="1"/>
  <c r="G4401" i="2"/>
  <c r="AD4400" i="2"/>
  <c r="AC4400" i="2"/>
  <c r="L4400" i="2"/>
  <c r="K4400" i="2"/>
  <c r="M4400" i="2" s="1"/>
  <c r="N4400" i="2" s="1"/>
  <c r="G4400" i="2"/>
  <c r="AD4399" i="2"/>
  <c r="AC4399" i="2"/>
  <c r="K4399" i="2"/>
  <c r="G4399" i="2"/>
  <c r="AD4398" i="2"/>
  <c r="AC4398" i="2"/>
  <c r="L4398" i="2"/>
  <c r="K4398" i="2"/>
  <c r="M4398" i="2" s="1"/>
  <c r="G4398" i="2"/>
  <c r="AD4397" i="2"/>
  <c r="AC4397" i="2"/>
  <c r="M4397" i="2"/>
  <c r="K4397" i="2"/>
  <c r="L4397" i="2" s="1"/>
  <c r="G4397" i="2"/>
  <c r="AD4396" i="2"/>
  <c r="AC4396" i="2"/>
  <c r="L4396" i="2"/>
  <c r="K4396" i="2"/>
  <c r="M4396" i="2" s="1"/>
  <c r="N4396" i="2" s="1"/>
  <c r="G4396" i="2"/>
  <c r="AD4395" i="2"/>
  <c r="AC4395" i="2"/>
  <c r="K4395" i="2"/>
  <c r="G4395" i="2"/>
  <c r="AD4394" i="2"/>
  <c r="AC4394" i="2"/>
  <c r="L4394" i="2"/>
  <c r="K4394" i="2"/>
  <c r="M4394" i="2" s="1"/>
  <c r="G4394" i="2"/>
  <c r="AD4393" i="2"/>
  <c r="AC4393" i="2"/>
  <c r="M4393" i="2"/>
  <c r="K4393" i="2"/>
  <c r="L4393" i="2" s="1"/>
  <c r="G4393" i="2"/>
  <c r="AD4392" i="2"/>
  <c r="AC4392" i="2"/>
  <c r="L4392" i="2"/>
  <c r="K4392" i="2"/>
  <c r="M4392" i="2" s="1"/>
  <c r="N4392" i="2" s="1"/>
  <c r="G4392" i="2"/>
  <c r="AD4391" i="2"/>
  <c r="AC4391" i="2"/>
  <c r="K4391" i="2"/>
  <c r="G4391" i="2"/>
  <c r="AD4390" i="2"/>
  <c r="AC4390" i="2"/>
  <c r="L4390" i="2"/>
  <c r="K4390" i="2"/>
  <c r="M4390" i="2" s="1"/>
  <c r="G4390" i="2"/>
  <c r="AD4389" i="2"/>
  <c r="AC4389" i="2"/>
  <c r="M4389" i="2"/>
  <c r="K4389" i="2"/>
  <c r="L4389" i="2" s="1"/>
  <c r="G4389" i="2"/>
  <c r="AD4388" i="2"/>
  <c r="AC4388" i="2"/>
  <c r="L4388" i="2"/>
  <c r="K4388" i="2"/>
  <c r="M4388" i="2" s="1"/>
  <c r="N4388" i="2" s="1"/>
  <c r="G4388" i="2"/>
  <c r="AD4387" i="2"/>
  <c r="AC4387" i="2"/>
  <c r="K4387" i="2"/>
  <c r="G4387" i="2"/>
  <c r="AD4386" i="2"/>
  <c r="AC4386" i="2"/>
  <c r="L4386" i="2"/>
  <c r="K4386" i="2"/>
  <c r="M4386" i="2" s="1"/>
  <c r="G4386" i="2"/>
  <c r="AD4385" i="2"/>
  <c r="AC4385" i="2"/>
  <c r="M4385" i="2"/>
  <c r="K4385" i="2"/>
  <c r="L4385" i="2" s="1"/>
  <c r="G4385" i="2"/>
  <c r="AD4384" i="2"/>
  <c r="AC4384" i="2"/>
  <c r="L4384" i="2"/>
  <c r="K4384" i="2"/>
  <c r="M4384" i="2" s="1"/>
  <c r="N4384" i="2" s="1"/>
  <c r="G4384" i="2"/>
  <c r="AD4383" i="2"/>
  <c r="AC4383" i="2"/>
  <c r="K4383" i="2"/>
  <c r="G4383" i="2"/>
  <c r="AD4382" i="2"/>
  <c r="AC4382" i="2"/>
  <c r="L4382" i="2"/>
  <c r="K4382" i="2"/>
  <c r="M4382" i="2" s="1"/>
  <c r="G4382" i="2"/>
  <c r="AD4381" i="2"/>
  <c r="AC4381" i="2"/>
  <c r="M4381" i="2"/>
  <c r="K4381" i="2"/>
  <c r="L4381" i="2" s="1"/>
  <c r="G4381" i="2"/>
  <c r="AD4380" i="2"/>
  <c r="AC4380" i="2"/>
  <c r="L4380" i="2"/>
  <c r="K4380" i="2"/>
  <c r="M4380" i="2" s="1"/>
  <c r="N4380" i="2" s="1"/>
  <c r="G4380" i="2"/>
  <c r="AD4379" i="2"/>
  <c r="AC4379" i="2"/>
  <c r="K4379" i="2"/>
  <c r="G4379" i="2"/>
  <c r="AD4378" i="2"/>
  <c r="AC4378" i="2"/>
  <c r="L4378" i="2"/>
  <c r="K4378" i="2"/>
  <c r="M4378" i="2" s="1"/>
  <c r="G4378" i="2"/>
  <c r="AD4377" i="2"/>
  <c r="AC4377" i="2"/>
  <c r="M4377" i="2"/>
  <c r="K4377" i="2"/>
  <c r="L4377" i="2" s="1"/>
  <c r="G4377" i="2"/>
  <c r="AD4376" i="2"/>
  <c r="AC4376" i="2"/>
  <c r="L4376" i="2"/>
  <c r="K4376" i="2"/>
  <c r="M4376" i="2" s="1"/>
  <c r="N4376" i="2" s="1"/>
  <c r="G4376" i="2"/>
  <c r="AD4375" i="2"/>
  <c r="AC4375" i="2"/>
  <c r="K4375" i="2"/>
  <c r="G4375" i="2"/>
  <c r="AD4374" i="2"/>
  <c r="AC4374" i="2"/>
  <c r="L4374" i="2"/>
  <c r="K4374" i="2"/>
  <c r="M4374" i="2" s="1"/>
  <c r="G4374" i="2"/>
  <c r="AD4373" i="2"/>
  <c r="AC4373" i="2"/>
  <c r="M4373" i="2"/>
  <c r="K4373" i="2"/>
  <c r="L4373" i="2" s="1"/>
  <c r="G4373" i="2"/>
  <c r="AD4372" i="2"/>
  <c r="AC4372" i="2"/>
  <c r="L4372" i="2"/>
  <c r="K4372" i="2"/>
  <c r="M4372" i="2" s="1"/>
  <c r="N4372" i="2" s="1"/>
  <c r="G4372" i="2"/>
  <c r="AD4371" i="2"/>
  <c r="AC4371" i="2"/>
  <c r="K4371" i="2"/>
  <c r="G4371" i="2"/>
  <c r="AD4370" i="2"/>
  <c r="AC4370" i="2"/>
  <c r="L4370" i="2"/>
  <c r="K4370" i="2"/>
  <c r="M4370" i="2" s="1"/>
  <c r="G4370" i="2"/>
  <c r="AD4369" i="2"/>
  <c r="AC4369" i="2"/>
  <c r="M4369" i="2"/>
  <c r="K4369" i="2"/>
  <c r="L4369" i="2" s="1"/>
  <c r="G4369" i="2"/>
  <c r="AD4368" i="2"/>
  <c r="AC4368" i="2"/>
  <c r="L4368" i="2"/>
  <c r="K4368" i="2"/>
  <c r="M4368" i="2" s="1"/>
  <c r="N4368" i="2" s="1"/>
  <c r="G4368" i="2"/>
  <c r="AD4367" i="2"/>
  <c r="AC4367" i="2"/>
  <c r="K4367" i="2"/>
  <c r="G4367" i="2"/>
  <c r="AD4366" i="2"/>
  <c r="AC4366" i="2"/>
  <c r="L4366" i="2"/>
  <c r="K4366" i="2"/>
  <c r="M4366" i="2" s="1"/>
  <c r="G4366" i="2"/>
  <c r="AD4365" i="2"/>
  <c r="AC4365" i="2"/>
  <c r="M4365" i="2"/>
  <c r="K4365" i="2"/>
  <c r="L4365" i="2" s="1"/>
  <c r="G4365" i="2"/>
  <c r="AD4364" i="2"/>
  <c r="AC4364" i="2"/>
  <c r="L4364" i="2"/>
  <c r="K4364" i="2"/>
  <c r="M4364" i="2" s="1"/>
  <c r="N4364" i="2" s="1"/>
  <c r="G4364" i="2"/>
  <c r="AD4363" i="2"/>
  <c r="AC4363" i="2"/>
  <c r="K4363" i="2"/>
  <c r="G4363" i="2"/>
  <c r="AD4362" i="2"/>
  <c r="AC4362" i="2"/>
  <c r="L4362" i="2"/>
  <c r="K4362" i="2"/>
  <c r="M4362" i="2" s="1"/>
  <c r="G4362" i="2"/>
  <c r="AD4361" i="2"/>
  <c r="AC4361" i="2"/>
  <c r="M4361" i="2"/>
  <c r="K4361" i="2"/>
  <c r="L4361" i="2" s="1"/>
  <c r="G4361" i="2"/>
  <c r="AD4360" i="2"/>
  <c r="AC4360" i="2"/>
  <c r="L4360" i="2"/>
  <c r="K4360" i="2"/>
  <c r="M4360" i="2" s="1"/>
  <c r="N4360" i="2" s="1"/>
  <c r="G4360" i="2"/>
  <c r="AD4359" i="2"/>
  <c r="AC4359" i="2"/>
  <c r="K4359" i="2"/>
  <c r="G4359" i="2"/>
  <c r="AD4358" i="2"/>
  <c r="AC4358" i="2"/>
  <c r="L4358" i="2"/>
  <c r="K4358" i="2"/>
  <c r="M4358" i="2" s="1"/>
  <c r="G4358" i="2"/>
  <c r="AD4357" i="2"/>
  <c r="AC4357" i="2"/>
  <c r="M4357" i="2"/>
  <c r="K4357" i="2"/>
  <c r="L4357" i="2" s="1"/>
  <c r="G4357" i="2"/>
  <c r="AD4356" i="2"/>
  <c r="AC4356" i="2"/>
  <c r="L4356" i="2"/>
  <c r="K4356" i="2"/>
  <c r="M4356" i="2" s="1"/>
  <c r="N4356" i="2" s="1"/>
  <c r="G4356" i="2"/>
  <c r="AD4355" i="2"/>
  <c r="AC4355" i="2"/>
  <c r="K4355" i="2"/>
  <c r="G4355" i="2"/>
  <c r="AD4354" i="2"/>
  <c r="AC4354" i="2"/>
  <c r="L4354" i="2"/>
  <c r="K4354" i="2"/>
  <c r="M4354" i="2" s="1"/>
  <c r="G4354" i="2"/>
  <c r="AD4353" i="2"/>
  <c r="AC4353" i="2"/>
  <c r="M4353" i="2"/>
  <c r="K4353" i="2"/>
  <c r="L4353" i="2" s="1"/>
  <c r="G4353" i="2"/>
  <c r="AD4352" i="2"/>
  <c r="AC4352" i="2"/>
  <c r="L4352" i="2"/>
  <c r="K4352" i="2"/>
  <c r="M4352" i="2" s="1"/>
  <c r="N4352" i="2" s="1"/>
  <c r="G4352" i="2"/>
  <c r="AD4351" i="2"/>
  <c r="AC4351" i="2"/>
  <c r="K4351" i="2"/>
  <c r="G4351" i="2"/>
  <c r="AD4350" i="2"/>
  <c r="AC4350" i="2"/>
  <c r="L4350" i="2"/>
  <c r="K4350" i="2"/>
  <c r="M4350" i="2" s="1"/>
  <c r="G4350" i="2"/>
  <c r="AD4349" i="2"/>
  <c r="AC4349" i="2"/>
  <c r="M4349" i="2"/>
  <c r="K4349" i="2"/>
  <c r="L4349" i="2" s="1"/>
  <c r="G4349" i="2"/>
  <c r="AD4348" i="2"/>
  <c r="AC4348" i="2"/>
  <c r="L4348" i="2"/>
  <c r="K4348" i="2"/>
  <c r="M4348" i="2" s="1"/>
  <c r="N4348" i="2" s="1"/>
  <c r="G4348" i="2"/>
  <c r="AD4347" i="2"/>
  <c r="AC4347" i="2"/>
  <c r="K4347" i="2"/>
  <c r="G4347" i="2"/>
  <c r="AD4346" i="2"/>
  <c r="AC4346" i="2"/>
  <c r="L4346" i="2"/>
  <c r="K4346" i="2"/>
  <c r="M4346" i="2" s="1"/>
  <c r="G4346" i="2"/>
  <c r="AD4345" i="2"/>
  <c r="AC4345" i="2"/>
  <c r="M4345" i="2"/>
  <c r="K4345" i="2"/>
  <c r="L4345" i="2" s="1"/>
  <c r="G4345" i="2"/>
  <c r="AD4344" i="2"/>
  <c r="AC4344" i="2"/>
  <c r="L4344" i="2"/>
  <c r="K4344" i="2"/>
  <c r="M4344" i="2" s="1"/>
  <c r="N4344" i="2" s="1"/>
  <c r="G4344" i="2"/>
  <c r="AD4343" i="2"/>
  <c r="AC4343" i="2"/>
  <c r="K4343" i="2"/>
  <c r="G4343" i="2"/>
  <c r="AD4342" i="2"/>
  <c r="AC4342" i="2"/>
  <c r="L4342" i="2"/>
  <c r="K4342" i="2"/>
  <c r="M4342" i="2" s="1"/>
  <c r="G4342" i="2"/>
  <c r="AD4341" i="2"/>
  <c r="AC4341" i="2"/>
  <c r="M4341" i="2"/>
  <c r="K4341" i="2"/>
  <c r="L4341" i="2" s="1"/>
  <c r="G4341" i="2"/>
  <c r="AD4340" i="2"/>
  <c r="AC4340" i="2"/>
  <c r="L4340" i="2"/>
  <c r="K4340" i="2"/>
  <c r="M4340" i="2" s="1"/>
  <c r="N4340" i="2" s="1"/>
  <c r="G4340" i="2"/>
  <c r="AD4339" i="2"/>
  <c r="AC4339" i="2"/>
  <c r="K4339" i="2"/>
  <c r="G4339" i="2"/>
  <c r="AD4338" i="2"/>
  <c r="AC4338" i="2"/>
  <c r="L4338" i="2"/>
  <c r="K4338" i="2"/>
  <c r="M4338" i="2" s="1"/>
  <c r="G4338" i="2"/>
  <c r="AD4337" i="2"/>
  <c r="AC4337" i="2"/>
  <c r="M4337" i="2"/>
  <c r="K4337" i="2"/>
  <c r="L4337" i="2" s="1"/>
  <c r="G4337" i="2"/>
  <c r="AD4336" i="2"/>
  <c r="AC4336" i="2"/>
  <c r="L4336" i="2"/>
  <c r="K4336" i="2"/>
  <c r="M4336" i="2" s="1"/>
  <c r="N4336" i="2" s="1"/>
  <c r="G4336" i="2"/>
  <c r="AD4335" i="2"/>
  <c r="AC4335" i="2"/>
  <c r="K4335" i="2"/>
  <c r="G4335" i="2"/>
  <c r="AD4334" i="2"/>
  <c r="AC4334" i="2"/>
  <c r="L4334" i="2"/>
  <c r="K4334" i="2"/>
  <c r="M4334" i="2" s="1"/>
  <c r="G4334" i="2"/>
  <c r="AD4333" i="2"/>
  <c r="AC4333" i="2"/>
  <c r="M4333" i="2"/>
  <c r="K4333" i="2"/>
  <c r="L4333" i="2" s="1"/>
  <c r="G4333" i="2"/>
  <c r="AD4332" i="2"/>
  <c r="AC4332" i="2"/>
  <c r="L4332" i="2"/>
  <c r="K4332" i="2"/>
  <c r="M4332" i="2" s="1"/>
  <c r="N4332" i="2" s="1"/>
  <c r="G4332" i="2"/>
  <c r="AD4331" i="2"/>
  <c r="AC4331" i="2"/>
  <c r="K4331" i="2"/>
  <c r="G4331" i="2"/>
  <c r="AD4330" i="2"/>
  <c r="AC4330" i="2"/>
  <c r="L4330" i="2"/>
  <c r="K4330" i="2"/>
  <c r="M4330" i="2" s="1"/>
  <c r="G4330" i="2"/>
  <c r="AD4329" i="2"/>
  <c r="AC4329" i="2"/>
  <c r="M4329" i="2"/>
  <c r="K4329" i="2"/>
  <c r="L4329" i="2" s="1"/>
  <c r="G4329" i="2"/>
  <c r="AD4328" i="2"/>
  <c r="AC4328" i="2"/>
  <c r="L4328" i="2"/>
  <c r="K4328" i="2"/>
  <c r="M4328" i="2" s="1"/>
  <c r="N4328" i="2" s="1"/>
  <c r="G4328" i="2"/>
  <c r="AD4327" i="2"/>
  <c r="AC4327" i="2"/>
  <c r="K4327" i="2"/>
  <c r="G4327" i="2"/>
  <c r="AD4326" i="2"/>
  <c r="AC4326" i="2"/>
  <c r="L4326" i="2"/>
  <c r="K4326" i="2"/>
  <c r="M4326" i="2" s="1"/>
  <c r="G4326" i="2"/>
  <c r="AD4325" i="2"/>
  <c r="AC4325" i="2"/>
  <c r="M4325" i="2"/>
  <c r="K4325" i="2"/>
  <c r="L4325" i="2" s="1"/>
  <c r="G4325" i="2"/>
  <c r="AD4324" i="2"/>
  <c r="AC4324" i="2"/>
  <c r="L4324" i="2"/>
  <c r="K4324" i="2"/>
  <c r="M4324" i="2" s="1"/>
  <c r="N4324" i="2" s="1"/>
  <c r="G4324" i="2"/>
  <c r="AD4323" i="2"/>
  <c r="AC4323" i="2"/>
  <c r="K4323" i="2"/>
  <c r="G4323" i="2"/>
  <c r="AD4322" i="2"/>
  <c r="AC4322" i="2"/>
  <c r="L4322" i="2"/>
  <c r="K4322" i="2"/>
  <c r="M4322" i="2" s="1"/>
  <c r="G4322" i="2"/>
  <c r="AD4321" i="2"/>
  <c r="AC4321" i="2"/>
  <c r="M4321" i="2"/>
  <c r="K4321" i="2"/>
  <c r="L4321" i="2" s="1"/>
  <c r="G4321" i="2"/>
  <c r="AD4320" i="2"/>
  <c r="AC4320" i="2"/>
  <c r="L4320" i="2"/>
  <c r="K4320" i="2"/>
  <c r="M4320" i="2" s="1"/>
  <c r="N4320" i="2" s="1"/>
  <c r="G4320" i="2"/>
  <c r="AD4319" i="2"/>
  <c r="AC4319" i="2"/>
  <c r="K4319" i="2"/>
  <c r="G4319" i="2"/>
  <c r="AD4318" i="2"/>
  <c r="AC4318" i="2"/>
  <c r="L4318" i="2"/>
  <c r="K4318" i="2"/>
  <c r="M4318" i="2" s="1"/>
  <c r="G4318" i="2"/>
  <c r="AD4317" i="2"/>
  <c r="AC4317" i="2"/>
  <c r="M4317" i="2"/>
  <c r="K4317" i="2"/>
  <c r="L4317" i="2" s="1"/>
  <c r="G4317" i="2"/>
  <c r="AD4316" i="2"/>
  <c r="AC4316" i="2"/>
  <c r="L4316" i="2"/>
  <c r="K4316" i="2"/>
  <c r="M4316" i="2" s="1"/>
  <c r="N4316" i="2" s="1"/>
  <c r="G4316" i="2"/>
  <c r="AD4315" i="2"/>
  <c r="AC4315" i="2"/>
  <c r="K4315" i="2"/>
  <c r="G4315" i="2"/>
  <c r="AD4314" i="2"/>
  <c r="AC4314" i="2"/>
  <c r="L4314" i="2"/>
  <c r="K4314" i="2"/>
  <c r="M4314" i="2" s="1"/>
  <c r="G4314" i="2"/>
  <c r="AD4313" i="2"/>
  <c r="AC4313" i="2"/>
  <c r="M4313" i="2"/>
  <c r="K4313" i="2"/>
  <c r="L4313" i="2" s="1"/>
  <c r="G4313" i="2"/>
  <c r="AD4312" i="2"/>
  <c r="AC4312" i="2"/>
  <c r="L4312" i="2"/>
  <c r="K4312" i="2"/>
  <c r="M4312" i="2" s="1"/>
  <c r="N4312" i="2" s="1"/>
  <c r="G4312" i="2"/>
  <c r="AD4311" i="2"/>
  <c r="AC4311" i="2"/>
  <c r="K4311" i="2"/>
  <c r="G4311" i="2"/>
  <c r="AD4310" i="2"/>
  <c r="AC4310" i="2"/>
  <c r="L4310" i="2"/>
  <c r="K4310" i="2"/>
  <c r="M4310" i="2" s="1"/>
  <c r="G4310" i="2"/>
  <c r="AD4309" i="2"/>
  <c r="AC4309" i="2"/>
  <c r="M4309" i="2"/>
  <c r="K4309" i="2"/>
  <c r="L4309" i="2" s="1"/>
  <c r="G4309" i="2"/>
  <c r="AD4308" i="2"/>
  <c r="AC4308" i="2"/>
  <c r="L4308" i="2"/>
  <c r="K4308" i="2"/>
  <c r="M4308" i="2" s="1"/>
  <c r="N4308" i="2" s="1"/>
  <c r="G4308" i="2"/>
  <c r="AD4307" i="2"/>
  <c r="AC4307" i="2"/>
  <c r="K4307" i="2"/>
  <c r="G4307" i="2"/>
  <c r="AD4306" i="2"/>
  <c r="AC4306" i="2"/>
  <c r="L4306" i="2"/>
  <c r="K4306" i="2"/>
  <c r="M4306" i="2" s="1"/>
  <c r="G4306" i="2"/>
  <c r="AD4305" i="2"/>
  <c r="AC4305" i="2"/>
  <c r="M4305" i="2"/>
  <c r="K4305" i="2"/>
  <c r="L4305" i="2" s="1"/>
  <c r="G4305" i="2"/>
  <c r="AD4304" i="2"/>
  <c r="AC4304" i="2"/>
  <c r="L4304" i="2"/>
  <c r="K4304" i="2"/>
  <c r="M4304" i="2" s="1"/>
  <c r="N4304" i="2" s="1"/>
  <c r="G4304" i="2"/>
  <c r="AD4303" i="2"/>
  <c r="AC4303" i="2"/>
  <c r="K4303" i="2"/>
  <c r="G4303" i="2"/>
  <c r="AD4302" i="2"/>
  <c r="AC4302" i="2"/>
  <c r="L4302" i="2"/>
  <c r="K4302" i="2"/>
  <c r="M4302" i="2" s="1"/>
  <c r="G4302" i="2"/>
  <c r="AD4301" i="2"/>
  <c r="AC4301" i="2"/>
  <c r="M4301" i="2"/>
  <c r="K4301" i="2"/>
  <c r="L4301" i="2" s="1"/>
  <c r="G4301" i="2"/>
  <c r="AD4300" i="2"/>
  <c r="AC4300" i="2"/>
  <c r="L4300" i="2"/>
  <c r="K4300" i="2"/>
  <c r="M4300" i="2" s="1"/>
  <c r="N4300" i="2" s="1"/>
  <c r="G4300" i="2"/>
  <c r="AD4299" i="2"/>
  <c r="AC4299" i="2"/>
  <c r="K4299" i="2"/>
  <c r="G4299" i="2"/>
  <c r="AD4298" i="2"/>
  <c r="AC4298" i="2"/>
  <c r="L4298" i="2"/>
  <c r="K4298" i="2"/>
  <c r="M4298" i="2" s="1"/>
  <c r="G4298" i="2"/>
  <c r="AD4297" i="2"/>
  <c r="AC4297" i="2"/>
  <c r="M4297" i="2"/>
  <c r="K4297" i="2"/>
  <c r="L4297" i="2" s="1"/>
  <c r="G4297" i="2"/>
  <c r="AD4296" i="2"/>
  <c r="AC4296" i="2"/>
  <c r="L4296" i="2"/>
  <c r="K4296" i="2"/>
  <c r="M4296" i="2" s="1"/>
  <c r="N4296" i="2" s="1"/>
  <c r="G4296" i="2"/>
  <c r="AD4295" i="2"/>
  <c r="AC4295" i="2"/>
  <c r="K4295" i="2"/>
  <c r="G4295" i="2"/>
  <c r="AD4294" i="2"/>
  <c r="AC4294" i="2"/>
  <c r="L4294" i="2"/>
  <c r="K4294" i="2"/>
  <c r="M4294" i="2" s="1"/>
  <c r="G4294" i="2"/>
  <c r="AD4293" i="2"/>
  <c r="AC4293" i="2"/>
  <c r="M4293" i="2"/>
  <c r="K4293" i="2"/>
  <c r="L4293" i="2" s="1"/>
  <c r="G4293" i="2"/>
  <c r="AD4292" i="2"/>
  <c r="AC4292" i="2"/>
  <c r="L4292" i="2"/>
  <c r="K4292" i="2"/>
  <c r="M4292" i="2" s="1"/>
  <c r="N4292" i="2" s="1"/>
  <c r="G4292" i="2"/>
  <c r="AD4291" i="2"/>
  <c r="AC4291" i="2"/>
  <c r="K4291" i="2"/>
  <c r="G4291" i="2"/>
  <c r="AD4290" i="2"/>
  <c r="AC4290" i="2"/>
  <c r="L4290" i="2"/>
  <c r="K4290" i="2"/>
  <c r="M4290" i="2" s="1"/>
  <c r="G4290" i="2"/>
  <c r="AD4289" i="2"/>
  <c r="AC4289" i="2"/>
  <c r="M4289" i="2"/>
  <c r="K4289" i="2"/>
  <c r="L4289" i="2" s="1"/>
  <c r="G4289" i="2"/>
  <c r="AD4288" i="2"/>
  <c r="AC4288" i="2"/>
  <c r="L4288" i="2"/>
  <c r="K4288" i="2"/>
  <c r="M4288" i="2" s="1"/>
  <c r="N4288" i="2" s="1"/>
  <c r="G4288" i="2"/>
  <c r="AD4287" i="2"/>
  <c r="AC4287" i="2"/>
  <c r="K4287" i="2"/>
  <c r="G4287" i="2"/>
  <c r="AD4286" i="2"/>
  <c r="AC4286" i="2"/>
  <c r="L4286" i="2"/>
  <c r="K4286" i="2"/>
  <c r="M4286" i="2" s="1"/>
  <c r="G4286" i="2"/>
  <c r="AD4285" i="2"/>
  <c r="AC4285" i="2"/>
  <c r="M4285" i="2"/>
  <c r="K4285" i="2"/>
  <c r="L4285" i="2" s="1"/>
  <c r="G4285" i="2"/>
  <c r="AD4284" i="2"/>
  <c r="AC4284" i="2"/>
  <c r="L4284" i="2"/>
  <c r="K4284" i="2"/>
  <c r="M4284" i="2" s="1"/>
  <c r="N4284" i="2" s="1"/>
  <c r="G4284" i="2"/>
  <c r="AD4283" i="2"/>
  <c r="AC4283" i="2"/>
  <c r="K4283" i="2"/>
  <c r="G4283" i="2"/>
  <c r="AD4282" i="2"/>
  <c r="AC4282" i="2"/>
  <c r="L4282" i="2"/>
  <c r="K4282" i="2"/>
  <c r="M4282" i="2" s="1"/>
  <c r="G4282" i="2"/>
  <c r="AD4281" i="2"/>
  <c r="AC4281" i="2"/>
  <c r="M4281" i="2"/>
  <c r="K4281" i="2"/>
  <c r="L4281" i="2" s="1"/>
  <c r="G4281" i="2"/>
  <c r="AD4280" i="2"/>
  <c r="AC4280" i="2"/>
  <c r="L4280" i="2"/>
  <c r="K4280" i="2"/>
  <c r="M4280" i="2" s="1"/>
  <c r="N4280" i="2" s="1"/>
  <c r="G4280" i="2"/>
  <c r="AD4279" i="2"/>
  <c r="AC4279" i="2"/>
  <c r="K4279" i="2"/>
  <c r="G4279" i="2"/>
  <c r="AD4278" i="2"/>
  <c r="AC4278" i="2"/>
  <c r="L4278" i="2"/>
  <c r="K4278" i="2"/>
  <c r="M4278" i="2" s="1"/>
  <c r="G4278" i="2"/>
  <c r="AD4277" i="2"/>
  <c r="AC4277" i="2"/>
  <c r="M4277" i="2"/>
  <c r="K4277" i="2"/>
  <c r="L4277" i="2" s="1"/>
  <c r="G4277" i="2"/>
  <c r="AD4276" i="2"/>
  <c r="AC4276" i="2"/>
  <c r="L4276" i="2"/>
  <c r="K4276" i="2"/>
  <c r="M4276" i="2" s="1"/>
  <c r="N4276" i="2" s="1"/>
  <c r="G4276" i="2"/>
  <c r="AD4275" i="2"/>
  <c r="AC4275" i="2"/>
  <c r="K4275" i="2"/>
  <c r="G4275" i="2"/>
  <c r="AD4274" i="2"/>
  <c r="AC4274" i="2"/>
  <c r="L4274" i="2"/>
  <c r="K4274" i="2"/>
  <c r="M4274" i="2" s="1"/>
  <c r="G4274" i="2"/>
  <c r="AD4273" i="2"/>
  <c r="AC4273" i="2"/>
  <c r="M4273" i="2"/>
  <c r="K4273" i="2"/>
  <c r="L4273" i="2" s="1"/>
  <c r="G4273" i="2"/>
  <c r="AD4272" i="2"/>
  <c r="AC4272" i="2"/>
  <c r="L4272" i="2"/>
  <c r="K4272" i="2"/>
  <c r="M4272" i="2" s="1"/>
  <c r="N4272" i="2" s="1"/>
  <c r="G4272" i="2"/>
  <c r="AD4271" i="2"/>
  <c r="AC4271" i="2"/>
  <c r="K4271" i="2"/>
  <c r="G4271" i="2"/>
  <c r="AD4270" i="2"/>
  <c r="AC4270" i="2"/>
  <c r="L4270" i="2"/>
  <c r="K4270" i="2"/>
  <c r="M4270" i="2" s="1"/>
  <c r="G4270" i="2"/>
  <c r="AD4269" i="2"/>
  <c r="AC4269" i="2"/>
  <c r="M4269" i="2"/>
  <c r="K4269" i="2"/>
  <c r="L4269" i="2" s="1"/>
  <c r="G4269" i="2"/>
  <c r="AD4268" i="2"/>
  <c r="AC4268" i="2"/>
  <c r="L4268" i="2"/>
  <c r="K4268" i="2"/>
  <c r="M4268" i="2" s="1"/>
  <c r="N4268" i="2" s="1"/>
  <c r="G4268" i="2"/>
  <c r="AD4267" i="2"/>
  <c r="AC4267" i="2"/>
  <c r="K4267" i="2"/>
  <c r="G4267" i="2"/>
  <c r="AD4266" i="2"/>
  <c r="AC4266" i="2"/>
  <c r="L4266" i="2"/>
  <c r="K4266" i="2"/>
  <c r="M4266" i="2" s="1"/>
  <c r="G4266" i="2"/>
  <c r="AD4265" i="2"/>
  <c r="AC4265" i="2"/>
  <c r="M4265" i="2"/>
  <c r="K4265" i="2"/>
  <c r="L4265" i="2" s="1"/>
  <c r="G4265" i="2"/>
  <c r="AD4264" i="2"/>
  <c r="AC4264" i="2"/>
  <c r="L4264" i="2"/>
  <c r="K4264" i="2"/>
  <c r="M4264" i="2" s="1"/>
  <c r="N4264" i="2" s="1"/>
  <c r="G4264" i="2"/>
  <c r="AD4263" i="2"/>
  <c r="AC4263" i="2"/>
  <c r="K4263" i="2"/>
  <c r="G4263" i="2"/>
  <c r="AD4262" i="2"/>
  <c r="AC4262" i="2"/>
  <c r="L4262" i="2"/>
  <c r="K4262" i="2"/>
  <c r="M4262" i="2" s="1"/>
  <c r="G4262" i="2"/>
  <c r="AD4261" i="2"/>
  <c r="AC4261" i="2"/>
  <c r="M4261" i="2"/>
  <c r="K4261" i="2"/>
  <c r="L4261" i="2" s="1"/>
  <c r="G4261" i="2"/>
  <c r="AD4260" i="2"/>
  <c r="AC4260" i="2"/>
  <c r="L4260" i="2"/>
  <c r="K4260" i="2"/>
  <c r="M4260" i="2" s="1"/>
  <c r="N4260" i="2" s="1"/>
  <c r="G4260" i="2"/>
  <c r="AD4259" i="2"/>
  <c r="AC4259" i="2"/>
  <c r="K4259" i="2"/>
  <c r="G4259" i="2"/>
  <c r="AD4258" i="2"/>
  <c r="AC4258" i="2"/>
  <c r="L4258" i="2"/>
  <c r="K4258" i="2"/>
  <c r="M4258" i="2" s="1"/>
  <c r="G4258" i="2"/>
  <c r="AD4257" i="2"/>
  <c r="AC4257" i="2"/>
  <c r="M4257" i="2"/>
  <c r="K4257" i="2"/>
  <c r="L4257" i="2" s="1"/>
  <c r="G4257" i="2"/>
  <c r="AD4256" i="2"/>
  <c r="AC4256" i="2"/>
  <c r="L4256" i="2"/>
  <c r="K4256" i="2"/>
  <c r="M4256" i="2" s="1"/>
  <c r="N4256" i="2" s="1"/>
  <c r="G4256" i="2"/>
  <c r="AD4255" i="2"/>
  <c r="AC4255" i="2"/>
  <c r="K4255" i="2"/>
  <c r="G4255" i="2"/>
  <c r="AD4254" i="2"/>
  <c r="AC4254" i="2"/>
  <c r="L4254" i="2"/>
  <c r="K4254" i="2"/>
  <c r="M4254" i="2" s="1"/>
  <c r="G4254" i="2"/>
  <c r="AD4253" i="2"/>
  <c r="AC4253" i="2"/>
  <c r="M4253" i="2"/>
  <c r="K4253" i="2"/>
  <c r="L4253" i="2" s="1"/>
  <c r="G4253" i="2"/>
  <c r="AD4252" i="2"/>
  <c r="AC4252" i="2"/>
  <c r="L4252" i="2"/>
  <c r="K4252" i="2"/>
  <c r="M4252" i="2" s="1"/>
  <c r="N4252" i="2" s="1"/>
  <c r="G4252" i="2"/>
  <c r="AD4251" i="2"/>
  <c r="AC4251" i="2"/>
  <c r="K4251" i="2"/>
  <c r="G4251" i="2"/>
  <c r="AD4250" i="2"/>
  <c r="AC4250" i="2"/>
  <c r="L4250" i="2"/>
  <c r="K4250" i="2"/>
  <c r="M4250" i="2" s="1"/>
  <c r="G4250" i="2"/>
  <c r="AD4249" i="2"/>
  <c r="AC4249" i="2"/>
  <c r="M4249" i="2"/>
  <c r="K4249" i="2"/>
  <c r="L4249" i="2" s="1"/>
  <c r="G4249" i="2"/>
  <c r="AD4248" i="2"/>
  <c r="AC4248" i="2"/>
  <c r="L4248" i="2"/>
  <c r="K4248" i="2"/>
  <c r="M4248" i="2" s="1"/>
  <c r="N4248" i="2" s="1"/>
  <c r="G4248" i="2"/>
  <c r="AD4247" i="2"/>
  <c r="AC4247" i="2"/>
  <c r="K4247" i="2"/>
  <c r="G4247" i="2"/>
  <c r="AD4246" i="2"/>
  <c r="AC4246" i="2"/>
  <c r="L4246" i="2"/>
  <c r="K4246" i="2"/>
  <c r="M4246" i="2" s="1"/>
  <c r="G4246" i="2"/>
  <c r="AD4245" i="2"/>
  <c r="AC4245" i="2"/>
  <c r="M4245" i="2"/>
  <c r="K4245" i="2"/>
  <c r="L4245" i="2" s="1"/>
  <c r="G4245" i="2"/>
  <c r="AD4244" i="2"/>
  <c r="AC4244" i="2"/>
  <c r="L4244" i="2"/>
  <c r="K4244" i="2"/>
  <c r="M4244" i="2" s="1"/>
  <c r="N4244" i="2" s="1"/>
  <c r="G4244" i="2"/>
  <c r="AD4243" i="2"/>
  <c r="AC4243" i="2"/>
  <c r="K4243" i="2"/>
  <c r="G4243" i="2"/>
  <c r="AD4242" i="2"/>
  <c r="AC4242" i="2"/>
  <c r="L4242" i="2"/>
  <c r="K4242" i="2"/>
  <c r="M4242" i="2" s="1"/>
  <c r="G4242" i="2"/>
  <c r="AD4241" i="2"/>
  <c r="AC4241" i="2"/>
  <c r="M4241" i="2"/>
  <c r="K4241" i="2"/>
  <c r="L4241" i="2" s="1"/>
  <c r="G4241" i="2"/>
  <c r="AD4240" i="2"/>
  <c r="AC4240" i="2"/>
  <c r="L4240" i="2"/>
  <c r="K4240" i="2"/>
  <c r="M4240" i="2" s="1"/>
  <c r="N4240" i="2" s="1"/>
  <c r="G4240" i="2"/>
  <c r="AD4239" i="2"/>
  <c r="AC4239" i="2"/>
  <c r="K4239" i="2"/>
  <c r="G4239" i="2"/>
  <c r="AD4238" i="2"/>
  <c r="AC4238" i="2"/>
  <c r="L4238" i="2"/>
  <c r="K4238" i="2"/>
  <c r="M4238" i="2" s="1"/>
  <c r="G4238" i="2"/>
  <c r="AD4237" i="2"/>
  <c r="AC4237" i="2"/>
  <c r="M4237" i="2"/>
  <c r="K4237" i="2"/>
  <c r="L4237" i="2" s="1"/>
  <c r="G4237" i="2"/>
  <c r="AD4236" i="2"/>
  <c r="AC4236" i="2"/>
  <c r="L4236" i="2"/>
  <c r="K4236" i="2"/>
  <c r="M4236" i="2" s="1"/>
  <c r="N4236" i="2" s="1"/>
  <c r="G4236" i="2"/>
  <c r="AD4235" i="2"/>
  <c r="AC4235" i="2"/>
  <c r="K4235" i="2"/>
  <c r="G4235" i="2"/>
  <c r="AD4234" i="2"/>
  <c r="AC4234" i="2"/>
  <c r="L4234" i="2"/>
  <c r="K4234" i="2"/>
  <c r="M4234" i="2" s="1"/>
  <c r="G4234" i="2"/>
  <c r="AD4233" i="2"/>
  <c r="AC4233" i="2"/>
  <c r="M4233" i="2"/>
  <c r="K4233" i="2"/>
  <c r="L4233" i="2" s="1"/>
  <c r="G4233" i="2"/>
  <c r="AD4232" i="2"/>
  <c r="AC4232" i="2"/>
  <c r="L4232" i="2"/>
  <c r="K4232" i="2"/>
  <c r="M4232" i="2" s="1"/>
  <c r="N4232" i="2" s="1"/>
  <c r="G4232" i="2"/>
  <c r="AD4231" i="2"/>
  <c r="AC4231" i="2"/>
  <c r="K4231" i="2"/>
  <c r="G4231" i="2"/>
  <c r="AD4230" i="2"/>
  <c r="AC4230" i="2"/>
  <c r="L4230" i="2"/>
  <c r="K4230" i="2"/>
  <c r="M4230" i="2" s="1"/>
  <c r="G4230" i="2"/>
  <c r="AD4229" i="2"/>
  <c r="AC4229" i="2"/>
  <c r="M4229" i="2"/>
  <c r="K4229" i="2"/>
  <c r="L4229" i="2" s="1"/>
  <c r="G4229" i="2"/>
  <c r="AD4228" i="2"/>
  <c r="AC4228" i="2"/>
  <c r="L4228" i="2"/>
  <c r="K4228" i="2"/>
  <c r="M4228" i="2" s="1"/>
  <c r="N4228" i="2" s="1"/>
  <c r="G4228" i="2"/>
  <c r="AD4227" i="2"/>
  <c r="AC4227" i="2"/>
  <c r="K4227" i="2"/>
  <c r="G4227" i="2"/>
  <c r="AD4226" i="2"/>
  <c r="AC4226" i="2"/>
  <c r="L4226" i="2"/>
  <c r="K4226" i="2"/>
  <c r="M4226" i="2" s="1"/>
  <c r="G4226" i="2"/>
  <c r="AD4225" i="2"/>
  <c r="AC4225" i="2"/>
  <c r="M4225" i="2"/>
  <c r="K4225" i="2"/>
  <c r="L4225" i="2" s="1"/>
  <c r="G4225" i="2"/>
  <c r="AD4224" i="2"/>
  <c r="AC4224" i="2"/>
  <c r="L4224" i="2"/>
  <c r="K4224" i="2"/>
  <c r="M4224" i="2" s="1"/>
  <c r="N4224" i="2" s="1"/>
  <c r="G4224" i="2"/>
  <c r="AD4223" i="2"/>
  <c r="AC4223" i="2"/>
  <c r="K4223" i="2"/>
  <c r="G4223" i="2"/>
  <c r="AD4222" i="2"/>
  <c r="AC4222" i="2"/>
  <c r="L4222" i="2"/>
  <c r="K4222" i="2"/>
  <c r="M4222" i="2" s="1"/>
  <c r="G4222" i="2"/>
  <c r="AD4221" i="2"/>
  <c r="AC4221" i="2"/>
  <c r="M4221" i="2"/>
  <c r="K4221" i="2"/>
  <c r="L4221" i="2" s="1"/>
  <c r="G4221" i="2"/>
  <c r="AD4220" i="2"/>
  <c r="AC4220" i="2"/>
  <c r="L4220" i="2"/>
  <c r="K4220" i="2"/>
  <c r="M4220" i="2" s="1"/>
  <c r="N4220" i="2" s="1"/>
  <c r="G4220" i="2"/>
  <c r="AD4219" i="2"/>
  <c r="AC4219" i="2"/>
  <c r="K4219" i="2"/>
  <c r="G4219" i="2"/>
  <c r="AD4218" i="2"/>
  <c r="AC4218" i="2"/>
  <c r="L4218" i="2"/>
  <c r="K4218" i="2"/>
  <c r="M4218" i="2" s="1"/>
  <c r="G4218" i="2"/>
  <c r="AD4217" i="2"/>
  <c r="AC4217" i="2"/>
  <c r="M4217" i="2"/>
  <c r="K4217" i="2"/>
  <c r="L4217" i="2" s="1"/>
  <c r="G4217" i="2"/>
  <c r="AD4216" i="2"/>
  <c r="AC4216" i="2"/>
  <c r="L4216" i="2"/>
  <c r="K4216" i="2"/>
  <c r="M4216" i="2" s="1"/>
  <c r="N4216" i="2" s="1"/>
  <c r="G4216" i="2"/>
  <c r="AD4215" i="2"/>
  <c r="AC4215" i="2"/>
  <c r="K4215" i="2"/>
  <c r="G4215" i="2"/>
  <c r="AD4214" i="2"/>
  <c r="AC4214" i="2"/>
  <c r="L4214" i="2"/>
  <c r="K4214" i="2"/>
  <c r="M4214" i="2" s="1"/>
  <c r="G4214" i="2"/>
  <c r="AD4213" i="2"/>
  <c r="AC4213" i="2"/>
  <c r="M4213" i="2"/>
  <c r="K4213" i="2"/>
  <c r="L4213" i="2" s="1"/>
  <c r="G4213" i="2"/>
  <c r="AD4212" i="2"/>
  <c r="AC4212" i="2"/>
  <c r="L4212" i="2"/>
  <c r="K4212" i="2"/>
  <c r="M4212" i="2" s="1"/>
  <c r="N4212" i="2" s="1"/>
  <c r="G4212" i="2"/>
  <c r="AD4211" i="2"/>
  <c r="AC4211" i="2"/>
  <c r="K4211" i="2"/>
  <c r="G4211" i="2"/>
  <c r="AD4210" i="2"/>
  <c r="AC4210" i="2"/>
  <c r="L4210" i="2"/>
  <c r="K4210" i="2"/>
  <c r="M4210" i="2" s="1"/>
  <c r="G4210" i="2"/>
  <c r="AD4209" i="2"/>
  <c r="AC4209" i="2"/>
  <c r="M4209" i="2"/>
  <c r="K4209" i="2"/>
  <c r="L4209" i="2" s="1"/>
  <c r="G4209" i="2"/>
  <c r="AD4208" i="2"/>
  <c r="AC4208" i="2"/>
  <c r="L4208" i="2"/>
  <c r="K4208" i="2"/>
  <c r="M4208" i="2" s="1"/>
  <c r="N4208" i="2" s="1"/>
  <c r="G4208" i="2"/>
  <c r="AD4207" i="2"/>
  <c r="AC4207" i="2"/>
  <c r="K4207" i="2"/>
  <c r="G4207" i="2"/>
  <c r="AD4206" i="2"/>
  <c r="AC4206" i="2"/>
  <c r="L4206" i="2"/>
  <c r="K4206" i="2"/>
  <c r="M4206" i="2" s="1"/>
  <c r="G4206" i="2"/>
  <c r="AD4205" i="2"/>
  <c r="AC4205" i="2"/>
  <c r="M4205" i="2"/>
  <c r="K4205" i="2"/>
  <c r="L4205" i="2" s="1"/>
  <c r="G4205" i="2"/>
  <c r="AD4204" i="2"/>
  <c r="AC4204" i="2"/>
  <c r="L4204" i="2"/>
  <c r="K4204" i="2"/>
  <c r="M4204" i="2" s="1"/>
  <c r="N4204" i="2" s="1"/>
  <c r="G4204" i="2"/>
  <c r="AD4203" i="2"/>
  <c r="AC4203" i="2"/>
  <c r="K4203" i="2"/>
  <c r="G4203" i="2"/>
  <c r="AD4202" i="2"/>
  <c r="AC4202" i="2"/>
  <c r="L4202" i="2"/>
  <c r="K4202" i="2"/>
  <c r="M4202" i="2" s="1"/>
  <c r="G4202" i="2"/>
  <c r="AD4201" i="2"/>
  <c r="AC4201" i="2"/>
  <c r="M4201" i="2"/>
  <c r="K4201" i="2"/>
  <c r="L4201" i="2" s="1"/>
  <c r="G4201" i="2"/>
  <c r="AD4200" i="2"/>
  <c r="AC4200" i="2"/>
  <c r="L4200" i="2"/>
  <c r="K4200" i="2"/>
  <c r="M4200" i="2" s="1"/>
  <c r="N4200" i="2" s="1"/>
  <c r="G4200" i="2"/>
  <c r="AD4199" i="2"/>
  <c r="AC4199" i="2"/>
  <c r="K4199" i="2"/>
  <c r="G4199" i="2"/>
  <c r="AD4198" i="2"/>
  <c r="AC4198" i="2"/>
  <c r="L4198" i="2"/>
  <c r="K4198" i="2"/>
  <c r="M4198" i="2" s="1"/>
  <c r="G4198" i="2"/>
  <c r="AD4197" i="2"/>
  <c r="AC4197" i="2"/>
  <c r="M4197" i="2"/>
  <c r="K4197" i="2"/>
  <c r="L4197" i="2" s="1"/>
  <c r="G4197" i="2"/>
  <c r="AD4196" i="2"/>
  <c r="AC4196" i="2"/>
  <c r="L4196" i="2"/>
  <c r="K4196" i="2"/>
  <c r="M4196" i="2" s="1"/>
  <c r="N4196" i="2" s="1"/>
  <c r="G4196" i="2"/>
  <c r="AD4195" i="2"/>
  <c r="AC4195" i="2"/>
  <c r="K4195" i="2"/>
  <c r="G4195" i="2"/>
  <c r="AD4194" i="2"/>
  <c r="AC4194" i="2"/>
  <c r="L4194" i="2"/>
  <c r="K4194" i="2"/>
  <c r="M4194" i="2" s="1"/>
  <c r="G4194" i="2"/>
  <c r="AD4193" i="2"/>
  <c r="AC4193" i="2"/>
  <c r="M4193" i="2"/>
  <c r="K4193" i="2"/>
  <c r="L4193" i="2" s="1"/>
  <c r="G4193" i="2"/>
  <c r="AD4192" i="2"/>
  <c r="AC4192" i="2"/>
  <c r="L4192" i="2"/>
  <c r="K4192" i="2"/>
  <c r="M4192" i="2" s="1"/>
  <c r="N4192" i="2" s="1"/>
  <c r="G4192" i="2"/>
  <c r="AD4191" i="2"/>
  <c r="AC4191" i="2"/>
  <c r="K4191" i="2"/>
  <c r="G4191" i="2"/>
  <c r="AD4190" i="2"/>
  <c r="AC4190" i="2"/>
  <c r="L4190" i="2"/>
  <c r="K4190" i="2"/>
  <c r="M4190" i="2" s="1"/>
  <c r="G4190" i="2"/>
  <c r="AD4189" i="2"/>
  <c r="AC4189" i="2"/>
  <c r="M4189" i="2"/>
  <c r="K4189" i="2"/>
  <c r="L4189" i="2" s="1"/>
  <c r="G4189" i="2"/>
  <c r="AD4188" i="2"/>
  <c r="AC4188" i="2"/>
  <c r="L4188" i="2"/>
  <c r="K4188" i="2"/>
  <c r="M4188" i="2" s="1"/>
  <c r="N4188" i="2" s="1"/>
  <c r="G4188" i="2"/>
  <c r="AD4187" i="2"/>
  <c r="AC4187" i="2"/>
  <c r="K4187" i="2"/>
  <c r="G4187" i="2"/>
  <c r="AD4186" i="2"/>
  <c r="AC4186" i="2"/>
  <c r="L4186" i="2"/>
  <c r="K4186" i="2"/>
  <c r="M4186" i="2" s="1"/>
  <c r="G4186" i="2"/>
  <c r="AD4185" i="2"/>
  <c r="AC4185" i="2"/>
  <c r="M4185" i="2"/>
  <c r="K4185" i="2"/>
  <c r="L4185" i="2" s="1"/>
  <c r="G4185" i="2"/>
  <c r="AD4184" i="2"/>
  <c r="AC4184" i="2"/>
  <c r="L4184" i="2"/>
  <c r="K4184" i="2"/>
  <c r="M4184" i="2" s="1"/>
  <c r="N4184" i="2" s="1"/>
  <c r="G4184" i="2"/>
  <c r="AD4183" i="2"/>
  <c r="AC4183" i="2"/>
  <c r="K4183" i="2"/>
  <c r="G4183" i="2"/>
  <c r="AD4182" i="2"/>
  <c r="AC4182" i="2"/>
  <c r="L4182" i="2"/>
  <c r="K4182" i="2"/>
  <c r="M4182" i="2" s="1"/>
  <c r="G4182" i="2"/>
  <c r="AD4181" i="2"/>
  <c r="AC4181" i="2"/>
  <c r="M4181" i="2"/>
  <c r="K4181" i="2"/>
  <c r="L4181" i="2" s="1"/>
  <c r="G4181" i="2"/>
  <c r="AD4180" i="2"/>
  <c r="AC4180" i="2"/>
  <c r="L4180" i="2"/>
  <c r="K4180" i="2"/>
  <c r="M4180" i="2" s="1"/>
  <c r="N4180" i="2" s="1"/>
  <c r="G4180" i="2"/>
  <c r="AD4179" i="2"/>
  <c r="AC4179" i="2"/>
  <c r="K4179" i="2"/>
  <c r="G4179" i="2"/>
  <c r="AD4178" i="2"/>
  <c r="AC4178" i="2"/>
  <c r="L4178" i="2"/>
  <c r="K4178" i="2"/>
  <c r="M4178" i="2" s="1"/>
  <c r="G4178" i="2"/>
  <c r="AD4177" i="2"/>
  <c r="AC4177" i="2"/>
  <c r="M4177" i="2"/>
  <c r="K4177" i="2"/>
  <c r="L4177" i="2" s="1"/>
  <c r="G4177" i="2"/>
  <c r="AD4176" i="2"/>
  <c r="AC4176" i="2"/>
  <c r="L4176" i="2"/>
  <c r="K4176" i="2"/>
  <c r="M4176" i="2" s="1"/>
  <c r="N4176" i="2" s="1"/>
  <c r="G4176" i="2"/>
  <c r="AD4175" i="2"/>
  <c r="AC4175" i="2"/>
  <c r="K4175" i="2"/>
  <c r="G4175" i="2"/>
  <c r="AD4174" i="2"/>
  <c r="AC4174" i="2"/>
  <c r="L4174" i="2"/>
  <c r="K4174" i="2"/>
  <c r="M4174" i="2" s="1"/>
  <c r="G4174" i="2"/>
  <c r="AD4173" i="2"/>
  <c r="AC4173" i="2"/>
  <c r="M4173" i="2"/>
  <c r="K4173" i="2"/>
  <c r="L4173" i="2" s="1"/>
  <c r="G4173" i="2"/>
  <c r="AD4172" i="2"/>
  <c r="AC4172" i="2"/>
  <c r="L4172" i="2"/>
  <c r="K4172" i="2"/>
  <c r="M4172" i="2" s="1"/>
  <c r="N4172" i="2" s="1"/>
  <c r="G4172" i="2"/>
  <c r="AD4171" i="2"/>
  <c r="AC4171" i="2"/>
  <c r="K4171" i="2"/>
  <c r="G4171" i="2"/>
  <c r="AD4170" i="2"/>
  <c r="AC4170" i="2"/>
  <c r="L4170" i="2"/>
  <c r="K4170" i="2"/>
  <c r="M4170" i="2" s="1"/>
  <c r="G4170" i="2"/>
  <c r="AD4169" i="2"/>
  <c r="AC4169" i="2"/>
  <c r="M4169" i="2"/>
  <c r="K4169" i="2"/>
  <c r="L4169" i="2" s="1"/>
  <c r="G4169" i="2"/>
  <c r="AD4168" i="2"/>
  <c r="AC4168" i="2"/>
  <c r="L4168" i="2"/>
  <c r="K4168" i="2"/>
  <c r="M4168" i="2" s="1"/>
  <c r="N4168" i="2" s="1"/>
  <c r="G4168" i="2"/>
  <c r="AD4167" i="2"/>
  <c r="AC4167" i="2"/>
  <c r="K4167" i="2"/>
  <c r="G4167" i="2"/>
  <c r="AD4166" i="2"/>
  <c r="AC4166" i="2"/>
  <c r="L4166" i="2"/>
  <c r="K4166" i="2"/>
  <c r="M4166" i="2" s="1"/>
  <c r="G4166" i="2"/>
  <c r="AD4165" i="2"/>
  <c r="AC4165" i="2"/>
  <c r="M4165" i="2"/>
  <c r="K4165" i="2"/>
  <c r="L4165" i="2" s="1"/>
  <c r="G4165" i="2"/>
  <c r="AD4164" i="2"/>
  <c r="AC4164" i="2"/>
  <c r="L4164" i="2"/>
  <c r="K4164" i="2"/>
  <c r="M4164" i="2" s="1"/>
  <c r="N4164" i="2" s="1"/>
  <c r="G4164" i="2"/>
  <c r="AD4163" i="2"/>
  <c r="AC4163" i="2"/>
  <c r="K4163" i="2"/>
  <c r="G4163" i="2"/>
  <c r="AD4162" i="2"/>
  <c r="AC4162" i="2"/>
  <c r="L4162" i="2"/>
  <c r="K4162" i="2"/>
  <c r="M4162" i="2" s="1"/>
  <c r="G4162" i="2"/>
  <c r="AD4161" i="2"/>
  <c r="AC4161" i="2"/>
  <c r="M4161" i="2"/>
  <c r="K4161" i="2"/>
  <c r="L4161" i="2" s="1"/>
  <c r="G4161" i="2"/>
  <c r="AD4160" i="2"/>
  <c r="AC4160" i="2"/>
  <c r="L4160" i="2"/>
  <c r="K4160" i="2"/>
  <c r="M4160" i="2" s="1"/>
  <c r="N4160" i="2" s="1"/>
  <c r="G4160" i="2"/>
  <c r="AD4159" i="2"/>
  <c r="AC4159" i="2"/>
  <c r="K4159" i="2"/>
  <c r="G4159" i="2"/>
  <c r="AD4158" i="2"/>
  <c r="AC4158" i="2"/>
  <c r="L4158" i="2"/>
  <c r="K4158" i="2"/>
  <c r="M4158" i="2" s="1"/>
  <c r="G4158" i="2"/>
  <c r="AD4157" i="2"/>
  <c r="AC4157" i="2"/>
  <c r="M4157" i="2"/>
  <c r="K4157" i="2"/>
  <c r="L4157" i="2" s="1"/>
  <c r="G4157" i="2"/>
  <c r="AD4156" i="2"/>
  <c r="AC4156" i="2"/>
  <c r="L4156" i="2"/>
  <c r="K4156" i="2"/>
  <c r="M4156" i="2" s="1"/>
  <c r="N4156" i="2" s="1"/>
  <c r="G4156" i="2"/>
  <c r="AD4155" i="2"/>
  <c r="AC4155" i="2"/>
  <c r="K4155" i="2"/>
  <c r="G4155" i="2"/>
  <c r="AD4154" i="2"/>
  <c r="AC4154" i="2"/>
  <c r="L4154" i="2"/>
  <c r="K4154" i="2"/>
  <c r="M4154" i="2" s="1"/>
  <c r="G4154" i="2"/>
  <c r="AD4153" i="2"/>
  <c r="AC4153" i="2"/>
  <c r="M4153" i="2"/>
  <c r="K4153" i="2"/>
  <c r="L4153" i="2" s="1"/>
  <c r="G4153" i="2"/>
  <c r="AD4152" i="2"/>
  <c r="AC4152" i="2"/>
  <c r="L4152" i="2"/>
  <c r="K4152" i="2"/>
  <c r="M4152" i="2" s="1"/>
  <c r="N4152" i="2" s="1"/>
  <c r="G4152" i="2"/>
  <c r="AD4151" i="2"/>
  <c r="AC4151" i="2"/>
  <c r="K4151" i="2"/>
  <c r="G4151" i="2"/>
  <c r="AD4150" i="2"/>
  <c r="AC4150" i="2"/>
  <c r="L4150" i="2"/>
  <c r="K4150" i="2"/>
  <c r="M4150" i="2" s="1"/>
  <c r="G4150" i="2"/>
  <c r="AD4149" i="2"/>
  <c r="AC4149" i="2"/>
  <c r="M4149" i="2"/>
  <c r="K4149" i="2"/>
  <c r="L4149" i="2" s="1"/>
  <c r="G4149" i="2"/>
  <c r="AD4148" i="2"/>
  <c r="AC4148" i="2"/>
  <c r="L4148" i="2"/>
  <c r="K4148" i="2"/>
  <c r="M4148" i="2" s="1"/>
  <c r="N4148" i="2" s="1"/>
  <c r="G4148" i="2"/>
  <c r="AD4147" i="2"/>
  <c r="AC4147" i="2"/>
  <c r="K4147" i="2"/>
  <c r="G4147" i="2"/>
  <c r="AD4146" i="2"/>
  <c r="AC4146" i="2"/>
  <c r="L4146" i="2"/>
  <c r="K4146" i="2"/>
  <c r="M4146" i="2" s="1"/>
  <c r="G4146" i="2"/>
  <c r="AD4145" i="2"/>
  <c r="AC4145" i="2"/>
  <c r="M4145" i="2"/>
  <c r="K4145" i="2"/>
  <c r="L4145" i="2" s="1"/>
  <c r="G4145" i="2"/>
  <c r="AD4144" i="2"/>
  <c r="AC4144" i="2"/>
  <c r="L4144" i="2"/>
  <c r="K4144" i="2"/>
  <c r="M4144" i="2" s="1"/>
  <c r="N4144" i="2" s="1"/>
  <c r="G4144" i="2"/>
  <c r="AD4143" i="2"/>
  <c r="AC4143" i="2"/>
  <c r="K4143" i="2"/>
  <c r="G4143" i="2"/>
  <c r="AD4142" i="2"/>
  <c r="AC4142" i="2"/>
  <c r="L4142" i="2"/>
  <c r="K4142" i="2"/>
  <c r="M4142" i="2" s="1"/>
  <c r="G4142" i="2"/>
  <c r="AD4141" i="2"/>
  <c r="AC4141" i="2"/>
  <c r="M4141" i="2"/>
  <c r="K4141" i="2"/>
  <c r="L4141" i="2" s="1"/>
  <c r="G4141" i="2"/>
  <c r="AD4140" i="2"/>
  <c r="AC4140" i="2"/>
  <c r="L4140" i="2"/>
  <c r="K4140" i="2"/>
  <c r="M4140" i="2" s="1"/>
  <c r="N4140" i="2" s="1"/>
  <c r="G4140" i="2"/>
  <c r="AD4139" i="2"/>
  <c r="AC4139" i="2"/>
  <c r="K4139" i="2"/>
  <c r="G4139" i="2"/>
  <c r="AD4138" i="2"/>
  <c r="AC4138" i="2"/>
  <c r="L4138" i="2"/>
  <c r="K4138" i="2"/>
  <c r="M4138" i="2" s="1"/>
  <c r="G4138" i="2"/>
  <c r="AD4137" i="2"/>
  <c r="AC4137" i="2"/>
  <c r="M4137" i="2"/>
  <c r="K4137" i="2"/>
  <c r="L4137" i="2" s="1"/>
  <c r="G4137" i="2"/>
  <c r="AD4136" i="2"/>
  <c r="AC4136" i="2"/>
  <c r="L4136" i="2"/>
  <c r="K4136" i="2"/>
  <c r="M4136" i="2" s="1"/>
  <c r="N4136" i="2" s="1"/>
  <c r="G4136" i="2"/>
  <c r="AD4135" i="2"/>
  <c r="AC4135" i="2"/>
  <c r="K4135" i="2"/>
  <c r="G4135" i="2"/>
  <c r="AD4134" i="2"/>
  <c r="AC4134" i="2"/>
  <c r="L4134" i="2"/>
  <c r="K4134" i="2"/>
  <c r="M4134" i="2" s="1"/>
  <c r="G4134" i="2"/>
  <c r="AD4133" i="2"/>
  <c r="AC4133" i="2"/>
  <c r="M4133" i="2"/>
  <c r="K4133" i="2"/>
  <c r="L4133" i="2" s="1"/>
  <c r="G4133" i="2"/>
  <c r="AD4132" i="2"/>
  <c r="AC4132" i="2"/>
  <c r="L4132" i="2"/>
  <c r="K4132" i="2"/>
  <c r="M4132" i="2" s="1"/>
  <c r="N4132" i="2" s="1"/>
  <c r="G4132" i="2"/>
  <c r="AD4131" i="2"/>
  <c r="AC4131" i="2"/>
  <c r="K4131" i="2"/>
  <c r="G4131" i="2"/>
  <c r="AD4130" i="2"/>
  <c r="AC4130" i="2"/>
  <c r="L4130" i="2"/>
  <c r="K4130" i="2"/>
  <c r="M4130" i="2" s="1"/>
  <c r="G4130" i="2"/>
  <c r="AD4129" i="2"/>
  <c r="AC4129" i="2"/>
  <c r="M4129" i="2"/>
  <c r="K4129" i="2"/>
  <c r="L4129" i="2" s="1"/>
  <c r="G4129" i="2"/>
  <c r="AD4128" i="2"/>
  <c r="AC4128" i="2"/>
  <c r="L4128" i="2"/>
  <c r="K4128" i="2"/>
  <c r="M4128" i="2" s="1"/>
  <c r="N4128" i="2" s="1"/>
  <c r="G4128" i="2"/>
  <c r="AD4127" i="2"/>
  <c r="AC4127" i="2"/>
  <c r="K4127" i="2"/>
  <c r="G4127" i="2"/>
  <c r="AD4126" i="2"/>
  <c r="AC4126" i="2"/>
  <c r="L4126" i="2"/>
  <c r="K4126" i="2"/>
  <c r="M4126" i="2" s="1"/>
  <c r="G4126" i="2"/>
  <c r="AD4125" i="2"/>
  <c r="AC4125" i="2"/>
  <c r="M4125" i="2"/>
  <c r="K4125" i="2"/>
  <c r="L4125" i="2" s="1"/>
  <c r="G4125" i="2"/>
  <c r="AD4124" i="2"/>
  <c r="AC4124" i="2"/>
  <c r="L4124" i="2"/>
  <c r="K4124" i="2"/>
  <c r="M4124" i="2" s="1"/>
  <c r="N4124" i="2" s="1"/>
  <c r="G4124" i="2"/>
  <c r="AD4123" i="2"/>
  <c r="AC4123" i="2"/>
  <c r="K4123" i="2"/>
  <c r="G4123" i="2"/>
  <c r="AD4122" i="2"/>
  <c r="AC4122" i="2"/>
  <c r="L4122" i="2"/>
  <c r="K4122" i="2"/>
  <c r="M4122" i="2" s="1"/>
  <c r="G4122" i="2"/>
  <c r="AD4121" i="2"/>
  <c r="AC4121" i="2"/>
  <c r="M4121" i="2"/>
  <c r="K4121" i="2"/>
  <c r="L4121" i="2" s="1"/>
  <c r="G4121" i="2"/>
  <c r="AD4120" i="2"/>
  <c r="AC4120" i="2"/>
  <c r="L4120" i="2"/>
  <c r="K4120" i="2"/>
  <c r="M4120" i="2" s="1"/>
  <c r="N4120" i="2" s="1"/>
  <c r="G4120" i="2"/>
  <c r="AD4119" i="2"/>
  <c r="AC4119" i="2"/>
  <c r="K4119" i="2"/>
  <c r="G4119" i="2"/>
  <c r="AD4118" i="2"/>
  <c r="AC4118" i="2"/>
  <c r="L4118" i="2"/>
  <c r="K4118" i="2"/>
  <c r="M4118" i="2" s="1"/>
  <c r="G4118" i="2"/>
  <c r="AD4117" i="2"/>
  <c r="AC4117" i="2"/>
  <c r="M4117" i="2"/>
  <c r="K4117" i="2"/>
  <c r="L4117" i="2" s="1"/>
  <c r="G4117" i="2"/>
  <c r="AD4116" i="2"/>
  <c r="AC4116" i="2"/>
  <c r="L4116" i="2"/>
  <c r="K4116" i="2"/>
  <c r="M4116" i="2" s="1"/>
  <c r="N4116" i="2" s="1"/>
  <c r="G4116" i="2"/>
  <c r="AD4115" i="2"/>
  <c r="AC4115" i="2"/>
  <c r="K4115" i="2"/>
  <c r="G4115" i="2"/>
  <c r="AD4114" i="2"/>
  <c r="AC4114" i="2"/>
  <c r="L4114" i="2"/>
  <c r="K4114" i="2"/>
  <c r="M4114" i="2" s="1"/>
  <c r="G4114" i="2"/>
  <c r="AD4113" i="2"/>
  <c r="AC4113" i="2"/>
  <c r="M4113" i="2"/>
  <c r="K4113" i="2"/>
  <c r="L4113" i="2" s="1"/>
  <c r="G4113" i="2"/>
  <c r="AD4112" i="2"/>
  <c r="AC4112" i="2"/>
  <c r="L4112" i="2"/>
  <c r="K4112" i="2"/>
  <c r="M4112" i="2" s="1"/>
  <c r="N4112" i="2" s="1"/>
  <c r="G4112" i="2"/>
  <c r="AD4111" i="2"/>
  <c r="AC4111" i="2"/>
  <c r="K4111" i="2"/>
  <c r="G4111" i="2"/>
  <c r="AD4110" i="2"/>
  <c r="AC4110" i="2"/>
  <c r="L4110" i="2"/>
  <c r="K4110" i="2"/>
  <c r="M4110" i="2" s="1"/>
  <c r="G4110" i="2"/>
  <c r="AD4109" i="2"/>
  <c r="AC4109" i="2"/>
  <c r="M4109" i="2"/>
  <c r="K4109" i="2"/>
  <c r="L4109" i="2" s="1"/>
  <c r="G4109" i="2"/>
  <c r="AD4108" i="2"/>
  <c r="AC4108" i="2"/>
  <c r="L4108" i="2"/>
  <c r="K4108" i="2"/>
  <c r="M4108" i="2" s="1"/>
  <c r="N4108" i="2" s="1"/>
  <c r="G4108" i="2"/>
  <c r="AD4107" i="2"/>
  <c r="AC4107" i="2"/>
  <c r="K4107" i="2"/>
  <c r="G4107" i="2"/>
  <c r="AD4106" i="2"/>
  <c r="AC4106" i="2"/>
  <c r="L4106" i="2"/>
  <c r="K4106" i="2"/>
  <c r="M4106" i="2" s="1"/>
  <c r="G4106" i="2"/>
  <c r="AD4105" i="2"/>
  <c r="AC4105" i="2"/>
  <c r="M4105" i="2"/>
  <c r="K4105" i="2"/>
  <c r="L4105" i="2" s="1"/>
  <c r="G4105" i="2"/>
  <c r="AD4104" i="2"/>
  <c r="AC4104" i="2"/>
  <c r="L4104" i="2"/>
  <c r="K4104" i="2"/>
  <c r="M4104" i="2" s="1"/>
  <c r="N4104" i="2" s="1"/>
  <c r="G4104" i="2"/>
  <c r="AD4103" i="2"/>
  <c r="AC4103" i="2"/>
  <c r="K4103" i="2"/>
  <c r="G4103" i="2"/>
  <c r="AD4102" i="2"/>
  <c r="AC4102" i="2"/>
  <c r="L4102" i="2"/>
  <c r="K4102" i="2"/>
  <c r="M4102" i="2" s="1"/>
  <c r="G4102" i="2"/>
  <c r="AD4101" i="2"/>
  <c r="AC4101" i="2"/>
  <c r="M4101" i="2"/>
  <c r="K4101" i="2"/>
  <c r="L4101" i="2" s="1"/>
  <c r="G4101" i="2"/>
  <c r="AD4100" i="2"/>
  <c r="AC4100" i="2"/>
  <c r="L4100" i="2"/>
  <c r="K4100" i="2"/>
  <c r="M4100" i="2" s="1"/>
  <c r="N4100" i="2" s="1"/>
  <c r="G4100" i="2"/>
  <c r="AD4099" i="2"/>
  <c r="AC4099" i="2"/>
  <c r="K4099" i="2"/>
  <c r="G4099" i="2"/>
  <c r="AD4098" i="2"/>
  <c r="AC4098" i="2"/>
  <c r="L4098" i="2"/>
  <c r="K4098" i="2"/>
  <c r="M4098" i="2" s="1"/>
  <c r="G4098" i="2"/>
  <c r="AD4097" i="2"/>
  <c r="AC4097" i="2"/>
  <c r="M4097" i="2"/>
  <c r="K4097" i="2"/>
  <c r="L4097" i="2" s="1"/>
  <c r="G4097" i="2"/>
  <c r="AD4096" i="2"/>
  <c r="AC4096" i="2"/>
  <c r="L4096" i="2"/>
  <c r="K4096" i="2"/>
  <c r="M4096" i="2" s="1"/>
  <c r="N4096" i="2" s="1"/>
  <c r="G4096" i="2"/>
  <c r="AD4095" i="2"/>
  <c r="AC4095" i="2"/>
  <c r="K4095" i="2"/>
  <c r="G4095" i="2"/>
  <c r="AD4094" i="2"/>
  <c r="AC4094" i="2"/>
  <c r="L4094" i="2"/>
  <c r="K4094" i="2"/>
  <c r="M4094" i="2" s="1"/>
  <c r="G4094" i="2"/>
  <c r="AD4093" i="2"/>
  <c r="AC4093" i="2"/>
  <c r="M4093" i="2"/>
  <c r="K4093" i="2"/>
  <c r="L4093" i="2" s="1"/>
  <c r="G4093" i="2"/>
  <c r="AD4092" i="2"/>
  <c r="AC4092" i="2"/>
  <c r="L4092" i="2"/>
  <c r="K4092" i="2"/>
  <c r="M4092" i="2" s="1"/>
  <c r="N4092" i="2" s="1"/>
  <c r="G4092" i="2"/>
  <c r="AD4091" i="2"/>
  <c r="AC4091" i="2"/>
  <c r="K4091" i="2"/>
  <c r="G4091" i="2"/>
  <c r="AD4090" i="2"/>
  <c r="AC4090" i="2"/>
  <c r="L4090" i="2"/>
  <c r="K4090" i="2"/>
  <c r="M4090" i="2" s="1"/>
  <c r="G4090" i="2"/>
  <c r="AD4089" i="2"/>
  <c r="AC4089" i="2"/>
  <c r="M4089" i="2"/>
  <c r="K4089" i="2"/>
  <c r="L4089" i="2" s="1"/>
  <c r="G4089" i="2"/>
  <c r="AD4088" i="2"/>
  <c r="AC4088" i="2"/>
  <c r="L4088" i="2"/>
  <c r="K4088" i="2"/>
  <c r="M4088" i="2" s="1"/>
  <c r="N4088" i="2" s="1"/>
  <c r="G4088" i="2"/>
  <c r="AD4087" i="2"/>
  <c r="AC4087" i="2"/>
  <c r="K4087" i="2"/>
  <c r="G4087" i="2"/>
  <c r="AD4086" i="2"/>
  <c r="AC4086" i="2"/>
  <c r="L4086" i="2"/>
  <c r="K4086" i="2"/>
  <c r="M4086" i="2" s="1"/>
  <c r="G4086" i="2"/>
  <c r="AD4085" i="2"/>
  <c r="AC4085" i="2"/>
  <c r="M4085" i="2"/>
  <c r="K4085" i="2"/>
  <c r="L4085" i="2" s="1"/>
  <c r="G4085" i="2"/>
  <c r="AD4084" i="2"/>
  <c r="AC4084" i="2"/>
  <c r="L4084" i="2"/>
  <c r="K4084" i="2"/>
  <c r="M4084" i="2" s="1"/>
  <c r="N4084" i="2" s="1"/>
  <c r="G4084" i="2"/>
  <c r="AD4083" i="2"/>
  <c r="AC4083" i="2"/>
  <c r="K4083" i="2"/>
  <c r="G4083" i="2"/>
  <c r="AD4082" i="2"/>
  <c r="AC4082" i="2"/>
  <c r="L4082" i="2"/>
  <c r="K4082" i="2"/>
  <c r="M4082" i="2" s="1"/>
  <c r="G4082" i="2"/>
  <c r="AD4081" i="2"/>
  <c r="AC4081" i="2"/>
  <c r="M4081" i="2"/>
  <c r="K4081" i="2"/>
  <c r="L4081" i="2" s="1"/>
  <c r="G4081" i="2"/>
  <c r="AD4080" i="2"/>
  <c r="AC4080" i="2"/>
  <c r="L4080" i="2"/>
  <c r="K4080" i="2"/>
  <c r="M4080" i="2" s="1"/>
  <c r="N4080" i="2" s="1"/>
  <c r="G4080" i="2"/>
  <c r="AD4079" i="2"/>
  <c r="AC4079" i="2"/>
  <c r="K4079" i="2"/>
  <c r="G4079" i="2"/>
  <c r="AD4078" i="2"/>
  <c r="AC4078" i="2"/>
  <c r="L4078" i="2"/>
  <c r="K4078" i="2"/>
  <c r="M4078" i="2" s="1"/>
  <c r="G4078" i="2"/>
  <c r="AD4077" i="2"/>
  <c r="AC4077" i="2"/>
  <c r="M4077" i="2"/>
  <c r="K4077" i="2"/>
  <c r="L4077" i="2" s="1"/>
  <c r="G4077" i="2"/>
  <c r="AD4076" i="2"/>
  <c r="AC4076" i="2"/>
  <c r="L4076" i="2"/>
  <c r="K4076" i="2"/>
  <c r="M4076" i="2" s="1"/>
  <c r="N4076" i="2" s="1"/>
  <c r="G4076" i="2"/>
  <c r="AD4075" i="2"/>
  <c r="AC4075" i="2"/>
  <c r="K4075" i="2"/>
  <c r="G4075" i="2"/>
  <c r="AD4074" i="2"/>
  <c r="AC4074" i="2"/>
  <c r="L4074" i="2"/>
  <c r="K4074" i="2"/>
  <c r="M4074" i="2" s="1"/>
  <c r="G4074" i="2"/>
  <c r="AD4073" i="2"/>
  <c r="AC4073" i="2"/>
  <c r="M4073" i="2"/>
  <c r="K4073" i="2"/>
  <c r="L4073" i="2" s="1"/>
  <c r="G4073" i="2"/>
  <c r="AD4072" i="2"/>
  <c r="AC4072" i="2"/>
  <c r="L4072" i="2"/>
  <c r="K4072" i="2"/>
  <c r="M4072" i="2" s="1"/>
  <c r="N4072" i="2" s="1"/>
  <c r="G4072" i="2"/>
  <c r="AD4071" i="2"/>
  <c r="AC4071" i="2"/>
  <c r="K4071" i="2"/>
  <c r="G4071" i="2"/>
  <c r="AD4070" i="2"/>
  <c r="AC4070" i="2"/>
  <c r="L4070" i="2"/>
  <c r="K4070" i="2"/>
  <c r="M4070" i="2" s="1"/>
  <c r="G4070" i="2"/>
  <c r="AD4069" i="2"/>
  <c r="AC4069" i="2"/>
  <c r="M4069" i="2"/>
  <c r="K4069" i="2"/>
  <c r="L4069" i="2" s="1"/>
  <c r="G4069" i="2"/>
  <c r="AD4068" i="2"/>
  <c r="AC4068" i="2"/>
  <c r="L4068" i="2"/>
  <c r="K4068" i="2"/>
  <c r="M4068" i="2" s="1"/>
  <c r="N4068" i="2" s="1"/>
  <c r="G4068" i="2"/>
  <c r="AD4067" i="2"/>
  <c r="AC4067" i="2"/>
  <c r="K4067" i="2"/>
  <c r="G4067" i="2"/>
  <c r="AD4066" i="2"/>
  <c r="AC4066" i="2"/>
  <c r="L4066" i="2"/>
  <c r="K4066" i="2"/>
  <c r="M4066" i="2" s="1"/>
  <c r="G4066" i="2"/>
  <c r="AD4065" i="2"/>
  <c r="AC4065" i="2"/>
  <c r="M4065" i="2"/>
  <c r="K4065" i="2"/>
  <c r="L4065" i="2" s="1"/>
  <c r="G4065" i="2"/>
  <c r="AD4064" i="2"/>
  <c r="AC4064" i="2"/>
  <c r="L4064" i="2"/>
  <c r="K4064" i="2"/>
  <c r="M4064" i="2" s="1"/>
  <c r="N4064" i="2" s="1"/>
  <c r="G4064" i="2"/>
  <c r="AD4063" i="2"/>
  <c r="AC4063" i="2"/>
  <c r="K4063" i="2"/>
  <c r="G4063" i="2"/>
  <c r="AD4062" i="2"/>
  <c r="AC4062" i="2"/>
  <c r="L4062" i="2"/>
  <c r="K4062" i="2"/>
  <c r="M4062" i="2" s="1"/>
  <c r="G4062" i="2"/>
  <c r="AD4061" i="2"/>
  <c r="AC4061" i="2"/>
  <c r="M4061" i="2"/>
  <c r="K4061" i="2"/>
  <c r="L4061" i="2" s="1"/>
  <c r="G4061" i="2"/>
  <c r="AD4060" i="2"/>
  <c r="AC4060" i="2"/>
  <c r="L4060" i="2"/>
  <c r="K4060" i="2"/>
  <c r="M4060" i="2" s="1"/>
  <c r="N4060" i="2" s="1"/>
  <c r="G4060" i="2"/>
  <c r="AD4059" i="2"/>
  <c r="AC4059" i="2"/>
  <c r="K4059" i="2"/>
  <c r="G4059" i="2"/>
  <c r="AD4058" i="2"/>
  <c r="AC4058" i="2"/>
  <c r="L4058" i="2"/>
  <c r="K4058" i="2"/>
  <c r="M4058" i="2" s="1"/>
  <c r="G4058" i="2"/>
  <c r="AD4057" i="2"/>
  <c r="AC4057" i="2"/>
  <c r="M4057" i="2"/>
  <c r="K4057" i="2"/>
  <c r="L4057" i="2" s="1"/>
  <c r="G4057" i="2"/>
  <c r="AD4056" i="2"/>
  <c r="AC4056" i="2"/>
  <c r="L4056" i="2"/>
  <c r="K4056" i="2"/>
  <c r="M4056" i="2" s="1"/>
  <c r="N4056" i="2" s="1"/>
  <c r="G4056" i="2"/>
  <c r="AD4055" i="2"/>
  <c r="AC4055" i="2"/>
  <c r="K4055" i="2"/>
  <c r="G4055" i="2"/>
  <c r="AD4054" i="2"/>
  <c r="AC4054" i="2"/>
  <c r="L4054" i="2"/>
  <c r="K4054" i="2"/>
  <c r="M4054" i="2" s="1"/>
  <c r="G4054" i="2"/>
  <c r="AD4053" i="2"/>
  <c r="AC4053" i="2"/>
  <c r="M4053" i="2"/>
  <c r="K4053" i="2"/>
  <c r="L4053" i="2" s="1"/>
  <c r="G4053" i="2"/>
  <c r="AD4052" i="2"/>
  <c r="AC4052" i="2"/>
  <c r="L4052" i="2"/>
  <c r="K4052" i="2"/>
  <c r="M4052" i="2" s="1"/>
  <c r="N4052" i="2" s="1"/>
  <c r="G4052" i="2"/>
  <c r="AD4051" i="2"/>
  <c r="AC4051" i="2"/>
  <c r="K4051" i="2"/>
  <c r="G4051" i="2"/>
  <c r="AD4050" i="2"/>
  <c r="AC4050" i="2"/>
  <c r="L4050" i="2"/>
  <c r="K4050" i="2"/>
  <c r="M4050" i="2" s="1"/>
  <c r="G4050" i="2"/>
  <c r="AD4049" i="2"/>
  <c r="AC4049" i="2"/>
  <c r="M4049" i="2"/>
  <c r="K4049" i="2"/>
  <c r="L4049" i="2" s="1"/>
  <c r="G4049" i="2"/>
  <c r="AD4048" i="2"/>
  <c r="AC4048" i="2"/>
  <c r="L4048" i="2"/>
  <c r="K4048" i="2"/>
  <c r="M4048" i="2" s="1"/>
  <c r="N4048" i="2" s="1"/>
  <c r="G4048" i="2"/>
  <c r="AD4047" i="2"/>
  <c r="AC4047" i="2"/>
  <c r="K4047" i="2"/>
  <c r="G4047" i="2"/>
  <c r="AD4046" i="2"/>
  <c r="AC4046" i="2"/>
  <c r="L4046" i="2"/>
  <c r="K4046" i="2"/>
  <c r="M4046" i="2" s="1"/>
  <c r="G4046" i="2"/>
  <c r="AD4045" i="2"/>
  <c r="AC4045" i="2"/>
  <c r="M4045" i="2"/>
  <c r="K4045" i="2"/>
  <c r="L4045" i="2" s="1"/>
  <c r="G4045" i="2"/>
  <c r="AD4044" i="2"/>
  <c r="AC4044" i="2"/>
  <c r="L4044" i="2"/>
  <c r="K4044" i="2"/>
  <c r="M4044" i="2" s="1"/>
  <c r="N4044" i="2" s="1"/>
  <c r="G4044" i="2"/>
  <c r="AD4043" i="2"/>
  <c r="AC4043" i="2"/>
  <c r="K4043" i="2"/>
  <c r="G4043" i="2"/>
  <c r="AD4042" i="2"/>
  <c r="AC4042" i="2"/>
  <c r="L4042" i="2"/>
  <c r="K4042" i="2"/>
  <c r="M4042" i="2" s="1"/>
  <c r="G4042" i="2"/>
  <c r="AD4041" i="2"/>
  <c r="AC4041" i="2"/>
  <c r="M4041" i="2"/>
  <c r="K4041" i="2"/>
  <c r="L4041" i="2" s="1"/>
  <c r="G4041" i="2"/>
  <c r="AD4040" i="2"/>
  <c r="AC4040" i="2"/>
  <c r="L4040" i="2"/>
  <c r="K4040" i="2"/>
  <c r="M4040" i="2" s="1"/>
  <c r="N4040" i="2" s="1"/>
  <c r="G4040" i="2"/>
  <c r="AD4039" i="2"/>
  <c r="AC4039" i="2"/>
  <c r="K4039" i="2"/>
  <c r="G4039" i="2"/>
  <c r="AD4038" i="2"/>
  <c r="AC4038" i="2"/>
  <c r="L4038" i="2"/>
  <c r="K4038" i="2"/>
  <c r="M4038" i="2" s="1"/>
  <c r="G4038" i="2"/>
  <c r="AD4037" i="2"/>
  <c r="AC4037" i="2"/>
  <c r="M4037" i="2"/>
  <c r="K4037" i="2"/>
  <c r="L4037" i="2" s="1"/>
  <c r="G4037" i="2"/>
  <c r="AD4036" i="2"/>
  <c r="AC4036" i="2"/>
  <c r="L4036" i="2"/>
  <c r="K4036" i="2"/>
  <c r="M4036" i="2" s="1"/>
  <c r="N4036" i="2" s="1"/>
  <c r="G4036" i="2"/>
  <c r="AD4035" i="2"/>
  <c r="AC4035" i="2"/>
  <c r="K4035" i="2"/>
  <c r="G4035" i="2"/>
  <c r="AD4034" i="2"/>
  <c r="AC4034" i="2"/>
  <c r="L4034" i="2"/>
  <c r="K4034" i="2"/>
  <c r="M4034" i="2" s="1"/>
  <c r="G4034" i="2"/>
  <c r="AD4033" i="2"/>
  <c r="AC4033" i="2"/>
  <c r="M4033" i="2"/>
  <c r="K4033" i="2"/>
  <c r="L4033" i="2" s="1"/>
  <c r="G4033" i="2"/>
  <c r="AD4032" i="2"/>
  <c r="AC4032" i="2"/>
  <c r="L4032" i="2"/>
  <c r="K4032" i="2"/>
  <c r="M4032" i="2" s="1"/>
  <c r="N4032" i="2" s="1"/>
  <c r="G4032" i="2"/>
  <c r="AD4031" i="2"/>
  <c r="AC4031" i="2"/>
  <c r="K4031" i="2"/>
  <c r="G4031" i="2"/>
  <c r="AD4030" i="2"/>
  <c r="AC4030" i="2"/>
  <c r="L4030" i="2"/>
  <c r="K4030" i="2"/>
  <c r="M4030" i="2" s="1"/>
  <c r="G4030" i="2"/>
  <c r="AD4029" i="2"/>
  <c r="AC4029" i="2"/>
  <c r="M4029" i="2"/>
  <c r="K4029" i="2"/>
  <c r="L4029" i="2" s="1"/>
  <c r="G4029" i="2"/>
  <c r="AD4028" i="2"/>
  <c r="AC4028" i="2"/>
  <c r="L4028" i="2"/>
  <c r="K4028" i="2"/>
  <c r="M4028" i="2" s="1"/>
  <c r="N4028" i="2" s="1"/>
  <c r="G4028" i="2"/>
  <c r="AD4027" i="2"/>
  <c r="AC4027" i="2"/>
  <c r="K4027" i="2"/>
  <c r="G4027" i="2"/>
  <c r="AD4026" i="2"/>
  <c r="AC4026" i="2"/>
  <c r="L4026" i="2"/>
  <c r="K4026" i="2"/>
  <c r="M4026" i="2" s="1"/>
  <c r="G4026" i="2"/>
  <c r="AD4025" i="2"/>
  <c r="AC4025" i="2"/>
  <c r="M4025" i="2"/>
  <c r="K4025" i="2"/>
  <c r="L4025" i="2" s="1"/>
  <c r="G4025" i="2"/>
  <c r="AD4024" i="2"/>
  <c r="AC4024" i="2"/>
  <c r="L4024" i="2"/>
  <c r="K4024" i="2"/>
  <c r="M4024" i="2" s="1"/>
  <c r="N4024" i="2" s="1"/>
  <c r="G4024" i="2"/>
  <c r="AD4023" i="2"/>
  <c r="AC4023" i="2"/>
  <c r="K4023" i="2"/>
  <c r="G4023" i="2"/>
  <c r="AD4022" i="2"/>
  <c r="AC4022" i="2"/>
  <c r="L4022" i="2"/>
  <c r="K4022" i="2"/>
  <c r="M4022" i="2" s="1"/>
  <c r="G4022" i="2"/>
  <c r="AD4021" i="2"/>
  <c r="AC4021" i="2"/>
  <c r="M4021" i="2"/>
  <c r="K4021" i="2"/>
  <c r="L4021" i="2" s="1"/>
  <c r="G4021" i="2"/>
  <c r="AD4020" i="2"/>
  <c r="AC4020" i="2"/>
  <c r="L4020" i="2"/>
  <c r="K4020" i="2"/>
  <c r="M4020" i="2" s="1"/>
  <c r="N4020" i="2" s="1"/>
  <c r="G4020" i="2"/>
  <c r="AD4019" i="2"/>
  <c r="AC4019" i="2"/>
  <c r="K4019" i="2"/>
  <c r="G4019" i="2"/>
  <c r="AD4018" i="2"/>
  <c r="AC4018" i="2"/>
  <c r="L4018" i="2"/>
  <c r="K4018" i="2"/>
  <c r="M4018" i="2" s="1"/>
  <c r="G4018" i="2"/>
  <c r="AD4017" i="2"/>
  <c r="AC4017" i="2"/>
  <c r="M4017" i="2"/>
  <c r="K4017" i="2"/>
  <c r="L4017" i="2" s="1"/>
  <c r="G4017" i="2"/>
  <c r="AD4016" i="2"/>
  <c r="AC4016" i="2"/>
  <c r="L4016" i="2"/>
  <c r="K4016" i="2"/>
  <c r="M4016" i="2" s="1"/>
  <c r="N4016" i="2" s="1"/>
  <c r="G4016" i="2"/>
  <c r="AD4015" i="2"/>
  <c r="AC4015" i="2"/>
  <c r="K4015" i="2"/>
  <c r="G4015" i="2"/>
  <c r="AD4014" i="2"/>
  <c r="AC4014" i="2"/>
  <c r="L4014" i="2"/>
  <c r="K4014" i="2"/>
  <c r="M4014" i="2" s="1"/>
  <c r="G4014" i="2"/>
  <c r="AD4013" i="2"/>
  <c r="AC4013" i="2"/>
  <c r="M4013" i="2"/>
  <c r="K4013" i="2"/>
  <c r="L4013" i="2" s="1"/>
  <c r="G4013" i="2"/>
  <c r="AD4012" i="2"/>
  <c r="AC4012" i="2"/>
  <c r="L4012" i="2"/>
  <c r="K4012" i="2"/>
  <c r="M4012" i="2" s="1"/>
  <c r="N4012" i="2" s="1"/>
  <c r="G4012" i="2"/>
  <c r="AD4011" i="2"/>
  <c r="AC4011" i="2"/>
  <c r="K4011" i="2"/>
  <c r="G4011" i="2"/>
  <c r="AD4010" i="2"/>
  <c r="AC4010" i="2"/>
  <c r="L4010" i="2"/>
  <c r="K4010" i="2"/>
  <c r="M4010" i="2" s="1"/>
  <c r="G4010" i="2"/>
  <c r="AD4009" i="2"/>
  <c r="AC4009" i="2"/>
  <c r="M4009" i="2"/>
  <c r="K4009" i="2"/>
  <c r="L4009" i="2" s="1"/>
  <c r="G4009" i="2"/>
  <c r="AD4008" i="2"/>
  <c r="AC4008" i="2"/>
  <c r="L4008" i="2"/>
  <c r="K4008" i="2"/>
  <c r="M4008" i="2" s="1"/>
  <c r="N4008" i="2" s="1"/>
  <c r="G4008" i="2"/>
  <c r="AD4007" i="2"/>
  <c r="AC4007" i="2"/>
  <c r="K4007" i="2"/>
  <c r="G4007" i="2"/>
  <c r="AD4006" i="2"/>
  <c r="AC4006" i="2"/>
  <c r="L4006" i="2"/>
  <c r="K4006" i="2"/>
  <c r="M4006" i="2" s="1"/>
  <c r="G4006" i="2"/>
  <c r="AD4005" i="2"/>
  <c r="AC4005" i="2"/>
  <c r="M4005" i="2"/>
  <c r="K4005" i="2"/>
  <c r="L4005" i="2" s="1"/>
  <c r="G4005" i="2"/>
  <c r="AD4004" i="2"/>
  <c r="AC4004" i="2"/>
  <c r="L4004" i="2"/>
  <c r="K4004" i="2"/>
  <c r="M4004" i="2" s="1"/>
  <c r="N4004" i="2" s="1"/>
  <c r="G4004" i="2"/>
  <c r="AD4003" i="2"/>
  <c r="AC4003" i="2"/>
  <c r="K4003" i="2"/>
  <c r="G4003" i="2"/>
  <c r="AD4002" i="2"/>
  <c r="AC4002" i="2"/>
  <c r="L4002" i="2"/>
  <c r="K4002" i="2"/>
  <c r="M4002" i="2" s="1"/>
  <c r="G4002" i="2"/>
  <c r="AD4001" i="2"/>
  <c r="AC4001" i="2"/>
  <c r="M4001" i="2"/>
  <c r="K4001" i="2"/>
  <c r="L4001" i="2" s="1"/>
  <c r="G4001" i="2"/>
  <c r="AD4000" i="2"/>
  <c r="AC4000" i="2"/>
  <c r="L4000" i="2"/>
  <c r="K4000" i="2"/>
  <c r="M4000" i="2" s="1"/>
  <c r="N4000" i="2" s="1"/>
  <c r="G4000" i="2"/>
  <c r="AD3999" i="2"/>
  <c r="AC3999" i="2"/>
  <c r="K3999" i="2"/>
  <c r="G3999" i="2"/>
  <c r="AD3998" i="2"/>
  <c r="AC3998" i="2"/>
  <c r="L3998" i="2"/>
  <c r="K3998" i="2"/>
  <c r="M3998" i="2" s="1"/>
  <c r="G3998" i="2"/>
  <c r="AD3997" i="2"/>
  <c r="AC3997" i="2"/>
  <c r="M3997" i="2"/>
  <c r="K3997" i="2"/>
  <c r="L3997" i="2" s="1"/>
  <c r="G3997" i="2"/>
  <c r="AD3996" i="2"/>
  <c r="AC3996" i="2"/>
  <c r="L3996" i="2"/>
  <c r="K3996" i="2"/>
  <c r="M3996" i="2" s="1"/>
  <c r="N3996" i="2" s="1"/>
  <c r="G3996" i="2"/>
  <c r="AD3995" i="2"/>
  <c r="AC3995" i="2"/>
  <c r="K3995" i="2"/>
  <c r="G3995" i="2"/>
  <c r="AD3994" i="2"/>
  <c r="AC3994" i="2"/>
  <c r="L3994" i="2"/>
  <c r="K3994" i="2"/>
  <c r="M3994" i="2" s="1"/>
  <c r="G3994" i="2"/>
  <c r="AD3993" i="2"/>
  <c r="AC3993" i="2"/>
  <c r="M3993" i="2"/>
  <c r="K3993" i="2"/>
  <c r="L3993" i="2" s="1"/>
  <c r="G3993" i="2"/>
  <c r="AD3992" i="2"/>
  <c r="AC3992" i="2"/>
  <c r="L3992" i="2"/>
  <c r="K3992" i="2"/>
  <c r="M3992" i="2" s="1"/>
  <c r="N3992" i="2" s="1"/>
  <c r="G3992" i="2"/>
  <c r="AD3991" i="2"/>
  <c r="AC3991" i="2"/>
  <c r="K3991" i="2"/>
  <c r="G3991" i="2"/>
  <c r="AD3990" i="2"/>
  <c r="AC3990" i="2"/>
  <c r="L3990" i="2"/>
  <c r="K3990" i="2"/>
  <c r="M3990" i="2" s="1"/>
  <c r="G3990" i="2"/>
  <c r="AD3989" i="2"/>
  <c r="AC3989" i="2"/>
  <c r="M3989" i="2"/>
  <c r="K3989" i="2"/>
  <c r="L3989" i="2" s="1"/>
  <c r="G3989" i="2"/>
  <c r="AD3988" i="2"/>
  <c r="AC3988" i="2"/>
  <c r="L3988" i="2"/>
  <c r="K3988" i="2"/>
  <c r="M3988" i="2" s="1"/>
  <c r="N3988" i="2" s="1"/>
  <c r="G3988" i="2"/>
  <c r="AD3987" i="2"/>
  <c r="AC3987" i="2"/>
  <c r="K3987" i="2"/>
  <c r="G3987" i="2"/>
  <c r="AD3986" i="2"/>
  <c r="AC3986" i="2"/>
  <c r="L3986" i="2"/>
  <c r="K3986" i="2"/>
  <c r="M3986" i="2" s="1"/>
  <c r="G3986" i="2"/>
  <c r="AD3985" i="2"/>
  <c r="AC3985" i="2"/>
  <c r="M3985" i="2"/>
  <c r="K3985" i="2"/>
  <c r="L3985" i="2" s="1"/>
  <c r="G3985" i="2"/>
  <c r="AD3984" i="2"/>
  <c r="AC3984" i="2"/>
  <c r="L3984" i="2"/>
  <c r="K3984" i="2"/>
  <c r="M3984" i="2" s="1"/>
  <c r="N3984" i="2" s="1"/>
  <c r="G3984" i="2"/>
  <c r="AD3983" i="2"/>
  <c r="AC3983" i="2"/>
  <c r="K3983" i="2"/>
  <c r="G3983" i="2"/>
  <c r="AD3982" i="2"/>
  <c r="AC3982" i="2"/>
  <c r="L3982" i="2"/>
  <c r="K3982" i="2"/>
  <c r="M3982" i="2" s="1"/>
  <c r="G3982" i="2"/>
  <c r="AD3981" i="2"/>
  <c r="AC3981" i="2"/>
  <c r="M3981" i="2"/>
  <c r="K3981" i="2"/>
  <c r="L3981" i="2" s="1"/>
  <c r="G3981" i="2"/>
  <c r="AD3980" i="2"/>
  <c r="AC3980" i="2"/>
  <c r="L3980" i="2"/>
  <c r="K3980" i="2"/>
  <c r="M3980" i="2" s="1"/>
  <c r="N3980" i="2" s="1"/>
  <c r="G3980" i="2"/>
  <c r="AD3979" i="2"/>
  <c r="AC3979" i="2"/>
  <c r="K3979" i="2"/>
  <c r="G3979" i="2"/>
  <c r="AD3978" i="2"/>
  <c r="AC3978" i="2"/>
  <c r="L3978" i="2"/>
  <c r="K3978" i="2"/>
  <c r="M3978" i="2" s="1"/>
  <c r="G3978" i="2"/>
  <c r="AD3977" i="2"/>
  <c r="AC3977" i="2"/>
  <c r="M3977" i="2"/>
  <c r="K3977" i="2"/>
  <c r="L3977" i="2" s="1"/>
  <c r="G3977" i="2"/>
  <c r="AD3976" i="2"/>
  <c r="AC3976" i="2"/>
  <c r="L3976" i="2"/>
  <c r="K3976" i="2"/>
  <c r="M3976" i="2" s="1"/>
  <c r="N3976" i="2" s="1"/>
  <c r="G3976" i="2"/>
  <c r="AD3975" i="2"/>
  <c r="AC3975" i="2"/>
  <c r="K3975" i="2"/>
  <c r="G3975" i="2"/>
  <c r="AD3974" i="2"/>
  <c r="AC3974" i="2"/>
  <c r="L3974" i="2"/>
  <c r="K3974" i="2"/>
  <c r="M3974" i="2" s="1"/>
  <c r="G3974" i="2"/>
  <c r="AD3973" i="2"/>
  <c r="AC3973" i="2"/>
  <c r="M3973" i="2"/>
  <c r="K3973" i="2"/>
  <c r="L3973" i="2" s="1"/>
  <c r="G3973" i="2"/>
  <c r="AD3972" i="2"/>
  <c r="AC3972" i="2"/>
  <c r="L3972" i="2"/>
  <c r="K3972" i="2"/>
  <c r="M3972" i="2" s="1"/>
  <c r="N3972" i="2" s="1"/>
  <c r="G3972" i="2"/>
  <c r="AD3971" i="2"/>
  <c r="AC3971" i="2"/>
  <c r="K3971" i="2"/>
  <c r="G3971" i="2"/>
  <c r="AD3970" i="2"/>
  <c r="AC3970" i="2"/>
  <c r="L3970" i="2"/>
  <c r="K3970" i="2"/>
  <c r="M3970" i="2" s="1"/>
  <c r="G3970" i="2"/>
  <c r="AD3969" i="2"/>
  <c r="AC3969" i="2"/>
  <c r="M3969" i="2"/>
  <c r="K3969" i="2"/>
  <c r="L3969" i="2" s="1"/>
  <c r="G3969" i="2"/>
  <c r="AD3968" i="2"/>
  <c r="AC3968" i="2"/>
  <c r="L3968" i="2"/>
  <c r="K3968" i="2"/>
  <c r="M3968" i="2" s="1"/>
  <c r="N3968" i="2" s="1"/>
  <c r="G3968" i="2"/>
  <c r="AD3967" i="2"/>
  <c r="AC3967" i="2"/>
  <c r="K3967" i="2"/>
  <c r="G3967" i="2"/>
  <c r="AD3966" i="2"/>
  <c r="AC3966" i="2"/>
  <c r="L3966" i="2"/>
  <c r="K3966" i="2"/>
  <c r="M3966" i="2" s="1"/>
  <c r="G3966" i="2"/>
  <c r="AD3965" i="2"/>
  <c r="AC3965" i="2"/>
  <c r="M3965" i="2"/>
  <c r="K3965" i="2"/>
  <c r="L3965" i="2" s="1"/>
  <c r="G3965" i="2"/>
  <c r="AD3964" i="2"/>
  <c r="AC3964" i="2"/>
  <c r="L3964" i="2"/>
  <c r="K3964" i="2"/>
  <c r="M3964" i="2" s="1"/>
  <c r="N3964" i="2" s="1"/>
  <c r="G3964" i="2"/>
  <c r="AD3963" i="2"/>
  <c r="AC3963" i="2"/>
  <c r="K3963" i="2"/>
  <c r="G3963" i="2"/>
  <c r="AD3962" i="2"/>
  <c r="AC3962" i="2"/>
  <c r="L3962" i="2"/>
  <c r="K3962" i="2"/>
  <c r="M3962" i="2" s="1"/>
  <c r="G3962" i="2"/>
  <c r="AD3961" i="2"/>
  <c r="AC3961" i="2"/>
  <c r="M3961" i="2"/>
  <c r="K3961" i="2"/>
  <c r="L3961" i="2" s="1"/>
  <c r="G3961" i="2"/>
  <c r="AD3960" i="2"/>
  <c r="AC3960" i="2"/>
  <c r="L3960" i="2"/>
  <c r="K3960" i="2"/>
  <c r="M3960" i="2" s="1"/>
  <c r="N3960" i="2" s="1"/>
  <c r="G3960" i="2"/>
  <c r="AD3959" i="2"/>
  <c r="AC3959" i="2"/>
  <c r="K3959" i="2"/>
  <c r="G3959" i="2"/>
  <c r="AD3958" i="2"/>
  <c r="AC3958" i="2"/>
  <c r="L3958" i="2"/>
  <c r="K3958" i="2"/>
  <c r="M3958" i="2" s="1"/>
  <c r="G3958" i="2"/>
  <c r="AD3957" i="2"/>
  <c r="AC3957" i="2"/>
  <c r="M3957" i="2"/>
  <c r="K3957" i="2"/>
  <c r="L3957" i="2" s="1"/>
  <c r="G3957" i="2"/>
  <c r="AD3956" i="2"/>
  <c r="AC3956" i="2"/>
  <c r="L3956" i="2"/>
  <c r="K3956" i="2"/>
  <c r="M3956" i="2" s="1"/>
  <c r="N3956" i="2" s="1"/>
  <c r="G3956" i="2"/>
  <c r="AD3955" i="2"/>
  <c r="AC3955" i="2"/>
  <c r="K3955" i="2"/>
  <c r="G3955" i="2"/>
  <c r="AD3954" i="2"/>
  <c r="AC3954" i="2"/>
  <c r="L3954" i="2"/>
  <c r="K3954" i="2"/>
  <c r="M3954" i="2" s="1"/>
  <c r="G3954" i="2"/>
  <c r="AD3953" i="2"/>
  <c r="AC3953" i="2"/>
  <c r="M3953" i="2"/>
  <c r="K3953" i="2"/>
  <c r="L3953" i="2" s="1"/>
  <c r="G3953" i="2"/>
  <c r="AD3952" i="2"/>
  <c r="AC3952" i="2"/>
  <c r="L3952" i="2"/>
  <c r="K3952" i="2"/>
  <c r="M3952" i="2" s="1"/>
  <c r="N3952" i="2" s="1"/>
  <c r="G3952" i="2"/>
  <c r="AD3951" i="2"/>
  <c r="AC3951" i="2"/>
  <c r="K3951" i="2"/>
  <c r="G3951" i="2"/>
  <c r="AD3950" i="2"/>
  <c r="AC3950" i="2"/>
  <c r="L3950" i="2"/>
  <c r="K3950" i="2"/>
  <c r="M3950" i="2" s="1"/>
  <c r="G3950" i="2"/>
  <c r="AD3949" i="2"/>
  <c r="AC3949" i="2"/>
  <c r="M3949" i="2"/>
  <c r="K3949" i="2"/>
  <c r="L3949" i="2" s="1"/>
  <c r="G3949" i="2"/>
  <c r="AD3948" i="2"/>
  <c r="AC3948" i="2"/>
  <c r="L3948" i="2"/>
  <c r="K3948" i="2"/>
  <c r="M3948" i="2" s="1"/>
  <c r="N3948" i="2" s="1"/>
  <c r="G3948" i="2"/>
  <c r="AD3947" i="2"/>
  <c r="AC3947" i="2"/>
  <c r="K3947" i="2"/>
  <c r="G3947" i="2"/>
  <c r="AD3946" i="2"/>
  <c r="AC3946" i="2"/>
  <c r="L3946" i="2"/>
  <c r="K3946" i="2"/>
  <c r="M3946" i="2" s="1"/>
  <c r="G3946" i="2"/>
  <c r="AD3945" i="2"/>
  <c r="AC3945" i="2"/>
  <c r="M3945" i="2"/>
  <c r="K3945" i="2"/>
  <c r="L3945" i="2" s="1"/>
  <c r="G3945" i="2"/>
  <c r="AD3944" i="2"/>
  <c r="AC3944" i="2"/>
  <c r="L3944" i="2"/>
  <c r="K3944" i="2"/>
  <c r="M3944" i="2" s="1"/>
  <c r="N3944" i="2" s="1"/>
  <c r="G3944" i="2"/>
  <c r="AD3943" i="2"/>
  <c r="AC3943" i="2"/>
  <c r="K3943" i="2"/>
  <c r="G3943" i="2"/>
  <c r="AD3942" i="2"/>
  <c r="AC3942" i="2"/>
  <c r="L3942" i="2"/>
  <c r="K3942" i="2"/>
  <c r="M3942" i="2" s="1"/>
  <c r="G3942" i="2"/>
  <c r="AD3941" i="2"/>
  <c r="AC3941" i="2"/>
  <c r="M3941" i="2"/>
  <c r="K3941" i="2"/>
  <c r="L3941" i="2" s="1"/>
  <c r="G3941" i="2"/>
  <c r="AD3940" i="2"/>
  <c r="AC3940" i="2"/>
  <c r="L3940" i="2"/>
  <c r="K3940" i="2"/>
  <c r="M3940" i="2" s="1"/>
  <c r="N3940" i="2" s="1"/>
  <c r="G3940" i="2"/>
  <c r="AD3939" i="2"/>
  <c r="AC3939" i="2"/>
  <c r="K3939" i="2"/>
  <c r="G3939" i="2"/>
  <c r="AD3938" i="2"/>
  <c r="AC3938" i="2"/>
  <c r="L3938" i="2"/>
  <c r="K3938" i="2"/>
  <c r="M3938" i="2" s="1"/>
  <c r="G3938" i="2"/>
  <c r="AD3937" i="2"/>
  <c r="AC3937" i="2"/>
  <c r="M3937" i="2"/>
  <c r="K3937" i="2"/>
  <c r="L3937" i="2" s="1"/>
  <c r="G3937" i="2"/>
  <c r="AD3936" i="2"/>
  <c r="AC3936" i="2"/>
  <c r="L3936" i="2"/>
  <c r="K3936" i="2"/>
  <c r="M3936" i="2" s="1"/>
  <c r="N3936" i="2" s="1"/>
  <c r="G3936" i="2"/>
  <c r="AD3935" i="2"/>
  <c r="AC3935" i="2"/>
  <c r="K3935" i="2"/>
  <c r="G3935" i="2"/>
  <c r="AD3934" i="2"/>
  <c r="AC3934" i="2"/>
  <c r="L3934" i="2"/>
  <c r="K3934" i="2"/>
  <c r="M3934" i="2" s="1"/>
  <c r="G3934" i="2"/>
  <c r="AD3933" i="2"/>
  <c r="AC3933" i="2"/>
  <c r="M3933" i="2"/>
  <c r="K3933" i="2"/>
  <c r="L3933" i="2" s="1"/>
  <c r="G3933" i="2"/>
  <c r="AD3932" i="2"/>
  <c r="AC3932" i="2"/>
  <c r="L3932" i="2"/>
  <c r="K3932" i="2"/>
  <c r="M3932" i="2" s="1"/>
  <c r="N3932" i="2" s="1"/>
  <c r="G3932" i="2"/>
  <c r="AD3931" i="2"/>
  <c r="AC3931" i="2"/>
  <c r="K3931" i="2"/>
  <c r="G3931" i="2"/>
  <c r="AD3930" i="2"/>
  <c r="AC3930" i="2"/>
  <c r="L3930" i="2"/>
  <c r="K3930" i="2"/>
  <c r="M3930" i="2" s="1"/>
  <c r="G3930" i="2"/>
  <c r="AD3929" i="2"/>
  <c r="AC3929" i="2"/>
  <c r="M3929" i="2"/>
  <c r="K3929" i="2"/>
  <c r="L3929" i="2" s="1"/>
  <c r="G3929" i="2"/>
  <c r="AD3928" i="2"/>
  <c r="AC3928" i="2"/>
  <c r="L3928" i="2"/>
  <c r="K3928" i="2"/>
  <c r="M3928" i="2" s="1"/>
  <c r="N3928" i="2" s="1"/>
  <c r="G3928" i="2"/>
  <c r="AD3927" i="2"/>
  <c r="AC3927" i="2"/>
  <c r="K3927" i="2"/>
  <c r="G3927" i="2"/>
  <c r="AD3926" i="2"/>
  <c r="AC3926" i="2"/>
  <c r="L3926" i="2"/>
  <c r="K3926" i="2"/>
  <c r="M3926" i="2" s="1"/>
  <c r="G3926" i="2"/>
  <c r="AD3925" i="2"/>
  <c r="AC3925" i="2"/>
  <c r="M3925" i="2"/>
  <c r="K3925" i="2"/>
  <c r="L3925" i="2" s="1"/>
  <c r="G3925" i="2"/>
  <c r="AD3924" i="2"/>
  <c r="AC3924" i="2"/>
  <c r="L3924" i="2"/>
  <c r="K3924" i="2"/>
  <c r="M3924" i="2" s="1"/>
  <c r="N3924" i="2" s="1"/>
  <c r="G3924" i="2"/>
  <c r="AD3923" i="2"/>
  <c r="AC3923" i="2"/>
  <c r="K3923" i="2"/>
  <c r="G3923" i="2"/>
  <c r="AD3922" i="2"/>
  <c r="AC3922" i="2"/>
  <c r="L3922" i="2"/>
  <c r="K3922" i="2"/>
  <c r="M3922" i="2" s="1"/>
  <c r="G3922" i="2"/>
  <c r="AD3921" i="2"/>
  <c r="AC3921" i="2"/>
  <c r="M3921" i="2"/>
  <c r="K3921" i="2"/>
  <c r="L3921" i="2" s="1"/>
  <c r="G3921" i="2"/>
  <c r="AD3920" i="2"/>
  <c r="AC3920" i="2"/>
  <c r="L3920" i="2"/>
  <c r="K3920" i="2"/>
  <c r="M3920" i="2" s="1"/>
  <c r="N3920" i="2" s="1"/>
  <c r="G3920" i="2"/>
  <c r="AD3919" i="2"/>
  <c r="AC3919" i="2"/>
  <c r="K3919" i="2"/>
  <c r="G3919" i="2"/>
  <c r="AD3918" i="2"/>
  <c r="AC3918" i="2"/>
  <c r="L3918" i="2"/>
  <c r="K3918" i="2"/>
  <c r="M3918" i="2" s="1"/>
  <c r="G3918" i="2"/>
  <c r="AD3917" i="2"/>
  <c r="AC3917" i="2"/>
  <c r="M3917" i="2"/>
  <c r="K3917" i="2"/>
  <c r="L3917" i="2" s="1"/>
  <c r="G3917" i="2"/>
  <c r="AD3916" i="2"/>
  <c r="AC3916" i="2"/>
  <c r="L3916" i="2"/>
  <c r="K3916" i="2"/>
  <c r="M3916" i="2" s="1"/>
  <c r="N3916" i="2" s="1"/>
  <c r="G3916" i="2"/>
  <c r="AD3915" i="2"/>
  <c r="AC3915" i="2"/>
  <c r="K3915" i="2"/>
  <c r="G3915" i="2"/>
  <c r="AD3914" i="2"/>
  <c r="AC3914" i="2"/>
  <c r="L3914" i="2"/>
  <c r="K3914" i="2"/>
  <c r="M3914" i="2" s="1"/>
  <c r="G3914" i="2"/>
  <c r="AD3913" i="2"/>
  <c r="AC3913" i="2"/>
  <c r="M3913" i="2"/>
  <c r="K3913" i="2"/>
  <c r="L3913" i="2" s="1"/>
  <c r="G3913" i="2"/>
  <c r="AD3912" i="2"/>
  <c r="AC3912" i="2"/>
  <c r="L3912" i="2"/>
  <c r="K3912" i="2"/>
  <c r="M3912" i="2" s="1"/>
  <c r="N3912" i="2" s="1"/>
  <c r="G3912" i="2"/>
  <c r="AD3911" i="2"/>
  <c r="AC3911" i="2"/>
  <c r="K3911" i="2"/>
  <c r="G3911" i="2"/>
  <c r="AD3910" i="2"/>
  <c r="AC3910" i="2"/>
  <c r="L3910" i="2"/>
  <c r="K3910" i="2"/>
  <c r="M3910" i="2" s="1"/>
  <c r="G3910" i="2"/>
  <c r="AD3909" i="2"/>
  <c r="AC3909" i="2"/>
  <c r="M3909" i="2"/>
  <c r="K3909" i="2"/>
  <c r="L3909" i="2" s="1"/>
  <c r="G3909" i="2"/>
  <c r="AD3908" i="2"/>
  <c r="AC3908" i="2"/>
  <c r="L3908" i="2"/>
  <c r="K3908" i="2"/>
  <c r="M3908" i="2" s="1"/>
  <c r="N3908" i="2" s="1"/>
  <c r="G3908" i="2"/>
  <c r="AD3907" i="2"/>
  <c r="AC3907" i="2"/>
  <c r="K3907" i="2"/>
  <c r="G3907" i="2"/>
  <c r="AD3906" i="2"/>
  <c r="AC3906" i="2"/>
  <c r="L3906" i="2"/>
  <c r="K3906" i="2"/>
  <c r="M3906" i="2" s="1"/>
  <c r="G3906" i="2"/>
  <c r="AD3905" i="2"/>
  <c r="AC3905" i="2"/>
  <c r="M3905" i="2"/>
  <c r="K3905" i="2"/>
  <c r="L3905" i="2" s="1"/>
  <c r="G3905" i="2"/>
  <c r="AD3904" i="2"/>
  <c r="AC3904" i="2"/>
  <c r="L3904" i="2"/>
  <c r="K3904" i="2"/>
  <c r="M3904" i="2" s="1"/>
  <c r="N3904" i="2" s="1"/>
  <c r="G3904" i="2"/>
  <c r="AD3903" i="2"/>
  <c r="AC3903" i="2"/>
  <c r="K3903" i="2"/>
  <c r="G3903" i="2"/>
  <c r="AD3902" i="2"/>
  <c r="AC3902" i="2"/>
  <c r="L3902" i="2"/>
  <c r="K3902" i="2"/>
  <c r="M3902" i="2" s="1"/>
  <c r="G3902" i="2"/>
  <c r="AD3901" i="2"/>
  <c r="AC3901" i="2"/>
  <c r="M3901" i="2"/>
  <c r="K3901" i="2"/>
  <c r="L3901" i="2" s="1"/>
  <c r="G3901" i="2"/>
  <c r="AD3900" i="2"/>
  <c r="AC3900" i="2"/>
  <c r="L3900" i="2"/>
  <c r="K3900" i="2"/>
  <c r="M3900" i="2" s="1"/>
  <c r="N3900" i="2" s="1"/>
  <c r="G3900" i="2"/>
  <c r="AD3899" i="2"/>
  <c r="AC3899" i="2"/>
  <c r="K3899" i="2"/>
  <c r="G3899" i="2"/>
  <c r="AD3898" i="2"/>
  <c r="AC3898" i="2"/>
  <c r="L3898" i="2"/>
  <c r="K3898" i="2"/>
  <c r="M3898" i="2" s="1"/>
  <c r="G3898" i="2"/>
  <c r="AD3897" i="2"/>
  <c r="AC3897" i="2"/>
  <c r="M3897" i="2"/>
  <c r="K3897" i="2"/>
  <c r="L3897" i="2" s="1"/>
  <c r="G3897" i="2"/>
  <c r="AD3896" i="2"/>
  <c r="AC3896" i="2"/>
  <c r="L3896" i="2"/>
  <c r="K3896" i="2"/>
  <c r="M3896" i="2" s="1"/>
  <c r="N3896" i="2" s="1"/>
  <c r="G3896" i="2"/>
  <c r="AD3895" i="2"/>
  <c r="AC3895" i="2"/>
  <c r="K3895" i="2"/>
  <c r="G3895" i="2"/>
  <c r="AD3894" i="2"/>
  <c r="AC3894" i="2"/>
  <c r="L3894" i="2"/>
  <c r="K3894" i="2"/>
  <c r="M3894" i="2" s="1"/>
  <c r="G3894" i="2"/>
  <c r="AD3893" i="2"/>
  <c r="AC3893" i="2"/>
  <c r="M3893" i="2"/>
  <c r="K3893" i="2"/>
  <c r="L3893" i="2" s="1"/>
  <c r="G3893" i="2"/>
  <c r="AD3892" i="2"/>
  <c r="AC3892" i="2"/>
  <c r="L3892" i="2"/>
  <c r="K3892" i="2"/>
  <c r="M3892" i="2" s="1"/>
  <c r="N3892" i="2" s="1"/>
  <c r="G3892" i="2"/>
  <c r="AD3891" i="2"/>
  <c r="AC3891" i="2"/>
  <c r="K3891" i="2"/>
  <c r="G3891" i="2"/>
  <c r="AD3890" i="2"/>
  <c r="AC3890" i="2"/>
  <c r="L3890" i="2"/>
  <c r="K3890" i="2"/>
  <c r="M3890" i="2" s="1"/>
  <c r="G3890" i="2"/>
  <c r="AD3889" i="2"/>
  <c r="AC3889" i="2"/>
  <c r="M3889" i="2"/>
  <c r="K3889" i="2"/>
  <c r="L3889" i="2" s="1"/>
  <c r="G3889" i="2"/>
  <c r="AD3888" i="2"/>
  <c r="AC3888" i="2"/>
  <c r="L3888" i="2"/>
  <c r="K3888" i="2"/>
  <c r="M3888" i="2" s="1"/>
  <c r="N3888" i="2" s="1"/>
  <c r="G3888" i="2"/>
  <c r="AD3887" i="2"/>
  <c r="AC3887" i="2"/>
  <c r="K3887" i="2"/>
  <c r="G3887" i="2"/>
  <c r="AD3886" i="2"/>
  <c r="AC3886" i="2"/>
  <c r="L3886" i="2"/>
  <c r="K3886" i="2"/>
  <c r="M3886" i="2" s="1"/>
  <c r="G3886" i="2"/>
  <c r="AD3885" i="2"/>
  <c r="AC3885" i="2"/>
  <c r="M3885" i="2"/>
  <c r="K3885" i="2"/>
  <c r="L3885" i="2" s="1"/>
  <c r="G3885" i="2"/>
  <c r="AD3884" i="2"/>
  <c r="AC3884" i="2"/>
  <c r="L3884" i="2"/>
  <c r="K3884" i="2"/>
  <c r="M3884" i="2" s="1"/>
  <c r="N3884" i="2" s="1"/>
  <c r="G3884" i="2"/>
  <c r="AD3883" i="2"/>
  <c r="AC3883" i="2"/>
  <c r="K3883" i="2"/>
  <c r="G3883" i="2"/>
  <c r="AD3882" i="2"/>
  <c r="AC3882" i="2"/>
  <c r="L3882" i="2"/>
  <c r="K3882" i="2"/>
  <c r="M3882" i="2" s="1"/>
  <c r="G3882" i="2"/>
  <c r="AD3881" i="2"/>
  <c r="AC3881" i="2"/>
  <c r="M3881" i="2"/>
  <c r="K3881" i="2"/>
  <c r="L3881" i="2" s="1"/>
  <c r="G3881" i="2"/>
  <c r="AD3880" i="2"/>
  <c r="AC3880" i="2"/>
  <c r="L3880" i="2"/>
  <c r="K3880" i="2"/>
  <c r="M3880" i="2" s="1"/>
  <c r="N3880" i="2" s="1"/>
  <c r="G3880" i="2"/>
  <c r="AD3879" i="2"/>
  <c r="AC3879" i="2"/>
  <c r="K3879" i="2"/>
  <c r="G3879" i="2"/>
  <c r="AD3878" i="2"/>
  <c r="AC3878" i="2"/>
  <c r="L3878" i="2"/>
  <c r="K3878" i="2"/>
  <c r="M3878" i="2" s="1"/>
  <c r="G3878" i="2"/>
  <c r="AD3877" i="2"/>
  <c r="AC3877" i="2"/>
  <c r="M3877" i="2"/>
  <c r="K3877" i="2"/>
  <c r="L3877" i="2" s="1"/>
  <c r="G3877" i="2"/>
  <c r="AD3876" i="2"/>
  <c r="AC3876" i="2"/>
  <c r="L3876" i="2"/>
  <c r="K3876" i="2"/>
  <c r="M3876" i="2" s="1"/>
  <c r="N3876" i="2" s="1"/>
  <c r="G3876" i="2"/>
  <c r="AD3875" i="2"/>
  <c r="AC3875" i="2"/>
  <c r="K3875" i="2"/>
  <c r="G3875" i="2"/>
  <c r="AD3874" i="2"/>
  <c r="AC3874" i="2"/>
  <c r="L3874" i="2"/>
  <c r="K3874" i="2"/>
  <c r="M3874" i="2" s="1"/>
  <c r="G3874" i="2"/>
  <c r="AD3873" i="2"/>
  <c r="AC3873" i="2"/>
  <c r="M3873" i="2"/>
  <c r="K3873" i="2"/>
  <c r="L3873" i="2" s="1"/>
  <c r="G3873" i="2"/>
  <c r="AD3872" i="2"/>
  <c r="AC3872" i="2"/>
  <c r="L3872" i="2"/>
  <c r="K3872" i="2"/>
  <c r="M3872" i="2" s="1"/>
  <c r="N3872" i="2" s="1"/>
  <c r="G3872" i="2"/>
  <c r="AD3871" i="2"/>
  <c r="AC3871" i="2"/>
  <c r="K3871" i="2"/>
  <c r="G3871" i="2"/>
  <c r="AD3870" i="2"/>
  <c r="AC3870" i="2"/>
  <c r="L3870" i="2"/>
  <c r="K3870" i="2"/>
  <c r="M3870" i="2" s="1"/>
  <c r="G3870" i="2"/>
  <c r="AD3869" i="2"/>
  <c r="AC3869" i="2"/>
  <c r="M3869" i="2"/>
  <c r="K3869" i="2"/>
  <c r="L3869" i="2" s="1"/>
  <c r="G3869" i="2"/>
  <c r="AD3868" i="2"/>
  <c r="AC3868" i="2"/>
  <c r="L3868" i="2"/>
  <c r="K3868" i="2"/>
  <c r="M3868" i="2" s="1"/>
  <c r="N3868" i="2" s="1"/>
  <c r="G3868" i="2"/>
  <c r="AD3867" i="2"/>
  <c r="AC3867" i="2"/>
  <c r="K3867" i="2"/>
  <c r="G3867" i="2"/>
  <c r="AD3866" i="2"/>
  <c r="AC3866" i="2"/>
  <c r="L3866" i="2"/>
  <c r="K3866" i="2"/>
  <c r="M3866" i="2" s="1"/>
  <c r="G3866" i="2"/>
  <c r="AD3865" i="2"/>
  <c r="AC3865" i="2"/>
  <c r="M3865" i="2"/>
  <c r="K3865" i="2"/>
  <c r="L3865" i="2" s="1"/>
  <c r="G3865" i="2"/>
  <c r="AD3864" i="2"/>
  <c r="AC3864" i="2"/>
  <c r="L3864" i="2"/>
  <c r="K3864" i="2"/>
  <c r="M3864" i="2" s="1"/>
  <c r="N3864" i="2" s="1"/>
  <c r="G3864" i="2"/>
  <c r="AD3863" i="2"/>
  <c r="AC3863" i="2"/>
  <c r="K3863" i="2"/>
  <c r="G3863" i="2"/>
  <c r="AD3862" i="2"/>
  <c r="AC3862" i="2"/>
  <c r="L3862" i="2"/>
  <c r="K3862" i="2"/>
  <c r="M3862" i="2" s="1"/>
  <c r="G3862" i="2"/>
  <c r="AD3861" i="2"/>
  <c r="AC3861" i="2"/>
  <c r="M3861" i="2"/>
  <c r="K3861" i="2"/>
  <c r="L3861" i="2" s="1"/>
  <c r="G3861" i="2"/>
  <c r="AD3860" i="2"/>
  <c r="AC3860" i="2"/>
  <c r="L3860" i="2"/>
  <c r="K3860" i="2"/>
  <c r="M3860" i="2" s="1"/>
  <c r="N3860" i="2" s="1"/>
  <c r="G3860" i="2"/>
  <c r="AD3859" i="2"/>
  <c r="AC3859" i="2"/>
  <c r="K3859" i="2"/>
  <c r="G3859" i="2"/>
  <c r="AD3858" i="2"/>
  <c r="AC3858" i="2"/>
  <c r="L3858" i="2"/>
  <c r="K3858" i="2"/>
  <c r="M3858" i="2" s="1"/>
  <c r="G3858" i="2"/>
  <c r="AD3857" i="2"/>
  <c r="AC3857" i="2"/>
  <c r="M3857" i="2"/>
  <c r="K3857" i="2"/>
  <c r="L3857" i="2" s="1"/>
  <c r="G3857" i="2"/>
  <c r="AD3856" i="2"/>
  <c r="AC3856" i="2"/>
  <c r="L3856" i="2"/>
  <c r="K3856" i="2"/>
  <c r="M3856" i="2" s="1"/>
  <c r="N3856" i="2" s="1"/>
  <c r="G3856" i="2"/>
  <c r="AD3855" i="2"/>
  <c r="AC3855" i="2"/>
  <c r="K3855" i="2"/>
  <c r="G3855" i="2"/>
  <c r="AD3854" i="2"/>
  <c r="AC3854" i="2"/>
  <c r="L3854" i="2"/>
  <c r="K3854" i="2"/>
  <c r="M3854" i="2" s="1"/>
  <c r="G3854" i="2"/>
  <c r="AD3853" i="2"/>
  <c r="AC3853" i="2"/>
  <c r="M3853" i="2"/>
  <c r="K3853" i="2"/>
  <c r="L3853" i="2" s="1"/>
  <c r="G3853" i="2"/>
  <c r="AD3852" i="2"/>
  <c r="AC3852" i="2"/>
  <c r="L3852" i="2"/>
  <c r="K3852" i="2"/>
  <c r="M3852" i="2" s="1"/>
  <c r="N3852" i="2" s="1"/>
  <c r="G3852" i="2"/>
  <c r="AD3851" i="2"/>
  <c r="AC3851" i="2"/>
  <c r="K3851" i="2"/>
  <c r="G3851" i="2"/>
  <c r="AD3850" i="2"/>
  <c r="AC3850" i="2"/>
  <c r="L3850" i="2"/>
  <c r="K3850" i="2"/>
  <c r="M3850" i="2" s="1"/>
  <c r="G3850" i="2"/>
  <c r="AD3849" i="2"/>
  <c r="AC3849" i="2"/>
  <c r="M3849" i="2"/>
  <c r="K3849" i="2"/>
  <c r="L3849" i="2" s="1"/>
  <c r="G3849" i="2"/>
  <c r="AD3848" i="2"/>
  <c r="AC3848" i="2"/>
  <c r="L3848" i="2"/>
  <c r="K3848" i="2"/>
  <c r="M3848" i="2" s="1"/>
  <c r="N3848" i="2" s="1"/>
  <c r="G3848" i="2"/>
  <c r="AD3847" i="2"/>
  <c r="AC3847" i="2"/>
  <c r="K3847" i="2"/>
  <c r="G3847" i="2"/>
  <c r="AD3846" i="2"/>
  <c r="AC3846" i="2"/>
  <c r="L3846" i="2"/>
  <c r="K3846" i="2"/>
  <c r="M3846" i="2" s="1"/>
  <c r="G3846" i="2"/>
  <c r="AD3845" i="2"/>
  <c r="AC3845" i="2"/>
  <c r="M3845" i="2"/>
  <c r="K3845" i="2"/>
  <c r="L3845" i="2" s="1"/>
  <c r="G3845" i="2"/>
  <c r="AD3844" i="2"/>
  <c r="AC3844" i="2"/>
  <c r="L3844" i="2"/>
  <c r="K3844" i="2"/>
  <c r="M3844" i="2" s="1"/>
  <c r="N3844" i="2" s="1"/>
  <c r="G3844" i="2"/>
  <c r="AD3843" i="2"/>
  <c r="AC3843" i="2"/>
  <c r="K3843" i="2"/>
  <c r="G3843" i="2"/>
  <c r="AD3842" i="2"/>
  <c r="AC3842" i="2"/>
  <c r="L3842" i="2"/>
  <c r="K3842" i="2"/>
  <c r="M3842" i="2" s="1"/>
  <c r="G3842" i="2"/>
  <c r="AD3841" i="2"/>
  <c r="AC3841" i="2"/>
  <c r="M3841" i="2"/>
  <c r="K3841" i="2"/>
  <c r="L3841" i="2" s="1"/>
  <c r="G3841" i="2"/>
  <c r="AD3840" i="2"/>
  <c r="AC3840" i="2"/>
  <c r="L3840" i="2"/>
  <c r="K3840" i="2"/>
  <c r="M3840" i="2" s="1"/>
  <c r="N3840" i="2" s="1"/>
  <c r="G3840" i="2"/>
  <c r="AD3839" i="2"/>
  <c r="AC3839" i="2"/>
  <c r="K3839" i="2"/>
  <c r="G3839" i="2"/>
  <c r="AD3838" i="2"/>
  <c r="AC3838" i="2"/>
  <c r="L3838" i="2"/>
  <c r="K3838" i="2"/>
  <c r="M3838" i="2" s="1"/>
  <c r="G3838" i="2"/>
  <c r="AD3837" i="2"/>
  <c r="AC3837" i="2"/>
  <c r="M3837" i="2"/>
  <c r="K3837" i="2"/>
  <c r="L3837" i="2" s="1"/>
  <c r="G3837" i="2"/>
  <c r="AD3836" i="2"/>
  <c r="AC3836" i="2"/>
  <c r="L3836" i="2"/>
  <c r="K3836" i="2"/>
  <c r="M3836" i="2" s="1"/>
  <c r="N3836" i="2" s="1"/>
  <c r="G3836" i="2"/>
  <c r="AD3835" i="2"/>
  <c r="AC3835" i="2"/>
  <c r="K3835" i="2"/>
  <c r="G3835" i="2"/>
  <c r="AD3834" i="2"/>
  <c r="AC3834" i="2"/>
  <c r="L3834" i="2"/>
  <c r="K3834" i="2"/>
  <c r="M3834" i="2" s="1"/>
  <c r="G3834" i="2"/>
  <c r="AD3833" i="2"/>
  <c r="AC3833" i="2"/>
  <c r="M3833" i="2"/>
  <c r="K3833" i="2"/>
  <c r="L3833" i="2" s="1"/>
  <c r="G3833" i="2"/>
  <c r="AD3832" i="2"/>
  <c r="AC3832" i="2"/>
  <c r="L3832" i="2"/>
  <c r="K3832" i="2"/>
  <c r="M3832" i="2" s="1"/>
  <c r="N3832" i="2" s="1"/>
  <c r="G3832" i="2"/>
  <c r="AD3831" i="2"/>
  <c r="AC3831" i="2"/>
  <c r="K3831" i="2"/>
  <c r="G3831" i="2"/>
  <c r="AD3830" i="2"/>
  <c r="AC3830" i="2"/>
  <c r="L3830" i="2"/>
  <c r="K3830" i="2"/>
  <c r="M3830" i="2" s="1"/>
  <c r="G3830" i="2"/>
  <c r="AD3829" i="2"/>
  <c r="AC3829" i="2"/>
  <c r="M3829" i="2"/>
  <c r="K3829" i="2"/>
  <c r="L3829" i="2" s="1"/>
  <c r="G3829" i="2"/>
  <c r="AD3828" i="2"/>
  <c r="AC3828" i="2"/>
  <c r="L3828" i="2"/>
  <c r="K3828" i="2"/>
  <c r="M3828" i="2" s="1"/>
  <c r="N3828" i="2" s="1"/>
  <c r="G3828" i="2"/>
  <c r="AD3827" i="2"/>
  <c r="AC3827" i="2"/>
  <c r="K3827" i="2"/>
  <c r="G3827" i="2"/>
  <c r="AD3826" i="2"/>
  <c r="AC3826" i="2"/>
  <c r="L3826" i="2"/>
  <c r="K3826" i="2"/>
  <c r="M3826" i="2" s="1"/>
  <c r="G3826" i="2"/>
  <c r="AD3825" i="2"/>
  <c r="AC3825" i="2"/>
  <c r="M3825" i="2"/>
  <c r="K3825" i="2"/>
  <c r="L3825" i="2" s="1"/>
  <c r="G3825" i="2"/>
  <c r="AD3824" i="2"/>
  <c r="AC3824" i="2"/>
  <c r="L3824" i="2"/>
  <c r="K3824" i="2"/>
  <c r="M3824" i="2" s="1"/>
  <c r="N3824" i="2" s="1"/>
  <c r="G3824" i="2"/>
  <c r="AD3823" i="2"/>
  <c r="AC3823" i="2"/>
  <c r="K3823" i="2"/>
  <c r="G3823" i="2"/>
  <c r="AD3822" i="2"/>
  <c r="AC3822" i="2"/>
  <c r="L3822" i="2"/>
  <c r="K3822" i="2"/>
  <c r="M3822" i="2" s="1"/>
  <c r="G3822" i="2"/>
  <c r="AD3821" i="2"/>
  <c r="AC3821" i="2"/>
  <c r="M3821" i="2"/>
  <c r="K3821" i="2"/>
  <c r="L3821" i="2" s="1"/>
  <c r="G3821" i="2"/>
  <c r="AD3820" i="2"/>
  <c r="AC3820" i="2"/>
  <c r="L3820" i="2"/>
  <c r="K3820" i="2"/>
  <c r="M3820" i="2" s="1"/>
  <c r="N3820" i="2" s="1"/>
  <c r="G3820" i="2"/>
  <c r="AD3819" i="2"/>
  <c r="AC3819" i="2"/>
  <c r="K3819" i="2"/>
  <c r="G3819" i="2"/>
  <c r="AD3818" i="2"/>
  <c r="AC3818" i="2"/>
  <c r="L3818" i="2"/>
  <c r="K3818" i="2"/>
  <c r="M3818" i="2" s="1"/>
  <c r="G3818" i="2"/>
  <c r="AD3817" i="2"/>
  <c r="AC3817" i="2"/>
  <c r="M3817" i="2"/>
  <c r="K3817" i="2"/>
  <c r="L3817" i="2" s="1"/>
  <c r="G3817" i="2"/>
  <c r="AD3816" i="2"/>
  <c r="AC3816" i="2"/>
  <c r="L3816" i="2"/>
  <c r="K3816" i="2"/>
  <c r="M3816" i="2" s="1"/>
  <c r="N3816" i="2" s="1"/>
  <c r="G3816" i="2"/>
  <c r="AD3815" i="2"/>
  <c r="AC3815" i="2"/>
  <c r="K3815" i="2"/>
  <c r="G3815" i="2"/>
  <c r="AD3814" i="2"/>
  <c r="AC3814" i="2"/>
  <c r="L3814" i="2"/>
  <c r="K3814" i="2"/>
  <c r="M3814" i="2" s="1"/>
  <c r="G3814" i="2"/>
  <c r="AD3813" i="2"/>
  <c r="AC3813" i="2"/>
  <c r="M3813" i="2"/>
  <c r="K3813" i="2"/>
  <c r="L3813" i="2" s="1"/>
  <c r="G3813" i="2"/>
  <c r="AD3812" i="2"/>
  <c r="AC3812" i="2"/>
  <c r="L3812" i="2"/>
  <c r="K3812" i="2"/>
  <c r="M3812" i="2" s="1"/>
  <c r="N3812" i="2" s="1"/>
  <c r="G3812" i="2"/>
  <c r="AD3811" i="2"/>
  <c r="AC3811" i="2"/>
  <c r="K3811" i="2"/>
  <c r="G3811" i="2"/>
  <c r="AD3810" i="2"/>
  <c r="AC3810" i="2"/>
  <c r="L3810" i="2"/>
  <c r="K3810" i="2"/>
  <c r="M3810" i="2" s="1"/>
  <c r="G3810" i="2"/>
  <c r="AD3809" i="2"/>
  <c r="AC3809" i="2"/>
  <c r="M3809" i="2"/>
  <c r="K3809" i="2"/>
  <c r="L3809" i="2" s="1"/>
  <c r="G3809" i="2"/>
  <c r="AD3808" i="2"/>
  <c r="AC3808" i="2"/>
  <c r="L3808" i="2"/>
  <c r="K3808" i="2"/>
  <c r="M3808" i="2" s="1"/>
  <c r="N3808" i="2" s="1"/>
  <c r="G3808" i="2"/>
  <c r="AD3807" i="2"/>
  <c r="AC3807" i="2"/>
  <c r="K3807" i="2"/>
  <c r="G3807" i="2"/>
  <c r="AD3806" i="2"/>
  <c r="AC3806" i="2"/>
  <c r="L3806" i="2"/>
  <c r="K3806" i="2"/>
  <c r="M3806" i="2" s="1"/>
  <c r="G3806" i="2"/>
  <c r="AD3805" i="2"/>
  <c r="AC3805" i="2"/>
  <c r="M3805" i="2"/>
  <c r="K3805" i="2"/>
  <c r="L3805" i="2" s="1"/>
  <c r="G3805" i="2"/>
  <c r="AD3804" i="2"/>
  <c r="AC3804" i="2"/>
  <c r="L3804" i="2"/>
  <c r="K3804" i="2"/>
  <c r="M3804" i="2" s="1"/>
  <c r="N3804" i="2" s="1"/>
  <c r="G3804" i="2"/>
  <c r="AD3803" i="2"/>
  <c r="AC3803" i="2"/>
  <c r="K3803" i="2"/>
  <c r="G3803" i="2"/>
  <c r="AD3802" i="2"/>
  <c r="AC3802" i="2"/>
  <c r="L3802" i="2"/>
  <c r="K3802" i="2"/>
  <c r="M3802" i="2" s="1"/>
  <c r="G3802" i="2"/>
  <c r="AD3801" i="2"/>
  <c r="AC3801" i="2"/>
  <c r="M3801" i="2"/>
  <c r="K3801" i="2"/>
  <c r="L3801" i="2" s="1"/>
  <c r="G3801" i="2"/>
  <c r="AD3800" i="2"/>
  <c r="AC3800" i="2"/>
  <c r="L3800" i="2"/>
  <c r="K3800" i="2"/>
  <c r="M3800" i="2" s="1"/>
  <c r="N3800" i="2" s="1"/>
  <c r="G3800" i="2"/>
  <c r="AD3799" i="2"/>
  <c r="AC3799" i="2"/>
  <c r="K3799" i="2"/>
  <c r="G3799" i="2"/>
  <c r="AD3798" i="2"/>
  <c r="AC3798" i="2"/>
  <c r="L3798" i="2"/>
  <c r="K3798" i="2"/>
  <c r="M3798" i="2" s="1"/>
  <c r="G3798" i="2"/>
  <c r="AD3797" i="2"/>
  <c r="AC3797" i="2"/>
  <c r="M3797" i="2"/>
  <c r="K3797" i="2"/>
  <c r="L3797" i="2" s="1"/>
  <c r="G3797" i="2"/>
  <c r="AD3796" i="2"/>
  <c r="AC3796" i="2"/>
  <c r="L3796" i="2"/>
  <c r="K3796" i="2"/>
  <c r="M3796" i="2" s="1"/>
  <c r="N3796" i="2" s="1"/>
  <c r="G3796" i="2"/>
  <c r="AD3795" i="2"/>
  <c r="AC3795" i="2"/>
  <c r="K3795" i="2"/>
  <c r="G3795" i="2"/>
  <c r="AD3794" i="2"/>
  <c r="AC3794" i="2"/>
  <c r="L3794" i="2"/>
  <c r="K3794" i="2"/>
  <c r="M3794" i="2" s="1"/>
  <c r="G3794" i="2"/>
  <c r="AD3793" i="2"/>
  <c r="AC3793" i="2"/>
  <c r="M3793" i="2"/>
  <c r="K3793" i="2"/>
  <c r="L3793" i="2" s="1"/>
  <c r="G3793" i="2"/>
  <c r="AD3792" i="2"/>
  <c r="AC3792" i="2"/>
  <c r="L3792" i="2"/>
  <c r="K3792" i="2"/>
  <c r="M3792" i="2" s="1"/>
  <c r="N3792" i="2" s="1"/>
  <c r="G3792" i="2"/>
  <c r="AD3791" i="2"/>
  <c r="AC3791" i="2"/>
  <c r="K3791" i="2"/>
  <c r="G3791" i="2"/>
  <c r="AD3790" i="2"/>
  <c r="AC3790" i="2"/>
  <c r="L3790" i="2"/>
  <c r="K3790" i="2"/>
  <c r="M3790" i="2" s="1"/>
  <c r="G3790" i="2"/>
  <c r="AD3789" i="2"/>
  <c r="AC3789" i="2"/>
  <c r="M3789" i="2"/>
  <c r="K3789" i="2"/>
  <c r="L3789" i="2" s="1"/>
  <c r="G3789" i="2"/>
  <c r="AD3788" i="2"/>
  <c r="AC3788" i="2"/>
  <c r="L3788" i="2"/>
  <c r="K3788" i="2"/>
  <c r="M3788" i="2" s="1"/>
  <c r="N3788" i="2" s="1"/>
  <c r="G3788" i="2"/>
  <c r="AD3787" i="2"/>
  <c r="AC3787" i="2"/>
  <c r="K3787" i="2"/>
  <c r="G3787" i="2"/>
  <c r="AD3786" i="2"/>
  <c r="AC3786" i="2"/>
  <c r="L3786" i="2"/>
  <c r="K3786" i="2"/>
  <c r="M3786" i="2" s="1"/>
  <c r="G3786" i="2"/>
  <c r="AD3785" i="2"/>
  <c r="AC3785" i="2"/>
  <c r="M3785" i="2"/>
  <c r="K3785" i="2"/>
  <c r="L3785" i="2" s="1"/>
  <c r="G3785" i="2"/>
  <c r="AD3784" i="2"/>
  <c r="AC3784" i="2"/>
  <c r="L3784" i="2"/>
  <c r="K3784" i="2"/>
  <c r="M3784" i="2" s="1"/>
  <c r="N3784" i="2" s="1"/>
  <c r="G3784" i="2"/>
  <c r="AD3783" i="2"/>
  <c r="AC3783" i="2"/>
  <c r="K3783" i="2"/>
  <c r="G3783" i="2"/>
  <c r="AD3782" i="2"/>
  <c r="AC3782" i="2"/>
  <c r="L3782" i="2"/>
  <c r="K3782" i="2"/>
  <c r="M3782" i="2" s="1"/>
  <c r="G3782" i="2"/>
  <c r="AD3781" i="2"/>
  <c r="AC3781" i="2"/>
  <c r="M3781" i="2"/>
  <c r="K3781" i="2"/>
  <c r="L3781" i="2" s="1"/>
  <c r="G3781" i="2"/>
  <c r="AD3780" i="2"/>
  <c r="AC3780" i="2"/>
  <c r="L3780" i="2"/>
  <c r="K3780" i="2"/>
  <c r="M3780" i="2" s="1"/>
  <c r="N3780" i="2" s="1"/>
  <c r="G3780" i="2"/>
  <c r="AD3779" i="2"/>
  <c r="AC3779" i="2"/>
  <c r="K3779" i="2"/>
  <c r="G3779" i="2"/>
  <c r="AD3778" i="2"/>
  <c r="AC3778" i="2"/>
  <c r="L3778" i="2"/>
  <c r="K3778" i="2"/>
  <c r="M3778" i="2" s="1"/>
  <c r="G3778" i="2"/>
  <c r="AD3777" i="2"/>
  <c r="AC3777" i="2"/>
  <c r="M3777" i="2"/>
  <c r="K3777" i="2"/>
  <c r="L3777" i="2" s="1"/>
  <c r="G3777" i="2"/>
  <c r="AD3776" i="2"/>
  <c r="AC3776" i="2"/>
  <c r="L3776" i="2"/>
  <c r="K3776" i="2"/>
  <c r="M3776" i="2" s="1"/>
  <c r="N3776" i="2" s="1"/>
  <c r="G3776" i="2"/>
  <c r="AD3775" i="2"/>
  <c r="AC3775" i="2"/>
  <c r="K3775" i="2"/>
  <c r="G3775" i="2"/>
  <c r="AD3774" i="2"/>
  <c r="AC3774" i="2"/>
  <c r="L3774" i="2"/>
  <c r="K3774" i="2"/>
  <c r="M3774" i="2" s="1"/>
  <c r="G3774" i="2"/>
  <c r="AD3773" i="2"/>
  <c r="AC3773" i="2"/>
  <c r="M3773" i="2"/>
  <c r="K3773" i="2"/>
  <c r="L3773" i="2" s="1"/>
  <c r="G3773" i="2"/>
  <c r="AD3772" i="2"/>
  <c r="AC3772" i="2"/>
  <c r="L3772" i="2"/>
  <c r="K3772" i="2"/>
  <c r="M3772" i="2" s="1"/>
  <c r="N3772" i="2" s="1"/>
  <c r="G3772" i="2"/>
  <c r="AD3771" i="2"/>
  <c r="AC3771" i="2"/>
  <c r="K3771" i="2"/>
  <c r="G3771" i="2"/>
  <c r="AD3770" i="2"/>
  <c r="AC3770" i="2"/>
  <c r="L3770" i="2"/>
  <c r="K3770" i="2"/>
  <c r="M3770" i="2" s="1"/>
  <c r="G3770" i="2"/>
  <c r="AD3769" i="2"/>
  <c r="AC3769" i="2"/>
  <c r="M3769" i="2"/>
  <c r="K3769" i="2"/>
  <c r="L3769" i="2" s="1"/>
  <c r="G3769" i="2"/>
  <c r="AD3768" i="2"/>
  <c r="AC3768" i="2"/>
  <c r="L3768" i="2"/>
  <c r="K3768" i="2"/>
  <c r="M3768" i="2" s="1"/>
  <c r="N3768" i="2" s="1"/>
  <c r="G3768" i="2"/>
  <c r="AD3767" i="2"/>
  <c r="AC3767" i="2"/>
  <c r="K3767" i="2"/>
  <c r="G3767" i="2"/>
  <c r="AD3766" i="2"/>
  <c r="AC3766" i="2"/>
  <c r="L3766" i="2"/>
  <c r="K3766" i="2"/>
  <c r="M3766" i="2" s="1"/>
  <c r="G3766" i="2"/>
  <c r="AD3765" i="2"/>
  <c r="AC3765" i="2"/>
  <c r="M3765" i="2"/>
  <c r="K3765" i="2"/>
  <c r="L3765" i="2" s="1"/>
  <c r="G3765" i="2"/>
  <c r="AD3764" i="2"/>
  <c r="AC3764" i="2"/>
  <c r="L3764" i="2"/>
  <c r="K3764" i="2"/>
  <c r="M3764" i="2" s="1"/>
  <c r="N3764" i="2" s="1"/>
  <c r="G3764" i="2"/>
  <c r="AD3763" i="2"/>
  <c r="AC3763" i="2"/>
  <c r="K3763" i="2"/>
  <c r="G3763" i="2"/>
  <c r="AD3762" i="2"/>
  <c r="AC3762" i="2"/>
  <c r="L3762" i="2"/>
  <c r="K3762" i="2"/>
  <c r="M3762" i="2" s="1"/>
  <c r="G3762" i="2"/>
  <c r="AD3761" i="2"/>
  <c r="AC3761" i="2"/>
  <c r="M3761" i="2"/>
  <c r="K3761" i="2"/>
  <c r="L3761" i="2" s="1"/>
  <c r="G3761" i="2"/>
  <c r="AD3760" i="2"/>
  <c r="AC3760" i="2"/>
  <c r="L3760" i="2"/>
  <c r="K3760" i="2"/>
  <c r="M3760" i="2" s="1"/>
  <c r="N3760" i="2" s="1"/>
  <c r="G3760" i="2"/>
  <c r="AD3759" i="2"/>
  <c r="AC3759" i="2"/>
  <c r="K3759" i="2"/>
  <c r="G3759" i="2"/>
  <c r="AD3758" i="2"/>
  <c r="AC3758" i="2"/>
  <c r="L3758" i="2"/>
  <c r="K3758" i="2"/>
  <c r="M3758" i="2" s="1"/>
  <c r="G3758" i="2"/>
  <c r="AD3757" i="2"/>
  <c r="AC3757" i="2"/>
  <c r="M3757" i="2"/>
  <c r="K3757" i="2"/>
  <c r="L3757" i="2" s="1"/>
  <c r="G3757" i="2"/>
  <c r="AD3756" i="2"/>
  <c r="AC3756" i="2"/>
  <c r="L3756" i="2"/>
  <c r="K3756" i="2"/>
  <c r="M3756" i="2" s="1"/>
  <c r="N3756" i="2" s="1"/>
  <c r="G3756" i="2"/>
  <c r="AD3755" i="2"/>
  <c r="AC3755" i="2"/>
  <c r="K3755" i="2"/>
  <c r="G3755" i="2"/>
  <c r="AD3754" i="2"/>
  <c r="AC3754" i="2"/>
  <c r="L3754" i="2"/>
  <c r="K3754" i="2"/>
  <c r="M3754" i="2" s="1"/>
  <c r="G3754" i="2"/>
  <c r="AD3753" i="2"/>
  <c r="AC3753" i="2"/>
  <c r="M3753" i="2"/>
  <c r="K3753" i="2"/>
  <c r="L3753" i="2" s="1"/>
  <c r="G3753" i="2"/>
  <c r="AD3752" i="2"/>
  <c r="AC3752" i="2"/>
  <c r="L3752" i="2"/>
  <c r="K3752" i="2"/>
  <c r="M3752" i="2" s="1"/>
  <c r="N3752" i="2" s="1"/>
  <c r="G3752" i="2"/>
  <c r="AD3751" i="2"/>
  <c r="AC3751" i="2"/>
  <c r="K3751" i="2"/>
  <c r="G3751" i="2"/>
  <c r="AD3750" i="2"/>
  <c r="AC3750" i="2"/>
  <c r="L3750" i="2"/>
  <c r="K3750" i="2"/>
  <c r="M3750" i="2" s="1"/>
  <c r="G3750" i="2"/>
  <c r="AD3749" i="2"/>
  <c r="AC3749" i="2"/>
  <c r="M3749" i="2"/>
  <c r="K3749" i="2"/>
  <c r="L3749" i="2" s="1"/>
  <c r="G3749" i="2"/>
  <c r="AD3748" i="2"/>
  <c r="AC3748" i="2"/>
  <c r="L3748" i="2"/>
  <c r="K3748" i="2"/>
  <c r="M3748" i="2" s="1"/>
  <c r="N3748" i="2" s="1"/>
  <c r="G3748" i="2"/>
  <c r="AD3747" i="2"/>
  <c r="AC3747" i="2"/>
  <c r="K3747" i="2"/>
  <c r="G3747" i="2"/>
  <c r="AD3746" i="2"/>
  <c r="AC3746" i="2"/>
  <c r="L3746" i="2"/>
  <c r="K3746" i="2"/>
  <c r="M3746" i="2" s="1"/>
  <c r="G3746" i="2"/>
  <c r="AD3745" i="2"/>
  <c r="AC3745" i="2"/>
  <c r="M3745" i="2"/>
  <c r="K3745" i="2"/>
  <c r="L3745" i="2" s="1"/>
  <c r="G3745" i="2"/>
  <c r="AD3744" i="2"/>
  <c r="AC3744" i="2"/>
  <c r="L3744" i="2"/>
  <c r="K3744" i="2"/>
  <c r="M3744" i="2" s="1"/>
  <c r="N3744" i="2" s="1"/>
  <c r="G3744" i="2"/>
  <c r="AD3743" i="2"/>
  <c r="AC3743" i="2"/>
  <c r="K3743" i="2"/>
  <c r="G3743" i="2"/>
  <c r="AD3742" i="2"/>
  <c r="AC3742" i="2"/>
  <c r="L3742" i="2"/>
  <c r="K3742" i="2"/>
  <c r="M3742" i="2" s="1"/>
  <c r="G3742" i="2"/>
  <c r="AD3741" i="2"/>
  <c r="AC3741" i="2"/>
  <c r="M3741" i="2"/>
  <c r="K3741" i="2"/>
  <c r="L3741" i="2" s="1"/>
  <c r="G3741" i="2"/>
  <c r="AD3740" i="2"/>
  <c r="AC3740" i="2"/>
  <c r="L3740" i="2"/>
  <c r="K3740" i="2"/>
  <c r="M3740" i="2" s="1"/>
  <c r="N3740" i="2" s="1"/>
  <c r="G3740" i="2"/>
  <c r="AD3739" i="2"/>
  <c r="AC3739" i="2"/>
  <c r="K3739" i="2"/>
  <c r="G3739" i="2"/>
  <c r="AD3738" i="2"/>
  <c r="AC3738" i="2"/>
  <c r="L3738" i="2"/>
  <c r="K3738" i="2"/>
  <c r="M3738" i="2" s="1"/>
  <c r="G3738" i="2"/>
  <c r="AD3737" i="2"/>
  <c r="AC3737" i="2"/>
  <c r="M3737" i="2"/>
  <c r="K3737" i="2"/>
  <c r="L3737" i="2" s="1"/>
  <c r="G3737" i="2"/>
  <c r="AD3736" i="2"/>
  <c r="AC3736" i="2"/>
  <c r="L3736" i="2"/>
  <c r="K3736" i="2"/>
  <c r="M3736" i="2" s="1"/>
  <c r="N3736" i="2" s="1"/>
  <c r="G3736" i="2"/>
  <c r="AD3735" i="2"/>
  <c r="AC3735" i="2"/>
  <c r="K3735" i="2"/>
  <c r="G3735" i="2"/>
  <c r="AD3734" i="2"/>
  <c r="AC3734" i="2"/>
  <c r="L3734" i="2"/>
  <c r="K3734" i="2"/>
  <c r="M3734" i="2" s="1"/>
  <c r="G3734" i="2"/>
  <c r="AD3733" i="2"/>
  <c r="AC3733" i="2"/>
  <c r="M3733" i="2"/>
  <c r="K3733" i="2"/>
  <c r="L3733" i="2" s="1"/>
  <c r="G3733" i="2"/>
  <c r="AD3732" i="2"/>
  <c r="AC3732" i="2"/>
  <c r="L3732" i="2"/>
  <c r="K3732" i="2"/>
  <c r="M3732" i="2" s="1"/>
  <c r="N3732" i="2" s="1"/>
  <c r="G3732" i="2"/>
  <c r="AD3731" i="2"/>
  <c r="AC3731" i="2"/>
  <c r="K3731" i="2"/>
  <c r="G3731" i="2"/>
  <c r="AD3730" i="2"/>
  <c r="AC3730" i="2"/>
  <c r="L3730" i="2"/>
  <c r="K3730" i="2"/>
  <c r="M3730" i="2" s="1"/>
  <c r="G3730" i="2"/>
  <c r="AD3729" i="2"/>
  <c r="AC3729" i="2"/>
  <c r="M3729" i="2"/>
  <c r="K3729" i="2"/>
  <c r="L3729" i="2" s="1"/>
  <c r="G3729" i="2"/>
  <c r="AD3728" i="2"/>
  <c r="AC3728" i="2"/>
  <c r="L3728" i="2"/>
  <c r="K3728" i="2"/>
  <c r="M3728" i="2" s="1"/>
  <c r="N3728" i="2" s="1"/>
  <c r="G3728" i="2"/>
  <c r="AD3727" i="2"/>
  <c r="AC3727" i="2"/>
  <c r="K3727" i="2"/>
  <c r="G3727" i="2"/>
  <c r="AD3726" i="2"/>
  <c r="AC3726" i="2"/>
  <c r="L3726" i="2"/>
  <c r="K3726" i="2"/>
  <c r="M3726" i="2" s="1"/>
  <c r="G3726" i="2"/>
  <c r="AD3725" i="2"/>
  <c r="AC3725" i="2"/>
  <c r="M3725" i="2"/>
  <c r="K3725" i="2"/>
  <c r="L3725" i="2" s="1"/>
  <c r="G3725" i="2"/>
  <c r="AD3724" i="2"/>
  <c r="AC3724" i="2"/>
  <c r="L3724" i="2"/>
  <c r="K3724" i="2"/>
  <c r="M3724" i="2" s="1"/>
  <c r="N3724" i="2" s="1"/>
  <c r="G3724" i="2"/>
  <c r="AD3723" i="2"/>
  <c r="AC3723" i="2"/>
  <c r="K3723" i="2"/>
  <c r="G3723" i="2"/>
  <c r="AD3722" i="2"/>
  <c r="AC3722" i="2"/>
  <c r="L3722" i="2"/>
  <c r="K3722" i="2"/>
  <c r="M3722" i="2" s="1"/>
  <c r="G3722" i="2"/>
  <c r="AD3721" i="2"/>
  <c r="AC3721" i="2"/>
  <c r="M3721" i="2"/>
  <c r="K3721" i="2"/>
  <c r="L3721" i="2" s="1"/>
  <c r="G3721" i="2"/>
  <c r="AD3720" i="2"/>
  <c r="AC3720" i="2"/>
  <c r="L3720" i="2"/>
  <c r="K3720" i="2"/>
  <c r="M3720" i="2" s="1"/>
  <c r="N3720" i="2" s="1"/>
  <c r="G3720" i="2"/>
  <c r="AD3719" i="2"/>
  <c r="AC3719" i="2"/>
  <c r="K3719" i="2"/>
  <c r="G3719" i="2"/>
  <c r="AD3718" i="2"/>
  <c r="AC3718" i="2"/>
  <c r="L3718" i="2"/>
  <c r="K3718" i="2"/>
  <c r="M3718" i="2" s="1"/>
  <c r="G3718" i="2"/>
  <c r="AD3717" i="2"/>
  <c r="AC3717" i="2"/>
  <c r="M3717" i="2"/>
  <c r="K3717" i="2"/>
  <c r="L3717" i="2" s="1"/>
  <c r="G3717" i="2"/>
  <c r="AD3716" i="2"/>
  <c r="AC3716" i="2"/>
  <c r="L3716" i="2"/>
  <c r="K3716" i="2"/>
  <c r="M3716" i="2" s="1"/>
  <c r="N3716" i="2" s="1"/>
  <c r="G3716" i="2"/>
  <c r="AD3715" i="2"/>
  <c r="AC3715" i="2"/>
  <c r="K3715" i="2"/>
  <c r="G3715" i="2"/>
  <c r="AD3714" i="2"/>
  <c r="AC3714" i="2"/>
  <c r="L3714" i="2"/>
  <c r="K3714" i="2"/>
  <c r="M3714" i="2" s="1"/>
  <c r="G3714" i="2"/>
  <c r="AD3713" i="2"/>
  <c r="AC3713" i="2"/>
  <c r="M3713" i="2"/>
  <c r="K3713" i="2"/>
  <c r="L3713" i="2" s="1"/>
  <c r="G3713" i="2"/>
  <c r="AD3712" i="2"/>
  <c r="AC3712" i="2"/>
  <c r="L3712" i="2"/>
  <c r="K3712" i="2"/>
  <c r="M3712" i="2" s="1"/>
  <c r="N3712" i="2" s="1"/>
  <c r="G3712" i="2"/>
  <c r="AD3711" i="2"/>
  <c r="AC3711" i="2"/>
  <c r="K3711" i="2"/>
  <c r="G3711" i="2"/>
  <c r="AD3710" i="2"/>
  <c r="AC3710" i="2"/>
  <c r="L3710" i="2"/>
  <c r="K3710" i="2"/>
  <c r="M3710" i="2" s="1"/>
  <c r="G3710" i="2"/>
  <c r="AD3709" i="2"/>
  <c r="AC3709" i="2"/>
  <c r="M3709" i="2"/>
  <c r="K3709" i="2"/>
  <c r="L3709" i="2" s="1"/>
  <c r="G3709" i="2"/>
  <c r="AD3708" i="2"/>
  <c r="AC3708" i="2"/>
  <c r="L3708" i="2"/>
  <c r="K3708" i="2"/>
  <c r="M3708" i="2" s="1"/>
  <c r="N3708" i="2" s="1"/>
  <c r="G3708" i="2"/>
  <c r="AD3707" i="2"/>
  <c r="AC3707" i="2"/>
  <c r="K3707" i="2"/>
  <c r="G3707" i="2"/>
  <c r="AD3706" i="2"/>
  <c r="AC3706" i="2"/>
  <c r="L3706" i="2"/>
  <c r="K3706" i="2"/>
  <c r="M3706" i="2" s="1"/>
  <c r="G3706" i="2"/>
  <c r="AD3705" i="2"/>
  <c r="AC3705" i="2"/>
  <c r="M3705" i="2"/>
  <c r="K3705" i="2"/>
  <c r="L3705" i="2" s="1"/>
  <c r="G3705" i="2"/>
  <c r="AD3704" i="2"/>
  <c r="AC3704" i="2"/>
  <c r="L3704" i="2"/>
  <c r="K3704" i="2"/>
  <c r="M3704" i="2" s="1"/>
  <c r="N3704" i="2" s="1"/>
  <c r="G3704" i="2"/>
  <c r="AD3703" i="2"/>
  <c r="AC3703" i="2"/>
  <c r="K3703" i="2"/>
  <c r="G3703" i="2"/>
  <c r="AD3702" i="2"/>
  <c r="AC3702" i="2"/>
  <c r="L3702" i="2"/>
  <c r="K3702" i="2"/>
  <c r="M3702" i="2" s="1"/>
  <c r="G3702" i="2"/>
  <c r="AD3701" i="2"/>
  <c r="AC3701" i="2"/>
  <c r="M3701" i="2"/>
  <c r="K3701" i="2"/>
  <c r="L3701" i="2" s="1"/>
  <c r="G3701" i="2"/>
  <c r="AD3700" i="2"/>
  <c r="AC3700" i="2"/>
  <c r="L3700" i="2"/>
  <c r="K3700" i="2"/>
  <c r="M3700" i="2" s="1"/>
  <c r="N3700" i="2" s="1"/>
  <c r="G3700" i="2"/>
  <c r="AD3699" i="2"/>
  <c r="AC3699" i="2"/>
  <c r="K3699" i="2"/>
  <c r="G3699" i="2"/>
  <c r="AD3698" i="2"/>
  <c r="AC3698" i="2"/>
  <c r="L3698" i="2"/>
  <c r="K3698" i="2"/>
  <c r="M3698" i="2" s="1"/>
  <c r="G3698" i="2"/>
  <c r="AD3697" i="2"/>
  <c r="AC3697" i="2"/>
  <c r="M3697" i="2"/>
  <c r="K3697" i="2"/>
  <c r="L3697" i="2" s="1"/>
  <c r="G3697" i="2"/>
  <c r="AD3696" i="2"/>
  <c r="AC3696" i="2"/>
  <c r="L3696" i="2"/>
  <c r="K3696" i="2"/>
  <c r="M3696" i="2" s="1"/>
  <c r="N3696" i="2" s="1"/>
  <c r="G3696" i="2"/>
  <c r="AD3695" i="2"/>
  <c r="AC3695" i="2"/>
  <c r="K3695" i="2"/>
  <c r="G3695" i="2"/>
  <c r="AD3694" i="2"/>
  <c r="AC3694" i="2"/>
  <c r="L3694" i="2"/>
  <c r="K3694" i="2"/>
  <c r="M3694" i="2" s="1"/>
  <c r="G3694" i="2"/>
  <c r="AD3693" i="2"/>
  <c r="AC3693" i="2"/>
  <c r="M3693" i="2"/>
  <c r="K3693" i="2"/>
  <c r="L3693" i="2" s="1"/>
  <c r="G3693" i="2"/>
  <c r="AD3692" i="2"/>
  <c r="AC3692" i="2"/>
  <c r="L3692" i="2"/>
  <c r="K3692" i="2"/>
  <c r="M3692" i="2" s="1"/>
  <c r="N3692" i="2" s="1"/>
  <c r="G3692" i="2"/>
  <c r="AD3691" i="2"/>
  <c r="AC3691" i="2"/>
  <c r="K3691" i="2"/>
  <c r="G3691" i="2"/>
  <c r="AD3690" i="2"/>
  <c r="AC3690" i="2"/>
  <c r="L3690" i="2"/>
  <c r="K3690" i="2"/>
  <c r="M3690" i="2" s="1"/>
  <c r="G3690" i="2"/>
  <c r="AD3689" i="2"/>
  <c r="AC3689" i="2"/>
  <c r="M3689" i="2"/>
  <c r="K3689" i="2"/>
  <c r="L3689" i="2" s="1"/>
  <c r="G3689" i="2"/>
  <c r="AD3688" i="2"/>
  <c r="AC3688" i="2"/>
  <c r="L3688" i="2"/>
  <c r="K3688" i="2"/>
  <c r="M3688" i="2" s="1"/>
  <c r="N3688" i="2" s="1"/>
  <c r="G3688" i="2"/>
  <c r="AD3687" i="2"/>
  <c r="AC3687" i="2"/>
  <c r="K3687" i="2"/>
  <c r="G3687" i="2"/>
  <c r="AD3686" i="2"/>
  <c r="AC3686" i="2"/>
  <c r="L3686" i="2"/>
  <c r="K3686" i="2"/>
  <c r="M3686" i="2" s="1"/>
  <c r="G3686" i="2"/>
  <c r="AD3685" i="2"/>
  <c r="AC3685" i="2"/>
  <c r="M3685" i="2"/>
  <c r="K3685" i="2"/>
  <c r="L3685" i="2" s="1"/>
  <c r="G3685" i="2"/>
  <c r="AD3684" i="2"/>
  <c r="AC3684" i="2"/>
  <c r="L3684" i="2"/>
  <c r="K3684" i="2"/>
  <c r="M3684" i="2" s="1"/>
  <c r="N3684" i="2" s="1"/>
  <c r="G3684" i="2"/>
  <c r="AD3683" i="2"/>
  <c r="AC3683" i="2"/>
  <c r="K3683" i="2"/>
  <c r="G3683" i="2"/>
  <c r="AD3682" i="2"/>
  <c r="AC3682" i="2"/>
  <c r="L3682" i="2"/>
  <c r="K3682" i="2"/>
  <c r="M3682" i="2" s="1"/>
  <c r="G3682" i="2"/>
  <c r="AD3681" i="2"/>
  <c r="AC3681" i="2"/>
  <c r="M3681" i="2"/>
  <c r="K3681" i="2"/>
  <c r="L3681" i="2" s="1"/>
  <c r="G3681" i="2"/>
  <c r="AD3680" i="2"/>
  <c r="AC3680" i="2"/>
  <c r="L3680" i="2"/>
  <c r="K3680" i="2"/>
  <c r="M3680" i="2" s="1"/>
  <c r="N3680" i="2" s="1"/>
  <c r="G3680" i="2"/>
  <c r="AD3679" i="2"/>
  <c r="AC3679" i="2"/>
  <c r="K3679" i="2"/>
  <c r="G3679" i="2"/>
  <c r="AD3678" i="2"/>
  <c r="AC3678" i="2"/>
  <c r="L3678" i="2"/>
  <c r="K3678" i="2"/>
  <c r="M3678" i="2" s="1"/>
  <c r="G3678" i="2"/>
  <c r="AD3677" i="2"/>
  <c r="AC3677" i="2"/>
  <c r="M3677" i="2"/>
  <c r="K3677" i="2"/>
  <c r="L3677" i="2" s="1"/>
  <c r="G3677" i="2"/>
  <c r="AD3676" i="2"/>
  <c r="AC3676" i="2"/>
  <c r="L3676" i="2"/>
  <c r="K3676" i="2"/>
  <c r="M3676" i="2" s="1"/>
  <c r="N3676" i="2" s="1"/>
  <c r="G3676" i="2"/>
  <c r="AD3675" i="2"/>
  <c r="AC3675" i="2"/>
  <c r="K3675" i="2"/>
  <c r="G3675" i="2"/>
  <c r="AD3674" i="2"/>
  <c r="AC3674" i="2"/>
  <c r="L3674" i="2"/>
  <c r="K3674" i="2"/>
  <c r="M3674" i="2" s="1"/>
  <c r="G3674" i="2"/>
  <c r="AD3673" i="2"/>
  <c r="AC3673" i="2"/>
  <c r="M3673" i="2"/>
  <c r="K3673" i="2"/>
  <c r="L3673" i="2" s="1"/>
  <c r="G3673" i="2"/>
  <c r="AD3672" i="2"/>
  <c r="AC3672" i="2"/>
  <c r="L3672" i="2"/>
  <c r="K3672" i="2"/>
  <c r="M3672" i="2" s="1"/>
  <c r="N3672" i="2" s="1"/>
  <c r="G3672" i="2"/>
  <c r="AD3671" i="2"/>
  <c r="AC3671" i="2"/>
  <c r="K3671" i="2"/>
  <c r="G3671" i="2"/>
  <c r="AD3670" i="2"/>
  <c r="AC3670" i="2"/>
  <c r="L3670" i="2"/>
  <c r="K3670" i="2"/>
  <c r="M3670" i="2" s="1"/>
  <c r="G3670" i="2"/>
  <c r="AD3669" i="2"/>
  <c r="AC3669" i="2"/>
  <c r="M3669" i="2"/>
  <c r="K3669" i="2"/>
  <c r="L3669" i="2" s="1"/>
  <c r="G3669" i="2"/>
  <c r="AD3668" i="2"/>
  <c r="AC3668" i="2"/>
  <c r="L3668" i="2"/>
  <c r="K3668" i="2"/>
  <c r="M3668" i="2" s="1"/>
  <c r="N3668" i="2" s="1"/>
  <c r="G3668" i="2"/>
  <c r="AD3667" i="2"/>
  <c r="AC3667" i="2"/>
  <c r="K3667" i="2"/>
  <c r="G3667" i="2"/>
  <c r="AD3666" i="2"/>
  <c r="AC3666" i="2"/>
  <c r="L3666" i="2"/>
  <c r="K3666" i="2"/>
  <c r="M3666" i="2" s="1"/>
  <c r="G3666" i="2"/>
  <c r="AD3665" i="2"/>
  <c r="AC3665" i="2"/>
  <c r="M3665" i="2"/>
  <c r="K3665" i="2"/>
  <c r="L3665" i="2" s="1"/>
  <c r="G3665" i="2"/>
  <c r="AD3664" i="2"/>
  <c r="AC3664" i="2"/>
  <c r="L3664" i="2"/>
  <c r="K3664" i="2"/>
  <c r="M3664" i="2" s="1"/>
  <c r="N3664" i="2" s="1"/>
  <c r="G3664" i="2"/>
  <c r="AD3663" i="2"/>
  <c r="AC3663" i="2"/>
  <c r="K3663" i="2"/>
  <c r="G3663" i="2"/>
  <c r="AD3662" i="2"/>
  <c r="AC3662" i="2"/>
  <c r="L3662" i="2"/>
  <c r="K3662" i="2"/>
  <c r="M3662" i="2" s="1"/>
  <c r="G3662" i="2"/>
  <c r="AD3661" i="2"/>
  <c r="AC3661" i="2"/>
  <c r="M3661" i="2"/>
  <c r="K3661" i="2"/>
  <c r="L3661" i="2" s="1"/>
  <c r="G3661" i="2"/>
  <c r="AD3660" i="2"/>
  <c r="AC3660" i="2"/>
  <c r="L3660" i="2"/>
  <c r="K3660" i="2"/>
  <c r="M3660" i="2" s="1"/>
  <c r="N3660" i="2" s="1"/>
  <c r="G3660" i="2"/>
  <c r="AD3659" i="2"/>
  <c r="AC3659" i="2"/>
  <c r="K3659" i="2"/>
  <c r="G3659" i="2"/>
  <c r="AD3658" i="2"/>
  <c r="AC3658" i="2"/>
  <c r="L3658" i="2"/>
  <c r="K3658" i="2"/>
  <c r="M3658" i="2" s="1"/>
  <c r="G3658" i="2"/>
  <c r="AD3657" i="2"/>
  <c r="AC3657" i="2"/>
  <c r="M3657" i="2"/>
  <c r="K3657" i="2"/>
  <c r="L3657" i="2" s="1"/>
  <c r="G3657" i="2"/>
  <c r="AD3656" i="2"/>
  <c r="AC3656" i="2"/>
  <c r="L3656" i="2"/>
  <c r="K3656" i="2"/>
  <c r="M3656" i="2" s="1"/>
  <c r="N3656" i="2" s="1"/>
  <c r="G3656" i="2"/>
  <c r="AD3655" i="2"/>
  <c r="AC3655" i="2"/>
  <c r="K3655" i="2"/>
  <c r="G3655" i="2"/>
  <c r="AD3654" i="2"/>
  <c r="AC3654" i="2"/>
  <c r="L3654" i="2"/>
  <c r="K3654" i="2"/>
  <c r="M3654" i="2" s="1"/>
  <c r="G3654" i="2"/>
  <c r="AD3653" i="2"/>
  <c r="AC3653" i="2"/>
  <c r="M3653" i="2"/>
  <c r="K3653" i="2"/>
  <c r="L3653" i="2" s="1"/>
  <c r="G3653" i="2"/>
  <c r="AD3652" i="2"/>
  <c r="AC3652" i="2"/>
  <c r="L3652" i="2"/>
  <c r="K3652" i="2"/>
  <c r="M3652" i="2" s="1"/>
  <c r="N3652" i="2" s="1"/>
  <c r="G3652" i="2"/>
  <c r="AD3651" i="2"/>
  <c r="AC3651" i="2"/>
  <c r="K3651" i="2"/>
  <c r="G3651" i="2"/>
  <c r="AD3650" i="2"/>
  <c r="AC3650" i="2"/>
  <c r="L3650" i="2"/>
  <c r="K3650" i="2"/>
  <c r="M3650" i="2" s="1"/>
  <c r="G3650" i="2"/>
  <c r="AD3649" i="2"/>
  <c r="AC3649" i="2"/>
  <c r="M3649" i="2"/>
  <c r="K3649" i="2"/>
  <c r="L3649" i="2" s="1"/>
  <c r="G3649" i="2"/>
  <c r="AD3648" i="2"/>
  <c r="AC3648" i="2"/>
  <c r="L3648" i="2"/>
  <c r="K3648" i="2"/>
  <c r="M3648" i="2" s="1"/>
  <c r="N3648" i="2" s="1"/>
  <c r="G3648" i="2"/>
  <c r="AD3647" i="2"/>
  <c r="AC3647" i="2"/>
  <c r="K3647" i="2"/>
  <c r="G3647" i="2"/>
  <c r="AD3646" i="2"/>
  <c r="AC3646" i="2"/>
  <c r="L3646" i="2"/>
  <c r="K3646" i="2"/>
  <c r="M3646" i="2" s="1"/>
  <c r="G3646" i="2"/>
  <c r="AD3645" i="2"/>
  <c r="AC3645" i="2"/>
  <c r="M3645" i="2"/>
  <c r="K3645" i="2"/>
  <c r="L3645" i="2" s="1"/>
  <c r="G3645" i="2"/>
  <c r="AD3644" i="2"/>
  <c r="AC3644" i="2"/>
  <c r="L3644" i="2"/>
  <c r="K3644" i="2"/>
  <c r="M3644" i="2" s="1"/>
  <c r="N3644" i="2" s="1"/>
  <c r="G3644" i="2"/>
  <c r="AD3643" i="2"/>
  <c r="AC3643" i="2"/>
  <c r="K3643" i="2"/>
  <c r="G3643" i="2"/>
  <c r="AD3642" i="2"/>
  <c r="AC3642" i="2"/>
  <c r="L3642" i="2"/>
  <c r="K3642" i="2"/>
  <c r="M3642" i="2" s="1"/>
  <c r="G3642" i="2"/>
  <c r="AD3641" i="2"/>
  <c r="AC3641" i="2"/>
  <c r="M3641" i="2"/>
  <c r="K3641" i="2"/>
  <c r="L3641" i="2" s="1"/>
  <c r="G3641" i="2"/>
  <c r="AD3640" i="2"/>
  <c r="AC3640" i="2"/>
  <c r="L3640" i="2"/>
  <c r="K3640" i="2"/>
  <c r="M3640" i="2" s="1"/>
  <c r="N3640" i="2" s="1"/>
  <c r="G3640" i="2"/>
  <c r="AD3639" i="2"/>
  <c r="AC3639" i="2"/>
  <c r="K3639" i="2"/>
  <c r="G3639" i="2"/>
  <c r="AD3638" i="2"/>
  <c r="AC3638" i="2"/>
  <c r="L3638" i="2"/>
  <c r="K3638" i="2"/>
  <c r="M3638" i="2" s="1"/>
  <c r="G3638" i="2"/>
  <c r="AD3637" i="2"/>
  <c r="AC3637" i="2"/>
  <c r="M3637" i="2"/>
  <c r="K3637" i="2"/>
  <c r="L3637" i="2" s="1"/>
  <c r="G3637" i="2"/>
  <c r="AD3636" i="2"/>
  <c r="AC3636" i="2"/>
  <c r="L3636" i="2"/>
  <c r="K3636" i="2"/>
  <c r="M3636" i="2" s="1"/>
  <c r="N3636" i="2" s="1"/>
  <c r="G3636" i="2"/>
  <c r="AD3635" i="2"/>
  <c r="AC3635" i="2"/>
  <c r="K3635" i="2"/>
  <c r="G3635" i="2"/>
  <c r="AD3634" i="2"/>
  <c r="AC3634" i="2"/>
  <c r="L3634" i="2"/>
  <c r="K3634" i="2"/>
  <c r="M3634" i="2" s="1"/>
  <c r="G3634" i="2"/>
  <c r="AD3633" i="2"/>
  <c r="AC3633" i="2"/>
  <c r="M3633" i="2"/>
  <c r="K3633" i="2"/>
  <c r="L3633" i="2" s="1"/>
  <c r="G3633" i="2"/>
  <c r="AD3632" i="2"/>
  <c r="AC3632" i="2"/>
  <c r="L3632" i="2"/>
  <c r="K3632" i="2"/>
  <c r="M3632" i="2" s="1"/>
  <c r="N3632" i="2" s="1"/>
  <c r="G3632" i="2"/>
  <c r="AD3631" i="2"/>
  <c r="AC3631" i="2"/>
  <c r="K3631" i="2"/>
  <c r="G3631" i="2"/>
  <c r="AD3630" i="2"/>
  <c r="AC3630" i="2"/>
  <c r="L3630" i="2"/>
  <c r="K3630" i="2"/>
  <c r="M3630" i="2" s="1"/>
  <c r="G3630" i="2"/>
  <c r="AD3629" i="2"/>
  <c r="AC3629" i="2"/>
  <c r="M3629" i="2"/>
  <c r="K3629" i="2"/>
  <c r="L3629" i="2" s="1"/>
  <c r="G3629" i="2"/>
  <c r="AD3628" i="2"/>
  <c r="AC3628" i="2"/>
  <c r="L3628" i="2"/>
  <c r="K3628" i="2"/>
  <c r="M3628" i="2" s="1"/>
  <c r="N3628" i="2" s="1"/>
  <c r="G3628" i="2"/>
  <c r="AD3627" i="2"/>
  <c r="AC3627" i="2"/>
  <c r="K3627" i="2"/>
  <c r="G3627" i="2"/>
  <c r="AD3626" i="2"/>
  <c r="AC3626" i="2"/>
  <c r="L3626" i="2"/>
  <c r="K3626" i="2"/>
  <c r="M3626" i="2" s="1"/>
  <c r="G3626" i="2"/>
  <c r="AD3625" i="2"/>
  <c r="AC3625" i="2"/>
  <c r="M3625" i="2"/>
  <c r="K3625" i="2"/>
  <c r="L3625" i="2" s="1"/>
  <c r="G3625" i="2"/>
  <c r="AD3624" i="2"/>
  <c r="AC3624" i="2"/>
  <c r="L3624" i="2"/>
  <c r="K3624" i="2"/>
  <c r="M3624" i="2" s="1"/>
  <c r="N3624" i="2" s="1"/>
  <c r="G3624" i="2"/>
  <c r="AD3623" i="2"/>
  <c r="AC3623" i="2"/>
  <c r="K3623" i="2"/>
  <c r="G3623" i="2"/>
  <c r="AD3622" i="2"/>
  <c r="AC3622" i="2"/>
  <c r="L3622" i="2"/>
  <c r="K3622" i="2"/>
  <c r="M3622" i="2" s="1"/>
  <c r="G3622" i="2"/>
  <c r="AD3621" i="2"/>
  <c r="AC3621" i="2"/>
  <c r="M3621" i="2"/>
  <c r="K3621" i="2"/>
  <c r="L3621" i="2" s="1"/>
  <c r="G3621" i="2"/>
  <c r="AD3620" i="2"/>
  <c r="AC3620" i="2"/>
  <c r="L3620" i="2"/>
  <c r="K3620" i="2"/>
  <c r="M3620" i="2" s="1"/>
  <c r="N3620" i="2" s="1"/>
  <c r="G3620" i="2"/>
  <c r="AD3619" i="2"/>
  <c r="AC3619" i="2"/>
  <c r="K3619" i="2"/>
  <c r="G3619" i="2"/>
  <c r="AD3618" i="2"/>
  <c r="AC3618" i="2"/>
  <c r="L3618" i="2"/>
  <c r="K3618" i="2"/>
  <c r="M3618" i="2" s="1"/>
  <c r="G3618" i="2"/>
  <c r="AD3617" i="2"/>
  <c r="AC3617" i="2"/>
  <c r="M3617" i="2"/>
  <c r="K3617" i="2"/>
  <c r="L3617" i="2" s="1"/>
  <c r="G3617" i="2"/>
  <c r="AD3616" i="2"/>
  <c r="AC3616" i="2"/>
  <c r="L3616" i="2"/>
  <c r="K3616" i="2"/>
  <c r="M3616" i="2" s="1"/>
  <c r="N3616" i="2" s="1"/>
  <c r="G3616" i="2"/>
  <c r="AD3615" i="2"/>
  <c r="AC3615" i="2"/>
  <c r="K3615" i="2"/>
  <c r="G3615" i="2"/>
  <c r="AD3614" i="2"/>
  <c r="AC3614" i="2"/>
  <c r="L3614" i="2"/>
  <c r="K3614" i="2"/>
  <c r="M3614" i="2" s="1"/>
  <c r="G3614" i="2"/>
  <c r="AD3613" i="2"/>
  <c r="AC3613" i="2"/>
  <c r="M3613" i="2"/>
  <c r="K3613" i="2"/>
  <c r="L3613" i="2" s="1"/>
  <c r="G3613" i="2"/>
  <c r="AD3612" i="2"/>
  <c r="AC3612" i="2"/>
  <c r="L3612" i="2"/>
  <c r="K3612" i="2"/>
  <c r="M3612" i="2" s="1"/>
  <c r="N3612" i="2" s="1"/>
  <c r="G3612" i="2"/>
  <c r="AD3611" i="2"/>
  <c r="AC3611" i="2"/>
  <c r="K3611" i="2"/>
  <c r="G3611" i="2"/>
  <c r="AD3610" i="2"/>
  <c r="AC3610" i="2"/>
  <c r="L3610" i="2"/>
  <c r="K3610" i="2"/>
  <c r="M3610" i="2" s="1"/>
  <c r="G3610" i="2"/>
  <c r="AD3609" i="2"/>
  <c r="AC3609" i="2"/>
  <c r="M3609" i="2"/>
  <c r="K3609" i="2"/>
  <c r="L3609" i="2" s="1"/>
  <c r="G3609" i="2"/>
  <c r="AD3608" i="2"/>
  <c r="AC3608" i="2"/>
  <c r="L3608" i="2"/>
  <c r="K3608" i="2"/>
  <c r="M3608" i="2" s="1"/>
  <c r="N3608" i="2" s="1"/>
  <c r="G3608" i="2"/>
  <c r="AD3607" i="2"/>
  <c r="AC3607" i="2"/>
  <c r="K3607" i="2"/>
  <c r="G3607" i="2"/>
  <c r="AD3606" i="2"/>
  <c r="AC3606" i="2"/>
  <c r="L3606" i="2"/>
  <c r="K3606" i="2"/>
  <c r="M3606" i="2" s="1"/>
  <c r="G3606" i="2"/>
  <c r="AD3605" i="2"/>
  <c r="AC3605" i="2"/>
  <c r="M3605" i="2"/>
  <c r="K3605" i="2"/>
  <c r="L3605" i="2" s="1"/>
  <c r="G3605" i="2"/>
  <c r="AD3604" i="2"/>
  <c r="AC3604" i="2"/>
  <c r="L3604" i="2"/>
  <c r="K3604" i="2"/>
  <c r="M3604" i="2" s="1"/>
  <c r="N3604" i="2" s="1"/>
  <c r="G3604" i="2"/>
  <c r="AD3603" i="2"/>
  <c r="AC3603" i="2"/>
  <c r="K3603" i="2"/>
  <c r="G3603" i="2"/>
  <c r="AD3602" i="2"/>
  <c r="AC3602" i="2"/>
  <c r="L3602" i="2"/>
  <c r="K3602" i="2"/>
  <c r="M3602" i="2" s="1"/>
  <c r="G3602" i="2"/>
  <c r="AD3601" i="2"/>
  <c r="AC3601" i="2"/>
  <c r="M3601" i="2"/>
  <c r="K3601" i="2"/>
  <c r="L3601" i="2" s="1"/>
  <c r="G3601" i="2"/>
  <c r="AD3600" i="2"/>
  <c r="AC3600" i="2"/>
  <c r="L3600" i="2"/>
  <c r="K3600" i="2"/>
  <c r="M3600" i="2" s="1"/>
  <c r="N3600" i="2" s="1"/>
  <c r="G3600" i="2"/>
  <c r="AD3599" i="2"/>
  <c r="AC3599" i="2"/>
  <c r="K3599" i="2"/>
  <c r="G3599" i="2"/>
  <c r="AD3598" i="2"/>
  <c r="AC3598" i="2"/>
  <c r="L3598" i="2"/>
  <c r="K3598" i="2"/>
  <c r="M3598" i="2" s="1"/>
  <c r="G3598" i="2"/>
  <c r="AD3597" i="2"/>
  <c r="AC3597" i="2"/>
  <c r="M3597" i="2"/>
  <c r="K3597" i="2"/>
  <c r="L3597" i="2" s="1"/>
  <c r="G3597" i="2"/>
  <c r="AD3596" i="2"/>
  <c r="AC3596" i="2"/>
  <c r="L3596" i="2"/>
  <c r="K3596" i="2"/>
  <c r="M3596" i="2" s="1"/>
  <c r="N3596" i="2" s="1"/>
  <c r="G3596" i="2"/>
  <c r="AD3595" i="2"/>
  <c r="AC3595" i="2"/>
  <c r="K3595" i="2"/>
  <c r="G3595" i="2"/>
  <c r="AD3594" i="2"/>
  <c r="AC3594" i="2"/>
  <c r="L3594" i="2"/>
  <c r="K3594" i="2"/>
  <c r="M3594" i="2" s="1"/>
  <c r="G3594" i="2"/>
  <c r="AD3593" i="2"/>
  <c r="AC3593" i="2"/>
  <c r="M3593" i="2"/>
  <c r="K3593" i="2"/>
  <c r="L3593" i="2" s="1"/>
  <c r="G3593" i="2"/>
  <c r="AD3592" i="2"/>
  <c r="AC3592" i="2"/>
  <c r="L3592" i="2"/>
  <c r="K3592" i="2"/>
  <c r="M3592" i="2" s="1"/>
  <c r="N3592" i="2" s="1"/>
  <c r="G3592" i="2"/>
  <c r="AD3591" i="2"/>
  <c r="AC3591" i="2"/>
  <c r="K3591" i="2"/>
  <c r="G3591" i="2"/>
  <c r="AD3590" i="2"/>
  <c r="AC3590" i="2"/>
  <c r="L3590" i="2"/>
  <c r="K3590" i="2"/>
  <c r="M3590" i="2" s="1"/>
  <c r="G3590" i="2"/>
  <c r="AD3589" i="2"/>
  <c r="AC3589" i="2"/>
  <c r="M3589" i="2"/>
  <c r="K3589" i="2"/>
  <c r="L3589" i="2" s="1"/>
  <c r="G3589" i="2"/>
  <c r="AD3588" i="2"/>
  <c r="AC3588" i="2"/>
  <c r="L3588" i="2"/>
  <c r="K3588" i="2"/>
  <c r="M3588" i="2" s="1"/>
  <c r="N3588" i="2" s="1"/>
  <c r="G3588" i="2"/>
  <c r="AD3587" i="2"/>
  <c r="AC3587" i="2"/>
  <c r="K3587" i="2"/>
  <c r="G3587" i="2"/>
  <c r="AD3586" i="2"/>
  <c r="AC3586" i="2"/>
  <c r="L3586" i="2"/>
  <c r="K3586" i="2"/>
  <c r="M3586" i="2" s="1"/>
  <c r="G3586" i="2"/>
  <c r="AD3585" i="2"/>
  <c r="AC3585" i="2"/>
  <c r="M3585" i="2"/>
  <c r="K3585" i="2"/>
  <c r="L3585" i="2" s="1"/>
  <c r="G3585" i="2"/>
  <c r="AD3584" i="2"/>
  <c r="AC3584" i="2"/>
  <c r="L3584" i="2"/>
  <c r="K3584" i="2"/>
  <c r="M3584" i="2" s="1"/>
  <c r="N3584" i="2" s="1"/>
  <c r="G3584" i="2"/>
  <c r="AD3583" i="2"/>
  <c r="AC3583" i="2"/>
  <c r="K3583" i="2"/>
  <c r="G3583" i="2"/>
  <c r="AD3582" i="2"/>
  <c r="AC3582" i="2"/>
  <c r="L3582" i="2"/>
  <c r="K3582" i="2"/>
  <c r="M3582" i="2" s="1"/>
  <c r="G3582" i="2"/>
  <c r="AD3581" i="2"/>
  <c r="AC3581" i="2"/>
  <c r="M3581" i="2"/>
  <c r="K3581" i="2"/>
  <c r="L3581" i="2" s="1"/>
  <c r="G3581" i="2"/>
  <c r="AD3580" i="2"/>
  <c r="AC3580" i="2"/>
  <c r="L3580" i="2"/>
  <c r="K3580" i="2"/>
  <c r="M3580" i="2" s="1"/>
  <c r="N3580" i="2" s="1"/>
  <c r="G3580" i="2"/>
  <c r="AD3579" i="2"/>
  <c r="AC3579" i="2"/>
  <c r="K3579" i="2"/>
  <c r="G3579" i="2"/>
  <c r="AD3578" i="2"/>
  <c r="AC3578" i="2"/>
  <c r="L3578" i="2"/>
  <c r="K3578" i="2"/>
  <c r="M3578" i="2" s="1"/>
  <c r="G3578" i="2"/>
  <c r="AD3577" i="2"/>
  <c r="AC3577" i="2"/>
  <c r="M3577" i="2"/>
  <c r="K3577" i="2"/>
  <c r="L3577" i="2" s="1"/>
  <c r="G3577" i="2"/>
  <c r="AD3576" i="2"/>
  <c r="AC3576" i="2"/>
  <c r="L3576" i="2"/>
  <c r="K3576" i="2"/>
  <c r="M3576" i="2" s="1"/>
  <c r="N3576" i="2" s="1"/>
  <c r="G3576" i="2"/>
  <c r="AD3575" i="2"/>
  <c r="AC3575" i="2"/>
  <c r="K3575" i="2"/>
  <c r="G3575" i="2"/>
  <c r="AD3574" i="2"/>
  <c r="AC3574" i="2"/>
  <c r="L3574" i="2"/>
  <c r="K3574" i="2"/>
  <c r="M3574" i="2" s="1"/>
  <c r="G3574" i="2"/>
  <c r="AD3573" i="2"/>
  <c r="AC3573" i="2"/>
  <c r="M3573" i="2"/>
  <c r="K3573" i="2"/>
  <c r="L3573" i="2" s="1"/>
  <c r="G3573" i="2"/>
  <c r="AD3572" i="2"/>
  <c r="AC3572" i="2"/>
  <c r="L3572" i="2"/>
  <c r="K3572" i="2"/>
  <c r="M3572" i="2" s="1"/>
  <c r="N3572" i="2" s="1"/>
  <c r="G3572" i="2"/>
  <c r="AD3571" i="2"/>
  <c r="AC3571" i="2"/>
  <c r="K3571" i="2"/>
  <c r="G3571" i="2"/>
  <c r="AD3570" i="2"/>
  <c r="AC3570" i="2"/>
  <c r="L3570" i="2"/>
  <c r="K3570" i="2"/>
  <c r="M3570" i="2" s="1"/>
  <c r="G3570" i="2"/>
  <c r="AD3569" i="2"/>
  <c r="AC3569" i="2"/>
  <c r="M3569" i="2"/>
  <c r="K3569" i="2"/>
  <c r="L3569" i="2" s="1"/>
  <c r="G3569" i="2"/>
  <c r="AD3568" i="2"/>
  <c r="AC3568" i="2"/>
  <c r="L3568" i="2"/>
  <c r="K3568" i="2"/>
  <c r="M3568" i="2" s="1"/>
  <c r="N3568" i="2" s="1"/>
  <c r="G3568" i="2"/>
  <c r="AD3567" i="2"/>
  <c r="AC3567" i="2"/>
  <c r="K3567" i="2"/>
  <c r="G3567" i="2"/>
  <c r="AD3566" i="2"/>
  <c r="AC3566" i="2"/>
  <c r="L3566" i="2"/>
  <c r="K3566" i="2"/>
  <c r="M3566" i="2" s="1"/>
  <c r="G3566" i="2"/>
  <c r="AD3565" i="2"/>
  <c r="AC3565" i="2"/>
  <c r="M3565" i="2"/>
  <c r="K3565" i="2"/>
  <c r="L3565" i="2" s="1"/>
  <c r="G3565" i="2"/>
  <c r="AD3564" i="2"/>
  <c r="AC3564" i="2"/>
  <c r="L3564" i="2"/>
  <c r="K3564" i="2"/>
  <c r="M3564" i="2" s="1"/>
  <c r="N3564" i="2" s="1"/>
  <c r="G3564" i="2"/>
  <c r="AD3563" i="2"/>
  <c r="AC3563" i="2"/>
  <c r="K3563" i="2"/>
  <c r="G3563" i="2"/>
  <c r="AD3562" i="2"/>
  <c r="AC3562" i="2"/>
  <c r="L3562" i="2"/>
  <c r="K3562" i="2"/>
  <c r="M3562" i="2" s="1"/>
  <c r="G3562" i="2"/>
  <c r="AD3561" i="2"/>
  <c r="AC3561" i="2"/>
  <c r="M3561" i="2"/>
  <c r="K3561" i="2"/>
  <c r="L3561" i="2" s="1"/>
  <c r="G3561" i="2"/>
  <c r="AD3560" i="2"/>
  <c r="AC3560" i="2"/>
  <c r="L3560" i="2"/>
  <c r="K3560" i="2"/>
  <c r="M3560" i="2" s="1"/>
  <c r="N3560" i="2" s="1"/>
  <c r="G3560" i="2"/>
  <c r="AD3559" i="2"/>
  <c r="AC3559" i="2"/>
  <c r="K3559" i="2"/>
  <c r="G3559" i="2"/>
  <c r="AD3558" i="2"/>
  <c r="AC3558" i="2"/>
  <c r="L3558" i="2"/>
  <c r="K3558" i="2"/>
  <c r="M3558" i="2" s="1"/>
  <c r="G3558" i="2"/>
  <c r="AD3557" i="2"/>
  <c r="AC3557" i="2"/>
  <c r="M3557" i="2"/>
  <c r="K3557" i="2"/>
  <c r="L3557" i="2" s="1"/>
  <c r="G3557" i="2"/>
  <c r="AD3556" i="2"/>
  <c r="AC3556" i="2"/>
  <c r="L3556" i="2"/>
  <c r="K3556" i="2"/>
  <c r="M3556" i="2" s="1"/>
  <c r="N3556" i="2" s="1"/>
  <c r="G3556" i="2"/>
  <c r="AD3555" i="2"/>
  <c r="AC3555" i="2"/>
  <c r="K3555" i="2"/>
  <c r="G3555" i="2"/>
  <c r="AD3554" i="2"/>
  <c r="AC3554" i="2"/>
  <c r="L3554" i="2"/>
  <c r="K3554" i="2"/>
  <c r="M3554" i="2" s="1"/>
  <c r="G3554" i="2"/>
  <c r="AD3553" i="2"/>
  <c r="AC3553" i="2"/>
  <c r="M3553" i="2"/>
  <c r="K3553" i="2"/>
  <c r="L3553" i="2" s="1"/>
  <c r="G3553" i="2"/>
  <c r="AD3552" i="2"/>
  <c r="AC3552" i="2"/>
  <c r="L3552" i="2"/>
  <c r="K3552" i="2"/>
  <c r="M3552" i="2" s="1"/>
  <c r="N3552" i="2" s="1"/>
  <c r="G3552" i="2"/>
  <c r="AD3551" i="2"/>
  <c r="AC3551" i="2"/>
  <c r="K3551" i="2"/>
  <c r="G3551" i="2"/>
  <c r="AD3550" i="2"/>
  <c r="AC3550" i="2"/>
  <c r="L3550" i="2"/>
  <c r="K3550" i="2"/>
  <c r="M3550" i="2" s="1"/>
  <c r="G3550" i="2"/>
  <c r="AD3549" i="2"/>
  <c r="AC3549" i="2"/>
  <c r="M3549" i="2"/>
  <c r="K3549" i="2"/>
  <c r="L3549" i="2" s="1"/>
  <c r="G3549" i="2"/>
  <c r="AD3548" i="2"/>
  <c r="AC3548" i="2"/>
  <c r="L3548" i="2"/>
  <c r="K3548" i="2"/>
  <c r="M3548" i="2" s="1"/>
  <c r="N3548" i="2" s="1"/>
  <c r="G3548" i="2"/>
  <c r="AD3547" i="2"/>
  <c r="AC3547" i="2"/>
  <c r="K3547" i="2"/>
  <c r="G3547" i="2"/>
  <c r="AD3546" i="2"/>
  <c r="AC3546" i="2"/>
  <c r="L3546" i="2"/>
  <c r="K3546" i="2"/>
  <c r="M3546" i="2" s="1"/>
  <c r="G3546" i="2"/>
  <c r="AD3545" i="2"/>
  <c r="AC3545" i="2"/>
  <c r="M3545" i="2"/>
  <c r="K3545" i="2"/>
  <c r="L3545" i="2" s="1"/>
  <c r="G3545" i="2"/>
  <c r="AD3544" i="2"/>
  <c r="AC3544" i="2"/>
  <c r="L3544" i="2"/>
  <c r="K3544" i="2"/>
  <c r="M3544" i="2" s="1"/>
  <c r="N3544" i="2" s="1"/>
  <c r="G3544" i="2"/>
  <c r="AD3543" i="2"/>
  <c r="AC3543" i="2"/>
  <c r="K3543" i="2"/>
  <c r="G3543" i="2"/>
  <c r="AD3542" i="2"/>
  <c r="AC3542" i="2"/>
  <c r="L3542" i="2"/>
  <c r="K3542" i="2"/>
  <c r="M3542" i="2" s="1"/>
  <c r="G3542" i="2"/>
  <c r="AD3541" i="2"/>
  <c r="AC3541" i="2"/>
  <c r="M3541" i="2"/>
  <c r="K3541" i="2"/>
  <c r="L3541" i="2" s="1"/>
  <c r="G3541" i="2"/>
  <c r="AD3540" i="2"/>
  <c r="AC3540" i="2"/>
  <c r="L3540" i="2"/>
  <c r="K3540" i="2"/>
  <c r="M3540" i="2" s="1"/>
  <c r="N3540" i="2" s="1"/>
  <c r="G3540" i="2"/>
  <c r="AD3539" i="2"/>
  <c r="AC3539" i="2"/>
  <c r="K3539" i="2"/>
  <c r="G3539" i="2"/>
  <c r="AD3538" i="2"/>
  <c r="AC3538" i="2"/>
  <c r="L3538" i="2"/>
  <c r="K3538" i="2"/>
  <c r="M3538" i="2" s="1"/>
  <c r="G3538" i="2"/>
  <c r="AD3537" i="2"/>
  <c r="AC3537" i="2"/>
  <c r="L3537" i="2"/>
  <c r="K3537" i="2"/>
  <c r="M3537" i="2" s="1"/>
  <c r="N3537" i="2" s="1"/>
  <c r="G3537" i="2"/>
  <c r="AD3536" i="2"/>
  <c r="AC3536" i="2"/>
  <c r="K3536" i="2"/>
  <c r="L3536" i="2" s="1"/>
  <c r="G3536" i="2"/>
  <c r="AD3535" i="2"/>
  <c r="AC3535" i="2"/>
  <c r="L3535" i="2"/>
  <c r="O3535" i="2" s="1"/>
  <c r="P3535" i="2" s="1"/>
  <c r="K3535" i="2"/>
  <c r="M3535" i="2" s="1"/>
  <c r="G3535" i="2"/>
  <c r="AD3534" i="2"/>
  <c r="AC3534" i="2"/>
  <c r="M3534" i="2"/>
  <c r="K3534" i="2"/>
  <c r="L3534" i="2" s="1"/>
  <c r="G3534" i="2"/>
  <c r="AD3533" i="2"/>
  <c r="AC3533" i="2"/>
  <c r="L3533" i="2"/>
  <c r="K3533" i="2"/>
  <c r="M3533" i="2" s="1"/>
  <c r="N3533" i="2" s="1"/>
  <c r="G3533" i="2"/>
  <c r="AD3532" i="2"/>
  <c r="AC3532" i="2"/>
  <c r="K3532" i="2"/>
  <c r="L3532" i="2" s="1"/>
  <c r="G3532" i="2"/>
  <c r="AD3531" i="2"/>
  <c r="AC3531" i="2"/>
  <c r="L3531" i="2"/>
  <c r="O3531" i="2" s="1"/>
  <c r="P3531" i="2" s="1"/>
  <c r="K3531" i="2"/>
  <c r="M3531" i="2" s="1"/>
  <c r="G3531" i="2"/>
  <c r="AD3530" i="2"/>
  <c r="AC3530" i="2"/>
  <c r="M3530" i="2"/>
  <c r="K3530" i="2"/>
  <c r="L3530" i="2" s="1"/>
  <c r="G3530" i="2"/>
  <c r="AD3529" i="2"/>
  <c r="AC3529" i="2"/>
  <c r="L3529" i="2"/>
  <c r="K3529" i="2"/>
  <c r="M3529" i="2" s="1"/>
  <c r="N3529" i="2" s="1"/>
  <c r="G3529" i="2"/>
  <c r="AD3528" i="2"/>
  <c r="AC3528" i="2"/>
  <c r="K3528" i="2"/>
  <c r="L3528" i="2" s="1"/>
  <c r="G3528" i="2"/>
  <c r="AD3527" i="2"/>
  <c r="AC3527" i="2"/>
  <c r="L3527" i="2"/>
  <c r="O3527" i="2" s="1"/>
  <c r="P3527" i="2" s="1"/>
  <c r="K3527" i="2"/>
  <c r="M3527" i="2" s="1"/>
  <c r="G3527" i="2"/>
  <c r="AD3526" i="2"/>
  <c r="AC3526" i="2"/>
  <c r="M3526" i="2"/>
  <c r="K3526" i="2"/>
  <c r="L3526" i="2" s="1"/>
  <c r="G3526" i="2"/>
  <c r="AD3525" i="2"/>
  <c r="AC3525" i="2"/>
  <c r="L3525" i="2"/>
  <c r="K3525" i="2"/>
  <c r="M3525" i="2" s="1"/>
  <c r="N3525" i="2" s="1"/>
  <c r="G3525" i="2"/>
  <c r="AD3524" i="2"/>
  <c r="AC3524" i="2"/>
  <c r="K3524" i="2"/>
  <c r="L3524" i="2" s="1"/>
  <c r="G3524" i="2"/>
  <c r="AD3523" i="2"/>
  <c r="AC3523" i="2"/>
  <c r="L3523" i="2"/>
  <c r="O3523" i="2" s="1"/>
  <c r="P3523" i="2" s="1"/>
  <c r="K3523" i="2"/>
  <c r="M3523" i="2" s="1"/>
  <c r="G3523" i="2"/>
  <c r="AD3522" i="2"/>
  <c r="AC3522" i="2"/>
  <c r="M3522" i="2"/>
  <c r="K3522" i="2"/>
  <c r="L3522" i="2" s="1"/>
  <c r="G3522" i="2"/>
  <c r="AD3521" i="2"/>
  <c r="AC3521" i="2"/>
  <c r="L3521" i="2"/>
  <c r="K3521" i="2"/>
  <c r="M3521" i="2" s="1"/>
  <c r="N3521" i="2" s="1"/>
  <c r="G3521" i="2"/>
  <c r="AD3520" i="2"/>
  <c r="AC3520" i="2"/>
  <c r="K3520" i="2"/>
  <c r="L3520" i="2" s="1"/>
  <c r="G3520" i="2"/>
  <c r="AD3519" i="2"/>
  <c r="AC3519" i="2"/>
  <c r="L3519" i="2"/>
  <c r="O3519" i="2" s="1"/>
  <c r="P3519" i="2" s="1"/>
  <c r="K3519" i="2"/>
  <c r="M3519" i="2" s="1"/>
  <c r="G3519" i="2"/>
  <c r="AD3518" i="2"/>
  <c r="AC3518" i="2"/>
  <c r="M3518" i="2"/>
  <c r="K3518" i="2"/>
  <c r="L3518" i="2" s="1"/>
  <c r="G3518" i="2"/>
  <c r="AD3517" i="2"/>
  <c r="AC3517" i="2"/>
  <c r="L3517" i="2"/>
  <c r="K3517" i="2"/>
  <c r="M3517" i="2" s="1"/>
  <c r="N3517" i="2" s="1"/>
  <c r="G3517" i="2"/>
  <c r="AD3516" i="2"/>
  <c r="AC3516" i="2"/>
  <c r="K3516" i="2"/>
  <c r="L3516" i="2" s="1"/>
  <c r="G3516" i="2"/>
  <c r="AD3515" i="2"/>
  <c r="AC3515" i="2"/>
  <c r="L3515" i="2"/>
  <c r="O3515" i="2" s="1"/>
  <c r="P3515" i="2" s="1"/>
  <c r="K3515" i="2"/>
  <c r="M3515" i="2" s="1"/>
  <c r="G3515" i="2"/>
  <c r="AD3514" i="2"/>
  <c r="AC3514" i="2"/>
  <c r="M3514" i="2"/>
  <c r="K3514" i="2"/>
  <c r="L3514" i="2" s="1"/>
  <c r="G3514" i="2"/>
  <c r="AD3513" i="2"/>
  <c r="AC3513" i="2"/>
  <c r="L3513" i="2"/>
  <c r="K3513" i="2"/>
  <c r="M3513" i="2" s="1"/>
  <c r="N3513" i="2" s="1"/>
  <c r="G3513" i="2"/>
  <c r="AD3512" i="2"/>
  <c r="AC3512" i="2"/>
  <c r="K3512" i="2"/>
  <c r="L3512" i="2" s="1"/>
  <c r="G3512" i="2"/>
  <c r="AD3511" i="2"/>
  <c r="AC3511" i="2"/>
  <c r="L3511" i="2"/>
  <c r="O3511" i="2" s="1"/>
  <c r="P3511" i="2" s="1"/>
  <c r="K3511" i="2"/>
  <c r="M3511" i="2" s="1"/>
  <c r="G3511" i="2"/>
  <c r="AD3510" i="2"/>
  <c r="AC3510" i="2"/>
  <c r="M3510" i="2"/>
  <c r="K3510" i="2"/>
  <c r="L3510" i="2" s="1"/>
  <c r="G3510" i="2"/>
  <c r="AD3509" i="2"/>
  <c r="AC3509" i="2"/>
  <c r="L3509" i="2"/>
  <c r="K3509" i="2"/>
  <c r="M3509" i="2" s="1"/>
  <c r="N3509" i="2" s="1"/>
  <c r="G3509" i="2"/>
  <c r="AD3508" i="2"/>
  <c r="AC3508" i="2"/>
  <c r="K3508" i="2"/>
  <c r="L3508" i="2" s="1"/>
  <c r="G3508" i="2"/>
  <c r="AD3507" i="2"/>
  <c r="AC3507" i="2"/>
  <c r="L3507" i="2"/>
  <c r="O3507" i="2" s="1"/>
  <c r="P3507" i="2" s="1"/>
  <c r="K3507" i="2"/>
  <c r="M3507" i="2" s="1"/>
  <c r="G3507" i="2"/>
  <c r="AD3506" i="2"/>
  <c r="AC3506" i="2"/>
  <c r="M3506" i="2"/>
  <c r="K3506" i="2"/>
  <c r="L3506" i="2" s="1"/>
  <c r="G3506" i="2"/>
  <c r="AD3505" i="2"/>
  <c r="AC3505" i="2"/>
  <c r="L3505" i="2"/>
  <c r="K3505" i="2"/>
  <c r="M3505" i="2" s="1"/>
  <c r="N3505" i="2" s="1"/>
  <c r="G3505" i="2"/>
  <c r="AD3504" i="2"/>
  <c r="AC3504" i="2"/>
  <c r="K3504" i="2"/>
  <c r="L3504" i="2" s="1"/>
  <c r="G3504" i="2"/>
  <c r="AD3503" i="2"/>
  <c r="AC3503" i="2"/>
  <c r="L3503" i="2"/>
  <c r="O3503" i="2" s="1"/>
  <c r="P3503" i="2" s="1"/>
  <c r="K3503" i="2"/>
  <c r="M3503" i="2" s="1"/>
  <c r="G3503" i="2"/>
  <c r="AD3502" i="2"/>
  <c r="AC3502" i="2"/>
  <c r="M3502" i="2"/>
  <c r="K3502" i="2"/>
  <c r="L3502" i="2" s="1"/>
  <c r="G3502" i="2"/>
  <c r="AD3501" i="2"/>
  <c r="AC3501" i="2"/>
  <c r="L3501" i="2"/>
  <c r="K3501" i="2"/>
  <c r="M3501" i="2" s="1"/>
  <c r="N3501" i="2" s="1"/>
  <c r="G3501" i="2"/>
  <c r="AD3500" i="2"/>
  <c r="AC3500" i="2"/>
  <c r="K3500" i="2"/>
  <c r="L3500" i="2" s="1"/>
  <c r="G3500" i="2"/>
  <c r="AD3499" i="2"/>
  <c r="AC3499" i="2"/>
  <c r="L3499" i="2"/>
  <c r="O3499" i="2" s="1"/>
  <c r="P3499" i="2" s="1"/>
  <c r="K3499" i="2"/>
  <c r="M3499" i="2" s="1"/>
  <c r="G3499" i="2"/>
  <c r="AD3498" i="2"/>
  <c r="AC3498" i="2"/>
  <c r="M3498" i="2"/>
  <c r="K3498" i="2"/>
  <c r="L3498" i="2" s="1"/>
  <c r="G3498" i="2"/>
  <c r="AD3497" i="2"/>
  <c r="AC3497" i="2"/>
  <c r="L3497" i="2"/>
  <c r="K3497" i="2"/>
  <c r="M3497" i="2" s="1"/>
  <c r="N3497" i="2" s="1"/>
  <c r="G3497" i="2"/>
  <c r="AD3496" i="2"/>
  <c r="AC3496" i="2"/>
  <c r="K3496" i="2"/>
  <c r="L3496" i="2" s="1"/>
  <c r="G3496" i="2"/>
  <c r="AD3495" i="2"/>
  <c r="AC3495" i="2"/>
  <c r="L3495" i="2"/>
  <c r="O3495" i="2" s="1"/>
  <c r="P3495" i="2" s="1"/>
  <c r="K3495" i="2"/>
  <c r="M3495" i="2" s="1"/>
  <c r="G3495" i="2"/>
  <c r="AD3494" i="2"/>
  <c r="AC3494" i="2"/>
  <c r="M3494" i="2"/>
  <c r="K3494" i="2"/>
  <c r="L3494" i="2" s="1"/>
  <c r="G3494" i="2"/>
  <c r="AD3493" i="2"/>
  <c r="AC3493" i="2"/>
  <c r="L3493" i="2"/>
  <c r="K3493" i="2"/>
  <c r="M3493" i="2" s="1"/>
  <c r="N3493" i="2" s="1"/>
  <c r="G3493" i="2"/>
  <c r="AD3492" i="2"/>
  <c r="AC3492" i="2"/>
  <c r="K3492" i="2"/>
  <c r="L3492" i="2" s="1"/>
  <c r="G3492" i="2"/>
  <c r="AD3491" i="2"/>
  <c r="AC3491" i="2"/>
  <c r="L3491" i="2"/>
  <c r="O3491" i="2" s="1"/>
  <c r="P3491" i="2" s="1"/>
  <c r="K3491" i="2"/>
  <c r="M3491" i="2" s="1"/>
  <c r="G3491" i="2"/>
  <c r="AD3490" i="2"/>
  <c r="AC3490" i="2"/>
  <c r="M3490" i="2"/>
  <c r="K3490" i="2"/>
  <c r="L3490" i="2" s="1"/>
  <c r="G3490" i="2"/>
  <c r="AD3489" i="2"/>
  <c r="AC3489" i="2"/>
  <c r="L3489" i="2"/>
  <c r="K3489" i="2"/>
  <c r="M3489" i="2" s="1"/>
  <c r="N3489" i="2" s="1"/>
  <c r="G3489" i="2"/>
  <c r="AD3488" i="2"/>
  <c r="AC3488" i="2"/>
  <c r="K3488" i="2"/>
  <c r="L3488" i="2" s="1"/>
  <c r="G3488" i="2"/>
  <c r="AD3487" i="2"/>
  <c r="AC3487" i="2"/>
  <c r="L3487" i="2"/>
  <c r="O3487" i="2" s="1"/>
  <c r="P3487" i="2" s="1"/>
  <c r="K3487" i="2"/>
  <c r="M3487" i="2" s="1"/>
  <c r="G3487" i="2"/>
  <c r="AD3486" i="2"/>
  <c r="AC3486" i="2"/>
  <c r="M3486" i="2"/>
  <c r="K3486" i="2"/>
  <c r="L3486" i="2" s="1"/>
  <c r="G3486" i="2"/>
  <c r="AD3485" i="2"/>
  <c r="AC3485" i="2"/>
  <c r="L3485" i="2"/>
  <c r="K3485" i="2"/>
  <c r="M3485" i="2" s="1"/>
  <c r="N3485" i="2" s="1"/>
  <c r="G3485" i="2"/>
  <c r="AD3484" i="2"/>
  <c r="AC3484" i="2"/>
  <c r="K3484" i="2"/>
  <c r="L3484" i="2" s="1"/>
  <c r="G3484" i="2"/>
  <c r="AD3483" i="2"/>
  <c r="AC3483" i="2"/>
  <c r="L3483" i="2"/>
  <c r="O3483" i="2" s="1"/>
  <c r="P3483" i="2" s="1"/>
  <c r="K3483" i="2"/>
  <c r="M3483" i="2" s="1"/>
  <c r="G3483" i="2"/>
  <c r="AD3482" i="2"/>
  <c r="AC3482" i="2"/>
  <c r="M3482" i="2"/>
  <c r="K3482" i="2"/>
  <c r="L3482" i="2" s="1"/>
  <c r="G3482" i="2"/>
  <c r="AD3481" i="2"/>
  <c r="AC3481" i="2"/>
  <c r="L3481" i="2"/>
  <c r="K3481" i="2"/>
  <c r="M3481" i="2" s="1"/>
  <c r="N3481" i="2" s="1"/>
  <c r="G3481" i="2"/>
  <c r="AD3480" i="2"/>
  <c r="AC3480" i="2"/>
  <c r="K3480" i="2"/>
  <c r="L3480" i="2" s="1"/>
  <c r="G3480" i="2"/>
  <c r="AD3479" i="2"/>
  <c r="AC3479" i="2"/>
  <c r="L3479" i="2"/>
  <c r="O3479" i="2" s="1"/>
  <c r="P3479" i="2" s="1"/>
  <c r="K3479" i="2"/>
  <c r="M3479" i="2" s="1"/>
  <c r="G3479" i="2"/>
  <c r="AD3478" i="2"/>
  <c r="AC3478" i="2"/>
  <c r="M3478" i="2"/>
  <c r="K3478" i="2"/>
  <c r="L3478" i="2" s="1"/>
  <c r="G3478" i="2"/>
  <c r="AD3477" i="2"/>
  <c r="AC3477" i="2"/>
  <c r="L3477" i="2"/>
  <c r="K3477" i="2"/>
  <c r="M3477" i="2" s="1"/>
  <c r="N3477" i="2" s="1"/>
  <c r="G3477" i="2"/>
  <c r="AD3476" i="2"/>
  <c r="AC3476" i="2"/>
  <c r="K3476" i="2"/>
  <c r="L3476" i="2" s="1"/>
  <c r="G3476" i="2"/>
  <c r="AD3475" i="2"/>
  <c r="AC3475" i="2"/>
  <c r="L3475" i="2"/>
  <c r="O3475" i="2" s="1"/>
  <c r="P3475" i="2" s="1"/>
  <c r="K3475" i="2"/>
  <c r="M3475" i="2" s="1"/>
  <c r="G3475" i="2"/>
  <c r="AD3474" i="2"/>
  <c r="AC3474" i="2"/>
  <c r="M3474" i="2"/>
  <c r="K3474" i="2"/>
  <c r="L3474" i="2" s="1"/>
  <c r="G3474" i="2"/>
  <c r="AD3473" i="2"/>
  <c r="AC3473" i="2"/>
  <c r="L3473" i="2"/>
  <c r="K3473" i="2"/>
  <c r="M3473" i="2" s="1"/>
  <c r="N3473" i="2" s="1"/>
  <c r="G3473" i="2"/>
  <c r="AD3472" i="2"/>
  <c r="AC3472" i="2"/>
  <c r="K3472" i="2"/>
  <c r="L3472" i="2" s="1"/>
  <c r="G3472" i="2"/>
  <c r="AD3471" i="2"/>
  <c r="AC3471" i="2"/>
  <c r="L3471" i="2"/>
  <c r="O3471" i="2" s="1"/>
  <c r="P3471" i="2" s="1"/>
  <c r="K3471" i="2"/>
  <c r="M3471" i="2" s="1"/>
  <c r="G3471" i="2"/>
  <c r="AD3470" i="2"/>
  <c r="AC3470" i="2"/>
  <c r="M3470" i="2"/>
  <c r="K3470" i="2"/>
  <c r="L3470" i="2" s="1"/>
  <c r="G3470" i="2"/>
  <c r="AD3469" i="2"/>
  <c r="AC3469" i="2"/>
  <c r="L3469" i="2"/>
  <c r="K3469" i="2"/>
  <c r="M3469" i="2" s="1"/>
  <c r="N3469" i="2" s="1"/>
  <c r="G3469" i="2"/>
  <c r="AD3468" i="2"/>
  <c r="AC3468" i="2"/>
  <c r="K3468" i="2"/>
  <c r="L3468" i="2" s="1"/>
  <c r="G3468" i="2"/>
  <c r="AD3467" i="2"/>
  <c r="AC3467" i="2"/>
  <c r="L3467" i="2"/>
  <c r="O3467" i="2" s="1"/>
  <c r="P3467" i="2" s="1"/>
  <c r="K3467" i="2"/>
  <c r="M3467" i="2" s="1"/>
  <c r="G3467" i="2"/>
  <c r="AD3466" i="2"/>
  <c r="AC3466" i="2"/>
  <c r="M3466" i="2"/>
  <c r="K3466" i="2"/>
  <c r="L3466" i="2" s="1"/>
  <c r="G3466" i="2"/>
  <c r="AD3465" i="2"/>
  <c r="AC3465" i="2"/>
  <c r="L3465" i="2"/>
  <c r="K3465" i="2"/>
  <c r="M3465" i="2" s="1"/>
  <c r="N3465" i="2" s="1"/>
  <c r="G3465" i="2"/>
  <c r="AD3464" i="2"/>
  <c r="AC3464" i="2"/>
  <c r="K3464" i="2"/>
  <c r="L3464" i="2" s="1"/>
  <c r="G3464" i="2"/>
  <c r="AD3463" i="2"/>
  <c r="AC3463" i="2"/>
  <c r="L3463" i="2"/>
  <c r="O3463" i="2" s="1"/>
  <c r="P3463" i="2" s="1"/>
  <c r="K3463" i="2"/>
  <c r="M3463" i="2" s="1"/>
  <c r="G3463" i="2"/>
  <c r="AD3462" i="2"/>
  <c r="AC3462" i="2"/>
  <c r="M3462" i="2"/>
  <c r="K3462" i="2"/>
  <c r="L3462" i="2" s="1"/>
  <c r="G3462" i="2"/>
  <c r="AD3461" i="2"/>
  <c r="AC3461" i="2"/>
  <c r="L3461" i="2"/>
  <c r="K3461" i="2"/>
  <c r="M3461" i="2" s="1"/>
  <c r="N3461" i="2" s="1"/>
  <c r="G3461" i="2"/>
  <c r="AD3460" i="2"/>
  <c r="AC3460" i="2"/>
  <c r="K3460" i="2"/>
  <c r="L3460" i="2" s="1"/>
  <c r="G3460" i="2"/>
  <c r="AD3459" i="2"/>
  <c r="AC3459" i="2"/>
  <c r="L3459" i="2"/>
  <c r="O3459" i="2" s="1"/>
  <c r="P3459" i="2" s="1"/>
  <c r="K3459" i="2"/>
  <c r="M3459" i="2" s="1"/>
  <c r="G3459" i="2"/>
  <c r="AD3458" i="2"/>
  <c r="AC3458" i="2"/>
  <c r="M3458" i="2"/>
  <c r="K3458" i="2"/>
  <c r="L3458" i="2" s="1"/>
  <c r="G3458" i="2"/>
  <c r="AD3457" i="2"/>
  <c r="AC3457" i="2"/>
  <c r="L3457" i="2"/>
  <c r="K3457" i="2"/>
  <c r="M3457" i="2" s="1"/>
  <c r="N3457" i="2" s="1"/>
  <c r="G3457" i="2"/>
  <c r="AD3456" i="2"/>
  <c r="AC3456" i="2"/>
  <c r="K3456" i="2"/>
  <c r="L3456" i="2" s="1"/>
  <c r="G3456" i="2"/>
  <c r="AD3455" i="2"/>
  <c r="AC3455" i="2"/>
  <c r="L3455" i="2"/>
  <c r="O3455" i="2" s="1"/>
  <c r="P3455" i="2" s="1"/>
  <c r="K3455" i="2"/>
  <c r="M3455" i="2" s="1"/>
  <c r="G3455" i="2"/>
  <c r="AD3454" i="2"/>
  <c r="AC3454" i="2"/>
  <c r="M3454" i="2"/>
  <c r="K3454" i="2"/>
  <c r="L3454" i="2" s="1"/>
  <c r="G3454" i="2"/>
  <c r="AD3453" i="2"/>
  <c r="AC3453" i="2"/>
  <c r="L3453" i="2"/>
  <c r="K3453" i="2"/>
  <c r="M3453" i="2" s="1"/>
  <c r="N3453" i="2" s="1"/>
  <c r="G3453" i="2"/>
  <c r="AD3452" i="2"/>
  <c r="AC3452" i="2"/>
  <c r="K3452" i="2"/>
  <c r="L3452" i="2" s="1"/>
  <c r="G3452" i="2"/>
  <c r="AD3451" i="2"/>
  <c r="AC3451" i="2"/>
  <c r="L3451" i="2"/>
  <c r="O3451" i="2" s="1"/>
  <c r="P3451" i="2" s="1"/>
  <c r="K3451" i="2"/>
  <c r="M3451" i="2" s="1"/>
  <c r="G3451" i="2"/>
  <c r="AD3450" i="2"/>
  <c r="AC3450" i="2"/>
  <c r="M3450" i="2"/>
  <c r="K3450" i="2"/>
  <c r="L3450" i="2" s="1"/>
  <c r="G3450" i="2"/>
  <c r="AD3449" i="2"/>
  <c r="AC3449" i="2"/>
  <c r="L3449" i="2"/>
  <c r="K3449" i="2"/>
  <c r="M3449" i="2" s="1"/>
  <c r="N3449" i="2" s="1"/>
  <c r="G3449" i="2"/>
  <c r="AD3448" i="2"/>
  <c r="AC3448" i="2"/>
  <c r="K3448" i="2"/>
  <c r="L3448" i="2" s="1"/>
  <c r="G3448" i="2"/>
  <c r="AD3447" i="2"/>
  <c r="AC3447" i="2"/>
  <c r="L3447" i="2"/>
  <c r="O3447" i="2" s="1"/>
  <c r="P3447" i="2" s="1"/>
  <c r="K3447" i="2"/>
  <c r="M3447" i="2" s="1"/>
  <c r="G3447" i="2"/>
  <c r="AD3446" i="2"/>
  <c r="AC3446" i="2"/>
  <c r="M3446" i="2"/>
  <c r="K3446" i="2"/>
  <c r="L3446" i="2" s="1"/>
  <c r="G3446" i="2"/>
  <c r="AD3445" i="2"/>
  <c r="AC3445" i="2"/>
  <c r="L3445" i="2"/>
  <c r="K3445" i="2"/>
  <c r="M3445" i="2" s="1"/>
  <c r="N3445" i="2" s="1"/>
  <c r="G3445" i="2"/>
  <c r="AD3444" i="2"/>
  <c r="AC3444" i="2"/>
  <c r="K3444" i="2"/>
  <c r="L3444" i="2" s="1"/>
  <c r="G3444" i="2"/>
  <c r="AD3443" i="2"/>
  <c r="AC3443" i="2"/>
  <c r="L3443" i="2"/>
  <c r="O3443" i="2" s="1"/>
  <c r="P3443" i="2" s="1"/>
  <c r="K3443" i="2"/>
  <c r="M3443" i="2" s="1"/>
  <c r="G3443" i="2"/>
  <c r="AD3442" i="2"/>
  <c r="AC3442" i="2"/>
  <c r="M3442" i="2"/>
  <c r="K3442" i="2"/>
  <c r="L3442" i="2" s="1"/>
  <c r="G3442" i="2"/>
  <c r="AD3441" i="2"/>
  <c r="AC3441" i="2"/>
  <c r="L3441" i="2"/>
  <c r="K3441" i="2"/>
  <c r="M3441" i="2" s="1"/>
  <c r="N3441" i="2" s="1"/>
  <c r="G3441" i="2"/>
  <c r="AD3440" i="2"/>
  <c r="AC3440" i="2"/>
  <c r="K3440" i="2"/>
  <c r="L3440" i="2" s="1"/>
  <c r="G3440" i="2"/>
  <c r="AD3439" i="2"/>
  <c r="AC3439" i="2"/>
  <c r="L3439" i="2"/>
  <c r="O3439" i="2" s="1"/>
  <c r="P3439" i="2" s="1"/>
  <c r="K3439" i="2"/>
  <c r="M3439" i="2" s="1"/>
  <c r="G3439" i="2"/>
  <c r="AD3438" i="2"/>
  <c r="AC3438" i="2"/>
  <c r="M3438" i="2"/>
  <c r="K3438" i="2"/>
  <c r="L3438" i="2" s="1"/>
  <c r="G3438" i="2"/>
  <c r="AD3437" i="2"/>
  <c r="AC3437" i="2"/>
  <c r="L3437" i="2"/>
  <c r="K3437" i="2"/>
  <c r="M3437" i="2" s="1"/>
  <c r="N3437" i="2" s="1"/>
  <c r="G3437" i="2"/>
  <c r="AD3436" i="2"/>
  <c r="AC3436" i="2"/>
  <c r="K3436" i="2"/>
  <c r="L3436" i="2" s="1"/>
  <c r="G3436" i="2"/>
  <c r="AD3435" i="2"/>
  <c r="AC3435" i="2"/>
  <c r="L3435" i="2"/>
  <c r="O3435" i="2" s="1"/>
  <c r="P3435" i="2" s="1"/>
  <c r="K3435" i="2"/>
  <c r="M3435" i="2" s="1"/>
  <c r="G3435" i="2"/>
  <c r="AD3434" i="2"/>
  <c r="AC3434" i="2"/>
  <c r="M3434" i="2"/>
  <c r="K3434" i="2"/>
  <c r="L3434" i="2" s="1"/>
  <c r="G3434" i="2"/>
  <c r="AD3433" i="2"/>
  <c r="AC3433" i="2"/>
  <c r="L3433" i="2"/>
  <c r="K3433" i="2"/>
  <c r="M3433" i="2" s="1"/>
  <c r="N3433" i="2" s="1"/>
  <c r="G3433" i="2"/>
  <c r="AD3432" i="2"/>
  <c r="AC3432" i="2"/>
  <c r="K3432" i="2"/>
  <c r="L3432" i="2" s="1"/>
  <c r="G3432" i="2"/>
  <c r="AD3431" i="2"/>
  <c r="AC3431" i="2"/>
  <c r="L3431" i="2"/>
  <c r="O3431" i="2" s="1"/>
  <c r="P3431" i="2" s="1"/>
  <c r="K3431" i="2"/>
  <c r="M3431" i="2" s="1"/>
  <c r="G3431" i="2"/>
  <c r="AD3430" i="2"/>
  <c r="AC3430" i="2"/>
  <c r="M3430" i="2"/>
  <c r="K3430" i="2"/>
  <c r="L3430" i="2" s="1"/>
  <c r="G3430" i="2"/>
  <c r="AD3429" i="2"/>
  <c r="AC3429" i="2"/>
  <c r="L3429" i="2"/>
  <c r="K3429" i="2"/>
  <c r="M3429" i="2" s="1"/>
  <c r="N3429" i="2" s="1"/>
  <c r="G3429" i="2"/>
  <c r="AD3428" i="2"/>
  <c r="AC3428" i="2"/>
  <c r="K3428" i="2"/>
  <c r="L3428" i="2" s="1"/>
  <c r="G3428" i="2"/>
  <c r="AD3427" i="2"/>
  <c r="AC3427" i="2"/>
  <c r="L3427" i="2"/>
  <c r="O3427" i="2" s="1"/>
  <c r="P3427" i="2" s="1"/>
  <c r="K3427" i="2"/>
  <c r="M3427" i="2" s="1"/>
  <c r="G3427" i="2"/>
  <c r="AD3426" i="2"/>
  <c r="AC3426" i="2"/>
  <c r="M3426" i="2"/>
  <c r="K3426" i="2"/>
  <c r="L3426" i="2" s="1"/>
  <c r="G3426" i="2"/>
  <c r="AD3425" i="2"/>
  <c r="AC3425" i="2"/>
  <c r="L3425" i="2"/>
  <c r="K3425" i="2"/>
  <c r="M3425" i="2" s="1"/>
  <c r="N3425" i="2" s="1"/>
  <c r="G3425" i="2"/>
  <c r="AD3424" i="2"/>
  <c r="AC3424" i="2"/>
  <c r="K3424" i="2"/>
  <c r="L3424" i="2" s="1"/>
  <c r="G3424" i="2"/>
  <c r="AD3423" i="2"/>
  <c r="AC3423" i="2"/>
  <c r="L3423" i="2"/>
  <c r="O3423" i="2" s="1"/>
  <c r="P3423" i="2" s="1"/>
  <c r="K3423" i="2"/>
  <c r="M3423" i="2" s="1"/>
  <c r="G3423" i="2"/>
  <c r="AD3422" i="2"/>
  <c r="AC3422" i="2"/>
  <c r="M3422" i="2"/>
  <c r="K3422" i="2"/>
  <c r="L3422" i="2" s="1"/>
  <c r="G3422" i="2"/>
  <c r="AD3421" i="2"/>
  <c r="AC3421" i="2"/>
  <c r="L3421" i="2"/>
  <c r="K3421" i="2"/>
  <c r="M3421" i="2" s="1"/>
  <c r="N3421" i="2" s="1"/>
  <c r="G3421" i="2"/>
  <c r="AD3420" i="2"/>
  <c r="AC3420" i="2"/>
  <c r="K3420" i="2"/>
  <c r="L3420" i="2" s="1"/>
  <c r="G3420" i="2"/>
  <c r="AD3419" i="2"/>
  <c r="AC3419" i="2"/>
  <c r="L3419" i="2"/>
  <c r="O3419" i="2" s="1"/>
  <c r="P3419" i="2" s="1"/>
  <c r="K3419" i="2"/>
  <c r="M3419" i="2" s="1"/>
  <c r="G3419" i="2"/>
  <c r="AD3418" i="2"/>
  <c r="AC3418" i="2"/>
  <c r="M3418" i="2"/>
  <c r="K3418" i="2"/>
  <c r="L3418" i="2" s="1"/>
  <c r="G3418" i="2"/>
  <c r="AD3417" i="2"/>
  <c r="AC3417" i="2"/>
  <c r="L3417" i="2"/>
  <c r="K3417" i="2"/>
  <c r="M3417" i="2" s="1"/>
  <c r="N3417" i="2" s="1"/>
  <c r="G3417" i="2"/>
  <c r="AD3416" i="2"/>
  <c r="AC3416" i="2"/>
  <c r="K3416" i="2"/>
  <c r="L3416" i="2" s="1"/>
  <c r="G3416" i="2"/>
  <c r="AD3415" i="2"/>
  <c r="AC3415" i="2"/>
  <c r="L3415" i="2"/>
  <c r="O3415" i="2" s="1"/>
  <c r="P3415" i="2" s="1"/>
  <c r="K3415" i="2"/>
  <c r="M3415" i="2" s="1"/>
  <c r="G3415" i="2"/>
  <c r="AD3414" i="2"/>
  <c r="AC3414" i="2"/>
  <c r="M3414" i="2"/>
  <c r="K3414" i="2"/>
  <c r="L3414" i="2" s="1"/>
  <c r="G3414" i="2"/>
  <c r="AD3413" i="2"/>
  <c r="AC3413" i="2"/>
  <c r="L3413" i="2"/>
  <c r="K3413" i="2"/>
  <c r="M3413" i="2" s="1"/>
  <c r="N3413" i="2" s="1"/>
  <c r="G3413" i="2"/>
  <c r="AD3412" i="2"/>
  <c r="AC3412" i="2"/>
  <c r="K3412" i="2"/>
  <c r="L3412" i="2" s="1"/>
  <c r="G3412" i="2"/>
  <c r="AD3411" i="2"/>
  <c r="AC3411" i="2"/>
  <c r="L3411" i="2"/>
  <c r="O3411" i="2" s="1"/>
  <c r="P3411" i="2" s="1"/>
  <c r="K3411" i="2"/>
  <c r="M3411" i="2" s="1"/>
  <c r="G3411" i="2"/>
  <c r="AD3410" i="2"/>
  <c r="AC3410" i="2"/>
  <c r="M3410" i="2"/>
  <c r="K3410" i="2"/>
  <c r="L3410" i="2" s="1"/>
  <c r="G3410" i="2"/>
  <c r="AD3409" i="2"/>
  <c r="AC3409" i="2"/>
  <c r="L3409" i="2"/>
  <c r="K3409" i="2"/>
  <c r="M3409" i="2" s="1"/>
  <c r="N3409" i="2" s="1"/>
  <c r="G3409" i="2"/>
  <c r="AD3408" i="2"/>
  <c r="AC3408" i="2"/>
  <c r="K3408" i="2"/>
  <c r="L3408" i="2" s="1"/>
  <c r="G3408" i="2"/>
  <c r="AD3407" i="2"/>
  <c r="AC3407" i="2"/>
  <c r="L3407" i="2"/>
  <c r="O3407" i="2" s="1"/>
  <c r="P3407" i="2" s="1"/>
  <c r="K3407" i="2"/>
  <c r="M3407" i="2" s="1"/>
  <c r="G3407" i="2"/>
  <c r="AD3406" i="2"/>
  <c r="AC3406" i="2"/>
  <c r="M3406" i="2"/>
  <c r="K3406" i="2"/>
  <c r="L3406" i="2" s="1"/>
  <c r="G3406" i="2"/>
  <c r="AD3405" i="2"/>
  <c r="AC3405" i="2"/>
  <c r="L3405" i="2"/>
  <c r="K3405" i="2"/>
  <c r="M3405" i="2" s="1"/>
  <c r="N3405" i="2" s="1"/>
  <c r="G3405" i="2"/>
  <c r="AD3404" i="2"/>
  <c r="AC3404" i="2"/>
  <c r="K3404" i="2"/>
  <c r="L3404" i="2" s="1"/>
  <c r="G3404" i="2"/>
  <c r="AD3403" i="2"/>
  <c r="AC3403" i="2"/>
  <c r="L3403" i="2"/>
  <c r="O3403" i="2" s="1"/>
  <c r="P3403" i="2" s="1"/>
  <c r="K3403" i="2"/>
  <c r="M3403" i="2" s="1"/>
  <c r="G3403" i="2"/>
  <c r="AD3402" i="2"/>
  <c r="AC3402" i="2"/>
  <c r="M3402" i="2"/>
  <c r="K3402" i="2"/>
  <c r="L3402" i="2" s="1"/>
  <c r="G3402" i="2"/>
  <c r="AD3401" i="2"/>
  <c r="AC3401" i="2"/>
  <c r="L3401" i="2"/>
  <c r="K3401" i="2"/>
  <c r="M3401" i="2" s="1"/>
  <c r="N3401" i="2" s="1"/>
  <c r="G3401" i="2"/>
  <c r="AD3400" i="2"/>
  <c r="AC3400" i="2"/>
  <c r="K3400" i="2"/>
  <c r="L3400" i="2" s="1"/>
  <c r="G3400" i="2"/>
  <c r="AD3399" i="2"/>
  <c r="AC3399" i="2"/>
  <c r="L3399" i="2"/>
  <c r="O3399" i="2" s="1"/>
  <c r="P3399" i="2" s="1"/>
  <c r="K3399" i="2"/>
  <c r="M3399" i="2" s="1"/>
  <c r="G3399" i="2"/>
  <c r="AD3398" i="2"/>
  <c r="AC3398" i="2"/>
  <c r="M3398" i="2"/>
  <c r="K3398" i="2"/>
  <c r="L3398" i="2" s="1"/>
  <c r="G3398" i="2"/>
  <c r="AD3397" i="2"/>
  <c r="AC3397" i="2"/>
  <c r="L3397" i="2"/>
  <c r="K3397" i="2"/>
  <c r="M3397" i="2" s="1"/>
  <c r="N3397" i="2" s="1"/>
  <c r="G3397" i="2"/>
  <c r="AD3396" i="2"/>
  <c r="AC3396" i="2"/>
  <c r="K3396" i="2"/>
  <c r="L3396" i="2" s="1"/>
  <c r="G3396" i="2"/>
  <c r="AD3395" i="2"/>
  <c r="AC3395" i="2"/>
  <c r="L3395" i="2"/>
  <c r="O3395" i="2" s="1"/>
  <c r="P3395" i="2" s="1"/>
  <c r="K3395" i="2"/>
  <c r="M3395" i="2" s="1"/>
  <c r="G3395" i="2"/>
  <c r="AD3394" i="2"/>
  <c r="AC3394" i="2"/>
  <c r="M3394" i="2"/>
  <c r="K3394" i="2"/>
  <c r="L3394" i="2" s="1"/>
  <c r="G3394" i="2"/>
  <c r="AD3393" i="2"/>
  <c r="AC3393" i="2"/>
  <c r="L3393" i="2"/>
  <c r="K3393" i="2"/>
  <c r="M3393" i="2" s="1"/>
  <c r="N3393" i="2" s="1"/>
  <c r="G3393" i="2"/>
  <c r="AD3392" i="2"/>
  <c r="AC3392" i="2"/>
  <c r="K3392" i="2"/>
  <c r="L3392" i="2" s="1"/>
  <c r="G3392" i="2"/>
  <c r="AD3391" i="2"/>
  <c r="AC3391" i="2"/>
  <c r="L3391" i="2"/>
  <c r="O3391" i="2" s="1"/>
  <c r="P3391" i="2" s="1"/>
  <c r="K3391" i="2"/>
  <c r="M3391" i="2" s="1"/>
  <c r="G3391" i="2"/>
  <c r="AD3390" i="2"/>
  <c r="AC3390" i="2"/>
  <c r="M3390" i="2"/>
  <c r="K3390" i="2"/>
  <c r="L3390" i="2" s="1"/>
  <c r="G3390" i="2"/>
  <c r="AD3389" i="2"/>
  <c r="AC3389" i="2"/>
  <c r="L3389" i="2"/>
  <c r="K3389" i="2"/>
  <c r="M3389" i="2" s="1"/>
  <c r="N3389" i="2" s="1"/>
  <c r="G3389" i="2"/>
  <c r="AD3388" i="2"/>
  <c r="AC3388" i="2"/>
  <c r="K3388" i="2"/>
  <c r="L3388" i="2" s="1"/>
  <c r="G3388" i="2"/>
  <c r="AD3387" i="2"/>
  <c r="AC3387" i="2"/>
  <c r="L3387" i="2"/>
  <c r="O3387" i="2" s="1"/>
  <c r="P3387" i="2" s="1"/>
  <c r="K3387" i="2"/>
  <c r="M3387" i="2" s="1"/>
  <c r="G3387" i="2"/>
  <c r="AD3386" i="2"/>
  <c r="AC3386" i="2"/>
  <c r="M3386" i="2"/>
  <c r="K3386" i="2"/>
  <c r="L3386" i="2" s="1"/>
  <c r="G3386" i="2"/>
  <c r="AD3385" i="2"/>
  <c r="AC3385" i="2"/>
  <c r="L3385" i="2"/>
  <c r="K3385" i="2"/>
  <c r="M3385" i="2" s="1"/>
  <c r="N3385" i="2" s="1"/>
  <c r="G3385" i="2"/>
  <c r="AD3384" i="2"/>
  <c r="AC3384" i="2"/>
  <c r="K3384" i="2"/>
  <c r="L3384" i="2" s="1"/>
  <c r="G3384" i="2"/>
  <c r="AD3383" i="2"/>
  <c r="AC3383" i="2"/>
  <c r="L3383" i="2"/>
  <c r="O3383" i="2" s="1"/>
  <c r="P3383" i="2" s="1"/>
  <c r="K3383" i="2"/>
  <c r="M3383" i="2" s="1"/>
  <c r="G3383" i="2"/>
  <c r="AD3382" i="2"/>
  <c r="AC3382" i="2"/>
  <c r="M3382" i="2"/>
  <c r="K3382" i="2"/>
  <c r="L3382" i="2" s="1"/>
  <c r="G3382" i="2"/>
  <c r="AD3381" i="2"/>
  <c r="AC3381" i="2"/>
  <c r="L3381" i="2"/>
  <c r="K3381" i="2"/>
  <c r="M3381" i="2" s="1"/>
  <c r="N3381" i="2" s="1"/>
  <c r="G3381" i="2"/>
  <c r="AD3380" i="2"/>
  <c r="AC3380" i="2"/>
  <c r="K3380" i="2"/>
  <c r="L3380" i="2" s="1"/>
  <c r="G3380" i="2"/>
  <c r="AD3379" i="2"/>
  <c r="AC3379" i="2"/>
  <c r="L3379" i="2"/>
  <c r="O3379" i="2" s="1"/>
  <c r="P3379" i="2" s="1"/>
  <c r="K3379" i="2"/>
  <c r="M3379" i="2" s="1"/>
  <c r="G3379" i="2"/>
  <c r="AD3378" i="2"/>
  <c r="AC3378" i="2"/>
  <c r="M3378" i="2"/>
  <c r="K3378" i="2"/>
  <c r="L3378" i="2" s="1"/>
  <c r="G3378" i="2"/>
  <c r="AD3377" i="2"/>
  <c r="AC3377" i="2"/>
  <c r="L3377" i="2"/>
  <c r="K3377" i="2"/>
  <c r="M3377" i="2" s="1"/>
  <c r="N3377" i="2" s="1"/>
  <c r="G3377" i="2"/>
  <c r="AD3376" i="2"/>
  <c r="AC3376" i="2"/>
  <c r="K3376" i="2"/>
  <c r="L3376" i="2" s="1"/>
  <c r="G3376" i="2"/>
  <c r="AD3375" i="2"/>
  <c r="AC3375" i="2"/>
  <c r="L3375" i="2"/>
  <c r="O3375" i="2" s="1"/>
  <c r="P3375" i="2" s="1"/>
  <c r="K3375" i="2"/>
  <c r="M3375" i="2" s="1"/>
  <c r="G3375" i="2"/>
  <c r="AD3374" i="2"/>
  <c r="AC3374" i="2"/>
  <c r="M3374" i="2"/>
  <c r="K3374" i="2"/>
  <c r="L3374" i="2" s="1"/>
  <c r="G3374" i="2"/>
  <c r="AD3373" i="2"/>
  <c r="AC3373" i="2"/>
  <c r="L3373" i="2"/>
  <c r="K3373" i="2"/>
  <c r="M3373" i="2" s="1"/>
  <c r="N3373" i="2" s="1"/>
  <c r="G3373" i="2"/>
  <c r="AD3372" i="2"/>
  <c r="AC3372" i="2"/>
  <c r="K3372" i="2"/>
  <c r="L3372" i="2" s="1"/>
  <c r="G3372" i="2"/>
  <c r="AD3371" i="2"/>
  <c r="AC3371" i="2"/>
  <c r="L3371" i="2"/>
  <c r="O3371" i="2" s="1"/>
  <c r="P3371" i="2" s="1"/>
  <c r="K3371" i="2"/>
  <c r="M3371" i="2" s="1"/>
  <c r="G3371" i="2"/>
  <c r="AD3370" i="2"/>
  <c r="AC3370" i="2"/>
  <c r="M3370" i="2"/>
  <c r="K3370" i="2"/>
  <c r="L3370" i="2" s="1"/>
  <c r="G3370" i="2"/>
  <c r="AD3369" i="2"/>
  <c r="AC3369" i="2"/>
  <c r="L3369" i="2"/>
  <c r="K3369" i="2"/>
  <c r="M3369" i="2" s="1"/>
  <c r="N3369" i="2" s="1"/>
  <c r="G3369" i="2"/>
  <c r="AD3368" i="2"/>
  <c r="AC3368" i="2"/>
  <c r="K3368" i="2"/>
  <c r="L3368" i="2" s="1"/>
  <c r="G3368" i="2"/>
  <c r="AD3367" i="2"/>
  <c r="AC3367" i="2"/>
  <c r="L3367" i="2"/>
  <c r="O3367" i="2" s="1"/>
  <c r="P3367" i="2" s="1"/>
  <c r="K3367" i="2"/>
  <c r="M3367" i="2" s="1"/>
  <c r="G3367" i="2"/>
  <c r="AD3366" i="2"/>
  <c r="AC3366" i="2"/>
  <c r="M3366" i="2"/>
  <c r="K3366" i="2"/>
  <c r="L3366" i="2" s="1"/>
  <c r="G3366" i="2"/>
  <c r="AD3365" i="2"/>
  <c r="AC3365" i="2"/>
  <c r="L3365" i="2"/>
  <c r="K3365" i="2"/>
  <c r="M3365" i="2" s="1"/>
  <c r="N3365" i="2" s="1"/>
  <c r="G3365" i="2"/>
  <c r="AD3364" i="2"/>
  <c r="AC3364" i="2"/>
  <c r="K3364" i="2"/>
  <c r="L3364" i="2" s="1"/>
  <c r="G3364" i="2"/>
  <c r="AD3363" i="2"/>
  <c r="AC3363" i="2"/>
  <c r="L3363" i="2"/>
  <c r="O3363" i="2" s="1"/>
  <c r="P3363" i="2" s="1"/>
  <c r="K3363" i="2"/>
  <c r="M3363" i="2" s="1"/>
  <c r="G3363" i="2"/>
  <c r="AD3362" i="2"/>
  <c r="AC3362" i="2"/>
  <c r="M3362" i="2"/>
  <c r="K3362" i="2"/>
  <c r="L3362" i="2" s="1"/>
  <c r="G3362" i="2"/>
  <c r="AD3361" i="2"/>
  <c r="AC3361" i="2"/>
  <c r="L3361" i="2"/>
  <c r="K3361" i="2"/>
  <c r="M3361" i="2" s="1"/>
  <c r="N3361" i="2" s="1"/>
  <c r="G3361" i="2"/>
  <c r="AD3360" i="2"/>
  <c r="AC3360" i="2"/>
  <c r="K3360" i="2"/>
  <c r="L3360" i="2" s="1"/>
  <c r="G3360" i="2"/>
  <c r="AD3359" i="2"/>
  <c r="AC3359" i="2"/>
  <c r="L3359" i="2"/>
  <c r="O3359" i="2" s="1"/>
  <c r="P3359" i="2" s="1"/>
  <c r="K3359" i="2"/>
  <c r="M3359" i="2" s="1"/>
  <c r="G3359" i="2"/>
  <c r="AD3358" i="2"/>
  <c r="AC3358" i="2"/>
  <c r="M3358" i="2"/>
  <c r="K3358" i="2"/>
  <c r="L3358" i="2" s="1"/>
  <c r="G3358" i="2"/>
  <c r="AD3357" i="2"/>
  <c r="AC3357" i="2"/>
  <c r="L3357" i="2"/>
  <c r="K3357" i="2"/>
  <c r="M3357" i="2" s="1"/>
  <c r="N3357" i="2" s="1"/>
  <c r="G3357" i="2"/>
  <c r="AD3356" i="2"/>
  <c r="AC3356" i="2"/>
  <c r="K3356" i="2"/>
  <c r="L3356" i="2" s="1"/>
  <c r="G3356" i="2"/>
  <c r="AD3355" i="2"/>
  <c r="AC3355" i="2"/>
  <c r="L3355" i="2"/>
  <c r="O3355" i="2" s="1"/>
  <c r="P3355" i="2" s="1"/>
  <c r="K3355" i="2"/>
  <c r="M3355" i="2" s="1"/>
  <c r="G3355" i="2"/>
  <c r="AD3354" i="2"/>
  <c r="AC3354" i="2"/>
  <c r="M3354" i="2"/>
  <c r="K3354" i="2"/>
  <c r="L3354" i="2" s="1"/>
  <c r="G3354" i="2"/>
  <c r="AD3353" i="2"/>
  <c r="AC3353" i="2"/>
  <c r="L3353" i="2"/>
  <c r="K3353" i="2"/>
  <c r="M3353" i="2" s="1"/>
  <c r="N3353" i="2" s="1"/>
  <c r="G3353" i="2"/>
  <c r="AD3352" i="2"/>
  <c r="AC3352" i="2"/>
  <c r="K3352" i="2"/>
  <c r="L3352" i="2" s="1"/>
  <c r="G3352" i="2"/>
  <c r="AD3351" i="2"/>
  <c r="AC3351" i="2"/>
  <c r="L3351" i="2"/>
  <c r="O3351" i="2" s="1"/>
  <c r="P3351" i="2" s="1"/>
  <c r="K3351" i="2"/>
  <c r="M3351" i="2" s="1"/>
  <c r="G3351" i="2"/>
  <c r="AD3350" i="2"/>
  <c r="AC3350" i="2"/>
  <c r="M3350" i="2"/>
  <c r="K3350" i="2"/>
  <c r="L3350" i="2" s="1"/>
  <c r="G3350" i="2"/>
  <c r="AD3349" i="2"/>
  <c r="AC3349" i="2"/>
  <c r="L3349" i="2"/>
  <c r="K3349" i="2"/>
  <c r="M3349" i="2" s="1"/>
  <c r="N3349" i="2" s="1"/>
  <c r="G3349" i="2"/>
  <c r="AD3348" i="2"/>
  <c r="AC3348" i="2"/>
  <c r="K3348" i="2"/>
  <c r="L3348" i="2" s="1"/>
  <c r="G3348" i="2"/>
  <c r="AD3347" i="2"/>
  <c r="AC3347" i="2"/>
  <c r="L3347" i="2"/>
  <c r="O3347" i="2" s="1"/>
  <c r="P3347" i="2" s="1"/>
  <c r="K3347" i="2"/>
  <c r="M3347" i="2" s="1"/>
  <c r="G3347" i="2"/>
  <c r="AD3346" i="2"/>
  <c r="AC3346" i="2"/>
  <c r="M3346" i="2"/>
  <c r="K3346" i="2"/>
  <c r="L3346" i="2" s="1"/>
  <c r="G3346" i="2"/>
  <c r="AD3345" i="2"/>
  <c r="AC3345" i="2"/>
  <c r="L3345" i="2"/>
  <c r="K3345" i="2"/>
  <c r="M3345" i="2" s="1"/>
  <c r="N3345" i="2" s="1"/>
  <c r="G3345" i="2"/>
  <c r="AD3344" i="2"/>
  <c r="AC3344" i="2"/>
  <c r="K3344" i="2"/>
  <c r="L3344" i="2" s="1"/>
  <c r="G3344" i="2"/>
  <c r="AD3343" i="2"/>
  <c r="AC3343" i="2"/>
  <c r="L3343" i="2"/>
  <c r="O3343" i="2" s="1"/>
  <c r="P3343" i="2" s="1"/>
  <c r="K3343" i="2"/>
  <c r="M3343" i="2" s="1"/>
  <c r="G3343" i="2"/>
  <c r="AD3342" i="2"/>
  <c r="AC3342" i="2"/>
  <c r="M3342" i="2"/>
  <c r="K3342" i="2"/>
  <c r="L3342" i="2" s="1"/>
  <c r="G3342" i="2"/>
  <c r="AD3341" i="2"/>
  <c r="AC3341" i="2"/>
  <c r="L3341" i="2"/>
  <c r="K3341" i="2"/>
  <c r="M3341" i="2" s="1"/>
  <c r="N3341" i="2" s="1"/>
  <c r="G3341" i="2"/>
  <c r="AD3340" i="2"/>
  <c r="AC3340" i="2"/>
  <c r="K3340" i="2"/>
  <c r="L3340" i="2" s="1"/>
  <c r="G3340" i="2"/>
  <c r="AD3339" i="2"/>
  <c r="AC3339" i="2"/>
  <c r="L3339" i="2"/>
  <c r="O3339" i="2" s="1"/>
  <c r="P3339" i="2" s="1"/>
  <c r="K3339" i="2"/>
  <c r="M3339" i="2" s="1"/>
  <c r="G3339" i="2"/>
  <c r="AD3338" i="2"/>
  <c r="AC3338" i="2"/>
  <c r="M3338" i="2"/>
  <c r="K3338" i="2"/>
  <c r="L3338" i="2" s="1"/>
  <c r="G3338" i="2"/>
  <c r="AD3337" i="2"/>
  <c r="AC3337" i="2"/>
  <c r="L3337" i="2"/>
  <c r="K3337" i="2"/>
  <c r="M3337" i="2" s="1"/>
  <c r="N3337" i="2" s="1"/>
  <c r="G3337" i="2"/>
  <c r="AD3336" i="2"/>
  <c r="AC3336" i="2"/>
  <c r="K3336" i="2"/>
  <c r="L3336" i="2" s="1"/>
  <c r="G3336" i="2"/>
  <c r="AD3335" i="2"/>
  <c r="AC3335" i="2"/>
  <c r="L3335" i="2"/>
  <c r="O3335" i="2" s="1"/>
  <c r="P3335" i="2" s="1"/>
  <c r="K3335" i="2"/>
  <c r="M3335" i="2" s="1"/>
  <c r="G3335" i="2"/>
  <c r="AD3334" i="2"/>
  <c r="AC3334" i="2"/>
  <c r="M3334" i="2"/>
  <c r="K3334" i="2"/>
  <c r="L3334" i="2" s="1"/>
  <c r="G3334" i="2"/>
  <c r="AD3333" i="2"/>
  <c r="AC3333" i="2"/>
  <c r="L3333" i="2"/>
  <c r="K3333" i="2"/>
  <c r="M3333" i="2" s="1"/>
  <c r="N3333" i="2" s="1"/>
  <c r="G3333" i="2"/>
  <c r="AD3332" i="2"/>
  <c r="AC3332" i="2"/>
  <c r="K3332" i="2"/>
  <c r="L3332" i="2" s="1"/>
  <c r="G3332" i="2"/>
  <c r="AD3331" i="2"/>
  <c r="AC3331" i="2"/>
  <c r="L3331" i="2"/>
  <c r="O3331" i="2" s="1"/>
  <c r="P3331" i="2" s="1"/>
  <c r="K3331" i="2"/>
  <c r="M3331" i="2" s="1"/>
  <c r="G3331" i="2"/>
  <c r="AD3330" i="2"/>
  <c r="AC3330" i="2"/>
  <c r="M3330" i="2"/>
  <c r="K3330" i="2"/>
  <c r="L3330" i="2" s="1"/>
  <c r="G3330" i="2"/>
  <c r="AD3329" i="2"/>
  <c r="AC3329" i="2"/>
  <c r="L3329" i="2"/>
  <c r="K3329" i="2"/>
  <c r="M3329" i="2" s="1"/>
  <c r="N3329" i="2" s="1"/>
  <c r="G3329" i="2"/>
  <c r="AD3328" i="2"/>
  <c r="AC3328" i="2"/>
  <c r="K3328" i="2"/>
  <c r="L3328" i="2" s="1"/>
  <c r="G3328" i="2"/>
  <c r="AD3327" i="2"/>
  <c r="AC3327" i="2"/>
  <c r="L3327" i="2"/>
  <c r="O3327" i="2" s="1"/>
  <c r="P3327" i="2" s="1"/>
  <c r="K3327" i="2"/>
  <c r="M3327" i="2" s="1"/>
  <c r="G3327" i="2"/>
  <c r="AD3326" i="2"/>
  <c r="AC3326" i="2"/>
  <c r="M3326" i="2"/>
  <c r="K3326" i="2"/>
  <c r="L3326" i="2" s="1"/>
  <c r="G3326" i="2"/>
  <c r="AD3325" i="2"/>
  <c r="AC3325" i="2"/>
  <c r="L3325" i="2"/>
  <c r="K3325" i="2"/>
  <c r="M3325" i="2" s="1"/>
  <c r="N3325" i="2" s="1"/>
  <c r="G3325" i="2"/>
  <c r="AD3324" i="2"/>
  <c r="AC3324" i="2"/>
  <c r="K3324" i="2"/>
  <c r="L3324" i="2" s="1"/>
  <c r="G3324" i="2"/>
  <c r="AD3323" i="2"/>
  <c r="AC3323" i="2"/>
  <c r="L3323" i="2"/>
  <c r="O3323" i="2" s="1"/>
  <c r="P3323" i="2" s="1"/>
  <c r="K3323" i="2"/>
  <c r="M3323" i="2" s="1"/>
  <c r="G3323" i="2"/>
  <c r="AD3322" i="2"/>
  <c r="AC3322" i="2"/>
  <c r="M3322" i="2"/>
  <c r="K3322" i="2"/>
  <c r="L3322" i="2" s="1"/>
  <c r="G3322" i="2"/>
  <c r="AD3321" i="2"/>
  <c r="AC3321" i="2"/>
  <c r="L3321" i="2"/>
  <c r="K3321" i="2"/>
  <c r="M3321" i="2" s="1"/>
  <c r="N3321" i="2" s="1"/>
  <c r="G3321" i="2"/>
  <c r="AD3320" i="2"/>
  <c r="AC3320" i="2"/>
  <c r="K3320" i="2"/>
  <c r="L3320" i="2" s="1"/>
  <c r="G3320" i="2"/>
  <c r="AD3319" i="2"/>
  <c r="AC3319" i="2"/>
  <c r="L3319" i="2"/>
  <c r="O3319" i="2" s="1"/>
  <c r="P3319" i="2" s="1"/>
  <c r="K3319" i="2"/>
  <c r="M3319" i="2" s="1"/>
  <c r="G3319" i="2"/>
  <c r="AD3318" i="2"/>
  <c r="AC3318" i="2"/>
  <c r="M3318" i="2"/>
  <c r="K3318" i="2"/>
  <c r="L3318" i="2" s="1"/>
  <c r="G3318" i="2"/>
  <c r="AD3317" i="2"/>
  <c r="AC3317" i="2"/>
  <c r="L3317" i="2"/>
  <c r="K3317" i="2"/>
  <c r="M3317" i="2" s="1"/>
  <c r="N3317" i="2" s="1"/>
  <c r="G3317" i="2"/>
  <c r="AD3316" i="2"/>
  <c r="AC3316" i="2"/>
  <c r="K3316" i="2"/>
  <c r="L3316" i="2" s="1"/>
  <c r="G3316" i="2"/>
  <c r="AD3315" i="2"/>
  <c r="AC3315" i="2"/>
  <c r="L3315" i="2"/>
  <c r="O3315" i="2" s="1"/>
  <c r="P3315" i="2" s="1"/>
  <c r="K3315" i="2"/>
  <c r="M3315" i="2" s="1"/>
  <c r="G3315" i="2"/>
  <c r="AD3314" i="2"/>
  <c r="AC3314" i="2"/>
  <c r="M3314" i="2"/>
  <c r="K3314" i="2"/>
  <c r="L3314" i="2" s="1"/>
  <c r="G3314" i="2"/>
  <c r="AD3313" i="2"/>
  <c r="AC3313" i="2"/>
  <c r="L3313" i="2"/>
  <c r="K3313" i="2"/>
  <c r="M3313" i="2" s="1"/>
  <c r="N3313" i="2" s="1"/>
  <c r="G3313" i="2"/>
  <c r="AD3312" i="2"/>
  <c r="AC3312" i="2"/>
  <c r="K3312" i="2"/>
  <c r="L3312" i="2" s="1"/>
  <c r="G3312" i="2"/>
  <c r="AD3311" i="2"/>
  <c r="AC3311" i="2"/>
  <c r="L3311" i="2"/>
  <c r="O3311" i="2" s="1"/>
  <c r="P3311" i="2" s="1"/>
  <c r="K3311" i="2"/>
  <c r="M3311" i="2" s="1"/>
  <c r="G3311" i="2"/>
  <c r="AD3310" i="2"/>
  <c r="AC3310" i="2"/>
  <c r="M3310" i="2"/>
  <c r="K3310" i="2"/>
  <c r="L3310" i="2" s="1"/>
  <c r="G3310" i="2"/>
  <c r="AD3309" i="2"/>
  <c r="AC3309" i="2"/>
  <c r="L3309" i="2"/>
  <c r="K3309" i="2"/>
  <c r="M3309" i="2" s="1"/>
  <c r="N3309" i="2" s="1"/>
  <c r="G3309" i="2"/>
  <c r="AD3308" i="2"/>
  <c r="AC3308" i="2"/>
  <c r="K3308" i="2"/>
  <c r="L3308" i="2" s="1"/>
  <c r="G3308" i="2"/>
  <c r="AD3307" i="2"/>
  <c r="AC3307" i="2"/>
  <c r="L3307" i="2"/>
  <c r="O3307" i="2" s="1"/>
  <c r="P3307" i="2" s="1"/>
  <c r="K3307" i="2"/>
  <c r="M3307" i="2" s="1"/>
  <c r="G3307" i="2"/>
  <c r="AD3306" i="2"/>
  <c r="AC3306" i="2"/>
  <c r="M3306" i="2"/>
  <c r="K3306" i="2"/>
  <c r="L3306" i="2" s="1"/>
  <c r="G3306" i="2"/>
  <c r="AD3305" i="2"/>
  <c r="AC3305" i="2"/>
  <c r="L3305" i="2"/>
  <c r="K3305" i="2"/>
  <c r="M3305" i="2" s="1"/>
  <c r="N3305" i="2" s="1"/>
  <c r="G3305" i="2"/>
  <c r="AD3304" i="2"/>
  <c r="AC3304" i="2"/>
  <c r="K3304" i="2"/>
  <c r="L3304" i="2" s="1"/>
  <c r="G3304" i="2"/>
  <c r="AD3303" i="2"/>
  <c r="AC3303" i="2"/>
  <c r="L3303" i="2"/>
  <c r="O3303" i="2" s="1"/>
  <c r="P3303" i="2" s="1"/>
  <c r="K3303" i="2"/>
  <c r="M3303" i="2" s="1"/>
  <c r="G3303" i="2"/>
  <c r="AD3302" i="2"/>
  <c r="AC3302" i="2"/>
  <c r="M3302" i="2"/>
  <c r="K3302" i="2"/>
  <c r="L3302" i="2" s="1"/>
  <c r="G3302" i="2"/>
  <c r="AD3301" i="2"/>
  <c r="AC3301" i="2"/>
  <c r="L3301" i="2"/>
  <c r="K3301" i="2"/>
  <c r="M3301" i="2" s="1"/>
  <c r="N3301" i="2" s="1"/>
  <c r="G3301" i="2"/>
  <c r="AD3300" i="2"/>
  <c r="AC3300" i="2"/>
  <c r="K3300" i="2"/>
  <c r="L3300" i="2" s="1"/>
  <c r="G3300" i="2"/>
  <c r="AD3299" i="2"/>
  <c r="AC3299" i="2"/>
  <c r="L3299" i="2"/>
  <c r="O3299" i="2" s="1"/>
  <c r="P3299" i="2" s="1"/>
  <c r="K3299" i="2"/>
  <c r="M3299" i="2" s="1"/>
  <c r="G3299" i="2"/>
  <c r="AD3298" i="2"/>
  <c r="AC3298" i="2"/>
  <c r="M3298" i="2"/>
  <c r="K3298" i="2"/>
  <c r="L3298" i="2" s="1"/>
  <c r="G3298" i="2"/>
  <c r="AD3297" i="2"/>
  <c r="AC3297" i="2"/>
  <c r="L3297" i="2"/>
  <c r="K3297" i="2"/>
  <c r="M3297" i="2" s="1"/>
  <c r="N3297" i="2" s="1"/>
  <c r="G3297" i="2"/>
  <c r="AD3296" i="2"/>
  <c r="AC3296" i="2"/>
  <c r="K3296" i="2"/>
  <c r="L3296" i="2" s="1"/>
  <c r="G3296" i="2"/>
  <c r="AD3295" i="2"/>
  <c r="AC3295" i="2"/>
  <c r="L3295" i="2"/>
  <c r="O3295" i="2" s="1"/>
  <c r="P3295" i="2" s="1"/>
  <c r="K3295" i="2"/>
  <c r="M3295" i="2" s="1"/>
  <c r="G3295" i="2"/>
  <c r="AD3294" i="2"/>
  <c r="AC3294" i="2"/>
  <c r="M3294" i="2"/>
  <c r="K3294" i="2"/>
  <c r="L3294" i="2" s="1"/>
  <c r="G3294" i="2"/>
  <c r="AD3293" i="2"/>
  <c r="AC3293" i="2"/>
  <c r="L3293" i="2"/>
  <c r="K3293" i="2"/>
  <c r="M3293" i="2" s="1"/>
  <c r="N3293" i="2" s="1"/>
  <c r="G3293" i="2"/>
  <c r="AD3292" i="2"/>
  <c r="AC3292" i="2"/>
  <c r="K3292" i="2"/>
  <c r="L3292" i="2" s="1"/>
  <c r="G3292" i="2"/>
  <c r="AD3291" i="2"/>
  <c r="AC3291" i="2"/>
  <c r="L3291" i="2"/>
  <c r="O3291" i="2" s="1"/>
  <c r="P3291" i="2" s="1"/>
  <c r="K3291" i="2"/>
  <c r="M3291" i="2" s="1"/>
  <c r="G3291" i="2"/>
  <c r="AD3290" i="2"/>
  <c r="AC3290" i="2"/>
  <c r="M3290" i="2"/>
  <c r="K3290" i="2"/>
  <c r="L3290" i="2" s="1"/>
  <c r="G3290" i="2"/>
  <c r="AD3289" i="2"/>
  <c r="AC3289" i="2"/>
  <c r="L3289" i="2"/>
  <c r="K3289" i="2"/>
  <c r="M3289" i="2" s="1"/>
  <c r="N3289" i="2" s="1"/>
  <c r="G3289" i="2"/>
  <c r="AD3288" i="2"/>
  <c r="AC3288" i="2"/>
  <c r="K3288" i="2"/>
  <c r="L3288" i="2" s="1"/>
  <c r="G3288" i="2"/>
  <c r="AD3287" i="2"/>
  <c r="AC3287" i="2"/>
  <c r="L3287" i="2"/>
  <c r="O3287" i="2" s="1"/>
  <c r="P3287" i="2" s="1"/>
  <c r="K3287" i="2"/>
  <c r="M3287" i="2" s="1"/>
  <c r="G3287" i="2"/>
  <c r="AD3286" i="2"/>
  <c r="AC3286" i="2"/>
  <c r="M3286" i="2"/>
  <c r="K3286" i="2"/>
  <c r="L3286" i="2" s="1"/>
  <c r="G3286" i="2"/>
  <c r="AD3285" i="2"/>
  <c r="AC3285" i="2"/>
  <c r="L3285" i="2"/>
  <c r="K3285" i="2"/>
  <c r="M3285" i="2" s="1"/>
  <c r="N3285" i="2" s="1"/>
  <c r="G3285" i="2"/>
  <c r="AD3284" i="2"/>
  <c r="AC3284" i="2"/>
  <c r="K3284" i="2"/>
  <c r="L3284" i="2" s="1"/>
  <c r="G3284" i="2"/>
  <c r="AD3283" i="2"/>
  <c r="AC3283" i="2"/>
  <c r="L3283" i="2"/>
  <c r="O3283" i="2" s="1"/>
  <c r="P3283" i="2" s="1"/>
  <c r="K3283" i="2"/>
  <c r="M3283" i="2" s="1"/>
  <c r="G3283" i="2"/>
  <c r="AD3282" i="2"/>
  <c r="AC3282" i="2"/>
  <c r="M3282" i="2"/>
  <c r="K3282" i="2"/>
  <c r="L3282" i="2" s="1"/>
  <c r="G3282" i="2"/>
  <c r="AD3281" i="2"/>
  <c r="AC3281" i="2"/>
  <c r="L3281" i="2"/>
  <c r="K3281" i="2"/>
  <c r="M3281" i="2" s="1"/>
  <c r="N3281" i="2" s="1"/>
  <c r="G3281" i="2"/>
  <c r="AD3280" i="2"/>
  <c r="AC3280" i="2"/>
  <c r="K3280" i="2"/>
  <c r="L3280" i="2" s="1"/>
  <c r="G3280" i="2"/>
  <c r="AD3279" i="2"/>
  <c r="AC3279" i="2"/>
  <c r="L3279" i="2"/>
  <c r="O3279" i="2" s="1"/>
  <c r="P3279" i="2" s="1"/>
  <c r="K3279" i="2"/>
  <c r="M3279" i="2" s="1"/>
  <c r="G3279" i="2"/>
  <c r="AD3278" i="2"/>
  <c r="AC3278" i="2"/>
  <c r="M3278" i="2"/>
  <c r="K3278" i="2"/>
  <c r="L3278" i="2" s="1"/>
  <c r="G3278" i="2"/>
  <c r="AD3277" i="2"/>
  <c r="AC3277" i="2"/>
  <c r="L3277" i="2"/>
  <c r="K3277" i="2"/>
  <c r="M3277" i="2" s="1"/>
  <c r="N3277" i="2" s="1"/>
  <c r="G3277" i="2"/>
  <c r="AD3276" i="2"/>
  <c r="AC3276" i="2"/>
  <c r="K3276" i="2"/>
  <c r="L3276" i="2" s="1"/>
  <c r="G3276" i="2"/>
  <c r="AD3275" i="2"/>
  <c r="AC3275" i="2"/>
  <c r="L3275" i="2"/>
  <c r="O3275" i="2" s="1"/>
  <c r="P3275" i="2" s="1"/>
  <c r="K3275" i="2"/>
  <c r="M3275" i="2" s="1"/>
  <c r="G3275" i="2"/>
  <c r="AD3274" i="2"/>
  <c r="AC3274" i="2"/>
  <c r="M3274" i="2"/>
  <c r="K3274" i="2"/>
  <c r="L3274" i="2" s="1"/>
  <c r="G3274" i="2"/>
  <c r="AD3273" i="2"/>
  <c r="AC3273" i="2"/>
  <c r="L3273" i="2"/>
  <c r="K3273" i="2"/>
  <c r="M3273" i="2" s="1"/>
  <c r="N3273" i="2" s="1"/>
  <c r="G3273" i="2"/>
  <c r="AD3272" i="2"/>
  <c r="AC3272" i="2"/>
  <c r="K3272" i="2"/>
  <c r="L3272" i="2" s="1"/>
  <c r="G3272" i="2"/>
  <c r="AD3271" i="2"/>
  <c r="AC3271" i="2"/>
  <c r="L3271" i="2"/>
  <c r="O3271" i="2" s="1"/>
  <c r="P3271" i="2" s="1"/>
  <c r="K3271" i="2"/>
  <c r="M3271" i="2" s="1"/>
  <c r="G3271" i="2"/>
  <c r="AD3270" i="2"/>
  <c r="AC3270" i="2"/>
  <c r="M3270" i="2"/>
  <c r="K3270" i="2"/>
  <c r="L3270" i="2" s="1"/>
  <c r="G3270" i="2"/>
  <c r="AD3269" i="2"/>
  <c r="AC3269" i="2"/>
  <c r="L3269" i="2"/>
  <c r="K3269" i="2"/>
  <c r="M3269" i="2" s="1"/>
  <c r="N3269" i="2" s="1"/>
  <c r="G3269" i="2"/>
  <c r="AD3268" i="2"/>
  <c r="AC3268" i="2"/>
  <c r="K3268" i="2"/>
  <c r="L3268" i="2" s="1"/>
  <c r="G3268" i="2"/>
  <c r="AD3267" i="2"/>
  <c r="AC3267" i="2"/>
  <c r="L3267" i="2"/>
  <c r="O3267" i="2" s="1"/>
  <c r="P3267" i="2" s="1"/>
  <c r="K3267" i="2"/>
  <c r="M3267" i="2" s="1"/>
  <c r="G3267" i="2"/>
  <c r="AD3266" i="2"/>
  <c r="AC3266" i="2"/>
  <c r="M3266" i="2"/>
  <c r="K3266" i="2"/>
  <c r="L3266" i="2" s="1"/>
  <c r="G3266" i="2"/>
  <c r="AD3265" i="2"/>
  <c r="AC3265" i="2"/>
  <c r="L3265" i="2"/>
  <c r="K3265" i="2"/>
  <c r="M3265" i="2" s="1"/>
  <c r="N3265" i="2" s="1"/>
  <c r="G3265" i="2"/>
  <c r="AD3264" i="2"/>
  <c r="AC3264" i="2"/>
  <c r="K3264" i="2"/>
  <c r="L3264" i="2" s="1"/>
  <c r="G3264" i="2"/>
  <c r="AD3263" i="2"/>
  <c r="AC3263" i="2"/>
  <c r="L3263" i="2"/>
  <c r="O3263" i="2" s="1"/>
  <c r="P3263" i="2" s="1"/>
  <c r="K3263" i="2"/>
  <c r="M3263" i="2" s="1"/>
  <c r="G3263" i="2"/>
  <c r="AD3262" i="2"/>
  <c r="AC3262" i="2"/>
  <c r="M3262" i="2"/>
  <c r="K3262" i="2"/>
  <c r="L3262" i="2" s="1"/>
  <c r="G3262" i="2"/>
  <c r="AD3261" i="2"/>
  <c r="AC3261" i="2"/>
  <c r="L3261" i="2"/>
  <c r="K3261" i="2"/>
  <c r="M3261" i="2" s="1"/>
  <c r="N3261" i="2" s="1"/>
  <c r="G3261" i="2"/>
  <c r="AD3260" i="2"/>
  <c r="AC3260" i="2"/>
  <c r="K3260" i="2"/>
  <c r="L3260" i="2" s="1"/>
  <c r="G3260" i="2"/>
  <c r="AD3259" i="2"/>
  <c r="AC3259" i="2"/>
  <c r="L3259" i="2"/>
  <c r="O3259" i="2" s="1"/>
  <c r="P3259" i="2" s="1"/>
  <c r="K3259" i="2"/>
  <c r="M3259" i="2" s="1"/>
  <c r="G3259" i="2"/>
  <c r="AD3258" i="2"/>
  <c r="AC3258" i="2"/>
  <c r="M3258" i="2"/>
  <c r="K3258" i="2"/>
  <c r="L3258" i="2" s="1"/>
  <c r="G3258" i="2"/>
  <c r="AD3257" i="2"/>
  <c r="AC3257" i="2"/>
  <c r="L3257" i="2"/>
  <c r="K3257" i="2"/>
  <c r="M3257" i="2" s="1"/>
  <c r="N3257" i="2" s="1"/>
  <c r="G3257" i="2"/>
  <c r="AD3256" i="2"/>
  <c r="AC3256" i="2"/>
  <c r="K3256" i="2"/>
  <c r="L3256" i="2" s="1"/>
  <c r="G3256" i="2"/>
  <c r="AD3255" i="2"/>
  <c r="AC3255" i="2"/>
  <c r="L3255" i="2"/>
  <c r="O3255" i="2" s="1"/>
  <c r="P3255" i="2" s="1"/>
  <c r="K3255" i="2"/>
  <c r="M3255" i="2" s="1"/>
  <c r="G3255" i="2"/>
  <c r="AD3254" i="2"/>
  <c r="AC3254" i="2"/>
  <c r="M3254" i="2"/>
  <c r="K3254" i="2"/>
  <c r="L3254" i="2" s="1"/>
  <c r="G3254" i="2"/>
  <c r="AD3253" i="2"/>
  <c r="AC3253" i="2"/>
  <c r="L3253" i="2"/>
  <c r="K3253" i="2"/>
  <c r="M3253" i="2" s="1"/>
  <c r="N3253" i="2" s="1"/>
  <c r="G3253" i="2"/>
  <c r="AD3252" i="2"/>
  <c r="AC3252" i="2"/>
  <c r="K3252" i="2"/>
  <c r="L3252" i="2" s="1"/>
  <c r="G3252" i="2"/>
  <c r="AD3251" i="2"/>
  <c r="AC3251" i="2"/>
  <c r="L3251" i="2"/>
  <c r="O3251" i="2" s="1"/>
  <c r="P3251" i="2" s="1"/>
  <c r="K3251" i="2"/>
  <c r="M3251" i="2" s="1"/>
  <c r="G3251" i="2"/>
  <c r="AD3250" i="2"/>
  <c r="AC3250" i="2"/>
  <c r="M3250" i="2"/>
  <c r="K3250" i="2"/>
  <c r="L3250" i="2" s="1"/>
  <c r="G3250" i="2"/>
  <c r="AD3249" i="2"/>
  <c r="AC3249" i="2"/>
  <c r="L3249" i="2"/>
  <c r="K3249" i="2"/>
  <c r="M3249" i="2" s="1"/>
  <c r="N3249" i="2" s="1"/>
  <c r="G3249" i="2"/>
  <c r="AD3248" i="2"/>
  <c r="AC3248" i="2"/>
  <c r="K3248" i="2"/>
  <c r="L3248" i="2" s="1"/>
  <c r="G3248" i="2"/>
  <c r="AD3247" i="2"/>
  <c r="AC3247" i="2"/>
  <c r="L3247" i="2"/>
  <c r="O3247" i="2" s="1"/>
  <c r="P3247" i="2" s="1"/>
  <c r="K3247" i="2"/>
  <c r="M3247" i="2" s="1"/>
  <c r="G3247" i="2"/>
  <c r="AD3246" i="2"/>
  <c r="AC3246" i="2"/>
  <c r="M3246" i="2"/>
  <c r="K3246" i="2"/>
  <c r="L3246" i="2" s="1"/>
  <c r="G3246" i="2"/>
  <c r="AD3245" i="2"/>
  <c r="AC3245" i="2"/>
  <c r="L3245" i="2"/>
  <c r="K3245" i="2"/>
  <c r="M3245" i="2" s="1"/>
  <c r="N3245" i="2" s="1"/>
  <c r="G3245" i="2"/>
  <c r="AD3244" i="2"/>
  <c r="AC3244" i="2"/>
  <c r="K3244" i="2"/>
  <c r="L3244" i="2" s="1"/>
  <c r="G3244" i="2"/>
  <c r="AD3243" i="2"/>
  <c r="AC3243" i="2"/>
  <c r="L3243" i="2"/>
  <c r="O3243" i="2" s="1"/>
  <c r="P3243" i="2" s="1"/>
  <c r="K3243" i="2"/>
  <c r="M3243" i="2" s="1"/>
  <c r="G3243" i="2"/>
  <c r="AD3242" i="2"/>
  <c r="AC3242" i="2"/>
  <c r="M3242" i="2"/>
  <c r="K3242" i="2"/>
  <c r="L3242" i="2" s="1"/>
  <c r="G3242" i="2"/>
  <c r="AD3241" i="2"/>
  <c r="AC3241" i="2"/>
  <c r="L3241" i="2"/>
  <c r="K3241" i="2"/>
  <c r="M3241" i="2" s="1"/>
  <c r="N3241" i="2" s="1"/>
  <c r="G3241" i="2"/>
  <c r="AD3240" i="2"/>
  <c r="AC3240" i="2"/>
  <c r="K3240" i="2"/>
  <c r="L3240" i="2" s="1"/>
  <c r="G3240" i="2"/>
  <c r="AD3239" i="2"/>
  <c r="AC3239" i="2"/>
  <c r="L3239" i="2"/>
  <c r="O3239" i="2" s="1"/>
  <c r="P3239" i="2" s="1"/>
  <c r="K3239" i="2"/>
  <c r="M3239" i="2" s="1"/>
  <c r="G3239" i="2"/>
  <c r="AD3238" i="2"/>
  <c r="AC3238" i="2"/>
  <c r="M3238" i="2"/>
  <c r="K3238" i="2"/>
  <c r="L3238" i="2" s="1"/>
  <c r="G3238" i="2"/>
  <c r="AD3237" i="2"/>
  <c r="AC3237" i="2"/>
  <c r="L3237" i="2"/>
  <c r="K3237" i="2"/>
  <c r="M3237" i="2" s="1"/>
  <c r="N3237" i="2" s="1"/>
  <c r="G3237" i="2"/>
  <c r="AD3236" i="2"/>
  <c r="AC3236" i="2"/>
  <c r="K3236" i="2"/>
  <c r="L3236" i="2" s="1"/>
  <c r="G3236" i="2"/>
  <c r="AD3235" i="2"/>
  <c r="AC3235" i="2"/>
  <c r="L3235" i="2"/>
  <c r="O3235" i="2" s="1"/>
  <c r="P3235" i="2" s="1"/>
  <c r="K3235" i="2"/>
  <c r="M3235" i="2" s="1"/>
  <c r="G3235" i="2"/>
  <c r="AD3234" i="2"/>
  <c r="AC3234" i="2"/>
  <c r="M3234" i="2"/>
  <c r="K3234" i="2"/>
  <c r="L3234" i="2" s="1"/>
  <c r="G3234" i="2"/>
  <c r="AD3233" i="2"/>
  <c r="AC3233" i="2"/>
  <c r="L3233" i="2"/>
  <c r="K3233" i="2"/>
  <c r="M3233" i="2" s="1"/>
  <c r="N3233" i="2" s="1"/>
  <c r="G3233" i="2"/>
  <c r="AD3232" i="2"/>
  <c r="AC3232" i="2"/>
  <c r="K3232" i="2"/>
  <c r="L3232" i="2" s="1"/>
  <c r="G3232" i="2"/>
  <c r="AD3231" i="2"/>
  <c r="AC3231" i="2"/>
  <c r="L3231" i="2"/>
  <c r="O3231" i="2" s="1"/>
  <c r="P3231" i="2" s="1"/>
  <c r="K3231" i="2"/>
  <c r="M3231" i="2" s="1"/>
  <c r="G3231" i="2"/>
  <c r="AD3230" i="2"/>
  <c r="AC3230" i="2"/>
  <c r="M3230" i="2"/>
  <c r="K3230" i="2"/>
  <c r="L3230" i="2" s="1"/>
  <c r="G3230" i="2"/>
  <c r="AD3229" i="2"/>
  <c r="AC3229" i="2"/>
  <c r="L3229" i="2"/>
  <c r="K3229" i="2"/>
  <c r="M3229" i="2" s="1"/>
  <c r="N3229" i="2" s="1"/>
  <c r="G3229" i="2"/>
  <c r="AD3228" i="2"/>
  <c r="AC3228" i="2"/>
  <c r="K3228" i="2"/>
  <c r="L3228" i="2" s="1"/>
  <c r="G3228" i="2"/>
  <c r="AD3227" i="2"/>
  <c r="AC3227" i="2"/>
  <c r="L3227" i="2"/>
  <c r="O3227" i="2" s="1"/>
  <c r="P3227" i="2" s="1"/>
  <c r="K3227" i="2"/>
  <c r="M3227" i="2" s="1"/>
  <c r="G3227" i="2"/>
  <c r="AD3226" i="2"/>
  <c r="AC3226" i="2"/>
  <c r="M3226" i="2"/>
  <c r="K3226" i="2"/>
  <c r="L3226" i="2" s="1"/>
  <c r="G3226" i="2"/>
  <c r="AD3225" i="2"/>
  <c r="AC3225" i="2"/>
  <c r="L3225" i="2"/>
  <c r="K3225" i="2"/>
  <c r="M3225" i="2" s="1"/>
  <c r="N3225" i="2" s="1"/>
  <c r="G3225" i="2"/>
  <c r="AD3224" i="2"/>
  <c r="AC3224" i="2"/>
  <c r="K3224" i="2"/>
  <c r="L3224" i="2" s="1"/>
  <c r="G3224" i="2"/>
  <c r="AD3223" i="2"/>
  <c r="AC3223" i="2"/>
  <c r="L3223" i="2"/>
  <c r="O3223" i="2" s="1"/>
  <c r="P3223" i="2" s="1"/>
  <c r="K3223" i="2"/>
  <c r="M3223" i="2" s="1"/>
  <c r="G3223" i="2"/>
  <c r="AD3222" i="2"/>
  <c r="AC3222" i="2"/>
  <c r="M3222" i="2"/>
  <c r="K3222" i="2"/>
  <c r="L3222" i="2" s="1"/>
  <c r="G3222" i="2"/>
  <c r="AD3221" i="2"/>
  <c r="AC3221" i="2"/>
  <c r="L3221" i="2"/>
  <c r="K3221" i="2"/>
  <c r="M3221" i="2" s="1"/>
  <c r="N3221" i="2" s="1"/>
  <c r="G3221" i="2"/>
  <c r="AD3220" i="2"/>
  <c r="AC3220" i="2"/>
  <c r="K3220" i="2"/>
  <c r="L3220" i="2" s="1"/>
  <c r="G3220" i="2"/>
  <c r="AD3219" i="2"/>
  <c r="AC3219" i="2"/>
  <c r="L3219" i="2"/>
  <c r="O3219" i="2" s="1"/>
  <c r="P3219" i="2" s="1"/>
  <c r="K3219" i="2"/>
  <c r="M3219" i="2" s="1"/>
  <c r="G3219" i="2"/>
  <c r="AD3218" i="2"/>
  <c r="AC3218" i="2"/>
  <c r="M3218" i="2"/>
  <c r="K3218" i="2"/>
  <c r="L3218" i="2" s="1"/>
  <c r="G3218" i="2"/>
  <c r="AD3217" i="2"/>
  <c r="AC3217" i="2"/>
  <c r="L3217" i="2"/>
  <c r="K3217" i="2"/>
  <c r="M3217" i="2" s="1"/>
  <c r="N3217" i="2" s="1"/>
  <c r="G3217" i="2"/>
  <c r="AD3216" i="2"/>
  <c r="AC3216" i="2"/>
  <c r="K3216" i="2"/>
  <c r="L3216" i="2" s="1"/>
  <c r="G3216" i="2"/>
  <c r="AD3215" i="2"/>
  <c r="AC3215" i="2"/>
  <c r="L3215" i="2"/>
  <c r="O3215" i="2" s="1"/>
  <c r="P3215" i="2" s="1"/>
  <c r="K3215" i="2"/>
  <c r="M3215" i="2" s="1"/>
  <c r="G3215" i="2"/>
  <c r="AD3214" i="2"/>
  <c r="AC3214" i="2"/>
  <c r="M3214" i="2"/>
  <c r="K3214" i="2"/>
  <c r="L3214" i="2" s="1"/>
  <c r="G3214" i="2"/>
  <c r="AD3213" i="2"/>
  <c r="AC3213" i="2"/>
  <c r="L3213" i="2"/>
  <c r="K3213" i="2"/>
  <c r="M3213" i="2" s="1"/>
  <c r="N3213" i="2" s="1"/>
  <c r="G3213" i="2"/>
  <c r="AD3212" i="2"/>
  <c r="AC3212" i="2"/>
  <c r="K3212" i="2"/>
  <c r="L3212" i="2" s="1"/>
  <c r="G3212" i="2"/>
  <c r="AD3211" i="2"/>
  <c r="AC3211" i="2"/>
  <c r="L3211" i="2"/>
  <c r="O3211" i="2" s="1"/>
  <c r="P3211" i="2" s="1"/>
  <c r="K3211" i="2"/>
  <c r="M3211" i="2" s="1"/>
  <c r="G3211" i="2"/>
  <c r="AD3210" i="2"/>
  <c r="AC3210" i="2"/>
  <c r="M3210" i="2"/>
  <c r="K3210" i="2"/>
  <c r="L3210" i="2" s="1"/>
  <c r="G3210" i="2"/>
  <c r="AD3209" i="2"/>
  <c r="AC3209" i="2"/>
  <c r="L3209" i="2"/>
  <c r="K3209" i="2"/>
  <c r="M3209" i="2" s="1"/>
  <c r="N3209" i="2" s="1"/>
  <c r="G3209" i="2"/>
  <c r="AD3208" i="2"/>
  <c r="AC3208" i="2"/>
  <c r="K3208" i="2"/>
  <c r="L3208" i="2" s="1"/>
  <c r="G3208" i="2"/>
  <c r="AD3207" i="2"/>
  <c r="AC3207" i="2"/>
  <c r="L3207" i="2"/>
  <c r="O3207" i="2" s="1"/>
  <c r="P3207" i="2" s="1"/>
  <c r="K3207" i="2"/>
  <c r="M3207" i="2" s="1"/>
  <c r="G3207" i="2"/>
  <c r="AD3206" i="2"/>
  <c r="AC3206" i="2"/>
  <c r="M3206" i="2"/>
  <c r="K3206" i="2"/>
  <c r="L3206" i="2" s="1"/>
  <c r="G3206" i="2"/>
  <c r="AD3205" i="2"/>
  <c r="AC3205" i="2"/>
  <c r="L3205" i="2"/>
  <c r="K3205" i="2"/>
  <c r="M3205" i="2" s="1"/>
  <c r="N3205" i="2" s="1"/>
  <c r="G3205" i="2"/>
  <c r="AD3204" i="2"/>
  <c r="AC3204" i="2"/>
  <c r="K3204" i="2"/>
  <c r="L3204" i="2" s="1"/>
  <c r="G3204" i="2"/>
  <c r="AD3203" i="2"/>
  <c r="AC3203" i="2"/>
  <c r="L3203" i="2"/>
  <c r="O3203" i="2" s="1"/>
  <c r="P3203" i="2" s="1"/>
  <c r="K3203" i="2"/>
  <c r="M3203" i="2" s="1"/>
  <c r="G3203" i="2"/>
  <c r="AD3202" i="2"/>
  <c r="AC3202" i="2"/>
  <c r="M3202" i="2"/>
  <c r="K3202" i="2"/>
  <c r="L3202" i="2" s="1"/>
  <c r="G3202" i="2"/>
  <c r="AD3201" i="2"/>
  <c r="AC3201" i="2"/>
  <c r="L3201" i="2"/>
  <c r="K3201" i="2"/>
  <c r="M3201" i="2" s="1"/>
  <c r="N3201" i="2" s="1"/>
  <c r="G3201" i="2"/>
  <c r="AD3200" i="2"/>
  <c r="AC3200" i="2"/>
  <c r="K3200" i="2"/>
  <c r="L3200" i="2" s="1"/>
  <c r="G3200" i="2"/>
  <c r="AD3199" i="2"/>
  <c r="AC3199" i="2"/>
  <c r="L3199" i="2"/>
  <c r="O3199" i="2" s="1"/>
  <c r="P3199" i="2" s="1"/>
  <c r="K3199" i="2"/>
  <c r="M3199" i="2" s="1"/>
  <c r="G3199" i="2"/>
  <c r="AD3198" i="2"/>
  <c r="AC3198" i="2"/>
  <c r="M3198" i="2"/>
  <c r="K3198" i="2"/>
  <c r="L3198" i="2" s="1"/>
  <c r="G3198" i="2"/>
  <c r="AD3197" i="2"/>
  <c r="AC3197" i="2"/>
  <c r="L3197" i="2"/>
  <c r="K3197" i="2"/>
  <c r="M3197" i="2" s="1"/>
  <c r="N3197" i="2" s="1"/>
  <c r="G3197" i="2"/>
  <c r="AD3196" i="2"/>
  <c r="AC3196" i="2"/>
  <c r="K3196" i="2"/>
  <c r="L3196" i="2" s="1"/>
  <c r="G3196" i="2"/>
  <c r="AD3195" i="2"/>
  <c r="AC3195" i="2"/>
  <c r="L3195" i="2"/>
  <c r="O3195" i="2" s="1"/>
  <c r="P3195" i="2" s="1"/>
  <c r="K3195" i="2"/>
  <c r="M3195" i="2" s="1"/>
  <c r="G3195" i="2"/>
  <c r="AD3194" i="2"/>
  <c r="AC3194" i="2"/>
  <c r="M3194" i="2"/>
  <c r="K3194" i="2"/>
  <c r="L3194" i="2" s="1"/>
  <c r="G3194" i="2"/>
  <c r="AD3193" i="2"/>
  <c r="AC3193" i="2"/>
  <c r="L3193" i="2"/>
  <c r="K3193" i="2"/>
  <c r="M3193" i="2" s="1"/>
  <c r="N3193" i="2" s="1"/>
  <c r="G3193" i="2"/>
  <c r="AD3192" i="2"/>
  <c r="AC3192" i="2"/>
  <c r="K3192" i="2"/>
  <c r="L3192" i="2" s="1"/>
  <c r="G3192" i="2"/>
  <c r="AD3191" i="2"/>
  <c r="AC3191" i="2"/>
  <c r="L3191" i="2"/>
  <c r="O3191" i="2" s="1"/>
  <c r="P3191" i="2" s="1"/>
  <c r="K3191" i="2"/>
  <c r="M3191" i="2" s="1"/>
  <c r="G3191" i="2"/>
  <c r="AD3190" i="2"/>
  <c r="AC3190" i="2"/>
  <c r="M3190" i="2"/>
  <c r="K3190" i="2"/>
  <c r="L3190" i="2" s="1"/>
  <c r="G3190" i="2"/>
  <c r="AD3189" i="2"/>
  <c r="AC3189" i="2"/>
  <c r="L3189" i="2"/>
  <c r="K3189" i="2"/>
  <c r="M3189" i="2" s="1"/>
  <c r="N3189" i="2" s="1"/>
  <c r="G3189" i="2"/>
  <c r="AD3188" i="2"/>
  <c r="AC3188" i="2"/>
  <c r="K3188" i="2"/>
  <c r="L3188" i="2" s="1"/>
  <c r="G3188" i="2"/>
  <c r="AD3187" i="2"/>
  <c r="AC3187" i="2"/>
  <c r="L3187" i="2"/>
  <c r="O3187" i="2" s="1"/>
  <c r="P3187" i="2" s="1"/>
  <c r="K3187" i="2"/>
  <c r="M3187" i="2" s="1"/>
  <c r="G3187" i="2"/>
  <c r="AD3186" i="2"/>
  <c r="AC3186" i="2"/>
  <c r="M3186" i="2"/>
  <c r="K3186" i="2"/>
  <c r="L3186" i="2" s="1"/>
  <c r="G3186" i="2"/>
  <c r="AD3185" i="2"/>
  <c r="AC3185" i="2"/>
  <c r="L3185" i="2"/>
  <c r="K3185" i="2"/>
  <c r="M3185" i="2" s="1"/>
  <c r="N3185" i="2" s="1"/>
  <c r="G3185" i="2"/>
  <c r="AD3184" i="2"/>
  <c r="AC3184" i="2"/>
  <c r="K3184" i="2"/>
  <c r="L3184" i="2" s="1"/>
  <c r="G3184" i="2"/>
  <c r="AD3183" i="2"/>
  <c r="AC3183" i="2"/>
  <c r="L3183" i="2"/>
  <c r="O3183" i="2" s="1"/>
  <c r="P3183" i="2" s="1"/>
  <c r="K3183" i="2"/>
  <c r="M3183" i="2" s="1"/>
  <c r="G3183" i="2"/>
  <c r="AD3182" i="2"/>
  <c r="AC3182" i="2"/>
  <c r="M3182" i="2"/>
  <c r="K3182" i="2"/>
  <c r="L3182" i="2" s="1"/>
  <c r="G3182" i="2"/>
  <c r="AD3181" i="2"/>
  <c r="AC3181" i="2"/>
  <c r="L3181" i="2"/>
  <c r="K3181" i="2"/>
  <c r="M3181" i="2" s="1"/>
  <c r="N3181" i="2" s="1"/>
  <c r="G3181" i="2"/>
  <c r="AD3180" i="2"/>
  <c r="AC3180" i="2"/>
  <c r="K3180" i="2"/>
  <c r="L3180" i="2" s="1"/>
  <c r="G3180" i="2"/>
  <c r="AD3179" i="2"/>
  <c r="AC3179" i="2"/>
  <c r="L3179" i="2"/>
  <c r="K3179" i="2"/>
  <c r="M3179" i="2" s="1"/>
  <c r="G3179" i="2"/>
  <c r="AD3178" i="2"/>
  <c r="AC3178" i="2"/>
  <c r="K3178" i="2"/>
  <c r="L3178" i="2" s="1"/>
  <c r="G3178" i="2"/>
  <c r="AD3177" i="2"/>
  <c r="AC3177" i="2"/>
  <c r="L3177" i="2"/>
  <c r="O3177" i="2" s="1"/>
  <c r="P3177" i="2" s="1"/>
  <c r="K3177" i="2"/>
  <c r="M3177" i="2" s="1"/>
  <c r="G3177" i="2"/>
  <c r="AD3176" i="2"/>
  <c r="AC3176" i="2"/>
  <c r="K3176" i="2"/>
  <c r="L3176" i="2" s="1"/>
  <c r="G3176" i="2"/>
  <c r="AD3175" i="2"/>
  <c r="AC3175" i="2"/>
  <c r="L3175" i="2"/>
  <c r="K3175" i="2"/>
  <c r="M3175" i="2" s="1"/>
  <c r="G3175" i="2"/>
  <c r="AD3174" i="2"/>
  <c r="AC3174" i="2"/>
  <c r="K3174" i="2"/>
  <c r="L3174" i="2" s="1"/>
  <c r="G3174" i="2"/>
  <c r="AD3173" i="2"/>
  <c r="AC3173" i="2"/>
  <c r="L3173" i="2"/>
  <c r="O3173" i="2" s="1"/>
  <c r="P3173" i="2" s="1"/>
  <c r="K3173" i="2"/>
  <c r="M3173" i="2" s="1"/>
  <c r="G3173" i="2"/>
  <c r="AD3172" i="2"/>
  <c r="AC3172" i="2"/>
  <c r="K3172" i="2"/>
  <c r="L3172" i="2" s="1"/>
  <c r="G3172" i="2"/>
  <c r="AD3171" i="2"/>
  <c r="AC3171" i="2"/>
  <c r="L3171" i="2"/>
  <c r="K3171" i="2"/>
  <c r="M3171" i="2" s="1"/>
  <c r="G3171" i="2"/>
  <c r="AD3170" i="2"/>
  <c r="AC3170" i="2"/>
  <c r="K3170" i="2"/>
  <c r="L3170" i="2" s="1"/>
  <c r="G3170" i="2"/>
  <c r="AD3169" i="2"/>
  <c r="AC3169" i="2"/>
  <c r="L3169" i="2"/>
  <c r="O3169" i="2" s="1"/>
  <c r="P3169" i="2" s="1"/>
  <c r="K3169" i="2"/>
  <c r="M3169" i="2" s="1"/>
  <c r="G3169" i="2"/>
  <c r="AD3168" i="2"/>
  <c r="AC3168" i="2"/>
  <c r="K3168" i="2"/>
  <c r="L3168" i="2" s="1"/>
  <c r="G3168" i="2"/>
  <c r="AD3167" i="2"/>
  <c r="AC3167" i="2"/>
  <c r="L3167" i="2"/>
  <c r="K3167" i="2"/>
  <c r="M3167" i="2" s="1"/>
  <c r="G3167" i="2"/>
  <c r="AD3166" i="2"/>
  <c r="AC3166" i="2"/>
  <c r="K3166" i="2"/>
  <c r="L3166" i="2" s="1"/>
  <c r="G3166" i="2"/>
  <c r="AD3165" i="2"/>
  <c r="AC3165" i="2"/>
  <c r="L3165" i="2"/>
  <c r="O3165" i="2" s="1"/>
  <c r="P3165" i="2" s="1"/>
  <c r="K3165" i="2"/>
  <c r="M3165" i="2" s="1"/>
  <c r="G3165" i="2"/>
  <c r="AD3164" i="2"/>
  <c r="AC3164" i="2"/>
  <c r="K3164" i="2"/>
  <c r="L3164" i="2" s="1"/>
  <c r="G3164" i="2"/>
  <c r="AD3163" i="2"/>
  <c r="AC3163" i="2"/>
  <c r="L3163" i="2"/>
  <c r="K3163" i="2"/>
  <c r="M3163" i="2" s="1"/>
  <c r="G3163" i="2"/>
  <c r="AD3162" i="2"/>
  <c r="AC3162" i="2"/>
  <c r="K3162" i="2"/>
  <c r="L3162" i="2" s="1"/>
  <c r="G3162" i="2"/>
  <c r="AD3161" i="2"/>
  <c r="AC3161" i="2"/>
  <c r="L3161" i="2"/>
  <c r="O3161" i="2" s="1"/>
  <c r="P3161" i="2" s="1"/>
  <c r="K3161" i="2"/>
  <c r="M3161" i="2" s="1"/>
  <c r="G3161" i="2"/>
  <c r="AD3160" i="2"/>
  <c r="AC3160" i="2"/>
  <c r="K3160" i="2"/>
  <c r="L3160" i="2" s="1"/>
  <c r="G3160" i="2"/>
  <c r="AD3159" i="2"/>
  <c r="AC3159" i="2"/>
  <c r="L3159" i="2"/>
  <c r="K3159" i="2"/>
  <c r="M3159" i="2" s="1"/>
  <c r="G3159" i="2"/>
  <c r="AD3158" i="2"/>
  <c r="AC3158" i="2"/>
  <c r="K3158" i="2"/>
  <c r="L3158" i="2" s="1"/>
  <c r="G3158" i="2"/>
  <c r="AD3157" i="2"/>
  <c r="AC3157" i="2"/>
  <c r="L3157" i="2"/>
  <c r="O3157" i="2" s="1"/>
  <c r="P3157" i="2" s="1"/>
  <c r="K3157" i="2"/>
  <c r="M3157" i="2" s="1"/>
  <c r="G3157" i="2"/>
  <c r="AD3156" i="2"/>
  <c r="AC3156" i="2"/>
  <c r="K3156" i="2"/>
  <c r="L3156" i="2" s="1"/>
  <c r="G3156" i="2"/>
  <c r="AD3155" i="2"/>
  <c r="AC3155" i="2"/>
  <c r="L3155" i="2"/>
  <c r="K3155" i="2"/>
  <c r="M3155" i="2" s="1"/>
  <c r="G3155" i="2"/>
  <c r="AD3154" i="2"/>
  <c r="AC3154" i="2"/>
  <c r="K3154" i="2"/>
  <c r="L3154" i="2" s="1"/>
  <c r="G3154" i="2"/>
  <c r="AD3153" i="2"/>
  <c r="AC3153" i="2"/>
  <c r="L3153" i="2"/>
  <c r="O3153" i="2" s="1"/>
  <c r="P3153" i="2" s="1"/>
  <c r="K3153" i="2"/>
  <c r="M3153" i="2" s="1"/>
  <c r="G3153" i="2"/>
  <c r="AD3152" i="2"/>
  <c r="AC3152" i="2"/>
  <c r="K3152" i="2"/>
  <c r="L3152" i="2" s="1"/>
  <c r="G3152" i="2"/>
  <c r="AD3151" i="2"/>
  <c r="AC3151" i="2"/>
  <c r="L3151" i="2"/>
  <c r="K3151" i="2"/>
  <c r="M3151" i="2" s="1"/>
  <c r="G3151" i="2"/>
  <c r="AD3150" i="2"/>
  <c r="AC3150" i="2"/>
  <c r="K3150" i="2"/>
  <c r="L3150" i="2" s="1"/>
  <c r="G3150" i="2"/>
  <c r="AD3149" i="2"/>
  <c r="AC3149" i="2"/>
  <c r="L3149" i="2"/>
  <c r="O3149" i="2" s="1"/>
  <c r="P3149" i="2" s="1"/>
  <c r="K3149" i="2"/>
  <c r="M3149" i="2" s="1"/>
  <c r="G3149" i="2"/>
  <c r="AD3148" i="2"/>
  <c r="AC3148" i="2"/>
  <c r="K3148" i="2"/>
  <c r="L3148" i="2" s="1"/>
  <c r="G3148" i="2"/>
  <c r="AD3147" i="2"/>
  <c r="AC3147" i="2"/>
  <c r="L3147" i="2"/>
  <c r="K3147" i="2"/>
  <c r="M3147" i="2" s="1"/>
  <c r="G3147" i="2"/>
  <c r="AD3146" i="2"/>
  <c r="AC3146" i="2"/>
  <c r="K3146" i="2"/>
  <c r="L3146" i="2" s="1"/>
  <c r="G3146" i="2"/>
  <c r="AD3145" i="2"/>
  <c r="AC3145" i="2"/>
  <c r="L3145" i="2"/>
  <c r="O3145" i="2" s="1"/>
  <c r="P3145" i="2" s="1"/>
  <c r="K3145" i="2"/>
  <c r="M3145" i="2" s="1"/>
  <c r="G3145" i="2"/>
  <c r="AD3144" i="2"/>
  <c r="AC3144" i="2"/>
  <c r="K3144" i="2"/>
  <c r="L3144" i="2" s="1"/>
  <c r="G3144" i="2"/>
  <c r="AD3143" i="2"/>
  <c r="AC3143" i="2"/>
  <c r="L3143" i="2"/>
  <c r="O3143" i="2" s="1"/>
  <c r="P3143" i="2" s="1"/>
  <c r="K3143" i="2"/>
  <c r="M3143" i="2" s="1"/>
  <c r="G3143" i="2"/>
  <c r="AD3142" i="2"/>
  <c r="AC3142" i="2"/>
  <c r="M3142" i="2"/>
  <c r="K3142" i="2"/>
  <c r="L3142" i="2" s="1"/>
  <c r="G3142" i="2"/>
  <c r="AD3141" i="2"/>
  <c r="AC3141" i="2"/>
  <c r="L3141" i="2"/>
  <c r="K3141" i="2"/>
  <c r="M3141" i="2" s="1"/>
  <c r="N3141" i="2" s="1"/>
  <c r="G3141" i="2"/>
  <c r="AD3140" i="2"/>
  <c r="AC3140" i="2"/>
  <c r="K3140" i="2"/>
  <c r="L3140" i="2" s="1"/>
  <c r="G3140" i="2"/>
  <c r="AD3139" i="2"/>
  <c r="AC3139" i="2"/>
  <c r="L3139" i="2"/>
  <c r="O3139" i="2" s="1"/>
  <c r="P3139" i="2" s="1"/>
  <c r="K3139" i="2"/>
  <c r="M3139" i="2" s="1"/>
  <c r="G3139" i="2"/>
  <c r="AD3138" i="2"/>
  <c r="AC3138" i="2"/>
  <c r="M3138" i="2"/>
  <c r="K3138" i="2"/>
  <c r="L3138" i="2" s="1"/>
  <c r="G3138" i="2"/>
  <c r="AD3137" i="2"/>
  <c r="AC3137" i="2"/>
  <c r="L3137" i="2"/>
  <c r="K3137" i="2"/>
  <c r="M3137" i="2" s="1"/>
  <c r="N3137" i="2" s="1"/>
  <c r="G3137" i="2"/>
  <c r="AD3136" i="2"/>
  <c r="AC3136" i="2"/>
  <c r="K3136" i="2"/>
  <c r="L3136" i="2" s="1"/>
  <c r="G3136" i="2"/>
  <c r="AD3135" i="2"/>
  <c r="AC3135" i="2"/>
  <c r="L3135" i="2"/>
  <c r="O3135" i="2" s="1"/>
  <c r="P3135" i="2" s="1"/>
  <c r="K3135" i="2"/>
  <c r="M3135" i="2" s="1"/>
  <c r="G3135" i="2"/>
  <c r="AD3134" i="2"/>
  <c r="AC3134" i="2"/>
  <c r="M3134" i="2"/>
  <c r="K3134" i="2"/>
  <c r="L3134" i="2" s="1"/>
  <c r="G3134" i="2"/>
  <c r="AD3133" i="2"/>
  <c r="AC3133" i="2"/>
  <c r="L3133" i="2"/>
  <c r="K3133" i="2"/>
  <c r="M3133" i="2" s="1"/>
  <c r="N3133" i="2" s="1"/>
  <c r="G3133" i="2"/>
  <c r="AD3132" i="2"/>
  <c r="AC3132" i="2"/>
  <c r="K3132" i="2"/>
  <c r="L3132" i="2" s="1"/>
  <c r="G3132" i="2"/>
  <c r="AD3131" i="2"/>
  <c r="AC3131" i="2"/>
  <c r="L3131" i="2"/>
  <c r="O3131" i="2" s="1"/>
  <c r="P3131" i="2" s="1"/>
  <c r="K3131" i="2"/>
  <c r="M3131" i="2" s="1"/>
  <c r="G3131" i="2"/>
  <c r="AD3130" i="2"/>
  <c r="AC3130" i="2"/>
  <c r="M3130" i="2"/>
  <c r="K3130" i="2"/>
  <c r="L3130" i="2" s="1"/>
  <c r="G3130" i="2"/>
  <c r="AD3129" i="2"/>
  <c r="AC3129" i="2"/>
  <c r="L3129" i="2"/>
  <c r="K3129" i="2"/>
  <c r="M3129" i="2" s="1"/>
  <c r="N3129" i="2" s="1"/>
  <c r="G3129" i="2"/>
  <c r="AD3128" i="2"/>
  <c r="AC3128" i="2"/>
  <c r="K3128" i="2"/>
  <c r="L3128" i="2" s="1"/>
  <c r="G3128" i="2"/>
  <c r="AD3127" i="2"/>
  <c r="AC3127" i="2"/>
  <c r="L3127" i="2"/>
  <c r="O3127" i="2" s="1"/>
  <c r="P3127" i="2" s="1"/>
  <c r="K3127" i="2"/>
  <c r="M3127" i="2" s="1"/>
  <c r="G3127" i="2"/>
  <c r="AD3126" i="2"/>
  <c r="AC3126" i="2"/>
  <c r="M3126" i="2"/>
  <c r="K3126" i="2"/>
  <c r="L3126" i="2" s="1"/>
  <c r="G3126" i="2"/>
  <c r="AD3125" i="2"/>
  <c r="AC3125" i="2"/>
  <c r="L3125" i="2"/>
  <c r="K3125" i="2"/>
  <c r="M3125" i="2" s="1"/>
  <c r="N3125" i="2" s="1"/>
  <c r="G3125" i="2"/>
  <c r="AD3124" i="2"/>
  <c r="AC3124" i="2"/>
  <c r="K3124" i="2"/>
  <c r="L3124" i="2" s="1"/>
  <c r="G3124" i="2"/>
  <c r="AD3123" i="2"/>
  <c r="AC3123" i="2"/>
  <c r="L3123" i="2"/>
  <c r="O3123" i="2" s="1"/>
  <c r="P3123" i="2" s="1"/>
  <c r="K3123" i="2"/>
  <c r="M3123" i="2" s="1"/>
  <c r="G3123" i="2"/>
  <c r="AD3122" i="2"/>
  <c r="AC3122" i="2"/>
  <c r="M3122" i="2"/>
  <c r="K3122" i="2"/>
  <c r="L3122" i="2" s="1"/>
  <c r="G3122" i="2"/>
  <c r="AD3121" i="2"/>
  <c r="AC3121" i="2"/>
  <c r="L3121" i="2"/>
  <c r="K3121" i="2"/>
  <c r="M3121" i="2" s="1"/>
  <c r="N3121" i="2" s="1"/>
  <c r="G3121" i="2"/>
  <c r="AD3120" i="2"/>
  <c r="AC3120" i="2"/>
  <c r="K3120" i="2"/>
  <c r="L3120" i="2" s="1"/>
  <c r="G3120" i="2"/>
  <c r="AD3119" i="2"/>
  <c r="AC3119" i="2"/>
  <c r="L3119" i="2"/>
  <c r="O3119" i="2" s="1"/>
  <c r="P3119" i="2" s="1"/>
  <c r="K3119" i="2"/>
  <c r="M3119" i="2" s="1"/>
  <c r="G3119" i="2"/>
  <c r="AD3118" i="2"/>
  <c r="AC3118" i="2"/>
  <c r="M3118" i="2"/>
  <c r="K3118" i="2"/>
  <c r="L3118" i="2" s="1"/>
  <c r="G3118" i="2"/>
  <c r="AD3117" i="2"/>
  <c r="AC3117" i="2"/>
  <c r="L3117" i="2"/>
  <c r="K3117" i="2"/>
  <c r="M3117" i="2" s="1"/>
  <c r="N3117" i="2" s="1"/>
  <c r="G3117" i="2"/>
  <c r="AD3116" i="2"/>
  <c r="AC3116" i="2"/>
  <c r="K3116" i="2"/>
  <c r="L3116" i="2" s="1"/>
  <c r="G3116" i="2"/>
  <c r="AD3115" i="2"/>
  <c r="AC3115" i="2"/>
  <c r="L3115" i="2"/>
  <c r="O3115" i="2" s="1"/>
  <c r="P3115" i="2" s="1"/>
  <c r="K3115" i="2"/>
  <c r="M3115" i="2" s="1"/>
  <c r="G3115" i="2"/>
  <c r="AD3114" i="2"/>
  <c r="AC3114" i="2"/>
  <c r="M3114" i="2"/>
  <c r="K3114" i="2"/>
  <c r="L3114" i="2" s="1"/>
  <c r="G3114" i="2"/>
  <c r="AD3113" i="2"/>
  <c r="AC3113" i="2"/>
  <c r="L3113" i="2"/>
  <c r="K3113" i="2"/>
  <c r="M3113" i="2" s="1"/>
  <c r="N3113" i="2" s="1"/>
  <c r="G3113" i="2"/>
  <c r="AD3112" i="2"/>
  <c r="AC3112" i="2"/>
  <c r="K3112" i="2"/>
  <c r="L3112" i="2" s="1"/>
  <c r="G3112" i="2"/>
  <c r="AD3111" i="2"/>
  <c r="AC3111" i="2"/>
  <c r="L3111" i="2"/>
  <c r="O3111" i="2" s="1"/>
  <c r="P3111" i="2" s="1"/>
  <c r="K3111" i="2"/>
  <c r="M3111" i="2" s="1"/>
  <c r="G3111" i="2"/>
  <c r="AD3110" i="2"/>
  <c r="AC3110" i="2"/>
  <c r="M3110" i="2"/>
  <c r="K3110" i="2"/>
  <c r="L3110" i="2" s="1"/>
  <c r="G3110" i="2"/>
  <c r="AD3109" i="2"/>
  <c r="AC3109" i="2"/>
  <c r="L3109" i="2"/>
  <c r="K3109" i="2"/>
  <c r="M3109" i="2" s="1"/>
  <c r="N3109" i="2" s="1"/>
  <c r="G3109" i="2"/>
  <c r="AD3108" i="2"/>
  <c r="AC3108" i="2"/>
  <c r="K3108" i="2"/>
  <c r="L3108" i="2" s="1"/>
  <c r="G3108" i="2"/>
  <c r="AD3107" i="2"/>
  <c r="AC3107" i="2"/>
  <c r="L3107" i="2"/>
  <c r="O3107" i="2" s="1"/>
  <c r="P3107" i="2" s="1"/>
  <c r="K3107" i="2"/>
  <c r="M3107" i="2" s="1"/>
  <c r="G3107" i="2"/>
  <c r="AD3106" i="2"/>
  <c r="AC3106" i="2"/>
  <c r="M3106" i="2"/>
  <c r="K3106" i="2"/>
  <c r="L3106" i="2" s="1"/>
  <c r="G3106" i="2"/>
  <c r="AD3105" i="2"/>
  <c r="AC3105" i="2"/>
  <c r="L3105" i="2"/>
  <c r="K3105" i="2"/>
  <c r="M3105" i="2" s="1"/>
  <c r="N3105" i="2" s="1"/>
  <c r="G3105" i="2"/>
  <c r="AD3104" i="2"/>
  <c r="AC3104" i="2"/>
  <c r="K3104" i="2"/>
  <c r="L3104" i="2" s="1"/>
  <c r="G3104" i="2"/>
  <c r="AD3103" i="2"/>
  <c r="AC3103" i="2"/>
  <c r="L3103" i="2"/>
  <c r="O3103" i="2" s="1"/>
  <c r="P3103" i="2" s="1"/>
  <c r="K3103" i="2"/>
  <c r="M3103" i="2" s="1"/>
  <c r="G3103" i="2"/>
  <c r="AD3102" i="2"/>
  <c r="AC3102" i="2"/>
  <c r="M3102" i="2"/>
  <c r="K3102" i="2"/>
  <c r="L3102" i="2" s="1"/>
  <c r="G3102" i="2"/>
  <c r="AD3101" i="2"/>
  <c r="AC3101" i="2"/>
  <c r="L3101" i="2"/>
  <c r="K3101" i="2"/>
  <c r="M3101" i="2" s="1"/>
  <c r="N3101" i="2" s="1"/>
  <c r="G3101" i="2"/>
  <c r="AD3100" i="2"/>
  <c r="AC3100" i="2"/>
  <c r="K3100" i="2"/>
  <c r="L3100" i="2" s="1"/>
  <c r="G3100" i="2"/>
  <c r="AD3099" i="2"/>
  <c r="AC3099" i="2"/>
  <c r="L3099" i="2"/>
  <c r="O3099" i="2" s="1"/>
  <c r="P3099" i="2" s="1"/>
  <c r="K3099" i="2"/>
  <c r="M3099" i="2" s="1"/>
  <c r="G3099" i="2"/>
  <c r="AD3098" i="2"/>
  <c r="AC3098" i="2"/>
  <c r="M3098" i="2"/>
  <c r="K3098" i="2"/>
  <c r="L3098" i="2" s="1"/>
  <c r="G3098" i="2"/>
  <c r="AD3097" i="2"/>
  <c r="AC3097" i="2"/>
  <c r="L3097" i="2"/>
  <c r="K3097" i="2"/>
  <c r="M3097" i="2" s="1"/>
  <c r="N3097" i="2" s="1"/>
  <c r="G3097" i="2"/>
  <c r="AD3096" i="2"/>
  <c r="AC3096" i="2"/>
  <c r="K3096" i="2"/>
  <c r="L3096" i="2" s="1"/>
  <c r="G3096" i="2"/>
  <c r="AD3095" i="2"/>
  <c r="AC3095" i="2"/>
  <c r="L3095" i="2"/>
  <c r="O3095" i="2" s="1"/>
  <c r="P3095" i="2" s="1"/>
  <c r="K3095" i="2"/>
  <c r="M3095" i="2" s="1"/>
  <c r="G3095" i="2"/>
  <c r="AD3094" i="2"/>
  <c r="AC3094" i="2"/>
  <c r="M3094" i="2"/>
  <c r="K3094" i="2"/>
  <c r="L3094" i="2" s="1"/>
  <c r="G3094" i="2"/>
  <c r="AD3093" i="2"/>
  <c r="AC3093" i="2"/>
  <c r="L3093" i="2"/>
  <c r="K3093" i="2"/>
  <c r="M3093" i="2" s="1"/>
  <c r="N3093" i="2" s="1"/>
  <c r="G3093" i="2"/>
  <c r="AD3092" i="2"/>
  <c r="AC3092" i="2"/>
  <c r="K3092" i="2"/>
  <c r="L3092" i="2" s="1"/>
  <c r="G3092" i="2"/>
  <c r="AD3091" i="2"/>
  <c r="AC3091" i="2"/>
  <c r="L3091" i="2"/>
  <c r="O3091" i="2" s="1"/>
  <c r="P3091" i="2" s="1"/>
  <c r="K3091" i="2"/>
  <c r="M3091" i="2" s="1"/>
  <c r="G3091" i="2"/>
  <c r="AD3090" i="2"/>
  <c r="AC3090" i="2"/>
  <c r="M3090" i="2"/>
  <c r="K3090" i="2"/>
  <c r="L3090" i="2" s="1"/>
  <c r="G3090" i="2"/>
  <c r="AD3089" i="2"/>
  <c r="AC3089" i="2"/>
  <c r="L3089" i="2"/>
  <c r="K3089" i="2"/>
  <c r="M3089" i="2" s="1"/>
  <c r="N3089" i="2" s="1"/>
  <c r="G3089" i="2"/>
  <c r="AD3088" i="2"/>
  <c r="AC3088" i="2"/>
  <c r="K3088" i="2"/>
  <c r="L3088" i="2" s="1"/>
  <c r="G3088" i="2"/>
  <c r="AD3087" i="2"/>
  <c r="AC3087" i="2"/>
  <c r="L3087" i="2"/>
  <c r="O3087" i="2" s="1"/>
  <c r="P3087" i="2" s="1"/>
  <c r="K3087" i="2"/>
  <c r="M3087" i="2" s="1"/>
  <c r="G3087" i="2"/>
  <c r="AD3086" i="2"/>
  <c r="AC3086" i="2"/>
  <c r="M3086" i="2"/>
  <c r="K3086" i="2"/>
  <c r="L3086" i="2" s="1"/>
  <c r="G3086" i="2"/>
  <c r="AD3085" i="2"/>
  <c r="AC3085" i="2"/>
  <c r="L3085" i="2"/>
  <c r="K3085" i="2"/>
  <c r="M3085" i="2" s="1"/>
  <c r="N3085" i="2" s="1"/>
  <c r="G3085" i="2"/>
  <c r="AD3084" i="2"/>
  <c r="AC3084" i="2"/>
  <c r="K3084" i="2"/>
  <c r="L3084" i="2" s="1"/>
  <c r="G3084" i="2"/>
  <c r="AD3083" i="2"/>
  <c r="AC3083" i="2"/>
  <c r="L3083" i="2"/>
  <c r="O3083" i="2" s="1"/>
  <c r="P3083" i="2" s="1"/>
  <c r="K3083" i="2"/>
  <c r="M3083" i="2" s="1"/>
  <c r="G3083" i="2"/>
  <c r="AD3082" i="2"/>
  <c r="AC3082" i="2"/>
  <c r="M3082" i="2"/>
  <c r="K3082" i="2"/>
  <c r="L3082" i="2" s="1"/>
  <c r="G3082" i="2"/>
  <c r="AD3081" i="2"/>
  <c r="AC3081" i="2"/>
  <c r="L3081" i="2"/>
  <c r="K3081" i="2"/>
  <c r="M3081" i="2" s="1"/>
  <c r="N3081" i="2" s="1"/>
  <c r="G3081" i="2"/>
  <c r="AD3080" i="2"/>
  <c r="AC3080" i="2"/>
  <c r="K3080" i="2"/>
  <c r="L3080" i="2" s="1"/>
  <c r="G3080" i="2"/>
  <c r="AD3079" i="2"/>
  <c r="AC3079" i="2"/>
  <c r="L3079" i="2"/>
  <c r="O3079" i="2" s="1"/>
  <c r="P3079" i="2" s="1"/>
  <c r="K3079" i="2"/>
  <c r="M3079" i="2" s="1"/>
  <c r="G3079" i="2"/>
  <c r="AD3078" i="2"/>
  <c r="AC3078" i="2"/>
  <c r="M3078" i="2"/>
  <c r="K3078" i="2"/>
  <c r="L3078" i="2" s="1"/>
  <c r="G3078" i="2"/>
  <c r="AD3077" i="2"/>
  <c r="AC3077" i="2"/>
  <c r="L3077" i="2"/>
  <c r="K3077" i="2"/>
  <c r="M3077" i="2" s="1"/>
  <c r="N3077" i="2" s="1"/>
  <c r="G3077" i="2"/>
  <c r="AD3076" i="2"/>
  <c r="AC3076" i="2"/>
  <c r="K3076" i="2"/>
  <c r="L3076" i="2" s="1"/>
  <c r="G3076" i="2"/>
  <c r="AD3075" i="2"/>
  <c r="AC3075" i="2"/>
  <c r="L3075" i="2"/>
  <c r="O3075" i="2" s="1"/>
  <c r="P3075" i="2" s="1"/>
  <c r="K3075" i="2"/>
  <c r="M3075" i="2" s="1"/>
  <c r="G3075" i="2"/>
  <c r="AD3074" i="2"/>
  <c r="AC3074" i="2"/>
  <c r="M3074" i="2"/>
  <c r="K3074" i="2"/>
  <c r="L3074" i="2" s="1"/>
  <c r="G3074" i="2"/>
  <c r="AD3073" i="2"/>
  <c r="AC3073" i="2"/>
  <c r="L3073" i="2"/>
  <c r="K3073" i="2"/>
  <c r="M3073" i="2" s="1"/>
  <c r="N3073" i="2" s="1"/>
  <c r="G3073" i="2"/>
  <c r="AD3072" i="2"/>
  <c r="AC3072" i="2"/>
  <c r="K3072" i="2"/>
  <c r="L3072" i="2" s="1"/>
  <c r="G3072" i="2"/>
  <c r="AD3071" i="2"/>
  <c r="AC3071" i="2"/>
  <c r="L3071" i="2"/>
  <c r="O3071" i="2" s="1"/>
  <c r="P3071" i="2" s="1"/>
  <c r="K3071" i="2"/>
  <c r="M3071" i="2" s="1"/>
  <c r="G3071" i="2"/>
  <c r="AD3070" i="2"/>
  <c r="AC3070" i="2"/>
  <c r="M3070" i="2"/>
  <c r="K3070" i="2"/>
  <c r="L3070" i="2" s="1"/>
  <c r="G3070" i="2"/>
  <c r="AD3069" i="2"/>
  <c r="AC3069" i="2"/>
  <c r="L3069" i="2"/>
  <c r="K3069" i="2"/>
  <c r="M3069" i="2" s="1"/>
  <c r="N3069" i="2" s="1"/>
  <c r="G3069" i="2"/>
  <c r="AD3068" i="2"/>
  <c r="AC3068" i="2"/>
  <c r="K3068" i="2"/>
  <c r="L3068" i="2" s="1"/>
  <c r="G3068" i="2"/>
  <c r="AD3067" i="2"/>
  <c r="AC3067" i="2"/>
  <c r="L3067" i="2"/>
  <c r="O3067" i="2" s="1"/>
  <c r="P3067" i="2" s="1"/>
  <c r="K3067" i="2"/>
  <c r="M3067" i="2" s="1"/>
  <c r="G3067" i="2"/>
  <c r="AD3066" i="2"/>
  <c r="AC3066" i="2"/>
  <c r="M3066" i="2"/>
  <c r="K3066" i="2"/>
  <c r="L3066" i="2" s="1"/>
  <c r="G3066" i="2"/>
  <c r="AD3065" i="2"/>
  <c r="AC3065" i="2"/>
  <c r="L3065" i="2"/>
  <c r="K3065" i="2"/>
  <c r="M3065" i="2" s="1"/>
  <c r="N3065" i="2" s="1"/>
  <c r="G3065" i="2"/>
  <c r="AD3064" i="2"/>
  <c r="AC3064" i="2"/>
  <c r="K3064" i="2"/>
  <c r="L3064" i="2" s="1"/>
  <c r="G3064" i="2"/>
  <c r="AD3063" i="2"/>
  <c r="AC3063" i="2"/>
  <c r="L3063" i="2"/>
  <c r="O3063" i="2" s="1"/>
  <c r="P3063" i="2" s="1"/>
  <c r="K3063" i="2"/>
  <c r="M3063" i="2" s="1"/>
  <c r="G3063" i="2"/>
  <c r="AD3062" i="2"/>
  <c r="AC3062" i="2"/>
  <c r="M3062" i="2"/>
  <c r="K3062" i="2"/>
  <c r="L3062" i="2" s="1"/>
  <c r="G3062" i="2"/>
  <c r="AD3061" i="2"/>
  <c r="AC3061" i="2"/>
  <c r="L3061" i="2"/>
  <c r="K3061" i="2"/>
  <c r="M3061" i="2" s="1"/>
  <c r="N3061" i="2" s="1"/>
  <c r="G3061" i="2"/>
  <c r="AD3060" i="2"/>
  <c r="AC3060" i="2"/>
  <c r="K3060" i="2"/>
  <c r="L3060" i="2" s="1"/>
  <c r="G3060" i="2"/>
  <c r="AD3059" i="2"/>
  <c r="AC3059" i="2"/>
  <c r="L3059" i="2"/>
  <c r="O3059" i="2" s="1"/>
  <c r="P3059" i="2" s="1"/>
  <c r="K3059" i="2"/>
  <c r="M3059" i="2" s="1"/>
  <c r="G3059" i="2"/>
  <c r="AD3058" i="2"/>
  <c r="AC3058" i="2"/>
  <c r="M3058" i="2"/>
  <c r="K3058" i="2"/>
  <c r="L3058" i="2" s="1"/>
  <c r="G3058" i="2"/>
  <c r="AD3057" i="2"/>
  <c r="AC3057" i="2"/>
  <c r="L3057" i="2"/>
  <c r="K3057" i="2"/>
  <c r="M3057" i="2" s="1"/>
  <c r="N3057" i="2" s="1"/>
  <c r="G3057" i="2"/>
  <c r="AD3056" i="2"/>
  <c r="AC3056" i="2"/>
  <c r="K3056" i="2"/>
  <c r="L3056" i="2" s="1"/>
  <c r="G3056" i="2"/>
  <c r="AD3055" i="2"/>
  <c r="AC3055" i="2"/>
  <c r="L3055" i="2"/>
  <c r="O3055" i="2" s="1"/>
  <c r="P3055" i="2" s="1"/>
  <c r="K3055" i="2"/>
  <c r="M3055" i="2" s="1"/>
  <c r="G3055" i="2"/>
  <c r="AD3054" i="2"/>
  <c r="AC3054" i="2"/>
  <c r="M3054" i="2"/>
  <c r="K3054" i="2"/>
  <c r="L3054" i="2" s="1"/>
  <c r="G3054" i="2"/>
  <c r="AD3053" i="2"/>
  <c r="AC3053" i="2"/>
  <c r="L3053" i="2"/>
  <c r="K3053" i="2"/>
  <c r="M3053" i="2" s="1"/>
  <c r="N3053" i="2" s="1"/>
  <c r="G3053" i="2"/>
  <c r="AD3052" i="2"/>
  <c r="AC3052" i="2"/>
  <c r="K3052" i="2"/>
  <c r="L3052" i="2" s="1"/>
  <c r="G3052" i="2"/>
  <c r="AD3051" i="2"/>
  <c r="AC3051" i="2"/>
  <c r="L3051" i="2"/>
  <c r="O3051" i="2" s="1"/>
  <c r="P3051" i="2" s="1"/>
  <c r="K3051" i="2"/>
  <c r="M3051" i="2" s="1"/>
  <c r="G3051" i="2"/>
  <c r="AD3050" i="2"/>
  <c r="AC3050" i="2"/>
  <c r="M3050" i="2"/>
  <c r="K3050" i="2"/>
  <c r="L3050" i="2" s="1"/>
  <c r="G3050" i="2"/>
  <c r="AD3049" i="2"/>
  <c r="AC3049" i="2"/>
  <c r="L3049" i="2"/>
  <c r="K3049" i="2"/>
  <c r="M3049" i="2" s="1"/>
  <c r="N3049" i="2" s="1"/>
  <c r="G3049" i="2"/>
  <c r="AD3048" i="2"/>
  <c r="AC3048" i="2"/>
  <c r="K3048" i="2"/>
  <c r="L3048" i="2" s="1"/>
  <c r="G3048" i="2"/>
  <c r="AD3047" i="2"/>
  <c r="AC3047" i="2"/>
  <c r="L3047" i="2"/>
  <c r="O3047" i="2" s="1"/>
  <c r="P3047" i="2" s="1"/>
  <c r="K3047" i="2"/>
  <c r="M3047" i="2" s="1"/>
  <c r="G3047" i="2"/>
  <c r="AD3046" i="2"/>
  <c r="AC3046" i="2"/>
  <c r="M3046" i="2"/>
  <c r="K3046" i="2"/>
  <c r="L3046" i="2" s="1"/>
  <c r="G3046" i="2"/>
  <c r="AD3045" i="2"/>
  <c r="AC3045" i="2"/>
  <c r="L3045" i="2"/>
  <c r="K3045" i="2"/>
  <c r="M3045" i="2" s="1"/>
  <c r="N3045" i="2" s="1"/>
  <c r="G3045" i="2"/>
  <c r="AD3044" i="2"/>
  <c r="AC3044" i="2"/>
  <c r="K3044" i="2"/>
  <c r="L3044" i="2" s="1"/>
  <c r="G3044" i="2"/>
  <c r="AD3043" i="2"/>
  <c r="AC3043" i="2"/>
  <c r="L3043" i="2"/>
  <c r="O3043" i="2" s="1"/>
  <c r="P3043" i="2" s="1"/>
  <c r="K3043" i="2"/>
  <c r="M3043" i="2" s="1"/>
  <c r="G3043" i="2"/>
  <c r="AD3042" i="2"/>
  <c r="AC3042" i="2"/>
  <c r="M3042" i="2"/>
  <c r="K3042" i="2"/>
  <c r="L3042" i="2" s="1"/>
  <c r="G3042" i="2"/>
  <c r="AD3041" i="2"/>
  <c r="AC3041" i="2"/>
  <c r="L3041" i="2"/>
  <c r="K3041" i="2"/>
  <c r="M3041" i="2" s="1"/>
  <c r="N3041" i="2" s="1"/>
  <c r="G3041" i="2"/>
  <c r="AD3040" i="2"/>
  <c r="AC3040" i="2"/>
  <c r="K3040" i="2"/>
  <c r="L3040" i="2" s="1"/>
  <c r="G3040" i="2"/>
  <c r="AD3039" i="2"/>
  <c r="AC3039" i="2"/>
  <c r="L3039" i="2"/>
  <c r="O3039" i="2" s="1"/>
  <c r="P3039" i="2" s="1"/>
  <c r="K3039" i="2"/>
  <c r="M3039" i="2" s="1"/>
  <c r="G3039" i="2"/>
  <c r="AD3038" i="2"/>
  <c r="AC3038" i="2"/>
  <c r="M3038" i="2"/>
  <c r="K3038" i="2"/>
  <c r="L3038" i="2" s="1"/>
  <c r="G3038" i="2"/>
  <c r="AD3037" i="2"/>
  <c r="AC3037" i="2"/>
  <c r="L3037" i="2"/>
  <c r="K3037" i="2"/>
  <c r="M3037" i="2" s="1"/>
  <c r="N3037" i="2" s="1"/>
  <c r="G3037" i="2"/>
  <c r="AD3036" i="2"/>
  <c r="AC3036" i="2"/>
  <c r="K3036" i="2"/>
  <c r="L3036" i="2" s="1"/>
  <c r="G3036" i="2"/>
  <c r="AD3035" i="2"/>
  <c r="AC3035" i="2"/>
  <c r="L3035" i="2"/>
  <c r="O3035" i="2" s="1"/>
  <c r="P3035" i="2" s="1"/>
  <c r="K3035" i="2"/>
  <c r="M3035" i="2" s="1"/>
  <c r="G3035" i="2"/>
  <c r="AD3034" i="2"/>
  <c r="AC3034" i="2"/>
  <c r="M3034" i="2"/>
  <c r="K3034" i="2"/>
  <c r="L3034" i="2" s="1"/>
  <c r="G3034" i="2"/>
  <c r="AD3033" i="2"/>
  <c r="AC3033" i="2"/>
  <c r="L3033" i="2"/>
  <c r="K3033" i="2"/>
  <c r="M3033" i="2" s="1"/>
  <c r="N3033" i="2" s="1"/>
  <c r="G3033" i="2"/>
  <c r="AD3032" i="2"/>
  <c r="AC3032" i="2"/>
  <c r="K3032" i="2"/>
  <c r="L3032" i="2" s="1"/>
  <c r="G3032" i="2"/>
  <c r="AD3031" i="2"/>
  <c r="AC3031" i="2"/>
  <c r="L3031" i="2"/>
  <c r="O3031" i="2" s="1"/>
  <c r="P3031" i="2" s="1"/>
  <c r="K3031" i="2"/>
  <c r="M3031" i="2" s="1"/>
  <c r="G3031" i="2"/>
  <c r="AD3030" i="2"/>
  <c r="AC3030" i="2"/>
  <c r="M3030" i="2"/>
  <c r="K3030" i="2"/>
  <c r="L3030" i="2" s="1"/>
  <c r="G3030" i="2"/>
  <c r="AD3029" i="2"/>
  <c r="AC3029" i="2"/>
  <c r="L3029" i="2"/>
  <c r="K3029" i="2"/>
  <c r="M3029" i="2" s="1"/>
  <c r="N3029" i="2" s="1"/>
  <c r="G3029" i="2"/>
  <c r="AD3028" i="2"/>
  <c r="AC3028" i="2"/>
  <c r="K3028" i="2"/>
  <c r="L3028" i="2" s="1"/>
  <c r="G3028" i="2"/>
  <c r="AD3027" i="2"/>
  <c r="AC3027" i="2"/>
  <c r="L3027" i="2"/>
  <c r="O3027" i="2" s="1"/>
  <c r="P3027" i="2" s="1"/>
  <c r="K3027" i="2"/>
  <c r="M3027" i="2" s="1"/>
  <c r="G3027" i="2"/>
  <c r="AD3026" i="2"/>
  <c r="AC3026" i="2"/>
  <c r="M3026" i="2"/>
  <c r="K3026" i="2"/>
  <c r="L3026" i="2" s="1"/>
  <c r="G3026" i="2"/>
  <c r="AD3025" i="2"/>
  <c r="AC3025" i="2"/>
  <c r="L3025" i="2"/>
  <c r="K3025" i="2"/>
  <c r="M3025" i="2" s="1"/>
  <c r="N3025" i="2" s="1"/>
  <c r="G3025" i="2"/>
  <c r="AD3024" i="2"/>
  <c r="AC3024" i="2"/>
  <c r="K3024" i="2"/>
  <c r="L3024" i="2" s="1"/>
  <c r="G3024" i="2"/>
  <c r="AD3023" i="2"/>
  <c r="AC3023" i="2"/>
  <c r="L3023" i="2"/>
  <c r="O3023" i="2" s="1"/>
  <c r="P3023" i="2" s="1"/>
  <c r="K3023" i="2"/>
  <c r="M3023" i="2" s="1"/>
  <c r="G3023" i="2"/>
  <c r="AD3022" i="2"/>
  <c r="AC3022" i="2"/>
  <c r="M3022" i="2"/>
  <c r="K3022" i="2"/>
  <c r="L3022" i="2" s="1"/>
  <c r="G3022" i="2"/>
  <c r="AD3021" i="2"/>
  <c r="AC3021" i="2"/>
  <c r="L3021" i="2"/>
  <c r="K3021" i="2"/>
  <c r="M3021" i="2" s="1"/>
  <c r="N3021" i="2" s="1"/>
  <c r="G3021" i="2"/>
  <c r="AD3020" i="2"/>
  <c r="AC3020" i="2"/>
  <c r="K3020" i="2"/>
  <c r="L3020" i="2" s="1"/>
  <c r="G3020" i="2"/>
  <c r="AD3019" i="2"/>
  <c r="AC3019" i="2"/>
  <c r="L3019" i="2"/>
  <c r="O3019" i="2" s="1"/>
  <c r="P3019" i="2" s="1"/>
  <c r="K3019" i="2"/>
  <c r="M3019" i="2" s="1"/>
  <c r="G3019" i="2"/>
  <c r="AD3018" i="2"/>
  <c r="AC3018" i="2"/>
  <c r="M3018" i="2"/>
  <c r="K3018" i="2"/>
  <c r="L3018" i="2" s="1"/>
  <c r="G3018" i="2"/>
  <c r="AD3017" i="2"/>
  <c r="AC3017" i="2"/>
  <c r="L3017" i="2"/>
  <c r="K3017" i="2"/>
  <c r="M3017" i="2" s="1"/>
  <c r="N3017" i="2" s="1"/>
  <c r="G3017" i="2"/>
  <c r="AD3016" i="2"/>
  <c r="AC3016" i="2"/>
  <c r="K3016" i="2"/>
  <c r="L3016" i="2" s="1"/>
  <c r="G3016" i="2"/>
  <c r="AD3015" i="2"/>
  <c r="AC3015" i="2"/>
  <c r="L3015" i="2"/>
  <c r="O3015" i="2" s="1"/>
  <c r="P3015" i="2" s="1"/>
  <c r="K3015" i="2"/>
  <c r="M3015" i="2" s="1"/>
  <c r="G3015" i="2"/>
  <c r="AD3014" i="2"/>
  <c r="AC3014" i="2"/>
  <c r="M3014" i="2"/>
  <c r="K3014" i="2"/>
  <c r="L3014" i="2" s="1"/>
  <c r="G3014" i="2"/>
  <c r="AD3013" i="2"/>
  <c r="AC3013" i="2"/>
  <c r="L3013" i="2"/>
  <c r="K3013" i="2"/>
  <c r="M3013" i="2" s="1"/>
  <c r="N3013" i="2" s="1"/>
  <c r="G3013" i="2"/>
  <c r="AD3012" i="2"/>
  <c r="AC3012" i="2"/>
  <c r="K3012" i="2"/>
  <c r="L3012" i="2" s="1"/>
  <c r="G3012" i="2"/>
  <c r="AD3011" i="2"/>
  <c r="AC3011" i="2"/>
  <c r="L3011" i="2"/>
  <c r="O3011" i="2" s="1"/>
  <c r="P3011" i="2" s="1"/>
  <c r="K3011" i="2"/>
  <c r="M3011" i="2" s="1"/>
  <c r="G3011" i="2"/>
  <c r="AD3010" i="2"/>
  <c r="AC3010" i="2"/>
  <c r="M3010" i="2"/>
  <c r="K3010" i="2"/>
  <c r="L3010" i="2" s="1"/>
  <c r="G3010" i="2"/>
  <c r="AD3009" i="2"/>
  <c r="AC3009" i="2"/>
  <c r="L3009" i="2"/>
  <c r="K3009" i="2"/>
  <c r="M3009" i="2" s="1"/>
  <c r="N3009" i="2" s="1"/>
  <c r="G3009" i="2"/>
  <c r="AD3008" i="2"/>
  <c r="AC3008" i="2"/>
  <c r="K3008" i="2"/>
  <c r="L3008" i="2" s="1"/>
  <c r="G3008" i="2"/>
  <c r="AD3007" i="2"/>
  <c r="AC3007" i="2"/>
  <c r="L3007" i="2"/>
  <c r="O3007" i="2" s="1"/>
  <c r="P3007" i="2" s="1"/>
  <c r="K3007" i="2"/>
  <c r="M3007" i="2" s="1"/>
  <c r="G3007" i="2"/>
  <c r="AD3006" i="2"/>
  <c r="AC3006" i="2"/>
  <c r="M3006" i="2"/>
  <c r="K3006" i="2"/>
  <c r="L3006" i="2" s="1"/>
  <c r="G3006" i="2"/>
  <c r="AD3005" i="2"/>
  <c r="AC3005" i="2"/>
  <c r="L3005" i="2"/>
  <c r="K3005" i="2"/>
  <c r="M3005" i="2" s="1"/>
  <c r="N3005" i="2" s="1"/>
  <c r="G3005" i="2"/>
  <c r="AD3004" i="2"/>
  <c r="AC3004" i="2"/>
  <c r="K3004" i="2"/>
  <c r="L3004" i="2" s="1"/>
  <c r="G3004" i="2"/>
  <c r="AD3003" i="2"/>
  <c r="AC3003" i="2"/>
  <c r="L3003" i="2"/>
  <c r="O3003" i="2" s="1"/>
  <c r="P3003" i="2" s="1"/>
  <c r="K3003" i="2"/>
  <c r="M3003" i="2" s="1"/>
  <c r="G3003" i="2"/>
  <c r="AD3002" i="2"/>
  <c r="AC3002" i="2"/>
  <c r="M3002" i="2"/>
  <c r="K3002" i="2"/>
  <c r="L3002" i="2" s="1"/>
  <c r="G3002" i="2"/>
  <c r="AD3001" i="2"/>
  <c r="AC3001" i="2"/>
  <c r="L3001" i="2"/>
  <c r="K3001" i="2"/>
  <c r="M3001" i="2" s="1"/>
  <c r="N3001" i="2" s="1"/>
  <c r="G3001" i="2"/>
  <c r="AD3000" i="2"/>
  <c r="AC3000" i="2"/>
  <c r="K3000" i="2"/>
  <c r="L3000" i="2" s="1"/>
  <c r="G3000" i="2"/>
  <c r="AD2999" i="2"/>
  <c r="AC2999" i="2"/>
  <c r="L2999" i="2"/>
  <c r="O2999" i="2" s="1"/>
  <c r="P2999" i="2" s="1"/>
  <c r="K2999" i="2"/>
  <c r="M2999" i="2" s="1"/>
  <c r="G2999" i="2"/>
  <c r="AD2998" i="2"/>
  <c r="AC2998" i="2"/>
  <c r="M2998" i="2"/>
  <c r="K2998" i="2"/>
  <c r="L2998" i="2" s="1"/>
  <c r="G2998" i="2"/>
  <c r="AD2997" i="2"/>
  <c r="AC2997" i="2"/>
  <c r="L2997" i="2"/>
  <c r="K2997" i="2"/>
  <c r="M2997" i="2" s="1"/>
  <c r="N2997" i="2" s="1"/>
  <c r="G2997" i="2"/>
  <c r="AD2996" i="2"/>
  <c r="AC2996" i="2"/>
  <c r="K2996" i="2"/>
  <c r="L2996" i="2" s="1"/>
  <c r="G2996" i="2"/>
  <c r="AD2995" i="2"/>
  <c r="AC2995" i="2"/>
  <c r="L2995" i="2"/>
  <c r="O2995" i="2" s="1"/>
  <c r="P2995" i="2" s="1"/>
  <c r="K2995" i="2"/>
  <c r="M2995" i="2" s="1"/>
  <c r="G2995" i="2"/>
  <c r="AD2994" i="2"/>
  <c r="AC2994" i="2"/>
  <c r="M2994" i="2"/>
  <c r="K2994" i="2"/>
  <c r="L2994" i="2" s="1"/>
  <c r="G2994" i="2"/>
  <c r="AD2993" i="2"/>
  <c r="AC2993" i="2"/>
  <c r="L2993" i="2"/>
  <c r="K2993" i="2"/>
  <c r="M2993" i="2" s="1"/>
  <c r="N2993" i="2" s="1"/>
  <c r="G2993" i="2"/>
  <c r="AD2992" i="2"/>
  <c r="AC2992" i="2"/>
  <c r="K2992" i="2"/>
  <c r="L2992" i="2" s="1"/>
  <c r="G2992" i="2"/>
  <c r="AD2991" i="2"/>
  <c r="AC2991" i="2"/>
  <c r="L2991" i="2"/>
  <c r="O2991" i="2" s="1"/>
  <c r="P2991" i="2" s="1"/>
  <c r="K2991" i="2"/>
  <c r="M2991" i="2" s="1"/>
  <c r="G2991" i="2"/>
  <c r="AD2990" i="2"/>
  <c r="AC2990" i="2"/>
  <c r="M2990" i="2"/>
  <c r="K2990" i="2"/>
  <c r="L2990" i="2" s="1"/>
  <c r="G2990" i="2"/>
  <c r="AD2989" i="2"/>
  <c r="AC2989" i="2"/>
  <c r="L2989" i="2"/>
  <c r="K2989" i="2"/>
  <c r="M2989" i="2" s="1"/>
  <c r="N2989" i="2" s="1"/>
  <c r="G2989" i="2"/>
  <c r="AD2988" i="2"/>
  <c r="AC2988" i="2"/>
  <c r="K2988" i="2"/>
  <c r="L2988" i="2" s="1"/>
  <c r="G2988" i="2"/>
  <c r="AD2987" i="2"/>
  <c r="AC2987" i="2"/>
  <c r="L2987" i="2"/>
  <c r="O2987" i="2" s="1"/>
  <c r="P2987" i="2" s="1"/>
  <c r="K2987" i="2"/>
  <c r="M2987" i="2" s="1"/>
  <c r="G2987" i="2"/>
  <c r="AD2986" i="2"/>
  <c r="AC2986" i="2"/>
  <c r="M2986" i="2"/>
  <c r="K2986" i="2"/>
  <c r="L2986" i="2" s="1"/>
  <c r="G2986" i="2"/>
  <c r="AD2985" i="2"/>
  <c r="AC2985" i="2"/>
  <c r="L2985" i="2"/>
  <c r="K2985" i="2"/>
  <c r="M2985" i="2" s="1"/>
  <c r="N2985" i="2" s="1"/>
  <c r="G2985" i="2"/>
  <c r="AD2984" i="2"/>
  <c r="AC2984" i="2"/>
  <c r="K2984" i="2"/>
  <c r="L2984" i="2" s="1"/>
  <c r="G2984" i="2"/>
  <c r="AD2983" i="2"/>
  <c r="AC2983" i="2"/>
  <c r="L2983" i="2"/>
  <c r="O2983" i="2" s="1"/>
  <c r="P2983" i="2" s="1"/>
  <c r="K2983" i="2"/>
  <c r="M2983" i="2" s="1"/>
  <c r="G2983" i="2"/>
  <c r="AD2982" i="2"/>
  <c r="AC2982" i="2"/>
  <c r="M2982" i="2"/>
  <c r="K2982" i="2"/>
  <c r="L2982" i="2" s="1"/>
  <c r="G2982" i="2"/>
  <c r="AD2981" i="2"/>
  <c r="AC2981" i="2"/>
  <c r="L2981" i="2"/>
  <c r="K2981" i="2"/>
  <c r="M2981" i="2" s="1"/>
  <c r="N2981" i="2" s="1"/>
  <c r="G2981" i="2"/>
  <c r="AD2980" i="2"/>
  <c r="AC2980" i="2"/>
  <c r="K2980" i="2"/>
  <c r="L2980" i="2" s="1"/>
  <c r="G2980" i="2"/>
  <c r="AD2979" i="2"/>
  <c r="AC2979" i="2"/>
  <c r="L2979" i="2"/>
  <c r="O2979" i="2" s="1"/>
  <c r="P2979" i="2" s="1"/>
  <c r="K2979" i="2"/>
  <c r="M2979" i="2" s="1"/>
  <c r="G2979" i="2"/>
  <c r="AD2978" i="2"/>
  <c r="AC2978" i="2"/>
  <c r="M2978" i="2"/>
  <c r="K2978" i="2"/>
  <c r="L2978" i="2" s="1"/>
  <c r="G2978" i="2"/>
  <c r="AD2977" i="2"/>
  <c r="AC2977" i="2"/>
  <c r="L2977" i="2"/>
  <c r="K2977" i="2"/>
  <c r="M2977" i="2" s="1"/>
  <c r="N2977" i="2" s="1"/>
  <c r="G2977" i="2"/>
  <c r="AD2976" i="2"/>
  <c r="AC2976" i="2"/>
  <c r="K2976" i="2"/>
  <c r="L2976" i="2" s="1"/>
  <c r="G2976" i="2"/>
  <c r="AD2975" i="2"/>
  <c r="AC2975" i="2"/>
  <c r="L2975" i="2"/>
  <c r="O2975" i="2" s="1"/>
  <c r="P2975" i="2" s="1"/>
  <c r="K2975" i="2"/>
  <c r="M2975" i="2" s="1"/>
  <c r="G2975" i="2"/>
  <c r="AD2974" i="2"/>
  <c r="AC2974" i="2"/>
  <c r="M2974" i="2"/>
  <c r="K2974" i="2"/>
  <c r="L2974" i="2" s="1"/>
  <c r="G2974" i="2"/>
  <c r="AD2973" i="2"/>
  <c r="AC2973" i="2"/>
  <c r="L2973" i="2"/>
  <c r="K2973" i="2"/>
  <c r="M2973" i="2" s="1"/>
  <c r="N2973" i="2" s="1"/>
  <c r="G2973" i="2"/>
  <c r="AD2972" i="2"/>
  <c r="AC2972" i="2"/>
  <c r="K2972" i="2"/>
  <c r="L2972" i="2" s="1"/>
  <c r="G2972" i="2"/>
  <c r="AD2971" i="2"/>
  <c r="AC2971" i="2"/>
  <c r="L2971" i="2"/>
  <c r="O2971" i="2" s="1"/>
  <c r="P2971" i="2" s="1"/>
  <c r="K2971" i="2"/>
  <c r="M2971" i="2" s="1"/>
  <c r="G2971" i="2"/>
  <c r="AD2970" i="2"/>
  <c r="AC2970" i="2"/>
  <c r="M2970" i="2"/>
  <c r="K2970" i="2"/>
  <c r="L2970" i="2" s="1"/>
  <c r="G2970" i="2"/>
  <c r="AD2969" i="2"/>
  <c r="AC2969" i="2"/>
  <c r="L2969" i="2"/>
  <c r="K2969" i="2"/>
  <c r="M2969" i="2" s="1"/>
  <c r="N2969" i="2" s="1"/>
  <c r="G2969" i="2"/>
  <c r="AD2968" i="2"/>
  <c r="AC2968" i="2"/>
  <c r="K2968" i="2"/>
  <c r="L2968" i="2" s="1"/>
  <c r="G2968" i="2"/>
  <c r="AD2967" i="2"/>
  <c r="AC2967" i="2"/>
  <c r="L2967" i="2"/>
  <c r="O2967" i="2" s="1"/>
  <c r="P2967" i="2" s="1"/>
  <c r="K2967" i="2"/>
  <c r="M2967" i="2" s="1"/>
  <c r="G2967" i="2"/>
  <c r="AD2966" i="2"/>
  <c r="AC2966" i="2"/>
  <c r="M2966" i="2"/>
  <c r="K2966" i="2"/>
  <c r="L2966" i="2" s="1"/>
  <c r="G2966" i="2"/>
  <c r="AD2965" i="2"/>
  <c r="AC2965" i="2"/>
  <c r="L2965" i="2"/>
  <c r="K2965" i="2"/>
  <c r="M2965" i="2" s="1"/>
  <c r="N2965" i="2" s="1"/>
  <c r="G2965" i="2"/>
  <c r="AD2964" i="2"/>
  <c r="AC2964" i="2"/>
  <c r="K2964" i="2"/>
  <c r="L2964" i="2" s="1"/>
  <c r="G2964" i="2"/>
  <c r="AD2963" i="2"/>
  <c r="AC2963" i="2"/>
  <c r="L2963" i="2"/>
  <c r="O2963" i="2" s="1"/>
  <c r="P2963" i="2" s="1"/>
  <c r="K2963" i="2"/>
  <c r="M2963" i="2" s="1"/>
  <c r="G2963" i="2"/>
  <c r="AD2962" i="2"/>
  <c r="AC2962" i="2"/>
  <c r="M2962" i="2"/>
  <c r="K2962" i="2"/>
  <c r="L2962" i="2" s="1"/>
  <c r="G2962" i="2"/>
  <c r="AD2961" i="2"/>
  <c r="AC2961" i="2"/>
  <c r="L2961" i="2"/>
  <c r="K2961" i="2"/>
  <c r="M2961" i="2" s="1"/>
  <c r="N2961" i="2" s="1"/>
  <c r="G2961" i="2"/>
  <c r="AD2960" i="2"/>
  <c r="AC2960" i="2"/>
  <c r="K2960" i="2"/>
  <c r="L2960" i="2" s="1"/>
  <c r="G2960" i="2"/>
  <c r="AD2959" i="2"/>
  <c r="AC2959" i="2"/>
  <c r="L2959" i="2"/>
  <c r="O2959" i="2" s="1"/>
  <c r="P2959" i="2" s="1"/>
  <c r="K2959" i="2"/>
  <c r="M2959" i="2" s="1"/>
  <c r="G2959" i="2"/>
  <c r="AD2958" i="2"/>
  <c r="AC2958" i="2"/>
  <c r="M2958" i="2"/>
  <c r="K2958" i="2"/>
  <c r="L2958" i="2" s="1"/>
  <c r="G2958" i="2"/>
  <c r="AD2957" i="2"/>
  <c r="AC2957" i="2"/>
  <c r="L2957" i="2"/>
  <c r="K2957" i="2"/>
  <c r="M2957" i="2" s="1"/>
  <c r="N2957" i="2" s="1"/>
  <c r="G2957" i="2"/>
  <c r="AD2956" i="2"/>
  <c r="AC2956" i="2"/>
  <c r="K2956" i="2"/>
  <c r="L2956" i="2" s="1"/>
  <c r="G2956" i="2"/>
  <c r="AD2955" i="2"/>
  <c r="AC2955" i="2"/>
  <c r="L2955" i="2"/>
  <c r="O2955" i="2" s="1"/>
  <c r="P2955" i="2" s="1"/>
  <c r="K2955" i="2"/>
  <c r="M2955" i="2" s="1"/>
  <c r="G2955" i="2"/>
  <c r="AD2954" i="2"/>
  <c r="AC2954" i="2"/>
  <c r="M2954" i="2"/>
  <c r="K2954" i="2"/>
  <c r="L2954" i="2" s="1"/>
  <c r="G2954" i="2"/>
  <c r="AD2953" i="2"/>
  <c r="AC2953" i="2"/>
  <c r="L2953" i="2"/>
  <c r="K2953" i="2"/>
  <c r="M2953" i="2" s="1"/>
  <c r="N2953" i="2" s="1"/>
  <c r="G2953" i="2"/>
  <c r="AD2952" i="2"/>
  <c r="AC2952" i="2"/>
  <c r="K2952" i="2"/>
  <c r="L2952" i="2" s="1"/>
  <c r="G2952" i="2"/>
  <c r="AD2951" i="2"/>
  <c r="AC2951" i="2"/>
  <c r="L2951" i="2"/>
  <c r="O2951" i="2" s="1"/>
  <c r="P2951" i="2" s="1"/>
  <c r="K2951" i="2"/>
  <c r="M2951" i="2" s="1"/>
  <c r="G2951" i="2"/>
  <c r="AD2950" i="2"/>
  <c r="AC2950" i="2"/>
  <c r="M2950" i="2"/>
  <c r="K2950" i="2"/>
  <c r="L2950" i="2" s="1"/>
  <c r="G2950" i="2"/>
  <c r="AD2949" i="2"/>
  <c r="AC2949" i="2"/>
  <c r="L2949" i="2"/>
  <c r="K2949" i="2"/>
  <c r="M2949" i="2" s="1"/>
  <c r="N2949" i="2" s="1"/>
  <c r="G2949" i="2"/>
  <c r="AD2948" i="2"/>
  <c r="AC2948" i="2"/>
  <c r="K2948" i="2"/>
  <c r="L2948" i="2" s="1"/>
  <c r="G2948" i="2"/>
  <c r="AD2947" i="2"/>
  <c r="AC2947" i="2"/>
  <c r="L2947" i="2"/>
  <c r="O2947" i="2" s="1"/>
  <c r="P2947" i="2" s="1"/>
  <c r="K2947" i="2"/>
  <c r="M2947" i="2" s="1"/>
  <c r="G2947" i="2"/>
  <c r="AD2946" i="2"/>
  <c r="AC2946" i="2"/>
  <c r="M2946" i="2"/>
  <c r="K2946" i="2"/>
  <c r="L2946" i="2" s="1"/>
  <c r="G2946" i="2"/>
  <c r="AD2945" i="2"/>
  <c r="AC2945" i="2"/>
  <c r="L2945" i="2"/>
  <c r="K2945" i="2"/>
  <c r="M2945" i="2" s="1"/>
  <c r="N2945" i="2" s="1"/>
  <c r="G2945" i="2"/>
  <c r="AD2944" i="2"/>
  <c r="AC2944" i="2"/>
  <c r="K2944" i="2"/>
  <c r="L2944" i="2" s="1"/>
  <c r="G2944" i="2"/>
  <c r="AD2943" i="2"/>
  <c r="AC2943" i="2"/>
  <c r="L2943" i="2"/>
  <c r="O2943" i="2" s="1"/>
  <c r="P2943" i="2" s="1"/>
  <c r="K2943" i="2"/>
  <c r="M2943" i="2" s="1"/>
  <c r="G2943" i="2"/>
  <c r="AD2942" i="2"/>
  <c r="AC2942" i="2"/>
  <c r="M2942" i="2"/>
  <c r="K2942" i="2"/>
  <c r="L2942" i="2" s="1"/>
  <c r="G2942" i="2"/>
  <c r="AD2941" i="2"/>
  <c r="AC2941" i="2"/>
  <c r="L2941" i="2"/>
  <c r="K2941" i="2"/>
  <c r="M2941" i="2" s="1"/>
  <c r="N2941" i="2" s="1"/>
  <c r="G2941" i="2"/>
  <c r="AD2940" i="2"/>
  <c r="AC2940" i="2"/>
  <c r="K2940" i="2"/>
  <c r="L2940" i="2" s="1"/>
  <c r="G2940" i="2"/>
  <c r="AD2939" i="2"/>
  <c r="AC2939" i="2"/>
  <c r="L2939" i="2"/>
  <c r="O2939" i="2" s="1"/>
  <c r="P2939" i="2" s="1"/>
  <c r="K2939" i="2"/>
  <c r="M2939" i="2" s="1"/>
  <c r="G2939" i="2"/>
  <c r="AD2938" i="2"/>
  <c r="AC2938" i="2"/>
  <c r="M2938" i="2"/>
  <c r="K2938" i="2"/>
  <c r="L2938" i="2" s="1"/>
  <c r="G2938" i="2"/>
  <c r="AD2937" i="2"/>
  <c r="AC2937" i="2"/>
  <c r="L2937" i="2"/>
  <c r="K2937" i="2"/>
  <c r="M2937" i="2" s="1"/>
  <c r="N2937" i="2" s="1"/>
  <c r="G2937" i="2"/>
  <c r="AD2936" i="2"/>
  <c r="AC2936" i="2"/>
  <c r="K2936" i="2"/>
  <c r="L2936" i="2" s="1"/>
  <c r="G2936" i="2"/>
  <c r="AD2935" i="2"/>
  <c r="AC2935" i="2"/>
  <c r="L2935" i="2"/>
  <c r="O2935" i="2" s="1"/>
  <c r="P2935" i="2" s="1"/>
  <c r="K2935" i="2"/>
  <c r="M2935" i="2" s="1"/>
  <c r="G2935" i="2"/>
  <c r="AD2934" i="2"/>
  <c r="AC2934" i="2"/>
  <c r="M2934" i="2"/>
  <c r="K2934" i="2"/>
  <c r="L2934" i="2" s="1"/>
  <c r="G2934" i="2"/>
  <c r="AD2933" i="2"/>
  <c r="AC2933" i="2"/>
  <c r="L2933" i="2"/>
  <c r="K2933" i="2"/>
  <c r="M2933" i="2" s="1"/>
  <c r="N2933" i="2" s="1"/>
  <c r="G2933" i="2"/>
  <c r="AD2932" i="2"/>
  <c r="AC2932" i="2"/>
  <c r="K2932" i="2"/>
  <c r="L2932" i="2" s="1"/>
  <c r="G2932" i="2"/>
  <c r="AD2931" i="2"/>
  <c r="AC2931" i="2"/>
  <c r="L2931" i="2"/>
  <c r="O2931" i="2" s="1"/>
  <c r="P2931" i="2" s="1"/>
  <c r="K2931" i="2"/>
  <c r="M2931" i="2" s="1"/>
  <c r="G2931" i="2"/>
  <c r="AD2930" i="2"/>
  <c r="AC2930" i="2"/>
  <c r="M2930" i="2"/>
  <c r="K2930" i="2"/>
  <c r="L2930" i="2" s="1"/>
  <c r="G2930" i="2"/>
  <c r="AD2929" i="2"/>
  <c r="AC2929" i="2"/>
  <c r="L2929" i="2"/>
  <c r="K2929" i="2"/>
  <c r="M2929" i="2" s="1"/>
  <c r="N2929" i="2" s="1"/>
  <c r="G2929" i="2"/>
  <c r="AD2928" i="2"/>
  <c r="AC2928" i="2"/>
  <c r="K2928" i="2"/>
  <c r="L2928" i="2" s="1"/>
  <c r="G2928" i="2"/>
  <c r="AD2927" i="2"/>
  <c r="AC2927" i="2"/>
  <c r="L2927" i="2"/>
  <c r="O2927" i="2" s="1"/>
  <c r="P2927" i="2" s="1"/>
  <c r="K2927" i="2"/>
  <c r="M2927" i="2" s="1"/>
  <c r="G2927" i="2"/>
  <c r="AD2926" i="2"/>
  <c r="AC2926" i="2"/>
  <c r="M2926" i="2"/>
  <c r="K2926" i="2"/>
  <c r="L2926" i="2" s="1"/>
  <c r="G2926" i="2"/>
  <c r="AD2925" i="2"/>
  <c r="AC2925" i="2"/>
  <c r="L2925" i="2"/>
  <c r="K2925" i="2"/>
  <c r="M2925" i="2" s="1"/>
  <c r="N2925" i="2" s="1"/>
  <c r="G2925" i="2"/>
  <c r="AD2924" i="2"/>
  <c r="AC2924" i="2"/>
  <c r="K2924" i="2"/>
  <c r="L2924" i="2" s="1"/>
  <c r="G2924" i="2"/>
  <c r="AD2923" i="2"/>
  <c r="AC2923" i="2"/>
  <c r="L2923" i="2"/>
  <c r="O2923" i="2" s="1"/>
  <c r="P2923" i="2" s="1"/>
  <c r="K2923" i="2"/>
  <c r="M2923" i="2" s="1"/>
  <c r="G2923" i="2"/>
  <c r="AD2922" i="2"/>
  <c r="AC2922" i="2"/>
  <c r="M2922" i="2"/>
  <c r="K2922" i="2"/>
  <c r="L2922" i="2" s="1"/>
  <c r="G2922" i="2"/>
  <c r="AD2921" i="2"/>
  <c r="AC2921" i="2"/>
  <c r="L2921" i="2"/>
  <c r="K2921" i="2"/>
  <c r="M2921" i="2" s="1"/>
  <c r="N2921" i="2" s="1"/>
  <c r="G2921" i="2"/>
  <c r="AD2920" i="2"/>
  <c r="AC2920" i="2"/>
  <c r="K2920" i="2"/>
  <c r="L2920" i="2" s="1"/>
  <c r="G2920" i="2"/>
  <c r="AD2919" i="2"/>
  <c r="AC2919" i="2"/>
  <c r="L2919" i="2"/>
  <c r="O2919" i="2" s="1"/>
  <c r="P2919" i="2" s="1"/>
  <c r="K2919" i="2"/>
  <c r="M2919" i="2" s="1"/>
  <c r="G2919" i="2"/>
  <c r="AD2918" i="2"/>
  <c r="AC2918" i="2"/>
  <c r="M2918" i="2"/>
  <c r="K2918" i="2"/>
  <c r="L2918" i="2" s="1"/>
  <c r="G2918" i="2"/>
  <c r="AD2917" i="2"/>
  <c r="AC2917" i="2"/>
  <c r="L2917" i="2"/>
  <c r="K2917" i="2"/>
  <c r="M2917" i="2" s="1"/>
  <c r="N2917" i="2" s="1"/>
  <c r="G2917" i="2"/>
  <c r="AD2916" i="2"/>
  <c r="AC2916" i="2"/>
  <c r="K2916" i="2"/>
  <c r="L2916" i="2" s="1"/>
  <c r="G2916" i="2"/>
  <c r="AD2915" i="2"/>
  <c r="AC2915" i="2"/>
  <c r="L2915" i="2"/>
  <c r="O2915" i="2" s="1"/>
  <c r="P2915" i="2" s="1"/>
  <c r="K2915" i="2"/>
  <c r="M2915" i="2" s="1"/>
  <c r="G2915" i="2"/>
  <c r="AD2914" i="2"/>
  <c r="AC2914" i="2"/>
  <c r="M2914" i="2"/>
  <c r="K2914" i="2"/>
  <c r="L2914" i="2" s="1"/>
  <c r="G2914" i="2"/>
  <c r="AD2913" i="2"/>
  <c r="AC2913" i="2"/>
  <c r="L2913" i="2"/>
  <c r="K2913" i="2"/>
  <c r="M2913" i="2" s="1"/>
  <c r="N2913" i="2" s="1"/>
  <c r="G2913" i="2"/>
  <c r="AD2912" i="2"/>
  <c r="AC2912" i="2"/>
  <c r="K2912" i="2"/>
  <c r="L2912" i="2" s="1"/>
  <c r="G2912" i="2"/>
  <c r="AD2911" i="2"/>
  <c r="AC2911" i="2"/>
  <c r="L2911" i="2"/>
  <c r="O2911" i="2" s="1"/>
  <c r="P2911" i="2" s="1"/>
  <c r="K2911" i="2"/>
  <c r="M2911" i="2" s="1"/>
  <c r="G2911" i="2"/>
  <c r="AD2910" i="2"/>
  <c r="AC2910" i="2"/>
  <c r="M2910" i="2"/>
  <c r="K2910" i="2"/>
  <c r="L2910" i="2" s="1"/>
  <c r="G2910" i="2"/>
  <c r="AD2909" i="2"/>
  <c r="AC2909" i="2"/>
  <c r="L2909" i="2"/>
  <c r="K2909" i="2"/>
  <c r="M2909" i="2" s="1"/>
  <c r="N2909" i="2" s="1"/>
  <c r="G2909" i="2"/>
  <c r="AD2908" i="2"/>
  <c r="AC2908" i="2"/>
  <c r="K2908" i="2"/>
  <c r="L2908" i="2" s="1"/>
  <c r="G2908" i="2"/>
  <c r="AD2907" i="2"/>
  <c r="AC2907" i="2"/>
  <c r="L2907" i="2"/>
  <c r="O2907" i="2" s="1"/>
  <c r="P2907" i="2" s="1"/>
  <c r="K2907" i="2"/>
  <c r="M2907" i="2" s="1"/>
  <c r="G2907" i="2"/>
  <c r="AD2906" i="2"/>
  <c r="AC2906" i="2"/>
  <c r="M2906" i="2"/>
  <c r="K2906" i="2"/>
  <c r="L2906" i="2" s="1"/>
  <c r="G2906" i="2"/>
  <c r="AD2905" i="2"/>
  <c r="AC2905" i="2"/>
  <c r="L2905" i="2"/>
  <c r="K2905" i="2"/>
  <c r="M2905" i="2" s="1"/>
  <c r="N2905" i="2" s="1"/>
  <c r="G2905" i="2"/>
  <c r="AD2904" i="2"/>
  <c r="AC2904" i="2"/>
  <c r="K2904" i="2"/>
  <c r="L2904" i="2" s="1"/>
  <c r="G2904" i="2"/>
  <c r="AD2903" i="2"/>
  <c r="AC2903" i="2"/>
  <c r="L2903" i="2"/>
  <c r="O2903" i="2" s="1"/>
  <c r="P2903" i="2" s="1"/>
  <c r="K2903" i="2"/>
  <c r="M2903" i="2" s="1"/>
  <c r="G2903" i="2"/>
  <c r="AD2902" i="2"/>
  <c r="AC2902" i="2"/>
  <c r="M2902" i="2"/>
  <c r="K2902" i="2"/>
  <c r="L2902" i="2" s="1"/>
  <c r="G2902" i="2"/>
  <c r="AD2901" i="2"/>
  <c r="AC2901" i="2"/>
  <c r="L2901" i="2"/>
  <c r="K2901" i="2"/>
  <c r="M2901" i="2" s="1"/>
  <c r="N2901" i="2" s="1"/>
  <c r="G2901" i="2"/>
  <c r="AD2900" i="2"/>
  <c r="AC2900" i="2"/>
  <c r="K2900" i="2"/>
  <c r="L2900" i="2" s="1"/>
  <c r="G2900" i="2"/>
  <c r="AD2899" i="2"/>
  <c r="AC2899" i="2"/>
  <c r="L2899" i="2"/>
  <c r="O2899" i="2" s="1"/>
  <c r="P2899" i="2" s="1"/>
  <c r="K2899" i="2"/>
  <c r="M2899" i="2" s="1"/>
  <c r="G2899" i="2"/>
  <c r="AD2898" i="2"/>
  <c r="AC2898" i="2"/>
  <c r="M2898" i="2"/>
  <c r="K2898" i="2"/>
  <c r="L2898" i="2" s="1"/>
  <c r="G2898" i="2"/>
  <c r="AD2897" i="2"/>
  <c r="AC2897" i="2"/>
  <c r="L2897" i="2"/>
  <c r="K2897" i="2"/>
  <c r="M2897" i="2" s="1"/>
  <c r="N2897" i="2" s="1"/>
  <c r="G2897" i="2"/>
  <c r="AD2896" i="2"/>
  <c r="AC2896" i="2"/>
  <c r="K2896" i="2"/>
  <c r="L2896" i="2" s="1"/>
  <c r="G2896" i="2"/>
  <c r="AD2895" i="2"/>
  <c r="AC2895" i="2"/>
  <c r="L2895" i="2"/>
  <c r="O2895" i="2" s="1"/>
  <c r="P2895" i="2" s="1"/>
  <c r="K2895" i="2"/>
  <c r="M2895" i="2" s="1"/>
  <c r="G2895" i="2"/>
  <c r="AD2894" i="2"/>
  <c r="AC2894" i="2"/>
  <c r="M2894" i="2"/>
  <c r="K2894" i="2"/>
  <c r="L2894" i="2" s="1"/>
  <c r="G2894" i="2"/>
  <c r="AD2893" i="2"/>
  <c r="AC2893" i="2"/>
  <c r="L2893" i="2"/>
  <c r="K2893" i="2"/>
  <c r="M2893" i="2" s="1"/>
  <c r="N2893" i="2" s="1"/>
  <c r="G2893" i="2"/>
  <c r="AD2892" i="2"/>
  <c r="AC2892" i="2"/>
  <c r="K2892" i="2"/>
  <c r="L2892" i="2" s="1"/>
  <c r="G2892" i="2"/>
  <c r="AD2891" i="2"/>
  <c r="AC2891" i="2"/>
  <c r="L2891" i="2"/>
  <c r="O2891" i="2" s="1"/>
  <c r="P2891" i="2" s="1"/>
  <c r="K2891" i="2"/>
  <c r="M2891" i="2" s="1"/>
  <c r="G2891" i="2"/>
  <c r="AD2890" i="2"/>
  <c r="AC2890" i="2"/>
  <c r="M2890" i="2"/>
  <c r="K2890" i="2"/>
  <c r="L2890" i="2" s="1"/>
  <c r="G2890" i="2"/>
  <c r="AD2889" i="2"/>
  <c r="AC2889" i="2"/>
  <c r="L2889" i="2"/>
  <c r="K2889" i="2"/>
  <c r="M2889" i="2" s="1"/>
  <c r="N2889" i="2" s="1"/>
  <c r="G2889" i="2"/>
  <c r="AD2888" i="2"/>
  <c r="AC2888" i="2"/>
  <c r="K2888" i="2"/>
  <c r="L2888" i="2" s="1"/>
  <c r="G2888" i="2"/>
  <c r="AD2887" i="2"/>
  <c r="AC2887" i="2"/>
  <c r="L2887" i="2"/>
  <c r="O2887" i="2" s="1"/>
  <c r="P2887" i="2" s="1"/>
  <c r="K2887" i="2"/>
  <c r="M2887" i="2" s="1"/>
  <c r="G2887" i="2"/>
  <c r="AD2886" i="2"/>
  <c r="AC2886" i="2"/>
  <c r="M2886" i="2"/>
  <c r="K2886" i="2"/>
  <c r="L2886" i="2" s="1"/>
  <c r="G2886" i="2"/>
  <c r="AD2885" i="2"/>
  <c r="AC2885" i="2"/>
  <c r="L2885" i="2"/>
  <c r="K2885" i="2"/>
  <c r="M2885" i="2" s="1"/>
  <c r="N2885" i="2" s="1"/>
  <c r="G2885" i="2"/>
  <c r="AD2884" i="2"/>
  <c r="AC2884" i="2"/>
  <c r="K2884" i="2"/>
  <c r="L2884" i="2" s="1"/>
  <c r="G2884" i="2"/>
  <c r="AD2883" i="2"/>
  <c r="AC2883" i="2"/>
  <c r="L2883" i="2"/>
  <c r="O2883" i="2" s="1"/>
  <c r="P2883" i="2" s="1"/>
  <c r="K2883" i="2"/>
  <c r="M2883" i="2" s="1"/>
  <c r="G2883" i="2"/>
  <c r="AD2882" i="2"/>
  <c r="AC2882" i="2"/>
  <c r="M2882" i="2"/>
  <c r="K2882" i="2"/>
  <c r="L2882" i="2" s="1"/>
  <c r="G2882" i="2"/>
  <c r="AD2881" i="2"/>
  <c r="AC2881" i="2"/>
  <c r="L2881" i="2"/>
  <c r="K2881" i="2"/>
  <c r="M2881" i="2" s="1"/>
  <c r="N2881" i="2" s="1"/>
  <c r="G2881" i="2"/>
  <c r="AD2880" i="2"/>
  <c r="AC2880" i="2"/>
  <c r="K2880" i="2"/>
  <c r="L2880" i="2" s="1"/>
  <c r="G2880" i="2"/>
  <c r="AD2879" i="2"/>
  <c r="AC2879" i="2"/>
  <c r="L2879" i="2"/>
  <c r="O2879" i="2" s="1"/>
  <c r="P2879" i="2" s="1"/>
  <c r="K2879" i="2"/>
  <c r="M2879" i="2" s="1"/>
  <c r="G2879" i="2"/>
  <c r="AD2878" i="2"/>
  <c r="AC2878" i="2"/>
  <c r="M2878" i="2"/>
  <c r="K2878" i="2"/>
  <c r="L2878" i="2" s="1"/>
  <c r="G2878" i="2"/>
  <c r="AD2877" i="2"/>
  <c r="AC2877" i="2"/>
  <c r="L2877" i="2"/>
  <c r="K2877" i="2"/>
  <c r="M2877" i="2" s="1"/>
  <c r="N2877" i="2" s="1"/>
  <c r="G2877" i="2"/>
  <c r="AD2876" i="2"/>
  <c r="AC2876" i="2"/>
  <c r="K2876" i="2"/>
  <c r="L2876" i="2" s="1"/>
  <c r="G2876" i="2"/>
  <c r="AD2875" i="2"/>
  <c r="AC2875" i="2"/>
  <c r="L2875" i="2"/>
  <c r="O2875" i="2" s="1"/>
  <c r="P2875" i="2" s="1"/>
  <c r="K2875" i="2"/>
  <c r="M2875" i="2" s="1"/>
  <c r="G2875" i="2"/>
  <c r="AD2874" i="2"/>
  <c r="AC2874" i="2"/>
  <c r="M2874" i="2"/>
  <c r="K2874" i="2"/>
  <c r="L2874" i="2" s="1"/>
  <c r="G2874" i="2"/>
  <c r="AD2873" i="2"/>
  <c r="AC2873" i="2"/>
  <c r="L2873" i="2"/>
  <c r="K2873" i="2"/>
  <c r="M2873" i="2" s="1"/>
  <c r="N2873" i="2" s="1"/>
  <c r="G2873" i="2"/>
  <c r="AD2872" i="2"/>
  <c r="AC2872" i="2"/>
  <c r="K2872" i="2"/>
  <c r="L2872" i="2" s="1"/>
  <c r="G2872" i="2"/>
  <c r="AD2871" i="2"/>
  <c r="AC2871" i="2"/>
  <c r="L2871" i="2"/>
  <c r="O2871" i="2" s="1"/>
  <c r="P2871" i="2" s="1"/>
  <c r="K2871" i="2"/>
  <c r="M2871" i="2" s="1"/>
  <c r="G2871" i="2"/>
  <c r="AD2870" i="2"/>
  <c r="AC2870" i="2"/>
  <c r="M2870" i="2"/>
  <c r="K2870" i="2"/>
  <c r="L2870" i="2" s="1"/>
  <c r="G2870" i="2"/>
  <c r="AD2869" i="2"/>
  <c r="AC2869" i="2"/>
  <c r="L2869" i="2"/>
  <c r="K2869" i="2"/>
  <c r="M2869" i="2" s="1"/>
  <c r="N2869" i="2" s="1"/>
  <c r="G2869" i="2"/>
  <c r="AD2868" i="2"/>
  <c r="AC2868" i="2"/>
  <c r="K2868" i="2"/>
  <c r="L2868" i="2" s="1"/>
  <c r="G2868" i="2"/>
  <c r="AD2867" i="2"/>
  <c r="AC2867" i="2"/>
  <c r="L2867" i="2"/>
  <c r="O2867" i="2" s="1"/>
  <c r="P2867" i="2" s="1"/>
  <c r="K2867" i="2"/>
  <c r="M2867" i="2" s="1"/>
  <c r="G2867" i="2"/>
  <c r="AD2866" i="2"/>
  <c r="AC2866" i="2"/>
  <c r="M2866" i="2"/>
  <c r="K2866" i="2"/>
  <c r="L2866" i="2" s="1"/>
  <c r="G2866" i="2"/>
  <c r="AD2865" i="2"/>
  <c r="AC2865" i="2"/>
  <c r="L2865" i="2"/>
  <c r="K2865" i="2"/>
  <c r="M2865" i="2" s="1"/>
  <c r="N2865" i="2" s="1"/>
  <c r="G2865" i="2"/>
  <c r="AD2864" i="2"/>
  <c r="AC2864" i="2"/>
  <c r="K2864" i="2"/>
  <c r="L2864" i="2" s="1"/>
  <c r="G2864" i="2"/>
  <c r="AD2863" i="2"/>
  <c r="AC2863" i="2"/>
  <c r="L2863" i="2"/>
  <c r="O2863" i="2" s="1"/>
  <c r="P2863" i="2" s="1"/>
  <c r="K2863" i="2"/>
  <c r="M2863" i="2" s="1"/>
  <c r="G2863" i="2"/>
  <c r="AD2862" i="2"/>
  <c r="AC2862" i="2"/>
  <c r="M2862" i="2"/>
  <c r="K2862" i="2"/>
  <c r="L2862" i="2" s="1"/>
  <c r="G2862" i="2"/>
  <c r="AD2861" i="2"/>
  <c r="AC2861" i="2"/>
  <c r="L2861" i="2"/>
  <c r="K2861" i="2"/>
  <c r="M2861" i="2" s="1"/>
  <c r="N2861" i="2" s="1"/>
  <c r="G2861" i="2"/>
  <c r="AD2860" i="2"/>
  <c r="AC2860" i="2"/>
  <c r="K2860" i="2"/>
  <c r="L2860" i="2" s="1"/>
  <c r="G2860" i="2"/>
  <c r="AD2859" i="2"/>
  <c r="AC2859" i="2"/>
  <c r="L2859" i="2"/>
  <c r="O2859" i="2" s="1"/>
  <c r="P2859" i="2" s="1"/>
  <c r="K2859" i="2"/>
  <c r="M2859" i="2" s="1"/>
  <c r="G2859" i="2"/>
  <c r="AD2858" i="2"/>
  <c r="AC2858" i="2"/>
  <c r="M2858" i="2"/>
  <c r="K2858" i="2"/>
  <c r="L2858" i="2" s="1"/>
  <c r="G2858" i="2"/>
  <c r="AD2857" i="2"/>
  <c r="AC2857" i="2"/>
  <c r="L2857" i="2"/>
  <c r="K2857" i="2"/>
  <c r="M2857" i="2" s="1"/>
  <c r="N2857" i="2" s="1"/>
  <c r="G2857" i="2"/>
  <c r="AD2856" i="2"/>
  <c r="AC2856" i="2"/>
  <c r="K2856" i="2"/>
  <c r="L2856" i="2" s="1"/>
  <c r="G2856" i="2"/>
  <c r="AD2855" i="2"/>
  <c r="AC2855" i="2"/>
  <c r="L2855" i="2"/>
  <c r="O2855" i="2" s="1"/>
  <c r="P2855" i="2" s="1"/>
  <c r="K2855" i="2"/>
  <c r="M2855" i="2" s="1"/>
  <c r="G2855" i="2"/>
  <c r="AD2854" i="2"/>
  <c r="AC2854" i="2"/>
  <c r="M2854" i="2"/>
  <c r="K2854" i="2"/>
  <c r="L2854" i="2" s="1"/>
  <c r="G2854" i="2"/>
  <c r="AD2853" i="2"/>
  <c r="AC2853" i="2"/>
  <c r="L2853" i="2"/>
  <c r="K2853" i="2"/>
  <c r="M2853" i="2" s="1"/>
  <c r="N2853" i="2" s="1"/>
  <c r="G2853" i="2"/>
  <c r="AD2852" i="2"/>
  <c r="AC2852" i="2"/>
  <c r="K2852" i="2"/>
  <c r="L2852" i="2" s="1"/>
  <c r="G2852" i="2"/>
  <c r="AD2851" i="2"/>
  <c r="AC2851" i="2"/>
  <c r="L2851" i="2"/>
  <c r="O2851" i="2" s="1"/>
  <c r="P2851" i="2" s="1"/>
  <c r="K2851" i="2"/>
  <c r="M2851" i="2" s="1"/>
  <c r="G2851" i="2"/>
  <c r="AD2850" i="2"/>
  <c r="AC2850" i="2"/>
  <c r="M2850" i="2"/>
  <c r="K2850" i="2"/>
  <c r="L2850" i="2" s="1"/>
  <c r="G2850" i="2"/>
  <c r="AD2849" i="2"/>
  <c r="AC2849" i="2"/>
  <c r="L2849" i="2"/>
  <c r="K2849" i="2"/>
  <c r="M2849" i="2" s="1"/>
  <c r="N2849" i="2" s="1"/>
  <c r="G2849" i="2"/>
  <c r="AD2848" i="2"/>
  <c r="AC2848" i="2"/>
  <c r="K2848" i="2"/>
  <c r="L2848" i="2" s="1"/>
  <c r="G2848" i="2"/>
  <c r="AD2847" i="2"/>
  <c r="AC2847" i="2"/>
  <c r="L2847" i="2"/>
  <c r="O2847" i="2" s="1"/>
  <c r="P2847" i="2" s="1"/>
  <c r="K2847" i="2"/>
  <c r="M2847" i="2" s="1"/>
  <c r="G2847" i="2"/>
  <c r="AD2846" i="2"/>
  <c r="AC2846" i="2"/>
  <c r="M2846" i="2"/>
  <c r="K2846" i="2"/>
  <c r="L2846" i="2" s="1"/>
  <c r="G2846" i="2"/>
  <c r="AD2845" i="2"/>
  <c r="AC2845" i="2"/>
  <c r="L2845" i="2"/>
  <c r="K2845" i="2"/>
  <c r="M2845" i="2" s="1"/>
  <c r="N2845" i="2" s="1"/>
  <c r="G2845" i="2"/>
  <c r="AD2844" i="2"/>
  <c r="AC2844" i="2"/>
  <c r="K2844" i="2"/>
  <c r="L2844" i="2" s="1"/>
  <c r="G2844" i="2"/>
  <c r="AD2843" i="2"/>
  <c r="AC2843" i="2"/>
  <c r="L2843" i="2"/>
  <c r="O2843" i="2" s="1"/>
  <c r="P2843" i="2" s="1"/>
  <c r="K2843" i="2"/>
  <c r="M2843" i="2" s="1"/>
  <c r="G2843" i="2"/>
  <c r="AD2842" i="2"/>
  <c r="AC2842" i="2"/>
  <c r="M2842" i="2"/>
  <c r="K2842" i="2"/>
  <c r="L2842" i="2" s="1"/>
  <c r="G2842" i="2"/>
  <c r="AD2841" i="2"/>
  <c r="AC2841" i="2"/>
  <c r="L2841" i="2"/>
  <c r="K2841" i="2"/>
  <c r="M2841" i="2" s="1"/>
  <c r="N2841" i="2" s="1"/>
  <c r="G2841" i="2"/>
  <c r="AD2840" i="2"/>
  <c r="AC2840" i="2"/>
  <c r="K2840" i="2"/>
  <c r="L2840" i="2" s="1"/>
  <c r="G2840" i="2"/>
  <c r="AD2839" i="2"/>
  <c r="AC2839" i="2"/>
  <c r="L2839" i="2"/>
  <c r="O2839" i="2" s="1"/>
  <c r="P2839" i="2" s="1"/>
  <c r="K2839" i="2"/>
  <c r="M2839" i="2" s="1"/>
  <c r="G2839" i="2"/>
  <c r="AD2838" i="2"/>
  <c r="AC2838" i="2"/>
  <c r="M2838" i="2"/>
  <c r="K2838" i="2"/>
  <c r="L2838" i="2" s="1"/>
  <c r="G2838" i="2"/>
  <c r="AD2837" i="2"/>
  <c r="AC2837" i="2"/>
  <c r="L2837" i="2"/>
  <c r="K2837" i="2"/>
  <c r="M2837" i="2" s="1"/>
  <c r="N2837" i="2" s="1"/>
  <c r="G2837" i="2"/>
  <c r="AD2836" i="2"/>
  <c r="AC2836" i="2"/>
  <c r="K2836" i="2"/>
  <c r="G2836" i="2"/>
  <c r="AD2835" i="2"/>
  <c r="AC2835" i="2"/>
  <c r="L2835" i="2"/>
  <c r="K2835" i="2"/>
  <c r="M2835" i="2" s="1"/>
  <c r="G2835" i="2"/>
  <c r="AD2834" i="2"/>
  <c r="AC2834" i="2"/>
  <c r="M2834" i="2"/>
  <c r="K2834" i="2"/>
  <c r="L2834" i="2" s="1"/>
  <c r="G2834" i="2"/>
  <c r="AD2833" i="2"/>
  <c r="AC2833" i="2"/>
  <c r="L2833" i="2"/>
  <c r="K2833" i="2"/>
  <c r="M2833" i="2" s="1"/>
  <c r="N2833" i="2" s="1"/>
  <c r="G2833" i="2"/>
  <c r="AD2832" i="2"/>
  <c r="AC2832" i="2"/>
  <c r="K2832" i="2"/>
  <c r="G2832" i="2"/>
  <c r="AD2831" i="2"/>
  <c r="AC2831" i="2"/>
  <c r="L2831" i="2"/>
  <c r="K2831" i="2"/>
  <c r="M2831" i="2" s="1"/>
  <c r="G2831" i="2"/>
  <c r="AD2830" i="2"/>
  <c r="AC2830" i="2"/>
  <c r="M2830" i="2"/>
  <c r="K2830" i="2"/>
  <c r="L2830" i="2" s="1"/>
  <c r="G2830" i="2"/>
  <c r="AD2829" i="2"/>
  <c r="AC2829" i="2"/>
  <c r="L2829" i="2"/>
  <c r="K2829" i="2"/>
  <c r="M2829" i="2" s="1"/>
  <c r="N2829" i="2" s="1"/>
  <c r="G2829" i="2"/>
  <c r="AD2828" i="2"/>
  <c r="AC2828" i="2"/>
  <c r="K2828" i="2"/>
  <c r="G2828" i="2"/>
  <c r="AD2827" i="2"/>
  <c r="AC2827" i="2"/>
  <c r="L2827" i="2"/>
  <c r="K2827" i="2"/>
  <c r="M2827" i="2" s="1"/>
  <c r="G2827" i="2"/>
  <c r="AD2826" i="2"/>
  <c r="AC2826" i="2"/>
  <c r="M2826" i="2"/>
  <c r="K2826" i="2"/>
  <c r="L2826" i="2" s="1"/>
  <c r="G2826" i="2"/>
  <c r="AD2825" i="2"/>
  <c r="AC2825" i="2"/>
  <c r="L2825" i="2"/>
  <c r="K2825" i="2"/>
  <c r="M2825" i="2" s="1"/>
  <c r="N2825" i="2" s="1"/>
  <c r="G2825" i="2"/>
  <c r="AD2824" i="2"/>
  <c r="AC2824" i="2"/>
  <c r="K2824" i="2"/>
  <c r="G2824" i="2"/>
  <c r="AD2823" i="2"/>
  <c r="AC2823" i="2"/>
  <c r="L2823" i="2"/>
  <c r="K2823" i="2"/>
  <c r="M2823" i="2" s="1"/>
  <c r="G2823" i="2"/>
  <c r="AD2822" i="2"/>
  <c r="AC2822" i="2"/>
  <c r="M2822" i="2"/>
  <c r="K2822" i="2"/>
  <c r="L2822" i="2" s="1"/>
  <c r="G2822" i="2"/>
  <c r="AD2821" i="2"/>
  <c r="AC2821" i="2"/>
  <c r="L2821" i="2"/>
  <c r="K2821" i="2"/>
  <c r="M2821" i="2" s="1"/>
  <c r="N2821" i="2" s="1"/>
  <c r="G2821" i="2"/>
  <c r="AD2820" i="2"/>
  <c r="AC2820" i="2"/>
  <c r="K2820" i="2"/>
  <c r="G2820" i="2"/>
  <c r="AD2819" i="2"/>
  <c r="AC2819" i="2"/>
  <c r="L2819" i="2"/>
  <c r="K2819" i="2"/>
  <c r="M2819" i="2" s="1"/>
  <c r="G2819" i="2"/>
  <c r="AD2818" i="2"/>
  <c r="AC2818" i="2"/>
  <c r="M2818" i="2"/>
  <c r="K2818" i="2"/>
  <c r="L2818" i="2" s="1"/>
  <c r="G2818" i="2"/>
  <c r="AD2817" i="2"/>
  <c r="AC2817" i="2"/>
  <c r="L2817" i="2"/>
  <c r="K2817" i="2"/>
  <c r="M2817" i="2" s="1"/>
  <c r="N2817" i="2" s="1"/>
  <c r="G2817" i="2"/>
  <c r="AD2816" i="2"/>
  <c r="AC2816" i="2"/>
  <c r="K2816" i="2"/>
  <c r="G2816" i="2"/>
  <c r="AD2815" i="2"/>
  <c r="AC2815" i="2"/>
  <c r="L2815" i="2"/>
  <c r="K2815" i="2"/>
  <c r="M2815" i="2" s="1"/>
  <c r="G2815" i="2"/>
  <c r="AD2814" i="2"/>
  <c r="AC2814" i="2"/>
  <c r="M2814" i="2"/>
  <c r="K2814" i="2"/>
  <c r="L2814" i="2" s="1"/>
  <c r="G2814" i="2"/>
  <c r="AD2813" i="2"/>
  <c r="AC2813" i="2"/>
  <c r="L2813" i="2"/>
  <c r="K2813" i="2"/>
  <c r="M2813" i="2" s="1"/>
  <c r="N2813" i="2" s="1"/>
  <c r="G2813" i="2"/>
  <c r="AD2812" i="2"/>
  <c r="AC2812" i="2"/>
  <c r="K2812" i="2"/>
  <c r="G2812" i="2"/>
  <c r="AD2811" i="2"/>
  <c r="AC2811" i="2"/>
  <c r="L2811" i="2"/>
  <c r="K2811" i="2"/>
  <c r="M2811" i="2" s="1"/>
  <c r="G2811" i="2"/>
  <c r="AD2810" i="2"/>
  <c r="AC2810" i="2"/>
  <c r="M2810" i="2"/>
  <c r="K2810" i="2"/>
  <c r="L2810" i="2" s="1"/>
  <c r="G2810" i="2"/>
  <c r="AD2809" i="2"/>
  <c r="AC2809" i="2"/>
  <c r="L2809" i="2"/>
  <c r="K2809" i="2"/>
  <c r="M2809" i="2" s="1"/>
  <c r="N2809" i="2" s="1"/>
  <c r="G2809" i="2"/>
  <c r="AD2808" i="2"/>
  <c r="AC2808" i="2"/>
  <c r="K2808" i="2"/>
  <c r="G2808" i="2"/>
  <c r="AD2807" i="2"/>
  <c r="AC2807" i="2"/>
  <c r="L2807" i="2"/>
  <c r="K2807" i="2"/>
  <c r="M2807" i="2" s="1"/>
  <c r="G2807" i="2"/>
  <c r="AD2806" i="2"/>
  <c r="AC2806" i="2"/>
  <c r="M2806" i="2"/>
  <c r="K2806" i="2"/>
  <c r="L2806" i="2" s="1"/>
  <c r="G2806" i="2"/>
  <c r="AD2805" i="2"/>
  <c r="AC2805" i="2"/>
  <c r="L2805" i="2"/>
  <c r="K2805" i="2"/>
  <c r="M2805" i="2" s="1"/>
  <c r="N2805" i="2" s="1"/>
  <c r="G2805" i="2"/>
  <c r="AD2804" i="2"/>
  <c r="AC2804" i="2"/>
  <c r="K2804" i="2"/>
  <c r="G2804" i="2"/>
  <c r="AD2803" i="2"/>
  <c r="AC2803" i="2"/>
  <c r="L2803" i="2"/>
  <c r="K2803" i="2"/>
  <c r="M2803" i="2" s="1"/>
  <c r="G2803" i="2"/>
  <c r="AD2802" i="2"/>
  <c r="AC2802" i="2"/>
  <c r="M2802" i="2"/>
  <c r="K2802" i="2"/>
  <c r="L2802" i="2" s="1"/>
  <c r="G2802" i="2"/>
  <c r="AD2801" i="2"/>
  <c r="AC2801" i="2"/>
  <c r="L2801" i="2"/>
  <c r="K2801" i="2"/>
  <c r="M2801" i="2" s="1"/>
  <c r="N2801" i="2" s="1"/>
  <c r="G2801" i="2"/>
  <c r="AD2800" i="2"/>
  <c r="AC2800" i="2"/>
  <c r="K2800" i="2"/>
  <c r="G2800" i="2"/>
  <c r="AD2799" i="2"/>
  <c r="AC2799" i="2"/>
  <c r="L2799" i="2"/>
  <c r="K2799" i="2"/>
  <c r="M2799" i="2" s="1"/>
  <c r="G2799" i="2"/>
  <c r="AD2798" i="2"/>
  <c r="AC2798" i="2"/>
  <c r="M2798" i="2"/>
  <c r="K2798" i="2"/>
  <c r="L2798" i="2" s="1"/>
  <c r="G2798" i="2"/>
  <c r="AD2797" i="2"/>
  <c r="AC2797" i="2"/>
  <c r="L2797" i="2"/>
  <c r="K2797" i="2"/>
  <c r="M2797" i="2" s="1"/>
  <c r="N2797" i="2" s="1"/>
  <c r="G2797" i="2"/>
  <c r="AD2796" i="2"/>
  <c r="AC2796" i="2"/>
  <c r="K2796" i="2"/>
  <c r="G2796" i="2"/>
  <c r="AD2795" i="2"/>
  <c r="AC2795" i="2"/>
  <c r="L2795" i="2"/>
  <c r="K2795" i="2"/>
  <c r="M2795" i="2" s="1"/>
  <c r="G2795" i="2"/>
  <c r="AD2794" i="2"/>
  <c r="AC2794" i="2"/>
  <c r="M2794" i="2"/>
  <c r="K2794" i="2"/>
  <c r="L2794" i="2" s="1"/>
  <c r="G2794" i="2"/>
  <c r="AD2793" i="2"/>
  <c r="AC2793" i="2"/>
  <c r="L2793" i="2"/>
  <c r="K2793" i="2"/>
  <c r="M2793" i="2" s="1"/>
  <c r="N2793" i="2" s="1"/>
  <c r="G2793" i="2"/>
  <c r="AD2792" i="2"/>
  <c r="AC2792" i="2"/>
  <c r="K2792" i="2"/>
  <c r="G2792" i="2"/>
  <c r="AD2791" i="2"/>
  <c r="AC2791" i="2"/>
  <c r="L2791" i="2"/>
  <c r="K2791" i="2"/>
  <c r="M2791" i="2" s="1"/>
  <c r="G2791" i="2"/>
  <c r="AD2790" i="2"/>
  <c r="AC2790" i="2"/>
  <c r="M2790" i="2"/>
  <c r="K2790" i="2"/>
  <c r="L2790" i="2" s="1"/>
  <c r="G2790" i="2"/>
  <c r="AD2789" i="2"/>
  <c r="AC2789" i="2"/>
  <c r="L2789" i="2"/>
  <c r="K2789" i="2"/>
  <c r="M2789" i="2" s="1"/>
  <c r="N2789" i="2" s="1"/>
  <c r="G2789" i="2"/>
  <c r="AD2788" i="2"/>
  <c r="AC2788" i="2"/>
  <c r="K2788" i="2"/>
  <c r="G2788" i="2"/>
  <c r="AD2787" i="2"/>
  <c r="AC2787" i="2"/>
  <c r="L2787" i="2"/>
  <c r="K2787" i="2"/>
  <c r="M2787" i="2" s="1"/>
  <c r="G2787" i="2"/>
  <c r="AD2786" i="2"/>
  <c r="AC2786" i="2"/>
  <c r="M2786" i="2"/>
  <c r="K2786" i="2"/>
  <c r="L2786" i="2" s="1"/>
  <c r="G2786" i="2"/>
  <c r="AD2785" i="2"/>
  <c r="AC2785" i="2"/>
  <c r="L2785" i="2"/>
  <c r="K2785" i="2"/>
  <c r="M2785" i="2" s="1"/>
  <c r="N2785" i="2" s="1"/>
  <c r="G2785" i="2"/>
  <c r="AD2784" i="2"/>
  <c r="AC2784" i="2"/>
  <c r="K2784" i="2"/>
  <c r="G2784" i="2"/>
  <c r="AD2783" i="2"/>
  <c r="AC2783" i="2"/>
  <c r="L2783" i="2"/>
  <c r="K2783" i="2"/>
  <c r="M2783" i="2" s="1"/>
  <c r="G2783" i="2"/>
  <c r="AD2782" i="2"/>
  <c r="AC2782" i="2"/>
  <c r="M2782" i="2"/>
  <c r="K2782" i="2"/>
  <c r="L2782" i="2" s="1"/>
  <c r="G2782" i="2"/>
  <c r="AD2781" i="2"/>
  <c r="AC2781" i="2"/>
  <c r="L2781" i="2"/>
  <c r="K2781" i="2"/>
  <c r="M2781" i="2" s="1"/>
  <c r="N2781" i="2" s="1"/>
  <c r="G2781" i="2"/>
  <c r="AD2780" i="2"/>
  <c r="AC2780" i="2"/>
  <c r="K2780" i="2"/>
  <c r="G2780" i="2"/>
  <c r="AD2779" i="2"/>
  <c r="AC2779" i="2"/>
  <c r="L2779" i="2"/>
  <c r="K2779" i="2"/>
  <c r="M2779" i="2" s="1"/>
  <c r="G2779" i="2"/>
  <c r="AD2778" i="2"/>
  <c r="AC2778" i="2"/>
  <c r="M2778" i="2"/>
  <c r="K2778" i="2"/>
  <c r="L2778" i="2" s="1"/>
  <c r="G2778" i="2"/>
  <c r="AD2777" i="2"/>
  <c r="AC2777" i="2"/>
  <c r="L2777" i="2"/>
  <c r="K2777" i="2"/>
  <c r="M2777" i="2" s="1"/>
  <c r="N2777" i="2" s="1"/>
  <c r="G2777" i="2"/>
  <c r="AD2776" i="2"/>
  <c r="AC2776" i="2"/>
  <c r="K2776" i="2"/>
  <c r="G2776" i="2"/>
  <c r="AD2775" i="2"/>
  <c r="AC2775" i="2"/>
  <c r="L2775" i="2"/>
  <c r="K2775" i="2"/>
  <c r="M2775" i="2" s="1"/>
  <c r="G2775" i="2"/>
  <c r="AD2774" i="2"/>
  <c r="AC2774" i="2"/>
  <c r="M2774" i="2"/>
  <c r="K2774" i="2"/>
  <c r="L2774" i="2" s="1"/>
  <c r="G2774" i="2"/>
  <c r="AD2773" i="2"/>
  <c r="AC2773" i="2"/>
  <c r="L2773" i="2"/>
  <c r="K2773" i="2"/>
  <c r="M2773" i="2" s="1"/>
  <c r="N2773" i="2" s="1"/>
  <c r="G2773" i="2"/>
  <c r="AD2772" i="2"/>
  <c r="AC2772" i="2"/>
  <c r="K2772" i="2"/>
  <c r="G2772" i="2"/>
  <c r="AD2771" i="2"/>
  <c r="AC2771" i="2"/>
  <c r="L2771" i="2"/>
  <c r="K2771" i="2"/>
  <c r="M2771" i="2" s="1"/>
  <c r="G2771" i="2"/>
  <c r="AD2770" i="2"/>
  <c r="AC2770" i="2"/>
  <c r="M2770" i="2"/>
  <c r="K2770" i="2"/>
  <c r="L2770" i="2" s="1"/>
  <c r="G2770" i="2"/>
  <c r="AD2769" i="2"/>
  <c r="AC2769" i="2"/>
  <c r="L2769" i="2"/>
  <c r="K2769" i="2"/>
  <c r="M2769" i="2" s="1"/>
  <c r="N2769" i="2" s="1"/>
  <c r="G2769" i="2"/>
  <c r="AD2768" i="2"/>
  <c r="AC2768" i="2"/>
  <c r="K2768" i="2"/>
  <c r="G2768" i="2"/>
  <c r="AD2767" i="2"/>
  <c r="AC2767" i="2"/>
  <c r="L2767" i="2"/>
  <c r="K2767" i="2"/>
  <c r="M2767" i="2" s="1"/>
  <c r="G2767" i="2"/>
  <c r="AD2766" i="2"/>
  <c r="AC2766" i="2"/>
  <c r="M2766" i="2"/>
  <c r="K2766" i="2"/>
  <c r="L2766" i="2" s="1"/>
  <c r="G2766" i="2"/>
  <c r="AD2765" i="2"/>
  <c r="AC2765" i="2"/>
  <c r="L2765" i="2"/>
  <c r="K2765" i="2"/>
  <c r="M2765" i="2" s="1"/>
  <c r="N2765" i="2" s="1"/>
  <c r="G2765" i="2"/>
  <c r="AD2764" i="2"/>
  <c r="AC2764" i="2"/>
  <c r="K2764" i="2"/>
  <c r="G2764" i="2"/>
  <c r="AD2763" i="2"/>
  <c r="AC2763" i="2"/>
  <c r="L2763" i="2"/>
  <c r="K2763" i="2"/>
  <c r="M2763" i="2" s="1"/>
  <c r="G2763" i="2"/>
  <c r="AD2762" i="2"/>
  <c r="AC2762" i="2"/>
  <c r="M2762" i="2"/>
  <c r="K2762" i="2"/>
  <c r="L2762" i="2" s="1"/>
  <c r="G2762" i="2"/>
  <c r="AD2761" i="2"/>
  <c r="AC2761" i="2"/>
  <c r="L2761" i="2"/>
  <c r="K2761" i="2"/>
  <c r="M2761" i="2" s="1"/>
  <c r="N2761" i="2" s="1"/>
  <c r="G2761" i="2"/>
  <c r="AD2760" i="2"/>
  <c r="AC2760" i="2"/>
  <c r="K2760" i="2"/>
  <c r="G2760" i="2"/>
  <c r="AD2759" i="2"/>
  <c r="AC2759" i="2"/>
  <c r="L2759" i="2"/>
  <c r="K2759" i="2"/>
  <c r="M2759" i="2" s="1"/>
  <c r="G2759" i="2"/>
  <c r="AD2758" i="2"/>
  <c r="AC2758" i="2"/>
  <c r="M2758" i="2"/>
  <c r="K2758" i="2"/>
  <c r="L2758" i="2" s="1"/>
  <c r="G2758" i="2"/>
  <c r="AD2757" i="2"/>
  <c r="AC2757" i="2"/>
  <c r="L2757" i="2"/>
  <c r="K2757" i="2"/>
  <c r="M2757" i="2" s="1"/>
  <c r="N2757" i="2" s="1"/>
  <c r="G2757" i="2"/>
  <c r="AD2756" i="2"/>
  <c r="AC2756" i="2"/>
  <c r="K2756" i="2"/>
  <c r="G2756" i="2"/>
  <c r="AD2755" i="2"/>
  <c r="AC2755" i="2"/>
  <c r="L2755" i="2"/>
  <c r="K2755" i="2"/>
  <c r="M2755" i="2" s="1"/>
  <c r="G2755" i="2"/>
  <c r="AD2754" i="2"/>
  <c r="AC2754" i="2"/>
  <c r="M2754" i="2"/>
  <c r="K2754" i="2"/>
  <c r="L2754" i="2" s="1"/>
  <c r="G2754" i="2"/>
  <c r="AD2753" i="2"/>
  <c r="AC2753" i="2"/>
  <c r="L2753" i="2"/>
  <c r="K2753" i="2"/>
  <c r="M2753" i="2" s="1"/>
  <c r="N2753" i="2" s="1"/>
  <c r="G2753" i="2"/>
  <c r="AD2752" i="2"/>
  <c r="AC2752" i="2"/>
  <c r="K2752" i="2"/>
  <c r="G2752" i="2"/>
  <c r="AD2751" i="2"/>
  <c r="AC2751" i="2"/>
  <c r="L2751" i="2"/>
  <c r="K2751" i="2"/>
  <c r="M2751" i="2" s="1"/>
  <c r="G2751" i="2"/>
  <c r="AD2750" i="2"/>
  <c r="AC2750" i="2"/>
  <c r="M2750" i="2"/>
  <c r="K2750" i="2"/>
  <c r="L2750" i="2" s="1"/>
  <c r="G2750" i="2"/>
  <c r="AD2749" i="2"/>
  <c r="AC2749" i="2"/>
  <c r="L2749" i="2"/>
  <c r="K2749" i="2"/>
  <c r="M2749" i="2" s="1"/>
  <c r="N2749" i="2" s="1"/>
  <c r="G2749" i="2"/>
  <c r="AD2748" i="2"/>
  <c r="AC2748" i="2"/>
  <c r="K2748" i="2"/>
  <c r="G2748" i="2"/>
  <c r="AD2747" i="2"/>
  <c r="AC2747" i="2"/>
  <c r="L2747" i="2"/>
  <c r="K2747" i="2"/>
  <c r="M2747" i="2" s="1"/>
  <c r="G2747" i="2"/>
  <c r="AD2746" i="2"/>
  <c r="AC2746" i="2"/>
  <c r="M2746" i="2"/>
  <c r="K2746" i="2"/>
  <c r="L2746" i="2" s="1"/>
  <c r="G2746" i="2"/>
  <c r="AD2745" i="2"/>
  <c r="AC2745" i="2"/>
  <c r="L2745" i="2"/>
  <c r="K2745" i="2"/>
  <c r="M2745" i="2" s="1"/>
  <c r="N2745" i="2" s="1"/>
  <c r="G2745" i="2"/>
  <c r="AD2744" i="2"/>
  <c r="AC2744" i="2"/>
  <c r="K2744" i="2"/>
  <c r="G2744" i="2"/>
  <c r="AD2743" i="2"/>
  <c r="AC2743" i="2"/>
  <c r="L2743" i="2"/>
  <c r="K2743" i="2"/>
  <c r="M2743" i="2" s="1"/>
  <c r="G2743" i="2"/>
  <c r="AD2742" i="2"/>
  <c r="AC2742" i="2"/>
  <c r="M2742" i="2"/>
  <c r="K2742" i="2"/>
  <c r="L2742" i="2" s="1"/>
  <c r="G2742" i="2"/>
  <c r="AD2741" i="2"/>
  <c r="AC2741" i="2"/>
  <c r="L2741" i="2"/>
  <c r="K2741" i="2"/>
  <c r="M2741" i="2" s="1"/>
  <c r="N2741" i="2" s="1"/>
  <c r="G2741" i="2"/>
  <c r="AD2740" i="2"/>
  <c r="AC2740" i="2"/>
  <c r="K2740" i="2"/>
  <c r="G2740" i="2"/>
  <c r="AD2739" i="2"/>
  <c r="AC2739" i="2"/>
  <c r="L2739" i="2"/>
  <c r="K2739" i="2"/>
  <c r="M2739" i="2" s="1"/>
  <c r="G2739" i="2"/>
  <c r="AD2738" i="2"/>
  <c r="AC2738" i="2"/>
  <c r="M2738" i="2"/>
  <c r="K2738" i="2"/>
  <c r="L2738" i="2" s="1"/>
  <c r="G2738" i="2"/>
  <c r="AD2737" i="2"/>
  <c r="AC2737" i="2"/>
  <c r="L2737" i="2"/>
  <c r="K2737" i="2"/>
  <c r="M2737" i="2" s="1"/>
  <c r="N2737" i="2" s="1"/>
  <c r="G2737" i="2"/>
  <c r="AD2736" i="2"/>
  <c r="AC2736" i="2"/>
  <c r="K2736" i="2"/>
  <c r="G2736" i="2"/>
  <c r="AD2735" i="2"/>
  <c r="AC2735" i="2"/>
  <c r="L2735" i="2"/>
  <c r="K2735" i="2"/>
  <c r="M2735" i="2" s="1"/>
  <c r="G2735" i="2"/>
  <c r="AD2734" i="2"/>
  <c r="AC2734" i="2"/>
  <c r="M2734" i="2"/>
  <c r="K2734" i="2"/>
  <c r="L2734" i="2" s="1"/>
  <c r="G2734" i="2"/>
  <c r="AD2733" i="2"/>
  <c r="AC2733" i="2"/>
  <c r="L2733" i="2"/>
  <c r="K2733" i="2"/>
  <c r="M2733" i="2" s="1"/>
  <c r="N2733" i="2" s="1"/>
  <c r="G2733" i="2"/>
  <c r="AD2732" i="2"/>
  <c r="AC2732" i="2"/>
  <c r="K2732" i="2"/>
  <c r="G2732" i="2"/>
  <c r="AD2731" i="2"/>
  <c r="AC2731" i="2"/>
  <c r="L2731" i="2"/>
  <c r="K2731" i="2"/>
  <c r="M2731" i="2" s="1"/>
  <c r="G2731" i="2"/>
  <c r="AD2730" i="2"/>
  <c r="AC2730" i="2"/>
  <c r="M2730" i="2"/>
  <c r="K2730" i="2"/>
  <c r="L2730" i="2" s="1"/>
  <c r="G2730" i="2"/>
  <c r="AD2729" i="2"/>
  <c r="AC2729" i="2"/>
  <c r="L2729" i="2"/>
  <c r="K2729" i="2"/>
  <c r="M2729" i="2" s="1"/>
  <c r="N2729" i="2" s="1"/>
  <c r="G2729" i="2"/>
  <c r="AD2728" i="2"/>
  <c r="AC2728" i="2"/>
  <c r="K2728" i="2"/>
  <c r="G2728" i="2"/>
  <c r="AD2727" i="2"/>
  <c r="AC2727" i="2"/>
  <c r="L2727" i="2"/>
  <c r="K2727" i="2"/>
  <c r="M2727" i="2" s="1"/>
  <c r="G2727" i="2"/>
  <c r="AD2726" i="2"/>
  <c r="AC2726" i="2"/>
  <c r="M2726" i="2"/>
  <c r="K2726" i="2"/>
  <c r="L2726" i="2" s="1"/>
  <c r="G2726" i="2"/>
  <c r="AD2725" i="2"/>
  <c r="AC2725" i="2"/>
  <c r="L2725" i="2"/>
  <c r="K2725" i="2"/>
  <c r="M2725" i="2" s="1"/>
  <c r="N2725" i="2" s="1"/>
  <c r="G2725" i="2"/>
  <c r="AD2724" i="2"/>
  <c r="AC2724" i="2"/>
  <c r="K2724" i="2"/>
  <c r="G2724" i="2"/>
  <c r="AD2723" i="2"/>
  <c r="AC2723" i="2"/>
  <c r="L2723" i="2"/>
  <c r="K2723" i="2"/>
  <c r="M2723" i="2" s="1"/>
  <c r="G2723" i="2"/>
  <c r="AD2722" i="2"/>
  <c r="AC2722" i="2"/>
  <c r="M2722" i="2"/>
  <c r="K2722" i="2"/>
  <c r="L2722" i="2" s="1"/>
  <c r="G2722" i="2"/>
  <c r="AD2721" i="2"/>
  <c r="AC2721" i="2"/>
  <c r="L2721" i="2"/>
  <c r="K2721" i="2"/>
  <c r="M2721" i="2" s="1"/>
  <c r="N2721" i="2" s="1"/>
  <c r="G2721" i="2"/>
  <c r="AD2720" i="2"/>
  <c r="AC2720" i="2"/>
  <c r="K2720" i="2"/>
  <c r="G2720" i="2"/>
  <c r="AD2719" i="2"/>
  <c r="AC2719" i="2"/>
  <c r="L2719" i="2"/>
  <c r="K2719" i="2"/>
  <c r="M2719" i="2" s="1"/>
  <c r="G2719" i="2"/>
  <c r="AD2718" i="2"/>
  <c r="AC2718" i="2"/>
  <c r="M2718" i="2"/>
  <c r="K2718" i="2"/>
  <c r="L2718" i="2" s="1"/>
  <c r="G2718" i="2"/>
  <c r="AD2717" i="2"/>
  <c r="AC2717" i="2"/>
  <c r="L2717" i="2"/>
  <c r="K2717" i="2"/>
  <c r="M2717" i="2" s="1"/>
  <c r="N2717" i="2" s="1"/>
  <c r="G2717" i="2"/>
  <c r="AD2716" i="2"/>
  <c r="AC2716" i="2"/>
  <c r="K2716" i="2"/>
  <c r="G2716" i="2"/>
  <c r="AD2715" i="2"/>
  <c r="AC2715" i="2"/>
  <c r="L2715" i="2"/>
  <c r="K2715" i="2"/>
  <c r="M2715" i="2" s="1"/>
  <c r="G2715" i="2"/>
  <c r="AD2714" i="2"/>
  <c r="AC2714" i="2"/>
  <c r="M2714" i="2"/>
  <c r="K2714" i="2"/>
  <c r="L2714" i="2" s="1"/>
  <c r="G2714" i="2"/>
  <c r="AD2713" i="2"/>
  <c r="AC2713" i="2"/>
  <c r="L2713" i="2"/>
  <c r="K2713" i="2"/>
  <c r="M2713" i="2" s="1"/>
  <c r="N2713" i="2" s="1"/>
  <c r="G2713" i="2"/>
  <c r="AD2712" i="2"/>
  <c r="AC2712" i="2"/>
  <c r="K2712" i="2"/>
  <c r="G2712" i="2"/>
  <c r="AD2711" i="2"/>
  <c r="AC2711" i="2"/>
  <c r="L2711" i="2"/>
  <c r="K2711" i="2"/>
  <c r="M2711" i="2" s="1"/>
  <c r="G2711" i="2"/>
  <c r="AD2710" i="2"/>
  <c r="AC2710" i="2"/>
  <c r="M2710" i="2"/>
  <c r="K2710" i="2"/>
  <c r="L2710" i="2" s="1"/>
  <c r="G2710" i="2"/>
  <c r="AD2709" i="2"/>
  <c r="AC2709" i="2"/>
  <c r="L2709" i="2"/>
  <c r="K2709" i="2"/>
  <c r="M2709" i="2" s="1"/>
  <c r="N2709" i="2" s="1"/>
  <c r="G2709" i="2"/>
  <c r="AD2708" i="2"/>
  <c r="AC2708" i="2"/>
  <c r="K2708" i="2"/>
  <c r="G2708" i="2"/>
  <c r="AD2707" i="2"/>
  <c r="AC2707" i="2"/>
  <c r="L2707" i="2"/>
  <c r="K2707" i="2"/>
  <c r="M2707" i="2" s="1"/>
  <c r="G2707" i="2"/>
  <c r="AD2706" i="2"/>
  <c r="AC2706" i="2"/>
  <c r="M2706" i="2"/>
  <c r="K2706" i="2"/>
  <c r="L2706" i="2" s="1"/>
  <c r="G2706" i="2"/>
  <c r="AD2705" i="2"/>
  <c r="AC2705" i="2"/>
  <c r="K2705" i="2"/>
  <c r="G2705" i="2"/>
  <c r="AD2704" i="2"/>
  <c r="AC2704" i="2"/>
  <c r="L2704" i="2"/>
  <c r="K2704" i="2"/>
  <c r="M2704" i="2" s="1"/>
  <c r="N2704" i="2" s="1"/>
  <c r="G2704" i="2"/>
  <c r="AD2703" i="2"/>
  <c r="AC2703" i="2"/>
  <c r="K2703" i="2"/>
  <c r="L2703" i="2" s="1"/>
  <c r="G2703" i="2"/>
  <c r="AD2702" i="2"/>
  <c r="AC2702" i="2"/>
  <c r="L2702" i="2"/>
  <c r="O2702" i="2" s="1"/>
  <c r="P2702" i="2" s="1"/>
  <c r="K2702" i="2"/>
  <c r="M2702" i="2" s="1"/>
  <c r="G2702" i="2"/>
  <c r="AD2701" i="2"/>
  <c r="AC2701" i="2"/>
  <c r="M2701" i="2"/>
  <c r="K2701" i="2"/>
  <c r="L2701" i="2" s="1"/>
  <c r="G2701" i="2"/>
  <c r="AD2700" i="2"/>
  <c r="AC2700" i="2"/>
  <c r="L2700" i="2"/>
  <c r="K2700" i="2"/>
  <c r="M2700" i="2" s="1"/>
  <c r="N2700" i="2" s="1"/>
  <c r="G2700" i="2"/>
  <c r="AD2699" i="2"/>
  <c r="AC2699" i="2"/>
  <c r="K2699" i="2"/>
  <c r="L2699" i="2" s="1"/>
  <c r="G2699" i="2"/>
  <c r="AD2698" i="2"/>
  <c r="AC2698" i="2"/>
  <c r="L2698" i="2"/>
  <c r="O2698" i="2" s="1"/>
  <c r="P2698" i="2" s="1"/>
  <c r="K2698" i="2"/>
  <c r="M2698" i="2" s="1"/>
  <c r="G2698" i="2"/>
  <c r="AD2697" i="2"/>
  <c r="AC2697" i="2"/>
  <c r="M2697" i="2"/>
  <c r="K2697" i="2"/>
  <c r="L2697" i="2" s="1"/>
  <c r="G2697" i="2"/>
  <c r="AD2696" i="2"/>
  <c r="AC2696" i="2"/>
  <c r="L2696" i="2"/>
  <c r="K2696" i="2"/>
  <c r="M2696" i="2" s="1"/>
  <c r="N2696" i="2" s="1"/>
  <c r="G2696" i="2"/>
  <c r="AD2695" i="2"/>
  <c r="AC2695" i="2"/>
  <c r="K2695" i="2"/>
  <c r="L2695" i="2" s="1"/>
  <c r="G2695" i="2"/>
  <c r="AD2694" i="2"/>
  <c r="AC2694" i="2"/>
  <c r="L2694" i="2"/>
  <c r="O2694" i="2" s="1"/>
  <c r="P2694" i="2" s="1"/>
  <c r="K2694" i="2"/>
  <c r="M2694" i="2" s="1"/>
  <c r="G2694" i="2"/>
  <c r="AD2693" i="2"/>
  <c r="AC2693" i="2"/>
  <c r="M2693" i="2"/>
  <c r="K2693" i="2"/>
  <c r="L2693" i="2" s="1"/>
  <c r="G2693" i="2"/>
  <c r="AD2692" i="2"/>
  <c r="AC2692" i="2"/>
  <c r="L2692" i="2"/>
  <c r="K2692" i="2"/>
  <c r="M2692" i="2" s="1"/>
  <c r="N2692" i="2" s="1"/>
  <c r="G2692" i="2"/>
  <c r="AD2691" i="2"/>
  <c r="AC2691" i="2"/>
  <c r="K2691" i="2"/>
  <c r="L2691" i="2" s="1"/>
  <c r="G2691" i="2"/>
  <c r="AD2690" i="2"/>
  <c r="AC2690" i="2"/>
  <c r="L2690" i="2"/>
  <c r="O2690" i="2" s="1"/>
  <c r="P2690" i="2" s="1"/>
  <c r="K2690" i="2"/>
  <c r="M2690" i="2" s="1"/>
  <c r="G2690" i="2"/>
  <c r="AD2689" i="2"/>
  <c r="AC2689" i="2"/>
  <c r="M2689" i="2"/>
  <c r="K2689" i="2"/>
  <c r="L2689" i="2" s="1"/>
  <c r="G2689" i="2"/>
  <c r="AD2688" i="2"/>
  <c r="AC2688" i="2"/>
  <c r="L2688" i="2"/>
  <c r="K2688" i="2"/>
  <c r="M2688" i="2" s="1"/>
  <c r="N2688" i="2" s="1"/>
  <c r="G2688" i="2"/>
  <c r="AD2687" i="2"/>
  <c r="AC2687" i="2"/>
  <c r="K2687" i="2"/>
  <c r="L2687" i="2" s="1"/>
  <c r="G2687" i="2"/>
  <c r="AD2686" i="2"/>
  <c r="AC2686" i="2"/>
  <c r="L2686" i="2"/>
  <c r="O2686" i="2" s="1"/>
  <c r="P2686" i="2" s="1"/>
  <c r="K2686" i="2"/>
  <c r="M2686" i="2" s="1"/>
  <c r="G2686" i="2"/>
  <c r="AD2685" i="2"/>
  <c r="AC2685" i="2"/>
  <c r="M2685" i="2"/>
  <c r="K2685" i="2"/>
  <c r="L2685" i="2" s="1"/>
  <c r="G2685" i="2"/>
  <c r="AD2684" i="2"/>
  <c r="AC2684" i="2"/>
  <c r="L2684" i="2"/>
  <c r="K2684" i="2"/>
  <c r="M2684" i="2" s="1"/>
  <c r="N2684" i="2" s="1"/>
  <c r="G2684" i="2"/>
  <c r="AD2683" i="2"/>
  <c r="AC2683" i="2"/>
  <c r="K2683" i="2"/>
  <c r="L2683" i="2" s="1"/>
  <c r="G2683" i="2"/>
  <c r="AD2682" i="2"/>
  <c r="AC2682" i="2"/>
  <c r="L2682" i="2"/>
  <c r="O2682" i="2" s="1"/>
  <c r="P2682" i="2" s="1"/>
  <c r="K2682" i="2"/>
  <c r="M2682" i="2" s="1"/>
  <c r="G2682" i="2"/>
  <c r="AD2681" i="2"/>
  <c r="AC2681" i="2"/>
  <c r="M2681" i="2"/>
  <c r="K2681" i="2"/>
  <c r="L2681" i="2" s="1"/>
  <c r="G2681" i="2"/>
  <c r="AD2680" i="2"/>
  <c r="AC2680" i="2"/>
  <c r="L2680" i="2"/>
  <c r="K2680" i="2"/>
  <c r="M2680" i="2" s="1"/>
  <c r="N2680" i="2" s="1"/>
  <c r="G2680" i="2"/>
  <c r="AD2679" i="2"/>
  <c r="AC2679" i="2"/>
  <c r="K2679" i="2"/>
  <c r="L2679" i="2" s="1"/>
  <c r="G2679" i="2"/>
  <c r="AD2678" i="2"/>
  <c r="AC2678" i="2"/>
  <c r="L2678" i="2"/>
  <c r="O2678" i="2" s="1"/>
  <c r="P2678" i="2" s="1"/>
  <c r="K2678" i="2"/>
  <c r="M2678" i="2" s="1"/>
  <c r="G2678" i="2"/>
  <c r="AD2677" i="2"/>
  <c r="AC2677" i="2"/>
  <c r="M2677" i="2"/>
  <c r="K2677" i="2"/>
  <c r="L2677" i="2" s="1"/>
  <c r="G2677" i="2"/>
  <c r="AD2676" i="2"/>
  <c r="AC2676" i="2"/>
  <c r="L2676" i="2"/>
  <c r="K2676" i="2"/>
  <c r="M2676" i="2" s="1"/>
  <c r="N2676" i="2" s="1"/>
  <c r="G2676" i="2"/>
  <c r="AD2675" i="2"/>
  <c r="AC2675" i="2"/>
  <c r="K2675" i="2"/>
  <c r="L2675" i="2" s="1"/>
  <c r="G2675" i="2"/>
  <c r="AD2674" i="2"/>
  <c r="AC2674" i="2"/>
  <c r="L2674" i="2"/>
  <c r="O2674" i="2" s="1"/>
  <c r="P2674" i="2" s="1"/>
  <c r="K2674" i="2"/>
  <c r="M2674" i="2" s="1"/>
  <c r="G2674" i="2"/>
  <c r="AD2673" i="2"/>
  <c r="AC2673" i="2"/>
  <c r="M2673" i="2"/>
  <c r="K2673" i="2"/>
  <c r="L2673" i="2" s="1"/>
  <c r="G2673" i="2"/>
  <c r="AD2672" i="2"/>
  <c r="AC2672" i="2"/>
  <c r="L2672" i="2"/>
  <c r="K2672" i="2"/>
  <c r="M2672" i="2" s="1"/>
  <c r="N2672" i="2" s="1"/>
  <c r="G2672" i="2"/>
  <c r="AD2671" i="2"/>
  <c r="AC2671" i="2"/>
  <c r="K2671" i="2"/>
  <c r="L2671" i="2" s="1"/>
  <c r="G2671" i="2"/>
  <c r="AD2670" i="2"/>
  <c r="AC2670" i="2"/>
  <c r="L2670" i="2"/>
  <c r="O2670" i="2" s="1"/>
  <c r="P2670" i="2" s="1"/>
  <c r="K2670" i="2"/>
  <c r="M2670" i="2" s="1"/>
  <c r="G2670" i="2"/>
  <c r="AD2669" i="2"/>
  <c r="AC2669" i="2"/>
  <c r="M2669" i="2"/>
  <c r="K2669" i="2"/>
  <c r="L2669" i="2" s="1"/>
  <c r="G2669" i="2"/>
  <c r="AD2668" i="2"/>
  <c r="AC2668" i="2"/>
  <c r="L2668" i="2"/>
  <c r="K2668" i="2"/>
  <c r="M2668" i="2" s="1"/>
  <c r="N2668" i="2" s="1"/>
  <c r="G2668" i="2"/>
  <c r="AD2667" i="2"/>
  <c r="AC2667" i="2"/>
  <c r="K2667" i="2"/>
  <c r="L2667" i="2" s="1"/>
  <c r="G2667" i="2"/>
  <c r="AD2666" i="2"/>
  <c r="AC2666" i="2"/>
  <c r="L2666" i="2"/>
  <c r="O2666" i="2" s="1"/>
  <c r="P2666" i="2" s="1"/>
  <c r="K2666" i="2"/>
  <c r="M2666" i="2" s="1"/>
  <c r="G2666" i="2"/>
  <c r="AD2665" i="2"/>
  <c r="AC2665" i="2"/>
  <c r="M2665" i="2"/>
  <c r="K2665" i="2"/>
  <c r="L2665" i="2" s="1"/>
  <c r="G2665" i="2"/>
  <c r="AD2664" i="2"/>
  <c r="AC2664" i="2"/>
  <c r="L2664" i="2"/>
  <c r="K2664" i="2"/>
  <c r="M2664" i="2" s="1"/>
  <c r="N2664" i="2" s="1"/>
  <c r="G2664" i="2"/>
  <c r="AD2663" i="2"/>
  <c r="AC2663" i="2"/>
  <c r="K2663" i="2"/>
  <c r="L2663" i="2" s="1"/>
  <c r="G2663" i="2"/>
  <c r="AD2662" i="2"/>
  <c r="AC2662" i="2"/>
  <c r="L2662" i="2"/>
  <c r="O2662" i="2" s="1"/>
  <c r="P2662" i="2" s="1"/>
  <c r="K2662" i="2"/>
  <c r="M2662" i="2" s="1"/>
  <c r="G2662" i="2"/>
  <c r="AD2661" i="2"/>
  <c r="AC2661" i="2"/>
  <c r="M2661" i="2"/>
  <c r="K2661" i="2"/>
  <c r="L2661" i="2" s="1"/>
  <c r="G2661" i="2"/>
  <c r="AD2660" i="2"/>
  <c r="AC2660" i="2"/>
  <c r="L2660" i="2"/>
  <c r="K2660" i="2"/>
  <c r="M2660" i="2" s="1"/>
  <c r="N2660" i="2" s="1"/>
  <c r="G2660" i="2"/>
  <c r="AD2659" i="2"/>
  <c r="AC2659" i="2"/>
  <c r="K2659" i="2"/>
  <c r="L2659" i="2" s="1"/>
  <c r="G2659" i="2"/>
  <c r="AD2658" i="2"/>
  <c r="AC2658" i="2"/>
  <c r="L2658" i="2"/>
  <c r="O2658" i="2" s="1"/>
  <c r="P2658" i="2" s="1"/>
  <c r="K2658" i="2"/>
  <c r="M2658" i="2" s="1"/>
  <c r="G2658" i="2"/>
  <c r="AD2657" i="2"/>
  <c r="AC2657" i="2"/>
  <c r="M2657" i="2"/>
  <c r="K2657" i="2"/>
  <c r="L2657" i="2" s="1"/>
  <c r="G2657" i="2"/>
  <c r="AD2656" i="2"/>
  <c r="AC2656" i="2"/>
  <c r="L2656" i="2"/>
  <c r="K2656" i="2"/>
  <c r="M2656" i="2" s="1"/>
  <c r="N2656" i="2" s="1"/>
  <c r="G2656" i="2"/>
  <c r="AD2655" i="2"/>
  <c r="AC2655" i="2"/>
  <c r="K2655" i="2"/>
  <c r="L2655" i="2" s="1"/>
  <c r="G2655" i="2"/>
  <c r="AD2654" i="2"/>
  <c r="AC2654" i="2"/>
  <c r="L2654" i="2"/>
  <c r="O2654" i="2" s="1"/>
  <c r="P2654" i="2" s="1"/>
  <c r="K2654" i="2"/>
  <c r="M2654" i="2" s="1"/>
  <c r="G2654" i="2"/>
  <c r="AD2653" i="2"/>
  <c r="AC2653" i="2"/>
  <c r="M2653" i="2"/>
  <c r="K2653" i="2"/>
  <c r="L2653" i="2" s="1"/>
  <c r="G2653" i="2"/>
  <c r="AD2652" i="2"/>
  <c r="AC2652" i="2"/>
  <c r="L2652" i="2"/>
  <c r="K2652" i="2"/>
  <c r="M2652" i="2" s="1"/>
  <c r="N2652" i="2" s="1"/>
  <c r="G2652" i="2"/>
  <c r="AD2651" i="2"/>
  <c r="AC2651" i="2"/>
  <c r="K2651" i="2"/>
  <c r="L2651" i="2" s="1"/>
  <c r="G2651" i="2"/>
  <c r="AD2650" i="2"/>
  <c r="AC2650" i="2"/>
  <c r="L2650" i="2"/>
  <c r="O2650" i="2" s="1"/>
  <c r="P2650" i="2" s="1"/>
  <c r="K2650" i="2"/>
  <c r="M2650" i="2" s="1"/>
  <c r="G2650" i="2"/>
  <c r="AD2649" i="2"/>
  <c r="AC2649" i="2"/>
  <c r="M2649" i="2"/>
  <c r="K2649" i="2"/>
  <c r="L2649" i="2" s="1"/>
  <c r="G2649" i="2"/>
  <c r="AD2648" i="2"/>
  <c r="AC2648" i="2"/>
  <c r="L2648" i="2"/>
  <c r="K2648" i="2"/>
  <c r="M2648" i="2" s="1"/>
  <c r="N2648" i="2" s="1"/>
  <c r="G2648" i="2"/>
  <c r="AD2647" i="2"/>
  <c r="AC2647" i="2"/>
  <c r="K2647" i="2"/>
  <c r="L2647" i="2" s="1"/>
  <c r="G2647" i="2"/>
  <c r="AD2646" i="2"/>
  <c r="AC2646" i="2"/>
  <c r="L2646" i="2"/>
  <c r="O2646" i="2" s="1"/>
  <c r="P2646" i="2" s="1"/>
  <c r="K2646" i="2"/>
  <c r="M2646" i="2" s="1"/>
  <c r="G2646" i="2"/>
  <c r="AD2645" i="2"/>
  <c r="AC2645" i="2"/>
  <c r="M2645" i="2"/>
  <c r="K2645" i="2"/>
  <c r="L2645" i="2" s="1"/>
  <c r="G2645" i="2"/>
  <c r="AD2644" i="2"/>
  <c r="AC2644" i="2"/>
  <c r="L2644" i="2"/>
  <c r="K2644" i="2"/>
  <c r="M2644" i="2" s="1"/>
  <c r="N2644" i="2" s="1"/>
  <c r="G2644" i="2"/>
  <c r="AD2643" i="2"/>
  <c r="AC2643" i="2"/>
  <c r="K2643" i="2"/>
  <c r="L2643" i="2" s="1"/>
  <c r="G2643" i="2"/>
  <c r="AD2642" i="2"/>
  <c r="AC2642" i="2"/>
  <c r="L2642" i="2"/>
  <c r="O2642" i="2" s="1"/>
  <c r="P2642" i="2" s="1"/>
  <c r="K2642" i="2"/>
  <c r="M2642" i="2" s="1"/>
  <c r="G2642" i="2"/>
  <c r="AD2641" i="2"/>
  <c r="AC2641" i="2"/>
  <c r="M2641" i="2"/>
  <c r="K2641" i="2"/>
  <c r="L2641" i="2" s="1"/>
  <c r="G2641" i="2"/>
  <c r="AD2640" i="2"/>
  <c r="AC2640" i="2"/>
  <c r="L2640" i="2"/>
  <c r="K2640" i="2"/>
  <c r="M2640" i="2" s="1"/>
  <c r="N2640" i="2" s="1"/>
  <c r="G2640" i="2"/>
  <c r="AD2639" i="2"/>
  <c r="AC2639" i="2"/>
  <c r="K2639" i="2"/>
  <c r="L2639" i="2" s="1"/>
  <c r="G2639" i="2"/>
  <c r="AD2638" i="2"/>
  <c r="AC2638" i="2"/>
  <c r="L2638" i="2"/>
  <c r="O2638" i="2" s="1"/>
  <c r="P2638" i="2" s="1"/>
  <c r="K2638" i="2"/>
  <c r="M2638" i="2" s="1"/>
  <c r="G2638" i="2"/>
  <c r="AD2637" i="2"/>
  <c r="AC2637" i="2"/>
  <c r="M2637" i="2"/>
  <c r="K2637" i="2"/>
  <c r="L2637" i="2" s="1"/>
  <c r="G2637" i="2"/>
  <c r="AD2636" i="2"/>
  <c r="AC2636" i="2"/>
  <c r="L2636" i="2"/>
  <c r="K2636" i="2"/>
  <c r="M2636" i="2" s="1"/>
  <c r="N2636" i="2" s="1"/>
  <c r="G2636" i="2"/>
  <c r="AD2635" i="2"/>
  <c r="AC2635" i="2"/>
  <c r="K2635" i="2"/>
  <c r="L2635" i="2" s="1"/>
  <c r="G2635" i="2"/>
  <c r="AD2634" i="2"/>
  <c r="AC2634" i="2"/>
  <c r="L2634" i="2"/>
  <c r="O2634" i="2" s="1"/>
  <c r="P2634" i="2" s="1"/>
  <c r="K2634" i="2"/>
  <c r="M2634" i="2" s="1"/>
  <c r="G2634" i="2"/>
  <c r="AD2633" i="2"/>
  <c r="AC2633" i="2"/>
  <c r="M2633" i="2"/>
  <c r="K2633" i="2"/>
  <c r="L2633" i="2" s="1"/>
  <c r="G2633" i="2"/>
  <c r="AD2632" i="2"/>
  <c r="AC2632" i="2"/>
  <c r="L2632" i="2"/>
  <c r="K2632" i="2"/>
  <c r="M2632" i="2" s="1"/>
  <c r="N2632" i="2" s="1"/>
  <c r="G2632" i="2"/>
  <c r="AD2631" i="2"/>
  <c r="AC2631" i="2"/>
  <c r="K2631" i="2"/>
  <c r="L2631" i="2" s="1"/>
  <c r="G2631" i="2"/>
  <c r="AD2630" i="2"/>
  <c r="AC2630" i="2"/>
  <c r="L2630" i="2"/>
  <c r="O2630" i="2" s="1"/>
  <c r="P2630" i="2" s="1"/>
  <c r="K2630" i="2"/>
  <c r="M2630" i="2" s="1"/>
  <c r="G2630" i="2"/>
  <c r="AD2629" i="2"/>
  <c r="AC2629" i="2"/>
  <c r="M2629" i="2"/>
  <c r="K2629" i="2"/>
  <c r="L2629" i="2" s="1"/>
  <c r="G2629" i="2"/>
  <c r="AD2628" i="2"/>
  <c r="AC2628" i="2"/>
  <c r="L2628" i="2"/>
  <c r="K2628" i="2"/>
  <c r="M2628" i="2" s="1"/>
  <c r="N2628" i="2" s="1"/>
  <c r="G2628" i="2"/>
  <c r="AD2627" i="2"/>
  <c r="AC2627" i="2"/>
  <c r="K2627" i="2"/>
  <c r="L2627" i="2" s="1"/>
  <c r="G2627" i="2"/>
  <c r="AD2626" i="2"/>
  <c r="AC2626" i="2"/>
  <c r="L2626" i="2"/>
  <c r="O2626" i="2" s="1"/>
  <c r="P2626" i="2" s="1"/>
  <c r="K2626" i="2"/>
  <c r="M2626" i="2" s="1"/>
  <c r="G2626" i="2"/>
  <c r="AD2625" i="2"/>
  <c r="AC2625" i="2"/>
  <c r="M2625" i="2"/>
  <c r="K2625" i="2"/>
  <c r="L2625" i="2" s="1"/>
  <c r="G2625" i="2"/>
  <c r="AD2624" i="2"/>
  <c r="AC2624" i="2"/>
  <c r="L2624" i="2"/>
  <c r="K2624" i="2"/>
  <c r="M2624" i="2" s="1"/>
  <c r="N2624" i="2" s="1"/>
  <c r="G2624" i="2"/>
  <c r="AD2623" i="2"/>
  <c r="AC2623" i="2"/>
  <c r="K2623" i="2"/>
  <c r="L2623" i="2" s="1"/>
  <c r="G2623" i="2"/>
  <c r="AD2622" i="2"/>
  <c r="AC2622" i="2"/>
  <c r="L2622" i="2"/>
  <c r="O2622" i="2" s="1"/>
  <c r="P2622" i="2" s="1"/>
  <c r="K2622" i="2"/>
  <c r="M2622" i="2" s="1"/>
  <c r="G2622" i="2"/>
  <c r="AD2621" i="2"/>
  <c r="AC2621" i="2"/>
  <c r="M2621" i="2"/>
  <c r="K2621" i="2"/>
  <c r="L2621" i="2" s="1"/>
  <c r="G2621" i="2"/>
  <c r="AD2620" i="2"/>
  <c r="AC2620" i="2"/>
  <c r="L2620" i="2"/>
  <c r="K2620" i="2"/>
  <c r="M2620" i="2" s="1"/>
  <c r="N2620" i="2" s="1"/>
  <c r="G2620" i="2"/>
  <c r="AD2619" i="2"/>
  <c r="AC2619" i="2"/>
  <c r="K2619" i="2"/>
  <c r="L2619" i="2" s="1"/>
  <c r="G2619" i="2"/>
  <c r="AD2618" i="2"/>
  <c r="AC2618" i="2"/>
  <c r="L2618" i="2"/>
  <c r="O2618" i="2" s="1"/>
  <c r="P2618" i="2" s="1"/>
  <c r="K2618" i="2"/>
  <c r="M2618" i="2" s="1"/>
  <c r="G2618" i="2"/>
  <c r="AD2617" i="2"/>
  <c r="AC2617" i="2"/>
  <c r="M2617" i="2"/>
  <c r="K2617" i="2"/>
  <c r="L2617" i="2" s="1"/>
  <c r="G2617" i="2"/>
  <c r="AD2616" i="2"/>
  <c r="AC2616" i="2"/>
  <c r="L2616" i="2"/>
  <c r="K2616" i="2"/>
  <c r="M2616" i="2" s="1"/>
  <c r="N2616" i="2" s="1"/>
  <c r="G2616" i="2"/>
  <c r="AD2615" i="2"/>
  <c r="AC2615" i="2"/>
  <c r="K2615" i="2"/>
  <c r="L2615" i="2" s="1"/>
  <c r="G2615" i="2"/>
  <c r="AD2614" i="2"/>
  <c r="AC2614" i="2"/>
  <c r="L2614" i="2"/>
  <c r="O2614" i="2" s="1"/>
  <c r="P2614" i="2" s="1"/>
  <c r="K2614" i="2"/>
  <c r="M2614" i="2" s="1"/>
  <c r="G2614" i="2"/>
  <c r="AD2613" i="2"/>
  <c r="AC2613" i="2"/>
  <c r="M2613" i="2"/>
  <c r="K2613" i="2"/>
  <c r="L2613" i="2" s="1"/>
  <c r="G2613" i="2"/>
  <c r="AD2612" i="2"/>
  <c r="AC2612" i="2"/>
  <c r="L2612" i="2"/>
  <c r="K2612" i="2"/>
  <c r="M2612" i="2" s="1"/>
  <c r="N2612" i="2" s="1"/>
  <c r="G2612" i="2"/>
  <c r="AD2611" i="2"/>
  <c r="AC2611" i="2"/>
  <c r="K2611" i="2"/>
  <c r="L2611" i="2" s="1"/>
  <c r="G2611" i="2"/>
  <c r="AD2610" i="2"/>
  <c r="AC2610" i="2"/>
  <c r="L2610" i="2"/>
  <c r="O2610" i="2" s="1"/>
  <c r="P2610" i="2" s="1"/>
  <c r="K2610" i="2"/>
  <c r="M2610" i="2" s="1"/>
  <c r="G2610" i="2"/>
  <c r="AD2609" i="2"/>
  <c r="AC2609" i="2"/>
  <c r="M2609" i="2"/>
  <c r="K2609" i="2"/>
  <c r="L2609" i="2" s="1"/>
  <c r="G2609" i="2"/>
  <c r="AD2608" i="2"/>
  <c r="AC2608" i="2"/>
  <c r="L2608" i="2"/>
  <c r="K2608" i="2"/>
  <c r="M2608" i="2" s="1"/>
  <c r="N2608" i="2" s="1"/>
  <c r="G2608" i="2"/>
  <c r="AD2607" i="2"/>
  <c r="AC2607" i="2"/>
  <c r="K2607" i="2"/>
  <c r="L2607" i="2" s="1"/>
  <c r="G2607" i="2"/>
  <c r="AD2606" i="2"/>
  <c r="AC2606" i="2"/>
  <c r="L2606" i="2"/>
  <c r="O2606" i="2" s="1"/>
  <c r="P2606" i="2" s="1"/>
  <c r="K2606" i="2"/>
  <c r="M2606" i="2" s="1"/>
  <c r="G2606" i="2"/>
  <c r="AD2605" i="2"/>
  <c r="AC2605" i="2"/>
  <c r="M2605" i="2"/>
  <c r="K2605" i="2"/>
  <c r="L2605" i="2" s="1"/>
  <c r="G2605" i="2"/>
  <c r="AD2604" i="2"/>
  <c r="AC2604" i="2"/>
  <c r="L2604" i="2"/>
  <c r="K2604" i="2"/>
  <c r="M2604" i="2" s="1"/>
  <c r="N2604" i="2" s="1"/>
  <c r="G2604" i="2"/>
  <c r="AD2603" i="2"/>
  <c r="AC2603" i="2"/>
  <c r="K2603" i="2"/>
  <c r="L2603" i="2" s="1"/>
  <c r="G2603" i="2"/>
  <c r="AD2602" i="2"/>
  <c r="AC2602" i="2"/>
  <c r="L2602" i="2"/>
  <c r="O2602" i="2" s="1"/>
  <c r="P2602" i="2" s="1"/>
  <c r="K2602" i="2"/>
  <c r="M2602" i="2" s="1"/>
  <c r="G2602" i="2"/>
  <c r="AD2601" i="2"/>
  <c r="AC2601" i="2"/>
  <c r="M2601" i="2"/>
  <c r="K2601" i="2"/>
  <c r="L2601" i="2" s="1"/>
  <c r="G2601" i="2"/>
  <c r="AD2600" i="2"/>
  <c r="AC2600" i="2"/>
  <c r="L2600" i="2"/>
  <c r="K2600" i="2"/>
  <c r="M2600" i="2" s="1"/>
  <c r="N2600" i="2" s="1"/>
  <c r="G2600" i="2"/>
  <c r="AD2599" i="2"/>
  <c r="AC2599" i="2"/>
  <c r="K2599" i="2"/>
  <c r="L2599" i="2" s="1"/>
  <c r="G2599" i="2"/>
  <c r="AD2598" i="2"/>
  <c r="AC2598" i="2"/>
  <c r="L2598" i="2"/>
  <c r="O2598" i="2" s="1"/>
  <c r="P2598" i="2" s="1"/>
  <c r="K2598" i="2"/>
  <c r="M2598" i="2" s="1"/>
  <c r="G2598" i="2"/>
  <c r="AD2597" i="2"/>
  <c r="AC2597" i="2"/>
  <c r="M2597" i="2"/>
  <c r="K2597" i="2"/>
  <c r="L2597" i="2" s="1"/>
  <c r="G2597" i="2"/>
  <c r="AD2596" i="2"/>
  <c r="AC2596" i="2"/>
  <c r="L2596" i="2"/>
  <c r="K2596" i="2"/>
  <c r="M2596" i="2" s="1"/>
  <c r="N2596" i="2" s="1"/>
  <c r="G2596" i="2"/>
  <c r="AD2595" i="2"/>
  <c r="AC2595" i="2"/>
  <c r="K2595" i="2"/>
  <c r="L2595" i="2" s="1"/>
  <c r="G2595" i="2"/>
  <c r="AD2594" i="2"/>
  <c r="AC2594" i="2"/>
  <c r="L2594" i="2"/>
  <c r="O2594" i="2" s="1"/>
  <c r="P2594" i="2" s="1"/>
  <c r="K2594" i="2"/>
  <c r="M2594" i="2" s="1"/>
  <c r="G2594" i="2"/>
  <c r="AD2593" i="2"/>
  <c r="AC2593" i="2"/>
  <c r="M2593" i="2"/>
  <c r="K2593" i="2"/>
  <c r="L2593" i="2" s="1"/>
  <c r="G2593" i="2"/>
  <c r="AD2592" i="2"/>
  <c r="AC2592" i="2"/>
  <c r="L2592" i="2"/>
  <c r="K2592" i="2"/>
  <c r="M2592" i="2" s="1"/>
  <c r="N2592" i="2" s="1"/>
  <c r="G2592" i="2"/>
  <c r="AD2591" i="2"/>
  <c r="AC2591" i="2"/>
  <c r="K2591" i="2"/>
  <c r="L2591" i="2" s="1"/>
  <c r="G2591" i="2"/>
  <c r="AD2590" i="2"/>
  <c r="AC2590" i="2"/>
  <c r="L2590" i="2"/>
  <c r="O2590" i="2" s="1"/>
  <c r="P2590" i="2" s="1"/>
  <c r="K2590" i="2"/>
  <c r="M2590" i="2" s="1"/>
  <c r="G2590" i="2"/>
  <c r="AD2589" i="2"/>
  <c r="AC2589" i="2"/>
  <c r="M2589" i="2"/>
  <c r="K2589" i="2"/>
  <c r="L2589" i="2" s="1"/>
  <c r="G2589" i="2"/>
  <c r="AD2588" i="2"/>
  <c r="AC2588" i="2"/>
  <c r="L2588" i="2"/>
  <c r="K2588" i="2"/>
  <c r="M2588" i="2" s="1"/>
  <c r="N2588" i="2" s="1"/>
  <c r="G2588" i="2"/>
  <c r="AD2587" i="2"/>
  <c r="AC2587" i="2"/>
  <c r="K2587" i="2"/>
  <c r="L2587" i="2" s="1"/>
  <c r="G2587" i="2"/>
  <c r="AD2586" i="2"/>
  <c r="AC2586" i="2"/>
  <c r="L2586" i="2"/>
  <c r="O2586" i="2" s="1"/>
  <c r="P2586" i="2" s="1"/>
  <c r="K2586" i="2"/>
  <c r="M2586" i="2" s="1"/>
  <c r="G2586" i="2"/>
  <c r="AD2585" i="2"/>
  <c r="AC2585" i="2"/>
  <c r="M2585" i="2"/>
  <c r="K2585" i="2"/>
  <c r="L2585" i="2" s="1"/>
  <c r="G2585" i="2"/>
  <c r="AD2584" i="2"/>
  <c r="AC2584" i="2"/>
  <c r="L2584" i="2"/>
  <c r="K2584" i="2"/>
  <c r="M2584" i="2" s="1"/>
  <c r="N2584" i="2" s="1"/>
  <c r="G2584" i="2"/>
  <c r="AD2583" i="2"/>
  <c r="AC2583" i="2"/>
  <c r="K2583" i="2"/>
  <c r="L2583" i="2" s="1"/>
  <c r="G2583" i="2"/>
  <c r="AD2582" i="2"/>
  <c r="AC2582" i="2"/>
  <c r="L2582" i="2"/>
  <c r="O2582" i="2" s="1"/>
  <c r="P2582" i="2" s="1"/>
  <c r="K2582" i="2"/>
  <c r="M2582" i="2" s="1"/>
  <c r="G2582" i="2"/>
  <c r="AD2581" i="2"/>
  <c r="AC2581" i="2"/>
  <c r="M2581" i="2"/>
  <c r="K2581" i="2"/>
  <c r="L2581" i="2" s="1"/>
  <c r="G2581" i="2"/>
  <c r="AD2580" i="2"/>
  <c r="AC2580" i="2"/>
  <c r="L2580" i="2"/>
  <c r="K2580" i="2"/>
  <c r="M2580" i="2" s="1"/>
  <c r="N2580" i="2" s="1"/>
  <c r="G2580" i="2"/>
  <c r="AD2579" i="2"/>
  <c r="AC2579" i="2"/>
  <c r="K2579" i="2"/>
  <c r="L2579" i="2" s="1"/>
  <c r="G2579" i="2"/>
  <c r="AD2578" i="2"/>
  <c r="AC2578" i="2"/>
  <c r="L2578" i="2"/>
  <c r="O2578" i="2" s="1"/>
  <c r="P2578" i="2" s="1"/>
  <c r="K2578" i="2"/>
  <c r="M2578" i="2" s="1"/>
  <c r="G2578" i="2"/>
  <c r="AD2577" i="2"/>
  <c r="AC2577" i="2"/>
  <c r="M2577" i="2"/>
  <c r="K2577" i="2"/>
  <c r="L2577" i="2" s="1"/>
  <c r="G2577" i="2"/>
  <c r="AD2576" i="2"/>
  <c r="AC2576" i="2"/>
  <c r="L2576" i="2"/>
  <c r="K2576" i="2"/>
  <c r="M2576" i="2" s="1"/>
  <c r="N2576" i="2" s="1"/>
  <c r="G2576" i="2"/>
  <c r="AD2575" i="2"/>
  <c r="AC2575" i="2"/>
  <c r="K2575" i="2"/>
  <c r="L2575" i="2" s="1"/>
  <c r="G2575" i="2"/>
  <c r="AD2574" i="2"/>
  <c r="AC2574" i="2"/>
  <c r="L2574" i="2"/>
  <c r="O2574" i="2" s="1"/>
  <c r="P2574" i="2" s="1"/>
  <c r="K2574" i="2"/>
  <c r="M2574" i="2" s="1"/>
  <c r="G2574" i="2"/>
  <c r="AD2573" i="2"/>
  <c r="AC2573" i="2"/>
  <c r="M2573" i="2"/>
  <c r="K2573" i="2"/>
  <c r="L2573" i="2" s="1"/>
  <c r="G2573" i="2"/>
  <c r="AD2572" i="2"/>
  <c r="AC2572" i="2"/>
  <c r="L2572" i="2"/>
  <c r="K2572" i="2"/>
  <c r="M2572" i="2" s="1"/>
  <c r="N2572" i="2" s="1"/>
  <c r="G2572" i="2"/>
  <c r="AD2571" i="2"/>
  <c r="AC2571" i="2"/>
  <c r="K2571" i="2"/>
  <c r="L2571" i="2" s="1"/>
  <c r="G2571" i="2"/>
  <c r="AD2570" i="2"/>
  <c r="AC2570" i="2"/>
  <c r="L2570" i="2"/>
  <c r="O2570" i="2" s="1"/>
  <c r="P2570" i="2" s="1"/>
  <c r="K2570" i="2"/>
  <c r="M2570" i="2" s="1"/>
  <c r="G2570" i="2"/>
  <c r="AD2569" i="2"/>
  <c r="AC2569" i="2"/>
  <c r="M2569" i="2"/>
  <c r="K2569" i="2"/>
  <c r="L2569" i="2" s="1"/>
  <c r="G2569" i="2"/>
  <c r="AD2568" i="2"/>
  <c r="AC2568" i="2"/>
  <c r="L2568" i="2"/>
  <c r="K2568" i="2"/>
  <c r="M2568" i="2" s="1"/>
  <c r="N2568" i="2" s="1"/>
  <c r="G2568" i="2"/>
  <c r="AD2567" i="2"/>
  <c r="AC2567" i="2"/>
  <c r="K2567" i="2"/>
  <c r="L2567" i="2" s="1"/>
  <c r="G2567" i="2"/>
  <c r="AD2566" i="2"/>
  <c r="AC2566" i="2"/>
  <c r="L2566" i="2"/>
  <c r="O2566" i="2" s="1"/>
  <c r="P2566" i="2" s="1"/>
  <c r="K2566" i="2"/>
  <c r="M2566" i="2" s="1"/>
  <c r="G2566" i="2"/>
  <c r="AD2565" i="2"/>
  <c r="AC2565" i="2"/>
  <c r="M2565" i="2"/>
  <c r="K2565" i="2"/>
  <c r="L2565" i="2" s="1"/>
  <c r="G2565" i="2"/>
  <c r="AD2564" i="2"/>
  <c r="AC2564" i="2"/>
  <c r="L2564" i="2"/>
  <c r="K2564" i="2"/>
  <c r="M2564" i="2" s="1"/>
  <c r="N2564" i="2" s="1"/>
  <c r="G2564" i="2"/>
  <c r="AD2563" i="2"/>
  <c r="AC2563" i="2"/>
  <c r="K2563" i="2"/>
  <c r="L2563" i="2" s="1"/>
  <c r="G2563" i="2"/>
  <c r="AD2562" i="2"/>
  <c r="AC2562" i="2"/>
  <c r="L2562" i="2"/>
  <c r="O2562" i="2" s="1"/>
  <c r="P2562" i="2" s="1"/>
  <c r="K2562" i="2"/>
  <c r="M2562" i="2" s="1"/>
  <c r="G2562" i="2"/>
  <c r="AD2561" i="2"/>
  <c r="AC2561" i="2"/>
  <c r="M2561" i="2"/>
  <c r="K2561" i="2"/>
  <c r="L2561" i="2" s="1"/>
  <c r="G2561" i="2"/>
  <c r="AD2560" i="2"/>
  <c r="AC2560" i="2"/>
  <c r="L2560" i="2"/>
  <c r="K2560" i="2"/>
  <c r="M2560" i="2" s="1"/>
  <c r="N2560" i="2" s="1"/>
  <c r="G2560" i="2"/>
  <c r="AD2559" i="2"/>
  <c r="AC2559" i="2"/>
  <c r="K2559" i="2"/>
  <c r="L2559" i="2" s="1"/>
  <c r="G2559" i="2"/>
  <c r="AD2558" i="2"/>
  <c r="AC2558" i="2"/>
  <c r="L2558" i="2"/>
  <c r="O2558" i="2" s="1"/>
  <c r="P2558" i="2" s="1"/>
  <c r="K2558" i="2"/>
  <c r="M2558" i="2" s="1"/>
  <c r="G2558" i="2"/>
  <c r="AD2557" i="2"/>
  <c r="AC2557" i="2"/>
  <c r="M2557" i="2"/>
  <c r="K2557" i="2"/>
  <c r="L2557" i="2" s="1"/>
  <c r="G2557" i="2"/>
  <c r="AD2556" i="2"/>
  <c r="AC2556" i="2"/>
  <c r="L2556" i="2"/>
  <c r="K2556" i="2"/>
  <c r="M2556" i="2" s="1"/>
  <c r="N2556" i="2" s="1"/>
  <c r="G2556" i="2"/>
  <c r="AD2555" i="2"/>
  <c r="AC2555" i="2"/>
  <c r="K2555" i="2"/>
  <c r="L2555" i="2" s="1"/>
  <c r="G2555" i="2"/>
  <c r="AD2554" i="2"/>
  <c r="AC2554" i="2"/>
  <c r="L2554" i="2"/>
  <c r="O2554" i="2" s="1"/>
  <c r="P2554" i="2" s="1"/>
  <c r="K2554" i="2"/>
  <c r="M2554" i="2" s="1"/>
  <c r="G2554" i="2"/>
  <c r="AD2553" i="2"/>
  <c r="AC2553" i="2"/>
  <c r="M2553" i="2"/>
  <c r="K2553" i="2"/>
  <c r="L2553" i="2" s="1"/>
  <c r="G2553" i="2"/>
  <c r="AD2552" i="2"/>
  <c r="AC2552" i="2"/>
  <c r="L2552" i="2"/>
  <c r="K2552" i="2"/>
  <c r="M2552" i="2" s="1"/>
  <c r="N2552" i="2" s="1"/>
  <c r="G2552" i="2"/>
  <c r="AD2551" i="2"/>
  <c r="AC2551" i="2"/>
  <c r="K2551" i="2"/>
  <c r="L2551" i="2" s="1"/>
  <c r="G2551" i="2"/>
  <c r="AD2550" i="2"/>
  <c r="AC2550" i="2"/>
  <c r="L2550" i="2"/>
  <c r="O2550" i="2" s="1"/>
  <c r="P2550" i="2" s="1"/>
  <c r="K2550" i="2"/>
  <c r="M2550" i="2" s="1"/>
  <c r="G2550" i="2"/>
  <c r="AD2549" i="2"/>
  <c r="AC2549" i="2"/>
  <c r="M2549" i="2"/>
  <c r="K2549" i="2"/>
  <c r="L2549" i="2" s="1"/>
  <c r="G2549" i="2"/>
  <c r="AD2548" i="2"/>
  <c r="AC2548" i="2"/>
  <c r="L2548" i="2"/>
  <c r="K2548" i="2"/>
  <c r="M2548" i="2" s="1"/>
  <c r="N2548" i="2" s="1"/>
  <c r="G2548" i="2"/>
  <c r="AD2547" i="2"/>
  <c r="AC2547" i="2"/>
  <c r="K2547" i="2"/>
  <c r="L2547" i="2" s="1"/>
  <c r="G2547" i="2"/>
  <c r="AD2546" i="2"/>
  <c r="AC2546" i="2"/>
  <c r="L2546" i="2"/>
  <c r="O2546" i="2" s="1"/>
  <c r="P2546" i="2" s="1"/>
  <c r="K2546" i="2"/>
  <c r="M2546" i="2" s="1"/>
  <c r="G2546" i="2"/>
  <c r="AD2545" i="2"/>
  <c r="AC2545" i="2"/>
  <c r="M2545" i="2"/>
  <c r="K2545" i="2"/>
  <c r="L2545" i="2" s="1"/>
  <c r="G2545" i="2"/>
  <c r="AD2544" i="2"/>
  <c r="AC2544" i="2"/>
  <c r="L2544" i="2"/>
  <c r="K2544" i="2"/>
  <c r="M2544" i="2" s="1"/>
  <c r="N2544" i="2" s="1"/>
  <c r="G2544" i="2"/>
  <c r="AD2543" i="2"/>
  <c r="AC2543" i="2"/>
  <c r="K2543" i="2"/>
  <c r="L2543" i="2" s="1"/>
  <c r="G2543" i="2"/>
  <c r="AD2542" i="2"/>
  <c r="AC2542" i="2"/>
  <c r="L2542" i="2"/>
  <c r="O2542" i="2" s="1"/>
  <c r="P2542" i="2" s="1"/>
  <c r="K2542" i="2"/>
  <c r="M2542" i="2" s="1"/>
  <c r="G2542" i="2"/>
  <c r="AD2541" i="2"/>
  <c r="AC2541" i="2"/>
  <c r="M2541" i="2"/>
  <c r="K2541" i="2"/>
  <c r="L2541" i="2" s="1"/>
  <c r="G2541" i="2"/>
  <c r="AD2540" i="2"/>
  <c r="AC2540" i="2"/>
  <c r="L2540" i="2"/>
  <c r="K2540" i="2"/>
  <c r="M2540" i="2" s="1"/>
  <c r="N2540" i="2" s="1"/>
  <c r="G2540" i="2"/>
  <c r="AD2539" i="2"/>
  <c r="AC2539" i="2"/>
  <c r="K2539" i="2"/>
  <c r="L2539" i="2" s="1"/>
  <c r="G2539" i="2"/>
  <c r="AD2538" i="2"/>
  <c r="AC2538" i="2"/>
  <c r="L2538" i="2"/>
  <c r="O2538" i="2" s="1"/>
  <c r="P2538" i="2" s="1"/>
  <c r="K2538" i="2"/>
  <c r="M2538" i="2" s="1"/>
  <c r="G2538" i="2"/>
  <c r="AD2537" i="2"/>
  <c r="AC2537" i="2"/>
  <c r="M2537" i="2"/>
  <c r="K2537" i="2"/>
  <c r="L2537" i="2" s="1"/>
  <c r="G2537" i="2"/>
  <c r="AD2536" i="2"/>
  <c r="AC2536" i="2"/>
  <c r="L2536" i="2"/>
  <c r="K2536" i="2"/>
  <c r="M2536" i="2" s="1"/>
  <c r="N2536" i="2" s="1"/>
  <c r="G2536" i="2"/>
  <c r="AD2535" i="2"/>
  <c r="AC2535" i="2"/>
  <c r="K2535" i="2"/>
  <c r="L2535" i="2" s="1"/>
  <c r="G2535" i="2"/>
  <c r="AD2534" i="2"/>
  <c r="AC2534" i="2"/>
  <c r="L2534" i="2"/>
  <c r="O2534" i="2" s="1"/>
  <c r="P2534" i="2" s="1"/>
  <c r="K2534" i="2"/>
  <c r="M2534" i="2" s="1"/>
  <c r="G2534" i="2"/>
  <c r="AD2533" i="2"/>
  <c r="AC2533" i="2"/>
  <c r="M2533" i="2"/>
  <c r="K2533" i="2"/>
  <c r="L2533" i="2" s="1"/>
  <c r="G2533" i="2"/>
  <c r="AD2532" i="2"/>
  <c r="AC2532" i="2"/>
  <c r="L2532" i="2"/>
  <c r="K2532" i="2"/>
  <c r="M2532" i="2" s="1"/>
  <c r="N2532" i="2" s="1"/>
  <c r="G2532" i="2"/>
  <c r="AD2531" i="2"/>
  <c r="AC2531" i="2"/>
  <c r="K2531" i="2"/>
  <c r="L2531" i="2" s="1"/>
  <c r="G2531" i="2"/>
  <c r="AD2530" i="2"/>
  <c r="AC2530" i="2"/>
  <c r="L2530" i="2"/>
  <c r="O2530" i="2" s="1"/>
  <c r="P2530" i="2" s="1"/>
  <c r="K2530" i="2"/>
  <c r="M2530" i="2" s="1"/>
  <c r="G2530" i="2"/>
  <c r="AD2529" i="2"/>
  <c r="AC2529" i="2"/>
  <c r="M2529" i="2"/>
  <c r="K2529" i="2"/>
  <c r="L2529" i="2" s="1"/>
  <c r="G2529" i="2"/>
  <c r="AD2528" i="2"/>
  <c r="AC2528" i="2"/>
  <c r="L2528" i="2"/>
  <c r="K2528" i="2"/>
  <c r="M2528" i="2" s="1"/>
  <c r="N2528" i="2" s="1"/>
  <c r="G2528" i="2"/>
  <c r="AD2527" i="2"/>
  <c r="AC2527" i="2"/>
  <c r="K2527" i="2"/>
  <c r="L2527" i="2" s="1"/>
  <c r="G2527" i="2"/>
  <c r="AD2526" i="2"/>
  <c r="AC2526" i="2"/>
  <c r="L2526" i="2"/>
  <c r="O2526" i="2" s="1"/>
  <c r="P2526" i="2" s="1"/>
  <c r="K2526" i="2"/>
  <c r="M2526" i="2" s="1"/>
  <c r="G2526" i="2"/>
  <c r="AD2525" i="2"/>
  <c r="AC2525" i="2"/>
  <c r="M2525" i="2"/>
  <c r="K2525" i="2"/>
  <c r="L2525" i="2" s="1"/>
  <c r="G2525" i="2"/>
  <c r="AD2524" i="2"/>
  <c r="AC2524" i="2"/>
  <c r="L2524" i="2"/>
  <c r="K2524" i="2"/>
  <c r="M2524" i="2" s="1"/>
  <c r="N2524" i="2" s="1"/>
  <c r="G2524" i="2"/>
  <c r="AD2523" i="2"/>
  <c r="AC2523" i="2"/>
  <c r="K2523" i="2"/>
  <c r="L2523" i="2" s="1"/>
  <c r="G2523" i="2"/>
  <c r="AD2522" i="2"/>
  <c r="AC2522" i="2"/>
  <c r="L2522" i="2"/>
  <c r="O2522" i="2" s="1"/>
  <c r="P2522" i="2" s="1"/>
  <c r="K2522" i="2"/>
  <c r="M2522" i="2" s="1"/>
  <c r="G2522" i="2"/>
  <c r="AD2521" i="2"/>
  <c r="AC2521" i="2"/>
  <c r="M2521" i="2"/>
  <c r="K2521" i="2"/>
  <c r="L2521" i="2" s="1"/>
  <c r="G2521" i="2"/>
  <c r="AD2520" i="2"/>
  <c r="AC2520" i="2"/>
  <c r="L2520" i="2"/>
  <c r="K2520" i="2"/>
  <c r="M2520" i="2" s="1"/>
  <c r="N2520" i="2" s="1"/>
  <c r="G2520" i="2"/>
  <c r="AD2519" i="2"/>
  <c r="AC2519" i="2"/>
  <c r="K2519" i="2"/>
  <c r="L2519" i="2" s="1"/>
  <c r="G2519" i="2"/>
  <c r="AD2518" i="2"/>
  <c r="AC2518" i="2"/>
  <c r="L2518" i="2"/>
  <c r="O2518" i="2" s="1"/>
  <c r="P2518" i="2" s="1"/>
  <c r="K2518" i="2"/>
  <c r="M2518" i="2" s="1"/>
  <c r="G2518" i="2"/>
  <c r="AD2517" i="2"/>
  <c r="AC2517" i="2"/>
  <c r="M2517" i="2"/>
  <c r="K2517" i="2"/>
  <c r="L2517" i="2" s="1"/>
  <c r="G2517" i="2"/>
  <c r="AD2516" i="2"/>
  <c r="AC2516" i="2"/>
  <c r="L2516" i="2"/>
  <c r="K2516" i="2"/>
  <c r="M2516" i="2" s="1"/>
  <c r="N2516" i="2" s="1"/>
  <c r="G2516" i="2"/>
  <c r="AD2515" i="2"/>
  <c r="AC2515" i="2"/>
  <c r="K2515" i="2"/>
  <c r="L2515" i="2" s="1"/>
  <c r="G2515" i="2"/>
  <c r="AD2514" i="2"/>
  <c r="AC2514" i="2"/>
  <c r="L2514" i="2"/>
  <c r="O2514" i="2" s="1"/>
  <c r="P2514" i="2" s="1"/>
  <c r="K2514" i="2"/>
  <c r="M2514" i="2" s="1"/>
  <c r="G2514" i="2"/>
  <c r="AD2513" i="2"/>
  <c r="AC2513" i="2"/>
  <c r="M2513" i="2"/>
  <c r="K2513" i="2"/>
  <c r="L2513" i="2" s="1"/>
  <c r="G2513" i="2"/>
  <c r="AD2512" i="2"/>
  <c r="AC2512" i="2"/>
  <c r="L2512" i="2"/>
  <c r="K2512" i="2"/>
  <c r="M2512" i="2" s="1"/>
  <c r="N2512" i="2" s="1"/>
  <c r="G2512" i="2"/>
  <c r="AD2511" i="2"/>
  <c r="AC2511" i="2"/>
  <c r="K2511" i="2"/>
  <c r="L2511" i="2" s="1"/>
  <c r="G2511" i="2"/>
  <c r="AD2510" i="2"/>
  <c r="AC2510" i="2"/>
  <c r="L2510" i="2"/>
  <c r="O2510" i="2" s="1"/>
  <c r="P2510" i="2" s="1"/>
  <c r="K2510" i="2"/>
  <c r="M2510" i="2" s="1"/>
  <c r="G2510" i="2"/>
  <c r="AD2509" i="2"/>
  <c r="AC2509" i="2"/>
  <c r="M2509" i="2"/>
  <c r="K2509" i="2"/>
  <c r="L2509" i="2" s="1"/>
  <c r="G2509" i="2"/>
  <c r="AD2508" i="2"/>
  <c r="AC2508" i="2"/>
  <c r="L2508" i="2"/>
  <c r="K2508" i="2"/>
  <c r="M2508" i="2" s="1"/>
  <c r="N2508" i="2" s="1"/>
  <c r="G2508" i="2"/>
  <c r="AD2507" i="2"/>
  <c r="AC2507" i="2"/>
  <c r="K2507" i="2"/>
  <c r="L2507" i="2" s="1"/>
  <c r="G2507" i="2"/>
  <c r="AD2506" i="2"/>
  <c r="AC2506" i="2"/>
  <c r="L2506" i="2"/>
  <c r="O2506" i="2" s="1"/>
  <c r="P2506" i="2" s="1"/>
  <c r="K2506" i="2"/>
  <c r="M2506" i="2" s="1"/>
  <c r="G2506" i="2"/>
  <c r="AD2505" i="2"/>
  <c r="AC2505" i="2"/>
  <c r="M2505" i="2"/>
  <c r="K2505" i="2"/>
  <c r="L2505" i="2" s="1"/>
  <c r="G2505" i="2"/>
  <c r="AD2504" i="2"/>
  <c r="AC2504" i="2"/>
  <c r="L2504" i="2"/>
  <c r="K2504" i="2"/>
  <c r="M2504" i="2" s="1"/>
  <c r="N2504" i="2" s="1"/>
  <c r="G2504" i="2"/>
  <c r="AD2503" i="2"/>
  <c r="AC2503" i="2"/>
  <c r="K2503" i="2"/>
  <c r="L2503" i="2" s="1"/>
  <c r="G2503" i="2"/>
  <c r="AD2502" i="2"/>
  <c r="AC2502" i="2"/>
  <c r="L2502" i="2"/>
  <c r="O2502" i="2" s="1"/>
  <c r="P2502" i="2" s="1"/>
  <c r="K2502" i="2"/>
  <c r="M2502" i="2" s="1"/>
  <c r="G2502" i="2"/>
  <c r="AD2501" i="2"/>
  <c r="AC2501" i="2"/>
  <c r="M2501" i="2"/>
  <c r="K2501" i="2"/>
  <c r="L2501" i="2" s="1"/>
  <c r="G2501" i="2"/>
  <c r="AD2500" i="2"/>
  <c r="AC2500" i="2"/>
  <c r="L2500" i="2"/>
  <c r="K2500" i="2"/>
  <c r="M2500" i="2" s="1"/>
  <c r="N2500" i="2" s="1"/>
  <c r="G2500" i="2"/>
  <c r="AD2499" i="2"/>
  <c r="AC2499" i="2"/>
  <c r="K2499" i="2"/>
  <c r="L2499" i="2" s="1"/>
  <c r="G2499" i="2"/>
  <c r="AD2498" i="2"/>
  <c r="AC2498" i="2"/>
  <c r="L2498" i="2"/>
  <c r="O2498" i="2" s="1"/>
  <c r="P2498" i="2" s="1"/>
  <c r="K2498" i="2"/>
  <c r="M2498" i="2" s="1"/>
  <c r="G2498" i="2"/>
  <c r="AD2497" i="2"/>
  <c r="AC2497" i="2"/>
  <c r="M2497" i="2"/>
  <c r="K2497" i="2"/>
  <c r="L2497" i="2" s="1"/>
  <c r="G2497" i="2"/>
  <c r="AD2496" i="2"/>
  <c r="AC2496" i="2"/>
  <c r="L2496" i="2"/>
  <c r="K2496" i="2"/>
  <c r="M2496" i="2" s="1"/>
  <c r="N2496" i="2" s="1"/>
  <c r="G2496" i="2"/>
  <c r="AD2495" i="2"/>
  <c r="AC2495" i="2"/>
  <c r="K2495" i="2"/>
  <c r="L2495" i="2" s="1"/>
  <c r="G2495" i="2"/>
  <c r="AD2494" i="2"/>
  <c r="AC2494" i="2"/>
  <c r="L2494" i="2"/>
  <c r="O2494" i="2" s="1"/>
  <c r="P2494" i="2" s="1"/>
  <c r="K2494" i="2"/>
  <c r="M2494" i="2" s="1"/>
  <c r="G2494" i="2"/>
  <c r="AD2493" i="2"/>
  <c r="AC2493" i="2"/>
  <c r="M2493" i="2"/>
  <c r="K2493" i="2"/>
  <c r="L2493" i="2" s="1"/>
  <c r="G2493" i="2"/>
  <c r="AD2492" i="2"/>
  <c r="AC2492" i="2"/>
  <c r="L2492" i="2"/>
  <c r="K2492" i="2"/>
  <c r="M2492" i="2" s="1"/>
  <c r="N2492" i="2" s="1"/>
  <c r="G2492" i="2"/>
  <c r="AD2491" i="2"/>
  <c r="AC2491" i="2"/>
  <c r="K2491" i="2"/>
  <c r="L2491" i="2" s="1"/>
  <c r="G2491" i="2"/>
  <c r="AD2490" i="2"/>
  <c r="AC2490" i="2"/>
  <c r="L2490" i="2"/>
  <c r="O2490" i="2" s="1"/>
  <c r="P2490" i="2" s="1"/>
  <c r="K2490" i="2"/>
  <c r="M2490" i="2" s="1"/>
  <c r="G2490" i="2"/>
  <c r="AD2489" i="2"/>
  <c r="AC2489" i="2"/>
  <c r="M2489" i="2"/>
  <c r="K2489" i="2"/>
  <c r="L2489" i="2" s="1"/>
  <c r="G2489" i="2"/>
  <c r="AD2488" i="2"/>
  <c r="AC2488" i="2"/>
  <c r="L2488" i="2"/>
  <c r="K2488" i="2"/>
  <c r="M2488" i="2" s="1"/>
  <c r="N2488" i="2" s="1"/>
  <c r="G2488" i="2"/>
  <c r="AD2487" i="2"/>
  <c r="AC2487" i="2"/>
  <c r="K2487" i="2"/>
  <c r="L2487" i="2" s="1"/>
  <c r="G2487" i="2"/>
  <c r="AD2486" i="2"/>
  <c r="AC2486" i="2"/>
  <c r="L2486" i="2"/>
  <c r="O2486" i="2" s="1"/>
  <c r="P2486" i="2" s="1"/>
  <c r="K2486" i="2"/>
  <c r="M2486" i="2" s="1"/>
  <c r="G2486" i="2"/>
  <c r="AD2485" i="2"/>
  <c r="AC2485" i="2"/>
  <c r="M2485" i="2"/>
  <c r="K2485" i="2"/>
  <c r="L2485" i="2" s="1"/>
  <c r="G2485" i="2"/>
  <c r="AD2484" i="2"/>
  <c r="AC2484" i="2"/>
  <c r="L2484" i="2"/>
  <c r="K2484" i="2"/>
  <c r="M2484" i="2" s="1"/>
  <c r="N2484" i="2" s="1"/>
  <c r="G2484" i="2"/>
  <c r="AD2483" i="2"/>
  <c r="AC2483" i="2"/>
  <c r="K2483" i="2"/>
  <c r="L2483" i="2" s="1"/>
  <c r="G2483" i="2"/>
  <c r="AD2482" i="2"/>
  <c r="AC2482" i="2"/>
  <c r="L2482" i="2"/>
  <c r="O2482" i="2" s="1"/>
  <c r="P2482" i="2" s="1"/>
  <c r="K2482" i="2"/>
  <c r="M2482" i="2" s="1"/>
  <c r="G2482" i="2"/>
  <c r="AD2481" i="2"/>
  <c r="AC2481" i="2"/>
  <c r="M2481" i="2"/>
  <c r="K2481" i="2"/>
  <c r="L2481" i="2" s="1"/>
  <c r="G2481" i="2"/>
  <c r="AD2480" i="2"/>
  <c r="AC2480" i="2"/>
  <c r="L2480" i="2"/>
  <c r="K2480" i="2"/>
  <c r="M2480" i="2" s="1"/>
  <c r="N2480" i="2" s="1"/>
  <c r="G2480" i="2"/>
  <c r="AD2479" i="2"/>
  <c r="AC2479" i="2"/>
  <c r="K2479" i="2"/>
  <c r="L2479" i="2" s="1"/>
  <c r="G2479" i="2"/>
  <c r="AD2478" i="2"/>
  <c r="AC2478" i="2"/>
  <c r="L2478" i="2"/>
  <c r="O2478" i="2" s="1"/>
  <c r="P2478" i="2" s="1"/>
  <c r="K2478" i="2"/>
  <c r="M2478" i="2" s="1"/>
  <c r="G2478" i="2"/>
  <c r="AD2477" i="2"/>
  <c r="AC2477" i="2"/>
  <c r="M2477" i="2"/>
  <c r="K2477" i="2"/>
  <c r="L2477" i="2" s="1"/>
  <c r="G2477" i="2"/>
  <c r="AD2476" i="2"/>
  <c r="AC2476" i="2"/>
  <c r="L2476" i="2"/>
  <c r="K2476" i="2"/>
  <c r="M2476" i="2" s="1"/>
  <c r="N2476" i="2" s="1"/>
  <c r="G2476" i="2"/>
  <c r="AD2475" i="2"/>
  <c r="AC2475" i="2"/>
  <c r="K2475" i="2"/>
  <c r="L2475" i="2" s="1"/>
  <c r="G2475" i="2"/>
  <c r="AD2474" i="2"/>
  <c r="AC2474" i="2"/>
  <c r="L2474" i="2"/>
  <c r="O2474" i="2" s="1"/>
  <c r="P2474" i="2" s="1"/>
  <c r="K2474" i="2"/>
  <c r="M2474" i="2" s="1"/>
  <c r="G2474" i="2"/>
  <c r="AD2473" i="2"/>
  <c r="AC2473" i="2"/>
  <c r="M2473" i="2"/>
  <c r="K2473" i="2"/>
  <c r="L2473" i="2" s="1"/>
  <c r="G2473" i="2"/>
  <c r="AD2472" i="2"/>
  <c r="AC2472" i="2"/>
  <c r="L2472" i="2"/>
  <c r="K2472" i="2"/>
  <c r="M2472" i="2" s="1"/>
  <c r="N2472" i="2" s="1"/>
  <c r="G2472" i="2"/>
  <c r="AD2471" i="2"/>
  <c r="AC2471" i="2"/>
  <c r="K2471" i="2"/>
  <c r="L2471" i="2" s="1"/>
  <c r="G2471" i="2"/>
  <c r="AD2470" i="2"/>
  <c r="AC2470" i="2"/>
  <c r="L2470" i="2"/>
  <c r="O2470" i="2" s="1"/>
  <c r="P2470" i="2" s="1"/>
  <c r="K2470" i="2"/>
  <c r="M2470" i="2" s="1"/>
  <c r="G2470" i="2"/>
  <c r="AD2469" i="2"/>
  <c r="AC2469" i="2"/>
  <c r="M2469" i="2"/>
  <c r="K2469" i="2"/>
  <c r="L2469" i="2" s="1"/>
  <c r="G2469" i="2"/>
  <c r="AD2468" i="2"/>
  <c r="AC2468" i="2"/>
  <c r="L2468" i="2"/>
  <c r="K2468" i="2"/>
  <c r="M2468" i="2" s="1"/>
  <c r="N2468" i="2" s="1"/>
  <c r="G2468" i="2"/>
  <c r="AD2467" i="2"/>
  <c r="AC2467" i="2"/>
  <c r="K2467" i="2"/>
  <c r="L2467" i="2" s="1"/>
  <c r="G2467" i="2"/>
  <c r="AD2466" i="2"/>
  <c r="AC2466" i="2"/>
  <c r="L2466" i="2"/>
  <c r="O2466" i="2" s="1"/>
  <c r="P2466" i="2" s="1"/>
  <c r="K2466" i="2"/>
  <c r="M2466" i="2" s="1"/>
  <c r="G2466" i="2"/>
  <c r="AD2465" i="2"/>
  <c r="AC2465" i="2"/>
  <c r="M2465" i="2"/>
  <c r="K2465" i="2"/>
  <c r="L2465" i="2" s="1"/>
  <c r="G2465" i="2"/>
  <c r="AD2464" i="2"/>
  <c r="AC2464" i="2"/>
  <c r="L2464" i="2"/>
  <c r="K2464" i="2"/>
  <c r="M2464" i="2" s="1"/>
  <c r="N2464" i="2" s="1"/>
  <c r="G2464" i="2"/>
  <c r="AD2463" i="2"/>
  <c r="AC2463" i="2"/>
  <c r="K2463" i="2"/>
  <c r="L2463" i="2" s="1"/>
  <c r="G2463" i="2"/>
  <c r="AD2462" i="2"/>
  <c r="AC2462" i="2"/>
  <c r="L2462" i="2"/>
  <c r="O2462" i="2" s="1"/>
  <c r="P2462" i="2" s="1"/>
  <c r="K2462" i="2"/>
  <c r="M2462" i="2" s="1"/>
  <c r="G2462" i="2"/>
  <c r="AD2461" i="2"/>
  <c r="AC2461" i="2"/>
  <c r="M2461" i="2"/>
  <c r="K2461" i="2"/>
  <c r="L2461" i="2" s="1"/>
  <c r="G2461" i="2"/>
  <c r="AD2460" i="2"/>
  <c r="AC2460" i="2"/>
  <c r="L2460" i="2"/>
  <c r="K2460" i="2"/>
  <c r="M2460" i="2" s="1"/>
  <c r="N2460" i="2" s="1"/>
  <c r="G2460" i="2"/>
  <c r="AD2459" i="2"/>
  <c r="AC2459" i="2"/>
  <c r="K2459" i="2"/>
  <c r="L2459" i="2" s="1"/>
  <c r="G2459" i="2"/>
  <c r="AD2458" i="2"/>
  <c r="AC2458" i="2"/>
  <c r="L2458" i="2"/>
  <c r="O2458" i="2" s="1"/>
  <c r="P2458" i="2" s="1"/>
  <c r="K2458" i="2"/>
  <c r="M2458" i="2" s="1"/>
  <c r="G2458" i="2"/>
  <c r="AD2457" i="2"/>
  <c r="AC2457" i="2"/>
  <c r="M2457" i="2"/>
  <c r="K2457" i="2"/>
  <c r="L2457" i="2" s="1"/>
  <c r="G2457" i="2"/>
  <c r="AD2456" i="2"/>
  <c r="AC2456" i="2"/>
  <c r="L2456" i="2"/>
  <c r="K2456" i="2"/>
  <c r="M2456" i="2" s="1"/>
  <c r="N2456" i="2" s="1"/>
  <c r="G2456" i="2"/>
  <c r="AD2455" i="2"/>
  <c r="AC2455" i="2"/>
  <c r="K2455" i="2"/>
  <c r="L2455" i="2" s="1"/>
  <c r="G2455" i="2"/>
  <c r="AD2454" i="2"/>
  <c r="AC2454" i="2"/>
  <c r="L2454" i="2"/>
  <c r="O2454" i="2" s="1"/>
  <c r="P2454" i="2" s="1"/>
  <c r="K2454" i="2"/>
  <c r="M2454" i="2" s="1"/>
  <c r="G2454" i="2"/>
  <c r="AD2453" i="2"/>
  <c r="AC2453" i="2"/>
  <c r="M2453" i="2"/>
  <c r="K2453" i="2"/>
  <c r="L2453" i="2" s="1"/>
  <c r="G2453" i="2"/>
  <c r="AD2452" i="2"/>
  <c r="AC2452" i="2"/>
  <c r="L2452" i="2"/>
  <c r="K2452" i="2"/>
  <c r="M2452" i="2" s="1"/>
  <c r="N2452" i="2" s="1"/>
  <c r="G2452" i="2"/>
  <c r="AD2451" i="2"/>
  <c r="AC2451" i="2"/>
  <c r="K2451" i="2"/>
  <c r="L2451" i="2" s="1"/>
  <c r="G2451" i="2"/>
  <c r="AD2450" i="2"/>
  <c r="AC2450" i="2"/>
  <c r="L2450" i="2"/>
  <c r="O2450" i="2" s="1"/>
  <c r="P2450" i="2" s="1"/>
  <c r="K2450" i="2"/>
  <c r="M2450" i="2" s="1"/>
  <c r="G2450" i="2"/>
  <c r="AD2449" i="2"/>
  <c r="AC2449" i="2"/>
  <c r="M2449" i="2"/>
  <c r="K2449" i="2"/>
  <c r="L2449" i="2" s="1"/>
  <c r="G2449" i="2"/>
  <c r="AD2448" i="2"/>
  <c r="AC2448" i="2"/>
  <c r="L2448" i="2"/>
  <c r="K2448" i="2"/>
  <c r="M2448" i="2" s="1"/>
  <c r="N2448" i="2" s="1"/>
  <c r="G2448" i="2"/>
  <c r="AD2447" i="2"/>
  <c r="AC2447" i="2"/>
  <c r="K2447" i="2"/>
  <c r="L2447" i="2" s="1"/>
  <c r="G2447" i="2"/>
  <c r="AD2446" i="2"/>
  <c r="AC2446" i="2"/>
  <c r="L2446" i="2"/>
  <c r="O2446" i="2" s="1"/>
  <c r="P2446" i="2" s="1"/>
  <c r="K2446" i="2"/>
  <c r="M2446" i="2" s="1"/>
  <c r="G2446" i="2"/>
  <c r="AD2445" i="2"/>
  <c r="AC2445" i="2"/>
  <c r="M2445" i="2"/>
  <c r="K2445" i="2"/>
  <c r="L2445" i="2" s="1"/>
  <c r="G2445" i="2"/>
  <c r="AD2444" i="2"/>
  <c r="AC2444" i="2"/>
  <c r="L2444" i="2"/>
  <c r="K2444" i="2"/>
  <c r="M2444" i="2" s="1"/>
  <c r="N2444" i="2" s="1"/>
  <c r="G2444" i="2"/>
  <c r="AD2443" i="2"/>
  <c r="AC2443" i="2"/>
  <c r="K2443" i="2"/>
  <c r="L2443" i="2" s="1"/>
  <c r="G2443" i="2"/>
  <c r="AD2442" i="2"/>
  <c r="AC2442" i="2"/>
  <c r="L2442" i="2"/>
  <c r="O2442" i="2" s="1"/>
  <c r="P2442" i="2" s="1"/>
  <c r="K2442" i="2"/>
  <c r="M2442" i="2" s="1"/>
  <c r="G2442" i="2"/>
  <c r="AD2441" i="2"/>
  <c r="AC2441" i="2"/>
  <c r="M2441" i="2"/>
  <c r="K2441" i="2"/>
  <c r="L2441" i="2" s="1"/>
  <c r="G2441" i="2"/>
  <c r="AD2440" i="2"/>
  <c r="AC2440" i="2"/>
  <c r="L2440" i="2"/>
  <c r="K2440" i="2"/>
  <c r="M2440" i="2" s="1"/>
  <c r="N2440" i="2" s="1"/>
  <c r="G2440" i="2"/>
  <c r="AD2439" i="2"/>
  <c r="AC2439" i="2"/>
  <c r="K2439" i="2"/>
  <c r="L2439" i="2" s="1"/>
  <c r="G2439" i="2"/>
  <c r="AD2438" i="2"/>
  <c r="AC2438" i="2"/>
  <c r="L2438" i="2"/>
  <c r="O2438" i="2" s="1"/>
  <c r="P2438" i="2" s="1"/>
  <c r="K2438" i="2"/>
  <c r="M2438" i="2" s="1"/>
  <c r="G2438" i="2"/>
  <c r="AD2437" i="2"/>
  <c r="AC2437" i="2"/>
  <c r="M2437" i="2"/>
  <c r="K2437" i="2"/>
  <c r="L2437" i="2" s="1"/>
  <c r="G2437" i="2"/>
  <c r="AD2436" i="2"/>
  <c r="AC2436" i="2"/>
  <c r="L2436" i="2"/>
  <c r="K2436" i="2"/>
  <c r="M2436" i="2" s="1"/>
  <c r="N2436" i="2" s="1"/>
  <c r="G2436" i="2"/>
  <c r="AD2435" i="2"/>
  <c r="AC2435" i="2"/>
  <c r="K2435" i="2"/>
  <c r="L2435" i="2" s="1"/>
  <c r="G2435" i="2"/>
  <c r="AD2434" i="2"/>
  <c r="AC2434" i="2"/>
  <c r="L2434" i="2"/>
  <c r="O2434" i="2" s="1"/>
  <c r="P2434" i="2" s="1"/>
  <c r="K2434" i="2"/>
  <c r="M2434" i="2" s="1"/>
  <c r="G2434" i="2"/>
  <c r="AD2433" i="2"/>
  <c r="AC2433" i="2"/>
  <c r="M2433" i="2"/>
  <c r="K2433" i="2"/>
  <c r="L2433" i="2" s="1"/>
  <c r="G2433" i="2"/>
  <c r="AD2432" i="2"/>
  <c r="AC2432" i="2"/>
  <c r="L2432" i="2"/>
  <c r="K2432" i="2"/>
  <c r="M2432" i="2" s="1"/>
  <c r="N2432" i="2" s="1"/>
  <c r="G2432" i="2"/>
  <c r="AD2431" i="2"/>
  <c r="AC2431" i="2"/>
  <c r="K2431" i="2"/>
  <c r="L2431" i="2" s="1"/>
  <c r="G2431" i="2"/>
  <c r="AD2430" i="2"/>
  <c r="AC2430" i="2"/>
  <c r="L2430" i="2"/>
  <c r="O2430" i="2" s="1"/>
  <c r="P2430" i="2" s="1"/>
  <c r="K2430" i="2"/>
  <c r="M2430" i="2" s="1"/>
  <c r="G2430" i="2"/>
  <c r="AD2429" i="2"/>
  <c r="AC2429" i="2"/>
  <c r="M2429" i="2"/>
  <c r="K2429" i="2"/>
  <c r="L2429" i="2" s="1"/>
  <c r="G2429" i="2"/>
  <c r="AD2428" i="2"/>
  <c r="AC2428" i="2"/>
  <c r="L2428" i="2"/>
  <c r="K2428" i="2"/>
  <c r="M2428" i="2" s="1"/>
  <c r="N2428" i="2" s="1"/>
  <c r="G2428" i="2"/>
  <c r="AD2427" i="2"/>
  <c r="AC2427" i="2"/>
  <c r="K2427" i="2"/>
  <c r="L2427" i="2" s="1"/>
  <c r="G2427" i="2"/>
  <c r="AD2426" i="2"/>
  <c r="AC2426" i="2"/>
  <c r="L2426" i="2"/>
  <c r="O2426" i="2" s="1"/>
  <c r="P2426" i="2" s="1"/>
  <c r="K2426" i="2"/>
  <c r="M2426" i="2" s="1"/>
  <c r="G2426" i="2"/>
  <c r="AD2425" i="2"/>
  <c r="AC2425" i="2"/>
  <c r="M2425" i="2"/>
  <c r="K2425" i="2"/>
  <c r="L2425" i="2" s="1"/>
  <c r="G2425" i="2"/>
  <c r="AD2424" i="2"/>
  <c r="AC2424" i="2"/>
  <c r="L2424" i="2"/>
  <c r="K2424" i="2"/>
  <c r="M2424" i="2" s="1"/>
  <c r="N2424" i="2" s="1"/>
  <c r="G2424" i="2"/>
  <c r="AD2423" i="2"/>
  <c r="AC2423" i="2"/>
  <c r="K2423" i="2"/>
  <c r="L2423" i="2" s="1"/>
  <c r="G2423" i="2"/>
  <c r="AD2422" i="2"/>
  <c r="AC2422" i="2"/>
  <c r="L2422" i="2"/>
  <c r="O2422" i="2" s="1"/>
  <c r="P2422" i="2" s="1"/>
  <c r="K2422" i="2"/>
  <c r="M2422" i="2" s="1"/>
  <c r="G2422" i="2"/>
  <c r="AD2421" i="2"/>
  <c r="AC2421" i="2"/>
  <c r="M2421" i="2"/>
  <c r="K2421" i="2"/>
  <c r="L2421" i="2" s="1"/>
  <c r="G2421" i="2"/>
  <c r="AD2420" i="2"/>
  <c r="AC2420" i="2"/>
  <c r="L2420" i="2"/>
  <c r="K2420" i="2"/>
  <c r="M2420" i="2" s="1"/>
  <c r="N2420" i="2" s="1"/>
  <c r="G2420" i="2"/>
  <c r="AD2419" i="2"/>
  <c r="AC2419" i="2"/>
  <c r="K2419" i="2"/>
  <c r="L2419" i="2" s="1"/>
  <c r="G2419" i="2"/>
  <c r="AD2418" i="2"/>
  <c r="AC2418" i="2"/>
  <c r="L2418" i="2"/>
  <c r="O2418" i="2" s="1"/>
  <c r="P2418" i="2" s="1"/>
  <c r="K2418" i="2"/>
  <c r="M2418" i="2" s="1"/>
  <c r="G2418" i="2"/>
  <c r="AD2417" i="2"/>
  <c r="AC2417" i="2"/>
  <c r="M2417" i="2"/>
  <c r="K2417" i="2"/>
  <c r="L2417" i="2" s="1"/>
  <c r="G2417" i="2"/>
  <c r="AD2416" i="2"/>
  <c r="AC2416" i="2"/>
  <c r="L2416" i="2"/>
  <c r="K2416" i="2"/>
  <c r="M2416" i="2" s="1"/>
  <c r="N2416" i="2" s="1"/>
  <c r="G2416" i="2"/>
  <c r="AD2415" i="2"/>
  <c r="AC2415" i="2"/>
  <c r="K2415" i="2"/>
  <c r="L2415" i="2" s="1"/>
  <c r="G2415" i="2"/>
  <c r="AD2414" i="2"/>
  <c r="AC2414" i="2"/>
  <c r="L2414" i="2"/>
  <c r="O2414" i="2" s="1"/>
  <c r="P2414" i="2" s="1"/>
  <c r="K2414" i="2"/>
  <c r="M2414" i="2" s="1"/>
  <c r="G2414" i="2"/>
  <c r="AD2413" i="2"/>
  <c r="AC2413" i="2"/>
  <c r="M2413" i="2"/>
  <c r="K2413" i="2"/>
  <c r="L2413" i="2" s="1"/>
  <c r="G2413" i="2"/>
  <c r="AD2412" i="2"/>
  <c r="AC2412" i="2"/>
  <c r="L2412" i="2"/>
  <c r="K2412" i="2"/>
  <c r="M2412" i="2" s="1"/>
  <c r="N2412" i="2" s="1"/>
  <c r="G2412" i="2"/>
  <c r="AD2411" i="2"/>
  <c r="AC2411" i="2"/>
  <c r="K2411" i="2"/>
  <c r="L2411" i="2" s="1"/>
  <c r="G2411" i="2"/>
  <c r="AD2410" i="2"/>
  <c r="AC2410" i="2"/>
  <c r="L2410" i="2"/>
  <c r="O2410" i="2" s="1"/>
  <c r="P2410" i="2" s="1"/>
  <c r="K2410" i="2"/>
  <c r="M2410" i="2" s="1"/>
  <c r="G2410" i="2"/>
  <c r="AD2409" i="2"/>
  <c r="AC2409" i="2"/>
  <c r="M2409" i="2"/>
  <c r="K2409" i="2"/>
  <c r="L2409" i="2" s="1"/>
  <c r="G2409" i="2"/>
  <c r="AD2408" i="2"/>
  <c r="AC2408" i="2"/>
  <c r="L2408" i="2"/>
  <c r="K2408" i="2"/>
  <c r="M2408" i="2" s="1"/>
  <c r="N2408" i="2" s="1"/>
  <c r="G2408" i="2"/>
  <c r="AD2407" i="2"/>
  <c r="AC2407" i="2"/>
  <c r="K2407" i="2"/>
  <c r="L2407" i="2" s="1"/>
  <c r="G2407" i="2"/>
  <c r="AD2406" i="2"/>
  <c r="AC2406" i="2"/>
  <c r="L2406" i="2"/>
  <c r="O2406" i="2" s="1"/>
  <c r="P2406" i="2" s="1"/>
  <c r="K2406" i="2"/>
  <c r="M2406" i="2" s="1"/>
  <c r="G2406" i="2"/>
  <c r="AD2405" i="2"/>
  <c r="AC2405" i="2"/>
  <c r="M2405" i="2"/>
  <c r="K2405" i="2"/>
  <c r="L2405" i="2" s="1"/>
  <c r="G2405" i="2"/>
  <c r="AD2404" i="2"/>
  <c r="AC2404" i="2"/>
  <c r="L2404" i="2"/>
  <c r="K2404" i="2"/>
  <c r="M2404" i="2" s="1"/>
  <c r="N2404" i="2" s="1"/>
  <c r="G2404" i="2"/>
  <c r="AD2403" i="2"/>
  <c r="AC2403" i="2"/>
  <c r="K2403" i="2"/>
  <c r="L2403" i="2" s="1"/>
  <c r="G2403" i="2"/>
  <c r="AD2402" i="2"/>
  <c r="AC2402" i="2"/>
  <c r="L2402" i="2"/>
  <c r="O2402" i="2" s="1"/>
  <c r="P2402" i="2" s="1"/>
  <c r="K2402" i="2"/>
  <c r="M2402" i="2" s="1"/>
  <c r="G2402" i="2"/>
  <c r="AD2401" i="2"/>
  <c r="AC2401" i="2"/>
  <c r="M2401" i="2"/>
  <c r="K2401" i="2"/>
  <c r="L2401" i="2" s="1"/>
  <c r="G2401" i="2"/>
  <c r="AD2400" i="2"/>
  <c r="AC2400" i="2"/>
  <c r="L2400" i="2"/>
  <c r="K2400" i="2"/>
  <c r="M2400" i="2" s="1"/>
  <c r="N2400" i="2" s="1"/>
  <c r="G2400" i="2"/>
  <c r="AD2399" i="2"/>
  <c r="AC2399" i="2"/>
  <c r="K2399" i="2"/>
  <c r="L2399" i="2" s="1"/>
  <c r="G2399" i="2"/>
  <c r="AD2398" i="2"/>
  <c r="AC2398" i="2"/>
  <c r="L2398" i="2"/>
  <c r="O2398" i="2" s="1"/>
  <c r="P2398" i="2" s="1"/>
  <c r="K2398" i="2"/>
  <c r="M2398" i="2" s="1"/>
  <c r="G2398" i="2"/>
  <c r="AD2397" i="2"/>
  <c r="AC2397" i="2"/>
  <c r="M2397" i="2"/>
  <c r="K2397" i="2"/>
  <c r="L2397" i="2" s="1"/>
  <c r="G2397" i="2"/>
  <c r="AD2396" i="2"/>
  <c r="AC2396" i="2"/>
  <c r="L2396" i="2"/>
  <c r="K2396" i="2"/>
  <c r="M2396" i="2" s="1"/>
  <c r="N2396" i="2" s="1"/>
  <c r="G2396" i="2"/>
  <c r="AD2395" i="2"/>
  <c r="AC2395" i="2"/>
  <c r="K2395" i="2"/>
  <c r="L2395" i="2" s="1"/>
  <c r="G2395" i="2"/>
  <c r="AD2394" i="2"/>
  <c r="AC2394" i="2"/>
  <c r="L2394" i="2"/>
  <c r="O2394" i="2" s="1"/>
  <c r="P2394" i="2" s="1"/>
  <c r="K2394" i="2"/>
  <c r="M2394" i="2" s="1"/>
  <c r="G2394" i="2"/>
  <c r="AD2393" i="2"/>
  <c r="AC2393" i="2"/>
  <c r="M2393" i="2"/>
  <c r="K2393" i="2"/>
  <c r="L2393" i="2" s="1"/>
  <c r="G2393" i="2"/>
  <c r="AD2392" i="2"/>
  <c r="AC2392" i="2"/>
  <c r="L2392" i="2"/>
  <c r="K2392" i="2"/>
  <c r="M2392" i="2" s="1"/>
  <c r="N2392" i="2" s="1"/>
  <c r="G2392" i="2"/>
  <c r="AD2391" i="2"/>
  <c r="AC2391" i="2"/>
  <c r="K2391" i="2"/>
  <c r="L2391" i="2" s="1"/>
  <c r="G2391" i="2"/>
  <c r="AD2390" i="2"/>
  <c r="AC2390" i="2"/>
  <c r="L2390" i="2"/>
  <c r="O2390" i="2" s="1"/>
  <c r="P2390" i="2" s="1"/>
  <c r="K2390" i="2"/>
  <c r="M2390" i="2" s="1"/>
  <c r="G2390" i="2"/>
  <c r="AD2389" i="2"/>
  <c r="AC2389" i="2"/>
  <c r="M2389" i="2"/>
  <c r="K2389" i="2"/>
  <c r="L2389" i="2" s="1"/>
  <c r="G2389" i="2"/>
  <c r="AD2388" i="2"/>
  <c r="AC2388" i="2"/>
  <c r="L2388" i="2"/>
  <c r="K2388" i="2"/>
  <c r="M2388" i="2" s="1"/>
  <c r="N2388" i="2" s="1"/>
  <c r="G2388" i="2"/>
  <c r="AD2387" i="2"/>
  <c r="AC2387" i="2"/>
  <c r="K2387" i="2"/>
  <c r="L2387" i="2" s="1"/>
  <c r="G2387" i="2"/>
  <c r="AD2386" i="2"/>
  <c r="AC2386" i="2"/>
  <c r="L2386" i="2"/>
  <c r="O2386" i="2" s="1"/>
  <c r="P2386" i="2" s="1"/>
  <c r="K2386" i="2"/>
  <c r="M2386" i="2" s="1"/>
  <c r="G2386" i="2"/>
  <c r="AD2385" i="2"/>
  <c r="AC2385" i="2"/>
  <c r="M2385" i="2"/>
  <c r="K2385" i="2"/>
  <c r="L2385" i="2" s="1"/>
  <c r="G2385" i="2"/>
  <c r="AD2384" i="2"/>
  <c r="AC2384" i="2"/>
  <c r="L2384" i="2"/>
  <c r="K2384" i="2"/>
  <c r="M2384" i="2" s="1"/>
  <c r="N2384" i="2" s="1"/>
  <c r="G2384" i="2"/>
  <c r="AD2383" i="2"/>
  <c r="AC2383" i="2"/>
  <c r="K2383" i="2"/>
  <c r="L2383" i="2" s="1"/>
  <c r="G2383" i="2"/>
  <c r="AD2382" i="2"/>
  <c r="AC2382" i="2"/>
  <c r="L2382" i="2"/>
  <c r="O2382" i="2" s="1"/>
  <c r="P2382" i="2" s="1"/>
  <c r="K2382" i="2"/>
  <c r="M2382" i="2" s="1"/>
  <c r="G2382" i="2"/>
  <c r="AD2381" i="2"/>
  <c r="AC2381" i="2"/>
  <c r="M2381" i="2"/>
  <c r="K2381" i="2"/>
  <c r="L2381" i="2" s="1"/>
  <c r="G2381" i="2"/>
  <c r="AD2380" i="2"/>
  <c r="AC2380" i="2"/>
  <c r="L2380" i="2"/>
  <c r="K2380" i="2"/>
  <c r="M2380" i="2" s="1"/>
  <c r="N2380" i="2" s="1"/>
  <c r="G2380" i="2"/>
  <c r="AD2379" i="2"/>
  <c r="AC2379" i="2"/>
  <c r="K2379" i="2"/>
  <c r="L2379" i="2" s="1"/>
  <c r="G2379" i="2"/>
  <c r="AD2378" i="2"/>
  <c r="AC2378" i="2"/>
  <c r="L2378" i="2"/>
  <c r="O2378" i="2" s="1"/>
  <c r="P2378" i="2" s="1"/>
  <c r="K2378" i="2"/>
  <c r="M2378" i="2" s="1"/>
  <c r="G2378" i="2"/>
  <c r="AD2377" i="2"/>
  <c r="AC2377" i="2"/>
  <c r="M2377" i="2"/>
  <c r="K2377" i="2"/>
  <c r="L2377" i="2" s="1"/>
  <c r="G2377" i="2"/>
  <c r="AD2376" i="2"/>
  <c r="AC2376" i="2"/>
  <c r="L2376" i="2"/>
  <c r="K2376" i="2"/>
  <c r="M2376" i="2" s="1"/>
  <c r="N2376" i="2" s="1"/>
  <c r="G2376" i="2"/>
  <c r="AD2375" i="2"/>
  <c r="AC2375" i="2"/>
  <c r="K2375" i="2"/>
  <c r="L2375" i="2" s="1"/>
  <c r="G2375" i="2"/>
  <c r="AD2374" i="2"/>
  <c r="AC2374" i="2"/>
  <c r="L2374" i="2"/>
  <c r="O2374" i="2" s="1"/>
  <c r="P2374" i="2" s="1"/>
  <c r="K2374" i="2"/>
  <c r="M2374" i="2" s="1"/>
  <c r="G2374" i="2"/>
  <c r="AD2373" i="2"/>
  <c r="AC2373" i="2"/>
  <c r="M2373" i="2"/>
  <c r="K2373" i="2"/>
  <c r="L2373" i="2" s="1"/>
  <c r="G2373" i="2"/>
  <c r="AD2372" i="2"/>
  <c r="AC2372" i="2"/>
  <c r="L2372" i="2"/>
  <c r="K2372" i="2"/>
  <c r="M2372" i="2" s="1"/>
  <c r="N2372" i="2" s="1"/>
  <c r="G2372" i="2"/>
  <c r="AD2371" i="2"/>
  <c r="AC2371" i="2"/>
  <c r="K2371" i="2"/>
  <c r="L2371" i="2" s="1"/>
  <c r="G2371" i="2"/>
  <c r="AD2370" i="2"/>
  <c r="AC2370" i="2"/>
  <c r="L2370" i="2"/>
  <c r="O2370" i="2" s="1"/>
  <c r="P2370" i="2" s="1"/>
  <c r="K2370" i="2"/>
  <c r="M2370" i="2" s="1"/>
  <c r="G2370" i="2"/>
  <c r="AD2369" i="2"/>
  <c r="AC2369" i="2"/>
  <c r="M2369" i="2"/>
  <c r="K2369" i="2"/>
  <c r="L2369" i="2" s="1"/>
  <c r="G2369" i="2"/>
  <c r="AD2368" i="2"/>
  <c r="AC2368" i="2"/>
  <c r="L2368" i="2"/>
  <c r="K2368" i="2"/>
  <c r="M2368" i="2" s="1"/>
  <c r="N2368" i="2" s="1"/>
  <c r="G2368" i="2"/>
  <c r="AD2367" i="2"/>
  <c r="AC2367" i="2"/>
  <c r="K2367" i="2"/>
  <c r="L2367" i="2" s="1"/>
  <c r="G2367" i="2"/>
  <c r="AD2366" i="2"/>
  <c r="AC2366" i="2"/>
  <c r="L2366" i="2"/>
  <c r="O2366" i="2" s="1"/>
  <c r="P2366" i="2" s="1"/>
  <c r="K2366" i="2"/>
  <c r="M2366" i="2" s="1"/>
  <c r="G2366" i="2"/>
  <c r="AD2365" i="2"/>
  <c r="AC2365" i="2"/>
  <c r="M2365" i="2"/>
  <c r="K2365" i="2"/>
  <c r="L2365" i="2" s="1"/>
  <c r="G2365" i="2"/>
  <c r="AD2364" i="2"/>
  <c r="AC2364" i="2"/>
  <c r="L2364" i="2"/>
  <c r="K2364" i="2"/>
  <c r="M2364" i="2" s="1"/>
  <c r="N2364" i="2" s="1"/>
  <c r="G2364" i="2"/>
  <c r="AD2363" i="2"/>
  <c r="AC2363" i="2"/>
  <c r="K2363" i="2"/>
  <c r="L2363" i="2" s="1"/>
  <c r="G2363" i="2"/>
  <c r="AD2362" i="2"/>
  <c r="AC2362" i="2"/>
  <c r="L2362" i="2"/>
  <c r="O2362" i="2" s="1"/>
  <c r="P2362" i="2" s="1"/>
  <c r="K2362" i="2"/>
  <c r="M2362" i="2" s="1"/>
  <c r="G2362" i="2"/>
  <c r="AD2361" i="2"/>
  <c r="AC2361" i="2"/>
  <c r="M2361" i="2"/>
  <c r="K2361" i="2"/>
  <c r="L2361" i="2" s="1"/>
  <c r="G2361" i="2"/>
  <c r="AD2360" i="2"/>
  <c r="AC2360" i="2"/>
  <c r="L2360" i="2"/>
  <c r="K2360" i="2"/>
  <c r="M2360" i="2" s="1"/>
  <c r="N2360" i="2" s="1"/>
  <c r="G2360" i="2"/>
  <c r="AD2359" i="2"/>
  <c r="AC2359" i="2"/>
  <c r="K2359" i="2"/>
  <c r="L2359" i="2" s="1"/>
  <c r="G2359" i="2"/>
  <c r="AD2358" i="2"/>
  <c r="AC2358" i="2"/>
  <c r="L2358" i="2"/>
  <c r="O2358" i="2" s="1"/>
  <c r="P2358" i="2" s="1"/>
  <c r="K2358" i="2"/>
  <c r="M2358" i="2" s="1"/>
  <c r="G2358" i="2"/>
  <c r="AD2357" i="2"/>
  <c r="AC2357" i="2"/>
  <c r="M2357" i="2"/>
  <c r="K2357" i="2"/>
  <c r="L2357" i="2" s="1"/>
  <c r="G2357" i="2"/>
  <c r="AD2356" i="2"/>
  <c r="AC2356" i="2"/>
  <c r="L2356" i="2"/>
  <c r="K2356" i="2"/>
  <c r="M2356" i="2" s="1"/>
  <c r="N2356" i="2" s="1"/>
  <c r="G2356" i="2"/>
  <c r="AD2355" i="2"/>
  <c r="AC2355" i="2"/>
  <c r="K2355" i="2"/>
  <c r="L2355" i="2" s="1"/>
  <c r="G2355" i="2"/>
  <c r="AD2354" i="2"/>
  <c r="AC2354" i="2"/>
  <c r="L2354" i="2"/>
  <c r="O2354" i="2" s="1"/>
  <c r="P2354" i="2" s="1"/>
  <c r="K2354" i="2"/>
  <c r="M2354" i="2" s="1"/>
  <c r="G2354" i="2"/>
  <c r="AD2353" i="2"/>
  <c r="AC2353" i="2"/>
  <c r="M2353" i="2"/>
  <c r="K2353" i="2"/>
  <c r="L2353" i="2" s="1"/>
  <c r="G2353" i="2"/>
  <c r="AD2352" i="2"/>
  <c r="AC2352" i="2"/>
  <c r="L2352" i="2"/>
  <c r="K2352" i="2"/>
  <c r="M2352" i="2" s="1"/>
  <c r="N2352" i="2" s="1"/>
  <c r="G2352" i="2"/>
  <c r="AD2351" i="2"/>
  <c r="AC2351" i="2"/>
  <c r="K2351" i="2"/>
  <c r="L2351" i="2" s="1"/>
  <c r="G2351" i="2"/>
  <c r="AD2350" i="2"/>
  <c r="AC2350" i="2"/>
  <c r="L2350" i="2"/>
  <c r="O2350" i="2" s="1"/>
  <c r="P2350" i="2" s="1"/>
  <c r="K2350" i="2"/>
  <c r="M2350" i="2" s="1"/>
  <c r="G2350" i="2"/>
  <c r="AD2349" i="2"/>
  <c r="AC2349" i="2"/>
  <c r="M2349" i="2"/>
  <c r="K2349" i="2"/>
  <c r="L2349" i="2" s="1"/>
  <c r="G2349" i="2"/>
  <c r="AD2348" i="2"/>
  <c r="AC2348" i="2"/>
  <c r="L2348" i="2"/>
  <c r="K2348" i="2"/>
  <c r="M2348" i="2" s="1"/>
  <c r="N2348" i="2" s="1"/>
  <c r="G2348" i="2"/>
  <c r="AD2347" i="2"/>
  <c r="AC2347" i="2"/>
  <c r="K2347" i="2"/>
  <c r="L2347" i="2" s="1"/>
  <c r="G2347" i="2"/>
  <c r="AD2346" i="2"/>
  <c r="AC2346" i="2"/>
  <c r="L2346" i="2"/>
  <c r="O2346" i="2" s="1"/>
  <c r="P2346" i="2" s="1"/>
  <c r="K2346" i="2"/>
  <c r="M2346" i="2" s="1"/>
  <c r="G2346" i="2"/>
  <c r="AD2345" i="2"/>
  <c r="AC2345" i="2"/>
  <c r="M2345" i="2"/>
  <c r="K2345" i="2"/>
  <c r="L2345" i="2" s="1"/>
  <c r="G2345" i="2"/>
  <c r="AD2344" i="2"/>
  <c r="AC2344" i="2"/>
  <c r="L2344" i="2"/>
  <c r="K2344" i="2"/>
  <c r="M2344" i="2" s="1"/>
  <c r="N2344" i="2" s="1"/>
  <c r="G2344" i="2"/>
  <c r="AD2343" i="2"/>
  <c r="AC2343" i="2"/>
  <c r="K2343" i="2"/>
  <c r="L2343" i="2" s="1"/>
  <c r="G2343" i="2"/>
  <c r="AD2342" i="2"/>
  <c r="AC2342" i="2"/>
  <c r="L2342" i="2"/>
  <c r="O2342" i="2" s="1"/>
  <c r="P2342" i="2" s="1"/>
  <c r="K2342" i="2"/>
  <c r="M2342" i="2" s="1"/>
  <c r="G2342" i="2"/>
  <c r="AD2341" i="2"/>
  <c r="AC2341" i="2"/>
  <c r="M2341" i="2"/>
  <c r="K2341" i="2"/>
  <c r="L2341" i="2" s="1"/>
  <c r="G2341" i="2"/>
  <c r="AD2340" i="2"/>
  <c r="AC2340" i="2"/>
  <c r="L2340" i="2"/>
  <c r="K2340" i="2"/>
  <c r="M2340" i="2" s="1"/>
  <c r="N2340" i="2" s="1"/>
  <c r="G2340" i="2"/>
  <c r="AD2339" i="2"/>
  <c r="AC2339" i="2"/>
  <c r="K2339" i="2"/>
  <c r="L2339" i="2" s="1"/>
  <c r="G2339" i="2"/>
  <c r="AD2338" i="2"/>
  <c r="AC2338" i="2"/>
  <c r="L2338" i="2"/>
  <c r="O2338" i="2" s="1"/>
  <c r="P2338" i="2" s="1"/>
  <c r="K2338" i="2"/>
  <c r="M2338" i="2" s="1"/>
  <c r="G2338" i="2"/>
  <c r="AD2337" i="2"/>
  <c r="AC2337" i="2"/>
  <c r="M2337" i="2"/>
  <c r="K2337" i="2"/>
  <c r="L2337" i="2" s="1"/>
  <c r="G2337" i="2"/>
  <c r="AD2336" i="2"/>
  <c r="AC2336" i="2"/>
  <c r="L2336" i="2"/>
  <c r="K2336" i="2"/>
  <c r="M2336" i="2" s="1"/>
  <c r="N2336" i="2" s="1"/>
  <c r="G2336" i="2"/>
  <c r="AD2335" i="2"/>
  <c r="AC2335" i="2"/>
  <c r="K2335" i="2"/>
  <c r="L2335" i="2" s="1"/>
  <c r="G2335" i="2"/>
  <c r="AD2334" i="2"/>
  <c r="AC2334" i="2"/>
  <c r="L2334" i="2"/>
  <c r="O2334" i="2" s="1"/>
  <c r="P2334" i="2" s="1"/>
  <c r="K2334" i="2"/>
  <c r="M2334" i="2" s="1"/>
  <c r="G2334" i="2"/>
  <c r="AD2333" i="2"/>
  <c r="AC2333" i="2"/>
  <c r="M2333" i="2"/>
  <c r="K2333" i="2"/>
  <c r="L2333" i="2" s="1"/>
  <c r="G2333" i="2"/>
  <c r="AD2332" i="2"/>
  <c r="AC2332" i="2"/>
  <c r="L2332" i="2"/>
  <c r="K2332" i="2"/>
  <c r="M2332" i="2" s="1"/>
  <c r="N2332" i="2" s="1"/>
  <c r="G2332" i="2"/>
  <c r="AD2331" i="2"/>
  <c r="AC2331" i="2"/>
  <c r="K2331" i="2"/>
  <c r="L2331" i="2" s="1"/>
  <c r="G2331" i="2"/>
  <c r="AD2330" i="2"/>
  <c r="AC2330" i="2"/>
  <c r="L2330" i="2"/>
  <c r="O2330" i="2" s="1"/>
  <c r="P2330" i="2" s="1"/>
  <c r="K2330" i="2"/>
  <c r="M2330" i="2" s="1"/>
  <c r="G2330" i="2"/>
  <c r="AD2329" i="2"/>
  <c r="AC2329" i="2"/>
  <c r="M2329" i="2"/>
  <c r="K2329" i="2"/>
  <c r="L2329" i="2" s="1"/>
  <c r="G2329" i="2"/>
  <c r="AD2328" i="2"/>
  <c r="AC2328" i="2"/>
  <c r="L2328" i="2"/>
  <c r="K2328" i="2"/>
  <c r="M2328" i="2" s="1"/>
  <c r="N2328" i="2" s="1"/>
  <c r="G2328" i="2"/>
  <c r="AD2327" i="2"/>
  <c r="AC2327" i="2"/>
  <c r="K2327" i="2"/>
  <c r="L2327" i="2" s="1"/>
  <c r="G2327" i="2"/>
  <c r="AD2326" i="2"/>
  <c r="AC2326" i="2"/>
  <c r="L2326" i="2"/>
  <c r="O2326" i="2" s="1"/>
  <c r="P2326" i="2" s="1"/>
  <c r="K2326" i="2"/>
  <c r="M2326" i="2" s="1"/>
  <c r="G2326" i="2"/>
  <c r="AD2325" i="2"/>
  <c r="AC2325" i="2"/>
  <c r="M2325" i="2"/>
  <c r="K2325" i="2"/>
  <c r="L2325" i="2" s="1"/>
  <c r="G2325" i="2"/>
  <c r="AD2324" i="2"/>
  <c r="AC2324" i="2"/>
  <c r="L2324" i="2"/>
  <c r="K2324" i="2"/>
  <c r="M2324" i="2" s="1"/>
  <c r="N2324" i="2" s="1"/>
  <c r="G2324" i="2"/>
  <c r="AD2323" i="2"/>
  <c r="AC2323" i="2"/>
  <c r="K2323" i="2"/>
  <c r="L2323" i="2" s="1"/>
  <c r="G2323" i="2"/>
  <c r="AD2322" i="2"/>
  <c r="AC2322" i="2"/>
  <c r="L2322" i="2"/>
  <c r="O2322" i="2" s="1"/>
  <c r="P2322" i="2" s="1"/>
  <c r="K2322" i="2"/>
  <c r="M2322" i="2" s="1"/>
  <c r="G2322" i="2"/>
  <c r="AD2321" i="2"/>
  <c r="AC2321" i="2"/>
  <c r="M2321" i="2"/>
  <c r="K2321" i="2"/>
  <c r="L2321" i="2" s="1"/>
  <c r="G2321" i="2"/>
  <c r="AD2320" i="2"/>
  <c r="AC2320" i="2"/>
  <c r="L2320" i="2"/>
  <c r="K2320" i="2"/>
  <c r="M2320" i="2" s="1"/>
  <c r="N2320" i="2" s="1"/>
  <c r="G2320" i="2"/>
  <c r="AD2319" i="2"/>
  <c r="AC2319" i="2"/>
  <c r="K2319" i="2"/>
  <c r="L2319" i="2" s="1"/>
  <c r="G2319" i="2"/>
  <c r="AD2318" i="2"/>
  <c r="AC2318" i="2"/>
  <c r="L2318" i="2"/>
  <c r="O2318" i="2" s="1"/>
  <c r="P2318" i="2" s="1"/>
  <c r="K2318" i="2"/>
  <c r="M2318" i="2" s="1"/>
  <c r="G2318" i="2"/>
  <c r="AD2317" i="2"/>
  <c r="AC2317" i="2"/>
  <c r="M2317" i="2"/>
  <c r="K2317" i="2"/>
  <c r="L2317" i="2" s="1"/>
  <c r="G2317" i="2"/>
  <c r="AD2316" i="2"/>
  <c r="AC2316" i="2"/>
  <c r="L2316" i="2"/>
  <c r="K2316" i="2"/>
  <c r="M2316" i="2" s="1"/>
  <c r="N2316" i="2" s="1"/>
  <c r="G2316" i="2"/>
  <c r="AD2315" i="2"/>
  <c r="AC2315" i="2"/>
  <c r="K2315" i="2"/>
  <c r="L2315" i="2" s="1"/>
  <c r="G2315" i="2"/>
  <c r="AD2314" i="2"/>
  <c r="AC2314" i="2"/>
  <c r="L2314" i="2"/>
  <c r="O2314" i="2" s="1"/>
  <c r="P2314" i="2" s="1"/>
  <c r="K2314" i="2"/>
  <c r="M2314" i="2" s="1"/>
  <c r="G2314" i="2"/>
  <c r="AD2313" i="2"/>
  <c r="AC2313" i="2"/>
  <c r="M2313" i="2"/>
  <c r="K2313" i="2"/>
  <c r="L2313" i="2" s="1"/>
  <c r="G2313" i="2"/>
  <c r="AD2312" i="2"/>
  <c r="AC2312" i="2"/>
  <c r="L2312" i="2"/>
  <c r="K2312" i="2"/>
  <c r="M2312" i="2" s="1"/>
  <c r="N2312" i="2" s="1"/>
  <c r="G2312" i="2"/>
  <c r="AD2311" i="2"/>
  <c r="AC2311" i="2"/>
  <c r="K2311" i="2"/>
  <c r="L2311" i="2" s="1"/>
  <c r="G2311" i="2"/>
  <c r="AD2310" i="2"/>
  <c r="AC2310" i="2"/>
  <c r="L2310" i="2"/>
  <c r="O2310" i="2" s="1"/>
  <c r="P2310" i="2" s="1"/>
  <c r="K2310" i="2"/>
  <c r="M2310" i="2" s="1"/>
  <c r="G2310" i="2"/>
  <c r="AD2309" i="2"/>
  <c r="AC2309" i="2"/>
  <c r="M2309" i="2"/>
  <c r="K2309" i="2"/>
  <c r="L2309" i="2" s="1"/>
  <c r="G2309" i="2"/>
  <c r="AD2308" i="2"/>
  <c r="AC2308" i="2"/>
  <c r="L2308" i="2"/>
  <c r="K2308" i="2"/>
  <c r="M2308" i="2" s="1"/>
  <c r="N2308" i="2" s="1"/>
  <c r="G2308" i="2"/>
  <c r="AD2307" i="2"/>
  <c r="AC2307" i="2"/>
  <c r="K2307" i="2"/>
  <c r="L2307" i="2" s="1"/>
  <c r="G2307" i="2"/>
  <c r="AD2306" i="2"/>
  <c r="AC2306" i="2"/>
  <c r="L2306" i="2"/>
  <c r="O2306" i="2" s="1"/>
  <c r="P2306" i="2" s="1"/>
  <c r="K2306" i="2"/>
  <c r="M2306" i="2" s="1"/>
  <c r="G2306" i="2"/>
  <c r="AD2305" i="2"/>
  <c r="AC2305" i="2"/>
  <c r="M2305" i="2"/>
  <c r="K2305" i="2"/>
  <c r="L2305" i="2" s="1"/>
  <c r="G2305" i="2"/>
  <c r="AD2304" i="2"/>
  <c r="AC2304" i="2"/>
  <c r="L2304" i="2"/>
  <c r="K2304" i="2"/>
  <c r="M2304" i="2" s="1"/>
  <c r="N2304" i="2" s="1"/>
  <c r="G2304" i="2"/>
  <c r="AD2303" i="2"/>
  <c r="AC2303" i="2"/>
  <c r="K2303" i="2"/>
  <c r="L2303" i="2" s="1"/>
  <c r="G2303" i="2"/>
  <c r="AD2302" i="2"/>
  <c r="AC2302" i="2"/>
  <c r="L2302" i="2"/>
  <c r="O2302" i="2" s="1"/>
  <c r="P2302" i="2" s="1"/>
  <c r="K2302" i="2"/>
  <c r="M2302" i="2" s="1"/>
  <c r="G2302" i="2"/>
  <c r="AD2301" i="2"/>
  <c r="AC2301" i="2"/>
  <c r="M2301" i="2"/>
  <c r="K2301" i="2"/>
  <c r="L2301" i="2" s="1"/>
  <c r="G2301" i="2"/>
  <c r="AD2300" i="2"/>
  <c r="AC2300" i="2"/>
  <c r="L2300" i="2"/>
  <c r="K2300" i="2"/>
  <c r="M2300" i="2" s="1"/>
  <c r="N2300" i="2" s="1"/>
  <c r="G2300" i="2"/>
  <c r="AD2299" i="2"/>
  <c r="AC2299" i="2"/>
  <c r="K2299" i="2"/>
  <c r="L2299" i="2" s="1"/>
  <c r="G2299" i="2"/>
  <c r="AD2298" i="2"/>
  <c r="AC2298" i="2"/>
  <c r="L2298" i="2"/>
  <c r="O2298" i="2" s="1"/>
  <c r="P2298" i="2" s="1"/>
  <c r="K2298" i="2"/>
  <c r="M2298" i="2" s="1"/>
  <c r="G2298" i="2"/>
  <c r="AD2297" i="2"/>
  <c r="AC2297" i="2"/>
  <c r="M2297" i="2"/>
  <c r="K2297" i="2"/>
  <c r="L2297" i="2" s="1"/>
  <c r="G2297" i="2"/>
  <c r="AD2296" i="2"/>
  <c r="AC2296" i="2"/>
  <c r="L2296" i="2"/>
  <c r="K2296" i="2"/>
  <c r="M2296" i="2" s="1"/>
  <c r="N2296" i="2" s="1"/>
  <c r="G2296" i="2"/>
  <c r="AD2295" i="2"/>
  <c r="AC2295" i="2"/>
  <c r="K2295" i="2"/>
  <c r="L2295" i="2" s="1"/>
  <c r="G2295" i="2"/>
  <c r="AD2294" i="2"/>
  <c r="AC2294" i="2"/>
  <c r="L2294" i="2"/>
  <c r="O2294" i="2" s="1"/>
  <c r="P2294" i="2" s="1"/>
  <c r="K2294" i="2"/>
  <c r="M2294" i="2" s="1"/>
  <c r="G2294" i="2"/>
  <c r="AD2293" i="2"/>
  <c r="AC2293" i="2"/>
  <c r="M2293" i="2"/>
  <c r="K2293" i="2"/>
  <c r="L2293" i="2" s="1"/>
  <c r="G2293" i="2"/>
  <c r="AD2292" i="2"/>
  <c r="AC2292" i="2"/>
  <c r="L2292" i="2"/>
  <c r="K2292" i="2"/>
  <c r="M2292" i="2" s="1"/>
  <c r="N2292" i="2" s="1"/>
  <c r="G2292" i="2"/>
  <c r="AD2291" i="2"/>
  <c r="AC2291" i="2"/>
  <c r="K2291" i="2"/>
  <c r="L2291" i="2" s="1"/>
  <c r="G2291" i="2"/>
  <c r="AD2290" i="2"/>
  <c r="AC2290" i="2"/>
  <c r="L2290" i="2"/>
  <c r="O2290" i="2" s="1"/>
  <c r="P2290" i="2" s="1"/>
  <c r="K2290" i="2"/>
  <c r="M2290" i="2" s="1"/>
  <c r="G2290" i="2"/>
  <c r="AD2289" i="2"/>
  <c r="AC2289" i="2"/>
  <c r="M2289" i="2"/>
  <c r="K2289" i="2"/>
  <c r="L2289" i="2" s="1"/>
  <c r="G2289" i="2"/>
  <c r="AD2288" i="2"/>
  <c r="AC2288" i="2"/>
  <c r="L2288" i="2"/>
  <c r="K2288" i="2"/>
  <c r="M2288" i="2" s="1"/>
  <c r="N2288" i="2" s="1"/>
  <c r="G2288" i="2"/>
  <c r="AD2287" i="2"/>
  <c r="AC2287" i="2"/>
  <c r="K2287" i="2"/>
  <c r="L2287" i="2" s="1"/>
  <c r="G2287" i="2"/>
  <c r="AD2286" i="2"/>
  <c r="AC2286" i="2"/>
  <c r="L2286" i="2"/>
  <c r="O2286" i="2" s="1"/>
  <c r="P2286" i="2" s="1"/>
  <c r="K2286" i="2"/>
  <c r="M2286" i="2" s="1"/>
  <c r="G2286" i="2"/>
  <c r="AD2285" i="2"/>
  <c r="AC2285" i="2"/>
  <c r="M2285" i="2"/>
  <c r="K2285" i="2"/>
  <c r="L2285" i="2" s="1"/>
  <c r="G2285" i="2"/>
  <c r="AD2284" i="2"/>
  <c r="AC2284" i="2"/>
  <c r="L2284" i="2"/>
  <c r="K2284" i="2"/>
  <c r="M2284" i="2" s="1"/>
  <c r="N2284" i="2" s="1"/>
  <c r="G2284" i="2"/>
  <c r="AD2283" i="2"/>
  <c r="AC2283" i="2"/>
  <c r="K2283" i="2"/>
  <c r="L2283" i="2" s="1"/>
  <c r="G2283" i="2"/>
  <c r="AD2282" i="2"/>
  <c r="AC2282" i="2"/>
  <c r="L2282" i="2"/>
  <c r="O2282" i="2" s="1"/>
  <c r="P2282" i="2" s="1"/>
  <c r="K2282" i="2"/>
  <c r="M2282" i="2" s="1"/>
  <c r="G2282" i="2"/>
  <c r="AD2281" i="2"/>
  <c r="AC2281" i="2"/>
  <c r="M2281" i="2"/>
  <c r="K2281" i="2"/>
  <c r="L2281" i="2" s="1"/>
  <c r="G2281" i="2"/>
  <c r="AD2280" i="2"/>
  <c r="AC2280" i="2"/>
  <c r="L2280" i="2"/>
  <c r="K2280" i="2"/>
  <c r="M2280" i="2" s="1"/>
  <c r="N2280" i="2" s="1"/>
  <c r="G2280" i="2"/>
  <c r="AD2279" i="2"/>
  <c r="AC2279" i="2"/>
  <c r="K2279" i="2"/>
  <c r="L2279" i="2" s="1"/>
  <c r="G2279" i="2"/>
  <c r="AD2278" i="2"/>
  <c r="AC2278" i="2"/>
  <c r="L2278" i="2"/>
  <c r="O2278" i="2" s="1"/>
  <c r="P2278" i="2" s="1"/>
  <c r="K2278" i="2"/>
  <c r="M2278" i="2" s="1"/>
  <c r="G2278" i="2"/>
  <c r="AD2277" i="2"/>
  <c r="AC2277" i="2"/>
  <c r="M2277" i="2"/>
  <c r="K2277" i="2"/>
  <c r="L2277" i="2" s="1"/>
  <c r="G2277" i="2"/>
  <c r="AD2276" i="2"/>
  <c r="AC2276" i="2"/>
  <c r="L2276" i="2"/>
  <c r="K2276" i="2"/>
  <c r="M2276" i="2" s="1"/>
  <c r="N2276" i="2" s="1"/>
  <c r="G2276" i="2"/>
  <c r="AD2275" i="2"/>
  <c r="AC2275" i="2"/>
  <c r="K2275" i="2"/>
  <c r="L2275" i="2" s="1"/>
  <c r="G2275" i="2"/>
  <c r="AD2274" i="2"/>
  <c r="AC2274" i="2"/>
  <c r="L2274" i="2"/>
  <c r="O2274" i="2" s="1"/>
  <c r="P2274" i="2" s="1"/>
  <c r="K2274" i="2"/>
  <c r="M2274" i="2" s="1"/>
  <c r="G2274" i="2"/>
  <c r="AD2273" i="2"/>
  <c r="AC2273" i="2"/>
  <c r="M2273" i="2"/>
  <c r="K2273" i="2"/>
  <c r="L2273" i="2" s="1"/>
  <c r="G2273" i="2"/>
  <c r="AD2272" i="2"/>
  <c r="AC2272" i="2"/>
  <c r="L2272" i="2"/>
  <c r="K2272" i="2"/>
  <c r="M2272" i="2" s="1"/>
  <c r="N2272" i="2" s="1"/>
  <c r="G2272" i="2"/>
  <c r="AD2271" i="2"/>
  <c r="AC2271" i="2"/>
  <c r="K2271" i="2"/>
  <c r="L2271" i="2" s="1"/>
  <c r="G2271" i="2"/>
  <c r="AD2270" i="2"/>
  <c r="AC2270" i="2"/>
  <c r="L2270" i="2"/>
  <c r="O2270" i="2" s="1"/>
  <c r="P2270" i="2" s="1"/>
  <c r="K2270" i="2"/>
  <c r="M2270" i="2" s="1"/>
  <c r="G2270" i="2"/>
  <c r="AD2269" i="2"/>
  <c r="AC2269" i="2"/>
  <c r="M2269" i="2"/>
  <c r="K2269" i="2"/>
  <c r="L2269" i="2" s="1"/>
  <c r="G2269" i="2"/>
  <c r="AD2268" i="2"/>
  <c r="AC2268" i="2"/>
  <c r="L2268" i="2"/>
  <c r="K2268" i="2"/>
  <c r="M2268" i="2" s="1"/>
  <c r="N2268" i="2" s="1"/>
  <c r="G2268" i="2"/>
  <c r="AD2267" i="2"/>
  <c r="AC2267" i="2"/>
  <c r="K2267" i="2"/>
  <c r="L2267" i="2" s="1"/>
  <c r="G2267" i="2"/>
  <c r="AD2266" i="2"/>
  <c r="AC2266" i="2"/>
  <c r="L2266" i="2"/>
  <c r="O2266" i="2" s="1"/>
  <c r="P2266" i="2" s="1"/>
  <c r="K2266" i="2"/>
  <c r="M2266" i="2" s="1"/>
  <c r="G2266" i="2"/>
  <c r="AD2265" i="2"/>
  <c r="AC2265" i="2"/>
  <c r="M2265" i="2"/>
  <c r="K2265" i="2"/>
  <c r="L2265" i="2" s="1"/>
  <c r="G2265" i="2"/>
  <c r="AD2264" i="2"/>
  <c r="AC2264" i="2"/>
  <c r="L2264" i="2"/>
  <c r="K2264" i="2"/>
  <c r="M2264" i="2" s="1"/>
  <c r="N2264" i="2" s="1"/>
  <c r="G2264" i="2"/>
  <c r="AD2263" i="2"/>
  <c r="AC2263" i="2"/>
  <c r="K2263" i="2"/>
  <c r="L2263" i="2" s="1"/>
  <c r="G2263" i="2"/>
  <c r="AD2262" i="2"/>
  <c r="AC2262" i="2"/>
  <c r="L2262" i="2"/>
  <c r="O2262" i="2" s="1"/>
  <c r="P2262" i="2" s="1"/>
  <c r="K2262" i="2"/>
  <c r="M2262" i="2" s="1"/>
  <c r="G2262" i="2"/>
  <c r="AD2261" i="2"/>
  <c r="AC2261" i="2"/>
  <c r="M2261" i="2"/>
  <c r="K2261" i="2"/>
  <c r="L2261" i="2" s="1"/>
  <c r="G2261" i="2"/>
  <c r="AD2260" i="2"/>
  <c r="AC2260" i="2"/>
  <c r="L2260" i="2"/>
  <c r="K2260" i="2"/>
  <c r="M2260" i="2" s="1"/>
  <c r="N2260" i="2" s="1"/>
  <c r="G2260" i="2"/>
  <c r="AD2259" i="2"/>
  <c r="AC2259" i="2"/>
  <c r="K2259" i="2"/>
  <c r="L2259" i="2" s="1"/>
  <c r="G2259" i="2"/>
  <c r="AD2258" i="2"/>
  <c r="AC2258" i="2"/>
  <c r="L2258" i="2"/>
  <c r="O2258" i="2" s="1"/>
  <c r="P2258" i="2" s="1"/>
  <c r="K2258" i="2"/>
  <c r="M2258" i="2" s="1"/>
  <c r="G2258" i="2"/>
  <c r="AD2257" i="2"/>
  <c r="AC2257" i="2"/>
  <c r="M2257" i="2"/>
  <c r="K2257" i="2"/>
  <c r="L2257" i="2" s="1"/>
  <c r="G2257" i="2"/>
  <c r="AD2256" i="2"/>
  <c r="AC2256" i="2"/>
  <c r="L2256" i="2"/>
  <c r="K2256" i="2"/>
  <c r="M2256" i="2" s="1"/>
  <c r="N2256" i="2" s="1"/>
  <c r="G2256" i="2"/>
  <c r="AD2255" i="2"/>
  <c r="AC2255" i="2"/>
  <c r="K2255" i="2"/>
  <c r="L2255" i="2" s="1"/>
  <c r="G2255" i="2"/>
  <c r="AD2254" i="2"/>
  <c r="AC2254" i="2"/>
  <c r="L2254" i="2"/>
  <c r="O2254" i="2" s="1"/>
  <c r="P2254" i="2" s="1"/>
  <c r="K2254" i="2"/>
  <c r="M2254" i="2" s="1"/>
  <c r="G2254" i="2"/>
  <c r="AD2253" i="2"/>
  <c r="AC2253" i="2"/>
  <c r="M2253" i="2"/>
  <c r="K2253" i="2"/>
  <c r="L2253" i="2" s="1"/>
  <c r="G2253" i="2"/>
  <c r="AD2252" i="2"/>
  <c r="AC2252" i="2"/>
  <c r="L2252" i="2"/>
  <c r="K2252" i="2"/>
  <c r="M2252" i="2" s="1"/>
  <c r="N2252" i="2" s="1"/>
  <c r="G2252" i="2"/>
  <c r="AD2251" i="2"/>
  <c r="AC2251" i="2"/>
  <c r="K2251" i="2"/>
  <c r="L2251" i="2" s="1"/>
  <c r="G2251" i="2"/>
  <c r="AD2250" i="2"/>
  <c r="AC2250" i="2"/>
  <c r="L2250" i="2"/>
  <c r="O2250" i="2" s="1"/>
  <c r="P2250" i="2" s="1"/>
  <c r="K2250" i="2"/>
  <c r="M2250" i="2" s="1"/>
  <c r="G2250" i="2"/>
  <c r="AD2249" i="2"/>
  <c r="AC2249" i="2"/>
  <c r="M2249" i="2"/>
  <c r="K2249" i="2"/>
  <c r="L2249" i="2" s="1"/>
  <c r="G2249" i="2"/>
  <c r="AD2248" i="2"/>
  <c r="AC2248" i="2"/>
  <c r="L2248" i="2"/>
  <c r="K2248" i="2"/>
  <c r="M2248" i="2" s="1"/>
  <c r="N2248" i="2" s="1"/>
  <c r="G2248" i="2"/>
  <c r="AD2247" i="2"/>
  <c r="AC2247" i="2"/>
  <c r="K2247" i="2"/>
  <c r="L2247" i="2" s="1"/>
  <c r="G2247" i="2"/>
  <c r="AD2246" i="2"/>
  <c r="AC2246" i="2"/>
  <c r="L2246" i="2"/>
  <c r="O2246" i="2" s="1"/>
  <c r="P2246" i="2" s="1"/>
  <c r="K2246" i="2"/>
  <c r="M2246" i="2" s="1"/>
  <c r="G2246" i="2"/>
  <c r="AD2245" i="2"/>
  <c r="AC2245" i="2"/>
  <c r="M2245" i="2"/>
  <c r="K2245" i="2"/>
  <c r="L2245" i="2" s="1"/>
  <c r="G2245" i="2"/>
  <c r="AD2244" i="2"/>
  <c r="AC2244" i="2"/>
  <c r="L2244" i="2"/>
  <c r="K2244" i="2"/>
  <c r="M2244" i="2" s="1"/>
  <c r="N2244" i="2" s="1"/>
  <c r="G2244" i="2"/>
  <c r="AD2243" i="2"/>
  <c r="AC2243" i="2"/>
  <c r="K2243" i="2"/>
  <c r="L2243" i="2" s="1"/>
  <c r="G2243" i="2"/>
  <c r="AD2242" i="2"/>
  <c r="AC2242" i="2"/>
  <c r="L2242" i="2"/>
  <c r="O2242" i="2" s="1"/>
  <c r="P2242" i="2" s="1"/>
  <c r="K2242" i="2"/>
  <c r="M2242" i="2" s="1"/>
  <c r="G2242" i="2"/>
  <c r="AD2241" i="2"/>
  <c r="AC2241" i="2"/>
  <c r="M2241" i="2"/>
  <c r="K2241" i="2"/>
  <c r="L2241" i="2" s="1"/>
  <c r="G2241" i="2"/>
  <c r="AD2240" i="2"/>
  <c r="AC2240" i="2"/>
  <c r="L2240" i="2"/>
  <c r="K2240" i="2"/>
  <c r="M2240" i="2" s="1"/>
  <c r="N2240" i="2" s="1"/>
  <c r="G2240" i="2"/>
  <c r="AD2239" i="2"/>
  <c r="AC2239" i="2"/>
  <c r="K2239" i="2"/>
  <c r="L2239" i="2" s="1"/>
  <c r="G2239" i="2"/>
  <c r="AD2238" i="2"/>
  <c r="AC2238" i="2"/>
  <c r="L2238" i="2"/>
  <c r="O2238" i="2" s="1"/>
  <c r="P2238" i="2" s="1"/>
  <c r="K2238" i="2"/>
  <c r="M2238" i="2" s="1"/>
  <c r="G2238" i="2"/>
  <c r="AD2237" i="2"/>
  <c r="AC2237" i="2"/>
  <c r="M2237" i="2"/>
  <c r="K2237" i="2"/>
  <c r="L2237" i="2" s="1"/>
  <c r="G2237" i="2"/>
  <c r="AD2236" i="2"/>
  <c r="AC2236" i="2"/>
  <c r="L2236" i="2"/>
  <c r="K2236" i="2"/>
  <c r="M2236" i="2" s="1"/>
  <c r="N2236" i="2" s="1"/>
  <c r="G2236" i="2"/>
  <c r="AD2235" i="2"/>
  <c r="AC2235" i="2"/>
  <c r="K2235" i="2"/>
  <c r="L2235" i="2" s="1"/>
  <c r="G2235" i="2"/>
  <c r="AD2234" i="2"/>
  <c r="AC2234" i="2"/>
  <c r="L2234" i="2"/>
  <c r="O2234" i="2" s="1"/>
  <c r="P2234" i="2" s="1"/>
  <c r="K2234" i="2"/>
  <c r="M2234" i="2" s="1"/>
  <c r="G2234" i="2"/>
  <c r="AD2233" i="2"/>
  <c r="AC2233" i="2"/>
  <c r="M2233" i="2"/>
  <c r="K2233" i="2"/>
  <c r="L2233" i="2" s="1"/>
  <c r="G2233" i="2"/>
  <c r="AD2232" i="2"/>
  <c r="AC2232" i="2"/>
  <c r="L2232" i="2"/>
  <c r="K2232" i="2"/>
  <c r="M2232" i="2" s="1"/>
  <c r="N2232" i="2" s="1"/>
  <c r="G2232" i="2"/>
  <c r="AD2231" i="2"/>
  <c r="AC2231" i="2"/>
  <c r="K2231" i="2"/>
  <c r="L2231" i="2" s="1"/>
  <c r="G2231" i="2"/>
  <c r="AD2230" i="2"/>
  <c r="AC2230" i="2"/>
  <c r="L2230" i="2"/>
  <c r="O2230" i="2" s="1"/>
  <c r="P2230" i="2" s="1"/>
  <c r="K2230" i="2"/>
  <c r="M2230" i="2" s="1"/>
  <c r="G2230" i="2"/>
  <c r="AD2229" i="2"/>
  <c r="AC2229" i="2"/>
  <c r="M2229" i="2"/>
  <c r="K2229" i="2"/>
  <c r="L2229" i="2" s="1"/>
  <c r="G2229" i="2"/>
  <c r="AD2228" i="2"/>
  <c r="AC2228" i="2"/>
  <c r="L2228" i="2"/>
  <c r="K2228" i="2"/>
  <c r="M2228" i="2" s="1"/>
  <c r="N2228" i="2" s="1"/>
  <c r="G2228" i="2"/>
  <c r="AD2227" i="2"/>
  <c r="AC2227" i="2"/>
  <c r="K2227" i="2"/>
  <c r="L2227" i="2" s="1"/>
  <c r="G2227" i="2"/>
  <c r="AD2226" i="2"/>
  <c r="AC2226" i="2"/>
  <c r="L2226" i="2"/>
  <c r="O2226" i="2" s="1"/>
  <c r="P2226" i="2" s="1"/>
  <c r="K2226" i="2"/>
  <c r="M2226" i="2" s="1"/>
  <c r="G2226" i="2"/>
  <c r="AD2225" i="2"/>
  <c r="AC2225" i="2"/>
  <c r="M2225" i="2"/>
  <c r="K2225" i="2"/>
  <c r="L2225" i="2" s="1"/>
  <c r="G2225" i="2"/>
  <c r="AD2224" i="2"/>
  <c r="AC2224" i="2"/>
  <c r="L2224" i="2"/>
  <c r="K2224" i="2"/>
  <c r="M2224" i="2" s="1"/>
  <c r="N2224" i="2" s="1"/>
  <c r="G2224" i="2"/>
  <c r="AD2223" i="2"/>
  <c r="AC2223" i="2"/>
  <c r="K2223" i="2"/>
  <c r="L2223" i="2" s="1"/>
  <c r="G2223" i="2"/>
  <c r="AD2222" i="2"/>
  <c r="AC2222" i="2"/>
  <c r="L2222" i="2"/>
  <c r="O2222" i="2" s="1"/>
  <c r="P2222" i="2" s="1"/>
  <c r="K2222" i="2"/>
  <c r="M2222" i="2" s="1"/>
  <c r="G2222" i="2"/>
  <c r="AD2221" i="2"/>
  <c r="AC2221" i="2"/>
  <c r="M2221" i="2"/>
  <c r="K2221" i="2"/>
  <c r="L2221" i="2" s="1"/>
  <c r="G2221" i="2"/>
  <c r="AD2220" i="2"/>
  <c r="AC2220" i="2"/>
  <c r="L2220" i="2"/>
  <c r="K2220" i="2"/>
  <c r="M2220" i="2" s="1"/>
  <c r="N2220" i="2" s="1"/>
  <c r="G2220" i="2"/>
  <c r="AD2219" i="2"/>
  <c r="AC2219" i="2"/>
  <c r="K2219" i="2"/>
  <c r="L2219" i="2" s="1"/>
  <c r="G2219" i="2"/>
  <c r="AD2218" i="2"/>
  <c r="AC2218" i="2"/>
  <c r="L2218" i="2"/>
  <c r="O2218" i="2" s="1"/>
  <c r="P2218" i="2" s="1"/>
  <c r="K2218" i="2"/>
  <c r="M2218" i="2" s="1"/>
  <c r="G2218" i="2"/>
  <c r="AD2217" i="2"/>
  <c r="AC2217" i="2"/>
  <c r="M2217" i="2"/>
  <c r="K2217" i="2"/>
  <c r="L2217" i="2" s="1"/>
  <c r="G2217" i="2"/>
  <c r="AD2216" i="2"/>
  <c r="AC2216" i="2"/>
  <c r="L2216" i="2"/>
  <c r="K2216" i="2"/>
  <c r="M2216" i="2" s="1"/>
  <c r="N2216" i="2" s="1"/>
  <c r="G2216" i="2"/>
  <c r="AD2215" i="2"/>
  <c r="AC2215" i="2"/>
  <c r="K2215" i="2"/>
  <c r="L2215" i="2" s="1"/>
  <c r="G2215" i="2"/>
  <c r="AD2214" i="2"/>
  <c r="AC2214" i="2"/>
  <c r="L2214" i="2"/>
  <c r="O2214" i="2" s="1"/>
  <c r="P2214" i="2" s="1"/>
  <c r="K2214" i="2"/>
  <c r="M2214" i="2" s="1"/>
  <c r="G2214" i="2"/>
  <c r="AD2213" i="2"/>
  <c r="AC2213" i="2"/>
  <c r="M2213" i="2"/>
  <c r="K2213" i="2"/>
  <c r="L2213" i="2" s="1"/>
  <c r="G2213" i="2"/>
  <c r="AD2212" i="2"/>
  <c r="AC2212" i="2"/>
  <c r="L2212" i="2"/>
  <c r="K2212" i="2"/>
  <c r="M2212" i="2" s="1"/>
  <c r="N2212" i="2" s="1"/>
  <c r="G2212" i="2"/>
  <c r="AD2211" i="2"/>
  <c r="AC2211" i="2"/>
  <c r="K2211" i="2"/>
  <c r="L2211" i="2" s="1"/>
  <c r="G2211" i="2"/>
  <c r="AD2210" i="2"/>
  <c r="AC2210" i="2"/>
  <c r="L2210" i="2"/>
  <c r="O2210" i="2" s="1"/>
  <c r="P2210" i="2" s="1"/>
  <c r="K2210" i="2"/>
  <c r="M2210" i="2" s="1"/>
  <c r="G2210" i="2"/>
  <c r="AD2209" i="2"/>
  <c r="AC2209" i="2"/>
  <c r="M2209" i="2"/>
  <c r="K2209" i="2"/>
  <c r="L2209" i="2" s="1"/>
  <c r="G2209" i="2"/>
  <c r="AD2208" i="2"/>
  <c r="AC2208" i="2"/>
  <c r="L2208" i="2"/>
  <c r="K2208" i="2"/>
  <c r="M2208" i="2" s="1"/>
  <c r="N2208" i="2" s="1"/>
  <c r="G2208" i="2"/>
  <c r="AD2207" i="2"/>
  <c r="AC2207" i="2"/>
  <c r="K2207" i="2"/>
  <c r="L2207" i="2" s="1"/>
  <c r="G2207" i="2"/>
  <c r="AD2206" i="2"/>
  <c r="AC2206" i="2"/>
  <c r="L2206" i="2"/>
  <c r="O2206" i="2" s="1"/>
  <c r="P2206" i="2" s="1"/>
  <c r="K2206" i="2"/>
  <c r="M2206" i="2" s="1"/>
  <c r="G2206" i="2"/>
  <c r="AD2205" i="2"/>
  <c r="AC2205" i="2"/>
  <c r="M2205" i="2"/>
  <c r="K2205" i="2"/>
  <c r="L2205" i="2" s="1"/>
  <c r="G2205" i="2"/>
  <c r="AD2204" i="2"/>
  <c r="AC2204" i="2"/>
  <c r="L2204" i="2"/>
  <c r="K2204" i="2"/>
  <c r="M2204" i="2" s="1"/>
  <c r="N2204" i="2" s="1"/>
  <c r="G2204" i="2"/>
  <c r="AD2203" i="2"/>
  <c r="AC2203" i="2"/>
  <c r="K2203" i="2"/>
  <c r="L2203" i="2" s="1"/>
  <c r="G2203" i="2"/>
  <c r="AD2202" i="2"/>
  <c r="AC2202" i="2"/>
  <c r="L2202" i="2"/>
  <c r="O2202" i="2" s="1"/>
  <c r="P2202" i="2" s="1"/>
  <c r="K2202" i="2"/>
  <c r="M2202" i="2" s="1"/>
  <c r="G2202" i="2"/>
  <c r="AD2201" i="2"/>
  <c r="AC2201" i="2"/>
  <c r="M2201" i="2"/>
  <c r="K2201" i="2"/>
  <c r="L2201" i="2" s="1"/>
  <c r="G2201" i="2"/>
  <c r="AD2200" i="2"/>
  <c r="AC2200" i="2"/>
  <c r="L2200" i="2"/>
  <c r="K2200" i="2"/>
  <c r="M2200" i="2" s="1"/>
  <c r="N2200" i="2" s="1"/>
  <c r="G2200" i="2"/>
  <c r="AD2199" i="2"/>
  <c r="AC2199" i="2"/>
  <c r="K2199" i="2"/>
  <c r="L2199" i="2" s="1"/>
  <c r="G2199" i="2"/>
  <c r="AD2198" i="2"/>
  <c r="AC2198" i="2"/>
  <c r="L2198" i="2"/>
  <c r="O2198" i="2" s="1"/>
  <c r="P2198" i="2" s="1"/>
  <c r="K2198" i="2"/>
  <c r="M2198" i="2" s="1"/>
  <c r="G2198" i="2"/>
  <c r="AD2197" i="2"/>
  <c r="AC2197" i="2"/>
  <c r="M2197" i="2"/>
  <c r="K2197" i="2"/>
  <c r="L2197" i="2" s="1"/>
  <c r="G2197" i="2"/>
  <c r="AD2196" i="2"/>
  <c r="AC2196" i="2"/>
  <c r="L2196" i="2"/>
  <c r="K2196" i="2"/>
  <c r="M2196" i="2" s="1"/>
  <c r="N2196" i="2" s="1"/>
  <c r="G2196" i="2"/>
  <c r="AD2195" i="2"/>
  <c r="AC2195" i="2"/>
  <c r="K2195" i="2"/>
  <c r="L2195" i="2" s="1"/>
  <c r="G2195" i="2"/>
  <c r="AD2194" i="2"/>
  <c r="AC2194" i="2"/>
  <c r="L2194" i="2"/>
  <c r="O2194" i="2" s="1"/>
  <c r="P2194" i="2" s="1"/>
  <c r="K2194" i="2"/>
  <c r="M2194" i="2" s="1"/>
  <c r="G2194" i="2"/>
  <c r="AD2193" i="2"/>
  <c r="AC2193" i="2"/>
  <c r="M2193" i="2"/>
  <c r="K2193" i="2"/>
  <c r="L2193" i="2" s="1"/>
  <c r="G2193" i="2"/>
  <c r="AD2192" i="2"/>
  <c r="AC2192" i="2"/>
  <c r="L2192" i="2"/>
  <c r="K2192" i="2"/>
  <c r="M2192" i="2" s="1"/>
  <c r="N2192" i="2" s="1"/>
  <c r="G2192" i="2"/>
  <c r="AD2191" i="2"/>
  <c r="AC2191" i="2"/>
  <c r="K2191" i="2"/>
  <c r="L2191" i="2" s="1"/>
  <c r="G2191" i="2"/>
  <c r="AD2190" i="2"/>
  <c r="AC2190" i="2"/>
  <c r="L2190" i="2"/>
  <c r="O2190" i="2" s="1"/>
  <c r="P2190" i="2" s="1"/>
  <c r="K2190" i="2"/>
  <c r="M2190" i="2" s="1"/>
  <c r="G2190" i="2"/>
  <c r="AD2189" i="2"/>
  <c r="AC2189" i="2"/>
  <c r="M2189" i="2"/>
  <c r="K2189" i="2"/>
  <c r="L2189" i="2" s="1"/>
  <c r="G2189" i="2"/>
  <c r="AD2188" i="2"/>
  <c r="AC2188" i="2"/>
  <c r="L2188" i="2"/>
  <c r="K2188" i="2"/>
  <c r="M2188" i="2" s="1"/>
  <c r="N2188" i="2" s="1"/>
  <c r="G2188" i="2"/>
  <c r="AD2187" i="2"/>
  <c r="AC2187" i="2"/>
  <c r="K2187" i="2"/>
  <c r="L2187" i="2" s="1"/>
  <c r="G2187" i="2"/>
  <c r="AD2186" i="2"/>
  <c r="AC2186" i="2"/>
  <c r="L2186" i="2"/>
  <c r="O2186" i="2" s="1"/>
  <c r="P2186" i="2" s="1"/>
  <c r="K2186" i="2"/>
  <c r="M2186" i="2" s="1"/>
  <c r="G2186" i="2"/>
  <c r="AD2185" i="2"/>
  <c r="AC2185" i="2"/>
  <c r="M2185" i="2"/>
  <c r="K2185" i="2"/>
  <c r="L2185" i="2" s="1"/>
  <c r="G2185" i="2"/>
  <c r="AD2184" i="2"/>
  <c r="AC2184" i="2"/>
  <c r="L2184" i="2"/>
  <c r="K2184" i="2"/>
  <c r="M2184" i="2" s="1"/>
  <c r="N2184" i="2" s="1"/>
  <c r="G2184" i="2"/>
  <c r="AD2183" i="2"/>
  <c r="AC2183" i="2"/>
  <c r="K2183" i="2"/>
  <c r="L2183" i="2" s="1"/>
  <c r="G2183" i="2"/>
  <c r="AD2182" i="2"/>
  <c r="AC2182" i="2"/>
  <c r="L2182" i="2"/>
  <c r="O2182" i="2" s="1"/>
  <c r="P2182" i="2" s="1"/>
  <c r="K2182" i="2"/>
  <c r="M2182" i="2" s="1"/>
  <c r="G2182" i="2"/>
  <c r="AD2181" i="2"/>
  <c r="AC2181" i="2"/>
  <c r="M2181" i="2"/>
  <c r="K2181" i="2"/>
  <c r="L2181" i="2" s="1"/>
  <c r="G2181" i="2"/>
  <c r="AD2180" i="2"/>
  <c r="AC2180" i="2"/>
  <c r="L2180" i="2"/>
  <c r="K2180" i="2"/>
  <c r="M2180" i="2" s="1"/>
  <c r="N2180" i="2" s="1"/>
  <c r="G2180" i="2"/>
  <c r="AD2179" i="2"/>
  <c r="AC2179" i="2"/>
  <c r="K2179" i="2"/>
  <c r="L2179" i="2" s="1"/>
  <c r="G2179" i="2"/>
  <c r="AD2178" i="2"/>
  <c r="AC2178" i="2"/>
  <c r="L2178" i="2"/>
  <c r="O2178" i="2" s="1"/>
  <c r="P2178" i="2" s="1"/>
  <c r="K2178" i="2"/>
  <c r="M2178" i="2" s="1"/>
  <c r="G2178" i="2"/>
  <c r="AD2177" i="2"/>
  <c r="AC2177" i="2"/>
  <c r="M2177" i="2"/>
  <c r="K2177" i="2"/>
  <c r="L2177" i="2" s="1"/>
  <c r="G2177" i="2"/>
  <c r="AD2176" i="2"/>
  <c r="AC2176" i="2"/>
  <c r="L2176" i="2"/>
  <c r="K2176" i="2"/>
  <c r="M2176" i="2" s="1"/>
  <c r="N2176" i="2" s="1"/>
  <c r="G2176" i="2"/>
  <c r="AD2175" i="2"/>
  <c r="AC2175" i="2"/>
  <c r="K2175" i="2"/>
  <c r="L2175" i="2" s="1"/>
  <c r="G2175" i="2"/>
  <c r="AD2174" i="2"/>
  <c r="AC2174" i="2"/>
  <c r="L2174" i="2"/>
  <c r="O2174" i="2" s="1"/>
  <c r="P2174" i="2" s="1"/>
  <c r="K2174" i="2"/>
  <c r="M2174" i="2" s="1"/>
  <c r="G2174" i="2"/>
  <c r="AD2173" i="2"/>
  <c r="AC2173" i="2"/>
  <c r="M2173" i="2"/>
  <c r="K2173" i="2"/>
  <c r="L2173" i="2" s="1"/>
  <c r="G2173" i="2"/>
  <c r="AD2172" i="2"/>
  <c r="AC2172" i="2"/>
  <c r="L2172" i="2"/>
  <c r="K2172" i="2"/>
  <c r="M2172" i="2" s="1"/>
  <c r="N2172" i="2" s="1"/>
  <c r="G2172" i="2"/>
  <c r="AD2171" i="2"/>
  <c r="AC2171" i="2"/>
  <c r="K2171" i="2"/>
  <c r="L2171" i="2" s="1"/>
  <c r="G2171" i="2"/>
  <c r="AD2170" i="2"/>
  <c r="AC2170" i="2"/>
  <c r="L2170" i="2"/>
  <c r="O2170" i="2" s="1"/>
  <c r="P2170" i="2" s="1"/>
  <c r="K2170" i="2"/>
  <c r="M2170" i="2" s="1"/>
  <c r="G2170" i="2"/>
  <c r="AD2169" i="2"/>
  <c r="AC2169" i="2"/>
  <c r="M2169" i="2"/>
  <c r="K2169" i="2"/>
  <c r="L2169" i="2" s="1"/>
  <c r="G2169" i="2"/>
  <c r="AD2168" i="2"/>
  <c r="AC2168" i="2"/>
  <c r="L2168" i="2"/>
  <c r="K2168" i="2"/>
  <c r="M2168" i="2" s="1"/>
  <c r="N2168" i="2" s="1"/>
  <c r="G2168" i="2"/>
  <c r="AD2167" i="2"/>
  <c r="AC2167" i="2"/>
  <c r="K2167" i="2"/>
  <c r="L2167" i="2" s="1"/>
  <c r="G2167" i="2"/>
  <c r="AD2166" i="2"/>
  <c r="AC2166" i="2"/>
  <c r="L2166" i="2"/>
  <c r="O2166" i="2" s="1"/>
  <c r="P2166" i="2" s="1"/>
  <c r="K2166" i="2"/>
  <c r="M2166" i="2" s="1"/>
  <c r="G2166" i="2"/>
  <c r="AD2165" i="2"/>
  <c r="AC2165" i="2"/>
  <c r="M2165" i="2"/>
  <c r="K2165" i="2"/>
  <c r="L2165" i="2" s="1"/>
  <c r="G2165" i="2"/>
  <c r="AD2164" i="2"/>
  <c r="AC2164" i="2"/>
  <c r="L2164" i="2"/>
  <c r="K2164" i="2"/>
  <c r="M2164" i="2" s="1"/>
  <c r="N2164" i="2" s="1"/>
  <c r="G2164" i="2"/>
  <c r="AD2163" i="2"/>
  <c r="AC2163" i="2"/>
  <c r="K2163" i="2"/>
  <c r="L2163" i="2" s="1"/>
  <c r="G2163" i="2"/>
  <c r="AD2162" i="2"/>
  <c r="AC2162" i="2"/>
  <c r="L2162" i="2"/>
  <c r="O2162" i="2" s="1"/>
  <c r="P2162" i="2" s="1"/>
  <c r="K2162" i="2"/>
  <c r="M2162" i="2" s="1"/>
  <c r="G2162" i="2"/>
  <c r="AD2161" i="2"/>
  <c r="AC2161" i="2"/>
  <c r="M2161" i="2"/>
  <c r="K2161" i="2"/>
  <c r="L2161" i="2" s="1"/>
  <c r="G2161" i="2"/>
  <c r="AD2160" i="2"/>
  <c r="AC2160" i="2"/>
  <c r="L2160" i="2"/>
  <c r="K2160" i="2"/>
  <c r="M2160" i="2" s="1"/>
  <c r="N2160" i="2" s="1"/>
  <c r="G2160" i="2"/>
  <c r="AD2159" i="2"/>
  <c r="AC2159" i="2"/>
  <c r="K2159" i="2"/>
  <c r="L2159" i="2" s="1"/>
  <c r="G2159" i="2"/>
  <c r="AD2158" i="2"/>
  <c r="AC2158" i="2"/>
  <c r="L2158" i="2"/>
  <c r="O2158" i="2" s="1"/>
  <c r="P2158" i="2" s="1"/>
  <c r="K2158" i="2"/>
  <c r="M2158" i="2" s="1"/>
  <c r="G2158" i="2"/>
  <c r="AD2157" i="2"/>
  <c r="AC2157" i="2"/>
  <c r="M2157" i="2"/>
  <c r="K2157" i="2"/>
  <c r="L2157" i="2" s="1"/>
  <c r="G2157" i="2"/>
  <c r="AD2156" i="2"/>
  <c r="AC2156" i="2"/>
  <c r="L2156" i="2"/>
  <c r="K2156" i="2"/>
  <c r="M2156" i="2" s="1"/>
  <c r="N2156" i="2" s="1"/>
  <c r="G2156" i="2"/>
  <c r="AD2155" i="2"/>
  <c r="AC2155" i="2"/>
  <c r="K2155" i="2"/>
  <c r="L2155" i="2" s="1"/>
  <c r="G2155" i="2"/>
  <c r="AD2154" i="2"/>
  <c r="AC2154" i="2"/>
  <c r="L2154" i="2"/>
  <c r="O2154" i="2" s="1"/>
  <c r="P2154" i="2" s="1"/>
  <c r="K2154" i="2"/>
  <c r="M2154" i="2" s="1"/>
  <c r="G2154" i="2"/>
  <c r="AD2153" i="2"/>
  <c r="AC2153" i="2"/>
  <c r="M2153" i="2"/>
  <c r="K2153" i="2"/>
  <c r="L2153" i="2" s="1"/>
  <c r="G2153" i="2"/>
  <c r="AD2152" i="2"/>
  <c r="AC2152" i="2"/>
  <c r="L2152" i="2"/>
  <c r="K2152" i="2"/>
  <c r="M2152" i="2" s="1"/>
  <c r="N2152" i="2" s="1"/>
  <c r="G2152" i="2"/>
  <c r="AD2151" i="2"/>
  <c r="AC2151" i="2"/>
  <c r="K2151" i="2"/>
  <c r="L2151" i="2" s="1"/>
  <c r="G2151" i="2"/>
  <c r="AD2150" i="2"/>
  <c r="AC2150" i="2"/>
  <c r="L2150" i="2"/>
  <c r="O2150" i="2" s="1"/>
  <c r="P2150" i="2" s="1"/>
  <c r="K2150" i="2"/>
  <c r="M2150" i="2" s="1"/>
  <c r="G2150" i="2"/>
  <c r="AD2149" i="2"/>
  <c r="AC2149" i="2"/>
  <c r="M2149" i="2"/>
  <c r="K2149" i="2"/>
  <c r="L2149" i="2" s="1"/>
  <c r="G2149" i="2"/>
  <c r="AD2148" i="2"/>
  <c r="AC2148" i="2"/>
  <c r="L2148" i="2"/>
  <c r="K2148" i="2"/>
  <c r="M2148" i="2" s="1"/>
  <c r="N2148" i="2" s="1"/>
  <c r="G2148" i="2"/>
  <c r="AD2147" i="2"/>
  <c r="AC2147" i="2"/>
  <c r="K2147" i="2"/>
  <c r="L2147" i="2" s="1"/>
  <c r="G2147" i="2"/>
  <c r="AD2146" i="2"/>
  <c r="AC2146" i="2"/>
  <c r="L2146" i="2"/>
  <c r="O2146" i="2" s="1"/>
  <c r="P2146" i="2" s="1"/>
  <c r="K2146" i="2"/>
  <c r="M2146" i="2" s="1"/>
  <c r="G2146" i="2"/>
  <c r="AD2145" i="2"/>
  <c r="AC2145" i="2"/>
  <c r="M2145" i="2"/>
  <c r="K2145" i="2"/>
  <c r="L2145" i="2" s="1"/>
  <c r="G2145" i="2"/>
  <c r="AD2144" i="2"/>
  <c r="AC2144" i="2"/>
  <c r="L2144" i="2"/>
  <c r="K2144" i="2"/>
  <c r="M2144" i="2" s="1"/>
  <c r="N2144" i="2" s="1"/>
  <c r="G2144" i="2"/>
  <c r="AD2143" i="2"/>
  <c r="AC2143" i="2"/>
  <c r="K2143" i="2"/>
  <c r="L2143" i="2" s="1"/>
  <c r="G2143" i="2"/>
  <c r="AD2142" i="2"/>
  <c r="AC2142" i="2"/>
  <c r="L2142" i="2"/>
  <c r="O2142" i="2" s="1"/>
  <c r="P2142" i="2" s="1"/>
  <c r="K2142" i="2"/>
  <c r="M2142" i="2" s="1"/>
  <c r="G2142" i="2"/>
  <c r="AD2141" i="2"/>
  <c r="AC2141" i="2"/>
  <c r="M2141" i="2"/>
  <c r="K2141" i="2"/>
  <c r="L2141" i="2" s="1"/>
  <c r="G2141" i="2"/>
  <c r="AD2140" i="2"/>
  <c r="AC2140" i="2"/>
  <c r="L2140" i="2"/>
  <c r="K2140" i="2"/>
  <c r="M2140" i="2" s="1"/>
  <c r="N2140" i="2" s="1"/>
  <c r="G2140" i="2"/>
  <c r="AD2139" i="2"/>
  <c r="AC2139" i="2"/>
  <c r="K2139" i="2"/>
  <c r="L2139" i="2" s="1"/>
  <c r="G2139" i="2"/>
  <c r="AD2138" i="2"/>
  <c r="AC2138" i="2"/>
  <c r="L2138" i="2"/>
  <c r="O2138" i="2" s="1"/>
  <c r="P2138" i="2" s="1"/>
  <c r="K2138" i="2"/>
  <c r="M2138" i="2" s="1"/>
  <c r="G2138" i="2"/>
  <c r="AD2137" i="2"/>
  <c r="AC2137" i="2"/>
  <c r="M2137" i="2"/>
  <c r="K2137" i="2"/>
  <c r="L2137" i="2" s="1"/>
  <c r="G2137" i="2"/>
  <c r="AD2136" i="2"/>
  <c r="AC2136" i="2"/>
  <c r="L2136" i="2"/>
  <c r="K2136" i="2"/>
  <c r="M2136" i="2" s="1"/>
  <c r="N2136" i="2" s="1"/>
  <c r="G2136" i="2"/>
  <c r="AD2135" i="2"/>
  <c r="AC2135" i="2"/>
  <c r="K2135" i="2"/>
  <c r="L2135" i="2" s="1"/>
  <c r="G2135" i="2"/>
  <c r="AD2134" i="2"/>
  <c r="AC2134" i="2"/>
  <c r="L2134" i="2"/>
  <c r="O2134" i="2" s="1"/>
  <c r="P2134" i="2" s="1"/>
  <c r="K2134" i="2"/>
  <c r="M2134" i="2" s="1"/>
  <c r="G2134" i="2"/>
  <c r="AD2133" i="2"/>
  <c r="AC2133" i="2"/>
  <c r="M2133" i="2"/>
  <c r="K2133" i="2"/>
  <c r="L2133" i="2" s="1"/>
  <c r="G2133" i="2"/>
  <c r="AD2132" i="2"/>
  <c r="AC2132" i="2"/>
  <c r="L2132" i="2"/>
  <c r="K2132" i="2"/>
  <c r="M2132" i="2" s="1"/>
  <c r="N2132" i="2" s="1"/>
  <c r="G2132" i="2"/>
  <c r="AD2131" i="2"/>
  <c r="AC2131" i="2"/>
  <c r="K2131" i="2"/>
  <c r="L2131" i="2" s="1"/>
  <c r="G2131" i="2"/>
  <c r="AD2130" i="2"/>
  <c r="AC2130" i="2"/>
  <c r="L2130" i="2"/>
  <c r="O2130" i="2" s="1"/>
  <c r="P2130" i="2" s="1"/>
  <c r="K2130" i="2"/>
  <c r="M2130" i="2" s="1"/>
  <c r="G2130" i="2"/>
  <c r="AD2129" i="2"/>
  <c r="AC2129" i="2"/>
  <c r="M2129" i="2"/>
  <c r="K2129" i="2"/>
  <c r="L2129" i="2" s="1"/>
  <c r="G2129" i="2"/>
  <c r="AD2128" i="2"/>
  <c r="AC2128" i="2"/>
  <c r="L2128" i="2"/>
  <c r="K2128" i="2"/>
  <c r="M2128" i="2" s="1"/>
  <c r="N2128" i="2" s="1"/>
  <c r="G2128" i="2"/>
  <c r="AD2127" i="2"/>
  <c r="AC2127" i="2"/>
  <c r="K2127" i="2"/>
  <c r="L2127" i="2" s="1"/>
  <c r="G2127" i="2"/>
  <c r="AD2126" i="2"/>
  <c r="AC2126" i="2"/>
  <c r="L2126" i="2"/>
  <c r="O2126" i="2" s="1"/>
  <c r="P2126" i="2" s="1"/>
  <c r="K2126" i="2"/>
  <c r="M2126" i="2" s="1"/>
  <c r="G2126" i="2"/>
  <c r="AD2125" i="2"/>
  <c r="AC2125" i="2"/>
  <c r="M2125" i="2"/>
  <c r="K2125" i="2"/>
  <c r="L2125" i="2" s="1"/>
  <c r="G2125" i="2"/>
  <c r="AD2124" i="2"/>
  <c r="AC2124" i="2"/>
  <c r="L2124" i="2"/>
  <c r="K2124" i="2"/>
  <c r="M2124" i="2" s="1"/>
  <c r="N2124" i="2" s="1"/>
  <c r="G2124" i="2"/>
  <c r="AD2123" i="2"/>
  <c r="AC2123" i="2"/>
  <c r="K2123" i="2"/>
  <c r="L2123" i="2" s="1"/>
  <c r="G2123" i="2"/>
  <c r="AD2122" i="2"/>
  <c r="AC2122" i="2"/>
  <c r="L2122" i="2"/>
  <c r="O2122" i="2" s="1"/>
  <c r="P2122" i="2" s="1"/>
  <c r="K2122" i="2"/>
  <c r="M2122" i="2" s="1"/>
  <c r="G2122" i="2"/>
  <c r="AD2121" i="2"/>
  <c r="AC2121" i="2"/>
  <c r="M2121" i="2"/>
  <c r="K2121" i="2"/>
  <c r="L2121" i="2" s="1"/>
  <c r="G2121" i="2"/>
  <c r="AD2120" i="2"/>
  <c r="AC2120" i="2"/>
  <c r="L2120" i="2"/>
  <c r="K2120" i="2"/>
  <c r="M2120" i="2" s="1"/>
  <c r="N2120" i="2" s="1"/>
  <c r="G2120" i="2"/>
  <c r="AD2119" i="2"/>
  <c r="AC2119" i="2"/>
  <c r="K2119" i="2"/>
  <c r="L2119" i="2" s="1"/>
  <c r="G2119" i="2"/>
  <c r="AD2118" i="2"/>
  <c r="AC2118" i="2"/>
  <c r="L2118" i="2"/>
  <c r="O2118" i="2" s="1"/>
  <c r="P2118" i="2" s="1"/>
  <c r="K2118" i="2"/>
  <c r="M2118" i="2" s="1"/>
  <c r="G2118" i="2"/>
  <c r="AD2117" i="2"/>
  <c r="AC2117" i="2"/>
  <c r="M2117" i="2"/>
  <c r="K2117" i="2"/>
  <c r="L2117" i="2" s="1"/>
  <c r="G2117" i="2"/>
  <c r="AD2116" i="2"/>
  <c r="AC2116" i="2"/>
  <c r="L2116" i="2"/>
  <c r="K2116" i="2"/>
  <c r="M2116" i="2" s="1"/>
  <c r="N2116" i="2" s="1"/>
  <c r="G2116" i="2"/>
  <c r="AD2115" i="2"/>
  <c r="AC2115" i="2"/>
  <c r="K2115" i="2"/>
  <c r="L2115" i="2" s="1"/>
  <c r="G2115" i="2"/>
  <c r="AD2114" i="2"/>
  <c r="AC2114" i="2"/>
  <c r="L2114" i="2"/>
  <c r="O2114" i="2" s="1"/>
  <c r="P2114" i="2" s="1"/>
  <c r="K2114" i="2"/>
  <c r="M2114" i="2" s="1"/>
  <c r="G2114" i="2"/>
  <c r="AD2113" i="2"/>
  <c r="AC2113" i="2"/>
  <c r="M2113" i="2"/>
  <c r="K2113" i="2"/>
  <c r="L2113" i="2" s="1"/>
  <c r="G2113" i="2"/>
  <c r="AD2112" i="2"/>
  <c r="AC2112" i="2"/>
  <c r="L2112" i="2"/>
  <c r="K2112" i="2"/>
  <c r="M2112" i="2" s="1"/>
  <c r="N2112" i="2" s="1"/>
  <c r="G2112" i="2"/>
  <c r="AD2111" i="2"/>
  <c r="AC2111" i="2"/>
  <c r="K2111" i="2"/>
  <c r="L2111" i="2" s="1"/>
  <c r="G2111" i="2"/>
  <c r="AD2110" i="2"/>
  <c r="AC2110" i="2"/>
  <c r="L2110" i="2"/>
  <c r="O2110" i="2" s="1"/>
  <c r="P2110" i="2" s="1"/>
  <c r="K2110" i="2"/>
  <c r="M2110" i="2" s="1"/>
  <c r="G2110" i="2"/>
  <c r="AD2109" i="2"/>
  <c r="AC2109" i="2"/>
  <c r="M2109" i="2"/>
  <c r="K2109" i="2"/>
  <c r="L2109" i="2" s="1"/>
  <c r="G2109" i="2"/>
  <c r="AD2108" i="2"/>
  <c r="AC2108" i="2"/>
  <c r="L2108" i="2"/>
  <c r="K2108" i="2"/>
  <c r="M2108" i="2" s="1"/>
  <c r="N2108" i="2" s="1"/>
  <c r="G2108" i="2"/>
  <c r="AD2107" i="2"/>
  <c r="AC2107" i="2"/>
  <c r="K2107" i="2"/>
  <c r="L2107" i="2" s="1"/>
  <c r="G2107" i="2"/>
  <c r="AD2106" i="2"/>
  <c r="AC2106" i="2"/>
  <c r="L2106" i="2"/>
  <c r="O2106" i="2" s="1"/>
  <c r="P2106" i="2" s="1"/>
  <c r="K2106" i="2"/>
  <c r="M2106" i="2" s="1"/>
  <c r="G2106" i="2"/>
  <c r="AD2105" i="2"/>
  <c r="AC2105" i="2"/>
  <c r="M2105" i="2"/>
  <c r="K2105" i="2"/>
  <c r="L2105" i="2" s="1"/>
  <c r="G2105" i="2"/>
  <c r="AD2104" i="2"/>
  <c r="AC2104" i="2"/>
  <c r="L2104" i="2"/>
  <c r="K2104" i="2"/>
  <c r="M2104" i="2" s="1"/>
  <c r="N2104" i="2" s="1"/>
  <c r="G2104" i="2"/>
  <c r="AD2103" i="2"/>
  <c r="AC2103" i="2"/>
  <c r="K2103" i="2"/>
  <c r="L2103" i="2" s="1"/>
  <c r="G2103" i="2"/>
  <c r="AD2102" i="2"/>
  <c r="AC2102" i="2"/>
  <c r="L2102" i="2"/>
  <c r="O2102" i="2" s="1"/>
  <c r="P2102" i="2" s="1"/>
  <c r="K2102" i="2"/>
  <c r="M2102" i="2" s="1"/>
  <c r="G2102" i="2"/>
  <c r="AD2101" i="2"/>
  <c r="AC2101" i="2"/>
  <c r="M2101" i="2"/>
  <c r="K2101" i="2"/>
  <c r="L2101" i="2" s="1"/>
  <c r="G2101" i="2"/>
  <c r="AD2100" i="2"/>
  <c r="AC2100" i="2"/>
  <c r="L2100" i="2"/>
  <c r="K2100" i="2"/>
  <c r="M2100" i="2" s="1"/>
  <c r="N2100" i="2" s="1"/>
  <c r="G2100" i="2"/>
  <c r="AD2099" i="2"/>
  <c r="AC2099" i="2"/>
  <c r="K2099" i="2"/>
  <c r="L2099" i="2" s="1"/>
  <c r="G2099" i="2"/>
  <c r="AD2098" i="2"/>
  <c r="AC2098" i="2"/>
  <c r="L2098" i="2"/>
  <c r="O2098" i="2" s="1"/>
  <c r="P2098" i="2" s="1"/>
  <c r="K2098" i="2"/>
  <c r="M2098" i="2" s="1"/>
  <c r="G2098" i="2"/>
  <c r="AD2097" i="2"/>
  <c r="AC2097" i="2"/>
  <c r="M2097" i="2"/>
  <c r="K2097" i="2"/>
  <c r="L2097" i="2" s="1"/>
  <c r="G2097" i="2"/>
  <c r="AD2096" i="2"/>
  <c r="AC2096" i="2"/>
  <c r="L2096" i="2"/>
  <c r="K2096" i="2"/>
  <c r="M2096" i="2" s="1"/>
  <c r="N2096" i="2" s="1"/>
  <c r="G2096" i="2"/>
  <c r="AD2095" i="2"/>
  <c r="AC2095" i="2"/>
  <c r="K2095" i="2"/>
  <c r="L2095" i="2" s="1"/>
  <c r="G2095" i="2"/>
  <c r="AD2094" i="2"/>
  <c r="AC2094" i="2"/>
  <c r="L2094" i="2"/>
  <c r="O2094" i="2" s="1"/>
  <c r="P2094" i="2" s="1"/>
  <c r="K2094" i="2"/>
  <c r="M2094" i="2" s="1"/>
  <c r="G2094" i="2"/>
  <c r="AD2093" i="2"/>
  <c r="AC2093" i="2"/>
  <c r="M2093" i="2"/>
  <c r="K2093" i="2"/>
  <c r="L2093" i="2" s="1"/>
  <c r="G2093" i="2"/>
  <c r="AD2092" i="2"/>
  <c r="AC2092" i="2"/>
  <c r="L2092" i="2"/>
  <c r="K2092" i="2"/>
  <c r="M2092" i="2" s="1"/>
  <c r="N2092" i="2" s="1"/>
  <c r="G2092" i="2"/>
  <c r="AD2091" i="2"/>
  <c r="AC2091" i="2"/>
  <c r="K2091" i="2"/>
  <c r="L2091" i="2" s="1"/>
  <c r="G2091" i="2"/>
  <c r="AD2090" i="2"/>
  <c r="AC2090" i="2"/>
  <c r="L2090" i="2"/>
  <c r="O2090" i="2" s="1"/>
  <c r="P2090" i="2" s="1"/>
  <c r="K2090" i="2"/>
  <c r="M2090" i="2" s="1"/>
  <c r="G2090" i="2"/>
  <c r="AD2089" i="2"/>
  <c r="AC2089" i="2"/>
  <c r="M2089" i="2"/>
  <c r="K2089" i="2"/>
  <c r="L2089" i="2" s="1"/>
  <c r="G2089" i="2"/>
  <c r="AD2088" i="2"/>
  <c r="AC2088" i="2"/>
  <c r="L2088" i="2"/>
  <c r="K2088" i="2"/>
  <c r="M2088" i="2" s="1"/>
  <c r="N2088" i="2" s="1"/>
  <c r="G2088" i="2"/>
  <c r="AD2087" i="2"/>
  <c r="AC2087" i="2"/>
  <c r="K2087" i="2"/>
  <c r="L2087" i="2" s="1"/>
  <c r="G2087" i="2"/>
  <c r="AD2086" i="2"/>
  <c r="AC2086" i="2"/>
  <c r="L2086" i="2"/>
  <c r="O2086" i="2" s="1"/>
  <c r="P2086" i="2" s="1"/>
  <c r="K2086" i="2"/>
  <c r="M2086" i="2" s="1"/>
  <c r="G2086" i="2"/>
  <c r="AD2085" i="2"/>
  <c r="AC2085" i="2"/>
  <c r="M2085" i="2"/>
  <c r="K2085" i="2"/>
  <c r="L2085" i="2" s="1"/>
  <c r="G2085" i="2"/>
  <c r="AD2084" i="2"/>
  <c r="AC2084" i="2"/>
  <c r="L2084" i="2"/>
  <c r="K2084" i="2"/>
  <c r="M2084" i="2" s="1"/>
  <c r="N2084" i="2" s="1"/>
  <c r="G2084" i="2"/>
  <c r="AD2083" i="2"/>
  <c r="AC2083" i="2"/>
  <c r="K2083" i="2"/>
  <c r="L2083" i="2" s="1"/>
  <c r="G2083" i="2"/>
  <c r="AD2082" i="2"/>
  <c r="AC2082" i="2"/>
  <c r="L2082" i="2"/>
  <c r="O2082" i="2" s="1"/>
  <c r="P2082" i="2" s="1"/>
  <c r="K2082" i="2"/>
  <c r="M2082" i="2" s="1"/>
  <c r="G2082" i="2"/>
  <c r="AD2081" i="2"/>
  <c r="AC2081" i="2"/>
  <c r="M2081" i="2"/>
  <c r="K2081" i="2"/>
  <c r="L2081" i="2" s="1"/>
  <c r="G2081" i="2"/>
  <c r="AD2080" i="2"/>
  <c r="AC2080" i="2"/>
  <c r="L2080" i="2"/>
  <c r="K2080" i="2"/>
  <c r="M2080" i="2" s="1"/>
  <c r="N2080" i="2" s="1"/>
  <c r="G2080" i="2"/>
  <c r="AD2079" i="2"/>
  <c r="AC2079" i="2"/>
  <c r="K2079" i="2"/>
  <c r="L2079" i="2" s="1"/>
  <c r="G2079" i="2"/>
  <c r="AD2078" i="2"/>
  <c r="AC2078" i="2"/>
  <c r="L2078" i="2"/>
  <c r="O2078" i="2" s="1"/>
  <c r="P2078" i="2" s="1"/>
  <c r="K2078" i="2"/>
  <c r="M2078" i="2" s="1"/>
  <c r="G2078" i="2"/>
  <c r="AD2077" i="2"/>
  <c r="AC2077" i="2"/>
  <c r="M2077" i="2"/>
  <c r="K2077" i="2"/>
  <c r="L2077" i="2" s="1"/>
  <c r="G2077" i="2"/>
  <c r="AD2076" i="2"/>
  <c r="AC2076" i="2"/>
  <c r="L2076" i="2"/>
  <c r="K2076" i="2"/>
  <c r="M2076" i="2" s="1"/>
  <c r="N2076" i="2" s="1"/>
  <c r="G2076" i="2"/>
  <c r="AD2075" i="2"/>
  <c r="AC2075" i="2"/>
  <c r="K2075" i="2"/>
  <c r="L2075" i="2" s="1"/>
  <c r="G2075" i="2"/>
  <c r="AD2074" i="2"/>
  <c r="AC2074" i="2"/>
  <c r="L2074" i="2"/>
  <c r="O2074" i="2" s="1"/>
  <c r="P2074" i="2" s="1"/>
  <c r="K2074" i="2"/>
  <c r="M2074" i="2" s="1"/>
  <c r="G2074" i="2"/>
  <c r="AD2073" i="2"/>
  <c r="AC2073" i="2"/>
  <c r="M2073" i="2"/>
  <c r="K2073" i="2"/>
  <c r="L2073" i="2" s="1"/>
  <c r="G2073" i="2"/>
  <c r="AD2072" i="2"/>
  <c r="AC2072" i="2"/>
  <c r="L2072" i="2"/>
  <c r="K2072" i="2"/>
  <c r="M2072" i="2" s="1"/>
  <c r="N2072" i="2" s="1"/>
  <c r="G2072" i="2"/>
  <c r="AD2071" i="2"/>
  <c r="AC2071" i="2"/>
  <c r="K2071" i="2"/>
  <c r="L2071" i="2" s="1"/>
  <c r="G2071" i="2"/>
  <c r="AD2070" i="2"/>
  <c r="AC2070" i="2"/>
  <c r="L2070" i="2"/>
  <c r="O2070" i="2" s="1"/>
  <c r="P2070" i="2" s="1"/>
  <c r="K2070" i="2"/>
  <c r="M2070" i="2" s="1"/>
  <c r="G2070" i="2"/>
  <c r="AD2069" i="2"/>
  <c r="AC2069" i="2"/>
  <c r="M2069" i="2"/>
  <c r="K2069" i="2"/>
  <c r="L2069" i="2" s="1"/>
  <c r="G2069" i="2"/>
  <c r="AD2068" i="2"/>
  <c r="AC2068" i="2"/>
  <c r="L2068" i="2"/>
  <c r="K2068" i="2"/>
  <c r="M2068" i="2" s="1"/>
  <c r="N2068" i="2" s="1"/>
  <c r="G2068" i="2"/>
  <c r="AD2067" i="2"/>
  <c r="AC2067" i="2"/>
  <c r="K2067" i="2"/>
  <c r="L2067" i="2" s="1"/>
  <c r="G2067" i="2"/>
  <c r="AD2066" i="2"/>
  <c r="AC2066" i="2"/>
  <c r="L2066" i="2"/>
  <c r="O2066" i="2" s="1"/>
  <c r="P2066" i="2" s="1"/>
  <c r="K2066" i="2"/>
  <c r="M2066" i="2" s="1"/>
  <c r="G2066" i="2"/>
  <c r="AD2065" i="2"/>
  <c r="AC2065" i="2"/>
  <c r="M2065" i="2"/>
  <c r="K2065" i="2"/>
  <c r="L2065" i="2" s="1"/>
  <c r="G2065" i="2"/>
  <c r="AD2064" i="2"/>
  <c r="AC2064" i="2"/>
  <c r="L2064" i="2"/>
  <c r="K2064" i="2"/>
  <c r="M2064" i="2" s="1"/>
  <c r="N2064" i="2" s="1"/>
  <c r="G2064" i="2"/>
  <c r="AD2063" i="2"/>
  <c r="AC2063" i="2"/>
  <c r="K2063" i="2"/>
  <c r="L2063" i="2" s="1"/>
  <c r="G2063" i="2"/>
  <c r="AD2062" i="2"/>
  <c r="AC2062" i="2"/>
  <c r="L2062" i="2"/>
  <c r="O2062" i="2" s="1"/>
  <c r="P2062" i="2" s="1"/>
  <c r="K2062" i="2"/>
  <c r="M2062" i="2" s="1"/>
  <c r="G2062" i="2"/>
  <c r="AD2061" i="2"/>
  <c r="AC2061" i="2"/>
  <c r="M2061" i="2"/>
  <c r="K2061" i="2"/>
  <c r="L2061" i="2" s="1"/>
  <c r="G2061" i="2"/>
  <c r="AD2060" i="2"/>
  <c r="AC2060" i="2"/>
  <c r="L2060" i="2"/>
  <c r="K2060" i="2"/>
  <c r="M2060" i="2" s="1"/>
  <c r="N2060" i="2" s="1"/>
  <c r="G2060" i="2"/>
  <c r="AD2059" i="2"/>
  <c r="AC2059" i="2"/>
  <c r="K2059" i="2"/>
  <c r="L2059" i="2" s="1"/>
  <c r="G2059" i="2"/>
  <c r="AD2058" i="2"/>
  <c r="AC2058" i="2"/>
  <c r="L2058" i="2"/>
  <c r="O2058" i="2" s="1"/>
  <c r="P2058" i="2" s="1"/>
  <c r="K2058" i="2"/>
  <c r="M2058" i="2" s="1"/>
  <c r="G2058" i="2"/>
  <c r="AD2057" i="2"/>
  <c r="AC2057" i="2"/>
  <c r="M2057" i="2"/>
  <c r="K2057" i="2"/>
  <c r="L2057" i="2" s="1"/>
  <c r="G2057" i="2"/>
  <c r="AD2056" i="2"/>
  <c r="AC2056" i="2"/>
  <c r="L2056" i="2"/>
  <c r="K2056" i="2"/>
  <c r="M2056" i="2" s="1"/>
  <c r="N2056" i="2" s="1"/>
  <c r="G2056" i="2"/>
  <c r="AD2055" i="2"/>
  <c r="AC2055" i="2"/>
  <c r="K2055" i="2"/>
  <c r="L2055" i="2" s="1"/>
  <c r="G2055" i="2"/>
  <c r="AD2054" i="2"/>
  <c r="AC2054" i="2"/>
  <c r="L2054" i="2"/>
  <c r="O2054" i="2" s="1"/>
  <c r="P2054" i="2" s="1"/>
  <c r="K2054" i="2"/>
  <c r="M2054" i="2" s="1"/>
  <c r="G2054" i="2"/>
  <c r="AD2053" i="2"/>
  <c r="AC2053" i="2"/>
  <c r="M2053" i="2"/>
  <c r="K2053" i="2"/>
  <c r="L2053" i="2" s="1"/>
  <c r="G2053" i="2"/>
  <c r="AD2052" i="2"/>
  <c r="AC2052" i="2"/>
  <c r="L2052" i="2"/>
  <c r="K2052" i="2"/>
  <c r="M2052" i="2" s="1"/>
  <c r="N2052" i="2" s="1"/>
  <c r="G2052" i="2"/>
  <c r="AD2051" i="2"/>
  <c r="AC2051" i="2"/>
  <c r="K2051" i="2"/>
  <c r="L2051" i="2" s="1"/>
  <c r="G2051" i="2"/>
  <c r="AD2050" i="2"/>
  <c r="AC2050" i="2"/>
  <c r="L2050" i="2"/>
  <c r="O2050" i="2" s="1"/>
  <c r="P2050" i="2" s="1"/>
  <c r="K2050" i="2"/>
  <c r="M2050" i="2" s="1"/>
  <c r="G2050" i="2"/>
  <c r="AD2049" i="2"/>
  <c r="AC2049" i="2"/>
  <c r="M2049" i="2"/>
  <c r="K2049" i="2"/>
  <c r="L2049" i="2" s="1"/>
  <c r="G2049" i="2"/>
  <c r="AD2048" i="2"/>
  <c r="AC2048" i="2"/>
  <c r="L2048" i="2"/>
  <c r="K2048" i="2"/>
  <c r="M2048" i="2" s="1"/>
  <c r="N2048" i="2" s="1"/>
  <c r="G2048" i="2"/>
  <c r="AD2047" i="2"/>
  <c r="AC2047" i="2"/>
  <c r="K2047" i="2"/>
  <c r="L2047" i="2" s="1"/>
  <c r="G2047" i="2"/>
  <c r="AD2046" i="2"/>
  <c r="AC2046" i="2"/>
  <c r="L2046" i="2"/>
  <c r="O2046" i="2" s="1"/>
  <c r="P2046" i="2" s="1"/>
  <c r="K2046" i="2"/>
  <c r="M2046" i="2" s="1"/>
  <c r="G2046" i="2"/>
  <c r="AD2045" i="2"/>
  <c r="AC2045" i="2"/>
  <c r="M2045" i="2"/>
  <c r="K2045" i="2"/>
  <c r="L2045" i="2" s="1"/>
  <c r="G2045" i="2"/>
  <c r="AD2044" i="2"/>
  <c r="AC2044" i="2"/>
  <c r="L2044" i="2"/>
  <c r="K2044" i="2"/>
  <c r="M2044" i="2" s="1"/>
  <c r="N2044" i="2" s="1"/>
  <c r="G2044" i="2"/>
  <c r="AD2043" i="2"/>
  <c r="AC2043" i="2"/>
  <c r="K2043" i="2"/>
  <c r="L2043" i="2" s="1"/>
  <c r="G2043" i="2"/>
  <c r="AD2042" i="2"/>
  <c r="AC2042" i="2"/>
  <c r="L2042" i="2"/>
  <c r="O2042" i="2" s="1"/>
  <c r="P2042" i="2" s="1"/>
  <c r="K2042" i="2"/>
  <c r="M2042" i="2" s="1"/>
  <c r="G2042" i="2"/>
  <c r="AD2041" i="2"/>
  <c r="AC2041" i="2"/>
  <c r="M2041" i="2"/>
  <c r="K2041" i="2"/>
  <c r="L2041" i="2" s="1"/>
  <c r="G2041" i="2"/>
  <c r="AD2040" i="2"/>
  <c r="AC2040" i="2"/>
  <c r="L2040" i="2"/>
  <c r="K2040" i="2"/>
  <c r="M2040" i="2" s="1"/>
  <c r="N2040" i="2" s="1"/>
  <c r="G2040" i="2"/>
  <c r="AD2039" i="2"/>
  <c r="AC2039" i="2"/>
  <c r="K2039" i="2"/>
  <c r="L2039" i="2" s="1"/>
  <c r="G2039" i="2"/>
  <c r="AD2038" i="2"/>
  <c r="AC2038" i="2"/>
  <c r="L2038" i="2"/>
  <c r="O2038" i="2" s="1"/>
  <c r="P2038" i="2" s="1"/>
  <c r="K2038" i="2"/>
  <c r="M2038" i="2" s="1"/>
  <c r="G2038" i="2"/>
  <c r="AD2037" i="2"/>
  <c r="AC2037" i="2"/>
  <c r="M2037" i="2"/>
  <c r="K2037" i="2"/>
  <c r="L2037" i="2" s="1"/>
  <c r="G2037" i="2"/>
  <c r="AD2036" i="2"/>
  <c r="AC2036" i="2"/>
  <c r="L2036" i="2"/>
  <c r="K2036" i="2"/>
  <c r="M2036" i="2" s="1"/>
  <c r="N2036" i="2" s="1"/>
  <c r="G2036" i="2"/>
  <c r="AD2035" i="2"/>
  <c r="AC2035" i="2"/>
  <c r="K2035" i="2"/>
  <c r="L2035" i="2" s="1"/>
  <c r="G2035" i="2"/>
  <c r="AD2034" i="2"/>
  <c r="AC2034" i="2"/>
  <c r="L2034" i="2"/>
  <c r="O2034" i="2" s="1"/>
  <c r="P2034" i="2" s="1"/>
  <c r="K2034" i="2"/>
  <c r="M2034" i="2" s="1"/>
  <c r="G2034" i="2"/>
  <c r="AD2033" i="2"/>
  <c r="AC2033" i="2"/>
  <c r="M2033" i="2"/>
  <c r="K2033" i="2"/>
  <c r="L2033" i="2" s="1"/>
  <c r="G2033" i="2"/>
  <c r="AD2032" i="2"/>
  <c r="AC2032" i="2"/>
  <c r="L2032" i="2"/>
  <c r="K2032" i="2"/>
  <c r="M2032" i="2" s="1"/>
  <c r="N2032" i="2" s="1"/>
  <c r="G2032" i="2"/>
  <c r="AD2031" i="2"/>
  <c r="AC2031" i="2"/>
  <c r="K2031" i="2"/>
  <c r="L2031" i="2" s="1"/>
  <c r="G2031" i="2"/>
  <c r="AD2030" i="2"/>
  <c r="AC2030" i="2"/>
  <c r="L2030" i="2"/>
  <c r="O2030" i="2" s="1"/>
  <c r="P2030" i="2" s="1"/>
  <c r="K2030" i="2"/>
  <c r="M2030" i="2" s="1"/>
  <c r="G2030" i="2"/>
  <c r="AD2029" i="2"/>
  <c r="AC2029" i="2"/>
  <c r="M2029" i="2"/>
  <c r="K2029" i="2"/>
  <c r="L2029" i="2" s="1"/>
  <c r="G2029" i="2"/>
  <c r="AD2028" i="2"/>
  <c r="AC2028" i="2"/>
  <c r="L2028" i="2"/>
  <c r="K2028" i="2"/>
  <c r="M2028" i="2" s="1"/>
  <c r="N2028" i="2" s="1"/>
  <c r="G2028" i="2"/>
  <c r="AD2027" i="2"/>
  <c r="AC2027" i="2"/>
  <c r="K2027" i="2"/>
  <c r="L2027" i="2" s="1"/>
  <c r="G2027" i="2"/>
  <c r="AD2026" i="2"/>
  <c r="AC2026" i="2"/>
  <c r="L2026" i="2"/>
  <c r="O2026" i="2" s="1"/>
  <c r="P2026" i="2" s="1"/>
  <c r="K2026" i="2"/>
  <c r="M2026" i="2" s="1"/>
  <c r="G2026" i="2"/>
  <c r="AD2025" i="2"/>
  <c r="AC2025" i="2"/>
  <c r="M2025" i="2"/>
  <c r="K2025" i="2"/>
  <c r="L2025" i="2" s="1"/>
  <c r="G2025" i="2"/>
  <c r="AD2024" i="2"/>
  <c r="AC2024" i="2"/>
  <c r="L2024" i="2"/>
  <c r="K2024" i="2"/>
  <c r="M2024" i="2" s="1"/>
  <c r="N2024" i="2" s="1"/>
  <c r="G2024" i="2"/>
  <c r="AD2023" i="2"/>
  <c r="AC2023" i="2"/>
  <c r="K2023" i="2"/>
  <c r="L2023" i="2" s="1"/>
  <c r="G2023" i="2"/>
  <c r="AD2022" i="2"/>
  <c r="AC2022" i="2"/>
  <c r="L2022" i="2"/>
  <c r="O2022" i="2" s="1"/>
  <c r="P2022" i="2" s="1"/>
  <c r="K2022" i="2"/>
  <c r="M2022" i="2" s="1"/>
  <c r="G2022" i="2"/>
  <c r="AD2021" i="2"/>
  <c r="AC2021" i="2"/>
  <c r="M2021" i="2"/>
  <c r="K2021" i="2"/>
  <c r="L2021" i="2" s="1"/>
  <c r="G2021" i="2"/>
  <c r="AD2020" i="2"/>
  <c r="AC2020" i="2"/>
  <c r="L2020" i="2"/>
  <c r="K2020" i="2"/>
  <c r="M2020" i="2" s="1"/>
  <c r="N2020" i="2" s="1"/>
  <c r="G2020" i="2"/>
  <c r="AD2019" i="2"/>
  <c r="AC2019" i="2"/>
  <c r="K2019" i="2"/>
  <c r="L2019" i="2" s="1"/>
  <c r="G2019" i="2"/>
  <c r="AD2018" i="2"/>
  <c r="AC2018" i="2"/>
  <c r="L2018" i="2"/>
  <c r="O2018" i="2" s="1"/>
  <c r="P2018" i="2" s="1"/>
  <c r="K2018" i="2"/>
  <c r="M2018" i="2" s="1"/>
  <c r="G2018" i="2"/>
  <c r="AD2017" i="2"/>
  <c r="AC2017" i="2"/>
  <c r="M2017" i="2"/>
  <c r="K2017" i="2"/>
  <c r="L2017" i="2" s="1"/>
  <c r="G2017" i="2"/>
  <c r="AD2016" i="2"/>
  <c r="AC2016" i="2"/>
  <c r="L2016" i="2"/>
  <c r="K2016" i="2"/>
  <c r="M2016" i="2" s="1"/>
  <c r="N2016" i="2" s="1"/>
  <c r="G2016" i="2"/>
  <c r="AD2015" i="2"/>
  <c r="AC2015" i="2"/>
  <c r="K2015" i="2"/>
  <c r="L2015" i="2" s="1"/>
  <c r="G2015" i="2"/>
  <c r="AD2014" i="2"/>
  <c r="AC2014" i="2"/>
  <c r="L2014" i="2"/>
  <c r="O2014" i="2" s="1"/>
  <c r="P2014" i="2" s="1"/>
  <c r="K2014" i="2"/>
  <c r="M2014" i="2" s="1"/>
  <c r="G2014" i="2"/>
  <c r="AD2013" i="2"/>
  <c r="AC2013" i="2"/>
  <c r="M2013" i="2"/>
  <c r="K2013" i="2"/>
  <c r="L2013" i="2" s="1"/>
  <c r="G2013" i="2"/>
  <c r="AD2012" i="2"/>
  <c r="AC2012" i="2"/>
  <c r="L2012" i="2"/>
  <c r="K2012" i="2"/>
  <c r="M2012" i="2" s="1"/>
  <c r="N2012" i="2" s="1"/>
  <c r="G2012" i="2"/>
  <c r="AD2011" i="2"/>
  <c r="AC2011" i="2"/>
  <c r="K2011" i="2"/>
  <c r="L2011" i="2" s="1"/>
  <c r="G2011" i="2"/>
  <c r="AD2010" i="2"/>
  <c r="AC2010" i="2"/>
  <c r="L2010" i="2"/>
  <c r="O2010" i="2" s="1"/>
  <c r="P2010" i="2" s="1"/>
  <c r="K2010" i="2"/>
  <c r="M2010" i="2" s="1"/>
  <c r="G2010" i="2"/>
  <c r="AD2009" i="2"/>
  <c r="AC2009" i="2"/>
  <c r="M2009" i="2"/>
  <c r="K2009" i="2"/>
  <c r="L2009" i="2" s="1"/>
  <c r="G2009" i="2"/>
  <c r="AD2008" i="2"/>
  <c r="AC2008" i="2"/>
  <c r="L2008" i="2"/>
  <c r="K2008" i="2"/>
  <c r="M2008" i="2" s="1"/>
  <c r="N2008" i="2" s="1"/>
  <c r="G2008" i="2"/>
  <c r="AD2007" i="2"/>
  <c r="AC2007" i="2"/>
  <c r="K2007" i="2"/>
  <c r="L2007" i="2" s="1"/>
  <c r="G2007" i="2"/>
  <c r="AD2006" i="2"/>
  <c r="AC2006" i="2"/>
  <c r="L2006" i="2"/>
  <c r="O2006" i="2" s="1"/>
  <c r="P2006" i="2" s="1"/>
  <c r="K2006" i="2"/>
  <c r="M2006" i="2" s="1"/>
  <c r="G2006" i="2"/>
  <c r="AD2005" i="2"/>
  <c r="AC2005" i="2"/>
  <c r="M2005" i="2"/>
  <c r="K2005" i="2"/>
  <c r="L2005" i="2" s="1"/>
  <c r="G2005" i="2"/>
  <c r="AD2004" i="2"/>
  <c r="AC2004" i="2"/>
  <c r="L2004" i="2"/>
  <c r="K2004" i="2"/>
  <c r="M2004" i="2" s="1"/>
  <c r="N2004" i="2" s="1"/>
  <c r="G2004" i="2"/>
  <c r="AD2003" i="2"/>
  <c r="AC2003" i="2"/>
  <c r="K2003" i="2"/>
  <c r="L2003" i="2" s="1"/>
  <c r="G2003" i="2"/>
  <c r="AD2002" i="2"/>
  <c r="AC2002" i="2"/>
  <c r="L2002" i="2"/>
  <c r="O2002" i="2" s="1"/>
  <c r="P2002" i="2" s="1"/>
  <c r="K2002" i="2"/>
  <c r="M2002" i="2" s="1"/>
  <c r="G2002" i="2"/>
  <c r="AD2001" i="2"/>
  <c r="AC2001" i="2"/>
  <c r="M2001" i="2"/>
  <c r="K2001" i="2"/>
  <c r="L2001" i="2" s="1"/>
  <c r="G2001" i="2"/>
  <c r="AD2000" i="2"/>
  <c r="AC2000" i="2"/>
  <c r="L2000" i="2"/>
  <c r="K2000" i="2"/>
  <c r="M2000" i="2" s="1"/>
  <c r="N2000" i="2" s="1"/>
  <c r="G2000" i="2"/>
  <c r="AD1999" i="2"/>
  <c r="AC1999" i="2"/>
  <c r="K1999" i="2"/>
  <c r="L1999" i="2" s="1"/>
  <c r="G1999" i="2"/>
  <c r="AD1998" i="2"/>
  <c r="AC1998" i="2"/>
  <c r="L1998" i="2"/>
  <c r="O1998" i="2" s="1"/>
  <c r="P1998" i="2" s="1"/>
  <c r="K1998" i="2"/>
  <c r="M1998" i="2" s="1"/>
  <c r="G1998" i="2"/>
  <c r="AD1997" i="2"/>
  <c r="AC1997" i="2"/>
  <c r="M1997" i="2"/>
  <c r="K1997" i="2"/>
  <c r="L1997" i="2" s="1"/>
  <c r="G1997" i="2"/>
  <c r="AD1996" i="2"/>
  <c r="AC1996" i="2"/>
  <c r="L1996" i="2"/>
  <c r="K1996" i="2"/>
  <c r="M1996" i="2" s="1"/>
  <c r="N1996" i="2" s="1"/>
  <c r="G1996" i="2"/>
  <c r="AD1995" i="2"/>
  <c r="AC1995" i="2"/>
  <c r="K1995" i="2"/>
  <c r="L1995" i="2" s="1"/>
  <c r="G1995" i="2"/>
  <c r="AD1994" i="2"/>
  <c r="AC1994" i="2"/>
  <c r="L1994" i="2"/>
  <c r="O1994" i="2" s="1"/>
  <c r="P1994" i="2" s="1"/>
  <c r="K1994" i="2"/>
  <c r="M1994" i="2" s="1"/>
  <c r="G1994" i="2"/>
  <c r="AD1993" i="2"/>
  <c r="AC1993" i="2"/>
  <c r="M1993" i="2"/>
  <c r="K1993" i="2"/>
  <c r="L1993" i="2" s="1"/>
  <c r="G1993" i="2"/>
  <c r="AD1992" i="2"/>
  <c r="AC1992" i="2"/>
  <c r="L1992" i="2"/>
  <c r="K1992" i="2"/>
  <c r="M1992" i="2" s="1"/>
  <c r="N1992" i="2" s="1"/>
  <c r="G1992" i="2"/>
  <c r="AD1991" i="2"/>
  <c r="AC1991" i="2"/>
  <c r="K1991" i="2"/>
  <c r="L1991" i="2" s="1"/>
  <c r="G1991" i="2"/>
  <c r="AD1990" i="2"/>
  <c r="AC1990" i="2"/>
  <c r="L1990" i="2"/>
  <c r="O1990" i="2" s="1"/>
  <c r="P1990" i="2" s="1"/>
  <c r="K1990" i="2"/>
  <c r="M1990" i="2" s="1"/>
  <c r="G1990" i="2"/>
  <c r="AD1989" i="2"/>
  <c r="AC1989" i="2"/>
  <c r="M1989" i="2"/>
  <c r="K1989" i="2"/>
  <c r="L1989" i="2" s="1"/>
  <c r="G1989" i="2"/>
  <c r="AD1988" i="2"/>
  <c r="AC1988" i="2"/>
  <c r="L1988" i="2"/>
  <c r="K1988" i="2"/>
  <c r="M1988" i="2" s="1"/>
  <c r="N1988" i="2" s="1"/>
  <c r="G1988" i="2"/>
  <c r="AD1987" i="2"/>
  <c r="AC1987" i="2"/>
  <c r="K1987" i="2"/>
  <c r="L1987" i="2" s="1"/>
  <c r="G1987" i="2"/>
  <c r="AD1986" i="2"/>
  <c r="AC1986" i="2"/>
  <c r="L1986" i="2"/>
  <c r="O1986" i="2" s="1"/>
  <c r="P1986" i="2" s="1"/>
  <c r="K1986" i="2"/>
  <c r="M1986" i="2" s="1"/>
  <c r="G1986" i="2"/>
  <c r="AD1985" i="2"/>
  <c r="AC1985" i="2"/>
  <c r="M1985" i="2"/>
  <c r="K1985" i="2"/>
  <c r="L1985" i="2" s="1"/>
  <c r="G1985" i="2"/>
  <c r="AD1984" i="2"/>
  <c r="AC1984" i="2"/>
  <c r="L1984" i="2"/>
  <c r="K1984" i="2"/>
  <c r="M1984" i="2" s="1"/>
  <c r="N1984" i="2" s="1"/>
  <c r="G1984" i="2"/>
  <c r="AD1983" i="2"/>
  <c r="AC1983" i="2"/>
  <c r="K1983" i="2"/>
  <c r="L1983" i="2" s="1"/>
  <c r="G1983" i="2"/>
  <c r="AD1982" i="2"/>
  <c r="AC1982" i="2"/>
  <c r="L1982" i="2"/>
  <c r="O1982" i="2" s="1"/>
  <c r="P1982" i="2" s="1"/>
  <c r="K1982" i="2"/>
  <c r="M1982" i="2" s="1"/>
  <c r="G1982" i="2"/>
  <c r="AD1981" i="2"/>
  <c r="AC1981" i="2"/>
  <c r="M1981" i="2"/>
  <c r="K1981" i="2"/>
  <c r="L1981" i="2" s="1"/>
  <c r="G1981" i="2"/>
  <c r="AD1980" i="2"/>
  <c r="AC1980" i="2"/>
  <c r="L1980" i="2"/>
  <c r="K1980" i="2"/>
  <c r="M1980" i="2" s="1"/>
  <c r="N1980" i="2" s="1"/>
  <c r="G1980" i="2"/>
  <c r="AD1979" i="2"/>
  <c r="AC1979" i="2"/>
  <c r="K1979" i="2"/>
  <c r="L1979" i="2" s="1"/>
  <c r="G1979" i="2"/>
  <c r="AD1978" i="2"/>
  <c r="AC1978" i="2"/>
  <c r="L1978" i="2"/>
  <c r="O1978" i="2" s="1"/>
  <c r="P1978" i="2" s="1"/>
  <c r="K1978" i="2"/>
  <c r="M1978" i="2" s="1"/>
  <c r="G1978" i="2"/>
  <c r="AD1977" i="2"/>
  <c r="AC1977" i="2"/>
  <c r="M1977" i="2"/>
  <c r="K1977" i="2"/>
  <c r="L1977" i="2" s="1"/>
  <c r="G1977" i="2"/>
  <c r="AD1976" i="2"/>
  <c r="AC1976" i="2"/>
  <c r="L1976" i="2"/>
  <c r="K1976" i="2"/>
  <c r="M1976" i="2" s="1"/>
  <c r="N1976" i="2" s="1"/>
  <c r="G1976" i="2"/>
  <c r="AD1975" i="2"/>
  <c r="AC1975" i="2"/>
  <c r="K1975" i="2"/>
  <c r="L1975" i="2" s="1"/>
  <c r="G1975" i="2"/>
  <c r="AD1974" i="2"/>
  <c r="AC1974" i="2"/>
  <c r="L1974" i="2"/>
  <c r="O1974" i="2" s="1"/>
  <c r="P1974" i="2" s="1"/>
  <c r="K1974" i="2"/>
  <c r="M1974" i="2" s="1"/>
  <c r="G1974" i="2"/>
  <c r="AD1973" i="2"/>
  <c r="AC1973" i="2"/>
  <c r="M1973" i="2"/>
  <c r="K1973" i="2"/>
  <c r="L1973" i="2" s="1"/>
  <c r="G1973" i="2"/>
  <c r="AD1972" i="2"/>
  <c r="AC1972" i="2"/>
  <c r="L1972" i="2"/>
  <c r="K1972" i="2"/>
  <c r="M1972" i="2" s="1"/>
  <c r="N1972" i="2" s="1"/>
  <c r="G1972" i="2"/>
  <c r="AD1971" i="2"/>
  <c r="AC1971" i="2"/>
  <c r="K1971" i="2"/>
  <c r="L1971" i="2" s="1"/>
  <c r="G1971" i="2"/>
  <c r="AD1970" i="2"/>
  <c r="AC1970" i="2"/>
  <c r="L1970" i="2"/>
  <c r="O1970" i="2" s="1"/>
  <c r="P1970" i="2" s="1"/>
  <c r="K1970" i="2"/>
  <c r="M1970" i="2" s="1"/>
  <c r="G1970" i="2"/>
  <c r="AD1969" i="2"/>
  <c r="AC1969" i="2"/>
  <c r="M1969" i="2"/>
  <c r="K1969" i="2"/>
  <c r="L1969" i="2" s="1"/>
  <c r="G1969" i="2"/>
  <c r="AD1968" i="2"/>
  <c r="AC1968" i="2"/>
  <c r="L1968" i="2"/>
  <c r="K1968" i="2"/>
  <c r="M1968" i="2" s="1"/>
  <c r="N1968" i="2" s="1"/>
  <c r="G1968" i="2"/>
  <c r="AD1967" i="2"/>
  <c r="AC1967" i="2"/>
  <c r="K1967" i="2"/>
  <c r="L1967" i="2" s="1"/>
  <c r="G1967" i="2"/>
  <c r="AD1966" i="2"/>
  <c r="AC1966" i="2"/>
  <c r="L1966" i="2"/>
  <c r="O1966" i="2" s="1"/>
  <c r="P1966" i="2" s="1"/>
  <c r="K1966" i="2"/>
  <c r="M1966" i="2" s="1"/>
  <c r="G1966" i="2"/>
  <c r="AD1965" i="2"/>
  <c r="AC1965" i="2"/>
  <c r="M1965" i="2"/>
  <c r="K1965" i="2"/>
  <c r="L1965" i="2" s="1"/>
  <c r="G1965" i="2"/>
  <c r="AD1964" i="2"/>
  <c r="AC1964" i="2"/>
  <c r="L1964" i="2"/>
  <c r="K1964" i="2"/>
  <c r="M1964" i="2" s="1"/>
  <c r="N1964" i="2" s="1"/>
  <c r="G1964" i="2"/>
  <c r="AD1963" i="2"/>
  <c r="AC1963" i="2"/>
  <c r="K1963" i="2"/>
  <c r="L1963" i="2" s="1"/>
  <c r="G1963" i="2"/>
  <c r="AD1962" i="2"/>
  <c r="AC1962" i="2"/>
  <c r="L1962" i="2"/>
  <c r="O1962" i="2" s="1"/>
  <c r="P1962" i="2" s="1"/>
  <c r="K1962" i="2"/>
  <c r="M1962" i="2" s="1"/>
  <c r="G1962" i="2"/>
  <c r="AD1961" i="2"/>
  <c r="AC1961" i="2"/>
  <c r="M1961" i="2"/>
  <c r="K1961" i="2"/>
  <c r="L1961" i="2" s="1"/>
  <c r="G1961" i="2"/>
  <c r="AD1960" i="2"/>
  <c r="AC1960" i="2"/>
  <c r="L1960" i="2"/>
  <c r="K1960" i="2"/>
  <c r="M1960" i="2" s="1"/>
  <c r="N1960" i="2" s="1"/>
  <c r="G1960" i="2"/>
  <c r="AD1959" i="2"/>
  <c r="AC1959" i="2"/>
  <c r="K1959" i="2"/>
  <c r="L1959" i="2" s="1"/>
  <c r="G1959" i="2"/>
  <c r="AD1958" i="2"/>
  <c r="AC1958" i="2"/>
  <c r="L1958" i="2"/>
  <c r="O1958" i="2" s="1"/>
  <c r="P1958" i="2" s="1"/>
  <c r="K1958" i="2"/>
  <c r="M1958" i="2" s="1"/>
  <c r="G1958" i="2"/>
  <c r="AD1957" i="2"/>
  <c r="AC1957" i="2"/>
  <c r="M1957" i="2"/>
  <c r="K1957" i="2"/>
  <c r="L1957" i="2" s="1"/>
  <c r="G1957" i="2"/>
  <c r="AD1956" i="2"/>
  <c r="AC1956" i="2"/>
  <c r="L1956" i="2"/>
  <c r="K1956" i="2"/>
  <c r="M1956" i="2" s="1"/>
  <c r="N1956" i="2" s="1"/>
  <c r="G1956" i="2"/>
  <c r="AD1955" i="2"/>
  <c r="AC1955" i="2"/>
  <c r="K1955" i="2"/>
  <c r="L1955" i="2" s="1"/>
  <c r="G1955" i="2"/>
  <c r="AD1954" i="2"/>
  <c r="AC1954" i="2"/>
  <c r="L1954" i="2"/>
  <c r="O1954" i="2" s="1"/>
  <c r="P1954" i="2" s="1"/>
  <c r="K1954" i="2"/>
  <c r="M1954" i="2" s="1"/>
  <c r="G1954" i="2"/>
  <c r="AD1953" i="2"/>
  <c r="AC1953" i="2"/>
  <c r="M1953" i="2"/>
  <c r="K1953" i="2"/>
  <c r="L1953" i="2" s="1"/>
  <c r="G1953" i="2"/>
  <c r="AD1952" i="2"/>
  <c r="AC1952" i="2"/>
  <c r="L1952" i="2"/>
  <c r="K1952" i="2"/>
  <c r="M1952" i="2" s="1"/>
  <c r="N1952" i="2" s="1"/>
  <c r="G1952" i="2"/>
  <c r="AD1951" i="2"/>
  <c r="AC1951" i="2"/>
  <c r="K1951" i="2"/>
  <c r="L1951" i="2" s="1"/>
  <c r="G1951" i="2"/>
  <c r="AD1950" i="2"/>
  <c r="AC1950" i="2"/>
  <c r="L1950" i="2"/>
  <c r="O1950" i="2" s="1"/>
  <c r="P1950" i="2" s="1"/>
  <c r="K1950" i="2"/>
  <c r="M1950" i="2" s="1"/>
  <c r="G1950" i="2"/>
  <c r="AD1949" i="2"/>
  <c r="AC1949" i="2"/>
  <c r="M1949" i="2"/>
  <c r="K1949" i="2"/>
  <c r="L1949" i="2" s="1"/>
  <c r="G1949" i="2"/>
  <c r="AD1948" i="2"/>
  <c r="AC1948" i="2"/>
  <c r="L1948" i="2"/>
  <c r="K1948" i="2"/>
  <c r="M1948" i="2" s="1"/>
  <c r="N1948" i="2" s="1"/>
  <c r="G1948" i="2"/>
  <c r="AD1947" i="2"/>
  <c r="AC1947" i="2"/>
  <c r="K1947" i="2"/>
  <c r="L1947" i="2" s="1"/>
  <c r="G1947" i="2"/>
  <c r="AD1946" i="2"/>
  <c r="AC1946" i="2"/>
  <c r="L1946" i="2"/>
  <c r="O1946" i="2" s="1"/>
  <c r="P1946" i="2" s="1"/>
  <c r="K1946" i="2"/>
  <c r="M1946" i="2" s="1"/>
  <c r="G1946" i="2"/>
  <c r="AD1945" i="2"/>
  <c r="AC1945" i="2"/>
  <c r="M1945" i="2"/>
  <c r="K1945" i="2"/>
  <c r="L1945" i="2" s="1"/>
  <c r="G1945" i="2"/>
  <c r="AD1944" i="2"/>
  <c r="AC1944" i="2"/>
  <c r="L1944" i="2"/>
  <c r="K1944" i="2"/>
  <c r="M1944" i="2" s="1"/>
  <c r="N1944" i="2" s="1"/>
  <c r="G1944" i="2"/>
  <c r="AD1943" i="2"/>
  <c r="AC1943" i="2"/>
  <c r="K1943" i="2"/>
  <c r="L1943" i="2" s="1"/>
  <c r="G1943" i="2"/>
  <c r="AD1942" i="2"/>
  <c r="AC1942" i="2"/>
  <c r="L1942" i="2"/>
  <c r="O1942" i="2" s="1"/>
  <c r="P1942" i="2" s="1"/>
  <c r="K1942" i="2"/>
  <c r="M1942" i="2" s="1"/>
  <c r="G1942" i="2"/>
  <c r="AD1941" i="2"/>
  <c r="AC1941" i="2"/>
  <c r="M1941" i="2"/>
  <c r="K1941" i="2"/>
  <c r="L1941" i="2" s="1"/>
  <c r="G1941" i="2"/>
  <c r="AD1940" i="2"/>
  <c r="AC1940" i="2"/>
  <c r="L1940" i="2"/>
  <c r="K1940" i="2"/>
  <c r="M1940" i="2" s="1"/>
  <c r="N1940" i="2" s="1"/>
  <c r="G1940" i="2"/>
  <c r="AD1939" i="2"/>
  <c r="AC1939" i="2"/>
  <c r="K1939" i="2"/>
  <c r="L1939" i="2" s="1"/>
  <c r="G1939" i="2"/>
  <c r="AD1938" i="2"/>
  <c r="AC1938" i="2"/>
  <c r="L1938" i="2"/>
  <c r="O1938" i="2" s="1"/>
  <c r="P1938" i="2" s="1"/>
  <c r="K1938" i="2"/>
  <c r="M1938" i="2" s="1"/>
  <c r="G1938" i="2"/>
  <c r="AD1937" i="2"/>
  <c r="AC1937" i="2"/>
  <c r="M1937" i="2"/>
  <c r="K1937" i="2"/>
  <c r="L1937" i="2" s="1"/>
  <c r="G1937" i="2"/>
  <c r="AD1936" i="2"/>
  <c r="AC1936" i="2"/>
  <c r="L1936" i="2"/>
  <c r="K1936" i="2"/>
  <c r="M1936" i="2" s="1"/>
  <c r="N1936" i="2" s="1"/>
  <c r="G1936" i="2"/>
  <c r="AD1935" i="2"/>
  <c r="AC1935" i="2"/>
  <c r="K1935" i="2"/>
  <c r="L1935" i="2" s="1"/>
  <c r="G1935" i="2"/>
  <c r="AD1934" i="2"/>
  <c r="AC1934" i="2"/>
  <c r="L1934" i="2"/>
  <c r="O1934" i="2" s="1"/>
  <c r="P1934" i="2" s="1"/>
  <c r="K1934" i="2"/>
  <c r="M1934" i="2" s="1"/>
  <c r="G1934" i="2"/>
  <c r="AD1933" i="2"/>
  <c r="AC1933" i="2"/>
  <c r="M1933" i="2"/>
  <c r="K1933" i="2"/>
  <c r="L1933" i="2" s="1"/>
  <c r="G1933" i="2"/>
  <c r="AD1932" i="2"/>
  <c r="AC1932" i="2"/>
  <c r="L1932" i="2"/>
  <c r="K1932" i="2"/>
  <c r="M1932" i="2" s="1"/>
  <c r="N1932" i="2" s="1"/>
  <c r="G1932" i="2"/>
  <c r="AD1931" i="2"/>
  <c r="AC1931" i="2"/>
  <c r="K1931" i="2"/>
  <c r="L1931" i="2" s="1"/>
  <c r="G1931" i="2"/>
  <c r="AD1930" i="2"/>
  <c r="AC1930" i="2"/>
  <c r="L1930" i="2"/>
  <c r="O1930" i="2" s="1"/>
  <c r="P1930" i="2" s="1"/>
  <c r="K1930" i="2"/>
  <c r="M1930" i="2" s="1"/>
  <c r="G1930" i="2"/>
  <c r="AD1929" i="2"/>
  <c r="AC1929" i="2"/>
  <c r="M1929" i="2"/>
  <c r="K1929" i="2"/>
  <c r="L1929" i="2" s="1"/>
  <c r="G1929" i="2"/>
  <c r="AD1928" i="2"/>
  <c r="AC1928" i="2"/>
  <c r="L1928" i="2"/>
  <c r="K1928" i="2"/>
  <c r="M1928" i="2" s="1"/>
  <c r="N1928" i="2" s="1"/>
  <c r="G1928" i="2"/>
  <c r="AD1927" i="2"/>
  <c r="AC1927" i="2"/>
  <c r="K1927" i="2"/>
  <c r="L1927" i="2" s="1"/>
  <c r="G1927" i="2"/>
  <c r="AD1926" i="2"/>
  <c r="AC1926" i="2"/>
  <c r="L1926" i="2"/>
  <c r="O1926" i="2" s="1"/>
  <c r="P1926" i="2" s="1"/>
  <c r="K1926" i="2"/>
  <c r="M1926" i="2" s="1"/>
  <c r="G1926" i="2"/>
  <c r="AD1925" i="2"/>
  <c r="AC1925" i="2"/>
  <c r="M1925" i="2"/>
  <c r="K1925" i="2"/>
  <c r="L1925" i="2" s="1"/>
  <c r="G1925" i="2"/>
  <c r="AD1924" i="2"/>
  <c r="AC1924" i="2"/>
  <c r="L1924" i="2"/>
  <c r="K1924" i="2"/>
  <c r="M1924" i="2" s="1"/>
  <c r="N1924" i="2" s="1"/>
  <c r="G1924" i="2"/>
  <c r="AD1923" i="2"/>
  <c r="AC1923" i="2"/>
  <c r="K1923" i="2"/>
  <c r="L1923" i="2" s="1"/>
  <c r="G1923" i="2"/>
  <c r="AD1922" i="2"/>
  <c r="AC1922" i="2"/>
  <c r="L1922" i="2"/>
  <c r="O1922" i="2" s="1"/>
  <c r="P1922" i="2" s="1"/>
  <c r="K1922" i="2"/>
  <c r="M1922" i="2" s="1"/>
  <c r="G1922" i="2"/>
  <c r="AD1921" i="2"/>
  <c r="AC1921" i="2"/>
  <c r="M1921" i="2"/>
  <c r="K1921" i="2"/>
  <c r="L1921" i="2" s="1"/>
  <c r="G1921" i="2"/>
  <c r="AD1920" i="2"/>
  <c r="AC1920" i="2"/>
  <c r="L1920" i="2"/>
  <c r="K1920" i="2"/>
  <c r="M1920" i="2" s="1"/>
  <c r="N1920" i="2" s="1"/>
  <c r="G1920" i="2"/>
  <c r="AD1919" i="2"/>
  <c r="AC1919" i="2"/>
  <c r="K1919" i="2"/>
  <c r="L1919" i="2" s="1"/>
  <c r="G1919" i="2"/>
  <c r="AD1918" i="2"/>
  <c r="AC1918" i="2"/>
  <c r="L1918" i="2"/>
  <c r="O1918" i="2" s="1"/>
  <c r="P1918" i="2" s="1"/>
  <c r="K1918" i="2"/>
  <c r="M1918" i="2" s="1"/>
  <c r="G1918" i="2"/>
  <c r="AD1917" i="2"/>
  <c r="AC1917" i="2"/>
  <c r="M1917" i="2"/>
  <c r="K1917" i="2"/>
  <c r="L1917" i="2" s="1"/>
  <c r="G1917" i="2"/>
  <c r="AD1916" i="2"/>
  <c r="AC1916" i="2"/>
  <c r="L1916" i="2"/>
  <c r="K1916" i="2"/>
  <c r="M1916" i="2" s="1"/>
  <c r="N1916" i="2" s="1"/>
  <c r="G1916" i="2"/>
  <c r="AD1915" i="2"/>
  <c r="AC1915" i="2"/>
  <c r="K1915" i="2"/>
  <c r="L1915" i="2" s="1"/>
  <c r="G1915" i="2"/>
  <c r="AD1914" i="2"/>
  <c r="AC1914" i="2"/>
  <c r="L1914" i="2"/>
  <c r="O1914" i="2" s="1"/>
  <c r="P1914" i="2" s="1"/>
  <c r="K1914" i="2"/>
  <c r="M1914" i="2" s="1"/>
  <c r="G1914" i="2"/>
  <c r="AD1913" i="2"/>
  <c r="AC1913" i="2"/>
  <c r="M1913" i="2"/>
  <c r="K1913" i="2"/>
  <c r="L1913" i="2" s="1"/>
  <c r="G1913" i="2"/>
  <c r="AD1912" i="2"/>
  <c r="AC1912" i="2"/>
  <c r="L1912" i="2"/>
  <c r="K1912" i="2"/>
  <c r="M1912" i="2" s="1"/>
  <c r="N1912" i="2" s="1"/>
  <c r="G1912" i="2"/>
  <c r="AD1911" i="2"/>
  <c r="AC1911" i="2"/>
  <c r="K1911" i="2"/>
  <c r="L1911" i="2" s="1"/>
  <c r="G1911" i="2"/>
  <c r="AD1910" i="2"/>
  <c r="AC1910" i="2"/>
  <c r="L1910" i="2"/>
  <c r="O1910" i="2" s="1"/>
  <c r="P1910" i="2" s="1"/>
  <c r="K1910" i="2"/>
  <c r="M1910" i="2" s="1"/>
  <c r="G1910" i="2"/>
  <c r="AD1909" i="2"/>
  <c r="AC1909" i="2"/>
  <c r="M1909" i="2"/>
  <c r="K1909" i="2"/>
  <c r="L1909" i="2" s="1"/>
  <c r="G1909" i="2"/>
  <c r="AD1908" i="2"/>
  <c r="AC1908" i="2"/>
  <c r="L1908" i="2"/>
  <c r="K1908" i="2"/>
  <c r="M1908" i="2" s="1"/>
  <c r="N1908" i="2" s="1"/>
  <c r="G1908" i="2"/>
  <c r="AD1907" i="2"/>
  <c r="AC1907" i="2"/>
  <c r="K1907" i="2"/>
  <c r="L1907" i="2" s="1"/>
  <c r="G1907" i="2"/>
  <c r="AD1906" i="2"/>
  <c r="AC1906" i="2"/>
  <c r="L1906" i="2"/>
  <c r="O1906" i="2" s="1"/>
  <c r="P1906" i="2" s="1"/>
  <c r="K1906" i="2"/>
  <c r="M1906" i="2" s="1"/>
  <c r="G1906" i="2"/>
  <c r="AD1905" i="2"/>
  <c r="AC1905" i="2"/>
  <c r="M1905" i="2"/>
  <c r="K1905" i="2"/>
  <c r="L1905" i="2" s="1"/>
  <c r="G1905" i="2"/>
  <c r="AD1904" i="2"/>
  <c r="AC1904" i="2"/>
  <c r="L1904" i="2"/>
  <c r="K1904" i="2"/>
  <c r="M1904" i="2" s="1"/>
  <c r="N1904" i="2" s="1"/>
  <c r="G1904" i="2"/>
  <c r="AD1903" i="2"/>
  <c r="AC1903" i="2"/>
  <c r="K1903" i="2"/>
  <c r="L1903" i="2" s="1"/>
  <c r="G1903" i="2"/>
  <c r="AD1902" i="2"/>
  <c r="AC1902" i="2"/>
  <c r="L1902" i="2"/>
  <c r="O1902" i="2" s="1"/>
  <c r="P1902" i="2" s="1"/>
  <c r="K1902" i="2"/>
  <c r="M1902" i="2" s="1"/>
  <c r="G1902" i="2"/>
  <c r="AD1901" i="2"/>
  <c r="AC1901" i="2"/>
  <c r="M1901" i="2"/>
  <c r="K1901" i="2"/>
  <c r="L1901" i="2" s="1"/>
  <c r="G1901" i="2"/>
  <c r="AD1900" i="2"/>
  <c r="AC1900" i="2"/>
  <c r="L1900" i="2"/>
  <c r="K1900" i="2"/>
  <c r="M1900" i="2" s="1"/>
  <c r="N1900" i="2" s="1"/>
  <c r="G1900" i="2"/>
  <c r="AD1899" i="2"/>
  <c r="AC1899" i="2"/>
  <c r="K1899" i="2"/>
  <c r="L1899" i="2" s="1"/>
  <c r="G1899" i="2"/>
  <c r="AD1898" i="2"/>
  <c r="AC1898" i="2"/>
  <c r="L1898" i="2"/>
  <c r="O1898" i="2" s="1"/>
  <c r="P1898" i="2" s="1"/>
  <c r="K1898" i="2"/>
  <c r="M1898" i="2" s="1"/>
  <c r="G1898" i="2"/>
  <c r="AD1897" i="2"/>
  <c r="AC1897" i="2"/>
  <c r="M1897" i="2"/>
  <c r="K1897" i="2"/>
  <c r="L1897" i="2" s="1"/>
  <c r="G1897" i="2"/>
  <c r="AD1896" i="2"/>
  <c r="AC1896" i="2"/>
  <c r="L1896" i="2"/>
  <c r="K1896" i="2"/>
  <c r="M1896" i="2" s="1"/>
  <c r="N1896" i="2" s="1"/>
  <c r="G1896" i="2"/>
  <c r="AD1895" i="2"/>
  <c r="AC1895" i="2"/>
  <c r="K1895" i="2"/>
  <c r="L1895" i="2" s="1"/>
  <c r="G1895" i="2"/>
  <c r="AD1894" i="2"/>
  <c r="AC1894" i="2"/>
  <c r="L1894" i="2"/>
  <c r="O1894" i="2" s="1"/>
  <c r="P1894" i="2" s="1"/>
  <c r="K1894" i="2"/>
  <c r="M1894" i="2" s="1"/>
  <c r="G1894" i="2"/>
  <c r="AD1893" i="2"/>
  <c r="AC1893" i="2"/>
  <c r="M1893" i="2"/>
  <c r="K1893" i="2"/>
  <c r="L1893" i="2" s="1"/>
  <c r="G1893" i="2"/>
  <c r="AD1892" i="2"/>
  <c r="AC1892" i="2"/>
  <c r="L1892" i="2"/>
  <c r="K1892" i="2"/>
  <c r="M1892" i="2" s="1"/>
  <c r="N1892" i="2" s="1"/>
  <c r="G1892" i="2"/>
  <c r="AD1891" i="2"/>
  <c r="AC1891" i="2"/>
  <c r="K1891" i="2"/>
  <c r="L1891" i="2" s="1"/>
  <c r="G1891" i="2"/>
  <c r="AD1890" i="2"/>
  <c r="AC1890" i="2"/>
  <c r="L1890" i="2"/>
  <c r="O1890" i="2" s="1"/>
  <c r="P1890" i="2" s="1"/>
  <c r="K1890" i="2"/>
  <c r="M1890" i="2" s="1"/>
  <c r="G1890" i="2"/>
  <c r="AD1889" i="2"/>
  <c r="AC1889" i="2"/>
  <c r="M1889" i="2"/>
  <c r="K1889" i="2"/>
  <c r="L1889" i="2" s="1"/>
  <c r="G1889" i="2"/>
  <c r="AD1888" i="2"/>
  <c r="AC1888" i="2"/>
  <c r="L1888" i="2"/>
  <c r="K1888" i="2"/>
  <c r="M1888" i="2" s="1"/>
  <c r="N1888" i="2" s="1"/>
  <c r="G1888" i="2"/>
  <c r="AD1887" i="2"/>
  <c r="AC1887" i="2"/>
  <c r="K1887" i="2"/>
  <c r="L1887" i="2" s="1"/>
  <c r="G1887" i="2"/>
  <c r="AD1886" i="2"/>
  <c r="AC1886" i="2"/>
  <c r="L1886" i="2"/>
  <c r="O1886" i="2" s="1"/>
  <c r="P1886" i="2" s="1"/>
  <c r="K1886" i="2"/>
  <c r="M1886" i="2" s="1"/>
  <c r="G1886" i="2"/>
  <c r="AD1885" i="2"/>
  <c r="AC1885" i="2"/>
  <c r="M1885" i="2"/>
  <c r="K1885" i="2"/>
  <c r="L1885" i="2" s="1"/>
  <c r="G1885" i="2"/>
  <c r="AD1884" i="2"/>
  <c r="AC1884" i="2"/>
  <c r="L1884" i="2"/>
  <c r="K1884" i="2"/>
  <c r="M1884" i="2" s="1"/>
  <c r="N1884" i="2" s="1"/>
  <c r="G1884" i="2"/>
  <c r="AD1883" i="2"/>
  <c r="AC1883" i="2"/>
  <c r="K1883" i="2"/>
  <c r="L1883" i="2" s="1"/>
  <c r="G1883" i="2"/>
  <c r="AD1882" i="2"/>
  <c r="AC1882" i="2"/>
  <c r="L1882" i="2"/>
  <c r="O1882" i="2" s="1"/>
  <c r="P1882" i="2" s="1"/>
  <c r="K1882" i="2"/>
  <c r="M1882" i="2" s="1"/>
  <c r="G1882" i="2"/>
  <c r="AD1881" i="2"/>
  <c r="AC1881" i="2"/>
  <c r="K1881" i="2"/>
  <c r="M1881" i="2" s="1"/>
  <c r="G1881" i="2"/>
  <c r="AD1880" i="2"/>
  <c r="AC1880" i="2"/>
  <c r="L1880" i="2"/>
  <c r="K1880" i="2"/>
  <c r="M1880" i="2" s="1"/>
  <c r="G1880" i="2"/>
  <c r="AD1879" i="2"/>
  <c r="AC1879" i="2"/>
  <c r="K1879" i="2"/>
  <c r="M1879" i="2" s="1"/>
  <c r="G1879" i="2"/>
  <c r="AD1878" i="2"/>
  <c r="AC1878" i="2"/>
  <c r="L1878" i="2"/>
  <c r="N1878" i="2" s="1"/>
  <c r="K1878" i="2"/>
  <c r="M1878" i="2" s="1"/>
  <c r="G1878" i="2"/>
  <c r="AD1877" i="2"/>
  <c r="AC1877" i="2"/>
  <c r="K1877" i="2"/>
  <c r="M1877" i="2" s="1"/>
  <c r="G1877" i="2"/>
  <c r="AD1876" i="2"/>
  <c r="AC1876" i="2"/>
  <c r="L1876" i="2"/>
  <c r="K1876" i="2"/>
  <c r="M1876" i="2" s="1"/>
  <c r="G1876" i="2"/>
  <c r="AD1875" i="2"/>
  <c r="AC1875" i="2"/>
  <c r="K1875" i="2"/>
  <c r="M1875" i="2" s="1"/>
  <c r="G1875" i="2"/>
  <c r="AD1874" i="2"/>
  <c r="AC1874" i="2"/>
  <c r="L1874" i="2"/>
  <c r="N1874" i="2" s="1"/>
  <c r="K1874" i="2"/>
  <c r="M1874" i="2" s="1"/>
  <c r="G1874" i="2"/>
  <c r="AD1873" i="2"/>
  <c r="AC1873" i="2"/>
  <c r="K1873" i="2"/>
  <c r="M1873" i="2" s="1"/>
  <c r="G1873" i="2"/>
  <c r="AD1872" i="2"/>
  <c r="AC1872" i="2"/>
  <c r="L1872" i="2"/>
  <c r="K1872" i="2"/>
  <c r="M1872" i="2" s="1"/>
  <c r="G1872" i="2"/>
  <c r="AD1871" i="2"/>
  <c r="AC1871" i="2"/>
  <c r="K1871" i="2"/>
  <c r="M1871" i="2" s="1"/>
  <c r="G1871" i="2"/>
  <c r="AD1870" i="2"/>
  <c r="AC1870" i="2"/>
  <c r="L1870" i="2"/>
  <c r="N1870" i="2" s="1"/>
  <c r="K1870" i="2"/>
  <c r="M1870" i="2" s="1"/>
  <c r="G1870" i="2"/>
  <c r="AD1869" i="2"/>
  <c r="AC1869" i="2"/>
  <c r="K1869" i="2"/>
  <c r="M1869" i="2" s="1"/>
  <c r="G1869" i="2"/>
  <c r="AD1868" i="2"/>
  <c r="AC1868" i="2"/>
  <c r="L1868" i="2"/>
  <c r="K1868" i="2"/>
  <c r="M1868" i="2" s="1"/>
  <c r="G1868" i="2"/>
  <c r="AD1867" i="2"/>
  <c r="AC1867" i="2"/>
  <c r="K1867" i="2"/>
  <c r="M1867" i="2" s="1"/>
  <c r="G1867" i="2"/>
  <c r="AD1866" i="2"/>
  <c r="AC1866" i="2"/>
  <c r="L1866" i="2"/>
  <c r="N1866" i="2" s="1"/>
  <c r="K1866" i="2"/>
  <c r="M1866" i="2" s="1"/>
  <c r="G1866" i="2"/>
  <c r="AD1865" i="2"/>
  <c r="AC1865" i="2"/>
  <c r="K1865" i="2"/>
  <c r="M1865" i="2" s="1"/>
  <c r="G1865" i="2"/>
  <c r="AD1864" i="2"/>
  <c r="AC1864" i="2"/>
  <c r="L1864" i="2"/>
  <c r="K1864" i="2"/>
  <c r="M1864" i="2" s="1"/>
  <c r="G1864" i="2"/>
  <c r="AD1863" i="2"/>
  <c r="AC1863" i="2"/>
  <c r="K1863" i="2"/>
  <c r="M1863" i="2" s="1"/>
  <c r="G1863" i="2"/>
  <c r="AD1862" i="2"/>
  <c r="AC1862" i="2"/>
  <c r="L1862" i="2"/>
  <c r="N1862" i="2" s="1"/>
  <c r="K1862" i="2"/>
  <c r="M1862" i="2" s="1"/>
  <c r="G1862" i="2"/>
  <c r="AD1861" i="2"/>
  <c r="AC1861" i="2"/>
  <c r="K1861" i="2"/>
  <c r="M1861" i="2" s="1"/>
  <c r="G1861" i="2"/>
  <c r="AD1860" i="2"/>
  <c r="AC1860" i="2"/>
  <c r="L1860" i="2"/>
  <c r="K1860" i="2"/>
  <c r="M1860" i="2" s="1"/>
  <c r="G1860" i="2"/>
  <c r="AD1859" i="2"/>
  <c r="AC1859" i="2"/>
  <c r="K1859" i="2"/>
  <c r="M1859" i="2" s="1"/>
  <c r="G1859" i="2"/>
  <c r="AD1858" i="2"/>
  <c r="AC1858" i="2"/>
  <c r="L1858" i="2"/>
  <c r="N1858" i="2" s="1"/>
  <c r="K1858" i="2"/>
  <c r="M1858" i="2" s="1"/>
  <c r="G1858" i="2"/>
  <c r="AD1857" i="2"/>
  <c r="AC1857" i="2"/>
  <c r="K1857" i="2"/>
  <c r="M1857" i="2" s="1"/>
  <c r="G1857" i="2"/>
  <c r="AD1856" i="2"/>
  <c r="AC1856" i="2"/>
  <c r="L1856" i="2"/>
  <c r="K1856" i="2"/>
  <c r="M1856" i="2" s="1"/>
  <c r="G1856" i="2"/>
  <c r="AD1855" i="2"/>
  <c r="AC1855" i="2"/>
  <c r="K1855" i="2"/>
  <c r="M1855" i="2" s="1"/>
  <c r="G1855" i="2"/>
  <c r="AD1854" i="2"/>
  <c r="AC1854" i="2"/>
  <c r="L1854" i="2"/>
  <c r="N1854" i="2" s="1"/>
  <c r="K1854" i="2"/>
  <c r="M1854" i="2" s="1"/>
  <c r="G1854" i="2"/>
  <c r="AD1853" i="2"/>
  <c r="AC1853" i="2"/>
  <c r="K1853" i="2"/>
  <c r="M1853" i="2" s="1"/>
  <c r="G1853" i="2"/>
  <c r="AD1852" i="2"/>
  <c r="AC1852" i="2"/>
  <c r="L1852" i="2"/>
  <c r="K1852" i="2"/>
  <c r="M1852" i="2" s="1"/>
  <c r="G1852" i="2"/>
  <c r="AD1851" i="2"/>
  <c r="AC1851" i="2"/>
  <c r="K1851" i="2"/>
  <c r="M1851" i="2" s="1"/>
  <c r="G1851" i="2"/>
  <c r="AD1850" i="2"/>
  <c r="AC1850" i="2"/>
  <c r="L1850" i="2"/>
  <c r="N1850" i="2" s="1"/>
  <c r="K1850" i="2"/>
  <c r="M1850" i="2" s="1"/>
  <c r="G1850" i="2"/>
  <c r="AD1849" i="2"/>
  <c r="AC1849" i="2"/>
  <c r="K1849" i="2"/>
  <c r="M1849" i="2" s="1"/>
  <c r="G1849" i="2"/>
  <c r="AD1848" i="2"/>
  <c r="AC1848" i="2"/>
  <c r="L1848" i="2"/>
  <c r="K1848" i="2"/>
  <c r="M1848" i="2" s="1"/>
  <c r="G1848" i="2"/>
  <c r="AD1847" i="2"/>
  <c r="AC1847" i="2"/>
  <c r="K1847" i="2"/>
  <c r="M1847" i="2" s="1"/>
  <c r="G1847" i="2"/>
  <c r="AD1846" i="2"/>
  <c r="AC1846" i="2"/>
  <c r="L1846" i="2"/>
  <c r="N1846" i="2" s="1"/>
  <c r="K1846" i="2"/>
  <c r="M1846" i="2" s="1"/>
  <c r="G1846" i="2"/>
  <c r="AD1845" i="2"/>
  <c r="AC1845" i="2"/>
  <c r="K1845" i="2"/>
  <c r="M1845" i="2" s="1"/>
  <c r="G1845" i="2"/>
  <c r="AD1844" i="2"/>
  <c r="AC1844" i="2"/>
  <c r="L1844" i="2"/>
  <c r="K1844" i="2"/>
  <c r="M1844" i="2" s="1"/>
  <c r="G1844" i="2"/>
  <c r="AD1843" i="2"/>
  <c r="AC1843" i="2"/>
  <c r="K1843" i="2"/>
  <c r="M1843" i="2" s="1"/>
  <c r="G1843" i="2"/>
  <c r="AD1842" i="2"/>
  <c r="AC1842" i="2"/>
  <c r="L1842" i="2"/>
  <c r="N1842" i="2" s="1"/>
  <c r="K1842" i="2"/>
  <c r="M1842" i="2" s="1"/>
  <c r="G1842" i="2"/>
  <c r="AD1841" i="2"/>
  <c r="AC1841" i="2"/>
  <c r="K1841" i="2"/>
  <c r="M1841" i="2" s="1"/>
  <c r="G1841" i="2"/>
  <c r="AD1840" i="2"/>
  <c r="AC1840" i="2"/>
  <c r="L1840" i="2"/>
  <c r="K1840" i="2"/>
  <c r="M1840" i="2" s="1"/>
  <c r="G1840" i="2"/>
  <c r="AD1839" i="2"/>
  <c r="AC1839" i="2"/>
  <c r="K1839" i="2"/>
  <c r="M1839" i="2" s="1"/>
  <c r="G1839" i="2"/>
  <c r="AD1838" i="2"/>
  <c r="AC1838" i="2"/>
  <c r="L1838" i="2"/>
  <c r="N1838" i="2" s="1"/>
  <c r="K1838" i="2"/>
  <c r="M1838" i="2" s="1"/>
  <c r="G1838" i="2"/>
  <c r="AD1837" i="2"/>
  <c r="AC1837" i="2"/>
  <c r="K1837" i="2"/>
  <c r="M1837" i="2" s="1"/>
  <c r="G1837" i="2"/>
  <c r="AD1836" i="2"/>
  <c r="AC1836" i="2"/>
  <c r="L1836" i="2"/>
  <c r="K1836" i="2"/>
  <c r="M1836" i="2" s="1"/>
  <c r="G1836" i="2"/>
  <c r="AD1835" i="2"/>
  <c r="AC1835" i="2"/>
  <c r="K1835" i="2"/>
  <c r="M1835" i="2" s="1"/>
  <c r="G1835" i="2"/>
  <c r="AD1834" i="2"/>
  <c r="AC1834" i="2"/>
  <c r="L1834" i="2"/>
  <c r="N1834" i="2" s="1"/>
  <c r="K1834" i="2"/>
  <c r="M1834" i="2" s="1"/>
  <c r="G1834" i="2"/>
  <c r="AD1833" i="2"/>
  <c r="AC1833" i="2"/>
  <c r="K1833" i="2"/>
  <c r="M1833" i="2" s="1"/>
  <c r="G1833" i="2"/>
  <c r="AD1832" i="2"/>
  <c r="AC1832" i="2"/>
  <c r="L1832" i="2"/>
  <c r="K1832" i="2"/>
  <c r="M1832" i="2" s="1"/>
  <c r="G1832" i="2"/>
  <c r="AD1831" i="2"/>
  <c r="AC1831" i="2"/>
  <c r="K1831" i="2"/>
  <c r="M1831" i="2" s="1"/>
  <c r="G1831" i="2"/>
  <c r="AD1830" i="2"/>
  <c r="AC1830" i="2"/>
  <c r="L1830" i="2"/>
  <c r="N1830" i="2" s="1"/>
  <c r="K1830" i="2"/>
  <c r="M1830" i="2" s="1"/>
  <c r="G1830" i="2"/>
  <c r="AD1829" i="2"/>
  <c r="AC1829" i="2"/>
  <c r="K1829" i="2"/>
  <c r="M1829" i="2" s="1"/>
  <c r="G1829" i="2"/>
  <c r="AD1828" i="2"/>
  <c r="AC1828" i="2"/>
  <c r="L1828" i="2"/>
  <c r="K1828" i="2"/>
  <c r="M1828" i="2" s="1"/>
  <c r="G1828" i="2"/>
  <c r="AD1827" i="2"/>
  <c r="AC1827" i="2"/>
  <c r="K1827" i="2"/>
  <c r="M1827" i="2" s="1"/>
  <c r="G1827" i="2"/>
  <c r="AD1826" i="2"/>
  <c r="AC1826" i="2"/>
  <c r="L1826" i="2"/>
  <c r="N1826" i="2" s="1"/>
  <c r="K1826" i="2"/>
  <c r="M1826" i="2" s="1"/>
  <c r="G1826" i="2"/>
  <c r="AD1825" i="2"/>
  <c r="AC1825" i="2"/>
  <c r="K1825" i="2"/>
  <c r="M1825" i="2" s="1"/>
  <c r="G1825" i="2"/>
  <c r="AD1824" i="2"/>
  <c r="AC1824" i="2"/>
  <c r="L1824" i="2"/>
  <c r="K1824" i="2"/>
  <c r="M1824" i="2" s="1"/>
  <c r="G1824" i="2"/>
  <c r="AD1823" i="2"/>
  <c r="AC1823" i="2"/>
  <c r="K1823" i="2"/>
  <c r="M1823" i="2" s="1"/>
  <c r="G1823" i="2"/>
  <c r="AD1822" i="2"/>
  <c r="AC1822" i="2"/>
  <c r="L1822" i="2"/>
  <c r="N1822" i="2" s="1"/>
  <c r="K1822" i="2"/>
  <c r="M1822" i="2" s="1"/>
  <c r="G1822" i="2"/>
  <c r="AD1821" i="2"/>
  <c r="AC1821" i="2"/>
  <c r="K1821" i="2"/>
  <c r="M1821" i="2" s="1"/>
  <c r="G1821" i="2"/>
  <c r="AD1820" i="2"/>
  <c r="AC1820" i="2"/>
  <c r="L1820" i="2"/>
  <c r="K1820" i="2"/>
  <c r="M1820" i="2" s="1"/>
  <c r="G1820" i="2"/>
  <c r="AD1819" i="2"/>
  <c r="AC1819" i="2"/>
  <c r="K1819" i="2"/>
  <c r="M1819" i="2" s="1"/>
  <c r="G1819" i="2"/>
  <c r="AD1818" i="2"/>
  <c r="AC1818" i="2"/>
  <c r="L1818" i="2"/>
  <c r="N1818" i="2" s="1"/>
  <c r="K1818" i="2"/>
  <c r="M1818" i="2" s="1"/>
  <c r="G1818" i="2"/>
  <c r="AD1817" i="2"/>
  <c r="AC1817" i="2"/>
  <c r="K1817" i="2"/>
  <c r="M1817" i="2" s="1"/>
  <c r="G1817" i="2"/>
  <c r="AD1816" i="2"/>
  <c r="AC1816" i="2"/>
  <c r="L1816" i="2"/>
  <c r="K1816" i="2"/>
  <c r="M1816" i="2" s="1"/>
  <c r="G1816" i="2"/>
  <c r="AD1815" i="2"/>
  <c r="AC1815" i="2"/>
  <c r="K1815" i="2"/>
  <c r="M1815" i="2" s="1"/>
  <c r="G1815" i="2"/>
  <c r="AD1814" i="2"/>
  <c r="AC1814" i="2"/>
  <c r="L1814" i="2"/>
  <c r="N1814" i="2" s="1"/>
  <c r="K1814" i="2"/>
  <c r="M1814" i="2" s="1"/>
  <c r="G1814" i="2"/>
  <c r="AD1813" i="2"/>
  <c r="AC1813" i="2"/>
  <c r="K1813" i="2"/>
  <c r="M1813" i="2" s="1"/>
  <c r="G1813" i="2"/>
  <c r="AD1812" i="2"/>
  <c r="AC1812" i="2"/>
  <c r="L1812" i="2"/>
  <c r="K1812" i="2"/>
  <c r="M1812" i="2" s="1"/>
  <c r="G1812" i="2"/>
  <c r="AD1811" i="2"/>
  <c r="AC1811" i="2"/>
  <c r="K1811" i="2"/>
  <c r="M1811" i="2" s="1"/>
  <c r="G1811" i="2"/>
  <c r="AD1810" i="2"/>
  <c r="AC1810" i="2"/>
  <c r="L1810" i="2"/>
  <c r="N1810" i="2" s="1"/>
  <c r="K1810" i="2"/>
  <c r="M1810" i="2" s="1"/>
  <c r="G1810" i="2"/>
  <c r="AD1809" i="2"/>
  <c r="AC1809" i="2"/>
  <c r="K1809" i="2"/>
  <c r="M1809" i="2" s="1"/>
  <c r="G1809" i="2"/>
  <c r="AD1808" i="2"/>
  <c r="AC1808" i="2"/>
  <c r="L1808" i="2"/>
  <c r="K1808" i="2"/>
  <c r="M1808" i="2" s="1"/>
  <c r="G1808" i="2"/>
  <c r="AD1807" i="2"/>
  <c r="AC1807" i="2"/>
  <c r="K1807" i="2"/>
  <c r="M1807" i="2" s="1"/>
  <c r="G1807" i="2"/>
  <c r="AD1806" i="2"/>
  <c r="AC1806" i="2"/>
  <c r="L1806" i="2"/>
  <c r="N1806" i="2" s="1"/>
  <c r="K1806" i="2"/>
  <c r="M1806" i="2" s="1"/>
  <c r="G1806" i="2"/>
  <c r="AD1805" i="2"/>
  <c r="AC1805" i="2"/>
  <c r="K1805" i="2"/>
  <c r="M1805" i="2" s="1"/>
  <c r="G1805" i="2"/>
  <c r="AD1804" i="2"/>
  <c r="AC1804" i="2"/>
  <c r="L1804" i="2"/>
  <c r="K1804" i="2"/>
  <c r="M1804" i="2" s="1"/>
  <c r="G1804" i="2"/>
  <c r="AD1803" i="2"/>
  <c r="AC1803" i="2"/>
  <c r="K1803" i="2"/>
  <c r="M1803" i="2" s="1"/>
  <c r="G1803" i="2"/>
  <c r="AD1802" i="2"/>
  <c r="AC1802" i="2"/>
  <c r="L1802" i="2"/>
  <c r="N1802" i="2" s="1"/>
  <c r="K1802" i="2"/>
  <c r="M1802" i="2" s="1"/>
  <c r="G1802" i="2"/>
  <c r="AD1801" i="2"/>
  <c r="AC1801" i="2"/>
  <c r="K1801" i="2"/>
  <c r="M1801" i="2" s="1"/>
  <c r="G1801" i="2"/>
  <c r="AD1800" i="2"/>
  <c r="AC1800" i="2"/>
  <c r="L1800" i="2"/>
  <c r="K1800" i="2"/>
  <c r="M1800" i="2" s="1"/>
  <c r="G1800" i="2"/>
  <c r="AD1799" i="2"/>
  <c r="AC1799" i="2"/>
  <c r="K1799" i="2"/>
  <c r="M1799" i="2" s="1"/>
  <c r="G1799" i="2"/>
  <c r="AD1798" i="2"/>
  <c r="AC1798" i="2"/>
  <c r="L1798" i="2"/>
  <c r="N1798" i="2" s="1"/>
  <c r="K1798" i="2"/>
  <c r="M1798" i="2" s="1"/>
  <c r="G1798" i="2"/>
  <c r="AD1797" i="2"/>
  <c r="AC1797" i="2"/>
  <c r="K1797" i="2"/>
  <c r="M1797" i="2" s="1"/>
  <c r="G1797" i="2"/>
  <c r="AD1796" i="2"/>
  <c r="AC1796" i="2"/>
  <c r="L1796" i="2"/>
  <c r="K1796" i="2"/>
  <c r="M1796" i="2" s="1"/>
  <c r="G1796" i="2"/>
  <c r="AD1795" i="2"/>
  <c r="AC1795" i="2"/>
  <c r="K1795" i="2"/>
  <c r="M1795" i="2" s="1"/>
  <c r="G1795" i="2"/>
  <c r="AD1794" i="2"/>
  <c r="AC1794" i="2"/>
  <c r="L1794" i="2"/>
  <c r="N1794" i="2" s="1"/>
  <c r="K1794" i="2"/>
  <c r="M1794" i="2" s="1"/>
  <c r="G1794" i="2"/>
  <c r="AD1793" i="2"/>
  <c r="AC1793" i="2"/>
  <c r="K1793" i="2"/>
  <c r="M1793" i="2" s="1"/>
  <c r="G1793" i="2"/>
  <c r="AD1792" i="2"/>
  <c r="AC1792" i="2"/>
  <c r="L1792" i="2"/>
  <c r="K1792" i="2"/>
  <c r="M1792" i="2" s="1"/>
  <c r="G1792" i="2"/>
  <c r="AD1791" i="2"/>
  <c r="AC1791" i="2"/>
  <c r="K1791" i="2"/>
  <c r="M1791" i="2" s="1"/>
  <c r="G1791" i="2"/>
  <c r="AD1790" i="2"/>
  <c r="AC1790" i="2"/>
  <c r="L1790" i="2"/>
  <c r="N1790" i="2" s="1"/>
  <c r="K1790" i="2"/>
  <c r="M1790" i="2" s="1"/>
  <c r="G1790" i="2"/>
  <c r="AD1789" i="2"/>
  <c r="AC1789" i="2"/>
  <c r="K1789" i="2"/>
  <c r="M1789" i="2" s="1"/>
  <c r="G1789" i="2"/>
  <c r="AD1788" i="2"/>
  <c r="AC1788" i="2"/>
  <c r="L1788" i="2"/>
  <c r="K1788" i="2"/>
  <c r="M1788" i="2" s="1"/>
  <c r="G1788" i="2"/>
  <c r="AD1787" i="2"/>
  <c r="AC1787" i="2"/>
  <c r="K1787" i="2"/>
  <c r="M1787" i="2" s="1"/>
  <c r="G1787" i="2"/>
  <c r="AD1786" i="2"/>
  <c r="AC1786" i="2"/>
  <c r="L1786" i="2"/>
  <c r="N1786" i="2" s="1"/>
  <c r="K1786" i="2"/>
  <c r="M1786" i="2" s="1"/>
  <c r="G1786" i="2"/>
  <c r="AD1785" i="2"/>
  <c r="AC1785" i="2"/>
  <c r="K1785" i="2"/>
  <c r="M1785" i="2" s="1"/>
  <c r="G1785" i="2"/>
  <c r="AD1784" i="2"/>
  <c r="AC1784" i="2"/>
  <c r="L1784" i="2"/>
  <c r="K1784" i="2"/>
  <c r="M1784" i="2" s="1"/>
  <c r="G1784" i="2"/>
  <c r="AD1783" i="2"/>
  <c r="AC1783" i="2"/>
  <c r="K1783" i="2"/>
  <c r="M1783" i="2" s="1"/>
  <c r="G1783" i="2"/>
  <c r="AD1782" i="2"/>
  <c r="AC1782" i="2"/>
  <c r="L1782" i="2"/>
  <c r="N1782" i="2" s="1"/>
  <c r="K1782" i="2"/>
  <c r="M1782" i="2" s="1"/>
  <c r="G1782" i="2"/>
  <c r="AD1781" i="2"/>
  <c r="AC1781" i="2"/>
  <c r="K1781" i="2"/>
  <c r="M1781" i="2" s="1"/>
  <c r="G1781" i="2"/>
  <c r="AD1780" i="2"/>
  <c r="AC1780" i="2"/>
  <c r="L1780" i="2"/>
  <c r="K1780" i="2"/>
  <c r="M1780" i="2" s="1"/>
  <c r="G1780" i="2"/>
  <c r="AD1779" i="2"/>
  <c r="AC1779" i="2"/>
  <c r="K1779" i="2"/>
  <c r="M1779" i="2" s="1"/>
  <c r="G1779" i="2"/>
  <c r="AD1778" i="2"/>
  <c r="AC1778" i="2"/>
  <c r="L1778" i="2"/>
  <c r="N1778" i="2" s="1"/>
  <c r="K1778" i="2"/>
  <c r="M1778" i="2" s="1"/>
  <c r="G1778" i="2"/>
  <c r="AD1777" i="2"/>
  <c r="AC1777" i="2"/>
  <c r="K1777" i="2"/>
  <c r="M1777" i="2" s="1"/>
  <c r="G1777" i="2"/>
  <c r="AD1776" i="2"/>
  <c r="AC1776" i="2"/>
  <c r="L1776" i="2"/>
  <c r="K1776" i="2"/>
  <c r="M1776" i="2" s="1"/>
  <c r="G1776" i="2"/>
  <c r="AD1775" i="2"/>
  <c r="AC1775" i="2"/>
  <c r="K1775" i="2"/>
  <c r="M1775" i="2" s="1"/>
  <c r="G1775" i="2"/>
  <c r="AD1774" i="2"/>
  <c r="AC1774" i="2"/>
  <c r="L1774" i="2"/>
  <c r="N1774" i="2" s="1"/>
  <c r="K1774" i="2"/>
  <c r="M1774" i="2" s="1"/>
  <c r="G1774" i="2"/>
  <c r="AD1773" i="2"/>
  <c r="AC1773" i="2"/>
  <c r="K1773" i="2"/>
  <c r="M1773" i="2" s="1"/>
  <c r="G1773" i="2"/>
  <c r="AD1772" i="2"/>
  <c r="AC1772" i="2"/>
  <c r="L1772" i="2"/>
  <c r="K1772" i="2"/>
  <c r="M1772" i="2" s="1"/>
  <c r="G1772" i="2"/>
  <c r="AD1771" i="2"/>
  <c r="AC1771" i="2"/>
  <c r="K1771" i="2"/>
  <c r="M1771" i="2" s="1"/>
  <c r="G1771" i="2"/>
  <c r="AD1770" i="2"/>
  <c r="AC1770" i="2"/>
  <c r="L1770" i="2"/>
  <c r="N1770" i="2" s="1"/>
  <c r="K1770" i="2"/>
  <c r="M1770" i="2" s="1"/>
  <c r="G1770" i="2"/>
  <c r="AD1769" i="2"/>
  <c r="AC1769" i="2"/>
  <c r="L1769" i="2"/>
  <c r="K1769" i="2"/>
  <c r="M1769" i="2" s="1"/>
  <c r="G1769" i="2"/>
  <c r="AD1768" i="2"/>
  <c r="AC1768" i="2"/>
  <c r="K1768" i="2"/>
  <c r="L1768" i="2" s="1"/>
  <c r="G1768" i="2"/>
  <c r="AD1767" i="2"/>
  <c r="AC1767" i="2"/>
  <c r="L1767" i="2"/>
  <c r="O1767" i="2" s="1"/>
  <c r="P1767" i="2" s="1"/>
  <c r="K1767" i="2"/>
  <c r="M1767" i="2" s="1"/>
  <c r="G1767" i="2"/>
  <c r="AD1766" i="2"/>
  <c r="AC1766" i="2"/>
  <c r="K1766" i="2"/>
  <c r="L1766" i="2" s="1"/>
  <c r="G1766" i="2"/>
  <c r="AD1765" i="2"/>
  <c r="AC1765" i="2"/>
  <c r="L1765" i="2"/>
  <c r="K1765" i="2"/>
  <c r="M1765" i="2" s="1"/>
  <c r="G1765" i="2"/>
  <c r="AD1764" i="2"/>
  <c r="AC1764" i="2"/>
  <c r="K1764" i="2"/>
  <c r="L1764" i="2" s="1"/>
  <c r="G1764" i="2"/>
  <c r="AD1763" i="2"/>
  <c r="AC1763" i="2"/>
  <c r="L1763" i="2"/>
  <c r="O1763" i="2" s="1"/>
  <c r="P1763" i="2" s="1"/>
  <c r="K1763" i="2"/>
  <c r="M1763" i="2" s="1"/>
  <c r="G1763" i="2"/>
  <c r="AD1762" i="2"/>
  <c r="AC1762" i="2"/>
  <c r="K1762" i="2"/>
  <c r="L1762" i="2" s="1"/>
  <c r="G1762" i="2"/>
  <c r="AD1761" i="2"/>
  <c r="AC1761" i="2"/>
  <c r="L1761" i="2"/>
  <c r="K1761" i="2"/>
  <c r="M1761" i="2" s="1"/>
  <c r="G1761" i="2"/>
  <c r="AD1760" i="2"/>
  <c r="AC1760" i="2"/>
  <c r="K1760" i="2"/>
  <c r="L1760" i="2" s="1"/>
  <c r="G1760" i="2"/>
  <c r="AD1759" i="2"/>
  <c r="AC1759" i="2"/>
  <c r="L1759" i="2"/>
  <c r="O1759" i="2" s="1"/>
  <c r="P1759" i="2" s="1"/>
  <c r="K1759" i="2"/>
  <c r="M1759" i="2" s="1"/>
  <c r="G1759" i="2"/>
  <c r="AD1758" i="2"/>
  <c r="AC1758" i="2"/>
  <c r="K1758" i="2"/>
  <c r="L1758" i="2" s="1"/>
  <c r="G1758" i="2"/>
  <c r="AD1757" i="2"/>
  <c r="AC1757" i="2"/>
  <c r="L1757" i="2"/>
  <c r="K1757" i="2"/>
  <c r="M1757" i="2" s="1"/>
  <c r="G1757" i="2"/>
  <c r="AD1756" i="2"/>
  <c r="AC1756" i="2"/>
  <c r="K1756" i="2"/>
  <c r="L1756" i="2" s="1"/>
  <c r="G1756" i="2"/>
  <c r="AD1755" i="2"/>
  <c r="AC1755" i="2"/>
  <c r="L1755" i="2"/>
  <c r="O1755" i="2" s="1"/>
  <c r="P1755" i="2" s="1"/>
  <c r="K1755" i="2"/>
  <c r="M1755" i="2" s="1"/>
  <c r="G1755" i="2"/>
  <c r="AD1754" i="2"/>
  <c r="AC1754" i="2"/>
  <c r="K1754" i="2"/>
  <c r="L1754" i="2" s="1"/>
  <c r="G1754" i="2"/>
  <c r="AD1753" i="2"/>
  <c r="AC1753" i="2"/>
  <c r="L1753" i="2"/>
  <c r="K1753" i="2"/>
  <c r="M1753" i="2" s="1"/>
  <c r="G1753" i="2"/>
  <c r="AD1752" i="2"/>
  <c r="AC1752" i="2"/>
  <c r="K1752" i="2"/>
  <c r="L1752" i="2" s="1"/>
  <c r="G1752" i="2"/>
  <c r="AD1751" i="2"/>
  <c r="AC1751" i="2"/>
  <c r="L1751" i="2"/>
  <c r="O1751" i="2" s="1"/>
  <c r="P1751" i="2" s="1"/>
  <c r="K1751" i="2"/>
  <c r="M1751" i="2" s="1"/>
  <c r="G1751" i="2"/>
  <c r="AD1750" i="2"/>
  <c r="AC1750" i="2"/>
  <c r="K1750" i="2"/>
  <c r="L1750" i="2" s="1"/>
  <c r="G1750" i="2"/>
  <c r="AD1749" i="2"/>
  <c r="AC1749" i="2"/>
  <c r="L1749" i="2"/>
  <c r="K1749" i="2"/>
  <c r="M1749" i="2" s="1"/>
  <c r="G1749" i="2"/>
  <c r="AD1748" i="2"/>
  <c r="AC1748" i="2"/>
  <c r="K1748" i="2"/>
  <c r="L1748" i="2" s="1"/>
  <c r="G1748" i="2"/>
  <c r="AD1747" i="2"/>
  <c r="AC1747" i="2"/>
  <c r="L1747" i="2"/>
  <c r="O1747" i="2" s="1"/>
  <c r="P1747" i="2" s="1"/>
  <c r="K1747" i="2"/>
  <c r="M1747" i="2" s="1"/>
  <c r="G1747" i="2"/>
  <c r="AD1746" i="2"/>
  <c r="AC1746" i="2"/>
  <c r="K1746" i="2"/>
  <c r="L1746" i="2" s="1"/>
  <c r="G1746" i="2"/>
  <c r="AD1745" i="2"/>
  <c r="AC1745" i="2"/>
  <c r="L1745" i="2"/>
  <c r="K1745" i="2"/>
  <c r="M1745" i="2" s="1"/>
  <c r="G1745" i="2"/>
  <c r="AD1744" i="2"/>
  <c r="AC1744" i="2"/>
  <c r="K1744" i="2"/>
  <c r="L1744" i="2" s="1"/>
  <c r="G1744" i="2"/>
  <c r="AD1743" i="2"/>
  <c r="AC1743" i="2"/>
  <c r="L1743" i="2"/>
  <c r="O1743" i="2" s="1"/>
  <c r="P1743" i="2" s="1"/>
  <c r="K1743" i="2"/>
  <c r="M1743" i="2" s="1"/>
  <c r="G1743" i="2"/>
  <c r="AD1742" i="2"/>
  <c r="AC1742" i="2"/>
  <c r="K1742" i="2"/>
  <c r="L1742" i="2" s="1"/>
  <c r="G1742" i="2"/>
  <c r="AD1741" i="2"/>
  <c r="AC1741" i="2"/>
  <c r="L1741" i="2"/>
  <c r="K1741" i="2"/>
  <c r="M1741" i="2" s="1"/>
  <c r="G1741" i="2"/>
  <c r="AD1740" i="2"/>
  <c r="AC1740" i="2"/>
  <c r="K1740" i="2"/>
  <c r="L1740" i="2" s="1"/>
  <c r="G1740" i="2"/>
  <c r="AD1739" i="2"/>
  <c r="AC1739" i="2"/>
  <c r="L1739" i="2"/>
  <c r="O1739" i="2" s="1"/>
  <c r="P1739" i="2" s="1"/>
  <c r="K1739" i="2"/>
  <c r="M1739" i="2" s="1"/>
  <c r="G1739" i="2"/>
  <c r="AD1738" i="2"/>
  <c r="AC1738" i="2"/>
  <c r="K1738" i="2"/>
  <c r="L1738" i="2" s="1"/>
  <c r="G1738" i="2"/>
  <c r="AD1737" i="2"/>
  <c r="AC1737" i="2"/>
  <c r="L1737" i="2"/>
  <c r="K1737" i="2"/>
  <c r="M1737" i="2" s="1"/>
  <c r="G1737" i="2"/>
  <c r="AD1736" i="2"/>
  <c r="AC1736" i="2"/>
  <c r="K1736" i="2"/>
  <c r="L1736" i="2" s="1"/>
  <c r="G1736" i="2"/>
  <c r="AD1735" i="2"/>
  <c r="AC1735" i="2"/>
  <c r="L1735" i="2"/>
  <c r="O1735" i="2" s="1"/>
  <c r="P1735" i="2" s="1"/>
  <c r="K1735" i="2"/>
  <c r="M1735" i="2" s="1"/>
  <c r="G1735" i="2"/>
  <c r="AD1734" i="2"/>
  <c r="AC1734" i="2"/>
  <c r="K1734" i="2"/>
  <c r="L1734" i="2" s="1"/>
  <c r="G1734" i="2"/>
  <c r="AD1733" i="2"/>
  <c r="AC1733" i="2"/>
  <c r="L1733" i="2"/>
  <c r="K1733" i="2"/>
  <c r="M1733" i="2" s="1"/>
  <c r="G1733" i="2"/>
  <c r="AD1732" i="2"/>
  <c r="AC1732" i="2"/>
  <c r="K1732" i="2"/>
  <c r="L1732" i="2" s="1"/>
  <c r="G1732" i="2"/>
  <c r="AD1731" i="2"/>
  <c r="AC1731" i="2"/>
  <c r="L1731" i="2"/>
  <c r="O1731" i="2" s="1"/>
  <c r="P1731" i="2" s="1"/>
  <c r="K1731" i="2"/>
  <c r="M1731" i="2" s="1"/>
  <c r="G1731" i="2"/>
  <c r="AD1730" i="2"/>
  <c r="AC1730" i="2"/>
  <c r="K1730" i="2"/>
  <c r="L1730" i="2" s="1"/>
  <c r="G1730" i="2"/>
  <c r="AD1729" i="2"/>
  <c r="AC1729" i="2"/>
  <c r="L1729" i="2"/>
  <c r="K1729" i="2"/>
  <c r="M1729" i="2" s="1"/>
  <c r="G1729" i="2"/>
  <c r="AD1728" i="2"/>
  <c r="AC1728" i="2"/>
  <c r="K1728" i="2"/>
  <c r="L1728" i="2" s="1"/>
  <c r="G1728" i="2"/>
  <c r="AD1727" i="2"/>
  <c r="AC1727" i="2"/>
  <c r="L1727" i="2"/>
  <c r="O1727" i="2" s="1"/>
  <c r="P1727" i="2" s="1"/>
  <c r="K1727" i="2"/>
  <c r="M1727" i="2" s="1"/>
  <c r="G1727" i="2"/>
  <c r="AD1726" i="2"/>
  <c r="AC1726" i="2"/>
  <c r="K1726" i="2"/>
  <c r="L1726" i="2" s="1"/>
  <c r="G1726" i="2"/>
  <c r="AD1725" i="2"/>
  <c r="AC1725" i="2"/>
  <c r="L1725" i="2"/>
  <c r="K1725" i="2"/>
  <c r="M1725" i="2" s="1"/>
  <c r="G1725" i="2"/>
  <c r="AD1724" i="2"/>
  <c r="AC1724" i="2"/>
  <c r="K1724" i="2"/>
  <c r="L1724" i="2" s="1"/>
  <c r="G1724" i="2"/>
  <c r="AD1723" i="2"/>
  <c r="AC1723" i="2"/>
  <c r="L1723" i="2"/>
  <c r="O1723" i="2" s="1"/>
  <c r="P1723" i="2" s="1"/>
  <c r="K1723" i="2"/>
  <c r="M1723" i="2" s="1"/>
  <c r="G1723" i="2"/>
  <c r="AD1722" i="2"/>
  <c r="AC1722" i="2"/>
  <c r="K1722" i="2"/>
  <c r="L1722" i="2" s="1"/>
  <c r="G1722" i="2"/>
  <c r="AD1721" i="2"/>
  <c r="AC1721" i="2"/>
  <c r="L1721" i="2"/>
  <c r="K1721" i="2"/>
  <c r="M1721" i="2" s="1"/>
  <c r="G1721" i="2"/>
  <c r="AD1720" i="2"/>
  <c r="AC1720" i="2"/>
  <c r="K1720" i="2"/>
  <c r="L1720" i="2" s="1"/>
  <c r="G1720" i="2"/>
  <c r="AD1719" i="2"/>
  <c r="AC1719" i="2"/>
  <c r="L1719" i="2"/>
  <c r="O1719" i="2" s="1"/>
  <c r="P1719" i="2" s="1"/>
  <c r="K1719" i="2"/>
  <c r="M1719" i="2" s="1"/>
  <c r="G1719" i="2"/>
  <c r="AD1718" i="2"/>
  <c r="AC1718" i="2"/>
  <c r="K1718" i="2"/>
  <c r="L1718" i="2" s="1"/>
  <c r="G1718" i="2"/>
  <c r="AD1717" i="2"/>
  <c r="AC1717" i="2"/>
  <c r="L1717" i="2"/>
  <c r="K1717" i="2"/>
  <c r="M1717" i="2" s="1"/>
  <c r="G1717" i="2"/>
  <c r="AD1716" i="2"/>
  <c r="AC1716" i="2"/>
  <c r="K1716" i="2"/>
  <c r="L1716" i="2" s="1"/>
  <c r="G1716" i="2"/>
  <c r="AD1715" i="2"/>
  <c r="AC1715" i="2"/>
  <c r="L1715" i="2"/>
  <c r="O1715" i="2" s="1"/>
  <c r="P1715" i="2" s="1"/>
  <c r="K1715" i="2"/>
  <c r="M1715" i="2" s="1"/>
  <c r="G1715" i="2"/>
  <c r="AD1714" i="2"/>
  <c r="AC1714" i="2"/>
  <c r="K1714" i="2"/>
  <c r="L1714" i="2" s="1"/>
  <c r="G1714" i="2"/>
  <c r="AD1713" i="2"/>
  <c r="AC1713" i="2"/>
  <c r="L1713" i="2"/>
  <c r="K1713" i="2"/>
  <c r="M1713" i="2" s="1"/>
  <c r="G1713" i="2"/>
  <c r="AD1712" i="2"/>
  <c r="AC1712" i="2"/>
  <c r="K1712" i="2"/>
  <c r="L1712" i="2" s="1"/>
  <c r="G1712" i="2"/>
  <c r="AD1711" i="2"/>
  <c r="AC1711" i="2"/>
  <c r="L1711" i="2"/>
  <c r="O1711" i="2" s="1"/>
  <c r="P1711" i="2" s="1"/>
  <c r="K1711" i="2"/>
  <c r="M1711" i="2" s="1"/>
  <c r="G1711" i="2"/>
  <c r="AD1710" i="2"/>
  <c r="AC1710" i="2"/>
  <c r="K1710" i="2"/>
  <c r="L1710" i="2" s="1"/>
  <c r="G1710" i="2"/>
  <c r="AD1709" i="2"/>
  <c r="AC1709" i="2"/>
  <c r="L1709" i="2"/>
  <c r="K1709" i="2"/>
  <c r="M1709" i="2" s="1"/>
  <c r="G1709" i="2"/>
  <c r="AD1708" i="2"/>
  <c r="AC1708" i="2"/>
  <c r="K1708" i="2"/>
  <c r="L1708" i="2" s="1"/>
  <c r="G1708" i="2"/>
  <c r="AD1707" i="2"/>
  <c r="AC1707" i="2"/>
  <c r="L1707" i="2"/>
  <c r="O1707" i="2" s="1"/>
  <c r="P1707" i="2" s="1"/>
  <c r="K1707" i="2"/>
  <c r="M1707" i="2" s="1"/>
  <c r="G1707" i="2"/>
  <c r="AD1706" i="2"/>
  <c r="AC1706" i="2"/>
  <c r="K1706" i="2"/>
  <c r="L1706" i="2" s="1"/>
  <c r="G1706" i="2"/>
  <c r="AD1705" i="2"/>
  <c r="AC1705" i="2"/>
  <c r="L1705" i="2"/>
  <c r="K1705" i="2"/>
  <c r="M1705" i="2" s="1"/>
  <c r="G1705" i="2"/>
  <c r="AD1704" i="2"/>
  <c r="AC1704" i="2"/>
  <c r="K1704" i="2"/>
  <c r="L1704" i="2" s="1"/>
  <c r="G1704" i="2"/>
  <c r="AD1703" i="2"/>
  <c r="AC1703" i="2"/>
  <c r="L1703" i="2"/>
  <c r="O1703" i="2" s="1"/>
  <c r="P1703" i="2" s="1"/>
  <c r="K1703" i="2"/>
  <c r="M1703" i="2" s="1"/>
  <c r="G1703" i="2"/>
  <c r="AD1702" i="2"/>
  <c r="AC1702" i="2"/>
  <c r="K1702" i="2"/>
  <c r="L1702" i="2" s="1"/>
  <c r="G1702" i="2"/>
  <c r="AD1701" i="2"/>
  <c r="AC1701" i="2"/>
  <c r="L1701" i="2"/>
  <c r="K1701" i="2"/>
  <c r="M1701" i="2" s="1"/>
  <c r="G1701" i="2"/>
  <c r="AD1700" i="2"/>
  <c r="AC1700" i="2"/>
  <c r="K1700" i="2"/>
  <c r="L1700" i="2" s="1"/>
  <c r="G1700" i="2"/>
  <c r="AD1699" i="2"/>
  <c r="AC1699" i="2"/>
  <c r="L1699" i="2"/>
  <c r="O1699" i="2" s="1"/>
  <c r="P1699" i="2" s="1"/>
  <c r="K1699" i="2"/>
  <c r="M1699" i="2" s="1"/>
  <c r="G1699" i="2"/>
  <c r="AD1698" i="2"/>
  <c r="AC1698" i="2"/>
  <c r="K1698" i="2"/>
  <c r="L1698" i="2" s="1"/>
  <c r="G1698" i="2"/>
  <c r="AD1697" i="2"/>
  <c r="AC1697" i="2"/>
  <c r="L1697" i="2"/>
  <c r="K1697" i="2"/>
  <c r="M1697" i="2" s="1"/>
  <c r="G1697" i="2"/>
  <c r="AD1696" i="2"/>
  <c r="AC1696" i="2"/>
  <c r="K1696" i="2"/>
  <c r="L1696" i="2" s="1"/>
  <c r="G1696" i="2"/>
  <c r="AD1695" i="2"/>
  <c r="AC1695" i="2"/>
  <c r="L1695" i="2"/>
  <c r="O1695" i="2" s="1"/>
  <c r="P1695" i="2" s="1"/>
  <c r="K1695" i="2"/>
  <c r="M1695" i="2" s="1"/>
  <c r="G1695" i="2"/>
  <c r="AD1694" i="2"/>
  <c r="AC1694" i="2"/>
  <c r="K1694" i="2"/>
  <c r="L1694" i="2" s="1"/>
  <c r="G1694" i="2"/>
  <c r="AD1693" i="2"/>
  <c r="AC1693" i="2"/>
  <c r="L1693" i="2"/>
  <c r="K1693" i="2"/>
  <c r="M1693" i="2" s="1"/>
  <c r="G1693" i="2"/>
  <c r="AD1692" i="2"/>
  <c r="AC1692" i="2"/>
  <c r="K1692" i="2"/>
  <c r="L1692" i="2" s="1"/>
  <c r="G1692" i="2"/>
  <c r="AD1691" i="2"/>
  <c r="AC1691" i="2"/>
  <c r="L1691" i="2"/>
  <c r="O1691" i="2" s="1"/>
  <c r="P1691" i="2" s="1"/>
  <c r="K1691" i="2"/>
  <c r="M1691" i="2" s="1"/>
  <c r="G1691" i="2"/>
  <c r="AD1690" i="2"/>
  <c r="AC1690" i="2"/>
  <c r="K1690" i="2"/>
  <c r="L1690" i="2" s="1"/>
  <c r="G1690" i="2"/>
  <c r="AD1689" i="2"/>
  <c r="AC1689" i="2"/>
  <c r="L1689" i="2"/>
  <c r="K1689" i="2"/>
  <c r="M1689" i="2" s="1"/>
  <c r="G1689" i="2"/>
  <c r="AD1688" i="2"/>
  <c r="AC1688" i="2"/>
  <c r="K1688" i="2"/>
  <c r="L1688" i="2" s="1"/>
  <c r="G1688" i="2"/>
  <c r="AD1687" i="2"/>
  <c r="AC1687" i="2"/>
  <c r="L1687" i="2"/>
  <c r="O1687" i="2" s="1"/>
  <c r="P1687" i="2" s="1"/>
  <c r="K1687" i="2"/>
  <c r="M1687" i="2" s="1"/>
  <c r="G1687" i="2"/>
  <c r="AD1686" i="2"/>
  <c r="AC1686" i="2"/>
  <c r="K1686" i="2"/>
  <c r="L1686" i="2" s="1"/>
  <c r="G1686" i="2"/>
  <c r="AD1685" i="2"/>
  <c r="AC1685" i="2"/>
  <c r="L1685" i="2"/>
  <c r="K1685" i="2"/>
  <c r="M1685" i="2" s="1"/>
  <c r="G1685" i="2"/>
  <c r="AD1684" i="2"/>
  <c r="AC1684" i="2"/>
  <c r="K1684" i="2"/>
  <c r="L1684" i="2" s="1"/>
  <c r="G1684" i="2"/>
  <c r="AD1683" i="2"/>
  <c r="AC1683" i="2"/>
  <c r="L1683" i="2"/>
  <c r="O1683" i="2" s="1"/>
  <c r="P1683" i="2" s="1"/>
  <c r="K1683" i="2"/>
  <c r="M1683" i="2" s="1"/>
  <c r="G1683" i="2"/>
  <c r="AD1682" i="2"/>
  <c r="AC1682" i="2"/>
  <c r="K1682" i="2"/>
  <c r="L1682" i="2" s="1"/>
  <c r="G1682" i="2"/>
  <c r="AD1681" i="2"/>
  <c r="AC1681" i="2"/>
  <c r="L1681" i="2"/>
  <c r="K1681" i="2"/>
  <c r="M1681" i="2" s="1"/>
  <c r="G1681" i="2"/>
  <c r="AD1680" i="2"/>
  <c r="AC1680" i="2"/>
  <c r="K1680" i="2"/>
  <c r="L1680" i="2" s="1"/>
  <c r="G1680" i="2"/>
  <c r="AD1679" i="2"/>
  <c r="AC1679" i="2"/>
  <c r="L1679" i="2"/>
  <c r="O1679" i="2" s="1"/>
  <c r="P1679" i="2" s="1"/>
  <c r="K1679" i="2"/>
  <c r="M1679" i="2" s="1"/>
  <c r="G1679" i="2"/>
  <c r="AD1678" i="2"/>
  <c r="AC1678" i="2"/>
  <c r="K1678" i="2"/>
  <c r="L1678" i="2" s="1"/>
  <c r="G1678" i="2"/>
  <c r="AD1677" i="2"/>
  <c r="AC1677" i="2"/>
  <c r="L1677" i="2"/>
  <c r="K1677" i="2"/>
  <c r="M1677" i="2" s="1"/>
  <c r="G1677" i="2"/>
  <c r="AD1676" i="2"/>
  <c r="AC1676" i="2"/>
  <c r="K1676" i="2"/>
  <c r="L1676" i="2" s="1"/>
  <c r="G1676" i="2"/>
  <c r="AD1675" i="2"/>
  <c r="AC1675" i="2"/>
  <c r="L1675" i="2"/>
  <c r="O1675" i="2" s="1"/>
  <c r="P1675" i="2" s="1"/>
  <c r="K1675" i="2"/>
  <c r="M1675" i="2" s="1"/>
  <c r="G1675" i="2"/>
  <c r="AD1674" i="2"/>
  <c r="AC1674" i="2"/>
  <c r="K1674" i="2"/>
  <c r="L1674" i="2" s="1"/>
  <c r="G1674" i="2"/>
  <c r="AD1673" i="2"/>
  <c r="AC1673" i="2"/>
  <c r="L1673" i="2"/>
  <c r="K1673" i="2"/>
  <c r="M1673" i="2" s="1"/>
  <c r="G1673" i="2"/>
  <c r="AD1672" i="2"/>
  <c r="AC1672" i="2"/>
  <c r="K1672" i="2"/>
  <c r="L1672" i="2" s="1"/>
  <c r="G1672" i="2"/>
  <c r="AD1671" i="2"/>
  <c r="AC1671" i="2"/>
  <c r="L1671" i="2"/>
  <c r="O1671" i="2" s="1"/>
  <c r="P1671" i="2" s="1"/>
  <c r="K1671" i="2"/>
  <c r="M1671" i="2" s="1"/>
  <c r="G1671" i="2"/>
  <c r="AD1670" i="2"/>
  <c r="AC1670" i="2"/>
  <c r="K1670" i="2"/>
  <c r="L1670" i="2" s="1"/>
  <c r="G1670" i="2"/>
  <c r="AD1669" i="2"/>
  <c r="AC1669" i="2"/>
  <c r="L1669" i="2"/>
  <c r="K1669" i="2"/>
  <c r="M1669" i="2" s="1"/>
  <c r="G1669" i="2"/>
  <c r="AD1668" i="2"/>
  <c r="AC1668" i="2"/>
  <c r="K1668" i="2"/>
  <c r="L1668" i="2" s="1"/>
  <c r="G1668" i="2"/>
  <c r="AD1667" i="2"/>
  <c r="AC1667" i="2"/>
  <c r="L1667" i="2"/>
  <c r="O1667" i="2" s="1"/>
  <c r="P1667" i="2" s="1"/>
  <c r="K1667" i="2"/>
  <c r="M1667" i="2" s="1"/>
  <c r="G1667" i="2"/>
  <c r="AD1666" i="2"/>
  <c r="AC1666" i="2"/>
  <c r="K1666" i="2"/>
  <c r="L1666" i="2" s="1"/>
  <c r="G1666" i="2"/>
  <c r="AD1665" i="2"/>
  <c r="AC1665" i="2"/>
  <c r="L1665" i="2"/>
  <c r="K1665" i="2"/>
  <c r="M1665" i="2" s="1"/>
  <c r="G1665" i="2"/>
  <c r="AD1664" i="2"/>
  <c r="AC1664" i="2"/>
  <c r="K1664" i="2"/>
  <c r="L1664" i="2" s="1"/>
  <c r="G1664" i="2"/>
  <c r="AD1663" i="2"/>
  <c r="AC1663" i="2"/>
  <c r="L1663" i="2"/>
  <c r="O1663" i="2" s="1"/>
  <c r="P1663" i="2" s="1"/>
  <c r="K1663" i="2"/>
  <c r="M1663" i="2" s="1"/>
  <c r="G1663" i="2"/>
  <c r="AD1662" i="2"/>
  <c r="AC1662" i="2"/>
  <c r="K1662" i="2"/>
  <c r="L1662" i="2" s="1"/>
  <c r="G1662" i="2"/>
  <c r="AD1661" i="2"/>
  <c r="AC1661" i="2"/>
  <c r="L1661" i="2"/>
  <c r="K1661" i="2"/>
  <c r="M1661" i="2" s="1"/>
  <c r="G1661" i="2"/>
  <c r="AD1660" i="2"/>
  <c r="AC1660" i="2"/>
  <c r="K1660" i="2"/>
  <c r="L1660" i="2" s="1"/>
  <c r="G1660" i="2"/>
  <c r="AD1659" i="2"/>
  <c r="AC1659" i="2"/>
  <c r="L1659" i="2"/>
  <c r="O1659" i="2" s="1"/>
  <c r="P1659" i="2" s="1"/>
  <c r="K1659" i="2"/>
  <c r="M1659" i="2" s="1"/>
  <c r="G1659" i="2"/>
  <c r="AD1658" i="2"/>
  <c r="AC1658" i="2"/>
  <c r="K1658" i="2"/>
  <c r="L1658" i="2" s="1"/>
  <c r="G1658" i="2"/>
  <c r="AD1657" i="2"/>
  <c r="AC1657" i="2"/>
  <c r="L1657" i="2"/>
  <c r="K1657" i="2"/>
  <c r="M1657" i="2" s="1"/>
  <c r="G1657" i="2"/>
  <c r="AD1656" i="2"/>
  <c r="AC1656" i="2"/>
  <c r="K1656" i="2"/>
  <c r="L1656" i="2" s="1"/>
  <c r="G1656" i="2"/>
  <c r="AD1655" i="2"/>
  <c r="AC1655" i="2"/>
  <c r="L1655" i="2"/>
  <c r="O1655" i="2" s="1"/>
  <c r="P1655" i="2" s="1"/>
  <c r="K1655" i="2"/>
  <c r="M1655" i="2" s="1"/>
  <c r="G1655" i="2"/>
  <c r="AD1654" i="2"/>
  <c r="AC1654" i="2"/>
  <c r="K1654" i="2"/>
  <c r="L1654" i="2" s="1"/>
  <c r="G1654" i="2"/>
  <c r="AD1653" i="2"/>
  <c r="AC1653" i="2"/>
  <c r="L1653" i="2"/>
  <c r="K1653" i="2"/>
  <c r="M1653" i="2" s="1"/>
  <c r="G1653" i="2"/>
  <c r="AD1652" i="2"/>
  <c r="AC1652" i="2"/>
  <c r="K1652" i="2"/>
  <c r="L1652" i="2" s="1"/>
  <c r="G1652" i="2"/>
  <c r="AD1651" i="2"/>
  <c r="AC1651" i="2"/>
  <c r="L1651" i="2"/>
  <c r="O1651" i="2" s="1"/>
  <c r="P1651" i="2" s="1"/>
  <c r="K1651" i="2"/>
  <c r="M1651" i="2" s="1"/>
  <c r="G1651" i="2"/>
  <c r="AD1650" i="2"/>
  <c r="AC1650" i="2"/>
  <c r="K1650" i="2"/>
  <c r="L1650" i="2" s="1"/>
  <c r="G1650" i="2"/>
  <c r="AD1649" i="2"/>
  <c r="AC1649" i="2"/>
  <c r="L1649" i="2"/>
  <c r="K1649" i="2"/>
  <c r="M1649" i="2" s="1"/>
  <c r="G1649" i="2"/>
  <c r="AD1648" i="2"/>
  <c r="AC1648" i="2"/>
  <c r="K1648" i="2"/>
  <c r="L1648" i="2" s="1"/>
  <c r="G1648" i="2"/>
  <c r="AD1647" i="2"/>
  <c r="AC1647" i="2"/>
  <c r="L1647" i="2"/>
  <c r="O1647" i="2" s="1"/>
  <c r="P1647" i="2" s="1"/>
  <c r="K1647" i="2"/>
  <c r="M1647" i="2" s="1"/>
  <c r="G1647" i="2"/>
  <c r="AD1646" i="2"/>
  <c r="AC1646" i="2"/>
  <c r="K1646" i="2"/>
  <c r="L1646" i="2" s="1"/>
  <c r="G1646" i="2"/>
  <c r="AD1645" i="2"/>
  <c r="AC1645" i="2"/>
  <c r="L1645" i="2"/>
  <c r="K1645" i="2"/>
  <c r="M1645" i="2" s="1"/>
  <c r="G1645" i="2"/>
  <c r="AD1644" i="2"/>
  <c r="AC1644" i="2"/>
  <c r="K1644" i="2"/>
  <c r="L1644" i="2" s="1"/>
  <c r="G1644" i="2"/>
  <c r="AD1643" i="2"/>
  <c r="AC1643" i="2"/>
  <c r="L1643" i="2"/>
  <c r="O1643" i="2" s="1"/>
  <c r="P1643" i="2" s="1"/>
  <c r="K1643" i="2"/>
  <c r="M1643" i="2" s="1"/>
  <c r="G1643" i="2"/>
  <c r="AD1642" i="2"/>
  <c r="AC1642" i="2"/>
  <c r="K1642" i="2"/>
  <c r="L1642" i="2" s="1"/>
  <c r="G1642" i="2"/>
  <c r="AD1641" i="2"/>
  <c r="AC1641" i="2"/>
  <c r="L1641" i="2"/>
  <c r="K1641" i="2"/>
  <c r="M1641" i="2" s="1"/>
  <c r="G1641" i="2"/>
  <c r="AD1640" i="2"/>
  <c r="AC1640" i="2"/>
  <c r="K1640" i="2"/>
  <c r="L1640" i="2" s="1"/>
  <c r="G1640" i="2"/>
  <c r="AD1639" i="2"/>
  <c r="AC1639" i="2"/>
  <c r="L1639" i="2"/>
  <c r="O1639" i="2" s="1"/>
  <c r="P1639" i="2" s="1"/>
  <c r="K1639" i="2"/>
  <c r="M1639" i="2" s="1"/>
  <c r="G1639" i="2"/>
  <c r="AD1638" i="2"/>
  <c r="AC1638" i="2"/>
  <c r="K1638" i="2"/>
  <c r="L1638" i="2" s="1"/>
  <c r="G1638" i="2"/>
  <c r="AD1637" i="2"/>
  <c r="AC1637" i="2"/>
  <c r="L1637" i="2"/>
  <c r="K1637" i="2"/>
  <c r="M1637" i="2" s="1"/>
  <c r="G1637" i="2"/>
  <c r="AD1636" i="2"/>
  <c r="AC1636" i="2"/>
  <c r="K1636" i="2"/>
  <c r="L1636" i="2" s="1"/>
  <c r="G1636" i="2"/>
  <c r="AD1635" i="2"/>
  <c r="AC1635" i="2"/>
  <c r="L1635" i="2"/>
  <c r="O1635" i="2" s="1"/>
  <c r="P1635" i="2" s="1"/>
  <c r="K1635" i="2"/>
  <c r="M1635" i="2" s="1"/>
  <c r="G1635" i="2"/>
  <c r="AD1634" i="2"/>
  <c r="AC1634" i="2"/>
  <c r="K1634" i="2"/>
  <c r="L1634" i="2" s="1"/>
  <c r="G1634" i="2"/>
  <c r="AD1633" i="2"/>
  <c r="AC1633" i="2"/>
  <c r="L1633" i="2"/>
  <c r="K1633" i="2"/>
  <c r="M1633" i="2" s="1"/>
  <c r="G1633" i="2"/>
  <c r="AD1632" i="2"/>
  <c r="AC1632" i="2"/>
  <c r="K1632" i="2"/>
  <c r="L1632" i="2" s="1"/>
  <c r="G1632" i="2"/>
  <c r="AD1631" i="2"/>
  <c r="AC1631" i="2"/>
  <c r="L1631" i="2"/>
  <c r="O1631" i="2" s="1"/>
  <c r="P1631" i="2" s="1"/>
  <c r="K1631" i="2"/>
  <c r="M1631" i="2" s="1"/>
  <c r="G1631" i="2"/>
  <c r="AD1630" i="2"/>
  <c r="AC1630" i="2"/>
  <c r="K1630" i="2"/>
  <c r="L1630" i="2" s="1"/>
  <c r="G1630" i="2"/>
  <c r="AD1629" i="2"/>
  <c r="AC1629" i="2"/>
  <c r="L1629" i="2"/>
  <c r="K1629" i="2"/>
  <c r="M1629" i="2" s="1"/>
  <c r="G1629" i="2"/>
  <c r="AD1628" i="2"/>
  <c r="AC1628" i="2"/>
  <c r="K1628" i="2"/>
  <c r="L1628" i="2" s="1"/>
  <c r="G1628" i="2"/>
  <c r="AD1627" i="2"/>
  <c r="AC1627" i="2"/>
  <c r="L1627" i="2"/>
  <c r="O1627" i="2" s="1"/>
  <c r="P1627" i="2" s="1"/>
  <c r="K1627" i="2"/>
  <c r="M1627" i="2" s="1"/>
  <c r="G1627" i="2"/>
  <c r="AD1626" i="2"/>
  <c r="AC1626" i="2"/>
  <c r="K1626" i="2"/>
  <c r="L1626" i="2" s="1"/>
  <c r="G1626" i="2"/>
  <c r="AD1625" i="2"/>
  <c r="AC1625" i="2"/>
  <c r="L1625" i="2"/>
  <c r="K1625" i="2"/>
  <c r="M1625" i="2" s="1"/>
  <c r="G1625" i="2"/>
  <c r="AD1624" i="2"/>
  <c r="AC1624" i="2"/>
  <c r="K1624" i="2"/>
  <c r="L1624" i="2" s="1"/>
  <c r="G1624" i="2"/>
  <c r="AD1623" i="2"/>
  <c r="AC1623" i="2"/>
  <c r="L1623" i="2"/>
  <c r="O1623" i="2" s="1"/>
  <c r="P1623" i="2" s="1"/>
  <c r="K1623" i="2"/>
  <c r="M1623" i="2" s="1"/>
  <c r="G1623" i="2"/>
  <c r="AD1622" i="2"/>
  <c r="AC1622" i="2"/>
  <c r="K1622" i="2"/>
  <c r="L1622" i="2" s="1"/>
  <c r="G1622" i="2"/>
  <c r="AD1621" i="2"/>
  <c r="AC1621" i="2"/>
  <c r="L1621" i="2"/>
  <c r="K1621" i="2"/>
  <c r="M1621" i="2" s="1"/>
  <c r="G1621" i="2"/>
  <c r="AD1620" i="2"/>
  <c r="AC1620" i="2"/>
  <c r="K1620" i="2"/>
  <c r="L1620" i="2" s="1"/>
  <c r="G1620" i="2"/>
  <c r="AD1619" i="2"/>
  <c r="AC1619" i="2"/>
  <c r="L1619" i="2"/>
  <c r="O1619" i="2" s="1"/>
  <c r="P1619" i="2" s="1"/>
  <c r="K1619" i="2"/>
  <c r="M1619" i="2" s="1"/>
  <c r="G1619" i="2"/>
  <c r="AD1618" i="2"/>
  <c r="AC1618" i="2"/>
  <c r="K1618" i="2"/>
  <c r="L1618" i="2" s="1"/>
  <c r="G1618" i="2"/>
  <c r="AD1617" i="2"/>
  <c r="AC1617" i="2"/>
  <c r="L1617" i="2"/>
  <c r="K1617" i="2"/>
  <c r="M1617" i="2" s="1"/>
  <c r="G1617" i="2"/>
  <c r="AD1616" i="2"/>
  <c r="AC1616" i="2"/>
  <c r="K1616" i="2"/>
  <c r="L1616" i="2" s="1"/>
  <c r="G1616" i="2"/>
  <c r="AD1615" i="2"/>
  <c r="AC1615" i="2"/>
  <c r="L1615" i="2"/>
  <c r="O1615" i="2" s="1"/>
  <c r="P1615" i="2" s="1"/>
  <c r="K1615" i="2"/>
  <c r="M1615" i="2" s="1"/>
  <c r="G1615" i="2"/>
  <c r="AD1614" i="2"/>
  <c r="AC1614" i="2"/>
  <c r="K1614" i="2"/>
  <c r="L1614" i="2" s="1"/>
  <c r="G1614" i="2"/>
  <c r="AD1613" i="2"/>
  <c r="AC1613" i="2"/>
  <c r="L1613" i="2"/>
  <c r="K1613" i="2"/>
  <c r="M1613" i="2" s="1"/>
  <c r="G1613" i="2"/>
  <c r="AD1612" i="2"/>
  <c r="AC1612" i="2"/>
  <c r="K1612" i="2"/>
  <c r="L1612" i="2" s="1"/>
  <c r="G1612" i="2"/>
  <c r="AD1611" i="2"/>
  <c r="AC1611" i="2"/>
  <c r="L1611" i="2"/>
  <c r="O1611" i="2" s="1"/>
  <c r="P1611" i="2" s="1"/>
  <c r="K1611" i="2"/>
  <c r="M1611" i="2" s="1"/>
  <c r="G1611" i="2"/>
  <c r="AD1610" i="2"/>
  <c r="AC1610" i="2"/>
  <c r="K1610" i="2"/>
  <c r="L1610" i="2" s="1"/>
  <c r="G1610" i="2"/>
  <c r="AD1609" i="2"/>
  <c r="AC1609" i="2"/>
  <c r="L1609" i="2"/>
  <c r="K1609" i="2"/>
  <c r="M1609" i="2" s="1"/>
  <c r="G1609" i="2"/>
  <c r="AD1608" i="2"/>
  <c r="AC1608" i="2"/>
  <c r="K1608" i="2"/>
  <c r="L1608" i="2" s="1"/>
  <c r="G1608" i="2"/>
  <c r="AD1607" i="2"/>
  <c r="AC1607" i="2"/>
  <c r="L1607" i="2"/>
  <c r="O1607" i="2" s="1"/>
  <c r="P1607" i="2" s="1"/>
  <c r="K1607" i="2"/>
  <c r="M1607" i="2" s="1"/>
  <c r="G1607" i="2"/>
  <c r="AD1606" i="2"/>
  <c r="AC1606" i="2"/>
  <c r="K1606" i="2"/>
  <c r="L1606" i="2" s="1"/>
  <c r="G1606" i="2"/>
  <c r="AD1605" i="2"/>
  <c r="AC1605" i="2"/>
  <c r="L1605" i="2"/>
  <c r="K1605" i="2"/>
  <c r="M1605" i="2" s="1"/>
  <c r="G1605" i="2"/>
  <c r="AD1604" i="2"/>
  <c r="AC1604" i="2"/>
  <c r="K1604" i="2"/>
  <c r="L1604" i="2" s="1"/>
  <c r="G1604" i="2"/>
  <c r="AD1603" i="2"/>
  <c r="AC1603" i="2"/>
  <c r="L1603" i="2"/>
  <c r="O1603" i="2" s="1"/>
  <c r="P1603" i="2" s="1"/>
  <c r="K1603" i="2"/>
  <c r="M1603" i="2" s="1"/>
  <c r="G1603" i="2"/>
  <c r="AD1602" i="2"/>
  <c r="AC1602" i="2"/>
  <c r="K1602" i="2"/>
  <c r="L1602" i="2" s="1"/>
  <c r="G1602" i="2"/>
  <c r="AD1601" i="2"/>
  <c r="AC1601" i="2"/>
  <c r="L1601" i="2"/>
  <c r="K1601" i="2"/>
  <c r="M1601" i="2" s="1"/>
  <c r="G1601" i="2"/>
  <c r="AD1600" i="2"/>
  <c r="AC1600" i="2"/>
  <c r="K1600" i="2"/>
  <c r="L1600" i="2" s="1"/>
  <c r="G1600" i="2"/>
  <c r="AD1599" i="2"/>
  <c r="AC1599" i="2"/>
  <c r="L1599" i="2"/>
  <c r="O1599" i="2" s="1"/>
  <c r="P1599" i="2" s="1"/>
  <c r="K1599" i="2"/>
  <c r="M1599" i="2" s="1"/>
  <c r="G1599" i="2"/>
  <c r="AD1598" i="2"/>
  <c r="AC1598" i="2"/>
  <c r="K1598" i="2"/>
  <c r="L1598" i="2" s="1"/>
  <c r="G1598" i="2"/>
  <c r="AD1597" i="2"/>
  <c r="AC1597" i="2"/>
  <c r="L1597" i="2"/>
  <c r="K1597" i="2"/>
  <c r="M1597" i="2" s="1"/>
  <c r="G1597" i="2"/>
  <c r="AD1596" i="2"/>
  <c r="AC1596" i="2"/>
  <c r="K1596" i="2"/>
  <c r="L1596" i="2" s="1"/>
  <c r="G1596" i="2"/>
  <c r="AD1595" i="2"/>
  <c r="AC1595" i="2"/>
  <c r="L1595" i="2"/>
  <c r="O1595" i="2" s="1"/>
  <c r="P1595" i="2" s="1"/>
  <c r="K1595" i="2"/>
  <c r="M1595" i="2" s="1"/>
  <c r="G1595" i="2"/>
  <c r="AD1594" i="2"/>
  <c r="AC1594" i="2"/>
  <c r="K1594" i="2"/>
  <c r="L1594" i="2" s="1"/>
  <c r="G1594" i="2"/>
  <c r="AD1593" i="2"/>
  <c r="AC1593" i="2"/>
  <c r="L1593" i="2"/>
  <c r="K1593" i="2"/>
  <c r="M1593" i="2" s="1"/>
  <c r="G1593" i="2"/>
  <c r="AD1592" i="2"/>
  <c r="AC1592" i="2"/>
  <c r="K1592" i="2"/>
  <c r="L1592" i="2" s="1"/>
  <c r="G1592" i="2"/>
  <c r="AD1591" i="2"/>
  <c r="AC1591" i="2"/>
  <c r="L1591" i="2"/>
  <c r="O1591" i="2" s="1"/>
  <c r="P1591" i="2" s="1"/>
  <c r="K1591" i="2"/>
  <c r="M1591" i="2" s="1"/>
  <c r="G1591" i="2"/>
  <c r="AD1590" i="2"/>
  <c r="AC1590" i="2"/>
  <c r="K1590" i="2"/>
  <c r="L1590" i="2" s="1"/>
  <c r="G1590" i="2"/>
  <c r="AD1589" i="2"/>
  <c r="AC1589" i="2"/>
  <c r="L1589" i="2"/>
  <c r="K1589" i="2"/>
  <c r="M1589" i="2" s="1"/>
  <c r="G1589" i="2"/>
  <c r="AD1588" i="2"/>
  <c r="AC1588" i="2"/>
  <c r="K1588" i="2"/>
  <c r="L1588" i="2" s="1"/>
  <c r="G1588" i="2"/>
  <c r="AD1587" i="2"/>
  <c r="AC1587" i="2"/>
  <c r="L1587" i="2"/>
  <c r="O1587" i="2" s="1"/>
  <c r="P1587" i="2" s="1"/>
  <c r="K1587" i="2"/>
  <c r="M1587" i="2" s="1"/>
  <c r="G1587" i="2"/>
  <c r="AD1586" i="2"/>
  <c r="AC1586" i="2"/>
  <c r="K1586" i="2"/>
  <c r="L1586" i="2" s="1"/>
  <c r="G1586" i="2"/>
  <c r="AD1585" i="2"/>
  <c r="AC1585" i="2"/>
  <c r="L1585" i="2"/>
  <c r="K1585" i="2"/>
  <c r="M1585" i="2" s="1"/>
  <c r="G1585" i="2"/>
  <c r="AD1584" i="2"/>
  <c r="AC1584" i="2"/>
  <c r="K1584" i="2"/>
  <c r="L1584" i="2" s="1"/>
  <c r="G1584" i="2"/>
  <c r="AD1583" i="2"/>
  <c r="AC1583" i="2"/>
  <c r="L1583" i="2"/>
  <c r="O1583" i="2" s="1"/>
  <c r="P1583" i="2" s="1"/>
  <c r="K1583" i="2"/>
  <c r="M1583" i="2" s="1"/>
  <c r="G1583" i="2"/>
  <c r="AD1582" i="2"/>
  <c r="AC1582" i="2"/>
  <c r="K1582" i="2"/>
  <c r="L1582" i="2" s="1"/>
  <c r="G1582" i="2"/>
  <c r="AD1581" i="2"/>
  <c r="AC1581" i="2"/>
  <c r="L1581" i="2"/>
  <c r="K1581" i="2"/>
  <c r="M1581" i="2" s="1"/>
  <c r="G1581" i="2"/>
  <c r="AD1580" i="2"/>
  <c r="AC1580" i="2"/>
  <c r="K1580" i="2"/>
  <c r="L1580" i="2" s="1"/>
  <c r="G1580" i="2"/>
  <c r="AD1579" i="2"/>
  <c r="AC1579" i="2"/>
  <c r="L1579" i="2"/>
  <c r="O1579" i="2" s="1"/>
  <c r="P1579" i="2" s="1"/>
  <c r="K1579" i="2"/>
  <c r="M1579" i="2" s="1"/>
  <c r="G1579" i="2"/>
  <c r="AD1578" i="2"/>
  <c r="AC1578" i="2"/>
  <c r="K1578" i="2"/>
  <c r="L1578" i="2" s="1"/>
  <c r="G1578" i="2"/>
  <c r="AD1577" i="2"/>
  <c r="AC1577" i="2"/>
  <c r="L1577" i="2"/>
  <c r="K1577" i="2"/>
  <c r="M1577" i="2" s="1"/>
  <c r="G1577" i="2"/>
  <c r="AD1576" i="2"/>
  <c r="AC1576" i="2"/>
  <c r="K1576" i="2"/>
  <c r="L1576" i="2" s="1"/>
  <c r="G1576" i="2"/>
  <c r="AD1575" i="2"/>
  <c r="AC1575" i="2"/>
  <c r="L1575" i="2"/>
  <c r="O1575" i="2" s="1"/>
  <c r="P1575" i="2" s="1"/>
  <c r="K1575" i="2"/>
  <c r="M1575" i="2" s="1"/>
  <c r="G1575" i="2"/>
  <c r="AD1574" i="2"/>
  <c r="AC1574" i="2"/>
  <c r="K1574" i="2"/>
  <c r="L1574" i="2" s="1"/>
  <c r="G1574" i="2"/>
  <c r="AD1573" i="2"/>
  <c r="AC1573" i="2"/>
  <c r="L1573" i="2"/>
  <c r="K1573" i="2"/>
  <c r="M1573" i="2" s="1"/>
  <c r="G1573" i="2"/>
  <c r="AD1572" i="2"/>
  <c r="AC1572" i="2"/>
  <c r="K1572" i="2"/>
  <c r="L1572" i="2" s="1"/>
  <c r="G1572" i="2"/>
  <c r="AD1571" i="2"/>
  <c r="AC1571" i="2"/>
  <c r="L1571" i="2"/>
  <c r="O1571" i="2" s="1"/>
  <c r="P1571" i="2" s="1"/>
  <c r="K1571" i="2"/>
  <c r="M1571" i="2" s="1"/>
  <c r="G1571" i="2"/>
  <c r="AD1570" i="2"/>
  <c r="AC1570" i="2"/>
  <c r="K1570" i="2"/>
  <c r="L1570" i="2" s="1"/>
  <c r="G1570" i="2"/>
  <c r="AD1569" i="2"/>
  <c r="AC1569" i="2"/>
  <c r="L1569" i="2"/>
  <c r="K1569" i="2"/>
  <c r="M1569" i="2" s="1"/>
  <c r="G1569" i="2"/>
  <c r="AD1568" i="2"/>
  <c r="AC1568" i="2"/>
  <c r="K1568" i="2"/>
  <c r="L1568" i="2" s="1"/>
  <c r="G1568" i="2"/>
  <c r="AD1567" i="2"/>
  <c r="AC1567" i="2"/>
  <c r="L1567" i="2"/>
  <c r="O1567" i="2" s="1"/>
  <c r="P1567" i="2" s="1"/>
  <c r="K1567" i="2"/>
  <c r="M1567" i="2" s="1"/>
  <c r="G1567" i="2"/>
  <c r="AD1566" i="2"/>
  <c r="AC1566" i="2"/>
  <c r="K1566" i="2"/>
  <c r="L1566" i="2" s="1"/>
  <c r="G1566" i="2"/>
  <c r="AD1565" i="2"/>
  <c r="AC1565" i="2"/>
  <c r="L1565" i="2"/>
  <c r="K1565" i="2"/>
  <c r="M1565" i="2" s="1"/>
  <c r="G1565" i="2"/>
  <c r="AD1564" i="2"/>
  <c r="AC1564" i="2"/>
  <c r="K1564" i="2"/>
  <c r="L1564" i="2" s="1"/>
  <c r="G1564" i="2"/>
  <c r="AD1563" i="2"/>
  <c r="AC1563" i="2"/>
  <c r="L1563" i="2"/>
  <c r="O1563" i="2" s="1"/>
  <c r="P1563" i="2" s="1"/>
  <c r="K1563" i="2"/>
  <c r="M1563" i="2" s="1"/>
  <c r="G1563" i="2"/>
  <c r="AD1562" i="2"/>
  <c r="AC1562" i="2"/>
  <c r="K1562" i="2"/>
  <c r="L1562" i="2" s="1"/>
  <c r="G1562" i="2"/>
  <c r="AD1561" i="2"/>
  <c r="AC1561" i="2"/>
  <c r="L1561" i="2"/>
  <c r="K1561" i="2"/>
  <c r="M1561" i="2" s="1"/>
  <c r="G1561" i="2"/>
  <c r="AD1560" i="2"/>
  <c r="AC1560" i="2"/>
  <c r="K1560" i="2"/>
  <c r="L1560" i="2" s="1"/>
  <c r="G1560" i="2"/>
  <c r="AD1559" i="2"/>
  <c r="AC1559" i="2"/>
  <c r="L1559" i="2"/>
  <c r="O1559" i="2" s="1"/>
  <c r="P1559" i="2" s="1"/>
  <c r="K1559" i="2"/>
  <c r="M1559" i="2" s="1"/>
  <c r="G1559" i="2"/>
  <c r="AD1558" i="2"/>
  <c r="AC1558" i="2"/>
  <c r="K1558" i="2"/>
  <c r="L1558" i="2" s="1"/>
  <c r="G1558" i="2"/>
  <c r="AD1557" i="2"/>
  <c r="AC1557" i="2"/>
  <c r="L1557" i="2"/>
  <c r="K1557" i="2"/>
  <c r="M1557" i="2" s="1"/>
  <c r="G1557" i="2"/>
  <c r="AD1556" i="2"/>
  <c r="AC1556" i="2"/>
  <c r="K1556" i="2"/>
  <c r="L1556" i="2" s="1"/>
  <c r="G1556" i="2"/>
  <c r="AD1555" i="2"/>
  <c r="AC1555" i="2"/>
  <c r="L1555" i="2"/>
  <c r="O1555" i="2" s="1"/>
  <c r="P1555" i="2" s="1"/>
  <c r="K1555" i="2"/>
  <c r="M1555" i="2" s="1"/>
  <c r="G1555" i="2"/>
  <c r="AD1554" i="2"/>
  <c r="AC1554" i="2"/>
  <c r="K1554" i="2"/>
  <c r="L1554" i="2" s="1"/>
  <c r="G1554" i="2"/>
  <c r="AD1553" i="2"/>
  <c r="AC1553" i="2"/>
  <c r="L1553" i="2"/>
  <c r="K1553" i="2"/>
  <c r="M1553" i="2" s="1"/>
  <c r="G1553" i="2"/>
  <c r="AD1552" i="2"/>
  <c r="AC1552" i="2"/>
  <c r="K1552" i="2"/>
  <c r="L1552" i="2" s="1"/>
  <c r="G1552" i="2"/>
  <c r="AD1551" i="2"/>
  <c r="AC1551" i="2"/>
  <c r="L1551" i="2"/>
  <c r="O1551" i="2" s="1"/>
  <c r="P1551" i="2" s="1"/>
  <c r="K1551" i="2"/>
  <c r="M1551" i="2" s="1"/>
  <c r="G1551" i="2"/>
  <c r="AD1550" i="2"/>
  <c r="AC1550" i="2"/>
  <c r="K1550" i="2"/>
  <c r="L1550" i="2" s="1"/>
  <c r="G1550" i="2"/>
  <c r="AD1549" i="2"/>
  <c r="AC1549" i="2"/>
  <c r="L1549" i="2"/>
  <c r="K1549" i="2"/>
  <c r="M1549" i="2" s="1"/>
  <c r="G1549" i="2"/>
  <c r="AD1548" i="2"/>
  <c r="AC1548" i="2"/>
  <c r="K1548" i="2"/>
  <c r="L1548" i="2" s="1"/>
  <c r="G1548" i="2"/>
  <c r="AD1547" i="2"/>
  <c r="AC1547" i="2"/>
  <c r="L1547" i="2"/>
  <c r="O1547" i="2" s="1"/>
  <c r="P1547" i="2" s="1"/>
  <c r="K1547" i="2"/>
  <c r="M1547" i="2" s="1"/>
  <c r="G1547" i="2"/>
  <c r="AD1546" i="2"/>
  <c r="AC1546" i="2"/>
  <c r="K1546" i="2"/>
  <c r="L1546" i="2" s="1"/>
  <c r="G1546" i="2"/>
  <c r="AD1545" i="2"/>
  <c r="AC1545" i="2"/>
  <c r="L1545" i="2"/>
  <c r="K1545" i="2"/>
  <c r="M1545" i="2" s="1"/>
  <c r="G1545" i="2"/>
  <c r="AD1544" i="2"/>
  <c r="AC1544" i="2"/>
  <c r="K1544" i="2"/>
  <c r="L1544" i="2" s="1"/>
  <c r="G1544" i="2"/>
  <c r="AD1543" i="2"/>
  <c r="AC1543" i="2"/>
  <c r="L1543" i="2"/>
  <c r="O1543" i="2" s="1"/>
  <c r="P1543" i="2" s="1"/>
  <c r="K1543" i="2"/>
  <c r="M1543" i="2" s="1"/>
  <c r="G1543" i="2"/>
  <c r="AD1542" i="2"/>
  <c r="AC1542" i="2"/>
  <c r="K1542" i="2"/>
  <c r="L1542" i="2" s="1"/>
  <c r="G1542" i="2"/>
  <c r="AD1541" i="2"/>
  <c r="AC1541" i="2"/>
  <c r="L1541" i="2"/>
  <c r="K1541" i="2"/>
  <c r="M1541" i="2" s="1"/>
  <c r="G1541" i="2"/>
  <c r="AD1540" i="2"/>
  <c r="AC1540" i="2"/>
  <c r="K1540" i="2"/>
  <c r="L1540" i="2" s="1"/>
  <c r="G1540" i="2"/>
  <c r="AD1539" i="2"/>
  <c r="AC1539" i="2"/>
  <c r="L1539" i="2"/>
  <c r="O1539" i="2" s="1"/>
  <c r="P1539" i="2" s="1"/>
  <c r="K1539" i="2"/>
  <c r="M1539" i="2" s="1"/>
  <c r="G1539" i="2"/>
  <c r="AD1538" i="2"/>
  <c r="AC1538" i="2"/>
  <c r="K1538" i="2"/>
  <c r="L1538" i="2" s="1"/>
  <c r="G1538" i="2"/>
  <c r="AD1537" i="2"/>
  <c r="AC1537" i="2"/>
  <c r="L1537" i="2"/>
  <c r="K1537" i="2"/>
  <c r="M1537" i="2" s="1"/>
  <c r="G1537" i="2"/>
  <c r="AD1536" i="2"/>
  <c r="AC1536" i="2"/>
  <c r="K1536" i="2"/>
  <c r="L1536" i="2" s="1"/>
  <c r="G1536" i="2"/>
  <c r="AD1535" i="2"/>
  <c r="AC1535" i="2"/>
  <c r="L1535" i="2"/>
  <c r="O1535" i="2" s="1"/>
  <c r="P1535" i="2" s="1"/>
  <c r="K1535" i="2"/>
  <c r="M1535" i="2" s="1"/>
  <c r="G1535" i="2"/>
  <c r="AD1534" i="2"/>
  <c r="AC1534" i="2"/>
  <c r="K1534" i="2"/>
  <c r="L1534" i="2" s="1"/>
  <c r="G1534" i="2"/>
  <c r="AD1533" i="2"/>
  <c r="AC1533" i="2"/>
  <c r="L1533" i="2"/>
  <c r="K1533" i="2"/>
  <c r="M1533" i="2" s="1"/>
  <c r="G1533" i="2"/>
  <c r="AD1532" i="2"/>
  <c r="AC1532" i="2"/>
  <c r="K1532" i="2"/>
  <c r="L1532" i="2" s="1"/>
  <c r="G1532" i="2"/>
  <c r="AD1531" i="2"/>
  <c r="AC1531" i="2"/>
  <c r="L1531" i="2"/>
  <c r="O1531" i="2" s="1"/>
  <c r="P1531" i="2" s="1"/>
  <c r="K1531" i="2"/>
  <c r="M1531" i="2" s="1"/>
  <c r="G1531" i="2"/>
  <c r="AD1530" i="2"/>
  <c r="AC1530" i="2"/>
  <c r="K1530" i="2"/>
  <c r="L1530" i="2" s="1"/>
  <c r="G1530" i="2"/>
  <c r="AD1529" i="2"/>
  <c r="AC1529" i="2"/>
  <c r="L1529" i="2"/>
  <c r="K1529" i="2"/>
  <c r="M1529" i="2" s="1"/>
  <c r="G1529" i="2"/>
  <c r="AD1528" i="2"/>
  <c r="AC1528" i="2"/>
  <c r="K1528" i="2"/>
  <c r="L1528" i="2" s="1"/>
  <c r="G1528" i="2"/>
  <c r="AD1527" i="2"/>
  <c r="AC1527" i="2"/>
  <c r="L1527" i="2"/>
  <c r="O1527" i="2" s="1"/>
  <c r="P1527" i="2" s="1"/>
  <c r="K1527" i="2"/>
  <c r="M1527" i="2" s="1"/>
  <c r="G1527" i="2"/>
  <c r="AD1526" i="2"/>
  <c r="AC1526" i="2"/>
  <c r="K1526" i="2"/>
  <c r="L1526" i="2" s="1"/>
  <c r="G1526" i="2"/>
  <c r="AD1525" i="2"/>
  <c r="AC1525" i="2"/>
  <c r="L1525" i="2"/>
  <c r="K1525" i="2"/>
  <c r="M1525" i="2" s="1"/>
  <c r="G1525" i="2"/>
  <c r="AD1524" i="2"/>
  <c r="AC1524" i="2"/>
  <c r="K1524" i="2"/>
  <c r="L1524" i="2" s="1"/>
  <c r="G1524" i="2"/>
  <c r="AD1523" i="2"/>
  <c r="AC1523" i="2"/>
  <c r="L1523" i="2"/>
  <c r="O1523" i="2" s="1"/>
  <c r="P1523" i="2" s="1"/>
  <c r="K1523" i="2"/>
  <c r="M1523" i="2" s="1"/>
  <c r="G1523" i="2"/>
  <c r="AD1522" i="2"/>
  <c r="AC1522" i="2"/>
  <c r="K1522" i="2"/>
  <c r="L1522" i="2" s="1"/>
  <c r="G1522" i="2"/>
  <c r="AD1521" i="2"/>
  <c r="AC1521" i="2"/>
  <c r="L1521" i="2"/>
  <c r="K1521" i="2"/>
  <c r="M1521" i="2" s="1"/>
  <c r="G1521" i="2"/>
  <c r="AD1520" i="2"/>
  <c r="AC1520" i="2"/>
  <c r="K1520" i="2"/>
  <c r="L1520" i="2" s="1"/>
  <c r="G1520" i="2"/>
  <c r="AD1519" i="2"/>
  <c r="AC1519" i="2"/>
  <c r="L1519" i="2"/>
  <c r="O1519" i="2" s="1"/>
  <c r="P1519" i="2" s="1"/>
  <c r="K1519" i="2"/>
  <c r="M1519" i="2" s="1"/>
  <c r="G1519" i="2"/>
  <c r="AD1518" i="2"/>
  <c r="AC1518" i="2"/>
  <c r="K1518" i="2"/>
  <c r="L1518" i="2" s="1"/>
  <c r="G1518" i="2"/>
  <c r="AD1517" i="2"/>
  <c r="AC1517" i="2"/>
  <c r="L1517" i="2"/>
  <c r="K1517" i="2"/>
  <c r="M1517" i="2" s="1"/>
  <c r="G1517" i="2"/>
  <c r="AD1516" i="2"/>
  <c r="AC1516" i="2"/>
  <c r="K1516" i="2"/>
  <c r="L1516" i="2" s="1"/>
  <c r="G1516" i="2"/>
  <c r="AD1515" i="2"/>
  <c r="AC1515" i="2"/>
  <c r="L1515" i="2"/>
  <c r="O1515" i="2" s="1"/>
  <c r="P1515" i="2" s="1"/>
  <c r="K1515" i="2"/>
  <c r="M1515" i="2" s="1"/>
  <c r="G1515" i="2"/>
  <c r="AD1514" i="2"/>
  <c r="AC1514" i="2"/>
  <c r="K1514" i="2"/>
  <c r="L1514" i="2" s="1"/>
  <c r="G1514" i="2"/>
  <c r="AD1513" i="2"/>
  <c r="AC1513" i="2"/>
  <c r="L1513" i="2"/>
  <c r="K1513" i="2"/>
  <c r="M1513" i="2" s="1"/>
  <c r="G1513" i="2"/>
  <c r="AD1512" i="2"/>
  <c r="AC1512" i="2"/>
  <c r="K1512" i="2"/>
  <c r="L1512" i="2" s="1"/>
  <c r="G1512" i="2"/>
  <c r="AD1511" i="2"/>
  <c r="AC1511" i="2"/>
  <c r="L1511" i="2"/>
  <c r="O1511" i="2" s="1"/>
  <c r="P1511" i="2" s="1"/>
  <c r="K1511" i="2"/>
  <c r="M1511" i="2" s="1"/>
  <c r="G1511" i="2"/>
  <c r="AD1510" i="2"/>
  <c r="AC1510" i="2"/>
  <c r="K1510" i="2"/>
  <c r="L1510" i="2" s="1"/>
  <c r="G1510" i="2"/>
  <c r="AD1509" i="2"/>
  <c r="AC1509" i="2"/>
  <c r="L1509" i="2"/>
  <c r="K1509" i="2"/>
  <c r="M1509" i="2" s="1"/>
  <c r="G1509" i="2"/>
  <c r="AD1508" i="2"/>
  <c r="AC1508" i="2"/>
  <c r="K1508" i="2"/>
  <c r="L1508" i="2" s="1"/>
  <c r="G1508" i="2"/>
  <c r="AD1507" i="2"/>
  <c r="AC1507" i="2"/>
  <c r="L1507" i="2"/>
  <c r="O1507" i="2" s="1"/>
  <c r="P1507" i="2" s="1"/>
  <c r="K1507" i="2"/>
  <c r="M1507" i="2" s="1"/>
  <c r="G1507" i="2"/>
  <c r="AD1506" i="2"/>
  <c r="AC1506" i="2"/>
  <c r="K1506" i="2"/>
  <c r="L1506" i="2" s="1"/>
  <c r="G1506" i="2"/>
  <c r="AD1505" i="2"/>
  <c r="AC1505" i="2"/>
  <c r="L1505" i="2"/>
  <c r="K1505" i="2"/>
  <c r="M1505" i="2" s="1"/>
  <c r="G1505" i="2"/>
  <c r="AD1504" i="2"/>
  <c r="AC1504" i="2"/>
  <c r="K1504" i="2"/>
  <c r="L1504" i="2" s="1"/>
  <c r="G1504" i="2"/>
  <c r="AD1503" i="2"/>
  <c r="AC1503" i="2"/>
  <c r="L1503" i="2"/>
  <c r="O1503" i="2" s="1"/>
  <c r="P1503" i="2" s="1"/>
  <c r="K1503" i="2"/>
  <c r="M1503" i="2" s="1"/>
  <c r="G1503" i="2"/>
  <c r="AD1502" i="2"/>
  <c r="AC1502" i="2"/>
  <c r="K1502" i="2"/>
  <c r="L1502" i="2" s="1"/>
  <c r="G1502" i="2"/>
  <c r="AD1501" i="2"/>
  <c r="AC1501" i="2"/>
  <c r="L1501" i="2"/>
  <c r="K1501" i="2"/>
  <c r="M1501" i="2" s="1"/>
  <c r="G1501" i="2"/>
  <c r="AD1500" i="2"/>
  <c r="AC1500" i="2"/>
  <c r="K1500" i="2"/>
  <c r="L1500" i="2" s="1"/>
  <c r="G1500" i="2"/>
  <c r="AD1499" i="2"/>
  <c r="AC1499" i="2"/>
  <c r="L1499" i="2"/>
  <c r="O1499" i="2" s="1"/>
  <c r="P1499" i="2" s="1"/>
  <c r="K1499" i="2"/>
  <c r="M1499" i="2" s="1"/>
  <c r="G1499" i="2"/>
  <c r="AD1498" i="2"/>
  <c r="AC1498" i="2"/>
  <c r="K1498" i="2"/>
  <c r="L1498" i="2" s="1"/>
  <c r="G1498" i="2"/>
  <c r="AD1497" i="2"/>
  <c r="AC1497" i="2"/>
  <c r="L1497" i="2"/>
  <c r="K1497" i="2"/>
  <c r="M1497" i="2" s="1"/>
  <c r="G1497" i="2"/>
  <c r="AD1496" i="2"/>
  <c r="AC1496" i="2"/>
  <c r="K1496" i="2"/>
  <c r="L1496" i="2" s="1"/>
  <c r="G1496" i="2"/>
  <c r="AD1495" i="2"/>
  <c r="AC1495" i="2"/>
  <c r="L1495" i="2"/>
  <c r="O1495" i="2" s="1"/>
  <c r="P1495" i="2" s="1"/>
  <c r="K1495" i="2"/>
  <c r="M1495" i="2" s="1"/>
  <c r="G1495" i="2"/>
  <c r="AD1494" i="2"/>
  <c r="AC1494" i="2"/>
  <c r="K1494" i="2"/>
  <c r="L1494" i="2" s="1"/>
  <c r="G1494" i="2"/>
  <c r="AD1493" i="2"/>
  <c r="AC1493" i="2"/>
  <c r="L1493" i="2"/>
  <c r="K1493" i="2"/>
  <c r="M1493" i="2" s="1"/>
  <c r="G1493" i="2"/>
  <c r="AD1492" i="2"/>
  <c r="AC1492" i="2"/>
  <c r="K1492" i="2"/>
  <c r="L1492" i="2" s="1"/>
  <c r="G1492" i="2"/>
  <c r="AD1491" i="2"/>
  <c r="AC1491" i="2"/>
  <c r="L1491" i="2"/>
  <c r="O1491" i="2" s="1"/>
  <c r="P1491" i="2" s="1"/>
  <c r="K1491" i="2"/>
  <c r="M1491" i="2" s="1"/>
  <c r="G1491" i="2"/>
  <c r="AD1490" i="2"/>
  <c r="AC1490" i="2"/>
  <c r="K1490" i="2"/>
  <c r="L1490" i="2" s="1"/>
  <c r="G1490" i="2"/>
  <c r="AD1489" i="2"/>
  <c r="AC1489" i="2"/>
  <c r="L1489" i="2"/>
  <c r="K1489" i="2"/>
  <c r="M1489" i="2" s="1"/>
  <c r="G1489" i="2"/>
  <c r="AD1488" i="2"/>
  <c r="AC1488" i="2"/>
  <c r="K1488" i="2"/>
  <c r="L1488" i="2" s="1"/>
  <c r="G1488" i="2"/>
  <c r="AD1487" i="2"/>
  <c r="AC1487" i="2"/>
  <c r="L1487" i="2"/>
  <c r="O1487" i="2" s="1"/>
  <c r="P1487" i="2" s="1"/>
  <c r="K1487" i="2"/>
  <c r="M1487" i="2" s="1"/>
  <c r="G1487" i="2"/>
  <c r="AD1486" i="2"/>
  <c r="AC1486" i="2"/>
  <c r="K1486" i="2"/>
  <c r="L1486" i="2" s="1"/>
  <c r="G1486" i="2"/>
  <c r="AD1485" i="2"/>
  <c r="AC1485" i="2"/>
  <c r="L1485" i="2"/>
  <c r="K1485" i="2"/>
  <c r="M1485" i="2" s="1"/>
  <c r="G1485" i="2"/>
  <c r="AD1484" i="2"/>
  <c r="AC1484" i="2"/>
  <c r="K1484" i="2"/>
  <c r="L1484" i="2" s="1"/>
  <c r="G1484" i="2"/>
  <c r="AD1483" i="2"/>
  <c r="AC1483" i="2"/>
  <c r="L1483" i="2"/>
  <c r="O1483" i="2" s="1"/>
  <c r="P1483" i="2" s="1"/>
  <c r="K1483" i="2"/>
  <c r="M1483" i="2" s="1"/>
  <c r="G1483" i="2"/>
  <c r="AD1482" i="2"/>
  <c r="AC1482" i="2"/>
  <c r="K1482" i="2"/>
  <c r="L1482" i="2" s="1"/>
  <c r="G1482" i="2"/>
  <c r="AD1481" i="2"/>
  <c r="AC1481" i="2"/>
  <c r="L1481" i="2"/>
  <c r="K1481" i="2"/>
  <c r="M1481" i="2" s="1"/>
  <c r="G1481" i="2"/>
  <c r="AD1480" i="2"/>
  <c r="AC1480" i="2"/>
  <c r="K1480" i="2"/>
  <c r="L1480" i="2" s="1"/>
  <c r="G1480" i="2"/>
  <c r="AD1479" i="2"/>
  <c r="AC1479" i="2"/>
  <c r="L1479" i="2"/>
  <c r="O1479" i="2" s="1"/>
  <c r="P1479" i="2" s="1"/>
  <c r="K1479" i="2"/>
  <c r="M1479" i="2" s="1"/>
  <c r="G1479" i="2"/>
  <c r="AD1478" i="2"/>
  <c r="AC1478" i="2"/>
  <c r="K1478" i="2"/>
  <c r="L1478" i="2" s="1"/>
  <c r="G1478" i="2"/>
  <c r="AD1477" i="2"/>
  <c r="AC1477" i="2"/>
  <c r="L1477" i="2"/>
  <c r="K1477" i="2"/>
  <c r="M1477" i="2" s="1"/>
  <c r="G1477" i="2"/>
  <c r="AD1476" i="2"/>
  <c r="AC1476" i="2"/>
  <c r="K1476" i="2"/>
  <c r="L1476" i="2" s="1"/>
  <c r="G1476" i="2"/>
  <c r="AD1475" i="2"/>
  <c r="AC1475" i="2"/>
  <c r="L1475" i="2"/>
  <c r="O1475" i="2" s="1"/>
  <c r="P1475" i="2" s="1"/>
  <c r="K1475" i="2"/>
  <c r="M1475" i="2" s="1"/>
  <c r="G1475" i="2"/>
  <c r="AD1474" i="2"/>
  <c r="AC1474" i="2"/>
  <c r="K1474" i="2"/>
  <c r="L1474" i="2" s="1"/>
  <c r="G1474" i="2"/>
  <c r="AD1473" i="2"/>
  <c r="AC1473" i="2"/>
  <c r="L1473" i="2"/>
  <c r="K1473" i="2"/>
  <c r="M1473" i="2" s="1"/>
  <c r="G1473" i="2"/>
  <c r="AD1472" i="2"/>
  <c r="AC1472" i="2"/>
  <c r="K1472" i="2"/>
  <c r="L1472" i="2" s="1"/>
  <c r="G1472" i="2"/>
  <c r="AD1471" i="2"/>
  <c r="AC1471" i="2"/>
  <c r="L1471" i="2"/>
  <c r="O1471" i="2" s="1"/>
  <c r="P1471" i="2" s="1"/>
  <c r="K1471" i="2"/>
  <c r="M1471" i="2" s="1"/>
  <c r="G1471" i="2"/>
  <c r="AD1470" i="2"/>
  <c r="AC1470" i="2"/>
  <c r="K1470" i="2"/>
  <c r="L1470" i="2" s="1"/>
  <c r="G1470" i="2"/>
  <c r="AD1469" i="2"/>
  <c r="AC1469" i="2"/>
  <c r="L1469" i="2"/>
  <c r="K1469" i="2"/>
  <c r="M1469" i="2" s="1"/>
  <c r="G1469" i="2"/>
  <c r="AD1468" i="2"/>
  <c r="AC1468" i="2"/>
  <c r="K1468" i="2"/>
  <c r="L1468" i="2" s="1"/>
  <c r="G1468" i="2"/>
  <c r="AD1467" i="2"/>
  <c r="AC1467" i="2"/>
  <c r="L1467" i="2"/>
  <c r="O1467" i="2" s="1"/>
  <c r="P1467" i="2" s="1"/>
  <c r="K1467" i="2"/>
  <c r="M1467" i="2" s="1"/>
  <c r="G1467" i="2"/>
  <c r="AD1466" i="2"/>
  <c r="AC1466" i="2"/>
  <c r="K1466" i="2"/>
  <c r="L1466" i="2" s="1"/>
  <c r="G1466" i="2"/>
  <c r="AD1465" i="2"/>
  <c r="AC1465" i="2"/>
  <c r="L1465" i="2"/>
  <c r="K1465" i="2"/>
  <c r="M1465" i="2" s="1"/>
  <c r="G1465" i="2"/>
  <c r="AD1464" i="2"/>
  <c r="AC1464" i="2"/>
  <c r="K1464" i="2"/>
  <c r="L1464" i="2" s="1"/>
  <c r="G1464" i="2"/>
  <c r="AD1463" i="2"/>
  <c r="AC1463" i="2"/>
  <c r="L1463" i="2"/>
  <c r="O1463" i="2" s="1"/>
  <c r="P1463" i="2" s="1"/>
  <c r="K1463" i="2"/>
  <c r="M1463" i="2" s="1"/>
  <c r="G1463" i="2"/>
  <c r="AD1462" i="2"/>
  <c r="AC1462" i="2"/>
  <c r="K1462" i="2"/>
  <c r="L1462" i="2" s="1"/>
  <c r="G1462" i="2"/>
  <c r="AD1461" i="2"/>
  <c r="AC1461" i="2"/>
  <c r="L1461" i="2"/>
  <c r="K1461" i="2"/>
  <c r="M1461" i="2" s="1"/>
  <c r="G1461" i="2"/>
  <c r="AD1460" i="2"/>
  <c r="AC1460" i="2"/>
  <c r="K1460" i="2"/>
  <c r="L1460" i="2" s="1"/>
  <c r="G1460" i="2"/>
  <c r="AD1459" i="2"/>
  <c r="AC1459" i="2"/>
  <c r="L1459" i="2"/>
  <c r="O1459" i="2" s="1"/>
  <c r="P1459" i="2" s="1"/>
  <c r="K1459" i="2"/>
  <c r="M1459" i="2" s="1"/>
  <c r="G1459" i="2"/>
  <c r="AD1458" i="2"/>
  <c r="AC1458" i="2"/>
  <c r="K1458" i="2"/>
  <c r="L1458" i="2" s="1"/>
  <c r="G1458" i="2"/>
  <c r="AD1457" i="2"/>
  <c r="AC1457" i="2"/>
  <c r="L1457" i="2"/>
  <c r="K1457" i="2"/>
  <c r="M1457" i="2" s="1"/>
  <c r="G1457" i="2"/>
  <c r="AD1456" i="2"/>
  <c r="AC1456" i="2"/>
  <c r="K1456" i="2"/>
  <c r="L1456" i="2" s="1"/>
  <c r="G1456" i="2"/>
  <c r="AD1455" i="2"/>
  <c r="AC1455" i="2"/>
  <c r="L1455" i="2"/>
  <c r="O1455" i="2" s="1"/>
  <c r="P1455" i="2" s="1"/>
  <c r="K1455" i="2"/>
  <c r="M1455" i="2" s="1"/>
  <c r="G1455" i="2"/>
  <c r="AD1454" i="2"/>
  <c r="AC1454" i="2"/>
  <c r="K1454" i="2"/>
  <c r="L1454" i="2" s="1"/>
  <c r="G1454" i="2"/>
  <c r="AD1453" i="2"/>
  <c r="AC1453" i="2"/>
  <c r="L1453" i="2"/>
  <c r="K1453" i="2"/>
  <c r="M1453" i="2" s="1"/>
  <c r="G1453" i="2"/>
  <c r="AD1452" i="2"/>
  <c r="AC1452" i="2"/>
  <c r="K1452" i="2"/>
  <c r="L1452" i="2" s="1"/>
  <c r="G1452" i="2"/>
  <c r="AD1451" i="2"/>
  <c r="AC1451" i="2"/>
  <c r="L1451" i="2"/>
  <c r="O1451" i="2" s="1"/>
  <c r="P1451" i="2" s="1"/>
  <c r="K1451" i="2"/>
  <c r="M1451" i="2" s="1"/>
  <c r="G1451" i="2"/>
  <c r="AD1450" i="2"/>
  <c r="AC1450" i="2"/>
  <c r="K1450" i="2"/>
  <c r="L1450" i="2" s="1"/>
  <c r="G1450" i="2"/>
  <c r="AD1449" i="2"/>
  <c r="AC1449" i="2"/>
  <c r="L1449" i="2"/>
  <c r="K1449" i="2"/>
  <c r="M1449" i="2" s="1"/>
  <c r="G1449" i="2"/>
  <c r="AD1448" i="2"/>
  <c r="AC1448" i="2"/>
  <c r="K1448" i="2"/>
  <c r="L1448" i="2" s="1"/>
  <c r="G1448" i="2"/>
  <c r="AD1447" i="2"/>
  <c r="AC1447" i="2"/>
  <c r="L1447" i="2"/>
  <c r="O1447" i="2" s="1"/>
  <c r="P1447" i="2" s="1"/>
  <c r="K1447" i="2"/>
  <c r="M1447" i="2" s="1"/>
  <c r="G1447" i="2"/>
  <c r="AD1446" i="2"/>
  <c r="AC1446" i="2"/>
  <c r="K1446" i="2"/>
  <c r="L1446" i="2" s="1"/>
  <c r="G1446" i="2"/>
  <c r="AD1445" i="2"/>
  <c r="AC1445" i="2"/>
  <c r="L1445" i="2"/>
  <c r="K1445" i="2"/>
  <c r="M1445" i="2" s="1"/>
  <c r="G1445" i="2"/>
  <c r="AD1444" i="2"/>
  <c r="AC1444" i="2"/>
  <c r="K1444" i="2"/>
  <c r="L1444" i="2" s="1"/>
  <c r="G1444" i="2"/>
  <c r="AD1443" i="2"/>
  <c r="AC1443" i="2"/>
  <c r="L1443" i="2"/>
  <c r="O1443" i="2" s="1"/>
  <c r="P1443" i="2" s="1"/>
  <c r="K1443" i="2"/>
  <c r="M1443" i="2" s="1"/>
  <c r="G1443" i="2"/>
  <c r="AD1442" i="2"/>
  <c r="AC1442" i="2"/>
  <c r="K1442" i="2"/>
  <c r="L1442" i="2" s="1"/>
  <c r="G1442" i="2"/>
  <c r="AD1441" i="2"/>
  <c r="AC1441" i="2"/>
  <c r="L1441" i="2"/>
  <c r="K1441" i="2"/>
  <c r="M1441" i="2" s="1"/>
  <c r="G1441" i="2"/>
  <c r="AD1440" i="2"/>
  <c r="AC1440" i="2"/>
  <c r="K1440" i="2"/>
  <c r="L1440" i="2" s="1"/>
  <c r="G1440" i="2"/>
  <c r="AD1439" i="2"/>
  <c r="AC1439" i="2"/>
  <c r="L1439" i="2"/>
  <c r="O1439" i="2" s="1"/>
  <c r="P1439" i="2" s="1"/>
  <c r="K1439" i="2"/>
  <c r="M1439" i="2" s="1"/>
  <c r="G1439" i="2"/>
  <c r="AD1438" i="2"/>
  <c r="AC1438" i="2"/>
  <c r="K1438" i="2"/>
  <c r="L1438" i="2" s="1"/>
  <c r="G1438" i="2"/>
  <c r="AD1437" i="2"/>
  <c r="AC1437" i="2"/>
  <c r="L1437" i="2"/>
  <c r="K1437" i="2"/>
  <c r="M1437" i="2" s="1"/>
  <c r="G1437" i="2"/>
  <c r="AD1436" i="2"/>
  <c r="AC1436" i="2"/>
  <c r="K1436" i="2"/>
  <c r="L1436" i="2" s="1"/>
  <c r="G1436" i="2"/>
  <c r="AD1435" i="2"/>
  <c r="AC1435" i="2"/>
  <c r="L1435" i="2"/>
  <c r="O1435" i="2" s="1"/>
  <c r="P1435" i="2" s="1"/>
  <c r="K1435" i="2"/>
  <c r="M1435" i="2" s="1"/>
  <c r="G1435" i="2"/>
  <c r="AD1434" i="2"/>
  <c r="AC1434" i="2"/>
  <c r="K1434" i="2"/>
  <c r="L1434" i="2" s="1"/>
  <c r="G1434" i="2"/>
  <c r="AD1433" i="2"/>
  <c r="AC1433" i="2"/>
  <c r="L1433" i="2"/>
  <c r="K1433" i="2"/>
  <c r="M1433" i="2" s="1"/>
  <c r="G1433" i="2"/>
  <c r="AD1432" i="2"/>
  <c r="AC1432" i="2"/>
  <c r="K1432" i="2"/>
  <c r="L1432" i="2" s="1"/>
  <c r="G1432" i="2"/>
  <c r="AD1431" i="2"/>
  <c r="AC1431" i="2"/>
  <c r="L1431" i="2"/>
  <c r="O1431" i="2" s="1"/>
  <c r="P1431" i="2" s="1"/>
  <c r="K1431" i="2"/>
  <c r="M1431" i="2" s="1"/>
  <c r="G1431" i="2"/>
  <c r="AD1430" i="2"/>
  <c r="AC1430" i="2"/>
  <c r="K1430" i="2"/>
  <c r="L1430" i="2" s="1"/>
  <c r="G1430" i="2"/>
  <c r="AD1429" i="2"/>
  <c r="AC1429" i="2"/>
  <c r="L1429" i="2"/>
  <c r="K1429" i="2"/>
  <c r="M1429" i="2" s="1"/>
  <c r="G1429" i="2"/>
  <c r="AD1428" i="2"/>
  <c r="AC1428" i="2"/>
  <c r="K1428" i="2"/>
  <c r="L1428" i="2" s="1"/>
  <c r="G1428" i="2"/>
  <c r="AD1427" i="2"/>
  <c r="AC1427" i="2"/>
  <c r="L1427" i="2"/>
  <c r="O1427" i="2" s="1"/>
  <c r="P1427" i="2" s="1"/>
  <c r="K1427" i="2"/>
  <c r="M1427" i="2" s="1"/>
  <c r="G1427" i="2"/>
  <c r="AD1426" i="2"/>
  <c r="AC1426" i="2"/>
  <c r="K1426" i="2"/>
  <c r="L1426" i="2" s="1"/>
  <c r="G1426" i="2"/>
  <c r="AD1425" i="2"/>
  <c r="AC1425" i="2"/>
  <c r="L1425" i="2"/>
  <c r="K1425" i="2"/>
  <c r="M1425" i="2" s="1"/>
  <c r="G1425" i="2"/>
  <c r="AD1424" i="2"/>
  <c r="AC1424" i="2"/>
  <c r="K1424" i="2"/>
  <c r="L1424" i="2" s="1"/>
  <c r="G1424" i="2"/>
  <c r="AD1423" i="2"/>
  <c r="AC1423" i="2"/>
  <c r="L1423" i="2"/>
  <c r="O1423" i="2" s="1"/>
  <c r="P1423" i="2" s="1"/>
  <c r="K1423" i="2"/>
  <c r="M1423" i="2" s="1"/>
  <c r="G1423" i="2"/>
  <c r="AD1422" i="2"/>
  <c r="AC1422" i="2"/>
  <c r="K1422" i="2"/>
  <c r="L1422" i="2" s="1"/>
  <c r="G1422" i="2"/>
  <c r="AD1421" i="2"/>
  <c r="AC1421" i="2"/>
  <c r="L1421" i="2"/>
  <c r="K1421" i="2"/>
  <c r="M1421" i="2" s="1"/>
  <c r="G1421" i="2"/>
  <c r="AD1420" i="2"/>
  <c r="AC1420" i="2"/>
  <c r="K1420" i="2"/>
  <c r="L1420" i="2" s="1"/>
  <c r="G1420" i="2"/>
  <c r="AD1419" i="2"/>
  <c r="AC1419" i="2"/>
  <c r="L1419" i="2"/>
  <c r="O1419" i="2" s="1"/>
  <c r="P1419" i="2" s="1"/>
  <c r="K1419" i="2"/>
  <c r="M1419" i="2" s="1"/>
  <c r="G1419" i="2"/>
  <c r="AD1418" i="2"/>
  <c r="AC1418" i="2"/>
  <c r="K1418" i="2"/>
  <c r="L1418" i="2" s="1"/>
  <c r="G1418" i="2"/>
  <c r="AD1417" i="2"/>
  <c r="AC1417" i="2"/>
  <c r="L1417" i="2"/>
  <c r="K1417" i="2"/>
  <c r="M1417" i="2" s="1"/>
  <c r="G1417" i="2"/>
  <c r="AD1416" i="2"/>
  <c r="AC1416" i="2"/>
  <c r="K1416" i="2"/>
  <c r="L1416" i="2" s="1"/>
  <c r="G1416" i="2"/>
  <c r="AD1415" i="2"/>
  <c r="AC1415" i="2"/>
  <c r="L1415" i="2"/>
  <c r="O1415" i="2" s="1"/>
  <c r="P1415" i="2" s="1"/>
  <c r="K1415" i="2"/>
  <c r="M1415" i="2" s="1"/>
  <c r="G1415" i="2"/>
  <c r="AD1414" i="2"/>
  <c r="AC1414" i="2"/>
  <c r="K1414" i="2"/>
  <c r="L1414" i="2" s="1"/>
  <c r="G1414" i="2"/>
  <c r="AD1413" i="2"/>
  <c r="AC1413" i="2"/>
  <c r="L1413" i="2"/>
  <c r="K1413" i="2"/>
  <c r="M1413" i="2" s="1"/>
  <c r="G1413" i="2"/>
  <c r="AD1412" i="2"/>
  <c r="AC1412" i="2"/>
  <c r="K1412" i="2"/>
  <c r="L1412" i="2" s="1"/>
  <c r="G1412" i="2"/>
  <c r="AD1411" i="2"/>
  <c r="AC1411" i="2"/>
  <c r="L1411" i="2"/>
  <c r="O1411" i="2" s="1"/>
  <c r="P1411" i="2" s="1"/>
  <c r="K1411" i="2"/>
  <c r="M1411" i="2" s="1"/>
  <c r="G1411" i="2"/>
  <c r="AD1410" i="2"/>
  <c r="AC1410" i="2"/>
  <c r="K1410" i="2"/>
  <c r="L1410" i="2" s="1"/>
  <c r="G1410" i="2"/>
  <c r="AD1409" i="2"/>
  <c r="AC1409" i="2"/>
  <c r="L1409" i="2"/>
  <c r="K1409" i="2"/>
  <c r="M1409" i="2" s="1"/>
  <c r="G1409" i="2"/>
  <c r="AD1408" i="2"/>
  <c r="AC1408" i="2"/>
  <c r="K1408" i="2"/>
  <c r="L1408" i="2" s="1"/>
  <c r="G1408" i="2"/>
  <c r="AD1407" i="2"/>
  <c r="AC1407" i="2"/>
  <c r="L1407" i="2"/>
  <c r="O1407" i="2" s="1"/>
  <c r="P1407" i="2" s="1"/>
  <c r="K1407" i="2"/>
  <c r="M1407" i="2" s="1"/>
  <c r="G1407" i="2"/>
  <c r="AD1406" i="2"/>
  <c r="AC1406" i="2"/>
  <c r="K1406" i="2"/>
  <c r="L1406" i="2" s="1"/>
  <c r="G1406" i="2"/>
  <c r="AD1405" i="2"/>
  <c r="AC1405" i="2"/>
  <c r="L1405" i="2"/>
  <c r="K1405" i="2"/>
  <c r="M1405" i="2" s="1"/>
  <c r="G1405" i="2"/>
  <c r="AD1404" i="2"/>
  <c r="AC1404" i="2"/>
  <c r="K1404" i="2"/>
  <c r="L1404" i="2" s="1"/>
  <c r="G1404" i="2"/>
  <c r="AD1403" i="2"/>
  <c r="AC1403" i="2"/>
  <c r="L1403" i="2"/>
  <c r="O1403" i="2" s="1"/>
  <c r="P1403" i="2" s="1"/>
  <c r="K1403" i="2"/>
  <c r="M1403" i="2" s="1"/>
  <c r="G1403" i="2"/>
  <c r="AD1402" i="2"/>
  <c r="AC1402" i="2"/>
  <c r="K1402" i="2"/>
  <c r="L1402" i="2" s="1"/>
  <c r="G1402" i="2"/>
  <c r="AD1401" i="2"/>
  <c r="AC1401" i="2"/>
  <c r="L1401" i="2"/>
  <c r="K1401" i="2"/>
  <c r="M1401" i="2" s="1"/>
  <c r="G1401" i="2"/>
  <c r="AD1400" i="2"/>
  <c r="AC1400" i="2"/>
  <c r="K1400" i="2"/>
  <c r="L1400" i="2" s="1"/>
  <c r="G1400" i="2"/>
  <c r="AD1399" i="2"/>
  <c r="AC1399" i="2"/>
  <c r="L1399" i="2"/>
  <c r="O1399" i="2" s="1"/>
  <c r="P1399" i="2" s="1"/>
  <c r="K1399" i="2"/>
  <c r="M1399" i="2" s="1"/>
  <c r="G1399" i="2"/>
  <c r="AD1398" i="2"/>
  <c r="AC1398" i="2"/>
  <c r="K1398" i="2"/>
  <c r="L1398" i="2" s="1"/>
  <c r="G1398" i="2"/>
  <c r="AD1397" i="2"/>
  <c r="AC1397" i="2"/>
  <c r="L1397" i="2"/>
  <c r="K1397" i="2"/>
  <c r="M1397" i="2" s="1"/>
  <c r="G1397" i="2"/>
  <c r="AD1396" i="2"/>
  <c r="AC1396" i="2"/>
  <c r="K1396" i="2"/>
  <c r="L1396" i="2" s="1"/>
  <c r="G1396" i="2"/>
  <c r="AD1395" i="2"/>
  <c r="AC1395" i="2"/>
  <c r="L1395" i="2"/>
  <c r="O1395" i="2" s="1"/>
  <c r="P1395" i="2" s="1"/>
  <c r="K1395" i="2"/>
  <c r="M1395" i="2" s="1"/>
  <c r="G1395" i="2"/>
  <c r="AD1394" i="2"/>
  <c r="AC1394" i="2"/>
  <c r="K1394" i="2"/>
  <c r="L1394" i="2" s="1"/>
  <c r="G1394" i="2"/>
  <c r="AD1393" i="2"/>
  <c r="AC1393" i="2"/>
  <c r="L1393" i="2"/>
  <c r="K1393" i="2"/>
  <c r="M1393" i="2" s="1"/>
  <c r="G1393" i="2"/>
  <c r="AD1392" i="2"/>
  <c r="AC1392" i="2"/>
  <c r="K1392" i="2"/>
  <c r="L1392" i="2" s="1"/>
  <c r="G1392" i="2"/>
  <c r="AD1391" i="2"/>
  <c r="AC1391" i="2"/>
  <c r="L1391" i="2"/>
  <c r="O1391" i="2" s="1"/>
  <c r="P1391" i="2" s="1"/>
  <c r="K1391" i="2"/>
  <c r="M1391" i="2" s="1"/>
  <c r="G1391" i="2"/>
  <c r="AD1390" i="2"/>
  <c r="AC1390" i="2"/>
  <c r="K1390" i="2"/>
  <c r="L1390" i="2" s="1"/>
  <c r="G1390" i="2"/>
  <c r="AD1389" i="2"/>
  <c r="AC1389" i="2"/>
  <c r="L1389" i="2"/>
  <c r="K1389" i="2"/>
  <c r="M1389" i="2" s="1"/>
  <c r="G1389" i="2"/>
  <c r="AD1388" i="2"/>
  <c r="AC1388" i="2"/>
  <c r="K1388" i="2"/>
  <c r="L1388" i="2" s="1"/>
  <c r="G1388" i="2"/>
  <c r="AD1387" i="2"/>
  <c r="AC1387" i="2"/>
  <c r="L1387" i="2"/>
  <c r="O1387" i="2" s="1"/>
  <c r="P1387" i="2" s="1"/>
  <c r="K1387" i="2"/>
  <c r="M1387" i="2" s="1"/>
  <c r="G1387" i="2"/>
  <c r="AD1386" i="2"/>
  <c r="AC1386" i="2"/>
  <c r="K1386" i="2"/>
  <c r="L1386" i="2" s="1"/>
  <c r="G1386" i="2"/>
  <c r="AD1385" i="2"/>
  <c r="AC1385" i="2"/>
  <c r="L1385" i="2"/>
  <c r="K1385" i="2"/>
  <c r="M1385" i="2" s="1"/>
  <c r="G1385" i="2"/>
  <c r="AD1384" i="2"/>
  <c r="AC1384" i="2"/>
  <c r="K1384" i="2"/>
  <c r="L1384" i="2" s="1"/>
  <c r="G1384" i="2"/>
  <c r="AD1383" i="2"/>
  <c r="AC1383" i="2"/>
  <c r="L1383" i="2"/>
  <c r="O1383" i="2" s="1"/>
  <c r="P1383" i="2" s="1"/>
  <c r="K1383" i="2"/>
  <c r="M1383" i="2" s="1"/>
  <c r="G1383" i="2"/>
  <c r="AD1382" i="2"/>
  <c r="AC1382" i="2"/>
  <c r="K1382" i="2"/>
  <c r="L1382" i="2" s="1"/>
  <c r="G1382" i="2"/>
  <c r="AD1381" i="2"/>
  <c r="AC1381" i="2"/>
  <c r="L1381" i="2"/>
  <c r="K1381" i="2"/>
  <c r="M1381" i="2" s="1"/>
  <c r="G1381" i="2"/>
  <c r="AD1380" i="2"/>
  <c r="AC1380" i="2"/>
  <c r="K1380" i="2"/>
  <c r="L1380" i="2" s="1"/>
  <c r="G1380" i="2"/>
  <c r="AD1379" i="2"/>
  <c r="AC1379" i="2"/>
  <c r="L1379" i="2"/>
  <c r="O1379" i="2" s="1"/>
  <c r="P1379" i="2" s="1"/>
  <c r="K1379" i="2"/>
  <c r="M1379" i="2" s="1"/>
  <c r="G1379" i="2"/>
  <c r="AD1378" i="2"/>
  <c r="AC1378" i="2"/>
  <c r="K1378" i="2"/>
  <c r="L1378" i="2" s="1"/>
  <c r="G1378" i="2"/>
  <c r="AD1377" i="2"/>
  <c r="AC1377" i="2"/>
  <c r="L1377" i="2"/>
  <c r="K1377" i="2"/>
  <c r="M1377" i="2" s="1"/>
  <c r="G1377" i="2"/>
  <c r="AD1376" i="2"/>
  <c r="AC1376" i="2"/>
  <c r="K1376" i="2"/>
  <c r="L1376" i="2" s="1"/>
  <c r="G1376" i="2"/>
  <c r="AD1375" i="2"/>
  <c r="AC1375" i="2"/>
  <c r="L1375" i="2"/>
  <c r="O1375" i="2" s="1"/>
  <c r="P1375" i="2" s="1"/>
  <c r="K1375" i="2"/>
  <c r="M1375" i="2" s="1"/>
  <c r="G1375" i="2"/>
  <c r="AD1374" i="2"/>
  <c r="AC1374" i="2"/>
  <c r="K1374" i="2"/>
  <c r="L1374" i="2" s="1"/>
  <c r="G1374" i="2"/>
  <c r="AD1373" i="2"/>
  <c r="AC1373" i="2"/>
  <c r="L1373" i="2"/>
  <c r="K1373" i="2"/>
  <c r="M1373" i="2" s="1"/>
  <c r="G1373" i="2"/>
  <c r="AD1372" i="2"/>
  <c r="AC1372" i="2"/>
  <c r="K1372" i="2"/>
  <c r="L1372" i="2" s="1"/>
  <c r="G1372" i="2"/>
  <c r="AD1371" i="2"/>
  <c r="AC1371" i="2"/>
  <c r="L1371" i="2"/>
  <c r="O1371" i="2" s="1"/>
  <c r="P1371" i="2" s="1"/>
  <c r="K1371" i="2"/>
  <c r="M1371" i="2" s="1"/>
  <c r="G1371" i="2"/>
  <c r="AD1370" i="2"/>
  <c r="AC1370" i="2"/>
  <c r="K1370" i="2"/>
  <c r="L1370" i="2" s="1"/>
  <c r="G1370" i="2"/>
  <c r="AD1369" i="2"/>
  <c r="AC1369" i="2"/>
  <c r="L1369" i="2"/>
  <c r="K1369" i="2"/>
  <c r="M1369" i="2" s="1"/>
  <c r="G1369" i="2"/>
  <c r="AD1368" i="2"/>
  <c r="AC1368" i="2"/>
  <c r="K1368" i="2"/>
  <c r="L1368" i="2" s="1"/>
  <c r="G1368" i="2"/>
  <c r="AD1367" i="2"/>
  <c r="AC1367" i="2"/>
  <c r="L1367" i="2"/>
  <c r="O1367" i="2" s="1"/>
  <c r="P1367" i="2" s="1"/>
  <c r="K1367" i="2"/>
  <c r="M1367" i="2" s="1"/>
  <c r="G1367" i="2"/>
  <c r="AD1366" i="2"/>
  <c r="AC1366" i="2"/>
  <c r="K1366" i="2"/>
  <c r="L1366" i="2" s="1"/>
  <c r="G1366" i="2"/>
  <c r="AD1365" i="2"/>
  <c r="AC1365" i="2"/>
  <c r="L1365" i="2"/>
  <c r="K1365" i="2"/>
  <c r="M1365" i="2" s="1"/>
  <c r="G1365" i="2"/>
  <c r="AD1364" i="2"/>
  <c r="AC1364" i="2"/>
  <c r="K1364" i="2"/>
  <c r="L1364" i="2" s="1"/>
  <c r="G1364" i="2"/>
  <c r="AD1363" i="2"/>
  <c r="AC1363" i="2"/>
  <c r="L1363" i="2"/>
  <c r="O1363" i="2" s="1"/>
  <c r="P1363" i="2" s="1"/>
  <c r="K1363" i="2"/>
  <c r="M1363" i="2" s="1"/>
  <c r="G1363" i="2"/>
  <c r="AD1362" i="2"/>
  <c r="AC1362" i="2"/>
  <c r="K1362" i="2"/>
  <c r="L1362" i="2" s="1"/>
  <c r="G1362" i="2"/>
  <c r="AD1361" i="2"/>
  <c r="AC1361" i="2"/>
  <c r="L1361" i="2"/>
  <c r="K1361" i="2"/>
  <c r="M1361" i="2" s="1"/>
  <c r="G1361" i="2"/>
  <c r="AD1360" i="2"/>
  <c r="AC1360" i="2"/>
  <c r="K1360" i="2"/>
  <c r="L1360" i="2" s="1"/>
  <c r="G1360" i="2"/>
  <c r="AD1359" i="2"/>
  <c r="AC1359" i="2"/>
  <c r="L1359" i="2"/>
  <c r="O1359" i="2" s="1"/>
  <c r="P1359" i="2" s="1"/>
  <c r="K1359" i="2"/>
  <c r="M1359" i="2" s="1"/>
  <c r="G1359" i="2"/>
  <c r="AD1358" i="2"/>
  <c r="AC1358" i="2"/>
  <c r="K1358" i="2"/>
  <c r="L1358" i="2" s="1"/>
  <c r="G1358" i="2"/>
  <c r="AD1357" i="2"/>
  <c r="AC1357" i="2"/>
  <c r="L1357" i="2"/>
  <c r="K1357" i="2"/>
  <c r="M1357" i="2" s="1"/>
  <c r="G1357" i="2"/>
  <c r="AD1356" i="2"/>
  <c r="AC1356" i="2"/>
  <c r="K1356" i="2"/>
  <c r="L1356" i="2" s="1"/>
  <c r="G1356" i="2"/>
  <c r="AD1355" i="2"/>
  <c r="AC1355" i="2"/>
  <c r="L1355" i="2"/>
  <c r="O1355" i="2" s="1"/>
  <c r="P1355" i="2" s="1"/>
  <c r="K1355" i="2"/>
  <c r="M1355" i="2" s="1"/>
  <c r="G1355" i="2"/>
  <c r="AD1354" i="2"/>
  <c r="AC1354" i="2"/>
  <c r="K1354" i="2"/>
  <c r="L1354" i="2" s="1"/>
  <c r="G1354" i="2"/>
  <c r="AD1353" i="2"/>
  <c r="AC1353" i="2"/>
  <c r="L1353" i="2"/>
  <c r="K1353" i="2"/>
  <c r="M1353" i="2" s="1"/>
  <c r="G1353" i="2"/>
  <c r="AD1352" i="2"/>
  <c r="AC1352" i="2"/>
  <c r="K1352" i="2"/>
  <c r="L1352" i="2" s="1"/>
  <c r="G1352" i="2"/>
  <c r="AD1351" i="2"/>
  <c r="AC1351" i="2"/>
  <c r="L1351" i="2"/>
  <c r="O1351" i="2" s="1"/>
  <c r="P1351" i="2" s="1"/>
  <c r="K1351" i="2"/>
  <c r="M1351" i="2" s="1"/>
  <c r="G1351" i="2"/>
  <c r="AD1350" i="2"/>
  <c r="AC1350" i="2"/>
  <c r="K1350" i="2"/>
  <c r="L1350" i="2" s="1"/>
  <c r="G1350" i="2"/>
  <c r="AD1349" i="2"/>
  <c r="AC1349" i="2"/>
  <c r="L1349" i="2"/>
  <c r="K1349" i="2"/>
  <c r="M1349" i="2" s="1"/>
  <c r="G1349" i="2"/>
  <c r="AD1348" i="2"/>
  <c r="AC1348" i="2"/>
  <c r="K1348" i="2"/>
  <c r="L1348" i="2" s="1"/>
  <c r="G1348" i="2"/>
  <c r="AD1347" i="2"/>
  <c r="AC1347" i="2"/>
  <c r="L1347" i="2"/>
  <c r="O1347" i="2" s="1"/>
  <c r="P1347" i="2" s="1"/>
  <c r="K1347" i="2"/>
  <c r="M1347" i="2" s="1"/>
  <c r="G1347" i="2"/>
  <c r="AD1346" i="2"/>
  <c r="AC1346" i="2"/>
  <c r="K1346" i="2"/>
  <c r="L1346" i="2" s="1"/>
  <c r="G1346" i="2"/>
  <c r="AD1345" i="2"/>
  <c r="AC1345" i="2"/>
  <c r="L1345" i="2"/>
  <c r="K1345" i="2"/>
  <c r="M1345" i="2" s="1"/>
  <c r="G1345" i="2"/>
  <c r="AD1344" i="2"/>
  <c r="AC1344" i="2"/>
  <c r="K1344" i="2"/>
  <c r="L1344" i="2" s="1"/>
  <c r="G1344" i="2"/>
  <c r="AD1343" i="2"/>
  <c r="AC1343" i="2"/>
  <c r="L1343" i="2"/>
  <c r="O1343" i="2" s="1"/>
  <c r="P1343" i="2" s="1"/>
  <c r="K1343" i="2"/>
  <c r="M1343" i="2" s="1"/>
  <c r="G1343" i="2"/>
  <c r="AD1342" i="2"/>
  <c r="AC1342" i="2"/>
  <c r="K1342" i="2"/>
  <c r="L1342" i="2" s="1"/>
  <c r="G1342" i="2"/>
  <c r="AD1341" i="2"/>
  <c r="AC1341" i="2"/>
  <c r="L1341" i="2"/>
  <c r="K1341" i="2"/>
  <c r="M1341" i="2" s="1"/>
  <c r="G1341" i="2"/>
  <c r="AD1340" i="2"/>
  <c r="AC1340" i="2"/>
  <c r="K1340" i="2"/>
  <c r="L1340" i="2" s="1"/>
  <c r="G1340" i="2"/>
  <c r="AD1339" i="2"/>
  <c r="AC1339" i="2"/>
  <c r="L1339" i="2"/>
  <c r="O1339" i="2" s="1"/>
  <c r="P1339" i="2" s="1"/>
  <c r="K1339" i="2"/>
  <c r="M1339" i="2" s="1"/>
  <c r="G1339" i="2"/>
  <c r="AD1338" i="2"/>
  <c r="AC1338" i="2"/>
  <c r="K1338" i="2"/>
  <c r="L1338" i="2" s="1"/>
  <c r="G1338" i="2"/>
  <c r="AD1337" i="2"/>
  <c r="AC1337" i="2"/>
  <c r="L1337" i="2"/>
  <c r="K1337" i="2"/>
  <c r="M1337" i="2" s="1"/>
  <c r="G1337" i="2"/>
  <c r="AD1336" i="2"/>
  <c r="AC1336" i="2"/>
  <c r="K1336" i="2"/>
  <c r="L1336" i="2" s="1"/>
  <c r="G1336" i="2"/>
  <c r="AD1335" i="2"/>
  <c r="AC1335" i="2"/>
  <c r="L1335" i="2"/>
  <c r="O1335" i="2" s="1"/>
  <c r="P1335" i="2" s="1"/>
  <c r="K1335" i="2"/>
  <c r="M1335" i="2" s="1"/>
  <c r="G1335" i="2"/>
  <c r="AD1334" i="2"/>
  <c r="AC1334" i="2"/>
  <c r="K1334" i="2"/>
  <c r="L1334" i="2" s="1"/>
  <c r="G1334" i="2"/>
  <c r="AD1333" i="2"/>
  <c r="AC1333" i="2"/>
  <c r="L1333" i="2"/>
  <c r="K1333" i="2"/>
  <c r="M1333" i="2" s="1"/>
  <c r="G1333" i="2"/>
  <c r="AD1332" i="2"/>
  <c r="AC1332" i="2"/>
  <c r="K1332" i="2"/>
  <c r="L1332" i="2" s="1"/>
  <c r="G1332" i="2"/>
  <c r="AD1331" i="2"/>
  <c r="AC1331" i="2"/>
  <c r="L1331" i="2"/>
  <c r="O1331" i="2" s="1"/>
  <c r="P1331" i="2" s="1"/>
  <c r="K1331" i="2"/>
  <c r="M1331" i="2" s="1"/>
  <c r="G1331" i="2"/>
  <c r="AD1330" i="2"/>
  <c r="AC1330" i="2"/>
  <c r="K1330" i="2"/>
  <c r="L1330" i="2" s="1"/>
  <c r="G1330" i="2"/>
  <c r="AD1329" i="2"/>
  <c r="AC1329" i="2"/>
  <c r="L1329" i="2"/>
  <c r="K1329" i="2"/>
  <c r="M1329" i="2" s="1"/>
  <c r="G1329" i="2"/>
  <c r="AD1328" i="2"/>
  <c r="AC1328" i="2"/>
  <c r="K1328" i="2"/>
  <c r="L1328" i="2" s="1"/>
  <c r="G1328" i="2"/>
  <c r="AD1327" i="2"/>
  <c r="AC1327" i="2"/>
  <c r="L1327" i="2"/>
  <c r="O1327" i="2" s="1"/>
  <c r="P1327" i="2" s="1"/>
  <c r="K1327" i="2"/>
  <c r="M1327" i="2" s="1"/>
  <c r="G1327" i="2"/>
  <c r="AD1326" i="2"/>
  <c r="AC1326" i="2"/>
  <c r="K1326" i="2"/>
  <c r="L1326" i="2" s="1"/>
  <c r="G1326" i="2"/>
  <c r="AD1325" i="2"/>
  <c r="AC1325" i="2"/>
  <c r="L1325" i="2"/>
  <c r="K1325" i="2"/>
  <c r="M1325" i="2" s="1"/>
  <c r="G1325" i="2"/>
  <c r="AD1324" i="2"/>
  <c r="AC1324" i="2"/>
  <c r="K1324" i="2"/>
  <c r="L1324" i="2" s="1"/>
  <c r="G1324" i="2"/>
  <c r="AD1323" i="2"/>
  <c r="AC1323" i="2"/>
  <c r="L1323" i="2"/>
  <c r="O1323" i="2" s="1"/>
  <c r="P1323" i="2" s="1"/>
  <c r="K1323" i="2"/>
  <c r="M1323" i="2" s="1"/>
  <c r="G1323" i="2"/>
  <c r="AD1322" i="2"/>
  <c r="AC1322" i="2"/>
  <c r="K1322" i="2"/>
  <c r="L1322" i="2" s="1"/>
  <c r="G1322" i="2"/>
  <c r="AD1321" i="2"/>
  <c r="AC1321" i="2"/>
  <c r="L1321" i="2"/>
  <c r="K1321" i="2"/>
  <c r="M1321" i="2" s="1"/>
  <c r="G1321" i="2"/>
  <c r="AD1320" i="2"/>
  <c r="AC1320" i="2"/>
  <c r="K1320" i="2"/>
  <c r="L1320" i="2" s="1"/>
  <c r="G1320" i="2"/>
  <c r="AD1319" i="2"/>
  <c r="AC1319" i="2"/>
  <c r="L1319" i="2"/>
  <c r="O1319" i="2" s="1"/>
  <c r="P1319" i="2" s="1"/>
  <c r="K1319" i="2"/>
  <c r="M1319" i="2" s="1"/>
  <c r="G1319" i="2"/>
  <c r="AD1318" i="2"/>
  <c r="AC1318" i="2"/>
  <c r="K1318" i="2"/>
  <c r="L1318" i="2" s="1"/>
  <c r="G1318" i="2"/>
  <c r="AD1317" i="2"/>
  <c r="AC1317" i="2"/>
  <c r="L1317" i="2"/>
  <c r="K1317" i="2"/>
  <c r="M1317" i="2" s="1"/>
  <c r="G1317" i="2"/>
  <c r="AD1316" i="2"/>
  <c r="AC1316" i="2"/>
  <c r="K1316" i="2"/>
  <c r="L1316" i="2" s="1"/>
  <c r="G1316" i="2"/>
  <c r="AD1315" i="2"/>
  <c r="AC1315" i="2"/>
  <c r="L1315" i="2"/>
  <c r="O1315" i="2" s="1"/>
  <c r="P1315" i="2" s="1"/>
  <c r="K1315" i="2"/>
  <c r="M1315" i="2" s="1"/>
  <c r="G1315" i="2"/>
  <c r="AD1314" i="2"/>
  <c r="AC1314" i="2"/>
  <c r="K1314" i="2"/>
  <c r="L1314" i="2" s="1"/>
  <c r="G1314" i="2"/>
  <c r="AD1313" i="2"/>
  <c r="AC1313" i="2"/>
  <c r="L1313" i="2"/>
  <c r="K1313" i="2"/>
  <c r="M1313" i="2" s="1"/>
  <c r="G1313" i="2"/>
  <c r="AD1312" i="2"/>
  <c r="AC1312" i="2"/>
  <c r="K1312" i="2"/>
  <c r="L1312" i="2" s="1"/>
  <c r="G1312" i="2"/>
  <c r="AD1311" i="2"/>
  <c r="AC1311" i="2"/>
  <c r="L1311" i="2"/>
  <c r="O1311" i="2" s="1"/>
  <c r="P1311" i="2" s="1"/>
  <c r="K1311" i="2"/>
  <c r="M1311" i="2" s="1"/>
  <c r="G1311" i="2"/>
  <c r="AD1310" i="2"/>
  <c r="AC1310" i="2"/>
  <c r="K1310" i="2"/>
  <c r="L1310" i="2" s="1"/>
  <c r="G1310" i="2"/>
  <c r="AD1309" i="2"/>
  <c r="AC1309" i="2"/>
  <c r="L1309" i="2"/>
  <c r="K1309" i="2"/>
  <c r="M1309" i="2" s="1"/>
  <c r="G1309" i="2"/>
  <c r="AD1308" i="2"/>
  <c r="AC1308" i="2"/>
  <c r="K1308" i="2"/>
  <c r="L1308" i="2" s="1"/>
  <c r="G1308" i="2"/>
  <c r="AD1307" i="2"/>
  <c r="AC1307" i="2"/>
  <c r="L1307" i="2"/>
  <c r="O1307" i="2" s="1"/>
  <c r="P1307" i="2" s="1"/>
  <c r="K1307" i="2"/>
  <c r="M1307" i="2" s="1"/>
  <c r="G1307" i="2"/>
  <c r="AD1306" i="2"/>
  <c r="AC1306" i="2"/>
  <c r="K1306" i="2"/>
  <c r="L1306" i="2" s="1"/>
  <c r="G1306" i="2"/>
  <c r="AD1305" i="2"/>
  <c r="AC1305" i="2"/>
  <c r="L1305" i="2"/>
  <c r="K1305" i="2"/>
  <c r="M1305" i="2" s="1"/>
  <c r="G1305" i="2"/>
  <c r="AD1304" i="2"/>
  <c r="AC1304" i="2"/>
  <c r="K1304" i="2"/>
  <c r="L1304" i="2" s="1"/>
  <c r="G1304" i="2"/>
  <c r="AD1303" i="2"/>
  <c r="AC1303" i="2"/>
  <c r="L1303" i="2"/>
  <c r="O1303" i="2" s="1"/>
  <c r="P1303" i="2" s="1"/>
  <c r="K1303" i="2"/>
  <c r="M1303" i="2" s="1"/>
  <c r="G1303" i="2"/>
  <c r="AD1302" i="2"/>
  <c r="AC1302" i="2"/>
  <c r="K1302" i="2"/>
  <c r="L1302" i="2" s="1"/>
  <c r="G1302" i="2"/>
  <c r="AD1301" i="2"/>
  <c r="AC1301" i="2"/>
  <c r="L1301" i="2"/>
  <c r="K1301" i="2"/>
  <c r="M1301" i="2" s="1"/>
  <c r="G1301" i="2"/>
  <c r="AD1300" i="2"/>
  <c r="AC1300" i="2"/>
  <c r="K1300" i="2"/>
  <c r="L1300" i="2" s="1"/>
  <c r="G1300" i="2"/>
  <c r="AD1299" i="2"/>
  <c r="AC1299" i="2"/>
  <c r="L1299" i="2"/>
  <c r="O1299" i="2" s="1"/>
  <c r="P1299" i="2" s="1"/>
  <c r="K1299" i="2"/>
  <c r="M1299" i="2" s="1"/>
  <c r="G1299" i="2"/>
  <c r="AD1298" i="2"/>
  <c r="AC1298" i="2"/>
  <c r="K1298" i="2"/>
  <c r="L1298" i="2" s="1"/>
  <c r="G1298" i="2"/>
  <c r="AD1297" i="2"/>
  <c r="AC1297" i="2"/>
  <c r="L1297" i="2"/>
  <c r="K1297" i="2"/>
  <c r="M1297" i="2" s="1"/>
  <c r="G1297" i="2"/>
  <c r="AD1296" i="2"/>
  <c r="AC1296" i="2"/>
  <c r="K1296" i="2"/>
  <c r="L1296" i="2" s="1"/>
  <c r="G1296" i="2"/>
  <c r="AD1295" i="2"/>
  <c r="AC1295" i="2"/>
  <c r="L1295" i="2"/>
  <c r="O1295" i="2" s="1"/>
  <c r="P1295" i="2" s="1"/>
  <c r="K1295" i="2"/>
  <c r="M1295" i="2" s="1"/>
  <c r="G1295" i="2"/>
  <c r="AD1294" i="2"/>
  <c r="AC1294" i="2"/>
  <c r="K1294" i="2"/>
  <c r="L1294" i="2" s="1"/>
  <c r="G1294" i="2"/>
  <c r="AD1293" i="2"/>
  <c r="AC1293" i="2"/>
  <c r="L1293" i="2"/>
  <c r="K1293" i="2"/>
  <c r="M1293" i="2" s="1"/>
  <c r="G1293" i="2"/>
  <c r="AD1292" i="2"/>
  <c r="AC1292" i="2"/>
  <c r="K1292" i="2"/>
  <c r="L1292" i="2" s="1"/>
  <c r="G1292" i="2"/>
  <c r="AD1291" i="2"/>
  <c r="AC1291" i="2"/>
  <c r="L1291" i="2"/>
  <c r="O1291" i="2" s="1"/>
  <c r="P1291" i="2" s="1"/>
  <c r="K1291" i="2"/>
  <c r="M1291" i="2" s="1"/>
  <c r="G1291" i="2"/>
  <c r="AD1290" i="2"/>
  <c r="AC1290" i="2"/>
  <c r="K1290" i="2"/>
  <c r="L1290" i="2" s="1"/>
  <c r="G1290" i="2"/>
  <c r="AD1289" i="2"/>
  <c r="AC1289" i="2"/>
  <c r="L1289" i="2"/>
  <c r="K1289" i="2"/>
  <c r="M1289" i="2" s="1"/>
  <c r="G1289" i="2"/>
  <c r="AD1288" i="2"/>
  <c r="AC1288" i="2"/>
  <c r="K1288" i="2"/>
  <c r="L1288" i="2" s="1"/>
  <c r="G1288" i="2"/>
  <c r="AD1287" i="2"/>
  <c r="AC1287" i="2"/>
  <c r="L1287" i="2"/>
  <c r="O1287" i="2" s="1"/>
  <c r="P1287" i="2" s="1"/>
  <c r="K1287" i="2"/>
  <c r="M1287" i="2" s="1"/>
  <c r="G1287" i="2"/>
  <c r="AD1286" i="2"/>
  <c r="AC1286" i="2"/>
  <c r="K1286" i="2"/>
  <c r="L1286" i="2" s="1"/>
  <c r="G1286" i="2"/>
  <c r="AD1285" i="2"/>
  <c r="AC1285" i="2"/>
  <c r="L1285" i="2"/>
  <c r="K1285" i="2"/>
  <c r="M1285" i="2" s="1"/>
  <c r="G1285" i="2"/>
  <c r="AD1284" i="2"/>
  <c r="AC1284" i="2"/>
  <c r="K1284" i="2"/>
  <c r="L1284" i="2" s="1"/>
  <c r="G1284" i="2"/>
  <c r="AD1283" i="2"/>
  <c r="AC1283" i="2"/>
  <c r="L1283" i="2"/>
  <c r="O1283" i="2" s="1"/>
  <c r="P1283" i="2" s="1"/>
  <c r="K1283" i="2"/>
  <c r="M1283" i="2" s="1"/>
  <c r="G1283" i="2"/>
  <c r="AD1282" i="2"/>
  <c r="AC1282" i="2"/>
  <c r="K1282" i="2"/>
  <c r="L1282" i="2" s="1"/>
  <c r="G1282" i="2"/>
  <c r="AD1281" i="2"/>
  <c r="AC1281" i="2"/>
  <c r="L1281" i="2"/>
  <c r="K1281" i="2"/>
  <c r="M1281" i="2" s="1"/>
  <c r="G1281" i="2"/>
  <c r="AD1280" i="2"/>
  <c r="AC1280" i="2"/>
  <c r="K1280" i="2"/>
  <c r="L1280" i="2" s="1"/>
  <c r="G1280" i="2"/>
  <c r="AD1279" i="2"/>
  <c r="AC1279" i="2"/>
  <c r="L1279" i="2"/>
  <c r="O1279" i="2" s="1"/>
  <c r="P1279" i="2" s="1"/>
  <c r="K1279" i="2"/>
  <c r="M1279" i="2" s="1"/>
  <c r="G1279" i="2"/>
  <c r="AD1278" i="2"/>
  <c r="AC1278" i="2"/>
  <c r="K1278" i="2"/>
  <c r="L1278" i="2" s="1"/>
  <c r="G1278" i="2"/>
  <c r="AD1277" i="2"/>
  <c r="AC1277" i="2"/>
  <c r="L1277" i="2"/>
  <c r="K1277" i="2"/>
  <c r="M1277" i="2" s="1"/>
  <c r="G1277" i="2"/>
  <c r="AD1276" i="2"/>
  <c r="AC1276" i="2"/>
  <c r="K1276" i="2"/>
  <c r="L1276" i="2" s="1"/>
  <c r="G1276" i="2"/>
  <c r="AD1275" i="2"/>
  <c r="AC1275" i="2"/>
  <c r="L1275" i="2"/>
  <c r="O1275" i="2" s="1"/>
  <c r="P1275" i="2" s="1"/>
  <c r="K1275" i="2"/>
  <c r="M1275" i="2" s="1"/>
  <c r="G1275" i="2"/>
  <c r="AD1274" i="2"/>
  <c r="AC1274" i="2"/>
  <c r="K1274" i="2"/>
  <c r="L1274" i="2" s="1"/>
  <c r="G1274" i="2"/>
  <c r="AD1273" i="2"/>
  <c r="AC1273" i="2"/>
  <c r="L1273" i="2"/>
  <c r="K1273" i="2"/>
  <c r="M1273" i="2" s="1"/>
  <c r="G1273" i="2"/>
  <c r="AD1272" i="2"/>
  <c r="AC1272" i="2"/>
  <c r="K1272" i="2"/>
  <c r="L1272" i="2" s="1"/>
  <c r="G1272" i="2"/>
  <c r="AD1271" i="2"/>
  <c r="AC1271" i="2"/>
  <c r="L1271" i="2"/>
  <c r="O1271" i="2" s="1"/>
  <c r="P1271" i="2" s="1"/>
  <c r="K1271" i="2"/>
  <c r="M1271" i="2" s="1"/>
  <c r="G1271" i="2"/>
  <c r="AD1270" i="2"/>
  <c r="AC1270" i="2"/>
  <c r="K1270" i="2"/>
  <c r="L1270" i="2" s="1"/>
  <c r="G1270" i="2"/>
  <c r="AD1269" i="2"/>
  <c r="AC1269" i="2"/>
  <c r="L1269" i="2"/>
  <c r="K1269" i="2"/>
  <c r="M1269" i="2" s="1"/>
  <c r="G1269" i="2"/>
  <c r="AD1268" i="2"/>
  <c r="AC1268" i="2"/>
  <c r="K1268" i="2"/>
  <c r="L1268" i="2" s="1"/>
  <c r="G1268" i="2"/>
  <c r="AD1267" i="2"/>
  <c r="AC1267" i="2"/>
  <c r="L1267" i="2"/>
  <c r="O1267" i="2" s="1"/>
  <c r="P1267" i="2" s="1"/>
  <c r="K1267" i="2"/>
  <c r="M1267" i="2" s="1"/>
  <c r="G1267" i="2"/>
  <c r="AD1266" i="2"/>
  <c r="AC1266" i="2"/>
  <c r="K1266" i="2"/>
  <c r="L1266" i="2" s="1"/>
  <c r="G1266" i="2"/>
  <c r="AD1265" i="2"/>
  <c r="AC1265" i="2"/>
  <c r="L1265" i="2"/>
  <c r="K1265" i="2"/>
  <c r="M1265" i="2" s="1"/>
  <c r="G1265" i="2"/>
  <c r="AD1264" i="2"/>
  <c r="AC1264" i="2"/>
  <c r="K1264" i="2"/>
  <c r="L1264" i="2" s="1"/>
  <c r="G1264" i="2"/>
  <c r="AD1263" i="2"/>
  <c r="AC1263" i="2"/>
  <c r="L1263" i="2"/>
  <c r="O1263" i="2" s="1"/>
  <c r="P1263" i="2" s="1"/>
  <c r="K1263" i="2"/>
  <c r="M1263" i="2" s="1"/>
  <c r="G1263" i="2"/>
  <c r="AD1262" i="2"/>
  <c r="AC1262" i="2"/>
  <c r="K1262" i="2"/>
  <c r="L1262" i="2" s="1"/>
  <c r="G1262" i="2"/>
  <c r="AD1261" i="2"/>
  <c r="AC1261" i="2"/>
  <c r="L1261" i="2"/>
  <c r="K1261" i="2"/>
  <c r="M1261" i="2" s="1"/>
  <c r="G1261" i="2"/>
  <c r="AD1260" i="2"/>
  <c r="AC1260" i="2"/>
  <c r="K1260" i="2"/>
  <c r="L1260" i="2" s="1"/>
  <c r="G1260" i="2"/>
  <c r="AD1259" i="2"/>
  <c r="AC1259" i="2"/>
  <c r="L1259" i="2"/>
  <c r="O1259" i="2" s="1"/>
  <c r="P1259" i="2" s="1"/>
  <c r="K1259" i="2"/>
  <c r="M1259" i="2" s="1"/>
  <c r="G1259" i="2"/>
  <c r="AD1258" i="2"/>
  <c r="AC1258" i="2"/>
  <c r="K1258" i="2"/>
  <c r="L1258" i="2" s="1"/>
  <c r="G1258" i="2"/>
  <c r="AD1257" i="2"/>
  <c r="AC1257" i="2"/>
  <c r="L1257" i="2"/>
  <c r="K1257" i="2"/>
  <c r="M1257" i="2" s="1"/>
  <c r="G1257" i="2"/>
  <c r="AD1256" i="2"/>
  <c r="AC1256" i="2"/>
  <c r="K1256" i="2"/>
  <c r="L1256" i="2" s="1"/>
  <c r="G1256" i="2"/>
  <c r="AD1255" i="2"/>
  <c r="AC1255" i="2"/>
  <c r="L1255" i="2"/>
  <c r="O1255" i="2" s="1"/>
  <c r="P1255" i="2" s="1"/>
  <c r="K1255" i="2"/>
  <c r="M1255" i="2" s="1"/>
  <c r="G1255" i="2"/>
  <c r="AD1254" i="2"/>
  <c r="AC1254" i="2"/>
  <c r="K1254" i="2"/>
  <c r="L1254" i="2" s="1"/>
  <c r="G1254" i="2"/>
  <c r="AD1253" i="2"/>
  <c r="AC1253" i="2"/>
  <c r="L1253" i="2"/>
  <c r="K1253" i="2"/>
  <c r="M1253" i="2" s="1"/>
  <c r="G1253" i="2"/>
  <c r="AD1252" i="2"/>
  <c r="AC1252" i="2"/>
  <c r="K1252" i="2"/>
  <c r="L1252" i="2" s="1"/>
  <c r="G1252" i="2"/>
  <c r="AD1251" i="2"/>
  <c r="AC1251" i="2"/>
  <c r="L1251" i="2"/>
  <c r="O1251" i="2" s="1"/>
  <c r="P1251" i="2" s="1"/>
  <c r="K1251" i="2"/>
  <c r="M1251" i="2" s="1"/>
  <c r="G1251" i="2"/>
  <c r="AD1250" i="2"/>
  <c r="AC1250" i="2"/>
  <c r="K1250" i="2"/>
  <c r="L1250" i="2" s="1"/>
  <c r="G1250" i="2"/>
  <c r="AD1249" i="2"/>
  <c r="AC1249" i="2"/>
  <c r="L1249" i="2"/>
  <c r="K1249" i="2"/>
  <c r="M1249" i="2" s="1"/>
  <c r="G1249" i="2"/>
  <c r="AD1248" i="2"/>
  <c r="AC1248" i="2"/>
  <c r="K1248" i="2"/>
  <c r="L1248" i="2" s="1"/>
  <c r="G1248" i="2"/>
  <c r="AD1247" i="2"/>
  <c r="AC1247" i="2"/>
  <c r="L1247" i="2"/>
  <c r="O1247" i="2" s="1"/>
  <c r="P1247" i="2" s="1"/>
  <c r="K1247" i="2"/>
  <c r="M1247" i="2" s="1"/>
  <c r="G1247" i="2"/>
  <c r="AD1246" i="2"/>
  <c r="AC1246" i="2"/>
  <c r="K1246" i="2"/>
  <c r="L1246" i="2" s="1"/>
  <c r="G1246" i="2"/>
  <c r="AD1245" i="2"/>
  <c r="AC1245" i="2"/>
  <c r="L1245" i="2"/>
  <c r="K1245" i="2"/>
  <c r="M1245" i="2" s="1"/>
  <c r="G1245" i="2"/>
  <c r="AD1244" i="2"/>
  <c r="AC1244" i="2"/>
  <c r="K1244" i="2"/>
  <c r="L1244" i="2" s="1"/>
  <c r="G1244" i="2"/>
  <c r="AD1243" i="2"/>
  <c r="AC1243" i="2"/>
  <c r="L1243" i="2"/>
  <c r="O1243" i="2" s="1"/>
  <c r="P1243" i="2" s="1"/>
  <c r="K1243" i="2"/>
  <c r="M1243" i="2" s="1"/>
  <c r="G1243" i="2"/>
  <c r="AD1242" i="2"/>
  <c r="AC1242" i="2"/>
  <c r="K1242" i="2"/>
  <c r="L1242" i="2" s="1"/>
  <c r="G1242" i="2"/>
  <c r="AD1241" i="2"/>
  <c r="AC1241" i="2"/>
  <c r="L1241" i="2"/>
  <c r="K1241" i="2"/>
  <c r="M1241" i="2" s="1"/>
  <c r="G1241" i="2"/>
  <c r="AD1240" i="2"/>
  <c r="AC1240" i="2"/>
  <c r="K1240" i="2"/>
  <c r="L1240" i="2" s="1"/>
  <c r="G1240" i="2"/>
  <c r="AD1239" i="2"/>
  <c r="AC1239" i="2"/>
  <c r="L1239" i="2"/>
  <c r="O1239" i="2" s="1"/>
  <c r="P1239" i="2" s="1"/>
  <c r="K1239" i="2"/>
  <c r="M1239" i="2" s="1"/>
  <c r="G1239" i="2"/>
  <c r="AD1238" i="2"/>
  <c r="AC1238" i="2"/>
  <c r="K1238" i="2"/>
  <c r="L1238" i="2" s="1"/>
  <c r="G1238" i="2"/>
  <c r="AD1237" i="2"/>
  <c r="AC1237" i="2"/>
  <c r="L1237" i="2"/>
  <c r="K1237" i="2"/>
  <c r="M1237" i="2" s="1"/>
  <c r="G1237" i="2"/>
  <c r="AD1236" i="2"/>
  <c r="AC1236" i="2"/>
  <c r="K1236" i="2"/>
  <c r="L1236" i="2" s="1"/>
  <c r="G1236" i="2"/>
  <c r="AD1235" i="2"/>
  <c r="AC1235" i="2"/>
  <c r="L1235" i="2"/>
  <c r="O1235" i="2" s="1"/>
  <c r="P1235" i="2" s="1"/>
  <c r="K1235" i="2"/>
  <c r="M1235" i="2" s="1"/>
  <c r="G1235" i="2"/>
  <c r="AD1234" i="2"/>
  <c r="AC1234" i="2"/>
  <c r="K1234" i="2"/>
  <c r="L1234" i="2" s="1"/>
  <c r="G1234" i="2"/>
  <c r="AD1233" i="2"/>
  <c r="AC1233" i="2"/>
  <c r="L1233" i="2"/>
  <c r="K1233" i="2"/>
  <c r="M1233" i="2" s="1"/>
  <c r="G1233" i="2"/>
  <c r="AD1232" i="2"/>
  <c r="AC1232" i="2"/>
  <c r="K1232" i="2"/>
  <c r="L1232" i="2" s="1"/>
  <c r="G1232" i="2"/>
  <c r="AD1231" i="2"/>
  <c r="AC1231" i="2"/>
  <c r="L1231" i="2"/>
  <c r="O1231" i="2" s="1"/>
  <c r="P1231" i="2" s="1"/>
  <c r="K1231" i="2"/>
  <c r="M1231" i="2" s="1"/>
  <c r="G1231" i="2"/>
  <c r="AD1230" i="2"/>
  <c r="AC1230" i="2"/>
  <c r="K1230" i="2"/>
  <c r="L1230" i="2" s="1"/>
  <c r="G1230" i="2"/>
  <c r="AD1229" i="2"/>
  <c r="AC1229" i="2"/>
  <c r="L1229" i="2"/>
  <c r="K1229" i="2"/>
  <c r="M1229" i="2" s="1"/>
  <c r="G1229" i="2"/>
  <c r="AD1228" i="2"/>
  <c r="AC1228" i="2"/>
  <c r="K1228" i="2"/>
  <c r="L1228" i="2" s="1"/>
  <c r="G1228" i="2"/>
  <c r="AD1227" i="2"/>
  <c r="AC1227" i="2"/>
  <c r="L1227" i="2"/>
  <c r="O1227" i="2" s="1"/>
  <c r="P1227" i="2" s="1"/>
  <c r="K1227" i="2"/>
  <c r="M1227" i="2" s="1"/>
  <c r="G1227" i="2"/>
  <c r="AD1226" i="2"/>
  <c r="AC1226" i="2"/>
  <c r="K1226" i="2"/>
  <c r="L1226" i="2" s="1"/>
  <c r="G1226" i="2"/>
  <c r="AD1225" i="2"/>
  <c r="AC1225" i="2"/>
  <c r="L1225" i="2"/>
  <c r="K1225" i="2"/>
  <c r="M1225" i="2" s="1"/>
  <c r="G1225" i="2"/>
  <c r="AD1224" i="2"/>
  <c r="AC1224" i="2"/>
  <c r="K1224" i="2"/>
  <c r="L1224" i="2" s="1"/>
  <c r="G1224" i="2"/>
  <c r="AD1223" i="2"/>
  <c r="AC1223" i="2"/>
  <c r="L1223" i="2"/>
  <c r="O1223" i="2" s="1"/>
  <c r="P1223" i="2" s="1"/>
  <c r="K1223" i="2"/>
  <c r="M1223" i="2" s="1"/>
  <c r="G1223" i="2"/>
  <c r="AD1222" i="2"/>
  <c r="AC1222" i="2"/>
  <c r="K1222" i="2"/>
  <c r="L1222" i="2" s="1"/>
  <c r="G1222" i="2"/>
  <c r="AD1221" i="2"/>
  <c r="AC1221" i="2"/>
  <c r="L1221" i="2"/>
  <c r="K1221" i="2"/>
  <c r="M1221" i="2" s="1"/>
  <c r="G1221" i="2"/>
  <c r="AD1220" i="2"/>
  <c r="AC1220" i="2"/>
  <c r="K1220" i="2"/>
  <c r="L1220" i="2" s="1"/>
  <c r="G1220" i="2"/>
  <c r="AD1219" i="2"/>
  <c r="AC1219" i="2"/>
  <c r="L1219" i="2"/>
  <c r="O1219" i="2" s="1"/>
  <c r="P1219" i="2" s="1"/>
  <c r="K1219" i="2"/>
  <c r="M1219" i="2" s="1"/>
  <c r="G1219" i="2"/>
  <c r="AD1218" i="2"/>
  <c r="AC1218" i="2"/>
  <c r="K1218" i="2"/>
  <c r="L1218" i="2" s="1"/>
  <c r="G1218" i="2"/>
  <c r="AD1217" i="2"/>
  <c r="AC1217" i="2"/>
  <c r="L1217" i="2"/>
  <c r="K1217" i="2"/>
  <c r="M1217" i="2" s="1"/>
  <c r="G1217" i="2"/>
  <c r="AD1216" i="2"/>
  <c r="AC1216" i="2"/>
  <c r="K1216" i="2"/>
  <c r="L1216" i="2" s="1"/>
  <c r="G1216" i="2"/>
  <c r="AD1215" i="2"/>
  <c r="AC1215" i="2"/>
  <c r="L1215" i="2"/>
  <c r="O1215" i="2" s="1"/>
  <c r="P1215" i="2" s="1"/>
  <c r="K1215" i="2"/>
  <c r="M1215" i="2" s="1"/>
  <c r="G1215" i="2"/>
  <c r="AD1214" i="2"/>
  <c r="AC1214" i="2"/>
  <c r="K1214" i="2"/>
  <c r="L1214" i="2" s="1"/>
  <c r="G1214" i="2"/>
  <c r="AD1213" i="2"/>
  <c r="AC1213" i="2"/>
  <c r="L1213" i="2"/>
  <c r="K1213" i="2"/>
  <c r="M1213" i="2" s="1"/>
  <c r="G1213" i="2"/>
  <c r="AD1212" i="2"/>
  <c r="AC1212" i="2"/>
  <c r="K1212" i="2"/>
  <c r="L1212" i="2" s="1"/>
  <c r="G1212" i="2"/>
  <c r="AD1211" i="2"/>
  <c r="AC1211" i="2"/>
  <c r="L1211" i="2"/>
  <c r="O1211" i="2" s="1"/>
  <c r="P1211" i="2" s="1"/>
  <c r="K1211" i="2"/>
  <c r="M1211" i="2" s="1"/>
  <c r="G1211" i="2"/>
  <c r="AD1210" i="2"/>
  <c r="AC1210" i="2"/>
  <c r="K1210" i="2"/>
  <c r="L1210" i="2" s="1"/>
  <c r="G1210" i="2"/>
  <c r="AD1209" i="2"/>
  <c r="AC1209" i="2"/>
  <c r="L1209" i="2"/>
  <c r="K1209" i="2"/>
  <c r="M1209" i="2" s="1"/>
  <c r="G1209" i="2"/>
  <c r="AD1208" i="2"/>
  <c r="AC1208" i="2"/>
  <c r="K1208" i="2"/>
  <c r="L1208" i="2" s="1"/>
  <c r="G1208" i="2"/>
  <c r="AD1207" i="2"/>
  <c r="AC1207" i="2"/>
  <c r="L1207" i="2"/>
  <c r="O1207" i="2" s="1"/>
  <c r="P1207" i="2" s="1"/>
  <c r="K1207" i="2"/>
  <c r="M1207" i="2" s="1"/>
  <c r="G1207" i="2"/>
  <c r="AD1206" i="2"/>
  <c r="AC1206" i="2"/>
  <c r="K1206" i="2"/>
  <c r="L1206" i="2" s="1"/>
  <c r="G1206" i="2"/>
  <c r="AD1205" i="2"/>
  <c r="AC1205" i="2"/>
  <c r="L1205" i="2"/>
  <c r="K1205" i="2"/>
  <c r="M1205" i="2" s="1"/>
  <c r="G1205" i="2"/>
  <c r="AD1204" i="2"/>
  <c r="AC1204" i="2"/>
  <c r="K1204" i="2"/>
  <c r="L1204" i="2" s="1"/>
  <c r="G1204" i="2"/>
  <c r="AD1203" i="2"/>
  <c r="AC1203" i="2"/>
  <c r="L1203" i="2"/>
  <c r="O1203" i="2" s="1"/>
  <c r="P1203" i="2" s="1"/>
  <c r="K1203" i="2"/>
  <c r="M1203" i="2" s="1"/>
  <c r="G1203" i="2"/>
  <c r="AD1202" i="2"/>
  <c r="AC1202" i="2"/>
  <c r="K1202" i="2"/>
  <c r="L1202" i="2" s="1"/>
  <c r="G1202" i="2"/>
  <c r="AD1201" i="2"/>
  <c r="AC1201" i="2"/>
  <c r="L1201" i="2"/>
  <c r="K1201" i="2"/>
  <c r="M1201" i="2" s="1"/>
  <c r="G1201" i="2"/>
  <c r="AD1200" i="2"/>
  <c r="AC1200" i="2"/>
  <c r="K1200" i="2"/>
  <c r="L1200" i="2" s="1"/>
  <c r="G1200" i="2"/>
  <c r="AD1199" i="2"/>
  <c r="AC1199" i="2"/>
  <c r="L1199" i="2"/>
  <c r="O1199" i="2" s="1"/>
  <c r="P1199" i="2" s="1"/>
  <c r="K1199" i="2"/>
  <c r="M1199" i="2" s="1"/>
  <c r="G1199" i="2"/>
  <c r="AD1198" i="2"/>
  <c r="AC1198" i="2"/>
  <c r="K1198" i="2"/>
  <c r="L1198" i="2" s="1"/>
  <c r="G1198" i="2"/>
  <c r="AD1197" i="2"/>
  <c r="AC1197" i="2"/>
  <c r="L1197" i="2"/>
  <c r="K1197" i="2"/>
  <c r="M1197" i="2" s="1"/>
  <c r="G1197" i="2"/>
  <c r="AD1196" i="2"/>
  <c r="AC1196" i="2"/>
  <c r="K1196" i="2"/>
  <c r="L1196" i="2" s="1"/>
  <c r="G1196" i="2"/>
  <c r="AD1195" i="2"/>
  <c r="AC1195" i="2"/>
  <c r="L1195" i="2"/>
  <c r="O1195" i="2" s="1"/>
  <c r="P1195" i="2" s="1"/>
  <c r="K1195" i="2"/>
  <c r="M1195" i="2" s="1"/>
  <c r="G1195" i="2"/>
  <c r="AD1194" i="2"/>
  <c r="AC1194" i="2"/>
  <c r="K1194" i="2"/>
  <c r="L1194" i="2" s="1"/>
  <c r="G1194" i="2"/>
  <c r="AD1193" i="2"/>
  <c r="AC1193" i="2"/>
  <c r="L1193" i="2"/>
  <c r="K1193" i="2"/>
  <c r="M1193" i="2" s="1"/>
  <c r="G1193" i="2"/>
  <c r="AD1192" i="2"/>
  <c r="AC1192" i="2"/>
  <c r="K1192" i="2"/>
  <c r="L1192" i="2" s="1"/>
  <c r="G1192" i="2"/>
  <c r="AD1191" i="2"/>
  <c r="AC1191" i="2"/>
  <c r="L1191" i="2"/>
  <c r="O1191" i="2" s="1"/>
  <c r="P1191" i="2" s="1"/>
  <c r="K1191" i="2"/>
  <c r="M1191" i="2" s="1"/>
  <c r="G1191" i="2"/>
  <c r="AD1190" i="2"/>
  <c r="AC1190" i="2"/>
  <c r="K1190" i="2"/>
  <c r="L1190" i="2" s="1"/>
  <c r="G1190" i="2"/>
  <c r="AD1189" i="2"/>
  <c r="AC1189" i="2"/>
  <c r="L1189" i="2"/>
  <c r="K1189" i="2"/>
  <c r="M1189" i="2" s="1"/>
  <c r="G1189" i="2"/>
  <c r="AD1188" i="2"/>
  <c r="AC1188" i="2"/>
  <c r="K1188" i="2"/>
  <c r="L1188" i="2" s="1"/>
  <c r="G1188" i="2"/>
  <c r="AD1187" i="2"/>
  <c r="AC1187" i="2"/>
  <c r="L1187" i="2"/>
  <c r="O1187" i="2" s="1"/>
  <c r="P1187" i="2" s="1"/>
  <c r="K1187" i="2"/>
  <c r="M1187" i="2" s="1"/>
  <c r="G1187" i="2"/>
  <c r="AD1186" i="2"/>
  <c r="AC1186" i="2"/>
  <c r="K1186" i="2"/>
  <c r="L1186" i="2" s="1"/>
  <c r="G1186" i="2"/>
  <c r="AD1185" i="2"/>
  <c r="AC1185" i="2"/>
  <c r="L1185" i="2"/>
  <c r="K1185" i="2"/>
  <c r="M1185" i="2" s="1"/>
  <c r="G1185" i="2"/>
  <c r="AD1184" i="2"/>
  <c r="AC1184" i="2"/>
  <c r="K1184" i="2"/>
  <c r="L1184" i="2" s="1"/>
  <c r="G1184" i="2"/>
  <c r="AD1183" i="2"/>
  <c r="AC1183" i="2"/>
  <c r="L1183" i="2"/>
  <c r="O1183" i="2" s="1"/>
  <c r="P1183" i="2" s="1"/>
  <c r="K1183" i="2"/>
  <c r="M1183" i="2" s="1"/>
  <c r="G1183" i="2"/>
  <c r="AD1182" i="2"/>
  <c r="AC1182" i="2"/>
  <c r="K1182" i="2"/>
  <c r="L1182" i="2" s="1"/>
  <c r="G1182" i="2"/>
  <c r="AD1181" i="2"/>
  <c r="AC1181" i="2"/>
  <c r="L1181" i="2"/>
  <c r="K1181" i="2"/>
  <c r="M1181" i="2" s="1"/>
  <c r="G1181" i="2"/>
  <c r="AD1180" i="2"/>
  <c r="AC1180" i="2"/>
  <c r="K1180" i="2"/>
  <c r="L1180" i="2" s="1"/>
  <c r="G1180" i="2"/>
  <c r="AD1179" i="2"/>
  <c r="AC1179" i="2"/>
  <c r="L1179" i="2"/>
  <c r="O1179" i="2" s="1"/>
  <c r="P1179" i="2" s="1"/>
  <c r="K1179" i="2"/>
  <c r="M1179" i="2" s="1"/>
  <c r="G1179" i="2"/>
  <c r="AD1178" i="2"/>
  <c r="AC1178" i="2"/>
  <c r="K1178" i="2"/>
  <c r="L1178" i="2" s="1"/>
  <c r="G1178" i="2"/>
  <c r="AD1177" i="2"/>
  <c r="AC1177" i="2"/>
  <c r="L1177" i="2"/>
  <c r="K1177" i="2"/>
  <c r="M1177" i="2" s="1"/>
  <c r="G1177" i="2"/>
  <c r="AD1176" i="2"/>
  <c r="AC1176" i="2"/>
  <c r="K1176" i="2"/>
  <c r="L1176" i="2" s="1"/>
  <c r="G1176" i="2"/>
  <c r="AD1175" i="2"/>
  <c r="AC1175" i="2"/>
  <c r="L1175" i="2"/>
  <c r="O1175" i="2" s="1"/>
  <c r="P1175" i="2" s="1"/>
  <c r="K1175" i="2"/>
  <c r="M1175" i="2" s="1"/>
  <c r="G1175" i="2"/>
  <c r="AD1174" i="2"/>
  <c r="AC1174" i="2"/>
  <c r="K1174" i="2"/>
  <c r="L1174" i="2" s="1"/>
  <c r="G1174" i="2"/>
  <c r="AD1173" i="2"/>
  <c r="AC1173" i="2"/>
  <c r="L1173" i="2"/>
  <c r="K1173" i="2"/>
  <c r="M1173" i="2" s="1"/>
  <c r="G1173" i="2"/>
  <c r="AD1172" i="2"/>
  <c r="AC1172" i="2"/>
  <c r="K1172" i="2"/>
  <c r="L1172" i="2" s="1"/>
  <c r="G1172" i="2"/>
  <c r="AD1171" i="2"/>
  <c r="AC1171" i="2"/>
  <c r="L1171" i="2"/>
  <c r="O1171" i="2" s="1"/>
  <c r="P1171" i="2" s="1"/>
  <c r="K1171" i="2"/>
  <c r="M1171" i="2" s="1"/>
  <c r="G1171" i="2"/>
  <c r="AD1170" i="2"/>
  <c r="AC1170" i="2"/>
  <c r="K1170" i="2"/>
  <c r="L1170" i="2" s="1"/>
  <c r="G1170" i="2"/>
  <c r="AD1169" i="2"/>
  <c r="AC1169" i="2"/>
  <c r="L1169" i="2"/>
  <c r="K1169" i="2"/>
  <c r="M1169" i="2" s="1"/>
  <c r="G1169" i="2"/>
  <c r="AD1168" i="2"/>
  <c r="AC1168" i="2"/>
  <c r="K1168" i="2"/>
  <c r="L1168" i="2" s="1"/>
  <c r="G1168" i="2"/>
  <c r="AD1167" i="2"/>
  <c r="AC1167" i="2"/>
  <c r="L1167" i="2"/>
  <c r="O1167" i="2" s="1"/>
  <c r="P1167" i="2" s="1"/>
  <c r="K1167" i="2"/>
  <c r="M1167" i="2" s="1"/>
  <c r="G1167" i="2"/>
  <c r="AD1166" i="2"/>
  <c r="AC1166" i="2"/>
  <c r="K1166" i="2"/>
  <c r="L1166" i="2" s="1"/>
  <c r="G1166" i="2"/>
  <c r="AD1165" i="2"/>
  <c r="AC1165" i="2"/>
  <c r="L1165" i="2"/>
  <c r="K1165" i="2"/>
  <c r="M1165" i="2" s="1"/>
  <c r="G1165" i="2"/>
  <c r="AD1164" i="2"/>
  <c r="AC1164" i="2"/>
  <c r="K1164" i="2"/>
  <c r="L1164" i="2" s="1"/>
  <c r="G1164" i="2"/>
  <c r="AD1163" i="2"/>
  <c r="AC1163" i="2"/>
  <c r="L1163" i="2"/>
  <c r="O1163" i="2" s="1"/>
  <c r="P1163" i="2" s="1"/>
  <c r="K1163" i="2"/>
  <c r="M1163" i="2" s="1"/>
  <c r="G1163" i="2"/>
  <c r="AD1162" i="2"/>
  <c r="AC1162" i="2"/>
  <c r="K1162" i="2"/>
  <c r="L1162" i="2" s="1"/>
  <c r="G1162" i="2"/>
  <c r="AD1161" i="2"/>
  <c r="AC1161" i="2"/>
  <c r="L1161" i="2"/>
  <c r="K1161" i="2"/>
  <c r="M1161" i="2" s="1"/>
  <c r="G1161" i="2"/>
  <c r="AD1160" i="2"/>
  <c r="AC1160" i="2"/>
  <c r="K1160" i="2"/>
  <c r="L1160" i="2" s="1"/>
  <c r="G1160" i="2"/>
  <c r="AD1159" i="2"/>
  <c r="AC1159" i="2"/>
  <c r="L1159" i="2"/>
  <c r="O1159" i="2" s="1"/>
  <c r="P1159" i="2" s="1"/>
  <c r="K1159" i="2"/>
  <c r="M1159" i="2" s="1"/>
  <c r="G1159" i="2"/>
  <c r="AD1158" i="2"/>
  <c r="AC1158" i="2"/>
  <c r="K1158" i="2"/>
  <c r="L1158" i="2" s="1"/>
  <c r="G1158" i="2"/>
  <c r="AD1157" i="2"/>
  <c r="AC1157" i="2"/>
  <c r="L1157" i="2"/>
  <c r="K1157" i="2"/>
  <c r="M1157" i="2" s="1"/>
  <c r="G1157" i="2"/>
  <c r="AD1156" i="2"/>
  <c r="AC1156" i="2"/>
  <c r="K1156" i="2"/>
  <c r="L1156" i="2" s="1"/>
  <c r="G1156" i="2"/>
  <c r="AD1155" i="2"/>
  <c r="AC1155" i="2"/>
  <c r="L1155" i="2"/>
  <c r="O1155" i="2" s="1"/>
  <c r="P1155" i="2" s="1"/>
  <c r="K1155" i="2"/>
  <c r="M1155" i="2" s="1"/>
  <c r="G1155" i="2"/>
  <c r="AD1154" i="2"/>
  <c r="AC1154" i="2"/>
  <c r="K1154" i="2"/>
  <c r="L1154" i="2" s="1"/>
  <c r="G1154" i="2"/>
  <c r="AD1153" i="2"/>
  <c r="AC1153" i="2"/>
  <c r="L1153" i="2"/>
  <c r="K1153" i="2"/>
  <c r="M1153" i="2" s="1"/>
  <c r="G1153" i="2"/>
  <c r="AD1152" i="2"/>
  <c r="AC1152" i="2"/>
  <c r="K1152" i="2"/>
  <c r="L1152" i="2" s="1"/>
  <c r="G1152" i="2"/>
  <c r="AD1151" i="2"/>
  <c r="AC1151" i="2"/>
  <c r="L1151" i="2"/>
  <c r="O1151" i="2" s="1"/>
  <c r="P1151" i="2" s="1"/>
  <c r="K1151" i="2"/>
  <c r="M1151" i="2" s="1"/>
  <c r="G1151" i="2"/>
  <c r="AD1150" i="2"/>
  <c r="AC1150" i="2"/>
  <c r="K1150" i="2"/>
  <c r="L1150" i="2" s="1"/>
  <c r="G1150" i="2"/>
  <c r="AD1149" i="2"/>
  <c r="AC1149" i="2"/>
  <c r="L1149" i="2"/>
  <c r="K1149" i="2"/>
  <c r="M1149" i="2" s="1"/>
  <c r="G1149" i="2"/>
  <c r="AD1148" i="2"/>
  <c r="AC1148" i="2"/>
  <c r="K1148" i="2"/>
  <c r="L1148" i="2" s="1"/>
  <c r="G1148" i="2"/>
  <c r="AD1147" i="2"/>
  <c r="AC1147" i="2"/>
  <c r="L1147" i="2"/>
  <c r="O1147" i="2" s="1"/>
  <c r="P1147" i="2" s="1"/>
  <c r="K1147" i="2"/>
  <c r="M1147" i="2" s="1"/>
  <c r="G1147" i="2"/>
  <c r="AD1146" i="2"/>
  <c r="AC1146" i="2"/>
  <c r="K1146" i="2"/>
  <c r="L1146" i="2" s="1"/>
  <c r="G1146" i="2"/>
  <c r="AD1145" i="2"/>
  <c r="AC1145" i="2"/>
  <c r="L1145" i="2"/>
  <c r="K1145" i="2"/>
  <c r="M1145" i="2" s="1"/>
  <c r="G1145" i="2"/>
  <c r="AD1144" i="2"/>
  <c r="AC1144" i="2"/>
  <c r="K1144" i="2"/>
  <c r="L1144" i="2" s="1"/>
  <c r="G1144" i="2"/>
  <c r="AD1143" i="2"/>
  <c r="AC1143" i="2"/>
  <c r="L1143" i="2"/>
  <c r="O1143" i="2" s="1"/>
  <c r="P1143" i="2" s="1"/>
  <c r="K1143" i="2"/>
  <c r="M1143" i="2" s="1"/>
  <c r="G1143" i="2"/>
  <c r="AD1142" i="2"/>
  <c r="AC1142" i="2"/>
  <c r="K1142" i="2"/>
  <c r="L1142" i="2" s="1"/>
  <c r="G1142" i="2"/>
  <c r="AD1141" i="2"/>
  <c r="AC1141" i="2"/>
  <c r="L1141" i="2"/>
  <c r="K1141" i="2"/>
  <c r="M1141" i="2" s="1"/>
  <c r="G1141" i="2"/>
  <c r="AD1140" i="2"/>
  <c r="AC1140" i="2"/>
  <c r="K1140" i="2"/>
  <c r="L1140" i="2" s="1"/>
  <c r="G1140" i="2"/>
  <c r="AD1139" i="2"/>
  <c r="AC1139" i="2"/>
  <c r="L1139" i="2"/>
  <c r="O1139" i="2" s="1"/>
  <c r="P1139" i="2" s="1"/>
  <c r="K1139" i="2"/>
  <c r="M1139" i="2" s="1"/>
  <c r="G1139" i="2"/>
  <c r="AD1138" i="2"/>
  <c r="AC1138" i="2"/>
  <c r="K1138" i="2"/>
  <c r="L1138" i="2" s="1"/>
  <c r="G1138" i="2"/>
  <c r="AD1137" i="2"/>
  <c r="AC1137" i="2"/>
  <c r="L1137" i="2"/>
  <c r="K1137" i="2"/>
  <c r="M1137" i="2" s="1"/>
  <c r="G1137" i="2"/>
  <c r="AD1136" i="2"/>
  <c r="AC1136" i="2"/>
  <c r="K1136" i="2"/>
  <c r="L1136" i="2" s="1"/>
  <c r="G1136" i="2"/>
  <c r="AD1135" i="2"/>
  <c r="AC1135" i="2"/>
  <c r="L1135" i="2"/>
  <c r="O1135" i="2" s="1"/>
  <c r="P1135" i="2" s="1"/>
  <c r="K1135" i="2"/>
  <c r="M1135" i="2" s="1"/>
  <c r="G1135" i="2"/>
  <c r="AD1134" i="2"/>
  <c r="AC1134" i="2"/>
  <c r="K1134" i="2"/>
  <c r="L1134" i="2" s="1"/>
  <c r="G1134" i="2"/>
  <c r="AD1133" i="2"/>
  <c r="AC1133" i="2"/>
  <c r="L1133" i="2"/>
  <c r="K1133" i="2"/>
  <c r="M1133" i="2" s="1"/>
  <c r="G1133" i="2"/>
  <c r="AD1132" i="2"/>
  <c r="AC1132" i="2"/>
  <c r="K1132" i="2"/>
  <c r="L1132" i="2" s="1"/>
  <c r="G1132" i="2"/>
  <c r="AD1131" i="2"/>
  <c r="AC1131" i="2"/>
  <c r="L1131" i="2"/>
  <c r="O1131" i="2" s="1"/>
  <c r="P1131" i="2" s="1"/>
  <c r="K1131" i="2"/>
  <c r="M1131" i="2" s="1"/>
  <c r="G1131" i="2"/>
  <c r="AD1130" i="2"/>
  <c r="AC1130" i="2"/>
  <c r="K1130" i="2"/>
  <c r="L1130" i="2" s="1"/>
  <c r="G1130" i="2"/>
  <c r="AD1129" i="2"/>
  <c r="AC1129" i="2"/>
  <c r="L1129" i="2"/>
  <c r="K1129" i="2"/>
  <c r="M1129" i="2" s="1"/>
  <c r="G1129" i="2"/>
  <c r="AD1128" i="2"/>
  <c r="AC1128" i="2"/>
  <c r="K1128" i="2"/>
  <c r="L1128" i="2" s="1"/>
  <c r="G1128" i="2"/>
  <c r="AD1127" i="2"/>
  <c r="AC1127" i="2"/>
  <c r="L1127" i="2"/>
  <c r="O1127" i="2" s="1"/>
  <c r="P1127" i="2" s="1"/>
  <c r="K1127" i="2"/>
  <c r="M1127" i="2" s="1"/>
  <c r="G1127" i="2"/>
  <c r="AD1126" i="2"/>
  <c r="AC1126" i="2"/>
  <c r="K1126" i="2"/>
  <c r="L1126" i="2" s="1"/>
  <c r="G1126" i="2"/>
  <c r="AD1125" i="2"/>
  <c r="AC1125" i="2"/>
  <c r="L1125" i="2"/>
  <c r="K1125" i="2"/>
  <c r="M1125" i="2" s="1"/>
  <c r="G1125" i="2"/>
  <c r="AD1124" i="2"/>
  <c r="AC1124" i="2"/>
  <c r="K1124" i="2"/>
  <c r="L1124" i="2" s="1"/>
  <c r="G1124" i="2"/>
  <c r="AD1123" i="2"/>
  <c r="AC1123" i="2"/>
  <c r="L1123" i="2"/>
  <c r="O1123" i="2" s="1"/>
  <c r="P1123" i="2" s="1"/>
  <c r="K1123" i="2"/>
  <c r="M1123" i="2" s="1"/>
  <c r="G1123" i="2"/>
  <c r="AD1122" i="2"/>
  <c r="AC1122" i="2"/>
  <c r="K1122" i="2"/>
  <c r="L1122" i="2" s="1"/>
  <c r="G1122" i="2"/>
  <c r="AD1121" i="2"/>
  <c r="AC1121" i="2"/>
  <c r="L1121" i="2"/>
  <c r="K1121" i="2"/>
  <c r="M1121" i="2" s="1"/>
  <c r="G1121" i="2"/>
  <c r="AD1120" i="2"/>
  <c r="AC1120" i="2"/>
  <c r="K1120" i="2"/>
  <c r="L1120" i="2" s="1"/>
  <c r="G1120" i="2"/>
  <c r="AD1119" i="2"/>
  <c r="AC1119" i="2"/>
  <c r="L1119" i="2"/>
  <c r="O1119" i="2" s="1"/>
  <c r="P1119" i="2" s="1"/>
  <c r="K1119" i="2"/>
  <c r="M1119" i="2" s="1"/>
  <c r="G1119" i="2"/>
  <c r="AD1118" i="2"/>
  <c r="AC1118" i="2"/>
  <c r="K1118" i="2"/>
  <c r="L1118" i="2" s="1"/>
  <c r="G1118" i="2"/>
  <c r="AD1117" i="2"/>
  <c r="AC1117" i="2"/>
  <c r="L1117" i="2"/>
  <c r="K1117" i="2"/>
  <c r="M1117" i="2" s="1"/>
  <c r="G1117" i="2"/>
  <c r="AD1116" i="2"/>
  <c r="AC1116" i="2"/>
  <c r="K1116" i="2"/>
  <c r="L1116" i="2" s="1"/>
  <c r="G1116" i="2"/>
  <c r="AD1115" i="2"/>
  <c r="AC1115" i="2"/>
  <c r="L1115" i="2"/>
  <c r="O1115" i="2" s="1"/>
  <c r="P1115" i="2" s="1"/>
  <c r="K1115" i="2"/>
  <c r="M1115" i="2" s="1"/>
  <c r="G1115" i="2"/>
  <c r="AD1114" i="2"/>
  <c r="AC1114" i="2"/>
  <c r="K1114" i="2"/>
  <c r="L1114" i="2" s="1"/>
  <c r="G1114" i="2"/>
  <c r="AD1113" i="2"/>
  <c r="AC1113" i="2"/>
  <c r="L1113" i="2"/>
  <c r="K1113" i="2"/>
  <c r="M1113" i="2" s="1"/>
  <c r="G1113" i="2"/>
  <c r="AD1112" i="2"/>
  <c r="AC1112" i="2"/>
  <c r="K1112" i="2"/>
  <c r="L1112" i="2" s="1"/>
  <c r="G1112" i="2"/>
  <c r="AD1111" i="2"/>
  <c r="AC1111" i="2"/>
  <c r="L1111" i="2"/>
  <c r="O1111" i="2" s="1"/>
  <c r="P1111" i="2" s="1"/>
  <c r="K1111" i="2"/>
  <c r="M1111" i="2" s="1"/>
  <c r="G1111" i="2"/>
  <c r="AD1110" i="2"/>
  <c r="AC1110" i="2"/>
  <c r="K1110" i="2"/>
  <c r="L1110" i="2" s="1"/>
  <c r="G1110" i="2"/>
  <c r="AD1109" i="2"/>
  <c r="AC1109" i="2"/>
  <c r="L1109" i="2"/>
  <c r="K1109" i="2"/>
  <c r="M1109" i="2" s="1"/>
  <c r="G1109" i="2"/>
  <c r="AD1108" i="2"/>
  <c r="AC1108" i="2"/>
  <c r="K1108" i="2"/>
  <c r="L1108" i="2" s="1"/>
  <c r="G1108" i="2"/>
  <c r="AD1107" i="2"/>
  <c r="AC1107" i="2"/>
  <c r="L1107" i="2"/>
  <c r="O1107" i="2" s="1"/>
  <c r="P1107" i="2" s="1"/>
  <c r="K1107" i="2"/>
  <c r="M1107" i="2" s="1"/>
  <c r="G1107" i="2"/>
  <c r="AD1106" i="2"/>
  <c r="AC1106" i="2"/>
  <c r="K1106" i="2"/>
  <c r="L1106" i="2" s="1"/>
  <c r="G1106" i="2"/>
  <c r="AD1105" i="2"/>
  <c r="AC1105" i="2"/>
  <c r="L1105" i="2"/>
  <c r="K1105" i="2"/>
  <c r="M1105" i="2" s="1"/>
  <c r="G1105" i="2"/>
  <c r="AD1104" i="2"/>
  <c r="AC1104" i="2"/>
  <c r="K1104" i="2"/>
  <c r="L1104" i="2" s="1"/>
  <c r="G1104" i="2"/>
  <c r="AD1103" i="2"/>
  <c r="AC1103" i="2"/>
  <c r="L1103" i="2"/>
  <c r="O1103" i="2" s="1"/>
  <c r="P1103" i="2" s="1"/>
  <c r="K1103" i="2"/>
  <c r="M1103" i="2" s="1"/>
  <c r="G1103" i="2"/>
  <c r="AD1102" i="2"/>
  <c r="AC1102" i="2"/>
  <c r="K1102" i="2"/>
  <c r="L1102" i="2" s="1"/>
  <c r="G1102" i="2"/>
  <c r="AD1101" i="2"/>
  <c r="AC1101" i="2"/>
  <c r="L1101" i="2"/>
  <c r="K1101" i="2"/>
  <c r="M1101" i="2" s="1"/>
  <c r="G1101" i="2"/>
  <c r="AD1100" i="2"/>
  <c r="AC1100" i="2"/>
  <c r="K1100" i="2"/>
  <c r="L1100" i="2" s="1"/>
  <c r="G1100" i="2"/>
  <c r="AD1099" i="2"/>
  <c r="AC1099" i="2"/>
  <c r="L1099" i="2"/>
  <c r="O1099" i="2" s="1"/>
  <c r="P1099" i="2" s="1"/>
  <c r="K1099" i="2"/>
  <c r="M1099" i="2" s="1"/>
  <c r="G1099" i="2"/>
  <c r="AD1098" i="2"/>
  <c r="AC1098" i="2"/>
  <c r="K1098" i="2"/>
  <c r="L1098" i="2" s="1"/>
  <c r="G1098" i="2"/>
  <c r="AD1097" i="2"/>
  <c r="AC1097" i="2"/>
  <c r="L1097" i="2"/>
  <c r="K1097" i="2"/>
  <c r="M1097" i="2" s="1"/>
  <c r="G1097" i="2"/>
  <c r="AD1096" i="2"/>
  <c r="AC1096" i="2"/>
  <c r="K1096" i="2"/>
  <c r="L1096" i="2" s="1"/>
  <c r="G1096" i="2"/>
  <c r="AD1095" i="2"/>
  <c r="AC1095" i="2"/>
  <c r="L1095" i="2"/>
  <c r="O1095" i="2" s="1"/>
  <c r="P1095" i="2" s="1"/>
  <c r="K1095" i="2"/>
  <c r="M1095" i="2" s="1"/>
  <c r="G1095" i="2"/>
  <c r="AD1094" i="2"/>
  <c r="AC1094" i="2"/>
  <c r="K1094" i="2"/>
  <c r="L1094" i="2" s="1"/>
  <c r="G1094" i="2"/>
  <c r="AD1093" i="2"/>
  <c r="AC1093" i="2"/>
  <c r="L1093" i="2"/>
  <c r="K1093" i="2"/>
  <c r="M1093" i="2" s="1"/>
  <c r="G1093" i="2"/>
  <c r="AD1092" i="2"/>
  <c r="AC1092" i="2"/>
  <c r="K1092" i="2"/>
  <c r="L1092" i="2" s="1"/>
  <c r="G1092" i="2"/>
  <c r="AD1091" i="2"/>
  <c r="AC1091" i="2"/>
  <c r="L1091" i="2"/>
  <c r="O1091" i="2" s="1"/>
  <c r="P1091" i="2" s="1"/>
  <c r="K1091" i="2"/>
  <c r="M1091" i="2" s="1"/>
  <c r="G1091" i="2"/>
  <c r="AD1090" i="2"/>
  <c r="AC1090" i="2"/>
  <c r="K1090" i="2"/>
  <c r="L1090" i="2" s="1"/>
  <c r="G1090" i="2"/>
  <c r="AD1089" i="2"/>
  <c r="AC1089" i="2"/>
  <c r="L1089" i="2"/>
  <c r="K1089" i="2"/>
  <c r="M1089" i="2" s="1"/>
  <c r="G1089" i="2"/>
  <c r="AD1088" i="2"/>
  <c r="AC1088" i="2"/>
  <c r="K1088" i="2"/>
  <c r="L1088" i="2" s="1"/>
  <c r="G1088" i="2"/>
  <c r="AD1087" i="2"/>
  <c r="AC1087" i="2"/>
  <c r="L1087" i="2"/>
  <c r="O1087" i="2" s="1"/>
  <c r="P1087" i="2" s="1"/>
  <c r="K1087" i="2"/>
  <c r="M1087" i="2" s="1"/>
  <c r="G1087" i="2"/>
  <c r="AD1086" i="2"/>
  <c r="AC1086" i="2"/>
  <c r="K1086" i="2"/>
  <c r="L1086" i="2" s="1"/>
  <c r="G1086" i="2"/>
  <c r="AD1085" i="2"/>
  <c r="AC1085" i="2"/>
  <c r="L1085" i="2"/>
  <c r="K1085" i="2"/>
  <c r="M1085" i="2" s="1"/>
  <c r="G1085" i="2"/>
  <c r="AD1084" i="2"/>
  <c r="AC1084" i="2"/>
  <c r="K1084" i="2"/>
  <c r="L1084" i="2" s="1"/>
  <c r="G1084" i="2"/>
  <c r="AD1083" i="2"/>
  <c r="AC1083" i="2"/>
  <c r="L1083" i="2"/>
  <c r="O1083" i="2" s="1"/>
  <c r="P1083" i="2" s="1"/>
  <c r="K1083" i="2"/>
  <c r="M1083" i="2" s="1"/>
  <c r="G1083" i="2"/>
  <c r="AD1082" i="2"/>
  <c r="AC1082" i="2"/>
  <c r="K1082" i="2"/>
  <c r="L1082" i="2" s="1"/>
  <c r="G1082" i="2"/>
  <c r="AD1081" i="2"/>
  <c r="AC1081" i="2"/>
  <c r="L1081" i="2"/>
  <c r="K1081" i="2"/>
  <c r="M1081" i="2" s="1"/>
  <c r="G1081" i="2"/>
  <c r="AD1080" i="2"/>
  <c r="AC1080" i="2"/>
  <c r="K1080" i="2"/>
  <c r="L1080" i="2" s="1"/>
  <c r="G1080" i="2"/>
  <c r="AD1079" i="2"/>
  <c r="AC1079" i="2"/>
  <c r="L1079" i="2"/>
  <c r="O1079" i="2" s="1"/>
  <c r="P1079" i="2" s="1"/>
  <c r="K1079" i="2"/>
  <c r="M1079" i="2" s="1"/>
  <c r="G1079" i="2"/>
  <c r="AD1078" i="2"/>
  <c r="AC1078" i="2"/>
  <c r="K1078" i="2"/>
  <c r="L1078" i="2" s="1"/>
  <c r="G1078" i="2"/>
  <c r="AD1077" i="2"/>
  <c r="AC1077" i="2"/>
  <c r="L1077" i="2"/>
  <c r="K1077" i="2"/>
  <c r="M1077" i="2" s="1"/>
  <c r="G1077" i="2"/>
  <c r="AD1076" i="2"/>
  <c r="AC1076" i="2"/>
  <c r="K1076" i="2"/>
  <c r="L1076" i="2" s="1"/>
  <c r="G1076" i="2"/>
  <c r="AD1075" i="2"/>
  <c r="AC1075" i="2"/>
  <c r="L1075" i="2"/>
  <c r="O1075" i="2" s="1"/>
  <c r="P1075" i="2" s="1"/>
  <c r="K1075" i="2"/>
  <c r="M1075" i="2" s="1"/>
  <c r="G1075" i="2"/>
  <c r="AD1074" i="2"/>
  <c r="AC1074" i="2"/>
  <c r="K1074" i="2"/>
  <c r="L1074" i="2" s="1"/>
  <c r="G1074" i="2"/>
  <c r="AD1073" i="2"/>
  <c r="AC1073" i="2"/>
  <c r="L1073" i="2"/>
  <c r="K1073" i="2"/>
  <c r="M1073" i="2" s="1"/>
  <c r="G1073" i="2"/>
  <c r="AD1072" i="2"/>
  <c r="AC1072" i="2"/>
  <c r="K1072" i="2"/>
  <c r="L1072" i="2" s="1"/>
  <c r="G1072" i="2"/>
  <c r="AD1071" i="2"/>
  <c r="AC1071" i="2"/>
  <c r="L1071" i="2"/>
  <c r="O1071" i="2" s="1"/>
  <c r="P1071" i="2" s="1"/>
  <c r="K1071" i="2"/>
  <c r="M1071" i="2" s="1"/>
  <c r="G1071" i="2"/>
  <c r="AD1070" i="2"/>
  <c r="AC1070" i="2"/>
  <c r="K1070" i="2"/>
  <c r="L1070" i="2" s="1"/>
  <c r="G1070" i="2"/>
  <c r="AD1069" i="2"/>
  <c r="AC1069" i="2"/>
  <c r="L1069" i="2"/>
  <c r="K1069" i="2"/>
  <c r="M1069" i="2" s="1"/>
  <c r="G1069" i="2"/>
  <c r="AD1068" i="2"/>
  <c r="AC1068" i="2"/>
  <c r="K1068" i="2"/>
  <c r="L1068" i="2" s="1"/>
  <c r="G1068" i="2"/>
  <c r="AD1067" i="2"/>
  <c r="AC1067" i="2"/>
  <c r="L1067" i="2"/>
  <c r="O1067" i="2" s="1"/>
  <c r="P1067" i="2" s="1"/>
  <c r="K1067" i="2"/>
  <c r="M1067" i="2" s="1"/>
  <c r="G1067" i="2"/>
  <c r="AD1066" i="2"/>
  <c r="AC1066" i="2"/>
  <c r="K1066" i="2"/>
  <c r="L1066" i="2" s="1"/>
  <c r="G1066" i="2"/>
  <c r="AD1065" i="2"/>
  <c r="AC1065" i="2"/>
  <c r="L1065" i="2"/>
  <c r="K1065" i="2"/>
  <c r="M1065" i="2" s="1"/>
  <c r="G1065" i="2"/>
  <c r="AD1064" i="2"/>
  <c r="AC1064" i="2"/>
  <c r="K1064" i="2"/>
  <c r="L1064" i="2" s="1"/>
  <c r="G1064" i="2"/>
  <c r="AD1063" i="2"/>
  <c r="AC1063" i="2"/>
  <c r="L1063" i="2"/>
  <c r="O1063" i="2" s="1"/>
  <c r="P1063" i="2" s="1"/>
  <c r="K1063" i="2"/>
  <c r="M1063" i="2" s="1"/>
  <c r="G1063" i="2"/>
  <c r="AD1062" i="2"/>
  <c r="AC1062" i="2"/>
  <c r="K1062" i="2"/>
  <c r="L1062" i="2" s="1"/>
  <c r="G1062" i="2"/>
  <c r="AD1061" i="2"/>
  <c r="AC1061" i="2"/>
  <c r="L1061" i="2"/>
  <c r="K1061" i="2"/>
  <c r="M1061" i="2" s="1"/>
  <c r="G1061" i="2"/>
  <c r="AD1060" i="2"/>
  <c r="AC1060" i="2"/>
  <c r="K1060" i="2"/>
  <c r="L1060" i="2" s="1"/>
  <c r="G1060" i="2"/>
  <c r="AD1059" i="2"/>
  <c r="AC1059" i="2"/>
  <c r="L1059" i="2"/>
  <c r="O1059" i="2" s="1"/>
  <c r="P1059" i="2" s="1"/>
  <c r="K1059" i="2"/>
  <c r="M1059" i="2" s="1"/>
  <c r="G1059" i="2"/>
  <c r="AD1058" i="2"/>
  <c r="AC1058" i="2"/>
  <c r="K1058" i="2"/>
  <c r="L1058" i="2" s="1"/>
  <c r="G1058" i="2"/>
  <c r="AD1057" i="2"/>
  <c r="AC1057" i="2"/>
  <c r="L1057" i="2"/>
  <c r="K1057" i="2"/>
  <c r="M1057" i="2" s="1"/>
  <c r="G1057" i="2"/>
  <c r="AD1056" i="2"/>
  <c r="AC1056" i="2"/>
  <c r="K1056" i="2"/>
  <c r="L1056" i="2" s="1"/>
  <c r="G1056" i="2"/>
  <c r="AD1055" i="2"/>
  <c r="AC1055" i="2"/>
  <c r="L1055" i="2"/>
  <c r="O1055" i="2" s="1"/>
  <c r="P1055" i="2" s="1"/>
  <c r="K1055" i="2"/>
  <c r="M1055" i="2" s="1"/>
  <c r="G1055" i="2"/>
  <c r="AD1054" i="2"/>
  <c r="AC1054" i="2"/>
  <c r="K1054" i="2"/>
  <c r="L1054" i="2" s="1"/>
  <c r="G1054" i="2"/>
  <c r="AD1053" i="2"/>
  <c r="AC1053" i="2"/>
  <c r="L1053" i="2"/>
  <c r="K1053" i="2"/>
  <c r="M1053" i="2" s="1"/>
  <c r="G1053" i="2"/>
  <c r="AD1052" i="2"/>
  <c r="AC1052" i="2"/>
  <c r="K1052" i="2"/>
  <c r="L1052" i="2" s="1"/>
  <c r="G1052" i="2"/>
  <c r="AD1051" i="2"/>
  <c r="AC1051" i="2"/>
  <c r="L1051" i="2"/>
  <c r="O1051" i="2" s="1"/>
  <c r="P1051" i="2" s="1"/>
  <c r="K1051" i="2"/>
  <c r="M1051" i="2" s="1"/>
  <c r="G1051" i="2"/>
  <c r="AD1050" i="2"/>
  <c r="AC1050" i="2"/>
  <c r="K1050" i="2"/>
  <c r="L1050" i="2" s="1"/>
  <c r="G1050" i="2"/>
  <c r="AD1049" i="2"/>
  <c r="AC1049" i="2"/>
  <c r="L1049" i="2"/>
  <c r="K1049" i="2"/>
  <c r="M1049" i="2" s="1"/>
  <c r="G1049" i="2"/>
  <c r="AD1048" i="2"/>
  <c r="AC1048" i="2"/>
  <c r="K1048" i="2"/>
  <c r="L1048" i="2" s="1"/>
  <c r="G1048" i="2"/>
  <c r="AD1047" i="2"/>
  <c r="AC1047" i="2"/>
  <c r="L1047" i="2"/>
  <c r="O1047" i="2" s="1"/>
  <c r="P1047" i="2" s="1"/>
  <c r="K1047" i="2"/>
  <c r="M1047" i="2" s="1"/>
  <c r="G1047" i="2"/>
  <c r="AD1046" i="2"/>
  <c r="AC1046" i="2"/>
  <c r="K1046" i="2"/>
  <c r="L1046" i="2" s="1"/>
  <c r="G1046" i="2"/>
  <c r="AD1045" i="2"/>
  <c r="AC1045" i="2"/>
  <c r="L1045" i="2"/>
  <c r="K1045" i="2"/>
  <c r="M1045" i="2" s="1"/>
  <c r="G1045" i="2"/>
  <c r="AD1044" i="2"/>
  <c r="AC1044" i="2"/>
  <c r="K1044" i="2"/>
  <c r="L1044" i="2" s="1"/>
  <c r="G1044" i="2"/>
  <c r="AD1043" i="2"/>
  <c r="AC1043" i="2"/>
  <c r="L1043" i="2"/>
  <c r="O1043" i="2" s="1"/>
  <c r="P1043" i="2" s="1"/>
  <c r="K1043" i="2"/>
  <c r="M1043" i="2" s="1"/>
  <c r="G1043" i="2"/>
  <c r="AD1042" i="2"/>
  <c r="AC1042" i="2"/>
  <c r="K1042" i="2"/>
  <c r="L1042" i="2" s="1"/>
  <c r="G1042" i="2"/>
  <c r="AD1041" i="2"/>
  <c r="AC1041" i="2"/>
  <c r="L1041" i="2"/>
  <c r="K1041" i="2"/>
  <c r="M1041" i="2" s="1"/>
  <c r="G1041" i="2"/>
  <c r="AD1040" i="2"/>
  <c r="AC1040" i="2"/>
  <c r="K1040" i="2"/>
  <c r="L1040" i="2" s="1"/>
  <c r="G1040" i="2"/>
  <c r="AD1039" i="2"/>
  <c r="AC1039" i="2"/>
  <c r="L1039" i="2"/>
  <c r="O1039" i="2" s="1"/>
  <c r="P1039" i="2" s="1"/>
  <c r="K1039" i="2"/>
  <c r="M1039" i="2" s="1"/>
  <c r="G1039" i="2"/>
  <c r="AD1038" i="2"/>
  <c r="AC1038" i="2"/>
  <c r="K1038" i="2"/>
  <c r="L1038" i="2" s="1"/>
  <c r="G1038" i="2"/>
  <c r="AD1037" i="2"/>
  <c r="AC1037" i="2"/>
  <c r="L1037" i="2"/>
  <c r="K1037" i="2"/>
  <c r="M1037" i="2" s="1"/>
  <c r="G1037" i="2"/>
  <c r="AD1036" i="2"/>
  <c r="AC1036" i="2"/>
  <c r="K1036" i="2"/>
  <c r="L1036" i="2" s="1"/>
  <c r="G1036" i="2"/>
  <c r="AD1035" i="2"/>
  <c r="AC1035" i="2"/>
  <c r="L1035" i="2"/>
  <c r="O1035" i="2" s="1"/>
  <c r="P1035" i="2" s="1"/>
  <c r="K1035" i="2"/>
  <c r="M1035" i="2" s="1"/>
  <c r="G1035" i="2"/>
  <c r="AD1034" i="2"/>
  <c r="AC1034" i="2"/>
  <c r="K1034" i="2"/>
  <c r="L1034" i="2" s="1"/>
  <c r="G1034" i="2"/>
  <c r="AD1033" i="2"/>
  <c r="AC1033" i="2"/>
  <c r="L1033" i="2"/>
  <c r="K1033" i="2"/>
  <c r="M1033" i="2" s="1"/>
  <c r="G1033" i="2"/>
  <c r="AD1032" i="2"/>
  <c r="AC1032" i="2"/>
  <c r="K1032" i="2"/>
  <c r="L1032" i="2" s="1"/>
  <c r="G1032" i="2"/>
  <c r="AD1031" i="2"/>
  <c r="AC1031" i="2"/>
  <c r="L1031" i="2"/>
  <c r="O1031" i="2" s="1"/>
  <c r="P1031" i="2" s="1"/>
  <c r="K1031" i="2"/>
  <c r="M1031" i="2" s="1"/>
  <c r="G1031" i="2"/>
  <c r="AD1030" i="2"/>
  <c r="AC1030" i="2"/>
  <c r="K1030" i="2"/>
  <c r="L1030" i="2" s="1"/>
  <c r="G1030" i="2"/>
  <c r="AD1029" i="2"/>
  <c r="AC1029" i="2"/>
  <c r="L1029" i="2"/>
  <c r="K1029" i="2"/>
  <c r="M1029" i="2" s="1"/>
  <c r="G1029" i="2"/>
  <c r="AD1028" i="2"/>
  <c r="AC1028" i="2"/>
  <c r="K1028" i="2"/>
  <c r="L1028" i="2" s="1"/>
  <c r="G1028" i="2"/>
  <c r="AD1027" i="2"/>
  <c r="AC1027" i="2"/>
  <c r="L1027" i="2"/>
  <c r="O1027" i="2" s="1"/>
  <c r="P1027" i="2" s="1"/>
  <c r="K1027" i="2"/>
  <c r="M1027" i="2" s="1"/>
  <c r="G1027" i="2"/>
  <c r="AD1026" i="2"/>
  <c r="AC1026" i="2"/>
  <c r="K1026" i="2"/>
  <c r="L1026" i="2" s="1"/>
  <c r="G1026" i="2"/>
  <c r="AD1025" i="2"/>
  <c r="AC1025" i="2"/>
  <c r="L1025" i="2"/>
  <c r="K1025" i="2"/>
  <c r="M1025" i="2" s="1"/>
  <c r="G1025" i="2"/>
  <c r="AD1024" i="2"/>
  <c r="AC1024" i="2"/>
  <c r="K1024" i="2"/>
  <c r="L1024" i="2" s="1"/>
  <c r="G1024" i="2"/>
  <c r="AD1023" i="2"/>
  <c r="AC1023" i="2"/>
  <c r="L1023" i="2"/>
  <c r="O1023" i="2" s="1"/>
  <c r="P1023" i="2" s="1"/>
  <c r="K1023" i="2"/>
  <c r="M1023" i="2" s="1"/>
  <c r="G1023" i="2"/>
  <c r="AD1022" i="2"/>
  <c r="AC1022" i="2"/>
  <c r="K1022" i="2"/>
  <c r="L1022" i="2" s="1"/>
  <c r="G1022" i="2"/>
  <c r="AD1021" i="2"/>
  <c r="AC1021" i="2"/>
  <c r="L1021" i="2"/>
  <c r="K1021" i="2"/>
  <c r="M1021" i="2" s="1"/>
  <c r="G1021" i="2"/>
  <c r="AD1020" i="2"/>
  <c r="AC1020" i="2"/>
  <c r="K1020" i="2"/>
  <c r="L1020" i="2" s="1"/>
  <c r="G1020" i="2"/>
  <c r="AD1019" i="2"/>
  <c r="AC1019" i="2"/>
  <c r="L1019" i="2"/>
  <c r="O1019" i="2" s="1"/>
  <c r="P1019" i="2" s="1"/>
  <c r="K1019" i="2"/>
  <c r="M1019" i="2" s="1"/>
  <c r="G1019" i="2"/>
  <c r="AD1018" i="2"/>
  <c r="AC1018" i="2"/>
  <c r="K1018" i="2"/>
  <c r="L1018" i="2" s="1"/>
  <c r="G1018" i="2"/>
  <c r="AD1017" i="2"/>
  <c r="AC1017" i="2"/>
  <c r="L1017" i="2"/>
  <c r="K1017" i="2"/>
  <c r="M1017" i="2" s="1"/>
  <c r="G1017" i="2"/>
  <c r="AD1016" i="2"/>
  <c r="AC1016" i="2"/>
  <c r="K1016" i="2"/>
  <c r="L1016" i="2" s="1"/>
  <c r="G1016" i="2"/>
  <c r="AD1015" i="2"/>
  <c r="AC1015" i="2"/>
  <c r="L1015" i="2"/>
  <c r="O1015" i="2" s="1"/>
  <c r="P1015" i="2" s="1"/>
  <c r="K1015" i="2"/>
  <c r="M1015" i="2" s="1"/>
  <c r="G1015" i="2"/>
  <c r="AD1014" i="2"/>
  <c r="AC1014" i="2"/>
  <c r="K1014" i="2"/>
  <c r="L1014" i="2" s="1"/>
  <c r="G1014" i="2"/>
  <c r="AD1013" i="2"/>
  <c r="AC1013" i="2"/>
  <c r="L1013" i="2"/>
  <c r="K1013" i="2"/>
  <c r="M1013" i="2" s="1"/>
  <c r="G1013" i="2"/>
  <c r="AD1012" i="2"/>
  <c r="AC1012" i="2"/>
  <c r="K1012" i="2"/>
  <c r="L1012" i="2" s="1"/>
  <c r="G1012" i="2"/>
  <c r="AD1011" i="2"/>
  <c r="AC1011" i="2"/>
  <c r="L1011" i="2"/>
  <c r="O1011" i="2" s="1"/>
  <c r="P1011" i="2" s="1"/>
  <c r="K1011" i="2"/>
  <c r="M1011" i="2" s="1"/>
  <c r="G1011" i="2"/>
  <c r="AD1010" i="2"/>
  <c r="AC1010" i="2"/>
  <c r="K1010" i="2"/>
  <c r="L1010" i="2" s="1"/>
  <c r="G1010" i="2"/>
  <c r="AD1009" i="2"/>
  <c r="AC1009" i="2"/>
  <c r="L1009" i="2"/>
  <c r="K1009" i="2"/>
  <c r="M1009" i="2" s="1"/>
  <c r="G1009" i="2"/>
  <c r="AD1008" i="2"/>
  <c r="AC1008" i="2"/>
  <c r="K1008" i="2"/>
  <c r="L1008" i="2" s="1"/>
  <c r="G1008" i="2"/>
  <c r="AD1007" i="2"/>
  <c r="AC1007" i="2"/>
  <c r="L1007" i="2"/>
  <c r="O1007" i="2" s="1"/>
  <c r="P1007" i="2" s="1"/>
  <c r="K1007" i="2"/>
  <c r="M1007" i="2" s="1"/>
  <c r="G1007" i="2"/>
  <c r="AD1006" i="2"/>
  <c r="AC1006" i="2"/>
  <c r="K1006" i="2"/>
  <c r="L1006" i="2" s="1"/>
  <c r="G1006" i="2"/>
  <c r="AD1005" i="2"/>
  <c r="AC1005" i="2"/>
  <c r="L1005" i="2"/>
  <c r="K1005" i="2"/>
  <c r="M1005" i="2" s="1"/>
  <c r="G1005" i="2"/>
  <c r="AD1004" i="2"/>
  <c r="AC1004" i="2"/>
  <c r="K1004" i="2"/>
  <c r="L1004" i="2" s="1"/>
  <c r="G1004" i="2"/>
  <c r="AD1003" i="2"/>
  <c r="AC1003" i="2"/>
  <c r="L1003" i="2"/>
  <c r="O1003" i="2" s="1"/>
  <c r="P1003" i="2" s="1"/>
  <c r="K1003" i="2"/>
  <c r="M1003" i="2" s="1"/>
  <c r="G1003" i="2"/>
  <c r="AD1002" i="2"/>
  <c r="AC1002" i="2"/>
  <c r="K1002" i="2"/>
  <c r="L1002" i="2" s="1"/>
  <c r="G1002" i="2"/>
  <c r="AD1001" i="2"/>
  <c r="AC1001" i="2"/>
  <c r="L1001" i="2"/>
  <c r="K1001" i="2"/>
  <c r="M1001" i="2" s="1"/>
  <c r="G1001" i="2"/>
  <c r="AD1000" i="2"/>
  <c r="AC1000" i="2"/>
  <c r="K1000" i="2"/>
  <c r="L1000" i="2" s="1"/>
  <c r="G1000" i="2"/>
  <c r="AD999" i="2"/>
  <c r="AC999" i="2"/>
  <c r="L999" i="2"/>
  <c r="O999" i="2" s="1"/>
  <c r="P999" i="2" s="1"/>
  <c r="K999" i="2"/>
  <c r="M999" i="2" s="1"/>
  <c r="G999" i="2"/>
  <c r="AD998" i="2"/>
  <c r="AC998" i="2"/>
  <c r="K998" i="2"/>
  <c r="L998" i="2" s="1"/>
  <c r="G998" i="2"/>
  <c r="AD997" i="2"/>
  <c r="AC997" i="2"/>
  <c r="L997" i="2"/>
  <c r="K997" i="2"/>
  <c r="M997" i="2" s="1"/>
  <c r="G997" i="2"/>
  <c r="AD996" i="2"/>
  <c r="AC996" i="2"/>
  <c r="K996" i="2"/>
  <c r="L996" i="2" s="1"/>
  <c r="G996" i="2"/>
  <c r="AD995" i="2"/>
  <c r="AC995" i="2"/>
  <c r="L995" i="2"/>
  <c r="O995" i="2" s="1"/>
  <c r="P995" i="2" s="1"/>
  <c r="K995" i="2"/>
  <c r="M995" i="2" s="1"/>
  <c r="G995" i="2"/>
  <c r="AD994" i="2"/>
  <c r="AC994" i="2"/>
  <c r="K994" i="2"/>
  <c r="L994" i="2" s="1"/>
  <c r="G994" i="2"/>
  <c r="AD993" i="2"/>
  <c r="AC993" i="2"/>
  <c r="L993" i="2"/>
  <c r="K993" i="2"/>
  <c r="M993" i="2" s="1"/>
  <c r="G993" i="2"/>
  <c r="AD992" i="2"/>
  <c r="AC992" i="2"/>
  <c r="K992" i="2"/>
  <c r="L992" i="2" s="1"/>
  <c r="G992" i="2"/>
  <c r="AD991" i="2"/>
  <c r="AC991" i="2"/>
  <c r="L991" i="2"/>
  <c r="O991" i="2" s="1"/>
  <c r="P991" i="2" s="1"/>
  <c r="K991" i="2"/>
  <c r="M991" i="2" s="1"/>
  <c r="G991" i="2"/>
  <c r="AD990" i="2"/>
  <c r="AC990" i="2"/>
  <c r="K990" i="2"/>
  <c r="L990" i="2" s="1"/>
  <c r="G990" i="2"/>
  <c r="AD989" i="2"/>
  <c r="AC989" i="2"/>
  <c r="L989" i="2"/>
  <c r="K989" i="2"/>
  <c r="M989" i="2" s="1"/>
  <c r="G989" i="2"/>
  <c r="AD988" i="2"/>
  <c r="AC988" i="2"/>
  <c r="K988" i="2"/>
  <c r="L988" i="2" s="1"/>
  <c r="G988" i="2"/>
  <c r="AD987" i="2"/>
  <c r="AC987" i="2"/>
  <c r="L987" i="2"/>
  <c r="O987" i="2" s="1"/>
  <c r="P987" i="2" s="1"/>
  <c r="K987" i="2"/>
  <c r="M987" i="2" s="1"/>
  <c r="G987" i="2"/>
  <c r="AD986" i="2"/>
  <c r="AC986" i="2"/>
  <c r="K986" i="2"/>
  <c r="L986" i="2" s="1"/>
  <c r="G986" i="2"/>
  <c r="AD985" i="2"/>
  <c r="AC985" i="2"/>
  <c r="L985" i="2"/>
  <c r="K985" i="2"/>
  <c r="M985" i="2" s="1"/>
  <c r="G985" i="2"/>
  <c r="AD984" i="2"/>
  <c r="AC984" i="2"/>
  <c r="K984" i="2"/>
  <c r="L984" i="2" s="1"/>
  <c r="G984" i="2"/>
  <c r="AD983" i="2"/>
  <c r="AC983" i="2"/>
  <c r="L983" i="2"/>
  <c r="O983" i="2" s="1"/>
  <c r="P983" i="2" s="1"/>
  <c r="K983" i="2"/>
  <c r="M983" i="2" s="1"/>
  <c r="G983" i="2"/>
  <c r="AD982" i="2"/>
  <c r="AC982" i="2"/>
  <c r="K982" i="2"/>
  <c r="L982" i="2" s="1"/>
  <c r="G982" i="2"/>
  <c r="AD981" i="2"/>
  <c r="AC981" i="2"/>
  <c r="L981" i="2"/>
  <c r="K981" i="2"/>
  <c r="M981" i="2" s="1"/>
  <c r="G981" i="2"/>
  <c r="AD980" i="2"/>
  <c r="AC980" i="2"/>
  <c r="K980" i="2"/>
  <c r="L980" i="2" s="1"/>
  <c r="G980" i="2"/>
  <c r="AD979" i="2"/>
  <c r="AC979" i="2"/>
  <c r="L979" i="2"/>
  <c r="O979" i="2" s="1"/>
  <c r="P979" i="2" s="1"/>
  <c r="K979" i="2"/>
  <c r="M979" i="2" s="1"/>
  <c r="G979" i="2"/>
  <c r="AD978" i="2"/>
  <c r="AC978" i="2"/>
  <c r="K978" i="2"/>
  <c r="L978" i="2" s="1"/>
  <c r="G978" i="2"/>
  <c r="AD977" i="2"/>
  <c r="AC977" i="2"/>
  <c r="L977" i="2"/>
  <c r="K977" i="2"/>
  <c r="M977" i="2" s="1"/>
  <c r="G977" i="2"/>
  <c r="AD976" i="2"/>
  <c r="AC976" i="2"/>
  <c r="K976" i="2"/>
  <c r="L976" i="2" s="1"/>
  <c r="G976" i="2"/>
  <c r="AD975" i="2"/>
  <c r="AC975" i="2"/>
  <c r="L975" i="2"/>
  <c r="O975" i="2" s="1"/>
  <c r="P975" i="2" s="1"/>
  <c r="K975" i="2"/>
  <c r="M975" i="2" s="1"/>
  <c r="G975" i="2"/>
  <c r="AD974" i="2"/>
  <c r="AC974" i="2"/>
  <c r="K974" i="2"/>
  <c r="L974" i="2" s="1"/>
  <c r="G974" i="2"/>
  <c r="AD973" i="2"/>
  <c r="AC973" i="2"/>
  <c r="L973" i="2"/>
  <c r="K973" i="2"/>
  <c r="M973" i="2" s="1"/>
  <c r="G973" i="2"/>
  <c r="AD972" i="2"/>
  <c r="AC972" i="2"/>
  <c r="K972" i="2"/>
  <c r="L972" i="2" s="1"/>
  <c r="G972" i="2"/>
  <c r="AD971" i="2"/>
  <c r="AC971" i="2"/>
  <c r="L971" i="2"/>
  <c r="O971" i="2" s="1"/>
  <c r="P971" i="2" s="1"/>
  <c r="K971" i="2"/>
  <c r="M971" i="2" s="1"/>
  <c r="G971" i="2"/>
  <c r="AD970" i="2"/>
  <c r="AC970" i="2"/>
  <c r="K970" i="2"/>
  <c r="L970" i="2" s="1"/>
  <c r="G970" i="2"/>
  <c r="AD969" i="2"/>
  <c r="AC969" i="2"/>
  <c r="L969" i="2"/>
  <c r="K969" i="2"/>
  <c r="M969" i="2" s="1"/>
  <c r="G969" i="2"/>
  <c r="AD968" i="2"/>
  <c r="AC968" i="2"/>
  <c r="K968" i="2"/>
  <c r="L968" i="2" s="1"/>
  <c r="G968" i="2"/>
  <c r="AD967" i="2"/>
  <c r="AC967" i="2"/>
  <c r="L967" i="2"/>
  <c r="O967" i="2" s="1"/>
  <c r="P967" i="2" s="1"/>
  <c r="K967" i="2"/>
  <c r="M967" i="2" s="1"/>
  <c r="G967" i="2"/>
  <c r="AD966" i="2"/>
  <c r="AC966" i="2"/>
  <c r="K966" i="2"/>
  <c r="L966" i="2" s="1"/>
  <c r="G966" i="2"/>
  <c r="AD965" i="2"/>
  <c r="AC965" i="2"/>
  <c r="L965" i="2"/>
  <c r="K965" i="2"/>
  <c r="M965" i="2" s="1"/>
  <c r="G965" i="2"/>
  <c r="AD964" i="2"/>
  <c r="AC964" i="2"/>
  <c r="K964" i="2"/>
  <c r="L964" i="2" s="1"/>
  <c r="G964" i="2"/>
  <c r="AD963" i="2"/>
  <c r="AC963" i="2"/>
  <c r="L963" i="2"/>
  <c r="O963" i="2" s="1"/>
  <c r="P963" i="2" s="1"/>
  <c r="K963" i="2"/>
  <c r="M963" i="2" s="1"/>
  <c r="G963" i="2"/>
  <c r="AD962" i="2"/>
  <c r="AC962" i="2"/>
  <c r="K962" i="2"/>
  <c r="L962" i="2" s="1"/>
  <c r="G962" i="2"/>
  <c r="AD961" i="2"/>
  <c r="AC961" i="2"/>
  <c r="L961" i="2"/>
  <c r="K961" i="2"/>
  <c r="M961" i="2" s="1"/>
  <c r="G961" i="2"/>
  <c r="AD960" i="2"/>
  <c r="AC960" i="2"/>
  <c r="K960" i="2"/>
  <c r="L960" i="2" s="1"/>
  <c r="G960" i="2"/>
  <c r="AD959" i="2"/>
  <c r="AC959" i="2"/>
  <c r="L959" i="2"/>
  <c r="O959" i="2" s="1"/>
  <c r="P959" i="2" s="1"/>
  <c r="K959" i="2"/>
  <c r="M959" i="2" s="1"/>
  <c r="G959" i="2"/>
  <c r="AD958" i="2"/>
  <c r="AC958" i="2"/>
  <c r="K958" i="2"/>
  <c r="L958" i="2" s="1"/>
  <c r="G958" i="2"/>
  <c r="AD957" i="2"/>
  <c r="AC957" i="2"/>
  <c r="L957" i="2"/>
  <c r="K957" i="2"/>
  <c r="M957" i="2" s="1"/>
  <c r="G957" i="2"/>
  <c r="AD956" i="2"/>
  <c r="AC956" i="2"/>
  <c r="K956" i="2"/>
  <c r="L956" i="2" s="1"/>
  <c r="G956" i="2"/>
  <c r="AD955" i="2"/>
  <c r="AC955" i="2"/>
  <c r="L955" i="2"/>
  <c r="O955" i="2" s="1"/>
  <c r="P955" i="2" s="1"/>
  <c r="K955" i="2"/>
  <c r="M955" i="2" s="1"/>
  <c r="G955" i="2"/>
  <c r="AD954" i="2"/>
  <c r="AC954" i="2"/>
  <c r="K954" i="2"/>
  <c r="L954" i="2" s="1"/>
  <c r="G954" i="2"/>
  <c r="AD953" i="2"/>
  <c r="AC953" i="2"/>
  <c r="L953" i="2"/>
  <c r="K953" i="2"/>
  <c r="M953" i="2" s="1"/>
  <c r="G953" i="2"/>
  <c r="AD952" i="2"/>
  <c r="AC952" i="2"/>
  <c r="K952" i="2"/>
  <c r="L952" i="2" s="1"/>
  <c r="G952" i="2"/>
  <c r="AD951" i="2"/>
  <c r="AC951" i="2"/>
  <c r="L951" i="2"/>
  <c r="O951" i="2" s="1"/>
  <c r="P951" i="2" s="1"/>
  <c r="K951" i="2"/>
  <c r="M951" i="2" s="1"/>
  <c r="G951" i="2"/>
  <c r="AD950" i="2"/>
  <c r="AC950" i="2"/>
  <c r="K950" i="2"/>
  <c r="L950" i="2" s="1"/>
  <c r="G950" i="2"/>
  <c r="AD949" i="2"/>
  <c r="AC949" i="2"/>
  <c r="L949" i="2"/>
  <c r="K949" i="2"/>
  <c r="M949" i="2" s="1"/>
  <c r="G949" i="2"/>
  <c r="AD948" i="2"/>
  <c r="AC948" i="2"/>
  <c r="K948" i="2"/>
  <c r="L948" i="2" s="1"/>
  <c r="G948" i="2"/>
  <c r="AD947" i="2"/>
  <c r="AC947" i="2"/>
  <c r="L947" i="2"/>
  <c r="O947" i="2" s="1"/>
  <c r="P947" i="2" s="1"/>
  <c r="K947" i="2"/>
  <c r="M947" i="2" s="1"/>
  <c r="G947" i="2"/>
  <c r="AD946" i="2"/>
  <c r="AC946" i="2"/>
  <c r="K946" i="2"/>
  <c r="L946" i="2" s="1"/>
  <c r="G946" i="2"/>
  <c r="AD945" i="2"/>
  <c r="AC945" i="2"/>
  <c r="L945" i="2"/>
  <c r="K945" i="2"/>
  <c r="M945" i="2" s="1"/>
  <c r="G945" i="2"/>
  <c r="AD944" i="2"/>
  <c r="AC944" i="2"/>
  <c r="K944" i="2"/>
  <c r="L944" i="2" s="1"/>
  <c r="G944" i="2"/>
  <c r="AD943" i="2"/>
  <c r="AC943" i="2"/>
  <c r="L943" i="2"/>
  <c r="O943" i="2" s="1"/>
  <c r="P943" i="2" s="1"/>
  <c r="K943" i="2"/>
  <c r="M943" i="2" s="1"/>
  <c r="G943" i="2"/>
  <c r="AD942" i="2"/>
  <c r="AC942" i="2"/>
  <c r="K942" i="2"/>
  <c r="L942" i="2" s="1"/>
  <c r="G942" i="2"/>
  <c r="AD941" i="2"/>
  <c r="AC941" i="2"/>
  <c r="L941" i="2"/>
  <c r="K941" i="2"/>
  <c r="M941" i="2" s="1"/>
  <c r="G941" i="2"/>
  <c r="AD940" i="2"/>
  <c r="AC940" i="2"/>
  <c r="K940" i="2"/>
  <c r="L940" i="2" s="1"/>
  <c r="G940" i="2"/>
  <c r="AD939" i="2"/>
  <c r="AC939" i="2"/>
  <c r="L939" i="2"/>
  <c r="O939" i="2" s="1"/>
  <c r="P939" i="2" s="1"/>
  <c r="K939" i="2"/>
  <c r="M939" i="2" s="1"/>
  <c r="G939" i="2"/>
  <c r="AD938" i="2"/>
  <c r="AC938" i="2"/>
  <c r="K938" i="2"/>
  <c r="L938" i="2" s="1"/>
  <c r="G938" i="2"/>
  <c r="AD937" i="2"/>
  <c r="AC937" i="2"/>
  <c r="L937" i="2"/>
  <c r="K937" i="2"/>
  <c r="M937" i="2" s="1"/>
  <c r="G937" i="2"/>
  <c r="AD936" i="2"/>
  <c r="AC936" i="2"/>
  <c r="K936" i="2"/>
  <c r="L936" i="2" s="1"/>
  <c r="G936" i="2"/>
  <c r="AD935" i="2"/>
  <c r="AC935" i="2"/>
  <c r="L935" i="2"/>
  <c r="O935" i="2" s="1"/>
  <c r="P935" i="2" s="1"/>
  <c r="K935" i="2"/>
  <c r="M935" i="2" s="1"/>
  <c r="G935" i="2"/>
  <c r="AD934" i="2"/>
  <c r="AC934" i="2"/>
  <c r="K934" i="2"/>
  <c r="L934" i="2" s="1"/>
  <c r="G934" i="2"/>
  <c r="AD933" i="2"/>
  <c r="AC933" i="2"/>
  <c r="L933" i="2"/>
  <c r="K933" i="2"/>
  <c r="M933" i="2" s="1"/>
  <c r="G933" i="2"/>
  <c r="AD932" i="2"/>
  <c r="AC932" i="2"/>
  <c r="K932" i="2"/>
  <c r="L932" i="2" s="1"/>
  <c r="G932" i="2"/>
  <c r="AD931" i="2"/>
  <c r="AC931" i="2"/>
  <c r="L931" i="2"/>
  <c r="O931" i="2" s="1"/>
  <c r="P931" i="2" s="1"/>
  <c r="K931" i="2"/>
  <c r="M931" i="2" s="1"/>
  <c r="G931" i="2"/>
  <c r="AD930" i="2"/>
  <c r="AC930" i="2"/>
  <c r="K930" i="2"/>
  <c r="L930" i="2" s="1"/>
  <c r="G930" i="2"/>
  <c r="AD929" i="2"/>
  <c r="AC929" i="2"/>
  <c r="L929" i="2"/>
  <c r="K929" i="2"/>
  <c r="M929" i="2" s="1"/>
  <c r="G929" i="2"/>
  <c r="AD928" i="2"/>
  <c r="AC928" i="2"/>
  <c r="K928" i="2"/>
  <c r="L928" i="2" s="1"/>
  <c r="G928" i="2"/>
  <c r="AD927" i="2"/>
  <c r="AC927" i="2"/>
  <c r="L927" i="2"/>
  <c r="O927" i="2" s="1"/>
  <c r="P927" i="2" s="1"/>
  <c r="K927" i="2"/>
  <c r="M927" i="2" s="1"/>
  <c r="G927" i="2"/>
  <c r="AD926" i="2"/>
  <c r="AC926" i="2"/>
  <c r="K926" i="2"/>
  <c r="L926" i="2" s="1"/>
  <c r="G926" i="2"/>
  <c r="AD925" i="2"/>
  <c r="AC925" i="2"/>
  <c r="L925" i="2"/>
  <c r="K925" i="2"/>
  <c r="M925" i="2" s="1"/>
  <c r="G925" i="2"/>
  <c r="AD924" i="2"/>
  <c r="AC924" i="2"/>
  <c r="K924" i="2"/>
  <c r="L924" i="2" s="1"/>
  <c r="G924" i="2"/>
  <c r="AD923" i="2"/>
  <c r="AC923" i="2"/>
  <c r="L923" i="2"/>
  <c r="O923" i="2" s="1"/>
  <c r="P923" i="2" s="1"/>
  <c r="K923" i="2"/>
  <c r="M923" i="2" s="1"/>
  <c r="G923" i="2"/>
  <c r="AD922" i="2"/>
  <c r="AC922" i="2"/>
  <c r="K922" i="2"/>
  <c r="L922" i="2" s="1"/>
  <c r="G922" i="2"/>
  <c r="AD921" i="2"/>
  <c r="AC921" i="2"/>
  <c r="L921" i="2"/>
  <c r="K921" i="2"/>
  <c r="M921" i="2" s="1"/>
  <c r="G921" i="2"/>
  <c r="AD920" i="2"/>
  <c r="AC920" i="2"/>
  <c r="K920" i="2"/>
  <c r="L920" i="2" s="1"/>
  <c r="G920" i="2"/>
  <c r="AD919" i="2"/>
  <c r="AC919" i="2"/>
  <c r="L919" i="2"/>
  <c r="O919" i="2" s="1"/>
  <c r="P919" i="2" s="1"/>
  <c r="K919" i="2"/>
  <c r="M919" i="2" s="1"/>
  <c r="G919" i="2"/>
  <c r="AD918" i="2"/>
  <c r="AC918" i="2"/>
  <c r="K918" i="2"/>
  <c r="L918" i="2" s="1"/>
  <c r="G918" i="2"/>
  <c r="AD917" i="2"/>
  <c r="AC917" i="2"/>
  <c r="L917" i="2"/>
  <c r="K917" i="2"/>
  <c r="M917" i="2" s="1"/>
  <c r="G917" i="2"/>
  <c r="AD916" i="2"/>
  <c r="AC916" i="2"/>
  <c r="K916" i="2"/>
  <c r="L916" i="2" s="1"/>
  <c r="G916" i="2"/>
  <c r="AD915" i="2"/>
  <c r="AC915" i="2"/>
  <c r="L915" i="2"/>
  <c r="O915" i="2" s="1"/>
  <c r="P915" i="2" s="1"/>
  <c r="K915" i="2"/>
  <c r="M915" i="2" s="1"/>
  <c r="G915" i="2"/>
  <c r="AD914" i="2"/>
  <c r="AC914" i="2"/>
  <c r="K914" i="2"/>
  <c r="L914" i="2" s="1"/>
  <c r="G914" i="2"/>
  <c r="AD913" i="2"/>
  <c r="AC913" i="2"/>
  <c r="L913" i="2"/>
  <c r="K913" i="2"/>
  <c r="M913" i="2" s="1"/>
  <c r="G913" i="2"/>
  <c r="AD912" i="2"/>
  <c r="AC912" i="2"/>
  <c r="K912" i="2"/>
  <c r="L912" i="2" s="1"/>
  <c r="G912" i="2"/>
  <c r="AD911" i="2"/>
  <c r="AC911" i="2"/>
  <c r="L911" i="2"/>
  <c r="O911" i="2" s="1"/>
  <c r="P911" i="2" s="1"/>
  <c r="K911" i="2"/>
  <c r="M911" i="2" s="1"/>
  <c r="G911" i="2"/>
  <c r="AD910" i="2"/>
  <c r="AC910" i="2"/>
  <c r="K910" i="2"/>
  <c r="L910" i="2" s="1"/>
  <c r="G910" i="2"/>
  <c r="AD909" i="2"/>
  <c r="AC909" i="2"/>
  <c r="L909" i="2"/>
  <c r="K909" i="2"/>
  <c r="M909" i="2" s="1"/>
  <c r="G909" i="2"/>
  <c r="AD908" i="2"/>
  <c r="AC908" i="2"/>
  <c r="K908" i="2"/>
  <c r="L908" i="2" s="1"/>
  <c r="G908" i="2"/>
  <c r="AD907" i="2"/>
  <c r="AC907" i="2"/>
  <c r="L907" i="2"/>
  <c r="O907" i="2" s="1"/>
  <c r="P907" i="2" s="1"/>
  <c r="K907" i="2"/>
  <c r="M907" i="2" s="1"/>
  <c r="G907" i="2"/>
  <c r="AD906" i="2"/>
  <c r="AC906" i="2"/>
  <c r="K906" i="2"/>
  <c r="L906" i="2" s="1"/>
  <c r="G906" i="2"/>
  <c r="AD905" i="2"/>
  <c r="AC905" i="2"/>
  <c r="L905" i="2"/>
  <c r="K905" i="2"/>
  <c r="M905" i="2" s="1"/>
  <c r="G905" i="2"/>
  <c r="AD904" i="2"/>
  <c r="AC904" i="2"/>
  <c r="K904" i="2"/>
  <c r="L904" i="2" s="1"/>
  <c r="G904" i="2"/>
  <c r="AD903" i="2"/>
  <c r="AC903" i="2"/>
  <c r="L903" i="2"/>
  <c r="O903" i="2" s="1"/>
  <c r="P903" i="2" s="1"/>
  <c r="K903" i="2"/>
  <c r="M903" i="2" s="1"/>
  <c r="G903" i="2"/>
  <c r="AD902" i="2"/>
  <c r="AC902" i="2"/>
  <c r="K902" i="2"/>
  <c r="L902" i="2" s="1"/>
  <c r="G902" i="2"/>
  <c r="AD901" i="2"/>
  <c r="AC901" i="2"/>
  <c r="L901" i="2"/>
  <c r="K901" i="2"/>
  <c r="M901" i="2" s="1"/>
  <c r="G901" i="2"/>
  <c r="AD900" i="2"/>
  <c r="AC900" i="2"/>
  <c r="K900" i="2"/>
  <c r="L900" i="2" s="1"/>
  <c r="G900" i="2"/>
  <c r="AD899" i="2"/>
  <c r="AC899" i="2"/>
  <c r="L899" i="2"/>
  <c r="O899" i="2" s="1"/>
  <c r="P899" i="2" s="1"/>
  <c r="K899" i="2"/>
  <c r="M899" i="2" s="1"/>
  <c r="G899" i="2"/>
  <c r="AD898" i="2"/>
  <c r="AC898" i="2"/>
  <c r="K898" i="2"/>
  <c r="L898" i="2" s="1"/>
  <c r="G898" i="2"/>
  <c r="AD897" i="2"/>
  <c r="AC897" i="2"/>
  <c r="L897" i="2"/>
  <c r="K897" i="2"/>
  <c r="M897" i="2" s="1"/>
  <c r="G897" i="2"/>
  <c r="AD896" i="2"/>
  <c r="AC896" i="2"/>
  <c r="K896" i="2"/>
  <c r="L896" i="2" s="1"/>
  <c r="G896" i="2"/>
  <c r="AD895" i="2"/>
  <c r="AC895" i="2"/>
  <c r="L895" i="2"/>
  <c r="O895" i="2" s="1"/>
  <c r="P895" i="2" s="1"/>
  <c r="K895" i="2"/>
  <c r="M895" i="2" s="1"/>
  <c r="G895" i="2"/>
  <c r="AD894" i="2"/>
  <c r="AC894" i="2"/>
  <c r="K894" i="2"/>
  <c r="L894" i="2" s="1"/>
  <c r="G894" i="2"/>
  <c r="AD893" i="2"/>
  <c r="AC893" i="2"/>
  <c r="L893" i="2"/>
  <c r="K893" i="2"/>
  <c r="M893" i="2" s="1"/>
  <c r="G893" i="2"/>
  <c r="AD892" i="2"/>
  <c r="AC892" i="2"/>
  <c r="K892" i="2"/>
  <c r="L892" i="2" s="1"/>
  <c r="G892" i="2"/>
  <c r="AD891" i="2"/>
  <c r="AC891" i="2"/>
  <c r="L891" i="2"/>
  <c r="O891" i="2" s="1"/>
  <c r="P891" i="2" s="1"/>
  <c r="K891" i="2"/>
  <c r="M891" i="2" s="1"/>
  <c r="G891" i="2"/>
  <c r="AD890" i="2"/>
  <c r="AC890" i="2"/>
  <c r="K890" i="2"/>
  <c r="L890" i="2" s="1"/>
  <c r="G890" i="2"/>
  <c r="AD889" i="2"/>
  <c r="AC889" i="2"/>
  <c r="L889" i="2"/>
  <c r="K889" i="2"/>
  <c r="M889" i="2" s="1"/>
  <c r="G889" i="2"/>
  <c r="AD888" i="2"/>
  <c r="AC888" i="2"/>
  <c r="K888" i="2"/>
  <c r="L888" i="2" s="1"/>
  <c r="G888" i="2"/>
  <c r="AD887" i="2"/>
  <c r="AC887" i="2"/>
  <c r="L887" i="2"/>
  <c r="O887" i="2" s="1"/>
  <c r="P887" i="2" s="1"/>
  <c r="K887" i="2"/>
  <c r="M887" i="2" s="1"/>
  <c r="G887" i="2"/>
  <c r="AD886" i="2"/>
  <c r="AC886" i="2"/>
  <c r="K886" i="2"/>
  <c r="L886" i="2" s="1"/>
  <c r="G886" i="2"/>
  <c r="AD885" i="2"/>
  <c r="AC885" i="2"/>
  <c r="L885" i="2"/>
  <c r="K885" i="2"/>
  <c r="M885" i="2" s="1"/>
  <c r="G885" i="2"/>
  <c r="AD884" i="2"/>
  <c r="AC884" i="2"/>
  <c r="K884" i="2"/>
  <c r="L884" i="2" s="1"/>
  <c r="G884" i="2"/>
  <c r="AD883" i="2"/>
  <c r="AC883" i="2"/>
  <c r="L883" i="2"/>
  <c r="O883" i="2" s="1"/>
  <c r="P883" i="2" s="1"/>
  <c r="K883" i="2"/>
  <c r="M883" i="2" s="1"/>
  <c r="G883" i="2"/>
  <c r="AD882" i="2"/>
  <c r="AC882" i="2"/>
  <c r="K882" i="2"/>
  <c r="L882" i="2" s="1"/>
  <c r="G882" i="2"/>
  <c r="AD881" i="2"/>
  <c r="AC881" i="2"/>
  <c r="L881" i="2"/>
  <c r="K881" i="2"/>
  <c r="M881" i="2" s="1"/>
  <c r="G881" i="2"/>
  <c r="AD880" i="2"/>
  <c r="AC880" i="2"/>
  <c r="K880" i="2"/>
  <c r="L880" i="2" s="1"/>
  <c r="G880" i="2"/>
  <c r="AD879" i="2"/>
  <c r="AC879" i="2"/>
  <c r="L879" i="2"/>
  <c r="O879" i="2" s="1"/>
  <c r="P879" i="2" s="1"/>
  <c r="K879" i="2"/>
  <c r="M879" i="2" s="1"/>
  <c r="G879" i="2"/>
  <c r="AD878" i="2"/>
  <c r="AC878" i="2"/>
  <c r="K878" i="2"/>
  <c r="L878" i="2" s="1"/>
  <c r="G878" i="2"/>
  <c r="AD877" i="2"/>
  <c r="AC877" i="2"/>
  <c r="L877" i="2"/>
  <c r="K877" i="2"/>
  <c r="M877" i="2" s="1"/>
  <c r="G877" i="2"/>
  <c r="AD876" i="2"/>
  <c r="AC876" i="2"/>
  <c r="K876" i="2"/>
  <c r="L876" i="2" s="1"/>
  <c r="G876" i="2"/>
  <c r="AD875" i="2"/>
  <c r="AC875" i="2"/>
  <c r="L875" i="2"/>
  <c r="O875" i="2" s="1"/>
  <c r="P875" i="2" s="1"/>
  <c r="K875" i="2"/>
  <c r="M875" i="2" s="1"/>
  <c r="G875" i="2"/>
  <c r="AD874" i="2"/>
  <c r="AC874" i="2"/>
  <c r="K874" i="2"/>
  <c r="L874" i="2" s="1"/>
  <c r="G874" i="2"/>
  <c r="AD873" i="2"/>
  <c r="AC873" i="2"/>
  <c r="L873" i="2"/>
  <c r="K873" i="2"/>
  <c r="M873" i="2" s="1"/>
  <c r="G873" i="2"/>
  <c r="AD872" i="2"/>
  <c r="AC872" i="2"/>
  <c r="K872" i="2"/>
  <c r="L872" i="2" s="1"/>
  <c r="G872" i="2"/>
  <c r="AD871" i="2"/>
  <c r="AC871" i="2"/>
  <c r="L871" i="2"/>
  <c r="O871" i="2" s="1"/>
  <c r="P871" i="2" s="1"/>
  <c r="K871" i="2"/>
  <c r="M871" i="2" s="1"/>
  <c r="G871" i="2"/>
  <c r="AD870" i="2"/>
  <c r="AC870" i="2"/>
  <c r="K870" i="2"/>
  <c r="L870" i="2" s="1"/>
  <c r="G870" i="2"/>
  <c r="AD869" i="2"/>
  <c r="AC869" i="2"/>
  <c r="L869" i="2"/>
  <c r="K869" i="2"/>
  <c r="M869" i="2" s="1"/>
  <c r="G869" i="2"/>
  <c r="AD868" i="2"/>
  <c r="AC868" i="2"/>
  <c r="K868" i="2"/>
  <c r="L868" i="2" s="1"/>
  <c r="G868" i="2"/>
  <c r="AD867" i="2"/>
  <c r="AC867" i="2"/>
  <c r="L867" i="2"/>
  <c r="O867" i="2" s="1"/>
  <c r="P867" i="2" s="1"/>
  <c r="K867" i="2"/>
  <c r="M867" i="2" s="1"/>
  <c r="G867" i="2"/>
  <c r="AD866" i="2"/>
  <c r="AC866" i="2"/>
  <c r="K866" i="2"/>
  <c r="L866" i="2" s="1"/>
  <c r="G866" i="2"/>
  <c r="AD865" i="2"/>
  <c r="AC865" i="2"/>
  <c r="L865" i="2"/>
  <c r="K865" i="2"/>
  <c r="M865" i="2" s="1"/>
  <c r="G865" i="2"/>
  <c r="AD864" i="2"/>
  <c r="AC864" i="2"/>
  <c r="K864" i="2"/>
  <c r="L864" i="2" s="1"/>
  <c r="G864" i="2"/>
  <c r="AD863" i="2"/>
  <c r="AC863" i="2"/>
  <c r="L863" i="2"/>
  <c r="O863" i="2" s="1"/>
  <c r="P863" i="2" s="1"/>
  <c r="K863" i="2"/>
  <c r="M863" i="2" s="1"/>
  <c r="G863" i="2"/>
  <c r="AD862" i="2"/>
  <c r="AC862" i="2"/>
  <c r="K862" i="2"/>
  <c r="L862" i="2" s="1"/>
  <c r="G862" i="2"/>
  <c r="AD861" i="2"/>
  <c r="AC861" i="2"/>
  <c r="L861" i="2"/>
  <c r="K861" i="2"/>
  <c r="M861" i="2" s="1"/>
  <c r="G861" i="2"/>
  <c r="AD860" i="2"/>
  <c r="AC860" i="2"/>
  <c r="K860" i="2"/>
  <c r="L860" i="2" s="1"/>
  <c r="G860" i="2"/>
  <c r="AD859" i="2"/>
  <c r="AC859" i="2"/>
  <c r="L859" i="2"/>
  <c r="O859" i="2" s="1"/>
  <c r="P859" i="2" s="1"/>
  <c r="K859" i="2"/>
  <c r="M859" i="2" s="1"/>
  <c r="G859" i="2"/>
  <c r="AD858" i="2"/>
  <c r="AC858" i="2"/>
  <c r="K858" i="2"/>
  <c r="L858" i="2" s="1"/>
  <c r="G858" i="2"/>
  <c r="AD857" i="2"/>
  <c r="AC857" i="2"/>
  <c r="L857" i="2"/>
  <c r="K857" i="2"/>
  <c r="M857" i="2" s="1"/>
  <c r="G857" i="2"/>
  <c r="AD856" i="2"/>
  <c r="AC856" i="2"/>
  <c r="K856" i="2"/>
  <c r="L856" i="2" s="1"/>
  <c r="G856" i="2"/>
  <c r="AD855" i="2"/>
  <c r="AC855" i="2"/>
  <c r="L855" i="2"/>
  <c r="O855" i="2" s="1"/>
  <c r="P855" i="2" s="1"/>
  <c r="K855" i="2"/>
  <c r="M855" i="2" s="1"/>
  <c r="G855" i="2"/>
  <c r="AD854" i="2"/>
  <c r="AC854" i="2"/>
  <c r="K854" i="2"/>
  <c r="L854" i="2" s="1"/>
  <c r="G854" i="2"/>
  <c r="AD853" i="2"/>
  <c r="AC853" i="2"/>
  <c r="L853" i="2"/>
  <c r="K853" i="2"/>
  <c r="M853" i="2" s="1"/>
  <c r="G853" i="2"/>
  <c r="AD852" i="2"/>
  <c r="AC852" i="2"/>
  <c r="K852" i="2"/>
  <c r="L852" i="2" s="1"/>
  <c r="G852" i="2"/>
  <c r="AD851" i="2"/>
  <c r="AC851" i="2"/>
  <c r="L851" i="2"/>
  <c r="O851" i="2" s="1"/>
  <c r="P851" i="2" s="1"/>
  <c r="K851" i="2"/>
  <c r="M851" i="2" s="1"/>
  <c r="G851" i="2"/>
  <c r="AD850" i="2"/>
  <c r="AC850" i="2"/>
  <c r="K850" i="2"/>
  <c r="L850" i="2" s="1"/>
  <c r="G850" i="2"/>
  <c r="AD849" i="2"/>
  <c r="AC849" i="2"/>
  <c r="L849" i="2"/>
  <c r="K849" i="2"/>
  <c r="M849" i="2" s="1"/>
  <c r="G849" i="2"/>
  <c r="AD848" i="2"/>
  <c r="AC848" i="2"/>
  <c r="K848" i="2"/>
  <c r="L848" i="2" s="1"/>
  <c r="G848" i="2"/>
  <c r="AD847" i="2"/>
  <c r="AC847" i="2"/>
  <c r="L847" i="2"/>
  <c r="O847" i="2" s="1"/>
  <c r="P847" i="2" s="1"/>
  <c r="K847" i="2"/>
  <c r="M847" i="2" s="1"/>
  <c r="G847" i="2"/>
  <c r="AD846" i="2"/>
  <c r="AC846" i="2"/>
  <c r="K846" i="2"/>
  <c r="L846" i="2" s="1"/>
  <c r="G846" i="2"/>
  <c r="AD845" i="2"/>
  <c r="AC845" i="2"/>
  <c r="L845" i="2"/>
  <c r="K845" i="2"/>
  <c r="M845" i="2" s="1"/>
  <c r="G845" i="2"/>
  <c r="AD844" i="2"/>
  <c r="AC844" i="2"/>
  <c r="K844" i="2"/>
  <c r="L844" i="2" s="1"/>
  <c r="G844" i="2"/>
  <c r="AD843" i="2"/>
  <c r="AC843" i="2"/>
  <c r="L843" i="2"/>
  <c r="O843" i="2" s="1"/>
  <c r="P843" i="2" s="1"/>
  <c r="K843" i="2"/>
  <c r="M843" i="2" s="1"/>
  <c r="G843" i="2"/>
  <c r="AD842" i="2"/>
  <c r="AC842" i="2"/>
  <c r="K842" i="2"/>
  <c r="L842" i="2" s="1"/>
  <c r="G842" i="2"/>
  <c r="AD841" i="2"/>
  <c r="AC841" i="2"/>
  <c r="L841" i="2"/>
  <c r="K841" i="2"/>
  <c r="M841" i="2" s="1"/>
  <c r="G841" i="2"/>
  <c r="AD840" i="2"/>
  <c r="AC840" i="2"/>
  <c r="K840" i="2"/>
  <c r="L840" i="2" s="1"/>
  <c r="G840" i="2"/>
  <c r="AD839" i="2"/>
  <c r="AC839" i="2"/>
  <c r="L839" i="2"/>
  <c r="O839" i="2" s="1"/>
  <c r="P839" i="2" s="1"/>
  <c r="K839" i="2"/>
  <c r="M839" i="2" s="1"/>
  <c r="G839" i="2"/>
  <c r="AD838" i="2"/>
  <c r="AC838" i="2"/>
  <c r="K838" i="2"/>
  <c r="L838" i="2" s="1"/>
  <c r="G838" i="2"/>
  <c r="AD837" i="2"/>
  <c r="AC837" i="2"/>
  <c r="L837" i="2"/>
  <c r="K837" i="2"/>
  <c r="M837" i="2" s="1"/>
  <c r="G837" i="2"/>
  <c r="AD836" i="2"/>
  <c r="AC836" i="2"/>
  <c r="K836" i="2"/>
  <c r="L836" i="2" s="1"/>
  <c r="G836" i="2"/>
  <c r="AD835" i="2"/>
  <c r="AC835" i="2"/>
  <c r="L835" i="2"/>
  <c r="O835" i="2" s="1"/>
  <c r="P835" i="2" s="1"/>
  <c r="K835" i="2"/>
  <c r="M835" i="2" s="1"/>
  <c r="G835" i="2"/>
  <c r="AD834" i="2"/>
  <c r="AC834" i="2"/>
  <c r="K834" i="2"/>
  <c r="L834" i="2" s="1"/>
  <c r="G834" i="2"/>
  <c r="AD833" i="2"/>
  <c r="AC833" i="2"/>
  <c r="L833" i="2"/>
  <c r="K833" i="2"/>
  <c r="M833" i="2" s="1"/>
  <c r="G833" i="2"/>
  <c r="AD832" i="2"/>
  <c r="AC832" i="2"/>
  <c r="K832" i="2"/>
  <c r="L832" i="2" s="1"/>
  <c r="G832" i="2"/>
  <c r="AD831" i="2"/>
  <c r="AC831" i="2"/>
  <c r="L831" i="2"/>
  <c r="O831" i="2" s="1"/>
  <c r="P831" i="2" s="1"/>
  <c r="K831" i="2"/>
  <c r="M831" i="2" s="1"/>
  <c r="G831" i="2"/>
  <c r="AD830" i="2"/>
  <c r="AC830" i="2"/>
  <c r="K830" i="2"/>
  <c r="L830" i="2" s="1"/>
  <c r="G830" i="2"/>
  <c r="AD829" i="2"/>
  <c r="AC829" i="2"/>
  <c r="L829" i="2"/>
  <c r="K829" i="2"/>
  <c r="M829" i="2" s="1"/>
  <c r="G829" i="2"/>
  <c r="AD828" i="2"/>
  <c r="AC828" i="2"/>
  <c r="K828" i="2"/>
  <c r="L828" i="2" s="1"/>
  <c r="G828" i="2"/>
  <c r="AD827" i="2"/>
  <c r="AC827" i="2"/>
  <c r="L827" i="2"/>
  <c r="O827" i="2" s="1"/>
  <c r="P827" i="2" s="1"/>
  <c r="K827" i="2"/>
  <c r="M827" i="2" s="1"/>
  <c r="G827" i="2"/>
  <c r="AD826" i="2"/>
  <c r="AC826" i="2"/>
  <c r="K826" i="2"/>
  <c r="L826" i="2" s="1"/>
  <c r="G826" i="2"/>
  <c r="AD825" i="2"/>
  <c r="AC825" i="2"/>
  <c r="L825" i="2"/>
  <c r="K825" i="2"/>
  <c r="M825" i="2" s="1"/>
  <c r="G825" i="2"/>
  <c r="AD824" i="2"/>
  <c r="AC824" i="2"/>
  <c r="K824" i="2"/>
  <c r="L824" i="2" s="1"/>
  <c r="G824" i="2"/>
  <c r="AD823" i="2"/>
  <c r="AC823" i="2"/>
  <c r="L823" i="2"/>
  <c r="O823" i="2" s="1"/>
  <c r="P823" i="2" s="1"/>
  <c r="K823" i="2"/>
  <c r="M823" i="2" s="1"/>
  <c r="G823" i="2"/>
  <c r="AD822" i="2"/>
  <c r="AC822" i="2"/>
  <c r="K822" i="2"/>
  <c r="L822" i="2" s="1"/>
  <c r="G822" i="2"/>
  <c r="AD821" i="2"/>
  <c r="AC821" i="2"/>
  <c r="L821" i="2"/>
  <c r="K821" i="2"/>
  <c r="M821" i="2" s="1"/>
  <c r="G821" i="2"/>
  <c r="AD820" i="2"/>
  <c r="AC820" i="2"/>
  <c r="K820" i="2"/>
  <c r="L820" i="2" s="1"/>
  <c r="G820" i="2"/>
  <c r="AD819" i="2"/>
  <c r="AC819" i="2"/>
  <c r="L819" i="2"/>
  <c r="O819" i="2" s="1"/>
  <c r="P819" i="2" s="1"/>
  <c r="K819" i="2"/>
  <c r="M819" i="2" s="1"/>
  <c r="G819" i="2"/>
  <c r="AD818" i="2"/>
  <c r="AC818" i="2"/>
  <c r="K818" i="2"/>
  <c r="L818" i="2" s="1"/>
  <c r="G818" i="2"/>
  <c r="AD817" i="2"/>
  <c r="AC817" i="2"/>
  <c r="L817" i="2"/>
  <c r="K817" i="2"/>
  <c r="M817" i="2" s="1"/>
  <c r="G817" i="2"/>
  <c r="AD816" i="2"/>
  <c r="AC816" i="2"/>
  <c r="K816" i="2"/>
  <c r="L816" i="2" s="1"/>
  <c r="G816" i="2"/>
  <c r="AD815" i="2"/>
  <c r="AC815" i="2"/>
  <c r="L815" i="2"/>
  <c r="O815" i="2" s="1"/>
  <c r="P815" i="2" s="1"/>
  <c r="K815" i="2"/>
  <c r="M815" i="2" s="1"/>
  <c r="G815" i="2"/>
  <c r="AD814" i="2"/>
  <c r="AC814" i="2"/>
  <c r="K814" i="2"/>
  <c r="L814" i="2" s="1"/>
  <c r="G814" i="2"/>
  <c r="AD813" i="2"/>
  <c r="AC813" i="2"/>
  <c r="L813" i="2"/>
  <c r="K813" i="2"/>
  <c r="M813" i="2" s="1"/>
  <c r="G813" i="2"/>
  <c r="AD812" i="2"/>
  <c r="AC812" i="2"/>
  <c r="K812" i="2"/>
  <c r="L812" i="2" s="1"/>
  <c r="G812" i="2"/>
  <c r="AD811" i="2"/>
  <c r="AC811" i="2"/>
  <c r="L811" i="2"/>
  <c r="O811" i="2" s="1"/>
  <c r="P811" i="2" s="1"/>
  <c r="K811" i="2"/>
  <c r="M811" i="2" s="1"/>
  <c r="G811" i="2"/>
  <c r="AD810" i="2"/>
  <c r="AC810" i="2"/>
  <c r="K810" i="2"/>
  <c r="L810" i="2" s="1"/>
  <c r="G810" i="2"/>
  <c r="AD809" i="2"/>
  <c r="AC809" i="2"/>
  <c r="L809" i="2"/>
  <c r="K809" i="2"/>
  <c r="M809" i="2" s="1"/>
  <c r="G809" i="2"/>
  <c r="AD808" i="2"/>
  <c r="AC808" i="2"/>
  <c r="K808" i="2"/>
  <c r="L808" i="2" s="1"/>
  <c r="G808" i="2"/>
  <c r="AD807" i="2"/>
  <c r="AC807" i="2"/>
  <c r="L807" i="2"/>
  <c r="O807" i="2" s="1"/>
  <c r="P807" i="2" s="1"/>
  <c r="K807" i="2"/>
  <c r="M807" i="2" s="1"/>
  <c r="G807" i="2"/>
  <c r="AD806" i="2"/>
  <c r="AC806" i="2"/>
  <c r="K806" i="2"/>
  <c r="L806" i="2" s="1"/>
  <c r="G806" i="2"/>
  <c r="AD805" i="2"/>
  <c r="AC805" i="2"/>
  <c r="L805" i="2"/>
  <c r="K805" i="2"/>
  <c r="M805" i="2" s="1"/>
  <c r="G805" i="2"/>
  <c r="AD804" i="2"/>
  <c r="AC804" i="2"/>
  <c r="K804" i="2"/>
  <c r="L804" i="2" s="1"/>
  <c r="G804" i="2"/>
  <c r="AD803" i="2"/>
  <c r="AC803" i="2"/>
  <c r="L803" i="2"/>
  <c r="O803" i="2" s="1"/>
  <c r="P803" i="2" s="1"/>
  <c r="K803" i="2"/>
  <c r="M803" i="2" s="1"/>
  <c r="G803" i="2"/>
  <c r="AD802" i="2"/>
  <c r="AC802" i="2"/>
  <c r="K802" i="2"/>
  <c r="L802" i="2" s="1"/>
  <c r="G802" i="2"/>
  <c r="AD801" i="2"/>
  <c r="AC801" i="2"/>
  <c r="L801" i="2"/>
  <c r="K801" i="2"/>
  <c r="M801" i="2" s="1"/>
  <c r="G801" i="2"/>
  <c r="AD800" i="2"/>
  <c r="AC800" i="2"/>
  <c r="K800" i="2"/>
  <c r="L800" i="2" s="1"/>
  <c r="G800" i="2"/>
  <c r="AD799" i="2"/>
  <c r="AC799" i="2"/>
  <c r="L799" i="2"/>
  <c r="O799" i="2" s="1"/>
  <c r="P799" i="2" s="1"/>
  <c r="K799" i="2"/>
  <c r="M799" i="2" s="1"/>
  <c r="G799" i="2"/>
  <c r="AD798" i="2"/>
  <c r="AC798" i="2"/>
  <c r="K798" i="2"/>
  <c r="L798" i="2" s="1"/>
  <c r="G798" i="2"/>
  <c r="AD797" i="2"/>
  <c r="AC797" i="2"/>
  <c r="L797" i="2"/>
  <c r="K797" i="2"/>
  <c r="M797" i="2" s="1"/>
  <c r="G797" i="2"/>
  <c r="AD796" i="2"/>
  <c r="AC796" i="2"/>
  <c r="K796" i="2"/>
  <c r="L796" i="2" s="1"/>
  <c r="G796" i="2"/>
  <c r="AD795" i="2"/>
  <c r="AC795" i="2"/>
  <c r="L795" i="2"/>
  <c r="O795" i="2" s="1"/>
  <c r="P795" i="2" s="1"/>
  <c r="K795" i="2"/>
  <c r="M795" i="2" s="1"/>
  <c r="G795" i="2"/>
  <c r="AD794" i="2"/>
  <c r="AC794" i="2"/>
  <c r="K794" i="2"/>
  <c r="L794" i="2" s="1"/>
  <c r="G794" i="2"/>
  <c r="AD793" i="2"/>
  <c r="AC793" i="2"/>
  <c r="L793" i="2"/>
  <c r="K793" i="2"/>
  <c r="M793" i="2" s="1"/>
  <c r="G793" i="2"/>
  <c r="AD792" i="2"/>
  <c r="AC792" i="2"/>
  <c r="K792" i="2"/>
  <c r="L792" i="2" s="1"/>
  <c r="G792" i="2"/>
  <c r="AD791" i="2"/>
  <c r="AC791" i="2"/>
  <c r="L791" i="2"/>
  <c r="O791" i="2" s="1"/>
  <c r="P791" i="2" s="1"/>
  <c r="K791" i="2"/>
  <c r="M791" i="2" s="1"/>
  <c r="G791" i="2"/>
  <c r="AD790" i="2"/>
  <c r="AC790" i="2"/>
  <c r="K790" i="2"/>
  <c r="L790" i="2" s="1"/>
  <c r="G790" i="2"/>
  <c r="AD789" i="2"/>
  <c r="AC789" i="2"/>
  <c r="L789" i="2"/>
  <c r="K789" i="2"/>
  <c r="M789" i="2" s="1"/>
  <c r="G789" i="2"/>
  <c r="AD788" i="2"/>
  <c r="AC788" i="2"/>
  <c r="K788" i="2"/>
  <c r="L788" i="2" s="1"/>
  <c r="G788" i="2"/>
  <c r="AD787" i="2"/>
  <c r="AC787" i="2"/>
  <c r="L787" i="2"/>
  <c r="O787" i="2" s="1"/>
  <c r="P787" i="2" s="1"/>
  <c r="K787" i="2"/>
  <c r="M787" i="2" s="1"/>
  <c r="G787" i="2"/>
  <c r="AD786" i="2"/>
  <c r="AC786" i="2"/>
  <c r="K786" i="2"/>
  <c r="L786" i="2" s="1"/>
  <c r="G786" i="2"/>
  <c r="AD785" i="2"/>
  <c r="AC785" i="2"/>
  <c r="L785" i="2"/>
  <c r="K785" i="2"/>
  <c r="M785" i="2" s="1"/>
  <c r="G785" i="2"/>
  <c r="AD784" i="2"/>
  <c r="AC784" i="2"/>
  <c r="K784" i="2"/>
  <c r="L784" i="2" s="1"/>
  <c r="G784" i="2"/>
  <c r="AD783" i="2"/>
  <c r="AC783" i="2"/>
  <c r="L783" i="2"/>
  <c r="O783" i="2" s="1"/>
  <c r="P783" i="2" s="1"/>
  <c r="K783" i="2"/>
  <c r="M783" i="2" s="1"/>
  <c r="G783" i="2"/>
  <c r="AD782" i="2"/>
  <c r="AC782" i="2"/>
  <c r="K782" i="2"/>
  <c r="L782" i="2" s="1"/>
  <c r="G782" i="2"/>
  <c r="AD781" i="2"/>
  <c r="AC781" i="2"/>
  <c r="L781" i="2"/>
  <c r="K781" i="2"/>
  <c r="M781" i="2" s="1"/>
  <c r="G781" i="2"/>
  <c r="AD780" i="2"/>
  <c r="AC780" i="2"/>
  <c r="K780" i="2"/>
  <c r="L780" i="2" s="1"/>
  <c r="G780" i="2"/>
  <c r="AD779" i="2"/>
  <c r="AC779" i="2"/>
  <c r="L779" i="2"/>
  <c r="O779" i="2" s="1"/>
  <c r="P779" i="2" s="1"/>
  <c r="K779" i="2"/>
  <c r="M779" i="2" s="1"/>
  <c r="G779" i="2"/>
  <c r="AD778" i="2"/>
  <c r="AC778" i="2"/>
  <c r="K778" i="2"/>
  <c r="L778" i="2" s="1"/>
  <c r="G778" i="2"/>
  <c r="AD777" i="2"/>
  <c r="AC777" i="2"/>
  <c r="L777" i="2"/>
  <c r="K777" i="2"/>
  <c r="M777" i="2" s="1"/>
  <c r="G777" i="2"/>
  <c r="AD776" i="2"/>
  <c r="AC776" i="2"/>
  <c r="K776" i="2"/>
  <c r="L776" i="2" s="1"/>
  <c r="G776" i="2"/>
  <c r="AD775" i="2"/>
  <c r="AC775" i="2"/>
  <c r="L775" i="2"/>
  <c r="O775" i="2" s="1"/>
  <c r="P775" i="2" s="1"/>
  <c r="K775" i="2"/>
  <c r="M775" i="2" s="1"/>
  <c r="G775" i="2"/>
  <c r="AD774" i="2"/>
  <c r="AC774" i="2"/>
  <c r="K774" i="2"/>
  <c r="L774" i="2" s="1"/>
  <c r="G774" i="2"/>
  <c r="AD773" i="2"/>
  <c r="AC773" i="2"/>
  <c r="L773" i="2"/>
  <c r="K773" i="2"/>
  <c r="M773" i="2" s="1"/>
  <c r="G773" i="2"/>
  <c r="AD772" i="2"/>
  <c r="AC772" i="2"/>
  <c r="K772" i="2"/>
  <c r="L772" i="2" s="1"/>
  <c r="G772" i="2"/>
  <c r="AD771" i="2"/>
  <c r="AC771" i="2"/>
  <c r="L771" i="2"/>
  <c r="O771" i="2" s="1"/>
  <c r="P771" i="2" s="1"/>
  <c r="K771" i="2"/>
  <c r="M771" i="2" s="1"/>
  <c r="G771" i="2"/>
  <c r="AD770" i="2"/>
  <c r="AC770" i="2"/>
  <c r="K770" i="2"/>
  <c r="L770" i="2" s="1"/>
  <c r="G770" i="2"/>
  <c r="AD769" i="2"/>
  <c r="AC769" i="2"/>
  <c r="L769" i="2"/>
  <c r="K769" i="2"/>
  <c r="M769" i="2" s="1"/>
  <c r="G769" i="2"/>
  <c r="AD768" i="2"/>
  <c r="AC768" i="2"/>
  <c r="K768" i="2"/>
  <c r="L768" i="2" s="1"/>
  <c r="G768" i="2"/>
  <c r="AD767" i="2"/>
  <c r="AC767" i="2"/>
  <c r="L767" i="2"/>
  <c r="O767" i="2" s="1"/>
  <c r="P767" i="2" s="1"/>
  <c r="K767" i="2"/>
  <c r="M767" i="2" s="1"/>
  <c r="G767" i="2"/>
  <c r="AD766" i="2"/>
  <c r="AC766" i="2"/>
  <c r="K766" i="2"/>
  <c r="L766" i="2" s="1"/>
  <c r="G766" i="2"/>
  <c r="AD765" i="2"/>
  <c r="AC765" i="2"/>
  <c r="L765" i="2"/>
  <c r="K765" i="2"/>
  <c r="M765" i="2" s="1"/>
  <c r="G765" i="2"/>
  <c r="AD764" i="2"/>
  <c r="AC764" i="2"/>
  <c r="K764" i="2"/>
  <c r="L764" i="2" s="1"/>
  <c r="G764" i="2"/>
  <c r="AD763" i="2"/>
  <c r="AC763" i="2"/>
  <c r="L763" i="2"/>
  <c r="O763" i="2" s="1"/>
  <c r="P763" i="2" s="1"/>
  <c r="K763" i="2"/>
  <c r="M763" i="2" s="1"/>
  <c r="G763" i="2"/>
  <c r="AD762" i="2"/>
  <c r="AC762" i="2"/>
  <c r="K762" i="2"/>
  <c r="L762" i="2" s="1"/>
  <c r="G762" i="2"/>
  <c r="AD761" i="2"/>
  <c r="AC761" i="2"/>
  <c r="L761" i="2"/>
  <c r="K761" i="2"/>
  <c r="M761" i="2" s="1"/>
  <c r="G761" i="2"/>
  <c r="AD760" i="2"/>
  <c r="AC760" i="2"/>
  <c r="K760" i="2"/>
  <c r="L760" i="2" s="1"/>
  <c r="G760" i="2"/>
  <c r="AD759" i="2"/>
  <c r="AC759" i="2"/>
  <c r="L759" i="2"/>
  <c r="O759" i="2" s="1"/>
  <c r="P759" i="2" s="1"/>
  <c r="K759" i="2"/>
  <c r="M759" i="2" s="1"/>
  <c r="G759" i="2"/>
  <c r="AD758" i="2"/>
  <c r="AC758" i="2"/>
  <c r="K758" i="2"/>
  <c r="L758" i="2" s="1"/>
  <c r="G758" i="2"/>
  <c r="AD757" i="2"/>
  <c r="AC757" i="2"/>
  <c r="L757" i="2"/>
  <c r="K757" i="2"/>
  <c r="M757" i="2" s="1"/>
  <c r="G757" i="2"/>
  <c r="AD756" i="2"/>
  <c r="AC756" i="2"/>
  <c r="K756" i="2"/>
  <c r="L756" i="2" s="1"/>
  <c r="G756" i="2"/>
  <c r="AD755" i="2"/>
  <c r="AC755" i="2"/>
  <c r="L755" i="2"/>
  <c r="O755" i="2" s="1"/>
  <c r="P755" i="2" s="1"/>
  <c r="K755" i="2"/>
  <c r="M755" i="2" s="1"/>
  <c r="G755" i="2"/>
  <c r="AD754" i="2"/>
  <c r="AC754" i="2"/>
  <c r="K754" i="2"/>
  <c r="L754" i="2" s="1"/>
  <c r="G754" i="2"/>
  <c r="AD753" i="2"/>
  <c r="AC753" i="2"/>
  <c r="L753" i="2"/>
  <c r="K753" i="2"/>
  <c r="M753" i="2" s="1"/>
  <c r="G753" i="2"/>
  <c r="AD752" i="2"/>
  <c r="AC752" i="2"/>
  <c r="K752" i="2"/>
  <c r="L752" i="2" s="1"/>
  <c r="G752" i="2"/>
  <c r="AD751" i="2"/>
  <c r="AC751" i="2"/>
  <c r="L751" i="2"/>
  <c r="O751" i="2" s="1"/>
  <c r="P751" i="2" s="1"/>
  <c r="K751" i="2"/>
  <c r="M751" i="2" s="1"/>
  <c r="G751" i="2"/>
  <c r="AD750" i="2"/>
  <c r="AC750" i="2"/>
  <c r="K750" i="2"/>
  <c r="L750" i="2" s="1"/>
  <c r="G750" i="2"/>
  <c r="AD749" i="2"/>
  <c r="AC749" i="2"/>
  <c r="L749" i="2"/>
  <c r="K749" i="2"/>
  <c r="M749" i="2" s="1"/>
  <c r="G749" i="2"/>
  <c r="AD748" i="2"/>
  <c r="AC748" i="2"/>
  <c r="K748" i="2"/>
  <c r="L748" i="2" s="1"/>
  <c r="G748" i="2"/>
  <c r="AD747" i="2"/>
  <c r="AC747" i="2"/>
  <c r="L747" i="2"/>
  <c r="O747" i="2" s="1"/>
  <c r="P747" i="2" s="1"/>
  <c r="K747" i="2"/>
  <c r="M747" i="2" s="1"/>
  <c r="G747" i="2"/>
  <c r="AD746" i="2"/>
  <c r="AC746" i="2"/>
  <c r="K746" i="2"/>
  <c r="L746" i="2" s="1"/>
  <c r="G746" i="2"/>
  <c r="AD745" i="2"/>
  <c r="AC745" i="2"/>
  <c r="L745" i="2"/>
  <c r="K745" i="2"/>
  <c r="M745" i="2" s="1"/>
  <c r="G745" i="2"/>
  <c r="AD744" i="2"/>
  <c r="AC744" i="2"/>
  <c r="K744" i="2"/>
  <c r="L744" i="2" s="1"/>
  <c r="G744" i="2"/>
  <c r="AD743" i="2"/>
  <c r="AC743" i="2"/>
  <c r="L743" i="2"/>
  <c r="O743" i="2" s="1"/>
  <c r="P743" i="2" s="1"/>
  <c r="K743" i="2"/>
  <c r="M743" i="2" s="1"/>
  <c r="G743" i="2"/>
  <c r="AD742" i="2"/>
  <c r="AC742" i="2"/>
  <c r="K742" i="2"/>
  <c r="L742" i="2" s="1"/>
  <c r="G742" i="2"/>
  <c r="AD741" i="2"/>
  <c r="AC741" i="2"/>
  <c r="L741" i="2"/>
  <c r="K741" i="2"/>
  <c r="M741" i="2" s="1"/>
  <c r="G741" i="2"/>
  <c r="AD740" i="2"/>
  <c r="AC740" i="2"/>
  <c r="K740" i="2"/>
  <c r="L740" i="2" s="1"/>
  <c r="G740" i="2"/>
  <c r="AD739" i="2"/>
  <c r="AC739" i="2"/>
  <c r="L739" i="2"/>
  <c r="O739" i="2" s="1"/>
  <c r="P739" i="2" s="1"/>
  <c r="K739" i="2"/>
  <c r="M739" i="2" s="1"/>
  <c r="G739" i="2"/>
  <c r="AD738" i="2"/>
  <c r="AC738" i="2"/>
  <c r="K738" i="2"/>
  <c r="L738" i="2" s="1"/>
  <c r="G738" i="2"/>
  <c r="AD737" i="2"/>
  <c r="AC737" i="2"/>
  <c r="L737" i="2"/>
  <c r="K737" i="2"/>
  <c r="M737" i="2" s="1"/>
  <c r="G737" i="2"/>
  <c r="AD736" i="2"/>
  <c r="AC736" i="2"/>
  <c r="K736" i="2"/>
  <c r="L736" i="2" s="1"/>
  <c r="G736" i="2"/>
  <c r="AD735" i="2"/>
  <c r="AC735" i="2"/>
  <c r="L735" i="2"/>
  <c r="O735" i="2" s="1"/>
  <c r="P735" i="2" s="1"/>
  <c r="K735" i="2"/>
  <c r="M735" i="2" s="1"/>
  <c r="G735" i="2"/>
  <c r="AD734" i="2"/>
  <c r="AC734" i="2"/>
  <c r="K734" i="2"/>
  <c r="L734" i="2" s="1"/>
  <c r="G734" i="2"/>
  <c r="AD733" i="2"/>
  <c r="AC733" i="2"/>
  <c r="L733" i="2"/>
  <c r="K733" i="2"/>
  <c r="M733" i="2" s="1"/>
  <c r="G733" i="2"/>
  <c r="AD732" i="2"/>
  <c r="AC732" i="2"/>
  <c r="K732" i="2"/>
  <c r="L732" i="2" s="1"/>
  <c r="G732" i="2"/>
  <c r="AD731" i="2"/>
  <c r="AC731" i="2"/>
  <c r="L731" i="2"/>
  <c r="O731" i="2" s="1"/>
  <c r="P731" i="2" s="1"/>
  <c r="K731" i="2"/>
  <c r="M731" i="2" s="1"/>
  <c r="G731" i="2"/>
  <c r="AD730" i="2"/>
  <c r="AC730" i="2"/>
  <c r="K730" i="2"/>
  <c r="L730" i="2" s="1"/>
  <c r="G730" i="2"/>
  <c r="AD729" i="2"/>
  <c r="AC729" i="2"/>
  <c r="L729" i="2"/>
  <c r="K729" i="2"/>
  <c r="M729" i="2" s="1"/>
  <c r="G729" i="2"/>
  <c r="AD728" i="2"/>
  <c r="AC728" i="2"/>
  <c r="K728" i="2"/>
  <c r="L728" i="2" s="1"/>
  <c r="G728" i="2"/>
  <c r="AD727" i="2"/>
  <c r="AC727" i="2"/>
  <c r="L727" i="2"/>
  <c r="O727" i="2" s="1"/>
  <c r="P727" i="2" s="1"/>
  <c r="K727" i="2"/>
  <c r="M727" i="2" s="1"/>
  <c r="G727" i="2"/>
  <c r="AD726" i="2"/>
  <c r="AC726" i="2"/>
  <c r="K726" i="2"/>
  <c r="L726" i="2" s="1"/>
  <c r="G726" i="2"/>
  <c r="AD725" i="2"/>
  <c r="AC725" i="2"/>
  <c r="L725" i="2"/>
  <c r="K725" i="2"/>
  <c r="M725" i="2" s="1"/>
  <c r="G725" i="2"/>
  <c r="AD724" i="2"/>
  <c r="AC724" i="2"/>
  <c r="K724" i="2"/>
  <c r="L724" i="2" s="1"/>
  <c r="G724" i="2"/>
  <c r="AD723" i="2"/>
  <c r="AC723" i="2"/>
  <c r="L723" i="2"/>
  <c r="O723" i="2" s="1"/>
  <c r="P723" i="2" s="1"/>
  <c r="K723" i="2"/>
  <c r="M723" i="2" s="1"/>
  <c r="G723" i="2"/>
  <c r="AD722" i="2"/>
  <c r="AC722" i="2"/>
  <c r="K722" i="2"/>
  <c r="L722" i="2" s="1"/>
  <c r="G722" i="2"/>
  <c r="AD721" i="2"/>
  <c r="AC721" i="2"/>
  <c r="L721" i="2"/>
  <c r="K721" i="2"/>
  <c r="M721" i="2" s="1"/>
  <c r="G721" i="2"/>
  <c r="AD720" i="2"/>
  <c r="AC720" i="2"/>
  <c r="K720" i="2"/>
  <c r="L720" i="2" s="1"/>
  <c r="G720" i="2"/>
  <c r="AD719" i="2"/>
  <c r="AC719" i="2"/>
  <c r="L719" i="2"/>
  <c r="O719" i="2" s="1"/>
  <c r="P719" i="2" s="1"/>
  <c r="K719" i="2"/>
  <c r="M719" i="2" s="1"/>
  <c r="G719" i="2"/>
  <c r="AD718" i="2"/>
  <c r="AC718" i="2"/>
  <c r="K718" i="2"/>
  <c r="L718" i="2" s="1"/>
  <c r="G718" i="2"/>
  <c r="AD717" i="2"/>
  <c r="AC717" i="2"/>
  <c r="L717" i="2"/>
  <c r="K717" i="2"/>
  <c r="M717" i="2" s="1"/>
  <c r="G717" i="2"/>
  <c r="AD716" i="2"/>
  <c r="AC716" i="2"/>
  <c r="K716" i="2"/>
  <c r="L716" i="2" s="1"/>
  <c r="G716" i="2"/>
  <c r="AD715" i="2"/>
  <c r="AC715" i="2"/>
  <c r="L715" i="2"/>
  <c r="O715" i="2" s="1"/>
  <c r="P715" i="2" s="1"/>
  <c r="K715" i="2"/>
  <c r="M715" i="2" s="1"/>
  <c r="G715" i="2"/>
  <c r="AD714" i="2"/>
  <c r="AC714" i="2"/>
  <c r="K714" i="2"/>
  <c r="L714" i="2" s="1"/>
  <c r="G714" i="2"/>
  <c r="AD713" i="2"/>
  <c r="AC713" i="2"/>
  <c r="L713" i="2"/>
  <c r="K713" i="2"/>
  <c r="M713" i="2" s="1"/>
  <c r="G713" i="2"/>
  <c r="AD712" i="2"/>
  <c r="AC712" i="2"/>
  <c r="K712" i="2"/>
  <c r="L712" i="2" s="1"/>
  <c r="G712" i="2"/>
  <c r="AD711" i="2"/>
  <c r="AC711" i="2"/>
  <c r="L711" i="2"/>
  <c r="O711" i="2" s="1"/>
  <c r="P711" i="2" s="1"/>
  <c r="K711" i="2"/>
  <c r="M711" i="2" s="1"/>
  <c r="G711" i="2"/>
  <c r="AD710" i="2"/>
  <c r="AC710" i="2"/>
  <c r="K710" i="2"/>
  <c r="L710" i="2" s="1"/>
  <c r="G710" i="2"/>
  <c r="AD709" i="2"/>
  <c r="AC709" i="2"/>
  <c r="L709" i="2"/>
  <c r="K709" i="2"/>
  <c r="M709" i="2" s="1"/>
  <c r="G709" i="2"/>
  <c r="AD708" i="2"/>
  <c r="AC708" i="2"/>
  <c r="K708" i="2"/>
  <c r="L708" i="2" s="1"/>
  <c r="G708" i="2"/>
  <c r="AD707" i="2"/>
  <c r="AC707" i="2"/>
  <c r="L707" i="2"/>
  <c r="O707" i="2" s="1"/>
  <c r="P707" i="2" s="1"/>
  <c r="K707" i="2"/>
  <c r="M707" i="2" s="1"/>
  <c r="G707" i="2"/>
  <c r="AD706" i="2"/>
  <c r="AC706" i="2"/>
  <c r="K706" i="2"/>
  <c r="L706" i="2" s="1"/>
  <c r="G706" i="2"/>
  <c r="AD705" i="2"/>
  <c r="AC705" i="2"/>
  <c r="L705" i="2"/>
  <c r="K705" i="2"/>
  <c r="M705" i="2" s="1"/>
  <c r="G705" i="2"/>
  <c r="AD704" i="2"/>
  <c r="AC704" i="2"/>
  <c r="K704" i="2"/>
  <c r="L704" i="2" s="1"/>
  <c r="G704" i="2"/>
  <c r="AD703" i="2"/>
  <c r="AC703" i="2"/>
  <c r="L703" i="2"/>
  <c r="O703" i="2" s="1"/>
  <c r="P703" i="2" s="1"/>
  <c r="K703" i="2"/>
  <c r="M703" i="2" s="1"/>
  <c r="G703" i="2"/>
  <c r="AD702" i="2"/>
  <c r="AC702" i="2"/>
  <c r="K702" i="2"/>
  <c r="L702" i="2" s="1"/>
  <c r="G702" i="2"/>
  <c r="AD701" i="2"/>
  <c r="AC701" i="2"/>
  <c r="L701" i="2"/>
  <c r="K701" i="2"/>
  <c r="M701" i="2" s="1"/>
  <c r="G701" i="2"/>
  <c r="AD700" i="2"/>
  <c r="AC700" i="2"/>
  <c r="K700" i="2"/>
  <c r="L700" i="2" s="1"/>
  <c r="G700" i="2"/>
  <c r="AD699" i="2"/>
  <c r="AC699" i="2"/>
  <c r="L699" i="2"/>
  <c r="O699" i="2" s="1"/>
  <c r="P699" i="2" s="1"/>
  <c r="K699" i="2"/>
  <c r="M699" i="2" s="1"/>
  <c r="G699" i="2"/>
  <c r="AD698" i="2"/>
  <c r="AC698" i="2"/>
  <c r="K698" i="2"/>
  <c r="L698" i="2" s="1"/>
  <c r="G698" i="2"/>
  <c r="AD697" i="2"/>
  <c r="AC697" i="2"/>
  <c r="L697" i="2"/>
  <c r="K697" i="2"/>
  <c r="M697" i="2" s="1"/>
  <c r="G697" i="2"/>
  <c r="AD696" i="2"/>
  <c r="AC696" i="2"/>
  <c r="K696" i="2"/>
  <c r="L696" i="2" s="1"/>
  <c r="G696" i="2"/>
  <c r="AD695" i="2"/>
  <c r="AC695" i="2"/>
  <c r="L695" i="2"/>
  <c r="O695" i="2" s="1"/>
  <c r="P695" i="2" s="1"/>
  <c r="K695" i="2"/>
  <c r="M695" i="2" s="1"/>
  <c r="G695" i="2"/>
  <c r="AD694" i="2"/>
  <c r="AC694" i="2"/>
  <c r="K694" i="2"/>
  <c r="L694" i="2" s="1"/>
  <c r="G694" i="2"/>
  <c r="AD693" i="2"/>
  <c r="AC693" i="2"/>
  <c r="L693" i="2"/>
  <c r="K693" i="2"/>
  <c r="M693" i="2" s="1"/>
  <c r="G693" i="2"/>
  <c r="AD692" i="2"/>
  <c r="AC692" i="2"/>
  <c r="K692" i="2"/>
  <c r="L692" i="2" s="1"/>
  <c r="G692" i="2"/>
  <c r="AD691" i="2"/>
  <c r="AC691" i="2"/>
  <c r="L691" i="2"/>
  <c r="O691" i="2" s="1"/>
  <c r="P691" i="2" s="1"/>
  <c r="K691" i="2"/>
  <c r="M691" i="2" s="1"/>
  <c r="G691" i="2"/>
  <c r="AD690" i="2"/>
  <c r="AC690" i="2"/>
  <c r="K690" i="2"/>
  <c r="L690" i="2" s="1"/>
  <c r="G690" i="2"/>
  <c r="AD689" i="2"/>
  <c r="AC689" i="2"/>
  <c r="L689" i="2"/>
  <c r="K689" i="2"/>
  <c r="M689" i="2" s="1"/>
  <c r="G689" i="2"/>
  <c r="AD688" i="2"/>
  <c r="AC688" i="2"/>
  <c r="K688" i="2"/>
  <c r="L688" i="2" s="1"/>
  <c r="G688" i="2"/>
  <c r="AD687" i="2"/>
  <c r="AC687" i="2"/>
  <c r="L687" i="2"/>
  <c r="O687" i="2" s="1"/>
  <c r="P687" i="2" s="1"/>
  <c r="K687" i="2"/>
  <c r="M687" i="2" s="1"/>
  <c r="G687" i="2"/>
  <c r="AD686" i="2"/>
  <c r="AC686" i="2"/>
  <c r="K686" i="2"/>
  <c r="L686" i="2" s="1"/>
  <c r="G686" i="2"/>
  <c r="AD685" i="2"/>
  <c r="AC685" i="2"/>
  <c r="L685" i="2"/>
  <c r="K685" i="2"/>
  <c r="M685" i="2" s="1"/>
  <c r="G685" i="2"/>
  <c r="AD684" i="2"/>
  <c r="AC684" i="2"/>
  <c r="K684" i="2"/>
  <c r="L684" i="2" s="1"/>
  <c r="G684" i="2"/>
  <c r="AD683" i="2"/>
  <c r="AC683" i="2"/>
  <c r="L683" i="2"/>
  <c r="O683" i="2" s="1"/>
  <c r="P683" i="2" s="1"/>
  <c r="K683" i="2"/>
  <c r="M683" i="2" s="1"/>
  <c r="G683" i="2"/>
  <c r="AD682" i="2"/>
  <c r="AC682" i="2"/>
  <c r="K682" i="2"/>
  <c r="L682" i="2" s="1"/>
  <c r="G682" i="2"/>
  <c r="AD681" i="2"/>
  <c r="AC681" i="2"/>
  <c r="L681" i="2"/>
  <c r="K681" i="2"/>
  <c r="M681" i="2" s="1"/>
  <c r="G681" i="2"/>
  <c r="AD680" i="2"/>
  <c r="AC680" i="2"/>
  <c r="K680" i="2"/>
  <c r="L680" i="2" s="1"/>
  <c r="G680" i="2"/>
  <c r="AD679" i="2"/>
  <c r="AC679" i="2"/>
  <c r="L679" i="2"/>
  <c r="O679" i="2" s="1"/>
  <c r="P679" i="2" s="1"/>
  <c r="K679" i="2"/>
  <c r="M679" i="2" s="1"/>
  <c r="G679" i="2"/>
  <c r="AD678" i="2"/>
  <c r="AC678" i="2"/>
  <c r="K678" i="2"/>
  <c r="L678" i="2" s="1"/>
  <c r="G678" i="2"/>
  <c r="AD677" i="2"/>
  <c r="AC677" i="2"/>
  <c r="L677" i="2"/>
  <c r="K677" i="2"/>
  <c r="M677" i="2" s="1"/>
  <c r="G677" i="2"/>
  <c r="AD676" i="2"/>
  <c r="AC676" i="2"/>
  <c r="K676" i="2"/>
  <c r="L676" i="2" s="1"/>
  <c r="G676" i="2"/>
  <c r="AD675" i="2"/>
  <c r="AC675" i="2"/>
  <c r="L675" i="2"/>
  <c r="O675" i="2" s="1"/>
  <c r="P675" i="2" s="1"/>
  <c r="K675" i="2"/>
  <c r="M675" i="2" s="1"/>
  <c r="G675" i="2"/>
  <c r="AD674" i="2"/>
  <c r="AC674" i="2"/>
  <c r="K674" i="2"/>
  <c r="L674" i="2" s="1"/>
  <c r="G674" i="2"/>
  <c r="AD673" i="2"/>
  <c r="AC673" i="2"/>
  <c r="L673" i="2"/>
  <c r="K673" i="2"/>
  <c r="M673" i="2" s="1"/>
  <c r="G673" i="2"/>
  <c r="AD672" i="2"/>
  <c r="AC672" i="2"/>
  <c r="K672" i="2"/>
  <c r="L672" i="2" s="1"/>
  <c r="G672" i="2"/>
  <c r="AD671" i="2"/>
  <c r="AC671" i="2"/>
  <c r="L671" i="2"/>
  <c r="O671" i="2" s="1"/>
  <c r="P671" i="2" s="1"/>
  <c r="K671" i="2"/>
  <c r="M671" i="2" s="1"/>
  <c r="G671" i="2"/>
  <c r="AD670" i="2"/>
  <c r="AC670" i="2"/>
  <c r="K670" i="2"/>
  <c r="L670" i="2" s="1"/>
  <c r="G670" i="2"/>
  <c r="AD669" i="2"/>
  <c r="AC669" i="2"/>
  <c r="L669" i="2"/>
  <c r="K669" i="2"/>
  <c r="M669" i="2" s="1"/>
  <c r="G669" i="2"/>
  <c r="AD668" i="2"/>
  <c r="AC668" i="2"/>
  <c r="K668" i="2"/>
  <c r="L668" i="2" s="1"/>
  <c r="G668" i="2"/>
  <c r="AD667" i="2"/>
  <c r="AC667" i="2"/>
  <c r="L667" i="2"/>
  <c r="O667" i="2" s="1"/>
  <c r="P667" i="2" s="1"/>
  <c r="K667" i="2"/>
  <c r="M667" i="2" s="1"/>
  <c r="G667" i="2"/>
  <c r="AD666" i="2"/>
  <c r="AC666" i="2"/>
  <c r="K666" i="2"/>
  <c r="L666" i="2" s="1"/>
  <c r="G666" i="2"/>
  <c r="AD665" i="2"/>
  <c r="AC665" i="2"/>
  <c r="L665" i="2"/>
  <c r="K665" i="2"/>
  <c r="M665" i="2" s="1"/>
  <c r="G665" i="2"/>
  <c r="AD664" i="2"/>
  <c r="AC664" i="2"/>
  <c r="K664" i="2"/>
  <c r="L664" i="2" s="1"/>
  <c r="G664" i="2"/>
  <c r="AD663" i="2"/>
  <c r="AC663" i="2"/>
  <c r="L663" i="2"/>
  <c r="O663" i="2" s="1"/>
  <c r="P663" i="2" s="1"/>
  <c r="K663" i="2"/>
  <c r="M663" i="2" s="1"/>
  <c r="G663" i="2"/>
  <c r="AD662" i="2"/>
  <c r="AC662" i="2"/>
  <c r="K662" i="2"/>
  <c r="L662" i="2" s="1"/>
  <c r="G662" i="2"/>
  <c r="AD661" i="2"/>
  <c r="AC661" i="2"/>
  <c r="L661" i="2"/>
  <c r="K661" i="2"/>
  <c r="M661" i="2" s="1"/>
  <c r="G661" i="2"/>
  <c r="AD660" i="2"/>
  <c r="AC660" i="2"/>
  <c r="K660" i="2"/>
  <c r="L660" i="2" s="1"/>
  <c r="G660" i="2"/>
  <c r="AD659" i="2"/>
  <c r="AC659" i="2"/>
  <c r="L659" i="2"/>
  <c r="O659" i="2" s="1"/>
  <c r="P659" i="2" s="1"/>
  <c r="K659" i="2"/>
  <c r="M659" i="2" s="1"/>
  <c r="G659" i="2"/>
  <c r="AD658" i="2"/>
  <c r="AC658" i="2"/>
  <c r="K658" i="2"/>
  <c r="L658" i="2" s="1"/>
  <c r="G658" i="2"/>
  <c r="AD657" i="2"/>
  <c r="AC657" i="2"/>
  <c r="L657" i="2"/>
  <c r="K657" i="2"/>
  <c r="M657" i="2" s="1"/>
  <c r="G657" i="2"/>
  <c r="AD656" i="2"/>
  <c r="AC656" i="2"/>
  <c r="K656" i="2"/>
  <c r="L656" i="2" s="1"/>
  <c r="G656" i="2"/>
  <c r="AD655" i="2"/>
  <c r="AC655" i="2"/>
  <c r="L655" i="2"/>
  <c r="O655" i="2" s="1"/>
  <c r="P655" i="2" s="1"/>
  <c r="K655" i="2"/>
  <c r="M655" i="2" s="1"/>
  <c r="G655" i="2"/>
  <c r="AD654" i="2"/>
  <c r="AC654" i="2"/>
  <c r="K654" i="2"/>
  <c r="L654" i="2" s="1"/>
  <c r="G654" i="2"/>
  <c r="AD653" i="2"/>
  <c r="AC653" i="2"/>
  <c r="L653" i="2"/>
  <c r="K653" i="2"/>
  <c r="M653" i="2" s="1"/>
  <c r="G653" i="2"/>
  <c r="AD652" i="2"/>
  <c r="AC652" i="2"/>
  <c r="K652" i="2"/>
  <c r="L652" i="2" s="1"/>
  <c r="G652" i="2"/>
  <c r="AD651" i="2"/>
  <c r="AC651" i="2"/>
  <c r="L651" i="2"/>
  <c r="O651" i="2" s="1"/>
  <c r="P651" i="2" s="1"/>
  <c r="K651" i="2"/>
  <c r="M651" i="2" s="1"/>
  <c r="G651" i="2"/>
  <c r="AD650" i="2"/>
  <c r="AC650" i="2"/>
  <c r="K650" i="2"/>
  <c r="L650" i="2" s="1"/>
  <c r="G650" i="2"/>
  <c r="AD649" i="2"/>
  <c r="AC649" i="2"/>
  <c r="L649" i="2"/>
  <c r="K649" i="2"/>
  <c r="M649" i="2" s="1"/>
  <c r="G649" i="2"/>
  <c r="AD648" i="2"/>
  <c r="AC648" i="2"/>
  <c r="K648" i="2"/>
  <c r="L648" i="2" s="1"/>
  <c r="G648" i="2"/>
  <c r="AD647" i="2"/>
  <c r="AC647" i="2"/>
  <c r="L647" i="2"/>
  <c r="O647" i="2" s="1"/>
  <c r="P647" i="2" s="1"/>
  <c r="K647" i="2"/>
  <c r="M647" i="2" s="1"/>
  <c r="G647" i="2"/>
  <c r="AD646" i="2"/>
  <c r="AC646" i="2"/>
  <c r="K646" i="2"/>
  <c r="L646" i="2" s="1"/>
  <c r="G646" i="2"/>
  <c r="AD645" i="2"/>
  <c r="AC645" i="2"/>
  <c r="L645" i="2"/>
  <c r="K645" i="2"/>
  <c r="M645" i="2" s="1"/>
  <c r="G645" i="2"/>
  <c r="AD644" i="2"/>
  <c r="AC644" i="2"/>
  <c r="K644" i="2"/>
  <c r="L644" i="2" s="1"/>
  <c r="G644" i="2"/>
  <c r="AD643" i="2"/>
  <c r="AC643" i="2"/>
  <c r="L643" i="2"/>
  <c r="O643" i="2" s="1"/>
  <c r="P643" i="2" s="1"/>
  <c r="K643" i="2"/>
  <c r="M643" i="2" s="1"/>
  <c r="G643" i="2"/>
  <c r="AD642" i="2"/>
  <c r="AC642" i="2"/>
  <c r="K642" i="2"/>
  <c r="L642" i="2" s="1"/>
  <c r="G642" i="2"/>
  <c r="AD641" i="2"/>
  <c r="AC641" i="2"/>
  <c r="L641" i="2"/>
  <c r="K641" i="2"/>
  <c r="M641" i="2" s="1"/>
  <c r="G641" i="2"/>
  <c r="AD640" i="2"/>
  <c r="AC640" i="2"/>
  <c r="K640" i="2"/>
  <c r="L640" i="2" s="1"/>
  <c r="G640" i="2"/>
  <c r="AD639" i="2"/>
  <c r="AC639" i="2"/>
  <c r="L639" i="2"/>
  <c r="O639" i="2" s="1"/>
  <c r="P639" i="2" s="1"/>
  <c r="K639" i="2"/>
  <c r="M639" i="2" s="1"/>
  <c r="G639" i="2"/>
  <c r="AD638" i="2"/>
  <c r="AC638" i="2"/>
  <c r="K638" i="2"/>
  <c r="L638" i="2" s="1"/>
  <c r="G638" i="2"/>
  <c r="AD637" i="2"/>
  <c r="AC637" i="2"/>
  <c r="L637" i="2"/>
  <c r="K637" i="2"/>
  <c r="M637" i="2" s="1"/>
  <c r="G637" i="2"/>
  <c r="AD636" i="2"/>
  <c r="AC636" i="2"/>
  <c r="K636" i="2"/>
  <c r="L636" i="2" s="1"/>
  <c r="G636" i="2"/>
  <c r="AD635" i="2"/>
  <c r="AC635" i="2"/>
  <c r="L635" i="2"/>
  <c r="O635" i="2" s="1"/>
  <c r="P635" i="2" s="1"/>
  <c r="K635" i="2"/>
  <c r="M635" i="2" s="1"/>
  <c r="G635" i="2"/>
  <c r="AD634" i="2"/>
  <c r="AC634" i="2"/>
  <c r="K634" i="2"/>
  <c r="L634" i="2" s="1"/>
  <c r="G634" i="2"/>
  <c r="AD633" i="2"/>
  <c r="AC633" i="2"/>
  <c r="L633" i="2"/>
  <c r="K633" i="2"/>
  <c r="M633" i="2" s="1"/>
  <c r="G633" i="2"/>
  <c r="AD632" i="2"/>
  <c r="AC632" i="2"/>
  <c r="K632" i="2"/>
  <c r="L632" i="2" s="1"/>
  <c r="G632" i="2"/>
  <c r="AD631" i="2"/>
  <c r="AC631" i="2"/>
  <c r="L631" i="2"/>
  <c r="O631" i="2" s="1"/>
  <c r="P631" i="2" s="1"/>
  <c r="K631" i="2"/>
  <c r="M631" i="2" s="1"/>
  <c r="G631" i="2"/>
  <c r="AD630" i="2"/>
  <c r="AC630" i="2"/>
  <c r="K630" i="2"/>
  <c r="L630" i="2" s="1"/>
  <c r="G630" i="2"/>
  <c r="AD629" i="2"/>
  <c r="AC629" i="2"/>
  <c r="L629" i="2"/>
  <c r="K629" i="2"/>
  <c r="M629" i="2" s="1"/>
  <c r="G629" i="2"/>
  <c r="AD628" i="2"/>
  <c r="AC628" i="2"/>
  <c r="K628" i="2"/>
  <c r="L628" i="2" s="1"/>
  <c r="G628" i="2"/>
  <c r="AD627" i="2"/>
  <c r="AC627" i="2"/>
  <c r="L627" i="2"/>
  <c r="O627" i="2" s="1"/>
  <c r="P627" i="2" s="1"/>
  <c r="K627" i="2"/>
  <c r="M627" i="2" s="1"/>
  <c r="G627" i="2"/>
  <c r="AD626" i="2"/>
  <c r="AC626" i="2"/>
  <c r="K626" i="2"/>
  <c r="L626" i="2" s="1"/>
  <c r="G626" i="2"/>
  <c r="AD625" i="2"/>
  <c r="AC625" i="2"/>
  <c r="L625" i="2"/>
  <c r="K625" i="2"/>
  <c r="M625" i="2" s="1"/>
  <c r="G625" i="2"/>
  <c r="AD624" i="2"/>
  <c r="AC624" i="2"/>
  <c r="K624" i="2"/>
  <c r="L624" i="2" s="1"/>
  <c r="G624" i="2"/>
  <c r="AD623" i="2"/>
  <c r="AC623" i="2"/>
  <c r="L623" i="2"/>
  <c r="O623" i="2" s="1"/>
  <c r="P623" i="2" s="1"/>
  <c r="K623" i="2"/>
  <c r="M623" i="2" s="1"/>
  <c r="G623" i="2"/>
  <c r="AD622" i="2"/>
  <c r="AC622" i="2"/>
  <c r="K622" i="2"/>
  <c r="L622" i="2" s="1"/>
  <c r="G622" i="2"/>
  <c r="AD621" i="2"/>
  <c r="AC621" i="2"/>
  <c r="L621" i="2"/>
  <c r="K621" i="2"/>
  <c r="M621" i="2" s="1"/>
  <c r="G621" i="2"/>
  <c r="AD620" i="2"/>
  <c r="AC620" i="2"/>
  <c r="K620" i="2"/>
  <c r="L620" i="2" s="1"/>
  <c r="G620" i="2"/>
  <c r="AD619" i="2"/>
  <c r="AC619" i="2"/>
  <c r="L619" i="2"/>
  <c r="O619" i="2" s="1"/>
  <c r="P619" i="2" s="1"/>
  <c r="K619" i="2"/>
  <c r="M619" i="2" s="1"/>
  <c r="G619" i="2"/>
  <c r="AD618" i="2"/>
  <c r="AC618" i="2"/>
  <c r="K618" i="2"/>
  <c r="L618" i="2" s="1"/>
  <c r="G618" i="2"/>
  <c r="AD617" i="2"/>
  <c r="AC617" i="2"/>
  <c r="L617" i="2"/>
  <c r="K617" i="2"/>
  <c r="M617" i="2" s="1"/>
  <c r="G617" i="2"/>
  <c r="AD616" i="2"/>
  <c r="AC616" i="2"/>
  <c r="K616" i="2"/>
  <c r="L616" i="2" s="1"/>
  <c r="G616" i="2"/>
  <c r="AD615" i="2"/>
  <c r="AC615" i="2"/>
  <c r="L615" i="2"/>
  <c r="O615" i="2" s="1"/>
  <c r="P615" i="2" s="1"/>
  <c r="K615" i="2"/>
  <c r="M615" i="2" s="1"/>
  <c r="G615" i="2"/>
  <c r="AD614" i="2"/>
  <c r="AC614" i="2"/>
  <c r="K614" i="2"/>
  <c r="L614" i="2" s="1"/>
  <c r="G614" i="2"/>
  <c r="AD613" i="2"/>
  <c r="AC613" i="2"/>
  <c r="L613" i="2"/>
  <c r="K613" i="2"/>
  <c r="M613" i="2" s="1"/>
  <c r="G613" i="2"/>
  <c r="AD612" i="2"/>
  <c r="AC612" i="2"/>
  <c r="K612" i="2"/>
  <c r="L612" i="2" s="1"/>
  <c r="G612" i="2"/>
  <c r="AD611" i="2"/>
  <c r="AC611" i="2"/>
  <c r="L611" i="2"/>
  <c r="O611" i="2" s="1"/>
  <c r="P611" i="2" s="1"/>
  <c r="K611" i="2"/>
  <c r="M611" i="2" s="1"/>
  <c r="G611" i="2"/>
  <c r="AD610" i="2"/>
  <c r="AC610" i="2"/>
  <c r="K610" i="2"/>
  <c r="L610" i="2" s="1"/>
  <c r="G610" i="2"/>
  <c r="AD609" i="2"/>
  <c r="AC609" i="2"/>
  <c r="L609" i="2"/>
  <c r="K609" i="2"/>
  <c r="M609" i="2" s="1"/>
  <c r="G609" i="2"/>
  <c r="AD608" i="2"/>
  <c r="AC608" i="2"/>
  <c r="K608" i="2"/>
  <c r="L608" i="2" s="1"/>
  <c r="G608" i="2"/>
  <c r="AD607" i="2"/>
  <c r="AC607" i="2"/>
  <c r="L607" i="2"/>
  <c r="O607" i="2" s="1"/>
  <c r="P607" i="2" s="1"/>
  <c r="K607" i="2"/>
  <c r="M607" i="2" s="1"/>
  <c r="G607" i="2"/>
  <c r="AD606" i="2"/>
  <c r="AC606" i="2"/>
  <c r="K606" i="2"/>
  <c r="L606" i="2" s="1"/>
  <c r="G606" i="2"/>
  <c r="AD605" i="2"/>
  <c r="AC605" i="2"/>
  <c r="L605" i="2"/>
  <c r="K605" i="2"/>
  <c r="M605" i="2" s="1"/>
  <c r="G605" i="2"/>
  <c r="AD604" i="2"/>
  <c r="AC604" i="2"/>
  <c r="K604" i="2"/>
  <c r="L604" i="2" s="1"/>
  <c r="G604" i="2"/>
  <c r="AD603" i="2"/>
  <c r="AC603" i="2"/>
  <c r="L603" i="2"/>
  <c r="O603" i="2" s="1"/>
  <c r="P603" i="2" s="1"/>
  <c r="K603" i="2"/>
  <c r="M603" i="2" s="1"/>
  <c r="G603" i="2"/>
  <c r="AD602" i="2"/>
  <c r="AC602" i="2"/>
  <c r="K602" i="2"/>
  <c r="L602" i="2" s="1"/>
  <c r="G602" i="2"/>
  <c r="AD601" i="2"/>
  <c r="AC601" i="2"/>
  <c r="L601" i="2"/>
  <c r="K601" i="2"/>
  <c r="M601" i="2" s="1"/>
  <c r="G601" i="2"/>
  <c r="AD600" i="2"/>
  <c r="AC600" i="2"/>
  <c r="K600" i="2"/>
  <c r="L600" i="2" s="1"/>
  <c r="G600" i="2"/>
  <c r="AD599" i="2"/>
  <c r="AC599" i="2"/>
  <c r="L599" i="2"/>
  <c r="O599" i="2" s="1"/>
  <c r="P599" i="2" s="1"/>
  <c r="K599" i="2"/>
  <c r="M599" i="2" s="1"/>
  <c r="G599" i="2"/>
  <c r="AD598" i="2"/>
  <c r="AC598" i="2"/>
  <c r="K598" i="2"/>
  <c r="L598" i="2" s="1"/>
  <c r="G598" i="2"/>
  <c r="AD597" i="2"/>
  <c r="AC597" i="2"/>
  <c r="L597" i="2"/>
  <c r="K597" i="2"/>
  <c r="M597" i="2" s="1"/>
  <c r="G597" i="2"/>
  <c r="AD596" i="2"/>
  <c r="AC596" i="2"/>
  <c r="K596" i="2"/>
  <c r="L596" i="2" s="1"/>
  <c r="G596" i="2"/>
  <c r="AD595" i="2"/>
  <c r="AC595" i="2"/>
  <c r="L595" i="2"/>
  <c r="O595" i="2" s="1"/>
  <c r="P595" i="2" s="1"/>
  <c r="K595" i="2"/>
  <c r="M595" i="2" s="1"/>
  <c r="G595" i="2"/>
  <c r="AD594" i="2"/>
  <c r="AC594" i="2"/>
  <c r="K594" i="2"/>
  <c r="L594" i="2" s="1"/>
  <c r="G594" i="2"/>
  <c r="AD593" i="2"/>
  <c r="AC593" i="2"/>
  <c r="L593" i="2"/>
  <c r="K593" i="2"/>
  <c r="M593" i="2" s="1"/>
  <c r="G593" i="2"/>
  <c r="AD592" i="2"/>
  <c r="AC592" i="2"/>
  <c r="K592" i="2"/>
  <c r="L592" i="2" s="1"/>
  <c r="G592" i="2"/>
  <c r="AD591" i="2"/>
  <c r="AC591" i="2"/>
  <c r="L591" i="2"/>
  <c r="O591" i="2" s="1"/>
  <c r="P591" i="2" s="1"/>
  <c r="K591" i="2"/>
  <c r="M591" i="2" s="1"/>
  <c r="G591" i="2"/>
  <c r="AD590" i="2"/>
  <c r="AC590" i="2"/>
  <c r="K590" i="2"/>
  <c r="L590" i="2" s="1"/>
  <c r="G590" i="2"/>
  <c r="AD589" i="2"/>
  <c r="AC589" i="2"/>
  <c r="L589" i="2"/>
  <c r="K589" i="2"/>
  <c r="M589" i="2" s="1"/>
  <c r="G589" i="2"/>
  <c r="AD588" i="2"/>
  <c r="AC588" i="2"/>
  <c r="K588" i="2"/>
  <c r="L588" i="2" s="1"/>
  <c r="G588" i="2"/>
  <c r="AD587" i="2"/>
  <c r="AC587" i="2"/>
  <c r="L587" i="2"/>
  <c r="O587" i="2" s="1"/>
  <c r="P587" i="2" s="1"/>
  <c r="K587" i="2"/>
  <c r="M587" i="2" s="1"/>
  <c r="G587" i="2"/>
  <c r="AD586" i="2"/>
  <c r="AC586" i="2"/>
  <c r="K586" i="2"/>
  <c r="L586" i="2" s="1"/>
  <c r="G586" i="2"/>
  <c r="AD585" i="2"/>
  <c r="AC585" i="2"/>
  <c r="L585" i="2"/>
  <c r="K585" i="2"/>
  <c r="M585" i="2" s="1"/>
  <c r="G585" i="2"/>
  <c r="AD584" i="2"/>
  <c r="AC584" i="2"/>
  <c r="K584" i="2"/>
  <c r="L584" i="2" s="1"/>
  <c r="G584" i="2"/>
  <c r="AD583" i="2"/>
  <c r="AC583" i="2"/>
  <c r="L583" i="2"/>
  <c r="O583" i="2" s="1"/>
  <c r="P583" i="2" s="1"/>
  <c r="K583" i="2"/>
  <c r="M583" i="2" s="1"/>
  <c r="G583" i="2"/>
  <c r="AD582" i="2"/>
  <c r="AC582" i="2"/>
  <c r="K582" i="2"/>
  <c r="L582" i="2" s="1"/>
  <c r="G582" i="2"/>
  <c r="AD581" i="2"/>
  <c r="AC581" i="2"/>
  <c r="L581" i="2"/>
  <c r="K581" i="2"/>
  <c r="M581" i="2" s="1"/>
  <c r="G581" i="2"/>
  <c r="AD580" i="2"/>
  <c r="AC580" i="2"/>
  <c r="K580" i="2"/>
  <c r="L580" i="2" s="1"/>
  <c r="G580" i="2"/>
  <c r="AD579" i="2"/>
  <c r="AC579" i="2"/>
  <c r="L579" i="2"/>
  <c r="O579" i="2" s="1"/>
  <c r="P579" i="2" s="1"/>
  <c r="K579" i="2"/>
  <c r="M579" i="2" s="1"/>
  <c r="G579" i="2"/>
  <c r="AD578" i="2"/>
  <c r="AC578" i="2"/>
  <c r="K578" i="2"/>
  <c r="L578" i="2" s="1"/>
  <c r="G578" i="2"/>
  <c r="AD577" i="2"/>
  <c r="AC577" i="2"/>
  <c r="L577" i="2"/>
  <c r="K577" i="2"/>
  <c r="M577" i="2" s="1"/>
  <c r="G577" i="2"/>
  <c r="AD576" i="2"/>
  <c r="AC576" i="2"/>
  <c r="K576" i="2"/>
  <c r="L576" i="2" s="1"/>
  <c r="G576" i="2"/>
  <c r="AD575" i="2"/>
  <c r="AC575" i="2"/>
  <c r="L575" i="2"/>
  <c r="O575" i="2" s="1"/>
  <c r="P575" i="2" s="1"/>
  <c r="K575" i="2"/>
  <c r="M575" i="2" s="1"/>
  <c r="G575" i="2"/>
  <c r="AD574" i="2"/>
  <c r="AC574" i="2"/>
  <c r="K574" i="2"/>
  <c r="L574" i="2" s="1"/>
  <c r="G574" i="2"/>
  <c r="AD573" i="2"/>
  <c r="AC573" i="2"/>
  <c r="L573" i="2"/>
  <c r="K573" i="2"/>
  <c r="M573" i="2" s="1"/>
  <c r="G573" i="2"/>
  <c r="AD572" i="2"/>
  <c r="AC572" i="2"/>
  <c r="K572" i="2"/>
  <c r="L572" i="2" s="1"/>
  <c r="G572" i="2"/>
  <c r="AD571" i="2"/>
  <c r="AC571" i="2"/>
  <c r="L571" i="2"/>
  <c r="O571" i="2" s="1"/>
  <c r="P571" i="2" s="1"/>
  <c r="K571" i="2"/>
  <c r="M571" i="2" s="1"/>
  <c r="G571" i="2"/>
  <c r="AD570" i="2"/>
  <c r="AC570" i="2"/>
  <c r="K570" i="2"/>
  <c r="L570" i="2" s="1"/>
  <c r="G570" i="2"/>
  <c r="AD569" i="2"/>
  <c r="AC569" i="2"/>
  <c r="L569" i="2"/>
  <c r="K569" i="2"/>
  <c r="M569" i="2" s="1"/>
  <c r="G569" i="2"/>
  <c r="AD568" i="2"/>
  <c r="AC568" i="2"/>
  <c r="K568" i="2"/>
  <c r="L568" i="2" s="1"/>
  <c r="G568" i="2"/>
  <c r="AD567" i="2"/>
  <c r="AC567" i="2"/>
  <c r="L567" i="2"/>
  <c r="O567" i="2" s="1"/>
  <c r="P567" i="2" s="1"/>
  <c r="K567" i="2"/>
  <c r="M567" i="2" s="1"/>
  <c r="G567" i="2"/>
  <c r="AD566" i="2"/>
  <c r="AC566" i="2"/>
  <c r="K566" i="2"/>
  <c r="L566" i="2" s="1"/>
  <c r="G566" i="2"/>
  <c r="AD565" i="2"/>
  <c r="AC565" i="2"/>
  <c r="L565" i="2"/>
  <c r="K565" i="2"/>
  <c r="M565" i="2" s="1"/>
  <c r="G565" i="2"/>
  <c r="AD564" i="2"/>
  <c r="AC564" i="2"/>
  <c r="K564" i="2"/>
  <c r="L564" i="2" s="1"/>
  <c r="G564" i="2"/>
  <c r="AD563" i="2"/>
  <c r="AC563" i="2"/>
  <c r="L563" i="2"/>
  <c r="O563" i="2" s="1"/>
  <c r="P563" i="2" s="1"/>
  <c r="K563" i="2"/>
  <c r="M563" i="2" s="1"/>
  <c r="G563" i="2"/>
  <c r="AD562" i="2"/>
  <c r="AC562" i="2"/>
  <c r="K562" i="2"/>
  <c r="L562" i="2" s="1"/>
  <c r="G562" i="2"/>
  <c r="AD561" i="2"/>
  <c r="AC561" i="2"/>
  <c r="L561" i="2"/>
  <c r="K561" i="2"/>
  <c r="M561" i="2" s="1"/>
  <c r="G561" i="2"/>
  <c r="AD560" i="2"/>
  <c r="AC560" i="2"/>
  <c r="K560" i="2"/>
  <c r="L560" i="2" s="1"/>
  <c r="G560" i="2"/>
  <c r="AD559" i="2"/>
  <c r="AC559" i="2"/>
  <c r="L559" i="2"/>
  <c r="O559" i="2" s="1"/>
  <c r="P559" i="2" s="1"/>
  <c r="K559" i="2"/>
  <c r="M559" i="2" s="1"/>
  <c r="G559" i="2"/>
  <c r="AD558" i="2"/>
  <c r="AC558" i="2"/>
  <c r="K558" i="2"/>
  <c r="L558" i="2" s="1"/>
  <c r="G558" i="2"/>
  <c r="AD557" i="2"/>
  <c r="AC557" i="2"/>
  <c r="L557" i="2"/>
  <c r="K557" i="2"/>
  <c r="M557" i="2" s="1"/>
  <c r="G557" i="2"/>
  <c r="AD556" i="2"/>
  <c r="AC556" i="2"/>
  <c r="K556" i="2"/>
  <c r="L556" i="2" s="1"/>
  <c r="G556" i="2"/>
  <c r="AD555" i="2"/>
  <c r="AC555" i="2"/>
  <c r="L555" i="2"/>
  <c r="O555" i="2" s="1"/>
  <c r="P555" i="2" s="1"/>
  <c r="K555" i="2"/>
  <c r="M555" i="2" s="1"/>
  <c r="G555" i="2"/>
  <c r="AD554" i="2"/>
  <c r="AC554" i="2"/>
  <c r="K554" i="2"/>
  <c r="L554" i="2" s="1"/>
  <c r="G554" i="2"/>
  <c r="AD553" i="2"/>
  <c r="AC553" i="2"/>
  <c r="L553" i="2"/>
  <c r="K553" i="2"/>
  <c r="M553" i="2" s="1"/>
  <c r="G553" i="2"/>
  <c r="AD552" i="2"/>
  <c r="AC552" i="2"/>
  <c r="K552" i="2"/>
  <c r="L552" i="2" s="1"/>
  <c r="G552" i="2"/>
  <c r="AD551" i="2"/>
  <c r="AC551" i="2"/>
  <c r="L551" i="2"/>
  <c r="O551" i="2" s="1"/>
  <c r="P551" i="2" s="1"/>
  <c r="K551" i="2"/>
  <c r="M551" i="2" s="1"/>
  <c r="G551" i="2"/>
  <c r="AD550" i="2"/>
  <c r="AC550" i="2"/>
  <c r="K550" i="2"/>
  <c r="L550" i="2" s="1"/>
  <c r="G550" i="2"/>
  <c r="AD549" i="2"/>
  <c r="AC549" i="2"/>
  <c r="L549" i="2"/>
  <c r="K549" i="2"/>
  <c r="M549" i="2" s="1"/>
  <c r="G549" i="2"/>
  <c r="AD548" i="2"/>
  <c r="AC548" i="2"/>
  <c r="K548" i="2"/>
  <c r="L548" i="2" s="1"/>
  <c r="G548" i="2"/>
  <c r="AD547" i="2"/>
  <c r="AC547" i="2"/>
  <c r="L547" i="2"/>
  <c r="O547" i="2" s="1"/>
  <c r="P547" i="2" s="1"/>
  <c r="K547" i="2"/>
  <c r="M547" i="2" s="1"/>
  <c r="G547" i="2"/>
  <c r="AD546" i="2"/>
  <c r="AC546" i="2"/>
  <c r="K546" i="2"/>
  <c r="L546" i="2" s="1"/>
  <c r="G546" i="2"/>
  <c r="AD545" i="2"/>
  <c r="AC545" i="2"/>
  <c r="L545" i="2"/>
  <c r="K545" i="2"/>
  <c r="M545" i="2" s="1"/>
  <c r="G545" i="2"/>
  <c r="AD544" i="2"/>
  <c r="AC544" i="2"/>
  <c r="K544" i="2"/>
  <c r="L544" i="2" s="1"/>
  <c r="G544" i="2"/>
  <c r="AD543" i="2"/>
  <c r="AC543" i="2"/>
  <c r="L543" i="2"/>
  <c r="O543" i="2" s="1"/>
  <c r="P543" i="2" s="1"/>
  <c r="K543" i="2"/>
  <c r="M543" i="2" s="1"/>
  <c r="G543" i="2"/>
  <c r="AD542" i="2"/>
  <c r="AC542" i="2"/>
  <c r="K542" i="2"/>
  <c r="L542" i="2" s="1"/>
  <c r="G542" i="2"/>
  <c r="AD541" i="2"/>
  <c r="AC541" i="2"/>
  <c r="L541" i="2"/>
  <c r="K541" i="2"/>
  <c r="M541" i="2" s="1"/>
  <c r="G541" i="2"/>
  <c r="AD540" i="2"/>
  <c r="AC540" i="2"/>
  <c r="K540" i="2"/>
  <c r="L540" i="2" s="1"/>
  <c r="G540" i="2"/>
  <c r="AD539" i="2"/>
  <c r="AC539" i="2"/>
  <c r="L539" i="2"/>
  <c r="O539" i="2" s="1"/>
  <c r="P539" i="2" s="1"/>
  <c r="K539" i="2"/>
  <c r="M539" i="2" s="1"/>
  <c r="G539" i="2"/>
  <c r="AD538" i="2"/>
  <c r="AC538" i="2"/>
  <c r="K538" i="2"/>
  <c r="L538" i="2" s="1"/>
  <c r="G538" i="2"/>
  <c r="AD537" i="2"/>
  <c r="AC537" i="2"/>
  <c r="L537" i="2"/>
  <c r="K537" i="2"/>
  <c r="M537" i="2" s="1"/>
  <c r="G537" i="2"/>
  <c r="AD536" i="2"/>
  <c r="AC536" i="2"/>
  <c r="K536" i="2"/>
  <c r="L536" i="2" s="1"/>
  <c r="G536" i="2"/>
  <c r="AD535" i="2"/>
  <c r="AC535" i="2"/>
  <c r="L535" i="2"/>
  <c r="O535" i="2" s="1"/>
  <c r="P535" i="2" s="1"/>
  <c r="K535" i="2"/>
  <c r="M535" i="2" s="1"/>
  <c r="G535" i="2"/>
  <c r="AD534" i="2"/>
  <c r="AC534" i="2"/>
  <c r="K534" i="2"/>
  <c r="L534" i="2" s="1"/>
  <c r="G534" i="2"/>
  <c r="AD533" i="2"/>
  <c r="AC533" i="2"/>
  <c r="L533" i="2"/>
  <c r="K533" i="2"/>
  <c r="M533" i="2" s="1"/>
  <c r="G533" i="2"/>
  <c r="AD532" i="2"/>
  <c r="AC532" i="2"/>
  <c r="K532" i="2"/>
  <c r="L532" i="2" s="1"/>
  <c r="G532" i="2"/>
  <c r="AD531" i="2"/>
  <c r="AC531" i="2"/>
  <c r="L531" i="2"/>
  <c r="O531" i="2" s="1"/>
  <c r="P531" i="2" s="1"/>
  <c r="K531" i="2"/>
  <c r="M531" i="2" s="1"/>
  <c r="G531" i="2"/>
  <c r="AD530" i="2"/>
  <c r="AC530" i="2"/>
  <c r="K530" i="2"/>
  <c r="L530" i="2" s="1"/>
  <c r="G530" i="2"/>
  <c r="AD529" i="2"/>
  <c r="AC529" i="2"/>
  <c r="L529" i="2"/>
  <c r="K529" i="2"/>
  <c r="M529" i="2" s="1"/>
  <c r="G529" i="2"/>
  <c r="AD528" i="2"/>
  <c r="AC528" i="2"/>
  <c r="K528" i="2"/>
  <c r="L528" i="2" s="1"/>
  <c r="G528" i="2"/>
  <c r="AD527" i="2"/>
  <c r="AC527" i="2"/>
  <c r="L527" i="2"/>
  <c r="O527" i="2" s="1"/>
  <c r="P527" i="2" s="1"/>
  <c r="K527" i="2"/>
  <c r="M527" i="2" s="1"/>
  <c r="G527" i="2"/>
  <c r="AD526" i="2"/>
  <c r="AC526" i="2"/>
  <c r="K526" i="2"/>
  <c r="L526" i="2" s="1"/>
  <c r="G526" i="2"/>
  <c r="AD525" i="2"/>
  <c r="AC525" i="2"/>
  <c r="L525" i="2"/>
  <c r="K525" i="2"/>
  <c r="M525" i="2" s="1"/>
  <c r="G525" i="2"/>
  <c r="AD524" i="2"/>
  <c r="AC524" i="2"/>
  <c r="K524" i="2"/>
  <c r="L524" i="2" s="1"/>
  <c r="G524" i="2"/>
  <c r="AD523" i="2"/>
  <c r="AC523" i="2"/>
  <c r="L523" i="2"/>
  <c r="O523" i="2" s="1"/>
  <c r="P523" i="2" s="1"/>
  <c r="K523" i="2"/>
  <c r="M523" i="2" s="1"/>
  <c r="G523" i="2"/>
  <c r="AD522" i="2"/>
  <c r="AC522" i="2"/>
  <c r="K522" i="2"/>
  <c r="L522" i="2" s="1"/>
  <c r="G522" i="2"/>
  <c r="AD521" i="2"/>
  <c r="AC521" i="2"/>
  <c r="L521" i="2"/>
  <c r="K521" i="2"/>
  <c r="M521" i="2" s="1"/>
  <c r="G521" i="2"/>
  <c r="AD520" i="2"/>
  <c r="AC520" i="2"/>
  <c r="K520" i="2"/>
  <c r="L520" i="2" s="1"/>
  <c r="G520" i="2"/>
  <c r="AD519" i="2"/>
  <c r="AC519" i="2"/>
  <c r="L519" i="2"/>
  <c r="O519" i="2" s="1"/>
  <c r="P519" i="2" s="1"/>
  <c r="K519" i="2"/>
  <c r="M519" i="2" s="1"/>
  <c r="G519" i="2"/>
  <c r="AD518" i="2"/>
  <c r="AC518" i="2"/>
  <c r="K518" i="2"/>
  <c r="L518" i="2" s="1"/>
  <c r="G518" i="2"/>
  <c r="AD517" i="2"/>
  <c r="AC517" i="2"/>
  <c r="L517" i="2"/>
  <c r="K517" i="2"/>
  <c r="M517" i="2" s="1"/>
  <c r="G517" i="2"/>
  <c r="AD516" i="2"/>
  <c r="AC516" i="2"/>
  <c r="K516" i="2"/>
  <c r="L516" i="2" s="1"/>
  <c r="G516" i="2"/>
  <c r="AD515" i="2"/>
  <c r="AC515" i="2"/>
  <c r="L515" i="2"/>
  <c r="O515" i="2" s="1"/>
  <c r="P515" i="2" s="1"/>
  <c r="K515" i="2"/>
  <c r="M515" i="2" s="1"/>
  <c r="G515" i="2"/>
  <c r="AD514" i="2"/>
  <c r="AC514" i="2"/>
  <c r="K514" i="2"/>
  <c r="L514" i="2" s="1"/>
  <c r="G514" i="2"/>
  <c r="AD513" i="2"/>
  <c r="AC513" i="2"/>
  <c r="L513" i="2"/>
  <c r="K513" i="2"/>
  <c r="M513" i="2" s="1"/>
  <c r="G513" i="2"/>
  <c r="AD512" i="2"/>
  <c r="AC512" i="2"/>
  <c r="K512" i="2"/>
  <c r="L512" i="2" s="1"/>
  <c r="G512" i="2"/>
  <c r="AD511" i="2"/>
  <c r="AC511" i="2"/>
  <c r="L511" i="2"/>
  <c r="O511" i="2" s="1"/>
  <c r="P511" i="2" s="1"/>
  <c r="K511" i="2"/>
  <c r="M511" i="2" s="1"/>
  <c r="G511" i="2"/>
  <c r="AD510" i="2"/>
  <c r="AC510" i="2"/>
  <c r="K510" i="2"/>
  <c r="L510" i="2" s="1"/>
  <c r="G510" i="2"/>
  <c r="AD509" i="2"/>
  <c r="AC509" i="2"/>
  <c r="L509" i="2"/>
  <c r="K509" i="2"/>
  <c r="M509" i="2" s="1"/>
  <c r="G509" i="2"/>
  <c r="AD508" i="2"/>
  <c r="AC508" i="2"/>
  <c r="K508" i="2"/>
  <c r="L508" i="2" s="1"/>
  <c r="G508" i="2"/>
  <c r="AD507" i="2"/>
  <c r="AC507" i="2"/>
  <c r="L507" i="2"/>
  <c r="O507" i="2" s="1"/>
  <c r="P507" i="2" s="1"/>
  <c r="K507" i="2"/>
  <c r="M507" i="2" s="1"/>
  <c r="G507" i="2"/>
  <c r="AD506" i="2"/>
  <c r="AC506" i="2"/>
  <c r="K506" i="2"/>
  <c r="L506" i="2" s="1"/>
  <c r="G506" i="2"/>
  <c r="AD505" i="2"/>
  <c r="AC505" i="2"/>
  <c r="L505" i="2"/>
  <c r="K505" i="2"/>
  <c r="M505" i="2" s="1"/>
  <c r="G505" i="2"/>
  <c r="AD504" i="2"/>
  <c r="AC504" i="2"/>
  <c r="K504" i="2"/>
  <c r="L504" i="2" s="1"/>
  <c r="G504" i="2"/>
  <c r="AD503" i="2"/>
  <c r="AC503" i="2"/>
  <c r="L503" i="2"/>
  <c r="O503" i="2" s="1"/>
  <c r="P503" i="2" s="1"/>
  <c r="K503" i="2"/>
  <c r="M503" i="2" s="1"/>
  <c r="G503" i="2"/>
  <c r="AD502" i="2"/>
  <c r="AC502" i="2"/>
  <c r="K502" i="2"/>
  <c r="L502" i="2" s="1"/>
  <c r="G502" i="2"/>
  <c r="AD501" i="2"/>
  <c r="AC501" i="2"/>
  <c r="L501" i="2"/>
  <c r="K501" i="2"/>
  <c r="M501" i="2" s="1"/>
  <c r="G501" i="2"/>
  <c r="AD500" i="2"/>
  <c r="AC500" i="2"/>
  <c r="K500" i="2"/>
  <c r="L500" i="2" s="1"/>
  <c r="G500" i="2"/>
  <c r="AD499" i="2"/>
  <c r="AC499" i="2"/>
  <c r="L499" i="2"/>
  <c r="O499" i="2" s="1"/>
  <c r="P499" i="2" s="1"/>
  <c r="K499" i="2"/>
  <c r="M499" i="2" s="1"/>
  <c r="G499" i="2"/>
  <c r="AD498" i="2"/>
  <c r="AC498" i="2"/>
  <c r="K498" i="2"/>
  <c r="L498" i="2" s="1"/>
  <c r="G498" i="2"/>
  <c r="AD497" i="2"/>
  <c r="AC497" i="2"/>
  <c r="L497" i="2"/>
  <c r="K497" i="2"/>
  <c r="M497" i="2" s="1"/>
  <c r="G497" i="2"/>
  <c r="AD496" i="2"/>
  <c r="AC496" i="2"/>
  <c r="K496" i="2"/>
  <c r="L496" i="2" s="1"/>
  <c r="G496" i="2"/>
  <c r="AD495" i="2"/>
  <c r="AC495" i="2"/>
  <c r="L495" i="2"/>
  <c r="O495" i="2" s="1"/>
  <c r="P495" i="2" s="1"/>
  <c r="K495" i="2"/>
  <c r="M495" i="2" s="1"/>
  <c r="G495" i="2"/>
  <c r="AD494" i="2"/>
  <c r="AC494" i="2"/>
  <c r="K494" i="2"/>
  <c r="L494" i="2" s="1"/>
  <c r="G494" i="2"/>
  <c r="AD493" i="2"/>
  <c r="AC493" i="2"/>
  <c r="L493" i="2"/>
  <c r="K493" i="2"/>
  <c r="M493" i="2" s="1"/>
  <c r="G493" i="2"/>
  <c r="AD492" i="2"/>
  <c r="AC492" i="2"/>
  <c r="K492" i="2"/>
  <c r="L492" i="2" s="1"/>
  <c r="G492" i="2"/>
  <c r="AD491" i="2"/>
  <c r="AC491" i="2"/>
  <c r="L491" i="2"/>
  <c r="O491" i="2" s="1"/>
  <c r="P491" i="2" s="1"/>
  <c r="K491" i="2"/>
  <c r="M491" i="2" s="1"/>
  <c r="G491" i="2"/>
  <c r="AD490" i="2"/>
  <c r="AC490" i="2"/>
  <c r="K490" i="2"/>
  <c r="L490" i="2" s="1"/>
  <c r="G490" i="2"/>
  <c r="AD489" i="2"/>
  <c r="AC489" i="2"/>
  <c r="L489" i="2"/>
  <c r="K489" i="2"/>
  <c r="M489" i="2" s="1"/>
  <c r="G489" i="2"/>
  <c r="AD488" i="2"/>
  <c r="AC488" i="2"/>
  <c r="K488" i="2"/>
  <c r="L488" i="2" s="1"/>
  <c r="G488" i="2"/>
  <c r="AD487" i="2"/>
  <c r="AC487" i="2"/>
  <c r="L487" i="2"/>
  <c r="O487" i="2" s="1"/>
  <c r="P487" i="2" s="1"/>
  <c r="K487" i="2"/>
  <c r="M487" i="2" s="1"/>
  <c r="G487" i="2"/>
  <c r="AD486" i="2"/>
  <c r="AC486" i="2"/>
  <c r="K486" i="2"/>
  <c r="L486" i="2" s="1"/>
  <c r="G486" i="2"/>
  <c r="AD485" i="2"/>
  <c r="AC485" i="2"/>
  <c r="L485" i="2"/>
  <c r="K485" i="2"/>
  <c r="M485" i="2" s="1"/>
  <c r="G485" i="2"/>
  <c r="AD484" i="2"/>
  <c r="AC484" i="2"/>
  <c r="K484" i="2"/>
  <c r="L484" i="2" s="1"/>
  <c r="G484" i="2"/>
  <c r="AD483" i="2"/>
  <c r="AC483" i="2"/>
  <c r="L483" i="2"/>
  <c r="O483" i="2" s="1"/>
  <c r="P483" i="2" s="1"/>
  <c r="K483" i="2"/>
  <c r="M483" i="2" s="1"/>
  <c r="G483" i="2"/>
  <c r="AD482" i="2"/>
  <c r="AC482" i="2"/>
  <c r="K482" i="2"/>
  <c r="L482" i="2" s="1"/>
  <c r="G482" i="2"/>
  <c r="AD481" i="2"/>
  <c r="AC481" i="2"/>
  <c r="L481" i="2"/>
  <c r="K481" i="2"/>
  <c r="M481" i="2" s="1"/>
  <c r="G481" i="2"/>
  <c r="AD480" i="2"/>
  <c r="AC480" i="2"/>
  <c r="K480" i="2"/>
  <c r="L480" i="2" s="1"/>
  <c r="G480" i="2"/>
  <c r="AD479" i="2"/>
  <c r="AC479" i="2"/>
  <c r="L479" i="2"/>
  <c r="O479" i="2" s="1"/>
  <c r="P479" i="2" s="1"/>
  <c r="K479" i="2"/>
  <c r="M479" i="2" s="1"/>
  <c r="G479" i="2"/>
  <c r="AD478" i="2"/>
  <c r="AC478" i="2"/>
  <c r="K478" i="2"/>
  <c r="L478" i="2" s="1"/>
  <c r="G478" i="2"/>
  <c r="AD477" i="2"/>
  <c r="AC477" i="2"/>
  <c r="L477" i="2"/>
  <c r="K477" i="2"/>
  <c r="M477" i="2" s="1"/>
  <c r="G477" i="2"/>
  <c r="AD476" i="2"/>
  <c r="AC476" i="2"/>
  <c r="K476" i="2"/>
  <c r="L476" i="2" s="1"/>
  <c r="G476" i="2"/>
  <c r="AD475" i="2"/>
  <c r="AC475" i="2"/>
  <c r="L475" i="2"/>
  <c r="O475" i="2" s="1"/>
  <c r="P475" i="2" s="1"/>
  <c r="K475" i="2"/>
  <c r="M475" i="2" s="1"/>
  <c r="G475" i="2"/>
  <c r="AD474" i="2"/>
  <c r="AC474" i="2"/>
  <c r="K474" i="2"/>
  <c r="L474" i="2" s="1"/>
  <c r="G474" i="2"/>
  <c r="AD473" i="2"/>
  <c r="AC473" i="2"/>
  <c r="L473" i="2"/>
  <c r="K473" i="2"/>
  <c r="M473" i="2" s="1"/>
  <c r="G473" i="2"/>
  <c r="AD472" i="2"/>
  <c r="AC472" i="2"/>
  <c r="K472" i="2"/>
  <c r="L472" i="2" s="1"/>
  <c r="G472" i="2"/>
  <c r="AD471" i="2"/>
  <c r="AC471" i="2"/>
  <c r="L471" i="2"/>
  <c r="O471" i="2" s="1"/>
  <c r="P471" i="2" s="1"/>
  <c r="K471" i="2"/>
  <c r="M471" i="2" s="1"/>
  <c r="G471" i="2"/>
  <c r="AD470" i="2"/>
  <c r="AC470" i="2"/>
  <c r="K470" i="2"/>
  <c r="L470" i="2" s="1"/>
  <c r="G470" i="2"/>
  <c r="AD469" i="2"/>
  <c r="AC469" i="2"/>
  <c r="L469" i="2"/>
  <c r="K469" i="2"/>
  <c r="M469" i="2" s="1"/>
  <c r="G469" i="2"/>
  <c r="AD468" i="2"/>
  <c r="AC468" i="2"/>
  <c r="K468" i="2"/>
  <c r="L468" i="2" s="1"/>
  <c r="G468" i="2"/>
  <c r="AD467" i="2"/>
  <c r="AC467" i="2"/>
  <c r="L467" i="2"/>
  <c r="O467" i="2" s="1"/>
  <c r="P467" i="2" s="1"/>
  <c r="K467" i="2"/>
  <c r="M467" i="2" s="1"/>
  <c r="G467" i="2"/>
  <c r="AD466" i="2"/>
  <c r="AC466" i="2"/>
  <c r="K466" i="2"/>
  <c r="L466" i="2" s="1"/>
  <c r="G466" i="2"/>
  <c r="AD465" i="2"/>
  <c r="AC465" i="2"/>
  <c r="L465" i="2"/>
  <c r="K465" i="2"/>
  <c r="M465" i="2" s="1"/>
  <c r="G465" i="2"/>
  <c r="AD464" i="2"/>
  <c r="AC464" i="2"/>
  <c r="K464" i="2"/>
  <c r="L464" i="2" s="1"/>
  <c r="G464" i="2"/>
  <c r="AD463" i="2"/>
  <c r="AC463" i="2"/>
  <c r="L463" i="2"/>
  <c r="O463" i="2" s="1"/>
  <c r="P463" i="2" s="1"/>
  <c r="K463" i="2"/>
  <c r="M463" i="2" s="1"/>
  <c r="G463" i="2"/>
  <c r="AD462" i="2"/>
  <c r="AC462" i="2"/>
  <c r="K462" i="2"/>
  <c r="L462" i="2" s="1"/>
  <c r="G462" i="2"/>
  <c r="AD461" i="2"/>
  <c r="AC461" i="2"/>
  <c r="L461" i="2"/>
  <c r="K461" i="2"/>
  <c r="M461" i="2" s="1"/>
  <c r="G461" i="2"/>
  <c r="AD460" i="2"/>
  <c r="AC460" i="2"/>
  <c r="K460" i="2"/>
  <c r="L460" i="2" s="1"/>
  <c r="G460" i="2"/>
  <c r="AD459" i="2"/>
  <c r="AC459" i="2"/>
  <c r="L459" i="2"/>
  <c r="O459" i="2" s="1"/>
  <c r="P459" i="2" s="1"/>
  <c r="K459" i="2"/>
  <c r="M459" i="2" s="1"/>
  <c r="G459" i="2"/>
  <c r="AD458" i="2"/>
  <c r="AC458" i="2"/>
  <c r="K458" i="2"/>
  <c r="L458" i="2" s="1"/>
  <c r="G458" i="2"/>
  <c r="AD457" i="2"/>
  <c r="AC457" i="2"/>
  <c r="L457" i="2"/>
  <c r="K457" i="2"/>
  <c r="M457" i="2" s="1"/>
  <c r="G457" i="2"/>
  <c r="AD456" i="2"/>
  <c r="AC456" i="2"/>
  <c r="K456" i="2"/>
  <c r="L456" i="2" s="1"/>
  <c r="G456" i="2"/>
  <c r="AD455" i="2"/>
  <c r="AC455" i="2"/>
  <c r="L455" i="2"/>
  <c r="O455" i="2" s="1"/>
  <c r="P455" i="2" s="1"/>
  <c r="K455" i="2"/>
  <c r="M455" i="2" s="1"/>
  <c r="G455" i="2"/>
  <c r="AD454" i="2"/>
  <c r="AC454" i="2"/>
  <c r="K454" i="2"/>
  <c r="L454" i="2" s="1"/>
  <c r="G454" i="2"/>
  <c r="AD453" i="2"/>
  <c r="AC453" i="2"/>
  <c r="L453" i="2"/>
  <c r="K453" i="2"/>
  <c r="M453" i="2" s="1"/>
  <c r="G453" i="2"/>
  <c r="AD452" i="2"/>
  <c r="AC452" i="2"/>
  <c r="K452" i="2"/>
  <c r="L452" i="2" s="1"/>
  <c r="G452" i="2"/>
  <c r="AD451" i="2"/>
  <c r="AC451" i="2"/>
  <c r="L451" i="2"/>
  <c r="O451" i="2" s="1"/>
  <c r="P451" i="2" s="1"/>
  <c r="K451" i="2"/>
  <c r="M451" i="2" s="1"/>
  <c r="G451" i="2"/>
  <c r="AD450" i="2"/>
  <c r="AC450" i="2"/>
  <c r="K450" i="2"/>
  <c r="L450" i="2" s="1"/>
  <c r="G450" i="2"/>
  <c r="AD449" i="2"/>
  <c r="AC449" i="2"/>
  <c r="L449" i="2"/>
  <c r="K449" i="2"/>
  <c r="M449" i="2" s="1"/>
  <c r="G449" i="2"/>
  <c r="AD448" i="2"/>
  <c r="AC448" i="2"/>
  <c r="K448" i="2"/>
  <c r="L448" i="2" s="1"/>
  <c r="G448" i="2"/>
  <c r="AD447" i="2"/>
  <c r="AC447" i="2"/>
  <c r="L447" i="2"/>
  <c r="O447" i="2" s="1"/>
  <c r="P447" i="2" s="1"/>
  <c r="K447" i="2"/>
  <c r="M447" i="2" s="1"/>
  <c r="G447" i="2"/>
  <c r="AD446" i="2"/>
  <c r="AC446" i="2"/>
  <c r="K446" i="2"/>
  <c r="L446" i="2" s="1"/>
  <c r="G446" i="2"/>
  <c r="AD445" i="2"/>
  <c r="AC445" i="2"/>
  <c r="L445" i="2"/>
  <c r="K445" i="2"/>
  <c r="M445" i="2" s="1"/>
  <c r="G445" i="2"/>
  <c r="AD444" i="2"/>
  <c r="AC444" i="2"/>
  <c r="K444" i="2"/>
  <c r="L444" i="2" s="1"/>
  <c r="G444" i="2"/>
  <c r="AD443" i="2"/>
  <c r="AC443" i="2"/>
  <c r="L443" i="2"/>
  <c r="O443" i="2" s="1"/>
  <c r="P443" i="2" s="1"/>
  <c r="K443" i="2"/>
  <c r="M443" i="2" s="1"/>
  <c r="G443" i="2"/>
  <c r="AD442" i="2"/>
  <c r="AC442" i="2"/>
  <c r="K442" i="2"/>
  <c r="L442" i="2" s="1"/>
  <c r="G442" i="2"/>
  <c r="AD441" i="2"/>
  <c r="AC441" i="2"/>
  <c r="L441" i="2"/>
  <c r="K441" i="2"/>
  <c r="M441" i="2" s="1"/>
  <c r="G441" i="2"/>
  <c r="AD440" i="2"/>
  <c r="AC440" i="2"/>
  <c r="K440" i="2"/>
  <c r="L440" i="2" s="1"/>
  <c r="G440" i="2"/>
  <c r="AD439" i="2"/>
  <c r="AC439" i="2"/>
  <c r="L439" i="2"/>
  <c r="O439" i="2" s="1"/>
  <c r="P439" i="2" s="1"/>
  <c r="K439" i="2"/>
  <c r="M439" i="2" s="1"/>
  <c r="G439" i="2"/>
  <c r="AD438" i="2"/>
  <c r="AC438" i="2"/>
  <c r="K438" i="2"/>
  <c r="L438" i="2" s="1"/>
  <c r="G438" i="2"/>
  <c r="AD437" i="2"/>
  <c r="AC437" i="2"/>
  <c r="L437" i="2"/>
  <c r="K437" i="2"/>
  <c r="M437" i="2" s="1"/>
  <c r="G437" i="2"/>
  <c r="AD436" i="2"/>
  <c r="AC436" i="2"/>
  <c r="K436" i="2"/>
  <c r="L436" i="2" s="1"/>
  <c r="G436" i="2"/>
  <c r="AD435" i="2"/>
  <c r="AC435" i="2"/>
  <c r="L435" i="2"/>
  <c r="O435" i="2" s="1"/>
  <c r="P435" i="2" s="1"/>
  <c r="K435" i="2"/>
  <c r="M435" i="2" s="1"/>
  <c r="G435" i="2"/>
  <c r="AD434" i="2"/>
  <c r="AC434" i="2"/>
  <c r="K434" i="2"/>
  <c r="L434" i="2" s="1"/>
  <c r="G434" i="2"/>
  <c r="AD433" i="2"/>
  <c r="AC433" i="2"/>
  <c r="L433" i="2"/>
  <c r="K433" i="2"/>
  <c r="M433" i="2" s="1"/>
  <c r="G433" i="2"/>
  <c r="AD432" i="2"/>
  <c r="AC432" i="2"/>
  <c r="K432" i="2"/>
  <c r="L432" i="2" s="1"/>
  <c r="G432" i="2"/>
  <c r="AD431" i="2"/>
  <c r="AC431" i="2"/>
  <c r="L431" i="2"/>
  <c r="O431" i="2" s="1"/>
  <c r="P431" i="2" s="1"/>
  <c r="K431" i="2"/>
  <c r="M431" i="2" s="1"/>
  <c r="G431" i="2"/>
  <c r="AD430" i="2"/>
  <c r="AC430" i="2"/>
  <c r="K430" i="2"/>
  <c r="L430" i="2" s="1"/>
  <c r="G430" i="2"/>
  <c r="AD429" i="2"/>
  <c r="AC429" i="2"/>
  <c r="L429" i="2"/>
  <c r="K429" i="2"/>
  <c r="M429" i="2" s="1"/>
  <c r="G429" i="2"/>
  <c r="AD428" i="2"/>
  <c r="AC428" i="2"/>
  <c r="K428" i="2"/>
  <c r="L428" i="2" s="1"/>
  <c r="G428" i="2"/>
  <c r="AD427" i="2"/>
  <c r="AC427" i="2"/>
  <c r="L427" i="2"/>
  <c r="O427" i="2" s="1"/>
  <c r="P427" i="2" s="1"/>
  <c r="K427" i="2"/>
  <c r="M427" i="2" s="1"/>
  <c r="G427" i="2"/>
  <c r="AD426" i="2"/>
  <c r="AC426" i="2"/>
  <c r="K426" i="2"/>
  <c r="L426" i="2" s="1"/>
  <c r="G426" i="2"/>
  <c r="AD425" i="2"/>
  <c r="AC425" i="2"/>
  <c r="L425" i="2"/>
  <c r="K425" i="2"/>
  <c r="M425" i="2" s="1"/>
  <c r="G425" i="2"/>
  <c r="AD424" i="2"/>
  <c r="AC424" i="2"/>
  <c r="K424" i="2"/>
  <c r="L424" i="2" s="1"/>
  <c r="G424" i="2"/>
  <c r="AD423" i="2"/>
  <c r="AC423" i="2"/>
  <c r="L423" i="2"/>
  <c r="O423" i="2" s="1"/>
  <c r="P423" i="2" s="1"/>
  <c r="K423" i="2"/>
  <c r="M423" i="2" s="1"/>
  <c r="G423" i="2"/>
  <c r="AD422" i="2"/>
  <c r="AC422" i="2"/>
  <c r="K422" i="2"/>
  <c r="L422" i="2" s="1"/>
  <c r="G422" i="2"/>
  <c r="AD421" i="2"/>
  <c r="AC421" i="2"/>
  <c r="L421" i="2"/>
  <c r="K421" i="2"/>
  <c r="M421" i="2" s="1"/>
  <c r="G421" i="2"/>
  <c r="AD420" i="2"/>
  <c r="AC420" i="2"/>
  <c r="K420" i="2"/>
  <c r="L420" i="2" s="1"/>
  <c r="G420" i="2"/>
  <c r="AD419" i="2"/>
  <c r="AC419" i="2"/>
  <c r="L419" i="2"/>
  <c r="O419" i="2" s="1"/>
  <c r="P419" i="2" s="1"/>
  <c r="K419" i="2"/>
  <c r="M419" i="2" s="1"/>
  <c r="G419" i="2"/>
  <c r="AD418" i="2"/>
  <c r="AC418" i="2"/>
  <c r="K418" i="2"/>
  <c r="L418" i="2" s="1"/>
  <c r="G418" i="2"/>
  <c r="AD417" i="2"/>
  <c r="AC417" i="2"/>
  <c r="L417" i="2"/>
  <c r="K417" i="2"/>
  <c r="M417" i="2" s="1"/>
  <c r="G417" i="2"/>
  <c r="AD416" i="2"/>
  <c r="AC416" i="2"/>
  <c r="K416" i="2"/>
  <c r="L416" i="2" s="1"/>
  <c r="G416" i="2"/>
  <c r="AD415" i="2"/>
  <c r="AC415" i="2"/>
  <c r="L415" i="2"/>
  <c r="O415" i="2" s="1"/>
  <c r="P415" i="2" s="1"/>
  <c r="K415" i="2"/>
  <c r="M415" i="2" s="1"/>
  <c r="G415" i="2"/>
  <c r="AD414" i="2"/>
  <c r="AC414" i="2"/>
  <c r="K414" i="2"/>
  <c r="L414" i="2" s="1"/>
  <c r="G414" i="2"/>
  <c r="AD413" i="2"/>
  <c r="AC413" i="2"/>
  <c r="L413" i="2"/>
  <c r="K413" i="2"/>
  <c r="M413" i="2" s="1"/>
  <c r="G413" i="2"/>
  <c r="AD412" i="2"/>
  <c r="AC412" i="2"/>
  <c r="K412" i="2"/>
  <c r="L412" i="2" s="1"/>
  <c r="G412" i="2"/>
  <c r="AD411" i="2"/>
  <c r="AC411" i="2"/>
  <c r="L411" i="2"/>
  <c r="O411" i="2" s="1"/>
  <c r="P411" i="2" s="1"/>
  <c r="K411" i="2"/>
  <c r="M411" i="2" s="1"/>
  <c r="G411" i="2"/>
  <c r="AD410" i="2"/>
  <c r="AC410" i="2"/>
  <c r="K410" i="2"/>
  <c r="L410" i="2" s="1"/>
  <c r="G410" i="2"/>
  <c r="AD409" i="2"/>
  <c r="AC409" i="2"/>
  <c r="L409" i="2"/>
  <c r="K409" i="2"/>
  <c r="M409" i="2" s="1"/>
  <c r="G409" i="2"/>
  <c r="AD408" i="2"/>
  <c r="AC408" i="2"/>
  <c r="K408" i="2"/>
  <c r="L408" i="2" s="1"/>
  <c r="G408" i="2"/>
  <c r="AD407" i="2"/>
  <c r="AC407" i="2"/>
  <c r="L407" i="2"/>
  <c r="O407" i="2" s="1"/>
  <c r="P407" i="2" s="1"/>
  <c r="K407" i="2"/>
  <c r="M407" i="2" s="1"/>
  <c r="G407" i="2"/>
  <c r="AD406" i="2"/>
  <c r="AC406" i="2"/>
  <c r="K406" i="2"/>
  <c r="L406" i="2" s="1"/>
  <c r="G406" i="2"/>
  <c r="AD405" i="2"/>
  <c r="AC405" i="2"/>
  <c r="L405" i="2"/>
  <c r="K405" i="2"/>
  <c r="M405" i="2" s="1"/>
  <c r="G405" i="2"/>
  <c r="AD404" i="2"/>
  <c r="AC404" i="2"/>
  <c r="K404" i="2"/>
  <c r="L404" i="2" s="1"/>
  <c r="G404" i="2"/>
  <c r="AD403" i="2"/>
  <c r="AC403" i="2"/>
  <c r="L403" i="2"/>
  <c r="O403" i="2" s="1"/>
  <c r="P403" i="2" s="1"/>
  <c r="K403" i="2"/>
  <c r="M403" i="2" s="1"/>
  <c r="G403" i="2"/>
  <c r="AD402" i="2"/>
  <c r="AC402" i="2"/>
  <c r="K402" i="2"/>
  <c r="L402" i="2" s="1"/>
  <c r="G402" i="2"/>
  <c r="AD401" i="2"/>
  <c r="AC401" i="2"/>
  <c r="L401" i="2"/>
  <c r="K401" i="2"/>
  <c r="M401" i="2" s="1"/>
  <c r="G401" i="2"/>
  <c r="AD400" i="2"/>
  <c r="AC400" i="2"/>
  <c r="K400" i="2"/>
  <c r="L400" i="2" s="1"/>
  <c r="G400" i="2"/>
  <c r="AD399" i="2"/>
  <c r="AC399" i="2"/>
  <c r="L399" i="2"/>
  <c r="O399" i="2" s="1"/>
  <c r="P399" i="2" s="1"/>
  <c r="K399" i="2"/>
  <c r="M399" i="2" s="1"/>
  <c r="G399" i="2"/>
  <c r="AD398" i="2"/>
  <c r="AC398" i="2"/>
  <c r="K398" i="2"/>
  <c r="L398" i="2" s="1"/>
  <c r="G398" i="2"/>
  <c r="AD397" i="2"/>
  <c r="AC397" i="2"/>
  <c r="L397" i="2"/>
  <c r="K397" i="2"/>
  <c r="M397" i="2" s="1"/>
  <c r="G397" i="2"/>
  <c r="AD396" i="2"/>
  <c r="AC396" i="2"/>
  <c r="K396" i="2"/>
  <c r="L396" i="2" s="1"/>
  <c r="G396" i="2"/>
  <c r="AD395" i="2"/>
  <c r="AC395" i="2"/>
  <c r="L395" i="2"/>
  <c r="O395" i="2" s="1"/>
  <c r="P395" i="2" s="1"/>
  <c r="K395" i="2"/>
  <c r="M395" i="2" s="1"/>
  <c r="G395" i="2"/>
  <c r="AD394" i="2"/>
  <c r="AC394" i="2"/>
  <c r="K394" i="2"/>
  <c r="L394" i="2" s="1"/>
  <c r="G394" i="2"/>
  <c r="AD393" i="2"/>
  <c r="AC393" i="2"/>
  <c r="L393" i="2"/>
  <c r="K393" i="2"/>
  <c r="M393" i="2" s="1"/>
  <c r="G393" i="2"/>
  <c r="AD392" i="2"/>
  <c r="AC392" i="2"/>
  <c r="K392" i="2"/>
  <c r="L392" i="2" s="1"/>
  <c r="G392" i="2"/>
  <c r="AD391" i="2"/>
  <c r="AC391" i="2"/>
  <c r="L391" i="2"/>
  <c r="O391" i="2" s="1"/>
  <c r="P391" i="2" s="1"/>
  <c r="K391" i="2"/>
  <c r="M391" i="2" s="1"/>
  <c r="G391" i="2"/>
  <c r="AD390" i="2"/>
  <c r="AC390" i="2"/>
  <c r="K390" i="2"/>
  <c r="L390" i="2" s="1"/>
  <c r="G390" i="2"/>
  <c r="AD389" i="2"/>
  <c r="AC389" i="2"/>
  <c r="L389" i="2"/>
  <c r="K389" i="2"/>
  <c r="M389" i="2" s="1"/>
  <c r="G389" i="2"/>
  <c r="AD388" i="2"/>
  <c r="AC388" i="2"/>
  <c r="K388" i="2"/>
  <c r="L388" i="2" s="1"/>
  <c r="G388" i="2"/>
  <c r="AD387" i="2"/>
  <c r="AC387" i="2"/>
  <c r="L387" i="2"/>
  <c r="O387" i="2" s="1"/>
  <c r="P387" i="2" s="1"/>
  <c r="K387" i="2"/>
  <c r="M387" i="2" s="1"/>
  <c r="G387" i="2"/>
  <c r="AD386" i="2"/>
  <c r="AC386" i="2"/>
  <c r="K386" i="2"/>
  <c r="L386" i="2" s="1"/>
  <c r="G386" i="2"/>
  <c r="AD385" i="2"/>
  <c r="AC385" i="2"/>
  <c r="L385" i="2"/>
  <c r="K385" i="2"/>
  <c r="M385" i="2" s="1"/>
  <c r="G385" i="2"/>
  <c r="AD384" i="2"/>
  <c r="AC384" i="2"/>
  <c r="K384" i="2"/>
  <c r="L384" i="2" s="1"/>
  <c r="G384" i="2"/>
  <c r="AD383" i="2"/>
  <c r="AC383" i="2"/>
  <c r="L383" i="2"/>
  <c r="O383" i="2" s="1"/>
  <c r="P383" i="2" s="1"/>
  <c r="K383" i="2"/>
  <c r="M383" i="2" s="1"/>
  <c r="G383" i="2"/>
  <c r="AD382" i="2"/>
  <c r="AC382" i="2"/>
  <c r="K382" i="2"/>
  <c r="L382" i="2" s="1"/>
  <c r="G382" i="2"/>
  <c r="AD381" i="2"/>
  <c r="AC381" i="2"/>
  <c r="L381" i="2"/>
  <c r="K381" i="2"/>
  <c r="M381" i="2" s="1"/>
  <c r="G381" i="2"/>
  <c r="AD380" i="2"/>
  <c r="AC380" i="2"/>
  <c r="K380" i="2"/>
  <c r="L380" i="2" s="1"/>
  <c r="G380" i="2"/>
  <c r="AD379" i="2"/>
  <c r="AC379" i="2"/>
  <c r="L379" i="2"/>
  <c r="O379" i="2" s="1"/>
  <c r="P379" i="2" s="1"/>
  <c r="K379" i="2"/>
  <c r="M379" i="2" s="1"/>
  <c r="G379" i="2"/>
  <c r="AD378" i="2"/>
  <c r="AC378" i="2"/>
  <c r="K378" i="2"/>
  <c r="L378" i="2" s="1"/>
  <c r="G378" i="2"/>
  <c r="AD377" i="2"/>
  <c r="AC377" i="2"/>
  <c r="L377" i="2"/>
  <c r="K377" i="2"/>
  <c r="M377" i="2" s="1"/>
  <c r="G377" i="2"/>
  <c r="AD376" i="2"/>
  <c r="AC376" i="2"/>
  <c r="K376" i="2"/>
  <c r="L376" i="2" s="1"/>
  <c r="G376" i="2"/>
  <c r="AD375" i="2"/>
  <c r="AC375" i="2"/>
  <c r="L375" i="2"/>
  <c r="O375" i="2" s="1"/>
  <c r="P375" i="2" s="1"/>
  <c r="K375" i="2"/>
  <c r="M375" i="2" s="1"/>
  <c r="G375" i="2"/>
  <c r="AD374" i="2"/>
  <c r="AC374" i="2"/>
  <c r="K374" i="2"/>
  <c r="L374" i="2" s="1"/>
  <c r="G374" i="2"/>
  <c r="AD373" i="2"/>
  <c r="AC373" i="2"/>
  <c r="L373" i="2"/>
  <c r="K373" i="2"/>
  <c r="M373" i="2" s="1"/>
  <c r="G373" i="2"/>
  <c r="AD372" i="2"/>
  <c r="AC372" i="2"/>
  <c r="K372" i="2"/>
  <c r="L372" i="2" s="1"/>
  <c r="G372" i="2"/>
  <c r="AD371" i="2"/>
  <c r="AC371" i="2"/>
  <c r="L371" i="2"/>
  <c r="O371" i="2" s="1"/>
  <c r="P371" i="2" s="1"/>
  <c r="K371" i="2"/>
  <c r="M371" i="2" s="1"/>
  <c r="G371" i="2"/>
  <c r="AD370" i="2"/>
  <c r="AC370" i="2"/>
  <c r="K370" i="2"/>
  <c r="L370" i="2" s="1"/>
  <c r="G370" i="2"/>
  <c r="AD369" i="2"/>
  <c r="AC369" i="2"/>
  <c r="L369" i="2"/>
  <c r="K369" i="2"/>
  <c r="M369" i="2" s="1"/>
  <c r="G369" i="2"/>
  <c r="AD368" i="2"/>
  <c r="AC368" i="2"/>
  <c r="K368" i="2"/>
  <c r="L368" i="2" s="1"/>
  <c r="G368" i="2"/>
  <c r="AD367" i="2"/>
  <c r="AC367" i="2"/>
  <c r="L367" i="2"/>
  <c r="O367" i="2" s="1"/>
  <c r="P367" i="2" s="1"/>
  <c r="K367" i="2"/>
  <c r="M367" i="2" s="1"/>
  <c r="G367" i="2"/>
  <c r="AD366" i="2"/>
  <c r="AC366" i="2"/>
  <c r="K366" i="2"/>
  <c r="L366" i="2" s="1"/>
  <c r="G366" i="2"/>
  <c r="AD365" i="2"/>
  <c r="AC365" i="2"/>
  <c r="L365" i="2"/>
  <c r="K365" i="2"/>
  <c r="M365" i="2" s="1"/>
  <c r="G365" i="2"/>
  <c r="AD364" i="2"/>
  <c r="AC364" i="2"/>
  <c r="K364" i="2"/>
  <c r="L364" i="2" s="1"/>
  <c r="G364" i="2"/>
  <c r="AD363" i="2"/>
  <c r="AC363" i="2"/>
  <c r="L363" i="2"/>
  <c r="O363" i="2" s="1"/>
  <c r="P363" i="2" s="1"/>
  <c r="K363" i="2"/>
  <c r="M363" i="2" s="1"/>
  <c r="G363" i="2"/>
  <c r="AD362" i="2"/>
  <c r="AC362" i="2"/>
  <c r="K362" i="2"/>
  <c r="L362" i="2" s="1"/>
  <c r="G362" i="2"/>
  <c r="AD361" i="2"/>
  <c r="AC361" i="2"/>
  <c r="L361" i="2"/>
  <c r="K361" i="2"/>
  <c r="M361" i="2" s="1"/>
  <c r="G361" i="2"/>
  <c r="AD360" i="2"/>
  <c r="AC360" i="2"/>
  <c r="K360" i="2"/>
  <c r="L360" i="2" s="1"/>
  <c r="G360" i="2"/>
  <c r="AD359" i="2"/>
  <c r="AC359" i="2"/>
  <c r="L359" i="2"/>
  <c r="O359" i="2" s="1"/>
  <c r="P359" i="2" s="1"/>
  <c r="K359" i="2"/>
  <c r="M359" i="2" s="1"/>
  <c r="G359" i="2"/>
  <c r="AD358" i="2"/>
  <c r="AC358" i="2"/>
  <c r="K358" i="2"/>
  <c r="L358" i="2" s="1"/>
  <c r="G358" i="2"/>
  <c r="AD357" i="2"/>
  <c r="AC357" i="2"/>
  <c r="L357" i="2"/>
  <c r="K357" i="2"/>
  <c r="M357" i="2" s="1"/>
  <c r="G357" i="2"/>
  <c r="AD356" i="2"/>
  <c r="AC356" i="2"/>
  <c r="K356" i="2"/>
  <c r="L356" i="2" s="1"/>
  <c r="G356" i="2"/>
  <c r="AD355" i="2"/>
  <c r="AC355" i="2"/>
  <c r="L355" i="2"/>
  <c r="O355" i="2" s="1"/>
  <c r="P355" i="2" s="1"/>
  <c r="K355" i="2"/>
  <c r="M355" i="2" s="1"/>
  <c r="G355" i="2"/>
  <c r="AD354" i="2"/>
  <c r="AC354" i="2"/>
  <c r="K354" i="2"/>
  <c r="L354" i="2" s="1"/>
  <c r="G354" i="2"/>
  <c r="AD353" i="2"/>
  <c r="AC353" i="2"/>
  <c r="L353" i="2"/>
  <c r="K353" i="2"/>
  <c r="M353" i="2" s="1"/>
  <c r="G353" i="2"/>
  <c r="AD352" i="2"/>
  <c r="AC352" i="2"/>
  <c r="K352" i="2"/>
  <c r="L352" i="2" s="1"/>
  <c r="G352" i="2"/>
  <c r="AD351" i="2"/>
  <c r="AC351" i="2"/>
  <c r="L351" i="2"/>
  <c r="O351" i="2" s="1"/>
  <c r="P351" i="2" s="1"/>
  <c r="K351" i="2"/>
  <c r="M351" i="2" s="1"/>
  <c r="G351" i="2"/>
  <c r="AD350" i="2"/>
  <c r="AC350" i="2"/>
  <c r="K350" i="2"/>
  <c r="L350" i="2" s="1"/>
  <c r="G350" i="2"/>
  <c r="AD349" i="2"/>
  <c r="AC349" i="2"/>
  <c r="L349" i="2"/>
  <c r="K349" i="2"/>
  <c r="M349" i="2" s="1"/>
  <c r="G349" i="2"/>
  <c r="AD348" i="2"/>
  <c r="AC348" i="2"/>
  <c r="K348" i="2"/>
  <c r="L348" i="2" s="1"/>
  <c r="G348" i="2"/>
  <c r="AD347" i="2"/>
  <c r="AC347" i="2"/>
  <c r="L347" i="2"/>
  <c r="O347" i="2" s="1"/>
  <c r="P347" i="2" s="1"/>
  <c r="K347" i="2"/>
  <c r="M347" i="2" s="1"/>
  <c r="G347" i="2"/>
  <c r="AD346" i="2"/>
  <c r="AC346" i="2"/>
  <c r="K346" i="2"/>
  <c r="L346" i="2" s="1"/>
  <c r="G346" i="2"/>
  <c r="AD345" i="2"/>
  <c r="AC345" i="2"/>
  <c r="L345" i="2"/>
  <c r="K345" i="2"/>
  <c r="M345" i="2" s="1"/>
  <c r="G345" i="2"/>
  <c r="AD344" i="2"/>
  <c r="AC344" i="2"/>
  <c r="K344" i="2"/>
  <c r="L344" i="2" s="1"/>
  <c r="G344" i="2"/>
  <c r="AD343" i="2"/>
  <c r="AC343" i="2"/>
  <c r="L343" i="2"/>
  <c r="O343" i="2" s="1"/>
  <c r="P343" i="2" s="1"/>
  <c r="K343" i="2"/>
  <c r="M343" i="2" s="1"/>
  <c r="G343" i="2"/>
  <c r="AD342" i="2"/>
  <c r="AC342" i="2"/>
  <c r="K342" i="2"/>
  <c r="L342" i="2" s="1"/>
  <c r="G342" i="2"/>
  <c r="AD341" i="2"/>
  <c r="AC341" i="2"/>
  <c r="L341" i="2"/>
  <c r="K341" i="2"/>
  <c r="M341" i="2" s="1"/>
  <c r="G341" i="2"/>
  <c r="AD340" i="2"/>
  <c r="AC340" i="2"/>
  <c r="K340" i="2"/>
  <c r="L340" i="2" s="1"/>
  <c r="G340" i="2"/>
  <c r="AD339" i="2"/>
  <c r="AC339" i="2"/>
  <c r="L339" i="2"/>
  <c r="O339" i="2" s="1"/>
  <c r="P339" i="2" s="1"/>
  <c r="K339" i="2"/>
  <c r="M339" i="2" s="1"/>
  <c r="G339" i="2"/>
  <c r="AD338" i="2"/>
  <c r="AC338" i="2"/>
  <c r="K338" i="2"/>
  <c r="L338" i="2" s="1"/>
  <c r="G338" i="2"/>
  <c r="AD337" i="2"/>
  <c r="AC337" i="2"/>
  <c r="L337" i="2"/>
  <c r="K337" i="2"/>
  <c r="M337" i="2" s="1"/>
  <c r="G337" i="2"/>
  <c r="AD336" i="2"/>
  <c r="AC336" i="2"/>
  <c r="K336" i="2"/>
  <c r="L336" i="2" s="1"/>
  <c r="G336" i="2"/>
  <c r="AD335" i="2"/>
  <c r="AC335" i="2"/>
  <c r="L335" i="2"/>
  <c r="O335" i="2" s="1"/>
  <c r="P335" i="2" s="1"/>
  <c r="K335" i="2"/>
  <c r="M335" i="2" s="1"/>
  <c r="G335" i="2"/>
  <c r="AD334" i="2"/>
  <c r="AC334" i="2"/>
  <c r="K334" i="2"/>
  <c r="L334" i="2" s="1"/>
  <c r="G334" i="2"/>
  <c r="AD333" i="2"/>
  <c r="AC333" i="2"/>
  <c r="L333" i="2"/>
  <c r="K333" i="2"/>
  <c r="M333" i="2" s="1"/>
  <c r="G333" i="2"/>
  <c r="AD332" i="2"/>
  <c r="AC332" i="2"/>
  <c r="K332" i="2"/>
  <c r="L332" i="2" s="1"/>
  <c r="G332" i="2"/>
  <c r="AD331" i="2"/>
  <c r="AC331" i="2"/>
  <c r="L331" i="2"/>
  <c r="O331" i="2" s="1"/>
  <c r="P331" i="2" s="1"/>
  <c r="K331" i="2"/>
  <c r="M331" i="2" s="1"/>
  <c r="G331" i="2"/>
  <c r="AD330" i="2"/>
  <c r="AC330" i="2"/>
  <c r="K330" i="2"/>
  <c r="L330" i="2" s="1"/>
  <c r="G330" i="2"/>
  <c r="AD329" i="2"/>
  <c r="AC329" i="2"/>
  <c r="L329" i="2"/>
  <c r="K329" i="2"/>
  <c r="M329" i="2" s="1"/>
  <c r="G329" i="2"/>
  <c r="AD328" i="2"/>
  <c r="AC328" i="2"/>
  <c r="K328" i="2"/>
  <c r="L328" i="2" s="1"/>
  <c r="G328" i="2"/>
  <c r="AD327" i="2"/>
  <c r="AC327" i="2"/>
  <c r="L327" i="2"/>
  <c r="O327" i="2" s="1"/>
  <c r="P327" i="2" s="1"/>
  <c r="K327" i="2"/>
  <c r="M327" i="2" s="1"/>
  <c r="G327" i="2"/>
  <c r="AD326" i="2"/>
  <c r="AC326" i="2"/>
  <c r="K326" i="2"/>
  <c r="L326" i="2" s="1"/>
  <c r="G326" i="2"/>
  <c r="AD325" i="2"/>
  <c r="AC325" i="2"/>
  <c r="L325" i="2"/>
  <c r="K325" i="2"/>
  <c r="M325" i="2" s="1"/>
  <c r="G325" i="2"/>
  <c r="AD324" i="2"/>
  <c r="AC324" i="2"/>
  <c r="K324" i="2"/>
  <c r="L324" i="2" s="1"/>
  <c r="G324" i="2"/>
  <c r="AD323" i="2"/>
  <c r="AC323" i="2"/>
  <c r="L323" i="2"/>
  <c r="O323" i="2" s="1"/>
  <c r="P323" i="2" s="1"/>
  <c r="K323" i="2"/>
  <c r="M323" i="2" s="1"/>
  <c r="G323" i="2"/>
  <c r="AD322" i="2"/>
  <c r="AC322" i="2"/>
  <c r="K322" i="2"/>
  <c r="L322" i="2" s="1"/>
  <c r="G322" i="2"/>
  <c r="AD321" i="2"/>
  <c r="AC321" i="2"/>
  <c r="L321" i="2"/>
  <c r="K321" i="2"/>
  <c r="M321" i="2" s="1"/>
  <c r="G321" i="2"/>
  <c r="AD320" i="2"/>
  <c r="AC320" i="2"/>
  <c r="K320" i="2"/>
  <c r="L320" i="2" s="1"/>
  <c r="G320" i="2"/>
  <c r="AD319" i="2"/>
  <c r="AC319" i="2"/>
  <c r="L319" i="2"/>
  <c r="O319" i="2" s="1"/>
  <c r="P319" i="2" s="1"/>
  <c r="K319" i="2"/>
  <c r="M319" i="2" s="1"/>
  <c r="G319" i="2"/>
  <c r="AD318" i="2"/>
  <c r="AC318" i="2"/>
  <c r="K318" i="2"/>
  <c r="L318" i="2" s="1"/>
  <c r="G318" i="2"/>
  <c r="AD317" i="2"/>
  <c r="AC317" i="2"/>
  <c r="L317" i="2"/>
  <c r="K317" i="2"/>
  <c r="M317" i="2" s="1"/>
  <c r="G317" i="2"/>
  <c r="AD316" i="2"/>
  <c r="AC316" i="2"/>
  <c r="K316" i="2"/>
  <c r="L316" i="2" s="1"/>
  <c r="G316" i="2"/>
  <c r="AD315" i="2"/>
  <c r="AC315" i="2"/>
  <c r="L315" i="2"/>
  <c r="O315" i="2" s="1"/>
  <c r="P315" i="2" s="1"/>
  <c r="K315" i="2"/>
  <c r="M315" i="2" s="1"/>
  <c r="G315" i="2"/>
  <c r="AD314" i="2"/>
  <c r="AC314" i="2"/>
  <c r="K314" i="2"/>
  <c r="L314" i="2" s="1"/>
  <c r="G314" i="2"/>
  <c r="AD313" i="2"/>
  <c r="AC313" i="2"/>
  <c r="L313" i="2"/>
  <c r="K313" i="2"/>
  <c r="M313" i="2" s="1"/>
  <c r="G313" i="2"/>
  <c r="AD312" i="2"/>
  <c r="AC312" i="2"/>
  <c r="K312" i="2"/>
  <c r="L312" i="2" s="1"/>
  <c r="G312" i="2"/>
  <c r="AD311" i="2"/>
  <c r="AC311" i="2"/>
  <c r="L311" i="2"/>
  <c r="O311" i="2" s="1"/>
  <c r="P311" i="2" s="1"/>
  <c r="K311" i="2"/>
  <c r="M311" i="2" s="1"/>
  <c r="G311" i="2"/>
  <c r="AD310" i="2"/>
  <c r="AC310" i="2"/>
  <c r="K310" i="2"/>
  <c r="L310" i="2" s="1"/>
  <c r="G310" i="2"/>
  <c r="AD309" i="2"/>
  <c r="AC309" i="2"/>
  <c r="L309" i="2"/>
  <c r="K309" i="2"/>
  <c r="M309" i="2" s="1"/>
  <c r="G309" i="2"/>
  <c r="AD308" i="2"/>
  <c r="AC308" i="2"/>
  <c r="K308" i="2"/>
  <c r="L308" i="2" s="1"/>
  <c r="G308" i="2"/>
  <c r="AD307" i="2"/>
  <c r="AC307" i="2"/>
  <c r="L307" i="2"/>
  <c r="O307" i="2" s="1"/>
  <c r="P307" i="2" s="1"/>
  <c r="K307" i="2"/>
  <c r="M307" i="2" s="1"/>
  <c r="G307" i="2"/>
  <c r="AD306" i="2"/>
  <c r="AC306" i="2"/>
  <c r="K306" i="2"/>
  <c r="L306" i="2" s="1"/>
  <c r="G306" i="2"/>
  <c r="AD305" i="2"/>
  <c r="AC305" i="2"/>
  <c r="L305" i="2"/>
  <c r="K305" i="2"/>
  <c r="M305" i="2" s="1"/>
  <c r="G305" i="2"/>
  <c r="AD304" i="2"/>
  <c r="AC304" i="2"/>
  <c r="K304" i="2"/>
  <c r="L304" i="2" s="1"/>
  <c r="G304" i="2"/>
  <c r="AD303" i="2"/>
  <c r="AC303" i="2"/>
  <c r="L303" i="2"/>
  <c r="O303" i="2" s="1"/>
  <c r="P303" i="2" s="1"/>
  <c r="K303" i="2"/>
  <c r="M303" i="2" s="1"/>
  <c r="G303" i="2"/>
  <c r="AD302" i="2"/>
  <c r="AC302" i="2"/>
  <c r="K302" i="2"/>
  <c r="L302" i="2" s="1"/>
  <c r="G302" i="2"/>
  <c r="AD301" i="2"/>
  <c r="AC301" i="2"/>
  <c r="L301" i="2"/>
  <c r="K301" i="2"/>
  <c r="M301" i="2" s="1"/>
  <c r="G301" i="2"/>
  <c r="AD300" i="2"/>
  <c r="AC300" i="2"/>
  <c r="K300" i="2"/>
  <c r="L300" i="2" s="1"/>
  <c r="G300" i="2"/>
  <c r="AD299" i="2"/>
  <c r="AC299" i="2"/>
  <c r="L299" i="2"/>
  <c r="O299" i="2" s="1"/>
  <c r="P299" i="2" s="1"/>
  <c r="K299" i="2"/>
  <c r="M299" i="2" s="1"/>
  <c r="G299" i="2"/>
  <c r="AD298" i="2"/>
  <c r="AC298" i="2"/>
  <c r="K298" i="2"/>
  <c r="L298" i="2" s="1"/>
  <c r="G298" i="2"/>
  <c r="AD297" i="2"/>
  <c r="AC297" i="2"/>
  <c r="L297" i="2"/>
  <c r="K297" i="2"/>
  <c r="M297" i="2" s="1"/>
  <c r="G297" i="2"/>
  <c r="AD296" i="2"/>
  <c r="AC296" i="2"/>
  <c r="K296" i="2"/>
  <c r="L296" i="2" s="1"/>
  <c r="G296" i="2"/>
  <c r="AD295" i="2"/>
  <c r="AC295" i="2"/>
  <c r="L295" i="2"/>
  <c r="O295" i="2" s="1"/>
  <c r="P295" i="2" s="1"/>
  <c r="K295" i="2"/>
  <c r="M295" i="2" s="1"/>
  <c r="G295" i="2"/>
  <c r="AD294" i="2"/>
  <c r="AC294" i="2"/>
  <c r="K294" i="2"/>
  <c r="L294" i="2" s="1"/>
  <c r="G294" i="2"/>
  <c r="AD293" i="2"/>
  <c r="AC293" i="2"/>
  <c r="L293" i="2"/>
  <c r="K293" i="2"/>
  <c r="M293" i="2" s="1"/>
  <c r="G293" i="2"/>
  <c r="AD292" i="2"/>
  <c r="AC292" i="2"/>
  <c r="K292" i="2"/>
  <c r="L292" i="2" s="1"/>
  <c r="G292" i="2"/>
  <c r="AD291" i="2"/>
  <c r="AC291" i="2"/>
  <c r="L291" i="2"/>
  <c r="O291" i="2" s="1"/>
  <c r="P291" i="2" s="1"/>
  <c r="K291" i="2"/>
  <c r="M291" i="2" s="1"/>
  <c r="G291" i="2"/>
  <c r="AD290" i="2"/>
  <c r="AC290" i="2"/>
  <c r="K290" i="2"/>
  <c r="L290" i="2" s="1"/>
  <c r="G290" i="2"/>
  <c r="AD289" i="2"/>
  <c r="AC289" i="2"/>
  <c r="L289" i="2"/>
  <c r="K289" i="2"/>
  <c r="M289" i="2" s="1"/>
  <c r="G289" i="2"/>
  <c r="AD288" i="2"/>
  <c r="AC288" i="2"/>
  <c r="K288" i="2"/>
  <c r="L288" i="2" s="1"/>
  <c r="G288" i="2"/>
  <c r="AD287" i="2"/>
  <c r="AC287" i="2"/>
  <c r="L287" i="2"/>
  <c r="O287" i="2" s="1"/>
  <c r="P287" i="2" s="1"/>
  <c r="K287" i="2"/>
  <c r="M287" i="2" s="1"/>
  <c r="G287" i="2"/>
  <c r="AD286" i="2"/>
  <c r="AC286" i="2"/>
  <c r="K286" i="2"/>
  <c r="L286" i="2" s="1"/>
  <c r="G286" i="2"/>
  <c r="AD285" i="2"/>
  <c r="AC285" i="2"/>
  <c r="L285" i="2"/>
  <c r="K285" i="2"/>
  <c r="M285" i="2" s="1"/>
  <c r="G285" i="2"/>
  <c r="AD284" i="2"/>
  <c r="AC284" i="2"/>
  <c r="K284" i="2"/>
  <c r="L284" i="2" s="1"/>
  <c r="G284" i="2"/>
  <c r="AD283" i="2"/>
  <c r="AC283" i="2"/>
  <c r="L283" i="2"/>
  <c r="O283" i="2" s="1"/>
  <c r="P283" i="2" s="1"/>
  <c r="K283" i="2"/>
  <c r="M283" i="2" s="1"/>
  <c r="G283" i="2"/>
  <c r="AD282" i="2"/>
  <c r="AC282" i="2"/>
  <c r="K282" i="2"/>
  <c r="L282" i="2" s="1"/>
  <c r="G282" i="2"/>
  <c r="AD281" i="2"/>
  <c r="AC281" i="2"/>
  <c r="L281" i="2"/>
  <c r="K281" i="2"/>
  <c r="M281" i="2" s="1"/>
  <c r="G281" i="2"/>
  <c r="AD280" i="2"/>
  <c r="AC280" i="2"/>
  <c r="K280" i="2"/>
  <c r="L280" i="2" s="1"/>
  <c r="G280" i="2"/>
  <c r="AD279" i="2"/>
  <c r="AC279" i="2"/>
  <c r="L279" i="2"/>
  <c r="O279" i="2" s="1"/>
  <c r="P279" i="2" s="1"/>
  <c r="K279" i="2"/>
  <c r="M279" i="2" s="1"/>
  <c r="G279" i="2"/>
  <c r="AD278" i="2"/>
  <c r="AC278" i="2"/>
  <c r="K278" i="2"/>
  <c r="L278" i="2" s="1"/>
  <c r="G278" i="2"/>
  <c r="AD277" i="2"/>
  <c r="AC277" i="2"/>
  <c r="L277" i="2"/>
  <c r="K277" i="2"/>
  <c r="M277" i="2" s="1"/>
  <c r="G277" i="2"/>
  <c r="AD276" i="2"/>
  <c r="AC276" i="2"/>
  <c r="K276" i="2"/>
  <c r="L276" i="2" s="1"/>
  <c r="G276" i="2"/>
  <c r="AD275" i="2"/>
  <c r="AC275" i="2"/>
  <c r="L275" i="2"/>
  <c r="O275" i="2" s="1"/>
  <c r="P275" i="2" s="1"/>
  <c r="K275" i="2"/>
  <c r="M275" i="2" s="1"/>
  <c r="G275" i="2"/>
  <c r="AD274" i="2"/>
  <c r="AC274" i="2"/>
  <c r="K274" i="2"/>
  <c r="L274" i="2" s="1"/>
  <c r="G274" i="2"/>
  <c r="AD273" i="2"/>
  <c r="AC273" i="2"/>
  <c r="L273" i="2"/>
  <c r="K273" i="2"/>
  <c r="M273" i="2" s="1"/>
  <c r="G273" i="2"/>
  <c r="AD272" i="2"/>
  <c r="AC272" i="2"/>
  <c r="K272" i="2"/>
  <c r="L272" i="2" s="1"/>
  <c r="G272" i="2"/>
  <c r="AD271" i="2"/>
  <c r="AC271" i="2"/>
  <c r="L271" i="2"/>
  <c r="O271" i="2" s="1"/>
  <c r="P271" i="2" s="1"/>
  <c r="K271" i="2"/>
  <c r="M271" i="2" s="1"/>
  <c r="G271" i="2"/>
  <c r="AD270" i="2"/>
  <c r="AC270" i="2"/>
  <c r="K270" i="2"/>
  <c r="L270" i="2" s="1"/>
  <c r="G270" i="2"/>
  <c r="AD269" i="2"/>
  <c r="AC269" i="2"/>
  <c r="L269" i="2"/>
  <c r="K269" i="2"/>
  <c r="M269" i="2" s="1"/>
  <c r="G269" i="2"/>
  <c r="AD268" i="2"/>
  <c r="AC268" i="2"/>
  <c r="K268" i="2"/>
  <c r="L268" i="2" s="1"/>
  <c r="G268" i="2"/>
  <c r="AD267" i="2"/>
  <c r="AC267" i="2"/>
  <c r="L267" i="2"/>
  <c r="O267" i="2" s="1"/>
  <c r="P267" i="2" s="1"/>
  <c r="K267" i="2"/>
  <c r="M267" i="2" s="1"/>
  <c r="G267" i="2"/>
  <c r="AD266" i="2"/>
  <c r="AC266" i="2"/>
  <c r="K266" i="2"/>
  <c r="L266" i="2" s="1"/>
  <c r="G266" i="2"/>
  <c r="AD265" i="2"/>
  <c r="AC265" i="2"/>
  <c r="L265" i="2"/>
  <c r="K265" i="2"/>
  <c r="M265" i="2" s="1"/>
  <c r="G265" i="2"/>
  <c r="AD264" i="2"/>
  <c r="AC264" i="2"/>
  <c r="K264" i="2"/>
  <c r="L264" i="2" s="1"/>
  <c r="G264" i="2"/>
  <c r="AD263" i="2"/>
  <c r="AC263" i="2"/>
  <c r="L263" i="2"/>
  <c r="O263" i="2" s="1"/>
  <c r="P263" i="2" s="1"/>
  <c r="K263" i="2"/>
  <c r="M263" i="2" s="1"/>
  <c r="G263" i="2"/>
  <c r="AD262" i="2"/>
  <c r="AC262" i="2"/>
  <c r="K262" i="2"/>
  <c r="L262" i="2" s="1"/>
  <c r="G262" i="2"/>
  <c r="AD261" i="2"/>
  <c r="AC261" i="2"/>
  <c r="L261" i="2"/>
  <c r="K261" i="2"/>
  <c r="M261" i="2" s="1"/>
  <c r="G261" i="2"/>
  <c r="AD260" i="2"/>
  <c r="AC260" i="2"/>
  <c r="K260" i="2"/>
  <c r="L260" i="2" s="1"/>
  <c r="G260" i="2"/>
  <c r="AD259" i="2"/>
  <c r="AC259" i="2"/>
  <c r="L259" i="2"/>
  <c r="O259" i="2" s="1"/>
  <c r="P259" i="2" s="1"/>
  <c r="K259" i="2"/>
  <c r="M259" i="2" s="1"/>
  <c r="G259" i="2"/>
  <c r="AD258" i="2"/>
  <c r="AC258" i="2"/>
  <c r="K258" i="2"/>
  <c r="L258" i="2" s="1"/>
  <c r="G258" i="2"/>
  <c r="AD257" i="2"/>
  <c r="AC257" i="2"/>
  <c r="L257" i="2"/>
  <c r="K257" i="2"/>
  <c r="M257" i="2" s="1"/>
  <c r="G257" i="2"/>
  <c r="AD256" i="2"/>
  <c r="AC256" i="2"/>
  <c r="K256" i="2"/>
  <c r="L256" i="2" s="1"/>
  <c r="G256" i="2"/>
  <c r="AD255" i="2"/>
  <c r="AC255" i="2"/>
  <c r="L255" i="2"/>
  <c r="O255" i="2" s="1"/>
  <c r="P255" i="2" s="1"/>
  <c r="K255" i="2"/>
  <c r="M255" i="2" s="1"/>
  <c r="G255" i="2"/>
  <c r="AD254" i="2"/>
  <c r="AC254" i="2"/>
  <c r="K254" i="2"/>
  <c r="L254" i="2" s="1"/>
  <c r="G254" i="2"/>
  <c r="AD253" i="2"/>
  <c r="AC253" i="2"/>
  <c r="L253" i="2"/>
  <c r="K253" i="2"/>
  <c r="M253" i="2" s="1"/>
  <c r="G253" i="2"/>
  <c r="AD252" i="2"/>
  <c r="AC252" i="2"/>
  <c r="K252" i="2"/>
  <c r="L252" i="2" s="1"/>
  <c r="G252" i="2"/>
  <c r="AD251" i="2"/>
  <c r="AC251" i="2"/>
  <c r="L251" i="2"/>
  <c r="O251" i="2" s="1"/>
  <c r="P251" i="2" s="1"/>
  <c r="K251" i="2"/>
  <c r="M251" i="2" s="1"/>
  <c r="G251" i="2"/>
  <c r="AD250" i="2"/>
  <c r="AC250" i="2"/>
  <c r="K250" i="2"/>
  <c r="L250" i="2" s="1"/>
  <c r="G250" i="2"/>
  <c r="AD249" i="2"/>
  <c r="AC249" i="2"/>
  <c r="L249" i="2"/>
  <c r="K249" i="2"/>
  <c r="M249" i="2" s="1"/>
  <c r="G249" i="2"/>
  <c r="AD248" i="2"/>
  <c r="AC248" i="2"/>
  <c r="K248" i="2"/>
  <c r="L248" i="2" s="1"/>
  <c r="G248" i="2"/>
  <c r="AD247" i="2"/>
  <c r="AC247" i="2"/>
  <c r="L247" i="2"/>
  <c r="O247" i="2" s="1"/>
  <c r="P247" i="2" s="1"/>
  <c r="K247" i="2"/>
  <c r="M247" i="2" s="1"/>
  <c r="G247" i="2"/>
  <c r="AD246" i="2"/>
  <c r="AC246" i="2"/>
  <c r="K246" i="2"/>
  <c r="L246" i="2" s="1"/>
  <c r="G246" i="2"/>
  <c r="AD245" i="2"/>
  <c r="AC245" i="2"/>
  <c r="L245" i="2"/>
  <c r="K245" i="2"/>
  <c r="M245" i="2" s="1"/>
  <c r="G245" i="2"/>
  <c r="AD244" i="2"/>
  <c r="AC244" i="2"/>
  <c r="K244" i="2"/>
  <c r="L244" i="2" s="1"/>
  <c r="G244" i="2"/>
  <c r="AD243" i="2"/>
  <c r="AC243" i="2"/>
  <c r="L243" i="2"/>
  <c r="O243" i="2" s="1"/>
  <c r="P243" i="2" s="1"/>
  <c r="K243" i="2"/>
  <c r="M243" i="2" s="1"/>
  <c r="G243" i="2"/>
  <c r="AD242" i="2"/>
  <c r="AC242" i="2"/>
  <c r="K242" i="2"/>
  <c r="L242" i="2" s="1"/>
  <c r="G242" i="2"/>
  <c r="AD241" i="2"/>
  <c r="AC241" i="2"/>
  <c r="L241" i="2"/>
  <c r="K241" i="2"/>
  <c r="M241" i="2" s="1"/>
  <c r="G241" i="2"/>
  <c r="AD240" i="2"/>
  <c r="AC240" i="2"/>
  <c r="K240" i="2"/>
  <c r="L240" i="2" s="1"/>
  <c r="G240" i="2"/>
  <c r="AD239" i="2"/>
  <c r="AC239" i="2"/>
  <c r="L239" i="2"/>
  <c r="O239" i="2" s="1"/>
  <c r="P239" i="2" s="1"/>
  <c r="K239" i="2"/>
  <c r="M239" i="2" s="1"/>
  <c r="G239" i="2"/>
  <c r="AD238" i="2"/>
  <c r="AC238" i="2"/>
  <c r="K238" i="2"/>
  <c r="L238" i="2" s="1"/>
  <c r="G238" i="2"/>
  <c r="AD237" i="2"/>
  <c r="AC237" i="2"/>
  <c r="L237" i="2"/>
  <c r="K237" i="2"/>
  <c r="M237" i="2" s="1"/>
  <c r="G237" i="2"/>
  <c r="AD236" i="2"/>
  <c r="AC236" i="2"/>
  <c r="K236" i="2"/>
  <c r="L236" i="2" s="1"/>
  <c r="G236" i="2"/>
  <c r="AD235" i="2"/>
  <c r="AC235" i="2"/>
  <c r="L235" i="2"/>
  <c r="O235" i="2" s="1"/>
  <c r="P235" i="2" s="1"/>
  <c r="K235" i="2"/>
  <c r="M235" i="2" s="1"/>
  <c r="G235" i="2"/>
  <c r="AD234" i="2"/>
  <c r="AC234" i="2"/>
  <c r="K234" i="2"/>
  <c r="L234" i="2" s="1"/>
  <c r="G234" i="2"/>
  <c r="AD233" i="2"/>
  <c r="AC233" i="2"/>
  <c r="L233" i="2"/>
  <c r="K233" i="2"/>
  <c r="M233" i="2" s="1"/>
  <c r="G233" i="2"/>
  <c r="AD232" i="2"/>
  <c r="AC232" i="2"/>
  <c r="K232" i="2"/>
  <c r="L232" i="2" s="1"/>
  <c r="G232" i="2"/>
  <c r="AD231" i="2"/>
  <c r="AC231" i="2"/>
  <c r="L231" i="2"/>
  <c r="O231" i="2" s="1"/>
  <c r="P231" i="2" s="1"/>
  <c r="K231" i="2"/>
  <c r="M231" i="2" s="1"/>
  <c r="G231" i="2"/>
  <c r="AD230" i="2"/>
  <c r="AC230" i="2"/>
  <c r="K230" i="2"/>
  <c r="L230" i="2" s="1"/>
  <c r="G230" i="2"/>
  <c r="AD229" i="2"/>
  <c r="AC229" i="2"/>
  <c r="L229" i="2"/>
  <c r="K229" i="2"/>
  <c r="M229" i="2" s="1"/>
  <c r="G229" i="2"/>
  <c r="AD228" i="2"/>
  <c r="AC228" i="2"/>
  <c r="K228" i="2"/>
  <c r="L228" i="2" s="1"/>
  <c r="G228" i="2"/>
  <c r="AD227" i="2"/>
  <c r="AC227" i="2"/>
  <c r="L227" i="2"/>
  <c r="O227" i="2" s="1"/>
  <c r="P227" i="2" s="1"/>
  <c r="K227" i="2"/>
  <c r="M227" i="2" s="1"/>
  <c r="G227" i="2"/>
  <c r="AD226" i="2"/>
  <c r="AC226" i="2"/>
  <c r="K226" i="2"/>
  <c r="L226" i="2" s="1"/>
  <c r="G226" i="2"/>
  <c r="AD225" i="2"/>
  <c r="AC225" i="2"/>
  <c r="L225" i="2"/>
  <c r="K225" i="2"/>
  <c r="M225" i="2" s="1"/>
  <c r="G225" i="2"/>
  <c r="AD224" i="2"/>
  <c r="AC224" i="2"/>
  <c r="K224" i="2"/>
  <c r="L224" i="2" s="1"/>
  <c r="G224" i="2"/>
  <c r="AD223" i="2"/>
  <c r="AC223" i="2"/>
  <c r="L223" i="2"/>
  <c r="O223" i="2" s="1"/>
  <c r="P223" i="2" s="1"/>
  <c r="K223" i="2"/>
  <c r="M223" i="2" s="1"/>
  <c r="G223" i="2"/>
  <c r="AD222" i="2"/>
  <c r="AC222" i="2"/>
  <c r="K222" i="2"/>
  <c r="L222" i="2" s="1"/>
  <c r="G222" i="2"/>
  <c r="AD221" i="2"/>
  <c r="AC221" i="2"/>
  <c r="L221" i="2"/>
  <c r="K221" i="2"/>
  <c r="M221" i="2" s="1"/>
  <c r="G221" i="2"/>
  <c r="AD220" i="2"/>
  <c r="AC220" i="2"/>
  <c r="K220" i="2"/>
  <c r="L220" i="2" s="1"/>
  <c r="G220" i="2"/>
  <c r="AD219" i="2"/>
  <c r="AC219" i="2"/>
  <c r="L219" i="2"/>
  <c r="O219" i="2" s="1"/>
  <c r="P219" i="2" s="1"/>
  <c r="K219" i="2"/>
  <c r="M219" i="2" s="1"/>
  <c r="G219" i="2"/>
  <c r="AD218" i="2"/>
  <c r="AC218" i="2"/>
  <c r="K218" i="2"/>
  <c r="L218" i="2" s="1"/>
  <c r="G218" i="2"/>
  <c r="AD217" i="2"/>
  <c r="AC217" i="2"/>
  <c r="L217" i="2"/>
  <c r="K217" i="2"/>
  <c r="M217" i="2" s="1"/>
  <c r="G217" i="2"/>
  <c r="AD216" i="2"/>
  <c r="AC216" i="2"/>
  <c r="K216" i="2"/>
  <c r="L216" i="2" s="1"/>
  <c r="G216" i="2"/>
  <c r="AD215" i="2"/>
  <c r="AC215" i="2"/>
  <c r="L215" i="2"/>
  <c r="O215" i="2" s="1"/>
  <c r="P215" i="2" s="1"/>
  <c r="K215" i="2"/>
  <c r="M215" i="2" s="1"/>
  <c r="G215" i="2"/>
  <c r="AD214" i="2"/>
  <c r="AC214" i="2"/>
  <c r="K214" i="2"/>
  <c r="L214" i="2" s="1"/>
  <c r="G214" i="2"/>
  <c r="AD213" i="2"/>
  <c r="AC213" i="2"/>
  <c r="L213" i="2"/>
  <c r="K213" i="2"/>
  <c r="M213" i="2" s="1"/>
  <c r="G213" i="2"/>
  <c r="AD212" i="2"/>
  <c r="AC212" i="2"/>
  <c r="K212" i="2"/>
  <c r="L212" i="2" s="1"/>
  <c r="G212" i="2"/>
  <c r="AD211" i="2"/>
  <c r="AC211" i="2"/>
  <c r="L211" i="2"/>
  <c r="O211" i="2" s="1"/>
  <c r="P211" i="2" s="1"/>
  <c r="K211" i="2"/>
  <c r="M211" i="2" s="1"/>
  <c r="G211" i="2"/>
  <c r="AD210" i="2"/>
  <c r="AC210" i="2"/>
  <c r="K210" i="2"/>
  <c r="L210" i="2" s="1"/>
  <c r="G210" i="2"/>
  <c r="AD209" i="2"/>
  <c r="AC209" i="2"/>
  <c r="L209" i="2"/>
  <c r="K209" i="2"/>
  <c r="M209" i="2" s="1"/>
  <c r="G209" i="2"/>
  <c r="AD208" i="2"/>
  <c r="AC208" i="2"/>
  <c r="K208" i="2"/>
  <c r="L208" i="2" s="1"/>
  <c r="G208" i="2"/>
  <c r="AD207" i="2"/>
  <c r="AC207" i="2"/>
  <c r="L207" i="2"/>
  <c r="O207" i="2" s="1"/>
  <c r="P207" i="2" s="1"/>
  <c r="K207" i="2"/>
  <c r="M207" i="2" s="1"/>
  <c r="G207" i="2"/>
  <c r="AD206" i="2"/>
  <c r="AC206" i="2"/>
  <c r="K206" i="2"/>
  <c r="L206" i="2" s="1"/>
  <c r="G206" i="2"/>
  <c r="AD205" i="2"/>
  <c r="AC205" i="2"/>
  <c r="L205" i="2"/>
  <c r="K205" i="2"/>
  <c r="M205" i="2" s="1"/>
  <c r="G205" i="2"/>
  <c r="AD204" i="2"/>
  <c r="AC204" i="2"/>
  <c r="K204" i="2"/>
  <c r="L204" i="2" s="1"/>
  <c r="G204" i="2"/>
  <c r="AD203" i="2"/>
  <c r="AC203" i="2"/>
  <c r="L203" i="2"/>
  <c r="O203" i="2" s="1"/>
  <c r="P203" i="2" s="1"/>
  <c r="K203" i="2"/>
  <c r="M203" i="2" s="1"/>
  <c r="G203" i="2"/>
  <c r="AD202" i="2"/>
  <c r="AC202" i="2"/>
  <c r="K202" i="2"/>
  <c r="L202" i="2" s="1"/>
  <c r="G202" i="2"/>
  <c r="AD201" i="2"/>
  <c r="AC201" i="2"/>
  <c r="L201" i="2"/>
  <c r="K201" i="2"/>
  <c r="M201" i="2" s="1"/>
  <c r="G201" i="2"/>
  <c r="AD200" i="2"/>
  <c r="AC200" i="2"/>
  <c r="K200" i="2"/>
  <c r="L200" i="2" s="1"/>
  <c r="G200" i="2"/>
  <c r="AD199" i="2"/>
  <c r="AC199" i="2"/>
  <c r="L199" i="2"/>
  <c r="O199" i="2" s="1"/>
  <c r="P199" i="2" s="1"/>
  <c r="K199" i="2"/>
  <c r="M199" i="2" s="1"/>
  <c r="G199" i="2"/>
  <c r="AD198" i="2"/>
  <c r="AC198" i="2"/>
  <c r="K198" i="2"/>
  <c r="L198" i="2" s="1"/>
  <c r="G198" i="2"/>
  <c r="AD197" i="2"/>
  <c r="AC197" i="2"/>
  <c r="L197" i="2"/>
  <c r="K197" i="2"/>
  <c r="M197" i="2" s="1"/>
  <c r="G197" i="2"/>
  <c r="AD196" i="2"/>
  <c r="AC196" i="2"/>
  <c r="K196" i="2"/>
  <c r="L196" i="2" s="1"/>
  <c r="G196" i="2"/>
  <c r="AD195" i="2"/>
  <c r="AC195" i="2"/>
  <c r="L195" i="2"/>
  <c r="O195" i="2" s="1"/>
  <c r="P195" i="2" s="1"/>
  <c r="K195" i="2"/>
  <c r="M195" i="2" s="1"/>
  <c r="G195" i="2"/>
  <c r="AD194" i="2"/>
  <c r="AC194" i="2"/>
  <c r="K194" i="2"/>
  <c r="L194" i="2" s="1"/>
  <c r="G194" i="2"/>
  <c r="AD193" i="2"/>
  <c r="AC193" i="2"/>
  <c r="L193" i="2"/>
  <c r="K193" i="2"/>
  <c r="M193" i="2" s="1"/>
  <c r="G193" i="2"/>
  <c r="AD192" i="2"/>
  <c r="AC192" i="2"/>
  <c r="K192" i="2"/>
  <c r="L192" i="2" s="1"/>
  <c r="G192" i="2"/>
  <c r="AD191" i="2"/>
  <c r="AC191" i="2"/>
  <c r="L191" i="2"/>
  <c r="O191" i="2" s="1"/>
  <c r="P191" i="2" s="1"/>
  <c r="K191" i="2"/>
  <c r="M191" i="2" s="1"/>
  <c r="G191" i="2"/>
  <c r="AD190" i="2"/>
  <c r="AC190" i="2"/>
  <c r="K190" i="2"/>
  <c r="L190" i="2" s="1"/>
  <c r="G190" i="2"/>
  <c r="AD189" i="2"/>
  <c r="AC189" i="2"/>
  <c r="L189" i="2"/>
  <c r="K189" i="2"/>
  <c r="M189" i="2" s="1"/>
  <c r="G189" i="2"/>
  <c r="AD188" i="2"/>
  <c r="AC188" i="2"/>
  <c r="K188" i="2"/>
  <c r="L188" i="2" s="1"/>
  <c r="G188" i="2"/>
  <c r="AD187" i="2"/>
  <c r="AC187" i="2"/>
  <c r="L187" i="2"/>
  <c r="O187" i="2" s="1"/>
  <c r="P187" i="2" s="1"/>
  <c r="K187" i="2"/>
  <c r="M187" i="2" s="1"/>
  <c r="G187" i="2"/>
  <c r="AD186" i="2"/>
  <c r="AC186" i="2"/>
  <c r="K186" i="2"/>
  <c r="L186" i="2" s="1"/>
  <c r="G186" i="2"/>
  <c r="AD185" i="2"/>
  <c r="AC185" i="2"/>
  <c r="L185" i="2"/>
  <c r="K185" i="2"/>
  <c r="M185" i="2" s="1"/>
  <c r="G185" i="2"/>
  <c r="AD184" i="2"/>
  <c r="AC184" i="2"/>
  <c r="K184" i="2"/>
  <c r="L184" i="2" s="1"/>
  <c r="G184" i="2"/>
  <c r="AD183" i="2"/>
  <c r="AC183" i="2"/>
  <c r="L183" i="2"/>
  <c r="O183" i="2" s="1"/>
  <c r="P183" i="2" s="1"/>
  <c r="K183" i="2"/>
  <c r="M183" i="2" s="1"/>
  <c r="G183" i="2"/>
  <c r="AD182" i="2"/>
  <c r="AC182" i="2"/>
  <c r="K182" i="2"/>
  <c r="L182" i="2" s="1"/>
  <c r="G182" i="2"/>
  <c r="AD181" i="2"/>
  <c r="AC181" i="2"/>
  <c r="L181" i="2"/>
  <c r="K181" i="2"/>
  <c r="M181" i="2" s="1"/>
  <c r="G181" i="2"/>
  <c r="AD180" i="2"/>
  <c r="AC180" i="2"/>
  <c r="K180" i="2"/>
  <c r="L180" i="2" s="1"/>
  <c r="G180" i="2"/>
  <c r="AD179" i="2"/>
  <c r="AC179" i="2"/>
  <c r="L179" i="2"/>
  <c r="O179" i="2" s="1"/>
  <c r="P179" i="2" s="1"/>
  <c r="K179" i="2"/>
  <c r="M179" i="2" s="1"/>
  <c r="G179" i="2"/>
  <c r="AD178" i="2"/>
  <c r="AC178" i="2"/>
  <c r="K178" i="2"/>
  <c r="L178" i="2" s="1"/>
  <c r="G178" i="2"/>
  <c r="AD177" i="2"/>
  <c r="AC177" i="2"/>
  <c r="L177" i="2"/>
  <c r="K177" i="2"/>
  <c r="M177" i="2" s="1"/>
  <c r="G177" i="2"/>
  <c r="AD176" i="2"/>
  <c r="AC176" i="2"/>
  <c r="K176" i="2"/>
  <c r="L176" i="2" s="1"/>
  <c r="G176" i="2"/>
  <c r="AD175" i="2"/>
  <c r="AC175" i="2"/>
  <c r="L175" i="2"/>
  <c r="O175" i="2" s="1"/>
  <c r="P175" i="2" s="1"/>
  <c r="K175" i="2"/>
  <c r="M175" i="2" s="1"/>
  <c r="G175" i="2"/>
  <c r="AD174" i="2"/>
  <c r="AC174" i="2"/>
  <c r="K174" i="2"/>
  <c r="L174" i="2" s="1"/>
  <c r="G174" i="2"/>
  <c r="AD173" i="2"/>
  <c r="AC173" i="2"/>
  <c r="L173" i="2"/>
  <c r="K173" i="2"/>
  <c r="M173" i="2" s="1"/>
  <c r="G173" i="2"/>
  <c r="AD172" i="2"/>
  <c r="AC172" i="2"/>
  <c r="K172" i="2"/>
  <c r="L172" i="2" s="1"/>
  <c r="G172" i="2"/>
  <c r="AD171" i="2"/>
  <c r="AC171" i="2"/>
  <c r="L171" i="2"/>
  <c r="O171" i="2" s="1"/>
  <c r="P171" i="2" s="1"/>
  <c r="K171" i="2"/>
  <c r="M171" i="2" s="1"/>
  <c r="G171" i="2"/>
  <c r="AD170" i="2"/>
  <c r="AC170" i="2"/>
  <c r="K170" i="2"/>
  <c r="L170" i="2" s="1"/>
  <c r="G170" i="2"/>
  <c r="AD169" i="2"/>
  <c r="AC169" i="2"/>
  <c r="L169" i="2"/>
  <c r="K169" i="2"/>
  <c r="M169" i="2" s="1"/>
  <c r="G169" i="2"/>
  <c r="AD168" i="2"/>
  <c r="AC168" i="2"/>
  <c r="K168" i="2"/>
  <c r="L168" i="2" s="1"/>
  <c r="G168" i="2"/>
  <c r="AD167" i="2"/>
  <c r="AC167" i="2"/>
  <c r="L167" i="2"/>
  <c r="O167" i="2" s="1"/>
  <c r="P167" i="2" s="1"/>
  <c r="K167" i="2"/>
  <c r="M167" i="2" s="1"/>
  <c r="G167" i="2"/>
  <c r="AD166" i="2"/>
  <c r="AC166" i="2"/>
  <c r="K166" i="2"/>
  <c r="L166" i="2" s="1"/>
  <c r="G166" i="2"/>
  <c r="AD165" i="2"/>
  <c r="AC165" i="2"/>
  <c r="L165" i="2"/>
  <c r="K165" i="2"/>
  <c r="M165" i="2" s="1"/>
  <c r="G165" i="2"/>
  <c r="AD164" i="2"/>
  <c r="AC164" i="2"/>
  <c r="K164" i="2"/>
  <c r="L164" i="2" s="1"/>
  <c r="G164" i="2"/>
  <c r="AD163" i="2"/>
  <c r="AC163" i="2"/>
  <c r="L163" i="2"/>
  <c r="O163" i="2" s="1"/>
  <c r="P163" i="2" s="1"/>
  <c r="K163" i="2"/>
  <c r="M163" i="2" s="1"/>
  <c r="G163" i="2"/>
  <c r="AD162" i="2"/>
  <c r="AC162" i="2"/>
  <c r="K162" i="2"/>
  <c r="L162" i="2" s="1"/>
  <c r="G162" i="2"/>
  <c r="AD161" i="2"/>
  <c r="AC161" i="2"/>
  <c r="L161" i="2"/>
  <c r="K161" i="2"/>
  <c r="M161" i="2" s="1"/>
  <c r="G161" i="2"/>
  <c r="AD160" i="2"/>
  <c r="AC160" i="2"/>
  <c r="K160" i="2"/>
  <c r="L160" i="2" s="1"/>
  <c r="G160" i="2"/>
  <c r="AD159" i="2"/>
  <c r="AC159" i="2"/>
  <c r="L159" i="2"/>
  <c r="O159" i="2" s="1"/>
  <c r="P159" i="2" s="1"/>
  <c r="K159" i="2"/>
  <c r="M159" i="2" s="1"/>
  <c r="G159" i="2"/>
  <c r="AD158" i="2"/>
  <c r="AC158" i="2"/>
  <c r="K158" i="2"/>
  <c r="L158" i="2" s="1"/>
  <c r="G158" i="2"/>
  <c r="AD157" i="2"/>
  <c r="AC157" i="2"/>
  <c r="L157" i="2"/>
  <c r="K157" i="2"/>
  <c r="M157" i="2" s="1"/>
  <c r="G157" i="2"/>
  <c r="AD156" i="2"/>
  <c r="AC156" i="2"/>
  <c r="K156" i="2"/>
  <c r="L156" i="2" s="1"/>
  <c r="G156" i="2"/>
  <c r="AD155" i="2"/>
  <c r="AC155" i="2"/>
  <c r="L155" i="2"/>
  <c r="O155" i="2" s="1"/>
  <c r="P155" i="2" s="1"/>
  <c r="K155" i="2"/>
  <c r="M155" i="2" s="1"/>
  <c r="G155" i="2"/>
  <c r="AD154" i="2"/>
  <c r="AC154" i="2"/>
  <c r="K154" i="2"/>
  <c r="L154" i="2" s="1"/>
  <c r="G154" i="2"/>
  <c r="AD153" i="2"/>
  <c r="AC153" i="2"/>
  <c r="L153" i="2"/>
  <c r="K153" i="2"/>
  <c r="M153" i="2" s="1"/>
  <c r="G153" i="2"/>
  <c r="AD152" i="2"/>
  <c r="AC152" i="2"/>
  <c r="K152" i="2"/>
  <c r="L152" i="2" s="1"/>
  <c r="G152" i="2"/>
  <c r="AD151" i="2"/>
  <c r="AC151" i="2"/>
  <c r="L151" i="2"/>
  <c r="O151" i="2" s="1"/>
  <c r="P151" i="2" s="1"/>
  <c r="K151" i="2"/>
  <c r="M151" i="2" s="1"/>
  <c r="G151" i="2"/>
  <c r="AD150" i="2"/>
  <c r="AC150" i="2"/>
  <c r="K150" i="2"/>
  <c r="L150" i="2" s="1"/>
  <c r="G150" i="2"/>
  <c r="AD149" i="2"/>
  <c r="AC149" i="2"/>
  <c r="L149" i="2"/>
  <c r="K149" i="2"/>
  <c r="M149" i="2" s="1"/>
  <c r="G149" i="2"/>
  <c r="AD148" i="2"/>
  <c r="AC148" i="2"/>
  <c r="K148" i="2"/>
  <c r="L148" i="2" s="1"/>
  <c r="G148" i="2"/>
  <c r="AD147" i="2"/>
  <c r="AC147" i="2"/>
  <c r="L147" i="2"/>
  <c r="O147" i="2" s="1"/>
  <c r="P147" i="2" s="1"/>
  <c r="K147" i="2"/>
  <c r="M147" i="2" s="1"/>
  <c r="G147" i="2"/>
  <c r="AD146" i="2"/>
  <c r="AC146" i="2"/>
  <c r="K146" i="2"/>
  <c r="L146" i="2" s="1"/>
  <c r="G146" i="2"/>
  <c r="AD145" i="2"/>
  <c r="AC145" i="2"/>
  <c r="L145" i="2"/>
  <c r="K145" i="2"/>
  <c r="M145" i="2" s="1"/>
  <c r="G145" i="2"/>
  <c r="AD144" i="2"/>
  <c r="AC144" i="2"/>
  <c r="K144" i="2"/>
  <c r="L144" i="2" s="1"/>
  <c r="G144" i="2"/>
  <c r="AD143" i="2"/>
  <c r="AC143" i="2"/>
  <c r="L143" i="2"/>
  <c r="O143" i="2" s="1"/>
  <c r="P143" i="2" s="1"/>
  <c r="K143" i="2"/>
  <c r="M143" i="2" s="1"/>
  <c r="G143" i="2"/>
  <c r="AD142" i="2"/>
  <c r="AC142" i="2"/>
  <c r="K142" i="2"/>
  <c r="L142" i="2" s="1"/>
  <c r="G142" i="2"/>
  <c r="AD141" i="2"/>
  <c r="AC141" i="2"/>
  <c r="L141" i="2"/>
  <c r="K141" i="2"/>
  <c r="M141" i="2" s="1"/>
  <c r="G141" i="2"/>
  <c r="AD140" i="2"/>
  <c r="AC140" i="2"/>
  <c r="K140" i="2"/>
  <c r="L140" i="2" s="1"/>
  <c r="G140" i="2"/>
  <c r="AD139" i="2"/>
  <c r="AC139" i="2"/>
  <c r="L139" i="2"/>
  <c r="O139" i="2" s="1"/>
  <c r="P139" i="2" s="1"/>
  <c r="K139" i="2"/>
  <c r="M139" i="2" s="1"/>
  <c r="G139" i="2"/>
  <c r="AD138" i="2"/>
  <c r="AC138" i="2"/>
  <c r="K138" i="2"/>
  <c r="L138" i="2" s="1"/>
  <c r="G138" i="2"/>
  <c r="AD137" i="2"/>
  <c r="AC137" i="2"/>
  <c r="L137" i="2"/>
  <c r="K137" i="2"/>
  <c r="M137" i="2" s="1"/>
  <c r="G137" i="2"/>
  <c r="AD136" i="2"/>
  <c r="AC136" i="2"/>
  <c r="K136" i="2"/>
  <c r="L136" i="2" s="1"/>
  <c r="G136" i="2"/>
  <c r="AD135" i="2"/>
  <c r="AC135" i="2"/>
  <c r="L135" i="2"/>
  <c r="O135" i="2" s="1"/>
  <c r="P135" i="2" s="1"/>
  <c r="K135" i="2"/>
  <c r="M135" i="2" s="1"/>
  <c r="G135" i="2"/>
  <c r="AD134" i="2"/>
  <c r="AC134" i="2"/>
  <c r="K134" i="2"/>
  <c r="L134" i="2" s="1"/>
  <c r="G134" i="2"/>
  <c r="AD133" i="2"/>
  <c r="AC133" i="2"/>
  <c r="L133" i="2"/>
  <c r="K133" i="2"/>
  <c r="M133" i="2" s="1"/>
  <c r="G133" i="2"/>
  <c r="AD132" i="2"/>
  <c r="AC132" i="2"/>
  <c r="K132" i="2"/>
  <c r="L132" i="2" s="1"/>
  <c r="G132" i="2"/>
  <c r="AD131" i="2"/>
  <c r="AC131" i="2"/>
  <c r="L131" i="2"/>
  <c r="O131" i="2" s="1"/>
  <c r="P131" i="2" s="1"/>
  <c r="K131" i="2"/>
  <c r="M131" i="2" s="1"/>
  <c r="G131" i="2"/>
  <c r="AD130" i="2"/>
  <c r="AC130" i="2"/>
  <c r="K130" i="2"/>
  <c r="L130" i="2" s="1"/>
  <c r="G130" i="2"/>
  <c r="AD129" i="2"/>
  <c r="AC129" i="2"/>
  <c r="L129" i="2"/>
  <c r="K129" i="2"/>
  <c r="M129" i="2" s="1"/>
  <c r="G129" i="2"/>
  <c r="AD128" i="2"/>
  <c r="AC128" i="2"/>
  <c r="K128" i="2"/>
  <c r="L128" i="2" s="1"/>
  <c r="G128" i="2"/>
  <c r="AD127" i="2"/>
  <c r="AC127" i="2"/>
  <c r="L127" i="2"/>
  <c r="O127" i="2" s="1"/>
  <c r="P127" i="2" s="1"/>
  <c r="K127" i="2"/>
  <c r="M127" i="2" s="1"/>
  <c r="G127" i="2"/>
  <c r="AD126" i="2"/>
  <c r="AC126" i="2"/>
  <c r="K126" i="2"/>
  <c r="L126" i="2" s="1"/>
  <c r="G126" i="2"/>
  <c r="AD125" i="2"/>
  <c r="AC125" i="2"/>
  <c r="L125" i="2"/>
  <c r="K125" i="2"/>
  <c r="M125" i="2" s="1"/>
  <c r="G125" i="2"/>
  <c r="AD124" i="2"/>
  <c r="AC124" i="2"/>
  <c r="K124" i="2"/>
  <c r="L124" i="2" s="1"/>
  <c r="G124" i="2"/>
  <c r="AD123" i="2"/>
  <c r="AC123" i="2"/>
  <c r="L123" i="2"/>
  <c r="O123" i="2" s="1"/>
  <c r="P123" i="2" s="1"/>
  <c r="K123" i="2"/>
  <c r="M123" i="2" s="1"/>
  <c r="G123" i="2"/>
  <c r="AD122" i="2"/>
  <c r="AC122" i="2"/>
  <c r="K122" i="2"/>
  <c r="L122" i="2" s="1"/>
  <c r="G122" i="2"/>
  <c r="AD121" i="2"/>
  <c r="AC121" i="2"/>
  <c r="L121" i="2"/>
  <c r="K121" i="2"/>
  <c r="M121" i="2" s="1"/>
  <c r="G121" i="2"/>
  <c r="AD120" i="2"/>
  <c r="AC120" i="2"/>
  <c r="K120" i="2"/>
  <c r="L120" i="2" s="1"/>
  <c r="G120" i="2"/>
  <c r="AD119" i="2"/>
  <c r="AC119" i="2"/>
  <c r="L119" i="2"/>
  <c r="O119" i="2" s="1"/>
  <c r="P119" i="2" s="1"/>
  <c r="K119" i="2"/>
  <c r="M119" i="2" s="1"/>
  <c r="G119" i="2"/>
  <c r="AD118" i="2"/>
  <c r="AC118" i="2"/>
  <c r="K118" i="2"/>
  <c r="L118" i="2" s="1"/>
  <c r="G118" i="2"/>
  <c r="AD117" i="2"/>
  <c r="AC117" i="2"/>
  <c r="L117" i="2"/>
  <c r="K117" i="2"/>
  <c r="M117" i="2" s="1"/>
  <c r="G117" i="2"/>
  <c r="AD116" i="2"/>
  <c r="AC116" i="2"/>
  <c r="K116" i="2"/>
  <c r="L116" i="2" s="1"/>
  <c r="G116" i="2"/>
  <c r="AD115" i="2"/>
  <c r="AC115" i="2"/>
  <c r="L115" i="2"/>
  <c r="O115" i="2" s="1"/>
  <c r="P115" i="2" s="1"/>
  <c r="K115" i="2"/>
  <c r="M115" i="2" s="1"/>
  <c r="G115" i="2"/>
  <c r="AD114" i="2"/>
  <c r="AC114" i="2"/>
  <c r="K114" i="2"/>
  <c r="L114" i="2" s="1"/>
  <c r="G114" i="2"/>
  <c r="AD113" i="2"/>
  <c r="AC113" i="2"/>
  <c r="L113" i="2"/>
  <c r="K113" i="2"/>
  <c r="M113" i="2" s="1"/>
  <c r="G113" i="2"/>
  <c r="AD112" i="2"/>
  <c r="AC112" i="2"/>
  <c r="K112" i="2"/>
  <c r="L112" i="2" s="1"/>
  <c r="G112" i="2"/>
  <c r="AD111" i="2"/>
  <c r="AC111" i="2"/>
  <c r="L111" i="2"/>
  <c r="O111" i="2" s="1"/>
  <c r="P111" i="2" s="1"/>
  <c r="K111" i="2"/>
  <c r="M111" i="2" s="1"/>
  <c r="G111" i="2"/>
  <c r="AD110" i="2"/>
  <c r="AC110" i="2"/>
  <c r="K110" i="2"/>
  <c r="L110" i="2" s="1"/>
  <c r="G110" i="2"/>
  <c r="AD109" i="2"/>
  <c r="AC109" i="2"/>
  <c r="L109" i="2"/>
  <c r="K109" i="2"/>
  <c r="M109" i="2" s="1"/>
  <c r="G109" i="2"/>
  <c r="AD108" i="2"/>
  <c r="AC108" i="2"/>
  <c r="K108" i="2"/>
  <c r="L108" i="2" s="1"/>
  <c r="G108" i="2"/>
  <c r="AD107" i="2"/>
  <c r="AC107" i="2"/>
  <c r="L107" i="2"/>
  <c r="O107" i="2" s="1"/>
  <c r="P107" i="2" s="1"/>
  <c r="K107" i="2"/>
  <c r="M107" i="2" s="1"/>
  <c r="G107" i="2"/>
  <c r="AD106" i="2"/>
  <c r="AC106" i="2"/>
  <c r="K106" i="2"/>
  <c r="L106" i="2" s="1"/>
  <c r="G106" i="2"/>
  <c r="AD105" i="2"/>
  <c r="AC105" i="2"/>
  <c r="L105" i="2"/>
  <c r="K105" i="2"/>
  <c r="M105" i="2" s="1"/>
  <c r="G105" i="2"/>
  <c r="AD104" i="2"/>
  <c r="AC104" i="2"/>
  <c r="K104" i="2"/>
  <c r="L104" i="2" s="1"/>
  <c r="G104" i="2"/>
  <c r="AD103" i="2"/>
  <c r="AC103" i="2"/>
  <c r="L103" i="2"/>
  <c r="O103" i="2" s="1"/>
  <c r="P103" i="2" s="1"/>
  <c r="K103" i="2"/>
  <c r="M103" i="2" s="1"/>
  <c r="G103" i="2"/>
  <c r="AD102" i="2"/>
  <c r="AC102" i="2"/>
  <c r="K102" i="2"/>
  <c r="L102" i="2" s="1"/>
  <c r="G102" i="2"/>
  <c r="AD101" i="2"/>
  <c r="AC101" i="2"/>
  <c r="L101" i="2"/>
  <c r="K101" i="2"/>
  <c r="M101" i="2" s="1"/>
  <c r="G101" i="2"/>
  <c r="AD100" i="2"/>
  <c r="AC100" i="2"/>
  <c r="K100" i="2"/>
  <c r="L100" i="2" s="1"/>
  <c r="G100" i="2"/>
  <c r="AD99" i="2"/>
  <c r="AC99" i="2"/>
  <c r="L99" i="2"/>
  <c r="O99" i="2" s="1"/>
  <c r="P99" i="2" s="1"/>
  <c r="K99" i="2"/>
  <c r="M99" i="2" s="1"/>
  <c r="G99" i="2"/>
  <c r="AD98" i="2"/>
  <c r="AC98" i="2"/>
  <c r="K98" i="2"/>
  <c r="L98" i="2" s="1"/>
  <c r="G98" i="2"/>
  <c r="AD97" i="2"/>
  <c r="AC97" i="2"/>
  <c r="L97" i="2"/>
  <c r="K97" i="2"/>
  <c r="M97" i="2" s="1"/>
  <c r="G97" i="2"/>
  <c r="AD96" i="2"/>
  <c r="AC96" i="2"/>
  <c r="K96" i="2"/>
  <c r="L96" i="2" s="1"/>
  <c r="G96" i="2"/>
  <c r="AD95" i="2"/>
  <c r="AC95" i="2"/>
  <c r="L95" i="2"/>
  <c r="O95" i="2" s="1"/>
  <c r="P95" i="2" s="1"/>
  <c r="K95" i="2"/>
  <c r="M95" i="2" s="1"/>
  <c r="G95" i="2"/>
  <c r="AD94" i="2"/>
  <c r="AC94" i="2"/>
  <c r="K94" i="2"/>
  <c r="L94" i="2" s="1"/>
  <c r="G94" i="2"/>
  <c r="AD93" i="2"/>
  <c r="AC93" i="2"/>
  <c r="L93" i="2"/>
  <c r="K93" i="2"/>
  <c r="M93" i="2" s="1"/>
  <c r="G93" i="2"/>
  <c r="AD92" i="2"/>
  <c r="AC92" i="2"/>
  <c r="K92" i="2"/>
  <c r="L92" i="2" s="1"/>
  <c r="G92" i="2"/>
  <c r="AD91" i="2"/>
  <c r="AC91" i="2"/>
  <c r="L91" i="2"/>
  <c r="O91" i="2" s="1"/>
  <c r="P91" i="2" s="1"/>
  <c r="K91" i="2"/>
  <c r="M91" i="2" s="1"/>
  <c r="G91" i="2"/>
  <c r="AD90" i="2"/>
  <c r="AC90" i="2"/>
  <c r="K90" i="2"/>
  <c r="L90" i="2" s="1"/>
  <c r="G90" i="2"/>
  <c r="AD89" i="2"/>
  <c r="AC89" i="2"/>
  <c r="L89" i="2"/>
  <c r="K89" i="2"/>
  <c r="M89" i="2" s="1"/>
  <c r="G89" i="2"/>
  <c r="AD88" i="2"/>
  <c r="AC88" i="2"/>
  <c r="K88" i="2"/>
  <c r="L88" i="2" s="1"/>
  <c r="G88" i="2"/>
  <c r="AD87" i="2"/>
  <c r="AC87" i="2"/>
  <c r="L87" i="2"/>
  <c r="O87" i="2" s="1"/>
  <c r="P87" i="2" s="1"/>
  <c r="K87" i="2"/>
  <c r="M87" i="2" s="1"/>
  <c r="G87" i="2"/>
  <c r="AD86" i="2"/>
  <c r="AC86" i="2"/>
  <c r="K86" i="2"/>
  <c r="L86" i="2" s="1"/>
  <c r="G86" i="2"/>
  <c r="AD85" i="2"/>
  <c r="AC85" i="2"/>
  <c r="L85" i="2"/>
  <c r="K85" i="2"/>
  <c r="M85" i="2" s="1"/>
  <c r="G85" i="2"/>
  <c r="AD84" i="2"/>
  <c r="AC84" i="2"/>
  <c r="K84" i="2"/>
  <c r="L84" i="2" s="1"/>
  <c r="G84" i="2"/>
  <c r="AD83" i="2"/>
  <c r="AC83" i="2"/>
  <c r="L83" i="2"/>
  <c r="O83" i="2" s="1"/>
  <c r="P83" i="2" s="1"/>
  <c r="K83" i="2"/>
  <c r="M83" i="2" s="1"/>
  <c r="G83" i="2"/>
  <c r="AD82" i="2"/>
  <c r="AC82" i="2"/>
  <c r="K82" i="2"/>
  <c r="L82" i="2" s="1"/>
  <c r="G82" i="2"/>
  <c r="AD81" i="2"/>
  <c r="AC81" i="2"/>
  <c r="L81" i="2"/>
  <c r="K81" i="2"/>
  <c r="M81" i="2" s="1"/>
  <c r="G81" i="2"/>
  <c r="AD80" i="2"/>
  <c r="AC80" i="2"/>
  <c r="K80" i="2"/>
  <c r="L80" i="2" s="1"/>
  <c r="G80" i="2"/>
  <c r="AD79" i="2"/>
  <c r="AC79" i="2"/>
  <c r="L79" i="2"/>
  <c r="O79" i="2" s="1"/>
  <c r="P79" i="2" s="1"/>
  <c r="K79" i="2"/>
  <c r="M79" i="2" s="1"/>
  <c r="G79" i="2"/>
  <c r="AD78" i="2"/>
  <c r="AC78" i="2"/>
  <c r="K78" i="2"/>
  <c r="L78" i="2" s="1"/>
  <c r="G78" i="2"/>
  <c r="AD77" i="2"/>
  <c r="AC77" i="2"/>
  <c r="L77" i="2"/>
  <c r="K77" i="2"/>
  <c r="M77" i="2" s="1"/>
  <c r="G77" i="2"/>
  <c r="AD76" i="2"/>
  <c r="AC76" i="2"/>
  <c r="K76" i="2"/>
  <c r="L76" i="2" s="1"/>
  <c r="G76" i="2"/>
  <c r="AD75" i="2"/>
  <c r="AC75" i="2"/>
  <c r="L75" i="2"/>
  <c r="O75" i="2" s="1"/>
  <c r="P75" i="2" s="1"/>
  <c r="K75" i="2"/>
  <c r="M75" i="2" s="1"/>
  <c r="G75" i="2"/>
  <c r="AD74" i="2"/>
  <c r="AC74" i="2"/>
  <c r="K74" i="2"/>
  <c r="L74" i="2" s="1"/>
  <c r="G74" i="2"/>
  <c r="AD73" i="2"/>
  <c r="AC73" i="2"/>
  <c r="L73" i="2"/>
  <c r="K73" i="2"/>
  <c r="M73" i="2" s="1"/>
  <c r="G73" i="2"/>
  <c r="AD72" i="2"/>
  <c r="AC72" i="2"/>
  <c r="K72" i="2"/>
  <c r="L72" i="2" s="1"/>
  <c r="G72" i="2"/>
  <c r="AD71" i="2"/>
  <c r="AC71" i="2"/>
  <c r="L71" i="2"/>
  <c r="O71" i="2" s="1"/>
  <c r="P71" i="2" s="1"/>
  <c r="K71" i="2"/>
  <c r="M71" i="2" s="1"/>
  <c r="G71" i="2"/>
  <c r="AD70" i="2"/>
  <c r="AC70" i="2"/>
  <c r="K70" i="2"/>
  <c r="L70" i="2" s="1"/>
  <c r="G70" i="2"/>
  <c r="AD69" i="2"/>
  <c r="AC69" i="2"/>
  <c r="L69" i="2"/>
  <c r="K69" i="2"/>
  <c r="M69" i="2" s="1"/>
  <c r="G69" i="2"/>
  <c r="AD68" i="2"/>
  <c r="AC68" i="2"/>
  <c r="K68" i="2"/>
  <c r="L68" i="2" s="1"/>
  <c r="G68" i="2"/>
  <c r="AD67" i="2"/>
  <c r="AC67" i="2"/>
  <c r="L67" i="2"/>
  <c r="O67" i="2" s="1"/>
  <c r="P67" i="2" s="1"/>
  <c r="K67" i="2"/>
  <c r="M67" i="2" s="1"/>
  <c r="G67" i="2"/>
  <c r="AD66" i="2"/>
  <c r="AC66" i="2"/>
  <c r="K66" i="2"/>
  <c r="L66" i="2" s="1"/>
  <c r="G66" i="2"/>
  <c r="AD65" i="2"/>
  <c r="AC65" i="2"/>
  <c r="L65" i="2"/>
  <c r="K65" i="2"/>
  <c r="M65" i="2" s="1"/>
  <c r="G65" i="2"/>
  <c r="AD64" i="2"/>
  <c r="AC64" i="2"/>
  <c r="K64" i="2"/>
  <c r="L64" i="2" s="1"/>
  <c r="G64" i="2"/>
  <c r="AD63" i="2"/>
  <c r="AC63" i="2"/>
  <c r="L63" i="2"/>
  <c r="O63" i="2" s="1"/>
  <c r="P63" i="2" s="1"/>
  <c r="K63" i="2"/>
  <c r="M63" i="2" s="1"/>
  <c r="G63" i="2"/>
  <c r="AD62" i="2"/>
  <c r="AC62" i="2"/>
  <c r="K62" i="2"/>
  <c r="L62" i="2" s="1"/>
  <c r="G62" i="2"/>
  <c r="AD61" i="2"/>
  <c r="AC61" i="2"/>
  <c r="L61" i="2"/>
  <c r="K61" i="2"/>
  <c r="M61" i="2" s="1"/>
  <c r="G61" i="2"/>
  <c r="AD60" i="2"/>
  <c r="AC60" i="2"/>
  <c r="K60" i="2"/>
  <c r="L60" i="2" s="1"/>
  <c r="G60" i="2"/>
  <c r="AD59" i="2"/>
  <c r="AC59" i="2"/>
  <c r="L59" i="2"/>
  <c r="O59" i="2" s="1"/>
  <c r="P59" i="2" s="1"/>
  <c r="K59" i="2"/>
  <c r="M59" i="2" s="1"/>
  <c r="G59" i="2"/>
  <c r="AD58" i="2"/>
  <c r="AC58" i="2"/>
  <c r="K58" i="2"/>
  <c r="L58" i="2" s="1"/>
  <c r="G58" i="2"/>
  <c r="AD57" i="2"/>
  <c r="AC57" i="2"/>
  <c r="L57" i="2"/>
  <c r="K57" i="2"/>
  <c r="M57" i="2" s="1"/>
  <c r="G57" i="2"/>
  <c r="AD56" i="2"/>
  <c r="AC56" i="2"/>
  <c r="K56" i="2"/>
  <c r="L56" i="2" s="1"/>
  <c r="G56" i="2"/>
  <c r="AD55" i="2"/>
  <c r="AC55" i="2"/>
  <c r="L55" i="2"/>
  <c r="O55" i="2" s="1"/>
  <c r="P55" i="2" s="1"/>
  <c r="K55" i="2"/>
  <c r="M55" i="2" s="1"/>
  <c r="G55" i="2"/>
  <c r="AD54" i="2"/>
  <c r="AC54" i="2"/>
  <c r="K54" i="2"/>
  <c r="L54" i="2" s="1"/>
  <c r="G54" i="2"/>
  <c r="AD53" i="2"/>
  <c r="AC53" i="2"/>
  <c r="L53" i="2"/>
  <c r="K53" i="2"/>
  <c r="M53" i="2" s="1"/>
  <c r="G53" i="2"/>
  <c r="AD52" i="2"/>
  <c r="AC52" i="2"/>
  <c r="K52" i="2"/>
  <c r="L52" i="2" s="1"/>
  <c r="G52" i="2"/>
  <c r="AD51" i="2"/>
  <c r="AC51" i="2"/>
  <c r="L51" i="2"/>
  <c r="O51" i="2" s="1"/>
  <c r="P51" i="2" s="1"/>
  <c r="K51" i="2"/>
  <c r="M51" i="2" s="1"/>
  <c r="G51" i="2"/>
  <c r="AD50" i="2"/>
  <c r="AC50" i="2"/>
  <c r="K50" i="2"/>
  <c r="L50" i="2" s="1"/>
  <c r="G50" i="2"/>
  <c r="AD49" i="2"/>
  <c r="AC49" i="2"/>
  <c r="L49" i="2"/>
  <c r="K49" i="2"/>
  <c r="M49" i="2" s="1"/>
  <c r="G49" i="2"/>
  <c r="AD48" i="2"/>
  <c r="AC48" i="2"/>
  <c r="K48" i="2"/>
  <c r="L48" i="2" s="1"/>
  <c r="G48" i="2"/>
  <c r="AD47" i="2"/>
  <c r="AC47" i="2"/>
  <c r="L47" i="2"/>
  <c r="O47" i="2" s="1"/>
  <c r="P47" i="2" s="1"/>
  <c r="K47" i="2"/>
  <c r="M47" i="2" s="1"/>
  <c r="G47" i="2"/>
  <c r="AD46" i="2"/>
  <c r="AC46" i="2"/>
  <c r="K46" i="2"/>
  <c r="L46" i="2" s="1"/>
  <c r="G46" i="2"/>
  <c r="AD45" i="2"/>
  <c r="AC45" i="2"/>
  <c r="L45" i="2"/>
  <c r="K45" i="2"/>
  <c r="M45" i="2" s="1"/>
  <c r="G45" i="2"/>
  <c r="AD44" i="2"/>
  <c r="AC44" i="2"/>
  <c r="K44" i="2"/>
  <c r="L44" i="2" s="1"/>
  <c r="G44" i="2"/>
  <c r="AD43" i="2"/>
  <c r="AC43" i="2"/>
  <c r="L43" i="2"/>
  <c r="O43" i="2" s="1"/>
  <c r="P43" i="2" s="1"/>
  <c r="K43" i="2"/>
  <c r="M43" i="2" s="1"/>
  <c r="G43" i="2"/>
  <c r="AD42" i="2"/>
  <c r="AC42" i="2"/>
  <c r="K42" i="2"/>
  <c r="L42" i="2" s="1"/>
  <c r="G42" i="2"/>
  <c r="AD41" i="2"/>
  <c r="AC41" i="2"/>
  <c r="L41" i="2"/>
  <c r="K41" i="2"/>
  <c r="M41" i="2" s="1"/>
  <c r="G41" i="2"/>
  <c r="AD40" i="2"/>
  <c r="AC40" i="2"/>
  <c r="K40" i="2"/>
  <c r="L40" i="2" s="1"/>
  <c r="G40" i="2"/>
  <c r="AD39" i="2"/>
  <c r="AC39" i="2"/>
  <c r="L39" i="2"/>
  <c r="O39" i="2" s="1"/>
  <c r="P39" i="2" s="1"/>
  <c r="K39" i="2"/>
  <c r="M39" i="2" s="1"/>
  <c r="G39" i="2"/>
  <c r="AD38" i="2"/>
  <c r="AC38" i="2"/>
  <c r="K38" i="2"/>
  <c r="L38" i="2" s="1"/>
  <c r="G38" i="2"/>
  <c r="AD37" i="2"/>
  <c r="AC37" i="2"/>
  <c r="L37" i="2"/>
  <c r="K37" i="2"/>
  <c r="M37" i="2" s="1"/>
  <c r="G37" i="2"/>
  <c r="AD36" i="2"/>
  <c r="AC36" i="2"/>
  <c r="K36" i="2"/>
  <c r="L36" i="2" s="1"/>
  <c r="G36" i="2"/>
  <c r="AD35" i="2"/>
  <c r="AC35" i="2"/>
  <c r="L35" i="2"/>
  <c r="O35" i="2" s="1"/>
  <c r="P35" i="2" s="1"/>
  <c r="K35" i="2"/>
  <c r="M35" i="2" s="1"/>
  <c r="G35" i="2"/>
  <c r="AD34" i="2"/>
  <c r="AC34" i="2"/>
  <c r="K34" i="2"/>
  <c r="L34" i="2" s="1"/>
  <c r="G34" i="2"/>
  <c r="AD33" i="2"/>
  <c r="AC33" i="2"/>
  <c r="L33" i="2"/>
  <c r="K33" i="2"/>
  <c r="M33" i="2" s="1"/>
  <c r="G33" i="2"/>
  <c r="AD32" i="2"/>
  <c r="AC32" i="2"/>
  <c r="K32" i="2"/>
  <c r="L32" i="2" s="1"/>
  <c r="G32" i="2"/>
  <c r="AD31" i="2"/>
  <c r="AC31" i="2"/>
  <c r="L31" i="2"/>
  <c r="O31" i="2" s="1"/>
  <c r="P31" i="2" s="1"/>
  <c r="K31" i="2"/>
  <c r="M31" i="2" s="1"/>
  <c r="G31" i="2"/>
  <c r="AD30" i="2"/>
  <c r="AC30" i="2"/>
  <c r="K30" i="2"/>
  <c r="L30" i="2" s="1"/>
  <c r="G30" i="2"/>
  <c r="AD29" i="2"/>
  <c r="AC29" i="2"/>
  <c r="L29" i="2"/>
  <c r="K29" i="2"/>
  <c r="M29" i="2" s="1"/>
  <c r="G29" i="2"/>
  <c r="AD28" i="2"/>
  <c r="AC28" i="2"/>
  <c r="K28" i="2"/>
  <c r="L28" i="2" s="1"/>
  <c r="G28" i="2"/>
  <c r="AD27" i="2"/>
  <c r="AC27" i="2"/>
  <c r="L27" i="2"/>
  <c r="O27" i="2" s="1"/>
  <c r="P27" i="2" s="1"/>
  <c r="K27" i="2"/>
  <c r="M27" i="2" s="1"/>
  <c r="G27" i="2"/>
  <c r="AD26" i="2"/>
  <c r="AC26" i="2"/>
  <c r="K26" i="2"/>
  <c r="L26" i="2" s="1"/>
  <c r="G26" i="2"/>
  <c r="AD25" i="2"/>
  <c r="AC25" i="2"/>
  <c r="L25" i="2"/>
  <c r="K25" i="2"/>
  <c r="M25" i="2" s="1"/>
  <c r="G25" i="2"/>
  <c r="AD24" i="2"/>
  <c r="AC24" i="2"/>
  <c r="K24" i="2"/>
  <c r="L24" i="2" s="1"/>
  <c r="G24" i="2"/>
  <c r="AD23" i="2"/>
  <c r="AC23" i="2"/>
  <c r="L23" i="2"/>
  <c r="O23" i="2" s="1"/>
  <c r="P23" i="2" s="1"/>
  <c r="K23" i="2"/>
  <c r="M23" i="2" s="1"/>
  <c r="G23" i="2"/>
  <c r="AD22" i="2"/>
  <c r="AC22" i="2"/>
  <c r="K22" i="2"/>
  <c r="L22" i="2" s="1"/>
  <c r="G22" i="2"/>
  <c r="AD21" i="2"/>
  <c r="AC21" i="2"/>
  <c r="L21" i="2"/>
  <c r="K21" i="2"/>
  <c r="M21" i="2" s="1"/>
  <c r="G21" i="2"/>
  <c r="AD20" i="2"/>
  <c r="AC20" i="2"/>
  <c r="K20" i="2"/>
  <c r="L20" i="2" s="1"/>
  <c r="G20" i="2"/>
  <c r="AD19" i="2"/>
  <c r="AC19" i="2"/>
  <c r="L19" i="2"/>
  <c r="O19" i="2" s="1"/>
  <c r="P19" i="2" s="1"/>
  <c r="K19" i="2"/>
  <c r="M19" i="2" s="1"/>
  <c r="G19" i="2"/>
  <c r="AD18" i="2"/>
  <c r="AC18" i="2"/>
  <c r="K18" i="2"/>
  <c r="L18" i="2" s="1"/>
  <c r="G18" i="2"/>
  <c r="AD17" i="2"/>
  <c r="AC17" i="2"/>
  <c r="L17" i="2"/>
  <c r="K17" i="2"/>
  <c r="M17" i="2" s="1"/>
  <c r="G17" i="2"/>
  <c r="AD16" i="2"/>
  <c r="AC16" i="2"/>
  <c r="K16" i="2"/>
  <c r="L16" i="2" s="1"/>
  <c r="G16" i="2"/>
  <c r="AD15" i="2"/>
  <c r="AC15" i="2"/>
  <c r="L15" i="2"/>
  <c r="O15" i="2" s="1"/>
  <c r="P15" i="2" s="1"/>
  <c r="K15" i="2"/>
  <c r="M15" i="2" s="1"/>
  <c r="G15" i="2"/>
  <c r="AD14" i="2"/>
  <c r="AC14" i="2"/>
  <c r="K14" i="2"/>
  <c r="L14" i="2" s="1"/>
  <c r="G14" i="2"/>
  <c r="AD13" i="2"/>
  <c r="AC13" i="2"/>
  <c r="L13" i="2"/>
  <c r="K13" i="2"/>
  <c r="M13" i="2" s="1"/>
  <c r="G13" i="2"/>
  <c r="AD12" i="2"/>
  <c r="AC12" i="2"/>
  <c r="K12" i="2"/>
  <c r="L12" i="2" s="1"/>
  <c r="G12" i="2"/>
  <c r="AD11" i="2"/>
  <c r="AC11" i="2"/>
  <c r="L11" i="2"/>
  <c r="O11" i="2" s="1"/>
  <c r="P11" i="2" s="1"/>
  <c r="K11" i="2"/>
  <c r="M11" i="2" s="1"/>
  <c r="G11" i="2"/>
  <c r="AD10" i="2"/>
  <c r="AC10" i="2"/>
  <c r="K10" i="2"/>
  <c r="L10" i="2" s="1"/>
  <c r="G10" i="2"/>
  <c r="AD9" i="2"/>
  <c r="AC9" i="2"/>
  <c r="L9" i="2"/>
  <c r="K9" i="2"/>
  <c r="M9" i="2" s="1"/>
  <c r="G9" i="2"/>
  <c r="AD8" i="2"/>
  <c r="AC8" i="2"/>
  <c r="K8" i="2"/>
  <c r="L8" i="2" s="1"/>
  <c r="G8" i="2"/>
  <c r="AD7" i="2"/>
  <c r="AC7" i="2"/>
  <c r="L7" i="2"/>
  <c r="O7" i="2" s="1"/>
  <c r="P7" i="2" s="1"/>
  <c r="K7" i="2"/>
  <c r="M7" i="2" s="1"/>
  <c r="G7" i="2"/>
  <c r="AD6" i="2"/>
  <c r="AC6" i="2"/>
  <c r="K6" i="2"/>
  <c r="L6" i="2" s="1"/>
  <c r="G6" i="2"/>
  <c r="AD5" i="2"/>
  <c r="AC5" i="2"/>
  <c r="L5" i="2"/>
  <c r="K5" i="2"/>
  <c r="M5" i="2" s="1"/>
  <c r="G5" i="2"/>
  <c r="AD4" i="2"/>
  <c r="AC4" i="2"/>
  <c r="K4" i="2"/>
  <c r="L4" i="2" s="1"/>
  <c r="G4" i="2"/>
  <c r="AD3" i="2"/>
  <c r="AC3" i="2"/>
  <c r="L3" i="2"/>
  <c r="O3" i="2" s="1"/>
  <c r="P3" i="2" s="1"/>
  <c r="K3" i="2"/>
  <c r="M3" i="2" s="1"/>
  <c r="G3" i="2"/>
  <c r="AD2" i="2"/>
  <c r="AC2" i="2"/>
  <c r="K2" i="2"/>
  <c r="L2" i="2" s="1"/>
  <c r="G2" i="2"/>
  <c r="O5" i="2" l="1"/>
  <c r="P5" i="2" s="1"/>
  <c r="O9" i="2"/>
  <c r="P9" i="2" s="1"/>
  <c r="O13" i="2"/>
  <c r="P13" i="2" s="1"/>
  <c r="O17" i="2"/>
  <c r="P17" i="2" s="1"/>
  <c r="O21" i="2"/>
  <c r="P21" i="2" s="1"/>
  <c r="O25" i="2"/>
  <c r="P25" i="2" s="1"/>
  <c r="O29" i="2"/>
  <c r="P29" i="2" s="1"/>
  <c r="O33" i="2"/>
  <c r="P33" i="2" s="1"/>
  <c r="O37" i="2"/>
  <c r="P37" i="2" s="1"/>
  <c r="O41" i="2"/>
  <c r="P41" i="2" s="1"/>
  <c r="O45" i="2"/>
  <c r="P45" i="2" s="1"/>
  <c r="O49" i="2"/>
  <c r="P49" i="2" s="1"/>
  <c r="O53" i="2"/>
  <c r="P53" i="2" s="1"/>
  <c r="O57" i="2"/>
  <c r="P57" i="2" s="1"/>
  <c r="O61" i="2"/>
  <c r="P61" i="2" s="1"/>
  <c r="O65" i="2"/>
  <c r="P65" i="2" s="1"/>
  <c r="O69" i="2"/>
  <c r="P69" i="2" s="1"/>
  <c r="O73" i="2"/>
  <c r="P73" i="2" s="1"/>
  <c r="O77" i="2"/>
  <c r="P77" i="2" s="1"/>
  <c r="O81" i="2"/>
  <c r="P81" i="2" s="1"/>
  <c r="O85" i="2"/>
  <c r="P85" i="2" s="1"/>
  <c r="O89" i="2"/>
  <c r="P89" i="2" s="1"/>
  <c r="O93" i="2"/>
  <c r="P93" i="2" s="1"/>
  <c r="O97" i="2"/>
  <c r="P97" i="2" s="1"/>
  <c r="O101" i="2"/>
  <c r="P101" i="2" s="1"/>
  <c r="O105" i="2"/>
  <c r="P105" i="2" s="1"/>
  <c r="O109" i="2"/>
  <c r="P109" i="2" s="1"/>
  <c r="O113" i="2"/>
  <c r="P113" i="2" s="1"/>
  <c r="O117" i="2"/>
  <c r="P117" i="2" s="1"/>
  <c r="O121" i="2"/>
  <c r="P121" i="2" s="1"/>
  <c r="O125" i="2"/>
  <c r="P125" i="2" s="1"/>
  <c r="O129" i="2"/>
  <c r="P129" i="2" s="1"/>
  <c r="O133" i="2"/>
  <c r="P133" i="2" s="1"/>
  <c r="O137" i="2"/>
  <c r="P137" i="2" s="1"/>
  <c r="O141" i="2"/>
  <c r="P141" i="2" s="1"/>
  <c r="O145" i="2"/>
  <c r="P145" i="2" s="1"/>
  <c r="O149" i="2"/>
  <c r="P149" i="2" s="1"/>
  <c r="O153" i="2"/>
  <c r="P153" i="2" s="1"/>
  <c r="O157" i="2"/>
  <c r="P157" i="2" s="1"/>
  <c r="O161" i="2"/>
  <c r="P161" i="2" s="1"/>
  <c r="O165" i="2"/>
  <c r="P165" i="2" s="1"/>
  <c r="O169" i="2"/>
  <c r="P169" i="2" s="1"/>
  <c r="O173" i="2"/>
  <c r="P173" i="2" s="1"/>
  <c r="O177" i="2"/>
  <c r="P177" i="2" s="1"/>
  <c r="O181" i="2"/>
  <c r="P181" i="2" s="1"/>
  <c r="O185" i="2"/>
  <c r="P185" i="2" s="1"/>
  <c r="O189" i="2"/>
  <c r="P189" i="2" s="1"/>
  <c r="O193" i="2"/>
  <c r="P193" i="2" s="1"/>
  <c r="O197" i="2"/>
  <c r="P197" i="2" s="1"/>
  <c r="O201" i="2"/>
  <c r="P201" i="2" s="1"/>
  <c r="O205" i="2"/>
  <c r="P205" i="2" s="1"/>
  <c r="O209" i="2"/>
  <c r="P209" i="2" s="1"/>
  <c r="O213" i="2"/>
  <c r="P213" i="2" s="1"/>
  <c r="O217" i="2"/>
  <c r="P217" i="2" s="1"/>
  <c r="O221" i="2"/>
  <c r="P221" i="2" s="1"/>
  <c r="O225" i="2"/>
  <c r="P225" i="2" s="1"/>
  <c r="O229" i="2"/>
  <c r="P229" i="2" s="1"/>
  <c r="O233" i="2"/>
  <c r="P233" i="2" s="1"/>
  <c r="O237" i="2"/>
  <c r="P237" i="2" s="1"/>
  <c r="O241" i="2"/>
  <c r="P241" i="2" s="1"/>
  <c r="O245" i="2"/>
  <c r="P245" i="2" s="1"/>
  <c r="O249" i="2"/>
  <c r="P249" i="2" s="1"/>
  <c r="O253" i="2"/>
  <c r="P253" i="2" s="1"/>
  <c r="O257" i="2"/>
  <c r="P257" i="2" s="1"/>
  <c r="O261" i="2"/>
  <c r="P261" i="2" s="1"/>
  <c r="O265" i="2"/>
  <c r="P265" i="2" s="1"/>
  <c r="O269" i="2"/>
  <c r="P269" i="2" s="1"/>
  <c r="O273" i="2"/>
  <c r="P273" i="2" s="1"/>
  <c r="O277" i="2"/>
  <c r="P277" i="2" s="1"/>
  <c r="O281" i="2"/>
  <c r="P281" i="2" s="1"/>
  <c r="O285" i="2"/>
  <c r="P285" i="2" s="1"/>
  <c r="O289" i="2"/>
  <c r="P289" i="2" s="1"/>
  <c r="O293" i="2"/>
  <c r="P293" i="2" s="1"/>
  <c r="O297" i="2"/>
  <c r="P297" i="2" s="1"/>
  <c r="O301" i="2"/>
  <c r="P301" i="2" s="1"/>
  <c r="O305" i="2"/>
  <c r="P305" i="2" s="1"/>
  <c r="O309" i="2"/>
  <c r="P309" i="2" s="1"/>
  <c r="O313" i="2"/>
  <c r="P313" i="2" s="1"/>
  <c r="O317" i="2"/>
  <c r="P317" i="2" s="1"/>
  <c r="O321" i="2"/>
  <c r="P321" i="2" s="1"/>
  <c r="O325" i="2"/>
  <c r="P325" i="2" s="1"/>
  <c r="O329" i="2"/>
  <c r="P329" i="2" s="1"/>
  <c r="O333" i="2"/>
  <c r="P333" i="2" s="1"/>
  <c r="O337" i="2"/>
  <c r="P337" i="2" s="1"/>
  <c r="O341" i="2"/>
  <c r="P341" i="2" s="1"/>
  <c r="O345" i="2"/>
  <c r="P345" i="2" s="1"/>
  <c r="O349" i="2"/>
  <c r="P349" i="2" s="1"/>
  <c r="O353" i="2"/>
  <c r="P353" i="2" s="1"/>
  <c r="O357" i="2"/>
  <c r="P357" i="2" s="1"/>
  <c r="O361" i="2"/>
  <c r="P361" i="2" s="1"/>
  <c r="O365" i="2"/>
  <c r="P365" i="2" s="1"/>
  <c r="O369" i="2"/>
  <c r="P369" i="2" s="1"/>
  <c r="O373" i="2"/>
  <c r="P373" i="2" s="1"/>
  <c r="O377" i="2"/>
  <c r="P377" i="2" s="1"/>
  <c r="O381" i="2"/>
  <c r="P381" i="2" s="1"/>
  <c r="O385" i="2"/>
  <c r="P385" i="2" s="1"/>
  <c r="O389" i="2"/>
  <c r="P389" i="2" s="1"/>
  <c r="O393" i="2"/>
  <c r="P393" i="2" s="1"/>
  <c r="O397" i="2"/>
  <c r="P397" i="2" s="1"/>
  <c r="O401" i="2"/>
  <c r="P401" i="2" s="1"/>
  <c r="O405" i="2"/>
  <c r="P405" i="2" s="1"/>
  <c r="O409" i="2"/>
  <c r="P409" i="2" s="1"/>
  <c r="O413" i="2"/>
  <c r="P413" i="2" s="1"/>
  <c r="O417" i="2"/>
  <c r="P417" i="2" s="1"/>
  <c r="O421" i="2"/>
  <c r="P421" i="2" s="1"/>
  <c r="O425" i="2"/>
  <c r="P425" i="2" s="1"/>
  <c r="O429" i="2"/>
  <c r="P429" i="2" s="1"/>
  <c r="O433" i="2"/>
  <c r="P433" i="2" s="1"/>
  <c r="O437" i="2"/>
  <c r="P437" i="2" s="1"/>
  <c r="O441" i="2"/>
  <c r="P441" i="2" s="1"/>
  <c r="O445" i="2"/>
  <c r="P445" i="2" s="1"/>
  <c r="O449" i="2"/>
  <c r="P449" i="2" s="1"/>
  <c r="O453" i="2"/>
  <c r="P453" i="2" s="1"/>
  <c r="O457" i="2"/>
  <c r="P457" i="2" s="1"/>
  <c r="O461" i="2"/>
  <c r="P461" i="2" s="1"/>
  <c r="O465" i="2"/>
  <c r="P465" i="2" s="1"/>
  <c r="O469" i="2"/>
  <c r="P469" i="2" s="1"/>
  <c r="O473" i="2"/>
  <c r="P473" i="2" s="1"/>
  <c r="O477" i="2"/>
  <c r="P477" i="2" s="1"/>
  <c r="O481" i="2"/>
  <c r="P481" i="2" s="1"/>
  <c r="O485" i="2"/>
  <c r="P485" i="2" s="1"/>
  <c r="O489" i="2"/>
  <c r="P489" i="2" s="1"/>
  <c r="O493" i="2"/>
  <c r="P493" i="2" s="1"/>
  <c r="O497" i="2"/>
  <c r="P497" i="2" s="1"/>
  <c r="O501" i="2"/>
  <c r="P501" i="2" s="1"/>
  <c r="O505" i="2"/>
  <c r="P505" i="2" s="1"/>
  <c r="O509" i="2"/>
  <c r="P509" i="2" s="1"/>
  <c r="O513" i="2"/>
  <c r="P513" i="2" s="1"/>
  <c r="O517" i="2"/>
  <c r="P517" i="2" s="1"/>
  <c r="O521" i="2"/>
  <c r="P521" i="2" s="1"/>
  <c r="O525" i="2"/>
  <c r="P525" i="2" s="1"/>
  <c r="O529" i="2"/>
  <c r="P529" i="2" s="1"/>
  <c r="O533" i="2"/>
  <c r="P533" i="2" s="1"/>
  <c r="O537" i="2"/>
  <c r="P537" i="2" s="1"/>
  <c r="O541" i="2"/>
  <c r="P541" i="2" s="1"/>
  <c r="O545" i="2"/>
  <c r="P545" i="2" s="1"/>
  <c r="O549" i="2"/>
  <c r="P549" i="2" s="1"/>
  <c r="O553" i="2"/>
  <c r="P553" i="2" s="1"/>
  <c r="O557" i="2"/>
  <c r="P557" i="2" s="1"/>
  <c r="O561" i="2"/>
  <c r="P561" i="2" s="1"/>
  <c r="O565" i="2"/>
  <c r="P565" i="2" s="1"/>
  <c r="O569" i="2"/>
  <c r="P569" i="2" s="1"/>
  <c r="O573" i="2"/>
  <c r="P573" i="2" s="1"/>
  <c r="O577" i="2"/>
  <c r="P577" i="2" s="1"/>
  <c r="O581" i="2"/>
  <c r="P581" i="2" s="1"/>
  <c r="O585" i="2"/>
  <c r="P585" i="2" s="1"/>
  <c r="O589" i="2"/>
  <c r="P589" i="2" s="1"/>
  <c r="O593" i="2"/>
  <c r="P593" i="2" s="1"/>
  <c r="O597" i="2"/>
  <c r="P597" i="2" s="1"/>
  <c r="O601" i="2"/>
  <c r="P601" i="2" s="1"/>
  <c r="O605" i="2"/>
  <c r="P605" i="2" s="1"/>
  <c r="O609" i="2"/>
  <c r="P609" i="2" s="1"/>
  <c r="O613" i="2"/>
  <c r="P613" i="2" s="1"/>
  <c r="O617" i="2"/>
  <c r="P617" i="2" s="1"/>
  <c r="O621" i="2"/>
  <c r="P621" i="2" s="1"/>
  <c r="O625" i="2"/>
  <c r="P625" i="2" s="1"/>
  <c r="O629" i="2"/>
  <c r="P629" i="2" s="1"/>
  <c r="O633" i="2"/>
  <c r="P633" i="2" s="1"/>
  <c r="O637" i="2"/>
  <c r="P637" i="2" s="1"/>
  <c r="O641" i="2"/>
  <c r="P641" i="2" s="1"/>
  <c r="O645" i="2"/>
  <c r="P645" i="2" s="1"/>
  <c r="O649" i="2"/>
  <c r="P649" i="2" s="1"/>
  <c r="O653" i="2"/>
  <c r="P653" i="2" s="1"/>
  <c r="O657" i="2"/>
  <c r="P657" i="2" s="1"/>
  <c r="O661" i="2"/>
  <c r="P661" i="2" s="1"/>
  <c r="O665" i="2"/>
  <c r="P665" i="2" s="1"/>
  <c r="O669" i="2"/>
  <c r="P669" i="2" s="1"/>
  <c r="O673" i="2"/>
  <c r="P673" i="2" s="1"/>
  <c r="O677" i="2"/>
  <c r="P677" i="2" s="1"/>
  <c r="O681" i="2"/>
  <c r="P681" i="2" s="1"/>
  <c r="O685" i="2"/>
  <c r="P685" i="2" s="1"/>
  <c r="O689" i="2"/>
  <c r="P689" i="2" s="1"/>
  <c r="O693" i="2"/>
  <c r="P693" i="2" s="1"/>
  <c r="O697" i="2"/>
  <c r="P697" i="2" s="1"/>
  <c r="O701" i="2"/>
  <c r="P701" i="2" s="1"/>
  <c r="O705" i="2"/>
  <c r="P705" i="2" s="1"/>
  <c r="O709" i="2"/>
  <c r="P709" i="2" s="1"/>
  <c r="O713" i="2"/>
  <c r="P713" i="2" s="1"/>
  <c r="O717" i="2"/>
  <c r="P717" i="2" s="1"/>
  <c r="O721" i="2"/>
  <c r="P721" i="2" s="1"/>
  <c r="O725" i="2"/>
  <c r="P725" i="2" s="1"/>
  <c r="O729" i="2"/>
  <c r="P729" i="2" s="1"/>
  <c r="O733" i="2"/>
  <c r="P733" i="2" s="1"/>
  <c r="O737" i="2"/>
  <c r="P737" i="2" s="1"/>
  <c r="O741" i="2"/>
  <c r="P741" i="2" s="1"/>
  <c r="O745" i="2"/>
  <c r="P745" i="2" s="1"/>
  <c r="O749" i="2"/>
  <c r="P749" i="2" s="1"/>
  <c r="O753" i="2"/>
  <c r="P753" i="2" s="1"/>
  <c r="O757" i="2"/>
  <c r="P757" i="2" s="1"/>
  <c r="O761" i="2"/>
  <c r="P761" i="2" s="1"/>
  <c r="O765" i="2"/>
  <c r="P765" i="2" s="1"/>
  <c r="O769" i="2"/>
  <c r="P769" i="2" s="1"/>
  <c r="O773" i="2"/>
  <c r="P773" i="2" s="1"/>
  <c r="O777" i="2"/>
  <c r="P777" i="2" s="1"/>
  <c r="O781" i="2"/>
  <c r="P781" i="2" s="1"/>
  <c r="O785" i="2"/>
  <c r="P785" i="2" s="1"/>
  <c r="O789" i="2"/>
  <c r="P789" i="2" s="1"/>
  <c r="O793" i="2"/>
  <c r="P793" i="2" s="1"/>
  <c r="O797" i="2"/>
  <c r="P797" i="2" s="1"/>
  <c r="O801" i="2"/>
  <c r="P801" i="2" s="1"/>
  <c r="O805" i="2"/>
  <c r="P805" i="2" s="1"/>
  <c r="O809" i="2"/>
  <c r="P809" i="2" s="1"/>
  <c r="O813" i="2"/>
  <c r="P813" i="2" s="1"/>
  <c r="O817" i="2"/>
  <c r="P817" i="2" s="1"/>
  <c r="O821" i="2"/>
  <c r="P821" i="2" s="1"/>
  <c r="O825" i="2"/>
  <c r="P825" i="2" s="1"/>
  <c r="O829" i="2"/>
  <c r="P829" i="2" s="1"/>
  <c r="O833" i="2"/>
  <c r="P833" i="2" s="1"/>
  <c r="O837" i="2"/>
  <c r="P837" i="2" s="1"/>
  <c r="O841" i="2"/>
  <c r="P841" i="2" s="1"/>
  <c r="O845" i="2"/>
  <c r="P845" i="2" s="1"/>
  <c r="O849" i="2"/>
  <c r="P849" i="2" s="1"/>
  <c r="O853" i="2"/>
  <c r="P853" i="2" s="1"/>
  <c r="O857" i="2"/>
  <c r="P857" i="2" s="1"/>
  <c r="O861" i="2"/>
  <c r="P861" i="2" s="1"/>
  <c r="O865" i="2"/>
  <c r="P865" i="2" s="1"/>
  <c r="O869" i="2"/>
  <c r="P869" i="2" s="1"/>
  <c r="O873" i="2"/>
  <c r="P873" i="2" s="1"/>
  <c r="O877" i="2"/>
  <c r="P877" i="2" s="1"/>
  <c r="O881" i="2"/>
  <c r="P881" i="2" s="1"/>
  <c r="O885" i="2"/>
  <c r="P885" i="2" s="1"/>
  <c r="O889" i="2"/>
  <c r="P889" i="2" s="1"/>
  <c r="O893" i="2"/>
  <c r="P893" i="2" s="1"/>
  <c r="O897" i="2"/>
  <c r="P897" i="2" s="1"/>
  <c r="O901" i="2"/>
  <c r="P901" i="2" s="1"/>
  <c r="O905" i="2"/>
  <c r="P905" i="2" s="1"/>
  <c r="O909" i="2"/>
  <c r="P909" i="2" s="1"/>
  <c r="O913" i="2"/>
  <c r="P913" i="2" s="1"/>
  <c r="O917" i="2"/>
  <c r="P917" i="2" s="1"/>
  <c r="O921" i="2"/>
  <c r="P921" i="2" s="1"/>
  <c r="O925" i="2"/>
  <c r="P925" i="2" s="1"/>
  <c r="O929" i="2"/>
  <c r="P929" i="2" s="1"/>
  <c r="O933" i="2"/>
  <c r="P933" i="2" s="1"/>
  <c r="O937" i="2"/>
  <c r="P937" i="2" s="1"/>
  <c r="O941" i="2"/>
  <c r="P941" i="2" s="1"/>
  <c r="O945" i="2"/>
  <c r="P945" i="2" s="1"/>
  <c r="O949" i="2"/>
  <c r="P949" i="2" s="1"/>
  <c r="O953" i="2"/>
  <c r="P953" i="2" s="1"/>
  <c r="O957" i="2"/>
  <c r="P957" i="2" s="1"/>
  <c r="O961" i="2"/>
  <c r="P961" i="2" s="1"/>
  <c r="O965" i="2"/>
  <c r="P965" i="2" s="1"/>
  <c r="O969" i="2"/>
  <c r="P969" i="2" s="1"/>
  <c r="O973" i="2"/>
  <c r="P973" i="2" s="1"/>
  <c r="O977" i="2"/>
  <c r="P977" i="2" s="1"/>
  <c r="O981" i="2"/>
  <c r="P981" i="2" s="1"/>
  <c r="O985" i="2"/>
  <c r="P985" i="2" s="1"/>
  <c r="O989" i="2"/>
  <c r="P989" i="2" s="1"/>
  <c r="O993" i="2"/>
  <c r="P993" i="2" s="1"/>
  <c r="O997" i="2"/>
  <c r="P997" i="2" s="1"/>
  <c r="O1001" i="2"/>
  <c r="P1001" i="2" s="1"/>
  <c r="O1005" i="2"/>
  <c r="P1005" i="2" s="1"/>
  <c r="O1009" i="2"/>
  <c r="P1009" i="2" s="1"/>
  <c r="O1013" i="2"/>
  <c r="P1013" i="2" s="1"/>
  <c r="O1017" i="2"/>
  <c r="P1017" i="2" s="1"/>
  <c r="O1021" i="2"/>
  <c r="P1021" i="2" s="1"/>
  <c r="O1025" i="2"/>
  <c r="P1025" i="2" s="1"/>
  <c r="O1029" i="2"/>
  <c r="P1029" i="2" s="1"/>
  <c r="O1033" i="2"/>
  <c r="P1033" i="2" s="1"/>
  <c r="O1037" i="2"/>
  <c r="P1037" i="2" s="1"/>
  <c r="O1041" i="2"/>
  <c r="P1041" i="2" s="1"/>
  <c r="O1045" i="2"/>
  <c r="P1045" i="2" s="1"/>
  <c r="O1049" i="2"/>
  <c r="P1049" i="2" s="1"/>
  <c r="O1053" i="2"/>
  <c r="P1053" i="2" s="1"/>
  <c r="O1057" i="2"/>
  <c r="P1057" i="2" s="1"/>
  <c r="O1061" i="2"/>
  <c r="P1061" i="2" s="1"/>
  <c r="O1065" i="2"/>
  <c r="P1065" i="2" s="1"/>
  <c r="O1069" i="2"/>
  <c r="P1069" i="2" s="1"/>
  <c r="O1073" i="2"/>
  <c r="P1073" i="2" s="1"/>
  <c r="O1077" i="2"/>
  <c r="P1077" i="2" s="1"/>
  <c r="O1081" i="2"/>
  <c r="P1081" i="2" s="1"/>
  <c r="O1085" i="2"/>
  <c r="P1085" i="2" s="1"/>
  <c r="O1089" i="2"/>
  <c r="P1089" i="2" s="1"/>
  <c r="O1093" i="2"/>
  <c r="P1093" i="2" s="1"/>
  <c r="O1097" i="2"/>
  <c r="P1097" i="2" s="1"/>
  <c r="O1101" i="2"/>
  <c r="P1101" i="2" s="1"/>
  <c r="O1105" i="2"/>
  <c r="P1105" i="2" s="1"/>
  <c r="O1109" i="2"/>
  <c r="P1109" i="2" s="1"/>
  <c r="O1113" i="2"/>
  <c r="P1113" i="2" s="1"/>
  <c r="O1117" i="2"/>
  <c r="P1117" i="2" s="1"/>
  <c r="O1121" i="2"/>
  <c r="P1121" i="2" s="1"/>
  <c r="O1125" i="2"/>
  <c r="P1125" i="2" s="1"/>
  <c r="O1129" i="2"/>
  <c r="P1129" i="2" s="1"/>
  <c r="O1133" i="2"/>
  <c r="P1133" i="2" s="1"/>
  <c r="O1137" i="2"/>
  <c r="P1137" i="2" s="1"/>
  <c r="O1141" i="2"/>
  <c r="P1141" i="2" s="1"/>
  <c r="O1145" i="2"/>
  <c r="P1145" i="2" s="1"/>
  <c r="O1149" i="2"/>
  <c r="P1149" i="2" s="1"/>
  <c r="O1153" i="2"/>
  <c r="P1153" i="2" s="1"/>
  <c r="O1157" i="2"/>
  <c r="P1157" i="2" s="1"/>
  <c r="O1161" i="2"/>
  <c r="P1161" i="2" s="1"/>
  <c r="O1165" i="2"/>
  <c r="P1165" i="2" s="1"/>
  <c r="O1169" i="2"/>
  <c r="P1169" i="2" s="1"/>
  <c r="O1173" i="2"/>
  <c r="P1173" i="2" s="1"/>
  <c r="O1177" i="2"/>
  <c r="P1177" i="2" s="1"/>
  <c r="O1181" i="2"/>
  <c r="P1181" i="2" s="1"/>
  <c r="O1185" i="2"/>
  <c r="P1185" i="2" s="1"/>
  <c r="O1189" i="2"/>
  <c r="P1189" i="2" s="1"/>
  <c r="O1193" i="2"/>
  <c r="P1193" i="2" s="1"/>
  <c r="O1197" i="2"/>
  <c r="P1197" i="2" s="1"/>
  <c r="O1201" i="2"/>
  <c r="P1201" i="2" s="1"/>
  <c r="O1205" i="2"/>
  <c r="P1205" i="2" s="1"/>
  <c r="O1209" i="2"/>
  <c r="P1209" i="2" s="1"/>
  <c r="O1213" i="2"/>
  <c r="P1213" i="2" s="1"/>
  <c r="O1217" i="2"/>
  <c r="P1217" i="2" s="1"/>
  <c r="O1221" i="2"/>
  <c r="P1221" i="2" s="1"/>
  <c r="O1225" i="2"/>
  <c r="P1225" i="2" s="1"/>
  <c r="O1229" i="2"/>
  <c r="P1229" i="2" s="1"/>
  <c r="O1233" i="2"/>
  <c r="P1233" i="2" s="1"/>
  <c r="O1237" i="2"/>
  <c r="P1237" i="2" s="1"/>
  <c r="O1241" i="2"/>
  <c r="P1241" i="2" s="1"/>
  <c r="O1245" i="2"/>
  <c r="P1245" i="2" s="1"/>
  <c r="O1249" i="2"/>
  <c r="P1249" i="2" s="1"/>
  <c r="O1253" i="2"/>
  <c r="P1253" i="2" s="1"/>
  <c r="O1257" i="2"/>
  <c r="P1257" i="2" s="1"/>
  <c r="O1261" i="2"/>
  <c r="P1261" i="2" s="1"/>
  <c r="O1265" i="2"/>
  <c r="P1265" i="2" s="1"/>
  <c r="O1269" i="2"/>
  <c r="P1269" i="2" s="1"/>
  <c r="O1273" i="2"/>
  <c r="P1273" i="2" s="1"/>
  <c r="O1277" i="2"/>
  <c r="P1277" i="2" s="1"/>
  <c r="O1281" i="2"/>
  <c r="P1281" i="2" s="1"/>
  <c r="O1285" i="2"/>
  <c r="P1285" i="2" s="1"/>
  <c r="O1289" i="2"/>
  <c r="P1289" i="2" s="1"/>
  <c r="O1293" i="2"/>
  <c r="P1293" i="2" s="1"/>
  <c r="O1297" i="2"/>
  <c r="P1297" i="2" s="1"/>
  <c r="O1301" i="2"/>
  <c r="P1301" i="2" s="1"/>
  <c r="O1305" i="2"/>
  <c r="P1305" i="2" s="1"/>
  <c r="O1309" i="2"/>
  <c r="P1309" i="2" s="1"/>
  <c r="O1313" i="2"/>
  <c r="P1313" i="2" s="1"/>
  <c r="O1317" i="2"/>
  <c r="P1317" i="2" s="1"/>
  <c r="O1321" i="2"/>
  <c r="P1321" i="2" s="1"/>
  <c r="O1325" i="2"/>
  <c r="P1325" i="2" s="1"/>
  <c r="O1329" i="2"/>
  <c r="P1329" i="2" s="1"/>
  <c r="O1333" i="2"/>
  <c r="P1333" i="2" s="1"/>
  <c r="O1337" i="2"/>
  <c r="P1337" i="2" s="1"/>
  <c r="O1341" i="2"/>
  <c r="P1341" i="2" s="1"/>
  <c r="O1345" i="2"/>
  <c r="P1345" i="2" s="1"/>
  <c r="O1349" i="2"/>
  <c r="P1349" i="2" s="1"/>
  <c r="O1353" i="2"/>
  <c r="P1353" i="2" s="1"/>
  <c r="O1357" i="2"/>
  <c r="P1357" i="2" s="1"/>
  <c r="O1361" i="2"/>
  <c r="P1361" i="2" s="1"/>
  <c r="O1365" i="2"/>
  <c r="P1365" i="2" s="1"/>
  <c r="O1369" i="2"/>
  <c r="P1369" i="2" s="1"/>
  <c r="O1373" i="2"/>
  <c r="P1373" i="2" s="1"/>
  <c r="O1377" i="2"/>
  <c r="P1377" i="2" s="1"/>
  <c r="O1381" i="2"/>
  <c r="P1381" i="2" s="1"/>
  <c r="O1385" i="2"/>
  <c r="P1385" i="2" s="1"/>
  <c r="O1389" i="2"/>
  <c r="P1389" i="2" s="1"/>
  <c r="O1393" i="2"/>
  <c r="P1393" i="2" s="1"/>
  <c r="O1397" i="2"/>
  <c r="P1397" i="2" s="1"/>
  <c r="O1401" i="2"/>
  <c r="P1401" i="2" s="1"/>
  <c r="O1405" i="2"/>
  <c r="P1405" i="2" s="1"/>
  <c r="O1409" i="2"/>
  <c r="P1409" i="2" s="1"/>
  <c r="O1413" i="2"/>
  <c r="P1413" i="2" s="1"/>
  <c r="O1417" i="2"/>
  <c r="P1417" i="2" s="1"/>
  <c r="O1421" i="2"/>
  <c r="P1421" i="2" s="1"/>
  <c r="O1425" i="2"/>
  <c r="P1425" i="2" s="1"/>
  <c r="O1429" i="2"/>
  <c r="P1429" i="2" s="1"/>
  <c r="O1433" i="2"/>
  <c r="P1433" i="2" s="1"/>
  <c r="O1437" i="2"/>
  <c r="P1437" i="2" s="1"/>
  <c r="O1441" i="2"/>
  <c r="P1441" i="2" s="1"/>
  <c r="O1445" i="2"/>
  <c r="P1445" i="2" s="1"/>
  <c r="O1449" i="2"/>
  <c r="P1449" i="2" s="1"/>
  <c r="O1453" i="2"/>
  <c r="P1453" i="2" s="1"/>
  <c r="O1457" i="2"/>
  <c r="P1457" i="2" s="1"/>
  <c r="O1461" i="2"/>
  <c r="P1461" i="2" s="1"/>
  <c r="O1465" i="2"/>
  <c r="P1465" i="2" s="1"/>
  <c r="O1469" i="2"/>
  <c r="P1469" i="2" s="1"/>
  <c r="O1473" i="2"/>
  <c r="P1473" i="2" s="1"/>
  <c r="O1477" i="2"/>
  <c r="P1477" i="2" s="1"/>
  <c r="O1481" i="2"/>
  <c r="P1481" i="2" s="1"/>
  <c r="O1485" i="2"/>
  <c r="P1485" i="2" s="1"/>
  <c r="O1489" i="2"/>
  <c r="P1489" i="2" s="1"/>
  <c r="O1493" i="2"/>
  <c r="P1493" i="2" s="1"/>
  <c r="O1497" i="2"/>
  <c r="P1497" i="2" s="1"/>
  <c r="O1501" i="2"/>
  <c r="P1501" i="2" s="1"/>
  <c r="O1505" i="2"/>
  <c r="P1505" i="2" s="1"/>
  <c r="O1509" i="2"/>
  <c r="P1509" i="2" s="1"/>
  <c r="O1513" i="2"/>
  <c r="P1513" i="2" s="1"/>
  <c r="O1517" i="2"/>
  <c r="P1517" i="2" s="1"/>
  <c r="O1521" i="2"/>
  <c r="P1521" i="2" s="1"/>
  <c r="O1525" i="2"/>
  <c r="P1525" i="2" s="1"/>
  <c r="O1529" i="2"/>
  <c r="P1529" i="2" s="1"/>
  <c r="O1533" i="2"/>
  <c r="P1533" i="2" s="1"/>
  <c r="O1537" i="2"/>
  <c r="P1537" i="2" s="1"/>
  <c r="O1541" i="2"/>
  <c r="P1541" i="2" s="1"/>
  <c r="O1545" i="2"/>
  <c r="P1545" i="2" s="1"/>
  <c r="O1549" i="2"/>
  <c r="P1549" i="2" s="1"/>
  <c r="O1553" i="2"/>
  <c r="P1553" i="2" s="1"/>
  <c r="O1557" i="2"/>
  <c r="P1557" i="2" s="1"/>
  <c r="O1561" i="2"/>
  <c r="P1561" i="2" s="1"/>
  <c r="O1565" i="2"/>
  <c r="P1565" i="2" s="1"/>
  <c r="O1569" i="2"/>
  <c r="P1569" i="2" s="1"/>
  <c r="O1573" i="2"/>
  <c r="P1573" i="2" s="1"/>
  <c r="O1577" i="2"/>
  <c r="P1577" i="2" s="1"/>
  <c r="O1581" i="2"/>
  <c r="P1581" i="2" s="1"/>
  <c r="O1585" i="2"/>
  <c r="P1585" i="2" s="1"/>
  <c r="O1589" i="2"/>
  <c r="P1589" i="2" s="1"/>
  <c r="O1593" i="2"/>
  <c r="P1593" i="2" s="1"/>
  <c r="O1597" i="2"/>
  <c r="P1597" i="2" s="1"/>
  <c r="O1601" i="2"/>
  <c r="P1601" i="2" s="1"/>
  <c r="O1605" i="2"/>
  <c r="P1605" i="2" s="1"/>
  <c r="O1609" i="2"/>
  <c r="P1609" i="2" s="1"/>
  <c r="O1613" i="2"/>
  <c r="P1613" i="2" s="1"/>
  <c r="O1617" i="2"/>
  <c r="P1617" i="2" s="1"/>
  <c r="O1621" i="2"/>
  <c r="P1621" i="2" s="1"/>
  <c r="O1625" i="2"/>
  <c r="P1625" i="2" s="1"/>
  <c r="O1629" i="2"/>
  <c r="P1629" i="2" s="1"/>
  <c r="O1633" i="2"/>
  <c r="P1633" i="2" s="1"/>
  <c r="O1637" i="2"/>
  <c r="P1637" i="2" s="1"/>
  <c r="O1641" i="2"/>
  <c r="P1641" i="2" s="1"/>
  <c r="O1645" i="2"/>
  <c r="P1645" i="2" s="1"/>
  <c r="O1649" i="2"/>
  <c r="P1649" i="2" s="1"/>
  <c r="O1653" i="2"/>
  <c r="P1653" i="2" s="1"/>
  <c r="O1657" i="2"/>
  <c r="P1657" i="2" s="1"/>
  <c r="O1661" i="2"/>
  <c r="P1661" i="2" s="1"/>
  <c r="O1665" i="2"/>
  <c r="P1665" i="2" s="1"/>
  <c r="O1669" i="2"/>
  <c r="P1669" i="2" s="1"/>
  <c r="O1673" i="2"/>
  <c r="P1673" i="2" s="1"/>
  <c r="O1677" i="2"/>
  <c r="P1677" i="2" s="1"/>
  <c r="O1681" i="2"/>
  <c r="P1681" i="2" s="1"/>
  <c r="O1685" i="2"/>
  <c r="P1685" i="2" s="1"/>
  <c r="O1689" i="2"/>
  <c r="P1689" i="2" s="1"/>
  <c r="O1693" i="2"/>
  <c r="P1693" i="2" s="1"/>
  <c r="O1697" i="2"/>
  <c r="P1697" i="2" s="1"/>
  <c r="O1701" i="2"/>
  <c r="P1701" i="2" s="1"/>
  <c r="O1705" i="2"/>
  <c r="P1705" i="2" s="1"/>
  <c r="O1709" i="2"/>
  <c r="P1709" i="2" s="1"/>
  <c r="O1713" i="2"/>
  <c r="P1713" i="2" s="1"/>
  <c r="O1717" i="2"/>
  <c r="P1717" i="2" s="1"/>
  <c r="O1721" i="2"/>
  <c r="P1721" i="2" s="1"/>
  <c r="O1725" i="2"/>
  <c r="P1725" i="2" s="1"/>
  <c r="O1729" i="2"/>
  <c r="P1729" i="2" s="1"/>
  <c r="O1733" i="2"/>
  <c r="P1733" i="2" s="1"/>
  <c r="O1737" i="2"/>
  <c r="P1737" i="2" s="1"/>
  <c r="O1741" i="2"/>
  <c r="P1741" i="2" s="1"/>
  <c r="O1745" i="2"/>
  <c r="P1745" i="2" s="1"/>
  <c r="O1749" i="2"/>
  <c r="P1749" i="2" s="1"/>
  <c r="O1753" i="2"/>
  <c r="P1753" i="2" s="1"/>
  <c r="O1757" i="2"/>
  <c r="P1757" i="2" s="1"/>
  <c r="O1761" i="2"/>
  <c r="P1761" i="2" s="1"/>
  <c r="O1765" i="2"/>
  <c r="P1765" i="2" s="1"/>
  <c r="O1769" i="2"/>
  <c r="P1769" i="2" s="1"/>
  <c r="N1772" i="2"/>
  <c r="N1776" i="2"/>
  <c r="N1780" i="2"/>
  <c r="N1784" i="2"/>
  <c r="N1788" i="2"/>
  <c r="N1792" i="2"/>
  <c r="N1796" i="2"/>
  <c r="N1800" i="2"/>
  <c r="N1804" i="2"/>
  <c r="N1808" i="2"/>
  <c r="N1812" i="2"/>
  <c r="N1816" i="2"/>
  <c r="N1820" i="2"/>
  <c r="N1824" i="2"/>
  <c r="N1828" i="2"/>
  <c r="N1832" i="2"/>
  <c r="N1836" i="2"/>
  <c r="N1840" i="2"/>
  <c r="N1844" i="2"/>
  <c r="N1848" i="2"/>
  <c r="N1852" i="2"/>
  <c r="N1856" i="2"/>
  <c r="N1860" i="2"/>
  <c r="N1864" i="2"/>
  <c r="N1868" i="2"/>
  <c r="N1872" i="2"/>
  <c r="N1876" i="2"/>
  <c r="N1880" i="2"/>
  <c r="O1770" i="2"/>
  <c r="P1770" i="2" s="1"/>
  <c r="L1771" i="2"/>
  <c r="O1772" i="2"/>
  <c r="P1772" i="2" s="1"/>
  <c r="L1773" i="2"/>
  <c r="O1774" i="2"/>
  <c r="P1774" i="2" s="1"/>
  <c r="L1775" i="2"/>
  <c r="O1776" i="2"/>
  <c r="P1776" i="2" s="1"/>
  <c r="L1777" i="2"/>
  <c r="O1778" i="2"/>
  <c r="P1778" i="2" s="1"/>
  <c r="L1779" i="2"/>
  <c r="O1780" i="2"/>
  <c r="P1780" i="2" s="1"/>
  <c r="L1781" i="2"/>
  <c r="O1782" i="2"/>
  <c r="P1782" i="2" s="1"/>
  <c r="L1783" i="2"/>
  <c r="O1784" i="2"/>
  <c r="P1784" i="2" s="1"/>
  <c r="L1785" i="2"/>
  <c r="O1786" i="2"/>
  <c r="P1786" i="2" s="1"/>
  <c r="L1787" i="2"/>
  <c r="O1788" i="2"/>
  <c r="P1788" i="2" s="1"/>
  <c r="L1789" i="2"/>
  <c r="O1790" i="2"/>
  <c r="P1790" i="2" s="1"/>
  <c r="L1791" i="2"/>
  <c r="O1792" i="2"/>
  <c r="P1792" i="2" s="1"/>
  <c r="L1793" i="2"/>
  <c r="O1794" i="2"/>
  <c r="P1794" i="2" s="1"/>
  <c r="L1795" i="2"/>
  <c r="O1796" i="2"/>
  <c r="P1796" i="2" s="1"/>
  <c r="L1797" i="2"/>
  <c r="O1798" i="2"/>
  <c r="P1798" i="2" s="1"/>
  <c r="L1799" i="2"/>
  <c r="O1800" i="2"/>
  <c r="P1800" i="2" s="1"/>
  <c r="L1801" i="2"/>
  <c r="O1802" i="2"/>
  <c r="P1802" i="2" s="1"/>
  <c r="L1803" i="2"/>
  <c r="O1804" i="2"/>
  <c r="P1804" i="2" s="1"/>
  <c r="L1805" i="2"/>
  <c r="O1806" i="2"/>
  <c r="P1806" i="2" s="1"/>
  <c r="L1807" i="2"/>
  <c r="O1808" i="2"/>
  <c r="P1808" i="2" s="1"/>
  <c r="L1809" i="2"/>
  <c r="O1810" i="2"/>
  <c r="P1810" i="2" s="1"/>
  <c r="L1811" i="2"/>
  <c r="O1812" i="2"/>
  <c r="P1812" i="2" s="1"/>
  <c r="L1813" i="2"/>
  <c r="O1814" i="2"/>
  <c r="P1814" i="2" s="1"/>
  <c r="L1815" i="2"/>
  <c r="O1816" i="2"/>
  <c r="P1816" i="2" s="1"/>
  <c r="L1817" i="2"/>
  <c r="O1818" i="2"/>
  <c r="P1818" i="2" s="1"/>
  <c r="L1819" i="2"/>
  <c r="O1820" i="2"/>
  <c r="P1820" i="2" s="1"/>
  <c r="L1821" i="2"/>
  <c r="O1822" i="2"/>
  <c r="P1822" i="2" s="1"/>
  <c r="L1823" i="2"/>
  <c r="O1824" i="2"/>
  <c r="P1824" i="2" s="1"/>
  <c r="L1825" i="2"/>
  <c r="O1826" i="2"/>
  <c r="P1826" i="2" s="1"/>
  <c r="L1827" i="2"/>
  <c r="O1828" i="2"/>
  <c r="P1828" i="2" s="1"/>
  <c r="L1829" i="2"/>
  <c r="O1830" i="2"/>
  <c r="P1830" i="2" s="1"/>
  <c r="L1831" i="2"/>
  <c r="O1832" i="2"/>
  <c r="P1832" i="2" s="1"/>
  <c r="L1833" i="2"/>
  <c r="O1834" i="2"/>
  <c r="P1834" i="2" s="1"/>
  <c r="L1835" i="2"/>
  <c r="O1836" i="2"/>
  <c r="P1836" i="2" s="1"/>
  <c r="L1837" i="2"/>
  <c r="O1838" i="2"/>
  <c r="P1838" i="2" s="1"/>
  <c r="L1839" i="2"/>
  <c r="O1840" i="2"/>
  <c r="P1840" i="2" s="1"/>
  <c r="L1841" i="2"/>
  <c r="O1842" i="2"/>
  <c r="P1842" i="2" s="1"/>
  <c r="L1843" i="2"/>
  <c r="O1844" i="2"/>
  <c r="P1844" i="2" s="1"/>
  <c r="L1845" i="2"/>
  <c r="O1846" i="2"/>
  <c r="P1846" i="2" s="1"/>
  <c r="L1847" i="2"/>
  <c r="O1848" i="2"/>
  <c r="P1848" i="2" s="1"/>
  <c r="L1849" i="2"/>
  <c r="O1850" i="2"/>
  <c r="P1850" i="2" s="1"/>
  <c r="L1851" i="2"/>
  <c r="O1852" i="2"/>
  <c r="P1852" i="2" s="1"/>
  <c r="L1853" i="2"/>
  <c r="O1854" i="2"/>
  <c r="P1854" i="2" s="1"/>
  <c r="L1855" i="2"/>
  <c r="O1856" i="2"/>
  <c r="P1856" i="2" s="1"/>
  <c r="L1857" i="2"/>
  <c r="O1858" i="2"/>
  <c r="P1858" i="2" s="1"/>
  <c r="L1859" i="2"/>
  <c r="O1860" i="2"/>
  <c r="P1860" i="2" s="1"/>
  <c r="L1861" i="2"/>
  <c r="O1862" i="2"/>
  <c r="P1862" i="2" s="1"/>
  <c r="L1863" i="2"/>
  <c r="O1864" i="2"/>
  <c r="P1864" i="2" s="1"/>
  <c r="L1865" i="2"/>
  <c r="O1866" i="2"/>
  <c r="P1866" i="2" s="1"/>
  <c r="L1867" i="2"/>
  <c r="O1868" i="2"/>
  <c r="P1868" i="2" s="1"/>
  <c r="L1869" i="2"/>
  <c r="O1870" i="2"/>
  <c r="P1870" i="2" s="1"/>
  <c r="L1871" i="2"/>
  <c r="O1872" i="2"/>
  <c r="P1872" i="2" s="1"/>
  <c r="L1873" i="2"/>
  <c r="O1874" i="2"/>
  <c r="P1874" i="2" s="1"/>
  <c r="L1875" i="2"/>
  <c r="O1876" i="2"/>
  <c r="P1876" i="2" s="1"/>
  <c r="L1877" i="2"/>
  <c r="O1878" i="2"/>
  <c r="P1878" i="2" s="1"/>
  <c r="L1879" i="2"/>
  <c r="O1880" i="2"/>
  <c r="P1880" i="2" s="1"/>
  <c r="L1881" i="2"/>
  <c r="N1882" i="2"/>
  <c r="M1883" i="2"/>
  <c r="O1884" i="2"/>
  <c r="P1884" i="2" s="1"/>
  <c r="N1885" i="2"/>
  <c r="O1885" i="2"/>
  <c r="P1885" i="2" s="1"/>
  <c r="N1886" i="2"/>
  <c r="M1887" i="2"/>
  <c r="O1888" i="2"/>
  <c r="P1888" i="2" s="1"/>
  <c r="N1889" i="2"/>
  <c r="O1889" i="2"/>
  <c r="P1889" i="2" s="1"/>
  <c r="N1890" i="2"/>
  <c r="M1891" i="2"/>
  <c r="O1892" i="2"/>
  <c r="P1892" i="2" s="1"/>
  <c r="N1893" i="2"/>
  <c r="O1893" i="2"/>
  <c r="P1893" i="2" s="1"/>
  <c r="N1894" i="2"/>
  <c r="M1895" i="2"/>
  <c r="O1896" i="2"/>
  <c r="P1896" i="2" s="1"/>
  <c r="N1897" i="2"/>
  <c r="O1897" i="2"/>
  <c r="P1897" i="2" s="1"/>
  <c r="N1898" i="2"/>
  <c r="M1899" i="2"/>
  <c r="O1900" i="2"/>
  <c r="P1900" i="2" s="1"/>
  <c r="N1901" i="2"/>
  <c r="O1901" i="2"/>
  <c r="P1901" i="2" s="1"/>
  <c r="N1902" i="2"/>
  <c r="M1903" i="2"/>
  <c r="O1904" i="2"/>
  <c r="P1904" i="2" s="1"/>
  <c r="N1905" i="2"/>
  <c r="O1905" i="2"/>
  <c r="P1905" i="2" s="1"/>
  <c r="N1906" i="2"/>
  <c r="M1907" i="2"/>
  <c r="O1908" i="2"/>
  <c r="P1908" i="2" s="1"/>
  <c r="N1909" i="2"/>
  <c r="O1909" i="2"/>
  <c r="P1909" i="2" s="1"/>
  <c r="N1910" i="2"/>
  <c r="M1911" i="2"/>
  <c r="O1912" i="2"/>
  <c r="P1912" i="2" s="1"/>
  <c r="N1913" i="2"/>
  <c r="O1913" i="2"/>
  <c r="P1913" i="2" s="1"/>
  <c r="N1914" i="2"/>
  <c r="M1915" i="2"/>
  <c r="O1916" i="2"/>
  <c r="P1916" i="2" s="1"/>
  <c r="N1917" i="2"/>
  <c r="O1917" i="2"/>
  <c r="P1917" i="2" s="1"/>
  <c r="N1918" i="2"/>
  <c r="M1919" i="2"/>
  <c r="O1920" i="2"/>
  <c r="P1920" i="2" s="1"/>
  <c r="N1921" i="2"/>
  <c r="O1921" i="2"/>
  <c r="P1921" i="2" s="1"/>
  <c r="N1922" i="2"/>
  <c r="M1923" i="2"/>
  <c r="O1924" i="2"/>
  <c r="P1924" i="2" s="1"/>
  <c r="N1925" i="2"/>
  <c r="O1925" i="2"/>
  <c r="P1925" i="2" s="1"/>
  <c r="N1926" i="2"/>
  <c r="M1927" i="2"/>
  <c r="O1928" i="2"/>
  <c r="P1928" i="2" s="1"/>
  <c r="N1929" i="2"/>
  <c r="O1929" i="2"/>
  <c r="P1929" i="2" s="1"/>
  <c r="N1930" i="2"/>
  <c r="M1931" i="2"/>
  <c r="O1932" i="2"/>
  <c r="P1932" i="2" s="1"/>
  <c r="N1933" i="2"/>
  <c r="O1933" i="2"/>
  <c r="P1933" i="2" s="1"/>
  <c r="N1934" i="2"/>
  <c r="M1935" i="2"/>
  <c r="O1936" i="2"/>
  <c r="P1936" i="2" s="1"/>
  <c r="N1937" i="2"/>
  <c r="O1937" i="2"/>
  <c r="P1937" i="2" s="1"/>
  <c r="N1938" i="2"/>
  <c r="M1939" i="2"/>
  <c r="O1940" i="2"/>
  <c r="P1940" i="2" s="1"/>
  <c r="N1941" i="2"/>
  <c r="O1941" i="2"/>
  <c r="P1941" i="2" s="1"/>
  <c r="N1942" i="2"/>
  <c r="M1943" i="2"/>
  <c r="O1944" i="2"/>
  <c r="P1944" i="2" s="1"/>
  <c r="N1945" i="2"/>
  <c r="O1945" i="2"/>
  <c r="P1945" i="2" s="1"/>
  <c r="N1946" i="2"/>
  <c r="M1947" i="2"/>
  <c r="O1948" i="2"/>
  <c r="P1948" i="2" s="1"/>
  <c r="N1949" i="2"/>
  <c r="O1949" i="2"/>
  <c r="P1949" i="2" s="1"/>
  <c r="N1950" i="2"/>
  <c r="M1951" i="2"/>
  <c r="O1952" i="2"/>
  <c r="P1952" i="2" s="1"/>
  <c r="N1953" i="2"/>
  <c r="O1953" i="2"/>
  <c r="P1953" i="2" s="1"/>
  <c r="N1954" i="2"/>
  <c r="M1955" i="2"/>
  <c r="O1956" i="2"/>
  <c r="P1956" i="2" s="1"/>
  <c r="N1957" i="2"/>
  <c r="O1957" i="2"/>
  <c r="P1957" i="2" s="1"/>
  <c r="N1958" i="2"/>
  <c r="M1959" i="2"/>
  <c r="O1960" i="2"/>
  <c r="P1960" i="2" s="1"/>
  <c r="N1961" i="2"/>
  <c r="O1961" i="2"/>
  <c r="P1961" i="2" s="1"/>
  <c r="N1962" i="2"/>
  <c r="M1963" i="2"/>
  <c r="O1964" i="2"/>
  <c r="P1964" i="2" s="1"/>
  <c r="N1965" i="2"/>
  <c r="O1965" i="2"/>
  <c r="P1965" i="2" s="1"/>
  <c r="N1966" i="2"/>
  <c r="M1967" i="2"/>
  <c r="O1968" i="2"/>
  <c r="P1968" i="2" s="1"/>
  <c r="N1969" i="2"/>
  <c r="O1969" i="2"/>
  <c r="P1969" i="2" s="1"/>
  <c r="N1970" i="2"/>
  <c r="M1971" i="2"/>
  <c r="O1972" i="2"/>
  <c r="P1972" i="2" s="1"/>
  <c r="N1973" i="2"/>
  <c r="O1973" i="2"/>
  <c r="P1973" i="2" s="1"/>
  <c r="N1974" i="2"/>
  <c r="M1975" i="2"/>
  <c r="O1976" i="2"/>
  <c r="P1976" i="2" s="1"/>
  <c r="N1977" i="2"/>
  <c r="O1977" i="2"/>
  <c r="P1977" i="2" s="1"/>
  <c r="N1978" i="2"/>
  <c r="M1979" i="2"/>
  <c r="O1980" i="2"/>
  <c r="P1980" i="2" s="1"/>
  <c r="N1981" i="2"/>
  <c r="O1981" i="2"/>
  <c r="P1981" i="2" s="1"/>
  <c r="N1982" i="2"/>
  <c r="M1983" i="2"/>
  <c r="O1984" i="2"/>
  <c r="P1984" i="2" s="1"/>
  <c r="N1985" i="2"/>
  <c r="O1985" i="2"/>
  <c r="P1985" i="2" s="1"/>
  <c r="N1986" i="2"/>
  <c r="M1987" i="2"/>
  <c r="O1988" i="2"/>
  <c r="P1988" i="2" s="1"/>
  <c r="N1989" i="2"/>
  <c r="O1989" i="2"/>
  <c r="P1989" i="2" s="1"/>
  <c r="N1990" i="2"/>
  <c r="M1991" i="2"/>
  <c r="O1992" i="2"/>
  <c r="P1992" i="2" s="1"/>
  <c r="N1993" i="2"/>
  <c r="O1993" i="2"/>
  <c r="P1993" i="2" s="1"/>
  <c r="N1994" i="2"/>
  <c r="M1995" i="2"/>
  <c r="O1996" i="2"/>
  <c r="P1996" i="2" s="1"/>
  <c r="N1997" i="2"/>
  <c r="O1997" i="2"/>
  <c r="P1997" i="2" s="1"/>
  <c r="N1998" i="2"/>
  <c r="M1999" i="2"/>
  <c r="O2000" i="2"/>
  <c r="P2000" i="2" s="1"/>
  <c r="N2001" i="2"/>
  <c r="O2001" i="2"/>
  <c r="P2001" i="2" s="1"/>
  <c r="N2002" i="2"/>
  <c r="M2003" i="2"/>
  <c r="O2004" i="2"/>
  <c r="P2004" i="2" s="1"/>
  <c r="N2005" i="2"/>
  <c r="O2005" i="2"/>
  <c r="P2005" i="2" s="1"/>
  <c r="N2006" i="2"/>
  <c r="M2007" i="2"/>
  <c r="O2008" i="2"/>
  <c r="P2008" i="2" s="1"/>
  <c r="N2009" i="2"/>
  <c r="O2009" i="2"/>
  <c r="P2009" i="2" s="1"/>
  <c r="N2010" i="2"/>
  <c r="M2011" i="2"/>
  <c r="O2012" i="2"/>
  <c r="P2012" i="2" s="1"/>
  <c r="N2013" i="2"/>
  <c r="O2013" i="2"/>
  <c r="P2013" i="2" s="1"/>
  <c r="N2014" i="2"/>
  <c r="M2015" i="2"/>
  <c r="O2016" i="2"/>
  <c r="P2016" i="2" s="1"/>
  <c r="N2017" i="2"/>
  <c r="O2017" i="2"/>
  <c r="P2017" i="2" s="1"/>
  <c r="N2018" i="2"/>
  <c r="M2019" i="2"/>
  <c r="O2020" i="2"/>
  <c r="P2020" i="2" s="1"/>
  <c r="N2021" i="2"/>
  <c r="O2021" i="2"/>
  <c r="P2021" i="2" s="1"/>
  <c r="N2022" i="2"/>
  <c r="M2023" i="2"/>
  <c r="O2024" i="2"/>
  <c r="P2024" i="2" s="1"/>
  <c r="N2025" i="2"/>
  <c r="O2025" i="2"/>
  <c r="P2025" i="2" s="1"/>
  <c r="N2026" i="2"/>
  <c r="M2027" i="2"/>
  <c r="O2028" i="2"/>
  <c r="P2028" i="2" s="1"/>
  <c r="N2029" i="2"/>
  <c r="O2029" i="2"/>
  <c r="P2029" i="2" s="1"/>
  <c r="N2030" i="2"/>
  <c r="M2031" i="2"/>
  <c r="O2032" i="2"/>
  <c r="P2032" i="2" s="1"/>
  <c r="N2033" i="2"/>
  <c r="O2033" i="2"/>
  <c r="P2033" i="2" s="1"/>
  <c r="N2034" i="2"/>
  <c r="M2035" i="2"/>
  <c r="O2036" i="2"/>
  <c r="P2036" i="2" s="1"/>
  <c r="N2037" i="2"/>
  <c r="O2037" i="2"/>
  <c r="P2037" i="2" s="1"/>
  <c r="N2038" i="2"/>
  <c r="M2039" i="2"/>
  <c r="O2040" i="2"/>
  <c r="P2040" i="2" s="1"/>
  <c r="N2041" i="2"/>
  <c r="O2041" i="2"/>
  <c r="P2041" i="2" s="1"/>
  <c r="N2042" i="2"/>
  <c r="M2043" i="2"/>
  <c r="O2044" i="2"/>
  <c r="P2044" i="2" s="1"/>
  <c r="N2045" i="2"/>
  <c r="O2045" i="2"/>
  <c r="P2045" i="2" s="1"/>
  <c r="N2046" i="2"/>
  <c r="M2047" i="2"/>
  <c r="O2048" i="2"/>
  <c r="P2048" i="2" s="1"/>
  <c r="N2049" i="2"/>
  <c r="O2049" i="2"/>
  <c r="P2049" i="2" s="1"/>
  <c r="N2050" i="2"/>
  <c r="M2051" i="2"/>
  <c r="O2052" i="2"/>
  <c r="P2052" i="2" s="1"/>
  <c r="N2053" i="2"/>
  <c r="O2053" i="2"/>
  <c r="P2053" i="2" s="1"/>
  <c r="N2054" i="2"/>
  <c r="M2055" i="2"/>
  <c r="O2056" i="2"/>
  <c r="P2056" i="2" s="1"/>
  <c r="N2057" i="2"/>
  <c r="O2057" i="2"/>
  <c r="P2057" i="2" s="1"/>
  <c r="N2058" i="2"/>
  <c r="M2059" i="2"/>
  <c r="O2060" i="2"/>
  <c r="P2060" i="2" s="1"/>
  <c r="N2061" i="2"/>
  <c r="O2061" i="2"/>
  <c r="P2061" i="2" s="1"/>
  <c r="N2062" i="2"/>
  <c r="M2063" i="2"/>
  <c r="O2064" i="2"/>
  <c r="P2064" i="2" s="1"/>
  <c r="N2065" i="2"/>
  <c r="O2065" i="2"/>
  <c r="P2065" i="2" s="1"/>
  <c r="N2066" i="2"/>
  <c r="M2067" i="2"/>
  <c r="O2068" i="2"/>
  <c r="P2068" i="2" s="1"/>
  <c r="N2069" i="2"/>
  <c r="O2069" i="2"/>
  <c r="P2069" i="2" s="1"/>
  <c r="N2070" i="2"/>
  <c r="M2071" i="2"/>
  <c r="O2072" i="2"/>
  <c r="P2072" i="2" s="1"/>
  <c r="N2073" i="2"/>
  <c r="O2073" i="2"/>
  <c r="P2073" i="2" s="1"/>
  <c r="N2074" i="2"/>
  <c r="M2075" i="2"/>
  <c r="O2076" i="2"/>
  <c r="P2076" i="2" s="1"/>
  <c r="N2077" i="2"/>
  <c r="O2077" i="2"/>
  <c r="P2077" i="2" s="1"/>
  <c r="N2078" i="2"/>
  <c r="M2079" i="2"/>
  <c r="O2080" i="2"/>
  <c r="P2080" i="2" s="1"/>
  <c r="N2081" i="2"/>
  <c r="O2081" i="2"/>
  <c r="P2081" i="2" s="1"/>
  <c r="N2082" i="2"/>
  <c r="M2083" i="2"/>
  <c r="O2084" i="2"/>
  <c r="P2084" i="2" s="1"/>
  <c r="N2085" i="2"/>
  <c r="O2085" i="2"/>
  <c r="P2085" i="2" s="1"/>
  <c r="N2086" i="2"/>
  <c r="M2087" i="2"/>
  <c r="O2088" i="2"/>
  <c r="P2088" i="2" s="1"/>
  <c r="N2089" i="2"/>
  <c r="O2089" i="2"/>
  <c r="P2089" i="2" s="1"/>
  <c r="N2090" i="2"/>
  <c r="M2091" i="2"/>
  <c r="O2092" i="2"/>
  <c r="P2092" i="2" s="1"/>
  <c r="N2093" i="2"/>
  <c r="O2093" i="2"/>
  <c r="P2093" i="2" s="1"/>
  <c r="N2094" i="2"/>
  <c r="M2095" i="2"/>
  <c r="O2096" i="2"/>
  <c r="P2096" i="2" s="1"/>
  <c r="N2097" i="2"/>
  <c r="O2097" i="2"/>
  <c r="P2097" i="2" s="1"/>
  <c r="N2098" i="2"/>
  <c r="M2099" i="2"/>
  <c r="O2100" i="2"/>
  <c r="P2100" i="2" s="1"/>
  <c r="N2101" i="2"/>
  <c r="O2101" i="2"/>
  <c r="P2101" i="2" s="1"/>
  <c r="N2102" i="2"/>
  <c r="M2103" i="2"/>
  <c r="O2104" i="2"/>
  <c r="P2104" i="2" s="1"/>
  <c r="N2105" i="2"/>
  <c r="O2105" i="2"/>
  <c r="P2105" i="2" s="1"/>
  <c r="N2106" i="2"/>
  <c r="M2107" i="2"/>
  <c r="O2108" i="2"/>
  <c r="P2108" i="2" s="1"/>
  <c r="N2109" i="2"/>
  <c r="O2109" i="2"/>
  <c r="P2109" i="2" s="1"/>
  <c r="N2110" i="2"/>
  <c r="M2111" i="2"/>
  <c r="O2112" i="2"/>
  <c r="P2112" i="2" s="1"/>
  <c r="N2113" i="2"/>
  <c r="O2113" i="2"/>
  <c r="P2113" i="2" s="1"/>
  <c r="N2114" i="2"/>
  <c r="M2115" i="2"/>
  <c r="O2116" i="2"/>
  <c r="P2116" i="2" s="1"/>
  <c r="N2117" i="2"/>
  <c r="O2117" i="2"/>
  <c r="P2117" i="2" s="1"/>
  <c r="N2118" i="2"/>
  <c r="M2119" i="2"/>
  <c r="O2120" i="2"/>
  <c r="P2120" i="2" s="1"/>
  <c r="N2121" i="2"/>
  <c r="O2121" i="2"/>
  <c r="P2121" i="2" s="1"/>
  <c r="N2122" i="2"/>
  <c r="M2123" i="2"/>
  <c r="O2124" i="2"/>
  <c r="P2124" i="2" s="1"/>
  <c r="N2125" i="2"/>
  <c r="O2125" i="2"/>
  <c r="P2125" i="2" s="1"/>
  <c r="N2126" i="2"/>
  <c r="M2127" i="2"/>
  <c r="O2128" i="2"/>
  <c r="P2128" i="2" s="1"/>
  <c r="N2129" i="2"/>
  <c r="O2129" i="2"/>
  <c r="P2129" i="2" s="1"/>
  <c r="N2130" i="2"/>
  <c r="M2131" i="2"/>
  <c r="O2132" i="2"/>
  <c r="P2132" i="2" s="1"/>
  <c r="N2133" i="2"/>
  <c r="O2133" i="2"/>
  <c r="P2133" i="2" s="1"/>
  <c r="N2134" i="2"/>
  <c r="M2135" i="2"/>
  <c r="O2136" i="2"/>
  <c r="P2136" i="2" s="1"/>
  <c r="N2137" i="2"/>
  <c r="O2137" i="2"/>
  <c r="P2137" i="2" s="1"/>
  <c r="N2138" i="2"/>
  <c r="M2139" i="2"/>
  <c r="O2140" i="2"/>
  <c r="P2140" i="2" s="1"/>
  <c r="N2141" i="2"/>
  <c r="O2141" i="2"/>
  <c r="P2141" i="2" s="1"/>
  <c r="N2142" i="2"/>
  <c r="M2143" i="2"/>
  <c r="O2144" i="2"/>
  <c r="P2144" i="2" s="1"/>
  <c r="N2145" i="2"/>
  <c r="O2145" i="2"/>
  <c r="P2145" i="2" s="1"/>
  <c r="N2146" i="2"/>
  <c r="M2147" i="2"/>
  <c r="O2148" i="2"/>
  <c r="P2148" i="2" s="1"/>
  <c r="N2149" i="2"/>
  <c r="O2149" i="2"/>
  <c r="P2149" i="2" s="1"/>
  <c r="N2150" i="2"/>
  <c r="M2151" i="2"/>
  <c r="O2152" i="2"/>
  <c r="P2152" i="2" s="1"/>
  <c r="N2153" i="2"/>
  <c r="O2153" i="2"/>
  <c r="P2153" i="2" s="1"/>
  <c r="N2154" i="2"/>
  <c r="M2155" i="2"/>
  <c r="O2156" i="2"/>
  <c r="P2156" i="2" s="1"/>
  <c r="N2157" i="2"/>
  <c r="O2157" i="2"/>
  <c r="P2157" i="2" s="1"/>
  <c r="N2158" i="2"/>
  <c r="M2159" i="2"/>
  <c r="O2160" i="2"/>
  <c r="P2160" i="2" s="1"/>
  <c r="N2161" i="2"/>
  <c r="O2161" i="2"/>
  <c r="P2161" i="2" s="1"/>
  <c r="N2162" i="2"/>
  <c r="M2163" i="2"/>
  <c r="O2164" i="2"/>
  <c r="P2164" i="2" s="1"/>
  <c r="N2165" i="2"/>
  <c r="O2165" i="2"/>
  <c r="P2165" i="2" s="1"/>
  <c r="N2166" i="2"/>
  <c r="M2167" i="2"/>
  <c r="O2168" i="2"/>
  <c r="P2168" i="2" s="1"/>
  <c r="N2169" i="2"/>
  <c r="O2169" i="2"/>
  <c r="P2169" i="2" s="1"/>
  <c r="N2170" i="2"/>
  <c r="M2171" i="2"/>
  <c r="O2172" i="2"/>
  <c r="P2172" i="2" s="1"/>
  <c r="N2173" i="2"/>
  <c r="O2173" i="2"/>
  <c r="P2173" i="2" s="1"/>
  <c r="N2174" i="2"/>
  <c r="M2175" i="2"/>
  <c r="O2176" i="2"/>
  <c r="P2176" i="2" s="1"/>
  <c r="N2177" i="2"/>
  <c r="O2177" i="2"/>
  <c r="P2177" i="2" s="1"/>
  <c r="N2178" i="2"/>
  <c r="M2179" i="2"/>
  <c r="O2180" i="2"/>
  <c r="P2180" i="2" s="1"/>
  <c r="N2181" i="2"/>
  <c r="O2181" i="2"/>
  <c r="P2181" i="2" s="1"/>
  <c r="N2182" i="2"/>
  <c r="M2183" i="2"/>
  <c r="O2184" i="2"/>
  <c r="P2184" i="2" s="1"/>
  <c r="N2185" i="2"/>
  <c r="O2185" i="2"/>
  <c r="P2185" i="2" s="1"/>
  <c r="N2186" i="2"/>
  <c r="M2187" i="2"/>
  <c r="O2188" i="2"/>
  <c r="P2188" i="2" s="1"/>
  <c r="N2189" i="2"/>
  <c r="O2189" i="2"/>
  <c r="P2189" i="2" s="1"/>
  <c r="N2190" i="2"/>
  <c r="M2191" i="2"/>
  <c r="O2192" i="2"/>
  <c r="P2192" i="2" s="1"/>
  <c r="N2193" i="2"/>
  <c r="O2193" i="2"/>
  <c r="P2193" i="2" s="1"/>
  <c r="N2194" i="2"/>
  <c r="M2195" i="2"/>
  <c r="O2196" i="2"/>
  <c r="P2196" i="2" s="1"/>
  <c r="N2197" i="2"/>
  <c r="O2197" i="2"/>
  <c r="P2197" i="2" s="1"/>
  <c r="N2198" i="2"/>
  <c r="M2199" i="2"/>
  <c r="O2200" i="2"/>
  <c r="P2200" i="2" s="1"/>
  <c r="N2201" i="2"/>
  <c r="O2201" i="2"/>
  <c r="P2201" i="2" s="1"/>
  <c r="N2202" i="2"/>
  <c r="M2203" i="2"/>
  <c r="O2204" i="2"/>
  <c r="P2204" i="2" s="1"/>
  <c r="N2205" i="2"/>
  <c r="O2205" i="2"/>
  <c r="P2205" i="2" s="1"/>
  <c r="N2206" i="2"/>
  <c r="M2207" i="2"/>
  <c r="O2208" i="2"/>
  <c r="P2208" i="2" s="1"/>
  <c r="N2209" i="2"/>
  <c r="O2209" i="2"/>
  <c r="P2209" i="2" s="1"/>
  <c r="N2210" i="2"/>
  <c r="M2211" i="2"/>
  <c r="O2212" i="2"/>
  <c r="P2212" i="2" s="1"/>
  <c r="N2213" i="2"/>
  <c r="O2213" i="2"/>
  <c r="P2213" i="2" s="1"/>
  <c r="N2214" i="2"/>
  <c r="M2215" i="2"/>
  <c r="O2216" i="2"/>
  <c r="P2216" i="2" s="1"/>
  <c r="N2217" i="2"/>
  <c r="O2217" i="2"/>
  <c r="P2217" i="2" s="1"/>
  <c r="N2218" i="2"/>
  <c r="M2219" i="2"/>
  <c r="O2220" i="2"/>
  <c r="P2220" i="2" s="1"/>
  <c r="N2221" i="2"/>
  <c r="O2221" i="2"/>
  <c r="P2221" i="2" s="1"/>
  <c r="N2222" i="2"/>
  <c r="M2223" i="2"/>
  <c r="O2224" i="2"/>
  <c r="P2224" i="2" s="1"/>
  <c r="N2225" i="2"/>
  <c r="O2225" i="2"/>
  <c r="P2225" i="2" s="1"/>
  <c r="N2226" i="2"/>
  <c r="M2227" i="2"/>
  <c r="O2228" i="2"/>
  <c r="P2228" i="2" s="1"/>
  <c r="N2229" i="2"/>
  <c r="O2229" i="2"/>
  <c r="P2229" i="2" s="1"/>
  <c r="N2230" i="2"/>
  <c r="M2231" i="2"/>
  <c r="O2232" i="2"/>
  <c r="P2232" i="2" s="1"/>
  <c r="N2233" i="2"/>
  <c r="O2233" i="2"/>
  <c r="P2233" i="2" s="1"/>
  <c r="N2234" i="2"/>
  <c r="M2235" i="2"/>
  <c r="O2236" i="2"/>
  <c r="P2236" i="2" s="1"/>
  <c r="N2237" i="2"/>
  <c r="O2237" i="2"/>
  <c r="P2237" i="2" s="1"/>
  <c r="N2238" i="2"/>
  <c r="M2239" i="2"/>
  <c r="O2240" i="2"/>
  <c r="P2240" i="2" s="1"/>
  <c r="N2241" i="2"/>
  <c r="O2241" i="2"/>
  <c r="P2241" i="2" s="1"/>
  <c r="N2242" i="2"/>
  <c r="M2243" i="2"/>
  <c r="O2244" i="2"/>
  <c r="P2244" i="2" s="1"/>
  <c r="N2245" i="2"/>
  <c r="O2245" i="2"/>
  <c r="P2245" i="2" s="1"/>
  <c r="N2246" i="2"/>
  <c r="M2247" i="2"/>
  <c r="O2248" i="2"/>
  <c r="P2248" i="2" s="1"/>
  <c r="N2249" i="2"/>
  <c r="O2249" i="2"/>
  <c r="P2249" i="2" s="1"/>
  <c r="N2250" i="2"/>
  <c r="M2251" i="2"/>
  <c r="O2252" i="2"/>
  <c r="P2252" i="2" s="1"/>
  <c r="N2253" i="2"/>
  <c r="O2253" i="2"/>
  <c r="P2253" i="2" s="1"/>
  <c r="N2254" i="2"/>
  <c r="M2255" i="2"/>
  <c r="O2256" i="2"/>
  <c r="P2256" i="2" s="1"/>
  <c r="N2257" i="2"/>
  <c r="O2257" i="2"/>
  <c r="P2257" i="2" s="1"/>
  <c r="N2258" i="2"/>
  <c r="M2259" i="2"/>
  <c r="O2260" i="2"/>
  <c r="P2260" i="2" s="1"/>
  <c r="N2261" i="2"/>
  <c r="O2261" i="2"/>
  <c r="P2261" i="2" s="1"/>
  <c r="N2262" i="2"/>
  <c r="M2263" i="2"/>
  <c r="O2264" i="2"/>
  <c r="P2264" i="2" s="1"/>
  <c r="N2265" i="2"/>
  <c r="O2265" i="2"/>
  <c r="P2265" i="2" s="1"/>
  <c r="N2266" i="2"/>
  <c r="M2267" i="2"/>
  <c r="O2268" i="2"/>
  <c r="P2268" i="2" s="1"/>
  <c r="N2269" i="2"/>
  <c r="O2269" i="2"/>
  <c r="P2269" i="2" s="1"/>
  <c r="N2270" i="2"/>
  <c r="M2271" i="2"/>
  <c r="O2272" i="2"/>
  <c r="P2272" i="2" s="1"/>
  <c r="N2273" i="2"/>
  <c r="O2273" i="2"/>
  <c r="P2273" i="2" s="1"/>
  <c r="N2274" i="2"/>
  <c r="M2275" i="2"/>
  <c r="O2276" i="2"/>
  <c r="P2276" i="2" s="1"/>
  <c r="N2277" i="2"/>
  <c r="O2277" i="2"/>
  <c r="P2277" i="2" s="1"/>
  <c r="N2278" i="2"/>
  <c r="M2279" i="2"/>
  <c r="O2280" i="2"/>
  <c r="P2280" i="2" s="1"/>
  <c r="N2281" i="2"/>
  <c r="O2281" i="2"/>
  <c r="P2281" i="2" s="1"/>
  <c r="N2282" i="2"/>
  <c r="M2283" i="2"/>
  <c r="O2284" i="2"/>
  <c r="P2284" i="2" s="1"/>
  <c r="N2285" i="2"/>
  <c r="O2285" i="2"/>
  <c r="P2285" i="2" s="1"/>
  <c r="N2286" i="2"/>
  <c r="M2287" i="2"/>
  <c r="O2288" i="2"/>
  <c r="P2288" i="2" s="1"/>
  <c r="N2289" i="2"/>
  <c r="O2289" i="2"/>
  <c r="P2289" i="2" s="1"/>
  <c r="N2290" i="2"/>
  <c r="M2291" i="2"/>
  <c r="O2292" i="2"/>
  <c r="P2292" i="2" s="1"/>
  <c r="N2293" i="2"/>
  <c r="O2293" i="2"/>
  <c r="P2293" i="2" s="1"/>
  <c r="N2294" i="2"/>
  <c r="M2295" i="2"/>
  <c r="O2296" i="2"/>
  <c r="P2296" i="2" s="1"/>
  <c r="N2297" i="2"/>
  <c r="O2297" i="2"/>
  <c r="P2297" i="2" s="1"/>
  <c r="N2298" i="2"/>
  <c r="M2299" i="2"/>
  <c r="O2300" i="2"/>
  <c r="P2300" i="2" s="1"/>
  <c r="N2301" i="2"/>
  <c r="O2301" i="2"/>
  <c r="P2301" i="2" s="1"/>
  <c r="N2302" i="2"/>
  <c r="M2303" i="2"/>
  <c r="O2304" i="2"/>
  <c r="P2304" i="2" s="1"/>
  <c r="N2305" i="2"/>
  <c r="O2305" i="2"/>
  <c r="P2305" i="2" s="1"/>
  <c r="N2306" i="2"/>
  <c r="M2307" i="2"/>
  <c r="O2308" i="2"/>
  <c r="P2308" i="2" s="1"/>
  <c r="N2309" i="2"/>
  <c r="O2309" i="2"/>
  <c r="P2309" i="2" s="1"/>
  <c r="N2310" i="2"/>
  <c r="M2311" i="2"/>
  <c r="O2312" i="2"/>
  <c r="P2312" i="2" s="1"/>
  <c r="N2313" i="2"/>
  <c r="O2313" i="2"/>
  <c r="P2313" i="2" s="1"/>
  <c r="N2314" i="2"/>
  <c r="M2315" i="2"/>
  <c r="O2316" i="2"/>
  <c r="P2316" i="2" s="1"/>
  <c r="N2317" i="2"/>
  <c r="O2317" i="2"/>
  <c r="P2317" i="2" s="1"/>
  <c r="N2318" i="2"/>
  <c r="M2319" i="2"/>
  <c r="O2320" i="2"/>
  <c r="P2320" i="2" s="1"/>
  <c r="N2321" i="2"/>
  <c r="O2321" i="2"/>
  <c r="P2321" i="2" s="1"/>
  <c r="N2322" i="2"/>
  <c r="M2323" i="2"/>
  <c r="O2324" i="2"/>
  <c r="P2324" i="2" s="1"/>
  <c r="N2325" i="2"/>
  <c r="O2325" i="2"/>
  <c r="P2325" i="2" s="1"/>
  <c r="N2326" i="2"/>
  <c r="M2327" i="2"/>
  <c r="O2328" i="2"/>
  <c r="P2328" i="2" s="1"/>
  <c r="N2329" i="2"/>
  <c r="O2329" i="2"/>
  <c r="P2329" i="2" s="1"/>
  <c r="N2330" i="2"/>
  <c r="M2331" i="2"/>
  <c r="O2332" i="2"/>
  <c r="P2332" i="2" s="1"/>
  <c r="N2333" i="2"/>
  <c r="O2333" i="2"/>
  <c r="P2333" i="2" s="1"/>
  <c r="N2334" i="2"/>
  <c r="M2335" i="2"/>
  <c r="O2336" i="2"/>
  <c r="P2336" i="2" s="1"/>
  <c r="N2337" i="2"/>
  <c r="O2337" i="2"/>
  <c r="P2337" i="2" s="1"/>
  <c r="N2338" i="2"/>
  <c r="M2339" i="2"/>
  <c r="O2340" i="2"/>
  <c r="P2340" i="2" s="1"/>
  <c r="N2341" i="2"/>
  <c r="O2341" i="2"/>
  <c r="P2341" i="2" s="1"/>
  <c r="N2342" i="2"/>
  <c r="M2343" i="2"/>
  <c r="O2344" i="2"/>
  <c r="P2344" i="2" s="1"/>
  <c r="N2345" i="2"/>
  <c r="O2345" i="2"/>
  <c r="P2345" i="2" s="1"/>
  <c r="N2346" i="2"/>
  <c r="M2347" i="2"/>
  <c r="O2348" i="2"/>
  <c r="P2348" i="2" s="1"/>
  <c r="N2349" i="2"/>
  <c r="O2349" i="2"/>
  <c r="P2349" i="2" s="1"/>
  <c r="N2350" i="2"/>
  <c r="M2351" i="2"/>
  <c r="O2352" i="2"/>
  <c r="P2352" i="2" s="1"/>
  <c r="N2353" i="2"/>
  <c r="O2353" i="2"/>
  <c r="P2353" i="2" s="1"/>
  <c r="N2354" i="2"/>
  <c r="M2355" i="2"/>
  <c r="O2356" i="2"/>
  <c r="P2356" i="2" s="1"/>
  <c r="N2357" i="2"/>
  <c r="O2357" i="2"/>
  <c r="P2357" i="2" s="1"/>
  <c r="N2358" i="2"/>
  <c r="M2359" i="2"/>
  <c r="O2360" i="2"/>
  <c r="P2360" i="2" s="1"/>
  <c r="N2361" i="2"/>
  <c r="O2361" i="2"/>
  <c r="P2361" i="2" s="1"/>
  <c r="N2362" i="2"/>
  <c r="M2363" i="2"/>
  <c r="O2364" i="2"/>
  <c r="P2364" i="2" s="1"/>
  <c r="N2365" i="2"/>
  <c r="O2365" i="2"/>
  <c r="P2365" i="2" s="1"/>
  <c r="N2366" i="2"/>
  <c r="M2367" i="2"/>
  <c r="O2368" i="2"/>
  <c r="P2368" i="2" s="1"/>
  <c r="N2369" i="2"/>
  <c r="O2369" i="2"/>
  <c r="P2369" i="2" s="1"/>
  <c r="N2370" i="2"/>
  <c r="M2371" i="2"/>
  <c r="O2372" i="2"/>
  <c r="P2372" i="2" s="1"/>
  <c r="N2373" i="2"/>
  <c r="O2373" i="2"/>
  <c r="P2373" i="2" s="1"/>
  <c r="N2374" i="2"/>
  <c r="M2375" i="2"/>
  <c r="O2376" i="2"/>
  <c r="P2376" i="2" s="1"/>
  <c r="N2377" i="2"/>
  <c r="O2377" i="2"/>
  <c r="P2377" i="2" s="1"/>
  <c r="N2378" i="2"/>
  <c r="M2379" i="2"/>
  <c r="O2380" i="2"/>
  <c r="P2380" i="2" s="1"/>
  <c r="N2381" i="2"/>
  <c r="O2381" i="2"/>
  <c r="P2381" i="2" s="1"/>
  <c r="N2382" i="2"/>
  <c r="M2383" i="2"/>
  <c r="O2384" i="2"/>
  <c r="P2384" i="2" s="1"/>
  <c r="N2385" i="2"/>
  <c r="O2385" i="2"/>
  <c r="P2385" i="2" s="1"/>
  <c r="N2386" i="2"/>
  <c r="M2387" i="2"/>
  <c r="O2388" i="2"/>
  <c r="P2388" i="2" s="1"/>
  <c r="N2389" i="2"/>
  <c r="O2389" i="2"/>
  <c r="P2389" i="2" s="1"/>
  <c r="N2390" i="2"/>
  <c r="M2391" i="2"/>
  <c r="O2392" i="2"/>
  <c r="P2392" i="2" s="1"/>
  <c r="N2393" i="2"/>
  <c r="O2393" i="2"/>
  <c r="P2393" i="2" s="1"/>
  <c r="N2394" i="2"/>
  <c r="M2395" i="2"/>
  <c r="O2396" i="2"/>
  <c r="P2396" i="2" s="1"/>
  <c r="N2397" i="2"/>
  <c r="O2397" i="2"/>
  <c r="P2397" i="2" s="1"/>
  <c r="N2398" i="2"/>
  <c r="M2399" i="2"/>
  <c r="O2400" i="2"/>
  <c r="P2400" i="2" s="1"/>
  <c r="N2401" i="2"/>
  <c r="O2401" i="2"/>
  <c r="P2401" i="2" s="1"/>
  <c r="N2402" i="2"/>
  <c r="M2403" i="2"/>
  <c r="O2404" i="2"/>
  <c r="P2404" i="2" s="1"/>
  <c r="N2405" i="2"/>
  <c r="O2405" i="2"/>
  <c r="P2405" i="2" s="1"/>
  <c r="N2406" i="2"/>
  <c r="M2407" i="2"/>
  <c r="O2408" i="2"/>
  <c r="P2408" i="2" s="1"/>
  <c r="N2409" i="2"/>
  <c r="O2409" i="2"/>
  <c r="P2409" i="2" s="1"/>
  <c r="N2410" i="2"/>
  <c r="M2411" i="2"/>
  <c r="O2412" i="2"/>
  <c r="P2412" i="2" s="1"/>
  <c r="N2413" i="2"/>
  <c r="O2413" i="2"/>
  <c r="P2413" i="2" s="1"/>
  <c r="N2414" i="2"/>
  <c r="M2415" i="2"/>
  <c r="O2416" i="2"/>
  <c r="P2416" i="2" s="1"/>
  <c r="N2417" i="2"/>
  <c r="O2417" i="2"/>
  <c r="P2417" i="2" s="1"/>
  <c r="N2418" i="2"/>
  <c r="M2419" i="2"/>
  <c r="O2420" i="2"/>
  <c r="P2420" i="2" s="1"/>
  <c r="N2421" i="2"/>
  <c r="O2421" i="2"/>
  <c r="P2421" i="2" s="1"/>
  <c r="N2422" i="2"/>
  <c r="M2423" i="2"/>
  <c r="O2424" i="2"/>
  <c r="P2424" i="2" s="1"/>
  <c r="N2425" i="2"/>
  <c r="O2425" i="2"/>
  <c r="P2425" i="2" s="1"/>
  <c r="N2426" i="2"/>
  <c r="M2427" i="2"/>
  <c r="O2428" i="2"/>
  <c r="P2428" i="2" s="1"/>
  <c r="N2429" i="2"/>
  <c r="O2429" i="2"/>
  <c r="P2429" i="2" s="1"/>
  <c r="N2430" i="2"/>
  <c r="M2431" i="2"/>
  <c r="O2432" i="2"/>
  <c r="P2432" i="2" s="1"/>
  <c r="N2433" i="2"/>
  <c r="O2433" i="2"/>
  <c r="P2433" i="2" s="1"/>
  <c r="N2434" i="2"/>
  <c r="M2435" i="2"/>
  <c r="O2436" i="2"/>
  <c r="P2436" i="2" s="1"/>
  <c r="N2437" i="2"/>
  <c r="O2437" i="2"/>
  <c r="P2437" i="2" s="1"/>
  <c r="N2438" i="2"/>
  <c r="M2439" i="2"/>
  <c r="O2440" i="2"/>
  <c r="P2440" i="2" s="1"/>
  <c r="N2441" i="2"/>
  <c r="O2441" i="2"/>
  <c r="P2441" i="2" s="1"/>
  <c r="N2442" i="2"/>
  <c r="M2443" i="2"/>
  <c r="O2444" i="2"/>
  <c r="P2444" i="2" s="1"/>
  <c r="N2445" i="2"/>
  <c r="O2445" i="2"/>
  <c r="P2445" i="2" s="1"/>
  <c r="N2446" i="2"/>
  <c r="M2447" i="2"/>
  <c r="O2448" i="2"/>
  <c r="P2448" i="2" s="1"/>
  <c r="N2449" i="2"/>
  <c r="O2449" i="2"/>
  <c r="P2449" i="2" s="1"/>
  <c r="N2450" i="2"/>
  <c r="M2451" i="2"/>
  <c r="O2452" i="2"/>
  <c r="P2452" i="2" s="1"/>
  <c r="N2453" i="2"/>
  <c r="O2453" i="2"/>
  <c r="P2453" i="2" s="1"/>
  <c r="N2454" i="2"/>
  <c r="M2455" i="2"/>
  <c r="O2456" i="2"/>
  <c r="P2456" i="2" s="1"/>
  <c r="N2457" i="2"/>
  <c r="O2457" i="2"/>
  <c r="P2457" i="2" s="1"/>
  <c r="N2458" i="2"/>
  <c r="M2459" i="2"/>
  <c r="O2460" i="2"/>
  <c r="P2460" i="2" s="1"/>
  <c r="N2461" i="2"/>
  <c r="O2461" i="2"/>
  <c r="P2461" i="2" s="1"/>
  <c r="N2462" i="2"/>
  <c r="M2463" i="2"/>
  <c r="O2464" i="2"/>
  <c r="P2464" i="2" s="1"/>
  <c r="N2465" i="2"/>
  <c r="O2465" i="2"/>
  <c r="P2465" i="2" s="1"/>
  <c r="N2466" i="2"/>
  <c r="M2467" i="2"/>
  <c r="O2468" i="2"/>
  <c r="P2468" i="2" s="1"/>
  <c r="N2469" i="2"/>
  <c r="O2469" i="2"/>
  <c r="P2469" i="2" s="1"/>
  <c r="N2470" i="2"/>
  <c r="M2471" i="2"/>
  <c r="O2472" i="2"/>
  <c r="P2472" i="2" s="1"/>
  <c r="N2473" i="2"/>
  <c r="O2473" i="2"/>
  <c r="P2473" i="2" s="1"/>
  <c r="N2474" i="2"/>
  <c r="M2475" i="2"/>
  <c r="O2476" i="2"/>
  <c r="P2476" i="2" s="1"/>
  <c r="N2477" i="2"/>
  <c r="O2477" i="2"/>
  <c r="P2477" i="2" s="1"/>
  <c r="N2478" i="2"/>
  <c r="M2479" i="2"/>
  <c r="O2480" i="2"/>
  <c r="P2480" i="2" s="1"/>
  <c r="N2481" i="2"/>
  <c r="O2481" i="2"/>
  <c r="P2481" i="2" s="1"/>
  <c r="N2482" i="2"/>
  <c r="M2483" i="2"/>
  <c r="O2484" i="2"/>
  <c r="P2484" i="2" s="1"/>
  <c r="N2485" i="2"/>
  <c r="O2485" i="2"/>
  <c r="P2485" i="2" s="1"/>
  <c r="N2486" i="2"/>
  <c r="M2487" i="2"/>
  <c r="O2488" i="2"/>
  <c r="P2488" i="2" s="1"/>
  <c r="N2489" i="2"/>
  <c r="O2489" i="2"/>
  <c r="P2489" i="2" s="1"/>
  <c r="N2490" i="2"/>
  <c r="M2491" i="2"/>
  <c r="O2492" i="2"/>
  <c r="P2492" i="2" s="1"/>
  <c r="N2493" i="2"/>
  <c r="O2493" i="2"/>
  <c r="P2493" i="2" s="1"/>
  <c r="N2494" i="2"/>
  <c r="M2495" i="2"/>
  <c r="O2496" i="2"/>
  <c r="P2496" i="2" s="1"/>
  <c r="N2497" i="2"/>
  <c r="O2497" i="2"/>
  <c r="P2497" i="2" s="1"/>
  <c r="N2498" i="2"/>
  <c r="M2499" i="2"/>
  <c r="O2500" i="2"/>
  <c r="P2500" i="2" s="1"/>
  <c r="N2501" i="2"/>
  <c r="O2501" i="2"/>
  <c r="P2501" i="2" s="1"/>
  <c r="N2502" i="2"/>
  <c r="M2503" i="2"/>
  <c r="O2504" i="2"/>
  <c r="P2504" i="2" s="1"/>
  <c r="N2505" i="2"/>
  <c r="O2505" i="2"/>
  <c r="P2505" i="2" s="1"/>
  <c r="N2506" i="2"/>
  <c r="M2507" i="2"/>
  <c r="O2508" i="2"/>
  <c r="P2508" i="2" s="1"/>
  <c r="N2509" i="2"/>
  <c r="O2509" i="2"/>
  <c r="P2509" i="2" s="1"/>
  <c r="N2510" i="2"/>
  <c r="M2511" i="2"/>
  <c r="O2512" i="2"/>
  <c r="P2512" i="2" s="1"/>
  <c r="N2513" i="2"/>
  <c r="O2513" i="2"/>
  <c r="P2513" i="2" s="1"/>
  <c r="N2514" i="2"/>
  <c r="M2515" i="2"/>
  <c r="O2516" i="2"/>
  <c r="P2516" i="2" s="1"/>
  <c r="N2517" i="2"/>
  <c r="O2517" i="2"/>
  <c r="P2517" i="2" s="1"/>
  <c r="N2518" i="2"/>
  <c r="M2519" i="2"/>
  <c r="O2520" i="2"/>
  <c r="P2520" i="2" s="1"/>
  <c r="N2521" i="2"/>
  <c r="O2521" i="2"/>
  <c r="P2521" i="2" s="1"/>
  <c r="N2522" i="2"/>
  <c r="M2523" i="2"/>
  <c r="O2524" i="2"/>
  <c r="P2524" i="2" s="1"/>
  <c r="N2525" i="2"/>
  <c r="O2525" i="2"/>
  <c r="P2525" i="2" s="1"/>
  <c r="N2526" i="2"/>
  <c r="M2527" i="2"/>
  <c r="O2528" i="2"/>
  <c r="P2528" i="2" s="1"/>
  <c r="N2529" i="2"/>
  <c r="O2529" i="2"/>
  <c r="P2529" i="2" s="1"/>
  <c r="N2530" i="2"/>
  <c r="M2531" i="2"/>
  <c r="O2532" i="2"/>
  <c r="P2532" i="2" s="1"/>
  <c r="N2533" i="2"/>
  <c r="O2533" i="2"/>
  <c r="P2533" i="2" s="1"/>
  <c r="N2534" i="2"/>
  <c r="M2535" i="2"/>
  <c r="O2536" i="2"/>
  <c r="P2536" i="2" s="1"/>
  <c r="N2537" i="2"/>
  <c r="O2537" i="2"/>
  <c r="P2537" i="2" s="1"/>
  <c r="N2538" i="2"/>
  <c r="M2539" i="2"/>
  <c r="O2540" i="2"/>
  <c r="P2540" i="2" s="1"/>
  <c r="N2541" i="2"/>
  <c r="O2541" i="2"/>
  <c r="P2541" i="2" s="1"/>
  <c r="N2542" i="2"/>
  <c r="M2543" i="2"/>
  <c r="O2544" i="2"/>
  <c r="P2544" i="2" s="1"/>
  <c r="N2545" i="2"/>
  <c r="O2545" i="2"/>
  <c r="P2545" i="2" s="1"/>
  <c r="N2546" i="2"/>
  <c r="M2547" i="2"/>
  <c r="O2548" i="2"/>
  <c r="P2548" i="2" s="1"/>
  <c r="N2549" i="2"/>
  <c r="O2549" i="2"/>
  <c r="P2549" i="2" s="1"/>
  <c r="N2550" i="2"/>
  <c r="M2551" i="2"/>
  <c r="O2552" i="2"/>
  <c r="P2552" i="2" s="1"/>
  <c r="N2553" i="2"/>
  <c r="O2553" i="2"/>
  <c r="P2553" i="2" s="1"/>
  <c r="N2554" i="2"/>
  <c r="M2555" i="2"/>
  <c r="O2556" i="2"/>
  <c r="P2556" i="2" s="1"/>
  <c r="N2557" i="2"/>
  <c r="O2557" i="2"/>
  <c r="P2557" i="2" s="1"/>
  <c r="N2558" i="2"/>
  <c r="M2559" i="2"/>
  <c r="O2560" i="2"/>
  <c r="P2560" i="2" s="1"/>
  <c r="N2561" i="2"/>
  <c r="O2561" i="2"/>
  <c r="P2561" i="2" s="1"/>
  <c r="N2562" i="2"/>
  <c r="M2563" i="2"/>
  <c r="O2564" i="2"/>
  <c r="P2564" i="2" s="1"/>
  <c r="N2565" i="2"/>
  <c r="O2565" i="2"/>
  <c r="P2565" i="2" s="1"/>
  <c r="N2566" i="2"/>
  <c r="M2567" i="2"/>
  <c r="O2568" i="2"/>
  <c r="P2568" i="2" s="1"/>
  <c r="N2569" i="2"/>
  <c r="O2569" i="2"/>
  <c r="P2569" i="2" s="1"/>
  <c r="N2570" i="2"/>
  <c r="M2571" i="2"/>
  <c r="O2572" i="2"/>
  <c r="P2572" i="2" s="1"/>
  <c r="N2573" i="2"/>
  <c r="O2573" i="2"/>
  <c r="P2573" i="2" s="1"/>
  <c r="N2574" i="2"/>
  <c r="M2575" i="2"/>
  <c r="O2576" i="2"/>
  <c r="P2576" i="2" s="1"/>
  <c r="N2577" i="2"/>
  <c r="O2577" i="2"/>
  <c r="P2577" i="2" s="1"/>
  <c r="N2578" i="2"/>
  <c r="M2579" i="2"/>
  <c r="O2580" i="2"/>
  <c r="P2580" i="2" s="1"/>
  <c r="N2581" i="2"/>
  <c r="O2581" i="2"/>
  <c r="P2581" i="2" s="1"/>
  <c r="N2582" i="2"/>
  <c r="M2583" i="2"/>
  <c r="O2584" i="2"/>
  <c r="P2584" i="2" s="1"/>
  <c r="N2585" i="2"/>
  <c r="O2585" i="2"/>
  <c r="P2585" i="2" s="1"/>
  <c r="N2586" i="2"/>
  <c r="M2587" i="2"/>
  <c r="O2588" i="2"/>
  <c r="P2588" i="2" s="1"/>
  <c r="N2589" i="2"/>
  <c r="O2589" i="2"/>
  <c r="P2589" i="2" s="1"/>
  <c r="N2590" i="2"/>
  <c r="M2591" i="2"/>
  <c r="O2592" i="2"/>
  <c r="P2592" i="2" s="1"/>
  <c r="N2593" i="2"/>
  <c r="O2593" i="2"/>
  <c r="P2593" i="2" s="1"/>
  <c r="N2594" i="2"/>
  <c r="M2595" i="2"/>
  <c r="O2596" i="2"/>
  <c r="P2596" i="2" s="1"/>
  <c r="N2597" i="2"/>
  <c r="O2597" i="2"/>
  <c r="P2597" i="2" s="1"/>
  <c r="N2598" i="2"/>
  <c r="M2599" i="2"/>
  <c r="O2600" i="2"/>
  <c r="P2600" i="2" s="1"/>
  <c r="N2601" i="2"/>
  <c r="O2601" i="2"/>
  <c r="P2601" i="2" s="1"/>
  <c r="N2602" i="2"/>
  <c r="M2603" i="2"/>
  <c r="O2604" i="2"/>
  <c r="P2604" i="2" s="1"/>
  <c r="N2605" i="2"/>
  <c r="O2605" i="2"/>
  <c r="P2605" i="2" s="1"/>
  <c r="N2606" i="2"/>
  <c r="M2607" i="2"/>
  <c r="O2608" i="2"/>
  <c r="P2608" i="2" s="1"/>
  <c r="N2609" i="2"/>
  <c r="O2609" i="2"/>
  <c r="P2609" i="2" s="1"/>
  <c r="N2610" i="2"/>
  <c r="M2611" i="2"/>
  <c r="O2612" i="2"/>
  <c r="P2612" i="2" s="1"/>
  <c r="N2613" i="2"/>
  <c r="O2613" i="2"/>
  <c r="P2613" i="2" s="1"/>
  <c r="N2614" i="2"/>
  <c r="M2615" i="2"/>
  <c r="O2616" i="2"/>
  <c r="P2616" i="2" s="1"/>
  <c r="N2617" i="2"/>
  <c r="O2617" i="2"/>
  <c r="P2617" i="2" s="1"/>
  <c r="N2618" i="2"/>
  <c r="M2619" i="2"/>
  <c r="O2620" i="2"/>
  <c r="P2620" i="2" s="1"/>
  <c r="N2621" i="2"/>
  <c r="O2621" i="2"/>
  <c r="P2621" i="2" s="1"/>
  <c r="N2622" i="2"/>
  <c r="M2623" i="2"/>
  <c r="O2624" i="2"/>
  <c r="P2624" i="2" s="1"/>
  <c r="N2625" i="2"/>
  <c r="O2625" i="2"/>
  <c r="P2625" i="2" s="1"/>
  <c r="N2626" i="2"/>
  <c r="M2627" i="2"/>
  <c r="O2628" i="2"/>
  <c r="P2628" i="2" s="1"/>
  <c r="N2629" i="2"/>
  <c r="O2629" i="2"/>
  <c r="P2629" i="2" s="1"/>
  <c r="N2630" i="2"/>
  <c r="M2631" i="2"/>
  <c r="O2632" i="2"/>
  <c r="P2632" i="2" s="1"/>
  <c r="N2633" i="2"/>
  <c r="O2633" i="2"/>
  <c r="P2633" i="2" s="1"/>
  <c r="N2634" i="2"/>
  <c r="M2635" i="2"/>
  <c r="O2636" i="2"/>
  <c r="P2636" i="2" s="1"/>
  <c r="N2637" i="2"/>
  <c r="O2637" i="2"/>
  <c r="P2637" i="2" s="1"/>
  <c r="N2638" i="2"/>
  <c r="M2639" i="2"/>
  <c r="O2640" i="2"/>
  <c r="P2640" i="2" s="1"/>
  <c r="N2641" i="2"/>
  <c r="O2641" i="2"/>
  <c r="P2641" i="2" s="1"/>
  <c r="N2642" i="2"/>
  <c r="M2643" i="2"/>
  <c r="O2644" i="2"/>
  <c r="P2644" i="2" s="1"/>
  <c r="N2645" i="2"/>
  <c r="O2645" i="2"/>
  <c r="P2645" i="2" s="1"/>
  <c r="N2646" i="2"/>
  <c r="M2647" i="2"/>
  <c r="O2648" i="2"/>
  <c r="P2648" i="2" s="1"/>
  <c r="N2649" i="2"/>
  <c r="O2649" i="2"/>
  <c r="P2649" i="2" s="1"/>
  <c r="N2650" i="2"/>
  <c r="M2651" i="2"/>
  <c r="O2652" i="2"/>
  <c r="P2652" i="2" s="1"/>
  <c r="N2653" i="2"/>
  <c r="O2653" i="2"/>
  <c r="P2653" i="2" s="1"/>
  <c r="N2654" i="2"/>
  <c r="M2655" i="2"/>
  <c r="O2656" i="2"/>
  <c r="P2656" i="2" s="1"/>
  <c r="N2657" i="2"/>
  <c r="O2657" i="2"/>
  <c r="P2657" i="2" s="1"/>
  <c r="N2658" i="2"/>
  <c r="M2659" i="2"/>
  <c r="O2660" i="2"/>
  <c r="P2660" i="2" s="1"/>
  <c r="N2661" i="2"/>
  <c r="O2661" i="2"/>
  <c r="P2661" i="2" s="1"/>
  <c r="N2662" i="2"/>
  <c r="M2663" i="2"/>
  <c r="O2664" i="2"/>
  <c r="P2664" i="2" s="1"/>
  <c r="N2665" i="2"/>
  <c r="O2665" i="2"/>
  <c r="P2665" i="2" s="1"/>
  <c r="N2666" i="2"/>
  <c r="M2667" i="2"/>
  <c r="O2668" i="2"/>
  <c r="P2668" i="2" s="1"/>
  <c r="N2669" i="2"/>
  <c r="O2669" i="2"/>
  <c r="P2669" i="2" s="1"/>
  <c r="N2670" i="2"/>
  <c r="M2671" i="2"/>
  <c r="O2672" i="2"/>
  <c r="P2672" i="2" s="1"/>
  <c r="N2673" i="2"/>
  <c r="O2673" i="2"/>
  <c r="P2673" i="2" s="1"/>
  <c r="N2674" i="2"/>
  <c r="M2675" i="2"/>
  <c r="O2676" i="2"/>
  <c r="P2676" i="2" s="1"/>
  <c r="N2677" i="2"/>
  <c r="O2677" i="2"/>
  <c r="P2677" i="2" s="1"/>
  <c r="N2678" i="2"/>
  <c r="M2679" i="2"/>
  <c r="O2680" i="2"/>
  <c r="P2680" i="2" s="1"/>
  <c r="N2681" i="2"/>
  <c r="O2681" i="2"/>
  <c r="P2681" i="2" s="1"/>
  <c r="N2682" i="2"/>
  <c r="M2683" i="2"/>
  <c r="O2684" i="2"/>
  <c r="P2684" i="2" s="1"/>
  <c r="N2685" i="2"/>
  <c r="O2685" i="2"/>
  <c r="P2685" i="2" s="1"/>
  <c r="N2686" i="2"/>
  <c r="M2687" i="2"/>
  <c r="O2688" i="2"/>
  <c r="P2688" i="2" s="1"/>
  <c r="N2689" i="2"/>
  <c r="O2689" i="2"/>
  <c r="P2689" i="2" s="1"/>
  <c r="N2690" i="2"/>
  <c r="M2691" i="2"/>
  <c r="O2692" i="2"/>
  <c r="P2692" i="2" s="1"/>
  <c r="N2693" i="2"/>
  <c r="O2693" i="2"/>
  <c r="P2693" i="2" s="1"/>
  <c r="N2694" i="2"/>
  <c r="M2695" i="2"/>
  <c r="O2696" i="2"/>
  <c r="P2696" i="2" s="1"/>
  <c r="N2697" i="2"/>
  <c r="O2697" i="2"/>
  <c r="P2697" i="2" s="1"/>
  <c r="N2698" i="2"/>
  <c r="M2699" i="2"/>
  <c r="O2700" i="2"/>
  <c r="P2700" i="2" s="1"/>
  <c r="N2701" i="2"/>
  <c r="O2701" i="2"/>
  <c r="P2701" i="2" s="1"/>
  <c r="N2702" i="2"/>
  <c r="M2703" i="2"/>
  <c r="O2704" i="2"/>
  <c r="P2704" i="2" s="1"/>
  <c r="M2705" i="2"/>
  <c r="L2705" i="2"/>
  <c r="L2708" i="2"/>
  <c r="M2708" i="2"/>
  <c r="L2712" i="2"/>
  <c r="M2712" i="2"/>
  <c r="L2716" i="2"/>
  <c r="M2716" i="2"/>
  <c r="L2720" i="2"/>
  <c r="M2720" i="2"/>
  <c r="L2724" i="2"/>
  <c r="M2724" i="2"/>
  <c r="L2728" i="2"/>
  <c r="M2728" i="2"/>
  <c r="L2732" i="2"/>
  <c r="M2732" i="2"/>
  <c r="L2736" i="2"/>
  <c r="M2736" i="2"/>
  <c r="L2740" i="2"/>
  <c r="M2740" i="2"/>
  <c r="L2744" i="2"/>
  <c r="M2744" i="2"/>
  <c r="L2748" i="2"/>
  <c r="M2748" i="2"/>
  <c r="L2752" i="2"/>
  <c r="M2752" i="2"/>
  <c r="L2756" i="2"/>
  <c r="M2756" i="2"/>
  <c r="L2760" i="2"/>
  <c r="M2760" i="2"/>
  <c r="L2764" i="2"/>
  <c r="M2764" i="2"/>
  <c r="L2768" i="2"/>
  <c r="M2768" i="2"/>
  <c r="L2772" i="2"/>
  <c r="M2772" i="2"/>
  <c r="L2776" i="2"/>
  <c r="M2776" i="2"/>
  <c r="L2780" i="2"/>
  <c r="M2780" i="2"/>
  <c r="L2784" i="2"/>
  <c r="M2784" i="2"/>
  <c r="L2788" i="2"/>
  <c r="M2788" i="2"/>
  <c r="L2792" i="2"/>
  <c r="M2792" i="2"/>
  <c r="L2796" i="2"/>
  <c r="M2796" i="2"/>
  <c r="L2800" i="2"/>
  <c r="M2800" i="2"/>
  <c r="L2804" i="2"/>
  <c r="M2804" i="2"/>
  <c r="L2808" i="2"/>
  <c r="M2808" i="2"/>
  <c r="L2812" i="2"/>
  <c r="M2812" i="2"/>
  <c r="L2816" i="2"/>
  <c r="M2816" i="2"/>
  <c r="L2820" i="2"/>
  <c r="M2820" i="2"/>
  <c r="L2824" i="2"/>
  <c r="M2824" i="2"/>
  <c r="L2828" i="2"/>
  <c r="M2828" i="2"/>
  <c r="L2832" i="2"/>
  <c r="M2832" i="2"/>
  <c r="L2836" i="2"/>
  <c r="M2836" i="2"/>
  <c r="M2" i="2"/>
  <c r="N2" i="2" s="1"/>
  <c r="N3" i="2"/>
  <c r="M4" i="2"/>
  <c r="N4" i="2" s="1"/>
  <c r="N5" i="2"/>
  <c r="M6" i="2"/>
  <c r="O6" i="2" s="1"/>
  <c r="P6" i="2" s="1"/>
  <c r="N7" i="2"/>
  <c r="M8" i="2"/>
  <c r="N8" i="2" s="1"/>
  <c r="N9" i="2"/>
  <c r="M10" i="2"/>
  <c r="N10" i="2" s="1"/>
  <c r="N11" i="2"/>
  <c r="M12" i="2"/>
  <c r="N12" i="2" s="1"/>
  <c r="N13" i="2"/>
  <c r="M14" i="2"/>
  <c r="O14" i="2" s="1"/>
  <c r="P14" i="2" s="1"/>
  <c r="N15" i="2"/>
  <c r="M16" i="2"/>
  <c r="N16" i="2" s="1"/>
  <c r="N17" i="2"/>
  <c r="M18" i="2"/>
  <c r="N18" i="2" s="1"/>
  <c r="N19" i="2"/>
  <c r="M20" i="2"/>
  <c r="N20" i="2" s="1"/>
  <c r="N21" i="2"/>
  <c r="M22" i="2"/>
  <c r="O22" i="2" s="1"/>
  <c r="P22" i="2" s="1"/>
  <c r="N23" i="2"/>
  <c r="M24" i="2"/>
  <c r="N24" i="2" s="1"/>
  <c r="N25" i="2"/>
  <c r="M26" i="2"/>
  <c r="N26" i="2" s="1"/>
  <c r="N27" i="2"/>
  <c r="M28" i="2"/>
  <c r="N28" i="2" s="1"/>
  <c r="N29" i="2"/>
  <c r="M30" i="2"/>
  <c r="O30" i="2" s="1"/>
  <c r="P30" i="2" s="1"/>
  <c r="N31" i="2"/>
  <c r="M32" i="2"/>
  <c r="N32" i="2" s="1"/>
  <c r="N33" i="2"/>
  <c r="M34" i="2"/>
  <c r="N34" i="2" s="1"/>
  <c r="N35" i="2"/>
  <c r="M36" i="2"/>
  <c r="N36" i="2" s="1"/>
  <c r="N37" i="2"/>
  <c r="M38" i="2"/>
  <c r="O38" i="2" s="1"/>
  <c r="P38" i="2" s="1"/>
  <c r="N39" i="2"/>
  <c r="M40" i="2"/>
  <c r="N40" i="2" s="1"/>
  <c r="N41" i="2"/>
  <c r="M42" i="2"/>
  <c r="N42" i="2" s="1"/>
  <c r="N43" i="2"/>
  <c r="M44" i="2"/>
  <c r="N44" i="2" s="1"/>
  <c r="N45" i="2"/>
  <c r="M46" i="2"/>
  <c r="O46" i="2" s="1"/>
  <c r="P46" i="2" s="1"/>
  <c r="N47" i="2"/>
  <c r="M48" i="2"/>
  <c r="N48" i="2" s="1"/>
  <c r="N49" i="2"/>
  <c r="M50" i="2"/>
  <c r="N50" i="2" s="1"/>
  <c r="N51" i="2"/>
  <c r="M52" i="2"/>
  <c r="N52" i="2" s="1"/>
  <c r="N53" i="2"/>
  <c r="M54" i="2"/>
  <c r="O54" i="2" s="1"/>
  <c r="P54" i="2" s="1"/>
  <c r="N55" i="2"/>
  <c r="M56" i="2"/>
  <c r="N56" i="2" s="1"/>
  <c r="N57" i="2"/>
  <c r="M58" i="2"/>
  <c r="N58" i="2" s="1"/>
  <c r="N59" i="2"/>
  <c r="M60" i="2"/>
  <c r="N60" i="2" s="1"/>
  <c r="N61" i="2"/>
  <c r="M62" i="2"/>
  <c r="O62" i="2" s="1"/>
  <c r="P62" i="2" s="1"/>
  <c r="N63" i="2"/>
  <c r="M64" i="2"/>
  <c r="N64" i="2" s="1"/>
  <c r="N65" i="2"/>
  <c r="M66" i="2"/>
  <c r="N66" i="2" s="1"/>
  <c r="N67" i="2"/>
  <c r="M68" i="2"/>
  <c r="N68" i="2" s="1"/>
  <c r="N69" i="2"/>
  <c r="M70" i="2"/>
  <c r="O70" i="2" s="1"/>
  <c r="P70" i="2" s="1"/>
  <c r="N71" i="2"/>
  <c r="M72" i="2"/>
  <c r="N72" i="2" s="1"/>
  <c r="N73" i="2"/>
  <c r="M74" i="2"/>
  <c r="N74" i="2" s="1"/>
  <c r="N75" i="2"/>
  <c r="M76" i="2"/>
  <c r="N76" i="2" s="1"/>
  <c r="N77" i="2"/>
  <c r="M78" i="2"/>
  <c r="O78" i="2" s="1"/>
  <c r="P78" i="2" s="1"/>
  <c r="N79" i="2"/>
  <c r="M80" i="2"/>
  <c r="N80" i="2" s="1"/>
  <c r="N81" i="2"/>
  <c r="M82" i="2"/>
  <c r="N82" i="2" s="1"/>
  <c r="N83" i="2"/>
  <c r="M84" i="2"/>
  <c r="N84" i="2" s="1"/>
  <c r="N85" i="2"/>
  <c r="M86" i="2"/>
  <c r="O86" i="2" s="1"/>
  <c r="P86" i="2" s="1"/>
  <c r="N87" i="2"/>
  <c r="M88" i="2"/>
  <c r="N88" i="2" s="1"/>
  <c r="N89" i="2"/>
  <c r="M90" i="2"/>
  <c r="N90" i="2" s="1"/>
  <c r="N91" i="2"/>
  <c r="M92" i="2"/>
  <c r="N92" i="2" s="1"/>
  <c r="N93" i="2"/>
  <c r="M94" i="2"/>
  <c r="O94" i="2" s="1"/>
  <c r="P94" i="2" s="1"/>
  <c r="N95" i="2"/>
  <c r="M96" i="2"/>
  <c r="N96" i="2" s="1"/>
  <c r="N97" i="2"/>
  <c r="M98" i="2"/>
  <c r="N98" i="2" s="1"/>
  <c r="N99" i="2"/>
  <c r="M100" i="2"/>
  <c r="N100" i="2" s="1"/>
  <c r="N101" i="2"/>
  <c r="M102" i="2"/>
  <c r="O102" i="2" s="1"/>
  <c r="P102" i="2" s="1"/>
  <c r="N103" i="2"/>
  <c r="M104" i="2"/>
  <c r="N104" i="2" s="1"/>
  <c r="N105" i="2"/>
  <c r="M106" i="2"/>
  <c r="N106" i="2" s="1"/>
  <c r="N107" i="2"/>
  <c r="M108" i="2"/>
  <c r="N108" i="2" s="1"/>
  <c r="N109" i="2"/>
  <c r="M110" i="2"/>
  <c r="O110" i="2" s="1"/>
  <c r="P110" i="2" s="1"/>
  <c r="N111" i="2"/>
  <c r="M112" i="2"/>
  <c r="N112" i="2" s="1"/>
  <c r="N113" i="2"/>
  <c r="M114" i="2"/>
  <c r="N114" i="2" s="1"/>
  <c r="N115" i="2"/>
  <c r="M116" i="2"/>
  <c r="N116" i="2" s="1"/>
  <c r="N117" i="2"/>
  <c r="M118" i="2"/>
  <c r="O118" i="2" s="1"/>
  <c r="P118" i="2" s="1"/>
  <c r="N119" i="2"/>
  <c r="M120" i="2"/>
  <c r="N120" i="2" s="1"/>
  <c r="N121" i="2"/>
  <c r="M122" i="2"/>
  <c r="N122" i="2" s="1"/>
  <c r="N123" i="2"/>
  <c r="M124" i="2"/>
  <c r="N124" i="2" s="1"/>
  <c r="N125" i="2"/>
  <c r="M126" i="2"/>
  <c r="O126" i="2" s="1"/>
  <c r="P126" i="2" s="1"/>
  <c r="N127" i="2"/>
  <c r="M128" i="2"/>
  <c r="N128" i="2" s="1"/>
  <c r="N129" i="2"/>
  <c r="M130" i="2"/>
  <c r="N130" i="2" s="1"/>
  <c r="N131" i="2"/>
  <c r="M132" i="2"/>
  <c r="N132" i="2" s="1"/>
  <c r="N133" i="2"/>
  <c r="M134" i="2"/>
  <c r="O134" i="2" s="1"/>
  <c r="P134" i="2" s="1"/>
  <c r="N135" i="2"/>
  <c r="M136" i="2"/>
  <c r="N136" i="2" s="1"/>
  <c r="N137" i="2"/>
  <c r="M138" i="2"/>
  <c r="N138" i="2" s="1"/>
  <c r="N139" i="2"/>
  <c r="M140" i="2"/>
  <c r="N140" i="2" s="1"/>
  <c r="N141" i="2"/>
  <c r="M142" i="2"/>
  <c r="O142" i="2" s="1"/>
  <c r="P142" i="2" s="1"/>
  <c r="N143" i="2"/>
  <c r="M144" i="2"/>
  <c r="N144" i="2" s="1"/>
  <c r="N145" i="2"/>
  <c r="M146" i="2"/>
  <c r="N146" i="2" s="1"/>
  <c r="N147" i="2"/>
  <c r="M148" i="2"/>
  <c r="N148" i="2" s="1"/>
  <c r="N149" i="2"/>
  <c r="M150" i="2"/>
  <c r="O150" i="2" s="1"/>
  <c r="P150" i="2" s="1"/>
  <c r="N151" i="2"/>
  <c r="M152" i="2"/>
  <c r="N152" i="2" s="1"/>
  <c r="N153" i="2"/>
  <c r="M154" i="2"/>
  <c r="N154" i="2" s="1"/>
  <c r="N155" i="2"/>
  <c r="M156" i="2"/>
  <c r="N156" i="2" s="1"/>
  <c r="N157" i="2"/>
  <c r="M158" i="2"/>
  <c r="O158" i="2" s="1"/>
  <c r="P158" i="2" s="1"/>
  <c r="N159" i="2"/>
  <c r="M160" i="2"/>
  <c r="N160" i="2" s="1"/>
  <c r="N161" i="2"/>
  <c r="M162" i="2"/>
  <c r="N162" i="2" s="1"/>
  <c r="N163" i="2"/>
  <c r="M164" i="2"/>
  <c r="N164" i="2" s="1"/>
  <c r="N165" i="2"/>
  <c r="M166" i="2"/>
  <c r="O166" i="2" s="1"/>
  <c r="P166" i="2" s="1"/>
  <c r="N167" i="2"/>
  <c r="M168" i="2"/>
  <c r="N168" i="2" s="1"/>
  <c r="N169" i="2"/>
  <c r="M170" i="2"/>
  <c r="N170" i="2" s="1"/>
  <c r="N171" i="2"/>
  <c r="M172" i="2"/>
  <c r="N172" i="2" s="1"/>
  <c r="N173" i="2"/>
  <c r="M174" i="2"/>
  <c r="O174" i="2" s="1"/>
  <c r="P174" i="2" s="1"/>
  <c r="N175" i="2"/>
  <c r="M176" i="2"/>
  <c r="N176" i="2" s="1"/>
  <c r="N177" i="2"/>
  <c r="M178" i="2"/>
  <c r="N178" i="2" s="1"/>
  <c r="N179" i="2"/>
  <c r="M180" i="2"/>
  <c r="N180" i="2" s="1"/>
  <c r="N181" i="2"/>
  <c r="M182" i="2"/>
  <c r="O182" i="2" s="1"/>
  <c r="P182" i="2" s="1"/>
  <c r="N183" i="2"/>
  <c r="M184" i="2"/>
  <c r="N184" i="2" s="1"/>
  <c r="N185" i="2"/>
  <c r="M186" i="2"/>
  <c r="N186" i="2" s="1"/>
  <c r="N187" i="2"/>
  <c r="M188" i="2"/>
  <c r="N188" i="2" s="1"/>
  <c r="N189" i="2"/>
  <c r="M190" i="2"/>
  <c r="O190" i="2" s="1"/>
  <c r="P190" i="2" s="1"/>
  <c r="N191" i="2"/>
  <c r="M192" i="2"/>
  <c r="N192" i="2" s="1"/>
  <c r="N193" i="2"/>
  <c r="M194" i="2"/>
  <c r="N194" i="2" s="1"/>
  <c r="N195" i="2"/>
  <c r="M196" i="2"/>
  <c r="N196" i="2" s="1"/>
  <c r="N197" i="2"/>
  <c r="M198" i="2"/>
  <c r="O198" i="2" s="1"/>
  <c r="P198" i="2" s="1"/>
  <c r="N199" i="2"/>
  <c r="M200" i="2"/>
  <c r="N200" i="2" s="1"/>
  <c r="N201" i="2"/>
  <c r="M202" i="2"/>
  <c r="N202" i="2" s="1"/>
  <c r="N203" i="2"/>
  <c r="M204" i="2"/>
  <c r="N204" i="2" s="1"/>
  <c r="N205" i="2"/>
  <c r="M206" i="2"/>
  <c r="O206" i="2" s="1"/>
  <c r="P206" i="2" s="1"/>
  <c r="N207" i="2"/>
  <c r="M208" i="2"/>
  <c r="N208" i="2" s="1"/>
  <c r="N209" i="2"/>
  <c r="M210" i="2"/>
  <c r="N210" i="2" s="1"/>
  <c r="N211" i="2"/>
  <c r="M212" i="2"/>
  <c r="N212" i="2" s="1"/>
  <c r="N213" i="2"/>
  <c r="M214" i="2"/>
  <c r="O214" i="2" s="1"/>
  <c r="P214" i="2" s="1"/>
  <c r="N215" i="2"/>
  <c r="M216" i="2"/>
  <c r="N216" i="2" s="1"/>
  <c r="N217" i="2"/>
  <c r="M218" i="2"/>
  <c r="N218" i="2" s="1"/>
  <c r="N219" i="2"/>
  <c r="M220" i="2"/>
  <c r="N220" i="2" s="1"/>
  <c r="N221" i="2"/>
  <c r="M222" i="2"/>
  <c r="O222" i="2" s="1"/>
  <c r="P222" i="2" s="1"/>
  <c r="N223" i="2"/>
  <c r="M224" i="2"/>
  <c r="N224" i="2" s="1"/>
  <c r="N225" i="2"/>
  <c r="M226" i="2"/>
  <c r="N226" i="2" s="1"/>
  <c r="N227" i="2"/>
  <c r="M228" i="2"/>
  <c r="N228" i="2" s="1"/>
  <c r="N229" i="2"/>
  <c r="M230" i="2"/>
  <c r="O230" i="2" s="1"/>
  <c r="P230" i="2" s="1"/>
  <c r="N231" i="2"/>
  <c r="M232" i="2"/>
  <c r="N232" i="2" s="1"/>
  <c r="N233" i="2"/>
  <c r="M234" i="2"/>
  <c r="N234" i="2" s="1"/>
  <c r="N235" i="2"/>
  <c r="M236" i="2"/>
  <c r="N236" i="2" s="1"/>
  <c r="N237" i="2"/>
  <c r="M238" i="2"/>
  <c r="O238" i="2" s="1"/>
  <c r="P238" i="2" s="1"/>
  <c r="N239" i="2"/>
  <c r="M240" i="2"/>
  <c r="N240" i="2" s="1"/>
  <c r="N241" i="2"/>
  <c r="M242" i="2"/>
  <c r="N242" i="2" s="1"/>
  <c r="N243" i="2"/>
  <c r="M244" i="2"/>
  <c r="N244" i="2" s="1"/>
  <c r="N245" i="2"/>
  <c r="M246" i="2"/>
  <c r="O246" i="2" s="1"/>
  <c r="P246" i="2" s="1"/>
  <c r="N247" i="2"/>
  <c r="M248" i="2"/>
  <c r="N248" i="2" s="1"/>
  <c r="N249" i="2"/>
  <c r="M250" i="2"/>
  <c r="N250" i="2" s="1"/>
  <c r="N251" i="2"/>
  <c r="M252" i="2"/>
  <c r="N252" i="2" s="1"/>
  <c r="N253" i="2"/>
  <c r="M254" i="2"/>
  <c r="O254" i="2" s="1"/>
  <c r="P254" i="2" s="1"/>
  <c r="N255" i="2"/>
  <c r="M256" i="2"/>
  <c r="N256" i="2" s="1"/>
  <c r="N257" i="2"/>
  <c r="M258" i="2"/>
  <c r="N258" i="2" s="1"/>
  <c r="N259" i="2"/>
  <c r="M260" i="2"/>
  <c r="N260" i="2" s="1"/>
  <c r="N261" i="2"/>
  <c r="M262" i="2"/>
  <c r="O262" i="2" s="1"/>
  <c r="P262" i="2" s="1"/>
  <c r="N263" i="2"/>
  <c r="M264" i="2"/>
  <c r="N264" i="2" s="1"/>
  <c r="N265" i="2"/>
  <c r="M266" i="2"/>
  <c r="N266" i="2" s="1"/>
  <c r="N267" i="2"/>
  <c r="M268" i="2"/>
  <c r="N268" i="2" s="1"/>
  <c r="N269" i="2"/>
  <c r="M270" i="2"/>
  <c r="O270" i="2" s="1"/>
  <c r="P270" i="2" s="1"/>
  <c r="N271" i="2"/>
  <c r="M272" i="2"/>
  <c r="N272" i="2" s="1"/>
  <c r="N273" i="2"/>
  <c r="M274" i="2"/>
  <c r="N274" i="2" s="1"/>
  <c r="N275" i="2"/>
  <c r="M276" i="2"/>
  <c r="N276" i="2" s="1"/>
  <c r="N277" i="2"/>
  <c r="M278" i="2"/>
  <c r="O278" i="2" s="1"/>
  <c r="P278" i="2" s="1"/>
  <c r="N279" i="2"/>
  <c r="M280" i="2"/>
  <c r="N280" i="2" s="1"/>
  <c r="N281" i="2"/>
  <c r="M282" i="2"/>
  <c r="N282" i="2" s="1"/>
  <c r="N283" i="2"/>
  <c r="M284" i="2"/>
  <c r="N284" i="2" s="1"/>
  <c r="N285" i="2"/>
  <c r="M286" i="2"/>
  <c r="O286" i="2" s="1"/>
  <c r="P286" i="2" s="1"/>
  <c r="N287" i="2"/>
  <c r="M288" i="2"/>
  <c r="N288" i="2" s="1"/>
  <c r="N289" i="2"/>
  <c r="M290" i="2"/>
  <c r="N290" i="2" s="1"/>
  <c r="N291" i="2"/>
  <c r="M292" i="2"/>
  <c r="N292" i="2" s="1"/>
  <c r="N293" i="2"/>
  <c r="M294" i="2"/>
  <c r="O294" i="2" s="1"/>
  <c r="P294" i="2" s="1"/>
  <c r="N295" i="2"/>
  <c r="M296" i="2"/>
  <c r="N296" i="2" s="1"/>
  <c r="N297" i="2"/>
  <c r="M298" i="2"/>
  <c r="N298" i="2" s="1"/>
  <c r="N299" i="2"/>
  <c r="M300" i="2"/>
  <c r="N300" i="2" s="1"/>
  <c r="N301" i="2"/>
  <c r="M302" i="2"/>
  <c r="O302" i="2" s="1"/>
  <c r="P302" i="2" s="1"/>
  <c r="N303" i="2"/>
  <c r="M304" i="2"/>
  <c r="N304" i="2" s="1"/>
  <c r="N305" i="2"/>
  <c r="M306" i="2"/>
  <c r="N306" i="2" s="1"/>
  <c r="N307" i="2"/>
  <c r="M308" i="2"/>
  <c r="N308" i="2" s="1"/>
  <c r="N309" i="2"/>
  <c r="M310" i="2"/>
  <c r="O310" i="2" s="1"/>
  <c r="P310" i="2" s="1"/>
  <c r="N311" i="2"/>
  <c r="M312" i="2"/>
  <c r="N312" i="2" s="1"/>
  <c r="N313" i="2"/>
  <c r="M314" i="2"/>
  <c r="N314" i="2" s="1"/>
  <c r="N315" i="2"/>
  <c r="M316" i="2"/>
  <c r="N316" i="2" s="1"/>
  <c r="N317" i="2"/>
  <c r="M318" i="2"/>
  <c r="O318" i="2" s="1"/>
  <c r="P318" i="2" s="1"/>
  <c r="N319" i="2"/>
  <c r="M320" i="2"/>
  <c r="N320" i="2" s="1"/>
  <c r="N321" i="2"/>
  <c r="M322" i="2"/>
  <c r="N322" i="2" s="1"/>
  <c r="N323" i="2"/>
  <c r="M324" i="2"/>
  <c r="N324" i="2" s="1"/>
  <c r="N325" i="2"/>
  <c r="M326" i="2"/>
  <c r="O326" i="2" s="1"/>
  <c r="P326" i="2" s="1"/>
  <c r="N327" i="2"/>
  <c r="M328" i="2"/>
  <c r="N328" i="2" s="1"/>
  <c r="N329" i="2"/>
  <c r="M330" i="2"/>
  <c r="N330" i="2" s="1"/>
  <c r="N331" i="2"/>
  <c r="M332" i="2"/>
  <c r="N332" i="2" s="1"/>
  <c r="N333" i="2"/>
  <c r="M334" i="2"/>
  <c r="O334" i="2" s="1"/>
  <c r="P334" i="2" s="1"/>
  <c r="N335" i="2"/>
  <c r="M336" i="2"/>
  <c r="N336" i="2" s="1"/>
  <c r="N337" i="2"/>
  <c r="M338" i="2"/>
  <c r="N338" i="2" s="1"/>
  <c r="N339" i="2"/>
  <c r="M340" i="2"/>
  <c r="N340" i="2" s="1"/>
  <c r="N341" i="2"/>
  <c r="M342" i="2"/>
  <c r="O342" i="2" s="1"/>
  <c r="P342" i="2" s="1"/>
  <c r="N343" i="2"/>
  <c r="M344" i="2"/>
  <c r="N344" i="2" s="1"/>
  <c r="N345" i="2"/>
  <c r="M346" i="2"/>
  <c r="N346" i="2" s="1"/>
  <c r="N347" i="2"/>
  <c r="M348" i="2"/>
  <c r="N348" i="2" s="1"/>
  <c r="N349" i="2"/>
  <c r="M350" i="2"/>
  <c r="O350" i="2" s="1"/>
  <c r="P350" i="2" s="1"/>
  <c r="N351" i="2"/>
  <c r="M352" i="2"/>
  <c r="N352" i="2" s="1"/>
  <c r="N353" i="2"/>
  <c r="M354" i="2"/>
  <c r="N354" i="2" s="1"/>
  <c r="N355" i="2"/>
  <c r="M356" i="2"/>
  <c r="N356" i="2" s="1"/>
  <c r="N357" i="2"/>
  <c r="M358" i="2"/>
  <c r="O358" i="2" s="1"/>
  <c r="P358" i="2" s="1"/>
  <c r="N359" i="2"/>
  <c r="M360" i="2"/>
  <c r="N360" i="2" s="1"/>
  <c r="N361" i="2"/>
  <c r="M362" i="2"/>
  <c r="N362" i="2" s="1"/>
  <c r="N363" i="2"/>
  <c r="M364" i="2"/>
  <c r="N364" i="2" s="1"/>
  <c r="N365" i="2"/>
  <c r="M366" i="2"/>
  <c r="O366" i="2" s="1"/>
  <c r="P366" i="2" s="1"/>
  <c r="N367" i="2"/>
  <c r="M368" i="2"/>
  <c r="N368" i="2" s="1"/>
  <c r="N369" i="2"/>
  <c r="M370" i="2"/>
  <c r="N370" i="2" s="1"/>
  <c r="N371" i="2"/>
  <c r="M372" i="2"/>
  <c r="N372" i="2" s="1"/>
  <c r="N373" i="2"/>
  <c r="M374" i="2"/>
  <c r="O374" i="2" s="1"/>
  <c r="P374" i="2" s="1"/>
  <c r="N375" i="2"/>
  <c r="M376" i="2"/>
  <c r="N376" i="2" s="1"/>
  <c r="N377" i="2"/>
  <c r="M378" i="2"/>
  <c r="N378" i="2" s="1"/>
  <c r="N379" i="2"/>
  <c r="M380" i="2"/>
  <c r="N380" i="2" s="1"/>
  <c r="N381" i="2"/>
  <c r="M382" i="2"/>
  <c r="O382" i="2" s="1"/>
  <c r="P382" i="2" s="1"/>
  <c r="N383" i="2"/>
  <c r="M384" i="2"/>
  <c r="N384" i="2" s="1"/>
  <c r="N385" i="2"/>
  <c r="M386" i="2"/>
  <c r="N386" i="2" s="1"/>
  <c r="N387" i="2"/>
  <c r="M388" i="2"/>
  <c r="N388" i="2" s="1"/>
  <c r="N389" i="2"/>
  <c r="M390" i="2"/>
  <c r="O390" i="2" s="1"/>
  <c r="P390" i="2" s="1"/>
  <c r="N391" i="2"/>
  <c r="M392" i="2"/>
  <c r="N392" i="2" s="1"/>
  <c r="N393" i="2"/>
  <c r="M394" i="2"/>
  <c r="N394" i="2" s="1"/>
  <c r="N395" i="2"/>
  <c r="M396" i="2"/>
  <c r="N396" i="2" s="1"/>
  <c r="N397" i="2"/>
  <c r="M398" i="2"/>
  <c r="O398" i="2" s="1"/>
  <c r="P398" i="2" s="1"/>
  <c r="N399" i="2"/>
  <c r="M400" i="2"/>
  <c r="N400" i="2" s="1"/>
  <c r="N401" i="2"/>
  <c r="M402" i="2"/>
  <c r="N402" i="2" s="1"/>
  <c r="N403" i="2"/>
  <c r="M404" i="2"/>
  <c r="N404" i="2" s="1"/>
  <c r="N405" i="2"/>
  <c r="M406" i="2"/>
  <c r="O406" i="2" s="1"/>
  <c r="P406" i="2" s="1"/>
  <c r="N407" i="2"/>
  <c r="M408" i="2"/>
  <c r="N408" i="2" s="1"/>
  <c r="N409" i="2"/>
  <c r="M410" i="2"/>
  <c r="N410" i="2" s="1"/>
  <c r="N411" i="2"/>
  <c r="M412" i="2"/>
  <c r="N412" i="2" s="1"/>
  <c r="N413" i="2"/>
  <c r="M414" i="2"/>
  <c r="O414" i="2" s="1"/>
  <c r="P414" i="2" s="1"/>
  <c r="N415" i="2"/>
  <c r="M416" i="2"/>
  <c r="N416" i="2" s="1"/>
  <c r="N417" i="2"/>
  <c r="M418" i="2"/>
  <c r="N418" i="2" s="1"/>
  <c r="N419" i="2"/>
  <c r="M420" i="2"/>
  <c r="N420" i="2" s="1"/>
  <c r="N421" i="2"/>
  <c r="M422" i="2"/>
  <c r="O422" i="2" s="1"/>
  <c r="P422" i="2" s="1"/>
  <c r="N423" i="2"/>
  <c r="M424" i="2"/>
  <c r="N424" i="2" s="1"/>
  <c r="N425" i="2"/>
  <c r="M426" i="2"/>
  <c r="N426" i="2" s="1"/>
  <c r="N427" i="2"/>
  <c r="M428" i="2"/>
  <c r="N428" i="2" s="1"/>
  <c r="N429" i="2"/>
  <c r="M430" i="2"/>
  <c r="O430" i="2" s="1"/>
  <c r="P430" i="2" s="1"/>
  <c r="N431" i="2"/>
  <c r="M432" i="2"/>
  <c r="N432" i="2" s="1"/>
  <c r="N433" i="2"/>
  <c r="M434" i="2"/>
  <c r="N434" i="2" s="1"/>
  <c r="N435" i="2"/>
  <c r="M436" i="2"/>
  <c r="N436" i="2" s="1"/>
  <c r="N437" i="2"/>
  <c r="M438" i="2"/>
  <c r="O438" i="2" s="1"/>
  <c r="P438" i="2" s="1"/>
  <c r="N439" i="2"/>
  <c r="M440" i="2"/>
  <c r="N440" i="2" s="1"/>
  <c r="N441" i="2"/>
  <c r="M442" i="2"/>
  <c r="N442" i="2" s="1"/>
  <c r="N443" i="2"/>
  <c r="M444" i="2"/>
  <c r="N444" i="2" s="1"/>
  <c r="N445" i="2"/>
  <c r="M446" i="2"/>
  <c r="O446" i="2" s="1"/>
  <c r="P446" i="2" s="1"/>
  <c r="N447" i="2"/>
  <c r="M448" i="2"/>
  <c r="N448" i="2" s="1"/>
  <c r="N449" i="2"/>
  <c r="M450" i="2"/>
  <c r="N450" i="2" s="1"/>
  <c r="N451" i="2"/>
  <c r="M452" i="2"/>
  <c r="N452" i="2" s="1"/>
  <c r="N453" i="2"/>
  <c r="M454" i="2"/>
  <c r="O454" i="2" s="1"/>
  <c r="P454" i="2" s="1"/>
  <c r="N455" i="2"/>
  <c r="M456" i="2"/>
  <c r="N456" i="2" s="1"/>
  <c r="N457" i="2"/>
  <c r="M458" i="2"/>
  <c r="N458" i="2" s="1"/>
  <c r="N459" i="2"/>
  <c r="M460" i="2"/>
  <c r="N460" i="2" s="1"/>
  <c r="N461" i="2"/>
  <c r="M462" i="2"/>
  <c r="O462" i="2" s="1"/>
  <c r="P462" i="2" s="1"/>
  <c r="N463" i="2"/>
  <c r="M464" i="2"/>
  <c r="N464" i="2" s="1"/>
  <c r="N465" i="2"/>
  <c r="M466" i="2"/>
  <c r="N466" i="2" s="1"/>
  <c r="N467" i="2"/>
  <c r="M468" i="2"/>
  <c r="N468" i="2" s="1"/>
  <c r="N469" i="2"/>
  <c r="M470" i="2"/>
  <c r="O470" i="2" s="1"/>
  <c r="P470" i="2" s="1"/>
  <c r="N471" i="2"/>
  <c r="M472" i="2"/>
  <c r="N472" i="2" s="1"/>
  <c r="N473" i="2"/>
  <c r="M474" i="2"/>
  <c r="N474" i="2" s="1"/>
  <c r="N475" i="2"/>
  <c r="M476" i="2"/>
  <c r="N476" i="2" s="1"/>
  <c r="N477" i="2"/>
  <c r="M478" i="2"/>
  <c r="O478" i="2" s="1"/>
  <c r="P478" i="2" s="1"/>
  <c r="N479" i="2"/>
  <c r="M480" i="2"/>
  <c r="N480" i="2" s="1"/>
  <c r="N481" i="2"/>
  <c r="M482" i="2"/>
  <c r="N482" i="2" s="1"/>
  <c r="N483" i="2"/>
  <c r="M484" i="2"/>
  <c r="N484" i="2" s="1"/>
  <c r="N485" i="2"/>
  <c r="M486" i="2"/>
  <c r="O486" i="2" s="1"/>
  <c r="P486" i="2" s="1"/>
  <c r="N487" i="2"/>
  <c r="M488" i="2"/>
  <c r="N488" i="2" s="1"/>
  <c r="N489" i="2"/>
  <c r="M490" i="2"/>
  <c r="N490" i="2" s="1"/>
  <c r="N491" i="2"/>
  <c r="M492" i="2"/>
  <c r="N492" i="2" s="1"/>
  <c r="N493" i="2"/>
  <c r="M494" i="2"/>
  <c r="O494" i="2" s="1"/>
  <c r="P494" i="2" s="1"/>
  <c r="N495" i="2"/>
  <c r="M496" i="2"/>
  <c r="N496" i="2" s="1"/>
  <c r="N497" i="2"/>
  <c r="M498" i="2"/>
  <c r="N498" i="2" s="1"/>
  <c r="N499" i="2"/>
  <c r="M500" i="2"/>
  <c r="N500" i="2" s="1"/>
  <c r="N501" i="2"/>
  <c r="M502" i="2"/>
  <c r="O502" i="2" s="1"/>
  <c r="P502" i="2" s="1"/>
  <c r="N503" i="2"/>
  <c r="M504" i="2"/>
  <c r="N504" i="2" s="1"/>
  <c r="N505" i="2"/>
  <c r="M506" i="2"/>
  <c r="N506" i="2" s="1"/>
  <c r="N507" i="2"/>
  <c r="M508" i="2"/>
  <c r="N508" i="2" s="1"/>
  <c r="N509" i="2"/>
  <c r="M510" i="2"/>
  <c r="O510" i="2" s="1"/>
  <c r="P510" i="2" s="1"/>
  <c r="N511" i="2"/>
  <c r="M512" i="2"/>
  <c r="N512" i="2" s="1"/>
  <c r="N513" i="2"/>
  <c r="M514" i="2"/>
  <c r="N514" i="2" s="1"/>
  <c r="N515" i="2"/>
  <c r="M516" i="2"/>
  <c r="N516" i="2" s="1"/>
  <c r="N517" i="2"/>
  <c r="M518" i="2"/>
  <c r="O518" i="2" s="1"/>
  <c r="P518" i="2" s="1"/>
  <c r="N519" i="2"/>
  <c r="M520" i="2"/>
  <c r="N520" i="2" s="1"/>
  <c r="N521" i="2"/>
  <c r="M522" i="2"/>
  <c r="N522" i="2" s="1"/>
  <c r="N523" i="2"/>
  <c r="M524" i="2"/>
  <c r="N524" i="2" s="1"/>
  <c r="N525" i="2"/>
  <c r="M526" i="2"/>
  <c r="O526" i="2" s="1"/>
  <c r="P526" i="2" s="1"/>
  <c r="N527" i="2"/>
  <c r="M528" i="2"/>
  <c r="N528" i="2" s="1"/>
  <c r="N529" i="2"/>
  <c r="M530" i="2"/>
  <c r="N530" i="2" s="1"/>
  <c r="N531" i="2"/>
  <c r="M532" i="2"/>
  <c r="N532" i="2" s="1"/>
  <c r="N533" i="2"/>
  <c r="M534" i="2"/>
  <c r="O534" i="2" s="1"/>
  <c r="P534" i="2" s="1"/>
  <c r="N535" i="2"/>
  <c r="M536" i="2"/>
  <c r="N536" i="2" s="1"/>
  <c r="N537" i="2"/>
  <c r="M538" i="2"/>
  <c r="N538" i="2" s="1"/>
  <c r="N539" i="2"/>
  <c r="M540" i="2"/>
  <c r="N540" i="2" s="1"/>
  <c r="N541" i="2"/>
  <c r="M542" i="2"/>
  <c r="O542" i="2" s="1"/>
  <c r="P542" i="2" s="1"/>
  <c r="N543" i="2"/>
  <c r="M544" i="2"/>
  <c r="N544" i="2" s="1"/>
  <c r="N545" i="2"/>
  <c r="M546" i="2"/>
  <c r="N546" i="2" s="1"/>
  <c r="N547" i="2"/>
  <c r="M548" i="2"/>
  <c r="N548" i="2" s="1"/>
  <c r="N549" i="2"/>
  <c r="M550" i="2"/>
  <c r="O550" i="2" s="1"/>
  <c r="P550" i="2" s="1"/>
  <c r="N551" i="2"/>
  <c r="M552" i="2"/>
  <c r="N552" i="2" s="1"/>
  <c r="N553" i="2"/>
  <c r="M554" i="2"/>
  <c r="N554" i="2" s="1"/>
  <c r="N555" i="2"/>
  <c r="M556" i="2"/>
  <c r="N556" i="2" s="1"/>
  <c r="N557" i="2"/>
  <c r="M558" i="2"/>
  <c r="O558" i="2" s="1"/>
  <c r="P558" i="2" s="1"/>
  <c r="N559" i="2"/>
  <c r="M560" i="2"/>
  <c r="N560" i="2" s="1"/>
  <c r="N561" i="2"/>
  <c r="M562" i="2"/>
  <c r="N562" i="2" s="1"/>
  <c r="N563" i="2"/>
  <c r="M564" i="2"/>
  <c r="N564" i="2" s="1"/>
  <c r="N565" i="2"/>
  <c r="M566" i="2"/>
  <c r="O566" i="2" s="1"/>
  <c r="P566" i="2" s="1"/>
  <c r="N567" i="2"/>
  <c r="M568" i="2"/>
  <c r="N568" i="2" s="1"/>
  <c r="N569" i="2"/>
  <c r="M570" i="2"/>
  <c r="N570" i="2" s="1"/>
  <c r="N571" i="2"/>
  <c r="M572" i="2"/>
  <c r="N572" i="2" s="1"/>
  <c r="N573" i="2"/>
  <c r="M574" i="2"/>
  <c r="O574" i="2" s="1"/>
  <c r="P574" i="2" s="1"/>
  <c r="N575" i="2"/>
  <c r="M576" i="2"/>
  <c r="N576" i="2" s="1"/>
  <c r="N577" i="2"/>
  <c r="M578" i="2"/>
  <c r="N578" i="2" s="1"/>
  <c r="N579" i="2"/>
  <c r="M580" i="2"/>
  <c r="N580" i="2" s="1"/>
  <c r="N581" i="2"/>
  <c r="M582" i="2"/>
  <c r="O582" i="2" s="1"/>
  <c r="P582" i="2" s="1"/>
  <c r="N583" i="2"/>
  <c r="M584" i="2"/>
  <c r="N584" i="2" s="1"/>
  <c r="N585" i="2"/>
  <c r="M586" i="2"/>
  <c r="N586" i="2" s="1"/>
  <c r="N587" i="2"/>
  <c r="M588" i="2"/>
  <c r="N588" i="2" s="1"/>
  <c r="N589" i="2"/>
  <c r="M590" i="2"/>
  <c r="O590" i="2" s="1"/>
  <c r="P590" i="2" s="1"/>
  <c r="N591" i="2"/>
  <c r="M592" i="2"/>
  <c r="N592" i="2" s="1"/>
  <c r="N593" i="2"/>
  <c r="M594" i="2"/>
  <c r="N594" i="2" s="1"/>
  <c r="N595" i="2"/>
  <c r="M596" i="2"/>
  <c r="N596" i="2" s="1"/>
  <c r="N597" i="2"/>
  <c r="M598" i="2"/>
  <c r="O598" i="2" s="1"/>
  <c r="P598" i="2" s="1"/>
  <c r="N599" i="2"/>
  <c r="M600" i="2"/>
  <c r="N600" i="2" s="1"/>
  <c r="N601" i="2"/>
  <c r="M602" i="2"/>
  <c r="N602" i="2" s="1"/>
  <c r="N603" i="2"/>
  <c r="M604" i="2"/>
  <c r="N604" i="2" s="1"/>
  <c r="N605" i="2"/>
  <c r="M606" i="2"/>
  <c r="O606" i="2" s="1"/>
  <c r="P606" i="2" s="1"/>
  <c r="N607" i="2"/>
  <c r="M608" i="2"/>
  <c r="N608" i="2" s="1"/>
  <c r="N609" i="2"/>
  <c r="M610" i="2"/>
  <c r="N610" i="2" s="1"/>
  <c r="N611" i="2"/>
  <c r="M612" i="2"/>
  <c r="N612" i="2" s="1"/>
  <c r="N613" i="2"/>
  <c r="M614" i="2"/>
  <c r="O614" i="2" s="1"/>
  <c r="P614" i="2" s="1"/>
  <c r="N615" i="2"/>
  <c r="M616" i="2"/>
  <c r="N616" i="2" s="1"/>
  <c r="N617" i="2"/>
  <c r="M618" i="2"/>
  <c r="N618" i="2" s="1"/>
  <c r="N619" i="2"/>
  <c r="M620" i="2"/>
  <c r="N620" i="2" s="1"/>
  <c r="N621" i="2"/>
  <c r="M622" i="2"/>
  <c r="O622" i="2" s="1"/>
  <c r="P622" i="2" s="1"/>
  <c r="N623" i="2"/>
  <c r="M624" i="2"/>
  <c r="N624" i="2" s="1"/>
  <c r="N625" i="2"/>
  <c r="M626" i="2"/>
  <c r="N626" i="2" s="1"/>
  <c r="N627" i="2"/>
  <c r="M628" i="2"/>
  <c r="N628" i="2" s="1"/>
  <c r="N629" i="2"/>
  <c r="M630" i="2"/>
  <c r="O630" i="2" s="1"/>
  <c r="P630" i="2" s="1"/>
  <c r="N631" i="2"/>
  <c r="M632" i="2"/>
  <c r="N632" i="2" s="1"/>
  <c r="N633" i="2"/>
  <c r="M634" i="2"/>
  <c r="N634" i="2" s="1"/>
  <c r="N635" i="2"/>
  <c r="M636" i="2"/>
  <c r="N636" i="2" s="1"/>
  <c r="N637" i="2"/>
  <c r="M638" i="2"/>
  <c r="O638" i="2" s="1"/>
  <c r="P638" i="2" s="1"/>
  <c r="N639" i="2"/>
  <c r="M640" i="2"/>
  <c r="N640" i="2" s="1"/>
  <c r="N641" i="2"/>
  <c r="M642" i="2"/>
  <c r="N642" i="2" s="1"/>
  <c r="N643" i="2"/>
  <c r="M644" i="2"/>
  <c r="N644" i="2" s="1"/>
  <c r="N645" i="2"/>
  <c r="M646" i="2"/>
  <c r="O646" i="2" s="1"/>
  <c r="P646" i="2" s="1"/>
  <c r="N647" i="2"/>
  <c r="M648" i="2"/>
  <c r="N648" i="2" s="1"/>
  <c r="N649" i="2"/>
  <c r="M650" i="2"/>
  <c r="N650" i="2" s="1"/>
  <c r="N651" i="2"/>
  <c r="M652" i="2"/>
  <c r="N652" i="2" s="1"/>
  <c r="N653" i="2"/>
  <c r="M654" i="2"/>
  <c r="O654" i="2" s="1"/>
  <c r="P654" i="2" s="1"/>
  <c r="N655" i="2"/>
  <c r="M656" i="2"/>
  <c r="N656" i="2" s="1"/>
  <c r="N657" i="2"/>
  <c r="M658" i="2"/>
  <c r="N658" i="2" s="1"/>
  <c r="N659" i="2"/>
  <c r="M660" i="2"/>
  <c r="N660" i="2" s="1"/>
  <c r="N661" i="2"/>
  <c r="M662" i="2"/>
  <c r="O662" i="2" s="1"/>
  <c r="P662" i="2" s="1"/>
  <c r="N663" i="2"/>
  <c r="M664" i="2"/>
  <c r="N664" i="2" s="1"/>
  <c r="N665" i="2"/>
  <c r="M666" i="2"/>
  <c r="N666" i="2" s="1"/>
  <c r="N667" i="2"/>
  <c r="M668" i="2"/>
  <c r="N668" i="2" s="1"/>
  <c r="N669" i="2"/>
  <c r="M670" i="2"/>
  <c r="O670" i="2" s="1"/>
  <c r="P670" i="2" s="1"/>
  <c r="N671" i="2"/>
  <c r="M672" i="2"/>
  <c r="N672" i="2" s="1"/>
  <c r="N673" i="2"/>
  <c r="M674" i="2"/>
  <c r="N674" i="2" s="1"/>
  <c r="N675" i="2"/>
  <c r="M676" i="2"/>
  <c r="N676" i="2" s="1"/>
  <c r="N677" i="2"/>
  <c r="M678" i="2"/>
  <c r="O678" i="2" s="1"/>
  <c r="P678" i="2" s="1"/>
  <c r="N679" i="2"/>
  <c r="M680" i="2"/>
  <c r="N680" i="2" s="1"/>
  <c r="N681" i="2"/>
  <c r="M682" i="2"/>
  <c r="N682" i="2" s="1"/>
  <c r="N683" i="2"/>
  <c r="M684" i="2"/>
  <c r="N684" i="2" s="1"/>
  <c r="N685" i="2"/>
  <c r="M686" i="2"/>
  <c r="O686" i="2" s="1"/>
  <c r="P686" i="2" s="1"/>
  <c r="N687" i="2"/>
  <c r="M688" i="2"/>
  <c r="N688" i="2" s="1"/>
  <c r="N689" i="2"/>
  <c r="M690" i="2"/>
  <c r="N690" i="2" s="1"/>
  <c r="N691" i="2"/>
  <c r="M692" i="2"/>
  <c r="N692" i="2" s="1"/>
  <c r="N693" i="2"/>
  <c r="M694" i="2"/>
  <c r="O694" i="2" s="1"/>
  <c r="P694" i="2" s="1"/>
  <c r="N695" i="2"/>
  <c r="M696" i="2"/>
  <c r="N696" i="2" s="1"/>
  <c r="N697" i="2"/>
  <c r="M698" i="2"/>
  <c r="N698" i="2" s="1"/>
  <c r="N699" i="2"/>
  <c r="M700" i="2"/>
  <c r="N700" i="2" s="1"/>
  <c r="N701" i="2"/>
  <c r="M702" i="2"/>
  <c r="O702" i="2" s="1"/>
  <c r="P702" i="2" s="1"/>
  <c r="N703" i="2"/>
  <c r="M704" i="2"/>
  <c r="N704" i="2" s="1"/>
  <c r="N705" i="2"/>
  <c r="M706" i="2"/>
  <c r="N706" i="2" s="1"/>
  <c r="N707" i="2"/>
  <c r="M708" i="2"/>
  <c r="N708" i="2" s="1"/>
  <c r="N709" i="2"/>
  <c r="M710" i="2"/>
  <c r="O710" i="2" s="1"/>
  <c r="P710" i="2" s="1"/>
  <c r="N711" i="2"/>
  <c r="M712" i="2"/>
  <c r="N712" i="2" s="1"/>
  <c r="N713" i="2"/>
  <c r="M714" i="2"/>
  <c r="N714" i="2" s="1"/>
  <c r="N715" i="2"/>
  <c r="M716" i="2"/>
  <c r="N716" i="2" s="1"/>
  <c r="N717" i="2"/>
  <c r="M718" i="2"/>
  <c r="O718" i="2" s="1"/>
  <c r="P718" i="2" s="1"/>
  <c r="N719" i="2"/>
  <c r="M720" i="2"/>
  <c r="N720" i="2" s="1"/>
  <c r="N721" i="2"/>
  <c r="M722" i="2"/>
  <c r="N722" i="2" s="1"/>
  <c r="N723" i="2"/>
  <c r="M724" i="2"/>
  <c r="N724" i="2" s="1"/>
  <c r="N725" i="2"/>
  <c r="M726" i="2"/>
  <c r="O726" i="2" s="1"/>
  <c r="P726" i="2" s="1"/>
  <c r="N727" i="2"/>
  <c r="M728" i="2"/>
  <c r="N728" i="2" s="1"/>
  <c r="N729" i="2"/>
  <c r="M730" i="2"/>
  <c r="N730" i="2" s="1"/>
  <c r="N731" i="2"/>
  <c r="M732" i="2"/>
  <c r="N732" i="2" s="1"/>
  <c r="N733" i="2"/>
  <c r="M734" i="2"/>
  <c r="O734" i="2" s="1"/>
  <c r="P734" i="2" s="1"/>
  <c r="N735" i="2"/>
  <c r="M736" i="2"/>
  <c r="N736" i="2" s="1"/>
  <c r="N737" i="2"/>
  <c r="M738" i="2"/>
  <c r="N738" i="2" s="1"/>
  <c r="N739" i="2"/>
  <c r="M740" i="2"/>
  <c r="N740" i="2" s="1"/>
  <c r="N741" i="2"/>
  <c r="M742" i="2"/>
  <c r="O742" i="2" s="1"/>
  <c r="P742" i="2" s="1"/>
  <c r="N743" i="2"/>
  <c r="M744" i="2"/>
  <c r="N744" i="2" s="1"/>
  <c r="N745" i="2"/>
  <c r="M746" i="2"/>
  <c r="N746" i="2" s="1"/>
  <c r="N747" i="2"/>
  <c r="M748" i="2"/>
  <c r="N748" i="2" s="1"/>
  <c r="N749" i="2"/>
  <c r="M750" i="2"/>
  <c r="O750" i="2" s="1"/>
  <c r="P750" i="2" s="1"/>
  <c r="N751" i="2"/>
  <c r="M752" i="2"/>
  <c r="N752" i="2" s="1"/>
  <c r="N753" i="2"/>
  <c r="M754" i="2"/>
  <c r="N754" i="2" s="1"/>
  <c r="N755" i="2"/>
  <c r="M756" i="2"/>
  <c r="N756" i="2" s="1"/>
  <c r="N757" i="2"/>
  <c r="M758" i="2"/>
  <c r="O758" i="2" s="1"/>
  <c r="P758" i="2" s="1"/>
  <c r="N759" i="2"/>
  <c r="M760" i="2"/>
  <c r="N760" i="2" s="1"/>
  <c r="N761" i="2"/>
  <c r="M762" i="2"/>
  <c r="N762" i="2" s="1"/>
  <c r="N763" i="2"/>
  <c r="M764" i="2"/>
  <c r="N764" i="2" s="1"/>
  <c r="N765" i="2"/>
  <c r="M766" i="2"/>
  <c r="O766" i="2" s="1"/>
  <c r="P766" i="2" s="1"/>
  <c r="N767" i="2"/>
  <c r="M768" i="2"/>
  <c r="N768" i="2" s="1"/>
  <c r="N769" i="2"/>
  <c r="M770" i="2"/>
  <c r="N770" i="2" s="1"/>
  <c r="N771" i="2"/>
  <c r="M772" i="2"/>
  <c r="N772" i="2" s="1"/>
  <c r="N773" i="2"/>
  <c r="M774" i="2"/>
  <c r="O774" i="2" s="1"/>
  <c r="P774" i="2" s="1"/>
  <c r="N775" i="2"/>
  <c r="M776" i="2"/>
  <c r="N776" i="2" s="1"/>
  <c r="N777" i="2"/>
  <c r="M778" i="2"/>
  <c r="N778" i="2" s="1"/>
  <c r="N779" i="2"/>
  <c r="M780" i="2"/>
  <c r="N780" i="2" s="1"/>
  <c r="N781" i="2"/>
  <c r="M782" i="2"/>
  <c r="O782" i="2" s="1"/>
  <c r="P782" i="2" s="1"/>
  <c r="N783" i="2"/>
  <c r="M784" i="2"/>
  <c r="N784" i="2" s="1"/>
  <c r="N785" i="2"/>
  <c r="M786" i="2"/>
  <c r="N786" i="2" s="1"/>
  <c r="N787" i="2"/>
  <c r="M788" i="2"/>
  <c r="N788" i="2" s="1"/>
  <c r="N789" i="2"/>
  <c r="M790" i="2"/>
  <c r="O790" i="2" s="1"/>
  <c r="P790" i="2" s="1"/>
  <c r="N791" i="2"/>
  <c r="M792" i="2"/>
  <c r="N792" i="2" s="1"/>
  <c r="N793" i="2"/>
  <c r="M794" i="2"/>
  <c r="N794" i="2" s="1"/>
  <c r="N795" i="2"/>
  <c r="M796" i="2"/>
  <c r="N796" i="2" s="1"/>
  <c r="N797" i="2"/>
  <c r="M798" i="2"/>
  <c r="O798" i="2" s="1"/>
  <c r="P798" i="2" s="1"/>
  <c r="N799" i="2"/>
  <c r="M800" i="2"/>
  <c r="N800" i="2" s="1"/>
  <c r="N801" i="2"/>
  <c r="M802" i="2"/>
  <c r="N802" i="2" s="1"/>
  <c r="N803" i="2"/>
  <c r="M804" i="2"/>
  <c r="N804" i="2" s="1"/>
  <c r="N805" i="2"/>
  <c r="M806" i="2"/>
  <c r="O806" i="2" s="1"/>
  <c r="P806" i="2" s="1"/>
  <c r="N807" i="2"/>
  <c r="M808" i="2"/>
  <c r="N808" i="2" s="1"/>
  <c r="N809" i="2"/>
  <c r="M810" i="2"/>
  <c r="N810" i="2" s="1"/>
  <c r="N811" i="2"/>
  <c r="M812" i="2"/>
  <c r="N812" i="2" s="1"/>
  <c r="N813" i="2"/>
  <c r="M814" i="2"/>
  <c r="O814" i="2" s="1"/>
  <c r="P814" i="2" s="1"/>
  <c r="N815" i="2"/>
  <c r="M816" i="2"/>
  <c r="N816" i="2" s="1"/>
  <c r="N817" i="2"/>
  <c r="M818" i="2"/>
  <c r="N818" i="2" s="1"/>
  <c r="N819" i="2"/>
  <c r="M820" i="2"/>
  <c r="N820" i="2" s="1"/>
  <c r="N821" i="2"/>
  <c r="M822" i="2"/>
  <c r="O822" i="2" s="1"/>
  <c r="P822" i="2" s="1"/>
  <c r="N823" i="2"/>
  <c r="M824" i="2"/>
  <c r="N824" i="2" s="1"/>
  <c r="N825" i="2"/>
  <c r="M826" i="2"/>
  <c r="N826" i="2" s="1"/>
  <c r="N827" i="2"/>
  <c r="M828" i="2"/>
  <c r="N828" i="2" s="1"/>
  <c r="N829" i="2"/>
  <c r="M830" i="2"/>
  <c r="O830" i="2" s="1"/>
  <c r="P830" i="2" s="1"/>
  <c r="N831" i="2"/>
  <c r="M832" i="2"/>
  <c r="N832" i="2" s="1"/>
  <c r="N833" i="2"/>
  <c r="M834" i="2"/>
  <c r="N834" i="2" s="1"/>
  <c r="N835" i="2"/>
  <c r="M836" i="2"/>
  <c r="N836" i="2" s="1"/>
  <c r="N837" i="2"/>
  <c r="M838" i="2"/>
  <c r="O838" i="2" s="1"/>
  <c r="P838" i="2" s="1"/>
  <c r="N839" i="2"/>
  <c r="M840" i="2"/>
  <c r="N840" i="2" s="1"/>
  <c r="N841" i="2"/>
  <c r="M842" i="2"/>
  <c r="N842" i="2" s="1"/>
  <c r="N843" i="2"/>
  <c r="M844" i="2"/>
  <c r="N844" i="2" s="1"/>
  <c r="N845" i="2"/>
  <c r="M846" i="2"/>
  <c r="O846" i="2" s="1"/>
  <c r="P846" i="2" s="1"/>
  <c r="N847" i="2"/>
  <c r="M848" i="2"/>
  <c r="N848" i="2" s="1"/>
  <c r="N849" i="2"/>
  <c r="M850" i="2"/>
  <c r="N850" i="2" s="1"/>
  <c r="N851" i="2"/>
  <c r="M852" i="2"/>
  <c r="N852" i="2" s="1"/>
  <c r="N853" i="2"/>
  <c r="M854" i="2"/>
  <c r="O854" i="2" s="1"/>
  <c r="P854" i="2" s="1"/>
  <c r="N855" i="2"/>
  <c r="M856" i="2"/>
  <c r="N856" i="2" s="1"/>
  <c r="N857" i="2"/>
  <c r="M858" i="2"/>
  <c r="N858" i="2" s="1"/>
  <c r="N859" i="2"/>
  <c r="M860" i="2"/>
  <c r="N860" i="2" s="1"/>
  <c r="N861" i="2"/>
  <c r="M862" i="2"/>
  <c r="O862" i="2" s="1"/>
  <c r="P862" i="2" s="1"/>
  <c r="N863" i="2"/>
  <c r="M864" i="2"/>
  <c r="N864" i="2" s="1"/>
  <c r="N865" i="2"/>
  <c r="M866" i="2"/>
  <c r="N866" i="2" s="1"/>
  <c r="N867" i="2"/>
  <c r="M868" i="2"/>
  <c r="N868" i="2" s="1"/>
  <c r="N869" i="2"/>
  <c r="M870" i="2"/>
  <c r="O870" i="2" s="1"/>
  <c r="P870" i="2" s="1"/>
  <c r="N871" i="2"/>
  <c r="M872" i="2"/>
  <c r="N872" i="2" s="1"/>
  <c r="N873" i="2"/>
  <c r="M874" i="2"/>
  <c r="N874" i="2" s="1"/>
  <c r="N875" i="2"/>
  <c r="M876" i="2"/>
  <c r="N876" i="2" s="1"/>
  <c r="N877" i="2"/>
  <c r="M878" i="2"/>
  <c r="O878" i="2" s="1"/>
  <c r="P878" i="2" s="1"/>
  <c r="N879" i="2"/>
  <c r="M880" i="2"/>
  <c r="N880" i="2" s="1"/>
  <c r="N881" i="2"/>
  <c r="M882" i="2"/>
  <c r="N882" i="2" s="1"/>
  <c r="N883" i="2"/>
  <c r="M884" i="2"/>
  <c r="N884" i="2" s="1"/>
  <c r="N885" i="2"/>
  <c r="M886" i="2"/>
  <c r="O886" i="2" s="1"/>
  <c r="P886" i="2" s="1"/>
  <c r="N887" i="2"/>
  <c r="M888" i="2"/>
  <c r="N888" i="2" s="1"/>
  <c r="N889" i="2"/>
  <c r="M890" i="2"/>
  <c r="N890" i="2" s="1"/>
  <c r="N891" i="2"/>
  <c r="M892" i="2"/>
  <c r="N892" i="2" s="1"/>
  <c r="N893" i="2"/>
  <c r="M894" i="2"/>
  <c r="O894" i="2" s="1"/>
  <c r="P894" i="2" s="1"/>
  <c r="N895" i="2"/>
  <c r="M896" i="2"/>
  <c r="N896" i="2" s="1"/>
  <c r="N897" i="2"/>
  <c r="M898" i="2"/>
  <c r="N898" i="2" s="1"/>
  <c r="N899" i="2"/>
  <c r="M900" i="2"/>
  <c r="N900" i="2" s="1"/>
  <c r="N901" i="2"/>
  <c r="M902" i="2"/>
  <c r="O902" i="2" s="1"/>
  <c r="P902" i="2" s="1"/>
  <c r="N903" i="2"/>
  <c r="M904" i="2"/>
  <c r="N904" i="2" s="1"/>
  <c r="N905" i="2"/>
  <c r="M906" i="2"/>
  <c r="N906" i="2" s="1"/>
  <c r="N907" i="2"/>
  <c r="M908" i="2"/>
  <c r="N908" i="2" s="1"/>
  <c r="N909" i="2"/>
  <c r="M910" i="2"/>
  <c r="O910" i="2" s="1"/>
  <c r="P910" i="2" s="1"/>
  <c r="N911" i="2"/>
  <c r="M912" i="2"/>
  <c r="N912" i="2" s="1"/>
  <c r="N913" i="2"/>
  <c r="M914" i="2"/>
  <c r="N914" i="2" s="1"/>
  <c r="N915" i="2"/>
  <c r="M916" i="2"/>
  <c r="N916" i="2" s="1"/>
  <c r="N917" i="2"/>
  <c r="M918" i="2"/>
  <c r="O918" i="2" s="1"/>
  <c r="P918" i="2" s="1"/>
  <c r="N919" i="2"/>
  <c r="M920" i="2"/>
  <c r="N920" i="2" s="1"/>
  <c r="N921" i="2"/>
  <c r="M922" i="2"/>
  <c r="N922" i="2" s="1"/>
  <c r="N923" i="2"/>
  <c r="M924" i="2"/>
  <c r="N924" i="2" s="1"/>
  <c r="N925" i="2"/>
  <c r="M926" i="2"/>
  <c r="O926" i="2" s="1"/>
  <c r="P926" i="2" s="1"/>
  <c r="N927" i="2"/>
  <c r="M928" i="2"/>
  <c r="N928" i="2" s="1"/>
  <c r="N929" i="2"/>
  <c r="M930" i="2"/>
  <c r="N930" i="2" s="1"/>
  <c r="N931" i="2"/>
  <c r="M932" i="2"/>
  <c r="N932" i="2" s="1"/>
  <c r="N933" i="2"/>
  <c r="M934" i="2"/>
  <c r="O934" i="2" s="1"/>
  <c r="P934" i="2" s="1"/>
  <c r="N935" i="2"/>
  <c r="M936" i="2"/>
  <c r="N936" i="2" s="1"/>
  <c r="N937" i="2"/>
  <c r="M938" i="2"/>
  <c r="N938" i="2" s="1"/>
  <c r="N939" i="2"/>
  <c r="M940" i="2"/>
  <c r="N940" i="2" s="1"/>
  <c r="N941" i="2"/>
  <c r="M942" i="2"/>
  <c r="O942" i="2" s="1"/>
  <c r="P942" i="2" s="1"/>
  <c r="N943" i="2"/>
  <c r="M944" i="2"/>
  <c r="N944" i="2" s="1"/>
  <c r="N945" i="2"/>
  <c r="M946" i="2"/>
  <c r="N946" i="2" s="1"/>
  <c r="N947" i="2"/>
  <c r="M948" i="2"/>
  <c r="N948" i="2" s="1"/>
  <c r="N949" i="2"/>
  <c r="M950" i="2"/>
  <c r="O950" i="2" s="1"/>
  <c r="P950" i="2" s="1"/>
  <c r="N951" i="2"/>
  <c r="M952" i="2"/>
  <c r="N952" i="2" s="1"/>
  <c r="N953" i="2"/>
  <c r="M954" i="2"/>
  <c r="N954" i="2" s="1"/>
  <c r="N955" i="2"/>
  <c r="M956" i="2"/>
  <c r="N956" i="2" s="1"/>
  <c r="N957" i="2"/>
  <c r="M958" i="2"/>
  <c r="O958" i="2" s="1"/>
  <c r="P958" i="2" s="1"/>
  <c r="N959" i="2"/>
  <c r="M960" i="2"/>
  <c r="N960" i="2" s="1"/>
  <c r="N961" i="2"/>
  <c r="M962" i="2"/>
  <c r="N962" i="2" s="1"/>
  <c r="N963" i="2"/>
  <c r="M964" i="2"/>
  <c r="N964" i="2" s="1"/>
  <c r="N965" i="2"/>
  <c r="M966" i="2"/>
  <c r="O966" i="2" s="1"/>
  <c r="P966" i="2" s="1"/>
  <c r="N967" i="2"/>
  <c r="M968" i="2"/>
  <c r="N968" i="2" s="1"/>
  <c r="N969" i="2"/>
  <c r="M970" i="2"/>
  <c r="N970" i="2" s="1"/>
  <c r="N971" i="2"/>
  <c r="M972" i="2"/>
  <c r="N972" i="2" s="1"/>
  <c r="N973" i="2"/>
  <c r="M974" i="2"/>
  <c r="O974" i="2" s="1"/>
  <c r="P974" i="2" s="1"/>
  <c r="N975" i="2"/>
  <c r="M976" i="2"/>
  <c r="N976" i="2" s="1"/>
  <c r="N977" i="2"/>
  <c r="M978" i="2"/>
  <c r="N978" i="2" s="1"/>
  <c r="N979" i="2"/>
  <c r="M980" i="2"/>
  <c r="N980" i="2" s="1"/>
  <c r="N981" i="2"/>
  <c r="M982" i="2"/>
  <c r="O982" i="2" s="1"/>
  <c r="P982" i="2" s="1"/>
  <c r="N983" i="2"/>
  <c r="M984" i="2"/>
  <c r="N984" i="2" s="1"/>
  <c r="N985" i="2"/>
  <c r="M986" i="2"/>
  <c r="N986" i="2" s="1"/>
  <c r="N987" i="2"/>
  <c r="M988" i="2"/>
  <c r="N988" i="2" s="1"/>
  <c r="N989" i="2"/>
  <c r="M990" i="2"/>
  <c r="O990" i="2" s="1"/>
  <c r="P990" i="2" s="1"/>
  <c r="N991" i="2"/>
  <c r="M992" i="2"/>
  <c r="N992" i="2" s="1"/>
  <c r="N993" i="2"/>
  <c r="M994" i="2"/>
  <c r="N994" i="2" s="1"/>
  <c r="N995" i="2"/>
  <c r="M996" i="2"/>
  <c r="N996" i="2" s="1"/>
  <c r="N997" i="2"/>
  <c r="M998" i="2"/>
  <c r="O998" i="2" s="1"/>
  <c r="P998" i="2" s="1"/>
  <c r="N999" i="2"/>
  <c r="M1000" i="2"/>
  <c r="N1000" i="2" s="1"/>
  <c r="N1001" i="2"/>
  <c r="M1002" i="2"/>
  <c r="N1002" i="2" s="1"/>
  <c r="N1003" i="2"/>
  <c r="M1004" i="2"/>
  <c r="N1004" i="2" s="1"/>
  <c r="N1005" i="2"/>
  <c r="M1006" i="2"/>
  <c r="O1006" i="2" s="1"/>
  <c r="P1006" i="2" s="1"/>
  <c r="N1007" i="2"/>
  <c r="M1008" i="2"/>
  <c r="N1008" i="2" s="1"/>
  <c r="N1009" i="2"/>
  <c r="M1010" i="2"/>
  <c r="N1010" i="2" s="1"/>
  <c r="N1011" i="2"/>
  <c r="M1012" i="2"/>
  <c r="N1012" i="2" s="1"/>
  <c r="N1013" i="2"/>
  <c r="M1014" i="2"/>
  <c r="O1014" i="2" s="1"/>
  <c r="P1014" i="2" s="1"/>
  <c r="N1015" i="2"/>
  <c r="M1016" i="2"/>
  <c r="N1016" i="2" s="1"/>
  <c r="N1017" i="2"/>
  <c r="M1018" i="2"/>
  <c r="N1018" i="2" s="1"/>
  <c r="N1019" i="2"/>
  <c r="M1020" i="2"/>
  <c r="N1020" i="2" s="1"/>
  <c r="N1021" i="2"/>
  <c r="M1022" i="2"/>
  <c r="O1022" i="2" s="1"/>
  <c r="P1022" i="2" s="1"/>
  <c r="N1023" i="2"/>
  <c r="M1024" i="2"/>
  <c r="N1024" i="2" s="1"/>
  <c r="N1025" i="2"/>
  <c r="M1026" i="2"/>
  <c r="N1026" i="2" s="1"/>
  <c r="N1027" i="2"/>
  <c r="M1028" i="2"/>
  <c r="N1028" i="2" s="1"/>
  <c r="N1029" i="2"/>
  <c r="M1030" i="2"/>
  <c r="O1030" i="2" s="1"/>
  <c r="P1030" i="2" s="1"/>
  <c r="N1031" i="2"/>
  <c r="M1032" i="2"/>
  <c r="N1032" i="2" s="1"/>
  <c r="N1033" i="2"/>
  <c r="M1034" i="2"/>
  <c r="N1034" i="2" s="1"/>
  <c r="N1035" i="2"/>
  <c r="M1036" i="2"/>
  <c r="N1036" i="2" s="1"/>
  <c r="N1037" i="2"/>
  <c r="M1038" i="2"/>
  <c r="O1038" i="2" s="1"/>
  <c r="P1038" i="2" s="1"/>
  <c r="N1039" i="2"/>
  <c r="M1040" i="2"/>
  <c r="N1040" i="2" s="1"/>
  <c r="N1041" i="2"/>
  <c r="M1042" i="2"/>
  <c r="N1042" i="2" s="1"/>
  <c r="N1043" i="2"/>
  <c r="M1044" i="2"/>
  <c r="N1044" i="2" s="1"/>
  <c r="N1045" i="2"/>
  <c r="M1046" i="2"/>
  <c r="O1046" i="2" s="1"/>
  <c r="P1046" i="2" s="1"/>
  <c r="N1047" i="2"/>
  <c r="M1048" i="2"/>
  <c r="N1048" i="2" s="1"/>
  <c r="N1049" i="2"/>
  <c r="M1050" i="2"/>
  <c r="N1050" i="2" s="1"/>
  <c r="N1051" i="2"/>
  <c r="M1052" i="2"/>
  <c r="N1052" i="2" s="1"/>
  <c r="N1053" i="2"/>
  <c r="M1054" i="2"/>
  <c r="O1054" i="2" s="1"/>
  <c r="P1054" i="2" s="1"/>
  <c r="N1055" i="2"/>
  <c r="M1056" i="2"/>
  <c r="N1056" i="2" s="1"/>
  <c r="N1057" i="2"/>
  <c r="M1058" i="2"/>
  <c r="N1058" i="2" s="1"/>
  <c r="N1059" i="2"/>
  <c r="M1060" i="2"/>
  <c r="N1060" i="2" s="1"/>
  <c r="N1061" i="2"/>
  <c r="M1062" i="2"/>
  <c r="O1062" i="2" s="1"/>
  <c r="P1062" i="2" s="1"/>
  <c r="N1063" i="2"/>
  <c r="M1064" i="2"/>
  <c r="N1064" i="2" s="1"/>
  <c r="N1065" i="2"/>
  <c r="M1066" i="2"/>
  <c r="N1066" i="2" s="1"/>
  <c r="N1067" i="2"/>
  <c r="M1068" i="2"/>
  <c r="N1068" i="2" s="1"/>
  <c r="N1069" i="2"/>
  <c r="M1070" i="2"/>
  <c r="O1070" i="2" s="1"/>
  <c r="P1070" i="2" s="1"/>
  <c r="N1071" i="2"/>
  <c r="M1072" i="2"/>
  <c r="N1072" i="2" s="1"/>
  <c r="N1073" i="2"/>
  <c r="M1074" i="2"/>
  <c r="N1074" i="2" s="1"/>
  <c r="N1075" i="2"/>
  <c r="M1076" i="2"/>
  <c r="N1076" i="2" s="1"/>
  <c r="N1077" i="2"/>
  <c r="M1078" i="2"/>
  <c r="O1078" i="2" s="1"/>
  <c r="P1078" i="2" s="1"/>
  <c r="N1079" i="2"/>
  <c r="M1080" i="2"/>
  <c r="N1080" i="2" s="1"/>
  <c r="N1081" i="2"/>
  <c r="M1082" i="2"/>
  <c r="N1082" i="2" s="1"/>
  <c r="N1083" i="2"/>
  <c r="M1084" i="2"/>
  <c r="N1084" i="2" s="1"/>
  <c r="N1085" i="2"/>
  <c r="M1086" i="2"/>
  <c r="O1086" i="2" s="1"/>
  <c r="P1086" i="2" s="1"/>
  <c r="N1087" i="2"/>
  <c r="M1088" i="2"/>
  <c r="N1088" i="2" s="1"/>
  <c r="N1089" i="2"/>
  <c r="M1090" i="2"/>
  <c r="N1090" i="2" s="1"/>
  <c r="N1091" i="2"/>
  <c r="M1092" i="2"/>
  <c r="N1092" i="2" s="1"/>
  <c r="N1093" i="2"/>
  <c r="M1094" i="2"/>
  <c r="O1094" i="2" s="1"/>
  <c r="P1094" i="2" s="1"/>
  <c r="N1095" i="2"/>
  <c r="M1096" i="2"/>
  <c r="N1096" i="2" s="1"/>
  <c r="N1097" i="2"/>
  <c r="M1098" i="2"/>
  <c r="N1098" i="2" s="1"/>
  <c r="N1099" i="2"/>
  <c r="M1100" i="2"/>
  <c r="N1100" i="2" s="1"/>
  <c r="N1101" i="2"/>
  <c r="M1102" i="2"/>
  <c r="O1102" i="2" s="1"/>
  <c r="P1102" i="2" s="1"/>
  <c r="N1103" i="2"/>
  <c r="M1104" i="2"/>
  <c r="N1104" i="2" s="1"/>
  <c r="N1105" i="2"/>
  <c r="M1106" i="2"/>
  <c r="N1106" i="2" s="1"/>
  <c r="N1107" i="2"/>
  <c r="M1108" i="2"/>
  <c r="N1108" i="2" s="1"/>
  <c r="N1109" i="2"/>
  <c r="M1110" i="2"/>
  <c r="O1110" i="2" s="1"/>
  <c r="P1110" i="2" s="1"/>
  <c r="N1111" i="2"/>
  <c r="M1112" i="2"/>
  <c r="N1112" i="2" s="1"/>
  <c r="N1113" i="2"/>
  <c r="M1114" i="2"/>
  <c r="N1114" i="2" s="1"/>
  <c r="N1115" i="2"/>
  <c r="M1116" i="2"/>
  <c r="N1116" i="2" s="1"/>
  <c r="N1117" i="2"/>
  <c r="M1118" i="2"/>
  <c r="O1118" i="2" s="1"/>
  <c r="P1118" i="2" s="1"/>
  <c r="N1119" i="2"/>
  <c r="M1120" i="2"/>
  <c r="N1120" i="2" s="1"/>
  <c r="N1121" i="2"/>
  <c r="M1122" i="2"/>
  <c r="N1122" i="2" s="1"/>
  <c r="N1123" i="2"/>
  <c r="M1124" i="2"/>
  <c r="N1124" i="2" s="1"/>
  <c r="N1125" i="2"/>
  <c r="M1126" i="2"/>
  <c r="O1126" i="2" s="1"/>
  <c r="P1126" i="2" s="1"/>
  <c r="N1127" i="2"/>
  <c r="M1128" i="2"/>
  <c r="N1128" i="2" s="1"/>
  <c r="N1129" i="2"/>
  <c r="M1130" i="2"/>
  <c r="N1130" i="2" s="1"/>
  <c r="N1131" i="2"/>
  <c r="M1132" i="2"/>
  <c r="N1132" i="2" s="1"/>
  <c r="N1133" i="2"/>
  <c r="M1134" i="2"/>
  <c r="O1134" i="2" s="1"/>
  <c r="P1134" i="2" s="1"/>
  <c r="N1135" i="2"/>
  <c r="M1136" i="2"/>
  <c r="N1136" i="2" s="1"/>
  <c r="N1137" i="2"/>
  <c r="M1138" i="2"/>
  <c r="N1138" i="2" s="1"/>
  <c r="N1139" i="2"/>
  <c r="M1140" i="2"/>
  <c r="N1140" i="2" s="1"/>
  <c r="N1141" i="2"/>
  <c r="M1142" i="2"/>
  <c r="O1142" i="2" s="1"/>
  <c r="P1142" i="2" s="1"/>
  <c r="N1143" i="2"/>
  <c r="M1144" i="2"/>
  <c r="N1144" i="2" s="1"/>
  <c r="N1145" i="2"/>
  <c r="M1146" i="2"/>
  <c r="N1146" i="2" s="1"/>
  <c r="N1147" i="2"/>
  <c r="M1148" i="2"/>
  <c r="N1148" i="2" s="1"/>
  <c r="N1149" i="2"/>
  <c r="M1150" i="2"/>
  <c r="O1150" i="2" s="1"/>
  <c r="P1150" i="2" s="1"/>
  <c r="N1151" i="2"/>
  <c r="M1152" i="2"/>
  <c r="N1152" i="2" s="1"/>
  <c r="N1153" i="2"/>
  <c r="M1154" i="2"/>
  <c r="N1154" i="2" s="1"/>
  <c r="N1155" i="2"/>
  <c r="M1156" i="2"/>
  <c r="N1156" i="2" s="1"/>
  <c r="N1157" i="2"/>
  <c r="M1158" i="2"/>
  <c r="O1158" i="2" s="1"/>
  <c r="P1158" i="2" s="1"/>
  <c r="N1159" i="2"/>
  <c r="M1160" i="2"/>
  <c r="N1160" i="2" s="1"/>
  <c r="N1161" i="2"/>
  <c r="M1162" i="2"/>
  <c r="N1162" i="2" s="1"/>
  <c r="N1163" i="2"/>
  <c r="M1164" i="2"/>
  <c r="N1164" i="2" s="1"/>
  <c r="N1165" i="2"/>
  <c r="M1166" i="2"/>
  <c r="O1166" i="2" s="1"/>
  <c r="P1166" i="2" s="1"/>
  <c r="N1167" i="2"/>
  <c r="M1168" i="2"/>
  <c r="N1168" i="2" s="1"/>
  <c r="N1169" i="2"/>
  <c r="M1170" i="2"/>
  <c r="N1170" i="2" s="1"/>
  <c r="N1171" i="2"/>
  <c r="M1172" i="2"/>
  <c r="N1172" i="2" s="1"/>
  <c r="N1173" i="2"/>
  <c r="M1174" i="2"/>
  <c r="O1174" i="2" s="1"/>
  <c r="P1174" i="2" s="1"/>
  <c r="N1175" i="2"/>
  <c r="M1176" i="2"/>
  <c r="N1176" i="2" s="1"/>
  <c r="N1177" i="2"/>
  <c r="M1178" i="2"/>
  <c r="N1178" i="2" s="1"/>
  <c r="N1179" i="2"/>
  <c r="M1180" i="2"/>
  <c r="N1180" i="2" s="1"/>
  <c r="N1181" i="2"/>
  <c r="M1182" i="2"/>
  <c r="O1182" i="2" s="1"/>
  <c r="P1182" i="2" s="1"/>
  <c r="N1183" i="2"/>
  <c r="M1184" i="2"/>
  <c r="N1184" i="2" s="1"/>
  <c r="N1185" i="2"/>
  <c r="M1186" i="2"/>
  <c r="N1186" i="2" s="1"/>
  <c r="N1187" i="2"/>
  <c r="M1188" i="2"/>
  <c r="N1188" i="2" s="1"/>
  <c r="N1189" i="2"/>
  <c r="M1190" i="2"/>
  <c r="O1190" i="2" s="1"/>
  <c r="P1190" i="2" s="1"/>
  <c r="N1191" i="2"/>
  <c r="M1192" i="2"/>
  <c r="N1192" i="2" s="1"/>
  <c r="N1193" i="2"/>
  <c r="M1194" i="2"/>
  <c r="N1194" i="2" s="1"/>
  <c r="N1195" i="2"/>
  <c r="M1196" i="2"/>
  <c r="N1196" i="2" s="1"/>
  <c r="N1197" i="2"/>
  <c r="M1198" i="2"/>
  <c r="O1198" i="2" s="1"/>
  <c r="P1198" i="2" s="1"/>
  <c r="N1199" i="2"/>
  <c r="M1200" i="2"/>
  <c r="N1200" i="2" s="1"/>
  <c r="N1201" i="2"/>
  <c r="M1202" i="2"/>
  <c r="N1202" i="2" s="1"/>
  <c r="N1203" i="2"/>
  <c r="M1204" i="2"/>
  <c r="N1204" i="2" s="1"/>
  <c r="N1205" i="2"/>
  <c r="M1206" i="2"/>
  <c r="O1206" i="2" s="1"/>
  <c r="P1206" i="2" s="1"/>
  <c r="N1207" i="2"/>
  <c r="M1208" i="2"/>
  <c r="N1208" i="2" s="1"/>
  <c r="N1209" i="2"/>
  <c r="M1210" i="2"/>
  <c r="N1210" i="2" s="1"/>
  <c r="N1211" i="2"/>
  <c r="M1212" i="2"/>
  <c r="N1212" i="2" s="1"/>
  <c r="N1213" i="2"/>
  <c r="M1214" i="2"/>
  <c r="O1214" i="2" s="1"/>
  <c r="P1214" i="2" s="1"/>
  <c r="N1215" i="2"/>
  <c r="M1216" i="2"/>
  <c r="N1216" i="2" s="1"/>
  <c r="N1217" i="2"/>
  <c r="M1218" i="2"/>
  <c r="N1218" i="2" s="1"/>
  <c r="N1219" i="2"/>
  <c r="M1220" i="2"/>
  <c r="N1220" i="2" s="1"/>
  <c r="N1221" i="2"/>
  <c r="M1222" i="2"/>
  <c r="O1222" i="2" s="1"/>
  <c r="P1222" i="2" s="1"/>
  <c r="N1223" i="2"/>
  <c r="M1224" i="2"/>
  <c r="N1224" i="2" s="1"/>
  <c r="N1225" i="2"/>
  <c r="M1226" i="2"/>
  <c r="N1226" i="2" s="1"/>
  <c r="N1227" i="2"/>
  <c r="M1228" i="2"/>
  <c r="N1228" i="2" s="1"/>
  <c r="N1229" i="2"/>
  <c r="M1230" i="2"/>
  <c r="O1230" i="2" s="1"/>
  <c r="P1230" i="2" s="1"/>
  <c r="N1231" i="2"/>
  <c r="M1232" i="2"/>
  <c r="N1232" i="2" s="1"/>
  <c r="N1233" i="2"/>
  <c r="M1234" i="2"/>
  <c r="N1234" i="2" s="1"/>
  <c r="N1235" i="2"/>
  <c r="M1236" i="2"/>
  <c r="N1236" i="2" s="1"/>
  <c r="N1237" i="2"/>
  <c r="M1238" i="2"/>
  <c r="O1238" i="2" s="1"/>
  <c r="P1238" i="2" s="1"/>
  <c r="N1239" i="2"/>
  <c r="M1240" i="2"/>
  <c r="N1240" i="2" s="1"/>
  <c r="N1241" i="2"/>
  <c r="M1242" i="2"/>
  <c r="N1242" i="2" s="1"/>
  <c r="N1243" i="2"/>
  <c r="M1244" i="2"/>
  <c r="N1244" i="2" s="1"/>
  <c r="N1245" i="2"/>
  <c r="M1246" i="2"/>
  <c r="O1246" i="2" s="1"/>
  <c r="P1246" i="2" s="1"/>
  <c r="N1247" i="2"/>
  <c r="M1248" i="2"/>
  <c r="N1248" i="2" s="1"/>
  <c r="N1249" i="2"/>
  <c r="M1250" i="2"/>
  <c r="N1250" i="2" s="1"/>
  <c r="N1251" i="2"/>
  <c r="M1252" i="2"/>
  <c r="N1252" i="2" s="1"/>
  <c r="N1253" i="2"/>
  <c r="M1254" i="2"/>
  <c r="O1254" i="2" s="1"/>
  <c r="P1254" i="2" s="1"/>
  <c r="N1255" i="2"/>
  <c r="M1256" i="2"/>
  <c r="N1256" i="2" s="1"/>
  <c r="N1257" i="2"/>
  <c r="M1258" i="2"/>
  <c r="N1258" i="2" s="1"/>
  <c r="N1259" i="2"/>
  <c r="M1260" i="2"/>
  <c r="N1260" i="2" s="1"/>
  <c r="N1261" i="2"/>
  <c r="M1262" i="2"/>
  <c r="O1262" i="2" s="1"/>
  <c r="P1262" i="2" s="1"/>
  <c r="N1263" i="2"/>
  <c r="M1264" i="2"/>
  <c r="N1264" i="2" s="1"/>
  <c r="N1265" i="2"/>
  <c r="M1266" i="2"/>
  <c r="N1266" i="2" s="1"/>
  <c r="N1267" i="2"/>
  <c r="M1268" i="2"/>
  <c r="N1268" i="2" s="1"/>
  <c r="N1269" i="2"/>
  <c r="M1270" i="2"/>
  <c r="O1270" i="2" s="1"/>
  <c r="P1270" i="2" s="1"/>
  <c r="N1271" i="2"/>
  <c r="M1272" i="2"/>
  <c r="N1272" i="2" s="1"/>
  <c r="N1273" i="2"/>
  <c r="M1274" i="2"/>
  <c r="N1274" i="2" s="1"/>
  <c r="N1275" i="2"/>
  <c r="M1276" i="2"/>
  <c r="N1276" i="2" s="1"/>
  <c r="N1277" i="2"/>
  <c r="M1278" i="2"/>
  <c r="O1278" i="2" s="1"/>
  <c r="P1278" i="2" s="1"/>
  <c r="N1279" i="2"/>
  <c r="M1280" i="2"/>
  <c r="N1280" i="2" s="1"/>
  <c r="N1281" i="2"/>
  <c r="M1282" i="2"/>
  <c r="N1282" i="2" s="1"/>
  <c r="N1283" i="2"/>
  <c r="M1284" i="2"/>
  <c r="N1284" i="2" s="1"/>
  <c r="N1285" i="2"/>
  <c r="M1286" i="2"/>
  <c r="O1286" i="2" s="1"/>
  <c r="P1286" i="2" s="1"/>
  <c r="N1287" i="2"/>
  <c r="M1288" i="2"/>
  <c r="N1288" i="2" s="1"/>
  <c r="N1289" i="2"/>
  <c r="M1290" i="2"/>
  <c r="N1290" i="2" s="1"/>
  <c r="N1291" i="2"/>
  <c r="M1292" i="2"/>
  <c r="N1292" i="2" s="1"/>
  <c r="N1293" i="2"/>
  <c r="M1294" i="2"/>
  <c r="O1294" i="2" s="1"/>
  <c r="P1294" i="2" s="1"/>
  <c r="N1295" i="2"/>
  <c r="M1296" i="2"/>
  <c r="N1296" i="2" s="1"/>
  <c r="N1297" i="2"/>
  <c r="M1298" i="2"/>
  <c r="N1298" i="2" s="1"/>
  <c r="N1299" i="2"/>
  <c r="M1300" i="2"/>
  <c r="N1300" i="2" s="1"/>
  <c r="N1301" i="2"/>
  <c r="M1302" i="2"/>
  <c r="O1302" i="2" s="1"/>
  <c r="P1302" i="2" s="1"/>
  <c r="N1303" i="2"/>
  <c r="M1304" i="2"/>
  <c r="N1304" i="2" s="1"/>
  <c r="N1305" i="2"/>
  <c r="M1306" i="2"/>
  <c r="N1306" i="2" s="1"/>
  <c r="N1307" i="2"/>
  <c r="M1308" i="2"/>
  <c r="N1308" i="2" s="1"/>
  <c r="N1309" i="2"/>
  <c r="M1310" i="2"/>
  <c r="O1310" i="2" s="1"/>
  <c r="P1310" i="2" s="1"/>
  <c r="N1311" i="2"/>
  <c r="M1312" i="2"/>
  <c r="N1312" i="2" s="1"/>
  <c r="N1313" i="2"/>
  <c r="M1314" i="2"/>
  <c r="N1314" i="2" s="1"/>
  <c r="N1315" i="2"/>
  <c r="M1316" i="2"/>
  <c r="N1316" i="2" s="1"/>
  <c r="N1317" i="2"/>
  <c r="M1318" i="2"/>
  <c r="O1318" i="2" s="1"/>
  <c r="P1318" i="2" s="1"/>
  <c r="N1319" i="2"/>
  <c r="M1320" i="2"/>
  <c r="N1320" i="2" s="1"/>
  <c r="N1321" i="2"/>
  <c r="M1322" i="2"/>
  <c r="N1322" i="2" s="1"/>
  <c r="N1323" i="2"/>
  <c r="M1324" i="2"/>
  <c r="N1324" i="2" s="1"/>
  <c r="N1325" i="2"/>
  <c r="M1326" i="2"/>
  <c r="O1326" i="2" s="1"/>
  <c r="P1326" i="2" s="1"/>
  <c r="N1327" i="2"/>
  <c r="M1328" i="2"/>
  <c r="N1328" i="2" s="1"/>
  <c r="N1329" i="2"/>
  <c r="M1330" i="2"/>
  <c r="N1330" i="2" s="1"/>
  <c r="N1331" i="2"/>
  <c r="M1332" i="2"/>
  <c r="N1332" i="2" s="1"/>
  <c r="N1333" i="2"/>
  <c r="M1334" i="2"/>
  <c r="O1334" i="2" s="1"/>
  <c r="P1334" i="2" s="1"/>
  <c r="N1335" i="2"/>
  <c r="M1336" i="2"/>
  <c r="N1336" i="2" s="1"/>
  <c r="N1337" i="2"/>
  <c r="M1338" i="2"/>
  <c r="N1338" i="2" s="1"/>
  <c r="N1339" i="2"/>
  <c r="M1340" i="2"/>
  <c r="N1340" i="2" s="1"/>
  <c r="N1341" i="2"/>
  <c r="M1342" i="2"/>
  <c r="O1342" i="2" s="1"/>
  <c r="P1342" i="2" s="1"/>
  <c r="N1343" i="2"/>
  <c r="M1344" i="2"/>
  <c r="N1344" i="2" s="1"/>
  <c r="N1345" i="2"/>
  <c r="M1346" i="2"/>
  <c r="N1346" i="2" s="1"/>
  <c r="N1347" i="2"/>
  <c r="M1348" i="2"/>
  <c r="N1348" i="2" s="1"/>
  <c r="N1349" i="2"/>
  <c r="M1350" i="2"/>
  <c r="O1350" i="2" s="1"/>
  <c r="P1350" i="2" s="1"/>
  <c r="N1351" i="2"/>
  <c r="M1352" i="2"/>
  <c r="N1352" i="2" s="1"/>
  <c r="N1353" i="2"/>
  <c r="M1354" i="2"/>
  <c r="N1354" i="2" s="1"/>
  <c r="N1355" i="2"/>
  <c r="M1356" i="2"/>
  <c r="N1356" i="2" s="1"/>
  <c r="N1357" i="2"/>
  <c r="M1358" i="2"/>
  <c r="O1358" i="2" s="1"/>
  <c r="P1358" i="2" s="1"/>
  <c r="N1359" i="2"/>
  <c r="M1360" i="2"/>
  <c r="N1360" i="2" s="1"/>
  <c r="N1361" i="2"/>
  <c r="M1362" i="2"/>
  <c r="N1362" i="2" s="1"/>
  <c r="N1363" i="2"/>
  <c r="M1364" i="2"/>
  <c r="N1364" i="2" s="1"/>
  <c r="N1365" i="2"/>
  <c r="M1366" i="2"/>
  <c r="O1366" i="2" s="1"/>
  <c r="P1366" i="2" s="1"/>
  <c r="N1367" i="2"/>
  <c r="M1368" i="2"/>
  <c r="N1368" i="2" s="1"/>
  <c r="N1369" i="2"/>
  <c r="M1370" i="2"/>
  <c r="N1370" i="2" s="1"/>
  <c r="N1371" i="2"/>
  <c r="M1372" i="2"/>
  <c r="N1372" i="2" s="1"/>
  <c r="N1373" i="2"/>
  <c r="M1374" i="2"/>
  <c r="O1374" i="2" s="1"/>
  <c r="P1374" i="2" s="1"/>
  <c r="N1375" i="2"/>
  <c r="M1376" i="2"/>
  <c r="N1376" i="2" s="1"/>
  <c r="N1377" i="2"/>
  <c r="M1378" i="2"/>
  <c r="N1378" i="2" s="1"/>
  <c r="N1379" i="2"/>
  <c r="M1380" i="2"/>
  <c r="N1380" i="2" s="1"/>
  <c r="N1381" i="2"/>
  <c r="M1382" i="2"/>
  <c r="O1382" i="2" s="1"/>
  <c r="P1382" i="2" s="1"/>
  <c r="N1383" i="2"/>
  <c r="M1384" i="2"/>
  <c r="N1384" i="2" s="1"/>
  <c r="N1385" i="2"/>
  <c r="M1386" i="2"/>
  <c r="N1386" i="2" s="1"/>
  <c r="N1387" i="2"/>
  <c r="M1388" i="2"/>
  <c r="N1388" i="2" s="1"/>
  <c r="N1389" i="2"/>
  <c r="M1390" i="2"/>
  <c r="O1390" i="2" s="1"/>
  <c r="P1390" i="2" s="1"/>
  <c r="N1391" i="2"/>
  <c r="M1392" i="2"/>
  <c r="N1392" i="2" s="1"/>
  <c r="N1393" i="2"/>
  <c r="M1394" i="2"/>
  <c r="N1394" i="2" s="1"/>
  <c r="N1395" i="2"/>
  <c r="M1396" i="2"/>
  <c r="N1396" i="2" s="1"/>
  <c r="N1397" i="2"/>
  <c r="M1398" i="2"/>
  <c r="O1398" i="2" s="1"/>
  <c r="P1398" i="2" s="1"/>
  <c r="N1399" i="2"/>
  <c r="M1400" i="2"/>
  <c r="N1400" i="2" s="1"/>
  <c r="N1401" i="2"/>
  <c r="M1402" i="2"/>
  <c r="N1402" i="2" s="1"/>
  <c r="N1403" i="2"/>
  <c r="M1404" i="2"/>
  <c r="N1404" i="2" s="1"/>
  <c r="N1405" i="2"/>
  <c r="M1406" i="2"/>
  <c r="O1406" i="2" s="1"/>
  <c r="P1406" i="2" s="1"/>
  <c r="N1407" i="2"/>
  <c r="M1408" i="2"/>
  <c r="N1408" i="2" s="1"/>
  <c r="N1409" i="2"/>
  <c r="M1410" i="2"/>
  <c r="N1410" i="2" s="1"/>
  <c r="N1411" i="2"/>
  <c r="M1412" i="2"/>
  <c r="N1412" i="2" s="1"/>
  <c r="N1413" i="2"/>
  <c r="M1414" i="2"/>
  <c r="O1414" i="2" s="1"/>
  <c r="P1414" i="2" s="1"/>
  <c r="N1415" i="2"/>
  <c r="M1416" i="2"/>
  <c r="N1416" i="2" s="1"/>
  <c r="N1417" i="2"/>
  <c r="M1418" i="2"/>
  <c r="N1418" i="2" s="1"/>
  <c r="N1419" i="2"/>
  <c r="M1420" i="2"/>
  <c r="N1420" i="2" s="1"/>
  <c r="N1421" i="2"/>
  <c r="M1422" i="2"/>
  <c r="O1422" i="2" s="1"/>
  <c r="P1422" i="2" s="1"/>
  <c r="N1423" i="2"/>
  <c r="M1424" i="2"/>
  <c r="N1424" i="2" s="1"/>
  <c r="N1425" i="2"/>
  <c r="M1426" i="2"/>
  <c r="N1426" i="2" s="1"/>
  <c r="N1427" i="2"/>
  <c r="M1428" i="2"/>
  <c r="N1428" i="2" s="1"/>
  <c r="N1429" i="2"/>
  <c r="M1430" i="2"/>
  <c r="O1430" i="2" s="1"/>
  <c r="P1430" i="2" s="1"/>
  <c r="N1431" i="2"/>
  <c r="M1432" i="2"/>
  <c r="N1432" i="2" s="1"/>
  <c r="N1433" i="2"/>
  <c r="M1434" i="2"/>
  <c r="N1434" i="2" s="1"/>
  <c r="N1435" i="2"/>
  <c r="M1436" i="2"/>
  <c r="N1436" i="2" s="1"/>
  <c r="N1437" i="2"/>
  <c r="M1438" i="2"/>
  <c r="O1438" i="2" s="1"/>
  <c r="P1438" i="2" s="1"/>
  <c r="N1439" i="2"/>
  <c r="M1440" i="2"/>
  <c r="N1440" i="2" s="1"/>
  <c r="N1441" i="2"/>
  <c r="M1442" i="2"/>
  <c r="N1442" i="2" s="1"/>
  <c r="N1443" i="2"/>
  <c r="M1444" i="2"/>
  <c r="N1444" i="2" s="1"/>
  <c r="N1445" i="2"/>
  <c r="M1446" i="2"/>
  <c r="O1446" i="2" s="1"/>
  <c r="P1446" i="2" s="1"/>
  <c r="N1447" i="2"/>
  <c r="M1448" i="2"/>
  <c r="N1448" i="2" s="1"/>
  <c r="N1449" i="2"/>
  <c r="M1450" i="2"/>
  <c r="N1450" i="2" s="1"/>
  <c r="N1451" i="2"/>
  <c r="M1452" i="2"/>
  <c r="N1452" i="2" s="1"/>
  <c r="N1453" i="2"/>
  <c r="M1454" i="2"/>
  <c r="O1454" i="2" s="1"/>
  <c r="P1454" i="2" s="1"/>
  <c r="N1455" i="2"/>
  <c r="M1456" i="2"/>
  <c r="N1456" i="2" s="1"/>
  <c r="N1457" i="2"/>
  <c r="M1458" i="2"/>
  <c r="N1458" i="2" s="1"/>
  <c r="N1459" i="2"/>
  <c r="M1460" i="2"/>
  <c r="N1460" i="2" s="1"/>
  <c r="N1461" i="2"/>
  <c r="M1462" i="2"/>
  <c r="O1462" i="2" s="1"/>
  <c r="P1462" i="2" s="1"/>
  <c r="N1463" i="2"/>
  <c r="M1464" i="2"/>
  <c r="N1464" i="2" s="1"/>
  <c r="N1465" i="2"/>
  <c r="M1466" i="2"/>
  <c r="N1466" i="2" s="1"/>
  <c r="N1467" i="2"/>
  <c r="M1468" i="2"/>
  <c r="N1468" i="2" s="1"/>
  <c r="N1469" i="2"/>
  <c r="M1470" i="2"/>
  <c r="O1470" i="2" s="1"/>
  <c r="P1470" i="2" s="1"/>
  <c r="N1471" i="2"/>
  <c r="M1472" i="2"/>
  <c r="N1472" i="2" s="1"/>
  <c r="N1473" i="2"/>
  <c r="M1474" i="2"/>
  <c r="N1474" i="2" s="1"/>
  <c r="N1475" i="2"/>
  <c r="M1476" i="2"/>
  <c r="N1476" i="2" s="1"/>
  <c r="N1477" i="2"/>
  <c r="M1478" i="2"/>
  <c r="O1478" i="2" s="1"/>
  <c r="P1478" i="2" s="1"/>
  <c r="N1479" i="2"/>
  <c r="M1480" i="2"/>
  <c r="N1480" i="2" s="1"/>
  <c r="N1481" i="2"/>
  <c r="M1482" i="2"/>
  <c r="N1482" i="2" s="1"/>
  <c r="N1483" i="2"/>
  <c r="M1484" i="2"/>
  <c r="N1484" i="2" s="1"/>
  <c r="N1485" i="2"/>
  <c r="M1486" i="2"/>
  <c r="O1486" i="2" s="1"/>
  <c r="P1486" i="2" s="1"/>
  <c r="N1487" i="2"/>
  <c r="M1488" i="2"/>
  <c r="N1488" i="2" s="1"/>
  <c r="N1489" i="2"/>
  <c r="M1490" i="2"/>
  <c r="N1490" i="2" s="1"/>
  <c r="N1491" i="2"/>
  <c r="M1492" i="2"/>
  <c r="N1492" i="2" s="1"/>
  <c r="N1493" i="2"/>
  <c r="M1494" i="2"/>
  <c r="O1494" i="2" s="1"/>
  <c r="P1494" i="2" s="1"/>
  <c r="N1495" i="2"/>
  <c r="M1496" i="2"/>
  <c r="N1496" i="2" s="1"/>
  <c r="N1497" i="2"/>
  <c r="M1498" i="2"/>
  <c r="N1498" i="2" s="1"/>
  <c r="N1499" i="2"/>
  <c r="M1500" i="2"/>
  <c r="N1500" i="2" s="1"/>
  <c r="N1501" i="2"/>
  <c r="M1502" i="2"/>
  <c r="O1502" i="2" s="1"/>
  <c r="P1502" i="2" s="1"/>
  <c r="N1503" i="2"/>
  <c r="M1504" i="2"/>
  <c r="N1504" i="2" s="1"/>
  <c r="N1505" i="2"/>
  <c r="M1506" i="2"/>
  <c r="N1506" i="2" s="1"/>
  <c r="N1507" i="2"/>
  <c r="M1508" i="2"/>
  <c r="N1508" i="2" s="1"/>
  <c r="N1509" i="2"/>
  <c r="M1510" i="2"/>
  <c r="O1510" i="2" s="1"/>
  <c r="P1510" i="2" s="1"/>
  <c r="N1511" i="2"/>
  <c r="M1512" i="2"/>
  <c r="N1512" i="2" s="1"/>
  <c r="N1513" i="2"/>
  <c r="M1514" i="2"/>
  <c r="N1514" i="2" s="1"/>
  <c r="N1515" i="2"/>
  <c r="M1516" i="2"/>
  <c r="N1516" i="2" s="1"/>
  <c r="N1517" i="2"/>
  <c r="M1518" i="2"/>
  <c r="O1518" i="2" s="1"/>
  <c r="P1518" i="2" s="1"/>
  <c r="N1519" i="2"/>
  <c r="M1520" i="2"/>
  <c r="N1520" i="2" s="1"/>
  <c r="N1521" i="2"/>
  <c r="M1522" i="2"/>
  <c r="N1522" i="2" s="1"/>
  <c r="N1523" i="2"/>
  <c r="M1524" i="2"/>
  <c r="N1524" i="2" s="1"/>
  <c r="N1525" i="2"/>
  <c r="M1526" i="2"/>
  <c r="O1526" i="2" s="1"/>
  <c r="P1526" i="2" s="1"/>
  <c r="N1527" i="2"/>
  <c r="M1528" i="2"/>
  <c r="N1528" i="2" s="1"/>
  <c r="N1529" i="2"/>
  <c r="M1530" i="2"/>
  <c r="N1530" i="2" s="1"/>
  <c r="N1531" i="2"/>
  <c r="M1532" i="2"/>
  <c r="N1532" i="2" s="1"/>
  <c r="N1533" i="2"/>
  <c r="M1534" i="2"/>
  <c r="O1534" i="2" s="1"/>
  <c r="P1534" i="2" s="1"/>
  <c r="N1535" i="2"/>
  <c r="M1536" i="2"/>
  <c r="N1536" i="2" s="1"/>
  <c r="N1537" i="2"/>
  <c r="M1538" i="2"/>
  <c r="N1538" i="2" s="1"/>
  <c r="N1539" i="2"/>
  <c r="M1540" i="2"/>
  <c r="N1540" i="2" s="1"/>
  <c r="N1541" i="2"/>
  <c r="M1542" i="2"/>
  <c r="O1542" i="2" s="1"/>
  <c r="P1542" i="2" s="1"/>
  <c r="N1543" i="2"/>
  <c r="M1544" i="2"/>
  <c r="N1544" i="2" s="1"/>
  <c r="N1545" i="2"/>
  <c r="M1546" i="2"/>
  <c r="N1546" i="2" s="1"/>
  <c r="N1547" i="2"/>
  <c r="M1548" i="2"/>
  <c r="N1548" i="2" s="1"/>
  <c r="N1549" i="2"/>
  <c r="M1550" i="2"/>
  <c r="O1550" i="2" s="1"/>
  <c r="P1550" i="2" s="1"/>
  <c r="N1551" i="2"/>
  <c r="M1552" i="2"/>
  <c r="N1552" i="2" s="1"/>
  <c r="N1553" i="2"/>
  <c r="M1554" i="2"/>
  <c r="N1554" i="2" s="1"/>
  <c r="N1555" i="2"/>
  <c r="M1556" i="2"/>
  <c r="N1556" i="2" s="1"/>
  <c r="N1557" i="2"/>
  <c r="M1558" i="2"/>
  <c r="O1558" i="2" s="1"/>
  <c r="P1558" i="2" s="1"/>
  <c r="N1559" i="2"/>
  <c r="M1560" i="2"/>
  <c r="N1560" i="2" s="1"/>
  <c r="N1561" i="2"/>
  <c r="M1562" i="2"/>
  <c r="N1562" i="2" s="1"/>
  <c r="N1563" i="2"/>
  <c r="M1564" i="2"/>
  <c r="N1564" i="2" s="1"/>
  <c r="N1565" i="2"/>
  <c r="M1566" i="2"/>
  <c r="O1566" i="2" s="1"/>
  <c r="P1566" i="2" s="1"/>
  <c r="N1567" i="2"/>
  <c r="M1568" i="2"/>
  <c r="N1568" i="2" s="1"/>
  <c r="N1569" i="2"/>
  <c r="M1570" i="2"/>
  <c r="N1570" i="2" s="1"/>
  <c r="N1571" i="2"/>
  <c r="M1572" i="2"/>
  <c r="N1572" i="2" s="1"/>
  <c r="N1573" i="2"/>
  <c r="M1574" i="2"/>
  <c r="O1574" i="2" s="1"/>
  <c r="P1574" i="2" s="1"/>
  <c r="N1575" i="2"/>
  <c r="M1576" i="2"/>
  <c r="N1576" i="2" s="1"/>
  <c r="N1577" i="2"/>
  <c r="M1578" i="2"/>
  <c r="N1578" i="2" s="1"/>
  <c r="N1579" i="2"/>
  <c r="M1580" i="2"/>
  <c r="N1580" i="2" s="1"/>
  <c r="N1581" i="2"/>
  <c r="M1582" i="2"/>
  <c r="O1582" i="2" s="1"/>
  <c r="P1582" i="2" s="1"/>
  <c r="N1583" i="2"/>
  <c r="M1584" i="2"/>
  <c r="N1584" i="2" s="1"/>
  <c r="N1585" i="2"/>
  <c r="M1586" i="2"/>
  <c r="N1586" i="2" s="1"/>
  <c r="N1587" i="2"/>
  <c r="M1588" i="2"/>
  <c r="N1588" i="2" s="1"/>
  <c r="N1589" i="2"/>
  <c r="M1590" i="2"/>
  <c r="O1590" i="2" s="1"/>
  <c r="P1590" i="2" s="1"/>
  <c r="N1591" i="2"/>
  <c r="M1592" i="2"/>
  <c r="N1592" i="2" s="1"/>
  <c r="N1593" i="2"/>
  <c r="M1594" i="2"/>
  <c r="N1594" i="2" s="1"/>
  <c r="N1595" i="2"/>
  <c r="M1596" i="2"/>
  <c r="N1596" i="2" s="1"/>
  <c r="N1597" i="2"/>
  <c r="M1598" i="2"/>
  <c r="O1598" i="2" s="1"/>
  <c r="P1598" i="2" s="1"/>
  <c r="N1599" i="2"/>
  <c r="M1600" i="2"/>
  <c r="N1600" i="2" s="1"/>
  <c r="N1601" i="2"/>
  <c r="M1602" i="2"/>
  <c r="N1602" i="2" s="1"/>
  <c r="N1603" i="2"/>
  <c r="M1604" i="2"/>
  <c r="N1604" i="2" s="1"/>
  <c r="N1605" i="2"/>
  <c r="M1606" i="2"/>
  <c r="O1606" i="2" s="1"/>
  <c r="P1606" i="2" s="1"/>
  <c r="N1607" i="2"/>
  <c r="M1608" i="2"/>
  <c r="N1608" i="2" s="1"/>
  <c r="N1609" i="2"/>
  <c r="M1610" i="2"/>
  <c r="N1610" i="2" s="1"/>
  <c r="N1611" i="2"/>
  <c r="M1612" i="2"/>
  <c r="N1612" i="2" s="1"/>
  <c r="N1613" i="2"/>
  <c r="M1614" i="2"/>
  <c r="O1614" i="2" s="1"/>
  <c r="P1614" i="2" s="1"/>
  <c r="N1615" i="2"/>
  <c r="M1616" i="2"/>
  <c r="N1616" i="2" s="1"/>
  <c r="N1617" i="2"/>
  <c r="M1618" i="2"/>
  <c r="N1618" i="2" s="1"/>
  <c r="N1619" i="2"/>
  <c r="M1620" i="2"/>
  <c r="N1620" i="2" s="1"/>
  <c r="N1621" i="2"/>
  <c r="M1622" i="2"/>
  <c r="O1622" i="2" s="1"/>
  <c r="P1622" i="2" s="1"/>
  <c r="N1623" i="2"/>
  <c r="M1624" i="2"/>
  <c r="N1624" i="2" s="1"/>
  <c r="N1625" i="2"/>
  <c r="M1626" i="2"/>
  <c r="N1626" i="2" s="1"/>
  <c r="N1627" i="2"/>
  <c r="M1628" i="2"/>
  <c r="N1628" i="2" s="1"/>
  <c r="N1629" i="2"/>
  <c r="M1630" i="2"/>
  <c r="O1630" i="2" s="1"/>
  <c r="P1630" i="2" s="1"/>
  <c r="N1631" i="2"/>
  <c r="M1632" i="2"/>
  <c r="N1632" i="2" s="1"/>
  <c r="N1633" i="2"/>
  <c r="M1634" i="2"/>
  <c r="N1634" i="2" s="1"/>
  <c r="N1635" i="2"/>
  <c r="M1636" i="2"/>
  <c r="N1636" i="2" s="1"/>
  <c r="N1637" i="2"/>
  <c r="M1638" i="2"/>
  <c r="O1638" i="2" s="1"/>
  <c r="P1638" i="2" s="1"/>
  <c r="N1639" i="2"/>
  <c r="M1640" i="2"/>
  <c r="N1640" i="2" s="1"/>
  <c r="N1641" i="2"/>
  <c r="M1642" i="2"/>
  <c r="N1642" i="2" s="1"/>
  <c r="N1643" i="2"/>
  <c r="M1644" i="2"/>
  <c r="N1644" i="2" s="1"/>
  <c r="N1645" i="2"/>
  <c r="M1646" i="2"/>
  <c r="O1646" i="2" s="1"/>
  <c r="P1646" i="2" s="1"/>
  <c r="N1647" i="2"/>
  <c r="M1648" i="2"/>
  <c r="N1648" i="2" s="1"/>
  <c r="N1649" i="2"/>
  <c r="M1650" i="2"/>
  <c r="N1650" i="2" s="1"/>
  <c r="N1651" i="2"/>
  <c r="M1652" i="2"/>
  <c r="N1652" i="2" s="1"/>
  <c r="N1653" i="2"/>
  <c r="M1654" i="2"/>
  <c r="O1654" i="2" s="1"/>
  <c r="P1654" i="2" s="1"/>
  <c r="N1655" i="2"/>
  <c r="M1656" i="2"/>
  <c r="N1656" i="2" s="1"/>
  <c r="N1657" i="2"/>
  <c r="M1658" i="2"/>
  <c r="N1658" i="2" s="1"/>
  <c r="N1659" i="2"/>
  <c r="M1660" i="2"/>
  <c r="N1660" i="2" s="1"/>
  <c r="N1661" i="2"/>
  <c r="M1662" i="2"/>
  <c r="O1662" i="2" s="1"/>
  <c r="P1662" i="2" s="1"/>
  <c r="N1663" i="2"/>
  <c r="M1664" i="2"/>
  <c r="N1664" i="2" s="1"/>
  <c r="N1665" i="2"/>
  <c r="M1666" i="2"/>
  <c r="N1666" i="2" s="1"/>
  <c r="N1667" i="2"/>
  <c r="M1668" i="2"/>
  <c r="N1668" i="2" s="1"/>
  <c r="N1669" i="2"/>
  <c r="M1670" i="2"/>
  <c r="O1670" i="2" s="1"/>
  <c r="P1670" i="2" s="1"/>
  <c r="N1671" i="2"/>
  <c r="M1672" i="2"/>
  <c r="N1672" i="2" s="1"/>
  <c r="N1673" i="2"/>
  <c r="M1674" i="2"/>
  <c r="N1674" i="2" s="1"/>
  <c r="N1675" i="2"/>
  <c r="M1676" i="2"/>
  <c r="N1676" i="2" s="1"/>
  <c r="N1677" i="2"/>
  <c r="M1678" i="2"/>
  <c r="O1678" i="2" s="1"/>
  <c r="P1678" i="2" s="1"/>
  <c r="N1679" i="2"/>
  <c r="M1680" i="2"/>
  <c r="N1680" i="2" s="1"/>
  <c r="N1681" i="2"/>
  <c r="M1682" i="2"/>
  <c r="N1682" i="2" s="1"/>
  <c r="N1683" i="2"/>
  <c r="M1684" i="2"/>
  <c r="N1684" i="2" s="1"/>
  <c r="N1685" i="2"/>
  <c r="M1686" i="2"/>
  <c r="O1686" i="2" s="1"/>
  <c r="P1686" i="2" s="1"/>
  <c r="N1687" i="2"/>
  <c r="M1688" i="2"/>
  <c r="N1688" i="2" s="1"/>
  <c r="N1689" i="2"/>
  <c r="M1690" i="2"/>
  <c r="N1690" i="2" s="1"/>
  <c r="N1691" i="2"/>
  <c r="M1692" i="2"/>
  <c r="N1692" i="2" s="1"/>
  <c r="N1693" i="2"/>
  <c r="M1694" i="2"/>
  <c r="O1694" i="2" s="1"/>
  <c r="P1694" i="2" s="1"/>
  <c r="N1695" i="2"/>
  <c r="M1696" i="2"/>
  <c r="N1696" i="2" s="1"/>
  <c r="N1697" i="2"/>
  <c r="M1698" i="2"/>
  <c r="N1698" i="2" s="1"/>
  <c r="N1699" i="2"/>
  <c r="M1700" i="2"/>
  <c r="N1700" i="2" s="1"/>
  <c r="N1701" i="2"/>
  <c r="M1702" i="2"/>
  <c r="O1702" i="2" s="1"/>
  <c r="P1702" i="2" s="1"/>
  <c r="N1703" i="2"/>
  <c r="M1704" i="2"/>
  <c r="N1704" i="2" s="1"/>
  <c r="N1705" i="2"/>
  <c r="M1706" i="2"/>
  <c r="N1706" i="2" s="1"/>
  <c r="N1707" i="2"/>
  <c r="M1708" i="2"/>
  <c r="N1708" i="2" s="1"/>
  <c r="N1709" i="2"/>
  <c r="M1710" i="2"/>
  <c r="O1710" i="2" s="1"/>
  <c r="P1710" i="2" s="1"/>
  <c r="N1711" i="2"/>
  <c r="M1712" i="2"/>
  <c r="N1712" i="2" s="1"/>
  <c r="N1713" i="2"/>
  <c r="M1714" i="2"/>
  <c r="N1714" i="2" s="1"/>
  <c r="N1715" i="2"/>
  <c r="M1716" i="2"/>
  <c r="N1716" i="2" s="1"/>
  <c r="N1717" i="2"/>
  <c r="M1718" i="2"/>
  <c r="O1718" i="2" s="1"/>
  <c r="P1718" i="2" s="1"/>
  <c r="N1719" i="2"/>
  <c r="M1720" i="2"/>
  <c r="N1720" i="2" s="1"/>
  <c r="N1721" i="2"/>
  <c r="M1722" i="2"/>
  <c r="N1722" i="2" s="1"/>
  <c r="N1723" i="2"/>
  <c r="M1724" i="2"/>
  <c r="N1724" i="2" s="1"/>
  <c r="N1725" i="2"/>
  <c r="M1726" i="2"/>
  <c r="O1726" i="2" s="1"/>
  <c r="P1726" i="2" s="1"/>
  <c r="N1727" i="2"/>
  <c r="M1728" i="2"/>
  <c r="N1728" i="2" s="1"/>
  <c r="N1729" i="2"/>
  <c r="M1730" i="2"/>
  <c r="N1730" i="2" s="1"/>
  <c r="N1731" i="2"/>
  <c r="M1732" i="2"/>
  <c r="N1732" i="2" s="1"/>
  <c r="N1733" i="2"/>
  <c r="M1734" i="2"/>
  <c r="O1734" i="2" s="1"/>
  <c r="P1734" i="2" s="1"/>
  <c r="N1735" i="2"/>
  <c r="M1736" i="2"/>
  <c r="N1736" i="2" s="1"/>
  <c r="N1737" i="2"/>
  <c r="M1738" i="2"/>
  <c r="N1738" i="2" s="1"/>
  <c r="N1739" i="2"/>
  <c r="M1740" i="2"/>
  <c r="N1740" i="2" s="1"/>
  <c r="N1741" i="2"/>
  <c r="M1742" i="2"/>
  <c r="O1742" i="2" s="1"/>
  <c r="P1742" i="2" s="1"/>
  <c r="N1743" i="2"/>
  <c r="M1744" i="2"/>
  <c r="N1744" i="2" s="1"/>
  <c r="N1745" i="2"/>
  <c r="M1746" i="2"/>
  <c r="N1746" i="2" s="1"/>
  <c r="N1747" i="2"/>
  <c r="M1748" i="2"/>
  <c r="N1748" i="2" s="1"/>
  <c r="N1749" i="2"/>
  <c r="M1750" i="2"/>
  <c r="O1750" i="2" s="1"/>
  <c r="P1750" i="2" s="1"/>
  <c r="N1751" i="2"/>
  <c r="M1752" i="2"/>
  <c r="N1752" i="2" s="1"/>
  <c r="N1753" i="2"/>
  <c r="M1754" i="2"/>
  <c r="N1754" i="2" s="1"/>
  <c r="N1755" i="2"/>
  <c r="M1756" i="2"/>
  <c r="N1756" i="2" s="1"/>
  <c r="N1757" i="2"/>
  <c r="M1758" i="2"/>
  <c r="O1758" i="2" s="1"/>
  <c r="P1758" i="2" s="1"/>
  <c r="N1759" i="2"/>
  <c r="M1760" i="2"/>
  <c r="N1760" i="2" s="1"/>
  <c r="N1761" i="2"/>
  <c r="M1762" i="2"/>
  <c r="N1762" i="2" s="1"/>
  <c r="N1763" i="2"/>
  <c r="M1764" i="2"/>
  <c r="N1764" i="2" s="1"/>
  <c r="N1765" i="2"/>
  <c r="M1766" i="2"/>
  <c r="O1766" i="2" s="1"/>
  <c r="P1766" i="2" s="1"/>
  <c r="N1767" i="2"/>
  <c r="M1768" i="2"/>
  <c r="N1768" i="2" s="1"/>
  <c r="N1769" i="2"/>
  <c r="N1883" i="2"/>
  <c r="O1883" i="2"/>
  <c r="P1883" i="2" s="1"/>
  <c r="N1887" i="2"/>
  <c r="O1887" i="2"/>
  <c r="P1887" i="2" s="1"/>
  <c r="N1891" i="2"/>
  <c r="O1891" i="2"/>
  <c r="P1891" i="2" s="1"/>
  <c r="N1895" i="2"/>
  <c r="O1895" i="2"/>
  <c r="P1895" i="2" s="1"/>
  <c r="N1899" i="2"/>
  <c r="O1899" i="2"/>
  <c r="P1899" i="2" s="1"/>
  <c r="N1903" i="2"/>
  <c r="O1903" i="2"/>
  <c r="P1903" i="2" s="1"/>
  <c r="N1907" i="2"/>
  <c r="O1907" i="2"/>
  <c r="P1907" i="2" s="1"/>
  <c r="N1911" i="2"/>
  <c r="O1911" i="2"/>
  <c r="P1911" i="2" s="1"/>
  <c r="N1915" i="2"/>
  <c r="O1915" i="2"/>
  <c r="P1915" i="2" s="1"/>
  <c r="N1919" i="2"/>
  <c r="O1919" i="2"/>
  <c r="P1919" i="2" s="1"/>
  <c r="N1923" i="2"/>
  <c r="O1923" i="2"/>
  <c r="P1923" i="2" s="1"/>
  <c r="N1927" i="2"/>
  <c r="O1927" i="2"/>
  <c r="P1927" i="2" s="1"/>
  <c r="N1931" i="2"/>
  <c r="O1931" i="2"/>
  <c r="P1931" i="2" s="1"/>
  <c r="N1935" i="2"/>
  <c r="O1935" i="2"/>
  <c r="P1935" i="2" s="1"/>
  <c r="N1939" i="2"/>
  <c r="O1939" i="2"/>
  <c r="P1939" i="2" s="1"/>
  <c r="N1943" i="2"/>
  <c r="O1943" i="2"/>
  <c r="P1943" i="2" s="1"/>
  <c r="N1947" i="2"/>
  <c r="O1947" i="2"/>
  <c r="P1947" i="2" s="1"/>
  <c r="N1951" i="2"/>
  <c r="O1951" i="2"/>
  <c r="P1951" i="2" s="1"/>
  <c r="N1955" i="2"/>
  <c r="O1955" i="2"/>
  <c r="P1955" i="2" s="1"/>
  <c r="N1959" i="2"/>
  <c r="O1959" i="2"/>
  <c r="P1959" i="2" s="1"/>
  <c r="N1963" i="2"/>
  <c r="O1963" i="2"/>
  <c r="P1963" i="2" s="1"/>
  <c r="N1967" i="2"/>
  <c r="O1967" i="2"/>
  <c r="P1967" i="2" s="1"/>
  <c r="N1971" i="2"/>
  <c r="O1971" i="2"/>
  <c r="P1971" i="2" s="1"/>
  <c r="N1975" i="2"/>
  <c r="O1975" i="2"/>
  <c r="P1975" i="2" s="1"/>
  <c r="N1979" i="2"/>
  <c r="O1979" i="2"/>
  <c r="P1979" i="2" s="1"/>
  <c r="N1983" i="2"/>
  <c r="O1983" i="2"/>
  <c r="P1983" i="2" s="1"/>
  <c r="N1987" i="2"/>
  <c r="O1987" i="2"/>
  <c r="P1987" i="2" s="1"/>
  <c r="N1991" i="2"/>
  <c r="O1991" i="2"/>
  <c r="P1991" i="2" s="1"/>
  <c r="N1995" i="2"/>
  <c r="O1995" i="2"/>
  <c r="P1995" i="2" s="1"/>
  <c r="N1999" i="2"/>
  <c r="O1999" i="2"/>
  <c r="P1999" i="2" s="1"/>
  <c r="N2003" i="2"/>
  <c r="O2003" i="2"/>
  <c r="P2003" i="2" s="1"/>
  <c r="N2007" i="2"/>
  <c r="O2007" i="2"/>
  <c r="P2007" i="2" s="1"/>
  <c r="N2011" i="2"/>
  <c r="O2011" i="2"/>
  <c r="P2011" i="2" s="1"/>
  <c r="N2015" i="2"/>
  <c r="O2015" i="2"/>
  <c r="P2015" i="2" s="1"/>
  <c r="N2019" i="2"/>
  <c r="O2019" i="2"/>
  <c r="P2019" i="2" s="1"/>
  <c r="N2023" i="2"/>
  <c r="O2023" i="2"/>
  <c r="P2023" i="2" s="1"/>
  <c r="N2027" i="2"/>
  <c r="O2027" i="2"/>
  <c r="P2027" i="2" s="1"/>
  <c r="N2031" i="2"/>
  <c r="O2031" i="2"/>
  <c r="P2031" i="2" s="1"/>
  <c r="N2035" i="2"/>
  <c r="O2035" i="2"/>
  <c r="P2035" i="2" s="1"/>
  <c r="N2039" i="2"/>
  <c r="O2039" i="2"/>
  <c r="P2039" i="2" s="1"/>
  <c r="N2043" i="2"/>
  <c r="O2043" i="2"/>
  <c r="P2043" i="2" s="1"/>
  <c r="N2047" i="2"/>
  <c r="O2047" i="2"/>
  <c r="P2047" i="2" s="1"/>
  <c r="N2051" i="2"/>
  <c r="O2051" i="2"/>
  <c r="P2051" i="2" s="1"/>
  <c r="N2055" i="2"/>
  <c r="O2055" i="2"/>
  <c r="P2055" i="2" s="1"/>
  <c r="N2059" i="2"/>
  <c r="O2059" i="2"/>
  <c r="P2059" i="2" s="1"/>
  <c r="N2063" i="2"/>
  <c r="O2063" i="2"/>
  <c r="P2063" i="2" s="1"/>
  <c r="N2067" i="2"/>
  <c r="O2067" i="2"/>
  <c r="P2067" i="2" s="1"/>
  <c r="N2071" i="2"/>
  <c r="O2071" i="2"/>
  <c r="P2071" i="2" s="1"/>
  <c r="N2075" i="2"/>
  <c r="O2075" i="2"/>
  <c r="P2075" i="2" s="1"/>
  <c r="N2079" i="2"/>
  <c r="O2079" i="2"/>
  <c r="P2079" i="2" s="1"/>
  <c r="N2083" i="2"/>
  <c r="O2083" i="2"/>
  <c r="P2083" i="2" s="1"/>
  <c r="N2087" i="2"/>
  <c r="O2087" i="2"/>
  <c r="P2087" i="2" s="1"/>
  <c r="N2091" i="2"/>
  <c r="O2091" i="2"/>
  <c r="P2091" i="2" s="1"/>
  <c r="N2095" i="2"/>
  <c r="O2095" i="2"/>
  <c r="P2095" i="2" s="1"/>
  <c r="N2099" i="2"/>
  <c r="O2099" i="2"/>
  <c r="P2099" i="2" s="1"/>
  <c r="N2103" i="2"/>
  <c r="O2103" i="2"/>
  <c r="P2103" i="2" s="1"/>
  <c r="N2107" i="2"/>
  <c r="O2107" i="2"/>
  <c r="P2107" i="2" s="1"/>
  <c r="N2111" i="2"/>
  <c r="O2111" i="2"/>
  <c r="P2111" i="2" s="1"/>
  <c r="N2115" i="2"/>
  <c r="O2115" i="2"/>
  <c r="P2115" i="2" s="1"/>
  <c r="N2119" i="2"/>
  <c r="O2119" i="2"/>
  <c r="P2119" i="2" s="1"/>
  <c r="N2123" i="2"/>
  <c r="O2123" i="2"/>
  <c r="P2123" i="2" s="1"/>
  <c r="N2127" i="2"/>
  <c r="O2127" i="2"/>
  <c r="P2127" i="2" s="1"/>
  <c r="N2131" i="2"/>
  <c r="O2131" i="2"/>
  <c r="P2131" i="2" s="1"/>
  <c r="N2135" i="2"/>
  <c r="O2135" i="2"/>
  <c r="P2135" i="2" s="1"/>
  <c r="N2139" i="2"/>
  <c r="O2139" i="2"/>
  <c r="P2139" i="2" s="1"/>
  <c r="N2143" i="2"/>
  <c r="O2143" i="2"/>
  <c r="P2143" i="2" s="1"/>
  <c r="N2147" i="2"/>
  <c r="O2147" i="2"/>
  <c r="P2147" i="2" s="1"/>
  <c r="N2151" i="2"/>
  <c r="O2151" i="2"/>
  <c r="P2151" i="2" s="1"/>
  <c r="N2155" i="2"/>
  <c r="O2155" i="2"/>
  <c r="P2155" i="2" s="1"/>
  <c r="N2159" i="2"/>
  <c r="O2159" i="2"/>
  <c r="P2159" i="2" s="1"/>
  <c r="N2163" i="2"/>
  <c r="O2163" i="2"/>
  <c r="P2163" i="2" s="1"/>
  <c r="N2167" i="2"/>
  <c r="O2167" i="2"/>
  <c r="P2167" i="2" s="1"/>
  <c r="N2171" i="2"/>
  <c r="O2171" i="2"/>
  <c r="P2171" i="2" s="1"/>
  <c r="N2175" i="2"/>
  <c r="O2175" i="2"/>
  <c r="P2175" i="2" s="1"/>
  <c r="N2179" i="2"/>
  <c r="O2179" i="2"/>
  <c r="P2179" i="2" s="1"/>
  <c r="N2183" i="2"/>
  <c r="O2183" i="2"/>
  <c r="P2183" i="2" s="1"/>
  <c r="N2187" i="2"/>
  <c r="O2187" i="2"/>
  <c r="P2187" i="2" s="1"/>
  <c r="N2191" i="2"/>
  <c r="O2191" i="2"/>
  <c r="P2191" i="2" s="1"/>
  <c r="N2195" i="2"/>
  <c r="O2195" i="2"/>
  <c r="P2195" i="2" s="1"/>
  <c r="N2199" i="2"/>
  <c r="O2199" i="2"/>
  <c r="P2199" i="2" s="1"/>
  <c r="N2203" i="2"/>
  <c r="O2203" i="2"/>
  <c r="P2203" i="2" s="1"/>
  <c r="N2207" i="2"/>
  <c r="O2207" i="2"/>
  <c r="P2207" i="2" s="1"/>
  <c r="N2211" i="2"/>
  <c r="O2211" i="2"/>
  <c r="P2211" i="2" s="1"/>
  <c r="N2215" i="2"/>
  <c r="O2215" i="2"/>
  <c r="P2215" i="2" s="1"/>
  <c r="N2219" i="2"/>
  <c r="O2219" i="2"/>
  <c r="P2219" i="2" s="1"/>
  <c r="N2223" i="2"/>
  <c r="O2223" i="2"/>
  <c r="P2223" i="2" s="1"/>
  <c r="N2227" i="2"/>
  <c r="O2227" i="2"/>
  <c r="P2227" i="2" s="1"/>
  <c r="N2231" i="2"/>
  <c r="O2231" i="2"/>
  <c r="P2231" i="2" s="1"/>
  <c r="N2235" i="2"/>
  <c r="O2235" i="2"/>
  <c r="P2235" i="2" s="1"/>
  <c r="N2239" i="2"/>
  <c r="O2239" i="2"/>
  <c r="P2239" i="2" s="1"/>
  <c r="N2243" i="2"/>
  <c r="O2243" i="2"/>
  <c r="P2243" i="2" s="1"/>
  <c r="N2247" i="2"/>
  <c r="O2247" i="2"/>
  <c r="P2247" i="2" s="1"/>
  <c r="N2251" i="2"/>
  <c r="O2251" i="2"/>
  <c r="P2251" i="2" s="1"/>
  <c r="N2255" i="2"/>
  <c r="O2255" i="2"/>
  <c r="P2255" i="2" s="1"/>
  <c r="N2259" i="2"/>
  <c r="O2259" i="2"/>
  <c r="P2259" i="2" s="1"/>
  <c r="N2263" i="2"/>
  <c r="O2263" i="2"/>
  <c r="P2263" i="2" s="1"/>
  <c r="N2267" i="2"/>
  <c r="O2267" i="2"/>
  <c r="P2267" i="2" s="1"/>
  <c r="N2271" i="2"/>
  <c r="O2271" i="2"/>
  <c r="P2271" i="2" s="1"/>
  <c r="N2275" i="2"/>
  <c r="O2275" i="2"/>
  <c r="P2275" i="2" s="1"/>
  <c r="N2279" i="2"/>
  <c r="O2279" i="2"/>
  <c r="P2279" i="2" s="1"/>
  <c r="N2283" i="2"/>
  <c r="O2283" i="2"/>
  <c r="P2283" i="2" s="1"/>
  <c r="N2287" i="2"/>
  <c r="O2287" i="2"/>
  <c r="P2287" i="2" s="1"/>
  <c r="N2291" i="2"/>
  <c r="O2291" i="2"/>
  <c r="P2291" i="2" s="1"/>
  <c r="N2295" i="2"/>
  <c r="O2295" i="2"/>
  <c r="P2295" i="2" s="1"/>
  <c r="N2299" i="2"/>
  <c r="O2299" i="2"/>
  <c r="P2299" i="2" s="1"/>
  <c r="N2303" i="2"/>
  <c r="O2303" i="2"/>
  <c r="P2303" i="2" s="1"/>
  <c r="N2307" i="2"/>
  <c r="O2307" i="2"/>
  <c r="P2307" i="2" s="1"/>
  <c r="N2311" i="2"/>
  <c r="O2311" i="2"/>
  <c r="P2311" i="2" s="1"/>
  <c r="N2315" i="2"/>
  <c r="O2315" i="2"/>
  <c r="P2315" i="2" s="1"/>
  <c r="N2319" i="2"/>
  <c r="O2319" i="2"/>
  <c r="P2319" i="2" s="1"/>
  <c r="N2323" i="2"/>
  <c r="O2323" i="2"/>
  <c r="P2323" i="2" s="1"/>
  <c r="N2327" i="2"/>
  <c r="O2327" i="2"/>
  <c r="P2327" i="2" s="1"/>
  <c r="N2331" i="2"/>
  <c r="O2331" i="2"/>
  <c r="P2331" i="2" s="1"/>
  <c r="N2335" i="2"/>
  <c r="O2335" i="2"/>
  <c r="P2335" i="2" s="1"/>
  <c r="N2339" i="2"/>
  <c r="O2339" i="2"/>
  <c r="P2339" i="2" s="1"/>
  <c r="N2343" i="2"/>
  <c r="O2343" i="2"/>
  <c r="P2343" i="2" s="1"/>
  <c r="N2347" i="2"/>
  <c r="O2347" i="2"/>
  <c r="P2347" i="2" s="1"/>
  <c r="N2351" i="2"/>
  <c r="O2351" i="2"/>
  <c r="P2351" i="2" s="1"/>
  <c r="N2355" i="2"/>
  <c r="O2355" i="2"/>
  <c r="P2355" i="2" s="1"/>
  <c r="N2359" i="2"/>
  <c r="O2359" i="2"/>
  <c r="P2359" i="2" s="1"/>
  <c r="N2363" i="2"/>
  <c r="O2363" i="2"/>
  <c r="P2363" i="2" s="1"/>
  <c r="N2367" i="2"/>
  <c r="O2367" i="2"/>
  <c r="P2367" i="2" s="1"/>
  <c r="N2371" i="2"/>
  <c r="O2371" i="2"/>
  <c r="P2371" i="2" s="1"/>
  <c r="N2375" i="2"/>
  <c r="O2375" i="2"/>
  <c r="P2375" i="2" s="1"/>
  <c r="N2379" i="2"/>
  <c r="O2379" i="2"/>
  <c r="P2379" i="2" s="1"/>
  <c r="N2383" i="2"/>
  <c r="O2383" i="2"/>
  <c r="P2383" i="2" s="1"/>
  <c r="N2387" i="2"/>
  <c r="O2387" i="2"/>
  <c r="P2387" i="2" s="1"/>
  <c r="N2391" i="2"/>
  <c r="O2391" i="2"/>
  <c r="P2391" i="2" s="1"/>
  <c r="N2395" i="2"/>
  <c r="O2395" i="2"/>
  <c r="P2395" i="2" s="1"/>
  <c r="N2399" i="2"/>
  <c r="O2399" i="2"/>
  <c r="P2399" i="2" s="1"/>
  <c r="N2403" i="2"/>
  <c r="O2403" i="2"/>
  <c r="P2403" i="2" s="1"/>
  <c r="N2407" i="2"/>
  <c r="O2407" i="2"/>
  <c r="P2407" i="2" s="1"/>
  <c r="N2411" i="2"/>
  <c r="O2411" i="2"/>
  <c r="P2411" i="2" s="1"/>
  <c r="N2415" i="2"/>
  <c r="O2415" i="2"/>
  <c r="P2415" i="2" s="1"/>
  <c r="N2419" i="2"/>
  <c r="O2419" i="2"/>
  <c r="P2419" i="2" s="1"/>
  <c r="N2423" i="2"/>
  <c r="O2423" i="2"/>
  <c r="P2423" i="2" s="1"/>
  <c r="N2427" i="2"/>
  <c r="O2427" i="2"/>
  <c r="P2427" i="2" s="1"/>
  <c r="N2431" i="2"/>
  <c r="O2431" i="2"/>
  <c r="P2431" i="2" s="1"/>
  <c r="N2435" i="2"/>
  <c r="O2435" i="2"/>
  <c r="P2435" i="2" s="1"/>
  <c r="N2439" i="2"/>
  <c r="O2439" i="2"/>
  <c r="P2439" i="2" s="1"/>
  <c r="N2443" i="2"/>
  <c r="O2443" i="2"/>
  <c r="P2443" i="2" s="1"/>
  <c r="N2447" i="2"/>
  <c r="O2447" i="2"/>
  <c r="P2447" i="2" s="1"/>
  <c r="N2451" i="2"/>
  <c r="O2451" i="2"/>
  <c r="P2451" i="2" s="1"/>
  <c r="N2455" i="2"/>
  <c r="O2455" i="2"/>
  <c r="P2455" i="2" s="1"/>
  <c r="N2459" i="2"/>
  <c r="O2459" i="2"/>
  <c r="P2459" i="2" s="1"/>
  <c r="N2463" i="2"/>
  <c r="O2463" i="2"/>
  <c r="P2463" i="2" s="1"/>
  <c r="N2467" i="2"/>
  <c r="O2467" i="2"/>
  <c r="P2467" i="2" s="1"/>
  <c r="N2471" i="2"/>
  <c r="O2471" i="2"/>
  <c r="P2471" i="2" s="1"/>
  <c r="N2475" i="2"/>
  <c r="O2475" i="2"/>
  <c r="P2475" i="2" s="1"/>
  <c r="N2479" i="2"/>
  <c r="O2479" i="2"/>
  <c r="P2479" i="2" s="1"/>
  <c r="N2483" i="2"/>
  <c r="O2483" i="2"/>
  <c r="P2483" i="2" s="1"/>
  <c r="N2487" i="2"/>
  <c r="O2487" i="2"/>
  <c r="P2487" i="2" s="1"/>
  <c r="N2491" i="2"/>
  <c r="O2491" i="2"/>
  <c r="P2491" i="2" s="1"/>
  <c r="N2495" i="2"/>
  <c r="O2495" i="2"/>
  <c r="P2495" i="2" s="1"/>
  <c r="N2499" i="2"/>
  <c r="O2499" i="2"/>
  <c r="P2499" i="2" s="1"/>
  <c r="N2503" i="2"/>
  <c r="O2503" i="2"/>
  <c r="P2503" i="2" s="1"/>
  <c r="N2507" i="2"/>
  <c r="O2507" i="2"/>
  <c r="P2507" i="2" s="1"/>
  <c r="N2511" i="2"/>
  <c r="O2511" i="2"/>
  <c r="P2511" i="2" s="1"/>
  <c r="N2515" i="2"/>
  <c r="O2515" i="2"/>
  <c r="P2515" i="2" s="1"/>
  <c r="N2519" i="2"/>
  <c r="O2519" i="2"/>
  <c r="P2519" i="2" s="1"/>
  <c r="N2523" i="2"/>
  <c r="O2523" i="2"/>
  <c r="P2523" i="2" s="1"/>
  <c r="N2527" i="2"/>
  <c r="O2527" i="2"/>
  <c r="P2527" i="2" s="1"/>
  <c r="N2531" i="2"/>
  <c r="O2531" i="2"/>
  <c r="P2531" i="2" s="1"/>
  <c r="N2535" i="2"/>
  <c r="O2535" i="2"/>
  <c r="P2535" i="2" s="1"/>
  <c r="N2539" i="2"/>
  <c r="O2539" i="2"/>
  <c r="P2539" i="2" s="1"/>
  <c r="N2543" i="2"/>
  <c r="O2543" i="2"/>
  <c r="P2543" i="2" s="1"/>
  <c r="N2547" i="2"/>
  <c r="O2547" i="2"/>
  <c r="P2547" i="2" s="1"/>
  <c r="N2551" i="2"/>
  <c r="O2551" i="2"/>
  <c r="P2551" i="2" s="1"/>
  <c r="N2555" i="2"/>
  <c r="O2555" i="2"/>
  <c r="P2555" i="2" s="1"/>
  <c r="N2559" i="2"/>
  <c r="O2559" i="2"/>
  <c r="P2559" i="2" s="1"/>
  <c r="N2563" i="2"/>
  <c r="O2563" i="2"/>
  <c r="P2563" i="2" s="1"/>
  <c r="N2567" i="2"/>
  <c r="O2567" i="2"/>
  <c r="P2567" i="2" s="1"/>
  <c r="N2571" i="2"/>
  <c r="O2571" i="2"/>
  <c r="P2571" i="2" s="1"/>
  <c r="N2575" i="2"/>
  <c r="O2575" i="2"/>
  <c r="P2575" i="2" s="1"/>
  <c r="N2579" i="2"/>
  <c r="O2579" i="2"/>
  <c r="P2579" i="2" s="1"/>
  <c r="N2583" i="2"/>
  <c r="O2583" i="2"/>
  <c r="P2583" i="2" s="1"/>
  <c r="N2587" i="2"/>
  <c r="O2587" i="2"/>
  <c r="P2587" i="2" s="1"/>
  <c r="N2591" i="2"/>
  <c r="O2591" i="2"/>
  <c r="P2591" i="2" s="1"/>
  <c r="N2595" i="2"/>
  <c r="O2595" i="2"/>
  <c r="P2595" i="2" s="1"/>
  <c r="N2599" i="2"/>
  <c r="O2599" i="2"/>
  <c r="P2599" i="2" s="1"/>
  <c r="N2603" i="2"/>
  <c r="O2603" i="2"/>
  <c r="P2603" i="2" s="1"/>
  <c r="N2607" i="2"/>
  <c r="O2607" i="2"/>
  <c r="P2607" i="2" s="1"/>
  <c r="N2611" i="2"/>
  <c r="O2611" i="2"/>
  <c r="P2611" i="2" s="1"/>
  <c r="N2615" i="2"/>
  <c r="O2615" i="2"/>
  <c r="P2615" i="2" s="1"/>
  <c r="N2619" i="2"/>
  <c r="O2619" i="2"/>
  <c r="P2619" i="2" s="1"/>
  <c r="N2623" i="2"/>
  <c r="O2623" i="2"/>
  <c r="P2623" i="2" s="1"/>
  <c r="N2627" i="2"/>
  <c r="O2627" i="2"/>
  <c r="P2627" i="2" s="1"/>
  <c r="N2631" i="2"/>
  <c r="O2631" i="2"/>
  <c r="P2631" i="2" s="1"/>
  <c r="N2635" i="2"/>
  <c r="O2635" i="2"/>
  <c r="P2635" i="2" s="1"/>
  <c r="N2639" i="2"/>
  <c r="O2639" i="2"/>
  <c r="P2639" i="2" s="1"/>
  <c r="N2643" i="2"/>
  <c r="O2643" i="2"/>
  <c r="P2643" i="2" s="1"/>
  <c r="N2647" i="2"/>
  <c r="O2647" i="2"/>
  <c r="P2647" i="2" s="1"/>
  <c r="N2651" i="2"/>
  <c r="O2651" i="2"/>
  <c r="P2651" i="2" s="1"/>
  <c r="N2655" i="2"/>
  <c r="O2655" i="2"/>
  <c r="P2655" i="2" s="1"/>
  <c r="N2659" i="2"/>
  <c r="O2659" i="2"/>
  <c r="P2659" i="2" s="1"/>
  <c r="N2663" i="2"/>
  <c r="O2663" i="2"/>
  <c r="P2663" i="2" s="1"/>
  <c r="N2667" i="2"/>
  <c r="O2667" i="2"/>
  <c r="P2667" i="2" s="1"/>
  <c r="N2671" i="2"/>
  <c r="O2671" i="2"/>
  <c r="P2671" i="2" s="1"/>
  <c r="N2675" i="2"/>
  <c r="O2675" i="2"/>
  <c r="P2675" i="2" s="1"/>
  <c r="N2679" i="2"/>
  <c r="O2679" i="2"/>
  <c r="P2679" i="2" s="1"/>
  <c r="N2683" i="2"/>
  <c r="O2683" i="2"/>
  <c r="P2683" i="2" s="1"/>
  <c r="N2687" i="2"/>
  <c r="O2687" i="2"/>
  <c r="P2687" i="2" s="1"/>
  <c r="N2691" i="2"/>
  <c r="O2691" i="2"/>
  <c r="P2691" i="2" s="1"/>
  <c r="N2695" i="2"/>
  <c r="O2695" i="2"/>
  <c r="P2695" i="2" s="1"/>
  <c r="N2699" i="2"/>
  <c r="O2699" i="2"/>
  <c r="P2699" i="2" s="1"/>
  <c r="N2703" i="2"/>
  <c r="O2703" i="2"/>
  <c r="P2703" i="2" s="1"/>
  <c r="O2707" i="2"/>
  <c r="P2707" i="2" s="1"/>
  <c r="N2707" i="2"/>
  <c r="O2711" i="2"/>
  <c r="P2711" i="2" s="1"/>
  <c r="N2711" i="2"/>
  <c r="O2715" i="2"/>
  <c r="P2715" i="2" s="1"/>
  <c r="N2715" i="2"/>
  <c r="O2719" i="2"/>
  <c r="P2719" i="2" s="1"/>
  <c r="N2719" i="2"/>
  <c r="O2723" i="2"/>
  <c r="P2723" i="2" s="1"/>
  <c r="N2723" i="2"/>
  <c r="O2727" i="2"/>
  <c r="P2727" i="2" s="1"/>
  <c r="N2727" i="2"/>
  <c r="O2731" i="2"/>
  <c r="P2731" i="2" s="1"/>
  <c r="N2731" i="2"/>
  <c r="O2735" i="2"/>
  <c r="P2735" i="2" s="1"/>
  <c r="N2735" i="2"/>
  <c r="O2739" i="2"/>
  <c r="P2739" i="2" s="1"/>
  <c r="N2739" i="2"/>
  <c r="O2743" i="2"/>
  <c r="P2743" i="2" s="1"/>
  <c r="N2743" i="2"/>
  <c r="O2747" i="2"/>
  <c r="P2747" i="2" s="1"/>
  <c r="N2747" i="2"/>
  <c r="O2751" i="2"/>
  <c r="P2751" i="2" s="1"/>
  <c r="N2751" i="2"/>
  <c r="O2755" i="2"/>
  <c r="P2755" i="2" s="1"/>
  <c r="N2755" i="2"/>
  <c r="O2759" i="2"/>
  <c r="P2759" i="2" s="1"/>
  <c r="N2759" i="2"/>
  <c r="O2763" i="2"/>
  <c r="P2763" i="2" s="1"/>
  <c r="N2763" i="2"/>
  <c r="O2767" i="2"/>
  <c r="P2767" i="2" s="1"/>
  <c r="N2767" i="2"/>
  <c r="O2771" i="2"/>
  <c r="P2771" i="2" s="1"/>
  <c r="N2771" i="2"/>
  <c r="O2775" i="2"/>
  <c r="P2775" i="2" s="1"/>
  <c r="N2775" i="2"/>
  <c r="O2779" i="2"/>
  <c r="P2779" i="2" s="1"/>
  <c r="N2779" i="2"/>
  <c r="O2783" i="2"/>
  <c r="P2783" i="2" s="1"/>
  <c r="N2783" i="2"/>
  <c r="O2787" i="2"/>
  <c r="P2787" i="2" s="1"/>
  <c r="N2787" i="2"/>
  <c r="O2791" i="2"/>
  <c r="P2791" i="2" s="1"/>
  <c r="N2791" i="2"/>
  <c r="O2795" i="2"/>
  <c r="P2795" i="2" s="1"/>
  <c r="N2795" i="2"/>
  <c r="O2799" i="2"/>
  <c r="P2799" i="2" s="1"/>
  <c r="N2799" i="2"/>
  <c r="O2803" i="2"/>
  <c r="P2803" i="2" s="1"/>
  <c r="N2803" i="2"/>
  <c r="O2807" i="2"/>
  <c r="P2807" i="2" s="1"/>
  <c r="N2807" i="2"/>
  <c r="O2811" i="2"/>
  <c r="P2811" i="2" s="1"/>
  <c r="N2811" i="2"/>
  <c r="O2815" i="2"/>
  <c r="P2815" i="2" s="1"/>
  <c r="N2815" i="2"/>
  <c r="O2819" i="2"/>
  <c r="P2819" i="2" s="1"/>
  <c r="N2819" i="2"/>
  <c r="O2823" i="2"/>
  <c r="P2823" i="2" s="1"/>
  <c r="N2823" i="2"/>
  <c r="O2827" i="2"/>
  <c r="P2827" i="2" s="1"/>
  <c r="N2827" i="2"/>
  <c r="O2831" i="2"/>
  <c r="P2831" i="2" s="1"/>
  <c r="N2831" i="2"/>
  <c r="O2835" i="2"/>
  <c r="P2835" i="2" s="1"/>
  <c r="N2835" i="2"/>
  <c r="N2706" i="2"/>
  <c r="O2706" i="2"/>
  <c r="P2706" i="2" s="1"/>
  <c r="O2709" i="2"/>
  <c r="P2709" i="2" s="1"/>
  <c r="N2710" i="2"/>
  <c r="O2710" i="2"/>
  <c r="P2710" i="2" s="1"/>
  <c r="O2713" i="2"/>
  <c r="P2713" i="2" s="1"/>
  <c r="N2714" i="2"/>
  <c r="O2714" i="2"/>
  <c r="P2714" i="2" s="1"/>
  <c r="O2717" i="2"/>
  <c r="P2717" i="2" s="1"/>
  <c r="N2718" i="2"/>
  <c r="O2718" i="2"/>
  <c r="P2718" i="2" s="1"/>
  <c r="O2721" i="2"/>
  <c r="P2721" i="2" s="1"/>
  <c r="N2722" i="2"/>
  <c r="O2722" i="2"/>
  <c r="P2722" i="2" s="1"/>
  <c r="O2725" i="2"/>
  <c r="P2725" i="2" s="1"/>
  <c r="N2726" i="2"/>
  <c r="O2726" i="2"/>
  <c r="P2726" i="2" s="1"/>
  <c r="O2729" i="2"/>
  <c r="P2729" i="2" s="1"/>
  <c r="N2730" i="2"/>
  <c r="O2730" i="2"/>
  <c r="P2730" i="2" s="1"/>
  <c r="O2733" i="2"/>
  <c r="P2733" i="2" s="1"/>
  <c r="N2734" i="2"/>
  <c r="O2734" i="2"/>
  <c r="P2734" i="2" s="1"/>
  <c r="O2737" i="2"/>
  <c r="P2737" i="2" s="1"/>
  <c r="N2738" i="2"/>
  <c r="O2738" i="2"/>
  <c r="P2738" i="2" s="1"/>
  <c r="O2741" i="2"/>
  <c r="P2741" i="2" s="1"/>
  <c r="N2742" i="2"/>
  <c r="O2742" i="2"/>
  <c r="P2742" i="2" s="1"/>
  <c r="O2745" i="2"/>
  <c r="P2745" i="2" s="1"/>
  <c r="N2746" i="2"/>
  <c r="O2746" i="2"/>
  <c r="P2746" i="2" s="1"/>
  <c r="O2749" i="2"/>
  <c r="P2749" i="2" s="1"/>
  <c r="N2750" i="2"/>
  <c r="O2750" i="2"/>
  <c r="P2750" i="2" s="1"/>
  <c r="O2753" i="2"/>
  <c r="P2753" i="2" s="1"/>
  <c r="N2754" i="2"/>
  <c r="O2754" i="2"/>
  <c r="P2754" i="2" s="1"/>
  <c r="O2757" i="2"/>
  <c r="P2757" i="2" s="1"/>
  <c r="N2758" i="2"/>
  <c r="O2758" i="2"/>
  <c r="P2758" i="2" s="1"/>
  <c r="O2761" i="2"/>
  <c r="P2761" i="2" s="1"/>
  <c r="N2762" i="2"/>
  <c r="O2762" i="2"/>
  <c r="P2762" i="2" s="1"/>
  <c r="O2765" i="2"/>
  <c r="P2765" i="2" s="1"/>
  <c r="N2766" i="2"/>
  <c r="O2766" i="2"/>
  <c r="P2766" i="2" s="1"/>
  <c r="O2769" i="2"/>
  <c r="P2769" i="2" s="1"/>
  <c r="N2770" i="2"/>
  <c r="O2770" i="2"/>
  <c r="P2770" i="2" s="1"/>
  <c r="O2773" i="2"/>
  <c r="P2773" i="2" s="1"/>
  <c r="N2774" i="2"/>
  <c r="O2774" i="2"/>
  <c r="P2774" i="2" s="1"/>
  <c r="O2777" i="2"/>
  <c r="P2777" i="2" s="1"/>
  <c r="N2778" i="2"/>
  <c r="O2778" i="2"/>
  <c r="P2778" i="2" s="1"/>
  <c r="O2781" i="2"/>
  <c r="P2781" i="2" s="1"/>
  <c r="N2782" i="2"/>
  <c r="O2782" i="2"/>
  <c r="P2782" i="2" s="1"/>
  <c r="O2785" i="2"/>
  <c r="P2785" i="2" s="1"/>
  <c r="N2786" i="2"/>
  <c r="O2786" i="2"/>
  <c r="P2786" i="2" s="1"/>
  <c r="O2789" i="2"/>
  <c r="P2789" i="2" s="1"/>
  <c r="N2790" i="2"/>
  <c r="O2790" i="2"/>
  <c r="P2790" i="2" s="1"/>
  <c r="O2793" i="2"/>
  <c r="P2793" i="2" s="1"/>
  <c r="N2794" i="2"/>
  <c r="O2794" i="2"/>
  <c r="P2794" i="2" s="1"/>
  <c r="O2797" i="2"/>
  <c r="P2797" i="2" s="1"/>
  <c r="N2798" i="2"/>
  <c r="O2798" i="2"/>
  <c r="P2798" i="2" s="1"/>
  <c r="O2801" i="2"/>
  <c r="P2801" i="2" s="1"/>
  <c r="N2802" i="2"/>
  <c r="O2802" i="2"/>
  <c r="P2802" i="2" s="1"/>
  <c r="O2805" i="2"/>
  <c r="P2805" i="2" s="1"/>
  <c r="N2806" i="2"/>
  <c r="O2806" i="2"/>
  <c r="P2806" i="2" s="1"/>
  <c r="O2809" i="2"/>
  <c r="P2809" i="2" s="1"/>
  <c r="N2810" i="2"/>
  <c r="O2810" i="2"/>
  <c r="P2810" i="2" s="1"/>
  <c r="O2813" i="2"/>
  <c r="P2813" i="2" s="1"/>
  <c r="N2814" i="2"/>
  <c r="O2814" i="2"/>
  <c r="P2814" i="2" s="1"/>
  <c r="O2817" i="2"/>
  <c r="P2817" i="2" s="1"/>
  <c r="N2818" i="2"/>
  <c r="O2818" i="2"/>
  <c r="P2818" i="2" s="1"/>
  <c r="O2821" i="2"/>
  <c r="P2821" i="2" s="1"/>
  <c r="N2822" i="2"/>
  <c r="O2822" i="2"/>
  <c r="P2822" i="2" s="1"/>
  <c r="O2825" i="2"/>
  <c r="P2825" i="2" s="1"/>
  <c r="N2826" i="2"/>
  <c r="O2826" i="2"/>
  <c r="P2826" i="2" s="1"/>
  <c r="O2829" i="2"/>
  <c r="P2829" i="2" s="1"/>
  <c r="N2830" i="2"/>
  <c r="O2830" i="2"/>
  <c r="P2830" i="2" s="1"/>
  <c r="O2833" i="2"/>
  <c r="P2833" i="2" s="1"/>
  <c r="N2834" i="2"/>
  <c r="O2834" i="2"/>
  <c r="P2834" i="2" s="1"/>
  <c r="O2837" i="2"/>
  <c r="P2837" i="2" s="1"/>
  <c r="N2838" i="2"/>
  <c r="O2838" i="2"/>
  <c r="P2838" i="2" s="1"/>
  <c r="N2839" i="2"/>
  <c r="M2840" i="2"/>
  <c r="O2841" i="2"/>
  <c r="P2841" i="2" s="1"/>
  <c r="N2842" i="2"/>
  <c r="O2842" i="2"/>
  <c r="P2842" i="2" s="1"/>
  <c r="N2843" i="2"/>
  <c r="M2844" i="2"/>
  <c r="O2844" i="2" s="1"/>
  <c r="P2844" i="2" s="1"/>
  <c r="O2845" i="2"/>
  <c r="P2845" i="2" s="1"/>
  <c r="N2846" i="2"/>
  <c r="O2846" i="2"/>
  <c r="P2846" i="2" s="1"/>
  <c r="N2847" i="2"/>
  <c r="M2848" i="2"/>
  <c r="O2849" i="2"/>
  <c r="P2849" i="2" s="1"/>
  <c r="N2850" i="2"/>
  <c r="O2850" i="2"/>
  <c r="P2850" i="2" s="1"/>
  <c r="N2851" i="2"/>
  <c r="M2852" i="2"/>
  <c r="O2852" i="2" s="1"/>
  <c r="P2852" i="2" s="1"/>
  <c r="O2853" i="2"/>
  <c r="P2853" i="2" s="1"/>
  <c r="N2854" i="2"/>
  <c r="O2854" i="2"/>
  <c r="P2854" i="2" s="1"/>
  <c r="N2855" i="2"/>
  <c r="M2856" i="2"/>
  <c r="O2857" i="2"/>
  <c r="P2857" i="2" s="1"/>
  <c r="N2858" i="2"/>
  <c r="O2858" i="2"/>
  <c r="P2858" i="2" s="1"/>
  <c r="N2859" i="2"/>
  <c r="M2860" i="2"/>
  <c r="O2860" i="2" s="1"/>
  <c r="P2860" i="2" s="1"/>
  <c r="O2861" i="2"/>
  <c r="P2861" i="2" s="1"/>
  <c r="N2862" i="2"/>
  <c r="O2862" i="2"/>
  <c r="P2862" i="2" s="1"/>
  <c r="N2863" i="2"/>
  <c r="M2864" i="2"/>
  <c r="O2865" i="2"/>
  <c r="P2865" i="2" s="1"/>
  <c r="N2866" i="2"/>
  <c r="O2866" i="2"/>
  <c r="P2866" i="2" s="1"/>
  <c r="N2867" i="2"/>
  <c r="M2868" i="2"/>
  <c r="O2868" i="2" s="1"/>
  <c r="P2868" i="2" s="1"/>
  <c r="O2869" i="2"/>
  <c r="P2869" i="2" s="1"/>
  <c r="N2870" i="2"/>
  <c r="O2870" i="2"/>
  <c r="P2870" i="2" s="1"/>
  <c r="N2871" i="2"/>
  <c r="M2872" i="2"/>
  <c r="O2873" i="2"/>
  <c r="P2873" i="2" s="1"/>
  <c r="N2874" i="2"/>
  <c r="O2874" i="2"/>
  <c r="P2874" i="2" s="1"/>
  <c r="N2875" i="2"/>
  <c r="M2876" i="2"/>
  <c r="O2876" i="2" s="1"/>
  <c r="P2876" i="2" s="1"/>
  <c r="O2877" i="2"/>
  <c r="P2877" i="2" s="1"/>
  <c r="N2878" i="2"/>
  <c r="O2878" i="2"/>
  <c r="P2878" i="2" s="1"/>
  <c r="N2879" i="2"/>
  <c r="M2880" i="2"/>
  <c r="O2881" i="2"/>
  <c r="P2881" i="2" s="1"/>
  <c r="N2882" i="2"/>
  <c r="O2882" i="2"/>
  <c r="P2882" i="2" s="1"/>
  <c r="N2883" i="2"/>
  <c r="M2884" i="2"/>
  <c r="O2884" i="2" s="1"/>
  <c r="P2884" i="2" s="1"/>
  <c r="O2885" i="2"/>
  <c r="P2885" i="2" s="1"/>
  <c r="N2886" i="2"/>
  <c r="O2886" i="2"/>
  <c r="P2886" i="2" s="1"/>
  <c r="N2887" i="2"/>
  <c r="M2888" i="2"/>
  <c r="O2889" i="2"/>
  <c r="P2889" i="2" s="1"/>
  <c r="N2890" i="2"/>
  <c r="O2890" i="2"/>
  <c r="P2890" i="2" s="1"/>
  <c r="N2891" i="2"/>
  <c r="M2892" i="2"/>
  <c r="O2892" i="2" s="1"/>
  <c r="P2892" i="2" s="1"/>
  <c r="O2893" i="2"/>
  <c r="P2893" i="2" s="1"/>
  <c r="N2894" i="2"/>
  <c r="O2894" i="2"/>
  <c r="P2894" i="2" s="1"/>
  <c r="N2895" i="2"/>
  <c r="M2896" i="2"/>
  <c r="O2897" i="2"/>
  <c r="P2897" i="2" s="1"/>
  <c r="N2898" i="2"/>
  <c r="O2898" i="2"/>
  <c r="P2898" i="2" s="1"/>
  <c r="N2899" i="2"/>
  <c r="M2900" i="2"/>
  <c r="O2900" i="2" s="1"/>
  <c r="P2900" i="2" s="1"/>
  <c r="O2901" i="2"/>
  <c r="P2901" i="2" s="1"/>
  <c r="N2902" i="2"/>
  <c r="O2902" i="2"/>
  <c r="P2902" i="2" s="1"/>
  <c r="N2903" i="2"/>
  <c r="M2904" i="2"/>
  <c r="O2905" i="2"/>
  <c r="P2905" i="2" s="1"/>
  <c r="N2906" i="2"/>
  <c r="O2906" i="2"/>
  <c r="P2906" i="2" s="1"/>
  <c r="N2907" i="2"/>
  <c r="M2908" i="2"/>
  <c r="O2908" i="2" s="1"/>
  <c r="P2908" i="2" s="1"/>
  <c r="O2909" i="2"/>
  <c r="P2909" i="2" s="1"/>
  <c r="N2910" i="2"/>
  <c r="O2910" i="2"/>
  <c r="P2910" i="2" s="1"/>
  <c r="N2911" i="2"/>
  <c r="M2912" i="2"/>
  <c r="O2913" i="2"/>
  <c r="P2913" i="2" s="1"/>
  <c r="N2914" i="2"/>
  <c r="O2914" i="2"/>
  <c r="P2914" i="2" s="1"/>
  <c r="N2915" i="2"/>
  <c r="M2916" i="2"/>
  <c r="O2916" i="2" s="1"/>
  <c r="P2916" i="2" s="1"/>
  <c r="O2917" i="2"/>
  <c r="P2917" i="2" s="1"/>
  <c r="N2918" i="2"/>
  <c r="O2918" i="2"/>
  <c r="P2918" i="2" s="1"/>
  <c r="N2919" i="2"/>
  <c r="M2920" i="2"/>
  <c r="O2921" i="2"/>
  <c r="P2921" i="2" s="1"/>
  <c r="N2922" i="2"/>
  <c r="O2922" i="2"/>
  <c r="P2922" i="2" s="1"/>
  <c r="N2923" i="2"/>
  <c r="M2924" i="2"/>
  <c r="O2924" i="2" s="1"/>
  <c r="P2924" i="2" s="1"/>
  <c r="O2925" i="2"/>
  <c r="P2925" i="2" s="1"/>
  <c r="N2926" i="2"/>
  <c r="O2926" i="2"/>
  <c r="P2926" i="2" s="1"/>
  <c r="N2927" i="2"/>
  <c r="M2928" i="2"/>
  <c r="O2929" i="2"/>
  <c r="P2929" i="2" s="1"/>
  <c r="N2930" i="2"/>
  <c r="O2930" i="2"/>
  <c r="P2930" i="2" s="1"/>
  <c r="N2931" i="2"/>
  <c r="M2932" i="2"/>
  <c r="O2932" i="2" s="1"/>
  <c r="P2932" i="2" s="1"/>
  <c r="O2933" i="2"/>
  <c r="P2933" i="2" s="1"/>
  <c r="N2934" i="2"/>
  <c r="O2934" i="2"/>
  <c r="P2934" i="2" s="1"/>
  <c r="N2935" i="2"/>
  <c r="M2936" i="2"/>
  <c r="O2937" i="2"/>
  <c r="P2937" i="2" s="1"/>
  <c r="N2938" i="2"/>
  <c r="O2938" i="2"/>
  <c r="P2938" i="2" s="1"/>
  <c r="N2939" i="2"/>
  <c r="M2940" i="2"/>
  <c r="O2940" i="2" s="1"/>
  <c r="P2940" i="2" s="1"/>
  <c r="O2941" i="2"/>
  <c r="P2941" i="2" s="1"/>
  <c r="N2942" i="2"/>
  <c r="O2942" i="2"/>
  <c r="P2942" i="2" s="1"/>
  <c r="N2943" i="2"/>
  <c r="M2944" i="2"/>
  <c r="O2945" i="2"/>
  <c r="P2945" i="2" s="1"/>
  <c r="N2946" i="2"/>
  <c r="O2946" i="2"/>
  <c r="P2946" i="2" s="1"/>
  <c r="N2947" i="2"/>
  <c r="M2948" i="2"/>
  <c r="O2948" i="2" s="1"/>
  <c r="P2948" i="2" s="1"/>
  <c r="O2949" i="2"/>
  <c r="P2949" i="2" s="1"/>
  <c r="N2950" i="2"/>
  <c r="O2950" i="2"/>
  <c r="P2950" i="2" s="1"/>
  <c r="N2951" i="2"/>
  <c r="M2952" i="2"/>
  <c r="O2953" i="2"/>
  <c r="P2953" i="2" s="1"/>
  <c r="N2954" i="2"/>
  <c r="O2954" i="2"/>
  <c r="P2954" i="2" s="1"/>
  <c r="N2955" i="2"/>
  <c r="M2956" i="2"/>
  <c r="O2956" i="2" s="1"/>
  <c r="P2956" i="2" s="1"/>
  <c r="O2957" i="2"/>
  <c r="P2957" i="2" s="1"/>
  <c r="N2958" i="2"/>
  <c r="O2958" i="2"/>
  <c r="P2958" i="2" s="1"/>
  <c r="N2959" i="2"/>
  <c r="M2960" i="2"/>
  <c r="O2961" i="2"/>
  <c r="P2961" i="2" s="1"/>
  <c r="N2962" i="2"/>
  <c r="O2962" i="2"/>
  <c r="P2962" i="2" s="1"/>
  <c r="N2963" i="2"/>
  <c r="M2964" i="2"/>
  <c r="O2964" i="2" s="1"/>
  <c r="P2964" i="2" s="1"/>
  <c r="O2965" i="2"/>
  <c r="P2965" i="2" s="1"/>
  <c r="N2966" i="2"/>
  <c r="O2966" i="2"/>
  <c r="P2966" i="2" s="1"/>
  <c r="N2967" i="2"/>
  <c r="M2968" i="2"/>
  <c r="O2969" i="2"/>
  <c r="P2969" i="2" s="1"/>
  <c r="N2970" i="2"/>
  <c r="O2970" i="2"/>
  <c r="P2970" i="2" s="1"/>
  <c r="N2971" i="2"/>
  <c r="M2972" i="2"/>
  <c r="O2972" i="2" s="1"/>
  <c r="P2972" i="2" s="1"/>
  <c r="O2973" i="2"/>
  <c r="P2973" i="2" s="1"/>
  <c r="N2974" i="2"/>
  <c r="O2974" i="2"/>
  <c r="P2974" i="2" s="1"/>
  <c r="N2975" i="2"/>
  <c r="M2976" i="2"/>
  <c r="O2977" i="2"/>
  <c r="P2977" i="2" s="1"/>
  <c r="N2978" i="2"/>
  <c r="O2978" i="2"/>
  <c r="P2978" i="2" s="1"/>
  <c r="N2979" i="2"/>
  <c r="M2980" i="2"/>
  <c r="O2980" i="2" s="1"/>
  <c r="P2980" i="2" s="1"/>
  <c r="O2981" i="2"/>
  <c r="P2981" i="2" s="1"/>
  <c r="N2982" i="2"/>
  <c r="O2982" i="2"/>
  <c r="P2982" i="2" s="1"/>
  <c r="N2983" i="2"/>
  <c r="M2984" i="2"/>
  <c r="O2985" i="2"/>
  <c r="P2985" i="2" s="1"/>
  <c r="N2986" i="2"/>
  <c r="O2986" i="2"/>
  <c r="P2986" i="2" s="1"/>
  <c r="N2987" i="2"/>
  <c r="M2988" i="2"/>
  <c r="O2988" i="2" s="1"/>
  <c r="P2988" i="2" s="1"/>
  <c r="O2989" i="2"/>
  <c r="P2989" i="2" s="1"/>
  <c r="N2990" i="2"/>
  <c r="O2990" i="2"/>
  <c r="P2990" i="2" s="1"/>
  <c r="N2991" i="2"/>
  <c r="M2992" i="2"/>
  <c r="O2993" i="2"/>
  <c r="P2993" i="2" s="1"/>
  <c r="N2994" i="2"/>
  <c r="O2994" i="2"/>
  <c r="P2994" i="2" s="1"/>
  <c r="N2995" i="2"/>
  <c r="M2996" i="2"/>
  <c r="O2996" i="2" s="1"/>
  <c r="P2996" i="2" s="1"/>
  <c r="O2997" i="2"/>
  <c r="P2997" i="2" s="1"/>
  <c r="N2998" i="2"/>
  <c r="O2998" i="2"/>
  <c r="P2998" i="2" s="1"/>
  <c r="N2999" i="2"/>
  <c r="M3000" i="2"/>
  <c r="O3001" i="2"/>
  <c r="P3001" i="2" s="1"/>
  <c r="N3002" i="2"/>
  <c r="O3002" i="2"/>
  <c r="P3002" i="2" s="1"/>
  <c r="N3003" i="2"/>
  <c r="M3004" i="2"/>
  <c r="O3004" i="2" s="1"/>
  <c r="P3004" i="2" s="1"/>
  <c r="O3005" i="2"/>
  <c r="P3005" i="2" s="1"/>
  <c r="N3006" i="2"/>
  <c r="O3006" i="2"/>
  <c r="P3006" i="2" s="1"/>
  <c r="N3007" i="2"/>
  <c r="M3008" i="2"/>
  <c r="O3009" i="2"/>
  <c r="P3009" i="2" s="1"/>
  <c r="N3010" i="2"/>
  <c r="O3010" i="2"/>
  <c r="P3010" i="2" s="1"/>
  <c r="N3011" i="2"/>
  <c r="M3012" i="2"/>
  <c r="O3012" i="2" s="1"/>
  <c r="P3012" i="2" s="1"/>
  <c r="O3013" i="2"/>
  <c r="P3013" i="2" s="1"/>
  <c r="N3014" i="2"/>
  <c r="O3014" i="2"/>
  <c r="P3014" i="2" s="1"/>
  <c r="N3015" i="2"/>
  <c r="M3016" i="2"/>
  <c r="O3017" i="2"/>
  <c r="P3017" i="2" s="1"/>
  <c r="N3018" i="2"/>
  <c r="O3018" i="2"/>
  <c r="P3018" i="2" s="1"/>
  <c r="N3019" i="2"/>
  <c r="M3020" i="2"/>
  <c r="O3020" i="2" s="1"/>
  <c r="P3020" i="2" s="1"/>
  <c r="O3021" i="2"/>
  <c r="P3021" i="2" s="1"/>
  <c r="N3022" i="2"/>
  <c r="O3022" i="2"/>
  <c r="P3022" i="2" s="1"/>
  <c r="N3023" i="2"/>
  <c r="M3024" i="2"/>
  <c r="O3025" i="2"/>
  <c r="P3025" i="2" s="1"/>
  <c r="N3026" i="2"/>
  <c r="O3026" i="2"/>
  <c r="P3026" i="2" s="1"/>
  <c r="N3027" i="2"/>
  <c r="M3028" i="2"/>
  <c r="O3028" i="2" s="1"/>
  <c r="P3028" i="2" s="1"/>
  <c r="O3029" i="2"/>
  <c r="P3029" i="2" s="1"/>
  <c r="N3030" i="2"/>
  <c r="O3030" i="2"/>
  <c r="P3030" i="2" s="1"/>
  <c r="N3031" i="2"/>
  <c r="M3032" i="2"/>
  <c r="O3033" i="2"/>
  <c r="P3033" i="2" s="1"/>
  <c r="N3034" i="2"/>
  <c r="O3034" i="2"/>
  <c r="P3034" i="2" s="1"/>
  <c r="N3035" i="2"/>
  <c r="M3036" i="2"/>
  <c r="O3036" i="2" s="1"/>
  <c r="P3036" i="2" s="1"/>
  <c r="O3037" i="2"/>
  <c r="P3037" i="2" s="1"/>
  <c r="N3038" i="2"/>
  <c r="O3038" i="2"/>
  <c r="P3038" i="2" s="1"/>
  <c r="N3039" i="2"/>
  <c r="M3040" i="2"/>
  <c r="O3041" i="2"/>
  <c r="P3041" i="2" s="1"/>
  <c r="N3042" i="2"/>
  <c r="O3042" i="2"/>
  <c r="P3042" i="2" s="1"/>
  <c r="N3043" i="2"/>
  <c r="M3044" i="2"/>
  <c r="O3044" i="2" s="1"/>
  <c r="P3044" i="2" s="1"/>
  <c r="O3045" i="2"/>
  <c r="P3045" i="2" s="1"/>
  <c r="N3046" i="2"/>
  <c r="O3046" i="2"/>
  <c r="P3046" i="2" s="1"/>
  <c r="N3047" i="2"/>
  <c r="M3048" i="2"/>
  <c r="O3049" i="2"/>
  <c r="P3049" i="2" s="1"/>
  <c r="N3050" i="2"/>
  <c r="O3050" i="2"/>
  <c r="P3050" i="2" s="1"/>
  <c r="N3051" i="2"/>
  <c r="M3052" i="2"/>
  <c r="O3052" i="2" s="1"/>
  <c r="P3052" i="2" s="1"/>
  <c r="O3053" i="2"/>
  <c r="P3053" i="2" s="1"/>
  <c r="N3054" i="2"/>
  <c r="O3054" i="2"/>
  <c r="P3054" i="2" s="1"/>
  <c r="N3055" i="2"/>
  <c r="M3056" i="2"/>
  <c r="O3057" i="2"/>
  <c r="P3057" i="2" s="1"/>
  <c r="N3058" i="2"/>
  <c r="O3058" i="2"/>
  <c r="P3058" i="2" s="1"/>
  <c r="N3059" i="2"/>
  <c r="M3060" i="2"/>
  <c r="O3060" i="2" s="1"/>
  <c r="P3060" i="2" s="1"/>
  <c r="O3061" i="2"/>
  <c r="P3061" i="2" s="1"/>
  <c r="N3062" i="2"/>
  <c r="O3062" i="2"/>
  <c r="P3062" i="2" s="1"/>
  <c r="N3063" i="2"/>
  <c r="M3064" i="2"/>
  <c r="O3065" i="2"/>
  <c r="P3065" i="2" s="1"/>
  <c r="N3066" i="2"/>
  <c r="O3066" i="2"/>
  <c r="P3066" i="2" s="1"/>
  <c r="N3067" i="2"/>
  <c r="M3068" i="2"/>
  <c r="O3068" i="2" s="1"/>
  <c r="P3068" i="2" s="1"/>
  <c r="O3069" i="2"/>
  <c r="P3069" i="2" s="1"/>
  <c r="N3070" i="2"/>
  <c r="O3070" i="2"/>
  <c r="P3070" i="2" s="1"/>
  <c r="N3071" i="2"/>
  <c r="M3072" i="2"/>
  <c r="O3073" i="2"/>
  <c r="P3073" i="2" s="1"/>
  <c r="N3074" i="2"/>
  <c r="O3074" i="2"/>
  <c r="P3074" i="2" s="1"/>
  <c r="N3075" i="2"/>
  <c r="M3076" i="2"/>
  <c r="O3076" i="2" s="1"/>
  <c r="P3076" i="2" s="1"/>
  <c r="O3077" i="2"/>
  <c r="P3077" i="2" s="1"/>
  <c r="N3078" i="2"/>
  <c r="O3078" i="2"/>
  <c r="P3078" i="2" s="1"/>
  <c r="N3079" i="2"/>
  <c r="M3080" i="2"/>
  <c r="O3081" i="2"/>
  <c r="P3081" i="2" s="1"/>
  <c r="N3082" i="2"/>
  <c r="O3082" i="2"/>
  <c r="P3082" i="2" s="1"/>
  <c r="N3083" i="2"/>
  <c r="M3084" i="2"/>
  <c r="O3084" i="2" s="1"/>
  <c r="P3084" i="2" s="1"/>
  <c r="O3085" i="2"/>
  <c r="P3085" i="2" s="1"/>
  <c r="N3086" i="2"/>
  <c r="O3086" i="2"/>
  <c r="P3086" i="2" s="1"/>
  <c r="N3087" i="2"/>
  <c r="M3088" i="2"/>
  <c r="O3089" i="2"/>
  <c r="P3089" i="2" s="1"/>
  <c r="N3090" i="2"/>
  <c r="O3090" i="2"/>
  <c r="P3090" i="2" s="1"/>
  <c r="N3091" i="2"/>
  <c r="M3092" i="2"/>
  <c r="O3092" i="2" s="1"/>
  <c r="P3092" i="2" s="1"/>
  <c r="O3093" i="2"/>
  <c r="P3093" i="2" s="1"/>
  <c r="N3094" i="2"/>
  <c r="O3094" i="2"/>
  <c r="P3094" i="2" s="1"/>
  <c r="N3095" i="2"/>
  <c r="M3096" i="2"/>
  <c r="O3097" i="2"/>
  <c r="P3097" i="2" s="1"/>
  <c r="N3098" i="2"/>
  <c r="O3098" i="2"/>
  <c r="P3098" i="2" s="1"/>
  <c r="N3099" i="2"/>
  <c r="M3100" i="2"/>
  <c r="O3100" i="2" s="1"/>
  <c r="P3100" i="2" s="1"/>
  <c r="O3101" i="2"/>
  <c r="P3101" i="2" s="1"/>
  <c r="N3102" i="2"/>
  <c r="O3102" i="2"/>
  <c r="P3102" i="2" s="1"/>
  <c r="N3103" i="2"/>
  <c r="M3104" i="2"/>
  <c r="O3105" i="2"/>
  <c r="P3105" i="2" s="1"/>
  <c r="N3106" i="2"/>
  <c r="O3106" i="2"/>
  <c r="P3106" i="2" s="1"/>
  <c r="N3107" i="2"/>
  <c r="M3108" i="2"/>
  <c r="O3108" i="2" s="1"/>
  <c r="P3108" i="2" s="1"/>
  <c r="O3109" i="2"/>
  <c r="P3109" i="2" s="1"/>
  <c r="N3110" i="2"/>
  <c r="O3110" i="2"/>
  <c r="P3110" i="2" s="1"/>
  <c r="N3111" i="2"/>
  <c r="M3112" i="2"/>
  <c r="O3113" i="2"/>
  <c r="P3113" i="2" s="1"/>
  <c r="N3114" i="2"/>
  <c r="O3114" i="2"/>
  <c r="P3114" i="2" s="1"/>
  <c r="N3115" i="2"/>
  <c r="M3116" i="2"/>
  <c r="O3116" i="2" s="1"/>
  <c r="P3116" i="2" s="1"/>
  <c r="O3117" i="2"/>
  <c r="P3117" i="2" s="1"/>
  <c r="N3118" i="2"/>
  <c r="O3118" i="2"/>
  <c r="P3118" i="2" s="1"/>
  <c r="N3119" i="2"/>
  <c r="M3120" i="2"/>
  <c r="O3121" i="2"/>
  <c r="P3121" i="2" s="1"/>
  <c r="N3122" i="2"/>
  <c r="O3122" i="2"/>
  <c r="P3122" i="2" s="1"/>
  <c r="N3123" i="2"/>
  <c r="M3124" i="2"/>
  <c r="O3124" i="2" s="1"/>
  <c r="P3124" i="2" s="1"/>
  <c r="O3125" i="2"/>
  <c r="P3125" i="2" s="1"/>
  <c r="N3126" i="2"/>
  <c r="O3126" i="2"/>
  <c r="P3126" i="2" s="1"/>
  <c r="N3127" i="2"/>
  <c r="M3128" i="2"/>
  <c r="O3129" i="2"/>
  <c r="P3129" i="2" s="1"/>
  <c r="N3130" i="2"/>
  <c r="O3130" i="2"/>
  <c r="P3130" i="2" s="1"/>
  <c r="N3131" i="2"/>
  <c r="M3132" i="2"/>
  <c r="O3132" i="2" s="1"/>
  <c r="P3132" i="2" s="1"/>
  <c r="O3133" i="2"/>
  <c r="P3133" i="2" s="1"/>
  <c r="N3134" i="2"/>
  <c r="O3134" i="2"/>
  <c r="P3134" i="2" s="1"/>
  <c r="N3135" i="2"/>
  <c r="M3136" i="2"/>
  <c r="O3137" i="2"/>
  <c r="P3137" i="2" s="1"/>
  <c r="N3138" i="2"/>
  <c r="O3138" i="2"/>
  <c r="P3138" i="2" s="1"/>
  <c r="N3139" i="2"/>
  <c r="M3140" i="2"/>
  <c r="O3140" i="2" s="1"/>
  <c r="P3140" i="2" s="1"/>
  <c r="O3141" i="2"/>
  <c r="P3141" i="2" s="1"/>
  <c r="N3142" i="2"/>
  <c r="O3142" i="2"/>
  <c r="P3142" i="2" s="1"/>
  <c r="N3143" i="2"/>
  <c r="O3147" i="2"/>
  <c r="P3147" i="2" s="1"/>
  <c r="O3151" i="2"/>
  <c r="P3151" i="2" s="1"/>
  <c r="O3155" i="2"/>
  <c r="P3155" i="2" s="1"/>
  <c r="O3159" i="2"/>
  <c r="P3159" i="2" s="1"/>
  <c r="O3163" i="2"/>
  <c r="P3163" i="2" s="1"/>
  <c r="O3167" i="2"/>
  <c r="P3167" i="2" s="1"/>
  <c r="O3171" i="2"/>
  <c r="P3171" i="2" s="1"/>
  <c r="O3175" i="2"/>
  <c r="P3175" i="2" s="1"/>
  <c r="O3179" i="2"/>
  <c r="P3179" i="2" s="1"/>
  <c r="N2840" i="2"/>
  <c r="O2840" i="2"/>
  <c r="P2840" i="2" s="1"/>
  <c r="N2844" i="2"/>
  <c r="N2848" i="2"/>
  <c r="O2848" i="2"/>
  <c r="P2848" i="2" s="1"/>
  <c r="N2852" i="2"/>
  <c r="N2856" i="2"/>
  <c r="O2856" i="2"/>
  <c r="P2856" i="2" s="1"/>
  <c r="N2860" i="2"/>
  <c r="N2864" i="2"/>
  <c r="O2864" i="2"/>
  <c r="P2864" i="2" s="1"/>
  <c r="N2868" i="2"/>
  <c r="N2872" i="2"/>
  <c r="O2872" i="2"/>
  <c r="P2872" i="2" s="1"/>
  <c r="N2876" i="2"/>
  <c r="N2880" i="2"/>
  <c r="O2880" i="2"/>
  <c r="P2880" i="2" s="1"/>
  <c r="N2884" i="2"/>
  <c r="N2888" i="2"/>
  <c r="O2888" i="2"/>
  <c r="P2888" i="2" s="1"/>
  <c r="N2892" i="2"/>
  <c r="N2896" i="2"/>
  <c r="O2896" i="2"/>
  <c r="P2896" i="2" s="1"/>
  <c r="N2900" i="2"/>
  <c r="N2904" i="2"/>
  <c r="O2904" i="2"/>
  <c r="P2904" i="2" s="1"/>
  <c r="N2908" i="2"/>
  <c r="N2912" i="2"/>
  <c r="O2912" i="2"/>
  <c r="P2912" i="2" s="1"/>
  <c r="N2916" i="2"/>
  <c r="N2920" i="2"/>
  <c r="O2920" i="2"/>
  <c r="P2920" i="2" s="1"/>
  <c r="N2924" i="2"/>
  <c r="N2928" i="2"/>
  <c r="O2928" i="2"/>
  <c r="P2928" i="2" s="1"/>
  <c r="N2932" i="2"/>
  <c r="N2936" i="2"/>
  <c r="O2936" i="2"/>
  <c r="P2936" i="2" s="1"/>
  <c r="N2940" i="2"/>
  <c r="N2944" i="2"/>
  <c r="O2944" i="2"/>
  <c r="P2944" i="2" s="1"/>
  <c r="N2948" i="2"/>
  <c r="N2952" i="2"/>
  <c r="O2952" i="2"/>
  <c r="P2952" i="2" s="1"/>
  <c r="N2956" i="2"/>
  <c r="N2960" i="2"/>
  <c r="O2960" i="2"/>
  <c r="P2960" i="2" s="1"/>
  <c r="N2964" i="2"/>
  <c r="N2968" i="2"/>
  <c r="O2968" i="2"/>
  <c r="P2968" i="2" s="1"/>
  <c r="N2972" i="2"/>
  <c r="N2976" i="2"/>
  <c r="O2976" i="2"/>
  <c r="P2976" i="2" s="1"/>
  <c r="N2980" i="2"/>
  <c r="N2984" i="2"/>
  <c r="O2984" i="2"/>
  <c r="P2984" i="2" s="1"/>
  <c r="N2988" i="2"/>
  <c r="N2992" i="2"/>
  <c r="O2992" i="2"/>
  <c r="P2992" i="2" s="1"/>
  <c r="N2996" i="2"/>
  <c r="N3000" i="2"/>
  <c r="O3000" i="2"/>
  <c r="P3000" i="2" s="1"/>
  <c r="N3004" i="2"/>
  <c r="N3008" i="2"/>
  <c r="O3008" i="2"/>
  <c r="P3008" i="2" s="1"/>
  <c r="N3012" i="2"/>
  <c r="N3016" i="2"/>
  <c r="O3016" i="2"/>
  <c r="P3016" i="2" s="1"/>
  <c r="N3020" i="2"/>
  <c r="N3024" i="2"/>
  <c r="O3024" i="2"/>
  <c r="P3024" i="2" s="1"/>
  <c r="N3028" i="2"/>
  <c r="N3032" i="2"/>
  <c r="O3032" i="2"/>
  <c r="P3032" i="2" s="1"/>
  <c r="N3036" i="2"/>
  <c r="N3040" i="2"/>
  <c r="O3040" i="2"/>
  <c r="P3040" i="2" s="1"/>
  <c r="N3044" i="2"/>
  <c r="N3048" i="2"/>
  <c r="O3048" i="2"/>
  <c r="P3048" i="2" s="1"/>
  <c r="N3052" i="2"/>
  <c r="N3056" i="2"/>
  <c r="O3056" i="2"/>
  <c r="P3056" i="2" s="1"/>
  <c r="N3060" i="2"/>
  <c r="N3064" i="2"/>
  <c r="O3064" i="2"/>
  <c r="P3064" i="2" s="1"/>
  <c r="N3068" i="2"/>
  <c r="N3072" i="2"/>
  <c r="O3072" i="2"/>
  <c r="P3072" i="2" s="1"/>
  <c r="N3076" i="2"/>
  <c r="N3080" i="2"/>
  <c r="O3080" i="2"/>
  <c r="P3080" i="2" s="1"/>
  <c r="N3084" i="2"/>
  <c r="N3088" i="2"/>
  <c r="O3088" i="2"/>
  <c r="P3088" i="2" s="1"/>
  <c r="N3092" i="2"/>
  <c r="N3096" i="2"/>
  <c r="O3096" i="2"/>
  <c r="P3096" i="2" s="1"/>
  <c r="N3100" i="2"/>
  <c r="N3104" i="2"/>
  <c r="O3104" i="2"/>
  <c r="P3104" i="2" s="1"/>
  <c r="N3108" i="2"/>
  <c r="N3112" i="2"/>
  <c r="O3112" i="2"/>
  <c r="P3112" i="2" s="1"/>
  <c r="N3116" i="2"/>
  <c r="N3120" i="2"/>
  <c r="O3120" i="2"/>
  <c r="P3120" i="2" s="1"/>
  <c r="N3124" i="2"/>
  <c r="N3128" i="2"/>
  <c r="O3128" i="2"/>
  <c r="P3128" i="2" s="1"/>
  <c r="N3132" i="2"/>
  <c r="N3136" i="2"/>
  <c r="O3136" i="2"/>
  <c r="P3136" i="2" s="1"/>
  <c r="N3140" i="2"/>
  <c r="M3144" i="2"/>
  <c r="N3144" i="2" s="1"/>
  <c r="N3145" i="2"/>
  <c r="M3146" i="2"/>
  <c r="O3146" i="2" s="1"/>
  <c r="P3146" i="2" s="1"/>
  <c r="N3147" i="2"/>
  <c r="M3148" i="2"/>
  <c r="O3148" i="2" s="1"/>
  <c r="P3148" i="2" s="1"/>
  <c r="N3149" i="2"/>
  <c r="M3150" i="2"/>
  <c r="O3150" i="2" s="1"/>
  <c r="P3150" i="2" s="1"/>
  <c r="N3151" i="2"/>
  <c r="M3152" i="2"/>
  <c r="N3152" i="2" s="1"/>
  <c r="N3153" i="2"/>
  <c r="M3154" i="2"/>
  <c r="O3154" i="2" s="1"/>
  <c r="P3154" i="2" s="1"/>
  <c r="N3155" i="2"/>
  <c r="M3156" i="2"/>
  <c r="O3156" i="2" s="1"/>
  <c r="P3156" i="2" s="1"/>
  <c r="N3157" i="2"/>
  <c r="M3158" i="2"/>
  <c r="O3158" i="2" s="1"/>
  <c r="P3158" i="2" s="1"/>
  <c r="N3159" i="2"/>
  <c r="M3160" i="2"/>
  <c r="N3160" i="2" s="1"/>
  <c r="N3161" i="2"/>
  <c r="M3162" i="2"/>
  <c r="O3162" i="2" s="1"/>
  <c r="P3162" i="2" s="1"/>
  <c r="N3163" i="2"/>
  <c r="M3164" i="2"/>
  <c r="O3164" i="2" s="1"/>
  <c r="P3164" i="2" s="1"/>
  <c r="N3165" i="2"/>
  <c r="M3166" i="2"/>
  <c r="O3166" i="2" s="1"/>
  <c r="P3166" i="2" s="1"/>
  <c r="N3167" i="2"/>
  <c r="M3168" i="2"/>
  <c r="N3168" i="2" s="1"/>
  <c r="N3169" i="2"/>
  <c r="M3170" i="2"/>
  <c r="O3170" i="2" s="1"/>
  <c r="P3170" i="2" s="1"/>
  <c r="N3171" i="2"/>
  <c r="M3172" i="2"/>
  <c r="O3172" i="2" s="1"/>
  <c r="P3172" i="2" s="1"/>
  <c r="N3173" i="2"/>
  <c r="M3174" i="2"/>
  <c r="O3174" i="2" s="1"/>
  <c r="P3174" i="2" s="1"/>
  <c r="N3175" i="2"/>
  <c r="M3176" i="2"/>
  <c r="N3176" i="2" s="1"/>
  <c r="N3177" i="2"/>
  <c r="M3178" i="2"/>
  <c r="O3178" i="2" s="1"/>
  <c r="P3178" i="2" s="1"/>
  <c r="N3179" i="2"/>
  <c r="L3539" i="2"/>
  <c r="M3539" i="2"/>
  <c r="L3543" i="2"/>
  <c r="M3543" i="2"/>
  <c r="L3547" i="2"/>
  <c r="M3547" i="2"/>
  <c r="L3551" i="2"/>
  <c r="M3551" i="2"/>
  <c r="L3555" i="2"/>
  <c r="M3555" i="2"/>
  <c r="L3559" i="2"/>
  <c r="M3559" i="2"/>
  <c r="L3563" i="2"/>
  <c r="M3563" i="2"/>
  <c r="L3567" i="2"/>
  <c r="M3567" i="2"/>
  <c r="L3571" i="2"/>
  <c r="M3571" i="2"/>
  <c r="L3575" i="2"/>
  <c r="M3575" i="2"/>
  <c r="L3579" i="2"/>
  <c r="M3579" i="2"/>
  <c r="L3583" i="2"/>
  <c r="M3583" i="2"/>
  <c r="L3587" i="2"/>
  <c r="M3587" i="2"/>
  <c r="L3591" i="2"/>
  <c r="M3591" i="2"/>
  <c r="L3595" i="2"/>
  <c r="M3595" i="2"/>
  <c r="L3599" i="2"/>
  <c r="M3599" i="2"/>
  <c r="L3603" i="2"/>
  <c r="M3603" i="2"/>
  <c r="L3607" i="2"/>
  <c r="M3607" i="2"/>
  <c r="L3611" i="2"/>
  <c r="M3611" i="2"/>
  <c r="L3615" i="2"/>
  <c r="M3615" i="2"/>
  <c r="L3619" i="2"/>
  <c r="M3619" i="2"/>
  <c r="L3623" i="2"/>
  <c r="M3623" i="2"/>
  <c r="L3627" i="2"/>
  <c r="M3627" i="2"/>
  <c r="L3631" i="2"/>
  <c r="M3631" i="2"/>
  <c r="L3635" i="2"/>
  <c r="M3635" i="2"/>
  <c r="L3639" i="2"/>
  <c r="M3639" i="2"/>
  <c r="L3643" i="2"/>
  <c r="M3643" i="2"/>
  <c r="L3647" i="2"/>
  <c r="M3647" i="2"/>
  <c r="L3651" i="2"/>
  <c r="M3651" i="2"/>
  <c r="L3655" i="2"/>
  <c r="M3655" i="2"/>
  <c r="L3659" i="2"/>
  <c r="M3659" i="2"/>
  <c r="L3663" i="2"/>
  <c r="M3663" i="2"/>
  <c r="L3667" i="2"/>
  <c r="M3667" i="2"/>
  <c r="L3671" i="2"/>
  <c r="M3671" i="2"/>
  <c r="L3675" i="2"/>
  <c r="M3675" i="2"/>
  <c r="L3679" i="2"/>
  <c r="M3679" i="2"/>
  <c r="L3683" i="2"/>
  <c r="M3683" i="2"/>
  <c r="L3687" i="2"/>
  <c r="M3687" i="2"/>
  <c r="L3691" i="2"/>
  <c r="M3691" i="2"/>
  <c r="L3695" i="2"/>
  <c r="M3695" i="2"/>
  <c r="L3699" i="2"/>
  <c r="M3699" i="2"/>
  <c r="L3703" i="2"/>
  <c r="M3703" i="2"/>
  <c r="L3707" i="2"/>
  <c r="M3707" i="2"/>
  <c r="L3711" i="2"/>
  <c r="M3711" i="2"/>
  <c r="L3715" i="2"/>
  <c r="M3715" i="2"/>
  <c r="L3719" i="2"/>
  <c r="M3719" i="2"/>
  <c r="L3723" i="2"/>
  <c r="M3723" i="2"/>
  <c r="L3727" i="2"/>
  <c r="M3727" i="2"/>
  <c r="L3731" i="2"/>
  <c r="M3731" i="2"/>
  <c r="L3735" i="2"/>
  <c r="M3735" i="2"/>
  <c r="L3739" i="2"/>
  <c r="M3739" i="2"/>
  <c r="L3743" i="2"/>
  <c r="M3743" i="2"/>
  <c r="L3747" i="2"/>
  <c r="M3747" i="2"/>
  <c r="L3751" i="2"/>
  <c r="M3751" i="2"/>
  <c r="L3755" i="2"/>
  <c r="M3755" i="2"/>
  <c r="L3759" i="2"/>
  <c r="M3759" i="2"/>
  <c r="L3763" i="2"/>
  <c r="M3763" i="2"/>
  <c r="L3767" i="2"/>
  <c r="M3767" i="2"/>
  <c r="L3771" i="2"/>
  <c r="M3771" i="2"/>
  <c r="L3775" i="2"/>
  <c r="M3775" i="2"/>
  <c r="L3779" i="2"/>
  <c r="M3779" i="2"/>
  <c r="L3783" i="2"/>
  <c r="M3783" i="2"/>
  <c r="L3787" i="2"/>
  <c r="M3787" i="2"/>
  <c r="L3791" i="2"/>
  <c r="M3791" i="2"/>
  <c r="L3795" i="2"/>
  <c r="M3795" i="2"/>
  <c r="L3799" i="2"/>
  <c r="M3799" i="2"/>
  <c r="L3803" i="2"/>
  <c r="M3803" i="2"/>
  <c r="L3807" i="2"/>
  <c r="M3807" i="2"/>
  <c r="L3811" i="2"/>
  <c r="M3811" i="2"/>
  <c r="L3815" i="2"/>
  <c r="M3815" i="2"/>
  <c r="L3819" i="2"/>
  <c r="M3819" i="2"/>
  <c r="L3823" i="2"/>
  <c r="M3823" i="2"/>
  <c r="L3827" i="2"/>
  <c r="M3827" i="2"/>
  <c r="L3831" i="2"/>
  <c r="M3831" i="2"/>
  <c r="L3835" i="2"/>
  <c r="M3835" i="2"/>
  <c r="L3839" i="2"/>
  <c r="M3839" i="2"/>
  <c r="L3843" i="2"/>
  <c r="M3843" i="2"/>
  <c r="L3847" i="2"/>
  <c r="M3847" i="2"/>
  <c r="L3851" i="2"/>
  <c r="M3851" i="2"/>
  <c r="L3855" i="2"/>
  <c r="M3855" i="2"/>
  <c r="L3859" i="2"/>
  <c r="M3859" i="2"/>
  <c r="L3863" i="2"/>
  <c r="M3863" i="2"/>
  <c r="L3867" i="2"/>
  <c r="M3867" i="2"/>
  <c r="L3871" i="2"/>
  <c r="M3871" i="2"/>
  <c r="L3875" i="2"/>
  <c r="M3875" i="2"/>
  <c r="L3879" i="2"/>
  <c r="M3879" i="2"/>
  <c r="L3883" i="2"/>
  <c r="M3883" i="2"/>
  <c r="L3887" i="2"/>
  <c r="M3887" i="2"/>
  <c r="L3891" i="2"/>
  <c r="M3891" i="2"/>
  <c r="L3895" i="2"/>
  <c r="M3895" i="2"/>
  <c r="L3899" i="2"/>
  <c r="M3899" i="2"/>
  <c r="L3903" i="2"/>
  <c r="M3903" i="2"/>
  <c r="L3907" i="2"/>
  <c r="M3907" i="2"/>
  <c r="L3911" i="2"/>
  <c r="M3911" i="2"/>
  <c r="L3915" i="2"/>
  <c r="M3915" i="2"/>
  <c r="L3919" i="2"/>
  <c r="M3919" i="2"/>
  <c r="L3923" i="2"/>
  <c r="M3923" i="2"/>
  <c r="L3927" i="2"/>
  <c r="M3927" i="2"/>
  <c r="L3931" i="2"/>
  <c r="M3931" i="2"/>
  <c r="L3935" i="2"/>
  <c r="M3935" i="2"/>
  <c r="L3939" i="2"/>
  <c r="M3939" i="2"/>
  <c r="L3943" i="2"/>
  <c r="M3943" i="2"/>
  <c r="L3947" i="2"/>
  <c r="M3947" i="2"/>
  <c r="L3951" i="2"/>
  <c r="M3951" i="2"/>
  <c r="L3955" i="2"/>
  <c r="M3955" i="2"/>
  <c r="L3959" i="2"/>
  <c r="M3959" i="2"/>
  <c r="L3963" i="2"/>
  <c r="M3963" i="2"/>
  <c r="L3967" i="2"/>
  <c r="M3967" i="2"/>
  <c r="L3971" i="2"/>
  <c r="M3971" i="2"/>
  <c r="L3975" i="2"/>
  <c r="M3975" i="2"/>
  <c r="L3979" i="2"/>
  <c r="M3979" i="2"/>
  <c r="L3983" i="2"/>
  <c r="M3983" i="2"/>
  <c r="L3987" i="2"/>
  <c r="M3987" i="2"/>
  <c r="L3991" i="2"/>
  <c r="M3991" i="2"/>
  <c r="L3995" i="2"/>
  <c r="M3995" i="2"/>
  <c r="L3999" i="2"/>
  <c r="M3999" i="2"/>
  <c r="L4003" i="2"/>
  <c r="M4003" i="2"/>
  <c r="L4007" i="2"/>
  <c r="M4007" i="2"/>
  <c r="L4011" i="2"/>
  <c r="M4011" i="2"/>
  <c r="L4015" i="2"/>
  <c r="M4015" i="2"/>
  <c r="L4019" i="2"/>
  <c r="M4019" i="2"/>
  <c r="L4023" i="2"/>
  <c r="M4023" i="2"/>
  <c r="L4027" i="2"/>
  <c r="M4027" i="2"/>
  <c r="L4031" i="2"/>
  <c r="M4031" i="2"/>
  <c r="L4035" i="2"/>
  <c r="M4035" i="2"/>
  <c r="L4039" i="2"/>
  <c r="M4039" i="2"/>
  <c r="L4043" i="2"/>
  <c r="M4043" i="2"/>
  <c r="L4047" i="2"/>
  <c r="M4047" i="2"/>
  <c r="L4051" i="2"/>
  <c r="M4051" i="2"/>
  <c r="L4055" i="2"/>
  <c r="M4055" i="2"/>
  <c r="L4059" i="2"/>
  <c r="M4059" i="2"/>
  <c r="L4063" i="2"/>
  <c r="M4063" i="2"/>
  <c r="L4067" i="2"/>
  <c r="M4067" i="2"/>
  <c r="L4071" i="2"/>
  <c r="M4071" i="2"/>
  <c r="L4075" i="2"/>
  <c r="M4075" i="2"/>
  <c r="L4079" i="2"/>
  <c r="M4079" i="2"/>
  <c r="L4083" i="2"/>
  <c r="M4083" i="2"/>
  <c r="L4087" i="2"/>
  <c r="M4087" i="2"/>
  <c r="L4091" i="2"/>
  <c r="M4091" i="2"/>
  <c r="L4095" i="2"/>
  <c r="M4095" i="2"/>
  <c r="L4099" i="2"/>
  <c r="M4099" i="2"/>
  <c r="L4103" i="2"/>
  <c r="M4103" i="2"/>
  <c r="L4107" i="2"/>
  <c r="M4107" i="2"/>
  <c r="L4111" i="2"/>
  <c r="M4111" i="2"/>
  <c r="L4115" i="2"/>
  <c r="M4115" i="2"/>
  <c r="L4119" i="2"/>
  <c r="M4119" i="2"/>
  <c r="L4123" i="2"/>
  <c r="M4123" i="2"/>
  <c r="L4127" i="2"/>
  <c r="M4127" i="2"/>
  <c r="L4131" i="2"/>
  <c r="M4131" i="2"/>
  <c r="L4135" i="2"/>
  <c r="M4135" i="2"/>
  <c r="L4139" i="2"/>
  <c r="M4139" i="2"/>
  <c r="L4143" i="2"/>
  <c r="M4143" i="2"/>
  <c r="L4147" i="2"/>
  <c r="M4147" i="2"/>
  <c r="L4151" i="2"/>
  <c r="M4151" i="2"/>
  <c r="L4155" i="2"/>
  <c r="M4155" i="2"/>
  <c r="L4159" i="2"/>
  <c r="M4159" i="2"/>
  <c r="L4163" i="2"/>
  <c r="M4163" i="2"/>
  <c r="L4167" i="2"/>
  <c r="M4167" i="2"/>
  <c r="L4171" i="2"/>
  <c r="M4171" i="2"/>
  <c r="L4175" i="2"/>
  <c r="M4175" i="2"/>
  <c r="L4179" i="2"/>
  <c r="M4179" i="2"/>
  <c r="L4183" i="2"/>
  <c r="M4183" i="2"/>
  <c r="L4187" i="2"/>
  <c r="M4187" i="2"/>
  <c r="L4191" i="2"/>
  <c r="M4191" i="2"/>
  <c r="L4195" i="2"/>
  <c r="M4195" i="2"/>
  <c r="L4199" i="2"/>
  <c r="M4199" i="2"/>
  <c r="L4203" i="2"/>
  <c r="M4203" i="2"/>
  <c r="L4207" i="2"/>
  <c r="M4207" i="2"/>
  <c r="L4211" i="2"/>
  <c r="M4211" i="2"/>
  <c r="L4215" i="2"/>
  <c r="M4215" i="2"/>
  <c r="L4219" i="2"/>
  <c r="M4219" i="2"/>
  <c r="L4223" i="2"/>
  <c r="M4223" i="2"/>
  <c r="L4227" i="2"/>
  <c r="M4227" i="2"/>
  <c r="L4231" i="2"/>
  <c r="M4231" i="2"/>
  <c r="L4235" i="2"/>
  <c r="M4235" i="2"/>
  <c r="L4239" i="2"/>
  <c r="M4239" i="2"/>
  <c r="L4243" i="2"/>
  <c r="M4243" i="2"/>
  <c r="L4247" i="2"/>
  <c r="M4247" i="2"/>
  <c r="L4251" i="2"/>
  <c r="M4251" i="2"/>
  <c r="L4255" i="2"/>
  <c r="M4255" i="2"/>
  <c r="L4259" i="2"/>
  <c r="M4259" i="2"/>
  <c r="L4263" i="2"/>
  <c r="M4263" i="2"/>
  <c r="L4267" i="2"/>
  <c r="M4267" i="2"/>
  <c r="L4271" i="2"/>
  <c r="M4271" i="2"/>
  <c r="L4275" i="2"/>
  <c r="M4275" i="2"/>
  <c r="L4279" i="2"/>
  <c r="M4279" i="2"/>
  <c r="L4283" i="2"/>
  <c r="M4283" i="2"/>
  <c r="L4287" i="2"/>
  <c r="M4287" i="2"/>
  <c r="L4291" i="2"/>
  <c r="M4291" i="2"/>
  <c r="L4295" i="2"/>
  <c r="M4295" i="2"/>
  <c r="L4299" i="2"/>
  <c r="M4299" i="2"/>
  <c r="L4303" i="2"/>
  <c r="M4303" i="2"/>
  <c r="L4307" i="2"/>
  <c r="M4307" i="2"/>
  <c r="L4311" i="2"/>
  <c r="M4311" i="2"/>
  <c r="L4315" i="2"/>
  <c r="M4315" i="2"/>
  <c r="L4319" i="2"/>
  <c r="M4319" i="2"/>
  <c r="L4323" i="2"/>
  <c r="M4323" i="2"/>
  <c r="L4327" i="2"/>
  <c r="M4327" i="2"/>
  <c r="L4331" i="2"/>
  <c r="M4331" i="2"/>
  <c r="L4335" i="2"/>
  <c r="M4335" i="2"/>
  <c r="L4339" i="2"/>
  <c r="M4339" i="2"/>
  <c r="L4343" i="2"/>
  <c r="M4343" i="2"/>
  <c r="L4347" i="2"/>
  <c r="M4347" i="2"/>
  <c r="L4351" i="2"/>
  <c r="M4351" i="2"/>
  <c r="L4355" i="2"/>
  <c r="M4355" i="2"/>
  <c r="L4359" i="2"/>
  <c r="M4359" i="2"/>
  <c r="L4363" i="2"/>
  <c r="M4363" i="2"/>
  <c r="L4367" i="2"/>
  <c r="M4367" i="2"/>
  <c r="L4371" i="2"/>
  <c r="M4371" i="2"/>
  <c r="L4375" i="2"/>
  <c r="M4375" i="2"/>
  <c r="L4379" i="2"/>
  <c r="M4379" i="2"/>
  <c r="L4383" i="2"/>
  <c r="M4383" i="2"/>
  <c r="L4387" i="2"/>
  <c r="M4387" i="2"/>
  <c r="L4391" i="2"/>
  <c r="M4391" i="2"/>
  <c r="L4395" i="2"/>
  <c r="M4395" i="2"/>
  <c r="L4399" i="2"/>
  <c r="M4399" i="2"/>
  <c r="L4403" i="2"/>
  <c r="M4403" i="2"/>
  <c r="L4407" i="2"/>
  <c r="M4407" i="2"/>
  <c r="L4411" i="2"/>
  <c r="M4411" i="2"/>
  <c r="L4415" i="2"/>
  <c r="M4415" i="2"/>
  <c r="L4419" i="2"/>
  <c r="M4419" i="2"/>
  <c r="L4423" i="2"/>
  <c r="M4423" i="2"/>
  <c r="L4427" i="2"/>
  <c r="M4427" i="2"/>
  <c r="L4431" i="2"/>
  <c r="M4431" i="2"/>
  <c r="L4435" i="2"/>
  <c r="M4435" i="2"/>
  <c r="L4439" i="2"/>
  <c r="M4439" i="2"/>
  <c r="L4443" i="2"/>
  <c r="M4443" i="2"/>
  <c r="L4447" i="2"/>
  <c r="M4447" i="2"/>
  <c r="L4451" i="2"/>
  <c r="M4451" i="2"/>
  <c r="L4455" i="2"/>
  <c r="M4455" i="2"/>
  <c r="L4459" i="2"/>
  <c r="M4459" i="2"/>
  <c r="L4463" i="2"/>
  <c r="M4463" i="2"/>
  <c r="L4467" i="2"/>
  <c r="M4467" i="2"/>
  <c r="L4471" i="2"/>
  <c r="M4471" i="2"/>
  <c r="L4475" i="2"/>
  <c r="M4475" i="2"/>
  <c r="L4479" i="2"/>
  <c r="M4479" i="2"/>
  <c r="L4483" i="2"/>
  <c r="M4483" i="2"/>
  <c r="L4487" i="2"/>
  <c r="M4487" i="2"/>
  <c r="L4491" i="2"/>
  <c r="M4491" i="2"/>
  <c r="L4495" i="2"/>
  <c r="M4495" i="2"/>
  <c r="L4499" i="2"/>
  <c r="M4499" i="2"/>
  <c r="L4503" i="2"/>
  <c r="M4503" i="2"/>
  <c r="L4507" i="2"/>
  <c r="M4507" i="2"/>
  <c r="L4511" i="2"/>
  <c r="M4511" i="2"/>
  <c r="L4515" i="2"/>
  <c r="M4515" i="2"/>
  <c r="L4519" i="2"/>
  <c r="M4519" i="2"/>
  <c r="L4523" i="2"/>
  <c r="M4523" i="2"/>
  <c r="L4527" i="2"/>
  <c r="M4527" i="2"/>
  <c r="L4531" i="2"/>
  <c r="M4531" i="2"/>
  <c r="L4535" i="2"/>
  <c r="M4535" i="2"/>
  <c r="L4539" i="2"/>
  <c r="M4539" i="2"/>
  <c r="L4543" i="2"/>
  <c r="M4543" i="2"/>
  <c r="L4547" i="2"/>
  <c r="M4547" i="2"/>
  <c r="L4551" i="2"/>
  <c r="M4551" i="2"/>
  <c r="L4555" i="2"/>
  <c r="M4555" i="2"/>
  <c r="L4559" i="2"/>
  <c r="M4559" i="2"/>
  <c r="L4563" i="2"/>
  <c r="M4563" i="2"/>
  <c r="L4567" i="2"/>
  <c r="M4567" i="2"/>
  <c r="L4571" i="2"/>
  <c r="M4571" i="2"/>
  <c r="L4575" i="2"/>
  <c r="M4575" i="2"/>
  <c r="L4579" i="2"/>
  <c r="M4579" i="2"/>
  <c r="L4583" i="2"/>
  <c r="M4583" i="2"/>
  <c r="L4587" i="2"/>
  <c r="M4587" i="2"/>
  <c r="L4591" i="2"/>
  <c r="M4591" i="2"/>
  <c r="L4595" i="2"/>
  <c r="M4595" i="2"/>
  <c r="L4599" i="2"/>
  <c r="M4599" i="2"/>
  <c r="L4603" i="2"/>
  <c r="M4603" i="2"/>
  <c r="L4607" i="2"/>
  <c r="M4607" i="2"/>
  <c r="L4611" i="2"/>
  <c r="M4611" i="2"/>
  <c r="L4615" i="2"/>
  <c r="M4615" i="2"/>
  <c r="L4619" i="2"/>
  <c r="M4619" i="2"/>
  <c r="L4623" i="2"/>
  <c r="M4623" i="2"/>
  <c r="L4627" i="2"/>
  <c r="M4627" i="2"/>
  <c r="L4631" i="2"/>
  <c r="M4631" i="2"/>
  <c r="L4635" i="2"/>
  <c r="M4635" i="2"/>
  <c r="L4639" i="2"/>
  <c r="M4639" i="2"/>
  <c r="L4643" i="2"/>
  <c r="M4643" i="2"/>
  <c r="L4647" i="2"/>
  <c r="M4647" i="2"/>
  <c r="L4651" i="2"/>
  <c r="M4651" i="2"/>
  <c r="L4655" i="2"/>
  <c r="M4655" i="2"/>
  <c r="L4659" i="2"/>
  <c r="M4659" i="2"/>
  <c r="L4663" i="2"/>
  <c r="M4663" i="2"/>
  <c r="L4667" i="2"/>
  <c r="M4667" i="2"/>
  <c r="L4671" i="2"/>
  <c r="M4671" i="2"/>
  <c r="L4675" i="2"/>
  <c r="M4675" i="2"/>
  <c r="L4679" i="2"/>
  <c r="M4679" i="2"/>
  <c r="L4683" i="2"/>
  <c r="M4683" i="2"/>
  <c r="L4687" i="2"/>
  <c r="M4687" i="2"/>
  <c r="L4691" i="2"/>
  <c r="M4691" i="2"/>
  <c r="L4695" i="2"/>
  <c r="M4695" i="2"/>
  <c r="L4699" i="2"/>
  <c r="M4699" i="2"/>
  <c r="L4703" i="2"/>
  <c r="M4703" i="2"/>
  <c r="L4707" i="2"/>
  <c r="M4707" i="2"/>
  <c r="L4711" i="2"/>
  <c r="M4711" i="2"/>
  <c r="L4715" i="2"/>
  <c r="M4715" i="2"/>
  <c r="L4719" i="2"/>
  <c r="M4719" i="2"/>
  <c r="L4723" i="2"/>
  <c r="M4723" i="2"/>
  <c r="L4727" i="2"/>
  <c r="M4727" i="2"/>
  <c r="L4731" i="2"/>
  <c r="M4731" i="2"/>
  <c r="L4735" i="2"/>
  <c r="M4735" i="2"/>
  <c r="L4739" i="2"/>
  <c r="M4739" i="2"/>
  <c r="L4743" i="2"/>
  <c r="M4743" i="2"/>
  <c r="L4747" i="2"/>
  <c r="M4747" i="2"/>
  <c r="L4751" i="2"/>
  <c r="M4751" i="2"/>
  <c r="L4755" i="2"/>
  <c r="M4755" i="2"/>
  <c r="L4759" i="2"/>
  <c r="M4759" i="2"/>
  <c r="L4763" i="2"/>
  <c r="M4763" i="2"/>
  <c r="L4767" i="2"/>
  <c r="M4767" i="2"/>
  <c r="L4771" i="2"/>
  <c r="M4771" i="2"/>
  <c r="L4775" i="2"/>
  <c r="M4775" i="2"/>
  <c r="L4779" i="2"/>
  <c r="M4779" i="2"/>
  <c r="L4783" i="2"/>
  <c r="M4783" i="2"/>
  <c r="L4787" i="2"/>
  <c r="M4787" i="2"/>
  <c r="L4791" i="2"/>
  <c r="M4791" i="2"/>
  <c r="L4795" i="2"/>
  <c r="M4795" i="2"/>
  <c r="L4799" i="2"/>
  <c r="M4799" i="2"/>
  <c r="L4803" i="2"/>
  <c r="M4803" i="2"/>
  <c r="L4807" i="2"/>
  <c r="M4807" i="2"/>
  <c r="L4811" i="2"/>
  <c r="M4811" i="2"/>
  <c r="L4815" i="2"/>
  <c r="M4815" i="2"/>
  <c r="L4819" i="2"/>
  <c r="M4819" i="2"/>
  <c r="L4823" i="2"/>
  <c r="M4823" i="2"/>
  <c r="L4827" i="2"/>
  <c r="M4827" i="2"/>
  <c r="L4831" i="2"/>
  <c r="M4831" i="2"/>
  <c r="L4835" i="2"/>
  <c r="M4835" i="2"/>
  <c r="L4839" i="2"/>
  <c r="M4839" i="2"/>
  <c r="L4843" i="2"/>
  <c r="M4843" i="2"/>
  <c r="L4847" i="2"/>
  <c r="M4847" i="2"/>
  <c r="L4851" i="2"/>
  <c r="M4851" i="2"/>
  <c r="L4855" i="2"/>
  <c r="M4855" i="2"/>
  <c r="L4859" i="2"/>
  <c r="M4859" i="2"/>
  <c r="L4863" i="2"/>
  <c r="M4863" i="2"/>
  <c r="L4867" i="2"/>
  <c r="M4867" i="2"/>
  <c r="L4871" i="2"/>
  <c r="M4871" i="2"/>
  <c r="L4875" i="2"/>
  <c r="M4875" i="2"/>
  <c r="L4879" i="2"/>
  <c r="M4879" i="2"/>
  <c r="L4883" i="2"/>
  <c r="M4883" i="2"/>
  <c r="L4887" i="2"/>
  <c r="M4887" i="2"/>
  <c r="L4891" i="2"/>
  <c r="M4891" i="2"/>
  <c r="L4895" i="2"/>
  <c r="M4895" i="2"/>
  <c r="L4899" i="2"/>
  <c r="M4899" i="2"/>
  <c r="L4903" i="2"/>
  <c r="M4903" i="2"/>
  <c r="L4907" i="2"/>
  <c r="M4907" i="2"/>
  <c r="L4911" i="2"/>
  <c r="M4911" i="2"/>
  <c r="L4915" i="2"/>
  <c r="M4915" i="2"/>
  <c r="L4919" i="2"/>
  <c r="M4919" i="2"/>
  <c r="L4923" i="2"/>
  <c r="M4923" i="2"/>
  <c r="L4927" i="2"/>
  <c r="M4927" i="2"/>
  <c r="L4931" i="2"/>
  <c r="M4931" i="2"/>
  <c r="L4935" i="2"/>
  <c r="M4935" i="2"/>
  <c r="L4939" i="2"/>
  <c r="M4939" i="2"/>
  <c r="L4943" i="2"/>
  <c r="M4943" i="2"/>
  <c r="L4947" i="2"/>
  <c r="M4947" i="2"/>
  <c r="L4951" i="2"/>
  <c r="M4951" i="2"/>
  <c r="L4955" i="2"/>
  <c r="M4955" i="2"/>
  <c r="L4959" i="2"/>
  <c r="M4959" i="2"/>
  <c r="L4963" i="2"/>
  <c r="M4963" i="2"/>
  <c r="L4967" i="2"/>
  <c r="M4967" i="2"/>
  <c r="L4971" i="2"/>
  <c r="M4971" i="2"/>
  <c r="L4975" i="2"/>
  <c r="M4975" i="2"/>
  <c r="L4979" i="2"/>
  <c r="M4979" i="2"/>
  <c r="L4983" i="2"/>
  <c r="M4983" i="2"/>
  <c r="L4987" i="2"/>
  <c r="M4987" i="2"/>
  <c r="L4991" i="2"/>
  <c r="M4991" i="2"/>
  <c r="L4995" i="2"/>
  <c r="M4995" i="2"/>
  <c r="L4999" i="2"/>
  <c r="M4999" i="2"/>
  <c r="L5003" i="2"/>
  <c r="M5003" i="2"/>
  <c r="L5007" i="2"/>
  <c r="M5007" i="2"/>
  <c r="L5011" i="2"/>
  <c r="M5011" i="2"/>
  <c r="L5015" i="2"/>
  <c r="M5015" i="2"/>
  <c r="L5019" i="2"/>
  <c r="M5019" i="2"/>
  <c r="L5023" i="2"/>
  <c r="M5023" i="2"/>
  <c r="L5027" i="2"/>
  <c r="M5027" i="2"/>
  <c r="L5031" i="2"/>
  <c r="M5031" i="2"/>
  <c r="L5035" i="2"/>
  <c r="M5035" i="2"/>
  <c r="L5039" i="2"/>
  <c r="M5039" i="2"/>
  <c r="L5043" i="2"/>
  <c r="M5043" i="2"/>
  <c r="L5047" i="2"/>
  <c r="M5047" i="2"/>
  <c r="L5051" i="2"/>
  <c r="M5051" i="2"/>
  <c r="L5055" i="2"/>
  <c r="M5055" i="2"/>
  <c r="L5059" i="2"/>
  <c r="M5059" i="2"/>
  <c r="L5063" i="2"/>
  <c r="M5063" i="2"/>
  <c r="L5067" i="2"/>
  <c r="M5067" i="2"/>
  <c r="L5071" i="2"/>
  <c r="M5071" i="2"/>
  <c r="L5075" i="2"/>
  <c r="M5075" i="2"/>
  <c r="L5079" i="2"/>
  <c r="M5079" i="2"/>
  <c r="L5083" i="2"/>
  <c r="M5083" i="2"/>
  <c r="L5087" i="2"/>
  <c r="M5087" i="2"/>
  <c r="L5091" i="2"/>
  <c r="M5091" i="2"/>
  <c r="L5095" i="2"/>
  <c r="M5095" i="2"/>
  <c r="L5099" i="2"/>
  <c r="M5099" i="2"/>
  <c r="L5103" i="2"/>
  <c r="M5103" i="2"/>
  <c r="L5107" i="2"/>
  <c r="M5107" i="2"/>
  <c r="L5111" i="2"/>
  <c r="M5111" i="2"/>
  <c r="L5115" i="2"/>
  <c r="M5115" i="2"/>
  <c r="L5119" i="2"/>
  <c r="M5119" i="2"/>
  <c r="L5123" i="2"/>
  <c r="M5123" i="2"/>
  <c r="L5127" i="2"/>
  <c r="M5127" i="2"/>
  <c r="L5131" i="2"/>
  <c r="M5131" i="2"/>
  <c r="L5135" i="2"/>
  <c r="M5135" i="2"/>
  <c r="L5139" i="2"/>
  <c r="M5139" i="2"/>
  <c r="L5143" i="2"/>
  <c r="M5143" i="2"/>
  <c r="L5147" i="2"/>
  <c r="M5147" i="2"/>
  <c r="L5151" i="2"/>
  <c r="M5151" i="2"/>
  <c r="L5155" i="2"/>
  <c r="M5155" i="2"/>
  <c r="L5159" i="2"/>
  <c r="M5159" i="2"/>
  <c r="L5163" i="2"/>
  <c r="M5163" i="2"/>
  <c r="L5167" i="2"/>
  <c r="M5167" i="2"/>
  <c r="L5171" i="2"/>
  <c r="M5171" i="2"/>
  <c r="L5175" i="2"/>
  <c r="M5175" i="2"/>
  <c r="L5179" i="2"/>
  <c r="M5179" i="2"/>
  <c r="L5183" i="2"/>
  <c r="M5183" i="2"/>
  <c r="L5187" i="2"/>
  <c r="M5187" i="2"/>
  <c r="L5191" i="2"/>
  <c r="M5191" i="2"/>
  <c r="L5195" i="2"/>
  <c r="M5195" i="2"/>
  <c r="L5199" i="2"/>
  <c r="M5199" i="2"/>
  <c r="L5203" i="2"/>
  <c r="M5203" i="2"/>
  <c r="L5207" i="2"/>
  <c r="M5207" i="2"/>
  <c r="L5211" i="2"/>
  <c r="M5211" i="2"/>
  <c r="L5215" i="2"/>
  <c r="M5215" i="2"/>
  <c r="L5219" i="2"/>
  <c r="M5219" i="2"/>
  <c r="L5223" i="2"/>
  <c r="M5223" i="2"/>
  <c r="L5227" i="2"/>
  <c r="M5227" i="2"/>
  <c r="L5231" i="2"/>
  <c r="M5231" i="2"/>
  <c r="L5235" i="2"/>
  <c r="M5235" i="2"/>
  <c r="L5239" i="2"/>
  <c r="M5239" i="2"/>
  <c r="L5243" i="2"/>
  <c r="M5243" i="2"/>
  <c r="L5247" i="2"/>
  <c r="M5247" i="2"/>
  <c r="L5251" i="2"/>
  <c r="M5251" i="2"/>
  <c r="L5255" i="2"/>
  <c r="M5255" i="2"/>
  <c r="L5259" i="2"/>
  <c r="M5259" i="2"/>
  <c r="L5263" i="2"/>
  <c r="M5263" i="2"/>
  <c r="L5267" i="2"/>
  <c r="M5267" i="2"/>
  <c r="L5271" i="2"/>
  <c r="M5271" i="2"/>
  <c r="L5275" i="2"/>
  <c r="M5275" i="2"/>
  <c r="L5279" i="2"/>
  <c r="M5279" i="2"/>
  <c r="L5283" i="2"/>
  <c r="M5283" i="2"/>
  <c r="L5287" i="2"/>
  <c r="M5287" i="2"/>
  <c r="L5291" i="2"/>
  <c r="M5291" i="2"/>
  <c r="L5295" i="2"/>
  <c r="M5295" i="2"/>
  <c r="L5299" i="2"/>
  <c r="M5299" i="2"/>
  <c r="L5303" i="2"/>
  <c r="M5303" i="2"/>
  <c r="L5307" i="2"/>
  <c r="M5307" i="2"/>
  <c r="L5311" i="2"/>
  <c r="M5311" i="2"/>
  <c r="L5315" i="2"/>
  <c r="M5315" i="2"/>
  <c r="L5319" i="2"/>
  <c r="M5319" i="2"/>
  <c r="L5323" i="2"/>
  <c r="M5323" i="2"/>
  <c r="L5327" i="2"/>
  <c r="M5327" i="2"/>
  <c r="L5331" i="2"/>
  <c r="M5331" i="2"/>
  <c r="L5335" i="2"/>
  <c r="M5335" i="2"/>
  <c r="L5339" i="2"/>
  <c r="M5339" i="2"/>
  <c r="L5343" i="2"/>
  <c r="M5343" i="2"/>
  <c r="L5347" i="2"/>
  <c r="M5347" i="2"/>
  <c r="L5351" i="2"/>
  <c r="M5351" i="2"/>
  <c r="L5355" i="2"/>
  <c r="M5355" i="2"/>
  <c r="L5359" i="2"/>
  <c r="M5359" i="2"/>
  <c r="L5363" i="2"/>
  <c r="M5363" i="2"/>
  <c r="L5367" i="2"/>
  <c r="M5367" i="2"/>
  <c r="L5371" i="2"/>
  <c r="M5371" i="2"/>
  <c r="L5375" i="2"/>
  <c r="M5375" i="2"/>
  <c r="L5379" i="2"/>
  <c r="M5379" i="2"/>
  <c r="L5383" i="2"/>
  <c r="M5383" i="2"/>
  <c r="L5387" i="2"/>
  <c r="M5387" i="2"/>
  <c r="L5391" i="2"/>
  <c r="M5391" i="2"/>
  <c r="L5395" i="2"/>
  <c r="M5395" i="2"/>
  <c r="L5399" i="2"/>
  <c r="M5399" i="2"/>
  <c r="L5403" i="2"/>
  <c r="M5403" i="2"/>
  <c r="L5407" i="2"/>
  <c r="M5407" i="2"/>
  <c r="L5411" i="2"/>
  <c r="M5411" i="2"/>
  <c r="L5415" i="2"/>
  <c r="M5415" i="2"/>
  <c r="L5419" i="2"/>
  <c r="M5419" i="2"/>
  <c r="L5423" i="2"/>
  <c r="M5423" i="2"/>
  <c r="L5427" i="2"/>
  <c r="M5427" i="2"/>
  <c r="L5431" i="2"/>
  <c r="M5431" i="2"/>
  <c r="L5435" i="2"/>
  <c r="M5435" i="2"/>
  <c r="L5439" i="2"/>
  <c r="M5439" i="2"/>
  <c r="L5443" i="2"/>
  <c r="M5443" i="2"/>
  <c r="L5447" i="2"/>
  <c r="M5447" i="2"/>
  <c r="L5451" i="2"/>
  <c r="M5451" i="2"/>
  <c r="L5455" i="2"/>
  <c r="M5455" i="2"/>
  <c r="L5459" i="2"/>
  <c r="M5459" i="2"/>
  <c r="L5463" i="2"/>
  <c r="M5463" i="2"/>
  <c r="L5467" i="2"/>
  <c r="M5467" i="2"/>
  <c r="L5471" i="2"/>
  <c r="M5471" i="2"/>
  <c r="L5475" i="2"/>
  <c r="M5475" i="2"/>
  <c r="L5479" i="2"/>
  <c r="M5479" i="2"/>
  <c r="L5483" i="2"/>
  <c r="M5483" i="2"/>
  <c r="L5487" i="2"/>
  <c r="M5487" i="2"/>
  <c r="L5491" i="2"/>
  <c r="M5491" i="2"/>
  <c r="L5495" i="2"/>
  <c r="M5495" i="2"/>
  <c r="L5499" i="2"/>
  <c r="M5499" i="2"/>
  <c r="L5503" i="2"/>
  <c r="M5503" i="2"/>
  <c r="L5507" i="2"/>
  <c r="M5507" i="2"/>
  <c r="L5511" i="2"/>
  <c r="M5511" i="2"/>
  <c r="L5515" i="2"/>
  <c r="M5515" i="2"/>
  <c r="L5519" i="2"/>
  <c r="M5519" i="2"/>
  <c r="L5523" i="2"/>
  <c r="M5523" i="2"/>
  <c r="L5527" i="2"/>
  <c r="M5527" i="2"/>
  <c r="L5531" i="2"/>
  <c r="M5531" i="2"/>
  <c r="L5535" i="2"/>
  <c r="M5535" i="2"/>
  <c r="L5539" i="2"/>
  <c r="M5539" i="2"/>
  <c r="L5543" i="2"/>
  <c r="M5543" i="2"/>
  <c r="L5547" i="2"/>
  <c r="M5547" i="2"/>
  <c r="L5551" i="2"/>
  <c r="M5551" i="2"/>
  <c r="L5555" i="2"/>
  <c r="M5555" i="2"/>
  <c r="L5559" i="2"/>
  <c r="M5559" i="2"/>
  <c r="L5563" i="2"/>
  <c r="M5563" i="2"/>
  <c r="L5567" i="2"/>
  <c r="M5567" i="2"/>
  <c r="L5571" i="2"/>
  <c r="M5571" i="2"/>
  <c r="L5575" i="2"/>
  <c r="M5575" i="2"/>
  <c r="L5579" i="2"/>
  <c r="M5579" i="2"/>
  <c r="L5583" i="2"/>
  <c r="M5583" i="2"/>
  <c r="L5587" i="2"/>
  <c r="M5587" i="2"/>
  <c r="L5591" i="2"/>
  <c r="M5591" i="2"/>
  <c r="L5595" i="2"/>
  <c r="M5595" i="2"/>
  <c r="L5599" i="2"/>
  <c r="M5599" i="2"/>
  <c r="L5603" i="2"/>
  <c r="M5603" i="2"/>
  <c r="L5607" i="2"/>
  <c r="M5607" i="2"/>
  <c r="L5611" i="2"/>
  <c r="M5611" i="2"/>
  <c r="L5615" i="2"/>
  <c r="M5615" i="2"/>
  <c r="L5619" i="2"/>
  <c r="M5619" i="2"/>
  <c r="L5623" i="2"/>
  <c r="M5623" i="2"/>
  <c r="L5627" i="2"/>
  <c r="M5627" i="2"/>
  <c r="L5631" i="2"/>
  <c r="M5631" i="2"/>
  <c r="L5635" i="2"/>
  <c r="M5635" i="2"/>
  <c r="L5639" i="2"/>
  <c r="M5639" i="2"/>
  <c r="L5643" i="2"/>
  <c r="M5643" i="2"/>
  <c r="L5647" i="2"/>
  <c r="M5647" i="2"/>
  <c r="L5651" i="2"/>
  <c r="M5651" i="2"/>
  <c r="L5655" i="2"/>
  <c r="M5655" i="2"/>
  <c r="L5659" i="2"/>
  <c r="M5659" i="2"/>
  <c r="L5663" i="2"/>
  <c r="M5663" i="2"/>
  <c r="L5667" i="2"/>
  <c r="M5667" i="2"/>
  <c r="L5671" i="2"/>
  <c r="M5671" i="2"/>
  <c r="L5675" i="2"/>
  <c r="M5675" i="2"/>
  <c r="L5679" i="2"/>
  <c r="M5679" i="2"/>
  <c r="L5683" i="2"/>
  <c r="M5683" i="2"/>
  <c r="L5687" i="2"/>
  <c r="M5687" i="2"/>
  <c r="L5691" i="2"/>
  <c r="M5691" i="2"/>
  <c r="L5695" i="2"/>
  <c r="M5695" i="2"/>
  <c r="L5699" i="2"/>
  <c r="M5699" i="2"/>
  <c r="L5703" i="2"/>
  <c r="M5703" i="2"/>
  <c r="L5707" i="2"/>
  <c r="M5707" i="2"/>
  <c r="L5711" i="2"/>
  <c r="M5711" i="2"/>
  <c r="L5715" i="2"/>
  <c r="M5715" i="2"/>
  <c r="L5719" i="2"/>
  <c r="M5719" i="2"/>
  <c r="L5723" i="2"/>
  <c r="M5723" i="2"/>
  <c r="L5727" i="2"/>
  <c r="M5727" i="2"/>
  <c r="L5731" i="2"/>
  <c r="M5731" i="2"/>
  <c r="L5735" i="2"/>
  <c r="M5735" i="2"/>
  <c r="L5739" i="2"/>
  <c r="M5739" i="2"/>
  <c r="L5743" i="2"/>
  <c r="M5743" i="2"/>
  <c r="L5747" i="2"/>
  <c r="M5747" i="2"/>
  <c r="L5751" i="2"/>
  <c r="M5751" i="2"/>
  <c r="L5755" i="2"/>
  <c r="M5755" i="2"/>
  <c r="L5759" i="2"/>
  <c r="M5759" i="2"/>
  <c r="L5763" i="2"/>
  <c r="M5763" i="2"/>
  <c r="L5767" i="2"/>
  <c r="M5767" i="2"/>
  <c r="L5771" i="2"/>
  <c r="M5771" i="2"/>
  <c r="L5775" i="2"/>
  <c r="M5775" i="2"/>
  <c r="L5779" i="2"/>
  <c r="M5779" i="2"/>
  <c r="L5783" i="2"/>
  <c r="M5783" i="2"/>
  <c r="L5787" i="2"/>
  <c r="M5787" i="2"/>
  <c r="L5791" i="2"/>
  <c r="M5791" i="2"/>
  <c r="L5795" i="2"/>
  <c r="M5795" i="2"/>
  <c r="L5799" i="2"/>
  <c r="M5799" i="2"/>
  <c r="L5803" i="2"/>
  <c r="M5803" i="2"/>
  <c r="L5807" i="2"/>
  <c r="M5807" i="2"/>
  <c r="L5811" i="2"/>
  <c r="M5811" i="2"/>
  <c r="L5815" i="2"/>
  <c r="M5815" i="2"/>
  <c r="L5819" i="2"/>
  <c r="M5819" i="2"/>
  <c r="L5823" i="2"/>
  <c r="M5823" i="2"/>
  <c r="L5827" i="2"/>
  <c r="M5827" i="2"/>
  <c r="L5831" i="2"/>
  <c r="M5831" i="2"/>
  <c r="L5835" i="2"/>
  <c r="M5835" i="2"/>
  <c r="L5839" i="2"/>
  <c r="M5839" i="2"/>
  <c r="L5843" i="2"/>
  <c r="M5843" i="2"/>
  <c r="L5847" i="2"/>
  <c r="M5847" i="2"/>
  <c r="L5851" i="2"/>
  <c r="M5851" i="2"/>
  <c r="L5855" i="2"/>
  <c r="M5855" i="2"/>
  <c r="L5859" i="2"/>
  <c r="M5859" i="2"/>
  <c r="L5863" i="2"/>
  <c r="M5863" i="2"/>
  <c r="L5867" i="2"/>
  <c r="M5867" i="2"/>
  <c r="L5871" i="2"/>
  <c r="M5871" i="2"/>
  <c r="L5875" i="2"/>
  <c r="M5875" i="2"/>
  <c r="L5879" i="2"/>
  <c r="M5879" i="2"/>
  <c r="L5883" i="2"/>
  <c r="M5883" i="2"/>
  <c r="L5887" i="2"/>
  <c r="M5887" i="2"/>
  <c r="L5891" i="2"/>
  <c r="M5891" i="2"/>
  <c r="L5895" i="2"/>
  <c r="M5895" i="2"/>
  <c r="L5899" i="2"/>
  <c r="M5899" i="2"/>
  <c r="L5903" i="2"/>
  <c r="M5903" i="2"/>
  <c r="L5907" i="2"/>
  <c r="M5907" i="2"/>
  <c r="L5911" i="2"/>
  <c r="M5911" i="2"/>
  <c r="L5915" i="2"/>
  <c r="M5915" i="2"/>
  <c r="L5919" i="2"/>
  <c r="M5919" i="2"/>
  <c r="L5923" i="2"/>
  <c r="M5923" i="2"/>
  <c r="L5927" i="2"/>
  <c r="M5927" i="2"/>
  <c r="L5931" i="2"/>
  <c r="M5931" i="2"/>
  <c r="L5935" i="2"/>
  <c r="M5935" i="2"/>
  <c r="L5939" i="2"/>
  <c r="M5939" i="2"/>
  <c r="L5943" i="2"/>
  <c r="M5943" i="2"/>
  <c r="L5947" i="2"/>
  <c r="M5947" i="2"/>
  <c r="L5951" i="2"/>
  <c r="M5951" i="2"/>
  <c r="L5955" i="2"/>
  <c r="M5955" i="2"/>
  <c r="L5959" i="2"/>
  <c r="M5959" i="2"/>
  <c r="L5963" i="2"/>
  <c r="M5963" i="2"/>
  <c r="L5967" i="2"/>
  <c r="M5967" i="2"/>
  <c r="L5971" i="2"/>
  <c r="M5971" i="2"/>
  <c r="L5975" i="2"/>
  <c r="M5975" i="2"/>
  <c r="L5979" i="2"/>
  <c r="M5979" i="2"/>
  <c r="L5983" i="2"/>
  <c r="M5983" i="2"/>
  <c r="L5987" i="2"/>
  <c r="M5987" i="2"/>
  <c r="L5991" i="2"/>
  <c r="M5991" i="2"/>
  <c r="L5995" i="2"/>
  <c r="M5995" i="2"/>
  <c r="L5999" i="2"/>
  <c r="M5999" i="2"/>
  <c r="L6003" i="2"/>
  <c r="M6003" i="2"/>
  <c r="L6007" i="2"/>
  <c r="M6007" i="2"/>
  <c r="L6011" i="2"/>
  <c r="M6011" i="2"/>
  <c r="L6015" i="2"/>
  <c r="M6015" i="2"/>
  <c r="L6019" i="2"/>
  <c r="M6019" i="2"/>
  <c r="L6023" i="2"/>
  <c r="M6023" i="2"/>
  <c r="L6027" i="2"/>
  <c r="M6027" i="2"/>
  <c r="L6031" i="2"/>
  <c r="M6031" i="2"/>
  <c r="L6035" i="2"/>
  <c r="M6035" i="2"/>
  <c r="L6039" i="2"/>
  <c r="M6039" i="2"/>
  <c r="L6043" i="2"/>
  <c r="M6043" i="2"/>
  <c r="L6047" i="2"/>
  <c r="M6047" i="2"/>
  <c r="L6051" i="2"/>
  <c r="M6051" i="2"/>
  <c r="L6055" i="2"/>
  <c r="M6055" i="2"/>
  <c r="L6059" i="2"/>
  <c r="M6059" i="2"/>
  <c r="L6063" i="2"/>
  <c r="M6063" i="2"/>
  <c r="L6067" i="2"/>
  <c r="M6067" i="2"/>
  <c r="L6071" i="2"/>
  <c r="M6071" i="2"/>
  <c r="L6075" i="2"/>
  <c r="M6075" i="2"/>
  <c r="L6079" i="2"/>
  <c r="M6079" i="2"/>
  <c r="L6083" i="2"/>
  <c r="M6083" i="2"/>
  <c r="L6087" i="2"/>
  <c r="M6087" i="2"/>
  <c r="L6091" i="2"/>
  <c r="M6091" i="2"/>
  <c r="L6095" i="2"/>
  <c r="M6095" i="2"/>
  <c r="L6099" i="2"/>
  <c r="M6099" i="2"/>
  <c r="L6103" i="2"/>
  <c r="M6103" i="2"/>
  <c r="L6107" i="2"/>
  <c r="M6107" i="2"/>
  <c r="L6111" i="2"/>
  <c r="M6111" i="2"/>
  <c r="L6115" i="2"/>
  <c r="M6115" i="2"/>
  <c r="L6119" i="2"/>
  <c r="M6119" i="2"/>
  <c r="L6123" i="2"/>
  <c r="M6123" i="2"/>
  <c r="L6127" i="2"/>
  <c r="M6127" i="2"/>
  <c r="L6131" i="2"/>
  <c r="M6131" i="2"/>
  <c r="L6135" i="2"/>
  <c r="M6135" i="2"/>
  <c r="L6139" i="2"/>
  <c r="M6139" i="2"/>
  <c r="L6143" i="2"/>
  <c r="M6143" i="2"/>
  <c r="L6147" i="2"/>
  <c r="M6147" i="2"/>
  <c r="L6151" i="2"/>
  <c r="M6151" i="2"/>
  <c r="L6155" i="2"/>
  <c r="M6155" i="2"/>
  <c r="L6159" i="2"/>
  <c r="M6159" i="2"/>
  <c r="L6163" i="2"/>
  <c r="M6163" i="2"/>
  <c r="L6167" i="2"/>
  <c r="M6167" i="2"/>
  <c r="L6171" i="2"/>
  <c r="M6171" i="2"/>
  <c r="L6175" i="2"/>
  <c r="M6175" i="2"/>
  <c r="L6179" i="2"/>
  <c r="M6179" i="2"/>
  <c r="L6183" i="2"/>
  <c r="M6183" i="2"/>
  <c r="L6187" i="2"/>
  <c r="M6187" i="2"/>
  <c r="L6191" i="2"/>
  <c r="M6191" i="2"/>
  <c r="L6195" i="2"/>
  <c r="M6195" i="2"/>
  <c r="L6199" i="2"/>
  <c r="M6199" i="2"/>
  <c r="L6203" i="2"/>
  <c r="M6203" i="2"/>
  <c r="L6207" i="2"/>
  <c r="M6207" i="2"/>
  <c r="L6211" i="2"/>
  <c r="M6211" i="2"/>
  <c r="L6215" i="2"/>
  <c r="M6215" i="2"/>
  <c r="L6219" i="2"/>
  <c r="M6219" i="2"/>
  <c r="L6223" i="2"/>
  <c r="M6223" i="2"/>
  <c r="L6227" i="2"/>
  <c r="M6227" i="2"/>
  <c r="L6231" i="2"/>
  <c r="M6231" i="2"/>
  <c r="L6235" i="2"/>
  <c r="M6235" i="2"/>
  <c r="L6239" i="2"/>
  <c r="M6239" i="2"/>
  <c r="L6243" i="2"/>
  <c r="M6243" i="2"/>
  <c r="L6247" i="2"/>
  <c r="M6247" i="2"/>
  <c r="L6251" i="2"/>
  <c r="M6251" i="2"/>
  <c r="L6255" i="2"/>
  <c r="M6255" i="2"/>
  <c r="L6259" i="2"/>
  <c r="M6259" i="2"/>
  <c r="L6263" i="2"/>
  <c r="M6263" i="2"/>
  <c r="L6267" i="2"/>
  <c r="M6267" i="2"/>
  <c r="L6271" i="2"/>
  <c r="M6271" i="2"/>
  <c r="L6275" i="2"/>
  <c r="M6275" i="2"/>
  <c r="L6279" i="2"/>
  <c r="M6279" i="2"/>
  <c r="L6283" i="2"/>
  <c r="M6283" i="2"/>
  <c r="L6287" i="2"/>
  <c r="M6287" i="2"/>
  <c r="L6291" i="2"/>
  <c r="M6291" i="2"/>
  <c r="L6295" i="2"/>
  <c r="M6295" i="2"/>
  <c r="L6299" i="2"/>
  <c r="M6299" i="2"/>
  <c r="L6303" i="2"/>
  <c r="M6303" i="2"/>
  <c r="L6307" i="2"/>
  <c r="M6307" i="2"/>
  <c r="L6311" i="2"/>
  <c r="M6311" i="2"/>
  <c r="L6315" i="2"/>
  <c r="M6315" i="2"/>
  <c r="L6319" i="2"/>
  <c r="M6319" i="2"/>
  <c r="L6323" i="2"/>
  <c r="M6323" i="2"/>
  <c r="L6327" i="2"/>
  <c r="M6327" i="2"/>
  <c r="L6331" i="2"/>
  <c r="M6331" i="2"/>
  <c r="L6335" i="2"/>
  <c r="M6335" i="2"/>
  <c r="M3180" i="2"/>
  <c r="O3180" i="2" s="1"/>
  <c r="P3180" i="2" s="1"/>
  <c r="O3181" i="2"/>
  <c r="P3181" i="2" s="1"/>
  <c r="N3182" i="2"/>
  <c r="O3182" i="2"/>
  <c r="P3182" i="2" s="1"/>
  <c r="N3183" i="2"/>
  <c r="M3184" i="2"/>
  <c r="O3184" i="2" s="1"/>
  <c r="P3184" i="2" s="1"/>
  <c r="O3185" i="2"/>
  <c r="P3185" i="2" s="1"/>
  <c r="N3186" i="2"/>
  <c r="O3186" i="2"/>
  <c r="P3186" i="2" s="1"/>
  <c r="N3187" i="2"/>
  <c r="M3188" i="2"/>
  <c r="O3188" i="2" s="1"/>
  <c r="P3188" i="2" s="1"/>
  <c r="O3189" i="2"/>
  <c r="P3189" i="2" s="1"/>
  <c r="N3190" i="2"/>
  <c r="O3190" i="2"/>
  <c r="P3190" i="2" s="1"/>
  <c r="N3191" i="2"/>
  <c r="M3192" i="2"/>
  <c r="O3192" i="2" s="1"/>
  <c r="P3192" i="2" s="1"/>
  <c r="O3193" i="2"/>
  <c r="P3193" i="2" s="1"/>
  <c r="N3194" i="2"/>
  <c r="O3194" i="2"/>
  <c r="P3194" i="2" s="1"/>
  <c r="N3195" i="2"/>
  <c r="M3196" i="2"/>
  <c r="O3196" i="2" s="1"/>
  <c r="P3196" i="2" s="1"/>
  <c r="O3197" i="2"/>
  <c r="P3197" i="2" s="1"/>
  <c r="N3198" i="2"/>
  <c r="O3198" i="2"/>
  <c r="P3198" i="2" s="1"/>
  <c r="N3199" i="2"/>
  <c r="M3200" i="2"/>
  <c r="O3200" i="2" s="1"/>
  <c r="P3200" i="2" s="1"/>
  <c r="O3201" i="2"/>
  <c r="P3201" i="2" s="1"/>
  <c r="N3202" i="2"/>
  <c r="O3202" i="2"/>
  <c r="P3202" i="2" s="1"/>
  <c r="N3203" i="2"/>
  <c r="M3204" i="2"/>
  <c r="O3204" i="2" s="1"/>
  <c r="P3204" i="2" s="1"/>
  <c r="O3205" i="2"/>
  <c r="P3205" i="2" s="1"/>
  <c r="N3206" i="2"/>
  <c r="O3206" i="2"/>
  <c r="P3206" i="2" s="1"/>
  <c r="N3207" i="2"/>
  <c r="M3208" i="2"/>
  <c r="O3208" i="2" s="1"/>
  <c r="P3208" i="2" s="1"/>
  <c r="O3209" i="2"/>
  <c r="P3209" i="2" s="1"/>
  <c r="N3210" i="2"/>
  <c r="O3210" i="2"/>
  <c r="P3210" i="2" s="1"/>
  <c r="N3211" i="2"/>
  <c r="M3212" i="2"/>
  <c r="O3212" i="2" s="1"/>
  <c r="P3212" i="2" s="1"/>
  <c r="O3213" i="2"/>
  <c r="P3213" i="2" s="1"/>
  <c r="N3214" i="2"/>
  <c r="O3214" i="2"/>
  <c r="P3214" i="2" s="1"/>
  <c r="N3215" i="2"/>
  <c r="M3216" i="2"/>
  <c r="O3216" i="2" s="1"/>
  <c r="P3216" i="2" s="1"/>
  <c r="O3217" i="2"/>
  <c r="P3217" i="2" s="1"/>
  <c r="N3218" i="2"/>
  <c r="O3218" i="2"/>
  <c r="P3218" i="2" s="1"/>
  <c r="N3219" i="2"/>
  <c r="M3220" i="2"/>
  <c r="O3220" i="2" s="1"/>
  <c r="P3220" i="2" s="1"/>
  <c r="O3221" i="2"/>
  <c r="P3221" i="2" s="1"/>
  <c r="N3222" i="2"/>
  <c r="O3222" i="2"/>
  <c r="P3222" i="2" s="1"/>
  <c r="N3223" i="2"/>
  <c r="M3224" i="2"/>
  <c r="O3224" i="2" s="1"/>
  <c r="P3224" i="2" s="1"/>
  <c r="O3225" i="2"/>
  <c r="P3225" i="2" s="1"/>
  <c r="N3226" i="2"/>
  <c r="O3226" i="2"/>
  <c r="P3226" i="2" s="1"/>
  <c r="N3227" i="2"/>
  <c r="M3228" i="2"/>
  <c r="O3228" i="2" s="1"/>
  <c r="P3228" i="2" s="1"/>
  <c r="O3229" i="2"/>
  <c r="P3229" i="2" s="1"/>
  <c r="N3230" i="2"/>
  <c r="O3230" i="2"/>
  <c r="P3230" i="2" s="1"/>
  <c r="N3231" i="2"/>
  <c r="M3232" i="2"/>
  <c r="O3232" i="2" s="1"/>
  <c r="P3232" i="2" s="1"/>
  <c r="O3233" i="2"/>
  <c r="P3233" i="2" s="1"/>
  <c r="N3234" i="2"/>
  <c r="O3234" i="2"/>
  <c r="P3234" i="2" s="1"/>
  <c r="N3235" i="2"/>
  <c r="M3236" i="2"/>
  <c r="O3236" i="2" s="1"/>
  <c r="P3236" i="2" s="1"/>
  <c r="O3237" i="2"/>
  <c r="P3237" i="2" s="1"/>
  <c r="N3238" i="2"/>
  <c r="O3238" i="2"/>
  <c r="P3238" i="2" s="1"/>
  <c r="N3239" i="2"/>
  <c r="M3240" i="2"/>
  <c r="O3240" i="2" s="1"/>
  <c r="P3240" i="2" s="1"/>
  <c r="O3241" i="2"/>
  <c r="P3241" i="2" s="1"/>
  <c r="N3242" i="2"/>
  <c r="O3242" i="2"/>
  <c r="P3242" i="2" s="1"/>
  <c r="N3243" i="2"/>
  <c r="M3244" i="2"/>
  <c r="O3244" i="2" s="1"/>
  <c r="P3244" i="2" s="1"/>
  <c r="O3245" i="2"/>
  <c r="P3245" i="2" s="1"/>
  <c r="N3246" i="2"/>
  <c r="O3246" i="2"/>
  <c r="P3246" i="2" s="1"/>
  <c r="N3247" i="2"/>
  <c r="M3248" i="2"/>
  <c r="O3248" i="2" s="1"/>
  <c r="P3248" i="2" s="1"/>
  <c r="O3249" i="2"/>
  <c r="P3249" i="2" s="1"/>
  <c r="N3250" i="2"/>
  <c r="O3250" i="2"/>
  <c r="P3250" i="2" s="1"/>
  <c r="N3251" i="2"/>
  <c r="M3252" i="2"/>
  <c r="O3252" i="2" s="1"/>
  <c r="P3252" i="2" s="1"/>
  <c r="O3253" i="2"/>
  <c r="P3253" i="2" s="1"/>
  <c r="N3254" i="2"/>
  <c r="O3254" i="2"/>
  <c r="P3254" i="2" s="1"/>
  <c r="N3255" i="2"/>
  <c r="M3256" i="2"/>
  <c r="O3256" i="2" s="1"/>
  <c r="P3256" i="2" s="1"/>
  <c r="O3257" i="2"/>
  <c r="P3257" i="2" s="1"/>
  <c r="N3258" i="2"/>
  <c r="O3258" i="2"/>
  <c r="P3258" i="2" s="1"/>
  <c r="N3259" i="2"/>
  <c r="M3260" i="2"/>
  <c r="O3260" i="2" s="1"/>
  <c r="P3260" i="2" s="1"/>
  <c r="O3261" i="2"/>
  <c r="P3261" i="2" s="1"/>
  <c r="N3262" i="2"/>
  <c r="O3262" i="2"/>
  <c r="P3262" i="2" s="1"/>
  <c r="N3263" i="2"/>
  <c r="M3264" i="2"/>
  <c r="O3264" i="2" s="1"/>
  <c r="P3264" i="2" s="1"/>
  <c r="O3265" i="2"/>
  <c r="P3265" i="2" s="1"/>
  <c r="N3266" i="2"/>
  <c r="O3266" i="2"/>
  <c r="P3266" i="2" s="1"/>
  <c r="N3267" i="2"/>
  <c r="M3268" i="2"/>
  <c r="O3268" i="2" s="1"/>
  <c r="P3268" i="2" s="1"/>
  <c r="O3269" i="2"/>
  <c r="P3269" i="2" s="1"/>
  <c r="N3270" i="2"/>
  <c r="O3270" i="2"/>
  <c r="P3270" i="2" s="1"/>
  <c r="N3271" i="2"/>
  <c r="M3272" i="2"/>
  <c r="O3272" i="2" s="1"/>
  <c r="P3272" i="2" s="1"/>
  <c r="O3273" i="2"/>
  <c r="P3273" i="2" s="1"/>
  <c r="N3274" i="2"/>
  <c r="O3274" i="2"/>
  <c r="P3274" i="2" s="1"/>
  <c r="N3275" i="2"/>
  <c r="M3276" i="2"/>
  <c r="O3276" i="2" s="1"/>
  <c r="P3276" i="2" s="1"/>
  <c r="O3277" i="2"/>
  <c r="P3277" i="2" s="1"/>
  <c r="N3278" i="2"/>
  <c r="O3278" i="2"/>
  <c r="P3278" i="2" s="1"/>
  <c r="N3279" i="2"/>
  <c r="M3280" i="2"/>
  <c r="O3280" i="2" s="1"/>
  <c r="P3280" i="2" s="1"/>
  <c r="O3281" i="2"/>
  <c r="P3281" i="2" s="1"/>
  <c r="N3282" i="2"/>
  <c r="O3282" i="2"/>
  <c r="P3282" i="2" s="1"/>
  <c r="N3283" i="2"/>
  <c r="M3284" i="2"/>
  <c r="O3284" i="2" s="1"/>
  <c r="P3284" i="2" s="1"/>
  <c r="O3285" i="2"/>
  <c r="P3285" i="2" s="1"/>
  <c r="N3286" i="2"/>
  <c r="O3286" i="2"/>
  <c r="P3286" i="2" s="1"/>
  <c r="N3287" i="2"/>
  <c r="M3288" i="2"/>
  <c r="O3288" i="2" s="1"/>
  <c r="P3288" i="2" s="1"/>
  <c r="O3289" i="2"/>
  <c r="P3289" i="2" s="1"/>
  <c r="N3290" i="2"/>
  <c r="O3290" i="2"/>
  <c r="P3290" i="2" s="1"/>
  <c r="N3291" i="2"/>
  <c r="M3292" i="2"/>
  <c r="O3292" i="2" s="1"/>
  <c r="P3292" i="2" s="1"/>
  <c r="O3293" i="2"/>
  <c r="P3293" i="2" s="1"/>
  <c r="N3294" i="2"/>
  <c r="O3294" i="2"/>
  <c r="P3294" i="2" s="1"/>
  <c r="N3295" i="2"/>
  <c r="M3296" i="2"/>
  <c r="O3296" i="2" s="1"/>
  <c r="P3296" i="2" s="1"/>
  <c r="O3297" i="2"/>
  <c r="P3297" i="2" s="1"/>
  <c r="N3298" i="2"/>
  <c r="O3298" i="2"/>
  <c r="P3298" i="2" s="1"/>
  <c r="N3299" i="2"/>
  <c r="M3300" i="2"/>
  <c r="O3300" i="2" s="1"/>
  <c r="P3300" i="2" s="1"/>
  <c r="O3301" i="2"/>
  <c r="P3301" i="2" s="1"/>
  <c r="N3302" i="2"/>
  <c r="O3302" i="2"/>
  <c r="P3302" i="2" s="1"/>
  <c r="N3303" i="2"/>
  <c r="M3304" i="2"/>
  <c r="O3304" i="2" s="1"/>
  <c r="P3304" i="2" s="1"/>
  <c r="O3305" i="2"/>
  <c r="P3305" i="2" s="1"/>
  <c r="N3306" i="2"/>
  <c r="O3306" i="2"/>
  <c r="P3306" i="2" s="1"/>
  <c r="N3307" i="2"/>
  <c r="M3308" i="2"/>
  <c r="O3308" i="2" s="1"/>
  <c r="P3308" i="2" s="1"/>
  <c r="O3309" i="2"/>
  <c r="P3309" i="2" s="1"/>
  <c r="N3310" i="2"/>
  <c r="O3310" i="2"/>
  <c r="P3310" i="2" s="1"/>
  <c r="N3311" i="2"/>
  <c r="M3312" i="2"/>
  <c r="O3312" i="2" s="1"/>
  <c r="P3312" i="2" s="1"/>
  <c r="O3313" i="2"/>
  <c r="P3313" i="2" s="1"/>
  <c r="N3314" i="2"/>
  <c r="O3314" i="2"/>
  <c r="P3314" i="2" s="1"/>
  <c r="N3315" i="2"/>
  <c r="M3316" i="2"/>
  <c r="O3316" i="2" s="1"/>
  <c r="P3316" i="2" s="1"/>
  <c r="O3317" i="2"/>
  <c r="P3317" i="2" s="1"/>
  <c r="N3318" i="2"/>
  <c r="O3318" i="2"/>
  <c r="P3318" i="2" s="1"/>
  <c r="N3319" i="2"/>
  <c r="M3320" i="2"/>
  <c r="O3320" i="2" s="1"/>
  <c r="P3320" i="2" s="1"/>
  <c r="O3321" i="2"/>
  <c r="P3321" i="2" s="1"/>
  <c r="N3322" i="2"/>
  <c r="O3322" i="2"/>
  <c r="P3322" i="2" s="1"/>
  <c r="N3323" i="2"/>
  <c r="M3324" i="2"/>
  <c r="O3324" i="2" s="1"/>
  <c r="P3324" i="2" s="1"/>
  <c r="O3325" i="2"/>
  <c r="P3325" i="2" s="1"/>
  <c r="N3326" i="2"/>
  <c r="O3326" i="2"/>
  <c r="P3326" i="2" s="1"/>
  <c r="N3327" i="2"/>
  <c r="M3328" i="2"/>
  <c r="O3328" i="2" s="1"/>
  <c r="P3328" i="2" s="1"/>
  <c r="O3329" i="2"/>
  <c r="P3329" i="2" s="1"/>
  <c r="N3330" i="2"/>
  <c r="O3330" i="2"/>
  <c r="P3330" i="2" s="1"/>
  <c r="N3331" i="2"/>
  <c r="M3332" i="2"/>
  <c r="O3332" i="2" s="1"/>
  <c r="P3332" i="2" s="1"/>
  <c r="O3333" i="2"/>
  <c r="P3333" i="2" s="1"/>
  <c r="N3334" i="2"/>
  <c r="O3334" i="2"/>
  <c r="P3334" i="2" s="1"/>
  <c r="N3335" i="2"/>
  <c r="M3336" i="2"/>
  <c r="O3336" i="2" s="1"/>
  <c r="P3336" i="2" s="1"/>
  <c r="O3337" i="2"/>
  <c r="P3337" i="2" s="1"/>
  <c r="N3338" i="2"/>
  <c r="O3338" i="2"/>
  <c r="P3338" i="2" s="1"/>
  <c r="N3339" i="2"/>
  <c r="M3340" i="2"/>
  <c r="O3340" i="2" s="1"/>
  <c r="P3340" i="2" s="1"/>
  <c r="O3341" i="2"/>
  <c r="P3341" i="2" s="1"/>
  <c r="N3342" i="2"/>
  <c r="O3342" i="2"/>
  <c r="P3342" i="2" s="1"/>
  <c r="N3343" i="2"/>
  <c r="M3344" i="2"/>
  <c r="O3344" i="2" s="1"/>
  <c r="P3344" i="2" s="1"/>
  <c r="O3345" i="2"/>
  <c r="P3345" i="2" s="1"/>
  <c r="N3346" i="2"/>
  <c r="O3346" i="2"/>
  <c r="P3346" i="2" s="1"/>
  <c r="N3347" i="2"/>
  <c r="M3348" i="2"/>
  <c r="O3348" i="2" s="1"/>
  <c r="P3348" i="2" s="1"/>
  <c r="O3349" i="2"/>
  <c r="P3349" i="2" s="1"/>
  <c r="N3350" i="2"/>
  <c r="O3350" i="2"/>
  <c r="P3350" i="2" s="1"/>
  <c r="N3351" i="2"/>
  <c r="M3352" i="2"/>
  <c r="O3352" i="2" s="1"/>
  <c r="P3352" i="2" s="1"/>
  <c r="O3353" i="2"/>
  <c r="P3353" i="2" s="1"/>
  <c r="N3354" i="2"/>
  <c r="O3354" i="2"/>
  <c r="P3354" i="2" s="1"/>
  <c r="N3355" i="2"/>
  <c r="M3356" i="2"/>
  <c r="O3356" i="2" s="1"/>
  <c r="P3356" i="2" s="1"/>
  <c r="O3357" i="2"/>
  <c r="P3357" i="2" s="1"/>
  <c r="N3358" i="2"/>
  <c r="O3358" i="2"/>
  <c r="P3358" i="2" s="1"/>
  <c r="N3359" i="2"/>
  <c r="M3360" i="2"/>
  <c r="O3360" i="2" s="1"/>
  <c r="P3360" i="2" s="1"/>
  <c r="O3361" i="2"/>
  <c r="P3361" i="2" s="1"/>
  <c r="N3362" i="2"/>
  <c r="O3362" i="2"/>
  <c r="P3362" i="2" s="1"/>
  <c r="N3363" i="2"/>
  <c r="M3364" i="2"/>
  <c r="O3364" i="2" s="1"/>
  <c r="P3364" i="2" s="1"/>
  <c r="O3365" i="2"/>
  <c r="P3365" i="2" s="1"/>
  <c r="N3366" i="2"/>
  <c r="O3366" i="2"/>
  <c r="P3366" i="2" s="1"/>
  <c r="N3367" i="2"/>
  <c r="M3368" i="2"/>
  <c r="O3368" i="2" s="1"/>
  <c r="P3368" i="2" s="1"/>
  <c r="O3369" i="2"/>
  <c r="P3369" i="2" s="1"/>
  <c r="N3370" i="2"/>
  <c r="O3370" i="2"/>
  <c r="P3370" i="2" s="1"/>
  <c r="N3371" i="2"/>
  <c r="M3372" i="2"/>
  <c r="O3372" i="2" s="1"/>
  <c r="P3372" i="2" s="1"/>
  <c r="O3373" i="2"/>
  <c r="P3373" i="2" s="1"/>
  <c r="N3374" i="2"/>
  <c r="O3374" i="2"/>
  <c r="P3374" i="2" s="1"/>
  <c r="N3375" i="2"/>
  <c r="M3376" i="2"/>
  <c r="O3376" i="2" s="1"/>
  <c r="P3376" i="2" s="1"/>
  <c r="O3377" i="2"/>
  <c r="P3377" i="2" s="1"/>
  <c r="N3378" i="2"/>
  <c r="O3378" i="2"/>
  <c r="P3378" i="2" s="1"/>
  <c r="N3379" i="2"/>
  <c r="M3380" i="2"/>
  <c r="O3380" i="2" s="1"/>
  <c r="P3380" i="2" s="1"/>
  <c r="O3381" i="2"/>
  <c r="P3381" i="2" s="1"/>
  <c r="N3382" i="2"/>
  <c r="O3382" i="2"/>
  <c r="P3382" i="2" s="1"/>
  <c r="N3383" i="2"/>
  <c r="M3384" i="2"/>
  <c r="O3384" i="2" s="1"/>
  <c r="P3384" i="2" s="1"/>
  <c r="O3385" i="2"/>
  <c r="P3385" i="2" s="1"/>
  <c r="N3386" i="2"/>
  <c r="O3386" i="2"/>
  <c r="P3386" i="2" s="1"/>
  <c r="N3387" i="2"/>
  <c r="M3388" i="2"/>
  <c r="O3388" i="2" s="1"/>
  <c r="P3388" i="2" s="1"/>
  <c r="O3389" i="2"/>
  <c r="P3389" i="2" s="1"/>
  <c r="N3390" i="2"/>
  <c r="O3390" i="2"/>
  <c r="P3390" i="2" s="1"/>
  <c r="N3391" i="2"/>
  <c r="M3392" i="2"/>
  <c r="O3392" i="2" s="1"/>
  <c r="P3392" i="2" s="1"/>
  <c r="O3393" i="2"/>
  <c r="P3393" i="2" s="1"/>
  <c r="N3394" i="2"/>
  <c r="O3394" i="2"/>
  <c r="P3394" i="2" s="1"/>
  <c r="N3395" i="2"/>
  <c r="M3396" i="2"/>
  <c r="O3396" i="2" s="1"/>
  <c r="P3396" i="2" s="1"/>
  <c r="O3397" i="2"/>
  <c r="P3397" i="2" s="1"/>
  <c r="N3398" i="2"/>
  <c r="O3398" i="2"/>
  <c r="P3398" i="2" s="1"/>
  <c r="N3399" i="2"/>
  <c r="M3400" i="2"/>
  <c r="O3400" i="2" s="1"/>
  <c r="P3400" i="2" s="1"/>
  <c r="O3401" i="2"/>
  <c r="P3401" i="2" s="1"/>
  <c r="N3402" i="2"/>
  <c r="O3402" i="2"/>
  <c r="P3402" i="2" s="1"/>
  <c r="N3403" i="2"/>
  <c r="M3404" i="2"/>
  <c r="O3404" i="2" s="1"/>
  <c r="P3404" i="2" s="1"/>
  <c r="O3405" i="2"/>
  <c r="P3405" i="2" s="1"/>
  <c r="N3406" i="2"/>
  <c r="O3406" i="2"/>
  <c r="P3406" i="2" s="1"/>
  <c r="N3407" i="2"/>
  <c r="M3408" i="2"/>
  <c r="O3408" i="2" s="1"/>
  <c r="P3408" i="2" s="1"/>
  <c r="O3409" i="2"/>
  <c r="P3409" i="2" s="1"/>
  <c r="N3410" i="2"/>
  <c r="O3410" i="2"/>
  <c r="P3410" i="2" s="1"/>
  <c r="N3411" i="2"/>
  <c r="M3412" i="2"/>
  <c r="O3412" i="2" s="1"/>
  <c r="P3412" i="2" s="1"/>
  <c r="O3413" i="2"/>
  <c r="P3413" i="2" s="1"/>
  <c r="N3414" i="2"/>
  <c r="O3414" i="2"/>
  <c r="P3414" i="2" s="1"/>
  <c r="N3415" i="2"/>
  <c r="M3416" i="2"/>
  <c r="O3416" i="2" s="1"/>
  <c r="P3416" i="2" s="1"/>
  <c r="O3417" i="2"/>
  <c r="P3417" i="2" s="1"/>
  <c r="N3418" i="2"/>
  <c r="O3418" i="2"/>
  <c r="P3418" i="2" s="1"/>
  <c r="N3419" i="2"/>
  <c r="M3420" i="2"/>
  <c r="O3420" i="2" s="1"/>
  <c r="P3420" i="2" s="1"/>
  <c r="O3421" i="2"/>
  <c r="P3421" i="2" s="1"/>
  <c r="N3422" i="2"/>
  <c r="O3422" i="2"/>
  <c r="P3422" i="2" s="1"/>
  <c r="N3423" i="2"/>
  <c r="M3424" i="2"/>
  <c r="O3424" i="2" s="1"/>
  <c r="P3424" i="2" s="1"/>
  <c r="O3425" i="2"/>
  <c r="P3425" i="2" s="1"/>
  <c r="N3426" i="2"/>
  <c r="O3426" i="2"/>
  <c r="P3426" i="2" s="1"/>
  <c r="N3427" i="2"/>
  <c r="M3428" i="2"/>
  <c r="O3428" i="2" s="1"/>
  <c r="P3428" i="2" s="1"/>
  <c r="O3429" i="2"/>
  <c r="P3429" i="2" s="1"/>
  <c r="N3430" i="2"/>
  <c r="O3430" i="2"/>
  <c r="P3430" i="2" s="1"/>
  <c r="N3431" i="2"/>
  <c r="M3432" i="2"/>
  <c r="O3432" i="2" s="1"/>
  <c r="P3432" i="2" s="1"/>
  <c r="O3433" i="2"/>
  <c r="P3433" i="2" s="1"/>
  <c r="N3434" i="2"/>
  <c r="O3434" i="2"/>
  <c r="P3434" i="2" s="1"/>
  <c r="N3435" i="2"/>
  <c r="M3436" i="2"/>
  <c r="O3436" i="2" s="1"/>
  <c r="P3436" i="2" s="1"/>
  <c r="O3437" i="2"/>
  <c r="P3437" i="2" s="1"/>
  <c r="N3438" i="2"/>
  <c r="O3438" i="2"/>
  <c r="P3438" i="2" s="1"/>
  <c r="N3439" i="2"/>
  <c r="M3440" i="2"/>
  <c r="O3440" i="2" s="1"/>
  <c r="P3440" i="2" s="1"/>
  <c r="O3441" i="2"/>
  <c r="P3441" i="2" s="1"/>
  <c r="N3442" i="2"/>
  <c r="O3442" i="2"/>
  <c r="P3442" i="2" s="1"/>
  <c r="N3443" i="2"/>
  <c r="M3444" i="2"/>
  <c r="O3444" i="2" s="1"/>
  <c r="P3444" i="2" s="1"/>
  <c r="O3445" i="2"/>
  <c r="P3445" i="2" s="1"/>
  <c r="N3446" i="2"/>
  <c r="O3446" i="2"/>
  <c r="P3446" i="2" s="1"/>
  <c r="N3447" i="2"/>
  <c r="M3448" i="2"/>
  <c r="O3448" i="2" s="1"/>
  <c r="P3448" i="2" s="1"/>
  <c r="O3449" i="2"/>
  <c r="P3449" i="2" s="1"/>
  <c r="N3450" i="2"/>
  <c r="O3450" i="2"/>
  <c r="P3450" i="2" s="1"/>
  <c r="N3451" i="2"/>
  <c r="M3452" i="2"/>
  <c r="O3452" i="2" s="1"/>
  <c r="P3452" i="2" s="1"/>
  <c r="O3453" i="2"/>
  <c r="P3453" i="2" s="1"/>
  <c r="N3454" i="2"/>
  <c r="O3454" i="2"/>
  <c r="P3454" i="2" s="1"/>
  <c r="N3455" i="2"/>
  <c r="M3456" i="2"/>
  <c r="O3456" i="2" s="1"/>
  <c r="P3456" i="2" s="1"/>
  <c r="O3457" i="2"/>
  <c r="P3457" i="2" s="1"/>
  <c r="N3458" i="2"/>
  <c r="O3458" i="2"/>
  <c r="P3458" i="2" s="1"/>
  <c r="N3459" i="2"/>
  <c r="M3460" i="2"/>
  <c r="O3460" i="2" s="1"/>
  <c r="P3460" i="2" s="1"/>
  <c r="O3461" i="2"/>
  <c r="P3461" i="2" s="1"/>
  <c r="N3462" i="2"/>
  <c r="O3462" i="2"/>
  <c r="P3462" i="2" s="1"/>
  <c r="N3463" i="2"/>
  <c r="M3464" i="2"/>
  <c r="O3464" i="2" s="1"/>
  <c r="P3464" i="2" s="1"/>
  <c r="O3465" i="2"/>
  <c r="P3465" i="2" s="1"/>
  <c r="N3466" i="2"/>
  <c r="O3466" i="2"/>
  <c r="P3466" i="2" s="1"/>
  <c r="N3467" i="2"/>
  <c r="M3468" i="2"/>
  <c r="O3468" i="2" s="1"/>
  <c r="P3468" i="2" s="1"/>
  <c r="O3469" i="2"/>
  <c r="P3469" i="2" s="1"/>
  <c r="N3470" i="2"/>
  <c r="O3470" i="2"/>
  <c r="P3470" i="2" s="1"/>
  <c r="N3471" i="2"/>
  <c r="M3472" i="2"/>
  <c r="O3472" i="2" s="1"/>
  <c r="P3472" i="2" s="1"/>
  <c r="O3473" i="2"/>
  <c r="P3473" i="2" s="1"/>
  <c r="N3474" i="2"/>
  <c r="O3474" i="2"/>
  <c r="P3474" i="2" s="1"/>
  <c r="N3475" i="2"/>
  <c r="M3476" i="2"/>
  <c r="O3476" i="2" s="1"/>
  <c r="P3476" i="2" s="1"/>
  <c r="O3477" i="2"/>
  <c r="P3477" i="2" s="1"/>
  <c r="N3478" i="2"/>
  <c r="O3478" i="2"/>
  <c r="P3478" i="2" s="1"/>
  <c r="N3479" i="2"/>
  <c r="M3480" i="2"/>
  <c r="O3480" i="2" s="1"/>
  <c r="P3480" i="2" s="1"/>
  <c r="O3481" i="2"/>
  <c r="P3481" i="2" s="1"/>
  <c r="N3482" i="2"/>
  <c r="O3482" i="2"/>
  <c r="P3482" i="2" s="1"/>
  <c r="N3483" i="2"/>
  <c r="M3484" i="2"/>
  <c r="O3484" i="2" s="1"/>
  <c r="P3484" i="2" s="1"/>
  <c r="O3485" i="2"/>
  <c r="P3485" i="2" s="1"/>
  <c r="N3486" i="2"/>
  <c r="O3486" i="2"/>
  <c r="P3486" i="2" s="1"/>
  <c r="N3487" i="2"/>
  <c r="M3488" i="2"/>
  <c r="O3488" i="2" s="1"/>
  <c r="P3488" i="2" s="1"/>
  <c r="O3489" i="2"/>
  <c r="P3489" i="2" s="1"/>
  <c r="N3490" i="2"/>
  <c r="O3490" i="2"/>
  <c r="P3490" i="2" s="1"/>
  <c r="N3491" i="2"/>
  <c r="M3492" i="2"/>
  <c r="O3492" i="2" s="1"/>
  <c r="P3492" i="2" s="1"/>
  <c r="O3493" i="2"/>
  <c r="P3493" i="2" s="1"/>
  <c r="N3494" i="2"/>
  <c r="O3494" i="2"/>
  <c r="P3494" i="2" s="1"/>
  <c r="N3495" i="2"/>
  <c r="M3496" i="2"/>
  <c r="O3496" i="2" s="1"/>
  <c r="P3496" i="2" s="1"/>
  <c r="O3497" i="2"/>
  <c r="P3497" i="2" s="1"/>
  <c r="N3498" i="2"/>
  <c r="O3498" i="2"/>
  <c r="P3498" i="2" s="1"/>
  <c r="N3499" i="2"/>
  <c r="M3500" i="2"/>
  <c r="O3500" i="2" s="1"/>
  <c r="P3500" i="2" s="1"/>
  <c r="O3501" i="2"/>
  <c r="P3501" i="2" s="1"/>
  <c r="N3502" i="2"/>
  <c r="O3502" i="2"/>
  <c r="P3502" i="2" s="1"/>
  <c r="N3503" i="2"/>
  <c r="M3504" i="2"/>
  <c r="O3504" i="2" s="1"/>
  <c r="P3504" i="2" s="1"/>
  <c r="O3505" i="2"/>
  <c r="P3505" i="2" s="1"/>
  <c r="N3506" i="2"/>
  <c r="O3506" i="2"/>
  <c r="P3506" i="2" s="1"/>
  <c r="N3507" i="2"/>
  <c r="M3508" i="2"/>
  <c r="O3508" i="2" s="1"/>
  <c r="P3508" i="2" s="1"/>
  <c r="O3509" i="2"/>
  <c r="P3509" i="2" s="1"/>
  <c r="N3510" i="2"/>
  <c r="O3510" i="2"/>
  <c r="P3510" i="2" s="1"/>
  <c r="N3511" i="2"/>
  <c r="M3512" i="2"/>
  <c r="O3512" i="2" s="1"/>
  <c r="P3512" i="2" s="1"/>
  <c r="O3513" i="2"/>
  <c r="P3513" i="2" s="1"/>
  <c r="N3514" i="2"/>
  <c r="O3514" i="2"/>
  <c r="P3514" i="2" s="1"/>
  <c r="N3515" i="2"/>
  <c r="M3516" i="2"/>
  <c r="O3516" i="2" s="1"/>
  <c r="P3516" i="2" s="1"/>
  <c r="O3517" i="2"/>
  <c r="P3517" i="2" s="1"/>
  <c r="N3518" i="2"/>
  <c r="O3518" i="2"/>
  <c r="P3518" i="2" s="1"/>
  <c r="N3519" i="2"/>
  <c r="M3520" i="2"/>
  <c r="O3520" i="2" s="1"/>
  <c r="P3520" i="2" s="1"/>
  <c r="O3521" i="2"/>
  <c r="P3521" i="2" s="1"/>
  <c r="N3522" i="2"/>
  <c r="O3522" i="2"/>
  <c r="P3522" i="2" s="1"/>
  <c r="N3523" i="2"/>
  <c r="M3524" i="2"/>
  <c r="O3524" i="2" s="1"/>
  <c r="P3524" i="2" s="1"/>
  <c r="O3525" i="2"/>
  <c r="P3525" i="2" s="1"/>
  <c r="N3526" i="2"/>
  <c r="O3526" i="2"/>
  <c r="P3526" i="2" s="1"/>
  <c r="N3527" i="2"/>
  <c r="M3528" i="2"/>
  <c r="O3528" i="2" s="1"/>
  <c r="P3528" i="2" s="1"/>
  <c r="O3529" i="2"/>
  <c r="P3529" i="2" s="1"/>
  <c r="N3530" i="2"/>
  <c r="O3530" i="2"/>
  <c r="P3530" i="2" s="1"/>
  <c r="N3531" i="2"/>
  <c r="M3532" i="2"/>
  <c r="O3532" i="2" s="1"/>
  <c r="P3532" i="2" s="1"/>
  <c r="O3533" i="2"/>
  <c r="P3533" i="2" s="1"/>
  <c r="N3534" i="2"/>
  <c r="O3534" i="2"/>
  <c r="P3534" i="2" s="1"/>
  <c r="N3535" i="2"/>
  <c r="M3536" i="2"/>
  <c r="O3536" i="2" s="1"/>
  <c r="P3536" i="2" s="1"/>
  <c r="O3537" i="2"/>
  <c r="P3537" i="2" s="1"/>
  <c r="O3538" i="2"/>
  <c r="P3538" i="2" s="1"/>
  <c r="N3538" i="2"/>
  <c r="O3542" i="2"/>
  <c r="P3542" i="2" s="1"/>
  <c r="N3542" i="2"/>
  <c r="O3546" i="2"/>
  <c r="P3546" i="2" s="1"/>
  <c r="N3546" i="2"/>
  <c r="O3550" i="2"/>
  <c r="P3550" i="2" s="1"/>
  <c r="N3550" i="2"/>
  <c r="O3554" i="2"/>
  <c r="P3554" i="2" s="1"/>
  <c r="N3554" i="2"/>
  <c r="O3558" i="2"/>
  <c r="P3558" i="2" s="1"/>
  <c r="N3558" i="2"/>
  <c r="O3562" i="2"/>
  <c r="P3562" i="2" s="1"/>
  <c r="N3562" i="2"/>
  <c r="O3566" i="2"/>
  <c r="P3566" i="2" s="1"/>
  <c r="N3566" i="2"/>
  <c r="O3570" i="2"/>
  <c r="P3570" i="2" s="1"/>
  <c r="N3570" i="2"/>
  <c r="O3574" i="2"/>
  <c r="P3574" i="2" s="1"/>
  <c r="N3574" i="2"/>
  <c r="O3578" i="2"/>
  <c r="P3578" i="2" s="1"/>
  <c r="N3578" i="2"/>
  <c r="O3582" i="2"/>
  <c r="P3582" i="2" s="1"/>
  <c r="N3582" i="2"/>
  <c r="O3586" i="2"/>
  <c r="P3586" i="2" s="1"/>
  <c r="N3586" i="2"/>
  <c r="O3590" i="2"/>
  <c r="P3590" i="2" s="1"/>
  <c r="N3590" i="2"/>
  <c r="O3594" i="2"/>
  <c r="P3594" i="2" s="1"/>
  <c r="N3594" i="2"/>
  <c r="O3598" i="2"/>
  <c r="P3598" i="2" s="1"/>
  <c r="N3598" i="2"/>
  <c r="O3602" i="2"/>
  <c r="P3602" i="2" s="1"/>
  <c r="N3602" i="2"/>
  <c r="O3606" i="2"/>
  <c r="P3606" i="2" s="1"/>
  <c r="N3606" i="2"/>
  <c r="O3610" i="2"/>
  <c r="P3610" i="2" s="1"/>
  <c r="N3610" i="2"/>
  <c r="O3614" i="2"/>
  <c r="P3614" i="2" s="1"/>
  <c r="N3614" i="2"/>
  <c r="O3618" i="2"/>
  <c r="P3618" i="2" s="1"/>
  <c r="N3618" i="2"/>
  <c r="O3622" i="2"/>
  <c r="P3622" i="2" s="1"/>
  <c r="N3622" i="2"/>
  <c r="O3626" i="2"/>
  <c r="P3626" i="2" s="1"/>
  <c r="N3626" i="2"/>
  <c r="O3630" i="2"/>
  <c r="P3630" i="2" s="1"/>
  <c r="N3630" i="2"/>
  <c r="O3634" i="2"/>
  <c r="P3634" i="2" s="1"/>
  <c r="N3634" i="2"/>
  <c r="O3638" i="2"/>
  <c r="P3638" i="2" s="1"/>
  <c r="N3638" i="2"/>
  <c r="O3642" i="2"/>
  <c r="P3642" i="2" s="1"/>
  <c r="N3642" i="2"/>
  <c r="O3646" i="2"/>
  <c r="P3646" i="2" s="1"/>
  <c r="N3646" i="2"/>
  <c r="O3650" i="2"/>
  <c r="P3650" i="2" s="1"/>
  <c r="N3650" i="2"/>
  <c r="O3654" i="2"/>
  <c r="P3654" i="2" s="1"/>
  <c r="N3654" i="2"/>
  <c r="O3658" i="2"/>
  <c r="P3658" i="2" s="1"/>
  <c r="N3658" i="2"/>
  <c r="O3662" i="2"/>
  <c r="P3662" i="2" s="1"/>
  <c r="N3662" i="2"/>
  <c r="O3666" i="2"/>
  <c r="P3666" i="2" s="1"/>
  <c r="N3666" i="2"/>
  <c r="O3670" i="2"/>
  <c r="P3670" i="2" s="1"/>
  <c r="N3670" i="2"/>
  <c r="O3674" i="2"/>
  <c r="P3674" i="2" s="1"/>
  <c r="N3674" i="2"/>
  <c r="O3678" i="2"/>
  <c r="P3678" i="2" s="1"/>
  <c r="N3678" i="2"/>
  <c r="O3682" i="2"/>
  <c r="P3682" i="2" s="1"/>
  <c r="N3682" i="2"/>
  <c r="O3686" i="2"/>
  <c r="P3686" i="2" s="1"/>
  <c r="N3686" i="2"/>
  <c r="O3690" i="2"/>
  <c r="P3690" i="2" s="1"/>
  <c r="N3690" i="2"/>
  <c r="O3694" i="2"/>
  <c r="P3694" i="2" s="1"/>
  <c r="N3694" i="2"/>
  <c r="O3698" i="2"/>
  <c r="P3698" i="2" s="1"/>
  <c r="N3698" i="2"/>
  <c r="O3702" i="2"/>
  <c r="P3702" i="2" s="1"/>
  <c r="N3702" i="2"/>
  <c r="O3706" i="2"/>
  <c r="P3706" i="2" s="1"/>
  <c r="N3706" i="2"/>
  <c r="O3710" i="2"/>
  <c r="P3710" i="2" s="1"/>
  <c r="N3710" i="2"/>
  <c r="O3714" i="2"/>
  <c r="P3714" i="2" s="1"/>
  <c r="N3714" i="2"/>
  <c r="O3718" i="2"/>
  <c r="P3718" i="2" s="1"/>
  <c r="N3718" i="2"/>
  <c r="O3722" i="2"/>
  <c r="P3722" i="2" s="1"/>
  <c r="N3722" i="2"/>
  <c r="O3726" i="2"/>
  <c r="P3726" i="2" s="1"/>
  <c r="N3726" i="2"/>
  <c r="O3730" i="2"/>
  <c r="P3730" i="2" s="1"/>
  <c r="N3730" i="2"/>
  <c r="O3734" i="2"/>
  <c r="P3734" i="2" s="1"/>
  <c r="N3734" i="2"/>
  <c r="O3738" i="2"/>
  <c r="P3738" i="2" s="1"/>
  <c r="N3738" i="2"/>
  <c r="O3742" i="2"/>
  <c r="P3742" i="2" s="1"/>
  <c r="N3742" i="2"/>
  <c r="O3746" i="2"/>
  <c r="P3746" i="2" s="1"/>
  <c r="N3746" i="2"/>
  <c r="O3750" i="2"/>
  <c r="P3750" i="2" s="1"/>
  <c r="N3750" i="2"/>
  <c r="O3754" i="2"/>
  <c r="P3754" i="2" s="1"/>
  <c r="N3754" i="2"/>
  <c r="O3758" i="2"/>
  <c r="P3758" i="2" s="1"/>
  <c r="N3758" i="2"/>
  <c r="O3762" i="2"/>
  <c r="P3762" i="2" s="1"/>
  <c r="N3762" i="2"/>
  <c r="O3766" i="2"/>
  <c r="P3766" i="2" s="1"/>
  <c r="N3766" i="2"/>
  <c r="O3770" i="2"/>
  <c r="P3770" i="2" s="1"/>
  <c r="N3770" i="2"/>
  <c r="O3774" i="2"/>
  <c r="P3774" i="2" s="1"/>
  <c r="N3774" i="2"/>
  <c r="O3778" i="2"/>
  <c r="P3778" i="2" s="1"/>
  <c r="N3778" i="2"/>
  <c r="O3782" i="2"/>
  <c r="P3782" i="2" s="1"/>
  <c r="N3782" i="2"/>
  <c r="O3786" i="2"/>
  <c r="P3786" i="2" s="1"/>
  <c r="N3786" i="2"/>
  <c r="O3790" i="2"/>
  <c r="P3790" i="2" s="1"/>
  <c r="N3790" i="2"/>
  <c r="O3794" i="2"/>
  <c r="P3794" i="2" s="1"/>
  <c r="N3794" i="2"/>
  <c r="O3798" i="2"/>
  <c r="P3798" i="2" s="1"/>
  <c r="N3798" i="2"/>
  <c r="O3802" i="2"/>
  <c r="P3802" i="2" s="1"/>
  <c r="N3802" i="2"/>
  <c r="O3806" i="2"/>
  <c r="P3806" i="2" s="1"/>
  <c r="N3806" i="2"/>
  <c r="O3810" i="2"/>
  <c r="P3810" i="2" s="1"/>
  <c r="N3810" i="2"/>
  <c r="O3814" i="2"/>
  <c r="P3814" i="2" s="1"/>
  <c r="N3814" i="2"/>
  <c r="O3818" i="2"/>
  <c r="P3818" i="2" s="1"/>
  <c r="N3818" i="2"/>
  <c r="O3822" i="2"/>
  <c r="P3822" i="2" s="1"/>
  <c r="N3822" i="2"/>
  <c r="O3826" i="2"/>
  <c r="P3826" i="2" s="1"/>
  <c r="N3826" i="2"/>
  <c r="O3830" i="2"/>
  <c r="P3830" i="2" s="1"/>
  <c r="N3830" i="2"/>
  <c r="O3834" i="2"/>
  <c r="P3834" i="2" s="1"/>
  <c r="N3834" i="2"/>
  <c r="O3838" i="2"/>
  <c r="P3838" i="2" s="1"/>
  <c r="N3838" i="2"/>
  <c r="O3842" i="2"/>
  <c r="P3842" i="2" s="1"/>
  <c r="N3842" i="2"/>
  <c r="O3846" i="2"/>
  <c r="P3846" i="2" s="1"/>
  <c r="N3846" i="2"/>
  <c r="O3850" i="2"/>
  <c r="P3850" i="2" s="1"/>
  <c r="N3850" i="2"/>
  <c r="O3854" i="2"/>
  <c r="P3854" i="2" s="1"/>
  <c r="N3854" i="2"/>
  <c r="O3858" i="2"/>
  <c r="P3858" i="2" s="1"/>
  <c r="N3858" i="2"/>
  <c r="O3862" i="2"/>
  <c r="P3862" i="2" s="1"/>
  <c r="N3862" i="2"/>
  <c r="O3866" i="2"/>
  <c r="P3866" i="2" s="1"/>
  <c r="N3866" i="2"/>
  <c r="O3870" i="2"/>
  <c r="P3870" i="2" s="1"/>
  <c r="N3870" i="2"/>
  <c r="O3874" i="2"/>
  <c r="P3874" i="2" s="1"/>
  <c r="N3874" i="2"/>
  <c r="O3878" i="2"/>
  <c r="P3878" i="2" s="1"/>
  <c r="N3878" i="2"/>
  <c r="O3882" i="2"/>
  <c r="P3882" i="2" s="1"/>
  <c r="N3882" i="2"/>
  <c r="O3886" i="2"/>
  <c r="P3886" i="2" s="1"/>
  <c r="N3886" i="2"/>
  <c r="O3890" i="2"/>
  <c r="P3890" i="2" s="1"/>
  <c r="N3890" i="2"/>
  <c r="O3894" i="2"/>
  <c r="P3894" i="2" s="1"/>
  <c r="N3894" i="2"/>
  <c r="O3898" i="2"/>
  <c r="P3898" i="2" s="1"/>
  <c r="N3898" i="2"/>
  <c r="O3902" i="2"/>
  <c r="P3902" i="2" s="1"/>
  <c r="N3902" i="2"/>
  <c r="O3906" i="2"/>
  <c r="P3906" i="2" s="1"/>
  <c r="N3906" i="2"/>
  <c r="O3910" i="2"/>
  <c r="P3910" i="2" s="1"/>
  <c r="N3910" i="2"/>
  <c r="O3914" i="2"/>
  <c r="P3914" i="2" s="1"/>
  <c r="N3914" i="2"/>
  <c r="O3918" i="2"/>
  <c r="P3918" i="2" s="1"/>
  <c r="N3918" i="2"/>
  <c r="O3922" i="2"/>
  <c r="P3922" i="2" s="1"/>
  <c r="N3922" i="2"/>
  <c r="O3926" i="2"/>
  <c r="P3926" i="2" s="1"/>
  <c r="N3926" i="2"/>
  <c r="O3930" i="2"/>
  <c r="P3930" i="2" s="1"/>
  <c r="N3930" i="2"/>
  <c r="O3934" i="2"/>
  <c r="P3934" i="2" s="1"/>
  <c r="N3934" i="2"/>
  <c r="O3938" i="2"/>
  <c r="P3938" i="2" s="1"/>
  <c r="N3938" i="2"/>
  <c r="O3942" i="2"/>
  <c r="P3942" i="2" s="1"/>
  <c r="N3942" i="2"/>
  <c r="O3946" i="2"/>
  <c r="P3946" i="2" s="1"/>
  <c r="N3946" i="2"/>
  <c r="O3950" i="2"/>
  <c r="P3950" i="2" s="1"/>
  <c r="N3950" i="2"/>
  <c r="O3954" i="2"/>
  <c r="P3954" i="2" s="1"/>
  <c r="N3954" i="2"/>
  <c r="O3958" i="2"/>
  <c r="P3958" i="2" s="1"/>
  <c r="N3958" i="2"/>
  <c r="O3962" i="2"/>
  <c r="P3962" i="2" s="1"/>
  <c r="N3962" i="2"/>
  <c r="O3966" i="2"/>
  <c r="P3966" i="2" s="1"/>
  <c r="N3966" i="2"/>
  <c r="O3970" i="2"/>
  <c r="P3970" i="2" s="1"/>
  <c r="N3970" i="2"/>
  <c r="O3974" i="2"/>
  <c r="P3974" i="2" s="1"/>
  <c r="N3974" i="2"/>
  <c r="O3978" i="2"/>
  <c r="P3978" i="2" s="1"/>
  <c r="N3978" i="2"/>
  <c r="O3982" i="2"/>
  <c r="P3982" i="2" s="1"/>
  <c r="N3982" i="2"/>
  <c r="O3986" i="2"/>
  <c r="P3986" i="2" s="1"/>
  <c r="N3986" i="2"/>
  <c r="O3990" i="2"/>
  <c r="P3990" i="2" s="1"/>
  <c r="N3990" i="2"/>
  <c r="O3994" i="2"/>
  <c r="P3994" i="2" s="1"/>
  <c r="N3994" i="2"/>
  <c r="O3998" i="2"/>
  <c r="P3998" i="2" s="1"/>
  <c r="N3998" i="2"/>
  <c r="O4002" i="2"/>
  <c r="P4002" i="2" s="1"/>
  <c r="N4002" i="2"/>
  <c r="O4006" i="2"/>
  <c r="P4006" i="2" s="1"/>
  <c r="N4006" i="2"/>
  <c r="O4010" i="2"/>
  <c r="P4010" i="2" s="1"/>
  <c r="N4010" i="2"/>
  <c r="O4014" i="2"/>
  <c r="P4014" i="2" s="1"/>
  <c r="N4014" i="2"/>
  <c r="O4018" i="2"/>
  <c r="P4018" i="2" s="1"/>
  <c r="N4018" i="2"/>
  <c r="O4022" i="2"/>
  <c r="P4022" i="2" s="1"/>
  <c r="N4022" i="2"/>
  <c r="O4026" i="2"/>
  <c r="P4026" i="2" s="1"/>
  <c r="N4026" i="2"/>
  <c r="O4030" i="2"/>
  <c r="P4030" i="2" s="1"/>
  <c r="N4030" i="2"/>
  <c r="O4034" i="2"/>
  <c r="P4034" i="2" s="1"/>
  <c r="N4034" i="2"/>
  <c r="O4038" i="2"/>
  <c r="P4038" i="2" s="1"/>
  <c r="N4038" i="2"/>
  <c r="O4042" i="2"/>
  <c r="P4042" i="2" s="1"/>
  <c r="N4042" i="2"/>
  <c r="O4046" i="2"/>
  <c r="P4046" i="2" s="1"/>
  <c r="N4046" i="2"/>
  <c r="O4050" i="2"/>
  <c r="P4050" i="2" s="1"/>
  <c r="N4050" i="2"/>
  <c r="O4054" i="2"/>
  <c r="P4054" i="2" s="1"/>
  <c r="N4054" i="2"/>
  <c r="O4058" i="2"/>
  <c r="P4058" i="2" s="1"/>
  <c r="N4058" i="2"/>
  <c r="O4062" i="2"/>
  <c r="P4062" i="2" s="1"/>
  <c r="N4062" i="2"/>
  <c r="O4066" i="2"/>
  <c r="P4066" i="2" s="1"/>
  <c r="N4066" i="2"/>
  <c r="O4070" i="2"/>
  <c r="P4070" i="2" s="1"/>
  <c r="N4070" i="2"/>
  <c r="O4074" i="2"/>
  <c r="P4074" i="2" s="1"/>
  <c r="N4074" i="2"/>
  <c r="O4078" i="2"/>
  <c r="P4078" i="2" s="1"/>
  <c r="N4078" i="2"/>
  <c r="O4082" i="2"/>
  <c r="P4082" i="2" s="1"/>
  <c r="N4082" i="2"/>
  <c r="O4086" i="2"/>
  <c r="P4086" i="2" s="1"/>
  <c r="N4086" i="2"/>
  <c r="O4090" i="2"/>
  <c r="P4090" i="2" s="1"/>
  <c r="N4090" i="2"/>
  <c r="O4094" i="2"/>
  <c r="P4094" i="2" s="1"/>
  <c r="N4094" i="2"/>
  <c r="O4098" i="2"/>
  <c r="P4098" i="2" s="1"/>
  <c r="N4098" i="2"/>
  <c r="O4102" i="2"/>
  <c r="P4102" i="2" s="1"/>
  <c r="N4102" i="2"/>
  <c r="O4106" i="2"/>
  <c r="P4106" i="2" s="1"/>
  <c r="N4106" i="2"/>
  <c r="O4110" i="2"/>
  <c r="P4110" i="2" s="1"/>
  <c r="N4110" i="2"/>
  <c r="O4114" i="2"/>
  <c r="P4114" i="2" s="1"/>
  <c r="N4114" i="2"/>
  <c r="O4118" i="2"/>
  <c r="P4118" i="2" s="1"/>
  <c r="N4118" i="2"/>
  <c r="O4122" i="2"/>
  <c r="P4122" i="2" s="1"/>
  <c r="N4122" i="2"/>
  <c r="O4126" i="2"/>
  <c r="P4126" i="2" s="1"/>
  <c r="N4126" i="2"/>
  <c r="O4130" i="2"/>
  <c r="P4130" i="2" s="1"/>
  <c r="N4130" i="2"/>
  <c r="O4134" i="2"/>
  <c r="P4134" i="2" s="1"/>
  <c r="N4134" i="2"/>
  <c r="O4138" i="2"/>
  <c r="P4138" i="2" s="1"/>
  <c r="N4138" i="2"/>
  <c r="O4142" i="2"/>
  <c r="P4142" i="2" s="1"/>
  <c r="N4142" i="2"/>
  <c r="O4146" i="2"/>
  <c r="P4146" i="2" s="1"/>
  <c r="N4146" i="2"/>
  <c r="O4150" i="2"/>
  <c r="P4150" i="2" s="1"/>
  <c r="N4150" i="2"/>
  <c r="O4154" i="2"/>
  <c r="P4154" i="2" s="1"/>
  <c r="N4154" i="2"/>
  <c r="L6339" i="2"/>
  <c r="M6339" i="2"/>
  <c r="L6343" i="2"/>
  <c r="M6343" i="2"/>
  <c r="L6347" i="2"/>
  <c r="M6347" i="2"/>
  <c r="L6351" i="2"/>
  <c r="M6351" i="2"/>
  <c r="L6355" i="2"/>
  <c r="M6355" i="2"/>
  <c r="L6359" i="2"/>
  <c r="M6359" i="2"/>
  <c r="L6363" i="2"/>
  <c r="M6363" i="2"/>
  <c r="L6367" i="2"/>
  <c r="M6367" i="2"/>
  <c r="L6371" i="2"/>
  <c r="M6371" i="2"/>
  <c r="L6375" i="2"/>
  <c r="M6375" i="2"/>
  <c r="L6379" i="2"/>
  <c r="M6379" i="2"/>
  <c r="L6383" i="2"/>
  <c r="M6383" i="2"/>
  <c r="L6387" i="2"/>
  <c r="M6387" i="2"/>
  <c r="L6391" i="2"/>
  <c r="M6391" i="2"/>
  <c r="L6395" i="2"/>
  <c r="M6395" i="2"/>
  <c r="L6399" i="2"/>
  <c r="M6399" i="2"/>
  <c r="L6403" i="2"/>
  <c r="M6403" i="2"/>
  <c r="L6407" i="2"/>
  <c r="M6407" i="2"/>
  <c r="L6411" i="2"/>
  <c r="M6411" i="2"/>
  <c r="L6415" i="2"/>
  <c r="M6415" i="2"/>
  <c r="L6419" i="2"/>
  <c r="M6419" i="2"/>
  <c r="L6423" i="2"/>
  <c r="M6423" i="2"/>
  <c r="L6427" i="2"/>
  <c r="M6427" i="2"/>
  <c r="L6431" i="2"/>
  <c r="M6431" i="2"/>
  <c r="L6435" i="2"/>
  <c r="M6435" i="2"/>
  <c r="L6439" i="2"/>
  <c r="M6439" i="2"/>
  <c r="L6443" i="2"/>
  <c r="M6443" i="2"/>
  <c r="L6447" i="2"/>
  <c r="M6447" i="2"/>
  <c r="L6451" i="2"/>
  <c r="M6451" i="2"/>
  <c r="L6455" i="2"/>
  <c r="M6455" i="2"/>
  <c r="L6459" i="2"/>
  <c r="M6459" i="2"/>
  <c r="L6463" i="2"/>
  <c r="M6463" i="2"/>
  <c r="L6467" i="2"/>
  <c r="M6467" i="2"/>
  <c r="L6471" i="2"/>
  <c r="M6471" i="2"/>
  <c r="L6475" i="2"/>
  <c r="M6475" i="2"/>
  <c r="L6479" i="2"/>
  <c r="M6479" i="2"/>
  <c r="L6483" i="2"/>
  <c r="M6483" i="2"/>
  <c r="L6487" i="2"/>
  <c r="M6487" i="2"/>
  <c r="L6491" i="2"/>
  <c r="M6491" i="2"/>
  <c r="L6495" i="2"/>
  <c r="M6495" i="2"/>
  <c r="L6499" i="2"/>
  <c r="M6499" i="2"/>
  <c r="L6503" i="2"/>
  <c r="M6503" i="2"/>
  <c r="L6507" i="2"/>
  <c r="M6507" i="2"/>
  <c r="L6511" i="2"/>
  <c r="M6511" i="2"/>
  <c r="L6515" i="2"/>
  <c r="M6515" i="2"/>
  <c r="L6519" i="2"/>
  <c r="M6519" i="2"/>
  <c r="L6523" i="2"/>
  <c r="M6523" i="2"/>
  <c r="L6527" i="2"/>
  <c r="M6527" i="2"/>
  <c r="L6531" i="2"/>
  <c r="M6531" i="2"/>
  <c r="L6535" i="2"/>
  <c r="M6535" i="2"/>
  <c r="L6539" i="2"/>
  <c r="M6539" i="2"/>
  <c r="L6543" i="2"/>
  <c r="M6543" i="2"/>
  <c r="L6547" i="2"/>
  <c r="M6547" i="2"/>
  <c r="L6551" i="2"/>
  <c r="M6551" i="2"/>
  <c r="L6555" i="2"/>
  <c r="M6555" i="2"/>
  <c r="L6559" i="2"/>
  <c r="M6559" i="2"/>
  <c r="L6563" i="2"/>
  <c r="M6563" i="2"/>
  <c r="L6567" i="2"/>
  <c r="M6567" i="2"/>
  <c r="L6571" i="2"/>
  <c r="M6571" i="2"/>
  <c r="L6575" i="2"/>
  <c r="M6575" i="2"/>
  <c r="L6579" i="2"/>
  <c r="M6579" i="2"/>
  <c r="L6583" i="2"/>
  <c r="M6583" i="2"/>
  <c r="L6587" i="2"/>
  <c r="M6587" i="2"/>
  <c r="L6591" i="2"/>
  <c r="M6591" i="2"/>
  <c r="L6595" i="2"/>
  <c r="M6595" i="2"/>
  <c r="L6599" i="2"/>
  <c r="M6599" i="2"/>
  <c r="L6603" i="2"/>
  <c r="M6603" i="2"/>
  <c r="L6607" i="2"/>
  <c r="M6607" i="2"/>
  <c r="L6611" i="2"/>
  <c r="M6611" i="2"/>
  <c r="L6615" i="2"/>
  <c r="M6615" i="2"/>
  <c r="L6619" i="2"/>
  <c r="M6619" i="2"/>
  <c r="L6623" i="2"/>
  <c r="M6623" i="2"/>
  <c r="L6627" i="2"/>
  <c r="M6627" i="2"/>
  <c r="L6631" i="2"/>
  <c r="M6631" i="2"/>
  <c r="L6635" i="2"/>
  <c r="M6635" i="2"/>
  <c r="L6639" i="2"/>
  <c r="M6639" i="2"/>
  <c r="L6643" i="2"/>
  <c r="M6643" i="2"/>
  <c r="L6647" i="2"/>
  <c r="M6647" i="2"/>
  <c r="L6651" i="2"/>
  <c r="M6651" i="2"/>
  <c r="L6655" i="2"/>
  <c r="M6655" i="2"/>
  <c r="L6659" i="2"/>
  <c r="M6659" i="2"/>
  <c r="L6663" i="2"/>
  <c r="M6663" i="2"/>
  <c r="L6667" i="2"/>
  <c r="M6667" i="2"/>
  <c r="L6671" i="2"/>
  <c r="M6671" i="2"/>
  <c r="L6675" i="2"/>
  <c r="M6675" i="2"/>
  <c r="L6679" i="2"/>
  <c r="M6679" i="2"/>
  <c r="L6683" i="2"/>
  <c r="M6683" i="2"/>
  <c r="L6687" i="2"/>
  <c r="M6687" i="2"/>
  <c r="L6691" i="2"/>
  <c r="M6691" i="2"/>
  <c r="L6695" i="2"/>
  <c r="M6695" i="2"/>
  <c r="L6699" i="2"/>
  <c r="M6699" i="2"/>
  <c r="L6703" i="2"/>
  <c r="M6703" i="2"/>
  <c r="L6707" i="2"/>
  <c r="M6707" i="2"/>
  <c r="L6711" i="2"/>
  <c r="M6711" i="2"/>
  <c r="L6715" i="2"/>
  <c r="M6715" i="2"/>
  <c r="L6719" i="2"/>
  <c r="M6719" i="2"/>
  <c r="L6723" i="2"/>
  <c r="M6723" i="2"/>
  <c r="L6727" i="2"/>
  <c r="M6727" i="2"/>
  <c r="L6731" i="2"/>
  <c r="M6731" i="2"/>
  <c r="L6735" i="2"/>
  <c r="M6735" i="2"/>
  <c r="L6739" i="2"/>
  <c r="M6739" i="2"/>
  <c r="L6743" i="2"/>
  <c r="M6743" i="2"/>
  <c r="L6747" i="2"/>
  <c r="M6747" i="2"/>
  <c r="L6751" i="2"/>
  <c r="M6751" i="2"/>
  <c r="L6755" i="2"/>
  <c r="M6755" i="2"/>
  <c r="L6759" i="2"/>
  <c r="M6759" i="2"/>
  <c r="L6763" i="2"/>
  <c r="M6763" i="2"/>
  <c r="L6767" i="2"/>
  <c r="M6767" i="2"/>
  <c r="L6771" i="2"/>
  <c r="M6771" i="2"/>
  <c r="L6775" i="2"/>
  <c r="M6775" i="2"/>
  <c r="L6779" i="2"/>
  <c r="M6779" i="2"/>
  <c r="L6783" i="2"/>
  <c r="M6783" i="2"/>
  <c r="L6787" i="2"/>
  <c r="M6787" i="2"/>
  <c r="L6791" i="2"/>
  <c r="M6791" i="2"/>
  <c r="L6795" i="2"/>
  <c r="M6795" i="2"/>
  <c r="L6799" i="2"/>
  <c r="M6799" i="2"/>
  <c r="L6803" i="2"/>
  <c r="M6803" i="2"/>
  <c r="L6807" i="2"/>
  <c r="M6807" i="2"/>
  <c r="L6811" i="2"/>
  <c r="M6811" i="2"/>
  <c r="L6815" i="2"/>
  <c r="M6815" i="2"/>
  <c r="L6819" i="2"/>
  <c r="M6819" i="2"/>
  <c r="L6823" i="2"/>
  <c r="M6823" i="2"/>
  <c r="L6827" i="2"/>
  <c r="M6827" i="2"/>
  <c r="L6831" i="2"/>
  <c r="M6831" i="2"/>
  <c r="L6835" i="2"/>
  <c r="M6835" i="2"/>
  <c r="L6839" i="2"/>
  <c r="M6839" i="2"/>
  <c r="L6843" i="2"/>
  <c r="M6843" i="2"/>
  <c r="L6847" i="2"/>
  <c r="M6847" i="2"/>
  <c r="L6851" i="2"/>
  <c r="M6851" i="2"/>
  <c r="L6855" i="2"/>
  <c r="M6855" i="2"/>
  <c r="L6859" i="2"/>
  <c r="M6859" i="2"/>
  <c r="L6863" i="2"/>
  <c r="M6863" i="2"/>
  <c r="L6867" i="2"/>
  <c r="M6867" i="2"/>
  <c r="L6871" i="2"/>
  <c r="M6871" i="2"/>
  <c r="L6875" i="2"/>
  <c r="M6875" i="2"/>
  <c r="L6879" i="2"/>
  <c r="M6879" i="2"/>
  <c r="L6883" i="2"/>
  <c r="M6883" i="2"/>
  <c r="L6887" i="2"/>
  <c r="M6887" i="2"/>
  <c r="L6891" i="2"/>
  <c r="M6891" i="2"/>
  <c r="L6895" i="2"/>
  <c r="M6895" i="2"/>
  <c r="L6899" i="2"/>
  <c r="M6899" i="2"/>
  <c r="L6903" i="2"/>
  <c r="M6903" i="2"/>
  <c r="L6907" i="2"/>
  <c r="M6907" i="2"/>
  <c r="L6911" i="2"/>
  <c r="M6911" i="2"/>
  <c r="L6915" i="2"/>
  <c r="M6915" i="2"/>
  <c r="L6919" i="2"/>
  <c r="M6919" i="2"/>
  <c r="L6923" i="2"/>
  <c r="M6923" i="2"/>
  <c r="L6927" i="2"/>
  <c r="M6927" i="2"/>
  <c r="L6931" i="2"/>
  <c r="M6931" i="2"/>
  <c r="L6935" i="2"/>
  <c r="M6935" i="2"/>
  <c r="L6939" i="2"/>
  <c r="M6939" i="2"/>
  <c r="L6943" i="2"/>
  <c r="M6943" i="2"/>
  <c r="L6947" i="2"/>
  <c r="M6947" i="2"/>
  <c r="L6951" i="2"/>
  <c r="M6951" i="2"/>
  <c r="L6955" i="2"/>
  <c r="M6955" i="2"/>
  <c r="L6959" i="2"/>
  <c r="M6959" i="2"/>
  <c r="L6963" i="2"/>
  <c r="M6963" i="2"/>
  <c r="L6967" i="2"/>
  <c r="M6967" i="2"/>
  <c r="L6971" i="2"/>
  <c r="M6971" i="2"/>
  <c r="L6975" i="2"/>
  <c r="M6975" i="2"/>
  <c r="L6979" i="2"/>
  <c r="M6979" i="2"/>
  <c r="L6983" i="2"/>
  <c r="M6983" i="2"/>
  <c r="L6987" i="2"/>
  <c r="M6987" i="2"/>
  <c r="L6991" i="2"/>
  <c r="M6991" i="2"/>
  <c r="L6995" i="2"/>
  <c r="M6995" i="2"/>
  <c r="L6999" i="2"/>
  <c r="M6999" i="2"/>
  <c r="L7003" i="2"/>
  <c r="M7003" i="2"/>
  <c r="L7007" i="2"/>
  <c r="M7007" i="2"/>
  <c r="L7011" i="2"/>
  <c r="M7011" i="2"/>
  <c r="L7015" i="2"/>
  <c r="M7015" i="2"/>
  <c r="L7019" i="2"/>
  <c r="M7019" i="2"/>
  <c r="L7023" i="2"/>
  <c r="M7023" i="2"/>
  <c r="L7027" i="2"/>
  <c r="M7027" i="2"/>
  <c r="L7031" i="2"/>
  <c r="M7031" i="2"/>
  <c r="L7035" i="2"/>
  <c r="M7035" i="2"/>
  <c r="L7039" i="2"/>
  <c r="M7039" i="2"/>
  <c r="L7043" i="2"/>
  <c r="M7043" i="2"/>
  <c r="L7047" i="2"/>
  <c r="M7047" i="2"/>
  <c r="L7051" i="2"/>
  <c r="M7051" i="2"/>
  <c r="L7055" i="2"/>
  <c r="M7055" i="2"/>
  <c r="L7059" i="2"/>
  <c r="M7059" i="2"/>
  <c r="L7063" i="2"/>
  <c r="M7063" i="2"/>
  <c r="L7067" i="2"/>
  <c r="M7067" i="2"/>
  <c r="L7071" i="2"/>
  <c r="M7071" i="2"/>
  <c r="L7075" i="2"/>
  <c r="M7075" i="2"/>
  <c r="L7079" i="2"/>
  <c r="M7079" i="2"/>
  <c r="L7083" i="2"/>
  <c r="M7083" i="2"/>
  <c r="L7087" i="2"/>
  <c r="M7087" i="2"/>
  <c r="L7091" i="2"/>
  <c r="M7091" i="2"/>
  <c r="L7095" i="2"/>
  <c r="M7095" i="2"/>
  <c r="L7099" i="2"/>
  <c r="M7099" i="2"/>
  <c r="L7103" i="2"/>
  <c r="M7103" i="2"/>
  <c r="L7107" i="2"/>
  <c r="M7107" i="2"/>
  <c r="L7111" i="2"/>
  <c r="M7111" i="2"/>
  <c r="L7115" i="2"/>
  <c r="M7115" i="2"/>
  <c r="L7119" i="2"/>
  <c r="M7119" i="2"/>
  <c r="L7123" i="2"/>
  <c r="M7123" i="2"/>
  <c r="L7127" i="2"/>
  <c r="M7127" i="2"/>
  <c r="L7131" i="2"/>
  <c r="M7131" i="2"/>
  <c r="L7135" i="2"/>
  <c r="M7135" i="2"/>
  <c r="L7139" i="2"/>
  <c r="M7139" i="2"/>
  <c r="L7143" i="2"/>
  <c r="M7143" i="2"/>
  <c r="L7147" i="2"/>
  <c r="M7147" i="2"/>
  <c r="L7151" i="2"/>
  <c r="M7151" i="2"/>
  <c r="L7155" i="2"/>
  <c r="M7155" i="2"/>
  <c r="L7159" i="2"/>
  <c r="M7159" i="2"/>
  <c r="L7163" i="2"/>
  <c r="M7163" i="2"/>
  <c r="L7167" i="2"/>
  <c r="M7167" i="2"/>
  <c r="L7171" i="2"/>
  <c r="M7171" i="2"/>
  <c r="L7175" i="2"/>
  <c r="M7175" i="2"/>
  <c r="L7179" i="2"/>
  <c r="M7179" i="2"/>
  <c r="L7183" i="2"/>
  <c r="M7183" i="2"/>
  <c r="L7187" i="2"/>
  <c r="M7187" i="2"/>
  <c r="L7191" i="2"/>
  <c r="M7191" i="2"/>
  <c r="L7195" i="2"/>
  <c r="M7195" i="2"/>
  <c r="L7199" i="2"/>
  <c r="M7199" i="2"/>
  <c r="L7203" i="2"/>
  <c r="M7203" i="2"/>
  <c r="L7207" i="2"/>
  <c r="M7207" i="2"/>
  <c r="L7211" i="2"/>
  <c r="M7211" i="2"/>
  <c r="L7215" i="2"/>
  <c r="M7215" i="2"/>
  <c r="L7219" i="2"/>
  <c r="M7219" i="2"/>
  <c r="L7223" i="2"/>
  <c r="M7223" i="2"/>
  <c r="L7227" i="2"/>
  <c r="M7227" i="2"/>
  <c r="L7231" i="2"/>
  <c r="M7231" i="2"/>
  <c r="L7235" i="2"/>
  <c r="M7235" i="2"/>
  <c r="L7239" i="2"/>
  <c r="M7239" i="2"/>
  <c r="L7243" i="2"/>
  <c r="M7243" i="2"/>
  <c r="L7247" i="2"/>
  <c r="M7247" i="2"/>
  <c r="L7251" i="2"/>
  <c r="M7251" i="2"/>
  <c r="L7255" i="2"/>
  <c r="M7255" i="2"/>
  <c r="L7259" i="2"/>
  <c r="M7259" i="2"/>
  <c r="L7263" i="2"/>
  <c r="M7263" i="2"/>
  <c r="L7267" i="2"/>
  <c r="M7267" i="2"/>
  <c r="L7271" i="2"/>
  <c r="M7271" i="2"/>
  <c r="L7275" i="2"/>
  <c r="M7275" i="2"/>
  <c r="L7279" i="2"/>
  <c r="M7279" i="2"/>
  <c r="L7283" i="2"/>
  <c r="M7283" i="2"/>
  <c r="L7287" i="2"/>
  <c r="M7287" i="2"/>
  <c r="L7291" i="2"/>
  <c r="M7291" i="2"/>
  <c r="L7295" i="2"/>
  <c r="M7295" i="2"/>
  <c r="L7299" i="2"/>
  <c r="M7299" i="2"/>
  <c r="L7303" i="2"/>
  <c r="M7303" i="2"/>
  <c r="L7307" i="2"/>
  <c r="M7307" i="2"/>
  <c r="L7311" i="2"/>
  <c r="M7311" i="2"/>
  <c r="L7315" i="2"/>
  <c r="M7315" i="2"/>
  <c r="L7319" i="2"/>
  <c r="M7319" i="2"/>
  <c r="L7323" i="2"/>
  <c r="M7323" i="2"/>
  <c r="L7327" i="2"/>
  <c r="M7327" i="2"/>
  <c r="L7331" i="2"/>
  <c r="M7331" i="2"/>
  <c r="L7335" i="2"/>
  <c r="M7335" i="2"/>
  <c r="L7339" i="2"/>
  <c r="M7339" i="2"/>
  <c r="L7343" i="2"/>
  <c r="M7343" i="2"/>
  <c r="L7347" i="2"/>
  <c r="M7347" i="2"/>
  <c r="L7351" i="2"/>
  <c r="M7351" i="2"/>
  <c r="L7355" i="2"/>
  <c r="M7355" i="2"/>
  <c r="L7359" i="2"/>
  <c r="M7359" i="2"/>
  <c r="L7363" i="2"/>
  <c r="M7363" i="2"/>
  <c r="L7367" i="2"/>
  <c r="M7367" i="2"/>
  <c r="L7371" i="2"/>
  <c r="M7371" i="2"/>
  <c r="L7375" i="2"/>
  <c r="M7375" i="2"/>
  <c r="L7379" i="2"/>
  <c r="M7379" i="2"/>
  <c r="L7383" i="2"/>
  <c r="M7383" i="2"/>
  <c r="L7387" i="2"/>
  <c r="M7387" i="2"/>
  <c r="L7391" i="2"/>
  <c r="M7391" i="2"/>
  <c r="L7395" i="2"/>
  <c r="M7395" i="2"/>
  <c r="L7399" i="2"/>
  <c r="M7399" i="2"/>
  <c r="L7403" i="2"/>
  <c r="M7403" i="2"/>
  <c r="L7407" i="2"/>
  <c r="M7407" i="2"/>
  <c r="L7411" i="2"/>
  <c r="M7411" i="2"/>
  <c r="L7415" i="2"/>
  <c r="M7415" i="2"/>
  <c r="L7419" i="2"/>
  <c r="M7419" i="2"/>
  <c r="L7423" i="2"/>
  <c r="M7423" i="2"/>
  <c r="L7427" i="2"/>
  <c r="M7427" i="2"/>
  <c r="L7431" i="2"/>
  <c r="M7431" i="2"/>
  <c r="L7435" i="2"/>
  <c r="M7435" i="2"/>
  <c r="L7439" i="2"/>
  <c r="M7439" i="2"/>
  <c r="L7443" i="2"/>
  <c r="M7443" i="2"/>
  <c r="L7447" i="2"/>
  <c r="M7447" i="2"/>
  <c r="L7451" i="2"/>
  <c r="M7451" i="2"/>
  <c r="L7455" i="2"/>
  <c r="M7455" i="2"/>
  <c r="L7459" i="2"/>
  <c r="M7459" i="2"/>
  <c r="L7463" i="2"/>
  <c r="M7463" i="2"/>
  <c r="L7467" i="2"/>
  <c r="M7467" i="2"/>
  <c r="L7471" i="2"/>
  <c r="M7471" i="2"/>
  <c r="L7475" i="2"/>
  <c r="M7475" i="2"/>
  <c r="L7479" i="2"/>
  <c r="M7479" i="2"/>
  <c r="L7483" i="2"/>
  <c r="M7483" i="2"/>
  <c r="L7487" i="2"/>
  <c r="M7487" i="2"/>
  <c r="L7491" i="2"/>
  <c r="M7491" i="2"/>
  <c r="L7495" i="2"/>
  <c r="M7495" i="2"/>
  <c r="L7499" i="2"/>
  <c r="M7499" i="2"/>
  <c r="L7503" i="2"/>
  <c r="M7503" i="2"/>
  <c r="L7507" i="2"/>
  <c r="M7507" i="2"/>
  <c r="L7511" i="2"/>
  <c r="M7511" i="2"/>
  <c r="L7515" i="2"/>
  <c r="M7515" i="2"/>
  <c r="L7519" i="2"/>
  <c r="M7519" i="2"/>
  <c r="L7523" i="2"/>
  <c r="M7523" i="2"/>
  <c r="L7527" i="2"/>
  <c r="M7527" i="2"/>
  <c r="L7531" i="2"/>
  <c r="M7531" i="2"/>
  <c r="L7535" i="2"/>
  <c r="M7535" i="2"/>
  <c r="L7539" i="2"/>
  <c r="M7539" i="2"/>
  <c r="L7543" i="2"/>
  <c r="M7543" i="2"/>
  <c r="L7547" i="2"/>
  <c r="M7547" i="2"/>
  <c r="L7551" i="2"/>
  <c r="M7551" i="2"/>
  <c r="L7555" i="2"/>
  <c r="M7555" i="2"/>
  <c r="L7559" i="2"/>
  <c r="M7559" i="2"/>
  <c r="L7563" i="2"/>
  <c r="M7563" i="2"/>
  <c r="L7567" i="2"/>
  <c r="M7567" i="2"/>
  <c r="L7571" i="2"/>
  <c r="M7571" i="2"/>
  <c r="L7575" i="2"/>
  <c r="M7575" i="2"/>
  <c r="L7579" i="2"/>
  <c r="M7579" i="2"/>
  <c r="L7583" i="2"/>
  <c r="M7583" i="2"/>
  <c r="L7587" i="2"/>
  <c r="M7587" i="2"/>
  <c r="L7591" i="2"/>
  <c r="M7591" i="2"/>
  <c r="L7595" i="2"/>
  <c r="M7595" i="2"/>
  <c r="L7599" i="2"/>
  <c r="M7599" i="2"/>
  <c r="L7603" i="2"/>
  <c r="M7603" i="2"/>
  <c r="L7607" i="2"/>
  <c r="M7607" i="2"/>
  <c r="L7611" i="2"/>
  <c r="M7611" i="2"/>
  <c r="L7615" i="2"/>
  <c r="M7615" i="2"/>
  <c r="L7619" i="2"/>
  <c r="M7619" i="2"/>
  <c r="L7623" i="2"/>
  <c r="M7623" i="2"/>
  <c r="L7627" i="2"/>
  <c r="M7627" i="2"/>
  <c r="L7631" i="2"/>
  <c r="M7631" i="2"/>
  <c r="L7635" i="2"/>
  <c r="M7635" i="2"/>
  <c r="L7639" i="2"/>
  <c r="M7639" i="2"/>
  <c r="L7643" i="2"/>
  <c r="M7643" i="2"/>
  <c r="L7647" i="2"/>
  <c r="M7647" i="2"/>
  <c r="L7651" i="2"/>
  <c r="M7651" i="2"/>
  <c r="L7655" i="2"/>
  <c r="M7655" i="2"/>
  <c r="L7659" i="2"/>
  <c r="M7659" i="2"/>
  <c r="L7663" i="2"/>
  <c r="M7663" i="2"/>
  <c r="L7667" i="2"/>
  <c r="M7667" i="2"/>
  <c r="L7671" i="2"/>
  <c r="M7671" i="2"/>
  <c r="L7675" i="2"/>
  <c r="M7675" i="2"/>
  <c r="L7679" i="2"/>
  <c r="M7679" i="2"/>
  <c r="L7683" i="2"/>
  <c r="M7683" i="2"/>
  <c r="L7687" i="2"/>
  <c r="M7687" i="2"/>
  <c r="L7691" i="2"/>
  <c r="M7691" i="2"/>
  <c r="L7695" i="2"/>
  <c r="M7695" i="2"/>
  <c r="L7699" i="2"/>
  <c r="M7699" i="2"/>
  <c r="L7703" i="2"/>
  <c r="M7703" i="2"/>
  <c r="L7707" i="2"/>
  <c r="M7707" i="2"/>
  <c r="L7711" i="2"/>
  <c r="M7711" i="2"/>
  <c r="L7715" i="2"/>
  <c r="M7715" i="2"/>
  <c r="L7719" i="2"/>
  <c r="M7719" i="2"/>
  <c r="L7723" i="2"/>
  <c r="M7723" i="2"/>
  <c r="L7727" i="2"/>
  <c r="M7727" i="2"/>
  <c r="L7731" i="2"/>
  <c r="M7731" i="2"/>
  <c r="L7735" i="2"/>
  <c r="M7735" i="2"/>
  <c r="L7739" i="2"/>
  <c r="M7739" i="2"/>
  <c r="L7743" i="2"/>
  <c r="M7743" i="2"/>
  <c r="L7747" i="2"/>
  <c r="M7747" i="2"/>
  <c r="L7751" i="2"/>
  <c r="M7751" i="2"/>
  <c r="L7755" i="2"/>
  <c r="M7755" i="2"/>
  <c r="L7759" i="2"/>
  <c r="M7759" i="2"/>
  <c r="L7763" i="2"/>
  <c r="M7763" i="2"/>
  <c r="L7767" i="2"/>
  <c r="M7767" i="2"/>
  <c r="L7771" i="2"/>
  <c r="M7771" i="2"/>
  <c r="L7775" i="2"/>
  <c r="M7775" i="2"/>
  <c r="L7779" i="2"/>
  <c r="M7779" i="2"/>
  <c r="L7783" i="2"/>
  <c r="M7783" i="2"/>
  <c r="L7787" i="2"/>
  <c r="M7787" i="2"/>
  <c r="L7791" i="2"/>
  <c r="M7791" i="2"/>
  <c r="L7795" i="2"/>
  <c r="M7795" i="2"/>
  <c r="L7799" i="2"/>
  <c r="M7799" i="2"/>
  <c r="L7803" i="2"/>
  <c r="M7803" i="2"/>
  <c r="L7807" i="2"/>
  <c r="M7807" i="2"/>
  <c r="L7811" i="2"/>
  <c r="M7811" i="2"/>
  <c r="L7815" i="2"/>
  <c r="M7815" i="2"/>
  <c r="L7819" i="2"/>
  <c r="M7819" i="2"/>
  <c r="L7823" i="2"/>
  <c r="M7823" i="2"/>
  <c r="L7827" i="2"/>
  <c r="M7827" i="2"/>
  <c r="L7831" i="2"/>
  <c r="M7831" i="2"/>
  <c r="L7835" i="2"/>
  <c r="M7835" i="2"/>
  <c r="L7839" i="2"/>
  <c r="M7839" i="2"/>
  <c r="L7843" i="2"/>
  <c r="M7843" i="2"/>
  <c r="L7847" i="2"/>
  <c r="M7847" i="2"/>
  <c r="L7851" i="2"/>
  <c r="M7851" i="2"/>
  <c r="L7855" i="2"/>
  <c r="M7855" i="2"/>
  <c r="L7859" i="2"/>
  <c r="M7859" i="2"/>
  <c r="L7863" i="2"/>
  <c r="M7863" i="2"/>
  <c r="L7867" i="2"/>
  <c r="M7867" i="2"/>
  <c r="L7871" i="2"/>
  <c r="M7871" i="2"/>
  <c r="L7875" i="2"/>
  <c r="M7875" i="2"/>
  <c r="L7879" i="2"/>
  <c r="M7879" i="2"/>
  <c r="L7883" i="2"/>
  <c r="M7883" i="2"/>
  <c r="L7887" i="2"/>
  <c r="M7887" i="2"/>
  <c r="L7891" i="2"/>
  <c r="M7891" i="2"/>
  <c r="L7895" i="2"/>
  <c r="M7895" i="2"/>
  <c r="L7899" i="2"/>
  <c r="M7899" i="2"/>
  <c r="L7903" i="2"/>
  <c r="M7903" i="2"/>
  <c r="L7907" i="2"/>
  <c r="M7907" i="2"/>
  <c r="L7911" i="2"/>
  <c r="M7911" i="2"/>
  <c r="L7915" i="2"/>
  <c r="M7915" i="2"/>
  <c r="L7919" i="2"/>
  <c r="M7919" i="2"/>
  <c r="L7923" i="2"/>
  <c r="M7923" i="2"/>
  <c r="L7927" i="2"/>
  <c r="M7927" i="2"/>
  <c r="L7931" i="2"/>
  <c r="M7931" i="2"/>
  <c r="L7935" i="2"/>
  <c r="M7935" i="2"/>
  <c r="L7939" i="2"/>
  <c r="M7939" i="2"/>
  <c r="L7943" i="2"/>
  <c r="M7943" i="2"/>
  <c r="L7947" i="2"/>
  <c r="M7947" i="2"/>
  <c r="L7951" i="2"/>
  <c r="M7951" i="2"/>
  <c r="L7955" i="2"/>
  <c r="M7955" i="2"/>
  <c r="L7959" i="2"/>
  <c r="M7959" i="2"/>
  <c r="L7963" i="2"/>
  <c r="M7963" i="2"/>
  <c r="L7967" i="2"/>
  <c r="M7967" i="2"/>
  <c r="L7971" i="2"/>
  <c r="M7971" i="2"/>
  <c r="L7975" i="2"/>
  <c r="M7975" i="2"/>
  <c r="L7979" i="2"/>
  <c r="M7979" i="2"/>
  <c r="L7983" i="2"/>
  <c r="M7983" i="2"/>
  <c r="L7987" i="2"/>
  <c r="M7987" i="2"/>
  <c r="L7991" i="2"/>
  <c r="M7991" i="2"/>
  <c r="L7995" i="2"/>
  <c r="M7995" i="2"/>
  <c r="L7999" i="2"/>
  <c r="M7999" i="2"/>
  <c r="L8003" i="2"/>
  <c r="M8003" i="2"/>
  <c r="L8007" i="2"/>
  <c r="M8007" i="2"/>
  <c r="L8011" i="2"/>
  <c r="M8011" i="2"/>
  <c r="L8015" i="2"/>
  <c r="M8015" i="2"/>
  <c r="L8019" i="2"/>
  <c r="M8019" i="2"/>
  <c r="L8023" i="2"/>
  <c r="M8023" i="2"/>
  <c r="L8027" i="2"/>
  <c r="M8027" i="2"/>
  <c r="L8031" i="2"/>
  <c r="M8031" i="2"/>
  <c r="L8035" i="2"/>
  <c r="M8035" i="2"/>
  <c r="L8039" i="2"/>
  <c r="M8039" i="2"/>
  <c r="L8043" i="2"/>
  <c r="M8043" i="2"/>
  <c r="L8047" i="2"/>
  <c r="M8047" i="2"/>
  <c r="L8051" i="2"/>
  <c r="M8051" i="2"/>
  <c r="L8055" i="2"/>
  <c r="M8055" i="2"/>
  <c r="L8059" i="2"/>
  <c r="M8059" i="2"/>
  <c r="L8063" i="2"/>
  <c r="M8063" i="2"/>
  <c r="L8067" i="2"/>
  <c r="M8067" i="2"/>
  <c r="L8071" i="2"/>
  <c r="M8071" i="2"/>
  <c r="L8075" i="2"/>
  <c r="M8075" i="2"/>
  <c r="L8079" i="2"/>
  <c r="M8079" i="2"/>
  <c r="L8083" i="2"/>
  <c r="M8083" i="2"/>
  <c r="L8087" i="2"/>
  <c r="M8087" i="2"/>
  <c r="L8091" i="2"/>
  <c r="M8091" i="2"/>
  <c r="L8095" i="2"/>
  <c r="M8095" i="2"/>
  <c r="L8099" i="2"/>
  <c r="M8099" i="2"/>
  <c r="L8103" i="2"/>
  <c r="M8103" i="2"/>
  <c r="L8107" i="2"/>
  <c r="M8107" i="2"/>
  <c r="L8111" i="2"/>
  <c r="M8111" i="2"/>
  <c r="L8115" i="2"/>
  <c r="M8115" i="2"/>
  <c r="L8119" i="2"/>
  <c r="M8119" i="2"/>
  <c r="L8123" i="2"/>
  <c r="M8123" i="2"/>
  <c r="L8127" i="2"/>
  <c r="M8127" i="2"/>
  <c r="L8131" i="2"/>
  <c r="M8131" i="2"/>
  <c r="L8135" i="2"/>
  <c r="M8135" i="2"/>
  <c r="L8139" i="2"/>
  <c r="M8139" i="2"/>
  <c r="L8143" i="2"/>
  <c r="M8143" i="2"/>
  <c r="L8147" i="2"/>
  <c r="M8147" i="2"/>
  <c r="L8151" i="2"/>
  <c r="M8151" i="2"/>
  <c r="L8155" i="2"/>
  <c r="M8155" i="2"/>
  <c r="L8159" i="2"/>
  <c r="M8159" i="2"/>
  <c r="L8163" i="2"/>
  <c r="M8163" i="2"/>
  <c r="L8167" i="2"/>
  <c r="M8167" i="2"/>
  <c r="L8171" i="2"/>
  <c r="M8171" i="2"/>
  <c r="L8175" i="2"/>
  <c r="M8175" i="2"/>
  <c r="L8179" i="2"/>
  <c r="M8179" i="2"/>
  <c r="L8183" i="2"/>
  <c r="M8183" i="2"/>
  <c r="L8187" i="2"/>
  <c r="M8187" i="2"/>
  <c r="L8191" i="2"/>
  <c r="M8191" i="2"/>
  <c r="L8195" i="2"/>
  <c r="M8195" i="2"/>
  <c r="L8199" i="2"/>
  <c r="M8199" i="2"/>
  <c r="L8203" i="2"/>
  <c r="M8203" i="2"/>
  <c r="L8207" i="2"/>
  <c r="M8207" i="2"/>
  <c r="L8211" i="2"/>
  <c r="M8211" i="2"/>
  <c r="L8215" i="2"/>
  <c r="M8215" i="2"/>
  <c r="L8219" i="2"/>
  <c r="M8219" i="2"/>
  <c r="L8223" i="2"/>
  <c r="M8223" i="2"/>
  <c r="L8227" i="2"/>
  <c r="M8227" i="2"/>
  <c r="L8231" i="2"/>
  <c r="M8231" i="2"/>
  <c r="L8235" i="2"/>
  <c r="M8235" i="2"/>
  <c r="L8239" i="2"/>
  <c r="M8239" i="2"/>
  <c r="L8243" i="2"/>
  <c r="M8243" i="2"/>
  <c r="L8247" i="2"/>
  <c r="M8247" i="2"/>
  <c r="L8251" i="2"/>
  <c r="M8251" i="2"/>
  <c r="L8255" i="2"/>
  <c r="M8255" i="2"/>
  <c r="L8259" i="2"/>
  <c r="M8259" i="2"/>
  <c r="L8263" i="2"/>
  <c r="M8263" i="2"/>
  <c r="L8267" i="2"/>
  <c r="M8267" i="2"/>
  <c r="L8271" i="2"/>
  <c r="M8271" i="2"/>
  <c r="L8275" i="2"/>
  <c r="M8275" i="2"/>
  <c r="L8279" i="2"/>
  <c r="M8279" i="2"/>
  <c r="L8283" i="2"/>
  <c r="M8283" i="2"/>
  <c r="L8287" i="2"/>
  <c r="M8287" i="2"/>
  <c r="L8291" i="2"/>
  <c r="M8291" i="2"/>
  <c r="L8295" i="2"/>
  <c r="M8295" i="2"/>
  <c r="L8299" i="2"/>
  <c r="M8299" i="2"/>
  <c r="L8303" i="2"/>
  <c r="M8303" i="2"/>
  <c r="L8307" i="2"/>
  <c r="M8307" i="2"/>
  <c r="L8311" i="2"/>
  <c r="M8311" i="2"/>
  <c r="L8315" i="2"/>
  <c r="M8315" i="2"/>
  <c r="L8319" i="2"/>
  <c r="M8319" i="2"/>
  <c r="L8323" i="2"/>
  <c r="M8323" i="2"/>
  <c r="L8327" i="2"/>
  <c r="M8327" i="2"/>
  <c r="L8331" i="2"/>
  <c r="M8331" i="2"/>
  <c r="L8335" i="2"/>
  <c r="M8335" i="2"/>
  <c r="L8339" i="2"/>
  <c r="M8339" i="2"/>
  <c r="L8343" i="2"/>
  <c r="M8343" i="2"/>
  <c r="L8347" i="2"/>
  <c r="M8347" i="2"/>
  <c r="L8351" i="2"/>
  <c r="M8351" i="2"/>
  <c r="L8355" i="2"/>
  <c r="M8355" i="2"/>
  <c r="L8359" i="2"/>
  <c r="M8359" i="2"/>
  <c r="L8363" i="2"/>
  <c r="M8363" i="2"/>
  <c r="L8367" i="2"/>
  <c r="M8367" i="2"/>
  <c r="L8371" i="2"/>
  <c r="M8371" i="2"/>
  <c r="L8375" i="2"/>
  <c r="M8375" i="2"/>
  <c r="L8379" i="2"/>
  <c r="M8379" i="2"/>
  <c r="L8383" i="2"/>
  <c r="M8383" i="2"/>
  <c r="O3540" i="2"/>
  <c r="P3540" i="2" s="1"/>
  <c r="N3541" i="2"/>
  <c r="O3541" i="2"/>
  <c r="P3541" i="2" s="1"/>
  <c r="O3544" i="2"/>
  <c r="P3544" i="2" s="1"/>
  <c r="N3545" i="2"/>
  <c r="O3545" i="2"/>
  <c r="P3545" i="2" s="1"/>
  <c r="O3548" i="2"/>
  <c r="P3548" i="2" s="1"/>
  <c r="N3549" i="2"/>
  <c r="O3549" i="2"/>
  <c r="P3549" i="2" s="1"/>
  <c r="O3552" i="2"/>
  <c r="P3552" i="2" s="1"/>
  <c r="N3553" i="2"/>
  <c r="O3553" i="2"/>
  <c r="P3553" i="2" s="1"/>
  <c r="O3556" i="2"/>
  <c r="P3556" i="2" s="1"/>
  <c r="N3557" i="2"/>
  <c r="O3557" i="2"/>
  <c r="P3557" i="2" s="1"/>
  <c r="O3560" i="2"/>
  <c r="P3560" i="2" s="1"/>
  <c r="N3561" i="2"/>
  <c r="O3561" i="2"/>
  <c r="P3561" i="2" s="1"/>
  <c r="O3564" i="2"/>
  <c r="P3564" i="2" s="1"/>
  <c r="N3565" i="2"/>
  <c r="O3565" i="2"/>
  <c r="P3565" i="2" s="1"/>
  <c r="O3568" i="2"/>
  <c r="P3568" i="2" s="1"/>
  <c r="N3569" i="2"/>
  <c r="O3569" i="2"/>
  <c r="P3569" i="2" s="1"/>
  <c r="O3572" i="2"/>
  <c r="P3572" i="2" s="1"/>
  <c r="N3573" i="2"/>
  <c r="O3573" i="2"/>
  <c r="P3573" i="2" s="1"/>
  <c r="O3576" i="2"/>
  <c r="P3576" i="2" s="1"/>
  <c r="N3577" i="2"/>
  <c r="O3577" i="2"/>
  <c r="P3577" i="2" s="1"/>
  <c r="O3580" i="2"/>
  <c r="P3580" i="2" s="1"/>
  <c r="N3581" i="2"/>
  <c r="O3581" i="2"/>
  <c r="P3581" i="2" s="1"/>
  <c r="O3584" i="2"/>
  <c r="P3584" i="2" s="1"/>
  <c r="N3585" i="2"/>
  <c r="O3585" i="2"/>
  <c r="P3585" i="2" s="1"/>
  <c r="O3588" i="2"/>
  <c r="P3588" i="2" s="1"/>
  <c r="N3589" i="2"/>
  <c r="O3589" i="2"/>
  <c r="P3589" i="2" s="1"/>
  <c r="O3592" i="2"/>
  <c r="P3592" i="2" s="1"/>
  <c r="N3593" i="2"/>
  <c r="O3593" i="2"/>
  <c r="P3593" i="2" s="1"/>
  <c r="O3596" i="2"/>
  <c r="P3596" i="2" s="1"/>
  <c r="N3597" i="2"/>
  <c r="O3597" i="2"/>
  <c r="P3597" i="2" s="1"/>
  <c r="O3600" i="2"/>
  <c r="P3600" i="2" s="1"/>
  <c r="N3601" i="2"/>
  <c r="O3601" i="2"/>
  <c r="P3601" i="2" s="1"/>
  <c r="O3604" i="2"/>
  <c r="P3604" i="2" s="1"/>
  <c r="N3605" i="2"/>
  <c r="O3605" i="2"/>
  <c r="P3605" i="2" s="1"/>
  <c r="O3608" i="2"/>
  <c r="P3608" i="2" s="1"/>
  <c r="N3609" i="2"/>
  <c r="O3609" i="2"/>
  <c r="P3609" i="2" s="1"/>
  <c r="O3612" i="2"/>
  <c r="P3612" i="2" s="1"/>
  <c r="N3613" i="2"/>
  <c r="O3613" i="2"/>
  <c r="P3613" i="2" s="1"/>
  <c r="O3616" i="2"/>
  <c r="P3616" i="2" s="1"/>
  <c r="N3617" i="2"/>
  <c r="O3617" i="2"/>
  <c r="P3617" i="2" s="1"/>
  <c r="O3620" i="2"/>
  <c r="P3620" i="2" s="1"/>
  <c r="N3621" i="2"/>
  <c r="O3621" i="2"/>
  <c r="P3621" i="2" s="1"/>
  <c r="O3624" i="2"/>
  <c r="P3624" i="2" s="1"/>
  <c r="N3625" i="2"/>
  <c r="O3625" i="2"/>
  <c r="P3625" i="2" s="1"/>
  <c r="O3628" i="2"/>
  <c r="P3628" i="2" s="1"/>
  <c r="N3629" i="2"/>
  <c r="O3629" i="2"/>
  <c r="P3629" i="2" s="1"/>
  <c r="O3632" i="2"/>
  <c r="P3632" i="2" s="1"/>
  <c r="N3633" i="2"/>
  <c r="O3633" i="2"/>
  <c r="P3633" i="2" s="1"/>
  <c r="O3636" i="2"/>
  <c r="P3636" i="2" s="1"/>
  <c r="N3637" i="2"/>
  <c r="O3637" i="2"/>
  <c r="P3637" i="2" s="1"/>
  <c r="O3640" i="2"/>
  <c r="P3640" i="2" s="1"/>
  <c r="N3641" i="2"/>
  <c r="O3641" i="2"/>
  <c r="P3641" i="2" s="1"/>
  <c r="O3644" i="2"/>
  <c r="P3644" i="2" s="1"/>
  <c r="N3645" i="2"/>
  <c r="O3645" i="2"/>
  <c r="P3645" i="2" s="1"/>
  <c r="O3648" i="2"/>
  <c r="P3648" i="2" s="1"/>
  <c r="N3649" i="2"/>
  <c r="O3649" i="2"/>
  <c r="P3649" i="2" s="1"/>
  <c r="O3652" i="2"/>
  <c r="P3652" i="2" s="1"/>
  <c r="N3653" i="2"/>
  <c r="O3653" i="2"/>
  <c r="P3653" i="2" s="1"/>
  <c r="O3656" i="2"/>
  <c r="P3656" i="2" s="1"/>
  <c r="N3657" i="2"/>
  <c r="O3657" i="2"/>
  <c r="P3657" i="2" s="1"/>
  <c r="O3660" i="2"/>
  <c r="P3660" i="2" s="1"/>
  <c r="N3661" i="2"/>
  <c r="O3661" i="2"/>
  <c r="P3661" i="2" s="1"/>
  <c r="O3664" i="2"/>
  <c r="P3664" i="2" s="1"/>
  <c r="N3665" i="2"/>
  <c r="O3665" i="2"/>
  <c r="P3665" i="2" s="1"/>
  <c r="O3668" i="2"/>
  <c r="P3668" i="2" s="1"/>
  <c r="N3669" i="2"/>
  <c r="O3669" i="2"/>
  <c r="P3669" i="2" s="1"/>
  <c r="O3672" i="2"/>
  <c r="P3672" i="2" s="1"/>
  <c r="N3673" i="2"/>
  <c r="O3673" i="2"/>
  <c r="P3673" i="2" s="1"/>
  <c r="O3676" i="2"/>
  <c r="P3676" i="2" s="1"/>
  <c r="N3677" i="2"/>
  <c r="O3677" i="2"/>
  <c r="P3677" i="2" s="1"/>
  <c r="O3680" i="2"/>
  <c r="P3680" i="2" s="1"/>
  <c r="N3681" i="2"/>
  <c r="O3681" i="2"/>
  <c r="P3681" i="2" s="1"/>
  <c r="O3684" i="2"/>
  <c r="P3684" i="2" s="1"/>
  <c r="N3685" i="2"/>
  <c r="O3685" i="2"/>
  <c r="P3685" i="2" s="1"/>
  <c r="O3688" i="2"/>
  <c r="P3688" i="2" s="1"/>
  <c r="N3689" i="2"/>
  <c r="O3689" i="2"/>
  <c r="P3689" i="2" s="1"/>
  <c r="O3692" i="2"/>
  <c r="P3692" i="2" s="1"/>
  <c r="N3693" i="2"/>
  <c r="O3693" i="2"/>
  <c r="P3693" i="2" s="1"/>
  <c r="O3696" i="2"/>
  <c r="P3696" i="2" s="1"/>
  <c r="N3697" i="2"/>
  <c r="O3697" i="2"/>
  <c r="P3697" i="2" s="1"/>
  <c r="O3700" i="2"/>
  <c r="P3700" i="2" s="1"/>
  <c r="N3701" i="2"/>
  <c r="O3701" i="2"/>
  <c r="P3701" i="2" s="1"/>
  <c r="O3704" i="2"/>
  <c r="P3704" i="2" s="1"/>
  <c r="N3705" i="2"/>
  <c r="O3705" i="2"/>
  <c r="P3705" i="2" s="1"/>
  <c r="O3708" i="2"/>
  <c r="P3708" i="2" s="1"/>
  <c r="N3709" i="2"/>
  <c r="O3709" i="2"/>
  <c r="P3709" i="2" s="1"/>
  <c r="O3712" i="2"/>
  <c r="P3712" i="2" s="1"/>
  <c r="N3713" i="2"/>
  <c r="O3713" i="2"/>
  <c r="P3713" i="2" s="1"/>
  <c r="O3716" i="2"/>
  <c r="P3716" i="2" s="1"/>
  <c r="N3717" i="2"/>
  <c r="O3717" i="2"/>
  <c r="P3717" i="2" s="1"/>
  <c r="O3720" i="2"/>
  <c r="P3720" i="2" s="1"/>
  <c r="N3721" i="2"/>
  <c r="O3721" i="2"/>
  <c r="P3721" i="2" s="1"/>
  <c r="O3724" i="2"/>
  <c r="P3724" i="2" s="1"/>
  <c r="N3725" i="2"/>
  <c r="O3725" i="2"/>
  <c r="P3725" i="2" s="1"/>
  <c r="O3728" i="2"/>
  <c r="P3728" i="2" s="1"/>
  <c r="N3729" i="2"/>
  <c r="O3729" i="2"/>
  <c r="P3729" i="2" s="1"/>
  <c r="O3732" i="2"/>
  <c r="P3732" i="2" s="1"/>
  <c r="N3733" i="2"/>
  <c r="O3733" i="2"/>
  <c r="P3733" i="2" s="1"/>
  <c r="O3736" i="2"/>
  <c r="P3736" i="2" s="1"/>
  <c r="N3737" i="2"/>
  <c r="O3737" i="2"/>
  <c r="P3737" i="2" s="1"/>
  <c r="O3740" i="2"/>
  <c r="P3740" i="2" s="1"/>
  <c r="N3741" i="2"/>
  <c r="O3741" i="2"/>
  <c r="P3741" i="2" s="1"/>
  <c r="O3744" i="2"/>
  <c r="P3744" i="2" s="1"/>
  <c r="N3745" i="2"/>
  <c r="O3745" i="2"/>
  <c r="P3745" i="2" s="1"/>
  <c r="O3748" i="2"/>
  <c r="P3748" i="2" s="1"/>
  <c r="N3749" i="2"/>
  <c r="O3749" i="2"/>
  <c r="P3749" i="2" s="1"/>
  <c r="O3752" i="2"/>
  <c r="P3752" i="2" s="1"/>
  <c r="N3753" i="2"/>
  <c r="O3753" i="2"/>
  <c r="P3753" i="2" s="1"/>
  <c r="O3756" i="2"/>
  <c r="P3756" i="2" s="1"/>
  <c r="N3757" i="2"/>
  <c r="O3757" i="2"/>
  <c r="P3757" i="2" s="1"/>
  <c r="O3760" i="2"/>
  <c r="P3760" i="2" s="1"/>
  <c r="N3761" i="2"/>
  <c r="O3761" i="2"/>
  <c r="P3761" i="2" s="1"/>
  <c r="O3764" i="2"/>
  <c r="P3764" i="2" s="1"/>
  <c r="N3765" i="2"/>
  <c r="O3765" i="2"/>
  <c r="P3765" i="2" s="1"/>
  <c r="O3768" i="2"/>
  <c r="P3768" i="2" s="1"/>
  <c r="N3769" i="2"/>
  <c r="O3769" i="2"/>
  <c r="P3769" i="2" s="1"/>
  <c r="O3772" i="2"/>
  <c r="P3772" i="2" s="1"/>
  <c r="N3773" i="2"/>
  <c r="O3773" i="2"/>
  <c r="P3773" i="2" s="1"/>
  <c r="O3776" i="2"/>
  <c r="P3776" i="2" s="1"/>
  <c r="N3777" i="2"/>
  <c r="O3777" i="2"/>
  <c r="P3777" i="2" s="1"/>
  <c r="O3780" i="2"/>
  <c r="P3780" i="2" s="1"/>
  <c r="N3781" i="2"/>
  <c r="O3781" i="2"/>
  <c r="P3781" i="2" s="1"/>
  <c r="O3784" i="2"/>
  <c r="P3784" i="2" s="1"/>
  <c r="N3785" i="2"/>
  <c r="O3785" i="2"/>
  <c r="P3785" i="2" s="1"/>
  <c r="O3788" i="2"/>
  <c r="P3788" i="2" s="1"/>
  <c r="N3789" i="2"/>
  <c r="O3789" i="2"/>
  <c r="P3789" i="2" s="1"/>
  <c r="O3792" i="2"/>
  <c r="P3792" i="2" s="1"/>
  <c r="N3793" i="2"/>
  <c r="O3793" i="2"/>
  <c r="P3793" i="2" s="1"/>
  <c r="O3796" i="2"/>
  <c r="P3796" i="2" s="1"/>
  <c r="N3797" i="2"/>
  <c r="O3797" i="2"/>
  <c r="P3797" i="2" s="1"/>
  <c r="O3800" i="2"/>
  <c r="P3800" i="2" s="1"/>
  <c r="N3801" i="2"/>
  <c r="O3801" i="2"/>
  <c r="P3801" i="2" s="1"/>
  <c r="O3804" i="2"/>
  <c r="P3804" i="2" s="1"/>
  <c r="N3805" i="2"/>
  <c r="O3805" i="2"/>
  <c r="P3805" i="2" s="1"/>
  <c r="O3808" i="2"/>
  <c r="P3808" i="2" s="1"/>
  <c r="N3809" i="2"/>
  <c r="O3809" i="2"/>
  <c r="P3809" i="2" s="1"/>
  <c r="O3812" i="2"/>
  <c r="P3812" i="2" s="1"/>
  <c r="N3813" i="2"/>
  <c r="O3813" i="2"/>
  <c r="P3813" i="2" s="1"/>
  <c r="O3816" i="2"/>
  <c r="P3816" i="2" s="1"/>
  <c r="N3817" i="2"/>
  <c r="O3817" i="2"/>
  <c r="P3817" i="2" s="1"/>
  <c r="O3820" i="2"/>
  <c r="P3820" i="2" s="1"/>
  <c r="N3821" i="2"/>
  <c r="O3821" i="2"/>
  <c r="P3821" i="2" s="1"/>
  <c r="O3824" i="2"/>
  <c r="P3824" i="2" s="1"/>
  <c r="N3825" i="2"/>
  <c r="O3825" i="2"/>
  <c r="P3825" i="2" s="1"/>
  <c r="O3828" i="2"/>
  <c r="P3828" i="2" s="1"/>
  <c r="N3829" i="2"/>
  <c r="O3829" i="2"/>
  <c r="P3829" i="2" s="1"/>
  <c r="O3832" i="2"/>
  <c r="P3832" i="2" s="1"/>
  <c r="N3833" i="2"/>
  <c r="O3833" i="2"/>
  <c r="P3833" i="2" s="1"/>
  <c r="O3836" i="2"/>
  <c r="P3836" i="2" s="1"/>
  <c r="N3837" i="2"/>
  <c r="O3837" i="2"/>
  <c r="P3837" i="2" s="1"/>
  <c r="O3840" i="2"/>
  <c r="P3840" i="2" s="1"/>
  <c r="N3841" i="2"/>
  <c r="O3841" i="2"/>
  <c r="P3841" i="2" s="1"/>
  <c r="O3844" i="2"/>
  <c r="P3844" i="2" s="1"/>
  <c r="N3845" i="2"/>
  <c r="O3845" i="2"/>
  <c r="P3845" i="2" s="1"/>
  <c r="O3848" i="2"/>
  <c r="P3848" i="2" s="1"/>
  <c r="N3849" i="2"/>
  <c r="O3849" i="2"/>
  <c r="P3849" i="2" s="1"/>
  <c r="O3852" i="2"/>
  <c r="P3852" i="2" s="1"/>
  <c r="N3853" i="2"/>
  <c r="O3853" i="2"/>
  <c r="P3853" i="2" s="1"/>
  <c r="O3856" i="2"/>
  <c r="P3856" i="2" s="1"/>
  <c r="N3857" i="2"/>
  <c r="O3857" i="2"/>
  <c r="P3857" i="2" s="1"/>
  <c r="O3860" i="2"/>
  <c r="P3860" i="2" s="1"/>
  <c r="N3861" i="2"/>
  <c r="O3861" i="2"/>
  <c r="P3861" i="2" s="1"/>
  <c r="O3864" i="2"/>
  <c r="P3864" i="2" s="1"/>
  <c r="N3865" i="2"/>
  <c r="O3865" i="2"/>
  <c r="P3865" i="2" s="1"/>
  <c r="O3868" i="2"/>
  <c r="P3868" i="2" s="1"/>
  <c r="N3869" i="2"/>
  <c r="O3869" i="2"/>
  <c r="P3869" i="2" s="1"/>
  <c r="O3872" i="2"/>
  <c r="P3872" i="2" s="1"/>
  <c r="N3873" i="2"/>
  <c r="O3873" i="2"/>
  <c r="P3873" i="2" s="1"/>
  <c r="O3876" i="2"/>
  <c r="P3876" i="2" s="1"/>
  <c r="N3877" i="2"/>
  <c r="O3877" i="2"/>
  <c r="P3877" i="2" s="1"/>
  <c r="O3880" i="2"/>
  <c r="P3880" i="2" s="1"/>
  <c r="N3881" i="2"/>
  <c r="O3881" i="2"/>
  <c r="P3881" i="2" s="1"/>
  <c r="O3884" i="2"/>
  <c r="P3884" i="2" s="1"/>
  <c r="N3885" i="2"/>
  <c r="O3885" i="2"/>
  <c r="P3885" i="2" s="1"/>
  <c r="O3888" i="2"/>
  <c r="P3888" i="2" s="1"/>
  <c r="N3889" i="2"/>
  <c r="O3889" i="2"/>
  <c r="P3889" i="2" s="1"/>
  <c r="O3892" i="2"/>
  <c r="P3892" i="2" s="1"/>
  <c r="N3893" i="2"/>
  <c r="O3893" i="2"/>
  <c r="P3893" i="2" s="1"/>
  <c r="O3896" i="2"/>
  <c r="P3896" i="2" s="1"/>
  <c r="N3897" i="2"/>
  <c r="O3897" i="2"/>
  <c r="P3897" i="2" s="1"/>
  <c r="O3900" i="2"/>
  <c r="P3900" i="2" s="1"/>
  <c r="N3901" i="2"/>
  <c r="O3901" i="2"/>
  <c r="P3901" i="2" s="1"/>
  <c r="O3904" i="2"/>
  <c r="P3904" i="2" s="1"/>
  <c r="N3905" i="2"/>
  <c r="O3905" i="2"/>
  <c r="P3905" i="2" s="1"/>
  <c r="O3908" i="2"/>
  <c r="P3908" i="2" s="1"/>
  <c r="N3909" i="2"/>
  <c r="O3909" i="2"/>
  <c r="P3909" i="2" s="1"/>
  <c r="O3912" i="2"/>
  <c r="P3912" i="2" s="1"/>
  <c r="N3913" i="2"/>
  <c r="O3913" i="2"/>
  <c r="P3913" i="2" s="1"/>
  <c r="O3916" i="2"/>
  <c r="P3916" i="2" s="1"/>
  <c r="N3917" i="2"/>
  <c r="O3917" i="2"/>
  <c r="P3917" i="2" s="1"/>
  <c r="O3920" i="2"/>
  <c r="P3920" i="2" s="1"/>
  <c r="N3921" i="2"/>
  <c r="O3921" i="2"/>
  <c r="P3921" i="2" s="1"/>
  <c r="O3924" i="2"/>
  <c r="P3924" i="2" s="1"/>
  <c r="N3925" i="2"/>
  <c r="O3925" i="2"/>
  <c r="P3925" i="2" s="1"/>
  <c r="O3928" i="2"/>
  <c r="P3928" i="2" s="1"/>
  <c r="N3929" i="2"/>
  <c r="O3929" i="2"/>
  <c r="P3929" i="2" s="1"/>
  <c r="O3932" i="2"/>
  <c r="P3932" i="2" s="1"/>
  <c r="N3933" i="2"/>
  <c r="O3933" i="2"/>
  <c r="P3933" i="2" s="1"/>
  <c r="O3936" i="2"/>
  <c r="P3936" i="2" s="1"/>
  <c r="N3937" i="2"/>
  <c r="O3937" i="2"/>
  <c r="P3937" i="2" s="1"/>
  <c r="O3940" i="2"/>
  <c r="P3940" i="2" s="1"/>
  <c r="N3941" i="2"/>
  <c r="O3941" i="2"/>
  <c r="P3941" i="2" s="1"/>
  <c r="O3944" i="2"/>
  <c r="P3944" i="2" s="1"/>
  <c r="N3945" i="2"/>
  <c r="O3945" i="2"/>
  <c r="P3945" i="2" s="1"/>
  <c r="O3948" i="2"/>
  <c r="P3948" i="2" s="1"/>
  <c r="N3949" i="2"/>
  <c r="O3949" i="2"/>
  <c r="P3949" i="2" s="1"/>
  <c r="O3952" i="2"/>
  <c r="P3952" i="2" s="1"/>
  <c r="N3953" i="2"/>
  <c r="O3953" i="2"/>
  <c r="P3953" i="2" s="1"/>
  <c r="O3956" i="2"/>
  <c r="P3956" i="2" s="1"/>
  <c r="N3957" i="2"/>
  <c r="O3957" i="2"/>
  <c r="P3957" i="2" s="1"/>
  <c r="O3960" i="2"/>
  <c r="P3960" i="2" s="1"/>
  <c r="N3961" i="2"/>
  <c r="O3961" i="2"/>
  <c r="P3961" i="2" s="1"/>
  <c r="O3964" i="2"/>
  <c r="P3964" i="2" s="1"/>
  <c r="N3965" i="2"/>
  <c r="O3965" i="2"/>
  <c r="P3965" i="2" s="1"/>
  <c r="O3968" i="2"/>
  <c r="P3968" i="2" s="1"/>
  <c r="N3969" i="2"/>
  <c r="O3969" i="2"/>
  <c r="P3969" i="2" s="1"/>
  <c r="O3972" i="2"/>
  <c r="P3972" i="2" s="1"/>
  <c r="N3973" i="2"/>
  <c r="O3973" i="2"/>
  <c r="P3973" i="2" s="1"/>
  <c r="O3976" i="2"/>
  <c r="P3976" i="2" s="1"/>
  <c r="N3977" i="2"/>
  <c r="O3977" i="2"/>
  <c r="P3977" i="2" s="1"/>
  <c r="O3980" i="2"/>
  <c r="P3980" i="2" s="1"/>
  <c r="N3981" i="2"/>
  <c r="O3981" i="2"/>
  <c r="P3981" i="2" s="1"/>
  <c r="O3984" i="2"/>
  <c r="P3984" i="2" s="1"/>
  <c r="N3985" i="2"/>
  <c r="O3985" i="2"/>
  <c r="P3985" i="2" s="1"/>
  <c r="O3988" i="2"/>
  <c r="P3988" i="2" s="1"/>
  <c r="N3989" i="2"/>
  <c r="O3989" i="2"/>
  <c r="P3989" i="2" s="1"/>
  <c r="O3992" i="2"/>
  <c r="P3992" i="2" s="1"/>
  <c r="N3993" i="2"/>
  <c r="O3993" i="2"/>
  <c r="P3993" i="2" s="1"/>
  <c r="O3996" i="2"/>
  <c r="P3996" i="2" s="1"/>
  <c r="N3997" i="2"/>
  <c r="O3997" i="2"/>
  <c r="P3997" i="2" s="1"/>
  <c r="O4000" i="2"/>
  <c r="P4000" i="2" s="1"/>
  <c r="N4001" i="2"/>
  <c r="O4001" i="2"/>
  <c r="P4001" i="2" s="1"/>
  <c r="O4004" i="2"/>
  <c r="P4004" i="2" s="1"/>
  <c r="N4005" i="2"/>
  <c r="O4005" i="2"/>
  <c r="P4005" i="2" s="1"/>
  <c r="O4008" i="2"/>
  <c r="P4008" i="2" s="1"/>
  <c r="N4009" i="2"/>
  <c r="O4009" i="2"/>
  <c r="P4009" i="2" s="1"/>
  <c r="O4012" i="2"/>
  <c r="P4012" i="2" s="1"/>
  <c r="N4013" i="2"/>
  <c r="O4013" i="2"/>
  <c r="P4013" i="2" s="1"/>
  <c r="O4016" i="2"/>
  <c r="P4016" i="2" s="1"/>
  <c r="N4017" i="2"/>
  <c r="O4017" i="2"/>
  <c r="P4017" i="2" s="1"/>
  <c r="O4020" i="2"/>
  <c r="P4020" i="2" s="1"/>
  <c r="N4021" i="2"/>
  <c r="O4021" i="2"/>
  <c r="P4021" i="2" s="1"/>
  <c r="O4024" i="2"/>
  <c r="P4024" i="2" s="1"/>
  <c r="N4025" i="2"/>
  <c r="O4025" i="2"/>
  <c r="P4025" i="2" s="1"/>
  <c r="O4028" i="2"/>
  <c r="P4028" i="2" s="1"/>
  <c r="N4029" i="2"/>
  <c r="O4029" i="2"/>
  <c r="P4029" i="2" s="1"/>
  <c r="O4032" i="2"/>
  <c r="P4032" i="2" s="1"/>
  <c r="N4033" i="2"/>
  <c r="O4033" i="2"/>
  <c r="P4033" i="2" s="1"/>
  <c r="O4036" i="2"/>
  <c r="P4036" i="2" s="1"/>
  <c r="N4037" i="2"/>
  <c r="O4037" i="2"/>
  <c r="P4037" i="2" s="1"/>
  <c r="O4040" i="2"/>
  <c r="P4040" i="2" s="1"/>
  <c r="N4041" i="2"/>
  <c r="O4041" i="2"/>
  <c r="P4041" i="2" s="1"/>
  <c r="O4044" i="2"/>
  <c r="P4044" i="2" s="1"/>
  <c r="N4045" i="2"/>
  <c r="O4045" i="2"/>
  <c r="P4045" i="2" s="1"/>
  <c r="O4048" i="2"/>
  <c r="P4048" i="2" s="1"/>
  <c r="N4049" i="2"/>
  <c r="O4049" i="2"/>
  <c r="P4049" i="2" s="1"/>
  <c r="O4052" i="2"/>
  <c r="P4052" i="2" s="1"/>
  <c r="N4053" i="2"/>
  <c r="O4053" i="2"/>
  <c r="P4053" i="2" s="1"/>
  <c r="O4056" i="2"/>
  <c r="P4056" i="2" s="1"/>
  <c r="N4057" i="2"/>
  <c r="O4057" i="2"/>
  <c r="P4057" i="2" s="1"/>
  <c r="O4060" i="2"/>
  <c r="P4060" i="2" s="1"/>
  <c r="N4061" i="2"/>
  <c r="O4061" i="2"/>
  <c r="P4061" i="2" s="1"/>
  <c r="O4064" i="2"/>
  <c r="P4064" i="2" s="1"/>
  <c r="N4065" i="2"/>
  <c r="O4065" i="2"/>
  <c r="P4065" i="2" s="1"/>
  <c r="O4068" i="2"/>
  <c r="P4068" i="2" s="1"/>
  <c r="N4069" i="2"/>
  <c r="O4069" i="2"/>
  <c r="P4069" i="2" s="1"/>
  <c r="O4072" i="2"/>
  <c r="P4072" i="2" s="1"/>
  <c r="N4073" i="2"/>
  <c r="O4073" i="2"/>
  <c r="P4073" i="2" s="1"/>
  <c r="O4076" i="2"/>
  <c r="P4076" i="2" s="1"/>
  <c r="N4077" i="2"/>
  <c r="O4077" i="2"/>
  <c r="P4077" i="2" s="1"/>
  <c r="O4080" i="2"/>
  <c r="P4080" i="2" s="1"/>
  <c r="N4081" i="2"/>
  <c r="O4081" i="2"/>
  <c r="P4081" i="2" s="1"/>
  <c r="O4084" i="2"/>
  <c r="P4084" i="2" s="1"/>
  <c r="N4085" i="2"/>
  <c r="O4085" i="2"/>
  <c r="P4085" i="2" s="1"/>
  <c r="O4088" i="2"/>
  <c r="P4088" i="2" s="1"/>
  <c r="N4089" i="2"/>
  <c r="O4089" i="2"/>
  <c r="P4089" i="2" s="1"/>
  <c r="O4092" i="2"/>
  <c r="P4092" i="2" s="1"/>
  <c r="N4093" i="2"/>
  <c r="O4093" i="2"/>
  <c r="P4093" i="2" s="1"/>
  <c r="O4096" i="2"/>
  <c r="P4096" i="2" s="1"/>
  <c r="N4097" i="2"/>
  <c r="O4097" i="2"/>
  <c r="P4097" i="2" s="1"/>
  <c r="O4100" i="2"/>
  <c r="P4100" i="2" s="1"/>
  <c r="N4101" i="2"/>
  <c r="O4101" i="2"/>
  <c r="P4101" i="2" s="1"/>
  <c r="O4104" i="2"/>
  <c r="P4104" i="2" s="1"/>
  <c r="N4105" i="2"/>
  <c r="O4105" i="2"/>
  <c r="P4105" i="2" s="1"/>
  <c r="O4108" i="2"/>
  <c r="P4108" i="2" s="1"/>
  <c r="N4109" i="2"/>
  <c r="O4109" i="2"/>
  <c r="P4109" i="2" s="1"/>
  <c r="O4112" i="2"/>
  <c r="P4112" i="2" s="1"/>
  <c r="N4113" i="2"/>
  <c r="O4113" i="2"/>
  <c r="P4113" i="2" s="1"/>
  <c r="O4116" i="2"/>
  <c r="P4116" i="2" s="1"/>
  <c r="N4117" i="2"/>
  <c r="O4117" i="2"/>
  <c r="P4117" i="2" s="1"/>
  <c r="O4120" i="2"/>
  <c r="P4120" i="2" s="1"/>
  <c r="N4121" i="2"/>
  <c r="O4121" i="2"/>
  <c r="P4121" i="2" s="1"/>
  <c r="O4124" i="2"/>
  <c r="P4124" i="2" s="1"/>
  <c r="N4125" i="2"/>
  <c r="O4125" i="2"/>
  <c r="P4125" i="2" s="1"/>
  <c r="O4128" i="2"/>
  <c r="P4128" i="2" s="1"/>
  <c r="N4129" i="2"/>
  <c r="O4129" i="2"/>
  <c r="P4129" i="2" s="1"/>
  <c r="O4132" i="2"/>
  <c r="P4132" i="2" s="1"/>
  <c r="N4133" i="2"/>
  <c r="O4133" i="2"/>
  <c r="P4133" i="2" s="1"/>
  <c r="O4136" i="2"/>
  <c r="P4136" i="2" s="1"/>
  <c r="N4137" i="2"/>
  <c r="O4137" i="2"/>
  <c r="P4137" i="2" s="1"/>
  <c r="O4140" i="2"/>
  <c r="P4140" i="2" s="1"/>
  <c r="N4141" i="2"/>
  <c r="O4141" i="2"/>
  <c r="P4141" i="2" s="1"/>
  <c r="O4144" i="2"/>
  <c r="P4144" i="2" s="1"/>
  <c r="N4145" i="2"/>
  <c r="O4145" i="2"/>
  <c r="P4145" i="2" s="1"/>
  <c r="O4148" i="2"/>
  <c r="P4148" i="2" s="1"/>
  <c r="N4149" i="2"/>
  <c r="O4149" i="2"/>
  <c r="P4149" i="2" s="1"/>
  <c r="O4152" i="2"/>
  <c r="P4152" i="2" s="1"/>
  <c r="N4153" i="2"/>
  <c r="O4153" i="2"/>
  <c r="P4153" i="2" s="1"/>
  <c r="O4156" i="2"/>
  <c r="P4156" i="2" s="1"/>
  <c r="N4157" i="2"/>
  <c r="O4158" i="2"/>
  <c r="P4158" i="2" s="1"/>
  <c r="N4158" i="2"/>
  <c r="O4162" i="2"/>
  <c r="P4162" i="2" s="1"/>
  <c r="N4162" i="2"/>
  <c r="O4166" i="2"/>
  <c r="P4166" i="2" s="1"/>
  <c r="N4166" i="2"/>
  <c r="O4170" i="2"/>
  <c r="P4170" i="2" s="1"/>
  <c r="N4170" i="2"/>
  <c r="O4174" i="2"/>
  <c r="P4174" i="2" s="1"/>
  <c r="N4174" i="2"/>
  <c r="O4178" i="2"/>
  <c r="P4178" i="2" s="1"/>
  <c r="N4178" i="2"/>
  <c r="O4182" i="2"/>
  <c r="P4182" i="2" s="1"/>
  <c r="N4182" i="2"/>
  <c r="O4186" i="2"/>
  <c r="P4186" i="2" s="1"/>
  <c r="N4186" i="2"/>
  <c r="O4190" i="2"/>
  <c r="P4190" i="2" s="1"/>
  <c r="N4190" i="2"/>
  <c r="O4194" i="2"/>
  <c r="P4194" i="2" s="1"/>
  <c r="N4194" i="2"/>
  <c r="O4198" i="2"/>
  <c r="P4198" i="2" s="1"/>
  <c r="N4198" i="2"/>
  <c r="O4202" i="2"/>
  <c r="P4202" i="2" s="1"/>
  <c r="N4202" i="2"/>
  <c r="O4206" i="2"/>
  <c r="P4206" i="2" s="1"/>
  <c r="N4206" i="2"/>
  <c r="O4210" i="2"/>
  <c r="P4210" i="2" s="1"/>
  <c r="N4210" i="2"/>
  <c r="O4214" i="2"/>
  <c r="P4214" i="2" s="1"/>
  <c r="N4214" i="2"/>
  <c r="O4218" i="2"/>
  <c r="P4218" i="2" s="1"/>
  <c r="N4218" i="2"/>
  <c r="O4222" i="2"/>
  <c r="P4222" i="2" s="1"/>
  <c r="N4222" i="2"/>
  <c r="O4226" i="2"/>
  <c r="P4226" i="2" s="1"/>
  <c r="N4226" i="2"/>
  <c r="O4230" i="2"/>
  <c r="P4230" i="2" s="1"/>
  <c r="N4230" i="2"/>
  <c r="O4234" i="2"/>
  <c r="P4234" i="2" s="1"/>
  <c r="N4234" i="2"/>
  <c r="O4238" i="2"/>
  <c r="P4238" i="2" s="1"/>
  <c r="N4238" i="2"/>
  <c r="O4242" i="2"/>
  <c r="P4242" i="2" s="1"/>
  <c r="N4242" i="2"/>
  <c r="O4246" i="2"/>
  <c r="P4246" i="2" s="1"/>
  <c r="N4246" i="2"/>
  <c r="O4250" i="2"/>
  <c r="P4250" i="2" s="1"/>
  <c r="N4250" i="2"/>
  <c r="O4254" i="2"/>
  <c r="P4254" i="2" s="1"/>
  <c r="N4254" i="2"/>
  <c r="O4258" i="2"/>
  <c r="P4258" i="2" s="1"/>
  <c r="N4258" i="2"/>
  <c r="O4262" i="2"/>
  <c r="P4262" i="2" s="1"/>
  <c r="N4262" i="2"/>
  <c r="O4266" i="2"/>
  <c r="P4266" i="2" s="1"/>
  <c r="N4266" i="2"/>
  <c r="O4270" i="2"/>
  <c r="P4270" i="2" s="1"/>
  <c r="N4270" i="2"/>
  <c r="O4274" i="2"/>
  <c r="P4274" i="2" s="1"/>
  <c r="N4274" i="2"/>
  <c r="O4278" i="2"/>
  <c r="P4278" i="2" s="1"/>
  <c r="N4278" i="2"/>
  <c r="O4282" i="2"/>
  <c r="P4282" i="2" s="1"/>
  <c r="N4282" i="2"/>
  <c r="O4286" i="2"/>
  <c r="P4286" i="2" s="1"/>
  <c r="N4286" i="2"/>
  <c r="O4290" i="2"/>
  <c r="P4290" i="2" s="1"/>
  <c r="N4290" i="2"/>
  <c r="O4294" i="2"/>
  <c r="P4294" i="2" s="1"/>
  <c r="N4294" i="2"/>
  <c r="O4298" i="2"/>
  <c r="P4298" i="2" s="1"/>
  <c r="N4298" i="2"/>
  <c r="O4302" i="2"/>
  <c r="P4302" i="2" s="1"/>
  <c r="N4302" i="2"/>
  <c r="O4306" i="2"/>
  <c r="P4306" i="2" s="1"/>
  <c r="N4306" i="2"/>
  <c r="O4310" i="2"/>
  <c r="P4310" i="2" s="1"/>
  <c r="N4310" i="2"/>
  <c r="O4314" i="2"/>
  <c r="P4314" i="2" s="1"/>
  <c r="N4314" i="2"/>
  <c r="O4318" i="2"/>
  <c r="P4318" i="2" s="1"/>
  <c r="N4318" i="2"/>
  <c r="O4322" i="2"/>
  <c r="P4322" i="2" s="1"/>
  <c r="N4322" i="2"/>
  <c r="O4326" i="2"/>
  <c r="P4326" i="2" s="1"/>
  <c r="N4326" i="2"/>
  <c r="O4330" i="2"/>
  <c r="P4330" i="2" s="1"/>
  <c r="N4330" i="2"/>
  <c r="O4334" i="2"/>
  <c r="P4334" i="2" s="1"/>
  <c r="N4334" i="2"/>
  <c r="O4338" i="2"/>
  <c r="P4338" i="2" s="1"/>
  <c r="N4338" i="2"/>
  <c r="O4342" i="2"/>
  <c r="P4342" i="2" s="1"/>
  <c r="N4342" i="2"/>
  <c r="O4346" i="2"/>
  <c r="P4346" i="2" s="1"/>
  <c r="N4346" i="2"/>
  <c r="O4350" i="2"/>
  <c r="P4350" i="2" s="1"/>
  <c r="N4350" i="2"/>
  <c r="O4354" i="2"/>
  <c r="P4354" i="2" s="1"/>
  <c r="N4354" i="2"/>
  <c r="O4358" i="2"/>
  <c r="P4358" i="2" s="1"/>
  <c r="N4358" i="2"/>
  <c r="O4362" i="2"/>
  <c r="P4362" i="2" s="1"/>
  <c r="N4362" i="2"/>
  <c r="O4366" i="2"/>
  <c r="P4366" i="2" s="1"/>
  <c r="N4366" i="2"/>
  <c r="O4370" i="2"/>
  <c r="P4370" i="2" s="1"/>
  <c r="N4370" i="2"/>
  <c r="O4374" i="2"/>
  <c r="P4374" i="2" s="1"/>
  <c r="N4374" i="2"/>
  <c r="O4378" i="2"/>
  <c r="P4378" i="2" s="1"/>
  <c r="N4378" i="2"/>
  <c r="O4382" i="2"/>
  <c r="P4382" i="2" s="1"/>
  <c r="N4382" i="2"/>
  <c r="O4386" i="2"/>
  <c r="P4386" i="2" s="1"/>
  <c r="N4386" i="2"/>
  <c r="O4390" i="2"/>
  <c r="P4390" i="2" s="1"/>
  <c r="N4390" i="2"/>
  <c r="O4394" i="2"/>
  <c r="P4394" i="2" s="1"/>
  <c r="N4394" i="2"/>
  <c r="O4398" i="2"/>
  <c r="P4398" i="2" s="1"/>
  <c r="N4398" i="2"/>
  <c r="O4402" i="2"/>
  <c r="P4402" i="2" s="1"/>
  <c r="N4402" i="2"/>
  <c r="O4406" i="2"/>
  <c r="P4406" i="2" s="1"/>
  <c r="N4406" i="2"/>
  <c r="O4410" i="2"/>
  <c r="P4410" i="2" s="1"/>
  <c r="N4410" i="2"/>
  <c r="O4414" i="2"/>
  <c r="P4414" i="2" s="1"/>
  <c r="N4414" i="2"/>
  <c r="O4418" i="2"/>
  <c r="P4418" i="2" s="1"/>
  <c r="N4418" i="2"/>
  <c r="O4422" i="2"/>
  <c r="P4422" i="2" s="1"/>
  <c r="N4422" i="2"/>
  <c r="O4426" i="2"/>
  <c r="P4426" i="2" s="1"/>
  <c r="N4426" i="2"/>
  <c r="O4430" i="2"/>
  <c r="P4430" i="2" s="1"/>
  <c r="N4430" i="2"/>
  <c r="O4434" i="2"/>
  <c r="P4434" i="2" s="1"/>
  <c r="N4434" i="2"/>
  <c r="O4438" i="2"/>
  <c r="P4438" i="2" s="1"/>
  <c r="N4438" i="2"/>
  <c r="O4442" i="2"/>
  <c r="P4442" i="2" s="1"/>
  <c r="N4442" i="2"/>
  <c r="O4446" i="2"/>
  <c r="P4446" i="2" s="1"/>
  <c r="N4446" i="2"/>
  <c r="O4450" i="2"/>
  <c r="P4450" i="2" s="1"/>
  <c r="N4450" i="2"/>
  <c r="O4454" i="2"/>
  <c r="P4454" i="2" s="1"/>
  <c r="N4454" i="2"/>
  <c r="O4458" i="2"/>
  <c r="P4458" i="2" s="1"/>
  <c r="N4458" i="2"/>
  <c r="O4462" i="2"/>
  <c r="P4462" i="2" s="1"/>
  <c r="N4462" i="2"/>
  <c r="O4466" i="2"/>
  <c r="P4466" i="2" s="1"/>
  <c r="N4466" i="2"/>
  <c r="O4470" i="2"/>
  <c r="P4470" i="2" s="1"/>
  <c r="N4470" i="2"/>
  <c r="O4474" i="2"/>
  <c r="P4474" i="2" s="1"/>
  <c r="N4474" i="2"/>
  <c r="O4478" i="2"/>
  <c r="P4478" i="2" s="1"/>
  <c r="N4478" i="2"/>
  <c r="O4482" i="2"/>
  <c r="P4482" i="2" s="1"/>
  <c r="N4482" i="2"/>
  <c r="O4486" i="2"/>
  <c r="P4486" i="2" s="1"/>
  <c r="N4486" i="2"/>
  <c r="O4490" i="2"/>
  <c r="P4490" i="2" s="1"/>
  <c r="N4490" i="2"/>
  <c r="O4494" i="2"/>
  <c r="P4494" i="2" s="1"/>
  <c r="N4494" i="2"/>
  <c r="O4498" i="2"/>
  <c r="P4498" i="2" s="1"/>
  <c r="N4498" i="2"/>
  <c r="O4502" i="2"/>
  <c r="P4502" i="2" s="1"/>
  <c r="N4502" i="2"/>
  <c r="O4506" i="2"/>
  <c r="P4506" i="2" s="1"/>
  <c r="N4506" i="2"/>
  <c r="O4510" i="2"/>
  <c r="P4510" i="2" s="1"/>
  <c r="N4510" i="2"/>
  <c r="O4514" i="2"/>
  <c r="P4514" i="2" s="1"/>
  <c r="N4514" i="2"/>
  <c r="O4518" i="2"/>
  <c r="P4518" i="2" s="1"/>
  <c r="N4518" i="2"/>
  <c r="O4522" i="2"/>
  <c r="P4522" i="2" s="1"/>
  <c r="N4522" i="2"/>
  <c r="O4526" i="2"/>
  <c r="P4526" i="2" s="1"/>
  <c r="N4526" i="2"/>
  <c r="O4530" i="2"/>
  <c r="P4530" i="2" s="1"/>
  <c r="N4530" i="2"/>
  <c r="O4534" i="2"/>
  <c r="P4534" i="2" s="1"/>
  <c r="N4534" i="2"/>
  <c r="O4538" i="2"/>
  <c r="P4538" i="2" s="1"/>
  <c r="N4538" i="2"/>
  <c r="O4542" i="2"/>
  <c r="P4542" i="2" s="1"/>
  <c r="N4542" i="2"/>
  <c r="O4546" i="2"/>
  <c r="P4546" i="2" s="1"/>
  <c r="N4546" i="2"/>
  <c r="O4550" i="2"/>
  <c r="P4550" i="2" s="1"/>
  <c r="N4550" i="2"/>
  <c r="O4554" i="2"/>
  <c r="P4554" i="2" s="1"/>
  <c r="N4554" i="2"/>
  <c r="O4558" i="2"/>
  <c r="P4558" i="2" s="1"/>
  <c r="N4558" i="2"/>
  <c r="O4562" i="2"/>
  <c r="P4562" i="2" s="1"/>
  <c r="N4562" i="2"/>
  <c r="O4566" i="2"/>
  <c r="P4566" i="2" s="1"/>
  <c r="N4566" i="2"/>
  <c r="O4570" i="2"/>
  <c r="P4570" i="2" s="1"/>
  <c r="N4570" i="2"/>
  <c r="O4574" i="2"/>
  <c r="P4574" i="2" s="1"/>
  <c r="N4574" i="2"/>
  <c r="O4578" i="2"/>
  <c r="P4578" i="2" s="1"/>
  <c r="N4578" i="2"/>
  <c r="O4582" i="2"/>
  <c r="P4582" i="2" s="1"/>
  <c r="N4582" i="2"/>
  <c r="O4586" i="2"/>
  <c r="P4586" i="2" s="1"/>
  <c r="N4586" i="2"/>
  <c r="O4590" i="2"/>
  <c r="P4590" i="2" s="1"/>
  <c r="N4590" i="2"/>
  <c r="O4594" i="2"/>
  <c r="P4594" i="2" s="1"/>
  <c r="N4594" i="2"/>
  <c r="O4598" i="2"/>
  <c r="P4598" i="2" s="1"/>
  <c r="N4598" i="2"/>
  <c r="O4602" i="2"/>
  <c r="P4602" i="2" s="1"/>
  <c r="N4602" i="2"/>
  <c r="O4606" i="2"/>
  <c r="P4606" i="2" s="1"/>
  <c r="N4606" i="2"/>
  <c r="O4610" i="2"/>
  <c r="P4610" i="2" s="1"/>
  <c r="N4610" i="2"/>
  <c r="O4614" i="2"/>
  <c r="P4614" i="2" s="1"/>
  <c r="N4614" i="2"/>
  <c r="O4618" i="2"/>
  <c r="P4618" i="2" s="1"/>
  <c r="N4618" i="2"/>
  <c r="O4622" i="2"/>
  <c r="P4622" i="2" s="1"/>
  <c r="N4622" i="2"/>
  <c r="O4626" i="2"/>
  <c r="P4626" i="2" s="1"/>
  <c r="N4626" i="2"/>
  <c r="O4630" i="2"/>
  <c r="P4630" i="2" s="1"/>
  <c r="N4630" i="2"/>
  <c r="O4634" i="2"/>
  <c r="P4634" i="2" s="1"/>
  <c r="N4634" i="2"/>
  <c r="O4638" i="2"/>
  <c r="P4638" i="2" s="1"/>
  <c r="N4638" i="2"/>
  <c r="O4642" i="2"/>
  <c r="P4642" i="2" s="1"/>
  <c r="N4642" i="2"/>
  <c r="O4646" i="2"/>
  <c r="P4646" i="2" s="1"/>
  <c r="N4646" i="2"/>
  <c r="O4650" i="2"/>
  <c r="P4650" i="2" s="1"/>
  <c r="N4650" i="2"/>
  <c r="O4654" i="2"/>
  <c r="P4654" i="2" s="1"/>
  <c r="N4654" i="2"/>
  <c r="O4658" i="2"/>
  <c r="P4658" i="2" s="1"/>
  <c r="N4658" i="2"/>
  <c r="O4662" i="2"/>
  <c r="P4662" i="2" s="1"/>
  <c r="N4662" i="2"/>
  <c r="O4666" i="2"/>
  <c r="P4666" i="2" s="1"/>
  <c r="N4666" i="2"/>
  <c r="O4670" i="2"/>
  <c r="P4670" i="2" s="1"/>
  <c r="N4670" i="2"/>
  <c r="O4674" i="2"/>
  <c r="P4674" i="2" s="1"/>
  <c r="N4674" i="2"/>
  <c r="O4678" i="2"/>
  <c r="P4678" i="2" s="1"/>
  <c r="N4678" i="2"/>
  <c r="O4682" i="2"/>
  <c r="P4682" i="2" s="1"/>
  <c r="N4682" i="2"/>
  <c r="O4686" i="2"/>
  <c r="P4686" i="2" s="1"/>
  <c r="N4686" i="2"/>
  <c r="O4690" i="2"/>
  <c r="P4690" i="2" s="1"/>
  <c r="N4690" i="2"/>
  <c r="O4694" i="2"/>
  <c r="P4694" i="2" s="1"/>
  <c r="N4694" i="2"/>
  <c r="O4698" i="2"/>
  <c r="P4698" i="2" s="1"/>
  <c r="N4698" i="2"/>
  <c r="O4702" i="2"/>
  <c r="P4702" i="2" s="1"/>
  <c r="N4702" i="2"/>
  <c r="O4706" i="2"/>
  <c r="P4706" i="2" s="1"/>
  <c r="N4706" i="2"/>
  <c r="O4710" i="2"/>
  <c r="P4710" i="2" s="1"/>
  <c r="N4710" i="2"/>
  <c r="O4714" i="2"/>
  <c r="P4714" i="2" s="1"/>
  <c r="N4714" i="2"/>
  <c r="O4718" i="2"/>
  <c r="P4718" i="2" s="1"/>
  <c r="N4718" i="2"/>
  <c r="O4722" i="2"/>
  <c r="P4722" i="2" s="1"/>
  <c r="N4722" i="2"/>
  <c r="O4726" i="2"/>
  <c r="P4726" i="2" s="1"/>
  <c r="N4726" i="2"/>
  <c r="O4730" i="2"/>
  <c r="P4730" i="2" s="1"/>
  <c r="N4730" i="2"/>
  <c r="O4734" i="2"/>
  <c r="P4734" i="2" s="1"/>
  <c r="N4734" i="2"/>
  <c r="O4738" i="2"/>
  <c r="P4738" i="2" s="1"/>
  <c r="N4738" i="2"/>
  <c r="O4742" i="2"/>
  <c r="P4742" i="2" s="1"/>
  <c r="N4742" i="2"/>
  <c r="O4746" i="2"/>
  <c r="P4746" i="2" s="1"/>
  <c r="N4746" i="2"/>
  <c r="O4750" i="2"/>
  <c r="P4750" i="2" s="1"/>
  <c r="N4750" i="2"/>
  <c r="O4754" i="2"/>
  <c r="P4754" i="2" s="1"/>
  <c r="N4754" i="2"/>
  <c r="O4758" i="2"/>
  <c r="P4758" i="2" s="1"/>
  <c r="N4758" i="2"/>
  <c r="O4762" i="2"/>
  <c r="P4762" i="2" s="1"/>
  <c r="N4762" i="2"/>
  <c r="O4766" i="2"/>
  <c r="P4766" i="2" s="1"/>
  <c r="N4766" i="2"/>
  <c r="O4770" i="2"/>
  <c r="P4770" i="2" s="1"/>
  <c r="N4770" i="2"/>
  <c r="O4774" i="2"/>
  <c r="P4774" i="2" s="1"/>
  <c r="N4774" i="2"/>
  <c r="O4778" i="2"/>
  <c r="P4778" i="2" s="1"/>
  <c r="N4778" i="2"/>
  <c r="O4782" i="2"/>
  <c r="P4782" i="2" s="1"/>
  <c r="N4782" i="2"/>
  <c r="O4786" i="2"/>
  <c r="P4786" i="2" s="1"/>
  <c r="N4786" i="2"/>
  <c r="O4790" i="2"/>
  <c r="P4790" i="2" s="1"/>
  <c r="N4790" i="2"/>
  <c r="O4794" i="2"/>
  <c r="P4794" i="2" s="1"/>
  <c r="N4794" i="2"/>
  <c r="O4798" i="2"/>
  <c r="P4798" i="2" s="1"/>
  <c r="N4798" i="2"/>
  <c r="O4802" i="2"/>
  <c r="P4802" i="2" s="1"/>
  <c r="N4802" i="2"/>
  <c r="O4806" i="2"/>
  <c r="P4806" i="2" s="1"/>
  <c r="N4806" i="2"/>
  <c r="O4810" i="2"/>
  <c r="P4810" i="2" s="1"/>
  <c r="N4810" i="2"/>
  <c r="O4814" i="2"/>
  <c r="P4814" i="2" s="1"/>
  <c r="N4814" i="2"/>
  <c r="O4818" i="2"/>
  <c r="P4818" i="2" s="1"/>
  <c r="N4818" i="2"/>
  <c r="O4822" i="2"/>
  <c r="P4822" i="2" s="1"/>
  <c r="N4822" i="2"/>
  <c r="O4826" i="2"/>
  <c r="P4826" i="2" s="1"/>
  <c r="N4826" i="2"/>
  <c r="O4830" i="2"/>
  <c r="P4830" i="2" s="1"/>
  <c r="N4830" i="2"/>
  <c r="O4834" i="2"/>
  <c r="P4834" i="2" s="1"/>
  <c r="N4834" i="2"/>
  <c r="O4838" i="2"/>
  <c r="P4838" i="2" s="1"/>
  <c r="N4838" i="2"/>
  <c r="O4842" i="2"/>
  <c r="P4842" i="2" s="1"/>
  <c r="N4842" i="2"/>
  <c r="O4846" i="2"/>
  <c r="P4846" i="2" s="1"/>
  <c r="N4846" i="2"/>
  <c r="O4850" i="2"/>
  <c r="P4850" i="2" s="1"/>
  <c r="N4850" i="2"/>
  <c r="O4854" i="2"/>
  <c r="P4854" i="2" s="1"/>
  <c r="N4854" i="2"/>
  <c r="O4858" i="2"/>
  <c r="P4858" i="2" s="1"/>
  <c r="N4858" i="2"/>
  <c r="O4862" i="2"/>
  <c r="P4862" i="2" s="1"/>
  <c r="N4862" i="2"/>
  <c r="O4866" i="2"/>
  <c r="P4866" i="2" s="1"/>
  <c r="N4866" i="2"/>
  <c r="O4870" i="2"/>
  <c r="P4870" i="2" s="1"/>
  <c r="N4870" i="2"/>
  <c r="O4874" i="2"/>
  <c r="P4874" i="2" s="1"/>
  <c r="N4874" i="2"/>
  <c r="O4878" i="2"/>
  <c r="P4878" i="2" s="1"/>
  <c r="N4878" i="2"/>
  <c r="O4882" i="2"/>
  <c r="P4882" i="2" s="1"/>
  <c r="N4882" i="2"/>
  <c r="O4886" i="2"/>
  <c r="P4886" i="2" s="1"/>
  <c r="N4886" i="2"/>
  <c r="O4890" i="2"/>
  <c r="P4890" i="2" s="1"/>
  <c r="N4890" i="2"/>
  <c r="O4894" i="2"/>
  <c r="P4894" i="2" s="1"/>
  <c r="N4894" i="2"/>
  <c r="O4898" i="2"/>
  <c r="P4898" i="2" s="1"/>
  <c r="N4898" i="2"/>
  <c r="O4902" i="2"/>
  <c r="P4902" i="2" s="1"/>
  <c r="N4902" i="2"/>
  <c r="O4906" i="2"/>
  <c r="P4906" i="2" s="1"/>
  <c r="N4906" i="2"/>
  <c r="O4910" i="2"/>
  <c r="P4910" i="2" s="1"/>
  <c r="N4910" i="2"/>
  <c r="O4914" i="2"/>
  <c r="P4914" i="2" s="1"/>
  <c r="N4914" i="2"/>
  <c r="O4918" i="2"/>
  <c r="P4918" i="2" s="1"/>
  <c r="N4918" i="2"/>
  <c r="O4922" i="2"/>
  <c r="P4922" i="2" s="1"/>
  <c r="N4922" i="2"/>
  <c r="O4926" i="2"/>
  <c r="P4926" i="2" s="1"/>
  <c r="N4926" i="2"/>
  <c r="O4930" i="2"/>
  <c r="P4930" i="2" s="1"/>
  <c r="N4930" i="2"/>
  <c r="O4934" i="2"/>
  <c r="P4934" i="2" s="1"/>
  <c r="N4934" i="2"/>
  <c r="O4938" i="2"/>
  <c r="P4938" i="2" s="1"/>
  <c r="N4938" i="2"/>
  <c r="O4942" i="2"/>
  <c r="P4942" i="2" s="1"/>
  <c r="N4942" i="2"/>
  <c r="O4946" i="2"/>
  <c r="P4946" i="2" s="1"/>
  <c r="N4946" i="2"/>
  <c r="O4950" i="2"/>
  <c r="P4950" i="2" s="1"/>
  <c r="N4950" i="2"/>
  <c r="O4954" i="2"/>
  <c r="P4954" i="2" s="1"/>
  <c r="N4954" i="2"/>
  <c r="O4958" i="2"/>
  <c r="P4958" i="2" s="1"/>
  <c r="N4958" i="2"/>
  <c r="O4962" i="2"/>
  <c r="P4962" i="2" s="1"/>
  <c r="N4962" i="2"/>
  <c r="O4966" i="2"/>
  <c r="P4966" i="2" s="1"/>
  <c r="N4966" i="2"/>
  <c r="O4970" i="2"/>
  <c r="P4970" i="2" s="1"/>
  <c r="N4970" i="2"/>
  <c r="O4974" i="2"/>
  <c r="P4974" i="2" s="1"/>
  <c r="N4974" i="2"/>
  <c r="O4978" i="2"/>
  <c r="P4978" i="2" s="1"/>
  <c r="N4978" i="2"/>
  <c r="O4982" i="2"/>
  <c r="P4982" i="2" s="1"/>
  <c r="N4982" i="2"/>
  <c r="O4986" i="2"/>
  <c r="P4986" i="2" s="1"/>
  <c r="N4986" i="2"/>
  <c r="O4990" i="2"/>
  <c r="P4990" i="2" s="1"/>
  <c r="N4990" i="2"/>
  <c r="O4994" i="2"/>
  <c r="P4994" i="2" s="1"/>
  <c r="N4994" i="2"/>
  <c r="O4998" i="2"/>
  <c r="P4998" i="2" s="1"/>
  <c r="N4998" i="2"/>
  <c r="O5002" i="2"/>
  <c r="P5002" i="2" s="1"/>
  <c r="N5002" i="2"/>
  <c r="O5006" i="2"/>
  <c r="P5006" i="2" s="1"/>
  <c r="N5006" i="2"/>
  <c r="O5010" i="2"/>
  <c r="P5010" i="2" s="1"/>
  <c r="N5010" i="2"/>
  <c r="O5014" i="2"/>
  <c r="P5014" i="2" s="1"/>
  <c r="N5014" i="2"/>
  <c r="O5018" i="2"/>
  <c r="P5018" i="2" s="1"/>
  <c r="N5018" i="2"/>
  <c r="O5022" i="2"/>
  <c r="P5022" i="2" s="1"/>
  <c r="N5022" i="2"/>
  <c r="O5026" i="2"/>
  <c r="P5026" i="2" s="1"/>
  <c r="N5026" i="2"/>
  <c r="O5030" i="2"/>
  <c r="P5030" i="2" s="1"/>
  <c r="N5030" i="2"/>
  <c r="O5034" i="2"/>
  <c r="P5034" i="2" s="1"/>
  <c r="N5034" i="2"/>
  <c r="O5038" i="2"/>
  <c r="P5038" i="2" s="1"/>
  <c r="N5038" i="2"/>
  <c r="O5042" i="2"/>
  <c r="P5042" i="2" s="1"/>
  <c r="N5042" i="2"/>
  <c r="O5046" i="2"/>
  <c r="P5046" i="2" s="1"/>
  <c r="N5046" i="2"/>
  <c r="O5050" i="2"/>
  <c r="P5050" i="2" s="1"/>
  <c r="N5050" i="2"/>
  <c r="O5054" i="2"/>
  <c r="P5054" i="2" s="1"/>
  <c r="N5054" i="2"/>
  <c r="O5058" i="2"/>
  <c r="P5058" i="2" s="1"/>
  <c r="N5058" i="2"/>
  <c r="O5062" i="2"/>
  <c r="P5062" i="2" s="1"/>
  <c r="N5062" i="2"/>
  <c r="O5066" i="2"/>
  <c r="P5066" i="2" s="1"/>
  <c r="N5066" i="2"/>
  <c r="O5070" i="2"/>
  <c r="P5070" i="2" s="1"/>
  <c r="N5070" i="2"/>
  <c r="O5074" i="2"/>
  <c r="P5074" i="2" s="1"/>
  <c r="N5074" i="2"/>
  <c r="O5078" i="2"/>
  <c r="P5078" i="2" s="1"/>
  <c r="N5078" i="2"/>
  <c r="O5082" i="2"/>
  <c r="P5082" i="2" s="1"/>
  <c r="N5082" i="2"/>
  <c r="O5086" i="2"/>
  <c r="P5086" i="2" s="1"/>
  <c r="N5086" i="2"/>
  <c r="O5090" i="2"/>
  <c r="P5090" i="2" s="1"/>
  <c r="N5090" i="2"/>
  <c r="O5094" i="2"/>
  <c r="P5094" i="2" s="1"/>
  <c r="N5094" i="2"/>
  <c r="O5098" i="2"/>
  <c r="P5098" i="2" s="1"/>
  <c r="N5098" i="2"/>
  <c r="O5102" i="2"/>
  <c r="P5102" i="2" s="1"/>
  <c r="N5102" i="2"/>
  <c r="O5106" i="2"/>
  <c r="P5106" i="2" s="1"/>
  <c r="N5106" i="2"/>
  <c r="O5110" i="2"/>
  <c r="P5110" i="2" s="1"/>
  <c r="N5110" i="2"/>
  <c r="O5114" i="2"/>
  <c r="P5114" i="2" s="1"/>
  <c r="N5114" i="2"/>
  <c r="O5118" i="2"/>
  <c r="P5118" i="2" s="1"/>
  <c r="N5118" i="2"/>
  <c r="O5122" i="2"/>
  <c r="P5122" i="2" s="1"/>
  <c r="N5122" i="2"/>
  <c r="O5126" i="2"/>
  <c r="P5126" i="2" s="1"/>
  <c r="N5126" i="2"/>
  <c r="O5130" i="2"/>
  <c r="P5130" i="2" s="1"/>
  <c r="N5130" i="2"/>
  <c r="O5134" i="2"/>
  <c r="P5134" i="2" s="1"/>
  <c r="N5134" i="2"/>
  <c r="O5138" i="2"/>
  <c r="P5138" i="2" s="1"/>
  <c r="N5138" i="2"/>
  <c r="O5142" i="2"/>
  <c r="P5142" i="2" s="1"/>
  <c r="N5142" i="2"/>
  <c r="O5146" i="2"/>
  <c r="P5146" i="2" s="1"/>
  <c r="N5146" i="2"/>
  <c r="O5150" i="2"/>
  <c r="P5150" i="2" s="1"/>
  <c r="N5150" i="2"/>
  <c r="O5154" i="2"/>
  <c r="P5154" i="2" s="1"/>
  <c r="N5154" i="2"/>
  <c r="O5158" i="2"/>
  <c r="P5158" i="2" s="1"/>
  <c r="N5158" i="2"/>
  <c r="O5162" i="2"/>
  <c r="P5162" i="2" s="1"/>
  <c r="N5162" i="2"/>
  <c r="O5166" i="2"/>
  <c r="P5166" i="2" s="1"/>
  <c r="N5166" i="2"/>
  <c r="O5170" i="2"/>
  <c r="P5170" i="2" s="1"/>
  <c r="N5170" i="2"/>
  <c r="O5174" i="2"/>
  <c r="P5174" i="2" s="1"/>
  <c r="N5174" i="2"/>
  <c r="O5178" i="2"/>
  <c r="P5178" i="2" s="1"/>
  <c r="N5178" i="2"/>
  <c r="O5182" i="2"/>
  <c r="P5182" i="2" s="1"/>
  <c r="N5182" i="2"/>
  <c r="O5186" i="2"/>
  <c r="P5186" i="2" s="1"/>
  <c r="N5186" i="2"/>
  <c r="O5190" i="2"/>
  <c r="P5190" i="2" s="1"/>
  <c r="N5190" i="2"/>
  <c r="O5194" i="2"/>
  <c r="P5194" i="2" s="1"/>
  <c r="N5194" i="2"/>
  <c r="O5198" i="2"/>
  <c r="P5198" i="2" s="1"/>
  <c r="N5198" i="2"/>
  <c r="O5202" i="2"/>
  <c r="P5202" i="2" s="1"/>
  <c r="N5202" i="2"/>
  <c r="O5206" i="2"/>
  <c r="P5206" i="2" s="1"/>
  <c r="N5206" i="2"/>
  <c r="O5210" i="2"/>
  <c r="P5210" i="2" s="1"/>
  <c r="N5210" i="2"/>
  <c r="O5214" i="2"/>
  <c r="P5214" i="2" s="1"/>
  <c r="N5214" i="2"/>
  <c r="O5218" i="2"/>
  <c r="P5218" i="2" s="1"/>
  <c r="N5218" i="2"/>
  <c r="O5222" i="2"/>
  <c r="P5222" i="2" s="1"/>
  <c r="N5222" i="2"/>
  <c r="O5226" i="2"/>
  <c r="P5226" i="2" s="1"/>
  <c r="N5226" i="2"/>
  <c r="O5230" i="2"/>
  <c r="P5230" i="2" s="1"/>
  <c r="N5230" i="2"/>
  <c r="O5234" i="2"/>
  <c r="P5234" i="2" s="1"/>
  <c r="N5234" i="2"/>
  <c r="O5238" i="2"/>
  <c r="P5238" i="2" s="1"/>
  <c r="N5238" i="2"/>
  <c r="O5242" i="2"/>
  <c r="P5242" i="2" s="1"/>
  <c r="N5242" i="2"/>
  <c r="O5246" i="2"/>
  <c r="P5246" i="2" s="1"/>
  <c r="N5246" i="2"/>
  <c r="O5250" i="2"/>
  <c r="P5250" i="2" s="1"/>
  <c r="N5250" i="2"/>
  <c r="O5254" i="2"/>
  <c r="P5254" i="2" s="1"/>
  <c r="N5254" i="2"/>
  <c r="O5258" i="2"/>
  <c r="P5258" i="2" s="1"/>
  <c r="N5258" i="2"/>
  <c r="O5262" i="2"/>
  <c r="P5262" i="2" s="1"/>
  <c r="N5262" i="2"/>
  <c r="O5266" i="2"/>
  <c r="P5266" i="2" s="1"/>
  <c r="N5266" i="2"/>
  <c r="O5270" i="2"/>
  <c r="P5270" i="2" s="1"/>
  <c r="N5270" i="2"/>
  <c r="O5274" i="2"/>
  <c r="P5274" i="2" s="1"/>
  <c r="N5274" i="2"/>
  <c r="O5278" i="2"/>
  <c r="P5278" i="2" s="1"/>
  <c r="N5278" i="2"/>
  <c r="O5282" i="2"/>
  <c r="P5282" i="2" s="1"/>
  <c r="N5282" i="2"/>
  <c r="O5286" i="2"/>
  <c r="P5286" i="2" s="1"/>
  <c r="N5286" i="2"/>
  <c r="O5290" i="2"/>
  <c r="P5290" i="2" s="1"/>
  <c r="N5290" i="2"/>
  <c r="O5294" i="2"/>
  <c r="P5294" i="2" s="1"/>
  <c r="N5294" i="2"/>
  <c r="O5298" i="2"/>
  <c r="P5298" i="2" s="1"/>
  <c r="N5298" i="2"/>
  <c r="O5302" i="2"/>
  <c r="P5302" i="2" s="1"/>
  <c r="N5302" i="2"/>
  <c r="O5306" i="2"/>
  <c r="P5306" i="2" s="1"/>
  <c r="N5306" i="2"/>
  <c r="O5310" i="2"/>
  <c r="P5310" i="2" s="1"/>
  <c r="N5310" i="2"/>
  <c r="O5314" i="2"/>
  <c r="P5314" i="2" s="1"/>
  <c r="N5314" i="2"/>
  <c r="O5318" i="2"/>
  <c r="P5318" i="2" s="1"/>
  <c r="N5318" i="2"/>
  <c r="O5322" i="2"/>
  <c r="P5322" i="2" s="1"/>
  <c r="N5322" i="2"/>
  <c r="O5326" i="2"/>
  <c r="P5326" i="2" s="1"/>
  <c r="N5326" i="2"/>
  <c r="O5330" i="2"/>
  <c r="P5330" i="2" s="1"/>
  <c r="N5330" i="2"/>
  <c r="O5334" i="2"/>
  <c r="P5334" i="2" s="1"/>
  <c r="N5334" i="2"/>
  <c r="O5338" i="2"/>
  <c r="P5338" i="2" s="1"/>
  <c r="N5338" i="2"/>
  <c r="O5342" i="2"/>
  <c r="P5342" i="2" s="1"/>
  <c r="N5342" i="2"/>
  <c r="O5346" i="2"/>
  <c r="P5346" i="2" s="1"/>
  <c r="N5346" i="2"/>
  <c r="O5350" i="2"/>
  <c r="P5350" i="2" s="1"/>
  <c r="N5350" i="2"/>
  <c r="O5354" i="2"/>
  <c r="P5354" i="2" s="1"/>
  <c r="N5354" i="2"/>
  <c r="O5358" i="2"/>
  <c r="P5358" i="2" s="1"/>
  <c r="N5358" i="2"/>
  <c r="O5362" i="2"/>
  <c r="P5362" i="2" s="1"/>
  <c r="N5362" i="2"/>
  <c r="O5366" i="2"/>
  <c r="P5366" i="2" s="1"/>
  <c r="N5366" i="2"/>
  <c r="O5370" i="2"/>
  <c r="P5370" i="2" s="1"/>
  <c r="N5370" i="2"/>
  <c r="O5374" i="2"/>
  <c r="P5374" i="2" s="1"/>
  <c r="N5374" i="2"/>
  <c r="O5378" i="2"/>
  <c r="P5378" i="2" s="1"/>
  <c r="N5378" i="2"/>
  <c r="O5382" i="2"/>
  <c r="P5382" i="2" s="1"/>
  <c r="N5382" i="2"/>
  <c r="O5386" i="2"/>
  <c r="P5386" i="2" s="1"/>
  <c r="N5386" i="2"/>
  <c r="O5390" i="2"/>
  <c r="P5390" i="2" s="1"/>
  <c r="N5390" i="2"/>
  <c r="O5394" i="2"/>
  <c r="P5394" i="2" s="1"/>
  <c r="N5394" i="2"/>
  <c r="O5398" i="2"/>
  <c r="P5398" i="2" s="1"/>
  <c r="N5398" i="2"/>
  <c r="O5402" i="2"/>
  <c r="P5402" i="2" s="1"/>
  <c r="N5402" i="2"/>
  <c r="O5406" i="2"/>
  <c r="P5406" i="2" s="1"/>
  <c r="N5406" i="2"/>
  <c r="O5410" i="2"/>
  <c r="P5410" i="2" s="1"/>
  <c r="N5410" i="2"/>
  <c r="O5414" i="2"/>
  <c r="P5414" i="2" s="1"/>
  <c r="N5414" i="2"/>
  <c r="O5418" i="2"/>
  <c r="P5418" i="2" s="1"/>
  <c r="N5418" i="2"/>
  <c r="O5422" i="2"/>
  <c r="P5422" i="2" s="1"/>
  <c r="N5422" i="2"/>
  <c r="O5426" i="2"/>
  <c r="P5426" i="2" s="1"/>
  <c r="N5426" i="2"/>
  <c r="O5430" i="2"/>
  <c r="P5430" i="2" s="1"/>
  <c r="N5430" i="2"/>
  <c r="O5434" i="2"/>
  <c r="P5434" i="2" s="1"/>
  <c r="N5434" i="2"/>
  <c r="O5438" i="2"/>
  <c r="P5438" i="2" s="1"/>
  <c r="N5438" i="2"/>
  <c r="O5442" i="2"/>
  <c r="P5442" i="2" s="1"/>
  <c r="N5442" i="2"/>
  <c r="O5446" i="2"/>
  <c r="P5446" i="2" s="1"/>
  <c r="N5446" i="2"/>
  <c r="O5450" i="2"/>
  <c r="P5450" i="2" s="1"/>
  <c r="N5450" i="2"/>
  <c r="O5454" i="2"/>
  <c r="P5454" i="2" s="1"/>
  <c r="N5454" i="2"/>
  <c r="O5458" i="2"/>
  <c r="P5458" i="2" s="1"/>
  <c r="N5458" i="2"/>
  <c r="O5462" i="2"/>
  <c r="P5462" i="2" s="1"/>
  <c r="N5462" i="2"/>
  <c r="O5466" i="2"/>
  <c r="P5466" i="2" s="1"/>
  <c r="N5466" i="2"/>
  <c r="O5470" i="2"/>
  <c r="P5470" i="2" s="1"/>
  <c r="N5470" i="2"/>
  <c r="O5474" i="2"/>
  <c r="P5474" i="2" s="1"/>
  <c r="N5474" i="2"/>
  <c r="O5478" i="2"/>
  <c r="P5478" i="2" s="1"/>
  <c r="N5478" i="2"/>
  <c r="O5482" i="2"/>
  <c r="P5482" i="2" s="1"/>
  <c r="N5482" i="2"/>
  <c r="O5486" i="2"/>
  <c r="P5486" i="2" s="1"/>
  <c r="N5486" i="2"/>
  <c r="O5490" i="2"/>
  <c r="P5490" i="2" s="1"/>
  <c r="N5490" i="2"/>
  <c r="O5494" i="2"/>
  <c r="P5494" i="2" s="1"/>
  <c r="N5494" i="2"/>
  <c r="O5498" i="2"/>
  <c r="P5498" i="2" s="1"/>
  <c r="N5498" i="2"/>
  <c r="O5502" i="2"/>
  <c r="P5502" i="2" s="1"/>
  <c r="N5502" i="2"/>
  <c r="O5506" i="2"/>
  <c r="P5506" i="2" s="1"/>
  <c r="N5506" i="2"/>
  <c r="O5510" i="2"/>
  <c r="P5510" i="2" s="1"/>
  <c r="N5510" i="2"/>
  <c r="O5514" i="2"/>
  <c r="P5514" i="2" s="1"/>
  <c r="N5514" i="2"/>
  <c r="O5518" i="2"/>
  <c r="P5518" i="2" s="1"/>
  <c r="N5518" i="2"/>
  <c r="O5522" i="2"/>
  <c r="P5522" i="2" s="1"/>
  <c r="N5522" i="2"/>
  <c r="O5526" i="2"/>
  <c r="P5526" i="2" s="1"/>
  <c r="N5526" i="2"/>
  <c r="O5530" i="2"/>
  <c r="P5530" i="2" s="1"/>
  <c r="N5530" i="2"/>
  <c r="O5534" i="2"/>
  <c r="P5534" i="2" s="1"/>
  <c r="N5534" i="2"/>
  <c r="O5538" i="2"/>
  <c r="P5538" i="2" s="1"/>
  <c r="N5538" i="2"/>
  <c r="O5542" i="2"/>
  <c r="P5542" i="2" s="1"/>
  <c r="N5542" i="2"/>
  <c r="O5546" i="2"/>
  <c r="P5546" i="2" s="1"/>
  <c r="N5546" i="2"/>
  <c r="O5550" i="2"/>
  <c r="P5550" i="2" s="1"/>
  <c r="N5550" i="2"/>
  <c r="O5554" i="2"/>
  <c r="P5554" i="2" s="1"/>
  <c r="N5554" i="2"/>
  <c r="O5558" i="2"/>
  <c r="P5558" i="2" s="1"/>
  <c r="N5558" i="2"/>
  <c r="O5562" i="2"/>
  <c r="P5562" i="2" s="1"/>
  <c r="N5562" i="2"/>
  <c r="O5566" i="2"/>
  <c r="P5566" i="2" s="1"/>
  <c r="N5566" i="2"/>
  <c r="O5570" i="2"/>
  <c r="P5570" i="2" s="1"/>
  <c r="N5570" i="2"/>
  <c r="O5574" i="2"/>
  <c r="P5574" i="2" s="1"/>
  <c r="N5574" i="2"/>
  <c r="O5578" i="2"/>
  <c r="P5578" i="2" s="1"/>
  <c r="N5578" i="2"/>
  <c r="O5582" i="2"/>
  <c r="P5582" i="2" s="1"/>
  <c r="N5582" i="2"/>
  <c r="O5586" i="2"/>
  <c r="P5586" i="2" s="1"/>
  <c r="N5586" i="2"/>
  <c r="O5590" i="2"/>
  <c r="P5590" i="2" s="1"/>
  <c r="N5590" i="2"/>
  <c r="O5594" i="2"/>
  <c r="P5594" i="2" s="1"/>
  <c r="N5594" i="2"/>
  <c r="O5598" i="2"/>
  <c r="P5598" i="2" s="1"/>
  <c r="N5598" i="2"/>
  <c r="O5602" i="2"/>
  <c r="P5602" i="2" s="1"/>
  <c r="N5602" i="2"/>
  <c r="O5606" i="2"/>
  <c r="P5606" i="2" s="1"/>
  <c r="N5606" i="2"/>
  <c r="O5610" i="2"/>
  <c r="P5610" i="2" s="1"/>
  <c r="N5610" i="2"/>
  <c r="O5614" i="2"/>
  <c r="P5614" i="2" s="1"/>
  <c r="N5614" i="2"/>
  <c r="O5618" i="2"/>
  <c r="P5618" i="2" s="1"/>
  <c r="N5618" i="2"/>
  <c r="O5622" i="2"/>
  <c r="P5622" i="2" s="1"/>
  <c r="N5622" i="2"/>
  <c r="O5626" i="2"/>
  <c r="P5626" i="2" s="1"/>
  <c r="N5626" i="2"/>
  <c r="O5630" i="2"/>
  <c r="P5630" i="2" s="1"/>
  <c r="N5630" i="2"/>
  <c r="O5634" i="2"/>
  <c r="P5634" i="2" s="1"/>
  <c r="N5634" i="2"/>
  <c r="O5638" i="2"/>
  <c r="P5638" i="2" s="1"/>
  <c r="N5638" i="2"/>
  <c r="O5642" i="2"/>
  <c r="P5642" i="2" s="1"/>
  <c r="N5642" i="2"/>
  <c r="O5646" i="2"/>
  <c r="P5646" i="2" s="1"/>
  <c r="N5646" i="2"/>
  <c r="O5650" i="2"/>
  <c r="P5650" i="2" s="1"/>
  <c r="N5650" i="2"/>
  <c r="O5654" i="2"/>
  <c r="P5654" i="2" s="1"/>
  <c r="N5654" i="2"/>
  <c r="O5658" i="2"/>
  <c r="P5658" i="2" s="1"/>
  <c r="N5658" i="2"/>
  <c r="O5662" i="2"/>
  <c r="P5662" i="2" s="1"/>
  <c r="N5662" i="2"/>
  <c r="O5666" i="2"/>
  <c r="P5666" i="2" s="1"/>
  <c r="N5666" i="2"/>
  <c r="O5670" i="2"/>
  <c r="P5670" i="2" s="1"/>
  <c r="N5670" i="2"/>
  <c r="O5674" i="2"/>
  <c r="P5674" i="2" s="1"/>
  <c r="N5674" i="2"/>
  <c r="O5678" i="2"/>
  <c r="P5678" i="2" s="1"/>
  <c r="N5678" i="2"/>
  <c r="O5682" i="2"/>
  <c r="P5682" i="2" s="1"/>
  <c r="N5682" i="2"/>
  <c r="O5686" i="2"/>
  <c r="P5686" i="2" s="1"/>
  <c r="N5686" i="2"/>
  <c r="O5690" i="2"/>
  <c r="P5690" i="2" s="1"/>
  <c r="N5690" i="2"/>
  <c r="O5694" i="2"/>
  <c r="P5694" i="2" s="1"/>
  <c r="N5694" i="2"/>
  <c r="O5698" i="2"/>
  <c r="P5698" i="2" s="1"/>
  <c r="N5698" i="2"/>
  <c r="O5702" i="2"/>
  <c r="P5702" i="2" s="1"/>
  <c r="N5702" i="2"/>
  <c r="O5706" i="2"/>
  <c r="P5706" i="2" s="1"/>
  <c r="N5706" i="2"/>
  <c r="O5710" i="2"/>
  <c r="P5710" i="2" s="1"/>
  <c r="N5710" i="2"/>
  <c r="O5714" i="2"/>
  <c r="P5714" i="2" s="1"/>
  <c r="N5714" i="2"/>
  <c r="O5718" i="2"/>
  <c r="P5718" i="2" s="1"/>
  <c r="N5718" i="2"/>
  <c r="O5722" i="2"/>
  <c r="P5722" i="2" s="1"/>
  <c r="N5722" i="2"/>
  <c r="O5726" i="2"/>
  <c r="P5726" i="2" s="1"/>
  <c r="N5726" i="2"/>
  <c r="O5730" i="2"/>
  <c r="P5730" i="2" s="1"/>
  <c r="N5730" i="2"/>
  <c r="O5734" i="2"/>
  <c r="P5734" i="2" s="1"/>
  <c r="N5734" i="2"/>
  <c r="O5738" i="2"/>
  <c r="P5738" i="2" s="1"/>
  <c r="N5738" i="2"/>
  <c r="O5742" i="2"/>
  <c r="P5742" i="2" s="1"/>
  <c r="N5742" i="2"/>
  <c r="O5746" i="2"/>
  <c r="P5746" i="2" s="1"/>
  <c r="N5746" i="2"/>
  <c r="O5750" i="2"/>
  <c r="P5750" i="2" s="1"/>
  <c r="N5750" i="2"/>
  <c r="O5754" i="2"/>
  <c r="P5754" i="2" s="1"/>
  <c r="N5754" i="2"/>
  <c r="O5758" i="2"/>
  <c r="P5758" i="2" s="1"/>
  <c r="N5758" i="2"/>
  <c r="O5762" i="2"/>
  <c r="P5762" i="2" s="1"/>
  <c r="N5762" i="2"/>
  <c r="O5766" i="2"/>
  <c r="P5766" i="2" s="1"/>
  <c r="N5766" i="2"/>
  <c r="O5770" i="2"/>
  <c r="P5770" i="2" s="1"/>
  <c r="N5770" i="2"/>
  <c r="O5774" i="2"/>
  <c r="P5774" i="2" s="1"/>
  <c r="N5774" i="2"/>
  <c r="O5778" i="2"/>
  <c r="P5778" i="2" s="1"/>
  <c r="N5778" i="2"/>
  <c r="O5782" i="2"/>
  <c r="P5782" i="2" s="1"/>
  <c r="N5782" i="2"/>
  <c r="O5786" i="2"/>
  <c r="P5786" i="2" s="1"/>
  <c r="N5786" i="2"/>
  <c r="O5790" i="2"/>
  <c r="P5790" i="2" s="1"/>
  <c r="N5790" i="2"/>
  <c r="O5794" i="2"/>
  <c r="P5794" i="2" s="1"/>
  <c r="N5794" i="2"/>
  <c r="O5798" i="2"/>
  <c r="P5798" i="2" s="1"/>
  <c r="N5798" i="2"/>
  <c r="O5802" i="2"/>
  <c r="P5802" i="2" s="1"/>
  <c r="N5802" i="2"/>
  <c r="O5806" i="2"/>
  <c r="P5806" i="2" s="1"/>
  <c r="N5806" i="2"/>
  <c r="O5810" i="2"/>
  <c r="P5810" i="2" s="1"/>
  <c r="N5810" i="2"/>
  <c r="O5814" i="2"/>
  <c r="P5814" i="2" s="1"/>
  <c r="N5814" i="2"/>
  <c r="O5818" i="2"/>
  <c r="P5818" i="2" s="1"/>
  <c r="N5818" i="2"/>
  <c r="O5822" i="2"/>
  <c r="P5822" i="2" s="1"/>
  <c r="N5822" i="2"/>
  <c r="O5826" i="2"/>
  <c r="P5826" i="2" s="1"/>
  <c r="N5826" i="2"/>
  <c r="O5830" i="2"/>
  <c r="P5830" i="2" s="1"/>
  <c r="N5830" i="2"/>
  <c r="O5834" i="2"/>
  <c r="P5834" i="2" s="1"/>
  <c r="N5834" i="2"/>
  <c r="O5838" i="2"/>
  <c r="P5838" i="2" s="1"/>
  <c r="N5838" i="2"/>
  <c r="O5842" i="2"/>
  <c r="P5842" i="2" s="1"/>
  <c r="N5842" i="2"/>
  <c r="O5846" i="2"/>
  <c r="P5846" i="2" s="1"/>
  <c r="N5846" i="2"/>
  <c r="O5850" i="2"/>
  <c r="P5850" i="2" s="1"/>
  <c r="N5850" i="2"/>
  <c r="O5854" i="2"/>
  <c r="P5854" i="2" s="1"/>
  <c r="N5854" i="2"/>
  <c r="O5858" i="2"/>
  <c r="P5858" i="2" s="1"/>
  <c r="N5858" i="2"/>
  <c r="O5862" i="2"/>
  <c r="P5862" i="2" s="1"/>
  <c r="N5862" i="2"/>
  <c r="O5866" i="2"/>
  <c r="P5866" i="2" s="1"/>
  <c r="N5866" i="2"/>
  <c r="O5870" i="2"/>
  <c r="P5870" i="2" s="1"/>
  <c r="N5870" i="2"/>
  <c r="O5874" i="2"/>
  <c r="P5874" i="2" s="1"/>
  <c r="N5874" i="2"/>
  <c r="O5878" i="2"/>
  <c r="P5878" i="2" s="1"/>
  <c r="N5878" i="2"/>
  <c r="O5882" i="2"/>
  <c r="P5882" i="2" s="1"/>
  <c r="N5882" i="2"/>
  <c r="O5886" i="2"/>
  <c r="P5886" i="2" s="1"/>
  <c r="N5886" i="2"/>
  <c r="O5890" i="2"/>
  <c r="P5890" i="2" s="1"/>
  <c r="N5890" i="2"/>
  <c r="O5894" i="2"/>
  <c r="P5894" i="2" s="1"/>
  <c r="N5894" i="2"/>
  <c r="O5898" i="2"/>
  <c r="P5898" i="2" s="1"/>
  <c r="N5898" i="2"/>
  <c r="O5902" i="2"/>
  <c r="P5902" i="2" s="1"/>
  <c r="N5902" i="2"/>
  <c r="O5906" i="2"/>
  <c r="P5906" i="2" s="1"/>
  <c r="N5906" i="2"/>
  <c r="O5910" i="2"/>
  <c r="P5910" i="2" s="1"/>
  <c r="N5910" i="2"/>
  <c r="O5914" i="2"/>
  <c r="P5914" i="2" s="1"/>
  <c r="N5914" i="2"/>
  <c r="O5918" i="2"/>
  <c r="P5918" i="2" s="1"/>
  <c r="N5918" i="2"/>
  <c r="O5922" i="2"/>
  <c r="P5922" i="2" s="1"/>
  <c r="N5922" i="2"/>
  <c r="O5926" i="2"/>
  <c r="P5926" i="2" s="1"/>
  <c r="N5926" i="2"/>
  <c r="O5930" i="2"/>
  <c r="P5930" i="2" s="1"/>
  <c r="N5930" i="2"/>
  <c r="O5934" i="2"/>
  <c r="P5934" i="2" s="1"/>
  <c r="N5934" i="2"/>
  <c r="O5938" i="2"/>
  <c r="P5938" i="2" s="1"/>
  <c r="N5938" i="2"/>
  <c r="O5942" i="2"/>
  <c r="P5942" i="2" s="1"/>
  <c r="N5942" i="2"/>
  <c r="O5946" i="2"/>
  <c r="P5946" i="2" s="1"/>
  <c r="N5946" i="2"/>
  <c r="O5950" i="2"/>
  <c r="P5950" i="2" s="1"/>
  <c r="N5950" i="2"/>
  <c r="O5954" i="2"/>
  <c r="P5954" i="2" s="1"/>
  <c r="N5954" i="2"/>
  <c r="O5958" i="2"/>
  <c r="P5958" i="2" s="1"/>
  <c r="N5958" i="2"/>
  <c r="O5962" i="2"/>
  <c r="P5962" i="2" s="1"/>
  <c r="N5962" i="2"/>
  <c r="O5966" i="2"/>
  <c r="P5966" i="2" s="1"/>
  <c r="N5966" i="2"/>
  <c r="O5970" i="2"/>
  <c r="P5970" i="2" s="1"/>
  <c r="N5970" i="2"/>
  <c r="O5974" i="2"/>
  <c r="P5974" i="2" s="1"/>
  <c r="N5974" i="2"/>
  <c r="O5978" i="2"/>
  <c r="P5978" i="2" s="1"/>
  <c r="N5978" i="2"/>
  <c r="O5982" i="2"/>
  <c r="P5982" i="2" s="1"/>
  <c r="N5982" i="2"/>
  <c r="O5986" i="2"/>
  <c r="P5986" i="2" s="1"/>
  <c r="N5986" i="2"/>
  <c r="O5990" i="2"/>
  <c r="P5990" i="2" s="1"/>
  <c r="N5990" i="2"/>
  <c r="O5994" i="2"/>
  <c r="P5994" i="2" s="1"/>
  <c r="N5994" i="2"/>
  <c r="O5998" i="2"/>
  <c r="P5998" i="2" s="1"/>
  <c r="N5998" i="2"/>
  <c r="O6002" i="2"/>
  <c r="P6002" i="2" s="1"/>
  <c r="N6002" i="2"/>
  <c r="O6006" i="2"/>
  <c r="P6006" i="2" s="1"/>
  <c r="N6006" i="2"/>
  <c r="O6010" i="2"/>
  <c r="P6010" i="2" s="1"/>
  <c r="N6010" i="2"/>
  <c r="O6014" i="2"/>
  <c r="P6014" i="2" s="1"/>
  <c r="N6014" i="2"/>
  <c r="O6018" i="2"/>
  <c r="P6018" i="2" s="1"/>
  <c r="N6018" i="2"/>
  <c r="O6022" i="2"/>
  <c r="P6022" i="2" s="1"/>
  <c r="N6022" i="2"/>
  <c r="O6026" i="2"/>
  <c r="P6026" i="2" s="1"/>
  <c r="N6026" i="2"/>
  <c r="O6030" i="2"/>
  <c r="P6030" i="2" s="1"/>
  <c r="N6030" i="2"/>
  <c r="O6034" i="2"/>
  <c r="P6034" i="2" s="1"/>
  <c r="N6034" i="2"/>
  <c r="O6038" i="2"/>
  <c r="P6038" i="2" s="1"/>
  <c r="N6038" i="2"/>
  <c r="O6042" i="2"/>
  <c r="P6042" i="2" s="1"/>
  <c r="N6042" i="2"/>
  <c r="O6046" i="2"/>
  <c r="P6046" i="2" s="1"/>
  <c r="N6046" i="2"/>
  <c r="O6050" i="2"/>
  <c r="P6050" i="2" s="1"/>
  <c r="N6050" i="2"/>
  <c r="O6054" i="2"/>
  <c r="P6054" i="2" s="1"/>
  <c r="N6054" i="2"/>
  <c r="O6058" i="2"/>
  <c r="P6058" i="2" s="1"/>
  <c r="N6058" i="2"/>
  <c r="O6062" i="2"/>
  <c r="P6062" i="2" s="1"/>
  <c r="N6062" i="2"/>
  <c r="O6066" i="2"/>
  <c r="P6066" i="2" s="1"/>
  <c r="N6066" i="2"/>
  <c r="O6070" i="2"/>
  <c r="P6070" i="2" s="1"/>
  <c r="N6070" i="2"/>
  <c r="O6074" i="2"/>
  <c r="P6074" i="2" s="1"/>
  <c r="N6074" i="2"/>
  <c r="O6078" i="2"/>
  <c r="P6078" i="2" s="1"/>
  <c r="N6078" i="2"/>
  <c r="O6082" i="2"/>
  <c r="P6082" i="2" s="1"/>
  <c r="N6082" i="2"/>
  <c r="O6086" i="2"/>
  <c r="P6086" i="2" s="1"/>
  <c r="N6086" i="2"/>
  <c r="O6090" i="2"/>
  <c r="P6090" i="2" s="1"/>
  <c r="N6090" i="2"/>
  <c r="O6094" i="2"/>
  <c r="P6094" i="2" s="1"/>
  <c r="N6094" i="2"/>
  <c r="O6098" i="2"/>
  <c r="P6098" i="2" s="1"/>
  <c r="N6098" i="2"/>
  <c r="O6102" i="2"/>
  <c r="P6102" i="2" s="1"/>
  <c r="N6102" i="2"/>
  <c r="O6106" i="2"/>
  <c r="P6106" i="2" s="1"/>
  <c r="N6106" i="2"/>
  <c r="O6110" i="2"/>
  <c r="P6110" i="2" s="1"/>
  <c r="N6110" i="2"/>
  <c r="O6114" i="2"/>
  <c r="P6114" i="2" s="1"/>
  <c r="N6114" i="2"/>
  <c r="O6118" i="2"/>
  <c r="P6118" i="2" s="1"/>
  <c r="N6118" i="2"/>
  <c r="O6122" i="2"/>
  <c r="P6122" i="2" s="1"/>
  <c r="N6122" i="2"/>
  <c r="O6126" i="2"/>
  <c r="P6126" i="2" s="1"/>
  <c r="N6126" i="2"/>
  <c r="O6130" i="2"/>
  <c r="P6130" i="2" s="1"/>
  <c r="N6130" i="2"/>
  <c r="O6134" i="2"/>
  <c r="P6134" i="2" s="1"/>
  <c r="N6134" i="2"/>
  <c r="O6138" i="2"/>
  <c r="P6138" i="2" s="1"/>
  <c r="N6138" i="2"/>
  <c r="O6142" i="2"/>
  <c r="P6142" i="2" s="1"/>
  <c r="N6142" i="2"/>
  <c r="O6146" i="2"/>
  <c r="P6146" i="2" s="1"/>
  <c r="N6146" i="2"/>
  <c r="O6150" i="2"/>
  <c r="P6150" i="2" s="1"/>
  <c r="N6150" i="2"/>
  <c r="O6154" i="2"/>
  <c r="P6154" i="2" s="1"/>
  <c r="N6154" i="2"/>
  <c r="O6158" i="2"/>
  <c r="P6158" i="2" s="1"/>
  <c r="N6158" i="2"/>
  <c r="O6162" i="2"/>
  <c r="P6162" i="2" s="1"/>
  <c r="N6162" i="2"/>
  <c r="O6166" i="2"/>
  <c r="P6166" i="2" s="1"/>
  <c r="N6166" i="2"/>
  <c r="O6170" i="2"/>
  <c r="P6170" i="2" s="1"/>
  <c r="N6170" i="2"/>
  <c r="O6174" i="2"/>
  <c r="P6174" i="2" s="1"/>
  <c r="N6174" i="2"/>
  <c r="O6178" i="2"/>
  <c r="P6178" i="2" s="1"/>
  <c r="N6178" i="2"/>
  <c r="O6182" i="2"/>
  <c r="P6182" i="2" s="1"/>
  <c r="N6182" i="2"/>
  <c r="O6186" i="2"/>
  <c r="P6186" i="2" s="1"/>
  <c r="N6186" i="2"/>
  <c r="O6190" i="2"/>
  <c r="P6190" i="2" s="1"/>
  <c r="N6190" i="2"/>
  <c r="O6194" i="2"/>
  <c r="P6194" i="2" s="1"/>
  <c r="N6194" i="2"/>
  <c r="O6198" i="2"/>
  <c r="P6198" i="2" s="1"/>
  <c r="N6198" i="2"/>
  <c r="O6202" i="2"/>
  <c r="P6202" i="2" s="1"/>
  <c r="N6202" i="2"/>
  <c r="O6206" i="2"/>
  <c r="P6206" i="2" s="1"/>
  <c r="N6206" i="2"/>
  <c r="O6210" i="2"/>
  <c r="P6210" i="2" s="1"/>
  <c r="N6210" i="2"/>
  <c r="O6214" i="2"/>
  <c r="P6214" i="2" s="1"/>
  <c r="N6214" i="2"/>
  <c r="O6218" i="2"/>
  <c r="P6218" i="2" s="1"/>
  <c r="N6218" i="2"/>
  <c r="O6222" i="2"/>
  <c r="P6222" i="2" s="1"/>
  <c r="N6222" i="2"/>
  <c r="O6226" i="2"/>
  <c r="P6226" i="2" s="1"/>
  <c r="N6226" i="2"/>
  <c r="O6230" i="2"/>
  <c r="P6230" i="2" s="1"/>
  <c r="N6230" i="2"/>
  <c r="O6234" i="2"/>
  <c r="P6234" i="2" s="1"/>
  <c r="N6234" i="2"/>
  <c r="O6238" i="2"/>
  <c r="P6238" i="2" s="1"/>
  <c r="N6238" i="2"/>
  <c r="O6242" i="2"/>
  <c r="P6242" i="2" s="1"/>
  <c r="N6242" i="2"/>
  <c r="O6246" i="2"/>
  <c r="P6246" i="2" s="1"/>
  <c r="N6246" i="2"/>
  <c r="O6250" i="2"/>
  <c r="P6250" i="2" s="1"/>
  <c r="N6250" i="2"/>
  <c r="O6254" i="2"/>
  <c r="P6254" i="2" s="1"/>
  <c r="N6254" i="2"/>
  <c r="O6258" i="2"/>
  <c r="P6258" i="2" s="1"/>
  <c r="N6258" i="2"/>
  <c r="O6262" i="2"/>
  <c r="P6262" i="2" s="1"/>
  <c r="N6262" i="2"/>
  <c r="O6266" i="2"/>
  <c r="P6266" i="2" s="1"/>
  <c r="N6266" i="2"/>
  <c r="O6270" i="2"/>
  <c r="P6270" i="2" s="1"/>
  <c r="N6270" i="2"/>
  <c r="O6274" i="2"/>
  <c r="P6274" i="2" s="1"/>
  <c r="N6274" i="2"/>
  <c r="O6278" i="2"/>
  <c r="P6278" i="2" s="1"/>
  <c r="N6278" i="2"/>
  <c r="O6282" i="2"/>
  <c r="P6282" i="2" s="1"/>
  <c r="N6282" i="2"/>
  <c r="O6286" i="2"/>
  <c r="P6286" i="2" s="1"/>
  <c r="N6286" i="2"/>
  <c r="O6290" i="2"/>
  <c r="P6290" i="2" s="1"/>
  <c r="N6290" i="2"/>
  <c r="O6294" i="2"/>
  <c r="P6294" i="2" s="1"/>
  <c r="N6294" i="2"/>
  <c r="O6298" i="2"/>
  <c r="P6298" i="2" s="1"/>
  <c r="N6298" i="2"/>
  <c r="O6302" i="2"/>
  <c r="P6302" i="2" s="1"/>
  <c r="N6302" i="2"/>
  <c r="O6306" i="2"/>
  <c r="P6306" i="2" s="1"/>
  <c r="N6306" i="2"/>
  <c r="O6310" i="2"/>
  <c r="P6310" i="2" s="1"/>
  <c r="N6310" i="2"/>
  <c r="O6314" i="2"/>
  <c r="P6314" i="2" s="1"/>
  <c r="N6314" i="2"/>
  <c r="O6318" i="2"/>
  <c r="P6318" i="2" s="1"/>
  <c r="N6318" i="2"/>
  <c r="O6322" i="2"/>
  <c r="P6322" i="2" s="1"/>
  <c r="N6322" i="2"/>
  <c r="O6326" i="2"/>
  <c r="P6326" i="2" s="1"/>
  <c r="N6326" i="2"/>
  <c r="O6330" i="2"/>
  <c r="P6330" i="2" s="1"/>
  <c r="N6330" i="2"/>
  <c r="O6334" i="2"/>
  <c r="P6334" i="2" s="1"/>
  <c r="N6334" i="2"/>
  <c r="O6338" i="2"/>
  <c r="P6338" i="2" s="1"/>
  <c r="N6338" i="2"/>
  <c r="O6342" i="2"/>
  <c r="P6342" i="2" s="1"/>
  <c r="N6342" i="2"/>
  <c r="O6346" i="2"/>
  <c r="P6346" i="2" s="1"/>
  <c r="N6346" i="2"/>
  <c r="O6350" i="2"/>
  <c r="P6350" i="2" s="1"/>
  <c r="N6350" i="2"/>
  <c r="O6354" i="2"/>
  <c r="P6354" i="2" s="1"/>
  <c r="N6354" i="2"/>
  <c r="O6358" i="2"/>
  <c r="P6358" i="2" s="1"/>
  <c r="N6358" i="2"/>
  <c r="O6362" i="2"/>
  <c r="P6362" i="2" s="1"/>
  <c r="N6362" i="2"/>
  <c r="O6366" i="2"/>
  <c r="P6366" i="2" s="1"/>
  <c r="N6366" i="2"/>
  <c r="O6370" i="2"/>
  <c r="P6370" i="2" s="1"/>
  <c r="N6370" i="2"/>
  <c r="O6374" i="2"/>
  <c r="P6374" i="2" s="1"/>
  <c r="N6374" i="2"/>
  <c r="O6378" i="2"/>
  <c r="P6378" i="2" s="1"/>
  <c r="N6378" i="2"/>
  <c r="O6382" i="2"/>
  <c r="P6382" i="2" s="1"/>
  <c r="N6382" i="2"/>
  <c r="O6386" i="2"/>
  <c r="P6386" i="2" s="1"/>
  <c r="N6386" i="2"/>
  <c r="O6390" i="2"/>
  <c r="P6390" i="2" s="1"/>
  <c r="N6390" i="2"/>
  <c r="O6394" i="2"/>
  <c r="P6394" i="2" s="1"/>
  <c r="N6394" i="2"/>
  <c r="O6398" i="2"/>
  <c r="P6398" i="2" s="1"/>
  <c r="N6398" i="2"/>
  <c r="O6402" i="2"/>
  <c r="P6402" i="2" s="1"/>
  <c r="N6402" i="2"/>
  <c r="O6406" i="2"/>
  <c r="P6406" i="2" s="1"/>
  <c r="N6406" i="2"/>
  <c r="O6410" i="2"/>
  <c r="P6410" i="2" s="1"/>
  <c r="N6410" i="2"/>
  <c r="O6414" i="2"/>
  <c r="P6414" i="2" s="1"/>
  <c r="N6414" i="2"/>
  <c r="O6418" i="2"/>
  <c r="P6418" i="2" s="1"/>
  <c r="N6418" i="2"/>
  <c r="O6422" i="2"/>
  <c r="P6422" i="2" s="1"/>
  <c r="N6422" i="2"/>
  <c r="O6426" i="2"/>
  <c r="P6426" i="2" s="1"/>
  <c r="N6426" i="2"/>
  <c r="O6430" i="2"/>
  <c r="P6430" i="2" s="1"/>
  <c r="N6430" i="2"/>
  <c r="O6434" i="2"/>
  <c r="P6434" i="2" s="1"/>
  <c r="N6434" i="2"/>
  <c r="O6438" i="2"/>
  <c r="P6438" i="2" s="1"/>
  <c r="N6438" i="2"/>
  <c r="O6442" i="2"/>
  <c r="P6442" i="2" s="1"/>
  <c r="N6442" i="2"/>
  <c r="O6446" i="2"/>
  <c r="P6446" i="2" s="1"/>
  <c r="N6446" i="2"/>
  <c r="O6450" i="2"/>
  <c r="P6450" i="2" s="1"/>
  <c r="N6450" i="2"/>
  <c r="O6454" i="2"/>
  <c r="P6454" i="2" s="1"/>
  <c r="N6454" i="2"/>
  <c r="O6458" i="2"/>
  <c r="P6458" i="2" s="1"/>
  <c r="N6458" i="2"/>
  <c r="O6462" i="2"/>
  <c r="P6462" i="2" s="1"/>
  <c r="N6462" i="2"/>
  <c r="O6466" i="2"/>
  <c r="P6466" i="2" s="1"/>
  <c r="N6466" i="2"/>
  <c r="O6470" i="2"/>
  <c r="P6470" i="2" s="1"/>
  <c r="N6470" i="2"/>
  <c r="O6474" i="2"/>
  <c r="P6474" i="2" s="1"/>
  <c r="N6474" i="2"/>
  <c r="O6478" i="2"/>
  <c r="P6478" i="2" s="1"/>
  <c r="N6478" i="2"/>
  <c r="O6482" i="2"/>
  <c r="P6482" i="2" s="1"/>
  <c r="N6482" i="2"/>
  <c r="O6486" i="2"/>
  <c r="P6486" i="2" s="1"/>
  <c r="N6486" i="2"/>
  <c r="L8387" i="2"/>
  <c r="M8387" i="2"/>
  <c r="L8391" i="2"/>
  <c r="M8391" i="2"/>
  <c r="L8395" i="2"/>
  <c r="M8395" i="2"/>
  <c r="L8399" i="2"/>
  <c r="M8399" i="2"/>
  <c r="O8406" i="2"/>
  <c r="P8406" i="2" s="1"/>
  <c r="N8406" i="2"/>
  <c r="O8414" i="2"/>
  <c r="P8414" i="2" s="1"/>
  <c r="N8414" i="2"/>
  <c r="O8422" i="2"/>
  <c r="P8422" i="2" s="1"/>
  <c r="N8422" i="2"/>
  <c r="O8430" i="2"/>
  <c r="P8430" i="2" s="1"/>
  <c r="N8430" i="2"/>
  <c r="O8438" i="2"/>
  <c r="P8438" i="2" s="1"/>
  <c r="N8438" i="2"/>
  <c r="O8446" i="2"/>
  <c r="P8446" i="2" s="1"/>
  <c r="N8446" i="2"/>
  <c r="O8454" i="2"/>
  <c r="P8454" i="2" s="1"/>
  <c r="N8454" i="2"/>
  <c r="O8462" i="2"/>
  <c r="P8462" i="2" s="1"/>
  <c r="N8462" i="2"/>
  <c r="O8470" i="2"/>
  <c r="P8470" i="2" s="1"/>
  <c r="N8470" i="2"/>
  <c r="O8478" i="2"/>
  <c r="P8478" i="2" s="1"/>
  <c r="N8478" i="2"/>
  <c r="O8486" i="2"/>
  <c r="P8486" i="2" s="1"/>
  <c r="N8486" i="2"/>
  <c r="O8494" i="2"/>
  <c r="P8494" i="2" s="1"/>
  <c r="N8494" i="2"/>
  <c r="O8502" i="2"/>
  <c r="P8502" i="2" s="1"/>
  <c r="N8502" i="2"/>
  <c r="O8510" i="2"/>
  <c r="P8510" i="2" s="1"/>
  <c r="N8510" i="2"/>
  <c r="O8518" i="2"/>
  <c r="P8518" i="2" s="1"/>
  <c r="N8518" i="2"/>
  <c r="O8526" i="2"/>
  <c r="P8526" i="2" s="1"/>
  <c r="N8526" i="2"/>
  <c r="O8534" i="2"/>
  <c r="P8534" i="2" s="1"/>
  <c r="N8534" i="2"/>
  <c r="O8542" i="2"/>
  <c r="P8542" i="2" s="1"/>
  <c r="N8542" i="2"/>
  <c r="O8550" i="2"/>
  <c r="P8550" i="2" s="1"/>
  <c r="N8550" i="2"/>
  <c r="O8558" i="2"/>
  <c r="P8558" i="2" s="1"/>
  <c r="N8558" i="2"/>
  <c r="O8566" i="2"/>
  <c r="P8566" i="2" s="1"/>
  <c r="N8566" i="2"/>
  <c r="O8574" i="2"/>
  <c r="P8574" i="2" s="1"/>
  <c r="N8574" i="2"/>
  <c r="O8582" i="2"/>
  <c r="P8582" i="2" s="1"/>
  <c r="N8582" i="2"/>
  <c r="O8590" i="2"/>
  <c r="P8590" i="2" s="1"/>
  <c r="N8590" i="2"/>
  <c r="O8598" i="2"/>
  <c r="P8598" i="2" s="1"/>
  <c r="N8598" i="2"/>
  <c r="O8606" i="2"/>
  <c r="P8606" i="2" s="1"/>
  <c r="N8606" i="2"/>
  <c r="O8614" i="2"/>
  <c r="P8614" i="2" s="1"/>
  <c r="N8614" i="2"/>
  <c r="O8622" i="2"/>
  <c r="P8622" i="2" s="1"/>
  <c r="N8622" i="2"/>
  <c r="O8630" i="2"/>
  <c r="P8630" i="2" s="1"/>
  <c r="N8630" i="2"/>
  <c r="O8638" i="2"/>
  <c r="P8638" i="2" s="1"/>
  <c r="N8638" i="2"/>
  <c r="O8646" i="2"/>
  <c r="P8646" i="2" s="1"/>
  <c r="N8646" i="2"/>
  <c r="O8654" i="2"/>
  <c r="P8654" i="2" s="1"/>
  <c r="N8654" i="2"/>
  <c r="O8662" i="2"/>
  <c r="P8662" i="2" s="1"/>
  <c r="N8662" i="2"/>
  <c r="O8670" i="2"/>
  <c r="P8670" i="2" s="1"/>
  <c r="N8670" i="2"/>
  <c r="O8678" i="2"/>
  <c r="P8678" i="2" s="1"/>
  <c r="N8678" i="2"/>
  <c r="O8686" i="2"/>
  <c r="P8686" i="2" s="1"/>
  <c r="N8686" i="2"/>
  <c r="O8694" i="2"/>
  <c r="P8694" i="2" s="1"/>
  <c r="N8694" i="2"/>
  <c r="O8702" i="2"/>
  <c r="P8702" i="2" s="1"/>
  <c r="N8702" i="2"/>
  <c r="O8710" i="2"/>
  <c r="P8710" i="2" s="1"/>
  <c r="N8710" i="2"/>
  <c r="O8718" i="2"/>
  <c r="P8718" i="2" s="1"/>
  <c r="N8718" i="2"/>
  <c r="O8726" i="2"/>
  <c r="P8726" i="2" s="1"/>
  <c r="N8726" i="2"/>
  <c r="O8734" i="2"/>
  <c r="P8734" i="2" s="1"/>
  <c r="N8734" i="2"/>
  <c r="O8742" i="2"/>
  <c r="P8742" i="2" s="1"/>
  <c r="N8742" i="2"/>
  <c r="O8750" i="2"/>
  <c r="P8750" i="2" s="1"/>
  <c r="N8750" i="2"/>
  <c r="O8758" i="2"/>
  <c r="P8758" i="2" s="1"/>
  <c r="N8758" i="2"/>
  <c r="O8766" i="2"/>
  <c r="P8766" i="2" s="1"/>
  <c r="N8766" i="2"/>
  <c r="O8774" i="2"/>
  <c r="P8774" i="2" s="1"/>
  <c r="N8774" i="2"/>
  <c r="O8782" i="2"/>
  <c r="P8782" i="2" s="1"/>
  <c r="N8782" i="2"/>
  <c r="O8790" i="2"/>
  <c r="P8790" i="2" s="1"/>
  <c r="N8790" i="2"/>
  <c r="O8798" i="2"/>
  <c r="P8798" i="2" s="1"/>
  <c r="N8798" i="2"/>
  <c r="O8806" i="2"/>
  <c r="P8806" i="2" s="1"/>
  <c r="N8806" i="2"/>
  <c r="O8814" i="2"/>
  <c r="P8814" i="2" s="1"/>
  <c r="N8814" i="2"/>
  <c r="O8822" i="2"/>
  <c r="P8822" i="2" s="1"/>
  <c r="N8822" i="2"/>
  <c r="O8830" i="2"/>
  <c r="P8830" i="2" s="1"/>
  <c r="N8830" i="2"/>
  <c r="O8838" i="2"/>
  <c r="P8838" i="2" s="1"/>
  <c r="N8838" i="2"/>
  <c r="O8846" i="2"/>
  <c r="P8846" i="2" s="1"/>
  <c r="N8846" i="2"/>
  <c r="O8854" i="2"/>
  <c r="P8854" i="2" s="1"/>
  <c r="N8854" i="2"/>
  <c r="O8862" i="2"/>
  <c r="P8862" i="2" s="1"/>
  <c r="N8862" i="2"/>
  <c r="O8870" i="2"/>
  <c r="P8870" i="2" s="1"/>
  <c r="N8870" i="2"/>
  <c r="O8878" i="2"/>
  <c r="P8878" i="2" s="1"/>
  <c r="N8878" i="2"/>
  <c r="O8886" i="2"/>
  <c r="P8886" i="2" s="1"/>
  <c r="N8886" i="2"/>
  <c r="O8894" i="2"/>
  <c r="P8894" i="2" s="1"/>
  <c r="N8894" i="2"/>
  <c r="O8902" i="2"/>
  <c r="P8902" i="2" s="1"/>
  <c r="N8902" i="2"/>
  <c r="O8910" i="2"/>
  <c r="P8910" i="2" s="1"/>
  <c r="N8910" i="2"/>
  <c r="O8918" i="2"/>
  <c r="P8918" i="2" s="1"/>
  <c r="N8918" i="2"/>
  <c r="O8926" i="2"/>
  <c r="P8926" i="2" s="1"/>
  <c r="N8926" i="2"/>
  <c r="O8934" i="2"/>
  <c r="P8934" i="2" s="1"/>
  <c r="N8934" i="2"/>
  <c r="O8942" i="2"/>
  <c r="P8942" i="2" s="1"/>
  <c r="N8942" i="2"/>
  <c r="O8950" i="2"/>
  <c r="P8950" i="2" s="1"/>
  <c r="N8950" i="2"/>
  <c r="O8958" i="2"/>
  <c r="P8958" i="2" s="1"/>
  <c r="N8958" i="2"/>
  <c r="O8966" i="2"/>
  <c r="P8966" i="2" s="1"/>
  <c r="N8966" i="2"/>
  <c r="O8974" i="2"/>
  <c r="P8974" i="2" s="1"/>
  <c r="N8974" i="2"/>
  <c r="O8982" i="2"/>
  <c r="P8982" i="2" s="1"/>
  <c r="N8982" i="2"/>
  <c r="O8990" i="2"/>
  <c r="P8990" i="2" s="1"/>
  <c r="N8990" i="2"/>
  <c r="O8998" i="2"/>
  <c r="P8998" i="2" s="1"/>
  <c r="N8998" i="2"/>
  <c r="O9006" i="2"/>
  <c r="P9006" i="2" s="1"/>
  <c r="N9006" i="2"/>
  <c r="O9014" i="2"/>
  <c r="P9014" i="2" s="1"/>
  <c r="N9014" i="2"/>
  <c r="O9022" i="2"/>
  <c r="P9022" i="2" s="1"/>
  <c r="N9022" i="2"/>
  <c r="O9030" i="2"/>
  <c r="P9030" i="2" s="1"/>
  <c r="N9030" i="2"/>
  <c r="O9038" i="2"/>
  <c r="P9038" i="2" s="1"/>
  <c r="N9038" i="2"/>
  <c r="O9046" i="2"/>
  <c r="P9046" i="2" s="1"/>
  <c r="N9046" i="2"/>
  <c r="O9054" i="2"/>
  <c r="P9054" i="2" s="1"/>
  <c r="N9054" i="2"/>
  <c r="O9062" i="2"/>
  <c r="P9062" i="2" s="1"/>
  <c r="N9062" i="2"/>
  <c r="O9070" i="2"/>
  <c r="P9070" i="2" s="1"/>
  <c r="N9070" i="2"/>
  <c r="O9078" i="2"/>
  <c r="P9078" i="2" s="1"/>
  <c r="N9078" i="2"/>
  <c r="O9086" i="2"/>
  <c r="P9086" i="2" s="1"/>
  <c r="N9086" i="2"/>
  <c r="O9094" i="2"/>
  <c r="P9094" i="2" s="1"/>
  <c r="N9094" i="2"/>
  <c r="O9102" i="2"/>
  <c r="P9102" i="2" s="1"/>
  <c r="N9102" i="2"/>
  <c r="O9110" i="2"/>
  <c r="P9110" i="2" s="1"/>
  <c r="N9110" i="2"/>
  <c r="O9118" i="2"/>
  <c r="P9118" i="2" s="1"/>
  <c r="N9118" i="2"/>
  <c r="O9126" i="2"/>
  <c r="P9126" i="2" s="1"/>
  <c r="N9126" i="2"/>
  <c r="O6490" i="2"/>
  <c r="P6490" i="2" s="1"/>
  <c r="N6490" i="2"/>
  <c r="O6494" i="2"/>
  <c r="P6494" i="2" s="1"/>
  <c r="N6494" i="2"/>
  <c r="O6498" i="2"/>
  <c r="P6498" i="2" s="1"/>
  <c r="N6498" i="2"/>
  <c r="O6502" i="2"/>
  <c r="P6502" i="2" s="1"/>
  <c r="N6502" i="2"/>
  <c r="O6506" i="2"/>
  <c r="P6506" i="2" s="1"/>
  <c r="N6506" i="2"/>
  <c r="O6510" i="2"/>
  <c r="P6510" i="2" s="1"/>
  <c r="N6510" i="2"/>
  <c r="O6514" i="2"/>
  <c r="P6514" i="2" s="1"/>
  <c r="N6514" i="2"/>
  <c r="O6518" i="2"/>
  <c r="P6518" i="2" s="1"/>
  <c r="N6518" i="2"/>
  <c r="O6522" i="2"/>
  <c r="P6522" i="2" s="1"/>
  <c r="N6522" i="2"/>
  <c r="O6526" i="2"/>
  <c r="P6526" i="2" s="1"/>
  <c r="N6526" i="2"/>
  <c r="O6530" i="2"/>
  <c r="P6530" i="2" s="1"/>
  <c r="N6530" i="2"/>
  <c r="O6534" i="2"/>
  <c r="P6534" i="2" s="1"/>
  <c r="N6534" i="2"/>
  <c r="O6538" i="2"/>
  <c r="P6538" i="2" s="1"/>
  <c r="N6538" i="2"/>
  <c r="O6542" i="2"/>
  <c r="P6542" i="2" s="1"/>
  <c r="N6542" i="2"/>
  <c r="O6546" i="2"/>
  <c r="P6546" i="2" s="1"/>
  <c r="N6546" i="2"/>
  <c r="O6550" i="2"/>
  <c r="P6550" i="2" s="1"/>
  <c r="N6550" i="2"/>
  <c r="O6554" i="2"/>
  <c r="P6554" i="2" s="1"/>
  <c r="N6554" i="2"/>
  <c r="O6558" i="2"/>
  <c r="P6558" i="2" s="1"/>
  <c r="N6558" i="2"/>
  <c r="O6562" i="2"/>
  <c r="P6562" i="2" s="1"/>
  <c r="N6562" i="2"/>
  <c r="O6566" i="2"/>
  <c r="P6566" i="2" s="1"/>
  <c r="N6566" i="2"/>
  <c r="O6570" i="2"/>
  <c r="P6570" i="2" s="1"/>
  <c r="N6570" i="2"/>
  <c r="O6574" i="2"/>
  <c r="P6574" i="2" s="1"/>
  <c r="N6574" i="2"/>
  <c r="O6578" i="2"/>
  <c r="P6578" i="2" s="1"/>
  <c r="N6578" i="2"/>
  <c r="O6582" i="2"/>
  <c r="P6582" i="2" s="1"/>
  <c r="N6582" i="2"/>
  <c r="O6586" i="2"/>
  <c r="P6586" i="2" s="1"/>
  <c r="N6586" i="2"/>
  <c r="O6590" i="2"/>
  <c r="P6590" i="2" s="1"/>
  <c r="N6590" i="2"/>
  <c r="O6594" i="2"/>
  <c r="P6594" i="2" s="1"/>
  <c r="N6594" i="2"/>
  <c r="O6598" i="2"/>
  <c r="P6598" i="2" s="1"/>
  <c r="N6598" i="2"/>
  <c r="O6602" i="2"/>
  <c r="P6602" i="2" s="1"/>
  <c r="N6602" i="2"/>
  <c r="O6606" i="2"/>
  <c r="P6606" i="2" s="1"/>
  <c r="N6606" i="2"/>
  <c r="O6610" i="2"/>
  <c r="P6610" i="2" s="1"/>
  <c r="N6610" i="2"/>
  <c r="O6614" i="2"/>
  <c r="P6614" i="2" s="1"/>
  <c r="N6614" i="2"/>
  <c r="O6618" i="2"/>
  <c r="P6618" i="2" s="1"/>
  <c r="N6618" i="2"/>
  <c r="O6622" i="2"/>
  <c r="P6622" i="2" s="1"/>
  <c r="N6622" i="2"/>
  <c r="O6626" i="2"/>
  <c r="P6626" i="2" s="1"/>
  <c r="N6626" i="2"/>
  <c r="O6630" i="2"/>
  <c r="P6630" i="2" s="1"/>
  <c r="N6630" i="2"/>
  <c r="O6634" i="2"/>
  <c r="P6634" i="2" s="1"/>
  <c r="N6634" i="2"/>
  <c r="O6638" i="2"/>
  <c r="P6638" i="2" s="1"/>
  <c r="N6638" i="2"/>
  <c r="O6642" i="2"/>
  <c r="P6642" i="2" s="1"/>
  <c r="N6642" i="2"/>
  <c r="O6646" i="2"/>
  <c r="P6646" i="2" s="1"/>
  <c r="N6646" i="2"/>
  <c r="O6650" i="2"/>
  <c r="P6650" i="2" s="1"/>
  <c r="N6650" i="2"/>
  <c r="O6654" i="2"/>
  <c r="P6654" i="2" s="1"/>
  <c r="N6654" i="2"/>
  <c r="O6658" i="2"/>
  <c r="P6658" i="2" s="1"/>
  <c r="N6658" i="2"/>
  <c r="O6662" i="2"/>
  <c r="P6662" i="2" s="1"/>
  <c r="N6662" i="2"/>
  <c r="O6666" i="2"/>
  <c r="P6666" i="2" s="1"/>
  <c r="N6666" i="2"/>
  <c r="O6670" i="2"/>
  <c r="P6670" i="2" s="1"/>
  <c r="N6670" i="2"/>
  <c r="O6674" i="2"/>
  <c r="P6674" i="2" s="1"/>
  <c r="N6674" i="2"/>
  <c r="O6678" i="2"/>
  <c r="P6678" i="2" s="1"/>
  <c r="N6678" i="2"/>
  <c r="O6682" i="2"/>
  <c r="P6682" i="2" s="1"/>
  <c r="N6682" i="2"/>
  <c r="O6686" i="2"/>
  <c r="P6686" i="2" s="1"/>
  <c r="N6686" i="2"/>
  <c r="O6690" i="2"/>
  <c r="P6690" i="2" s="1"/>
  <c r="N6690" i="2"/>
  <c r="O6694" i="2"/>
  <c r="P6694" i="2" s="1"/>
  <c r="N6694" i="2"/>
  <c r="O6698" i="2"/>
  <c r="P6698" i="2" s="1"/>
  <c r="N6698" i="2"/>
  <c r="O6702" i="2"/>
  <c r="P6702" i="2" s="1"/>
  <c r="N6702" i="2"/>
  <c r="O6706" i="2"/>
  <c r="P6706" i="2" s="1"/>
  <c r="N6706" i="2"/>
  <c r="O6710" i="2"/>
  <c r="P6710" i="2" s="1"/>
  <c r="N6710" i="2"/>
  <c r="O6714" i="2"/>
  <c r="P6714" i="2" s="1"/>
  <c r="N6714" i="2"/>
  <c r="O6718" i="2"/>
  <c r="P6718" i="2" s="1"/>
  <c r="N6718" i="2"/>
  <c r="O6722" i="2"/>
  <c r="P6722" i="2" s="1"/>
  <c r="N6722" i="2"/>
  <c r="O6726" i="2"/>
  <c r="P6726" i="2" s="1"/>
  <c r="N6726" i="2"/>
  <c r="O6730" i="2"/>
  <c r="P6730" i="2" s="1"/>
  <c r="N6730" i="2"/>
  <c r="O6734" i="2"/>
  <c r="P6734" i="2" s="1"/>
  <c r="N6734" i="2"/>
  <c r="O6738" i="2"/>
  <c r="P6738" i="2" s="1"/>
  <c r="N6738" i="2"/>
  <c r="O6742" i="2"/>
  <c r="P6742" i="2" s="1"/>
  <c r="N6742" i="2"/>
  <c r="O6746" i="2"/>
  <c r="P6746" i="2" s="1"/>
  <c r="N6746" i="2"/>
  <c r="O6750" i="2"/>
  <c r="P6750" i="2" s="1"/>
  <c r="N6750" i="2"/>
  <c r="O6754" i="2"/>
  <c r="P6754" i="2" s="1"/>
  <c r="N6754" i="2"/>
  <c r="O6758" i="2"/>
  <c r="P6758" i="2" s="1"/>
  <c r="N6758" i="2"/>
  <c r="O6762" i="2"/>
  <c r="P6762" i="2" s="1"/>
  <c r="N6762" i="2"/>
  <c r="O6766" i="2"/>
  <c r="P6766" i="2" s="1"/>
  <c r="N6766" i="2"/>
  <c r="O6770" i="2"/>
  <c r="P6770" i="2" s="1"/>
  <c r="N6770" i="2"/>
  <c r="O6774" i="2"/>
  <c r="P6774" i="2" s="1"/>
  <c r="N6774" i="2"/>
  <c r="O9134" i="2"/>
  <c r="P9134" i="2" s="1"/>
  <c r="N9134" i="2"/>
  <c r="O9142" i="2"/>
  <c r="P9142" i="2" s="1"/>
  <c r="N9142" i="2"/>
  <c r="O9150" i="2"/>
  <c r="P9150" i="2" s="1"/>
  <c r="N9150" i="2"/>
  <c r="O9158" i="2"/>
  <c r="P9158" i="2" s="1"/>
  <c r="N9158" i="2"/>
  <c r="O9166" i="2"/>
  <c r="P9166" i="2" s="1"/>
  <c r="N9166" i="2"/>
  <c r="O9174" i="2"/>
  <c r="P9174" i="2" s="1"/>
  <c r="N9174" i="2"/>
  <c r="O9182" i="2"/>
  <c r="P9182" i="2" s="1"/>
  <c r="N9182" i="2"/>
  <c r="O9190" i="2"/>
  <c r="P9190" i="2" s="1"/>
  <c r="N9190" i="2"/>
  <c r="O9198" i="2"/>
  <c r="P9198" i="2" s="1"/>
  <c r="N9198" i="2"/>
  <c r="O9209" i="2"/>
  <c r="P9209" i="2" s="1"/>
  <c r="N9209" i="2"/>
  <c r="O9217" i="2"/>
  <c r="P9217" i="2" s="1"/>
  <c r="N9217" i="2"/>
  <c r="O9225" i="2"/>
  <c r="P9225" i="2" s="1"/>
  <c r="N9225" i="2"/>
  <c r="O9233" i="2"/>
  <c r="P9233" i="2" s="1"/>
  <c r="N9233" i="2"/>
  <c r="O9241" i="2"/>
  <c r="P9241" i="2" s="1"/>
  <c r="N9241" i="2"/>
  <c r="O9249" i="2"/>
  <c r="P9249" i="2" s="1"/>
  <c r="N9249" i="2"/>
  <c r="O9257" i="2"/>
  <c r="P9257" i="2" s="1"/>
  <c r="N9257" i="2"/>
  <c r="O9265" i="2"/>
  <c r="P9265" i="2" s="1"/>
  <c r="N9265" i="2"/>
  <c r="O9273" i="2"/>
  <c r="P9273" i="2" s="1"/>
  <c r="N9273" i="2"/>
  <c r="O9281" i="2"/>
  <c r="P9281" i="2" s="1"/>
  <c r="N9281" i="2"/>
  <c r="O9289" i="2"/>
  <c r="P9289" i="2" s="1"/>
  <c r="N9289" i="2"/>
  <c r="O9297" i="2"/>
  <c r="P9297" i="2" s="1"/>
  <c r="N9297" i="2"/>
  <c r="O9305" i="2"/>
  <c r="P9305" i="2" s="1"/>
  <c r="N9305" i="2"/>
  <c r="O9313" i="2"/>
  <c r="P9313" i="2" s="1"/>
  <c r="N9313" i="2"/>
  <c r="O9321" i="2"/>
  <c r="P9321" i="2" s="1"/>
  <c r="N9321" i="2"/>
  <c r="O9329" i="2"/>
  <c r="P9329" i="2" s="1"/>
  <c r="N9329" i="2"/>
  <c r="O9337" i="2"/>
  <c r="P9337" i="2" s="1"/>
  <c r="N9337" i="2"/>
  <c r="O9345" i="2"/>
  <c r="P9345" i="2" s="1"/>
  <c r="N9345" i="2"/>
  <c r="O9353" i="2"/>
  <c r="P9353" i="2" s="1"/>
  <c r="N9353" i="2"/>
  <c r="O9361" i="2"/>
  <c r="P9361" i="2" s="1"/>
  <c r="N9361" i="2"/>
  <c r="O9369" i="2"/>
  <c r="P9369" i="2" s="1"/>
  <c r="N9369" i="2"/>
  <c r="O9377" i="2"/>
  <c r="P9377" i="2" s="1"/>
  <c r="N9377" i="2"/>
  <c r="O9385" i="2"/>
  <c r="P9385" i="2" s="1"/>
  <c r="N9385" i="2"/>
  <c r="O9393" i="2"/>
  <c r="P9393" i="2" s="1"/>
  <c r="N9393" i="2"/>
  <c r="O9401" i="2"/>
  <c r="P9401" i="2" s="1"/>
  <c r="N9401" i="2"/>
  <c r="O9409" i="2"/>
  <c r="P9409" i="2" s="1"/>
  <c r="N9409" i="2"/>
  <c r="O9417" i="2"/>
  <c r="P9417" i="2" s="1"/>
  <c r="N9417" i="2"/>
  <c r="O9425" i="2"/>
  <c r="P9425" i="2" s="1"/>
  <c r="N9425" i="2"/>
  <c r="O9433" i="2"/>
  <c r="P9433" i="2" s="1"/>
  <c r="N9433" i="2"/>
  <c r="O9441" i="2"/>
  <c r="P9441" i="2" s="1"/>
  <c r="N9441" i="2"/>
  <c r="O9449" i="2"/>
  <c r="P9449" i="2" s="1"/>
  <c r="N9449" i="2"/>
  <c r="O9457" i="2"/>
  <c r="P9457" i="2" s="1"/>
  <c r="N9457" i="2"/>
  <c r="O9465" i="2"/>
  <c r="P9465" i="2" s="1"/>
  <c r="N9465" i="2"/>
  <c r="O9473" i="2"/>
  <c r="P9473" i="2" s="1"/>
  <c r="N9473" i="2"/>
  <c r="O9481" i="2"/>
  <c r="P9481" i="2" s="1"/>
  <c r="N9481" i="2"/>
  <c r="O9489" i="2"/>
  <c r="P9489" i="2" s="1"/>
  <c r="N9489" i="2"/>
  <c r="O9497" i="2"/>
  <c r="P9497" i="2" s="1"/>
  <c r="N9497" i="2"/>
  <c r="O9505" i="2"/>
  <c r="P9505" i="2" s="1"/>
  <c r="N9505" i="2"/>
  <c r="O9513" i="2"/>
  <c r="P9513" i="2" s="1"/>
  <c r="N9513" i="2"/>
  <c r="O9521" i="2"/>
  <c r="P9521" i="2" s="1"/>
  <c r="N9521" i="2"/>
  <c r="O9529" i="2"/>
  <c r="P9529" i="2" s="1"/>
  <c r="N9529" i="2"/>
  <c r="O9537" i="2"/>
  <c r="P9537" i="2" s="1"/>
  <c r="N9537" i="2"/>
  <c r="O9545" i="2"/>
  <c r="P9545" i="2" s="1"/>
  <c r="N9545" i="2"/>
  <c r="O9553" i="2"/>
  <c r="P9553" i="2" s="1"/>
  <c r="N9553" i="2"/>
  <c r="O9561" i="2"/>
  <c r="P9561" i="2" s="1"/>
  <c r="N9561" i="2"/>
  <c r="O9569" i="2"/>
  <c r="P9569" i="2" s="1"/>
  <c r="N9569" i="2"/>
  <c r="O9577" i="2"/>
  <c r="P9577" i="2" s="1"/>
  <c r="N9577" i="2"/>
  <c r="O9585" i="2"/>
  <c r="P9585" i="2" s="1"/>
  <c r="N9585" i="2"/>
  <c r="O9593" i="2"/>
  <c r="P9593" i="2" s="1"/>
  <c r="N9593" i="2"/>
  <c r="O9601" i="2"/>
  <c r="P9601" i="2" s="1"/>
  <c r="N9601" i="2"/>
  <c r="O9609" i="2"/>
  <c r="P9609" i="2" s="1"/>
  <c r="N9609" i="2"/>
  <c r="O9617" i="2"/>
  <c r="P9617" i="2" s="1"/>
  <c r="N9617" i="2"/>
  <c r="O9626" i="2"/>
  <c r="P9626" i="2" s="1"/>
  <c r="N9626" i="2"/>
  <c r="O9634" i="2"/>
  <c r="P9634" i="2" s="1"/>
  <c r="N9634" i="2"/>
  <c r="O9642" i="2"/>
  <c r="P9642" i="2" s="1"/>
  <c r="N9642" i="2"/>
  <c r="O9650" i="2"/>
  <c r="P9650" i="2" s="1"/>
  <c r="N9650" i="2"/>
  <c r="O9658" i="2"/>
  <c r="P9658" i="2" s="1"/>
  <c r="N9658" i="2"/>
  <c r="O9666" i="2"/>
  <c r="P9666" i="2" s="1"/>
  <c r="N9666" i="2"/>
  <c r="O9674" i="2"/>
  <c r="P9674" i="2" s="1"/>
  <c r="N9674" i="2"/>
  <c r="O9682" i="2"/>
  <c r="P9682" i="2" s="1"/>
  <c r="N9682" i="2"/>
  <c r="O9690" i="2"/>
  <c r="P9690" i="2" s="1"/>
  <c r="N9690" i="2"/>
  <c r="O9698" i="2"/>
  <c r="P9698" i="2" s="1"/>
  <c r="N9698" i="2"/>
  <c r="O9706" i="2"/>
  <c r="P9706" i="2" s="1"/>
  <c r="N9706" i="2"/>
  <c r="O9714" i="2"/>
  <c r="P9714" i="2" s="1"/>
  <c r="N9714" i="2"/>
  <c r="O9722" i="2"/>
  <c r="P9722" i="2" s="1"/>
  <c r="N9722" i="2"/>
  <c r="O9730" i="2"/>
  <c r="P9730" i="2" s="1"/>
  <c r="N9730" i="2"/>
  <c r="O9738" i="2"/>
  <c r="P9738" i="2" s="1"/>
  <c r="N9738" i="2"/>
  <c r="O9746" i="2"/>
  <c r="P9746" i="2" s="1"/>
  <c r="N9746" i="2"/>
  <c r="O9754" i="2"/>
  <c r="P9754" i="2" s="1"/>
  <c r="N9754" i="2"/>
  <c r="O9762" i="2"/>
  <c r="P9762" i="2" s="1"/>
  <c r="N9762" i="2"/>
  <c r="O9770" i="2"/>
  <c r="P9770" i="2" s="1"/>
  <c r="N9770" i="2"/>
  <c r="O9778" i="2"/>
  <c r="P9778" i="2" s="1"/>
  <c r="N9778" i="2"/>
  <c r="O9786" i="2"/>
  <c r="P9786" i="2" s="1"/>
  <c r="N9786" i="2"/>
  <c r="O9794" i="2"/>
  <c r="P9794" i="2" s="1"/>
  <c r="N9794" i="2"/>
  <c r="O9802" i="2"/>
  <c r="P9802" i="2" s="1"/>
  <c r="N9802" i="2"/>
  <c r="O9810" i="2"/>
  <c r="P9810" i="2" s="1"/>
  <c r="N9810" i="2"/>
  <c r="O9817" i="2"/>
  <c r="P9817" i="2" s="1"/>
  <c r="N9817" i="2"/>
  <c r="O9825" i="2"/>
  <c r="P9825" i="2" s="1"/>
  <c r="N9825" i="2"/>
  <c r="O9833" i="2"/>
  <c r="P9833" i="2" s="1"/>
  <c r="N9833" i="2"/>
  <c r="O9841" i="2"/>
  <c r="P9841" i="2" s="1"/>
  <c r="N9841" i="2"/>
  <c r="O9849" i="2"/>
  <c r="P9849" i="2" s="1"/>
  <c r="N9849" i="2"/>
  <c r="O9857" i="2"/>
  <c r="P9857" i="2" s="1"/>
  <c r="N9857" i="2"/>
  <c r="O9865" i="2"/>
  <c r="P9865" i="2" s="1"/>
  <c r="N9865" i="2"/>
  <c r="O9873" i="2"/>
  <c r="P9873" i="2" s="1"/>
  <c r="N9873" i="2"/>
  <c r="O9881" i="2"/>
  <c r="P9881" i="2" s="1"/>
  <c r="N9881" i="2"/>
  <c r="O9889" i="2"/>
  <c r="P9889" i="2" s="1"/>
  <c r="N9889" i="2"/>
  <c r="O9897" i="2"/>
  <c r="P9897" i="2" s="1"/>
  <c r="N9897" i="2"/>
  <c r="O9905" i="2"/>
  <c r="P9905" i="2" s="1"/>
  <c r="N9905" i="2"/>
  <c r="O9913" i="2"/>
  <c r="P9913" i="2" s="1"/>
  <c r="N9913" i="2"/>
  <c r="L9921" i="2"/>
  <c r="M9921" i="2"/>
  <c r="L9925" i="2"/>
  <c r="M9925" i="2"/>
  <c r="L9929" i="2"/>
  <c r="M9929" i="2"/>
  <c r="L9933" i="2"/>
  <c r="M9933" i="2"/>
  <c r="L9937" i="2"/>
  <c r="M9937" i="2"/>
  <c r="L9941" i="2"/>
  <c r="M9941" i="2"/>
  <c r="L9945" i="2"/>
  <c r="M9945" i="2"/>
  <c r="L9949" i="2"/>
  <c r="M9949" i="2"/>
  <c r="L9953" i="2"/>
  <c r="M9953" i="2"/>
  <c r="L9957" i="2"/>
  <c r="M9957" i="2"/>
  <c r="L9961" i="2"/>
  <c r="M9961" i="2"/>
  <c r="L9965" i="2"/>
  <c r="M9965" i="2"/>
  <c r="O9969" i="2"/>
  <c r="P9969" i="2" s="1"/>
  <c r="N9969" i="2"/>
  <c r="O9977" i="2"/>
  <c r="P9977" i="2" s="1"/>
  <c r="N9977" i="2"/>
  <c r="O9985" i="2"/>
  <c r="P9985" i="2" s="1"/>
  <c r="N9985" i="2"/>
  <c r="O9993" i="2"/>
  <c r="P9993" i="2" s="1"/>
  <c r="N9993" i="2"/>
  <c r="O4157" i="2"/>
  <c r="P4157" i="2" s="1"/>
  <c r="O4160" i="2"/>
  <c r="P4160" i="2" s="1"/>
  <c r="N4161" i="2"/>
  <c r="O4161" i="2"/>
  <c r="P4161" i="2" s="1"/>
  <c r="O4164" i="2"/>
  <c r="P4164" i="2" s="1"/>
  <c r="N4165" i="2"/>
  <c r="O4165" i="2"/>
  <c r="P4165" i="2" s="1"/>
  <c r="O4168" i="2"/>
  <c r="P4168" i="2" s="1"/>
  <c r="N4169" i="2"/>
  <c r="O4169" i="2"/>
  <c r="P4169" i="2" s="1"/>
  <c r="O4172" i="2"/>
  <c r="P4172" i="2" s="1"/>
  <c r="N4173" i="2"/>
  <c r="O4173" i="2"/>
  <c r="P4173" i="2" s="1"/>
  <c r="O4176" i="2"/>
  <c r="P4176" i="2" s="1"/>
  <c r="N4177" i="2"/>
  <c r="O4177" i="2"/>
  <c r="P4177" i="2" s="1"/>
  <c r="O4180" i="2"/>
  <c r="P4180" i="2" s="1"/>
  <c r="N4181" i="2"/>
  <c r="O4181" i="2"/>
  <c r="P4181" i="2" s="1"/>
  <c r="O4184" i="2"/>
  <c r="P4184" i="2" s="1"/>
  <c r="N4185" i="2"/>
  <c r="O4185" i="2"/>
  <c r="P4185" i="2" s="1"/>
  <c r="O4188" i="2"/>
  <c r="P4188" i="2" s="1"/>
  <c r="N4189" i="2"/>
  <c r="O4189" i="2"/>
  <c r="P4189" i="2" s="1"/>
  <c r="O4192" i="2"/>
  <c r="P4192" i="2" s="1"/>
  <c r="N4193" i="2"/>
  <c r="O4193" i="2"/>
  <c r="P4193" i="2" s="1"/>
  <c r="O4196" i="2"/>
  <c r="P4196" i="2" s="1"/>
  <c r="N4197" i="2"/>
  <c r="O4197" i="2"/>
  <c r="P4197" i="2" s="1"/>
  <c r="O4200" i="2"/>
  <c r="P4200" i="2" s="1"/>
  <c r="N4201" i="2"/>
  <c r="O4201" i="2"/>
  <c r="P4201" i="2" s="1"/>
  <c r="O4204" i="2"/>
  <c r="P4204" i="2" s="1"/>
  <c r="N4205" i="2"/>
  <c r="O4205" i="2"/>
  <c r="P4205" i="2" s="1"/>
  <c r="O4208" i="2"/>
  <c r="P4208" i="2" s="1"/>
  <c r="N4209" i="2"/>
  <c r="O4209" i="2"/>
  <c r="P4209" i="2" s="1"/>
  <c r="O4212" i="2"/>
  <c r="P4212" i="2" s="1"/>
  <c r="N4213" i="2"/>
  <c r="O4213" i="2"/>
  <c r="P4213" i="2" s="1"/>
  <c r="O4216" i="2"/>
  <c r="P4216" i="2" s="1"/>
  <c r="N4217" i="2"/>
  <c r="O4217" i="2"/>
  <c r="P4217" i="2" s="1"/>
  <c r="O4220" i="2"/>
  <c r="P4220" i="2" s="1"/>
  <c r="N4221" i="2"/>
  <c r="O4221" i="2"/>
  <c r="P4221" i="2" s="1"/>
  <c r="O4224" i="2"/>
  <c r="P4224" i="2" s="1"/>
  <c r="N4225" i="2"/>
  <c r="O4225" i="2"/>
  <c r="P4225" i="2" s="1"/>
  <c r="O4228" i="2"/>
  <c r="P4228" i="2" s="1"/>
  <c r="N4229" i="2"/>
  <c r="O4229" i="2"/>
  <c r="P4229" i="2" s="1"/>
  <c r="O4232" i="2"/>
  <c r="P4232" i="2" s="1"/>
  <c r="N4233" i="2"/>
  <c r="O4233" i="2"/>
  <c r="P4233" i="2" s="1"/>
  <c r="O4236" i="2"/>
  <c r="P4236" i="2" s="1"/>
  <c r="N4237" i="2"/>
  <c r="O4237" i="2"/>
  <c r="P4237" i="2" s="1"/>
  <c r="O4240" i="2"/>
  <c r="P4240" i="2" s="1"/>
  <c r="N4241" i="2"/>
  <c r="O4241" i="2"/>
  <c r="P4241" i="2" s="1"/>
  <c r="O4244" i="2"/>
  <c r="P4244" i="2" s="1"/>
  <c r="N4245" i="2"/>
  <c r="O4245" i="2"/>
  <c r="P4245" i="2" s="1"/>
  <c r="O4248" i="2"/>
  <c r="P4248" i="2" s="1"/>
  <c r="N4249" i="2"/>
  <c r="O4249" i="2"/>
  <c r="P4249" i="2" s="1"/>
  <c r="O4252" i="2"/>
  <c r="P4252" i="2" s="1"/>
  <c r="N4253" i="2"/>
  <c r="O4253" i="2"/>
  <c r="P4253" i="2" s="1"/>
  <c r="O4256" i="2"/>
  <c r="P4256" i="2" s="1"/>
  <c r="N4257" i="2"/>
  <c r="O4257" i="2"/>
  <c r="P4257" i="2" s="1"/>
  <c r="O4260" i="2"/>
  <c r="P4260" i="2" s="1"/>
  <c r="N4261" i="2"/>
  <c r="O4261" i="2"/>
  <c r="P4261" i="2" s="1"/>
  <c r="O4264" i="2"/>
  <c r="P4264" i="2" s="1"/>
  <c r="N4265" i="2"/>
  <c r="O4265" i="2"/>
  <c r="P4265" i="2" s="1"/>
  <c r="O4268" i="2"/>
  <c r="P4268" i="2" s="1"/>
  <c r="N4269" i="2"/>
  <c r="O4269" i="2"/>
  <c r="P4269" i="2" s="1"/>
  <c r="O4272" i="2"/>
  <c r="P4272" i="2" s="1"/>
  <c r="N4273" i="2"/>
  <c r="O4273" i="2"/>
  <c r="P4273" i="2" s="1"/>
  <c r="O4276" i="2"/>
  <c r="P4276" i="2" s="1"/>
  <c r="N4277" i="2"/>
  <c r="O4277" i="2"/>
  <c r="P4277" i="2" s="1"/>
  <c r="O4280" i="2"/>
  <c r="P4280" i="2" s="1"/>
  <c r="N4281" i="2"/>
  <c r="O4281" i="2"/>
  <c r="P4281" i="2" s="1"/>
  <c r="O4284" i="2"/>
  <c r="P4284" i="2" s="1"/>
  <c r="N4285" i="2"/>
  <c r="O4285" i="2"/>
  <c r="P4285" i="2" s="1"/>
  <c r="O4288" i="2"/>
  <c r="P4288" i="2" s="1"/>
  <c r="N4289" i="2"/>
  <c r="O4289" i="2"/>
  <c r="P4289" i="2" s="1"/>
  <c r="O4292" i="2"/>
  <c r="P4292" i="2" s="1"/>
  <c r="N4293" i="2"/>
  <c r="O4293" i="2"/>
  <c r="P4293" i="2" s="1"/>
  <c r="O4296" i="2"/>
  <c r="P4296" i="2" s="1"/>
  <c r="N4297" i="2"/>
  <c r="O4297" i="2"/>
  <c r="P4297" i="2" s="1"/>
  <c r="O4300" i="2"/>
  <c r="P4300" i="2" s="1"/>
  <c r="N4301" i="2"/>
  <c r="O4301" i="2"/>
  <c r="P4301" i="2" s="1"/>
  <c r="O4304" i="2"/>
  <c r="P4304" i="2" s="1"/>
  <c r="N4305" i="2"/>
  <c r="O4305" i="2"/>
  <c r="P4305" i="2" s="1"/>
  <c r="O4308" i="2"/>
  <c r="P4308" i="2" s="1"/>
  <c r="N4309" i="2"/>
  <c r="O4309" i="2"/>
  <c r="P4309" i="2" s="1"/>
  <c r="O4312" i="2"/>
  <c r="P4312" i="2" s="1"/>
  <c r="N4313" i="2"/>
  <c r="O4313" i="2"/>
  <c r="P4313" i="2" s="1"/>
  <c r="O4316" i="2"/>
  <c r="P4316" i="2" s="1"/>
  <c r="N4317" i="2"/>
  <c r="O4317" i="2"/>
  <c r="P4317" i="2" s="1"/>
  <c r="O4320" i="2"/>
  <c r="P4320" i="2" s="1"/>
  <c r="N4321" i="2"/>
  <c r="O4321" i="2"/>
  <c r="P4321" i="2" s="1"/>
  <c r="O4324" i="2"/>
  <c r="P4324" i="2" s="1"/>
  <c r="N4325" i="2"/>
  <c r="O4325" i="2"/>
  <c r="P4325" i="2" s="1"/>
  <c r="O4328" i="2"/>
  <c r="P4328" i="2" s="1"/>
  <c r="N4329" i="2"/>
  <c r="O4329" i="2"/>
  <c r="P4329" i="2" s="1"/>
  <c r="O4332" i="2"/>
  <c r="P4332" i="2" s="1"/>
  <c r="N4333" i="2"/>
  <c r="O4333" i="2"/>
  <c r="P4333" i="2" s="1"/>
  <c r="O4336" i="2"/>
  <c r="P4336" i="2" s="1"/>
  <c r="N4337" i="2"/>
  <c r="O4337" i="2"/>
  <c r="P4337" i="2" s="1"/>
  <c r="O4340" i="2"/>
  <c r="P4340" i="2" s="1"/>
  <c r="N4341" i="2"/>
  <c r="O4341" i="2"/>
  <c r="P4341" i="2" s="1"/>
  <c r="O4344" i="2"/>
  <c r="P4344" i="2" s="1"/>
  <c r="N4345" i="2"/>
  <c r="O4345" i="2"/>
  <c r="P4345" i="2" s="1"/>
  <c r="O4348" i="2"/>
  <c r="P4348" i="2" s="1"/>
  <c r="N4349" i="2"/>
  <c r="O4349" i="2"/>
  <c r="P4349" i="2" s="1"/>
  <c r="O4352" i="2"/>
  <c r="P4352" i="2" s="1"/>
  <c r="N4353" i="2"/>
  <c r="O4353" i="2"/>
  <c r="P4353" i="2" s="1"/>
  <c r="O4356" i="2"/>
  <c r="P4356" i="2" s="1"/>
  <c r="N4357" i="2"/>
  <c r="O4357" i="2"/>
  <c r="P4357" i="2" s="1"/>
  <c r="O4360" i="2"/>
  <c r="P4360" i="2" s="1"/>
  <c r="N4361" i="2"/>
  <c r="O4361" i="2"/>
  <c r="P4361" i="2" s="1"/>
  <c r="O4364" i="2"/>
  <c r="P4364" i="2" s="1"/>
  <c r="N4365" i="2"/>
  <c r="O4365" i="2"/>
  <c r="P4365" i="2" s="1"/>
  <c r="O4368" i="2"/>
  <c r="P4368" i="2" s="1"/>
  <c r="N4369" i="2"/>
  <c r="O4369" i="2"/>
  <c r="P4369" i="2" s="1"/>
  <c r="O4372" i="2"/>
  <c r="P4372" i="2" s="1"/>
  <c r="N4373" i="2"/>
  <c r="O4373" i="2"/>
  <c r="P4373" i="2" s="1"/>
  <c r="O4376" i="2"/>
  <c r="P4376" i="2" s="1"/>
  <c r="N4377" i="2"/>
  <c r="O4377" i="2"/>
  <c r="P4377" i="2" s="1"/>
  <c r="O4380" i="2"/>
  <c r="P4380" i="2" s="1"/>
  <c r="N4381" i="2"/>
  <c r="O4381" i="2"/>
  <c r="P4381" i="2" s="1"/>
  <c r="O4384" i="2"/>
  <c r="P4384" i="2" s="1"/>
  <c r="N4385" i="2"/>
  <c r="O4385" i="2"/>
  <c r="P4385" i="2" s="1"/>
  <c r="O4388" i="2"/>
  <c r="P4388" i="2" s="1"/>
  <c r="N4389" i="2"/>
  <c r="O4389" i="2"/>
  <c r="P4389" i="2" s="1"/>
  <c r="O4392" i="2"/>
  <c r="P4392" i="2" s="1"/>
  <c r="N4393" i="2"/>
  <c r="O4393" i="2"/>
  <c r="P4393" i="2" s="1"/>
  <c r="O4396" i="2"/>
  <c r="P4396" i="2" s="1"/>
  <c r="N4397" i="2"/>
  <c r="O4397" i="2"/>
  <c r="P4397" i="2" s="1"/>
  <c r="O4400" i="2"/>
  <c r="P4400" i="2" s="1"/>
  <c r="N4401" i="2"/>
  <c r="O4401" i="2"/>
  <c r="P4401" i="2" s="1"/>
  <c r="O4404" i="2"/>
  <c r="P4404" i="2" s="1"/>
  <c r="N4405" i="2"/>
  <c r="O4405" i="2"/>
  <c r="P4405" i="2" s="1"/>
  <c r="O4408" i="2"/>
  <c r="P4408" i="2" s="1"/>
  <c r="N4409" i="2"/>
  <c r="O4409" i="2"/>
  <c r="P4409" i="2" s="1"/>
  <c r="O4412" i="2"/>
  <c r="P4412" i="2" s="1"/>
  <c r="N4413" i="2"/>
  <c r="O4413" i="2"/>
  <c r="P4413" i="2" s="1"/>
  <c r="O4416" i="2"/>
  <c r="P4416" i="2" s="1"/>
  <c r="N4417" i="2"/>
  <c r="O4417" i="2"/>
  <c r="P4417" i="2" s="1"/>
  <c r="O4420" i="2"/>
  <c r="P4420" i="2" s="1"/>
  <c r="N4421" i="2"/>
  <c r="O4421" i="2"/>
  <c r="P4421" i="2" s="1"/>
  <c r="O4424" i="2"/>
  <c r="P4424" i="2" s="1"/>
  <c r="N4425" i="2"/>
  <c r="O4425" i="2"/>
  <c r="P4425" i="2" s="1"/>
  <c r="O4428" i="2"/>
  <c r="P4428" i="2" s="1"/>
  <c r="N4429" i="2"/>
  <c r="O4429" i="2"/>
  <c r="P4429" i="2" s="1"/>
  <c r="O4432" i="2"/>
  <c r="P4432" i="2" s="1"/>
  <c r="N4433" i="2"/>
  <c r="O4433" i="2"/>
  <c r="P4433" i="2" s="1"/>
  <c r="O4436" i="2"/>
  <c r="P4436" i="2" s="1"/>
  <c r="N4437" i="2"/>
  <c r="O4437" i="2"/>
  <c r="P4437" i="2" s="1"/>
  <c r="O4440" i="2"/>
  <c r="P4440" i="2" s="1"/>
  <c r="N4441" i="2"/>
  <c r="O4441" i="2"/>
  <c r="P4441" i="2" s="1"/>
  <c r="O4444" i="2"/>
  <c r="P4444" i="2" s="1"/>
  <c r="N4445" i="2"/>
  <c r="O4445" i="2"/>
  <c r="P4445" i="2" s="1"/>
  <c r="O4448" i="2"/>
  <c r="P4448" i="2" s="1"/>
  <c r="N4449" i="2"/>
  <c r="O4449" i="2"/>
  <c r="P4449" i="2" s="1"/>
  <c r="O4452" i="2"/>
  <c r="P4452" i="2" s="1"/>
  <c r="N4453" i="2"/>
  <c r="O4453" i="2"/>
  <c r="P4453" i="2" s="1"/>
  <c r="O4456" i="2"/>
  <c r="P4456" i="2" s="1"/>
  <c r="N4457" i="2"/>
  <c r="O4457" i="2"/>
  <c r="P4457" i="2" s="1"/>
  <c r="O4460" i="2"/>
  <c r="P4460" i="2" s="1"/>
  <c r="N4461" i="2"/>
  <c r="O4461" i="2"/>
  <c r="P4461" i="2" s="1"/>
  <c r="O4464" i="2"/>
  <c r="P4464" i="2" s="1"/>
  <c r="N4465" i="2"/>
  <c r="O4465" i="2"/>
  <c r="P4465" i="2" s="1"/>
  <c r="O4468" i="2"/>
  <c r="P4468" i="2" s="1"/>
  <c r="N4469" i="2"/>
  <c r="O4469" i="2"/>
  <c r="P4469" i="2" s="1"/>
  <c r="O4472" i="2"/>
  <c r="P4472" i="2" s="1"/>
  <c r="N4473" i="2"/>
  <c r="O4473" i="2"/>
  <c r="P4473" i="2" s="1"/>
  <c r="O4476" i="2"/>
  <c r="P4476" i="2" s="1"/>
  <c r="N4477" i="2"/>
  <c r="O4477" i="2"/>
  <c r="P4477" i="2" s="1"/>
  <c r="O4480" i="2"/>
  <c r="P4480" i="2" s="1"/>
  <c r="N4481" i="2"/>
  <c r="O4481" i="2"/>
  <c r="P4481" i="2" s="1"/>
  <c r="O4484" i="2"/>
  <c r="P4484" i="2" s="1"/>
  <c r="N4485" i="2"/>
  <c r="O4485" i="2"/>
  <c r="P4485" i="2" s="1"/>
  <c r="O4488" i="2"/>
  <c r="P4488" i="2" s="1"/>
  <c r="N4489" i="2"/>
  <c r="O4489" i="2"/>
  <c r="P4489" i="2" s="1"/>
  <c r="O4492" i="2"/>
  <c r="P4492" i="2" s="1"/>
  <c r="N4493" i="2"/>
  <c r="O4493" i="2"/>
  <c r="P4493" i="2" s="1"/>
  <c r="O4496" i="2"/>
  <c r="P4496" i="2" s="1"/>
  <c r="N4497" i="2"/>
  <c r="O4497" i="2"/>
  <c r="P4497" i="2" s="1"/>
  <c r="O4500" i="2"/>
  <c r="P4500" i="2" s="1"/>
  <c r="N4501" i="2"/>
  <c r="O4501" i="2"/>
  <c r="P4501" i="2" s="1"/>
  <c r="O4504" i="2"/>
  <c r="P4504" i="2" s="1"/>
  <c r="N4505" i="2"/>
  <c r="O4505" i="2"/>
  <c r="P4505" i="2" s="1"/>
  <c r="O4508" i="2"/>
  <c r="P4508" i="2" s="1"/>
  <c r="N4509" i="2"/>
  <c r="O4509" i="2"/>
  <c r="P4509" i="2" s="1"/>
  <c r="O4512" i="2"/>
  <c r="P4512" i="2" s="1"/>
  <c r="N4513" i="2"/>
  <c r="O4513" i="2"/>
  <c r="P4513" i="2" s="1"/>
  <c r="O4516" i="2"/>
  <c r="P4516" i="2" s="1"/>
  <c r="N4517" i="2"/>
  <c r="O4517" i="2"/>
  <c r="P4517" i="2" s="1"/>
  <c r="O4520" i="2"/>
  <c r="P4520" i="2" s="1"/>
  <c r="N4521" i="2"/>
  <c r="O4521" i="2"/>
  <c r="P4521" i="2" s="1"/>
  <c r="O4524" i="2"/>
  <c r="P4524" i="2" s="1"/>
  <c r="N4525" i="2"/>
  <c r="O4525" i="2"/>
  <c r="P4525" i="2" s="1"/>
  <c r="O4528" i="2"/>
  <c r="P4528" i="2" s="1"/>
  <c r="N4529" i="2"/>
  <c r="O4529" i="2"/>
  <c r="P4529" i="2" s="1"/>
  <c r="O4532" i="2"/>
  <c r="P4532" i="2" s="1"/>
  <c r="N4533" i="2"/>
  <c r="O4533" i="2"/>
  <c r="P4533" i="2" s="1"/>
  <c r="O4536" i="2"/>
  <c r="P4536" i="2" s="1"/>
  <c r="N4537" i="2"/>
  <c r="O4537" i="2"/>
  <c r="P4537" i="2" s="1"/>
  <c r="O4540" i="2"/>
  <c r="P4540" i="2" s="1"/>
  <c r="N4541" i="2"/>
  <c r="O4541" i="2"/>
  <c r="P4541" i="2" s="1"/>
  <c r="O4544" i="2"/>
  <c r="P4544" i="2" s="1"/>
  <c r="N4545" i="2"/>
  <c r="O4545" i="2"/>
  <c r="P4545" i="2" s="1"/>
  <c r="O4548" i="2"/>
  <c r="P4548" i="2" s="1"/>
  <c r="N4549" i="2"/>
  <c r="O4549" i="2"/>
  <c r="P4549" i="2" s="1"/>
  <c r="O4552" i="2"/>
  <c r="P4552" i="2" s="1"/>
  <c r="N4553" i="2"/>
  <c r="O4553" i="2"/>
  <c r="P4553" i="2" s="1"/>
  <c r="O4556" i="2"/>
  <c r="P4556" i="2" s="1"/>
  <c r="N4557" i="2"/>
  <c r="O4557" i="2"/>
  <c r="P4557" i="2" s="1"/>
  <c r="O4560" i="2"/>
  <c r="P4560" i="2" s="1"/>
  <c r="N4561" i="2"/>
  <c r="O4561" i="2"/>
  <c r="P4561" i="2" s="1"/>
  <c r="O4564" i="2"/>
  <c r="P4564" i="2" s="1"/>
  <c r="N4565" i="2"/>
  <c r="O4565" i="2"/>
  <c r="P4565" i="2" s="1"/>
  <c r="O4568" i="2"/>
  <c r="P4568" i="2" s="1"/>
  <c r="N4569" i="2"/>
  <c r="O4569" i="2"/>
  <c r="P4569" i="2" s="1"/>
  <c r="O4572" i="2"/>
  <c r="P4572" i="2" s="1"/>
  <c r="N4573" i="2"/>
  <c r="O4573" i="2"/>
  <c r="P4573" i="2" s="1"/>
  <c r="O4576" i="2"/>
  <c r="P4576" i="2" s="1"/>
  <c r="N4577" i="2"/>
  <c r="O4577" i="2"/>
  <c r="P4577" i="2" s="1"/>
  <c r="O4580" i="2"/>
  <c r="P4580" i="2" s="1"/>
  <c r="N4581" i="2"/>
  <c r="O4581" i="2"/>
  <c r="P4581" i="2" s="1"/>
  <c r="O4584" i="2"/>
  <c r="P4584" i="2" s="1"/>
  <c r="N4585" i="2"/>
  <c r="O4585" i="2"/>
  <c r="P4585" i="2" s="1"/>
  <c r="O4588" i="2"/>
  <c r="P4588" i="2" s="1"/>
  <c r="N4589" i="2"/>
  <c r="O4589" i="2"/>
  <c r="P4589" i="2" s="1"/>
  <c r="O4592" i="2"/>
  <c r="P4592" i="2" s="1"/>
  <c r="N4593" i="2"/>
  <c r="O4593" i="2"/>
  <c r="P4593" i="2" s="1"/>
  <c r="O4596" i="2"/>
  <c r="P4596" i="2" s="1"/>
  <c r="N4597" i="2"/>
  <c r="O4597" i="2"/>
  <c r="P4597" i="2" s="1"/>
  <c r="O4600" i="2"/>
  <c r="P4600" i="2" s="1"/>
  <c r="N4601" i="2"/>
  <c r="O4601" i="2"/>
  <c r="P4601" i="2" s="1"/>
  <c r="O4604" i="2"/>
  <c r="P4604" i="2" s="1"/>
  <c r="N4605" i="2"/>
  <c r="O4605" i="2"/>
  <c r="P4605" i="2" s="1"/>
  <c r="O4608" i="2"/>
  <c r="P4608" i="2" s="1"/>
  <c r="N4609" i="2"/>
  <c r="O4609" i="2"/>
  <c r="P4609" i="2" s="1"/>
  <c r="O4612" i="2"/>
  <c r="P4612" i="2" s="1"/>
  <c r="N4613" i="2"/>
  <c r="O4613" i="2"/>
  <c r="P4613" i="2" s="1"/>
  <c r="O4616" i="2"/>
  <c r="P4616" i="2" s="1"/>
  <c r="N4617" i="2"/>
  <c r="O4617" i="2"/>
  <c r="P4617" i="2" s="1"/>
  <c r="O4620" i="2"/>
  <c r="P4620" i="2" s="1"/>
  <c r="N4621" i="2"/>
  <c r="O4621" i="2"/>
  <c r="P4621" i="2" s="1"/>
  <c r="O4624" i="2"/>
  <c r="P4624" i="2" s="1"/>
  <c r="N4625" i="2"/>
  <c r="O4625" i="2"/>
  <c r="P4625" i="2" s="1"/>
  <c r="O4628" i="2"/>
  <c r="P4628" i="2" s="1"/>
  <c r="N4629" i="2"/>
  <c r="O4629" i="2"/>
  <c r="P4629" i="2" s="1"/>
  <c r="O4632" i="2"/>
  <c r="P4632" i="2" s="1"/>
  <c r="N4633" i="2"/>
  <c r="O4633" i="2"/>
  <c r="P4633" i="2" s="1"/>
  <c r="O4636" i="2"/>
  <c r="P4636" i="2" s="1"/>
  <c r="N4637" i="2"/>
  <c r="O4637" i="2"/>
  <c r="P4637" i="2" s="1"/>
  <c r="O4640" i="2"/>
  <c r="P4640" i="2" s="1"/>
  <c r="N4641" i="2"/>
  <c r="O4641" i="2"/>
  <c r="P4641" i="2" s="1"/>
  <c r="O4644" i="2"/>
  <c r="P4644" i="2" s="1"/>
  <c r="N4645" i="2"/>
  <c r="O4645" i="2"/>
  <c r="P4645" i="2" s="1"/>
  <c r="O4648" i="2"/>
  <c r="P4648" i="2" s="1"/>
  <c r="N4649" i="2"/>
  <c r="O4649" i="2"/>
  <c r="P4649" i="2" s="1"/>
  <c r="O4652" i="2"/>
  <c r="P4652" i="2" s="1"/>
  <c r="N4653" i="2"/>
  <c r="O4653" i="2"/>
  <c r="P4653" i="2" s="1"/>
  <c r="O4656" i="2"/>
  <c r="P4656" i="2" s="1"/>
  <c r="N4657" i="2"/>
  <c r="O4657" i="2"/>
  <c r="P4657" i="2" s="1"/>
  <c r="O4660" i="2"/>
  <c r="P4660" i="2" s="1"/>
  <c r="N4661" i="2"/>
  <c r="O4661" i="2"/>
  <c r="P4661" i="2" s="1"/>
  <c r="O4664" i="2"/>
  <c r="P4664" i="2" s="1"/>
  <c r="N4665" i="2"/>
  <c r="O4665" i="2"/>
  <c r="P4665" i="2" s="1"/>
  <c r="O4668" i="2"/>
  <c r="P4668" i="2" s="1"/>
  <c r="N4669" i="2"/>
  <c r="O4669" i="2"/>
  <c r="P4669" i="2" s="1"/>
  <c r="O4672" i="2"/>
  <c r="P4672" i="2" s="1"/>
  <c r="N4673" i="2"/>
  <c r="O4673" i="2"/>
  <c r="P4673" i="2" s="1"/>
  <c r="O4676" i="2"/>
  <c r="P4676" i="2" s="1"/>
  <c r="N4677" i="2"/>
  <c r="O4677" i="2"/>
  <c r="P4677" i="2" s="1"/>
  <c r="O4680" i="2"/>
  <c r="P4680" i="2" s="1"/>
  <c r="N4681" i="2"/>
  <c r="O4681" i="2"/>
  <c r="P4681" i="2" s="1"/>
  <c r="O4684" i="2"/>
  <c r="P4684" i="2" s="1"/>
  <c r="N4685" i="2"/>
  <c r="O4685" i="2"/>
  <c r="P4685" i="2" s="1"/>
  <c r="O4688" i="2"/>
  <c r="P4688" i="2" s="1"/>
  <c r="N4689" i="2"/>
  <c r="O4689" i="2"/>
  <c r="P4689" i="2" s="1"/>
  <c r="O4692" i="2"/>
  <c r="P4692" i="2" s="1"/>
  <c r="N4693" i="2"/>
  <c r="O4693" i="2"/>
  <c r="P4693" i="2" s="1"/>
  <c r="O4696" i="2"/>
  <c r="P4696" i="2" s="1"/>
  <c r="N4697" i="2"/>
  <c r="O4697" i="2"/>
  <c r="P4697" i="2" s="1"/>
  <c r="O4700" i="2"/>
  <c r="P4700" i="2" s="1"/>
  <c r="N4701" i="2"/>
  <c r="O4701" i="2"/>
  <c r="P4701" i="2" s="1"/>
  <c r="O4704" i="2"/>
  <c r="P4704" i="2" s="1"/>
  <c r="N4705" i="2"/>
  <c r="O4705" i="2"/>
  <c r="P4705" i="2" s="1"/>
  <c r="O4708" i="2"/>
  <c r="P4708" i="2" s="1"/>
  <c r="N4709" i="2"/>
  <c r="O4709" i="2"/>
  <c r="P4709" i="2" s="1"/>
  <c r="O4712" i="2"/>
  <c r="P4712" i="2" s="1"/>
  <c r="N4713" i="2"/>
  <c r="O4713" i="2"/>
  <c r="P4713" i="2" s="1"/>
  <c r="O4716" i="2"/>
  <c r="P4716" i="2" s="1"/>
  <c r="N4717" i="2"/>
  <c r="O4717" i="2"/>
  <c r="P4717" i="2" s="1"/>
  <c r="O4720" i="2"/>
  <c r="P4720" i="2" s="1"/>
  <c r="N4721" i="2"/>
  <c r="O4721" i="2"/>
  <c r="P4721" i="2" s="1"/>
  <c r="O4724" i="2"/>
  <c r="P4724" i="2" s="1"/>
  <c r="N4725" i="2"/>
  <c r="O4725" i="2"/>
  <c r="P4725" i="2" s="1"/>
  <c r="O4728" i="2"/>
  <c r="P4728" i="2" s="1"/>
  <c r="N4729" i="2"/>
  <c r="O4729" i="2"/>
  <c r="P4729" i="2" s="1"/>
  <c r="O4732" i="2"/>
  <c r="P4732" i="2" s="1"/>
  <c r="N4733" i="2"/>
  <c r="O4733" i="2"/>
  <c r="P4733" i="2" s="1"/>
  <c r="O4736" i="2"/>
  <c r="P4736" i="2" s="1"/>
  <c r="N4737" i="2"/>
  <c r="O4737" i="2"/>
  <c r="P4737" i="2" s="1"/>
  <c r="O4740" i="2"/>
  <c r="P4740" i="2" s="1"/>
  <c r="N4741" i="2"/>
  <c r="O4741" i="2"/>
  <c r="P4741" i="2" s="1"/>
  <c r="O4744" i="2"/>
  <c r="P4744" i="2" s="1"/>
  <c r="N4745" i="2"/>
  <c r="O4745" i="2"/>
  <c r="P4745" i="2" s="1"/>
  <c r="O4748" i="2"/>
  <c r="P4748" i="2" s="1"/>
  <c r="N4749" i="2"/>
  <c r="O4749" i="2"/>
  <c r="P4749" i="2" s="1"/>
  <c r="O4752" i="2"/>
  <c r="P4752" i="2" s="1"/>
  <c r="N4753" i="2"/>
  <c r="O4753" i="2"/>
  <c r="P4753" i="2" s="1"/>
  <c r="O4756" i="2"/>
  <c r="P4756" i="2" s="1"/>
  <c r="N4757" i="2"/>
  <c r="O4757" i="2"/>
  <c r="P4757" i="2" s="1"/>
  <c r="O4760" i="2"/>
  <c r="P4760" i="2" s="1"/>
  <c r="N4761" i="2"/>
  <c r="O4761" i="2"/>
  <c r="P4761" i="2" s="1"/>
  <c r="O4764" i="2"/>
  <c r="P4764" i="2" s="1"/>
  <c r="N4765" i="2"/>
  <c r="O4765" i="2"/>
  <c r="P4765" i="2" s="1"/>
  <c r="O4768" i="2"/>
  <c r="P4768" i="2" s="1"/>
  <c r="N4769" i="2"/>
  <c r="O4769" i="2"/>
  <c r="P4769" i="2" s="1"/>
  <c r="O4772" i="2"/>
  <c r="P4772" i="2" s="1"/>
  <c r="N4773" i="2"/>
  <c r="O4773" i="2"/>
  <c r="P4773" i="2" s="1"/>
  <c r="O4776" i="2"/>
  <c r="P4776" i="2" s="1"/>
  <c r="N4777" i="2"/>
  <c r="O4777" i="2"/>
  <c r="P4777" i="2" s="1"/>
  <c r="O4780" i="2"/>
  <c r="P4780" i="2" s="1"/>
  <c r="N4781" i="2"/>
  <c r="O4781" i="2"/>
  <c r="P4781" i="2" s="1"/>
  <c r="O4784" i="2"/>
  <c r="P4784" i="2" s="1"/>
  <c r="N4785" i="2"/>
  <c r="O4785" i="2"/>
  <c r="P4785" i="2" s="1"/>
  <c r="O4788" i="2"/>
  <c r="P4788" i="2" s="1"/>
  <c r="N4789" i="2"/>
  <c r="O4789" i="2"/>
  <c r="P4789" i="2" s="1"/>
  <c r="O4792" i="2"/>
  <c r="P4792" i="2" s="1"/>
  <c r="N4793" i="2"/>
  <c r="O4793" i="2"/>
  <c r="P4793" i="2" s="1"/>
  <c r="O4796" i="2"/>
  <c r="P4796" i="2" s="1"/>
  <c r="N4797" i="2"/>
  <c r="O4797" i="2"/>
  <c r="P4797" i="2" s="1"/>
  <c r="O4800" i="2"/>
  <c r="P4800" i="2" s="1"/>
  <c r="N4801" i="2"/>
  <c r="O4801" i="2"/>
  <c r="P4801" i="2" s="1"/>
  <c r="O4804" i="2"/>
  <c r="P4804" i="2" s="1"/>
  <c r="N4805" i="2"/>
  <c r="O4805" i="2"/>
  <c r="P4805" i="2" s="1"/>
  <c r="O4808" i="2"/>
  <c r="P4808" i="2" s="1"/>
  <c r="N4809" i="2"/>
  <c r="O4809" i="2"/>
  <c r="P4809" i="2" s="1"/>
  <c r="O4812" i="2"/>
  <c r="P4812" i="2" s="1"/>
  <c r="N4813" i="2"/>
  <c r="O4813" i="2"/>
  <c r="P4813" i="2" s="1"/>
  <c r="O4816" i="2"/>
  <c r="P4816" i="2" s="1"/>
  <c r="N4817" i="2"/>
  <c r="O4817" i="2"/>
  <c r="P4817" i="2" s="1"/>
  <c r="O4820" i="2"/>
  <c r="P4820" i="2" s="1"/>
  <c r="N4821" i="2"/>
  <c r="O4821" i="2"/>
  <c r="P4821" i="2" s="1"/>
  <c r="O4824" i="2"/>
  <c r="P4824" i="2" s="1"/>
  <c r="N4825" i="2"/>
  <c r="O4825" i="2"/>
  <c r="P4825" i="2" s="1"/>
  <c r="O4828" i="2"/>
  <c r="P4828" i="2" s="1"/>
  <c r="N4829" i="2"/>
  <c r="O4829" i="2"/>
  <c r="P4829" i="2" s="1"/>
  <c r="O4832" i="2"/>
  <c r="P4832" i="2" s="1"/>
  <c r="N4833" i="2"/>
  <c r="O4833" i="2"/>
  <c r="P4833" i="2" s="1"/>
  <c r="O4836" i="2"/>
  <c r="P4836" i="2" s="1"/>
  <c r="N4837" i="2"/>
  <c r="O4837" i="2"/>
  <c r="P4837" i="2" s="1"/>
  <c r="O4840" i="2"/>
  <c r="P4840" i="2" s="1"/>
  <c r="N4841" i="2"/>
  <c r="O4841" i="2"/>
  <c r="P4841" i="2" s="1"/>
  <c r="O4844" i="2"/>
  <c r="P4844" i="2" s="1"/>
  <c r="N4845" i="2"/>
  <c r="O4845" i="2"/>
  <c r="P4845" i="2" s="1"/>
  <c r="O4848" i="2"/>
  <c r="P4848" i="2" s="1"/>
  <c r="N4849" i="2"/>
  <c r="O4849" i="2"/>
  <c r="P4849" i="2" s="1"/>
  <c r="O4852" i="2"/>
  <c r="P4852" i="2" s="1"/>
  <c r="N4853" i="2"/>
  <c r="O4853" i="2"/>
  <c r="P4853" i="2" s="1"/>
  <c r="O4856" i="2"/>
  <c r="P4856" i="2" s="1"/>
  <c r="N4857" i="2"/>
  <c r="O4857" i="2"/>
  <c r="P4857" i="2" s="1"/>
  <c r="O4860" i="2"/>
  <c r="P4860" i="2" s="1"/>
  <c r="N4861" i="2"/>
  <c r="O4861" i="2"/>
  <c r="P4861" i="2" s="1"/>
  <c r="O4864" i="2"/>
  <c r="P4864" i="2" s="1"/>
  <c r="N4865" i="2"/>
  <c r="O4865" i="2"/>
  <c r="P4865" i="2" s="1"/>
  <c r="O4868" i="2"/>
  <c r="P4868" i="2" s="1"/>
  <c r="N4869" i="2"/>
  <c r="O4869" i="2"/>
  <c r="P4869" i="2" s="1"/>
  <c r="O4872" i="2"/>
  <c r="P4872" i="2" s="1"/>
  <c r="N4873" i="2"/>
  <c r="O4873" i="2"/>
  <c r="P4873" i="2" s="1"/>
  <c r="O4876" i="2"/>
  <c r="P4876" i="2" s="1"/>
  <c r="N4877" i="2"/>
  <c r="O4877" i="2"/>
  <c r="P4877" i="2" s="1"/>
  <c r="O4880" i="2"/>
  <c r="P4880" i="2" s="1"/>
  <c r="N4881" i="2"/>
  <c r="O4881" i="2"/>
  <c r="P4881" i="2" s="1"/>
  <c r="O4884" i="2"/>
  <c r="P4884" i="2" s="1"/>
  <c r="N4885" i="2"/>
  <c r="O4885" i="2"/>
  <c r="P4885" i="2" s="1"/>
  <c r="O4888" i="2"/>
  <c r="P4888" i="2" s="1"/>
  <c r="N4889" i="2"/>
  <c r="O4889" i="2"/>
  <c r="P4889" i="2" s="1"/>
  <c r="O4892" i="2"/>
  <c r="P4892" i="2" s="1"/>
  <c r="N4893" i="2"/>
  <c r="O4893" i="2"/>
  <c r="P4893" i="2" s="1"/>
  <c r="O4896" i="2"/>
  <c r="P4896" i="2" s="1"/>
  <c r="N4897" i="2"/>
  <c r="O4897" i="2"/>
  <c r="P4897" i="2" s="1"/>
  <c r="O4900" i="2"/>
  <c r="P4900" i="2" s="1"/>
  <c r="N4901" i="2"/>
  <c r="O4901" i="2"/>
  <c r="P4901" i="2" s="1"/>
  <c r="O4904" i="2"/>
  <c r="P4904" i="2" s="1"/>
  <c r="N4905" i="2"/>
  <c r="O4905" i="2"/>
  <c r="P4905" i="2" s="1"/>
  <c r="O4908" i="2"/>
  <c r="P4908" i="2" s="1"/>
  <c r="N4909" i="2"/>
  <c r="O4909" i="2"/>
  <c r="P4909" i="2" s="1"/>
  <c r="O4912" i="2"/>
  <c r="P4912" i="2" s="1"/>
  <c r="N4913" i="2"/>
  <c r="O4913" i="2"/>
  <c r="P4913" i="2" s="1"/>
  <c r="O4916" i="2"/>
  <c r="P4916" i="2" s="1"/>
  <c r="N4917" i="2"/>
  <c r="O4917" i="2"/>
  <c r="P4917" i="2" s="1"/>
  <c r="O4920" i="2"/>
  <c r="P4920" i="2" s="1"/>
  <c r="N4921" i="2"/>
  <c r="O4921" i="2"/>
  <c r="P4921" i="2" s="1"/>
  <c r="O4924" i="2"/>
  <c r="P4924" i="2" s="1"/>
  <c r="N4925" i="2"/>
  <c r="O4925" i="2"/>
  <c r="P4925" i="2" s="1"/>
  <c r="O4928" i="2"/>
  <c r="P4928" i="2" s="1"/>
  <c r="N4929" i="2"/>
  <c r="O4929" i="2"/>
  <c r="P4929" i="2" s="1"/>
  <c r="O4932" i="2"/>
  <c r="P4932" i="2" s="1"/>
  <c r="N4933" i="2"/>
  <c r="O4933" i="2"/>
  <c r="P4933" i="2" s="1"/>
  <c r="O4936" i="2"/>
  <c r="P4936" i="2" s="1"/>
  <c r="N4937" i="2"/>
  <c r="O4937" i="2"/>
  <c r="P4937" i="2" s="1"/>
  <c r="O4940" i="2"/>
  <c r="P4940" i="2" s="1"/>
  <c r="N4941" i="2"/>
  <c r="O4941" i="2"/>
  <c r="P4941" i="2" s="1"/>
  <c r="O4944" i="2"/>
  <c r="P4944" i="2" s="1"/>
  <c r="N4945" i="2"/>
  <c r="O4945" i="2"/>
  <c r="P4945" i="2" s="1"/>
  <c r="O4948" i="2"/>
  <c r="P4948" i="2" s="1"/>
  <c r="N4949" i="2"/>
  <c r="O4949" i="2"/>
  <c r="P4949" i="2" s="1"/>
  <c r="O4952" i="2"/>
  <c r="P4952" i="2" s="1"/>
  <c r="N4953" i="2"/>
  <c r="O4953" i="2"/>
  <c r="P4953" i="2" s="1"/>
  <c r="O4956" i="2"/>
  <c r="P4956" i="2" s="1"/>
  <c r="N4957" i="2"/>
  <c r="O4957" i="2"/>
  <c r="P4957" i="2" s="1"/>
  <c r="O4960" i="2"/>
  <c r="P4960" i="2" s="1"/>
  <c r="N4961" i="2"/>
  <c r="O4961" i="2"/>
  <c r="P4961" i="2" s="1"/>
  <c r="O4964" i="2"/>
  <c r="P4964" i="2" s="1"/>
  <c r="N4965" i="2"/>
  <c r="O4965" i="2"/>
  <c r="P4965" i="2" s="1"/>
  <c r="O4968" i="2"/>
  <c r="P4968" i="2" s="1"/>
  <c r="N4969" i="2"/>
  <c r="O4969" i="2"/>
  <c r="P4969" i="2" s="1"/>
  <c r="O4972" i="2"/>
  <c r="P4972" i="2" s="1"/>
  <c r="N4973" i="2"/>
  <c r="O4973" i="2"/>
  <c r="P4973" i="2" s="1"/>
  <c r="O4976" i="2"/>
  <c r="P4976" i="2" s="1"/>
  <c r="N4977" i="2"/>
  <c r="O4977" i="2"/>
  <c r="P4977" i="2" s="1"/>
  <c r="O4980" i="2"/>
  <c r="P4980" i="2" s="1"/>
  <c r="N4981" i="2"/>
  <c r="O4981" i="2"/>
  <c r="P4981" i="2" s="1"/>
  <c r="O4984" i="2"/>
  <c r="P4984" i="2" s="1"/>
  <c r="N4985" i="2"/>
  <c r="O4985" i="2"/>
  <c r="P4985" i="2" s="1"/>
  <c r="O4988" i="2"/>
  <c r="P4988" i="2" s="1"/>
  <c r="N4989" i="2"/>
  <c r="O4989" i="2"/>
  <c r="P4989" i="2" s="1"/>
  <c r="O4992" i="2"/>
  <c r="P4992" i="2" s="1"/>
  <c r="N4993" i="2"/>
  <c r="O4993" i="2"/>
  <c r="P4993" i="2" s="1"/>
  <c r="O4996" i="2"/>
  <c r="P4996" i="2" s="1"/>
  <c r="N4997" i="2"/>
  <c r="O4997" i="2"/>
  <c r="P4997" i="2" s="1"/>
  <c r="O5000" i="2"/>
  <c r="P5000" i="2" s="1"/>
  <c r="N5001" i="2"/>
  <c r="O5001" i="2"/>
  <c r="P5001" i="2" s="1"/>
  <c r="O5004" i="2"/>
  <c r="P5004" i="2" s="1"/>
  <c r="N5005" i="2"/>
  <c r="O5005" i="2"/>
  <c r="P5005" i="2" s="1"/>
  <c r="O5008" i="2"/>
  <c r="P5008" i="2" s="1"/>
  <c r="N5009" i="2"/>
  <c r="O5009" i="2"/>
  <c r="P5009" i="2" s="1"/>
  <c r="O5012" i="2"/>
  <c r="P5012" i="2" s="1"/>
  <c r="N5013" i="2"/>
  <c r="O5013" i="2"/>
  <c r="P5013" i="2" s="1"/>
  <c r="O5016" i="2"/>
  <c r="P5016" i="2" s="1"/>
  <c r="N5017" i="2"/>
  <c r="O5017" i="2"/>
  <c r="P5017" i="2" s="1"/>
  <c r="O5020" i="2"/>
  <c r="P5020" i="2" s="1"/>
  <c r="N5021" i="2"/>
  <c r="O5021" i="2"/>
  <c r="P5021" i="2" s="1"/>
  <c r="O5024" i="2"/>
  <c r="P5024" i="2" s="1"/>
  <c r="N5025" i="2"/>
  <c r="O5025" i="2"/>
  <c r="P5025" i="2" s="1"/>
  <c r="O5028" i="2"/>
  <c r="P5028" i="2" s="1"/>
  <c r="N5029" i="2"/>
  <c r="O5029" i="2"/>
  <c r="P5029" i="2" s="1"/>
  <c r="O5032" i="2"/>
  <c r="P5032" i="2" s="1"/>
  <c r="N5033" i="2"/>
  <c r="O5033" i="2"/>
  <c r="P5033" i="2" s="1"/>
  <c r="O5036" i="2"/>
  <c r="P5036" i="2" s="1"/>
  <c r="N5037" i="2"/>
  <c r="O5037" i="2"/>
  <c r="P5037" i="2" s="1"/>
  <c r="O5040" i="2"/>
  <c r="P5040" i="2" s="1"/>
  <c r="N5041" i="2"/>
  <c r="O5041" i="2"/>
  <c r="P5041" i="2" s="1"/>
  <c r="O5044" i="2"/>
  <c r="P5044" i="2" s="1"/>
  <c r="N5045" i="2"/>
  <c r="O5045" i="2"/>
  <c r="P5045" i="2" s="1"/>
  <c r="O5048" i="2"/>
  <c r="P5048" i="2" s="1"/>
  <c r="N5049" i="2"/>
  <c r="O5049" i="2"/>
  <c r="P5049" i="2" s="1"/>
  <c r="O5052" i="2"/>
  <c r="P5052" i="2" s="1"/>
  <c r="N5053" i="2"/>
  <c r="O5053" i="2"/>
  <c r="P5053" i="2" s="1"/>
  <c r="O5056" i="2"/>
  <c r="P5056" i="2" s="1"/>
  <c r="N5057" i="2"/>
  <c r="O5057" i="2"/>
  <c r="P5057" i="2" s="1"/>
  <c r="O5060" i="2"/>
  <c r="P5060" i="2" s="1"/>
  <c r="N5061" i="2"/>
  <c r="O5061" i="2"/>
  <c r="P5061" i="2" s="1"/>
  <c r="O5064" i="2"/>
  <c r="P5064" i="2" s="1"/>
  <c r="N5065" i="2"/>
  <c r="O5065" i="2"/>
  <c r="P5065" i="2" s="1"/>
  <c r="O5068" i="2"/>
  <c r="P5068" i="2" s="1"/>
  <c r="N5069" i="2"/>
  <c r="O5069" i="2"/>
  <c r="P5069" i="2" s="1"/>
  <c r="O5072" i="2"/>
  <c r="P5072" i="2" s="1"/>
  <c r="N5073" i="2"/>
  <c r="O5073" i="2"/>
  <c r="P5073" i="2" s="1"/>
  <c r="O5076" i="2"/>
  <c r="P5076" i="2" s="1"/>
  <c r="N5077" i="2"/>
  <c r="O5077" i="2"/>
  <c r="P5077" i="2" s="1"/>
  <c r="O5080" i="2"/>
  <c r="P5080" i="2" s="1"/>
  <c r="N5081" i="2"/>
  <c r="O5081" i="2"/>
  <c r="P5081" i="2" s="1"/>
  <c r="O5084" i="2"/>
  <c r="P5084" i="2" s="1"/>
  <c r="N5085" i="2"/>
  <c r="O5085" i="2"/>
  <c r="P5085" i="2" s="1"/>
  <c r="O5088" i="2"/>
  <c r="P5088" i="2" s="1"/>
  <c r="N5089" i="2"/>
  <c r="O5089" i="2"/>
  <c r="P5089" i="2" s="1"/>
  <c r="O5092" i="2"/>
  <c r="P5092" i="2" s="1"/>
  <c r="N5093" i="2"/>
  <c r="O5093" i="2"/>
  <c r="P5093" i="2" s="1"/>
  <c r="O5096" i="2"/>
  <c r="P5096" i="2" s="1"/>
  <c r="N5097" i="2"/>
  <c r="O5097" i="2"/>
  <c r="P5097" i="2" s="1"/>
  <c r="O5100" i="2"/>
  <c r="P5100" i="2" s="1"/>
  <c r="N5101" i="2"/>
  <c r="O5101" i="2"/>
  <c r="P5101" i="2" s="1"/>
  <c r="O5104" i="2"/>
  <c r="P5104" i="2" s="1"/>
  <c r="N5105" i="2"/>
  <c r="O5105" i="2"/>
  <c r="P5105" i="2" s="1"/>
  <c r="O5108" i="2"/>
  <c r="P5108" i="2" s="1"/>
  <c r="N5109" i="2"/>
  <c r="O5109" i="2"/>
  <c r="P5109" i="2" s="1"/>
  <c r="O5112" i="2"/>
  <c r="P5112" i="2" s="1"/>
  <c r="N5113" i="2"/>
  <c r="O5113" i="2"/>
  <c r="P5113" i="2" s="1"/>
  <c r="O5116" i="2"/>
  <c r="P5116" i="2" s="1"/>
  <c r="N5117" i="2"/>
  <c r="O5117" i="2"/>
  <c r="P5117" i="2" s="1"/>
  <c r="O5120" i="2"/>
  <c r="P5120" i="2" s="1"/>
  <c r="N5121" i="2"/>
  <c r="O5121" i="2"/>
  <c r="P5121" i="2" s="1"/>
  <c r="O5124" i="2"/>
  <c r="P5124" i="2" s="1"/>
  <c r="N5125" i="2"/>
  <c r="O5125" i="2"/>
  <c r="P5125" i="2" s="1"/>
  <c r="O5128" i="2"/>
  <c r="P5128" i="2" s="1"/>
  <c r="N5129" i="2"/>
  <c r="O5129" i="2"/>
  <c r="P5129" i="2" s="1"/>
  <c r="O5132" i="2"/>
  <c r="P5132" i="2" s="1"/>
  <c r="N5133" i="2"/>
  <c r="O5133" i="2"/>
  <c r="P5133" i="2" s="1"/>
  <c r="O5136" i="2"/>
  <c r="P5136" i="2" s="1"/>
  <c r="N5137" i="2"/>
  <c r="O5137" i="2"/>
  <c r="P5137" i="2" s="1"/>
  <c r="O5140" i="2"/>
  <c r="P5140" i="2" s="1"/>
  <c r="N5141" i="2"/>
  <c r="O5141" i="2"/>
  <c r="P5141" i="2" s="1"/>
  <c r="O5144" i="2"/>
  <c r="P5144" i="2" s="1"/>
  <c r="N5145" i="2"/>
  <c r="O5145" i="2"/>
  <c r="P5145" i="2" s="1"/>
  <c r="O5148" i="2"/>
  <c r="P5148" i="2" s="1"/>
  <c r="N5149" i="2"/>
  <c r="O5149" i="2"/>
  <c r="P5149" i="2" s="1"/>
  <c r="O5152" i="2"/>
  <c r="P5152" i="2" s="1"/>
  <c r="N5153" i="2"/>
  <c r="O5153" i="2"/>
  <c r="P5153" i="2" s="1"/>
  <c r="O5156" i="2"/>
  <c r="P5156" i="2" s="1"/>
  <c r="N5157" i="2"/>
  <c r="O5157" i="2"/>
  <c r="P5157" i="2" s="1"/>
  <c r="O5160" i="2"/>
  <c r="P5160" i="2" s="1"/>
  <c r="N5161" i="2"/>
  <c r="O5161" i="2"/>
  <c r="P5161" i="2" s="1"/>
  <c r="O5164" i="2"/>
  <c r="P5164" i="2" s="1"/>
  <c r="N5165" i="2"/>
  <c r="O5165" i="2"/>
  <c r="P5165" i="2" s="1"/>
  <c r="O5168" i="2"/>
  <c r="P5168" i="2" s="1"/>
  <c r="N5169" i="2"/>
  <c r="O5169" i="2"/>
  <c r="P5169" i="2" s="1"/>
  <c r="O5172" i="2"/>
  <c r="P5172" i="2" s="1"/>
  <c r="N5173" i="2"/>
  <c r="O5173" i="2"/>
  <c r="P5173" i="2" s="1"/>
  <c r="O5176" i="2"/>
  <c r="P5176" i="2" s="1"/>
  <c r="N5177" i="2"/>
  <c r="O5177" i="2"/>
  <c r="P5177" i="2" s="1"/>
  <c r="O5180" i="2"/>
  <c r="P5180" i="2" s="1"/>
  <c r="N5181" i="2"/>
  <c r="O5181" i="2"/>
  <c r="P5181" i="2" s="1"/>
  <c r="O5184" i="2"/>
  <c r="P5184" i="2" s="1"/>
  <c r="N5185" i="2"/>
  <c r="O5185" i="2"/>
  <c r="P5185" i="2" s="1"/>
  <c r="O5188" i="2"/>
  <c r="P5188" i="2" s="1"/>
  <c r="N5189" i="2"/>
  <c r="O5189" i="2"/>
  <c r="P5189" i="2" s="1"/>
  <c r="O5192" i="2"/>
  <c r="P5192" i="2" s="1"/>
  <c r="N5193" i="2"/>
  <c r="O5193" i="2"/>
  <c r="P5193" i="2" s="1"/>
  <c r="O5196" i="2"/>
  <c r="P5196" i="2" s="1"/>
  <c r="N5197" i="2"/>
  <c r="O5197" i="2"/>
  <c r="P5197" i="2" s="1"/>
  <c r="O5200" i="2"/>
  <c r="P5200" i="2" s="1"/>
  <c r="N5201" i="2"/>
  <c r="O5201" i="2"/>
  <c r="P5201" i="2" s="1"/>
  <c r="O5204" i="2"/>
  <c r="P5204" i="2" s="1"/>
  <c r="N5205" i="2"/>
  <c r="O5205" i="2"/>
  <c r="P5205" i="2" s="1"/>
  <c r="O5208" i="2"/>
  <c r="P5208" i="2" s="1"/>
  <c r="N5209" i="2"/>
  <c r="O5209" i="2"/>
  <c r="P5209" i="2" s="1"/>
  <c r="O5212" i="2"/>
  <c r="P5212" i="2" s="1"/>
  <c r="N5213" i="2"/>
  <c r="O5213" i="2"/>
  <c r="P5213" i="2" s="1"/>
  <c r="O5216" i="2"/>
  <c r="P5216" i="2" s="1"/>
  <c r="N5217" i="2"/>
  <c r="O5217" i="2"/>
  <c r="P5217" i="2" s="1"/>
  <c r="O5220" i="2"/>
  <c r="P5220" i="2" s="1"/>
  <c r="N5221" i="2"/>
  <c r="O5221" i="2"/>
  <c r="P5221" i="2" s="1"/>
  <c r="O5224" i="2"/>
  <c r="P5224" i="2" s="1"/>
  <c r="N5225" i="2"/>
  <c r="O5225" i="2"/>
  <c r="P5225" i="2" s="1"/>
  <c r="O5228" i="2"/>
  <c r="P5228" i="2" s="1"/>
  <c r="N5229" i="2"/>
  <c r="O5229" i="2"/>
  <c r="P5229" i="2" s="1"/>
  <c r="O5232" i="2"/>
  <c r="P5232" i="2" s="1"/>
  <c r="N5233" i="2"/>
  <c r="O5233" i="2"/>
  <c r="P5233" i="2" s="1"/>
  <c r="O5236" i="2"/>
  <c r="P5236" i="2" s="1"/>
  <c r="N5237" i="2"/>
  <c r="O5237" i="2"/>
  <c r="P5237" i="2" s="1"/>
  <c r="O5240" i="2"/>
  <c r="P5240" i="2" s="1"/>
  <c r="N5241" i="2"/>
  <c r="O5241" i="2"/>
  <c r="P5241" i="2" s="1"/>
  <c r="O5244" i="2"/>
  <c r="P5244" i="2" s="1"/>
  <c r="N5245" i="2"/>
  <c r="O5245" i="2"/>
  <c r="P5245" i="2" s="1"/>
  <c r="O5248" i="2"/>
  <c r="P5248" i="2" s="1"/>
  <c r="N5249" i="2"/>
  <c r="O5249" i="2"/>
  <c r="P5249" i="2" s="1"/>
  <c r="O5252" i="2"/>
  <c r="P5252" i="2" s="1"/>
  <c r="N5253" i="2"/>
  <c r="O5253" i="2"/>
  <c r="P5253" i="2" s="1"/>
  <c r="O5256" i="2"/>
  <c r="P5256" i="2" s="1"/>
  <c r="N5257" i="2"/>
  <c r="O5257" i="2"/>
  <c r="P5257" i="2" s="1"/>
  <c r="O5260" i="2"/>
  <c r="P5260" i="2" s="1"/>
  <c r="N5261" i="2"/>
  <c r="O5261" i="2"/>
  <c r="P5261" i="2" s="1"/>
  <c r="O5264" i="2"/>
  <c r="P5264" i="2" s="1"/>
  <c r="N5265" i="2"/>
  <c r="O5265" i="2"/>
  <c r="P5265" i="2" s="1"/>
  <c r="O5268" i="2"/>
  <c r="P5268" i="2" s="1"/>
  <c r="N5269" i="2"/>
  <c r="O5269" i="2"/>
  <c r="P5269" i="2" s="1"/>
  <c r="O5272" i="2"/>
  <c r="P5272" i="2" s="1"/>
  <c r="N5273" i="2"/>
  <c r="O5273" i="2"/>
  <c r="P5273" i="2" s="1"/>
  <c r="O5276" i="2"/>
  <c r="P5276" i="2" s="1"/>
  <c r="N5277" i="2"/>
  <c r="O5277" i="2"/>
  <c r="P5277" i="2" s="1"/>
  <c r="O5280" i="2"/>
  <c r="P5280" i="2" s="1"/>
  <c r="N5281" i="2"/>
  <c r="O5281" i="2"/>
  <c r="P5281" i="2" s="1"/>
  <c r="O5284" i="2"/>
  <c r="P5284" i="2" s="1"/>
  <c r="N5285" i="2"/>
  <c r="O5285" i="2"/>
  <c r="P5285" i="2" s="1"/>
  <c r="O5288" i="2"/>
  <c r="P5288" i="2" s="1"/>
  <c r="N5289" i="2"/>
  <c r="O5289" i="2"/>
  <c r="P5289" i="2" s="1"/>
  <c r="O5292" i="2"/>
  <c r="P5292" i="2" s="1"/>
  <c r="N5293" i="2"/>
  <c r="O5293" i="2"/>
  <c r="P5293" i="2" s="1"/>
  <c r="O5296" i="2"/>
  <c r="P5296" i="2" s="1"/>
  <c r="N5297" i="2"/>
  <c r="O5297" i="2"/>
  <c r="P5297" i="2" s="1"/>
  <c r="O5300" i="2"/>
  <c r="P5300" i="2" s="1"/>
  <c r="N5301" i="2"/>
  <c r="O5301" i="2"/>
  <c r="P5301" i="2" s="1"/>
  <c r="O5304" i="2"/>
  <c r="P5304" i="2" s="1"/>
  <c r="N5305" i="2"/>
  <c r="O5305" i="2"/>
  <c r="P5305" i="2" s="1"/>
  <c r="O5308" i="2"/>
  <c r="P5308" i="2" s="1"/>
  <c r="N5309" i="2"/>
  <c r="O5309" i="2"/>
  <c r="P5309" i="2" s="1"/>
  <c r="O5312" i="2"/>
  <c r="P5312" i="2" s="1"/>
  <c r="N5313" i="2"/>
  <c r="O5313" i="2"/>
  <c r="P5313" i="2" s="1"/>
  <c r="O5316" i="2"/>
  <c r="P5316" i="2" s="1"/>
  <c r="N5317" i="2"/>
  <c r="O5317" i="2"/>
  <c r="P5317" i="2" s="1"/>
  <c r="O5320" i="2"/>
  <c r="P5320" i="2" s="1"/>
  <c r="N5321" i="2"/>
  <c r="O5321" i="2"/>
  <c r="P5321" i="2" s="1"/>
  <c r="O5324" i="2"/>
  <c r="P5324" i="2" s="1"/>
  <c r="N5325" i="2"/>
  <c r="O5325" i="2"/>
  <c r="P5325" i="2" s="1"/>
  <c r="O5328" i="2"/>
  <c r="P5328" i="2" s="1"/>
  <c r="N5329" i="2"/>
  <c r="O5329" i="2"/>
  <c r="P5329" i="2" s="1"/>
  <c r="O5332" i="2"/>
  <c r="P5332" i="2" s="1"/>
  <c r="N5333" i="2"/>
  <c r="O5333" i="2"/>
  <c r="P5333" i="2" s="1"/>
  <c r="O5336" i="2"/>
  <c r="P5336" i="2" s="1"/>
  <c r="N5337" i="2"/>
  <c r="O5337" i="2"/>
  <c r="P5337" i="2" s="1"/>
  <c r="O5340" i="2"/>
  <c r="P5340" i="2" s="1"/>
  <c r="N5341" i="2"/>
  <c r="O5341" i="2"/>
  <c r="P5341" i="2" s="1"/>
  <c r="O5344" i="2"/>
  <c r="P5344" i="2" s="1"/>
  <c r="N5345" i="2"/>
  <c r="O5345" i="2"/>
  <c r="P5345" i="2" s="1"/>
  <c r="O5348" i="2"/>
  <c r="P5348" i="2" s="1"/>
  <c r="N5349" i="2"/>
  <c r="O5349" i="2"/>
  <c r="P5349" i="2" s="1"/>
  <c r="O5352" i="2"/>
  <c r="P5352" i="2" s="1"/>
  <c r="N5353" i="2"/>
  <c r="O5353" i="2"/>
  <c r="P5353" i="2" s="1"/>
  <c r="O5356" i="2"/>
  <c r="P5356" i="2" s="1"/>
  <c r="N5357" i="2"/>
  <c r="O5357" i="2"/>
  <c r="P5357" i="2" s="1"/>
  <c r="O5360" i="2"/>
  <c r="P5360" i="2" s="1"/>
  <c r="N5361" i="2"/>
  <c r="O5361" i="2"/>
  <c r="P5361" i="2" s="1"/>
  <c r="O5364" i="2"/>
  <c r="P5364" i="2" s="1"/>
  <c r="N5365" i="2"/>
  <c r="O5365" i="2"/>
  <c r="P5365" i="2" s="1"/>
  <c r="O5368" i="2"/>
  <c r="P5368" i="2" s="1"/>
  <c r="N5369" i="2"/>
  <c r="O5369" i="2"/>
  <c r="P5369" i="2" s="1"/>
  <c r="O5372" i="2"/>
  <c r="P5372" i="2" s="1"/>
  <c r="N5373" i="2"/>
  <c r="O5373" i="2"/>
  <c r="P5373" i="2" s="1"/>
  <c r="O5376" i="2"/>
  <c r="P5376" i="2" s="1"/>
  <c r="N5377" i="2"/>
  <c r="O5377" i="2"/>
  <c r="P5377" i="2" s="1"/>
  <c r="O5380" i="2"/>
  <c r="P5380" i="2" s="1"/>
  <c r="N5381" i="2"/>
  <c r="O5381" i="2"/>
  <c r="P5381" i="2" s="1"/>
  <c r="O5384" i="2"/>
  <c r="P5384" i="2" s="1"/>
  <c r="N5385" i="2"/>
  <c r="O5385" i="2"/>
  <c r="P5385" i="2" s="1"/>
  <c r="O5388" i="2"/>
  <c r="P5388" i="2" s="1"/>
  <c r="N5389" i="2"/>
  <c r="O5389" i="2"/>
  <c r="P5389" i="2" s="1"/>
  <c r="O5392" i="2"/>
  <c r="P5392" i="2" s="1"/>
  <c r="N5393" i="2"/>
  <c r="O5393" i="2"/>
  <c r="P5393" i="2" s="1"/>
  <c r="O5396" i="2"/>
  <c r="P5396" i="2" s="1"/>
  <c r="N5397" i="2"/>
  <c r="O5397" i="2"/>
  <c r="P5397" i="2" s="1"/>
  <c r="O5400" i="2"/>
  <c r="P5400" i="2" s="1"/>
  <c r="N5401" i="2"/>
  <c r="O5401" i="2"/>
  <c r="P5401" i="2" s="1"/>
  <c r="O5404" i="2"/>
  <c r="P5404" i="2" s="1"/>
  <c r="N5405" i="2"/>
  <c r="O5405" i="2"/>
  <c r="P5405" i="2" s="1"/>
  <c r="O5408" i="2"/>
  <c r="P5408" i="2" s="1"/>
  <c r="N5409" i="2"/>
  <c r="O5409" i="2"/>
  <c r="P5409" i="2" s="1"/>
  <c r="O5412" i="2"/>
  <c r="P5412" i="2" s="1"/>
  <c r="N5413" i="2"/>
  <c r="O5413" i="2"/>
  <c r="P5413" i="2" s="1"/>
  <c r="O5416" i="2"/>
  <c r="P5416" i="2" s="1"/>
  <c r="N5417" i="2"/>
  <c r="O5417" i="2"/>
  <c r="P5417" i="2" s="1"/>
  <c r="O5420" i="2"/>
  <c r="P5420" i="2" s="1"/>
  <c r="N5421" i="2"/>
  <c r="O5421" i="2"/>
  <c r="P5421" i="2" s="1"/>
  <c r="O5424" i="2"/>
  <c r="P5424" i="2" s="1"/>
  <c r="N5425" i="2"/>
  <c r="O5425" i="2"/>
  <c r="P5425" i="2" s="1"/>
  <c r="O5428" i="2"/>
  <c r="P5428" i="2" s="1"/>
  <c r="N5429" i="2"/>
  <c r="O5429" i="2"/>
  <c r="P5429" i="2" s="1"/>
  <c r="O5432" i="2"/>
  <c r="P5432" i="2" s="1"/>
  <c r="N5433" i="2"/>
  <c r="O5433" i="2"/>
  <c r="P5433" i="2" s="1"/>
  <c r="O5436" i="2"/>
  <c r="P5436" i="2" s="1"/>
  <c r="N5437" i="2"/>
  <c r="O5437" i="2"/>
  <c r="P5437" i="2" s="1"/>
  <c r="O5440" i="2"/>
  <c r="P5440" i="2" s="1"/>
  <c r="N5441" i="2"/>
  <c r="O5441" i="2"/>
  <c r="P5441" i="2" s="1"/>
  <c r="O5444" i="2"/>
  <c r="P5444" i="2" s="1"/>
  <c r="N5445" i="2"/>
  <c r="O5445" i="2"/>
  <c r="P5445" i="2" s="1"/>
  <c r="O5448" i="2"/>
  <c r="P5448" i="2" s="1"/>
  <c r="N5449" i="2"/>
  <c r="O5449" i="2"/>
  <c r="P5449" i="2" s="1"/>
  <c r="O5452" i="2"/>
  <c r="P5452" i="2" s="1"/>
  <c r="N5453" i="2"/>
  <c r="O5453" i="2"/>
  <c r="P5453" i="2" s="1"/>
  <c r="O5456" i="2"/>
  <c r="P5456" i="2" s="1"/>
  <c r="N5457" i="2"/>
  <c r="O5457" i="2"/>
  <c r="P5457" i="2" s="1"/>
  <c r="O5460" i="2"/>
  <c r="P5460" i="2" s="1"/>
  <c r="N5461" i="2"/>
  <c r="O5461" i="2"/>
  <c r="P5461" i="2" s="1"/>
  <c r="O5464" i="2"/>
  <c r="P5464" i="2" s="1"/>
  <c r="N5465" i="2"/>
  <c r="O5465" i="2"/>
  <c r="P5465" i="2" s="1"/>
  <c r="O5468" i="2"/>
  <c r="P5468" i="2" s="1"/>
  <c r="N5469" i="2"/>
  <c r="O5469" i="2"/>
  <c r="P5469" i="2" s="1"/>
  <c r="O5472" i="2"/>
  <c r="P5472" i="2" s="1"/>
  <c r="N5473" i="2"/>
  <c r="O5473" i="2"/>
  <c r="P5473" i="2" s="1"/>
  <c r="O5476" i="2"/>
  <c r="P5476" i="2" s="1"/>
  <c r="N5477" i="2"/>
  <c r="O5477" i="2"/>
  <c r="P5477" i="2" s="1"/>
  <c r="O5480" i="2"/>
  <c r="P5480" i="2" s="1"/>
  <c r="N5481" i="2"/>
  <c r="O5481" i="2"/>
  <c r="P5481" i="2" s="1"/>
  <c r="O5484" i="2"/>
  <c r="P5484" i="2" s="1"/>
  <c r="N5485" i="2"/>
  <c r="O5485" i="2"/>
  <c r="P5485" i="2" s="1"/>
  <c r="O5488" i="2"/>
  <c r="P5488" i="2" s="1"/>
  <c r="N5489" i="2"/>
  <c r="O5489" i="2"/>
  <c r="P5489" i="2" s="1"/>
  <c r="O5492" i="2"/>
  <c r="P5492" i="2" s="1"/>
  <c r="N5493" i="2"/>
  <c r="O5493" i="2"/>
  <c r="P5493" i="2" s="1"/>
  <c r="O5496" i="2"/>
  <c r="P5496" i="2" s="1"/>
  <c r="N5497" i="2"/>
  <c r="O5497" i="2"/>
  <c r="P5497" i="2" s="1"/>
  <c r="O5500" i="2"/>
  <c r="P5500" i="2" s="1"/>
  <c r="N5501" i="2"/>
  <c r="O5501" i="2"/>
  <c r="P5501" i="2" s="1"/>
  <c r="O5504" i="2"/>
  <c r="P5504" i="2" s="1"/>
  <c r="N5505" i="2"/>
  <c r="O5505" i="2"/>
  <c r="P5505" i="2" s="1"/>
  <c r="O5508" i="2"/>
  <c r="P5508" i="2" s="1"/>
  <c r="N5509" i="2"/>
  <c r="O5509" i="2"/>
  <c r="P5509" i="2" s="1"/>
  <c r="O5512" i="2"/>
  <c r="P5512" i="2" s="1"/>
  <c r="N5513" i="2"/>
  <c r="O5513" i="2"/>
  <c r="P5513" i="2" s="1"/>
  <c r="O5516" i="2"/>
  <c r="P5516" i="2" s="1"/>
  <c r="N5517" i="2"/>
  <c r="O5517" i="2"/>
  <c r="P5517" i="2" s="1"/>
  <c r="O5520" i="2"/>
  <c r="P5520" i="2" s="1"/>
  <c r="N5521" i="2"/>
  <c r="O5521" i="2"/>
  <c r="P5521" i="2" s="1"/>
  <c r="O5524" i="2"/>
  <c r="P5524" i="2" s="1"/>
  <c r="N5525" i="2"/>
  <c r="O5525" i="2"/>
  <c r="P5525" i="2" s="1"/>
  <c r="O5528" i="2"/>
  <c r="P5528" i="2" s="1"/>
  <c r="N5529" i="2"/>
  <c r="O5529" i="2"/>
  <c r="P5529" i="2" s="1"/>
  <c r="O5532" i="2"/>
  <c r="P5532" i="2" s="1"/>
  <c r="N5533" i="2"/>
  <c r="O5533" i="2"/>
  <c r="P5533" i="2" s="1"/>
  <c r="O5536" i="2"/>
  <c r="P5536" i="2" s="1"/>
  <c r="N5537" i="2"/>
  <c r="O5537" i="2"/>
  <c r="P5537" i="2" s="1"/>
  <c r="O5540" i="2"/>
  <c r="P5540" i="2" s="1"/>
  <c r="N5541" i="2"/>
  <c r="O5541" i="2"/>
  <c r="P5541" i="2" s="1"/>
  <c r="O5544" i="2"/>
  <c r="P5544" i="2" s="1"/>
  <c r="N5545" i="2"/>
  <c r="O5545" i="2"/>
  <c r="P5545" i="2" s="1"/>
  <c r="O5548" i="2"/>
  <c r="P5548" i="2" s="1"/>
  <c r="N5549" i="2"/>
  <c r="O5549" i="2"/>
  <c r="P5549" i="2" s="1"/>
  <c r="O5552" i="2"/>
  <c r="P5552" i="2" s="1"/>
  <c r="N5553" i="2"/>
  <c r="O5553" i="2"/>
  <c r="P5553" i="2" s="1"/>
  <c r="O5556" i="2"/>
  <c r="P5556" i="2" s="1"/>
  <c r="N5557" i="2"/>
  <c r="O5557" i="2"/>
  <c r="P5557" i="2" s="1"/>
  <c r="O5560" i="2"/>
  <c r="P5560" i="2" s="1"/>
  <c r="N5561" i="2"/>
  <c r="O5561" i="2"/>
  <c r="P5561" i="2" s="1"/>
  <c r="O5564" i="2"/>
  <c r="P5564" i="2" s="1"/>
  <c r="N5565" i="2"/>
  <c r="O5565" i="2"/>
  <c r="P5565" i="2" s="1"/>
  <c r="O5568" i="2"/>
  <c r="P5568" i="2" s="1"/>
  <c r="N5569" i="2"/>
  <c r="O5569" i="2"/>
  <c r="P5569" i="2" s="1"/>
  <c r="O5572" i="2"/>
  <c r="P5572" i="2" s="1"/>
  <c r="N5573" i="2"/>
  <c r="O5573" i="2"/>
  <c r="P5573" i="2" s="1"/>
  <c r="O5576" i="2"/>
  <c r="P5576" i="2" s="1"/>
  <c r="N5577" i="2"/>
  <c r="O5577" i="2"/>
  <c r="P5577" i="2" s="1"/>
  <c r="O5580" i="2"/>
  <c r="P5580" i="2" s="1"/>
  <c r="N5581" i="2"/>
  <c r="O5581" i="2"/>
  <c r="P5581" i="2" s="1"/>
  <c r="O5584" i="2"/>
  <c r="P5584" i="2" s="1"/>
  <c r="N5585" i="2"/>
  <c r="O5585" i="2"/>
  <c r="P5585" i="2" s="1"/>
  <c r="O5588" i="2"/>
  <c r="P5588" i="2" s="1"/>
  <c r="N5589" i="2"/>
  <c r="O5589" i="2"/>
  <c r="P5589" i="2" s="1"/>
  <c r="O5592" i="2"/>
  <c r="P5592" i="2" s="1"/>
  <c r="N5593" i="2"/>
  <c r="O5593" i="2"/>
  <c r="P5593" i="2" s="1"/>
  <c r="O5596" i="2"/>
  <c r="P5596" i="2" s="1"/>
  <c r="N5597" i="2"/>
  <c r="O5597" i="2"/>
  <c r="P5597" i="2" s="1"/>
  <c r="O5600" i="2"/>
  <c r="P5600" i="2" s="1"/>
  <c r="N5601" i="2"/>
  <c r="O5601" i="2"/>
  <c r="P5601" i="2" s="1"/>
  <c r="O5604" i="2"/>
  <c r="P5604" i="2" s="1"/>
  <c r="N5605" i="2"/>
  <c r="O5605" i="2"/>
  <c r="P5605" i="2" s="1"/>
  <c r="O5608" i="2"/>
  <c r="P5608" i="2" s="1"/>
  <c r="N5609" i="2"/>
  <c r="O5609" i="2"/>
  <c r="P5609" i="2" s="1"/>
  <c r="O5612" i="2"/>
  <c r="P5612" i="2" s="1"/>
  <c r="N5613" i="2"/>
  <c r="O5613" i="2"/>
  <c r="P5613" i="2" s="1"/>
  <c r="O5616" i="2"/>
  <c r="P5616" i="2" s="1"/>
  <c r="N5617" i="2"/>
  <c r="O5617" i="2"/>
  <c r="P5617" i="2" s="1"/>
  <c r="O5620" i="2"/>
  <c r="P5620" i="2" s="1"/>
  <c r="N5621" i="2"/>
  <c r="O5621" i="2"/>
  <c r="P5621" i="2" s="1"/>
  <c r="O5624" i="2"/>
  <c r="P5624" i="2" s="1"/>
  <c r="N5625" i="2"/>
  <c r="O5625" i="2"/>
  <c r="P5625" i="2" s="1"/>
  <c r="O5628" i="2"/>
  <c r="P5628" i="2" s="1"/>
  <c r="N5629" i="2"/>
  <c r="O5629" i="2"/>
  <c r="P5629" i="2" s="1"/>
  <c r="O5632" i="2"/>
  <c r="P5632" i="2" s="1"/>
  <c r="N5633" i="2"/>
  <c r="O5633" i="2"/>
  <c r="P5633" i="2" s="1"/>
  <c r="O5636" i="2"/>
  <c r="P5636" i="2" s="1"/>
  <c r="N5637" i="2"/>
  <c r="O5637" i="2"/>
  <c r="P5637" i="2" s="1"/>
  <c r="O5640" i="2"/>
  <c r="P5640" i="2" s="1"/>
  <c r="N5641" i="2"/>
  <c r="O5641" i="2"/>
  <c r="P5641" i="2" s="1"/>
  <c r="O5644" i="2"/>
  <c r="P5644" i="2" s="1"/>
  <c r="N5645" i="2"/>
  <c r="O5645" i="2"/>
  <c r="P5645" i="2" s="1"/>
  <c r="O5648" i="2"/>
  <c r="P5648" i="2" s="1"/>
  <c r="N5649" i="2"/>
  <c r="O5649" i="2"/>
  <c r="P5649" i="2" s="1"/>
  <c r="O5652" i="2"/>
  <c r="P5652" i="2" s="1"/>
  <c r="N5653" i="2"/>
  <c r="O5653" i="2"/>
  <c r="P5653" i="2" s="1"/>
  <c r="O5656" i="2"/>
  <c r="P5656" i="2" s="1"/>
  <c r="N5657" i="2"/>
  <c r="O5657" i="2"/>
  <c r="P5657" i="2" s="1"/>
  <c r="O5660" i="2"/>
  <c r="P5660" i="2" s="1"/>
  <c r="N5661" i="2"/>
  <c r="O5661" i="2"/>
  <c r="P5661" i="2" s="1"/>
  <c r="O5664" i="2"/>
  <c r="P5664" i="2" s="1"/>
  <c r="N5665" i="2"/>
  <c r="O5665" i="2"/>
  <c r="P5665" i="2" s="1"/>
  <c r="O5668" i="2"/>
  <c r="P5668" i="2" s="1"/>
  <c r="N5669" i="2"/>
  <c r="O5669" i="2"/>
  <c r="P5669" i="2" s="1"/>
  <c r="O5672" i="2"/>
  <c r="P5672" i="2" s="1"/>
  <c r="N5673" i="2"/>
  <c r="O5673" i="2"/>
  <c r="P5673" i="2" s="1"/>
  <c r="O5676" i="2"/>
  <c r="P5676" i="2" s="1"/>
  <c r="N5677" i="2"/>
  <c r="O5677" i="2"/>
  <c r="P5677" i="2" s="1"/>
  <c r="O5680" i="2"/>
  <c r="P5680" i="2" s="1"/>
  <c r="N5681" i="2"/>
  <c r="O5681" i="2"/>
  <c r="P5681" i="2" s="1"/>
  <c r="O5684" i="2"/>
  <c r="P5684" i="2" s="1"/>
  <c r="N5685" i="2"/>
  <c r="O5685" i="2"/>
  <c r="P5685" i="2" s="1"/>
  <c r="O5688" i="2"/>
  <c r="P5688" i="2" s="1"/>
  <c r="N5689" i="2"/>
  <c r="O5689" i="2"/>
  <c r="P5689" i="2" s="1"/>
  <c r="O5692" i="2"/>
  <c r="P5692" i="2" s="1"/>
  <c r="N5693" i="2"/>
  <c r="O5693" i="2"/>
  <c r="P5693" i="2" s="1"/>
  <c r="O5696" i="2"/>
  <c r="P5696" i="2" s="1"/>
  <c r="N5697" i="2"/>
  <c r="O5697" i="2"/>
  <c r="P5697" i="2" s="1"/>
  <c r="O5700" i="2"/>
  <c r="P5700" i="2" s="1"/>
  <c r="N5701" i="2"/>
  <c r="O5701" i="2"/>
  <c r="P5701" i="2" s="1"/>
  <c r="O5704" i="2"/>
  <c r="P5704" i="2" s="1"/>
  <c r="N5705" i="2"/>
  <c r="O5705" i="2"/>
  <c r="P5705" i="2" s="1"/>
  <c r="O5708" i="2"/>
  <c r="P5708" i="2" s="1"/>
  <c r="N5709" i="2"/>
  <c r="O5709" i="2"/>
  <c r="P5709" i="2" s="1"/>
  <c r="O5712" i="2"/>
  <c r="P5712" i="2" s="1"/>
  <c r="N5713" i="2"/>
  <c r="O5713" i="2"/>
  <c r="P5713" i="2" s="1"/>
  <c r="O5716" i="2"/>
  <c r="P5716" i="2" s="1"/>
  <c r="N5717" i="2"/>
  <c r="O5717" i="2"/>
  <c r="P5717" i="2" s="1"/>
  <c r="O5720" i="2"/>
  <c r="P5720" i="2" s="1"/>
  <c r="N5721" i="2"/>
  <c r="O5721" i="2"/>
  <c r="P5721" i="2" s="1"/>
  <c r="O5724" i="2"/>
  <c r="P5724" i="2" s="1"/>
  <c r="N5725" i="2"/>
  <c r="O5725" i="2"/>
  <c r="P5725" i="2" s="1"/>
  <c r="O5728" i="2"/>
  <c r="P5728" i="2" s="1"/>
  <c r="N5729" i="2"/>
  <c r="O5729" i="2"/>
  <c r="P5729" i="2" s="1"/>
  <c r="O5732" i="2"/>
  <c r="P5732" i="2" s="1"/>
  <c r="N5733" i="2"/>
  <c r="O5733" i="2"/>
  <c r="P5733" i="2" s="1"/>
  <c r="O5736" i="2"/>
  <c r="P5736" i="2" s="1"/>
  <c r="N5737" i="2"/>
  <c r="O5737" i="2"/>
  <c r="P5737" i="2" s="1"/>
  <c r="O5740" i="2"/>
  <c r="P5740" i="2" s="1"/>
  <c r="N5741" i="2"/>
  <c r="O5741" i="2"/>
  <c r="P5741" i="2" s="1"/>
  <c r="O5744" i="2"/>
  <c r="P5744" i="2" s="1"/>
  <c r="N5745" i="2"/>
  <c r="O5745" i="2"/>
  <c r="P5745" i="2" s="1"/>
  <c r="O5748" i="2"/>
  <c r="P5748" i="2" s="1"/>
  <c r="N5749" i="2"/>
  <c r="O5749" i="2"/>
  <c r="P5749" i="2" s="1"/>
  <c r="O5752" i="2"/>
  <c r="P5752" i="2" s="1"/>
  <c r="N5753" i="2"/>
  <c r="O5753" i="2"/>
  <c r="P5753" i="2" s="1"/>
  <c r="O5756" i="2"/>
  <c r="P5756" i="2" s="1"/>
  <c r="N5757" i="2"/>
  <c r="O5757" i="2"/>
  <c r="P5757" i="2" s="1"/>
  <c r="O5760" i="2"/>
  <c r="P5760" i="2" s="1"/>
  <c r="N5761" i="2"/>
  <c r="O5761" i="2"/>
  <c r="P5761" i="2" s="1"/>
  <c r="O5764" i="2"/>
  <c r="P5764" i="2" s="1"/>
  <c r="N5765" i="2"/>
  <c r="O5765" i="2"/>
  <c r="P5765" i="2" s="1"/>
  <c r="O5768" i="2"/>
  <c r="P5768" i="2" s="1"/>
  <c r="N5769" i="2"/>
  <c r="O5769" i="2"/>
  <c r="P5769" i="2" s="1"/>
  <c r="O5772" i="2"/>
  <c r="P5772" i="2" s="1"/>
  <c r="N5773" i="2"/>
  <c r="O5773" i="2"/>
  <c r="P5773" i="2" s="1"/>
  <c r="O5776" i="2"/>
  <c r="P5776" i="2" s="1"/>
  <c r="N5777" i="2"/>
  <c r="O5777" i="2"/>
  <c r="P5777" i="2" s="1"/>
  <c r="O5780" i="2"/>
  <c r="P5780" i="2" s="1"/>
  <c r="N5781" i="2"/>
  <c r="O5781" i="2"/>
  <c r="P5781" i="2" s="1"/>
  <c r="O5784" i="2"/>
  <c r="P5784" i="2" s="1"/>
  <c r="N5785" i="2"/>
  <c r="O5785" i="2"/>
  <c r="P5785" i="2" s="1"/>
  <c r="O5788" i="2"/>
  <c r="P5788" i="2" s="1"/>
  <c r="N5789" i="2"/>
  <c r="O5789" i="2"/>
  <c r="P5789" i="2" s="1"/>
  <c r="O5792" i="2"/>
  <c r="P5792" i="2" s="1"/>
  <c r="N5793" i="2"/>
  <c r="O5793" i="2"/>
  <c r="P5793" i="2" s="1"/>
  <c r="O5796" i="2"/>
  <c r="P5796" i="2" s="1"/>
  <c r="N5797" i="2"/>
  <c r="O5797" i="2"/>
  <c r="P5797" i="2" s="1"/>
  <c r="O5800" i="2"/>
  <c r="P5800" i="2" s="1"/>
  <c r="N5801" i="2"/>
  <c r="O5801" i="2"/>
  <c r="P5801" i="2" s="1"/>
  <c r="O5804" i="2"/>
  <c r="P5804" i="2" s="1"/>
  <c r="N5805" i="2"/>
  <c r="O5805" i="2"/>
  <c r="P5805" i="2" s="1"/>
  <c r="O5808" i="2"/>
  <c r="P5808" i="2" s="1"/>
  <c r="N5809" i="2"/>
  <c r="O5809" i="2"/>
  <c r="P5809" i="2" s="1"/>
  <c r="O5812" i="2"/>
  <c r="P5812" i="2" s="1"/>
  <c r="N5813" i="2"/>
  <c r="O5813" i="2"/>
  <c r="P5813" i="2" s="1"/>
  <c r="O5816" i="2"/>
  <c r="P5816" i="2" s="1"/>
  <c r="N5817" i="2"/>
  <c r="O5817" i="2"/>
  <c r="P5817" i="2" s="1"/>
  <c r="O5820" i="2"/>
  <c r="P5820" i="2" s="1"/>
  <c r="N5821" i="2"/>
  <c r="O5821" i="2"/>
  <c r="P5821" i="2" s="1"/>
  <c r="O5824" i="2"/>
  <c r="P5824" i="2" s="1"/>
  <c r="N5825" i="2"/>
  <c r="O5825" i="2"/>
  <c r="P5825" i="2" s="1"/>
  <c r="O5828" i="2"/>
  <c r="P5828" i="2" s="1"/>
  <c r="N5829" i="2"/>
  <c r="O5829" i="2"/>
  <c r="P5829" i="2" s="1"/>
  <c r="O5832" i="2"/>
  <c r="P5832" i="2" s="1"/>
  <c r="N5833" i="2"/>
  <c r="O5833" i="2"/>
  <c r="P5833" i="2" s="1"/>
  <c r="O5836" i="2"/>
  <c r="P5836" i="2" s="1"/>
  <c r="N5837" i="2"/>
  <c r="O5837" i="2"/>
  <c r="P5837" i="2" s="1"/>
  <c r="O5840" i="2"/>
  <c r="P5840" i="2" s="1"/>
  <c r="N5841" i="2"/>
  <c r="O5841" i="2"/>
  <c r="P5841" i="2" s="1"/>
  <c r="O5844" i="2"/>
  <c r="P5844" i="2" s="1"/>
  <c r="N5845" i="2"/>
  <c r="O5845" i="2"/>
  <c r="P5845" i="2" s="1"/>
  <c r="O5848" i="2"/>
  <c r="P5848" i="2" s="1"/>
  <c r="N5849" i="2"/>
  <c r="O5849" i="2"/>
  <c r="P5849" i="2" s="1"/>
  <c r="O5852" i="2"/>
  <c r="P5852" i="2" s="1"/>
  <c r="N5853" i="2"/>
  <c r="O5853" i="2"/>
  <c r="P5853" i="2" s="1"/>
  <c r="O5856" i="2"/>
  <c r="P5856" i="2" s="1"/>
  <c r="N5857" i="2"/>
  <c r="O5857" i="2"/>
  <c r="P5857" i="2" s="1"/>
  <c r="O5860" i="2"/>
  <c r="P5860" i="2" s="1"/>
  <c r="N5861" i="2"/>
  <c r="O5861" i="2"/>
  <c r="P5861" i="2" s="1"/>
  <c r="O5864" i="2"/>
  <c r="P5864" i="2" s="1"/>
  <c r="N5865" i="2"/>
  <c r="O5865" i="2"/>
  <c r="P5865" i="2" s="1"/>
  <c r="O5868" i="2"/>
  <c r="P5868" i="2" s="1"/>
  <c r="N5869" i="2"/>
  <c r="O5869" i="2"/>
  <c r="P5869" i="2" s="1"/>
  <c r="O5872" i="2"/>
  <c r="P5872" i="2" s="1"/>
  <c r="N5873" i="2"/>
  <c r="O5873" i="2"/>
  <c r="P5873" i="2" s="1"/>
  <c r="O5876" i="2"/>
  <c r="P5876" i="2" s="1"/>
  <c r="N5877" i="2"/>
  <c r="O5877" i="2"/>
  <c r="P5877" i="2" s="1"/>
  <c r="O5880" i="2"/>
  <c r="P5880" i="2" s="1"/>
  <c r="N5881" i="2"/>
  <c r="O5881" i="2"/>
  <c r="P5881" i="2" s="1"/>
  <c r="O5884" i="2"/>
  <c r="P5884" i="2" s="1"/>
  <c r="N5885" i="2"/>
  <c r="O5885" i="2"/>
  <c r="P5885" i="2" s="1"/>
  <c r="O5888" i="2"/>
  <c r="P5888" i="2" s="1"/>
  <c r="N5889" i="2"/>
  <c r="O5889" i="2"/>
  <c r="P5889" i="2" s="1"/>
  <c r="O5892" i="2"/>
  <c r="P5892" i="2" s="1"/>
  <c r="N5893" i="2"/>
  <c r="O5893" i="2"/>
  <c r="P5893" i="2" s="1"/>
  <c r="O5896" i="2"/>
  <c r="P5896" i="2" s="1"/>
  <c r="N5897" i="2"/>
  <c r="O5897" i="2"/>
  <c r="P5897" i="2" s="1"/>
  <c r="O5900" i="2"/>
  <c r="P5900" i="2" s="1"/>
  <c r="N5901" i="2"/>
  <c r="O5901" i="2"/>
  <c r="P5901" i="2" s="1"/>
  <c r="O5904" i="2"/>
  <c r="P5904" i="2" s="1"/>
  <c r="N5905" i="2"/>
  <c r="O5905" i="2"/>
  <c r="P5905" i="2" s="1"/>
  <c r="O5908" i="2"/>
  <c r="P5908" i="2" s="1"/>
  <c r="N5909" i="2"/>
  <c r="O5909" i="2"/>
  <c r="P5909" i="2" s="1"/>
  <c r="O5912" i="2"/>
  <c r="P5912" i="2" s="1"/>
  <c r="N5913" i="2"/>
  <c r="O5913" i="2"/>
  <c r="P5913" i="2" s="1"/>
  <c r="O5916" i="2"/>
  <c r="P5916" i="2" s="1"/>
  <c r="N5917" i="2"/>
  <c r="O5917" i="2"/>
  <c r="P5917" i="2" s="1"/>
  <c r="O5920" i="2"/>
  <c r="P5920" i="2" s="1"/>
  <c r="N5921" i="2"/>
  <c r="O5921" i="2"/>
  <c r="P5921" i="2" s="1"/>
  <c r="O5924" i="2"/>
  <c r="P5924" i="2" s="1"/>
  <c r="N5925" i="2"/>
  <c r="O5925" i="2"/>
  <c r="P5925" i="2" s="1"/>
  <c r="O5928" i="2"/>
  <c r="P5928" i="2" s="1"/>
  <c r="N5929" i="2"/>
  <c r="O5929" i="2"/>
  <c r="P5929" i="2" s="1"/>
  <c r="O5932" i="2"/>
  <c r="P5932" i="2" s="1"/>
  <c r="N5933" i="2"/>
  <c r="O5933" i="2"/>
  <c r="P5933" i="2" s="1"/>
  <c r="O5936" i="2"/>
  <c r="P5936" i="2" s="1"/>
  <c r="N5937" i="2"/>
  <c r="O5937" i="2"/>
  <c r="P5937" i="2" s="1"/>
  <c r="O5940" i="2"/>
  <c r="P5940" i="2" s="1"/>
  <c r="N5941" i="2"/>
  <c r="O5941" i="2"/>
  <c r="P5941" i="2" s="1"/>
  <c r="O5944" i="2"/>
  <c r="P5944" i="2" s="1"/>
  <c r="N5945" i="2"/>
  <c r="O5945" i="2"/>
  <c r="P5945" i="2" s="1"/>
  <c r="O5948" i="2"/>
  <c r="P5948" i="2" s="1"/>
  <c r="N5949" i="2"/>
  <c r="O5949" i="2"/>
  <c r="P5949" i="2" s="1"/>
  <c r="O5952" i="2"/>
  <c r="P5952" i="2" s="1"/>
  <c r="N5953" i="2"/>
  <c r="O5953" i="2"/>
  <c r="P5953" i="2" s="1"/>
  <c r="O5956" i="2"/>
  <c r="P5956" i="2" s="1"/>
  <c r="N5957" i="2"/>
  <c r="O5957" i="2"/>
  <c r="P5957" i="2" s="1"/>
  <c r="O5960" i="2"/>
  <c r="P5960" i="2" s="1"/>
  <c r="N5961" i="2"/>
  <c r="O5961" i="2"/>
  <c r="P5961" i="2" s="1"/>
  <c r="O5964" i="2"/>
  <c r="P5964" i="2" s="1"/>
  <c r="N5965" i="2"/>
  <c r="O5965" i="2"/>
  <c r="P5965" i="2" s="1"/>
  <c r="O5968" i="2"/>
  <c r="P5968" i="2" s="1"/>
  <c r="N5969" i="2"/>
  <c r="O5969" i="2"/>
  <c r="P5969" i="2" s="1"/>
  <c r="O5972" i="2"/>
  <c r="P5972" i="2" s="1"/>
  <c r="N5973" i="2"/>
  <c r="O5973" i="2"/>
  <c r="P5973" i="2" s="1"/>
  <c r="O5976" i="2"/>
  <c r="P5976" i="2" s="1"/>
  <c r="N5977" i="2"/>
  <c r="O5977" i="2"/>
  <c r="P5977" i="2" s="1"/>
  <c r="O5980" i="2"/>
  <c r="P5980" i="2" s="1"/>
  <c r="N5981" i="2"/>
  <c r="O5981" i="2"/>
  <c r="P5981" i="2" s="1"/>
  <c r="O5984" i="2"/>
  <c r="P5984" i="2" s="1"/>
  <c r="N5985" i="2"/>
  <c r="O5985" i="2"/>
  <c r="P5985" i="2" s="1"/>
  <c r="O5988" i="2"/>
  <c r="P5988" i="2" s="1"/>
  <c r="N5989" i="2"/>
  <c r="O5989" i="2"/>
  <c r="P5989" i="2" s="1"/>
  <c r="O5992" i="2"/>
  <c r="P5992" i="2" s="1"/>
  <c r="N5993" i="2"/>
  <c r="O5993" i="2"/>
  <c r="P5993" i="2" s="1"/>
  <c r="O5996" i="2"/>
  <c r="P5996" i="2" s="1"/>
  <c r="N5997" i="2"/>
  <c r="O5997" i="2"/>
  <c r="P5997" i="2" s="1"/>
  <c r="O6000" i="2"/>
  <c r="P6000" i="2" s="1"/>
  <c r="N6001" i="2"/>
  <c r="O6001" i="2"/>
  <c r="P6001" i="2" s="1"/>
  <c r="O6004" i="2"/>
  <c r="P6004" i="2" s="1"/>
  <c r="N6005" i="2"/>
  <c r="O6005" i="2"/>
  <c r="P6005" i="2" s="1"/>
  <c r="O6008" i="2"/>
  <c r="P6008" i="2" s="1"/>
  <c r="N6009" i="2"/>
  <c r="O6009" i="2"/>
  <c r="P6009" i="2" s="1"/>
  <c r="O6012" i="2"/>
  <c r="P6012" i="2" s="1"/>
  <c r="N6013" i="2"/>
  <c r="O6013" i="2"/>
  <c r="P6013" i="2" s="1"/>
  <c r="O6016" i="2"/>
  <c r="P6016" i="2" s="1"/>
  <c r="N6017" i="2"/>
  <c r="O6017" i="2"/>
  <c r="P6017" i="2" s="1"/>
  <c r="O6020" i="2"/>
  <c r="P6020" i="2" s="1"/>
  <c r="N6021" i="2"/>
  <c r="O6021" i="2"/>
  <c r="P6021" i="2" s="1"/>
  <c r="O6024" i="2"/>
  <c r="P6024" i="2" s="1"/>
  <c r="N6025" i="2"/>
  <c r="O6025" i="2"/>
  <c r="P6025" i="2" s="1"/>
  <c r="O6028" i="2"/>
  <c r="P6028" i="2" s="1"/>
  <c r="N6029" i="2"/>
  <c r="O6029" i="2"/>
  <c r="P6029" i="2" s="1"/>
  <c r="O6032" i="2"/>
  <c r="P6032" i="2" s="1"/>
  <c r="N6033" i="2"/>
  <c r="O6033" i="2"/>
  <c r="P6033" i="2" s="1"/>
  <c r="O6036" i="2"/>
  <c r="P6036" i="2" s="1"/>
  <c r="N6037" i="2"/>
  <c r="O6037" i="2"/>
  <c r="P6037" i="2" s="1"/>
  <c r="O6040" i="2"/>
  <c r="P6040" i="2" s="1"/>
  <c r="N6041" i="2"/>
  <c r="O6041" i="2"/>
  <c r="P6041" i="2" s="1"/>
  <c r="O6044" i="2"/>
  <c r="P6044" i="2" s="1"/>
  <c r="N6045" i="2"/>
  <c r="O6045" i="2"/>
  <c r="P6045" i="2" s="1"/>
  <c r="O6048" i="2"/>
  <c r="P6048" i="2" s="1"/>
  <c r="N6049" i="2"/>
  <c r="O6049" i="2"/>
  <c r="P6049" i="2" s="1"/>
  <c r="O6052" i="2"/>
  <c r="P6052" i="2" s="1"/>
  <c r="N6053" i="2"/>
  <c r="O6053" i="2"/>
  <c r="P6053" i="2" s="1"/>
  <c r="O6056" i="2"/>
  <c r="P6056" i="2" s="1"/>
  <c r="N6057" i="2"/>
  <c r="O6057" i="2"/>
  <c r="P6057" i="2" s="1"/>
  <c r="O6060" i="2"/>
  <c r="P6060" i="2" s="1"/>
  <c r="N6061" i="2"/>
  <c r="O6061" i="2"/>
  <c r="P6061" i="2" s="1"/>
  <c r="O6064" i="2"/>
  <c r="P6064" i="2" s="1"/>
  <c r="N6065" i="2"/>
  <c r="O6065" i="2"/>
  <c r="P6065" i="2" s="1"/>
  <c r="O6068" i="2"/>
  <c r="P6068" i="2" s="1"/>
  <c r="N6069" i="2"/>
  <c r="O6069" i="2"/>
  <c r="P6069" i="2" s="1"/>
  <c r="O6072" i="2"/>
  <c r="P6072" i="2" s="1"/>
  <c r="N6073" i="2"/>
  <c r="O6073" i="2"/>
  <c r="P6073" i="2" s="1"/>
  <c r="O6076" i="2"/>
  <c r="P6076" i="2" s="1"/>
  <c r="N6077" i="2"/>
  <c r="O6077" i="2"/>
  <c r="P6077" i="2" s="1"/>
  <c r="O6080" i="2"/>
  <c r="P6080" i="2" s="1"/>
  <c r="N6081" i="2"/>
  <c r="O6081" i="2"/>
  <c r="P6081" i="2" s="1"/>
  <c r="O6084" i="2"/>
  <c r="P6084" i="2" s="1"/>
  <c r="N6085" i="2"/>
  <c r="O6085" i="2"/>
  <c r="P6085" i="2" s="1"/>
  <c r="O6088" i="2"/>
  <c r="P6088" i="2" s="1"/>
  <c r="N6089" i="2"/>
  <c r="O6089" i="2"/>
  <c r="P6089" i="2" s="1"/>
  <c r="O6092" i="2"/>
  <c r="P6092" i="2" s="1"/>
  <c r="N6093" i="2"/>
  <c r="O6093" i="2"/>
  <c r="P6093" i="2" s="1"/>
  <c r="O6096" i="2"/>
  <c r="P6096" i="2" s="1"/>
  <c r="N6097" i="2"/>
  <c r="O6097" i="2"/>
  <c r="P6097" i="2" s="1"/>
  <c r="O6100" i="2"/>
  <c r="P6100" i="2" s="1"/>
  <c r="N6101" i="2"/>
  <c r="O6101" i="2"/>
  <c r="P6101" i="2" s="1"/>
  <c r="O6104" i="2"/>
  <c r="P6104" i="2" s="1"/>
  <c r="N6105" i="2"/>
  <c r="O6105" i="2"/>
  <c r="P6105" i="2" s="1"/>
  <c r="O6108" i="2"/>
  <c r="P6108" i="2" s="1"/>
  <c r="N6109" i="2"/>
  <c r="O6109" i="2"/>
  <c r="P6109" i="2" s="1"/>
  <c r="O6112" i="2"/>
  <c r="P6112" i="2" s="1"/>
  <c r="N6113" i="2"/>
  <c r="O6113" i="2"/>
  <c r="P6113" i="2" s="1"/>
  <c r="O6116" i="2"/>
  <c r="P6116" i="2" s="1"/>
  <c r="N6117" i="2"/>
  <c r="O6117" i="2"/>
  <c r="P6117" i="2" s="1"/>
  <c r="O6120" i="2"/>
  <c r="P6120" i="2" s="1"/>
  <c r="N6121" i="2"/>
  <c r="O6121" i="2"/>
  <c r="P6121" i="2" s="1"/>
  <c r="O6124" i="2"/>
  <c r="P6124" i="2" s="1"/>
  <c r="N6125" i="2"/>
  <c r="O6125" i="2"/>
  <c r="P6125" i="2" s="1"/>
  <c r="O6128" i="2"/>
  <c r="P6128" i="2" s="1"/>
  <c r="N6129" i="2"/>
  <c r="O6129" i="2"/>
  <c r="P6129" i="2" s="1"/>
  <c r="O6132" i="2"/>
  <c r="P6132" i="2" s="1"/>
  <c r="N6133" i="2"/>
  <c r="O6133" i="2"/>
  <c r="P6133" i="2" s="1"/>
  <c r="O6136" i="2"/>
  <c r="P6136" i="2" s="1"/>
  <c r="N6137" i="2"/>
  <c r="O6137" i="2"/>
  <c r="P6137" i="2" s="1"/>
  <c r="O6140" i="2"/>
  <c r="P6140" i="2" s="1"/>
  <c r="N6141" i="2"/>
  <c r="O6141" i="2"/>
  <c r="P6141" i="2" s="1"/>
  <c r="O6144" i="2"/>
  <c r="P6144" i="2" s="1"/>
  <c r="N6145" i="2"/>
  <c r="O6145" i="2"/>
  <c r="P6145" i="2" s="1"/>
  <c r="O6148" i="2"/>
  <c r="P6148" i="2" s="1"/>
  <c r="N6149" i="2"/>
  <c r="O6149" i="2"/>
  <c r="P6149" i="2" s="1"/>
  <c r="O6152" i="2"/>
  <c r="P6152" i="2" s="1"/>
  <c r="N6153" i="2"/>
  <c r="O6153" i="2"/>
  <c r="P6153" i="2" s="1"/>
  <c r="O6156" i="2"/>
  <c r="P6156" i="2" s="1"/>
  <c r="N6157" i="2"/>
  <c r="O6157" i="2"/>
  <c r="P6157" i="2" s="1"/>
  <c r="O6160" i="2"/>
  <c r="P6160" i="2" s="1"/>
  <c r="N6161" i="2"/>
  <c r="O6161" i="2"/>
  <c r="P6161" i="2" s="1"/>
  <c r="O6164" i="2"/>
  <c r="P6164" i="2" s="1"/>
  <c r="N6165" i="2"/>
  <c r="O6165" i="2"/>
  <c r="P6165" i="2" s="1"/>
  <c r="O6168" i="2"/>
  <c r="P6168" i="2" s="1"/>
  <c r="N6169" i="2"/>
  <c r="O6169" i="2"/>
  <c r="P6169" i="2" s="1"/>
  <c r="O6172" i="2"/>
  <c r="P6172" i="2" s="1"/>
  <c r="N6173" i="2"/>
  <c r="O6173" i="2"/>
  <c r="P6173" i="2" s="1"/>
  <c r="O6176" i="2"/>
  <c r="P6176" i="2" s="1"/>
  <c r="N6177" i="2"/>
  <c r="O6177" i="2"/>
  <c r="P6177" i="2" s="1"/>
  <c r="O6180" i="2"/>
  <c r="P6180" i="2" s="1"/>
  <c r="N6181" i="2"/>
  <c r="O6181" i="2"/>
  <c r="P6181" i="2" s="1"/>
  <c r="O6184" i="2"/>
  <c r="P6184" i="2" s="1"/>
  <c r="N6185" i="2"/>
  <c r="O6185" i="2"/>
  <c r="P6185" i="2" s="1"/>
  <c r="O6188" i="2"/>
  <c r="P6188" i="2" s="1"/>
  <c r="N6189" i="2"/>
  <c r="O6189" i="2"/>
  <c r="P6189" i="2" s="1"/>
  <c r="O6192" i="2"/>
  <c r="P6192" i="2" s="1"/>
  <c r="N6193" i="2"/>
  <c r="O6193" i="2"/>
  <c r="P6193" i="2" s="1"/>
  <c r="O6196" i="2"/>
  <c r="P6196" i="2" s="1"/>
  <c r="N6197" i="2"/>
  <c r="O6197" i="2"/>
  <c r="P6197" i="2" s="1"/>
  <c r="O6200" i="2"/>
  <c r="P6200" i="2" s="1"/>
  <c r="N6201" i="2"/>
  <c r="O6201" i="2"/>
  <c r="P6201" i="2" s="1"/>
  <c r="O6204" i="2"/>
  <c r="P6204" i="2" s="1"/>
  <c r="N6205" i="2"/>
  <c r="O6205" i="2"/>
  <c r="P6205" i="2" s="1"/>
  <c r="O6208" i="2"/>
  <c r="P6208" i="2" s="1"/>
  <c r="N6209" i="2"/>
  <c r="O6209" i="2"/>
  <c r="P6209" i="2" s="1"/>
  <c r="O6212" i="2"/>
  <c r="P6212" i="2" s="1"/>
  <c r="N6213" i="2"/>
  <c r="O6213" i="2"/>
  <c r="P6213" i="2" s="1"/>
  <c r="O6216" i="2"/>
  <c r="P6216" i="2" s="1"/>
  <c r="N6217" i="2"/>
  <c r="O6217" i="2"/>
  <c r="P6217" i="2" s="1"/>
  <c r="O6220" i="2"/>
  <c r="P6220" i="2" s="1"/>
  <c r="N6221" i="2"/>
  <c r="O6221" i="2"/>
  <c r="P6221" i="2" s="1"/>
  <c r="O6224" i="2"/>
  <c r="P6224" i="2" s="1"/>
  <c r="N6225" i="2"/>
  <c r="O6225" i="2"/>
  <c r="P6225" i="2" s="1"/>
  <c r="O6228" i="2"/>
  <c r="P6228" i="2" s="1"/>
  <c r="N6229" i="2"/>
  <c r="O6229" i="2"/>
  <c r="P6229" i="2" s="1"/>
  <c r="O6232" i="2"/>
  <c r="P6232" i="2" s="1"/>
  <c r="N6233" i="2"/>
  <c r="O6233" i="2"/>
  <c r="P6233" i="2" s="1"/>
  <c r="O6236" i="2"/>
  <c r="P6236" i="2" s="1"/>
  <c r="N6237" i="2"/>
  <c r="O6237" i="2"/>
  <c r="P6237" i="2" s="1"/>
  <c r="O6240" i="2"/>
  <c r="P6240" i="2" s="1"/>
  <c r="N6241" i="2"/>
  <c r="O6241" i="2"/>
  <c r="P6241" i="2" s="1"/>
  <c r="O6244" i="2"/>
  <c r="P6244" i="2" s="1"/>
  <c r="N6245" i="2"/>
  <c r="O6245" i="2"/>
  <c r="P6245" i="2" s="1"/>
  <c r="O6248" i="2"/>
  <c r="P6248" i="2" s="1"/>
  <c r="N6249" i="2"/>
  <c r="O6249" i="2"/>
  <c r="P6249" i="2" s="1"/>
  <c r="O6252" i="2"/>
  <c r="P6252" i="2" s="1"/>
  <c r="N6253" i="2"/>
  <c r="O6253" i="2"/>
  <c r="P6253" i="2" s="1"/>
  <c r="O6256" i="2"/>
  <c r="P6256" i="2" s="1"/>
  <c r="N6257" i="2"/>
  <c r="O6257" i="2"/>
  <c r="P6257" i="2" s="1"/>
  <c r="O6260" i="2"/>
  <c r="P6260" i="2" s="1"/>
  <c r="N6261" i="2"/>
  <c r="O6261" i="2"/>
  <c r="P6261" i="2" s="1"/>
  <c r="O6264" i="2"/>
  <c r="P6264" i="2" s="1"/>
  <c r="N6265" i="2"/>
  <c r="O6265" i="2"/>
  <c r="P6265" i="2" s="1"/>
  <c r="O6268" i="2"/>
  <c r="P6268" i="2" s="1"/>
  <c r="N6269" i="2"/>
  <c r="O6269" i="2"/>
  <c r="P6269" i="2" s="1"/>
  <c r="O6272" i="2"/>
  <c r="P6272" i="2" s="1"/>
  <c r="N6273" i="2"/>
  <c r="O6273" i="2"/>
  <c r="P6273" i="2" s="1"/>
  <c r="O6276" i="2"/>
  <c r="P6276" i="2" s="1"/>
  <c r="N6277" i="2"/>
  <c r="O6277" i="2"/>
  <c r="P6277" i="2" s="1"/>
  <c r="O6280" i="2"/>
  <c r="P6280" i="2" s="1"/>
  <c r="N6281" i="2"/>
  <c r="O6281" i="2"/>
  <c r="P6281" i="2" s="1"/>
  <c r="O6284" i="2"/>
  <c r="P6284" i="2" s="1"/>
  <c r="N6285" i="2"/>
  <c r="O6285" i="2"/>
  <c r="P6285" i="2" s="1"/>
  <c r="O6288" i="2"/>
  <c r="P6288" i="2" s="1"/>
  <c r="N6289" i="2"/>
  <c r="O6289" i="2"/>
  <c r="P6289" i="2" s="1"/>
  <c r="O6292" i="2"/>
  <c r="P6292" i="2" s="1"/>
  <c r="N6293" i="2"/>
  <c r="O6293" i="2"/>
  <c r="P6293" i="2" s="1"/>
  <c r="O6296" i="2"/>
  <c r="P6296" i="2" s="1"/>
  <c r="N6297" i="2"/>
  <c r="O6297" i="2"/>
  <c r="P6297" i="2" s="1"/>
  <c r="O6300" i="2"/>
  <c r="P6300" i="2" s="1"/>
  <c r="N6301" i="2"/>
  <c r="O6301" i="2"/>
  <c r="P6301" i="2" s="1"/>
  <c r="O6304" i="2"/>
  <c r="P6304" i="2" s="1"/>
  <c r="N6305" i="2"/>
  <c r="O6305" i="2"/>
  <c r="P6305" i="2" s="1"/>
  <c r="O6308" i="2"/>
  <c r="P6308" i="2" s="1"/>
  <c r="N6309" i="2"/>
  <c r="O6309" i="2"/>
  <c r="P6309" i="2" s="1"/>
  <c r="O6312" i="2"/>
  <c r="P6312" i="2" s="1"/>
  <c r="N6313" i="2"/>
  <c r="O6313" i="2"/>
  <c r="P6313" i="2" s="1"/>
  <c r="O6316" i="2"/>
  <c r="P6316" i="2" s="1"/>
  <c r="N6317" i="2"/>
  <c r="O6317" i="2"/>
  <c r="P6317" i="2" s="1"/>
  <c r="O6320" i="2"/>
  <c r="P6320" i="2" s="1"/>
  <c r="N6321" i="2"/>
  <c r="O6321" i="2"/>
  <c r="P6321" i="2" s="1"/>
  <c r="O6324" i="2"/>
  <c r="P6324" i="2" s="1"/>
  <c r="N6325" i="2"/>
  <c r="O6325" i="2"/>
  <c r="P6325" i="2" s="1"/>
  <c r="O6328" i="2"/>
  <c r="P6328" i="2" s="1"/>
  <c r="N6329" i="2"/>
  <c r="O6329" i="2"/>
  <c r="P6329" i="2" s="1"/>
  <c r="O6332" i="2"/>
  <c r="P6332" i="2" s="1"/>
  <c r="N6333" i="2"/>
  <c r="O6333" i="2"/>
  <c r="P6333" i="2" s="1"/>
  <c r="O6336" i="2"/>
  <c r="P6336" i="2" s="1"/>
  <c r="N6337" i="2"/>
  <c r="O6337" i="2"/>
  <c r="P6337" i="2" s="1"/>
  <c r="O6340" i="2"/>
  <c r="P6340" i="2" s="1"/>
  <c r="N6341" i="2"/>
  <c r="O6341" i="2"/>
  <c r="P6341" i="2" s="1"/>
  <c r="O6344" i="2"/>
  <c r="P6344" i="2" s="1"/>
  <c r="N6345" i="2"/>
  <c r="O6345" i="2"/>
  <c r="P6345" i="2" s="1"/>
  <c r="O6348" i="2"/>
  <c r="P6348" i="2" s="1"/>
  <c r="N6349" i="2"/>
  <c r="O6349" i="2"/>
  <c r="P6349" i="2" s="1"/>
  <c r="O6352" i="2"/>
  <c r="P6352" i="2" s="1"/>
  <c r="N6353" i="2"/>
  <c r="O6353" i="2"/>
  <c r="P6353" i="2" s="1"/>
  <c r="O6356" i="2"/>
  <c r="P6356" i="2" s="1"/>
  <c r="N6357" i="2"/>
  <c r="O6357" i="2"/>
  <c r="P6357" i="2" s="1"/>
  <c r="O6360" i="2"/>
  <c r="P6360" i="2" s="1"/>
  <c r="N6361" i="2"/>
  <c r="O6361" i="2"/>
  <c r="P6361" i="2" s="1"/>
  <c r="O6364" i="2"/>
  <c r="P6364" i="2" s="1"/>
  <c r="N6365" i="2"/>
  <c r="O6365" i="2"/>
  <c r="P6365" i="2" s="1"/>
  <c r="O6368" i="2"/>
  <c r="P6368" i="2" s="1"/>
  <c r="N6369" i="2"/>
  <c r="O6369" i="2"/>
  <c r="P6369" i="2" s="1"/>
  <c r="O6372" i="2"/>
  <c r="P6372" i="2" s="1"/>
  <c r="N6373" i="2"/>
  <c r="O6373" i="2"/>
  <c r="P6373" i="2" s="1"/>
  <c r="O6376" i="2"/>
  <c r="P6376" i="2" s="1"/>
  <c r="N6377" i="2"/>
  <c r="O6377" i="2"/>
  <c r="P6377" i="2" s="1"/>
  <c r="O6380" i="2"/>
  <c r="P6380" i="2" s="1"/>
  <c r="N6381" i="2"/>
  <c r="O6381" i="2"/>
  <c r="P6381" i="2" s="1"/>
  <c r="O6384" i="2"/>
  <c r="P6384" i="2" s="1"/>
  <c r="N6385" i="2"/>
  <c r="O6385" i="2"/>
  <c r="P6385" i="2" s="1"/>
  <c r="O6388" i="2"/>
  <c r="P6388" i="2" s="1"/>
  <c r="N6389" i="2"/>
  <c r="O6389" i="2"/>
  <c r="P6389" i="2" s="1"/>
  <c r="O6392" i="2"/>
  <c r="P6392" i="2" s="1"/>
  <c r="N6393" i="2"/>
  <c r="O6393" i="2"/>
  <c r="P6393" i="2" s="1"/>
  <c r="O6396" i="2"/>
  <c r="P6396" i="2" s="1"/>
  <c r="N6397" i="2"/>
  <c r="O6397" i="2"/>
  <c r="P6397" i="2" s="1"/>
  <c r="O6400" i="2"/>
  <c r="P6400" i="2" s="1"/>
  <c r="N6401" i="2"/>
  <c r="O6401" i="2"/>
  <c r="P6401" i="2" s="1"/>
  <c r="O6404" i="2"/>
  <c r="P6404" i="2" s="1"/>
  <c r="N6405" i="2"/>
  <c r="O6405" i="2"/>
  <c r="P6405" i="2" s="1"/>
  <c r="O6408" i="2"/>
  <c r="P6408" i="2" s="1"/>
  <c r="N6409" i="2"/>
  <c r="O6409" i="2"/>
  <c r="P6409" i="2" s="1"/>
  <c r="O6412" i="2"/>
  <c r="P6412" i="2" s="1"/>
  <c r="N6413" i="2"/>
  <c r="O6413" i="2"/>
  <c r="P6413" i="2" s="1"/>
  <c r="O6416" i="2"/>
  <c r="P6416" i="2" s="1"/>
  <c r="N6417" i="2"/>
  <c r="O6417" i="2"/>
  <c r="P6417" i="2" s="1"/>
  <c r="O6420" i="2"/>
  <c r="P6420" i="2" s="1"/>
  <c r="N6421" i="2"/>
  <c r="O6421" i="2"/>
  <c r="P6421" i="2" s="1"/>
  <c r="O6424" i="2"/>
  <c r="P6424" i="2" s="1"/>
  <c r="N6425" i="2"/>
  <c r="O6425" i="2"/>
  <c r="P6425" i="2" s="1"/>
  <c r="O6428" i="2"/>
  <c r="P6428" i="2" s="1"/>
  <c r="N6429" i="2"/>
  <c r="O6429" i="2"/>
  <c r="P6429" i="2" s="1"/>
  <c r="O6432" i="2"/>
  <c r="P6432" i="2" s="1"/>
  <c r="N6433" i="2"/>
  <c r="O6433" i="2"/>
  <c r="P6433" i="2" s="1"/>
  <c r="O6436" i="2"/>
  <c r="P6436" i="2" s="1"/>
  <c r="N6437" i="2"/>
  <c r="O6437" i="2"/>
  <c r="P6437" i="2" s="1"/>
  <c r="O6440" i="2"/>
  <c r="P6440" i="2" s="1"/>
  <c r="N6441" i="2"/>
  <c r="O6441" i="2"/>
  <c r="P6441" i="2" s="1"/>
  <c r="O6444" i="2"/>
  <c r="P6444" i="2" s="1"/>
  <c r="N6445" i="2"/>
  <c r="O6445" i="2"/>
  <c r="P6445" i="2" s="1"/>
  <c r="O6448" i="2"/>
  <c r="P6448" i="2" s="1"/>
  <c r="N6449" i="2"/>
  <c r="O6449" i="2"/>
  <c r="P6449" i="2" s="1"/>
  <c r="O6452" i="2"/>
  <c r="P6452" i="2" s="1"/>
  <c r="N6453" i="2"/>
  <c r="O6453" i="2"/>
  <c r="P6453" i="2" s="1"/>
  <c r="O6456" i="2"/>
  <c r="P6456" i="2" s="1"/>
  <c r="N6457" i="2"/>
  <c r="O6457" i="2"/>
  <c r="P6457" i="2" s="1"/>
  <c r="O6460" i="2"/>
  <c r="P6460" i="2" s="1"/>
  <c r="N6461" i="2"/>
  <c r="O6461" i="2"/>
  <c r="P6461" i="2" s="1"/>
  <c r="O6464" i="2"/>
  <c r="P6464" i="2" s="1"/>
  <c r="N6465" i="2"/>
  <c r="O6465" i="2"/>
  <c r="P6465" i="2" s="1"/>
  <c r="O6468" i="2"/>
  <c r="P6468" i="2" s="1"/>
  <c r="N6469" i="2"/>
  <c r="O6469" i="2"/>
  <c r="P6469" i="2" s="1"/>
  <c r="O6472" i="2"/>
  <c r="P6472" i="2" s="1"/>
  <c r="N6473" i="2"/>
  <c r="O6473" i="2"/>
  <c r="P6473" i="2" s="1"/>
  <c r="O6476" i="2"/>
  <c r="P6476" i="2" s="1"/>
  <c r="N6477" i="2"/>
  <c r="O6477" i="2"/>
  <c r="P6477" i="2" s="1"/>
  <c r="O6480" i="2"/>
  <c r="P6480" i="2" s="1"/>
  <c r="N6481" i="2"/>
  <c r="O6481" i="2"/>
  <c r="P6481" i="2" s="1"/>
  <c r="O6484" i="2"/>
  <c r="P6484" i="2" s="1"/>
  <c r="N6485" i="2"/>
  <c r="O6485" i="2"/>
  <c r="P6485" i="2" s="1"/>
  <c r="O6488" i="2"/>
  <c r="P6488" i="2" s="1"/>
  <c r="N6489" i="2"/>
  <c r="O6489" i="2"/>
  <c r="P6489" i="2" s="1"/>
  <c r="O6492" i="2"/>
  <c r="P6492" i="2" s="1"/>
  <c r="N6493" i="2"/>
  <c r="O6493" i="2"/>
  <c r="P6493" i="2" s="1"/>
  <c r="O6496" i="2"/>
  <c r="P6496" i="2" s="1"/>
  <c r="N6497" i="2"/>
  <c r="O6497" i="2"/>
  <c r="P6497" i="2" s="1"/>
  <c r="O6500" i="2"/>
  <c r="P6500" i="2" s="1"/>
  <c r="N6501" i="2"/>
  <c r="O6501" i="2"/>
  <c r="P6501" i="2" s="1"/>
  <c r="O6504" i="2"/>
  <c r="P6504" i="2" s="1"/>
  <c r="N6505" i="2"/>
  <c r="O6505" i="2"/>
  <c r="P6505" i="2" s="1"/>
  <c r="O6508" i="2"/>
  <c r="P6508" i="2" s="1"/>
  <c r="N6509" i="2"/>
  <c r="O6509" i="2"/>
  <c r="P6509" i="2" s="1"/>
  <c r="O6512" i="2"/>
  <c r="P6512" i="2" s="1"/>
  <c r="N6513" i="2"/>
  <c r="O6513" i="2"/>
  <c r="P6513" i="2" s="1"/>
  <c r="O6516" i="2"/>
  <c r="P6516" i="2" s="1"/>
  <c r="N6517" i="2"/>
  <c r="O6517" i="2"/>
  <c r="P6517" i="2" s="1"/>
  <c r="O6520" i="2"/>
  <c r="P6520" i="2" s="1"/>
  <c r="N6521" i="2"/>
  <c r="O6521" i="2"/>
  <c r="P6521" i="2" s="1"/>
  <c r="O6524" i="2"/>
  <c r="P6524" i="2" s="1"/>
  <c r="N6525" i="2"/>
  <c r="O6525" i="2"/>
  <c r="P6525" i="2" s="1"/>
  <c r="O6528" i="2"/>
  <c r="P6528" i="2" s="1"/>
  <c r="N6529" i="2"/>
  <c r="O6529" i="2"/>
  <c r="P6529" i="2" s="1"/>
  <c r="O6532" i="2"/>
  <c r="P6532" i="2" s="1"/>
  <c r="N6533" i="2"/>
  <c r="O6533" i="2"/>
  <c r="P6533" i="2" s="1"/>
  <c r="O6536" i="2"/>
  <c r="P6536" i="2" s="1"/>
  <c r="N6537" i="2"/>
  <c r="O6537" i="2"/>
  <c r="P6537" i="2" s="1"/>
  <c r="O6540" i="2"/>
  <c r="P6540" i="2" s="1"/>
  <c r="N6541" i="2"/>
  <c r="O6541" i="2"/>
  <c r="P6541" i="2" s="1"/>
  <c r="O6544" i="2"/>
  <c r="P6544" i="2" s="1"/>
  <c r="N6545" i="2"/>
  <c r="O6545" i="2"/>
  <c r="P6545" i="2" s="1"/>
  <c r="O6548" i="2"/>
  <c r="P6548" i="2" s="1"/>
  <c r="N6549" i="2"/>
  <c r="O6549" i="2"/>
  <c r="P6549" i="2" s="1"/>
  <c r="O6552" i="2"/>
  <c r="P6552" i="2" s="1"/>
  <c r="N6553" i="2"/>
  <c r="O6553" i="2"/>
  <c r="P6553" i="2" s="1"/>
  <c r="O6556" i="2"/>
  <c r="P6556" i="2" s="1"/>
  <c r="N6557" i="2"/>
  <c r="O6557" i="2"/>
  <c r="P6557" i="2" s="1"/>
  <c r="O6560" i="2"/>
  <c r="P6560" i="2" s="1"/>
  <c r="N6561" i="2"/>
  <c r="O6561" i="2"/>
  <c r="P6561" i="2" s="1"/>
  <c r="O6564" i="2"/>
  <c r="P6564" i="2" s="1"/>
  <c r="N6565" i="2"/>
  <c r="O6565" i="2"/>
  <c r="P6565" i="2" s="1"/>
  <c r="O6568" i="2"/>
  <c r="P6568" i="2" s="1"/>
  <c r="N6569" i="2"/>
  <c r="O6569" i="2"/>
  <c r="P6569" i="2" s="1"/>
  <c r="O6572" i="2"/>
  <c r="P6572" i="2" s="1"/>
  <c r="N6573" i="2"/>
  <c r="O6573" i="2"/>
  <c r="P6573" i="2" s="1"/>
  <c r="O6576" i="2"/>
  <c r="P6576" i="2" s="1"/>
  <c r="N6577" i="2"/>
  <c r="O6577" i="2"/>
  <c r="P6577" i="2" s="1"/>
  <c r="O6580" i="2"/>
  <c r="P6580" i="2" s="1"/>
  <c r="N6581" i="2"/>
  <c r="O6581" i="2"/>
  <c r="P6581" i="2" s="1"/>
  <c r="O6584" i="2"/>
  <c r="P6584" i="2" s="1"/>
  <c r="N6585" i="2"/>
  <c r="O6585" i="2"/>
  <c r="P6585" i="2" s="1"/>
  <c r="O6588" i="2"/>
  <c r="P6588" i="2" s="1"/>
  <c r="N6589" i="2"/>
  <c r="O6589" i="2"/>
  <c r="P6589" i="2" s="1"/>
  <c r="O6592" i="2"/>
  <c r="P6592" i="2" s="1"/>
  <c r="N6593" i="2"/>
  <c r="O6593" i="2"/>
  <c r="P6593" i="2" s="1"/>
  <c r="O6596" i="2"/>
  <c r="P6596" i="2" s="1"/>
  <c r="N6597" i="2"/>
  <c r="O6597" i="2"/>
  <c r="P6597" i="2" s="1"/>
  <c r="O6600" i="2"/>
  <c r="P6600" i="2" s="1"/>
  <c r="N6601" i="2"/>
  <c r="O6601" i="2"/>
  <c r="P6601" i="2" s="1"/>
  <c r="O6604" i="2"/>
  <c r="P6604" i="2" s="1"/>
  <c r="N6605" i="2"/>
  <c r="O6605" i="2"/>
  <c r="P6605" i="2" s="1"/>
  <c r="O6608" i="2"/>
  <c r="P6608" i="2" s="1"/>
  <c r="N6609" i="2"/>
  <c r="O6609" i="2"/>
  <c r="P6609" i="2" s="1"/>
  <c r="O6612" i="2"/>
  <c r="P6612" i="2" s="1"/>
  <c r="N6613" i="2"/>
  <c r="O6613" i="2"/>
  <c r="P6613" i="2" s="1"/>
  <c r="O6616" i="2"/>
  <c r="P6616" i="2" s="1"/>
  <c r="N6617" i="2"/>
  <c r="O6617" i="2"/>
  <c r="P6617" i="2" s="1"/>
  <c r="O6620" i="2"/>
  <c r="P6620" i="2" s="1"/>
  <c r="N6621" i="2"/>
  <c r="O6621" i="2"/>
  <c r="P6621" i="2" s="1"/>
  <c r="O6624" i="2"/>
  <c r="P6624" i="2" s="1"/>
  <c r="N6625" i="2"/>
  <c r="O6625" i="2"/>
  <c r="P6625" i="2" s="1"/>
  <c r="O6628" i="2"/>
  <c r="P6628" i="2" s="1"/>
  <c r="N6629" i="2"/>
  <c r="O6629" i="2"/>
  <c r="P6629" i="2" s="1"/>
  <c r="O6632" i="2"/>
  <c r="P6632" i="2" s="1"/>
  <c r="N6633" i="2"/>
  <c r="O6633" i="2"/>
  <c r="P6633" i="2" s="1"/>
  <c r="O6636" i="2"/>
  <c r="P6636" i="2" s="1"/>
  <c r="N6637" i="2"/>
  <c r="O6637" i="2"/>
  <c r="P6637" i="2" s="1"/>
  <c r="O6640" i="2"/>
  <c r="P6640" i="2" s="1"/>
  <c r="N6641" i="2"/>
  <c r="O6641" i="2"/>
  <c r="P6641" i="2" s="1"/>
  <c r="O6644" i="2"/>
  <c r="P6644" i="2" s="1"/>
  <c r="N6645" i="2"/>
  <c r="O6645" i="2"/>
  <c r="P6645" i="2" s="1"/>
  <c r="O6648" i="2"/>
  <c r="P6648" i="2" s="1"/>
  <c r="N6649" i="2"/>
  <c r="O6649" i="2"/>
  <c r="P6649" i="2" s="1"/>
  <c r="O6652" i="2"/>
  <c r="P6652" i="2" s="1"/>
  <c r="N6653" i="2"/>
  <c r="O6653" i="2"/>
  <c r="P6653" i="2" s="1"/>
  <c r="O6656" i="2"/>
  <c r="P6656" i="2" s="1"/>
  <c r="N6657" i="2"/>
  <c r="O6657" i="2"/>
  <c r="P6657" i="2" s="1"/>
  <c r="O6660" i="2"/>
  <c r="P6660" i="2" s="1"/>
  <c r="N6661" i="2"/>
  <c r="O6661" i="2"/>
  <c r="P6661" i="2" s="1"/>
  <c r="O6664" i="2"/>
  <c r="P6664" i="2" s="1"/>
  <c r="N6665" i="2"/>
  <c r="O6665" i="2"/>
  <c r="P6665" i="2" s="1"/>
  <c r="O6668" i="2"/>
  <c r="P6668" i="2" s="1"/>
  <c r="N6669" i="2"/>
  <c r="O6669" i="2"/>
  <c r="P6669" i="2" s="1"/>
  <c r="O6672" i="2"/>
  <c r="P6672" i="2" s="1"/>
  <c r="N6673" i="2"/>
  <c r="O6673" i="2"/>
  <c r="P6673" i="2" s="1"/>
  <c r="O6676" i="2"/>
  <c r="P6676" i="2" s="1"/>
  <c r="N6677" i="2"/>
  <c r="O6677" i="2"/>
  <c r="P6677" i="2" s="1"/>
  <c r="O6680" i="2"/>
  <c r="P6680" i="2" s="1"/>
  <c r="N6681" i="2"/>
  <c r="O6681" i="2"/>
  <c r="P6681" i="2" s="1"/>
  <c r="O6684" i="2"/>
  <c r="P6684" i="2" s="1"/>
  <c r="N6685" i="2"/>
  <c r="O6685" i="2"/>
  <c r="P6685" i="2" s="1"/>
  <c r="O6688" i="2"/>
  <c r="P6688" i="2" s="1"/>
  <c r="N6689" i="2"/>
  <c r="O6689" i="2"/>
  <c r="P6689" i="2" s="1"/>
  <c r="O6692" i="2"/>
  <c r="P6692" i="2" s="1"/>
  <c r="N6693" i="2"/>
  <c r="O6693" i="2"/>
  <c r="P6693" i="2" s="1"/>
  <c r="O6696" i="2"/>
  <c r="P6696" i="2" s="1"/>
  <c r="N6697" i="2"/>
  <c r="O6697" i="2"/>
  <c r="P6697" i="2" s="1"/>
  <c r="O6700" i="2"/>
  <c r="P6700" i="2" s="1"/>
  <c r="N6701" i="2"/>
  <c r="O6701" i="2"/>
  <c r="P6701" i="2" s="1"/>
  <c r="O6704" i="2"/>
  <c r="P6704" i="2" s="1"/>
  <c r="N6705" i="2"/>
  <c r="O6705" i="2"/>
  <c r="P6705" i="2" s="1"/>
  <c r="O6708" i="2"/>
  <c r="P6708" i="2" s="1"/>
  <c r="N6709" i="2"/>
  <c r="O6709" i="2"/>
  <c r="P6709" i="2" s="1"/>
  <c r="O6712" i="2"/>
  <c r="P6712" i="2" s="1"/>
  <c r="N6713" i="2"/>
  <c r="O6713" i="2"/>
  <c r="P6713" i="2" s="1"/>
  <c r="O6716" i="2"/>
  <c r="P6716" i="2" s="1"/>
  <c r="N6717" i="2"/>
  <c r="O6717" i="2"/>
  <c r="P6717" i="2" s="1"/>
  <c r="O6720" i="2"/>
  <c r="P6720" i="2" s="1"/>
  <c r="N6721" i="2"/>
  <c r="O6721" i="2"/>
  <c r="P6721" i="2" s="1"/>
  <c r="O6724" i="2"/>
  <c r="P6724" i="2" s="1"/>
  <c r="N6725" i="2"/>
  <c r="O6725" i="2"/>
  <c r="P6725" i="2" s="1"/>
  <c r="O6728" i="2"/>
  <c r="P6728" i="2" s="1"/>
  <c r="N6729" i="2"/>
  <c r="O6729" i="2"/>
  <c r="P6729" i="2" s="1"/>
  <c r="O6732" i="2"/>
  <c r="P6732" i="2" s="1"/>
  <c r="N6733" i="2"/>
  <c r="O6733" i="2"/>
  <c r="P6733" i="2" s="1"/>
  <c r="O6736" i="2"/>
  <c r="P6736" i="2" s="1"/>
  <c r="N6737" i="2"/>
  <c r="O6737" i="2"/>
  <c r="P6737" i="2" s="1"/>
  <c r="O6740" i="2"/>
  <c r="P6740" i="2" s="1"/>
  <c r="N6741" i="2"/>
  <c r="O6741" i="2"/>
  <c r="P6741" i="2" s="1"/>
  <c r="O6744" i="2"/>
  <c r="P6744" i="2" s="1"/>
  <c r="N6745" i="2"/>
  <c r="O6745" i="2"/>
  <c r="P6745" i="2" s="1"/>
  <c r="O6748" i="2"/>
  <c r="P6748" i="2" s="1"/>
  <c r="N6749" i="2"/>
  <c r="O6749" i="2"/>
  <c r="P6749" i="2" s="1"/>
  <c r="O6752" i="2"/>
  <c r="P6752" i="2" s="1"/>
  <c r="N6753" i="2"/>
  <c r="O6753" i="2"/>
  <c r="P6753" i="2" s="1"/>
  <c r="O6756" i="2"/>
  <c r="P6756" i="2" s="1"/>
  <c r="N6757" i="2"/>
  <c r="O6757" i="2"/>
  <c r="P6757" i="2" s="1"/>
  <c r="O6760" i="2"/>
  <c r="P6760" i="2" s="1"/>
  <c r="N6761" i="2"/>
  <c r="O6761" i="2"/>
  <c r="P6761" i="2" s="1"/>
  <c r="O6764" i="2"/>
  <c r="P6764" i="2" s="1"/>
  <c r="N6765" i="2"/>
  <c r="O6765" i="2"/>
  <c r="P6765" i="2" s="1"/>
  <c r="O6768" i="2"/>
  <c r="P6768" i="2" s="1"/>
  <c r="N6769" i="2"/>
  <c r="O6769" i="2"/>
  <c r="P6769" i="2" s="1"/>
  <c r="O6772" i="2"/>
  <c r="P6772" i="2" s="1"/>
  <c r="N6773" i="2"/>
  <c r="O6773" i="2"/>
  <c r="P6773" i="2" s="1"/>
  <c r="O6776" i="2"/>
  <c r="P6776" i="2" s="1"/>
  <c r="N6777" i="2"/>
  <c r="O6777" i="2"/>
  <c r="P6777" i="2" s="1"/>
  <c r="O6778" i="2"/>
  <c r="P6778" i="2" s="1"/>
  <c r="N6778" i="2"/>
  <c r="O6782" i="2"/>
  <c r="P6782" i="2" s="1"/>
  <c r="N6782" i="2"/>
  <c r="O6786" i="2"/>
  <c r="P6786" i="2" s="1"/>
  <c r="N6786" i="2"/>
  <c r="O6790" i="2"/>
  <c r="P6790" i="2" s="1"/>
  <c r="N6790" i="2"/>
  <c r="O6794" i="2"/>
  <c r="P6794" i="2" s="1"/>
  <c r="N6794" i="2"/>
  <c r="O6798" i="2"/>
  <c r="P6798" i="2" s="1"/>
  <c r="N6798" i="2"/>
  <c r="O6802" i="2"/>
  <c r="P6802" i="2" s="1"/>
  <c r="N6802" i="2"/>
  <c r="O6806" i="2"/>
  <c r="P6806" i="2" s="1"/>
  <c r="N6806" i="2"/>
  <c r="O6810" i="2"/>
  <c r="P6810" i="2" s="1"/>
  <c r="N6810" i="2"/>
  <c r="O6814" i="2"/>
  <c r="P6814" i="2" s="1"/>
  <c r="N6814" i="2"/>
  <c r="O6818" i="2"/>
  <c r="P6818" i="2" s="1"/>
  <c r="N6818" i="2"/>
  <c r="O6822" i="2"/>
  <c r="P6822" i="2" s="1"/>
  <c r="N6822" i="2"/>
  <c r="O6826" i="2"/>
  <c r="P6826" i="2" s="1"/>
  <c r="N6826" i="2"/>
  <c r="O6830" i="2"/>
  <c r="P6830" i="2" s="1"/>
  <c r="N6830" i="2"/>
  <c r="O6834" i="2"/>
  <c r="P6834" i="2" s="1"/>
  <c r="N6834" i="2"/>
  <c r="O6838" i="2"/>
  <c r="P6838" i="2" s="1"/>
  <c r="N6838" i="2"/>
  <c r="O6842" i="2"/>
  <c r="P6842" i="2" s="1"/>
  <c r="N6842" i="2"/>
  <c r="O6846" i="2"/>
  <c r="P6846" i="2" s="1"/>
  <c r="N6846" i="2"/>
  <c r="O6850" i="2"/>
  <c r="P6850" i="2" s="1"/>
  <c r="N6850" i="2"/>
  <c r="O6854" i="2"/>
  <c r="P6854" i="2" s="1"/>
  <c r="N6854" i="2"/>
  <c r="O6858" i="2"/>
  <c r="P6858" i="2" s="1"/>
  <c r="N6858" i="2"/>
  <c r="O6862" i="2"/>
  <c r="P6862" i="2" s="1"/>
  <c r="N6862" i="2"/>
  <c r="O6866" i="2"/>
  <c r="P6866" i="2" s="1"/>
  <c r="N6866" i="2"/>
  <c r="O6870" i="2"/>
  <c r="P6870" i="2" s="1"/>
  <c r="N6870" i="2"/>
  <c r="O6874" i="2"/>
  <c r="P6874" i="2" s="1"/>
  <c r="N6874" i="2"/>
  <c r="O6878" i="2"/>
  <c r="P6878" i="2" s="1"/>
  <c r="N6878" i="2"/>
  <c r="O6882" i="2"/>
  <c r="P6882" i="2" s="1"/>
  <c r="N6882" i="2"/>
  <c r="O6886" i="2"/>
  <c r="P6886" i="2" s="1"/>
  <c r="N6886" i="2"/>
  <c r="O6890" i="2"/>
  <c r="P6890" i="2" s="1"/>
  <c r="N6890" i="2"/>
  <c r="O6894" i="2"/>
  <c r="P6894" i="2" s="1"/>
  <c r="N6894" i="2"/>
  <c r="O6898" i="2"/>
  <c r="P6898" i="2" s="1"/>
  <c r="N6898" i="2"/>
  <c r="O6902" i="2"/>
  <c r="P6902" i="2" s="1"/>
  <c r="N6902" i="2"/>
  <c r="O6906" i="2"/>
  <c r="P6906" i="2" s="1"/>
  <c r="N6906" i="2"/>
  <c r="O6910" i="2"/>
  <c r="P6910" i="2" s="1"/>
  <c r="N6910" i="2"/>
  <c r="O6914" i="2"/>
  <c r="P6914" i="2" s="1"/>
  <c r="N6914" i="2"/>
  <c r="O6918" i="2"/>
  <c r="P6918" i="2" s="1"/>
  <c r="N6918" i="2"/>
  <c r="O6922" i="2"/>
  <c r="P6922" i="2" s="1"/>
  <c r="N6922" i="2"/>
  <c r="O6926" i="2"/>
  <c r="P6926" i="2" s="1"/>
  <c r="N6926" i="2"/>
  <c r="O6930" i="2"/>
  <c r="P6930" i="2" s="1"/>
  <c r="N6930" i="2"/>
  <c r="O6934" i="2"/>
  <c r="P6934" i="2" s="1"/>
  <c r="N6934" i="2"/>
  <c r="O6938" i="2"/>
  <c r="P6938" i="2" s="1"/>
  <c r="N6938" i="2"/>
  <c r="O6942" i="2"/>
  <c r="P6942" i="2" s="1"/>
  <c r="N6942" i="2"/>
  <c r="O6946" i="2"/>
  <c r="P6946" i="2" s="1"/>
  <c r="N6946" i="2"/>
  <c r="O6950" i="2"/>
  <c r="P6950" i="2" s="1"/>
  <c r="N6950" i="2"/>
  <c r="O6954" i="2"/>
  <c r="P6954" i="2" s="1"/>
  <c r="N6954" i="2"/>
  <c r="O6958" i="2"/>
  <c r="P6958" i="2" s="1"/>
  <c r="N6958" i="2"/>
  <c r="O6962" i="2"/>
  <c r="P6962" i="2" s="1"/>
  <c r="N6962" i="2"/>
  <c r="O6966" i="2"/>
  <c r="P6966" i="2" s="1"/>
  <c r="N6966" i="2"/>
  <c r="O6970" i="2"/>
  <c r="P6970" i="2" s="1"/>
  <c r="N6970" i="2"/>
  <c r="O6974" i="2"/>
  <c r="P6974" i="2" s="1"/>
  <c r="N6974" i="2"/>
  <c r="O6978" i="2"/>
  <c r="P6978" i="2" s="1"/>
  <c r="N6978" i="2"/>
  <c r="O6982" i="2"/>
  <c r="P6982" i="2" s="1"/>
  <c r="N6982" i="2"/>
  <c r="O6986" i="2"/>
  <c r="P6986" i="2" s="1"/>
  <c r="N6986" i="2"/>
  <c r="O6990" i="2"/>
  <c r="P6990" i="2" s="1"/>
  <c r="N6990" i="2"/>
  <c r="O6994" i="2"/>
  <c r="P6994" i="2" s="1"/>
  <c r="N6994" i="2"/>
  <c r="O6998" i="2"/>
  <c r="P6998" i="2" s="1"/>
  <c r="N6998" i="2"/>
  <c r="O7002" i="2"/>
  <c r="P7002" i="2" s="1"/>
  <c r="N7002" i="2"/>
  <c r="O7006" i="2"/>
  <c r="P7006" i="2" s="1"/>
  <c r="N7006" i="2"/>
  <c r="O7010" i="2"/>
  <c r="P7010" i="2" s="1"/>
  <c r="N7010" i="2"/>
  <c r="O7014" i="2"/>
  <c r="P7014" i="2" s="1"/>
  <c r="N7014" i="2"/>
  <c r="O7018" i="2"/>
  <c r="P7018" i="2" s="1"/>
  <c r="N7018" i="2"/>
  <c r="O7022" i="2"/>
  <c r="P7022" i="2" s="1"/>
  <c r="N7022" i="2"/>
  <c r="O7026" i="2"/>
  <c r="P7026" i="2" s="1"/>
  <c r="N7026" i="2"/>
  <c r="O7030" i="2"/>
  <c r="P7030" i="2" s="1"/>
  <c r="N7030" i="2"/>
  <c r="O7034" i="2"/>
  <c r="P7034" i="2" s="1"/>
  <c r="N7034" i="2"/>
  <c r="O7038" i="2"/>
  <c r="P7038" i="2" s="1"/>
  <c r="N7038" i="2"/>
  <c r="O7042" i="2"/>
  <c r="P7042" i="2" s="1"/>
  <c r="N7042" i="2"/>
  <c r="O7046" i="2"/>
  <c r="P7046" i="2" s="1"/>
  <c r="N7046" i="2"/>
  <c r="O7050" i="2"/>
  <c r="P7050" i="2" s="1"/>
  <c r="N7050" i="2"/>
  <c r="O7054" i="2"/>
  <c r="P7054" i="2" s="1"/>
  <c r="N7054" i="2"/>
  <c r="O7058" i="2"/>
  <c r="P7058" i="2" s="1"/>
  <c r="N7058" i="2"/>
  <c r="O7062" i="2"/>
  <c r="P7062" i="2" s="1"/>
  <c r="N7062" i="2"/>
  <c r="O7066" i="2"/>
  <c r="P7066" i="2" s="1"/>
  <c r="N7066" i="2"/>
  <c r="O7070" i="2"/>
  <c r="P7070" i="2" s="1"/>
  <c r="N7070" i="2"/>
  <c r="O7074" i="2"/>
  <c r="P7074" i="2" s="1"/>
  <c r="N7074" i="2"/>
  <c r="O7078" i="2"/>
  <c r="P7078" i="2" s="1"/>
  <c r="N7078" i="2"/>
  <c r="O7082" i="2"/>
  <c r="P7082" i="2" s="1"/>
  <c r="N7082" i="2"/>
  <c r="O7086" i="2"/>
  <c r="P7086" i="2" s="1"/>
  <c r="N7086" i="2"/>
  <c r="O7090" i="2"/>
  <c r="P7090" i="2" s="1"/>
  <c r="N7090" i="2"/>
  <c r="O7094" i="2"/>
  <c r="P7094" i="2" s="1"/>
  <c r="N7094" i="2"/>
  <c r="O7098" i="2"/>
  <c r="P7098" i="2" s="1"/>
  <c r="N7098" i="2"/>
  <c r="O7102" i="2"/>
  <c r="P7102" i="2" s="1"/>
  <c r="N7102" i="2"/>
  <c r="O7106" i="2"/>
  <c r="P7106" i="2" s="1"/>
  <c r="N7106" i="2"/>
  <c r="O7110" i="2"/>
  <c r="P7110" i="2" s="1"/>
  <c r="N7110" i="2"/>
  <c r="O7114" i="2"/>
  <c r="P7114" i="2" s="1"/>
  <c r="N7114" i="2"/>
  <c r="O7118" i="2"/>
  <c r="P7118" i="2" s="1"/>
  <c r="N7118" i="2"/>
  <c r="O7122" i="2"/>
  <c r="P7122" i="2" s="1"/>
  <c r="N7122" i="2"/>
  <c r="O7126" i="2"/>
  <c r="P7126" i="2" s="1"/>
  <c r="N7126" i="2"/>
  <c r="O7130" i="2"/>
  <c r="P7130" i="2" s="1"/>
  <c r="N7130" i="2"/>
  <c r="O7134" i="2"/>
  <c r="P7134" i="2" s="1"/>
  <c r="N7134" i="2"/>
  <c r="O7138" i="2"/>
  <c r="P7138" i="2" s="1"/>
  <c r="N7138" i="2"/>
  <c r="O7142" i="2"/>
  <c r="P7142" i="2" s="1"/>
  <c r="N7142" i="2"/>
  <c r="O7146" i="2"/>
  <c r="P7146" i="2" s="1"/>
  <c r="N7146" i="2"/>
  <c r="O7150" i="2"/>
  <c r="P7150" i="2" s="1"/>
  <c r="N7150" i="2"/>
  <c r="O7154" i="2"/>
  <c r="P7154" i="2" s="1"/>
  <c r="N7154" i="2"/>
  <c r="O7158" i="2"/>
  <c r="P7158" i="2" s="1"/>
  <c r="N7158" i="2"/>
  <c r="O7162" i="2"/>
  <c r="P7162" i="2" s="1"/>
  <c r="N7162" i="2"/>
  <c r="O7166" i="2"/>
  <c r="P7166" i="2" s="1"/>
  <c r="N7166" i="2"/>
  <c r="O7170" i="2"/>
  <c r="P7170" i="2" s="1"/>
  <c r="N7170" i="2"/>
  <c r="O7174" i="2"/>
  <c r="P7174" i="2" s="1"/>
  <c r="N7174" i="2"/>
  <c r="O7178" i="2"/>
  <c r="P7178" i="2" s="1"/>
  <c r="N7178" i="2"/>
  <c r="O7182" i="2"/>
  <c r="P7182" i="2" s="1"/>
  <c r="N7182" i="2"/>
  <c r="O7186" i="2"/>
  <c r="P7186" i="2" s="1"/>
  <c r="N7186" i="2"/>
  <c r="O7190" i="2"/>
  <c r="P7190" i="2" s="1"/>
  <c r="N7190" i="2"/>
  <c r="O7194" i="2"/>
  <c r="P7194" i="2" s="1"/>
  <c r="N7194" i="2"/>
  <c r="O7198" i="2"/>
  <c r="P7198" i="2" s="1"/>
  <c r="N7198" i="2"/>
  <c r="O7202" i="2"/>
  <c r="P7202" i="2" s="1"/>
  <c r="N7202" i="2"/>
  <c r="O7206" i="2"/>
  <c r="P7206" i="2" s="1"/>
  <c r="N7206" i="2"/>
  <c r="O7210" i="2"/>
  <c r="P7210" i="2" s="1"/>
  <c r="N7210" i="2"/>
  <c r="O7214" i="2"/>
  <c r="P7214" i="2" s="1"/>
  <c r="N7214" i="2"/>
  <c r="O7218" i="2"/>
  <c r="P7218" i="2" s="1"/>
  <c r="N7218" i="2"/>
  <c r="O7222" i="2"/>
  <c r="P7222" i="2" s="1"/>
  <c r="N7222" i="2"/>
  <c r="O7226" i="2"/>
  <c r="P7226" i="2" s="1"/>
  <c r="N7226" i="2"/>
  <c r="O7230" i="2"/>
  <c r="P7230" i="2" s="1"/>
  <c r="N7230" i="2"/>
  <c r="O7234" i="2"/>
  <c r="P7234" i="2" s="1"/>
  <c r="N7234" i="2"/>
  <c r="O7238" i="2"/>
  <c r="P7238" i="2" s="1"/>
  <c r="N7238" i="2"/>
  <c r="O7242" i="2"/>
  <c r="P7242" i="2" s="1"/>
  <c r="N7242" i="2"/>
  <c r="O7246" i="2"/>
  <c r="P7246" i="2" s="1"/>
  <c r="N7246" i="2"/>
  <c r="O7250" i="2"/>
  <c r="P7250" i="2" s="1"/>
  <c r="N7250" i="2"/>
  <c r="O7254" i="2"/>
  <c r="P7254" i="2" s="1"/>
  <c r="N7254" i="2"/>
  <c r="O7258" i="2"/>
  <c r="P7258" i="2" s="1"/>
  <c r="N7258" i="2"/>
  <c r="O7262" i="2"/>
  <c r="P7262" i="2" s="1"/>
  <c r="N7262" i="2"/>
  <c r="O7266" i="2"/>
  <c r="P7266" i="2" s="1"/>
  <c r="N7266" i="2"/>
  <c r="O7270" i="2"/>
  <c r="P7270" i="2" s="1"/>
  <c r="N7270" i="2"/>
  <c r="O7274" i="2"/>
  <c r="P7274" i="2" s="1"/>
  <c r="N7274" i="2"/>
  <c r="O7278" i="2"/>
  <c r="P7278" i="2" s="1"/>
  <c r="N7278" i="2"/>
  <c r="O7282" i="2"/>
  <c r="P7282" i="2" s="1"/>
  <c r="N7282" i="2"/>
  <c r="O7286" i="2"/>
  <c r="P7286" i="2" s="1"/>
  <c r="N7286" i="2"/>
  <c r="O7290" i="2"/>
  <c r="P7290" i="2" s="1"/>
  <c r="N7290" i="2"/>
  <c r="O7294" i="2"/>
  <c r="P7294" i="2" s="1"/>
  <c r="N7294" i="2"/>
  <c r="O7298" i="2"/>
  <c r="P7298" i="2" s="1"/>
  <c r="N7298" i="2"/>
  <c r="O7302" i="2"/>
  <c r="P7302" i="2" s="1"/>
  <c r="N7302" i="2"/>
  <c r="O7306" i="2"/>
  <c r="P7306" i="2" s="1"/>
  <c r="N7306" i="2"/>
  <c r="O7310" i="2"/>
  <c r="P7310" i="2" s="1"/>
  <c r="N7310" i="2"/>
  <c r="O7314" i="2"/>
  <c r="P7314" i="2" s="1"/>
  <c r="N7314" i="2"/>
  <c r="O7318" i="2"/>
  <c r="P7318" i="2" s="1"/>
  <c r="N7318" i="2"/>
  <c r="O7322" i="2"/>
  <c r="P7322" i="2" s="1"/>
  <c r="N7322" i="2"/>
  <c r="O7326" i="2"/>
  <c r="P7326" i="2" s="1"/>
  <c r="N7326" i="2"/>
  <c r="O7330" i="2"/>
  <c r="P7330" i="2" s="1"/>
  <c r="N7330" i="2"/>
  <c r="O7334" i="2"/>
  <c r="P7334" i="2" s="1"/>
  <c r="N7334" i="2"/>
  <c r="O7338" i="2"/>
  <c r="P7338" i="2" s="1"/>
  <c r="N7338" i="2"/>
  <c r="O7342" i="2"/>
  <c r="P7342" i="2" s="1"/>
  <c r="N7342" i="2"/>
  <c r="O7346" i="2"/>
  <c r="P7346" i="2" s="1"/>
  <c r="N7346" i="2"/>
  <c r="O7350" i="2"/>
  <c r="P7350" i="2" s="1"/>
  <c r="N7350" i="2"/>
  <c r="O7354" i="2"/>
  <c r="P7354" i="2" s="1"/>
  <c r="N7354" i="2"/>
  <c r="O7358" i="2"/>
  <c r="P7358" i="2" s="1"/>
  <c r="N7358" i="2"/>
  <c r="O7362" i="2"/>
  <c r="P7362" i="2" s="1"/>
  <c r="N7362" i="2"/>
  <c r="O7366" i="2"/>
  <c r="P7366" i="2" s="1"/>
  <c r="N7366" i="2"/>
  <c r="O7370" i="2"/>
  <c r="P7370" i="2" s="1"/>
  <c r="N7370" i="2"/>
  <c r="O7374" i="2"/>
  <c r="P7374" i="2" s="1"/>
  <c r="N7374" i="2"/>
  <c r="O7378" i="2"/>
  <c r="P7378" i="2" s="1"/>
  <c r="N7378" i="2"/>
  <c r="O7382" i="2"/>
  <c r="P7382" i="2" s="1"/>
  <c r="N7382" i="2"/>
  <c r="O7386" i="2"/>
  <c r="P7386" i="2" s="1"/>
  <c r="N7386" i="2"/>
  <c r="O7390" i="2"/>
  <c r="P7390" i="2" s="1"/>
  <c r="N7390" i="2"/>
  <c r="O7394" i="2"/>
  <c r="P7394" i="2" s="1"/>
  <c r="N7394" i="2"/>
  <c r="O7398" i="2"/>
  <c r="P7398" i="2" s="1"/>
  <c r="N7398" i="2"/>
  <c r="O7402" i="2"/>
  <c r="P7402" i="2" s="1"/>
  <c r="N7402" i="2"/>
  <c r="O7406" i="2"/>
  <c r="P7406" i="2" s="1"/>
  <c r="N7406" i="2"/>
  <c r="O7410" i="2"/>
  <c r="P7410" i="2" s="1"/>
  <c r="N7410" i="2"/>
  <c r="O7414" i="2"/>
  <c r="P7414" i="2" s="1"/>
  <c r="N7414" i="2"/>
  <c r="O7418" i="2"/>
  <c r="P7418" i="2" s="1"/>
  <c r="N7418" i="2"/>
  <c r="O7422" i="2"/>
  <c r="P7422" i="2" s="1"/>
  <c r="N7422" i="2"/>
  <c r="O7426" i="2"/>
  <c r="P7426" i="2" s="1"/>
  <c r="N7426" i="2"/>
  <c r="O7430" i="2"/>
  <c r="P7430" i="2" s="1"/>
  <c r="N7430" i="2"/>
  <c r="O7434" i="2"/>
  <c r="P7434" i="2" s="1"/>
  <c r="N7434" i="2"/>
  <c r="O7438" i="2"/>
  <c r="P7438" i="2" s="1"/>
  <c r="N7438" i="2"/>
  <c r="O7442" i="2"/>
  <c r="P7442" i="2" s="1"/>
  <c r="N7442" i="2"/>
  <c r="O7446" i="2"/>
  <c r="P7446" i="2" s="1"/>
  <c r="N7446" i="2"/>
  <c r="O7450" i="2"/>
  <c r="P7450" i="2" s="1"/>
  <c r="N7450" i="2"/>
  <c r="O7454" i="2"/>
  <c r="P7454" i="2" s="1"/>
  <c r="N7454" i="2"/>
  <c r="O7458" i="2"/>
  <c r="P7458" i="2" s="1"/>
  <c r="N7458" i="2"/>
  <c r="O7462" i="2"/>
  <c r="P7462" i="2" s="1"/>
  <c r="N7462" i="2"/>
  <c r="O7466" i="2"/>
  <c r="P7466" i="2" s="1"/>
  <c r="N7466" i="2"/>
  <c r="O7470" i="2"/>
  <c r="P7470" i="2" s="1"/>
  <c r="N7470" i="2"/>
  <c r="O7474" i="2"/>
  <c r="P7474" i="2" s="1"/>
  <c r="N7474" i="2"/>
  <c r="O7478" i="2"/>
  <c r="P7478" i="2" s="1"/>
  <c r="N7478" i="2"/>
  <c r="O7482" i="2"/>
  <c r="P7482" i="2" s="1"/>
  <c r="N7482" i="2"/>
  <c r="O7486" i="2"/>
  <c r="P7486" i="2" s="1"/>
  <c r="N7486" i="2"/>
  <c r="O7490" i="2"/>
  <c r="P7490" i="2" s="1"/>
  <c r="N7490" i="2"/>
  <c r="O7494" i="2"/>
  <c r="P7494" i="2" s="1"/>
  <c r="N7494" i="2"/>
  <c r="O7498" i="2"/>
  <c r="P7498" i="2" s="1"/>
  <c r="N7498" i="2"/>
  <c r="O7502" i="2"/>
  <c r="P7502" i="2" s="1"/>
  <c r="N7502" i="2"/>
  <c r="O7506" i="2"/>
  <c r="P7506" i="2" s="1"/>
  <c r="N7506" i="2"/>
  <c r="O7510" i="2"/>
  <c r="P7510" i="2" s="1"/>
  <c r="N7510" i="2"/>
  <c r="O7514" i="2"/>
  <c r="P7514" i="2" s="1"/>
  <c r="N7514" i="2"/>
  <c r="O7518" i="2"/>
  <c r="P7518" i="2" s="1"/>
  <c r="N7518" i="2"/>
  <c r="O7522" i="2"/>
  <c r="P7522" i="2" s="1"/>
  <c r="N7522" i="2"/>
  <c r="O7526" i="2"/>
  <c r="P7526" i="2" s="1"/>
  <c r="N7526" i="2"/>
  <c r="O7530" i="2"/>
  <c r="P7530" i="2" s="1"/>
  <c r="N7530" i="2"/>
  <c r="O7534" i="2"/>
  <c r="P7534" i="2" s="1"/>
  <c r="N7534" i="2"/>
  <c r="O7538" i="2"/>
  <c r="P7538" i="2" s="1"/>
  <c r="N7538" i="2"/>
  <c r="O7542" i="2"/>
  <c r="P7542" i="2" s="1"/>
  <c r="N7542" i="2"/>
  <c r="O7546" i="2"/>
  <c r="P7546" i="2" s="1"/>
  <c r="N7546" i="2"/>
  <c r="O7550" i="2"/>
  <c r="P7550" i="2" s="1"/>
  <c r="N7550" i="2"/>
  <c r="O7554" i="2"/>
  <c r="P7554" i="2" s="1"/>
  <c r="N7554" i="2"/>
  <c r="O7558" i="2"/>
  <c r="P7558" i="2" s="1"/>
  <c r="N7558" i="2"/>
  <c r="O7562" i="2"/>
  <c r="P7562" i="2" s="1"/>
  <c r="N7562" i="2"/>
  <c r="O7566" i="2"/>
  <c r="P7566" i="2" s="1"/>
  <c r="N7566" i="2"/>
  <c r="O7570" i="2"/>
  <c r="P7570" i="2" s="1"/>
  <c r="N7570" i="2"/>
  <c r="O7574" i="2"/>
  <c r="P7574" i="2" s="1"/>
  <c r="N7574" i="2"/>
  <c r="O7578" i="2"/>
  <c r="P7578" i="2" s="1"/>
  <c r="N7578" i="2"/>
  <c r="O7582" i="2"/>
  <c r="P7582" i="2" s="1"/>
  <c r="N7582" i="2"/>
  <c r="O7586" i="2"/>
  <c r="P7586" i="2" s="1"/>
  <c r="N7586" i="2"/>
  <c r="O7590" i="2"/>
  <c r="P7590" i="2" s="1"/>
  <c r="N7590" i="2"/>
  <c r="O7594" i="2"/>
  <c r="P7594" i="2" s="1"/>
  <c r="N7594" i="2"/>
  <c r="O7598" i="2"/>
  <c r="P7598" i="2" s="1"/>
  <c r="N7598" i="2"/>
  <c r="O7602" i="2"/>
  <c r="P7602" i="2" s="1"/>
  <c r="N7602" i="2"/>
  <c r="O7606" i="2"/>
  <c r="P7606" i="2" s="1"/>
  <c r="N7606" i="2"/>
  <c r="O7610" i="2"/>
  <c r="P7610" i="2" s="1"/>
  <c r="N7610" i="2"/>
  <c r="O7614" i="2"/>
  <c r="P7614" i="2" s="1"/>
  <c r="N7614" i="2"/>
  <c r="O7618" i="2"/>
  <c r="P7618" i="2" s="1"/>
  <c r="N7618" i="2"/>
  <c r="O7622" i="2"/>
  <c r="P7622" i="2" s="1"/>
  <c r="N7622" i="2"/>
  <c r="O7626" i="2"/>
  <c r="P7626" i="2" s="1"/>
  <c r="N7626" i="2"/>
  <c r="O7630" i="2"/>
  <c r="P7630" i="2" s="1"/>
  <c r="N7630" i="2"/>
  <c r="O7634" i="2"/>
  <c r="P7634" i="2" s="1"/>
  <c r="N7634" i="2"/>
  <c r="O7638" i="2"/>
  <c r="P7638" i="2" s="1"/>
  <c r="N7638" i="2"/>
  <c r="O7642" i="2"/>
  <c r="P7642" i="2" s="1"/>
  <c r="N7642" i="2"/>
  <c r="O7646" i="2"/>
  <c r="P7646" i="2" s="1"/>
  <c r="N7646" i="2"/>
  <c r="O7650" i="2"/>
  <c r="P7650" i="2" s="1"/>
  <c r="N7650" i="2"/>
  <c r="O7654" i="2"/>
  <c r="P7654" i="2" s="1"/>
  <c r="N7654" i="2"/>
  <c r="O7658" i="2"/>
  <c r="P7658" i="2" s="1"/>
  <c r="N7658" i="2"/>
  <c r="O7662" i="2"/>
  <c r="P7662" i="2" s="1"/>
  <c r="N7662" i="2"/>
  <c r="O7666" i="2"/>
  <c r="P7666" i="2" s="1"/>
  <c r="N7666" i="2"/>
  <c r="O7670" i="2"/>
  <c r="P7670" i="2" s="1"/>
  <c r="N7670" i="2"/>
  <c r="O7674" i="2"/>
  <c r="P7674" i="2" s="1"/>
  <c r="N7674" i="2"/>
  <c r="O7678" i="2"/>
  <c r="P7678" i="2" s="1"/>
  <c r="N7678" i="2"/>
  <c r="O7682" i="2"/>
  <c r="P7682" i="2" s="1"/>
  <c r="N7682" i="2"/>
  <c r="O7686" i="2"/>
  <c r="P7686" i="2" s="1"/>
  <c r="N7686" i="2"/>
  <c r="O7690" i="2"/>
  <c r="P7690" i="2" s="1"/>
  <c r="N7690" i="2"/>
  <c r="O7694" i="2"/>
  <c r="P7694" i="2" s="1"/>
  <c r="N7694" i="2"/>
  <c r="O7698" i="2"/>
  <c r="P7698" i="2" s="1"/>
  <c r="N7698" i="2"/>
  <c r="O7702" i="2"/>
  <c r="P7702" i="2" s="1"/>
  <c r="N7702" i="2"/>
  <c r="O7706" i="2"/>
  <c r="P7706" i="2" s="1"/>
  <c r="N7706" i="2"/>
  <c r="O7710" i="2"/>
  <c r="P7710" i="2" s="1"/>
  <c r="N7710" i="2"/>
  <c r="O7714" i="2"/>
  <c r="P7714" i="2" s="1"/>
  <c r="N7714" i="2"/>
  <c r="O7718" i="2"/>
  <c r="P7718" i="2" s="1"/>
  <c r="N7718" i="2"/>
  <c r="O7722" i="2"/>
  <c r="P7722" i="2" s="1"/>
  <c r="N7722" i="2"/>
  <c r="O7726" i="2"/>
  <c r="P7726" i="2" s="1"/>
  <c r="N7726" i="2"/>
  <c r="O7730" i="2"/>
  <c r="P7730" i="2" s="1"/>
  <c r="N7730" i="2"/>
  <c r="O7734" i="2"/>
  <c r="P7734" i="2" s="1"/>
  <c r="N7734" i="2"/>
  <c r="O7738" i="2"/>
  <c r="P7738" i="2" s="1"/>
  <c r="N7738" i="2"/>
  <c r="O7742" i="2"/>
  <c r="P7742" i="2" s="1"/>
  <c r="N7742" i="2"/>
  <c r="O7746" i="2"/>
  <c r="P7746" i="2" s="1"/>
  <c r="N7746" i="2"/>
  <c r="O7750" i="2"/>
  <c r="P7750" i="2" s="1"/>
  <c r="N7750" i="2"/>
  <c r="O7754" i="2"/>
  <c r="P7754" i="2" s="1"/>
  <c r="N7754" i="2"/>
  <c r="O7758" i="2"/>
  <c r="P7758" i="2" s="1"/>
  <c r="N7758" i="2"/>
  <c r="O7762" i="2"/>
  <c r="P7762" i="2" s="1"/>
  <c r="N7762" i="2"/>
  <c r="O7766" i="2"/>
  <c r="P7766" i="2" s="1"/>
  <c r="N7766" i="2"/>
  <c r="O7770" i="2"/>
  <c r="P7770" i="2" s="1"/>
  <c r="N7770" i="2"/>
  <c r="O7774" i="2"/>
  <c r="P7774" i="2" s="1"/>
  <c r="N7774" i="2"/>
  <c r="O7778" i="2"/>
  <c r="P7778" i="2" s="1"/>
  <c r="N7778" i="2"/>
  <c r="O7782" i="2"/>
  <c r="P7782" i="2" s="1"/>
  <c r="N7782" i="2"/>
  <c r="O7786" i="2"/>
  <c r="P7786" i="2" s="1"/>
  <c r="N7786" i="2"/>
  <c r="O7790" i="2"/>
  <c r="P7790" i="2" s="1"/>
  <c r="N7790" i="2"/>
  <c r="O7794" i="2"/>
  <c r="P7794" i="2" s="1"/>
  <c r="N7794" i="2"/>
  <c r="O7798" i="2"/>
  <c r="P7798" i="2" s="1"/>
  <c r="N7798" i="2"/>
  <c r="O7802" i="2"/>
  <c r="P7802" i="2" s="1"/>
  <c r="N7802" i="2"/>
  <c r="O7806" i="2"/>
  <c r="P7806" i="2" s="1"/>
  <c r="N7806" i="2"/>
  <c r="O7810" i="2"/>
  <c r="P7810" i="2" s="1"/>
  <c r="N7810" i="2"/>
  <c r="O7814" i="2"/>
  <c r="P7814" i="2" s="1"/>
  <c r="N7814" i="2"/>
  <c r="O7818" i="2"/>
  <c r="P7818" i="2" s="1"/>
  <c r="N7818" i="2"/>
  <c r="O7822" i="2"/>
  <c r="P7822" i="2" s="1"/>
  <c r="N7822" i="2"/>
  <c r="O7826" i="2"/>
  <c r="P7826" i="2" s="1"/>
  <c r="N7826" i="2"/>
  <c r="O7830" i="2"/>
  <c r="P7830" i="2" s="1"/>
  <c r="N7830" i="2"/>
  <c r="O7834" i="2"/>
  <c r="P7834" i="2" s="1"/>
  <c r="N7834" i="2"/>
  <c r="O7838" i="2"/>
  <c r="P7838" i="2" s="1"/>
  <c r="N7838" i="2"/>
  <c r="O7842" i="2"/>
  <c r="P7842" i="2" s="1"/>
  <c r="N7842" i="2"/>
  <c r="O7846" i="2"/>
  <c r="P7846" i="2" s="1"/>
  <c r="N7846" i="2"/>
  <c r="O7850" i="2"/>
  <c r="P7850" i="2" s="1"/>
  <c r="N7850" i="2"/>
  <c r="O7854" i="2"/>
  <c r="P7854" i="2" s="1"/>
  <c r="N7854" i="2"/>
  <c r="O7858" i="2"/>
  <c r="P7858" i="2" s="1"/>
  <c r="N7858" i="2"/>
  <c r="O7862" i="2"/>
  <c r="P7862" i="2" s="1"/>
  <c r="N7862" i="2"/>
  <c r="O7866" i="2"/>
  <c r="P7866" i="2" s="1"/>
  <c r="N7866" i="2"/>
  <c r="O7870" i="2"/>
  <c r="P7870" i="2" s="1"/>
  <c r="N7870" i="2"/>
  <c r="O7874" i="2"/>
  <c r="P7874" i="2" s="1"/>
  <c r="N7874" i="2"/>
  <c r="O7878" i="2"/>
  <c r="P7878" i="2" s="1"/>
  <c r="N7878" i="2"/>
  <c r="O7882" i="2"/>
  <c r="P7882" i="2" s="1"/>
  <c r="N7882" i="2"/>
  <c r="O7886" i="2"/>
  <c r="P7886" i="2" s="1"/>
  <c r="N7886" i="2"/>
  <c r="O7890" i="2"/>
  <c r="P7890" i="2" s="1"/>
  <c r="N7890" i="2"/>
  <c r="O7894" i="2"/>
  <c r="P7894" i="2" s="1"/>
  <c r="N7894" i="2"/>
  <c r="O7898" i="2"/>
  <c r="P7898" i="2" s="1"/>
  <c r="N7898" i="2"/>
  <c r="O7902" i="2"/>
  <c r="P7902" i="2" s="1"/>
  <c r="N7902" i="2"/>
  <c r="O7906" i="2"/>
  <c r="P7906" i="2" s="1"/>
  <c r="N7906" i="2"/>
  <c r="O7910" i="2"/>
  <c r="P7910" i="2" s="1"/>
  <c r="N7910" i="2"/>
  <c r="O7914" i="2"/>
  <c r="P7914" i="2" s="1"/>
  <c r="N7914" i="2"/>
  <c r="O7918" i="2"/>
  <c r="P7918" i="2" s="1"/>
  <c r="N7918" i="2"/>
  <c r="O7922" i="2"/>
  <c r="P7922" i="2" s="1"/>
  <c r="N7922" i="2"/>
  <c r="O7926" i="2"/>
  <c r="P7926" i="2" s="1"/>
  <c r="N7926" i="2"/>
  <c r="O7930" i="2"/>
  <c r="P7930" i="2" s="1"/>
  <c r="N7930" i="2"/>
  <c r="O7934" i="2"/>
  <c r="P7934" i="2" s="1"/>
  <c r="N7934" i="2"/>
  <c r="O7938" i="2"/>
  <c r="P7938" i="2" s="1"/>
  <c r="N7938" i="2"/>
  <c r="O7942" i="2"/>
  <c r="P7942" i="2" s="1"/>
  <c r="N7942" i="2"/>
  <c r="O7946" i="2"/>
  <c r="P7946" i="2" s="1"/>
  <c r="N7946" i="2"/>
  <c r="O7950" i="2"/>
  <c r="P7950" i="2" s="1"/>
  <c r="N7950" i="2"/>
  <c r="O7954" i="2"/>
  <c r="P7954" i="2" s="1"/>
  <c r="N7954" i="2"/>
  <c r="O7958" i="2"/>
  <c r="P7958" i="2" s="1"/>
  <c r="N7958" i="2"/>
  <c r="O7962" i="2"/>
  <c r="P7962" i="2" s="1"/>
  <c r="N7962" i="2"/>
  <c r="O7966" i="2"/>
  <c r="P7966" i="2" s="1"/>
  <c r="N7966" i="2"/>
  <c r="O7970" i="2"/>
  <c r="P7970" i="2" s="1"/>
  <c r="N7970" i="2"/>
  <c r="O7974" i="2"/>
  <c r="P7974" i="2" s="1"/>
  <c r="N7974" i="2"/>
  <c r="O7978" i="2"/>
  <c r="P7978" i="2" s="1"/>
  <c r="N7978" i="2"/>
  <c r="O7982" i="2"/>
  <c r="P7982" i="2" s="1"/>
  <c r="N7982" i="2"/>
  <c r="O7986" i="2"/>
  <c r="P7986" i="2" s="1"/>
  <c r="N7986" i="2"/>
  <c r="O7990" i="2"/>
  <c r="P7990" i="2" s="1"/>
  <c r="N7990" i="2"/>
  <c r="O7994" i="2"/>
  <c r="P7994" i="2" s="1"/>
  <c r="N7994" i="2"/>
  <c r="O7998" i="2"/>
  <c r="P7998" i="2" s="1"/>
  <c r="N7998" i="2"/>
  <c r="O8002" i="2"/>
  <c r="P8002" i="2" s="1"/>
  <c r="N8002" i="2"/>
  <c r="O8006" i="2"/>
  <c r="P8006" i="2" s="1"/>
  <c r="N8006" i="2"/>
  <c r="O8010" i="2"/>
  <c r="P8010" i="2" s="1"/>
  <c r="N8010" i="2"/>
  <c r="O8014" i="2"/>
  <c r="P8014" i="2" s="1"/>
  <c r="N8014" i="2"/>
  <c r="O8018" i="2"/>
  <c r="P8018" i="2" s="1"/>
  <c r="N8018" i="2"/>
  <c r="O8022" i="2"/>
  <c r="P8022" i="2" s="1"/>
  <c r="N8022" i="2"/>
  <c r="O8026" i="2"/>
  <c r="P8026" i="2" s="1"/>
  <c r="N8026" i="2"/>
  <c r="O8030" i="2"/>
  <c r="P8030" i="2" s="1"/>
  <c r="N8030" i="2"/>
  <c r="O8034" i="2"/>
  <c r="P8034" i="2" s="1"/>
  <c r="N8034" i="2"/>
  <c r="O8038" i="2"/>
  <c r="P8038" i="2" s="1"/>
  <c r="N8038" i="2"/>
  <c r="O8042" i="2"/>
  <c r="P8042" i="2" s="1"/>
  <c r="N8042" i="2"/>
  <c r="O8046" i="2"/>
  <c r="P8046" i="2" s="1"/>
  <c r="N8046" i="2"/>
  <c r="O8050" i="2"/>
  <c r="P8050" i="2" s="1"/>
  <c r="N8050" i="2"/>
  <c r="O8054" i="2"/>
  <c r="P8054" i="2" s="1"/>
  <c r="N8054" i="2"/>
  <c r="O8058" i="2"/>
  <c r="P8058" i="2" s="1"/>
  <c r="N8058" i="2"/>
  <c r="O8062" i="2"/>
  <c r="P8062" i="2" s="1"/>
  <c r="N8062" i="2"/>
  <c r="O8066" i="2"/>
  <c r="P8066" i="2" s="1"/>
  <c r="N8066" i="2"/>
  <c r="O8070" i="2"/>
  <c r="P8070" i="2" s="1"/>
  <c r="N8070" i="2"/>
  <c r="O8074" i="2"/>
  <c r="P8074" i="2" s="1"/>
  <c r="N8074" i="2"/>
  <c r="O8078" i="2"/>
  <c r="P8078" i="2" s="1"/>
  <c r="N8078" i="2"/>
  <c r="O8082" i="2"/>
  <c r="P8082" i="2" s="1"/>
  <c r="N8082" i="2"/>
  <c r="O8086" i="2"/>
  <c r="P8086" i="2" s="1"/>
  <c r="N8086" i="2"/>
  <c r="O8090" i="2"/>
  <c r="P8090" i="2" s="1"/>
  <c r="N8090" i="2"/>
  <c r="O8094" i="2"/>
  <c r="P8094" i="2" s="1"/>
  <c r="N8094" i="2"/>
  <c r="O8098" i="2"/>
  <c r="P8098" i="2" s="1"/>
  <c r="N8098" i="2"/>
  <c r="O8102" i="2"/>
  <c r="P8102" i="2" s="1"/>
  <c r="N8102" i="2"/>
  <c r="O8106" i="2"/>
  <c r="P8106" i="2" s="1"/>
  <c r="N8106" i="2"/>
  <c r="O8110" i="2"/>
  <c r="P8110" i="2" s="1"/>
  <c r="N8110" i="2"/>
  <c r="O8114" i="2"/>
  <c r="P8114" i="2" s="1"/>
  <c r="N8114" i="2"/>
  <c r="O8118" i="2"/>
  <c r="P8118" i="2" s="1"/>
  <c r="N8118" i="2"/>
  <c r="O8122" i="2"/>
  <c r="P8122" i="2" s="1"/>
  <c r="N8122" i="2"/>
  <c r="O8126" i="2"/>
  <c r="P8126" i="2" s="1"/>
  <c r="N8126" i="2"/>
  <c r="O8130" i="2"/>
  <c r="P8130" i="2" s="1"/>
  <c r="N8130" i="2"/>
  <c r="O8134" i="2"/>
  <c r="P8134" i="2" s="1"/>
  <c r="N8134" i="2"/>
  <c r="O8138" i="2"/>
  <c r="P8138" i="2" s="1"/>
  <c r="N8138" i="2"/>
  <c r="O8142" i="2"/>
  <c r="P8142" i="2" s="1"/>
  <c r="N8142" i="2"/>
  <c r="O8146" i="2"/>
  <c r="P8146" i="2" s="1"/>
  <c r="N8146" i="2"/>
  <c r="O8150" i="2"/>
  <c r="P8150" i="2" s="1"/>
  <c r="N8150" i="2"/>
  <c r="O8154" i="2"/>
  <c r="P8154" i="2" s="1"/>
  <c r="N8154" i="2"/>
  <c r="O8158" i="2"/>
  <c r="P8158" i="2" s="1"/>
  <c r="N8158" i="2"/>
  <c r="O8162" i="2"/>
  <c r="P8162" i="2" s="1"/>
  <c r="N8162" i="2"/>
  <c r="O8166" i="2"/>
  <c r="P8166" i="2" s="1"/>
  <c r="N8166" i="2"/>
  <c r="O8170" i="2"/>
  <c r="P8170" i="2" s="1"/>
  <c r="N8170" i="2"/>
  <c r="O8174" i="2"/>
  <c r="P8174" i="2" s="1"/>
  <c r="N8174" i="2"/>
  <c r="O8178" i="2"/>
  <c r="P8178" i="2" s="1"/>
  <c r="N8178" i="2"/>
  <c r="O8182" i="2"/>
  <c r="P8182" i="2" s="1"/>
  <c r="N8182" i="2"/>
  <c r="O8186" i="2"/>
  <c r="P8186" i="2" s="1"/>
  <c r="N8186" i="2"/>
  <c r="O8190" i="2"/>
  <c r="P8190" i="2" s="1"/>
  <c r="N8190" i="2"/>
  <c r="O8194" i="2"/>
  <c r="P8194" i="2" s="1"/>
  <c r="N8194" i="2"/>
  <c r="O8198" i="2"/>
  <c r="P8198" i="2" s="1"/>
  <c r="N8198" i="2"/>
  <c r="O8202" i="2"/>
  <c r="P8202" i="2" s="1"/>
  <c r="N8202" i="2"/>
  <c r="O8206" i="2"/>
  <c r="P8206" i="2" s="1"/>
  <c r="N8206" i="2"/>
  <c r="O8210" i="2"/>
  <c r="P8210" i="2" s="1"/>
  <c r="N8210" i="2"/>
  <c r="O8214" i="2"/>
  <c r="P8214" i="2" s="1"/>
  <c r="N8214" i="2"/>
  <c r="O8218" i="2"/>
  <c r="P8218" i="2" s="1"/>
  <c r="N8218" i="2"/>
  <c r="O8222" i="2"/>
  <c r="P8222" i="2" s="1"/>
  <c r="N8222" i="2"/>
  <c r="O8226" i="2"/>
  <c r="P8226" i="2" s="1"/>
  <c r="N8226" i="2"/>
  <c r="O8230" i="2"/>
  <c r="P8230" i="2" s="1"/>
  <c r="N8230" i="2"/>
  <c r="O8234" i="2"/>
  <c r="P8234" i="2" s="1"/>
  <c r="N8234" i="2"/>
  <c r="O8238" i="2"/>
  <c r="P8238" i="2" s="1"/>
  <c r="N8238" i="2"/>
  <c r="O8242" i="2"/>
  <c r="P8242" i="2" s="1"/>
  <c r="N8242" i="2"/>
  <c r="O8246" i="2"/>
  <c r="P8246" i="2" s="1"/>
  <c r="N8246" i="2"/>
  <c r="O8250" i="2"/>
  <c r="P8250" i="2" s="1"/>
  <c r="N8250" i="2"/>
  <c r="O8254" i="2"/>
  <c r="P8254" i="2" s="1"/>
  <c r="N8254" i="2"/>
  <c r="O8258" i="2"/>
  <c r="P8258" i="2" s="1"/>
  <c r="N8258" i="2"/>
  <c r="O8262" i="2"/>
  <c r="P8262" i="2" s="1"/>
  <c r="N8262" i="2"/>
  <c r="O8266" i="2"/>
  <c r="P8266" i="2" s="1"/>
  <c r="N8266" i="2"/>
  <c r="O8270" i="2"/>
  <c r="P8270" i="2" s="1"/>
  <c r="N8270" i="2"/>
  <c r="O8274" i="2"/>
  <c r="P8274" i="2" s="1"/>
  <c r="N8274" i="2"/>
  <c r="O8278" i="2"/>
  <c r="P8278" i="2" s="1"/>
  <c r="N8278" i="2"/>
  <c r="O8282" i="2"/>
  <c r="P8282" i="2" s="1"/>
  <c r="N8282" i="2"/>
  <c r="O8286" i="2"/>
  <c r="P8286" i="2" s="1"/>
  <c r="N8286" i="2"/>
  <c r="O8290" i="2"/>
  <c r="P8290" i="2" s="1"/>
  <c r="N8290" i="2"/>
  <c r="O8294" i="2"/>
  <c r="P8294" i="2" s="1"/>
  <c r="N8294" i="2"/>
  <c r="O8298" i="2"/>
  <c r="P8298" i="2" s="1"/>
  <c r="N8298" i="2"/>
  <c r="O8302" i="2"/>
  <c r="P8302" i="2" s="1"/>
  <c r="N8302" i="2"/>
  <c r="O8306" i="2"/>
  <c r="P8306" i="2" s="1"/>
  <c r="N8306" i="2"/>
  <c r="O8310" i="2"/>
  <c r="P8310" i="2" s="1"/>
  <c r="N8310" i="2"/>
  <c r="O8314" i="2"/>
  <c r="P8314" i="2" s="1"/>
  <c r="N8314" i="2"/>
  <c r="O8318" i="2"/>
  <c r="P8318" i="2" s="1"/>
  <c r="N8318" i="2"/>
  <c r="O8322" i="2"/>
  <c r="P8322" i="2" s="1"/>
  <c r="N8322" i="2"/>
  <c r="O8326" i="2"/>
  <c r="P8326" i="2" s="1"/>
  <c r="N8326" i="2"/>
  <c r="O8330" i="2"/>
  <c r="P8330" i="2" s="1"/>
  <c r="N8330" i="2"/>
  <c r="O8334" i="2"/>
  <c r="P8334" i="2" s="1"/>
  <c r="N8334" i="2"/>
  <c r="O8338" i="2"/>
  <c r="P8338" i="2" s="1"/>
  <c r="N8338" i="2"/>
  <c r="O8342" i="2"/>
  <c r="P8342" i="2" s="1"/>
  <c r="N8342" i="2"/>
  <c r="O8346" i="2"/>
  <c r="P8346" i="2" s="1"/>
  <c r="N8346" i="2"/>
  <c r="O8350" i="2"/>
  <c r="P8350" i="2" s="1"/>
  <c r="N8350" i="2"/>
  <c r="O8354" i="2"/>
  <c r="P8354" i="2" s="1"/>
  <c r="N8354" i="2"/>
  <c r="O8358" i="2"/>
  <c r="P8358" i="2" s="1"/>
  <c r="N8358" i="2"/>
  <c r="O8362" i="2"/>
  <c r="P8362" i="2" s="1"/>
  <c r="N8362" i="2"/>
  <c r="O8366" i="2"/>
  <c r="P8366" i="2" s="1"/>
  <c r="N8366" i="2"/>
  <c r="O8370" i="2"/>
  <c r="P8370" i="2" s="1"/>
  <c r="N8370" i="2"/>
  <c r="O8374" i="2"/>
  <c r="P8374" i="2" s="1"/>
  <c r="N8374" i="2"/>
  <c r="O8378" i="2"/>
  <c r="P8378" i="2" s="1"/>
  <c r="N8378" i="2"/>
  <c r="O8382" i="2"/>
  <c r="P8382" i="2" s="1"/>
  <c r="N8382" i="2"/>
  <c r="O8386" i="2"/>
  <c r="P8386" i="2" s="1"/>
  <c r="N8386" i="2"/>
  <c r="O8390" i="2"/>
  <c r="P8390" i="2" s="1"/>
  <c r="N8390" i="2"/>
  <c r="O8394" i="2"/>
  <c r="P8394" i="2" s="1"/>
  <c r="N8394" i="2"/>
  <c r="O8398" i="2"/>
  <c r="P8398" i="2" s="1"/>
  <c r="N8398" i="2"/>
  <c r="O8402" i="2"/>
  <c r="P8402" i="2" s="1"/>
  <c r="N8402" i="2"/>
  <c r="O8410" i="2"/>
  <c r="P8410" i="2" s="1"/>
  <c r="N8410" i="2"/>
  <c r="O8418" i="2"/>
  <c r="P8418" i="2" s="1"/>
  <c r="N8418" i="2"/>
  <c r="O8426" i="2"/>
  <c r="P8426" i="2" s="1"/>
  <c r="N8426" i="2"/>
  <c r="O8434" i="2"/>
  <c r="P8434" i="2" s="1"/>
  <c r="N8434" i="2"/>
  <c r="O8442" i="2"/>
  <c r="P8442" i="2" s="1"/>
  <c r="N8442" i="2"/>
  <c r="O8450" i="2"/>
  <c r="P8450" i="2" s="1"/>
  <c r="N8450" i="2"/>
  <c r="O8458" i="2"/>
  <c r="P8458" i="2" s="1"/>
  <c r="N8458" i="2"/>
  <c r="O8466" i="2"/>
  <c r="P8466" i="2" s="1"/>
  <c r="N8466" i="2"/>
  <c r="O8474" i="2"/>
  <c r="P8474" i="2" s="1"/>
  <c r="N8474" i="2"/>
  <c r="O8482" i="2"/>
  <c r="P8482" i="2" s="1"/>
  <c r="N8482" i="2"/>
  <c r="O8490" i="2"/>
  <c r="P8490" i="2" s="1"/>
  <c r="N8490" i="2"/>
  <c r="O8498" i="2"/>
  <c r="P8498" i="2" s="1"/>
  <c r="N8498" i="2"/>
  <c r="O8506" i="2"/>
  <c r="P8506" i="2" s="1"/>
  <c r="N8506" i="2"/>
  <c r="O8514" i="2"/>
  <c r="P8514" i="2" s="1"/>
  <c r="N8514" i="2"/>
  <c r="O8522" i="2"/>
  <c r="P8522" i="2" s="1"/>
  <c r="N8522" i="2"/>
  <c r="O8530" i="2"/>
  <c r="P8530" i="2" s="1"/>
  <c r="N8530" i="2"/>
  <c r="O8538" i="2"/>
  <c r="P8538" i="2" s="1"/>
  <c r="N8538" i="2"/>
  <c r="O8546" i="2"/>
  <c r="P8546" i="2" s="1"/>
  <c r="N8546" i="2"/>
  <c r="O8554" i="2"/>
  <c r="P8554" i="2" s="1"/>
  <c r="N8554" i="2"/>
  <c r="O8562" i="2"/>
  <c r="P8562" i="2" s="1"/>
  <c r="N8562" i="2"/>
  <c r="O8570" i="2"/>
  <c r="P8570" i="2" s="1"/>
  <c r="N8570" i="2"/>
  <c r="O8578" i="2"/>
  <c r="P8578" i="2" s="1"/>
  <c r="N8578" i="2"/>
  <c r="O8586" i="2"/>
  <c r="P8586" i="2" s="1"/>
  <c r="N8586" i="2"/>
  <c r="O8594" i="2"/>
  <c r="P8594" i="2" s="1"/>
  <c r="N8594" i="2"/>
  <c r="O8602" i="2"/>
  <c r="P8602" i="2" s="1"/>
  <c r="N8602" i="2"/>
  <c r="O8610" i="2"/>
  <c r="P8610" i="2" s="1"/>
  <c r="N8610" i="2"/>
  <c r="O8618" i="2"/>
  <c r="P8618" i="2" s="1"/>
  <c r="N8618" i="2"/>
  <c r="O8626" i="2"/>
  <c r="P8626" i="2" s="1"/>
  <c r="N8626" i="2"/>
  <c r="O8634" i="2"/>
  <c r="P8634" i="2" s="1"/>
  <c r="N8634" i="2"/>
  <c r="O8642" i="2"/>
  <c r="P8642" i="2" s="1"/>
  <c r="N8642" i="2"/>
  <c r="O8650" i="2"/>
  <c r="P8650" i="2" s="1"/>
  <c r="N8650" i="2"/>
  <c r="O8658" i="2"/>
  <c r="P8658" i="2" s="1"/>
  <c r="N8658" i="2"/>
  <c r="O8666" i="2"/>
  <c r="P8666" i="2" s="1"/>
  <c r="N8666" i="2"/>
  <c r="O8674" i="2"/>
  <c r="P8674" i="2" s="1"/>
  <c r="N8674" i="2"/>
  <c r="O8682" i="2"/>
  <c r="P8682" i="2" s="1"/>
  <c r="N8682" i="2"/>
  <c r="O8690" i="2"/>
  <c r="P8690" i="2" s="1"/>
  <c r="N8690" i="2"/>
  <c r="O8698" i="2"/>
  <c r="P8698" i="2" s="1"/>
  <c r="N8698" i="2"/>
  <c r="O8706" i="2"/>
  <c r="P8706" i="2" s="1"/>
  <c r="N8706" i="2"/>
  <c r="O8714" i="2"/>
  <c r="P8714" i="2" s="1"/>
  <c r="N8714" i="2"/>
  <c r="O8722" i="2"/>
  <c r="P8722" i="2" s="1"/>
  <c r="N8722" i="2"/>
  <c r="O8730" i="2"/>
  <c r="P8730" i="2" s="1"/>
  <c r="N8730" i="2"/>
  <c r="O8738" i="2"/>
  <c r="P8738" i="2" s="1"/>
  <c r="N8738" i="2"/>
  <c r="O8746" i="2"/>
  <c r="P8746" i="2" s="1"/>
  <c r="N8746" i="2"/>
  <c r="O8754" i="2"/>
  <c r="P8754" i="2" s="1"/>
  <c r="N8754" i="2"/>
  <c r="O8762" i="2"/>
  <c r="P8762" i="2" s="1"/>
  <c r="N8762" i="2"/>
  <c r="O8770" i="2"/>
  <c r="P8770" i="2" s="1"/>
  <c r="N8770" i="2"/>
  <c r="O8778" i="2"/>
  <c r="P8778" i="2" s="1"/>
  <c r="N8778" i="2"/>
  <c r="O8786" i="2"/>
  <c r="P8786" i="2" s="1"/>
  <c r="N8786" i="2"/>
  <c r="O8794" i="2"/>
  <c r="P8794" i="2" s="1"/>
  <c r="N8794" i="2"/>
  <c r="O8802" i="2"/>
  <c r="P8802" i="2" s="1"/>
  <c r="N8802" i="2"/>
  <c r="O8810" i="2"/>
  <c r="P8810" i="2" s="1"/>
  <c r="N8810" i="2"/>
  <c r="O8818" i="2"/>
  <c r="P8818" i="2" s="1"/>
  <c r="N8818" i="2"/>
  <c r="O8826" i="2"/>
  <c r="P8826" i="2" s="1"/>
  <c r="N8826" i="2"/>
  <c r="O8834" i="2"/>
  <c r="P8834" i="2" s="1"/>
  <c r="N8834" i="2"/>
  <c r="O8842" i="2"/>
  <c r="P8842" i="2" s="1"/>
  <c r="N8842" i="2"/>
  <c r="O8850" i="2"/>
  <c r="P8850" i="2" s="1"/>
  <c r="N8850" i="2"/>
  <c r="O8858" i="2"/>
  <c r="P8858" i="2" s="1"/>
  <c r="N8858" i="2"/>
  <c r="O8866" i="2"/>
  <c r="P8866" i="2" s="1"/>
  <c r="N8866" i="2"/>
  <c r="O8874" i="2"/>
  <c r="P8874" i="2" s="1"/>
  <c r="N8874" i="2"/>
  <c r="O8882" i="2"/>
  <c r="P8882" i="2" s="1"/>
  <c r="N8882" i="2"/>
  <c r="O8890" i="2"/>
  <c r="P8890" i="2" s="1"/>
  <c r="N8890" i="2"/>
  <c r="O8898" i="2"/>
  <c r="P8898" i="2" s="1"/>
  <c r="N8898" i="2"/>
  <c r="O8906" i="2"/>
  <c r="P8906" i="2" s="1"/>
  <c r="N8906" i="2"/>
  <c r="O8914" i="2"/>
  <c r="P8914" i="2" s="1"/>
  <c r="N8914" i="2"/>
  <c r="O8922" i="2"/>
  <c r="P8922" i="2" s="1"/>
  <c r="N8922" i="2"/>
  <c r="O8930" i="2"/>
  <c r="P8930" i="2" s="1"/>
  <c r="N8930" i="2"/>
  <c r="O8938" i="2"/>
  <c r="P8938" i="2" s="1"/>
  <c r="N8938" i="2"/>
  <c r="O8946" i="2"/>
  <c r="P8946" i="2" s="1"/>
  <c r="N8946" i="2"/>
  <c r="O8954" i="2"/>
  <c r="P8954" i="2" s="1"/>
  <c r="N8954" i="2"/>
  <c r="O8962" i="2"/>
  <c r="P8962" i="2" s="1"/>
  <c r="N8962" i="2"/>
  <c r="O8970" i="2"/>
  <c r="P8970" i="2" s="1"/>
  <c r="N8970" i="2"/>
  <c r="O8978" i="2"/>
  <c r="P8978" i="2" s="1"/>
  <c r="N8978" i="2"/>
  <c r="O8986" i="2"/>
  <c r="P8986" i="2" s="1"/>
  <c r="N8986" i="2"/>
  <c r="O8994" i="2"/>
  <c r="P8994" i="2" s="1"/>
  <c r="N8994" i="2"/>
  <c r="O9002" i="2"/>
  <c r="P9002" i="2" s="1"/>
  <c r="N9002" i="2"/>
  <c r="O9010" i="2"/>
  <c r="P9010" i="2" s="1"/>
  <c r="N9010" i="2"/>
  <c r="O9018" i="2"/>
  <c r="P9018" i="2" s="1"/>
  <c r="N9018" i="2"/>
  <c r="O9026" i="2"/>
  <c r="P9026" i="2" s="1"/>
  <c r="N9026" i="2"/>
  <c r="O9034" i="2"/>
  <c r="P9034" i="2" s="1"/>
  <c r="N9034" i="2"/>
  <c r="O9042" i="2"/>
  <c r="P9042" i="2" s="1"/>
  <c r="N9042" i="2"/>
  <c r="O9050" i="2"/>
  <c r="P9050" i="2" s="1"/>
  <c r="N9050" i="2"/>
  <c r="O9058" i="2"/>
  <c r="P9058" i="2" s="1"/>
  <c r="N9058" i="2"/>
  <c r="O9066" i="2"/>
  <c r="P9066" i="2" s="1"/>
  <c r="N9066" i="2"/>
  <c r="O9074" i="2"/>
  <c r="P9074" i="2" s="1"/>
  <c r="N9074" i="2"/>
  <c r="O9082" i="2"/>
  <c r="P9082" i="2" s="1"/>
  <c r="N9082" i="2"/>
  <c r="O9090" i="2"/>
  <c r="P9090" i="2" s="1"/>
  <c r="N9090" i="2"/>
  <c r="O9098" i="2"/>
  <c r="P9098" i="2" s="1"/>
  <c r="N9098" i="2"/>
  <c r="O9106" i="2"/>
  <c r="P9106" i="2" s="1"/>
  <c r="N9106" i="2"/>
  <c r="O9114" i="2"/>
  <c r="P9114" i="2" s="1"/>
  <c r="N9114" i="2"/>
  <c r="O9122" i="2"/>
  <c r="P9122" i="2" s="1"/>
  <c r="N9122" i="2"/>
  <c r="O9130" i="2"/>
  <c r="P9130" i="2" s="1"/>
  <c r="N9130" i="2"/>
  <c r="O9138" i="2"/>
  <c r="P9138" i="2" s="1"/>
  <c r="N9138" i="2"/>
  <c r="O9146" i="2"/>
  <c r="P9146" i="2" s="1"/>
  <c r="N9146" i="2"/>
  <c r="O9154" i="2"/>
  <c r="P9154" i="2" s="1"/>
  <c r="N9154" i="2"/>
  <c r="O9162" i="2"/>
  <c r="P9162" i="2" s="1"/>
  <c r="N9162" i="2"/>
  <c r="O9170" i="2"/>
  <c r="P9170" i="2" s="1"/>
  <c r="N9170" i="2"/>
  <c r="O9178" i="2"/>
  <c r="P9178" i="2" s="1"/>
  <c r="N9178" i="2"/>
  <c r="O9186" i="2"/>
  <c r="P9186" i="2" s="1"/>
  <c r="N9186" i="2"/>
  <c r="O9194" i="2"/>
  <c r="P9194" i="2" s="1"/>
  <c r="N9194" i="2"/>
  <c r="O9202" i="2"/>
  <c r="P9202" i="2" s="1"/>
  <c r="N9202" i="2"/>
  <c r="O6780" i="2"/>
  <c r="P6780" i="2" s="1"/>
  <c r="N6781" i="2"/>
  <c r="O6781" i="2"/>
  <c r="P6781" i="2" s="1"/>
  <c r="O6784" i="2"/>
  <c r="P6784" i="2" s="1"/>
  <c r="N6785" i="2"/>
  <c r="O6785" i="2"/>
  <c r="P6785" i="2" s="1"/>
  <c r="O6788" i="2"/>
  <c r="P6788" i="2" s="1"/>
  <c r="N6789" i="2"/>
  <c r="O6789" i="2"/>
  <c r="P6789" i="2" s="1"/>
  <c r="O6792" i="2"/>
  <c r="P6792" i="2" s="1"/>
  <c r="N6793" i="2"/>
  <c r="O6793" i="2"/>
  <c r="P6793" i="2" s="1"/>
  <c r="O6796" i="2"/>
  <c r="P6796" i="2" s="1"/>
  <c r="N6797" i="2"/>
  <c r="O6797" i="2"/>
  <c r="P6797" i="2" s="1"/>
  <c r="O6800" i="2"/>
  <c r="P6800" i="2" s="1"/>
  <c r="N6801" i="2"/>
  <c r="O6801" i="2"/>
  <c r="P6801" i="2" s="1"/>
  <c r="O6804" i="2"/>
  <c r="P6804" i="2" s="1"/>
  <c r="N6805" i="2"/>
  <c r="O6805" i="2"/>
  <c r="P6805" i="2" s="1"/>
  <c r="O6808" i="2"/>
  <c r="P6808" i="2" s="1"/>
  <c r="N6809" i="2"/>
  <c r="O6809" i="2"/>
  <c r="P6809" i="2" s="1"/>
  <c r="O6812" i="2"/>
  <c r="P6812" i="2" s="1"/>
  <c r="N6813" i="2"/>
  <c r="O6813" i="2"/>
  <c r="P6813" i="2" s="1"/>
  <c r="O6816" i="2"/>
  <c r="P6816" i="2" s="1"/>
  <c r="N6817" i="2"/>
  <c r="O6817" i="2"/>
  <c r="P6817" i="2" s="1"/>
  <c r="O6820" i="2"/>
  <c r="P6820" i="2" s="1"/>
  <c r="N6821" i="2"/>
  <c r="O6821" i="2"/>
  <c r="P6821" i="2" s="1"/>
  <c r="O6824" i="2"/>
  <c r="P6824" i="2" s="1"/>
  <c r="N6825" i="2"/>
  <c r="O6825" i="2"/>
  <c r="P6825" i="2" s="1"/>
  <c r="O6828" i="2"/>
  <c r="P6828" i="2" s="1"/>
  <c r="N6829" i="2"/>
  <c r="O6829" i="2"/>
  <c r="P6829" i="2" s="1"/>
  <c r="O6832" i="2"/>
  <c r="P6832" i="2" s="1"/>
  <c r="N6833" i="2"/>
  <c r="O6833" i="2"/>
  <c r="P6833" i="2" s="1"/>
  <c r="O6836" i="2"/>
  <c r="P6836" i="2" s="1"/>
  <c r="N6837" i="2"/>
  <c r="O6837" i="2"/>
  <c r="P6837" i="2" s="1"/>
  <c r="O6840" i="2"/>
  <c r="P6840" i="2" s="1"/>
  <c r="N6841" i="2"/>
  <c r="O6841" i="2"/>
  <c r="P6841" i="2" s="1"/>
  <c r="O6844" i="2"/>
  <c r="P6844" i="2" s="1"/>
  <c r="N6845" i="2"/>
  <c r="O6845" i="2"/>
  <c r="P6845" i="2" s="1"/>
  <c r="O6848" i="2"/>
  <c r="P6848" i="2" s="1"/>
  <c r="N6849" i="2"/>
  <c r="O6849" i="2"/>
  <c r="P6849" i="2" s="1"/>
  <c r="O6852" i="2"/>
  <c r="P6852" i="2" s="1"/>
  <c r="N6853" i="2"/>
  <c r="O6853" i="2"/>
  <c r="P6853" i="2" s="1"/>
  <c r="O6856" i="2"/>
  <c r="P6856" i="2" s="1"/>
  <c r="N6857" i="2"/>
  <c r="O6857" i="2"/>
  <c r="P6857" i="2" s="1"/>
  <c r="O6860" i="2"/>
  <c r="P6860" i="2" s="1"/>
  <c r="N6861" i="2"/>
  <c r="O6861" i="2"/>
  <c r="P6861" i="2" s="1"/>
  <c r="O6864" i="2"/>
  <c r="P6864" i="2" s="1"/>
  <c r="N6865" i="2"/>
  <c r="O6865" i="2"/>
  <c r="P6865" i="2" s="1"/>
  <c r="O6868" i="2"/>
  <c r="P6868" i="2" s="1"/>
  <c r="N6869" i="2"/>
  <c r="O6869" i="2"/>
  <c r="P6869" i="2" s="1"/>
  <c r="O6872" i="2"/>
  <c r="P6872" i="2" s="1"/>
  <c r="N6873" i="2"/>
  <c r="O6873" i="2"/>
  <c r="P6873" i="2" s="1"/>
  <c r="O6876" i="2"/>
  <c r="P6876" i="2" s="1"/>
  <c r="N6877" i="2"/>
  <c r="O6877" i="2"/>
  <c r="P6877" i="2" s="1"/>
  <c r="O6880" i="2"/>
  <c r="P6880" i="2" s="1"/>
  <c r="N6881" i="2"/>
  <c r="O6881" i="2"/>
  <c r="P6881" i="2" s="1"/>
  <c r="O6884" i="2"/>
  <c r="P6884" i="2" s="1"/>
  <c r="N6885" i="2"/>
  <c r="O6885" i="2"/>
  <c r="P6885" i="2" s="1"/>
  <c r="O6888" i="2"/>
  <c r="P6888" i="2" s="1"/>
  <c r="N6889" i="2"/>
  <c r="O6889" i="2"/>
  <c r="P6889" i="2" s="1"/>
  <c r="O6892" i="2"/>
  <c r="P6892" i="2" s="1"/>
  <c r="N6893" i="2"/>
  <c r="O6893" i="2"/>
  <c r="P6893" i="2" s="1"/>
  <c r="O6896" i="2"/>
  <c r="P6896" i="2" s="1"/>
  <c r="N6897" i="2"/>
  <c r="O6897" i="2"/>
  <c r="P6897" i="2" s="1"/>
  <c r="O6900" i="2"/>
  <c r="P6900" i="2" s="1"/>
  <c r="N6901" i="2"/>
  <c r="O6901" i="2"/>
  <c r="P6901" i="2" s="1"/>
  <c r="O6904" i="2"/>
  <c r="P6904" i="2" s="1"/>
  <c r="N6905" i="2"/>
  <c r="O6905" i="2"/>
  <c r="P6905" i="2" s="1"/>
  <c r="O6908" i="2"/>
  <c r="P6908" i="2" s="1"/>
  <c r="N6909" i="2"/>
  <c r="O6909" i="2"/>
  <c r="P6909" i="2" s="1"/>
  <c r="O6912" i="2"/>
  <c r="P6912" i="2" s="1"/>
  <c r="N6913" i="2"/>
  <c r="O6913" i="2"/>
  <c r="P6913" i="2" s="1"/>
  <c r="O6916" i="2"/>
  <c r="P6916" i="2" s="1"/>
  <c r="N6917" i="2"/>
  <c r="O6917" i="2"/>
  <c r="P6917" i="2" s="1"/>
  <c r="O6920" i="2"/>
  <c r="P6920" i="2" s="1"/>
  <c r="N6921" i="2"/>
  <c r="O6921" i="2"/>
  <c r="P6921" i="2" s="1"/>
  <c r="O6924" i="2"/>
  <c r="P6924" i="2" s="1"/>
  <c r="N6925" i="2"/>
  <c r="O6925" i="2"/>
  <c r="P6925" i="2" s="1"/>
  <c r="O6928" i="2"/>
  <c r="P6928" i="2" s="1"/>
  <c r="N6929" i="2"/>
  <c r="O6929" i="2"/>
  <c r="P6929" i="2" s="1"/>
  <c r="O6932" i="2"/>
  <c r="P6932" i="2" s="1"/>
  <c r="N6933" i="2"/>
  <c r="O6933" i="2"/>
  <c r="P6933" i="2" s="1"/>
  <c r="O6936" i="2"/>
  <c r="P6936" i="2" s="1"/>
  <c r="N6937" i="2"/>
  <c r="O6937" i="2"/>
  <c r="P6937" i="2" s="1"/>
  <c r="O6940" i="2"/>
  <c r="P6940" i="2" s="1"/>
  <c r="N6941" i="2"/>
  <c r="O6941" i="2"/>
  <c r="P6941" i="2" s="1"/>
  <c r="O6944" i="2"/>
  <c r="P6944" i="2" s="1"/>
  <c r="N6945" i="2"/>
  <c r="O6945" i="2"/>
  <c r="P6945" i="2" s="1"/>
  <c r="O6948" i="2"/>
  <c r="P6948" i="2" s="1"/>
  <c r="N6949" i="2"/>
  <c r="O6949" i="2"/>
  <c r="P6949" i="2" s="1"/>
  <c r="O6952" i="2"/>
  <c r="P6952" i="2" s="1"/>
  <c r="N6953" i="2"/>
  <c r="O6953" i="2"/>
  <c r="P6953" i="2" s="1"/>
  <c r="O6956" i="2"/>
  <c r="P6956" i="2" s="1"/>
  <c r="N6957" i="2"/>
  <c r="O6957" i="2"/>
  <c r="P6957" i="2" s="1"/>
  <c r="O6960" i="2"/>
  <c r="P6960" i="2" s="1"/>
  <c r="N6961" i="2"/>
  <c r="O6961" i="2"/>
  <c r="P6961" i="2" s="1"/>
  <c r="O6964" i="2"/>
  <c r="P6964" i="2" s="1"/>
  <c r="N6965" i="2"/>
  <c r="O6965" i="2"/>
  <c r="P6965" i="2" s="1"/>
  <c r="O6968" i="2"/>
  <c r="P6968" i="2" s="1"/>
  <c r="N6969" i="2"/>
  <c r="O6969" i="2"/>
  <c r="P6969" i="2" s="1"/>
  <c r="O6972" i="2"/>
  <c r="P6972" i="2" s="1"/>
  <c r="N6973" i="2"/>
  <c r="O6973" i="2"/>
  <c r="P6973" i="2" s="1"/>
  <c r="O6976" i="2"/>
  <c r="P6976" i="2" s="1"/>
  <c r="N6977" i="2"/>
  <c r="O6977" i="2"/>
  <c r="P6977" i="2" s="1"/>
  <c r="O6980" i="2"/>
  <c r="P6980" i="2" s="1"/>
  <c r="N6981" i="2"/>
  <c r="O6981" i="2"/>
  <c r="P6981" i="2" s="1"/>
  <c r="O6984" i="2"/>
  <c r="P6984" i="2" s="1"/>
  <c r="N6985" i="2"/>
  <c r="O6985" i="2"/>
  <c r="P6985" i="2" s="1"/>
  <c r="O6988" i="2"/>
  <c r="P6988" i="2" s="1"/>
  <c r="N6989" i="2"/>
  <c r="O6989" i="2"/>
  <c r="P6989" i="2" s="1"/>
  <c r="O6992" i="2"/>
  <c r="P6992" i="2" s="1"/>
  <c r="N6993" i="2"/>
  <c r="O6993" i="2"/>
  <c r="P6993" i="2" s="1"/>
  <c r="O6996" i="2"/>
  <c r="P6996" i="2" s="1"/>
  <c r="N6997" i="2"/>
  <c r="O6997" i="2"/>
  <c r="P6997" i="2" s="1"/>
  <c r="O7000" i="2"/>
  <c r="P7000" i="2" s="1"/>
  <c r="N7001" i="2"/>
  <c r="O7001" i="2"/>
  <c r="P7001" i="2" s="1"/>
  <c r="O7004" i="2"/>
  <c r="P7004" i="2" s="1"/>
  <c r="N7005" i="2"/>
  <c r="O7005" i="2"/>
  <c r="P7005" i="2" s="1"/>
  <c r="O7008" i="2"/>
  <c r="P7008" i="2" s="1"/>
  <c r="N7009" i="2"/>
  <c r="O7009" i="2"/>
  <c r="P7009" i="2" s="1"/>
  <c r="O7012" i="2"/>
  <c r="P7012" i="2" s="1"/>
  <c r="N7013" i="2"/>
  <c r="O7013" i="2"/>
  <c r="P7013" i="2" s="1"/>
  <c r="O7016" i="2"/>
  <c r="P7016" i="2" s="1"/>
  <c r="N7017" i="2"/>
  <c r="O7017" i="2"/>
  <c r="P7017" i="2" s="1"/>
  <c r="O7020" i="2"/>
  <c r="P7020" i="2" s="1"/>
  <c r="N7021" i="2"/>
  <c r="O7021" i="2"/>
  <c r="P7021" i="2" s="1"/>
  <c r="O7024" i="2"/>
  <c r="P7024" i="2" s="1"/>
  <c r="N7025" i="2"/>
  <c r="O7025" i="2"/>
  <c r="P7025" i="2" s="1"/>
  <c r="O7028" i="2"/>
  <c r="P7028" i="2" s="1"/>
  <c r="N7029" i="2"/>
  <c r="O7029" i="2"/>
  <c r="P7029" i="2" s="1"/>
  <c r="O7032" i="2"/>
  <c r="P7032" i="2" s="1"/>
  <c r="N7033" i="2"/>
  <c r="O7033" i="2"/>
  <c r="P7033" i="2" s="1"/>
  <c r="O7036" i="2"/>
  <c r="P7036" i="2" s="1"/>
  <c r="N7037" i="2"/>
  <c r="O7037" i="2"/>
  <c r="P7037" i="2" s="1"/>
  <c r="O7040" i="2"/>
  <c r="P7040" i="2" s="1"/>
  <c r="N7041" i="2"/>
  <c r="O7041" i="2"/>
  <c r="P7041" i="2" s="1"/>
  <c r="O7044" i="2"/>
  <c r="P7044" i="2" s="1"/>
  <c r="N7045" i="2"/>
  <c r="O7045" i="2"/>
  <c r="P7045" i="2" s="1"/>
  <c r="O7048" i="2"/>
  <c r="P7048" i="2" s="1"/>
  <c r="N7049" i="2"/>
  <c r="O7049" i="2"/>
  <c r="P7049" i="2" s="1"/>
  <c r="O7052" i="2"/>
  <c r="P7052" i="2" s="1"/>
  <c r="N7053" i="2"/>
  <c r="O7053" i="2"/>
  <c r="P7053" i="2" s="1"/>
  <c r="O7056" i="2"/>
  <c r="P7056" i="2" s="1"/>
  <c r="N7057" i="2"/>
  <c r="O7057" i="2"/>
  <c r="P7057" i="2" s="1"/>
  <c r="O7060" i="2"/>
  <c r="P7060" i="2" s="1"/>
  <c r="N7061" i="2"/>
  <c r="O7061" i="2"/>
  <c r="P7061" i="2" s="1"/>
  <c r="O7064" i="2"/>
  <c r="P7064" i="2" s="1"/>
  <c r="N7065" i="2"/>
  <c r="O7065" i="2"/>
  <c r="P7065" i="2" s="1"/>
  <c r="O7068" i="2"/>
  <c r="P7068" i="2" s="1"/>
  <c r="N7069" i="2"/>
  <c r="O7069" i="2"/>
  <c r="P7069" i="2" s="1"/>
  <c r="O7072" i="2"/>
  <c r="P7072" i="2" s="1"/>
  <c r="N7073" i="2"/>
  <c r="O7073" i="2"/>
  <c r="P7073" i="2" s="1"/>
  <c r="O7076" i="2"/>
  <c r="P7076" i="2" s="1"/>
  <c r="N7077" i="2"/>
  <c r="O7077" i="2"/>
  <c r="P7077" i="2" s="1"/>
  <c r="O7080" i="2"/>
  <c r="P7080" i="2" s="1"/>
  <c r="N7081" i="2"/>
  <c r="O7081" i="2"/>
  <c r="P7081" i="2" s="1"/>
  <c r="O7084" i="2"/>
  <c r="P7084" i="2" s="1"/>
  <c r="N7085" i="2"/>
  <c r="O7085" i="2"/>
  <c r="P7085" i="2" s="1"/>
  <c r="O7088" i="2"/>
  <c r="P7088" i="2" s="1"/>
  <c r="N7089" i="2"/>
  <c r="O7089" i="2"/>
  <c r="P7089" i="2" s="1"/>
  <c r="O7092" i="2"/>
  <c r="P7092" i="2" s="1"/>
  <c r="N7093" i="2"/>
  <c r="O7093" i="2"/>
  <c r="P7093" i="2" s="1"/>
  <c r="O7096" i="2"/>
  <c r="P7096" i="2" s="1"/>
  <c r="N7097" i="2"/>
  <c r="O7097" i="2"/>
  <c r="P7097" i="2" s="1"/>
  <c r="O7100" i="2"/>
  <c r="P7100" i="2" s="1"/>
  <c r="N7101" i="2"/>
  <c r="O7101" i="2"/>
  <c r="P7101" i="2" s="1"/>
  <c r="O7104" i="2"/>
  <c r="P7104" i="2" s="1"/>
  <c r="N7105" i="2"/>
  <c r="O7105" i="2"/>
  <c r="P7105" i="2" s="1"/>
  <c r="O7108" i="2"/>
  <c r="P7108" i="2" s="1"/>
  <c r="N7109" i="2"/>
  <c r="O7109" i="2"/>
  <c r="P7109" i="2" s="1"/>
  <c r="O7112" i="2"/>
  <c r="P7112" i="2" s="1"/>
  <c r="N7113" i="2"/>
  <c r="O7113" i="2"/>
  <c r="P7113" i="2" s="1"/>
  <c r="O7116" i="2"/>
  <c r="P7116" i="2" s="1"/>
  <c r="N7117" i="2"/>
  <c r="O7117" i="2"/>
  <c r="P7117" i="2" s="1"/>
  <c r="O7120" i="2"/>
  <c r="P7120" i="2" s="1"/>
  <c r="N7121" i="2"/>
  <c r="O7121" i="2"/>
  <c r="P7121" i="2" s="1"/>
  <c r="O7124" i="2"/>
  <c r="P7124" i="2" s="1"/>
  <c r="N7125" i="2"/>
  <c r="O7125" i="2"/>
  <c r="P7125" i="2" s="1"/>
  <c r="O7128" i="2"/>
  <c r="P7128" i="2" s="1"/>
  <c r="N7129" i="2"/>
  <c r="O7129" i="2"/>
  <c r="P7129" i="2" s="1"/>
  <c r="O7132" i="2"/>
  <c r="P7132" i="2" s="1"/>
  <c r="N7133" i="2"/>
  <c r="O7133" i="2"/>
  <c r="P7133" i="2" s="1"/>
  <c r="O7136" i="2"/>
  <c r="P7136" i="2" s="1"/>
  <c r="N7137" i="2"/>
  <c r="O7137" i="2"/>
  <c r="P7137" i="2" s="1"/>
  <c r="O7140" i="2"/>
  <c r="P7140" i="2" s="1"/>
  <c r="N7141" i="2"/>
  <c r="O7141" i="2"/>
  <c r="P7141" i="2" s="1"/>
  <c r="O7144" i="2"/>
  <c r="P7144" i="2" s="1"/>
  <c r="N7145" i="2"/>
  <c r="O7145" i="2"/>
  <c r="P7145" i="2" s="1"/>
  <c r="O7148" i="2"/>
  <c r="P7148" i="2" s="1"/>
  <c r="N7149" i="2"/>
  <c r="O7149" i="2"/>
  <c r="P7149" i="2" s="1"/>
  <c r="O7152" i="2"/>
  <c r="P7152" i="2" s="1"/>
  <c r="N7153" i="2"/>
  <c r="O7153" i="2"/>
  <c r="P7153" i="2" s="1"/>
  <c r="O7156" i="2"/>
  <c r="P7156" i="2" s="1"/>
  <c r="N7157" i="2"/>
  <c r="O7157" i="2"/>
  <c r="P7157" i="2" s="1"/>
  <c r="O7160" i="2"/>
  <c r="P7160" i="2" s="1"/>
  <c r="N7161" i="2"/>
  <c r="O7161" i="2"/>
  <c r="P7161" i="2" s="1"/>
  <c r="O7164" i="2"/>
  <c r="P7164" i="2" s="1"/>
  <c r="N7165" i="2"/>
  <c r="O7165" i="2"/>
  <c r="P7165" i="2" s="1"/>
  <c r="O7168" i="2"/>
  <c r="P7168" i="2" s="1"/>
  <c r="N7169" i="2"/>
  <c r="O7169" i="2"/>
  <c r="P7169" i="2" s="1"/>
  <c r="O7172" i="2"/>
  <c r="P7172" i="2" s="1"/>
  <c r="N7173" i="2"/>
  <c r="O7173" i="2"/>
  <c r="P7173" i="2" s="1"/>
  <c r="O7176" i="2"/>
  <c r="P7176" i="2" s="1"/>
  <c r="N7177" i="2"/>
  <c r="O7177" i="2"/>
  <c r="P7177" i="2" s="1"/>
  <c r="O7180" i="2"/>
  <c r="P7180" i="2" s="1"/>
  <c r="N7181" i="2"/>
  <c r="O7181" i="2"/>
  <c r="P7181" i="2" s="1"/>
  <c r="O7184" i="2"/>
  <c r="P7184" i="2" s="1"/>
  <c r="N7185" i="2"/>
  <c r="O7185" i="2"/>
  <c r="P7185" i="2" s="1"/>
  <c r="O7188" i="2"/>
  <c r="P7188" i="2" s="1"/>
  <c r="N7189" i="2"/>
  <c r="O7189" i="2"/>
  <c r="P7189" i="2" s="1"/>
  <c r="O7192" i="2"/>
  <c r="P7192" i="2" s="1"/>
  <c r="N7193" i="2"/>
  <c r="O7193" i="2"/>
  <c r="P7193" i="2" s="1"/>
  <c r="O7196" i="2"/>
  <c r="P7196" i="2" s="1"/>
  <c r="N7197" i="2"/>
  <c r="O7197" i="2"/>
  <c r="P7197" i="2" s="1"/>
  <c r="O7200" i="2"/>
  <c r="P7200" i="2" s="1"/>
  <c r="N7201" i="2"/>
  <c r="O7201" i="2"/>
  <c r="P7201" i="2" s="1"/>
  <c r="O7204" i="2"/>
  <c r="P7204" i="2" s="1"/>
  <c r="N7205" i="2"/>
  <c r="O7205" i="2"/>
  <c r="P7205" i="2" s="1"/>
  <c r="O7208" i="2"/>
  <c r="P7208" i="2" s="1"/>
  <c r="N7209" i="2"/>
  <c r="O7209" i="2"/>
  <c r="P7209" i="2" s="1"/>
  <c r="O7212" i="2"/>
  <c r="P7212" i="2" s="1"/>
  <c r="N7213" i="2"/>
  <c r="O7213" i="2"/>
  <c r="P7213" i="2" s="1"/>
  <c r="O7216" i="2"/>
  <c r="P7216" i="2" s="1"/>
  <c r="N7217" i="2"/>
  <c r="O7217" i="2"/>
  <c r="P7217" i="2" s="1"/>
  <c r="O7220" i="2"/>
  <c r="P7220" i="2" s="1"/>
  <c r="N7221" i="2"/>
  <c r="O7221" i="2"/>
  <c r="P7221" i="2" s="1"/>
  <c r="O7224" i="2"/>
  <c r="P7224" i="2" s="1"/>
  <c r="N7225" i="2"/>
  <c r="O7225" i="2"/>
  <c r="P7225" i="2" s="1"/>
  <c r="O7228" i="2"/>
  <c r="P7228" i="2" s="1"/>
  <c r="N7229" i="2"/>
  <c r="O7229" i="2"/>
  <c r="P7229" i="2" s="1"/>
  <c r="O7232" i="2"/>
  <c r="P7232" i="2" s="1"/>
  <c r="N7233" i="2"/>
  <c r="O7233" i="2"/>
  <c r="P7233" i="2" s="1"/>
  <c r="O7236" i="2"/>
  <c r="P7236" i="2" s="1"/>
  <c r="N7237" i="2"/>
  <c r="O7237" i="2"/>
  <c r="P7237" i="2" s="1"/>
  <c r="O7240" i="2"/>
  <c r="P7240" i="2" s="1"/>
  <c r="N7241" i="2"/>
  <c r="O7241" i="2"/>
  <c r="P7241" i="2" s="1"/>
  <c r="O7244" i="2"/>
  <c r="P7244" i="2" s="1"/>
  <c r="N7245" i="2"/>
  <c r="O7245" i="2"/>
  <c r="P7245" i="2" s="1"/>
  <c r="O7248" i="2"/>
  <c r="P7248" i="2" s="1"/>
  <c r="N7249" i="2"/>
  <c r="O7249" i="2"/>
  <c r="P7249" i="2" s="1"/>
  <c r="O7252" i="2"/>
  <c r="P7252" i="2" s="1"/>
  <c r="N7253" i="2"/>
  <c r="O7253" i="2"/>
  <c r="P7253" i="2" s="1"/>
  <c r="O7256" i="2"/>
  <c r="P7256" i="2" s="1"/>
  <c r="N7257" i="2"/>
  <c r="O7257" i="2"/>
  <c r="P7257" i="2" s="1"/>
  <c r="O7260" i="2"/>
  <c r="P7260" i="2" s="1"/>
  <c r="N7261" i="2"/>
  <c r="O7261" i="2"/>
  <c r="P7261" i="2" s="1"/>
  <c r="O7264" i="2"/>
  <c r="P7264" i="2" s="1"/>
  <c r="N7265" i="2"/>
  <c r="O7265" i="2"/>
  <c r="P7265" i="2" s="1"/>
  <c r="O7268" i="2"/>
  <c r="P7268" i="2" s="1"/>
  <c r="N7269" i="2"/>
  <c r="O7269" i="2"/>
  <c r="P7269" i="2" s="1"/>
  <c r="O7272" i="2"/>
  <c r="P7272" i="2" s="1"/>
  <c r="N7273" i="2"/>
  <c r="O7273" i="2"/>
  <c r="P7273" i="2" s="1"/>
  <c r="O7276" i="2"/>
  <c r="P7276" i="2" s="1"/>
  <c r="N7277" i="2"/>
  <c r="O7277" i="2"/>
  <c r="P7277" i="2" s="1"/>
  <c r="O7280" i="2"/>
  <c r="P7280" i="2" s="1"/>
  <c r="N7281" i="2"/>
  <c r="O7281" i="2"/>
  <c r="P7281" i="2" s="1"/>
  <c r="O7284" i="2"/>
  <c r="P7284" i="2" s="1"/>
  <c r="N7285" i="2"/>
  <c r="O7285" i="2"/>
  <c r="P7285" i="2" s="1"/>
  <c r="O7288" i="2"/>
  <c r="P7288" i="2" s="1"/>
  <c r="N7289" i="2"/>
  <c r="O7289" i="2"/>
  <c r="P7289" i="2" s="1"/>
  <c r="O7292" i="2"/>
  <c r="P7292" i="2" s="1"/>
  <c r="N7293" i="2"/>
  <c r="O7293" i="2"/>
  <c r="P7293" i="2" s="1"/>
  <c r="O7296" i="2"/>
  <c r="P7296" i="2" s="1"/>
  <c r="N7297" i="2"/>
  <c r="O7297" i="2"/>
  <c r="P7297" i="2" s="1"/>
  <c r="O7300" i="2"/>
  <c r="P7300" i="2" s="1"/>
  <c r="N7301" i="2"/>
  <c r="O7301" i="2"/>
  <c r="P7301" i="2" s="1"/>
  <c r="O7304" i="2"/>
  <c r="P7304" i="2" s="1"/>
  <c r="N7305" i="2"/>
  <c r="O7305" i="2"/>
  <c r="P7305" i="2" s="1"/>
  <c r="O7308" i="2"/>
  <c r="P7308" i="2" s="1"/>
  <c r="N7309" i="2"/>
  <c r="O7309" i="2"/>
  <c r="P7309" i="2" s="1"/>
  <c r="O7312" i="2"/>
  <c r="P7312" i="2" s="1"/>
  <c r="N7313" i="2"/>
  <c r="O7313" i="2"/>
  <c r="P7313" i="2" s="1"/>
  <c r="O7316" i="2"/>
  <c r="P7316" i="2" s="1"/>
  <c r="N7317" i="2"/>
  <c r="O7317" i="2"/>
  <c r="P7317" i="2" s="1"/>
  <c r="O7320" i="2"/>
  <c r="P7320" i="2" s="1"/>
  <c r="N7321" i="2"/>
  <c r="O7321" i="2"/>
  <c r="P7321" i="2" s="1"/>
  <c r="O7324" i="2"/>
  <c r="P7324" i="2" s="1"/>
  <c r="N7325" i="2"/>
  <c r="O7325" i="2"/>
  <c r="P7325" i="2" s="1"/>
  <c r="O7328" i="2"/>
  <c r="P7328" i="2" s="1"/>
  <c r="N7329" i="2"/>
  <c r="O7329" i="2"/>
  <c r="P7329" i="2" s="1"/>
  <c r="O7332" i="2"/>
  <c r="P7332" i="2" s="1"/>
  <c r="N7333" i="2"/>
  <c r="O7333" i="2"/>
  <c r="P7333" i="2" s="1"/>
  <c r="O7336" i="2"/>
  <c r="P7336" i="2" s="1"/>
  <c r="N7337" i="2"/>
  <c r="O7337" i="2"/>
  <c r="P7337" i="2" s="1"/>
  <c r="O7340" i="2"/>
  <c r="P7340" i="2" s="1"/>
  <c r="N7341" i="2"/>
  <c r="O7341" i="2"/>
  <c r="P7341" i="2" s="1"/>
  <c r="O7344" i="2"/>
  <c r="P7344" i="2" s="1"/>
  <c r="N7345" i="2"/>
  <c r="O7345" i="2"/>
  <c r="P7345" i="2" s="1"/>
  <c r="O7348" i="2"/>
  <c r="P7348" i="2" s="1"/>
  <c r="N7349" i="2"/>
  <c r="O7349" i="2"/>
  <c r="P7349" i="2" s="1"/>
  <c r="O7352" i="2"/>
  <c r="P7352" i="2" s="1"/>
  <c r="N7353" i="2"/>
  <c r="O7353" i="2"/>
  <c r="P7353" i="2" s="1"/>
  <c r="O7356" i="2"/>
  <c r="P7356" i="2" s="1"/>
  <c r="N7357" i="2"/>
  <c r="O7357" i="2"/>
  <c r="P7357" i="2" s="1"/>
  <c r="O7360" i="2"/>
  <c r="P7360" i="2" s="1"/>
  <c r="N7361" i="2"/>
  <c r="O7361" i="2"/>
  <c r="P7361" i="2" s="1"/>
  <c r="O7364" i="2"/>
  <c r="P7364" i="2" s="1"/>
  <c r="N7365" i="2"/>
  <c r="O7365" i="2"/>
  <c r="P7365" i="2" s="1"/>
  <c r="O7368" i="2"/>
  <c r="P7368" i="2" s="1"/>
  <c r="N7369" i="2"/>
  <c r="O7369" i="2"/>
  <c r="P7369" i="2" s="1"/>
  <c r="O7372" i="2"/>
  <c r="P7372" i="2" s="1"/>
  <c r="N7373" i="2"/>
  <c r="O7373" i="2"/>
  <c r="P7373" i="2" s="1"/>
  <c r="O7376" i="2"/>
  <c r="P7376" i="2" s="1"/>
  <c r="N7377" i="2"/>
  <c r="O7377" i="2"/>
  <c r="P7377" i="2" s="1"/>
  <c r="O7380" i="2"/>
  <c r="P7380" i="2" s="1"/>
  <c r="N7381" i="2"/>
  <c r="O7381" i="2"/>
  <c r="P7381" i="2" s="1"/>
  <c r="O7384" i="2"/>
  <c r="P7384" i="2" s="1"/>
  <c r="N7385" i="2"/>
  <c r="O7385" i="2"/>
  <c r="P7385" i="2" s="1"/>
  <c r="O7388" i="2"/>
  <c r="P7388" i="2" s="1"/>
  <c r="N7389" i="2"/>
  <c r="O7389" i="2"/>
  <c r="P7389" i="2" s="1"/>
  <c r="O7392" i="2"/>
  <c r="P7392" i="2" s="1"/>
  <c r="N7393" i="2"/>
  <c r="O7393" i="2"/>
  <c r="P7393" i="2" s="1"/>
  <c r="O7396" i="2"/>
  <c r="P7396" i="2" s="1"/>
  <c r="N7397" i="2"/>
  <c r="O7397" i="2"/>
  <c r="P7397" i="2" s="1"/>
  <c r="O7400" i="2"/>
  <c r="P7400" i="2" s="1"/>
  <c r="N7401" i="2"/>
  <c r="O7401" i="2"/>
  <c r="P7401" i="2" s="1"/>
  <c r="O7404" i="2"/>
  <c r="P7404" i="2" s="1"/>
  <c r="N7405" i="2"/>
  <c r="O7405" i="2"/>
  <c r="P7405" i="2" s="1"/>
  <c r="O7408" i="2"/>
  <c r="P7408" i="2" s="1"/>
  <c r="N7409" i="2"/>
  <c r="O7409" i="2"/>
  <c r="P7409" i="2" s="1"/>
  <c r="O7412" i="2"/>
  <c r="P7412" i="2" s="1"/>
  <c r="N7413" i="2"/>
  <c r="O7413" i="2"/>
  <c r="P7413" i="2" s="1"/>
  <c r="O7416" i="2"/>
  <c r="P7416" i="2" s="1"/>
  <c r="N7417" i="2"/>
  <c r="O7417" i="2"/>
  <c r="P7417" i="2" s="1"/>
  <c r="O7420" i="2"/>
  <c r="P7420" i="2" s="1"/>
  <c r="N7421" i="2"/>
  <c r="O7421" i="2"/>
  <c r="P7421" i="2" s="1"/>
  <c r="O7424" i="2"/>
  <c r="P7424" i="2" s="1"/>
  <c r="N7425" i="2"/>
  <c r="O7425" i="2"/>
  <c r="P7425" i="2" s="1"/>
  <c r="O7428" i="2"/>
  <c r="P7428" i="2" s="1"/>
  <c r="N7429" i="2"/>
  <c r="O7429" i="2"/>
  <c r="P7429" i="2" s="1"/>
  <c r="O7432" i="2"/>
  <c r="P7432" i="2" s="1"/>
  <c r="N7433" i="2"/>
  <c r="O7433" i="2"/>
  <c r="P7433" i="2" s="1"/>
  <c r="O7436" i="2"/>
  <c r="P7436" i="2" s="1"/>
  <c r="N7437" i="2"/>
  <c r="O7437" i="2"/>
  <c r="P7437" i="2" s="1"/>
  <c r="O7440" i="2"/>
  <c r="P7440" i="2" s="1"/>
  <c r="N7441" i="2"/>
  <c r="O7441" i="2"/>
  <c r="P7441" i="2" s="1"/>
  <c r="O7444" i="2"/>
  <c r="P7444" i="2" s="1"/>
  <c r="N7445" i="2"/>
  <c r="O7445" i="2"/>
  <c r="P7445" i="2" s="1"/>
  <c r="O7448" i="2"/>
  <c r="P7448" i="2" s="1"/>
  <c r="N7449" i="2"/>
  <c r="O7449" i="2"/>
  <c r="P7449" i="2" s="1"/>
  <c r="O7452" i="2"/>
  <c r="P7452" i="2" s="1"/>
  <c r="N7453" i="2"/>
  <c r="O7453" i="2"/>
  <c r="P7453" i="2" s="1"/>
  <c r="O7456" i="2"/>
  <c r="P7456" i="2" s="1"/>
  <c r="N7457" i="2"/>
  <c r="O7457" i="2"/>
  <c r="P7457" i="2" s="1"/>
  <c r="O7460" i="2"/>
  <c r="P7460" i="2" s="1"/>
  <c r="N7461" i="2"/>
  <c r="O7461" i="2"/>
  <c r="P7461" i="2" s="1"/>
  <c r="O7464" i="2"/>
  <c r="P7464" i="2" s="1"/>
  <c r="N7465" i="2"/>
  <c r="O7465" i="2"/>
  <c r="P7465" i="2" s="1"/>
  <c r="O7468" i="2"/>
  <c r="P7468" i="2" s="1"/>
  <c r="N7469" i="2"/>
  <c r="O7469" i="2"/>
  <c r="P7469" i="2" s="1"/>
  <c r="O7472" i="2"/>
  <c r="P7472" i="2" s="1"/>
  <c r="N7473" i="2"/>
  <c r="O7473" i="2"/>
  <c r="P7473" i="2" s="1"/>
  <c r="O7476" i="2"/>
  <c r="P7476" i="2" s="1"/>
  <c r="N7477" i="2"/>
  <c r="O7477" i="2"/>
  <c r="P7477" i="2" s="1"/>
  <c r="O7480" i="2"/>
  <c r="P7480" i="2" s="1"/>
  <c r="N7481" i="2"/>
  <c r="O7481" i="2"/>
  <c r="P7481" i="2" s="1"/>
  <c r="O7484" i="2"/>
  <c r="P7484" i="2" s="1"/>
  <c r="N7485" i="2"/>
  <c r="O7485" i="2"/>
  <c r="P7485" i="2" s="1"/>
  <c r="O7488" i="2"/>
  <c r="P7488" i="2" s="1"/>
  <c r="N7489" i="2"/>
  <c r="O7489" i="2"/>
  <c r="P7489" i="2" s="1"/>
  <c r="O7492" i="2"/>
  <c r="P7492" i="2" s="1"/>
  <c r="N7493" i="2"/>
  <c r="O7493" i="2"/>
  <c r="P7493" i="2" s="1"/>
  <c r="O7496" i="2"/>
  <c r="P7496" i="2" s="1"/>
  <c r="N7497" i="2"/>
  <c r="O7497" i="2"/>
  <c r="P7497" i="2" s="1"/>
  <c r="O7500" i="2"/>
  <c r="P7500" i="2" s="1"/>
  <c r="N7501" i="2"/>
  <c r="O7501" i="2"/>
  <c r="P7501" i="2" s="1"/>
  <c r="O7504" i="2"/>
  <c r="P7504" i="2" s="1"/>
  <c r="N7505" i="2"/>
  <c r="O7505" i="2"/>
  <c r="P7505" i="2" s="1"/>
  <c r="O7508" i="2"/>
  <c r="P7508" i="2" s="1"/>
  <c r="N7509" i="2"/>
  <c r="O7509" i="2"/>
  <c r="P7509" i="2" s="1"/>
  <c r="O7512" i="2"/>
  <c r="P7512" i="2" s="1"/>
  <c r="N7513" i="2"/>
  <c r="O7513" i="2"/>
  <c r="P7513" i="2" s="1"/>
  <c r="O7516" i="2"/>
  <c r="P7516" i="2" s="1"/>
  <c r="N7517" i="2"/>
  <c r="O7517" i="2"/>
  <c r="P7517" i="2" s="1"/>
  <c r="O7520" i="2"/>
  <c r="P7520" i="2" s="1"/>
  <c r="N7521" i="2"/>
  <c r="O7521" i="2"/>
  <c r="P7521" i="2" s="1"/>
  <c r="O7524" i="2"/>
  <c r="P7524" i="2" s="1"/>
  <c r="N7525" i="2"/>
  <c r="O7525" i="2"/>
  <c r="P7525" i="2" s="1"/>
  <c r="O7528" i="2"/>
  <c r="P7528" i="2" s="1"/>
  <c r="N7529" i="2"/>
  <c r="O7529" i="2"/>
  <c r="P7529" i="2" s="1"/>
  <c r="O7532" i="2"/>
  <c r="P7532" i="2" s="1"/>
  <c r="N7533" i="2"/>
  <c r="O7533" i="2"/>
  <c r="P7533" i="2" s="1"/>
  <c r="O7536" i="2"/>
  <c r="P7536" i="2" s="1"/>
  <c r="N7537" i="2"/>
  <c r="O7537" i="2"/>
  <c r="P7537" i="2" s="1"/>
  <c r="O7540" i="2"/>
  <c r="P7540" i="2" s="1"/>
  <c r="N7541" i="2"/>
  <c r="O7541" i="2"/>
  <c r="P7541" i="2" s="1"/>
  <c r="O7544" i="2"/>
  <c r="P7544" i="2" s="1"/>
  <c r="N7545" i="2"/>
  <c r="O7545" i="2"/>
  <c r="P7545" i="2" s="1"/>
  <c r="O7548" i="2"/>
  <c r="P7548" i="2" s="1"/>
  <c r="N7549" i="2"/>
  <c r="O7549" i="2"/>
  <c r="P7549" i="2" s="1"/>
  <c r="O7552" i="2"/>
  <c r="P7552" i="2" s="1"/>
  <c r="N7553" i="2"/>
  <c r="O7553" i="2"/>
  <c r="P7553" i="2" s="1"/>
  <c r="O7556" i="2"/>
  <c r="P7556" i="2" s="1"/>
  <c r="N7557" i="2"/>
  <c r="O7557" i="2"/>
  <c r="P7557" i="2" s="1"/>
  <c r="O7560" i="2"/>
  <c r="P7560" i="2" s="1"/>
  <c r="N7561" i="2"/>
  <c r="O7561" i="2"/>
  <c r="P7561" i="2" s="1"/>
  <c r="O7564" i="2"/>
  <c r="P7564" i="2" s="1"/>
  <c r="N7565" i="2"/>
  <c r="O7565" i="2"/>
  <c r="P7565" i="2" s="1"/>
  <c r="O7568" i="2"/>
  <c r="P7568" i="2" s="1"/>
  <c r="N7569" i="2"/>
  <c r="O7569" i="2"/>
  <c r="P7569" i="2" s="1"/>
  <c r="O7572" i="2"/>
  <c r="P7572" i="2" s="1"/>
  <c r="N7573" i="2"/>
  <c r="O7573" i="2"/>
  <c r="P7573" i="2" s="1"/>
  <c r="O7576" i="2"/>
  <c r="P7576" i="2" s="1"/>
  <c r="N7577" i="2"/>
  <c r="O7577" i="2"/>
  <c r="P7577" i="2" s="1"/>
  <c r="O7580" i="2"/>
  <c r="P7580" i="2" s="1"/>
  <c r="N7581" i="2"/>
  <c r="O7581" i="2"/>
  <c r="P7581" i="2" s="1"/>
  <c r="O7584" i="2"/>
  <c r="P7584" i="2" s="1"/>
  <c r="N7585" i="2"/>
  <c r="O7585" i="2"/>
  <c r="P7585" i="2" s="1"/>
  <c r="O7588" i="2"/>
  <c r="P7588" i="2" s="1"/>
  <c r="N7589" i="2"/>
  <c r="O7589" i="2"/>
  <c r="P7589" i="2" s="1"/>
  <c r="O7592" i="2"/>
  <c r="P7592" i="2" s="1"/>
  <c r="N7593" i="2"/>
  <c r="O7593" i="2"/>
  <c r="P7593" i="2" s="1"/>
  <c r="O7596" i="2"/>
  <c r="P7596" i="2" s="1"/>
  <c r="N7597" i="2"/>
  <c r="O7597" i="2"/>
  <c r="P7597" i="2" s="1"/>
  <c r="O7600" i="2"/>
  <c r="P7600" i="2" s="1"/>
  <c r="N7601" i="2"/>
  <c r="O7601" i="2"/>
  <c r="P7601" i="2" s="1"/>
  <c r="O7604" i="2"/>
  <c r="P7604" i="2" s="1"/>
  <c r="N7605" i="2"/>
  <c r="O7605" i="2"/>
  <c r="P7605" i="2" s="1"/>
  <c r="O7608" i="2"/>
  <c r="P7608" i="2" s="1"/>
  <c r="N7609" i="2"/>
  <c r="O7609" i="2"/>
  <c r="P7609" i="2" s="1"/>
  <c r="O7612" i="2"/>
  <c r="P7612" i="2" s="1"/>
  <c r="N7613" i="2"/>
  <c r="O7613" i="2"/>
  <c r="P7613" i="2" s="1"/>
  <c r="O7616" i="2"/>
  <c r="P7616" i="2" s="1"/>
  <c r="N7617" i="2"/>
  <c r="O7617" i="2"/>
  <c r="P7617" i="2" s="1"/>
  <c r="O7620" i="2"/>
  <c r="P7620" i="2" s="1"/>
  <c r="N7621" i="2"/>
  <c r="O7621" i="2"/>
  <c r="P7621" i="2" s="1"/>
  <c r="O7624" i="2"/>
  <c r="P7624" i="2" s="1"/>
  <c r="N7625" i="2"/>
  <c r="O7625" i="2"/>
  <c r="P7625" i="2" s="1"/>
  <c r="O7628" i="2"/>
  <c r="P7628" i="2" s="1"/>
  <c r="N7629" i="2"/>
  <c r="O7629" i="2"/>
  <c r="P7629" i="2" s="1"/>
  <c r="O7632" i="2"/>
  <c r="P7632" i="2" s="1"/>
  <c r="N7633" i="2"/>
  <c r="O7633" i="2"/>
  <c r="P7633" i="2" s="1"/>
  <c r="O7636" i="2"/>
  <c r="P7636" i="2" s="1"/>
  <c r="N7637" i="2"/>
  <c r="O7637" i="2"/>
  <c r="P7637" i="2" s="1"/>
  <c r="O7640" i="2"/>
  <c r="P7640" i="2" s="1"/>
  <c r="N7641" i="2"/>
  <c r="O7641" i="2"/>
  <c r="P7641" i="2" s="1"/>
  <c r="O7644" i="2"/>
  <c r="P7644" i="2" s="1"/>
  <c r="N7645" i="2"/>
  <c r="O7645" i="2"/>
  <c r="P7645" i="2" s="1"/>
  <c r="O7648" i="2"/>
  <c r="P7648" i="2" s="1"/>
  <c r="N7649" i="2"/>
  <c r="O7649" i="2"/>
  <c r="P7649" i="2" s="1"/>
  <c r="O7652" i="2"/>
  <c r="P7652" i="2" s="1"/>
  <c r="N7653" i="2"/>
  <c r="O7653" i="2"/>
  <c r="P7653" i="2" s="1"/>
  <c r="O7656" i="2"/>
  <c r="P7656" i="2" s="1"/>
  <c r="N7657" i="2"/>
  <c r="O7657" i="2"/>
  <c r="P7657" i="2" s="1"/>
  <c r="O7660" i="2"/>
  <c r="P7660" i="2" s="1"/>
  <c r="N7661" i="2"/>
  <c r="O7661" i="2"/>
  <c r="P7661" i="2" s="1"/>
  <c r="O7664" i="2"/>
  <c r="P7664" i="2" s="1"/>
  <c r="N7665" i="2"/>
  <c r="O7665" i="2"/>
  <c r="P7665" i="2" s="1"/>
  <c r="O7668" i="2"/>
  <c r="P7668" i="2" s="1"/>
  <c r="N7669" i="2"/>
  <c r="O7669" i="2"/>
  <c r="P7669" i="2" s="1"/>
  <c r="O7672" i="2"/>
  <c r="P7672" i="2" s="1"/>
  <c r="N7673" i="2"/>
  <c r="O7673" i="2"/>
  <c r="P7673" i="2" s="1"/>
  <c r="O7676" i="2"/>
  <c r="P7676" i="2" s="1"/>
  <c r="N7677" i="2"/>
  <c r="O7677" i="2"/>
  <c r="P7677" i="2" s="1"/>
  <c r="O7680" i="2"/>
  <c r="P7680" i="2" s="1"/>
  <c r="N7681" i="2"/>
  <c r="O7681" i="2"/>
  <c r="P7681" i="2" s="1"/>
  <c r="O7684" i="2"/>
  <c r="P7684" i="2" s="1"/>
  <c r="N7685" i="2"/>
  <c r="O7685" i="2"/>
  <c r="P7685" i="2" s="1"/>
  <c r="O7688" i="2"/>
  <c r="P7688" i="2" s="1"/>
  <c r="N7689" i="2"/>
  <c r="O7689" i="2"/>
  <c r="P7689" i="2" s="1"/>
  <c r="O7692" i="2"/>
  <c r="P7692" i="2" s="1"/>
  <c r="N7693" i="2"/>
  <c r="O7693" i="2"/>
  <c r="P7693" i="2" s="1"/>
  <c r="O7696" i="2"/>
  <c r="P7696" i="2" s="1"/>
  <c r="N7697" i="2"/>
  <c r="O7697" i="2"/>
  <c r="P7697" i="2" s="1"/>
  <c r="O7700" i="2"/>
  <c r="P7700" i="2" s="1"/>
  <c r="N7701" i="2"/>
  <c r="O7701" i="2"/>
  <c r="P7701" i="2" s="1"/>
  <c r="O7704" i="2"/>
  <c r="P7704" i="2" s="1"/>
  <c r="N7705" i="2"/>
  <c r="O7705" i="2"/>
  <c r="P7705" i="2" s="1"/>
  <c r="O7708" i="2"/>
  <c r="P7708" i="2" s="1"/>
  <c r="N7709" i="2"/>
  <c r="O7709" i="2"/>
  <c r="P7709" i="2" s="1"/>
  <c r="O7712" i="2"/>
  <c r="P7712" i="2" s="1"/>
  <c r="N7713" i="2"/>
  <c r="O7713" i="2"/>
  <c r="P7713" i="2" s="1"/>
  <c r="O7716" i="2"/>
  <c r="P7716" i="2" s="1"/>
  <c r="N7717" i="2"/>
  <c r="O7717" i="2"/>
  <c r="P7717" i="2" s="1"/>
  <c r="O7720" i="2"/>
  <c r="P7720" i="2" s="1"/>
  <c r="N7721" i="2"/>
  <c r="O7721" i="2"/>
  <c r="P7721" i="2" s="1"/>
  <c r="O7724" i="2"/>
  <c r="P7724" i="2" s="1"/>
  <c r="N7725" i="2"/>
  <c r="O7725" i="2"/>
  <c r="P7725" i="2" s="1"/>
  <c r="O7728" i="2"/>
  <c r="P7728" i="2" s="1"/>
  <c r="N7729" i="2"/>
  <c r="O7729" i="2"/>
  <c r="P7729" i="2" s="1"/>
  <c r="O7732" i="2"/>
  <c r="P7732" i="2" s="1"/>
  <c r="N7733" i="2"/>
  <c r="O7733" i="2"/>
  <c r="P7733" i="2" s="1"/>
  <c r="O7736" i="2"/>
  <c r="P7736" i="2" s="1"/>
  <c r="N7737" i="2"/>
  <c r="O7737" i="2"/>
  <c r="P7737" i="2" s="1"/>
  <c r="O7740" i="2"/>
  <c r="P7740" i="2" s="1"/>
  <c r="N7741" i="2"/>
  <c r="O7741" i="2"/>
  <c r="P7741" i="2" s="1"/>
  <c r="O7744" i="2"/>
  <c r="P7744" i="2" s="1"/>
  <c r="N7745" i="2"/>
  <c r="O7745" i="2"/>
  <c r="P7745" i="2" s="1"/>
  <c r="O7748" i="2"/>
  <c r="P7748" i="2" s="1"/>
  <c r="N7749" i="2"/>
  <c r="O7749" i="2"/>
  <c r="P7749" i="2" s="1"/>
  <c r="O7752" i="2"/>
  <c r="P7752" i="2" s="1"/>
  <c r="N7753" i="2"/>
  <c r="O7753" i="2"/>
  <c r="P7753" i="2" s="1"/>
  <c r="O7756" i="2"/>
  <c r="P7756" i="2" s="1"/>
  <c r="N7757" i="2"/>
  <c r="O7757" i="2"/>
  <c r="P7757" i="2" s="1"/>
  <c r="O7760" i="2"/>
  <c r="P7760" i="2" s="1"/>
  <c r="N7761" i="2"/>
  <c r="O7761" i="2"/>
  <c r="P7761" i="2" s="1"/>
  <c r="O7764" i="2"/>
  <c r="P7764" i="2" s="1"/>
  <c r="N7765" i="2"/>
  <c r="O7765" i="2"/>
  <c r="P7765" i="2" s="1"/>
  <c r="O7768" i="2"/>
  <c r="P7768" i="2" s="1"/>
  <c r="N7769" i="2"/>
  <c r="O7769" i="2"/>
  <c r="P7769" i="2" s="1"/>
  <c r="O7772" i="2"/>
  <c r="P7772" i="2" s="1"/>
  <c r="N7773" i="2"/>
  <c r="O7773" i="2"/>
  <c r="P7773" i="2" s="1"/>
  <c r="O7776" i="2"/>
  <c r="P7776" i="2" s="1"/>
  <c r="N7777" i="2"/>
  <c r="O7777" i="2"/>
  <c r="P7777" i="2" s="1"/>
  <c r="O7780" i="2"/>
  <c r="P7780" i="2" s="1"/>
  <c r="N7781" i="2"/>
  <c r="O7781" i="2"/>
  <c r="P7781" i="2" s="1"/>
  <c r="O7784" i="2"/>
  <c r="P7784" i="2" s="1"/>
  <c r="N7785" i="2"/>
  <c r="O7785" i="2"/>
  <c r="P7785" i="2" s="1"/>
  <c r="O7788" i="2"/>
  <c r="P7788" i="2" s="1"/>
  <c r="N7789" i="2"/>
  <c r="O7789" i="2"/>
  <c r="P7789" i="2" s="1"/>
  <c r="O7792" i="2"/>
  <c r="P7792" i="2" s="1"/>
  <c r="N7793" i="2"/>
  <c r="O7793" i="2"/>
  <c r="P7793" i="2" s="1"/>
  <c r="O7796" i="2"/>
  <c r="P7796" i="2" s="1"/>
  <c r="N7797" i="2"/>
  <c r="O7797" i="2"/>
  <c r="P7797" i="2" s="1"/>
  <c r="O7800" i="2"/>
  <c r="P7800" i="2" s="1"/>
  <c r="N7801" i="2"/>
  <c r="O7801" i="2"/>
  <c r="P7801" i="2" s="1"/>
  <c r="O7804" i="2"/>
  <c r="P7804" i="2" s="1"/>
  <c r="N7805" i="2"/>
  <c r="O7805" i="2"/>
  <c r="P7805" i="2" s="1"/>
  <c r="O7808" i="2"/>
  <c r="P7808" i="2" s="1"/>
  <c r="N7809" i="2"/>
  <c r="O7809" i="2"/>
  <c r="P7809" i="2" s="1"/>
  <c r="O7812" i="2"/>
  <c r="P7812" i="2" s="1"/>
  <c r="N7813" i="2"/>
  <c r="O7813" i="2"/>
  <c r="P7813" i="2" s="1"/>
  <c r="O7816" i="2"/>
  <c r="P7816" i="2" s="1"/>
  <c r="N7817" i="2"/>
  <c r="O7817" i="2"/>
  <c r="P7817" i="2" s="1"/>
  <c r="O7820" i="2"/>
  <c r="P7820" i="2" s="1"/>
  <c r="N7821" i="2"/>
  <c r="O7821" i="2"/>
  <c r="P7821" i="2" s="1"/>
  <c r="O7824" i="2"/>
  <c r="P7824" i="2" s="1"/>
  <c r="N7825" i="2"/>
  <c r="O7825" i="2"/>
  <c r="P7825" i="2" s="1"/>
  <c r="O7828" i="2"/>
  <c r="P7828" i="2" s="1"/>
  <c r="N7829" i="2"/>
  <c r="O7829" i="2"/>
  <c r="P7829" i="2" s="1"/>
  <c r="O7832" i="2"/>
  <c r="P7832" i="2" s="1"/>
  <c r="N7833" i="2"/>
  <c r="O7833" i="2"/>
  <c r="P7833" i="2" s="1"/>
  <c r="O7836" i="2"/>
  <c r="P7836" i="2" s="1"/>
  <c r="N7837" i="2"/>
  <c r="O7837" i="2"/>
  <c r="P7837" i="2" s="1"/>
  <c r="O7840" i="2"/>
  <c r="P7840" i="2" s="1"/>
  <c r="N7841" i="2"/>
  <c r="O7841" i="2"/>
  <c r="P7841" i="2" s="1"/>
  <c r="O7844" i="2"/>
  <c r="P7844" i="2" s="1"/>
  <c r="N7845" i="2"/>
  <c r="O7845" i="2"/>
  <c r="P7845" i="2" s="1"/>
  <c r="O7848" i="2"/>
  <c r="P7848" i="2" s="1"/>
  <c r="N7849" i="2"/>
  <c r="O7849" i="2"/>
  <c r="P7849" i="2" s="1"/>
  <c r="O7852" i="2"/>
  <c r="P7852" i="2" s="1"/>
  <c r="N7853" i="2"/>
  <c r="O7853" i="2"/>
  <c r="P7853" i="2" s="1"/>
  <c r="O7856" i="2"/>
  <c r="P7856" i="2" s="1"/>
  <c r="N7857" i="2"/>
  <c r="O7857" i="2"/>
  <c r="P7857" i="2" s="1"/>
  <c r="O7860" i="2"/>
  <c r="P7860" i="2" s="1"/>
  <c r="N7861" i="2"/>
  <c r="O7861" i="2"/>
  <c r="P7861" i="2" s="1"/>
  <c r="O7864" i="2"/>
  <c r="P7864" i="2" s="1"/>
  <c r="N7865" i="2"/>
  <c r="O7865" i="2"/>
  <c r="P7865" i="2" s="1"/>
  <c r="O7868" i="2"/>
  <c r="P7868" i="2" s="1"/>
  <c r="N7869" i="2"/>
  <c r="O7869" i="2"/>
  <c r="P7869" i="2" s="1"/>
  <c r="O7872" i="2"/>
  <c r="P7872" i="2" s="1"/>
  <c r="N7873" i="2"/>
  <c r="O7873" i="2"/>
  <c r="P7873" i="2" s="1"/>
  <c r="O7876" i="2"/>
  <c r="P7876" i="2" s="1"/>
  <c r="N7877" i="2"/>
  <c r="O7877" i="2"/>
  <c r="P7877" i="2" s="1"/>
  <c r="O7880" i="2"/>
  <c r="P7880" i="2" s="1"/>
  <c r="N7881" i="2"/>
  <c r="O7881" i="2"/>
  <c r="P7881" i="2" s="1"/>
  <c r="O7884" i="2"/>
  <c r="P7884" i="2" s="1"/>
  <c r="N7885" i="2"/>
  <c r="O7885" i="2"/>
  <c r="P7885" i="2" s="1"/>
  <c r="O7888" i="2"/>
  <c r="P7888" i="2" s="1"/>
  <c r="N7889" i="2"/>
  <c r="O7889" i="2"/>
  <c r="P7889" i="2" s="1"/>
  <c r="O7892" i="2"/>
  <c r="P7892" i="2" s="1"/>
  <c r="N7893" i="2"/>
  <c r="O7893" i="2"/>
  <c r="P7893" i="2" s="1"/>
  <c r="O7896" i="2"/>
  <c r="P7896" i="2" s="1"/>
  <c r="N7897" i="2"/>
  <c r="O7897" i="2"/>
  <c r="P7897" i="2" s="1"/>
  <c r="O7900" i="2"/>
  <c r="P7900" i="2" s="1"/>
  <c r="N7901" i="2"/>
  <c r="O7901" i="2"/>
  <c r="P7901" i="2" s="1"/>
  <c r="O7904" i="2"/>
  <c r="P7904" i="2" s="1"/>
  <c r="N7905" i="2"/>
  <c r="O7905" i="2"/>
  <c r="P7905" i="2" s="1"/>
  <c r="O7908" i="2"/>
  <c r="P7908" i="2" s="1"/>
  <c r="N7909" i="2"/>
  <c r="O7909" i="2"/>
  <c r="P7909" i="2" s="1"/>
  <c r="O7912" i="2"/>
  <c r="P7912" i="2" s="1"/>
  <c r="N7913" i="2"/>
  <c r="O7913" i="2"/>
  <c r="P7913" i="2" s="1"/>
  <c r="O7916" i="2"/>
  <c r="P7916" i="2" s="1"/>
  <c r="N7917" i="2"/>
  <c r="O7917" i="2"/>
  <c r="P7917" i="2" s="1"/>
  <c r="O7920" i="2"/>
  <c r="P7920" i="2" s="1"/>
  <c r="N7921" i="2"/>
  <c r="O7921" i="2"/>
  <c r="P7921" i="2" s="1"/>
  <c r="O7924" i="2"/>
  <c r="P7924" i="2" s="1"/>
  <c r="N7925" i="2"/>
  <c r="O7925" i="2"/>
  <c r="P7925" i="2" s="1"/>
  <c r="O7928" i="2"/>
  <c r="P7928" i="2" s="1"/>
  <c r="N7929" i="2"/>
  <c r="O7929" i="2"/>
  <c r="P7929" i="2" s="1"/>
  <c r="O7932" i="2"/>
  <c r="P7932" i="2" s="1"/>
  <c r="N7933" i="2"/>
  <c r="O7933" i="2"/>
  <c r="P7933" i="2" s="1"/>
  <c r="O7936" i="2"/>
  <c r="P7936" i="2" s="1"/>
  <c r="N7937" i="2"/>
  <c r="O7937" i="2"/>
  <c r="P7937" i="2" s="1"/>
  <c r="O7940" i="2"/>
  <c r="P7940" i="2" s="1"/>
  <c r="N7941" i="2"/>
  <c r="O7941" i="2"/>
  <c r="P7941" i="2" s="1"/>
  <c r="O7944" i="2"/>
  <c r="P7944" i="2" s="1"/>
  <c r="N7945" i="2"/>
  <c r="O7945" i="2"/>
  <c r="P7945" i="2" s="1"/>
  <c r="O7948" i="2"/>
  <c r="P7948" i="2" s="1"/>
  <c r="N7949" i="2"/>
  <c r="O7949" i="2"/>
  <c r="P7949" i="2" s="1"/>
  <c r="O7952" i="2"/>
  <c r="P7952" i="2" s="1"/>
  <c r="N7953" i="2"/>
  <c r="O7953" i="2"/>
  <c r="P7953" i="2" s="1"/>
  <c r="O7956" i="2"/>
  <c r="P7956" i="2" s="1"/>
  <c r="N7957" i="2"/>
  <c r="O7957" i="2"/>
  <c r="P7957" i="2" s="1"/>
  <c r="O7960" i="2"/>
  <c r="P7960" i="2" s="1"/>
  <c r="N7961" i="2"/>
  <c r="O7961" i="2"/>
  <c r="P7961" i="2" s="1"/>
  <c r="O7964" i="2"/>
  <c r="P7964" i="2" s="1"/>
  <c r="N7965" i="2"/>
  <c r="O7965" i="2"/>
  <c r="P7965" i="2" s="1"/>
  <c r="O7968" i="2"/>
  <c r="P7968" i="2" s="1"/>
  <c r="N7969" i="2"/>
  <c r="O7969" i="2"/>
  <c r="P7969" i="2" s="1"/>
  <c r="O7972" i="2"/>
  <c r="P7972" i="2" s="1"/>
  <c r="N7973" i="2"/>
  <c r="O7973" i="2"/>
  <c r="P7973" i="2" s="1"/>
  <c r="O7976" i="2"/>
  <c r="P7976" i="2" s="1"/>
  <c r="N7977" i="2"/>
  <c r="O7977" i="2"/>
  <c r="P7977" i="2" s="1"/>
  <c r="O7980" i="2"/>
  <c r="P7980" i="2" s="1"/>
  <c r="N7981" i="2"/>
  <c r="O7981" i="2"/>
  <c r="P7981" i="2" s="1"/>
  <c r="O7984" i="2"/>
  <c r="P7984" i="2" s="1"/>
  <c r="N7985" i="2"/>
  <c r="O7985" i="2"/>
  <c r="P7985" i="2" s="1"/>
  <c r="O7988" i="2"/>
  <c r="P7988" i="2" s="1"/>
  <c r="N7989" i="2"/>
  <c r="O7989" i="2"/>
  <c r="P7989" i="2" s="1"/>
  <c r="O7992" i="2"/>
  <c r="P7992" i="2" s="1"/>
  <c r="N7993" i="2"/>
  <c r="O7993" i="2"/>
  <c r="P7993" i="2" s="1"/>
  <c r="O7996" i="2"/>
  <c r="P7996" i="2" s="1"/>
  <c r="N7997" i="2"/>
  <c r="O7997" i="2"/>
  <c r="P7997" i="2" s="1"/>
  <c r="O8000" i="2"/>
  <c r="P8000" i="2" s="1"/>
  <c r="N8001" i="2"/>
  <c r="O8001" i="2"/>
  <c r="P8001" i="2" s="1"/>
  <c r="O8004" i="2"/>
  <c r="P8004" i="2" s="1"/>
  <c r="N8005" i="2"/>
  <c r="O8005" i="2"/>
  <c r="P8005" i="2" s="1"/>
  <c r="O8008" i="2"/>
  <c r="P8008" i="2" s="1"/>
  <c r="N8009" i="2"/>
  <c r="O8009" i="2"/>
  <c r="P8009" i="2" s="1"/>
  <c r="O8012" i="2"/>
  <c r="P8012" i="2" s="1"/>
  <c r="N8013" i="2"/>
  <c r="O8013" i="2"/>
  <c r="P8013" i="2" s="1"/>
  <c r="O8016" i="2"/>
  <c r="P8016" i="2" s="1"/>
  <c r="N8017" i="2"/>
  <c r="O8017" i="2"/>
  <c r="P8017" i="2" s="1"/>
  <c r="O8020" i="2"/>
  <c r="P8020" i="2" s="1"/>
  <c r="N8021" i="2"/>
  <c r="O8021" i="2"/>
  <c r="P8021" i="2" s="1"/>
  <c r="O8024" i="2"/>
  <c r="P8024" i="2" s="1"/>
  <c r="N8025" i="2"/>
  <c r="O8025" i="2"/>
  <c r="P8025" i="2" s="1"/>
  <c r="O8028" i="2"/>
  <c r="P8028" i="2" s="1"/>
  <c r="N8029" i="2"/>
  <c r="O8029" i="2"/>
  <c r="P8029" i="2" s="1"/>
  <c r="O8032" i="2"/>
  <c r="P8032" i="2" s="1"/>
  <c r="N8033" i="2"/>
  <c r="O8033" i="2"/>
  <c r="P8033" i="2" s="1"/>
  <c r="O8036" i="2"/>
  <c r="P8036" i="2" s="1"/>
  <c r="N8037" i="2"/>
  <c r="O8037" i="2"/>
  <c r="P8037" i="2" s="1"/>
  <c r="O8040" i="2"/>
  <c r="P8040" i="2" s="1"/>
  <c r="N8041" i="2"/>
  <c r="O8041" i="2"/>
  <c r="P8041" i="2" s="1"/>
  <c r="O8044" i="2"/>
  <c r="P8044" i="2" s="1"/>
  <c r="N8045" i="2"/>
  <c r="O8045" i="2"/>
  <c r="P8045" i="2" s="1"/>
  <c r="O8048" i="2"/>
  <c r="P8048" i="2" s="1"/>
  <c r="N8049" i="2"/>
  <c r="O8049" i="2"/>
  <c r="P8049" i="2" s="1"/>
  <c r="O8052" i="2"/>
  <c r="P8052" i="2" s="1"/>
  <c r="N8053" i="2"/>
  <c r="O8053" i="2"/>
  <c r="P8053" i="2" s="1"/>
  <c r="O8056" i="2"/>
  <c r="P8056" i="2" s="1"/>
  <c r="N8057" i="2"/>
  <c r="O8057" i="2"/>
  <c r="P8057" i="2" s="1"/>
  <c r="O8060" i="2"/>
  <c r="P8060" i="2" s="1"/>
  <c r="N8061" i="2"/>
  <c r="O8061" i="2"/>
  <c r="P8061" i="2" s="1"/>
  <c r="O8064" i="2"/>
  <c r="P8064" i="2" s="1"/>
  <c r="N8065" i="2"/>
  <c r="O8065" i="2"/>
  <c r="P8065" i="2" s="1"/>
  <c r="O8068" i="2"/>
  <c r="P8068" i="2" s="1"/>
  <c r="N8069" i="2"/>
  <c r="O8069" i="2"/>
  <c r="P8069" i="2" s="1"/>
  <c r="O8072" i="2"/>
  <c r="P8072" i="2" s="1"/>
  <c r="N8073" i="2"/>
  <c r="O8073" i="2"/>
  <c r="P8073" i="2" s="1"/>
  <c r="O8076" i="2"/>
  <c r="P8076" i="2" s="1"/>
  <c r="N8077" i="2"/>
  <c r="O8077" i="2"/>
  <c r="P8077" i="2" s="1"/>
  <c r="O8080" i="2"/>
  <c r="P8080" i="2" s="1"/>
  <c r="N8081" i="2"/>
  <c r="O8081" i="2"/>
  <c r="P8081" i="2" s="1"/>
  <c r="O8084" i="2"/>
  <c r="P8084" i="2" s="1"/>
  <c r="N8085" i="2"/>
  <c r="O8085" i="2"/>
  <c r="P8085" i="2" s="1"/>
  <c r="O8088" i="2"/>
  <c r="P8088" i="2" s="1"/>
  <c r="N8089" i="2"/>
  <c r="O8089" i="2"/>
  <c r="P8089" i="2" s="1"/>
  <c r="O8092" i="2"/>
  <c r="P8092" i="2" s="1"/>
  <c r="N8093" i="2"/>
  <c r="O8093" i="2"/>
  <c r="P8093" i="2" s="1"/>
  <c r="O8096" i="2"/>
  <c r="P8096" i="2" s="1"/>
  <c r="N8097" i="2"/>
  <c r="O8097" i="2"/>
  <c r="P8097" i="2" s="1"/>
  <c r="O8100" i="2"/>
  <c r="P8100" i="2" s="1"/>
  <c r="N8101" i="2"/>
  <c r="O8101" i="2"/>
  <c r="P8101" i="2" s="1"/>
  <c r="O8104" i="2"/>
  <c r="P8104" i="2" s="1"/>
  <c r="N8105" i="2"/>
  <c r="O8105" i="2"/>
  <c r="P8105" i="2" s="1"/>
  <c r="O8108" i="2"/>
  <c r="P8108" i="2" s="1"/>
  <c r="N8109" i="2"/>
  <c r="O8109" i="2"/>
  <c r="P8109" i="2" s="1"/>
  <c r="O8112" i="2"/>
  <c r="P8112" i="2" s="1"/>
  <c r="N8113" i="2"/>
  <c r="O8113" i="2"/>
  <c r="P8113" i="2" s="1"/>
  <c r="O8116" i="2"/>
  <c r="P8116" i="2" s="1"/>
  <c r="N8117" i="2"/>
  <c r="O8117" i="2"/>
  <c r="P8117" i="2" s="1"/>
  <c r="O8120" i="2"/>
  <c r="P8120" i="2" s="1"/>
  <c r="N8121" i="2"/>
  <c r="O8121" i="2"/>
  <c r="P8121" i="2" s="1"/>
  <c r="O8124" i="2"/>
  <c r="P8124" i="2" s="1"/>
  <c r="N8125" i="2"/>
  <c r="O8125" i="2"/>
  <c r="P8125" i="2" s="1"/>
  <c r="O8128" i="2"/>
  <c r="P8128" i="2" s="1"/>
  <c r="N8129" i="2"/>
  <c r="O8129" i="2"/>
  <c r="P8129" i="2" s="1"/>
  <c r="O8132" i="2"/>
  <c r="P8132" i="2" s="1"/>
  <c r="N8133" i="2"/>
  <c r="O8133" i="2"/>
  <c r="P8133" i="2" s="1"/>
  <c r="O8136" i="2"/>
  <c r="P8136" i="2" s="1"/>
  <c r="N8137" i="2"/>
  <c r="O8137" i="2"/>
  <c r="P8137" i="2" s="1"/>
  <c r="O8140" i="2"/>
  <c r="P8140" i="2" s="1"/>
  <c r="N8141" i="2"/>
  <c r="O8141" i="2"/>
  <c r="P8141" i="2" s="1"/>
  <c r="O8144" i="2"/>
  <c r="P8144" i="2" s="1"/>
  <c r="N8145" i="2"/>
  <c r="O8145" i="2"/>
  <c r="P8145" i="2" s="1"/>
  <c r="O8148" i="2"/>
  <c r="P8148" i="2" s="1"/>
  <c r="N8149" i="2"/>
  <c r="O8149" i="2"/>
  <c r="P8149" i="2" s="1"/>
  <c r="O8152" i="2"/>
  <c r="P8152" i="2" s="1"/>
  <c r="N8153" i="2"/>
  <c r="O8153" i="2"/>
  <c r="P8153" i="2" s="1"/>
  <c r="O8156" i="2"/>
  <c r="P8156" i="2" s="1"/>
  <c r="N8157" i="2"/>
  <c r="O8157" i="2"/>
  <c r="P8157" i="2" s="1"/>
  <c r="O8160" i="2"/>
  <c r="P8160" i="2" s="1"/>
  <c r="N8161" i="2"/>
  <c r="O8161" i="2"/>
  <c r="P8161" i="2" s="1"/>
  <c r="O8164" i="2"/>
  <c r="P8164" i="2" s="1"/>
  <c r="N8165" i="2"/>
  <c r="O8165" i="2"/>
  <c r="P8165" i="2" s="1"/>
  <c r="O8168" i="2"/>
  <c r="P8168" i="2" s="1"/>
  <c r="N8169" i="2"/>
  <c r="O8169" i="2"/>
  <c r="P8169" i="2" s="1"/>
  <c r="O8172" i="2"/>
  <c r="P8172" i="2" s="1"/>
  <c r="N8173" i="2"/>
  <c r="O8173" i="2"/>
  <c r="P8173" i="2" s="1"/>
  <c r="O8176" i="2"/>
  <c r="P8176" i="2" s="1"/>
  <c r="N8177" i="2"/>
  <c r="O8177" i="2"/>
  <c r="P8177" i="2" s="1"/>
  <c r="O8180" i="2"/>
  <c r="P8180" i="2" s="1"/>
  <c r="N8181" i="2"/>
  <c r="O8181" i="2"/>
  <c r="P8181" i="2" s="1"/>
  <c r="O8184" i="2"/>
  <c r="P8184" i="2" s="1"/>
  <c r="N8185" i="2"/>
  <c r="O8185" i="2"/>
  <c r="P8185" i="2" s="1"/>
  <c r="O8188" i="2"/>
  <c r="P8188" i="2" s="1"/>
  <c r="N8189" i="2"/>
  <c r="O8189" i="2"/>
  <c r="P8189" i="2" s="1"/>
  <c r="O8192" i="2"/>
  <c r="P8192" i="2" s="1"/>
  <c r="N8193" i="2"/>
  <c r="O8193" i="2"/>
  <c r="P8193" i="2" s="1"/>
  <c r="O8196" i="2"/>
  <c r="P8196" i="2" s="1"/>
  <c r="N8197" i="2"/>
  <c r="O8197" i="2"/>
  <c r="P8197" i="2" s="1"/>
  <c r="O8200" i="2"/>
  <c r="P8200" i="2" s="1"/>
  <c r="N8201" i="2"/>
  <c r="O8201" i="2"/>
  <c r="P8201" i="2" s="1"/>
  <c r="O8204" i="2"/>
  <c r="P8204" i="2" s="1"/>
  <c r="N8205" i="2"/>
  <c r="O8205" i="2"/>
  <c r="P8205" i="2" s="1"/>
  <c r="O8208" i="2"/>
  <c r="P8208" i="2" s="1"/>
  <c r="N8209" i="2"/>
  <c r="O8209" i="2"/>
  <c r="P8209" i="2" s="1"/>
  <c r="O8212" i="2"/>
  <c r="P8212" i="2" s="1"/>
  <c r="N8213" i="2"/>
  <c r="O8213" i="2"/>
  <c r="P8213" i="2" s="1"/>
  <c r="O8216" i="2"/>
  <c r="P8216" i="2" s="1"/>
  <c r="N8217" i="2"/>
  <c r="O8217" i="2"/>
  <c r="P8217" i="2" s="1"/>
  <c r="O8220" i="2"/>
  <c r="P8220" i="2" s="1"/>
  <c r="N8221" i="2"/>
  <c r="O8221" i="2"/>
  <c r="P8221" i="2" s="1"/>
  <c r="O8224" i="2"/>
  <c r="P8224" i="2" s="1"/>
  <c r="N8225" i="2"/>
  <c r="O8225" i="2"/>
  <c r="P8225" i="2" s="1"/>
  <c r="O8228" i="2"/>
  <c r="P8228" i="2" s="1"/>
  <c r="N8229" i="2"/>
  <c r="O8229" i="2"/>
  <c r="P8229" i="2" s="1"/>
  <c r="O8232" i="2"/>
  <c r="P8232" i="2" s="1"/>
  <c r="N8233" i="2"/>
  <c r="O8233" i="2"/>
  <c r="P8233" i="2" s="1"/>
  <c r="O8236" i="2"/>
  <c r="P8236" i="2" s="1"/>
  <c r="N8237" i="2"/>
  <c r="O8237" i="2"/>
  <c r="P8237" i="2" s="1"/>
  <c r="O8240" i="2"/>
  <c r="P8240" i="2" s="1"/>
  <c r="N8241" i="2"/>
  <c r="O8241" i="2"/>
  <c r="P8241" i="2" s="1"/>
  <c r="O8244" i="2"/>
  <c r="P8244" i="2" s="1"/>
  <c r="N8245" i="2"/>
  <c r="O8245" i="2"/>
  <c r="P8245" i="2" s="1"/>
  <c r="O8248" i="2"/>
  <c r="P8248" i="2" s="1"/>
  <c r="N8249" i="2"/>
  <c r="O8249" i="2"/>
  <c r="P8249" i="2" s="1"/>
  <c r="O8252" i="2"/>
  <c r="P8252" i="2" s="1"/>
  <c r="N8253" i="2"/>
  <c r="O8253" i="2"/>
  <c r="P8253" i="2" s="1"/>
  <c r="O8256" i="2"/>
  <c r="P8256" i="2" s="1"/>
  <c r="N8257" i="2"/>
  <c r="O8257" i="2"/>
  <c r="P8257" i="2" s="1"/>
  <c r="O8260" i="2"/>
  <c r="P8260" i="2" s="1"/>
  <c r="N8261" i="2"/>
  <c r="O8261" i="2"/>
  <c r="P8261" i="2" s="1"/>
  <c r="O8264" i="2"/>
  <c r="P8264" i="2" s="1"/>
  <c r="N8265" i="2"/>
  <c r="O8265" i="2"/>
  <c r="P8265" i="2" s="1"/>
  <c r="O8268" i="2"/>
  <c r="P8268" i="2" s="1"/>
  <c r="N8269" i="2"/>
  <c r="O8269" i="2"/>
  <c r="P8269" i="2" s="1"/>
  <c r="O8272" i="2"/>
  <c r="P8272" i="2" s="1"/>
  <c r="N8273" i="2"/>
  <c r="O8273" i="2"/>
  <c r="P8273" i="2" s="1"/>
  <c r="O8276" i="2"/>
  <c r="P8276" i="2" s="1"/>
  <c r="N8277" i="2"/>
  <c r="O8277" i="2"/>
  <c r="P8277" i="2" s="1"/>
  <c r="O8280" i="2"/>
  <c r="P8280" i="2" s="1"/>
  <c r="N8281" i="2"/>
  <c r="O8281" i="2"/>
  <c r="P8281" i="2" s="1"/>
  <c r="O8284" i="2"/>
  <c r="P8284" i="2" s="1"/>
  <c r="N8285" i="2"/>
  <c r="O8285" i="2"/>
  <c r="P8285" i="2" s="1"/>
  <c r="O8288" i="2"/>
  <c r="P8288" i="2" s="1"/>
  <c r="N8289" i="2"/>
  <c r="O8289" i="2"/>
  <c r="P8289" i="2" s="1"/>
  <c r="O8292" i="2"/>
  <c r="P8292" i="2" s="1"/>
  <c r="N8293" i="2"/>
  <c r="O8293" i="2"/>
  <c r="P8293" i="2" s="1"/>
  <c r="O8296" i="2"/>
  <c r="P8296" i="2" s="1"/>
  <c r="N8297" i="2"/>
  <c r="O8297" i="2"/>
  <c r="P8297" i="2" s="1"/>
  <c r="O8300" i="2"/>
  <c r="P8300" i="2" s="1"/>
  <c r="N8301" i="2"/>
  <c r="O8301" i="2"/>
  <c r="P8301" i="2" s="1"/>
  <c r="O8304" i="2"/>
  <c r="P8304" i="2" s="1"/>
  <c r="N8305" i="2"/>
  <c r="O8305" i="2"/>
  <c r="P8305" i="2" s="1"/>
  <c r="O8308" i="2"/>
  <c r="P8308" i="2" s="1"/>
  <c r="N8309" i="2"/>
  <c r="O8309" i="2"/>
  <c r="P8309" i="2" s="1"/>
  <c r="O8312" i="2"/>
  <c r="P8312" i="2" s="1"/>
  <c r="N8313" i="2"/>
  <c r="O8313" i="2"/>
  <c r="P8313" i="2" s="1"/>
  <c r="O8316" i="2"/>
  <c r="P8316" i="2" s="1"/>
  <c r="N8317" i="2"/>
  <c r="O8317" i="2"/>
  <c r="P8317" i="2" s="1"/>
  <c r="O8320" i="2"/>
  <c r="P8320" i="2" s="1"/>
  <c r="N8321" i="2"/>
  <c r="O8321" i="2"/>
  <c r="P8321" i="2" s="1"/>
  <c r="O8324" i="2"/>
  <c r="P8324" i="2" s="1"/>
  <c r="N8325" i="2"/>
  <c r="O8325" i="2"/>
  <c r="P8325" i="2" s="1"/>
  <c r="O8328" i="2"/>
  <c r="P8328" i="2" s="1"/>
  <c r="N8329" i="2"/>
  <c r="O8329" i="2"/>
  <c r="P8329" i="2" s="1"/>
  <c r="O8332" i="2"/>
  <c r="P8332" i="2" s="1"/>
  <c r="N8333" i="2"/>
  <c r="O8333" i="2"/>
  <c r="P8333" i="2" s="1"/>
  <c r="O8336" i="2"/>
  <c r="P8336" i="2" s="1"/>
  <c r="N8337" i="2"/>
  <c r="O8337" i="2"/>
  <c r="P8337" i="2" s="1"/>
  <c r="O8340" i="2"/>
  <c r="P8340" i="2" s="1"/>
  <c r="N8341" i="2"/>
  <c r="O8341" i="2"/>
  <c r="P8341" i="2" s="1"/>
  <c r="O8344" i="2"/>
  <c r="P8344" i="2" s="1"/>
  <c r="N8345" i="2"/>
  <c r="O8345" i="2"/>
  <c r="P8345" i="2" s="1"/>
  <c r="O8348" i="2"/>
  <c r="P8348" i="2" s="1"/>
  <c r="N8349" i="2"/>
  <c r="O8349" i="2"/>
  <c r="P8349" i="2" s="1"/>
  <c r="O8352" i="2"/>
  <c r="P8352" i="2" s="1"/>
  <c r="N8353" i="2"/>
  <c r="O8353" i="2"/>
  <c r="P8353" i="2" s="1"/>
  <c r="O8356" i="2"/>
  <c r="P8356" i="2" s="1"/>
  <c r="N8357" i="2"/>
  <c r="O8357" i="2"/>
  <c r="P8357" i="2" s="1"/>
  <c r="O8360" i="2"/>
  <c r="P8360" i="2" s="1"/>
  <c r="N8361" i="2"/>
  <c r="O8361" i="2"/>
  <c r="P8361" i="2" s="1"/>
  <c r="O8364" i="2"/>
  <c r="P8364" i="2" s="1"/>
  <c r="N8365" i="2"/>
  <c r="O8365" i="2"/>
  <c r="P8365" i="2" s="1"/>
  <c r="O8368" i="2"/>
  <c r="P8368" i="2" s="1"/>
  <c r="N8369" i="2"/>
  <c r="O8369" i="2"/>
  <c r="P8369" i="2" s="1"/>
  <c r="O8372" i="2"/>
  <c r="P8372" i="2" s="1"/>
  <c r="N8373" i="2"/>
  <c r="O8373" i="2"/>
  <c r="P8373" i="2" s="1"/>
  <c r="O8376" i="2"/>
  <c r="P8376" i="2" s="1"/>
  <c r="N8377" i="2"/>
  <c r="O8377" i="2"/>
  <c r="P8377" i="2" s="1"/>
  <c r="O8380" i="2"/>
  <c r="P8380" i="2" s="1"/>
  <c r="N8381" i="2"/>
  <c r="O8381" i="2"/>
  <c r="P8381" i="2" s="1"/>
  <c r="O8384" i="2"/>
  <c r="P8384" i="2" s="1"/>
  <c r="N8385" i="2"/>
  <c r="O8385" i="2"/>
  <c r="P8385" i="2" s="1"/>
  <c r="O8388" i="2"/>
  <c r="P8388" i="2" s="1"/>
  <c r="N8389" i="2"/>
  <c r="O8389" i="2"/>
  <c r="P8389" i="2" s="1"/>
  <c r="O8392" i="2"/>
  <c r="P8392" i="2" s="1"/>
  <c r="N8393" i="2"/>
  <c r="O8393" i="2"/>
  <c r="P8393" i="2" s="1"/>
  <c r="O8396" i="2"/>
  <c r="P8396" i="2" s="1"/>
  <c r="N8397" i="2"/>
  <c r="O8397" i="2"/>
  <c r="P8397" i="2" s="1"/>
  <c r="O8400" i="2"/>
  <c r="P8400" i="2" s="1"/>
  <c r="L8403" i="2"/>
  <c r="M8403" i="2"/>
  <c r="L8407" i="2"/>
  <c r="M8407" i="2"/>
  <c r="L8411" i="2"/>
  <c r="M8411" i="2"/>
  <c r="L8415" i="2"/>
  <c r="M8415" i="2"/>
  <c r="L8419" i="2"/>
  <c r="M8419" i="2"/>
  <c r="L8423" i="2"/>
  <c r="M8423" i="2"/>
  <c r="L8427" i="2"/>
  <c r="M8427" i="2"/>
  <c r="L8431" i="2"/>
  <c r="M8431" i="2"/>
  <c r="L8435" i="2"/>
  <c r="M8435" i="2"/>
  <c r="L8439" i="2"/>
  <c r="M8439" i="2"/>
  <c r="L8443" i="2"/>
  <c r="M8443" i="2"/>
  <c r="L8447" i="2"/>
  <c r="M8447" i="2"/>
  <c r="L8451" i="2"/>
  <c r="M8451" i="2"/>
  <c r="L8455" i="2"/>
  <c r="M8455" i="2"/>
  <c r="L8459" i="2"/>
  <c r="M8459" i="2"/>
  <c r="L8463" i="2"/>
  <c r="M8463" i="2"/>
  <c r="L8467" i="2"/>
  <c r="M8467" i="2"/>
  <c r="L8471" i="2"/>
  <c r="M8471" i="2"/>
  <c r="L8475" i="2"/>
  <c r="M8475" i="2"/>
  <c r="L8479" i="2"/>
  <c r="M8479" i="2"/>
  <c r="L8483" i="2"/>
  <c r="M8483" i="2"/>
  <c r="L8487" i="2"/>
  <c r="M8487" i="2"/>
  <c r="L8491" i="2"/>
  <c r="M8491" i="2"/>
  <c r="L8495" i="2"/>
  <c r="M8495" i="2"/>
  <c r="L8499" i="2"/>
  <c r="M8499" i="2"/>
  <c r="L8503" i="2"/>
  <c r="M8503" i="2"/>
  <c r="L8507" i="2"/>
  <c r="M8507" i="2"/>
  <c r="L8511" i="2"/>
  <c r="M8511" i="2"/>
  <c r="L8515" i="2"/>
  <c r="M8515" i="2"/>
  <c r="L8519" i="2"/>
  <c r="M8519" i="2"/>
  <c r="L8523" i="2"/>
  <c r="M8523" i="2"/>
  <c r="L8527" i="2"/>
  <c r="M8527" i="2"/>
  <c r="L8531" i="2"/>
  <c r="M8531" i="2"/>
  <c r="L8535" i="2"/>
  <c r="M8535" i="2"/>
  <c r="L8539" i="2"/>
  <c r="M8539" i="2"/>
  <c r="L8543" i="2"/>
  <c r="M8543" i="2"/>
  <c r="L8547" i="2"/>
  <c r="M8547" i="2"/>
  <c r="L8551" i="2"/>
  <c r="M8551" i="2"/>
  <c r="L8555" i="2"/>
  <c r="M8555" i="2"/>
  <c r="L8559" i="2"/>
  <c r="M8559" i="2"/>
  <c r="L8563" i="2"/>
  <c r="M8563" i="2"/>
  <c r="L8567" i="2"/>
  <c r="M8567" i="2"/>
  <c r="L8571" i="2"/>
  <c r="M8571" i="2"/>
  <c r="L8575" i="2"/>
  <c r="M8575" i="2"/>
  <c r="L8579" i="2"/>
  <c r="M8579" i="2"/>
  <c r="L8583" i="2"/>
  <c r="M8583" i="2"/>
  <c r="L8587" i="2"/>
  <c r="M8587" i="2"/>
  <c r="L8591" i="2"/>
  <c r="M8591" i="2"/>
  <c r="L8595" i="2"/>
  <c r="M8595" i="2"/>
  <c r="L8599" i="2"/>
  <c r="M8599" i="2"/>
  <c r="L8603" i="2"/>
  <c r="M8603" i="2"/>
  <c r="L8607" i="2"/>
  <c r="M8607" i="2"/>
  <c r="L8611" i="2"/>
  <c r="M8611" i="2"/>
  <c r="L8615" i="2"/>
  <c r="M8615" i="2"/>
  <c r="L8619" i="2"/>
  <c r="M8619" i="2"/>
  <c r="L8623" i="2"/>
  <c r="M8623" i="2"/>
  <c r="L8627" i="2"/>
  <c r="M8627" i="2"/>
  <c r="L8631" i="2"/>
  <c r="M8631" i="2"/>
  <c r="L8635" i="2"/>
  <c r="M8635" i="2"/>
  <c r="L8639" i="2"/>
  <c r="M8639" i="2"/>
  <c r="L8643" i="2"/>
  <c r="M8643" i="2"/>
  <c r="L8647" i="2"/>
  <c r="M8647" i="2"/>
  <c r="L8651" i="2"/>
  <c r="M8651" i="2"/>
  <c r="L8655" i="2"/>
  <c r="M8655" i="2"/>
  <c r="L8659" i="2"/>
  <c r="M8659" i="2"/>
  <c r="L8663" i="2"/>
  <c r="M8663" i="2"/>
  <c r="L8667" i="2"/>
  <c r="M8667" i="2"/>
  <c r="L8671" i="2"/>
  <c r="M8671" i="2"/>
  <c r="L8675" i="2"/>
  <c r="M8675" i="2"/>
  <c r="L8679" i="2"/>
  <c r="M8679" i="2"/>
  <c r="L8683" i="2"/>
  <c r="M8683" i="2"/>
  <c r="L8687" i="2"/>
  <c r="M8687" i="2"/>
  <c r="L8691" i="2"/>
  <c r="M8691" i="2"/>
  <c r="L8695" i="2"/>
  <c r="M8695" i="2"/>
  <c r="L8699" i="2"/>
  <c r="M8699" i="2"/>
  <c r="L8703" i="2"/>
  <c r="M8703" i="2"/>
  <c r="L8707" i="2"/>
  <c r="M8707" i="2"/>
  <c r="L8711" i="2"/>
  <c r="M8711" i="2"/>
  <c r="L8715" i="2"/>
  <c r="M8715" i="2"/>
  <c r="L8719" i="2"/>
  <c r="M8719" i="2"/>
  <c r="L8723" i="2"/>
  <c r="M8723" i="2"/>
  <c r="L8727" i="2"/>
  <c r="M8727" i="2"/>
  <c r="L8731" i="2"/>
  <c r="M8731" i="2"/>
  <c r="L8735" i="2"/>
  <c r="M8735" i="2"/>
  <c r="L8739" i="2"/>
  <c r="M8739" i="2"/>
  <c r="L8743" i="2"/>
  <c r="M8743" i="2"/>
  <c r="L8747" i="2"/>
  <c r="M8747" i="2"/>
  <c r="L8751" i="2"/>
  <c r="M8751" i="2"/>
  <c r="L8755" i="2"/>
  <c r="M8755" i="2"/>
  <c r="L8759" i="2"/>
  <c r="M8759" i="2"/>
  <c r="L8763" i="2"/>
  <c r="M8763" i="2"/>
  <c r="L8767" i="2"/>
  <c r="M8767" i="2"/>
  <c r="L8771" i="2"/>
  <c r="M8771" i="2"/>
  <c r="L8775" i="2"/>
  <c r="M8775" i="2"/>
  <c r="L8779" i="2"/>
  <c r="M8779" i="2"/>
  <c r="L8783" i="2"/>
  <c r="M8783" i="2"/>
  <c r="L8787" i="2"/>
  <c r="M8787" i="2"/>
  <c r="L8791" i="2"/>
  <c r="M8791" i="2"/>
  <c r="L8795" i="2"/>
  <c r="M8795" i="2"/>
  <c r="L8799" i="2"/>
  <c r="M8799" i="2"/>
  <c r="L8803" i="2"/>
  <c r="M8803" i="2"/>
  <c r="L8807" i="2"/>
  <c r="M8807" i="2"/>
  <c r="L8811" i="2"/>
  <c r="M8811" i="2"/>
  <c r="L8815" i="2"/>
  <c r="M8815" i="2"/>
  <c r="L8819" i="2"/>
  <c r="M8819" i="2"/>
  <c r="L8823" i="2"/>
  <c r="M8823" i="2"/>
  <c r="L8827" i="2"/>
  <c r="M8827" i="2"/>
  <c r="L8831" i="2"/>
  <c r="M8831" i="2"/>
  <c r="L8835" i="2"/>
  <c r="M8835" i="2"/>
  <c r="L8839" i="2"/>
  <c r="M8839" i="2"/>
  <c r="L8843" i="2"/>
  <c r="M8843" i="2"/>
  <c r="L8847" i="2"/>
  <c r="M8847" i="2"/>
  <c r="L8851" i="2"/>
  <c r="M8851" i="2"/>
  <c r="L8855" i="2"/>
  <c r="M8855" i="2"/>
  <c r="L8859" i="2"/>
  <c r="M8859" i="2"/>
  <c r="L8863" i="2"/>
  <c r="M8863" i="2"/>
  <c r="L8867" i="2"/>
  <c r="M8867" i="2"/>
  <c r="L8871" i="2"/>
  <c r="M8871" i="2"/>
  <c r="L8875" i="2"/>
  <c r="M8875" i="2"/>
  <c r="L8879" i="2"/>
  <c r="M8879" i="2"/>
  <c r="L8883" i="2"/>
  <c r="M8883" i="2"/>
  <c r="L8887" i="2"/>
  <c r="M8887" i="2"/>
  <c r="L8891" i="2"/>
  <c r="M8891" i="2"/>
  <c r="L8895" i="2"/>
  <c r="M8895" i="2"/>
  <c r="L8899" i="2"/>
  <c r="M8899" i="2"/>
  <c r="L8903" i="2"/>
  <c r="M8903" i="2"/>
  <c r="L8907" i="2"/>
  <c r="M8907" i="2"/>
  <c r="L8911" i="2"/>
  <c r="M8911" i="2"/>
  <c r="L8915" i="2"/>
  <c r="M8915" i="2"/>
  <c r="L8919" i="2"/>
  <c r="M8919" i="2"/>
  <c r="L8923" i="2"/>
  <c r="M8923" i="2"/>
  <c r="L8927" i="2"/>
  <c r="M8927" i="2"/>
  <c r="L8931" i="2"/>
  <c r="M8931" i="2"/>
  <c r="L8935" i="2"/>
  <c r="M8935" i="2"/>
  <c r="L8939" i="2"/>
  <c r="M8939" i="2"/>
  <c r="L8943" i="2"/>
  <c r="M8943" i="2"/>
  <c r="L8947" i="2"/>
  <c r="M8947" i="2"/>
  <c r="L8951" i="2"/>
  <c r="M8951" i="2"/>
  <c r="L8955" i="2"/>
  <c r="M8955" i="2"/>
  <c r="L8959" i="2"/>
  <c r="M8959" i="2"/>
  <c r="L8963" i="2"/>
  <c r="M8963" i="2"/>
  <c r="L8967" i="2"/>
  <c r="M8967" i="2"/>
  <c r="L8971" i="2"/>
  <c r="M8971" i="2"/>
  <c r="L8975" i="2"/>
  <c r="M8975" i="2"/>
  <c r="L8979" i="2"/>
  <c r="M8979" i="2"/>
  <c r="L8983" i="2"/>
  <c r="M8983" i="2"/>
  <c r="L8987" i="2"/>
  <c r="M8987" i="2"/>
  <c r="L8991" i="2"/>
  <c r="M8991" i="2"/>
  <c r="L8995" i="2"/>
  <c r="M8995" i="2"/>
  <c r="L8999" i="2"/>
  <c r="M8999" i="2"/>
  <c r="L9003" i="2"/>
  <c r="M9003" i="2"/>
  <c r="L9007" i="2"/>
  <c r="M9007" i="2"/>
  <c r="L9011" i="2"/>
  <c r="M9011" i="2"/>
  <c r="L9015" i="2"/>
  <c r="M9015" i="2"/>
  <c r="L9019" i="2"/>
  <c r="M9019" i="2"/>
  <c r="L9023" i="2"/>
  <c r="M9023" i="2"/>
  <c r="L9027" i="2"/>
  <c r="M9027" i="2"/>
  <c r="L9031" i="2"/>
  <c r="M9031" i="2"/>
  <c r="L9035" i="2"/>
  <c r="M9035" i="2"/>
  <c r="L9039" i="2"/>
  <c r="M9039" i="2"/>
  <c r="L9043" i="2"/>
  <c r="M9043" i="2"/>
  <c r="L9047" i="2"/>
  <c r="M9047" i="2"/>
  <c r="L9051" i="2"/>
  <c r="M9051" i="2"/>
  <c r="L9055" i="2"/>
  <c r="M9055" i="2"/>
  <c r="L9059" i="2"/>
  <c r="M9059" i="2"/>
  <c r="L9063" i="2"/>
  <c r="M9063" i="2"/>
  <c r="L9067" i="2"/>
  <c r="M9067" i="2"/>
  <c r="L9071" i="2"/>
  <c r="M9071" i="2"/>
  <c r="L9075" i="2"/>
  <c r="M9075" i="2"/>
  <c r="L9079" i="2"/>
  <c r="M9079" i="2"/>
  <c r="L9083" i="2"/>
  <c r="M9083" i="2"/>
  <c r="L9087" i="2"/>
  <c r="M9087" i="2"/>
  <c r="L9091" i="2"/>
  <c r="M9091" i="2"/>
  <c r="L9095" i="2"/>
  <c r="M9095" i="2"/>
  <c r="L9099" i="2"/>
  <c r="M9099" i="2"/>
  <c r="L9103" i="2"/>
  <c r="M9103" i="2"/>
  <c r="L9107" i="2"/>
  <c r="M9107" i="2"/>
  <c r="L9111" i="2"/>
  <c r="M9111" i="2"/>
  <c r="L9115" i="2"/>
  <c r="M9115" i="2"/>
  <c r="L9119" i="2"/>
  <c r="M9119" i="2"/>
  <c r="L9123" i="2"/>
  <c r="M9123" i="2"/>
  <c r="L9127" i="2"/>
  <c r="M9127" i="2"/>
  <c r="L9131" i="2"/>
  <c r="M9131" i="2"/>
  <c r="L9135" i="2"/>
  <c r="M9135" i="2"/>
  <c r="L9139" i="2"/>
  <c r="M9139" i="2"/>
  <c r="L9143" i="2"/>
  <c r="M9143" i="2"/>
  <c r="L9147" i="2"/>
  <c r="M9147" i="2"/>
  <c r="L9151" i="2"/>
  <c r="M9151" i="2"/>
  <c r="L9155" i="2"/>
  <c r="M9155" i="2"/>
  <c r="L9159" i="2"/>
  <c r="M9159" i="2"/>
  <c r="L9163" i="2"/>
  <c r="M9163" i="2"/>
  <c r="L9167" i="2"/>
  <c r="M9167" i="2"/>
  <c r="L9171" i="2"/>
  <c r="M9171" i="2"/>
  <c r="L9175" i="2"/>
  <c r="M9175" i="2"/>
  <c r="L9179" i="2"/>
  <c r="M9179" i="2"/>
  <c r="L9183" i="2"/>
  <c r="M9183" i="2"/>
  <c r="L9187" i="2"/>
  <c r="M9187" i="2"/>
  <c r="L9191" i="2"/>
  <c r="M9191" i="2"/>
  <c r="L9195" i="2"/>
  <c r="M9195" i="2"/>
  <c r="L9199" i="2"/>
  <c r="M9199" i="2"/>
  <c r="L9203" i="2"/>
  <c r="M9203" i="2"/>
  <c r="O9213" i="2"/>
  <c r="P9213" i="2" s="1"/>
  <c r="N9213" i="2"/>
  <c r="O9221" i="2"/>
  <c r="P9221" i="2" s="1"/>
  <c r="N9221" i="2"/>
  <c r="O9229" i="2"/>
  <c r="P9229" i="2" s="1"/>
  <c r="N9229" i="2"/>
  <c r="O9237" i="2"/>
  <c r="P9237" i="2" s="1"/>
  <c r="N9237" i="2"/>
  <c r="O9245" i="2"/>
  <c r="P9245" i="2" s="1"/>
  <c r="N9245" i="2"/>
  <c r="O9253" i="2"/>
  <c r="P9253" i="2" s="1"/>
  <c r="N9253" i="2"/>
  <c r="O9261" i="2"/>
  <c r="P9261" i="2" s="1"/>
  <c r="N9261" i="2"/>
  <c r="O9269" i="2"/>
  <c r="P9269" i="2" s="1"/>
  <c r="N9269" i="2"/>
  <c r="O9277" i="2"/>
  <c r="P9277" i="2" s="1"/>
  <c r="N9277" i="2"/>
  <c r="O9285" i="2"/>
  <c r="P9285" i="2" s="1"/>
  <c r="N9285" i="2"/>
  <c r="O9293" i="2"/>
  <c r="P9293" i="2" s="1"/>
  <c r="N9293" i="2"/>
  <c r="O9301" i="2"/>
  <c r="P9301" i="2" s="1"/>
  <c r="N9301" i="2"/>
  <c r="O9309" i="2"/>
  <c r="P9309" i="2" s="1"/>
  <c r="N9309" i="2"/>
  <c r="O9317" i="2"/>
  <c r="P9317" i="2" s="1"/>
  <c r="N9317" i="2"/>
  <c r="O9325" i="2"/>
  <c r="P9325" i="2" s="1"/>
  <c r="N9325" i="2"/>
  <c r="O9333" i="2"/>
  <c r="P9333" i="2" s="1"/>
  <c r="N9333" i="2"/>
  <c r="O9341" i="2"/>
  <c r="P9341" i="2" s="1"/>
  <c r="N9341" i="2"/>
  <c r="O9349" i="2"/>
  <c r="P9349" i="2" s="1"/>
  <c r="N9349" i="2"/>
  <c r="O9357" i="2"/>
  <c r="P9357" i="2" s="1"/>
  <c r="N9357" i="2"/>
  <c r="O9365" i="2"/>
  <c r="P9365" i="2" s="1"/>
  <c r="N9365" i="2"/>
  <c r="O9373" i="2"/>
  <c r="P9373" i="2" s="1"/>
  <c r="N9373" i="2"/>
  <c r="O9381" i="2"/>
  <c r="P9381" i="2" s="1"/>
  <c r="N9381" i="2"/>
  <c r="O9389" i="2"/>
  <c r="P9389" i="2" s="1"/>
  <c r="N9389" i="2"/>
  <c r="O9397" i="2"/>
  <c r="P9397" i="2" s="1"/>
  <c r="N9397" i="2"/>
  <c r="O9405" i="2"/>
  <c r="P9405" i="2" s="1"/>
  <c r="N9405" i="2"/>
  <c r="O9413" i="2"/>
  <c r="P9413" i="2" s="1"/>
  <c r="N9413" i="2"/>
  <c r="O9421" i="2"/>
  <c r="P9421" i="2" s="1"/>
  <c r="N9421" i="2"/>
  <c r="O9429" i="2"/>
  <c r="P9429" i="2" s="1"/>
  <c r="N9429" i="2"/>
  <c r="O9437" i="2"/>
  <c r="P9437" i="2" s="1"/>
  <c r="N9437" i="2"/>
  <c r="O9445" i="2"/>
  <c r="P9445" i="2" s="1"/>
  <c r="N9445" i="2"/>
  <c r="O9453" i="2"/>
  <c r="P9453" i="2" s="1"/>
  <c r="N9453" i="2"/>
  <c r="O9461" i="2"/>
  <c r="P9461" i="2" s="1"/>
  <c r="N9461" i="2"/>
  <c r="O9469" i="2"/>
  <c r="P9469" i="2" s="1"/>
  <c r="N9469" i="2"/>
  <c r="O9477" i="2"/>
  <c r="P9477" i="2" s="1"/>
  <c r="N9477" i="2"/>
  <c r="O9485" i="2"/>
  <c r="P9485" i="2" s="1"/>
  <c r="N9485" i="2"/>
  <c r="O9493" i="2"/>
  <c r="P9493" i="2" s="1"/>
  <c r="N9493" i="2"/>
  <c r="O9501" i="2"/>
  <c r="P9501" i="2" s="1"/>
  <c r="N9501" i="2"/>
  <c r="O9509" i="2"/>
  <c r="P9509" i="2" s="1"/>
  <c r="N9509" i="2"/>
  <c r="O9517" i="2"/>
  <c r="P9517" i="2" s="1"/>
  <c r="N9517" i="2"/>
  <c r="O9525" i="2"/>
  <c r="P9525" i="2" s="1"/>
  <c r="N9525" i="2"/>
  <c r="O9533" i="2"/>
  <c r="P9533" i="2" s="1"/>
  <c r="N9533" i="2"/>
  <c r="O9541" i="2"/>
  <c r="P9541" i="2" s="1"/>
  <c r="N9541" i="2"/>
  <c r="O9549" i="2"/>
  <c r="P9549" i="2" s="1"/>
  <c r="N9549" i="2"/>
  <c r="O9557" i="2"/>
  <c r="P9557" i="2" s="1"/>
  <c r="N9557" i="2"/>
  <c r="O9565" i="2"/>
  <c r="P9565" i="2" s="1"/>
  <c r="N9565" i="2"/>
  <c r="O9573" i="2"/>
  <c r="P9573" i="2" s="1"/>
  <c r="N9573" i="2"/>
  <c r="O9581" i="2"/>
  <c r="P9581" i="2" s="1"/>
  <c r="N9581" i="2"/>
  <c r="O9589" i="2"/>
  <c r="P9589" i="2" s="1"/>
  <c r="N9589" i="2"/>
  <c r="O9597" i="2"/>
  <c r="P9597" i="2" s="1"/>
  <c r="N9597" i="2"/>
  <c r="O9605" i="2"/>
  <c r="P9605" i="2" s="1"/>
  <c r="N9605" i="2"/>
  <c r="O9613" i="2"/>
  <c r="P9613" i="2" s="1"/>
  <c r="N9613" i="2"/>
  <c r="N8401" i="2"/>
  <c r="O8401" i="2"/>
  <c r="P8401" i="2" s="1"/>
  <c r="O8404" i="2"/>
  <c r="P8404" i="2" s="1"/>
  <c r="N8405" i="2"/>
  <c r="O8405" i="2"/>
  <c r="P8405" i="2" s="1"/>
  <c r="O8408" i="2"/>
  <c r="P8408" i="2" s="1"/>
  <c r="N8409" i="2"/>
  <c r="O8409" i="2"/>
  <c r="P8409" i="2" s="1"/>
  <c r="O8412" i="2"/>
  <c r="P8412" i="2" s="1"/>
  <c r="N8413" i="2"/>
  <c r="O8413" i="2"/>
  <c r="P8413" i="2" s="1"/>
  <c r="O8416" i="2"/>
  <c r="P8416" i="2" s="1"/>
  <c r="N8417" i="2"/>
  <c r="O8417" i="2"/>
  <c r="P8417" i="2" s="1"/>
  <c r="O8420" i="2"/>
  <c r="P8420" i="2" s="1"/>
  <c r="N8421" i="2"/>
  <c r="O8421" i="2"/>
  <c r="P8421" i="2" s="1"/>
  <c r="O8424" i="2"/>
  <c r="P8424" i="2" s="1"/>
  <c r="N8425" i="2"/>
  <c r="O8425" i="2"/>
  <c r="P8425" i="2" s="1"/>
  <c r="O8428" i="2"/>
  <c r="P8428" i="2" s="1"/>
  <c r="N8429" i="2"/>
  <c r="O8429" i="2"/>
  <c r="P8429" i="2" s="1"/>
  <c r="O8432" i="2"/>
  <c r="P8432" i="2" s="1"/>
  <c r="N8433" i="2"/>
  <c r="O8433" i="2"/>
  <c r="P8433" i="2" s="1"/>
  <c r="O8436" i="2"/>
  <c r="P8436" i="2" s="1"/>
  <c r="N8437" i="2"/>
  <c r="O8437" i="2"/>
  <c r="P8437" i="2" s="1"/>
  <c r="O8440" i="2"/>
  <c r="P8440" i="2" s="1"/>
  <c r="N8441" i="2"/>
  <c r="O8441" i="2"/>
  <c r="P8441" i="2" s="1"/>
  <c r="O8444" i="2"/>
  <c r="P8444" i="2" s="1"/>
  <c r="N8445" i="2"/>
  <c r="O8445" i="2"/>
  <c r="P8445" i="2" s="1"/>
  <c r="O8448" i="2"/>
  <c r="P8448" i="2" s="1"/>
  <c r="N8449" i="2"/>
  <c r="O8449" i="2"/>
  <c r="P8449" i="2" s="1"/>
  <c r="O8452" i="2"/>
  <c r="P8452" i="2" s="1"/>
  <c r="N8453" i="2"/>
  <c r="O8453" i="2"/>
  <c r="P8453" i="2" s="1"/>
  <c r="O8456" i="2"/>
  <c r="P8456" i="2" s="1"/>
  <c r="N8457" i="2"/>
  <c r="O8457" i="2"/>
  <c r="P8457" i="2" s="1"/>
  <c r="O8460" i="2"/>
  <c r="P8460" i="2" s="1"/>
  <c r="N8461" i="2"/>
  <c r="O8461" i="2"/>
  <c r="P8461" i="2" s="1"/>
  <c r="O8464" i="2"/>
  <c r="P8464" i="2" s="1"/>
  <c r="N8465" i="2"/>
  <c r="O8465" i="2"/>
  <c r="P8465" i="2" s="1"/>
  <c r="O8468" i="2"/>
  <c r="P8468" i="2" s="1"/>
  <c r="N8469" i="2"/>
  <c r="O8469" i="2"/>
  <c r="P8469" i="2" s="1"/>
  <c r="O8472" i="2"/>
  <c r="P8472" i="2" s="1"/>
  <c r="N8473" i="2"/>
  <c r="O8473" i="2"/>
  <c r="P8473" i="2" s="1"/>
  <c r="O8476" i="2"/>
  <c r="P8476" i="2" s="1"/>
  <c r="N8477" i="2"/>
  <c r="O8477" i="2"/>
  <c r="P8477" i="2" s="1"/>
  <c r="O8480" i="2"/>
  <c r="P8480" i="2" s="1"/>
  <c r="N8481" i="2"/>
  <c r="O8481" i="2"/>
  <c r="P8481" i="2" s="1"/>
  <c r="O8484" i="2"/>
  <c r="P8484" i="2" s="1"/>
  <c r="N8485" i="2"/>
  <c r="O8485" i="2"/>
  <c r="P8485" i="2" s="1"/>
  <c r="O8488" i="2"/>
  <c r="P8488" i="2" s="1"/>
  <c r="N8489" i="2"/>
  <c r="O8489" i="2"/>
  <c r="P8489" i="2" s="1"/>
  <c r="O8492" i="2"/>
  <c r="P8492" i="2" s="1"/>
  <c r="N8493" i="2"/>
  <c r="O8493" i="2"/>
  <c r="P8493" i="2" s="1"/>
  <c r="O8496" i="2"/>
  <c r="P8496" i="2" s="1"/>
  <c r="N8497" i="2"/>
  <c r="O8497" i="2"/>
  <c r="P8497" i="2" s="1"/>
  <c r="O8500" i="2"/>
  <c r="P8500" i="2" s="1"/>
  <c r="N8501" i="2"/>
  <c r="O8501" i="2"/>
  <c r="P8501" i="2" s="1"/>
  <c r="O8504" i="2"/>
  <c r="P8504" i="2" s="1"/>
  <c r="N8505" i="2"/>
  <c r="O8505" i="2"/>
  <c r="P8505" i="2" s="1"/>
  <c r="O8508" i="2"/>
  <c r="P8508" i="2" s="1"/>
  <c r="N8509" i="2"/>
  <c r="O8509" i="2"/>
  <c r="P8509" i="2" s="1"/>
  <c r="O8512" i="2"/>
  <c r="P8512" i="2" s="1"/>
  <c r="N8513" i="2"/>
  <c r="O8513" i="2"/>
  <c r="P8513" i="2" s="1"/>
  <c r="O8516" i="2"/>
  <c r="P8516" i="2" s="1"/>
  <c r="N8517" i="2"/>
  <c r="O8517" i="2"/>
  <c r="P8517" i="2" s="1"/>
  <c r="O8520" i="2"/>
  <c r="P8520" i="2" s="1"/>
  <c r="N8521" i="2"/>
  <c r="O8521" i="2"/>
  <c r="P8521" i="2" s="1"/>
  <c r="O8524" i="2"/>
  <c r="P8524" i="2" s="1"/>
  <c r="N8525" i="2"/>
  <c r="O8525" i="2"/>
  <c r="P8525" i="2" s="1"/>
  <c r="O8528" i="2"/>
  <c r="P8528" i="2" s="1"/>
  <c r="N8529" i="2"/>
  <c r="O8529" i="2"/>
  <c r="P8529" i="2" s="1"/>
  <c r="O8532" i="2"/>
  <c r="P8532" i="2" s="1"/>
  <c r="N8533" i="2"/>
  <c r="O8533" i="2"/>
  <c r="P8533" i="2" s="1"/>
  <c r="O8536" i="2"/>
  <c r="P8536" i="2" s="1"/>
  <c r="N8537" i="2"/>
  <c r="O8537" i="2"/>
  <c r="P8537" i="2" s="1"/>
  <c r="O8540" i="2"/>
  <c r="P8540" i="2" s="1"/>
  <c r="N8541" i="2"/>
  <c r="O8541" i="2"/>
  <c r="P8541" i="2" s="1"/>
  <c r="O8544" i="2"/>
  <c r="P8544" i="2" s="1"/>
  <c r="N8545" i="2"/>
  <c r="O8545" i="2"/>
  <c r="P8545" i="2" s="1"/>
  <c r="O8548" i="2"/>
  <c r="P8548" i="2" s="1"/>
  <c r="N8549" i="2"/>
  <c r="O8549" i="2"/>
  <c r="P8549" i="2" s="1"/>
  <c r="O8552" i="2"/>
  <c r="P8552" i="2" s="1"/>
  <c r="N8553" i="2"/>
  <c r="O8553" i="2"/>
  <c r="P8553" i="2" s="1"/>
  <c r="O8556" i="2"/>
  <c r="P8556" i="2" s="1"/>
  <c r="N8557" i="2"/>
  <c r="O8557" i="2"/>
  <c r="P8557" i="2" s="1"/>
  <c r="O8560" i="2"/>
  <c r="P8560" i="2" s="1"/>
  <c r="N8561" i="2"/>
  <c r="O8561" i="2"/>
  <c r="P8561" i="2" s="1"/>
  <c r="O8564" i="2"/>
  <c r="P8564" i="2" s="1"/>
  <c r="N8565" i="2"/>
  <c r="O8565" i="2"/>
  <c r="P8565" i="2" s="1"/>
  <c r="O8568" i="2"/>
  <c r="P8568" i="2" s="1"/>
  <c r="N8569" i="2"/>
  <c r="O8569" i="2"/>
  <c r="P8569" i="2" s="1"/>
  <c r="O8572" i="2"/>
  <c r="P8572" i="2" s="1"/>
  <c r="N8573" i="2"/>
  <c r="O8573" i="2"/>
  <c r="P8573" i="2" s="1"/>
  <c r="O8576" i="2"/>
  <c r="P8576" i="2" s="1"/>
  <c r="N8577" i="2"/>
  <c r="O8577" i="2"/>
  <c r="P8577" i="2" s="1"/>
  <c r="O8580" i="2"/>
  <c r="P8580" i="2" s="1"/>
  <c r="N8581" i="2"/>
  <c r="O8581" i="2"/>
  <c r="P8581" i="2" s="1"/>
  <c r="O8584" i="2"/>
  <c r="P8584" i="2" s="1"/>
  <c r="N8585" i="2"/>
  <c r="O8585" i="2"/>
  <c r="P8585" i="2" s="1"/>
  <c r="O8588" i="2"/>
  <c r="P8588" i="2" s="1"/>
  <c r="N8589" i="2"/>
  <c r="O8589" i="2"/>
  <c r="P8589" i="2" s="1"/>
  <c r="O8592" i="2"/>
  <c r="P8592" i="2" s="1"/>
  <c r="N8593" i="2"/>
  <c r="O8593" i="2"/>
  <c r="P8593" i="2" s="1"/>
  <c r="O8596" i="2"/>
  <c r="P8596" i="2" s="1"/>
  <c r="N8597" i="2"/>
  <c r="O8597" i="2"/>
  <c r="P8597" i="2" s="1"/>
  <c r="O8600" i="2"/>
  <c r="P8600" i="2" s="1"/>
  <c r="N8601" i="2"/>
  <c r="O8601" i="2"/>
  <c r="P8601" i="2" s="1"/>
  <c r="O8604" i="2"/>
  <c r="P8604" i="2" s="1"/>
  <c r="N8605" i="2"/>
  <c r="O8605" i="2"/>
  <c r="P8605" i="2" s="1"/>
  <c r="O8608" i="2"/>
  <c r="P8608" i="2" s="1"/>
  <c r="N8609" i="2"/>
  <c r="O8609" i="2"/>
  <c r="P8609" i="2" s="1"/>
  <c r="O8612" i="2"/>
  <c r="P8612" i="2" s="1"/>
  <c r="N8613" i="2"/>
  <c r="O8613" i="2"/>
  <c r="P8613" i="2" s="1"/>
  <c r="O8616" i="2"/>
  <c r="P8616" i="2" s="1"/>
  <c r="N8617" i="2"/>
  <c r="O8617" i="2"/>
  <c r="P8617" i="2" s="1"/>
  <c r="O8620" i="2"/>
  <c r="P8620" i="2" s="1"/>
  <c r="N8621" i="2"/>
  <c r="O8621" i="2"/>
  <c r="P8621" i="2" s="1"/>
  <c r="O8624" i="2"/>
  <c r="P8624" i="2" s="1"/>
  <c r="N8625" i="2"/>
  <c r="O8625" i="2"/>
  <c r="P8625" i="2" s="1"/>
  <c r="O8628" i="2"/>
  <c r="P8628" i="2" s="1"/>
  <c r="N8629" i="2"/>
  <c r="O8629" i="2"/>
  <c r="P8629" i="2" s="1"/>
  <c r="O8632" i="2"/>
  <c r="P8632" i="2" s="1"/>
  <c r="N8633" i="2"/>
  <c r="O8633" i="2"/>
  <c r="P8633" i="2" s="1"/>
  <c r="O8636" i="2"/>
  <c r="P8636" i="2" s="1"/>
  <c r="N8637" i="2"/>
  <c r="O8637" i="2"/>
  <c r="P8637" i="2" s="1"/>
  <c r="O8640" i="2"/>
  <c r="P8640" i="2" s="1"/>
  <c r="N8641" i="2"/>
  <c r="O8641" i="2"/>
  <c r="P8641" i="2" s="1"/>
  <c r="O8644" i="2"/>
  <c r="P8644" i="2" s="1"/>
  <c r="N8645" i="2"/>
  <c r="O8645" i="2"/>
  <c r="P8645" i="2" s="1"/>
  <c r="O8648" i="2"/>
  <c r="P8648" i="2" s="1"/>
  <c r="N8649" i="2"/>
  <c r="O8649" i="2"/>
  <c r="P8649" i="2" s="1"/>
  <c r="O8652" i="2"/>
  <c r="P8652" i="2" s="1"/>
  <c r="N8653" i="2"/>
  <c r="O8653" i="2"/>
  <c r="P8653" i="2" s="1"/>
  <c r="O8656" i="2"/>
  <c r="P8656" i="2" s="1"/>
  <c r="N8657" i="2"/>
  <c r="O8657" i="2"/>
  <c r="P8657" i="2" s="1"/>
  <c r="O8660" i="2"/>
  <c r="P8660" i="2" s="1"/>
  <c r="N8661" i="2"/>
  <c r="O8661" i="2"/>
  <c r="P8661" i="2" s="1"/>
  <c r="O8664" i="2"/>
  <c r="P8664" i="2" s="1"/>
  <c r="N8665" i="2"/>
  <c r="O8665" i="2"/>
  <c r="P8665" i="2" s="1"/>
  <c r="O8668" i="2"/>
  <c r="P8668" i="2" s="1"/>
  <c r="N8669" i="2"/>
  <c r="O8669" i="2"/>
  <c r="P8669" i="2" s="1"/>
  <c r="O8672" i="2"/>
  <c r="P8672" i="2" s="1"/>
  <c r="N8673" i="2"/>
  <c r="O8673" i="2"/>
  <c r="P8673" i="2" s="1"/>
  <c r="O8676" i="2"/>
  <c r="P8676" i="2" s="1"/>
  <c r="N8677" i="2"/>
  <c r="O8677" i="2"/>
  <c r="P8677" i="2" s="1"/>
  <c r="O8680" i="2"/>
  <c r="P8680" i="2" s="1"/>
  <c r="N8681" i="2"/>
  <c r="O8681" i="2"/>
  <c r="P8681" i="2" s="1"/>
  <c r="O8684" i="2"/>
  <c r="P8684" i="2" s="1"/>
  <c r="N8685" i="2"/>
  <c r="O8685" i="2"/>
  <c r="P8685" i="2" s="1"/>
  <c r="O8688" i="2"/>
  <c r="P8688" i="2" s="1"/>
  <c r="N8689" i="2"/>
  <c r="O8689" i="2"/>
  <c r="P8689" i="2" s="1"/>
  <c r="O8692" i="2"/>
  <c r="P8692" i="2" s="1"/>
  <c r="N8693" i="2"/>
  <c r="O8693" i="2"/>
  <c r="P8693" i="2" s="1"/>
  <c r="O8696" i="2"/>
  <c r="P8696" i="2" s="1"/>
  <c r="N8697" i="2"/>
  <c r="O8697" i="2"/>
  <c r="P8697" i="2" s="1"/>
  <c r="O8700" i="2"/>
  <c r="P8700" i="2" s="1"/>
  <c r="N8701" i="2"/>
  <c r="O8701" i="2"/>
  <c r="P8701" i="2" s="1"/>
  <c r="O8704" i="2"/>
  <c r="P8704" i="2" s="1"/>
  <c r="N8705" i="2"/>
  <c r="O8705" i="2"/>
  <c r="P8705" i="2" s="1"/>
  <c r="O8708" i="2"/>
  <c r="P8708" i="2" s="1"/>
  <c r="N8709" i="2"/>
  <c r="O8709" i="2"/>
  <c r="P8709" i="2" s="1"/>
  <c r="O8712" i="2"/>
  <c r="P8712" i="2" s="1"/>
  <c r="N8713" i="2"/>
  <c r="O8713" i="2"/>
  <c r="P8713" i="2" s="1"/>
  <c r="O8716" i="2"/>
  <c r="P8716" i="2" s="1"/>
  <c r="N8717" i="2"/>
  <c r="O8717" i="2"/>
  <c r="P8717" i="2" s="1"/>
  <c r="O8720" i="2"/>
  <c r="P8720" i="2" s="1"/>
  <c r="N8721" i="2"/>
  <c r="O8721" i="2"/>
  <c r="P8721" i="2" s="1"/>
  <c r="O8724" i="2"/>
  <c r="P8724" i="2" s="1"/>
  <c r="N8725" i="2"/>
  <c r="O8725" i="2"/>
  <c r="P8725" i="2" s="1"/>
  <c r="O8728" i="2"/>
  <c r="P8728" i="2" s="1"/>
  <c r="N8729" i="2"/>
  <c r="O8729" i="2"/>
  <c r="P8729" i="2" s="1"/>
  <c r="O8732" i="2"/>
  <c r="P8732" i="2" s="1"/>
  <c r="N8733" i="2"/>
  <c r="O8733" i="2"/>
  <c r="P8733" i="2" s="1"/>
  <c r="O8736" i="2"/>
  <c r="P8736" i="2" s="1"/>
  <c r="N8737" i="2"/>
  <c r="O8737" i="2"/>
  <c r="P8737" i="2" s="1"/>
  <c r="O8740" i="2"/>
  <c r="P8740" i="2" s="1"/>
  <c r="N8741" i="2"/>
  <c r="O8741" i="2"/>
  <c r="P8741" i="2" s="1"/>
  <c r="O8744" i="2"/>
  <c r="P8744" i="2" s="1"/>
  <c r="N8745" i="2"/>
  <c r="O8745" i="2"/>
  <c r="P8745" i="2" s="1"/>
  <c r="O8748" i="2"/>
  <c r="P8748" i="2" s="1"/>
  <c r="N8749" i="2"/>
  <c r="O8749" i="2"/>
  <c r="P8749" i="2" s="1"/>
  <c r="O8752" i="2"/>
  <c r="P8752" i="2" s="1"/>
  <c r="N8753" i="2"/>
  <c r="O8753" i="2"/>
  <c r="P8753" i="2" s="1"/>
  <c r="O8756" i="2"/>
  <c r="P8756" i="2" s="1"/>
  <c r="N8757" i="2"/>
  <c r="O8757" i="2"/>
  <c r="P8757" i="2" s="1"/>
  <c r="O8760" i="2"/>
  <c r="P8760" i="2" s="1"/>
  <c r="N8761" i="2"/>
  <c r="O8761" i="2"/>
  <c r="P8761" i="2" s="1"/>
  <c r="O8764" i="2"/>
  <c r="P8764" i="2" s="1"/>
  <c r="N8765" i="2"/>
  <c r="O8765" i="2"/>
  <c r="P8765" i="2" s="1"/>
  <c r="O8768" i="2"/>
  <c r="P8768" i="2" s="1"/>
  <c r="N8769" i="2"/>
  <c r="O8769" i="2"/>
  <c r="P8769" i="2" s="1"/>
  <c r="O8772" i="2"/>
  <c r="P8772" i="2" s="1"/>
  <c r="N8773" i="2"/>
  <c r="O8773" i="2"/>
  <c r="P8773" i="2" s="1"/>
  <c r="O8776" i="2"/>
  <c r="P8776" i="2" s="1"/>
  <c r="N8777" i="2"/>
  <c r="O8777" i="2"/>
  <c r="P8777" i="2" s="1"/>
  <c r="O8780" i="2"/>
  <c r="P8780" i="2" s="1"/>
  <c r="N8781" i="2"/>
  <c r="O8781" i="2"/>
  <c r="P8781" i="2" s="1"/>
  <c r="O8784" i="2"/>
  <c r="P8784" i="2" s="1"/>
  <c r="N8785" i="2"/>
  <c r="O8785" i="2"/>
  <c r="P8785" i="2" s="1"/>
  <c r="O8788" i="2"/>
  <c r="P8788" i="2" s="1"/>
  <c r="N8789" i="2"/>
  <c r="O8789" i="2"/>
  <c r="P8789" i="2" s="1"/>
  <c r="O8792" i="2"/>
  <c r="P8792" i="2" s="1"/>
  <c r="N8793" i="2"/>
  <c r="O8793" i="2"/>
  <c r="P8793" i="2" s="1"/>
  <c r="O8796" i="2"/>
  <c r="P8796" i="2" s="1"/>
  <c r="N8797" i="2"/>
  <c r="O8797" i="2"/>
  <c r="P8797" i="2" s="1"/>
  <c r="O8800" i="2"/>
  <c r="P8800" i="2" s="1"/>
  <c r="N8801" i="2"/>
  <c r="O8801" i="2"/>
  <c r="P8801" i="2" s="1"/>
  <c r="O8804" i="2"/>
  <c r="P8804" i="2" s="1"/>
  <c r="N8805" i="2"/>
  <c r="O8805" i="2"/>
  <c r="P8805" i="2" s="1"/>
  <c r="O8808" i="2"/>
  <c r="P8808" i="2" s="1"/>
  <c r="N8809" i="2"/>
  <c r="O8809" i="2"/>
  <c r="P8809" i="2" s="1"/>
  <c r="O8812" i="2"/>
  <c r="P8812" i="2" s="1"/>
  <c r="N8813" i="2"/>
  <c r="O8813" i="2"/>
  <c r="P8813" i="2" s="1"/>
  <c r="O8816" i="2"/>
  <c r="P8816" i="2" s="1"/>
  <c r="N8817" i="2"/>
  <c r="O8817" i="2"/>
  <c r="P8817" i="2" s="1"/>
  <c r="O8820" i="2"/>
  <c r="P8820" i="2" s="1"/>
  <c r="N8821" i="2"/>
  <c r="O8821" i="2"/>
  <c r="P8821" i="2" s="1"/>
  <c r="O8824" i="2"/>
  <c r="P8824" i="2" s="1"/>
  <c r="N8825" i="2"/>
  <c r="O8825" i="2"/>
  <c r="P8825" i="2" s="1"/>
  <c r="O8828" i="2"/>
  <c r="P8828" i="2" s="1"/>
  <c r="N8829" i="2"/>
  <c r="O8829" i="2"/>
  <c r="P8829" i="2" s="1"/>
  <c r="O8832" i="2"/>
  <c r="P8832" i="2" s="1"/>
  <c r="N8833" i="2"/>
  <c r="O8833" i="2"/>
  <c r="P8833" i="2" s="1"/>
  <c r="O8836" i="2"/>
  <c r="P8836" i="2" s="1"/>
  <c r="N8837" i="2"/>
  <c r="O8837" i="2"/>
  <c r="P8837" i="2" s="1"/>
  <c r="O8840" i="2"/>
  <c r="P8840" i="2" s="1"/>
  <c r="N8841" i="2"/>
  <c r="O8841" i="2"/>
  <c r="P8841" i="2" s="1"/>
  <c r="O8844" i="2"/>
  <c r="P8844" i="2" s="1"/>
  <c r="N8845" i="2"/>
  <c r="O8845" i="2"/>
  <c r="P8845" i="2" s="1"/>
  <c r="O8848" i="2"/>
  <c r="P8848" i="2" s="1"/>
  <c r="N8849" i="2"/>
  <c r="O8849" i="2"/>
  <c r="P8849" i="2" s="1"/>
  <c r="O8852" i="2"/>
  <c r="P8852" i="2" s="1"/>
  <c r="N8853" i="2"/>
  <c r="O8853" i="2"/>
  <c r="P8853" i="2" s="1"/>
  <c r="O8856" i="2"/>
  <c r="P8856" i="2" s="1"/>
  <c r="N8857" i="2"/>
  <c r="O8857" i="2"/>
  <c r="P8857" i="2" s="1"/>
  <c r="O8860" i="2"/>
  <c r="P8860" i="2" s="1"/>
  <c r="N8861" i="2"/>
  <c r="O8861" i="2"/>
  <c r="P8861" i="2" s="1"/>
  <c r="O8864" i="2"/>
  <c r="P8864" i="2" s="1"/>
  <c r="N8865" i="2"/>
  <c r="O8865" i="2"/>
  <c r="P8865" i="2" s="1"/>
  <c r="O8868" i="2"/>
  <c r="P8868" i="2" s="1"/>
  <c r="N8869" i="2"/>
  <c r="O8869" i="2"/>
  <c r="P8869" i="2" s="1"/>
  <c r="O8872" i="2"/>
  <c r="P8872" i="2" s="1"/>
  <c r="N8873" i="2"/>
  <c r="O8873" i="2"/>
  <c r="P8873" i="2" s="1"/>
  <c r="O8876" i="2"/>
  <c r="P8876" i="2" s="1"/>
  <c r="N8877" i="2"/>
  <c r="O8877" i="2"/>
  <c r="P8877" i="2" s="1"/>
  <c r="O8880" i="2"/>
  <c r="P8880" i="2" s="1"/>
  <c r="N8881" i="2"/>
  <c r="O8881" i="2"/>
  <c r="P8881" i="2" s="1"/>
  <c r="O8884" i="2"/>
  <c r="P8884" i="2" s="1"/>
  <c r="N8885" i="2"/>
  <c r="O8885" i="2"/>
  <c r="P8885" i="2" s="1"/>
  <c r="O8888" i="2"/>
  <c r="P8888" i="2" s="1"/>
  <c r="N8889" i="2"/>
  <c r="O8889" i="2"/>
  <c r="P8889" i="2" s="1"/>
  <c r="O8892" i="2"/>
  <c r="P8892" i="2" s="1"/>
  <c r="N8893" i="2"/>
  <c r="O8893" i="2"/>
  <c r="P8893" i="2" s="1"/>
  <c r="O8896" i="2"/>
  <c r="P8896" i="2" s="1"/>
  <c r="N8897" i="2"/>
  <c r="O8897" i="2"/>
  <c r="P8897" i="2" s="1"/>
  <c r="O8900" i="2"/>
  <c r="P8900" i="2" s="1"/>
  <c r="N8901" i="2"/>
  <c r="O8901" i="2"/>
  <c r="P8901" i="2" s="1"/>
  <c r="O8904" i="2"/>
  <c r="P8904" i="2" s="1"/>
  <c r="N8905" i="2"/>
  <c r="O8905" i="2"/>
  <c r="P8905" i="2" s="1"/>
  <c r="O8908" i="2"/>
  <c r="P8908" i="2" s="1"/>
  <c r="N8909" i="2"/>
  <c r="O8909" i="2"/>
  <c r="P8909" i="2" s="1"/>
  <c r="O8912" i="2"/>
  <c r="P8912" i="2" s="1"/>
  <c r="N8913" i="2"/>
  <c r="O8913" i="2"/>
  <c r="P8913" i="2" s="1"/>
  <c r="O8916" i="2"/>
  <c r="P8916" i="2" s="1"/>
  <c r="N8917" i="2"/>
  <c r="O8917" i="2"/>
  <c r="P8917" i="2" s="1"/>
  <c r="O8920" i="2"/>
  <c r="P8920" i="2" s="1"/>
  <c r="N8921" i="2"/>
  <c r="O8921" i="2"/>
  <c r="P8921" i="2" s="1"/>
  <c r="O8924" i="2"/>
  <c r="P8924" i="2" s="1"/>
  <c r="N8925" i="2"/>
  <c r="O8925" i="2"/>
  <c r="P8925" i="2" s="1"/>
  <c r="O8928" i="2"/>
  <c r="P8928" i="2" s="1"/>
  <c r="N8929" i="2"/>
  <c r="O8929" i="2"/>
  <c r="P8929" i="2" s="1"/>
  <c r="O8932" i="2"/>
  <c r="P8932" i="2" s="1"/>
  <c r="N8933" i="2"/>
  <c r="O8933" i="2"/>
  <c r="P8933" i="2" s="1"/>
  <c r="O8936" i="2"/>
  <c r="P8936" i="2" s="1"/>
  <c r="N8937" i="2"/>
  <c r="O8937" i="2"/>
  <c r="P8937" i="2" s="1"/>
  <c r="O8940" i="2"/>
  <c r="P8940" i="2" s="1"/>
  <c r="N8941" i="2"/>
  <c r="O8941" i="2"/>
  <c r="P8941" i="2" s="1"/>
  <c r="O8944" i="2"/>
  <c r="P8944" i="2" s="1"/>
  <c r="N8945" i="2"/>
  <c r="O8945" i="2"/>
  <c r="P8945" i="2" s="1"/>
  <c r="O8948" i="2"/>
  <c r="P8948" i="2" s="1"/>
  <c r="N8949" i="2"/>
  <c r="O8949" i="2"/>
  <c r="P8949" i="2" s="1"/>
  <c r="O8952" i="2"/>
  <c r="P8952" i="2" s="1"/>
  <c r="N8953" i="2"/>
  <c r="O8953" i="2"/>
  <c r="P8953" i="2" s="1"/>
  <c r="O8956" i="2"/>
  <c r="P8956" i="2" s="1"/>
  <c r="N8957" i="2"/>
  <c r="O8957" i="2"/>
  <c r="P8957" i="2" s="1"/>
  <c r="O8960" i="2"/>
  <c r="P8960" i="2" s="1"/>
  <c r="N8961" i="2"/>
  <c r="O8961" i="2"/>
  <c r="P8961" i="2" s="1"/>
  <c r="O8964" i="2"/>
  <c r="P8964" i="2" s="1"/>
  <c r="N8965" i="2"/>
  <c r="O8965" i="2"/>
  <c r="P8965" i="2" s="1"/>
  <c r="O8968" i="2"/>
  <c r="P8968" i="2" s="1"/>
  <c r="N8969" i="2"/>
  <c r="O8969" i="2"/>
  <c r="P8969" i="2" s="1"/>
  <c r="O8972" i="2"/>
  <c r="P8972" i="2" s="1"/>
  <c r="N8973" i="2"/>
  <c r="O8973" i="2"/>
  <c r="P8973" i="2" s="1"/>
  <c r="O8976" i="2"/>
  <c r="P8976" i="2" s="1"/>
  <c r="N8977" i="2"/>
  <c r="O8977" i="2"/>
  <c r="P8977" i="2" s="1"/>
  <c r="O8980" i="2"/>
  <c r="P8980" i="2" s="1"/>
  <c r="N8981" i="2"/>
  <c r="O8981" i="2"/>
  <c r="P8981" i="2" s="1"/>
  <c r="O8984" i="2"/>
  <c r="P8984" i="2" s="1"/>
  <c r="N8985" i="2"/>
  <c r="O8985" i="2"/>
  <c r="P8985" i="2" s="1"/>
  <c r="O8988" i="2"/>
  <c r="P8988" i="2" s="1"/>
  <c r="N8989" i="2"/>
  <c r="O8989" i="2"/>
  <c r="P8989" i="2" s="1"/>
  <c r="O8992" i="2"/>
  <c r="P8992" i="2" s="1"/>
  <c r="N8993" i="2"/>
  <c r="O8993" i="2"/>
  <c r="P8993" i="2" s="1"/>
  <c r="O8996" i="2"/>
  <c r="P8996" i="2" s="1"/>
  <c r="N8997" i="2"/>
  <c r="O8997" i="2"/>
  <c r="P8997" i="2" s="1"/>
  <c r="O9000" i="2"/>
  <c r="P9000" i="2" s="1"/>
  <c r="N9001" i="2"/>
  <c r="O9001" i="2"/>
  <c r="P9001" i="2" s="1"/>
  <c r="O9004" i="2"/>
  <c r="P9004" i="2" s="1"/>
  <c r="N9005" i="2"/>
  <c r="O9005" i="2"/>
  <c r="P9005" i="2" s="1"/>
  <c r="O9008" i="2"/>
  <c r="P9008" i="2" s="1"/>
  <c r="N9009" i="2"/>
  <c r="O9009" i="2"/>
  <c r="P9009" i="2" s="1"/>
  <c r="O9012" i="2"/>
  <c r="P9012" i="2" s="1"/>
  <c r="N9013" i="2"/>
  <c r="O9013" i="2"/>
  <c r="P9013" i="2" s="1"/>
  <c r="O9016" i="2"/>
  <c r="P9016" i="2" s="1"/>
  <c r="N9017" i="2"/>
  <c r="O9017" i="2"/>
  <c r="P9017" i="2" s="1"/>
  <c r="O9020" i="2"/>
  <c r="P9020" i="2" s="1"/>
  <c r="N9021" i="2"/>
  <c r="O9021" i="2"/>
  <c r="P9021" i="2" s="1"/>
  <c r="O9024" i="2"/>
  <c r="P9024" i="2" s="1"/>
  <c r="N9025" i="2"/>
  <c r="O9025" i="2"/>
  <c r="P9025" i="2" s="1"/>
  <c r="O9028" i="2"/>
  <c r="P9028" i="2" s="1"/>
  <c r="N9029" i="2"/>
  <c r="O9029" i="2"/>
  <c r="P9029" i="2" s="1"/>
  <c r="O9032" i="2"/>
  <c r="P9032" i="2" s="1"/>
  <c r="N9033" i="2"/>
  <c r="O9033" i="2"/>
  <c r="P9033" i="2" s="1"/>
  <c r="O9036" i="2"/>
  <c r="P9036" i="2" s="1"/>
  <c r="N9037" i="2"/>
  <c r="O9037" i="2"/>
  <c r="P9037" i="2" s="1"/>
  <c r="O9040" i="2"/>
  <c r="P9040" i="2" s="1"/>
  <c r="N9041" i="2"/>
  <c r="O9041" i="2"/>
  <c r="P9041" i="2" s="1"/>
  <c r="O9044" i="2"/>
  <c r="P9044" i="2" s="1"/>
  <c r="N9045" i="2"/>
  <c r="O9045" i="2"/>
  <c r="P9045" i="2" s="1"/>
  <c r="O9048" i="2"/>
  <c r="P9048" i="2" s="1"/>
  <c r="N9049" i="2"/>
  <c r="O9049" i="2"/>
  <c r="P9049" i="2" s="1"/>
  <c r="O9052" i="2"/>
  <c r="P9052" i="2" s="1"/>
  <c r="N9053" i="2"/>
  <c r="O9053" i="2"/>
  <c r="P9053" i="2" s="1"/>
  <c r="O9056" i="2"/>
  <c r="P9056" i="2" s="1"/>
  <c r="N9057" i="2"/>
  <c r="O9057" i="2"/>
  <c r="P9057" i="2" s="1"/>
  <c r="O9060" i="2"/>
  <c r="P9060" i="2" s="1"/>
  <c r="N9061" i="2"/>
  <c r="O9061" i="2"/>
  <c r="P9061" i="2" s="1"/>
  <c r="O9064" i="2"/>
  <c r="P9064" i="2" s="1"/>
  <c r="N9065" i="2"/>
  <c r="O9065" i="2"/>
  <c r="P9065" i="2" s="1"/>
  <c r="O9068" i="2"/>
  <c r="P9068" i="2" s="1"/>
  <c r="N9069" i="2"/>
  <c r="O9069" i="2"/>
  <c r="P9069" i="2" s="1"/>
  <c r="O9072" i="2"/>
  <c r="P9072" i="2" s="1"/>
  <c r="N9073" i="2"/>
  <c r="O9073" i="2"/>
  <c r="P9073" i="2" s="1"/>
  <c r="O9076" i="2"/>
  <c r="P9076" i="2" s="1"/>
  <c r="N9077" i="2"/>
  <c r="O9077" i="2"/>
  <c r="P9077" i="2" s="1"/>
  <c r="O9080" i="2"/>
  <c r="P9080" i="2" s="1"/>
  <c r="N9081" i="2"/>
  <c r="O9081" i="2"/>
  <c r="P9081" i="2" s="1"/>
  <c r="O9084" i="2"/>
  <c r="P9084" i="2" s="1"/>
  <c r="N9085" i="2"/>
  <c r="O9085" i="2"/>
  <c r="P9085" i="2" s="1"/>
  <c r="O9088" i="2"/>
  <c r="P9088" i="2" s="1"/>
  <c r="N9089" i="2"/>
  <c r="O9089" i="2"/>
  <c r="P9089" i="2" s="1"/>
  <c r="O9092" i="2"/>
  <c r="P9092" i="2" s="1"/>
  <c r="N9093" i="2"/>
  <c r="O9093" i="2"/>
  <c r="P9093" i="2" s="1"/>
  <c r="O9096" i="2"/>
  <c r="P9096" i="2" s="1"/>
  <c r="N9097" i="2"/>
  <c r="O9097" i="2"/>
  <c r="P9097" i="2" s="1"/>
  <c r="O9100" i="2"/>
  <c r="P9100" i="2" s="1"/>
  <c r="N9101" i="2"/>
  <c r="O9101" i="2"/>
  <c r="P9101" i="2" s="1"/>
  <c r="O9104" i="2"/>
  <c r="P9104" i="2" s="1"/>
  <c r="N9105" i="2"/>
  <c r="O9105" i="2"/>
  <c r="P9105" i="2" s="1"/>
  <c r="O9108" i="2"/>
  <c r="P9108" i="2" s="1"/>
  <c r="N9109" i="2"/>
  <c r="O9109" i="2"/>
  <c r="P9109" i="2" s="1"/>
  <c r="O9112" i="2"/>
  <c r="P9112" i="2" s="1"/>
  <c r="N9113" i="2"/>
  <c r="O9113" i="2"/>
  <c r="P9113" i="2" s="1"/>
  <c r="O9116" i="2"/>
  <c r="P9116" i="2" s="1"/>
  <c r="N9117" i="2"/>
  <c r="O9117" i="2"/>
  <c r="P9117" i="2" s="1"/>
  <c r="O9120" i="2"/>
  <c r="P9120" i="2" s="1"/>
  <c r="N9121" i="2"/>
  <c r="O9121" i="2"/>
  <c r="P9121" i="2" s="1"/>
  <c r="O9124" i="2"/>
  <c r="P9124" i="2" s="1"/>
  <c r="N9125" i="2"/>
  <c r="O9125" i="2"/>
  <c r="P9125" i="2" s="1"/>
  <c r="O9128" i="2"/>
  <c r="P9128" i="2" s="1"/>
  <c r="N9129" i="2"/>
  <c r="O9129" i="2"/>
  <c r="P9129" i="2" s="1"/>
  <c r="O9132" i="2"/>
  <c r="P9132" i="2" s="1"/>
  <c r="N9133" i="2"/>
  <c r="O9133" i="2"/>
  <c r="P9133" i="2" s="1"/>
  <c r="O9136" i="2"/>
  <c r="P9136" i="2" s="1"/>
  <c r="N9137" i="2"/>
  <c r="O9137" i="2"/>
  <c r="P9137" i="2" s="1"/>
  <c r="O9140" i="2"/>
  <c r="P9140" i="2" s="1"/>
  <c r="N9141" i="2"/>
  <c r="O9141" i="2"/>
  <c r="P9141" i="2" s="1"/>
  <c r="O9144" i="2"/>
  <c r="P9144" i="2" s="1"/>
  <c r="N9145" i="2"/>
  <c r="O9145" i="2"/>
  <c r="P9145" i="2" s="1"/>
  <c r="O9148" i="2"/>
  <c r="P9148" i="2" s="1"/>
  <c r="N9149" i="2"/>
  <c r="O9149" i="2"/>
  <c r="P9149" i="2" s="1"/>
  <c r="O9152" i="2"/>
  <c r="P9152" i="2" s="1"/>
  <c r="N9153" i="2"/>
  <c r="O9153" i="2"/>
  <c r="P9153" i="2" s="1"/>
  <c r="O9156" i="2"/>
  <c r="P9156" i="2" s="1"/>
  <c r="N9157" i="2"/>
  <c r="O9157" i="2"/>
  <c r="P9157" i="2" s="1"/>
  <c r="O9160" i="2"/>
  <c r="P9160" i="2" s="1"/>
  <c r="N9161" i="2"/>
  <c r="O9161" i="2"/>
  <c r="P9161" i="2" s="1"/>
  <c r="O9164" i="2"/>
  <c r="P9164" i="2" s="1"/>
  <c r="N9165" i="2"/>
  <c r="O9165" i="2"/>
  <c r="P9165" i="2" s="1"/>
  <c r="O9168" i="2"/>
  <c r="P9168" i="2" s="1"/>
  <c r="N9169" i="2"/>
  <c r="O9169" i="2"/>
  <c r="P9169" i="2" s="1"/>
  <c r="O9172" i="2"/>
  <c r="P9172" i="2" s="1"/>
  <c r="N9173" i="2"/>
  <c r="O9173" i="2"/>
  <c r="P9173" i="2" s="1"/>
  <c r="O9176" i="2"/>
  <c r="P9176" i="2" s="1"/>
  <c r="N9177" i="2"/>
  <c r="O9177" i="2"/>
  <c r="P9177" i="2" s="1"/>
  <c r="O9180" i="2"/>
  <c r="P9180" i="2" s="1"/>
  <c r="N9181" i="2"/>
  <c r="O9181" i="2"/>
  <c r="P9181" i="2" s="1"/>
  <c r="O9184" i="2"/>
  <c r="P9184" i="2" s="1"/>
  <c r="N9185" i="2"/>
  <c r="O9185" i="2"/>
  <c r="P9185" i="2" s="1"/>
  <c r="O9188" i="2"/>
  <c r="P9188" i="2" s="1"/>
  <c r="N9189" i="2"/>
  <c r="O9189" i="2"/>
  <c r="P9189" i="2" s="1"/>
  <c r="O9192" i="2"/>
  <c r="P9192" i="2" s="1"/>
  <c r="N9193" i="2"/>
  <c r="O9193" i="2"/>
  <c r="P9193" i="2" s="1"/>
  <c r="O9196" i="2"/>
  <c r="P9196" i="2" s="1"/>
  <c r="N9197" i="2"/>
  <c r="O9197" i="2"/>
  <c r="P9197" i="2" s="1"/>
  <c r="O9200" i="2"/>
  <c r="P9200" i="2" s="1"/>
  <c r="N9201" i="2"/>
  <c r="O9201" i="2"/>
  <c r="P9201" i="2" s="1"/>
  <c r="O9204" i="2"/>
  <c r="P9204" i="2" s="1"/>
  <c r="O9205" i="2"/>
  <c r="P9205" i="2" s="1"/>
  <c r="N9205" i="2"/>
  <c r="L9206" i="2"/>
  <c r="M9206" i="2"/>
  <c r="L9210" i="2"/>
  <c r="M9210" i="2"/>
  <c r="L9214" i="2"/>
  <c r="M9214" i="2"/>
  <c r="L9218" i="2"/>
  <c r="M9218" i="2"/>
  <c r="L9222" i="2"/>
  <c r="M9222" i="2"/>
  <c r="L9226" i="2"/>
  <c r="M9226" i="2"/>
  <c r="L9230" i="2"/>
  <c r="M9230" i="2"/>
  <c r="L9234" i="2"/>
  <c r="M9234" i="2"/>
  <c r="L9238" i="2"/>
  <c r="M9238" i="2"/>
  <c r="L9242" i="2"/>
  <c r="M9242" i="2"/>
  <c r="L9246" i="2"/>
  <c r="M9246" i="2"/>
  <c r="L9250" i="2"/>
  <c r="M9250" i="2"/>
  <c r="L9254" i="2"/>
  <c r="M9254" i="2"/>
  <c r="L9258" i="2"/>
  <c r="M9258" i="2"/>
  <c r="L9262" i="2"/>
  <c r="M9262" i="2"/>
  <c r="L9266" i="2"/>
  <c r="M9266" i="2"/>
  <c r="L9270" i="2"/>
  <c r="M9270" i="2"/>
  <c r="L9274" i="2"/>
  <c r="M9274" i="2"/>
  <c r="L9278" i="2"/>
  <c r="M9278" i="2"/>
  <c r="L9282" i="2"/>
  <c r="M9282" i="2"/>
  <c r="L9286" i="2"/>
  <c r="M9286" i="2"/>
  <c r="L9290" i="2"/>
  <c r="M9290" i="2"/>
  <c r="L9294" i="2"/>
  <c r="M9294" i="2"/>
  <c r="L9298" i="2"/>
  <c r="M9298" i="2"/>
  <c r="L9302" i="2"/>
  <c r="M9302" i="2"/>
  <c r="L9306" i="2"/>
  <c r="M9306" i="2"/>
  <c r="L9310" i="2"/>
  <c r="M9310" i="2"/>
  <c r="L9314" i="2"/>
  <c r="M9314" i="2"/>
  <c r="L9318" i="2"/>
  <c r="M9318" i="2"/>
  <c r="L9322" i="2"/>
  <c r="M9322" i="2"/>
  <c r="L9326" i="2"/>
  <c r="M9326" i="2"/>
  <c r="L9330" i="2"/>
  <c r="M9330" i="2"/>
  <c r="L9334" i="2"/>
  <c r="M9334" i="2"/>
  <c r="L9338" i="2"/>
  <c r="M9338" i="2"/>
  <c r="L9342" i="2"/>
  <c r="M9342" i="2"/>
  <c r="L9346" i="2"/>
  <c r="M9346" i="2"/>
  <c r="L9350" i="2"/>
  <c r="M9350" i="2"/>
  <c r="L9354" i="2"/>
  <c r="M9354" i="2"/>
  <c r="L9358" i="2"/>
  <c r="M9358" i="2"/>
  <c r="L9362" i="2"/>
  <c r="M9362" i="2"/>
  <c r="L9366" i="2"/>
  <c r="M9366" i="2"/>
  <c r="L9370" i="2"/>
  <c r="M9370" i="2"/>
  <c r="L9374" i="2"/>
  <c r="M9374" i="2"/>
  <c r="L9378" i="2"/>
  <c r="M9378" i="2"/>
  <c r="L9382" i="2"/>
  <c r="M9382" i="2"/>
  <c r="L9386" i="2"/>
  <c r="M9386" i="2"/>
  <c r="L9390" i="2"/>
  <c r="M9390" i="2"/>
  <c r="L9394" i="2"/>
  <c r="M9394" i="2"/>
  <c r="L9398" i="2"/>
  <c r="M9398" i="2"/>
  <c r="L9402" i="2"/>
  <c r="M9402" i="2"/>
  <c r="L9406" i="2"/>
  <c r="M9406" i="2"/>
  <c r="L9410" i="2"/>
  <c r="M9410" i="2"/>
  <c r="L9414" i="2"/>
  <c r="M9414" i="2"/>
  <c r="L9418" i="2"/>
  <c r="M9418" i="2"/>
  <c r="L9422" i="2"/>
  <c r="M9422" i="2"/>
  <c r="L9426" i="2"/>
  <c r="M9426" i="2"/>
  <c r="L9430" i="2"/>
  <c r="M9430" i="2"/>
  <c r="L9434" i="2"/>
  <c r="M9434" i="2"/>
  <c r="L9438" i="2"/>
  <c r="M9438" i="2"/>
  <c r="L9442" i="2"/>
  <c r="M9442" i="2"/>
  <c r="L9446" i="2"/>
  <c r="M9446" i="2"/>
  <c r="L9450" i="2"/>
  <c r="M9450" i="2"/>
  <c r="L9454" i="2"/>
  <c r="M9454" i="2"/>
  <c r="L9458" i="2"/>
  <c r="M9458" i="2"/>
  <c r="L9462" i="2"/>
  <c r="M9462" i="2"/>
  <c r="L9466" i="2"/>
  <c r="M9466" i="2"/>
  <c r="L9470" i="2"/>
  <c r="M9470" i="2"/>
  <c r="L9474" i="2"/>
  <c r="M9474" i="2"/>
  <c r="L9478" i="2"/>
  <c r="M9478" i="2"/>
  <c r="L9482" i="2"/>
  <c r="M9482" i="2"/>
  <c r="L9486" i="2"/>
  <c r="M9486" i="2"/>
  <c r="L9490" i="2"/>
  <c r="M9490" i="2"/>
  <c r="L9494" i="2"/>
  <c r="M9494" i="2"/>
  <c r="L9498" i="2"/>
  <c r="M9498" i="2"/>
  <c r="L9502" i="2"/>
  <c r="M9502" i="2"/>
  <c r="L9506" i="2"/>
  <c r="M9506" i="2"/>
  <c r="L9510" i="2"/>
  <c r="M9510" i="2"/>
  <c r="L9514" i="2"/>
  <c r="M9514" i="2"/>
  <c r="L9518" i="2"/>
  <c r="M9518" i="2"/>
  <c r="L9522" i="2"/>
  <c r="M9522" i="2"/>
  <c r="L9526" i="2"/>
  <c r="M9526" i="2"/>
  <c r="L9530" i="2"/>
  <c r="M9530" i="2"/>
  <c r="L9534" i="2"/>
  <c r="M9534" i="2"/>
  <c r="L9538" i="2"/>
  <c r="M9538" i="2"/>
  <c r="L9542" i="2"/>
  <c r="M9542" i="2"/>
  <c r="L9546" i="2"/>
  <c r="M9546" i="2"/>
  <c r="L9550" i="2"/>
  <c r="M9550" i="2"/>
  <c r="L9554" i="2"/>
  <c r="M9554" i="2"/>
  <c r="L9558" i="2"/>
  <c r="M9558" i="2"/>
  <c r="L9562" i="2"/>
  <c r="M9562" i="2"/>
  <c r="L9566" i="2"/>
  <c r="M9566" i="2"/>
  <c r="L9570" i="2"/>
  <c r="M9570" i="2"/>
  <c r="L9574" i="2"/>
  <c r="M9574" i="2"/>
  <c r="L9578" i="2"/>
  <c r="M9578" i="2"/>
  <c r="L9582" i="2"/>
  <c r="M9582" i="2"/>
  <c r="L9586" i="2"/>
  <c r="M9586" i="2"/>
  <c r="L9590" i="2"/>
  <c r="M9590" i="2"/>
  <c r="L9594" i="2"/>
  <c r="M9594" i="2"/>
  <c r="L9598" i="2"/>
  <c r="M9598" i="2"/>
  <c r="L9602" i="2"/>
  <c r="M9602" i="2"/>
  <c r="L9606" i="2"/>
  <c r="M9606" i="2"/>
  <c r="L9610" i="2"/>
  <c r="M9610" i="2"/>
  <c r="L9614" i="2"/>
  <c r="M9614" i="2"/>
  <c r="L9618" i="2"/>
  <c r="M9618" i="2"/>
  <c r="O9622" i="2"/>
  <c r="P9622" i="2" s="1"/>
  <c r="N9622" i="2"/>
  <c r="O9630" i="2"/>
  <c r="P9630" i="2" s="1"/>
  <c r="N9630" i="2"/>
  <c r="O9638" i="2"/>
  <c r="P9638" i="2" s="1"/>
  <c r="N9638" i="2"/>
  <c r="O9646" i="2"/>
  <c r="P9646" i="2" s="1"/>
  <c r="N9646" i="2"/>
  <c r="O9654" i="2"/>
  <c r="P9654" i="2" s="1"/>
  <c r="N9654" i="2"/>
  <c r="O9662" i="2"/>
  <c r="P9662" i="2" s="1"/>
  <c r="N9662" i="2"/>
  <c r="O9670" i="2"/>
  <c r="P9670" i="2" s="1"/>
  <c r="N9670" i="2"/>
  <c r="O9678" i="2"/>
  <c r="P9678" i="2" s="1"/>
  <c r="N9678" i="2"/>
  <c r="O9686" i="2"/>
  <c r="P9686" i="2" s="1"/>
  <c r="N9686" i="2"/>
  <c r="O9694" i="2"/>
  <c r="P9694" i="2" s="1"/>
  <c r="N9694" i="2"/>
  <c r="O9702" i="2"/>
  <c r="P9702" i="2" s="1"/>
  <c r="N9702" i="2"/>
  <c r="O9710" i="2"/>
  <c r="P9710" i="2" s="1"/>
  <c r="N9710" i="2"/>
  <c r="O9718" i="2"/>
  <c r="P9718" i="2" s="1"/>
  <c r="N9718" i="2"/>
  <c r="O9726" i="2"/>
  <c r="P9726" i="2" s="1"/>
  <c r="N9726" i="2"/>
  <c r="O9734" i="2"/>
  <c r="P9734" i="2" s="1"/>
  <c r="N9734" i="2"/>
  <c r="O9742" i="2"/>
  <c r="P9742" i="2" s="1"/>
  <c r="N9742" i="2"/>
  <c r="O9750" i="2"/>
  <c r="P9750" i="2" s="1"/>
  <c r="N9750" i="2"/>
  <c r="O9758" i="2"/>
  <c r="P9758" i="2" s="1"/>
  <c r="N9758" i="2"/>
  <c r="O9766" i="2"/>
  <c r="P9766" i="2" s="1"/>
  <c r="N9766" i="2"/>
  <c r="O9774" i="2"/>
  <c r="P9774" i="2" s="1"/>
  <c r="N9774" i="2"/>
  <c r="O9782" i="2"/>
  <c r="P9782" i="2" s="1"/>
  <c r="N9782" i="2"/>
  <c r="O9790" i="2"/>
  <c r="P9790" i="2" s="1"/>
  <c r="N9790" i="2"/>
  <c r="O9798" i="2"/>
  <c r="P9798" i="2" s="1"/>
  <c r="N9798" i="2"/>
  <c r="O9806" i="2"/>
  <c r="P9806" i="2" s="1"/>
  <c r="N9806" i="2"/>
  <c r="O9814" i="2"/>
  <c r="P9814" i="2" s="1"/>
  <c r="N9814" i="2"/>
  <c r="O9207" i="2"/>
  <c r="P9207" i="2" s="1"/>
  <c r="N9208" i="2"/>
  <c r="O9208" i="2"/>
  <c r="P9208" i="2" s="1"/>
  <c r="O9211" i="2"/>
  <c r="P9211" i="2" s="1"/>
  <c r="N9212" i="2"/>
  <c r="O9212" i="2"/>
  <c r="P9212" i="2" s="1"/>
  <c r="O9215" i="2"/>
  <c r="P9215" i="2" s="1"/>
  <c r="N9216" i="2"/>
  <c r="O9216" i="2"/>
  <c r="P9216" i="2" s="1"/>
  <c r="O9219" i="2"/>
  <c r="P9219" i="2" s="1"/>
  <c r="N9220" i="2"/>
  <c r="O9220" i="2"/>
  <c r="P9220" i="2" s="1"/>
  <c r="O9223" i="2"/>
  <c r="P9223" i="2" s="1"/>
  <c r="N9224" i="2"/>
  <c r="O9224" i="2"/>
  <c r="P9224" i="2" s="1"/>
  <c r="O9227" i="2"/>
  <c r="P9227" i="2" s="1"/>
  <c r="N9228" i="2"/>
  <c r="O9228" i="2"/>
  <c r="P9228" i="2" s="1"/>
  <c r="O9231" i="2"/>
  <c r="P9231" i="2" s="1"/>
  <c r="N9232" i="2"/>
  <c r="O9232" i="2"/>
  <c r="P9232" i="2" s="1"/>
  <c r="O9235" i="2"/>
  <c r="P9235" i="2" s="1"/>
  <c r="N9236" i="2"/>
  <c r="O9236" i="2"/>
  <c r="P9236" i="2" s="1"/>
  <c r="O9239" i="2"/>
  <c r="P9239" i="2" s="1"/>
  <c r="N9240" i="2"/>
  <c r="O9240" i="2"/>
  <c r="P9240" i="2" s="1"/>
  <c r="O9243" i="2"/>
  <c r="P9243" i="2" s="1"/>
  <c r="N9244" i="2"/>
  <c r="O9244" i="2"/>
  <c r="P9244" i="2" s="1"/>
  <c r="O9247" i="2"/>
  <c r="P9247" i="2" s="1"/>
  <c r="N9248" i="2"/>
  <c r="O9248" i="2"/>
  <c r="P9248" i="2" s="1"/>
  <c r="O9251" i="2"/>
  <c r="P9251" i="2" s="1"/>
  <c r="N9252" i="2"/>
  <c r="O9252" i="2"/>
  <c r="P9252" i="2" s="1"/>
  <c r="O9255" i="2"/>
  <c r="P9255" i="2" s="1"/>
  <c r="N9256" i="2"/>
  <c r="O9256" i="2"/>
  <c r="P9256" i="2" s="1"/>
  <c r="O9259" i="2"/>
  <c r="P9259" i="2" s="1"/>
  <c r="N9260" i="2"/>
  <c r="O9260" i="2"/>
  <c r="P9260" i="2" s="1"/>
  <c r="O9263" i="2"/>
  <c r="P9263" i="2" s="1"/>
  <c r="N9264" i="2"/>
  <c r="O9264" i="2"/>
  <c r="P9264" i="2" s="1"/>
  <c r="O9267" i="2"/>
  <c r="P9267" i="2" s="1"/>
  <c r="N9268" i="2"/>
  <c r="O9268" i="2"/>
  <c r="P9268" i="2" s="1"/>
  <c r="O9271" i="2"/>
  <c r="P9271" i="2" s="1"/>
  <c r="N9272" i="2"/>
  <c r="O9272" i="2"/>
  <c r="P9272" i="2" s="1"/>
  <c r="O9275" i="2"/>
  <c r="P9275" i="2" s="1"/>
  <c r="N9276" i="2"/>
  <c r="O9276" i="2"/>
  <c r="P9276" i="2" s="1"/>
  <c r="O9279" i="2"/>
  <c r="P9279" i="2" s="1"/>
  <c r="N9280" i="2"/>
  <c r="O9280" i="2"/>
  <c r="P9280" i="2" s="1"/>
  <c r="O9283" i="2"/>
  <c r="P9283" i="2" s="1"/>
  <c r="N9284" i="2"/>
  <c r="O9284" i="2"/>
  <c r="P9284" i="2" s="1"/>
  <c r="O9287" i="2"/>
  <c r="P9287" i="2" s="1"/>
  <c r="N9288" i="2"/>
  <c r="O9288" i="2"/>
  <c r="P9288" i="2" s="1"/>
  <c r="O9291" i="2"/>
  <c r="P9291" i="2" s="1"/>
  <c r="N9292" i="2"/>
  <c r="O9292" i="2"/>
  <c r="P9292" i="2" s="1"/>
  <c r="O9295" i="2"/>
  <c r="P9295" i="2" s="1"/>
  <c r="N9296" i="2"/>
  <c r="O9296" i="2"/>
  <c r="P9296" i="2" s="1"/>
  <c r="O9299" i="2"/>
  <c r="P9299" i="2" s="1"/>
  <c r="N9300" i="2"/>
  <c r="O9300" i="2"/>
  <c r="P9300" i="2" s="1"/>
  <c r="O9303" i="2"/>
  <c r="P9303" i="2" s="1"/>
  <c r="N9304" i="2"/>
  <c r="O9304" i="2"/>
  <c r="P9304" i="2" s="1"/>
  <c r="O9307" i="2"/>
  <c r="P9307" i="2" s="1"/>
  <c r="N9308" i="2"/>
  <c r="O9308" i="2"/>
  <c r="P9308" i="2" s="1"/>
  <c r="O9311" i="2"/>
  <c r="P9311" i="2" s="1"/>
  <c r="N9312" i="2"/>
  <c r="O9312" i="2"/>
  <c r="P9312" i="2" s="1"/>
  <c r="O9315" i="2"/>
  <c r="P9315" i="2" s="1"/>
  <c r="N9316" i="2"/>
  <c r="O9316" i="2"/>
  <c r="P9316" i="2" s="1"/>
  <c r="O9319" i="2"/>
  <c r="P9319" i="2" s="1"/>
  <c r="N9320" i="2"/>
  <c r="O9320" i="2"/>
  <c r="P9320" i="2" s="1"/>
  <c r="O9323" i="2"/>
  <c r="P9323" i="2" s="1"/>
  <c r="N9324" i="2"/>
  <c r="O9324" i="2"/>
  <c r="P9324" i="2" s="1"/>
  <c r="O9327" i="2"/>
  <c r="P9327" i="2" s="1"/>
  <c r="N9328" i="2"/>
  <c r="O9328" i="2"/>
  <c r="P9328" i="2" s="1"/>
  <c r="O9331" i="2"/>
  <c r="P9331" i="2" s="1"/>
  <c r="N9332" i="2"/>
  <c r="O9332" i="2"/>
  <c r="P9332" i="2" s="1"/>
  <c r="O9335" i="2"/>
  <c r="P9335" i="2" s="1"/>
  <c r="N9336" i="2"/>
  <c r="O9336" i="2"/>
  <c r="P9336" i="2" s="1"/>
  <c r="O9339" i="2"/>
  <c r="P9339" i="2" s="1"/>
  <c r="N9340" i="2"/>
  <c r="O9340" i="2"/>
  <c r="P9340" i="2" s="1"/>
  <c r="O9343" i="2"/>
  <c r="P9343" i="2" s="1"/>
  <c r="N9344" i="2"/>
  <c r="O9344" i="2"/>
  <c r="P9344" i="2" s="1"/>
  <c r="O9347" i="2"/>
  <c r="P9347" i="2" s="1"/>
  <c r="N9348" i="2"/>
  <c r="O9348" i="2"/>
  <c r="P9348" i="2" s="1"/>
  <c r="O9351" i="2"/>
  <c r="P9351" i="2" s="1"/>
  <c r="N9352" i="2"/>
  <c r="O9352" i="2"/>
  <c r="P9352" i="2" s="1"/>
  <c r="O9355" i="2"/>
  <c r="P9355" i="2" s="1"/>
  <c r="N9356" i="2"/>
  <c r="O9356" i="2"/>
  <c r="P9356" i="2" s="1"/>
  <c r="O9359" i="2"/>
  <c r="P9359" i="2" s="1"/>
  <c r="N9360" i="2"/>
  <c r="O9360" i="2"/>
  <c r="P9360" i="2" s="1"/>
  <c r="O9363" i="2"/>
  <c r="P9363" i="2" s="1"/>
  <c r="N9364" i="2"/>
  <c r="O9364" i="2"/>
  <c r="P9364" i="2" s="1"/>
  <c r="O9367" i="2"/>
  <c r="P9367" i="2" s="1"/>
  <c r="N9368" i="2"/>
  <c r="O9368" i="2"/>
  <c r="P9368" i="2" s="1"/>
  <c r="O9371" i="2"/>
  <c r="P9371" i="2" s="1"/>
  <c r="N9372" i="2"/>
  <c r="O9372" i="2"/>
  <c r="P9372" i="2" s="1"/>
  <c r="O9375" i="2"/>
  <c r="P9375" i="2" s="1"/>
  <c r="N9376" i="2"/>
  <c r="O9376" i="2"/>
  <c r="P9376" i="2" s="1"/>
  <c r="O9379" i="2"/>
  <c r="P9379" i="2" s="1"/>
  <c r="N9380" i="2"/>
  <c r="O9380" i="2"/>
  <c r="P9380" i="2" s="1"/>
  <c r="O9383" i="2"/>
  <c r="P9383" i="2" s="1"/>
  <c r="N9384" i="2"/>
  <c r="O9384" i="2"/>
  <c r="P9384" i="2" s="1"/>
  <c r="O9387" i="2"/>
  <c r="P9387" i="2" s="1"/>
  <c r="N9388" i="2"/>
  <c r="O9388" i="2"/>
  <c r="P9388" i="2" s="1"/>
  <c r="O9391" i="2"/>
  <c r="P9391" i="2" s="1"/>
  <c r="N9392" i="2"/>
  <c r="O9392" i="2"/>
  <c r="P9392" i="2" s="1"/>
  <c r="O9395" i="2"/>
  <c r="P9395" i="2" s="1"/>
  <c r="N9396" i="2"/>
  <c r="O9396" i="2"/>
  <c r="P9396" i="2" s="1"/>
  <c r="O9399" i="2"/>
  <c r="P9399" i="2" s="1"/>
  <c r="N9400" i="2"/>
  <c r="O9400" i="2"/>
  <c r="P9400" i="2" s="1"/>
  <c r="O9403" i="2"/>
  <c r="P9403" i="2" s="1"/>
  <c r="N9404" i="2"/>
  <c r="O9404" i="2"/>
  <c r="P9404" i="2" s="1"/>
  <c r="O9407" i="2"/>
  <c r="P9407" i="2" s="1"/>
  <c r="N9408" i="2"/>
  <c r="O9408" i="2"/>
  <c r="P9408" i="2" s="1"/>
  <c r="O9411" i="2"/>
  <c r="P9411" i="2" s="1"/>
  <c r="N9412" i="2"/>
  <c r="O9412" i="2"/>
  <c r="P9412" i="2" s="1"/>
  <c r="O9415" i="2"/>
  <c r="P9415" i="2" s="1"/>
  <c r="N9416" i="2"/>
  <c r="O9416" i="2"/>
  <c r="P9416" i="2" s="1"/>
  <c r="O9419" i="2"/>
  <c r="P9419" i="2" s="1"/>
  <c r="N9420" i="2"/>
  <c r="O9420" i="2"/>
  <c r="P9420" i="2" s="1"/>
  <c r="O9423" i="2"/>
  <c r="P9423" i="2" s="1"/>
  <c r="N9424" i="2"/>
  <c r="O9424" i="2"/>
  <c r="P9424" i="2" s="1"/>
  <c r="O9427" i="2"/>
  <c r="P9427" i="2" s="1"/>
  <c r="N9428" i="2"/>
  <c r="O9428" i="2"/>
  <c r="P9428" i="2" s="1"/>
  <c r="O9431" i="2"/>
  <c r="P9431" i="2" s="1"/>
  <c r="N9432" i="2"/>
  <c r="O9432" i="2"/>
  <c r="P9432" i="2" s="1"/>
  <c r="O9435" i="2"/>
  <c r="P9435" i="2" s="1"/>
  <c r="N9436" i="2"/>
  <c r="O9436" i="2"/>
  <c r="P9436" i="2" s="1"/>
  <c r="O9439" i="2"/>
  <c r="P9439" i="2" s="1"/>
  <c r="N9440" i="2"/>
  <c r="O9440" i="2"/>
  <c r="P9440" i="2" s="1"/>
  <c r="O9443" i="2"/>
  <c r="P9443" i="2" s="1"/>
  <c r="N9444" i="2"/>
  <c r="O9444" i="2"/>
  <c r="P9444" i="2" s="1"/>
  <c r="O9447" i="2"/>
  <c r="P9447" i="2" s="1"/>
  <c r="N9448" i="2"/>
  <c r="O9448" i="2"/>
  <c r="P9448" i="2" s="1"/>
  <c r="O9451" i="2"/>
  <c r="P9451" i="2" s="1"/>
  <c r="N9452" i="2"/>
  <c r="O9452" i="2"/>
  <c r="P9452" i="2" s="1"/>
  <c r="O9455" i="2"/>
  <c r="P9455" i="2" s="1"/>
  <c r="N9456" i="2"/>
  <c r="O9456" i="2"/>
  <c r="P9456" i="2" s="1"/>
  <c r="O9459" i="2"/>
  <c r="P9459" i="2" s="1"/>
  <c r="N9460" i="2"/>
  <c r="O9460" i="2"/>
  <c r="P9460" i="2" s="1"/>
  <c r="O9463" i="2"/>
  <c r="P9463" i="2" s="1"/>
  <c r="N9464" i="2"/>
  <c r="O9464" i="2"/>
  <c r="P9464" i="2" s="1"/>
  <c r="O9467" i="2"/>
  <c r="P9467" i="2" s="1"/>
  <c r="N9468" i="2"/>
  <c r="O9468" i="2"/>
  <c r="P9468" i="2" s="1"/>
  <c r="O9471" i="2"/>
  <c r="P9471" i="2" s="1"/>
  <c r="N9472" i="2"/>
  <c r="O9472" i="2"/>
  <c r="P9472" i="2" s="1"/>
  <c r="O9475" i="2"/>
  <c r="P9475" i="2" s="1"/>
  <c r="N9476" i="2"/>
  <c r="O9476" i="2"/>
  <c r="P9476" i="2" s="1"/>
  <c r="O9479" i="2"/>
  <c r="P9479" i="2" s="1"/>
  <c r="N9480" i="2"/>
  <c r="O9480" i="2"/>
  <c r="P9480" i="2" s="1"/>
  <c r="O9483" i="2"/>
  <c r="P9483" i="2" s="1"/>
  <c r="N9484" i="2"/>
  <c r="O9484" i="2"/>
  <c r="P9484" i="2" s="1"/>
  <c r="O9487" i="2"/>
  <c r="P9487" i="2" s="1"/>
  <c r="N9488" i="2"/>
  <c r="O9488" i="2"/>
  <c r="P9488" i="2" s="1"/>
  <c r="O9491" i="2"/>
  <c r="P9491" i="2" s="1"/>
  <c r="N9492" i="2"/>
  <c r="O9492" i="2"/>
  <c r="P9492" i="2" s="1"/>
  <c r="O9495" i="2"/>
  <c r="P9495" i="2" s="1"/>
  <c r="N9496" i="2"/>
  <c r="O9496" i="2"/>
  <c r="P9496" i="2" s="1"/>
  <c r="O9499" i="2"/>
  <c r="P9499" i="2" s="1"/>
  <c r="N9500" i="2"/>
  <c r="O9500" i="2"/>
  <c r="P9500" i="2" s="1"/>
  <c r="O9503" i="2"/>
  <c r="P9503" i="2" s="1"/>
  <c r="N9504" i="2"/>
  <c r="O9504" i="2"/>
  <c r="P9504" i="2" s="1"/>
  <c r="O9507" i="2"/>
  <c r="P9507" i="2" s="1"/>
  <c r="N9508" i="2"/>
  <c r="O9508" i="2"/>
  <c r="P9508" i="2" s="1"/>
  <c r="O9511" i="2"/>
  <c r="P9511" i="2" s="1"/>
  <c r="N9512" i="2"/>
  <c r="O9512" i="2"/>
  <c r="P9512" i="2" s="1"/>
  <c r="O9515" i="2"/>
  <c r="P9515" i="2" s="1"/>
  <c r="N9516" i="2"/>
  <c r="O9516" i="2"/>
  <c r="P9516" i="2" s="1"/>
  <c r="O9519" i="2"/>
  <c r="P9519" i="2" s="1"/>
  <c r="N9520" i="2"/>
  <c r="O9520" i="2"/>
  <c r="P9520" i="2" s="1"/>
  <c r="O9523" i="2"/>
  <c r="P9523" i="2" s="1"/>
  <c r="N9524" i="2"/>
  <c r="O9524" i="2"/>
  <c r="P9524" i="2" s="1"/>
  <c r="O9527" i="2"/>
  <c r="P9527" i="2" s="1"/>
  <c r="N9528" i="2"/>
  <c r="O9528" i="2"/>
  <c r="P9528" i="2" s="1"/>
  <c r="O9531" i="2"/>
  <c r="P9531" i="2" s="1"/>
  <c r="N9532" i="2"/>
  <c r="O9532" i="2"/>
  <c r="P9532" i="2" s="1"/>
  <c r="O9535" i="2"/>
  <c r="P9535" i="2" s="1"/>
  <c r="N9536" i="2"/>
  <c r="O9536" i="2"/>
  <c r="P9536" i="2" s="1"/>
  <c r="O9539" i="2"/>
  <c r="P9539" i="2" s="1"/>
  <c r="N9540" i="2"/>
  <c r="O9540" i="2"/>
  <c r="P9540" i="2" s="1"/>
  <c r="O9543" i="2"/>
  <c r="P9543" i="2" s="1"/>
  <c r="N9544" i="2"/>
  <c r="O9544" i="2"/>
  <c r="P9544" i="2" s="1"/>
  <c r="O9547" i="2"/>
  <c r="P9547" i="2" s="1"/>
  <c r="N9548" i="2"/>
  <c r="O9548" i="2"/>
  <c r="P9548" i="2" s="1"/>
  <c r="O9551" i="2"/>
  <c r="P9551" i="2" s="1"/>
  <c r="N9552" i="2"/>
  <c r="O9552" i="2"/>
  <c r="P9552" i="2" s="1"/>
  <c r="O9555" i="2"/>
  <c r="P9555" i="2" s="1"/>
  <c r="N9556" i="2"/>
  <c r="O9556" i="2"/>
  <c r="P9556" i="2" s="1"/>
  <c r="O9559" i="2"/>
  <c r="P9559" i="2" s="1"/>
  <c r="N9560" i="2"/>
  <c r="O9560" i="2"/>
  <c r="P9560" i="2" s="1"/>
  <c r="O9563" i="2"/>
  <c r="P9563" i="2" s="1"/>
  <c r="N9564" i="2"/>
  <c r="O9564" i="2"/>
  <c r="P9564" i="2" s="1"/>
  <c r="O9567" i="2"/>
  <c r="P9567" i="2" s="1"/>
  <c r="N9568" i="2"/>
  <c r="O9568" i="2"/>
  <c r="P9568" i="2" s="1"/>
  <c r="O9571" i="2"/>
  <c r="P9571" i="2" s="1"/>
  <c r="N9572" i="2"/>
  <c r="O9572" i="2"/>
  <c r="P9572" i="2" s="1"/>
  <c r="O9575" i="2"/>
  <c r="P9575" i="2" s="1"/>
  <c r="N9576" i="2"/>
  <c r="O9576" i="2"/>
  <c r="P9576" i="2" s="1"/>
  <c r="O9579" i="2"/>
  <c r="P9579" i="2" s="1"/>
  <c r="N9580" i="2"/>
  <c r="O9580" i="2"/>
  <c r="P9580" i="2" s="1"/>
  <c r="O9583" i="2"/>
  <c r="P9583" i="2" s="1"/>
  <c r="N9584" i="2"/>
  <c r="O9584" i="2"/>
  <c r="P9584" i="2" s="1"/>
  <c r="O9587" i="2"/>
  <c r="P9587" i="2" s="1"/>
  <c r="N9588" i="2"/>
  <c r="O9588" i="2"/>
  <c r="P9588" i="2" s="1"/>
  <c r="O9591" i="2"/>
  <c r="P9591" i="2" s="1"/>
  <c r="N9592" i="2"/>
  <c r="O9592" i="2"/>
  <c r="P9592" i="2" s="1"/>
  <c r="O9595" i="2"/>
  <c r="P9595" i="2" s="1"/>
  <c r="N9596" i="2"/>
  <c r="O9596" i="2"/>
  <c r="P9596" i="2" s="1"/>
  <c r="O9599" i="2"/>
  <c r="P9599" i="2" s="1"/>
  <c r="N9600" i="2"/>
  <c r="O9600" i="2"/>
  <c r="P9600" i="2" s="1"/>
  <c r="O9603" i="2"/>
  <c r="P9603" i="2" s="1"/>
  <c r="N9604" i="2"/>
  <c r="O9604" i="2"/>
  <c r="P9604" i="2" s="1"/>
  <c r="O9607" i="2"/>
  <c r="P9607" i="2" s="1"/>
  <c r="N9608" i="2"/>
  <c r="O9608" i="2"/>
  <c r="P9608" i="2" s="1"/>
  <c r="O9611" i="2"/>
  <c r="P9611" i="2" s="1"/>
  <c r="N9612" i="2"/>
  <c r="O9612" i="2"/>
  <c r="P9612" i="2" s="1"/>
  <c r="O9615" i="2"/>
  <c r="P9615" i="2" s="1"/>
  <c r="N9616" i="2"/>
  <c r="O9616" i="2"/>
  <c r="P9616" i="2" s="1"/>
  <c r="O9619" i="2"/>
  <c r="P9619" i="2" s="1"/>
  <c r="M9620" i="2"/>
  <c r="L9620" i="2"/>
  <c r="L9623" i="2"/>
  <c r="M9623" i="2"/>
  <c r="L9627" i="2"/>
  <c r="M9627" i="2"/>
  <c r="L9631" i="2"/>
  <c r="M9631" i="2"/>
  <c r="L9635" i="2"/>
  <c r="M9635" i="2"/>
  <c r="L9639" i="2"/>
  <c r="M9639" i="2"/>
  <c r="L9643" i="2"/>
  <c r="M9643" i="2"/>
  <c r="L9647" i="2"/>
  <c r="M9647" i="2"/>
  <c r="L9651" i="2"/>
  <c r="M9651" i="2"/>
  <c r="L9655" i="2"/>
  <c r="M9655" i="2"/>
  <c r="L9659" i="2"/>
  <c r="M9659" i="2"/>
  <c r="L9663" i="2"/>
  <c r="M9663" i="2"/>
  <c r="L9667" i="2"/>
  <c r="M9667" i="2"/>
  <c r="L9671" i="2"/>
  <c r="M9671" i="2"/>
  <c r="L9675" i="2"/>
  <c r="M9675" i="2"/>
  <c r="L9679" i="2"/>
  <c r="M9679" i="2"/>
  <c r="L9683" i="2"/>
  <c r="M9683" i="2"/>
  <c r="L9687" i="2"/>
  <c r="M9687" i="2"/>
  <c r="L9691" i="2"/>
  <c r="M9691" i="2"/>
  <c r="L9695" i="2"/>
  <c r="M9695" i="2"/>
  <c r="L9699" i="2"/>
  <c r="M9699" i="2"/>
  <c r="L9703" i="2"/>
  <c r="M9703" i="2"/>
  <c r="L9707" i="2"/>
  <c r="M9707" i="2"/>
  <c r="L9711" i="2"/>
  <c r="M9711" i="2"/>
  <c r="L9715" i="2"/>
  <c r="M9715" i="2"/>
  <c r="L9719" i="2"/>
  <c r="M9719" i="2"/>
  <c r="L9723" i="2"/>
  <c r="M9723" i="2"/>
  <c r="L9727" i="2"/>
  <c r="M9727" i="2"/>
  <c r="L9731" i="2"/>
  <c r="M9731" i="2"/>
  <c r="L9735" i="2"/>
  <c r="M9735" i="2"/>
  <c r="L9739" i="2"/>
  <c r="M9739" i="2"/>
  <c r="L9743" i="2"/>
  <c r="M9743" i="2"/>
  <c r="L9747" i="2"/>
  <c r="M9747" i="2"/>
  <c r="L9751" i="2"/>
  <c r="M9751" i="2"/>
  <c r="L9755" i="2"/>
  <c r="M9755" i="2"/>
  <c r="L9759" i="2"/>
  <c r="M9759" i="2"/>
  <c r="L9763" i="2"/>
  <c r="M9763" i="2"/>
  <c r="L9767" i="2"/>
  <c r="M9767" i="2"/>
  <c r="L9771" i="2"/>
  <c r="M9771" i="2"/>
  <c r="L9775" i="2"/>
  <c r="M9775" i="2"/>
  <c r="L9779" i="2"/>
  <c r="M9779" i="2"/>
  <c r="L9783" i="2"/>
  <c r="M9783" i="2"/>
  <c r="L9787" i="2"/>
  <c r="M9787" i="2"/>
  <c r="L9791" i="2"/>
  <c r="M9791" i="2"/>
  <c r="L9795" i="2"/>
  <c r="M9795" i="2"/>
  <c r="L9799" i="2"/>
  <c r="M9799" i="2"/>
  <c r="L9803" i="2"/>
  <c r="M9803" i="2"/>
  <c r="L9807" i="2"/>
  <c r="M9807" i="2"/>
  <c r="L9811" i="2"/>
  <c r="M9811" i="2"/>
  <c r="L9815" i="2"/>
  <c r="M9815" i="2"/>
  <c r="O9821" i="2"/>
  <c r="P9821" i="2" s="1"/>
  <c r="N9821" i="2"/>
  <c r="O9829" i="2"/>
  <c r="P9829" i="2" s="1"/>
  <c r="N9829" i="2"/>
  <c r="O9837" i="2"/>
  <c r="P9837" i="2" s="1"/>
  <c r="N9837" i="2"/>
  <c r="O9845" i="2"/>
  <c r="P9845" i="2" s="1"/>
  <c r="N9845" i="2"/>
  <c r="O9853" i="2"/>
  <c r="P9853" i="2" s="1"/>
  <c r="N9853" i="2"/>
  <c r="O9861" i="2"/>
  <c r="P9861" i="2" s="1"/>
  <c r="N9861" i="2"/>
  <c r="O9869" i="2"/>
  <c r="P9869" i="2" s="1"/>
  <c r="N9869" i="2"/>
  <c r="O9877" i="2"/>
  <c r="P9877" i="2" s="1"/>
  <c r="N9877" i="2"/>
  <c r="O9885" i="2"/>
  <c r="P9885" i="2" s="1"/>
  <c r="N9885" i="2"/>
  <c r="O9893" i="2"/>
  <c r="P9893" i="2" s="1"/>
  <c r="N9893" i="2"/>
  <c r="O9901" i="2"/>
  <c r="P9901" i="2" s="1"/>
  <c r="N9901" i="2"/>
  <c r="O9909" i="2"/>
  <c r="P9909" i="2" s="1"/>
  <c r="N9909" i="2"/>
  <c r="O9917" i="2"/>
  <c r="P9917" i="2" s="1"/>
  <c r="N9917" i="2"/>
  <c r="N9621" i="2"/>
  <c r="O9621" i="2"/>
  <c r="P9621" i="2" s="1"/>
  <c r="O9624" i="2"/>
  <c r="P9624" i="2" s="1"/>
  <c r="N9625" i="2"/>
  <c r="O9625" i="2"/>
  <c r="P9625" i="2" s="1"/>
  <c r="O9628" i="2"/>
  <c r="P9628" i="2" s="1"/>
  <c r="N9629" i="2"/>
  <c r="O9629" i="2"/>
  <c r="P9629" i="2" s="1"/>
  <c r="O9632" i="2"/>
  <c r="P9632" i="2" s="1"/>
  <c r="N9633" i="2"/>
  <c r="O9633" i="2"/>
  <c r="P9633" i="2" s="1"/>
  <c r="O9636" i="2"/>
  <c r="P9636" i="2" s="1"/>
  <c r="N9637" i="2"/>
  <c r="O9637" i="2"/>
  <c r="P9637" i="2" s="1"/>
  <c r="O9640" i="2"/>
  <c r="P9640" i="2" s="1"/>
  <c r="N9641" i="2"/>
  <c r="O9641" i="2"/>
  <c r="P9641" i="2" s="1"/>
  <c r="O9644" i="2"/>
  <c r="P9644" i="2" s="1"/>
  <c r="N9645" i="2"/>
  <c r="O9645" i="2"/>
  <c r="P9645" i="2" s="1"/>
  <c r="O9648" i="2"/>
  <c r="P9648" i="2" s="1"/>
  <c r="N9649" i="2"/>
  <c r="O9649" i="2"/>
  <c r="P9649" i="2" s="1"/>
  <c r="O9652" i="2"/>
  <c r="P9652" i="2" s="1"/>
  <c r="N9653" i="2"/>
  <c r="O9653" i="2"/>
  <c r="P9653" i="2" s="1"/>
  <c r="O9656" i="2"/>
  <c r="P9656" i="2" s="1"/>
  <c r="N9657" i="2"/>
  <c r="O9657" i="2"/>
  <c r="P9657" i="2" s="1"/>
  <c r="O9660" i="2"/>
  <c r="P9660" i="2" s="1"/>
  <c r="N9661" i="2"/>
  <c r="O9661" i="2"/>
  <c r="P9661" i="2" s="1"/>
  <c r="O9664" i="2"/>
  <c r="P9664" i="2" s="1"/>
  <c r="N9665" i="2"/>
  <c r="O9665" i="2"/>
  <c r="P9665" i="2" s="1"/>
  <c r="O9668" i="2"/>
  <c r="P9668" i="2" s="1"/>
  <c r="N9669" i="2"/>
  <c r="O9669" i="2"/>
  <c r="P9669" i="2" s="1"/>
  <c r="O9672" i="2"/>
  <c r="P9672" i="2" s="1"/>
  <c r="N9673" i="2"/>
  <c r="O9673" i="2"/>
  <c r="P9673" i="2" s="1"/>
  <c r="O9676" i="2"/>
  <c r="P9676" i="2" s="1"/>
  <c r="N9677" i="2"/>
  <c r="O9677" i="2"/>
  <c r="P9677" i="2" s="1"/>
  <c r="O9680" i="2"/>
  <c r="P9680" i="2" s="1"/>
  <c r="N9681" i="2"/>
  <c r="O9681" i="2"/>
  <c r="P9681" i="2" s="1"/>
  <c r="O9684" i="2"/>
  <c r="P9684" i="2" s="1"/>
  <c r="N9685" i="2"/>
  <c r="O9685" i="2"/>
  <c r="P9685" i="2" s="1"/>
  <c r="O9688" i="2"/>
  <c r="P9688" i="2" s="1"/>
  <c r="N9689" i="2"/>
  <c r="O9689" i="2"/>
  <c r="P9689" i="2" s="1"/>
  <c r="O9692" i="2"/>
  <c r="P9692" i="2" s="1"/>
  <c r="N9693" i="2"/>
  <c r="O9693" i="2"/>
  <c r="P9693" i="2" s="1"/>
  <c r="O9696" i="2"/>
  <c r="P9696" i="2" s="1"/>
  <c r="N9697" i="2"/>
  <c r="O9697" i="2"/>
  <c r="P9697" i="2" s="1"/>
  <c r="O9700" i="2"/>
  <c r="P9700" i="2" s="1"/>
  <c r="N9701" i="2"/>
  <c r="O9701" i="2"/>
  <c r="P9701" i="2" s="1"/>
  <c r="O9704" i="2"/>
  <c r="P9704" i="2" s="1"/>
  <c r="N9705" i="2"/>
  <c r="O9705" i="2"/>
  <c r="P9705" i="2" s="1"/>
  <c r="O9708" i="2"/>
  <c r="P9708" i="2" s="1"/>
  <c r="N9709" i="2"/>
  <c r="O9709" i="2"/>
  <c r="P9709" i="2" s="1"/>
  <c r="O9712" i="2"/>
  <c r="P9712" i="2" s="1"/>
  <c r="N9713" i="2"/>
  <c r="O9713" i="2"/>
  <c r="P9713" i="2" s="1"/>
  <c r="O9716" i="2"/>
  <c r="P9716" i="2" s="1"/>
  <c r="N9717" i="2"/>
  <c r="O9717" i="2"/>
  <c r="P9717" i="2" s="1"/>
  <c r="O9720" i="2"/>
  <c r="P9720" i="2" s="1"/>
  <c r="N9721" i="2"/>
  <c r="O9721" i="2"/>
  <c r="P9721" i="2" s="1"/>
  <c r="O9724" i="2"/>
  <c r="P9724" i="2" s="1"/>
  <c r="N9725" i="2"/>
  <c r="O9725" i="2"/>
  <c r="P9725" i="2" s="1"/>
  <c r="O9728" i="2"/>
  <c r="P9728" i="2" s="1"/>
  <c r="N9729" i="2"/>
  <c r="O9729" i="2"/>
  <c r="P9729" i="2" s="1"/>
  <c r="O9732" i="2"/>
  <c r="P9732" i="2" s="1"/>
  <c r="N9733" i="2"/>
  <c r="O9733" i="2"/>
  <c r="P9733" i="2" s="1"/>
  <c r="O9736" i="2"/>
  <c r="P9736" i="2" s="1"/>
  <c r="N9737" i="2"/>
  <c r="O9737" i="2"/>
  <c r="P9737" i="2" s="1"/>
  <c r="O9740" i="2"/>
  <c r="P9740" i="2" s="1"/>
  <c r="N9741" i="2"/>
  <c r="O9741" i="2"/>
  <c r="P9741" i="2" s="1"/>
  <c r="O9744" i="2"/>
  <c r="P9744" i="2" s="1"/>
  <c r="N9745" i="2"/>
  <c r="O9745" i="2"/>
  <c r="P9745" i="2" s="1"/>
  <c r="O9748" i="2"/>
  <c r="P9748" i="2" s="1"/>
  <c r="N9749" i="2"/>
  <c r="O9749" i="2"/>
  <c r="P9749" i="2" s="1"/>
  <c r="O9752" i="2"/>
  <c r="P9752" i="2" s="1"/>
  <c r="N9753" i="2"/>
  <c r="O9753" i="2"/>
  <c r="P9753" i="2" s="1"/>
  <c r="O9756" i="2"/>
  <c r="P9756" i="2" s="1"/>
  <c r="N9757" i="2"/>
  <c r="O9757" i="2"/>
  <c r="P9757" i="2" s="1"/>
  <c r="O9760" i="2"/>
  <c r="P9760" i="2" s="1"/>
  <c r="N9761" i="2"/>
  <c r="O9761" i="2"/>
  <c r="P9761" i="2" s="1"/>
  <c r="O9764" i="2"/>
  <c r="P9764" i="2" s="1"/>
  <c r="N9765" i="2"/>
  <c r="O9765" i="2"/>
  <c r="P9765" i="2" s="1"/>
  <c r="O9768" i="2"/>
  <c r="P9768" i="2" s="1"/>
  <c r="N9769" i="2"/>
  <c r="O9769" i="2"/>
  <c r="P9769" i="2" s="1"/>
  <c r="O9772" i="2"/>
  <c r="P9772" i="2" s="1"/>
  <c r="N9773" i="2"/>
  <c r="O9773" i="2"/>
  <c r="P9773" i="2" s="1"/>
  <c r="O9776" i="2"/>
  <c r="P9776" i="2" s="1"/>
  <c r="N9777" i="2"/>
  <c r="O9777" i="2"/>
  <c r="P9777" i="2" s="1"/>
  <c r="O9780" i="2"/>
  <c r="P9780" i="2" s="1"/>
  <c r="N9781" i="2"/>
  <c r="O9781" i="2"/>
  <c r="P9781" i="2" s="1"/>
  <c r="O9784" i="2"/>
  <c r="P9784" i="2" s="1"/>
  <c r="N9785" i="2"/>
  <c r="O9785" i="2"/>
  <c r="P9785" i="2" s="1"/>
  <c r="O9788" i="2"/>
  <c r="P9788" i="2" s="1"/>
  <c r="N9789" i="2"/>
  <c r="O9789" i="2"/>
  <c r="P9789" i="2" s="1"/>
  <c r="O9792" i="2"/>
  <c r="P9792" i="2" s="1"/>
  <c r="N9793" i="2"/>
  <c r="O9793" i="2"/>
  <c r="P9793" i="2" s="1"/>
  <c r="O9796" i="2"/>
  <c r="P9796" i="2" s="1"/>
  <c r="N9797" i="2"/>
  <c r="O9797" i="2"/>
  <c r="P9797" i="2" s="1"/>
  <c r="O9800" i="2"/>
  <c r="P9800" i="2" s="1"/>
  <c r="N9801" i="2"/>
  <c r="O9801" i="2"/>
  <c r="P9801" i="2" s="1"/>
  <c r="O9804" i="2"/>
  <c r="P9804" i="2" s="1"/>
  <c r="N9805" i="2"/>
  <c r="O9805" i="2"/>
  <c r="P9805" i="2" s="1"/>
  <c r="O9808" i="2"/>
  <c r="P9808" i="2" s="1"/>
  <c r="N9809" i="2"/>
  <c r="O9809" i="2"/>
  <c r="P9809" i="2" s="1"/>
  <c r="O9812" i="2"/>
  <c r="P9812" i="2" s="1"/>
  <c r="N9813" i="2"/>
  <c r="O9813" i="2"/>
  <c r="P9813" i="2" s="1"/>
  <c r="L9818" i="2"/>
  <c r="M9818" i="2"/>
  <c r="L9822" i="2"/>
  <c r="M9822" i="2"/>
  <c r="L9826" i="2"/>
  <c r="M9826" i="2"/>
  <c r="L9830" i="2"/>
  <c r="M9830" i="2"/>
  <c r="L9834" i="2"/>
  <c r="M9834" i="2"/>
  <c r="L9838" i="2"/>
  <c r="M9838" i="2"/>
  <c r="L9842" i="2"/>
  <c r="M9842" i="2"/>
  <c r="L9846" i="2"/>
  <c r="M9846" i="2"/>
  <c r="L9850" i="2"/>
  <c r="M9850" i="2"/>
  <c r="L9854" i="2"/>
  <c r="M9854" i="2"/>
  <c r="L9858" i="2"/>
  <c r="M9858" i="2"/>
  <c r="L9862" i="2"/>
  <c r="M9862" i="2"/>
  <c r="L9866" i="2"/>
  <c r="M9866" i="2"/>
  <c r="L9870" i="2"/>
  <c r="M9870" i="2"/>
  <c r="L9874" i="2"/>
  <c r="M9874" i="2"/>
  <c r="L9878" i="2"/>
  <c r="M9878" i="2"/>
  <c r="L9882" i="2"/>
  <c r="M9882" i="2"/>
  <c r="L9886" i="2"/>
  <c r="M9886" i="2"/>
  <c r="L9890" i="2"/>
  <c r="M9890" i="2"/>
  <c r="L9894" i="2"/>
  <c r="M9894" i="2"/>
  <c r="L9898" i="2"/>
  <c r="M9898" i="2"/>
  <c r="L9902" i="2"/>
  <c r="M9902" i="2"/>
  <c r="L9906" i="2"/>
  <c r="M9906" i="2"/>
  <c r="L9910" i="2"/>
  <c r="M9910" i="2"/>
  <c r="L9914" i="2"/>
  <c r="M9914" i="2"/>
  <c r="L9918" i="2"/>
  <c r="M9918" i="2"/>
  <c r="N9816" i="2"/>
  <c r="O9816" i="2"/>
  <c r="P9816" i="2" s="1"/>
  <c r="O9819" i="2"/>
  <c r="P9819" i="2" s="1"/>
  <c r="N9820" i="2"/>
  <c r="O9820" i="2"/>
  <c r="P9820" i="2" s="1"/>
  <c r="O9823" i="2"/>
  <c r="P9823" i="2" s="1"/>
  <c r="N9824" i="2"/>
  <c r="O9824" i="2"/>
  <c r="P9824" i="2" s="1"/>
  <c r="O9827" i="2"/>
  <c r="P9827" i="2" s="1"/>
  <c r="N9828" i="2"/>
  <c r="O9828" i="2"/>
  <c r="P9828" i="2" s="1"/>
  <c r="O9831" i="2"/>
  <c r="P9831" i="2" s="1"/>
  <c r="N9832" i="2"/>
  <c r="O9832" i="2"/>
  <c r="P9832" i="2" s="1"/>
  <c r="O9835" i="2"/>
  <c r="P9835" i="2" s="1"/>
  <c r="N9836" i="2"/>
  <c r="O9836" i="2"/>
  <c r="P9836" i="2" s="1"/>
  <c r="O9839" i="2"/>
  <c r="P9839" i="2" s="1"/>
  <c r="N9840" i="2"/>
  <c r="O9840" i="2"/>
  <c r="P9840" i="2" s="1"/>
  <c r="O9843" i="2"/>
  <c r="P9843" i="2" s="1"/>
  <c r="N9844" i="2"/>
  <c r="O9844" i="2"/>
  <c r="P9844" i="2" s="1"/>
  <c r="O9847" i="2"/>
  <c r="P9847" i="2" s="1"/>
  <c r="N9848" i="2"/>
  <c r="O9848" i="2"/>
  <c r="P9848" i="2" s="1"/>
  <c r="O9851" i="2"/>
  <c r="P9851" i="2" s="1"/>
  <c r="N9852" i="2"/>
  <c r="O9852" i="2"/>
  <c r="P9852" i="2" s="1"/>
  <c r="O9855" i="2"/>
  <c r="P9855" i="2" s="1"/>
  <c r="N9856" i="2"/>
  <c r="O9856" i="2"/>
  <c r="P9856" i="2" s="1"/>
  <c r="O9859" i="2"/>
  <c r="P9859" i="2" s="1"/>
  <c r="N9860" i="2"/>
  <c r="O9860" i="2"/>
  <c r="P9860" i="2" s="1"/>
  <c r="O9863" i="2"/>
  <c r="P9863" i="2" s="1"/>
  <c r="N9864" i="2"/>
  <c r="O9864" i="2"/>
  <c r="P9864" i="2" s="1"/>
  <c r="O9867" i="2"/>
  <c r="P9867" i="2" s="1"/>
  <c r="N9868" i="2"/>
  <c r="O9868" i="2"/>
  <c r="P9868" i="2" s="1"/>
  <c r="O9871" i="2"/>
  <c r="P9871" i="2" s="1"/>
  <c r="N9872" i="2"/>
  <c r="O9872" i="2"/>
  <c r="P9872" i="2" s="1"/>
  <c r="O9875" i="2"/>
  <c r="P9875" i="2" s="1"/>
  <c r="N9876" i="2"/>
  <c r="O9876" i="2"/>
  <c r="P9876" i="2" s="1"/>
  <c r="O9879" i="2"/>
  <c r="P9879" i="2" s="1"/>
  <c r="N9880" i="2"/>
  <c r="O9880" i="2"/>
  <c r="P9880" i="2" s="1"/>
  <c r="O9883" i="2"/>
  <c r="P9883" i="2" s="1"/>
  <c r="N9884" i="2"/>
  <c r="O9884" i="2"/>
  <c r="P9884" i="2" s="1"/>
  <c r="O9887" i="2"/>
  <c r="P9887" i="2" s="1"/>
  <c r="N9888" i="2"/>
  <c r="O9888" i="2"/>
  <c r="P9888" i="2" s="1"/>
  <c r="O9891" i="2"/>
  <c r="P9891" i="2" s="1"/>
  <c r="N9892" i="2"/>
  <c r="O9892" i="2"/>
  <c r="P9892" i="2" s="1"/>
  <c r="O9895" i="2"/>
  <c r="P9895" i="2" s="1"/>
  <c r="N9896" i="2"/>
  <c r="O9896" i="2"/>
  <c r="P9896" i="2" s="1"/>
  <c r="O9899" i="2"/>
  <c r="P9899" i="2" s="1"/>
  <c r="N9900" i="2"/>
  <c r="O9900" i="2"/>
  <c r="P9900" i="2" s="1"/>
  <c r="O9903" i="2"/>
  <c r="P9903" i="2" s="1"/>
  <c r="N9904" i="2"/>
  <c r="O9904" i="2"/>
  <c r="P9904" i="2" s="1"/>
  <c r="O9907" i="2"/>
  <c r="P9907" i="2" s="1"/>
  <c r="N9908" i="2"/>
  <c r="O9908" i="2"/>
  <c r="P9908" i="2" s="1"/>
  <c r="O9911" i="2"/>
  <c r="P9911" i="2" s="1"/>
  <c r="N9912" i="2"/>
  <c r="O9912" i="2"/>
  <c r="P9912" i="2" s="1"/>
  <c r="O9915" i="2"/>
  <c r="P9915" i="2" s="1"/>
  <c r="N9916" i="2"/>
  <c r="O9916" i="2"/>
  <c r="P9916" i="2" s="1"/>
  <c r="O9919" i="2"/>
  <c r="P9919" i="2" s="1"/>
  <c r="O9920" i="2"/>
  <c r="P9920" i="2" s="1"/>
  <c r="N9920" i="2"/>
  <c r="O9924" i="2"/>
  <c r="P9924" i="2" s="1"/>
  <c r="N9924" i="2"/>
  <c r="O9928" i="2"/>
  <c r="P9928" i="2" s="1"/>
  <c r="N9928" i="2"/>
  <c r="O9932" i="2"/>
  <c r="P9932" i="2" s="1"/>
  <c r="N9932" i="2"/>
  <c r="O9936" i="2"/>
  <c r="P9936" i="2" s="1"/>
  <c r="N9936" i="2"/>
  <c r="O9940" i="2"/>
  <c r="P9940" i="2" s="1"/>
  <c r="N9940" i="2"/>
  <c r="O9944" i="2"/>
  <c r="P9944" i="2" s="1"/>
  <c r="N9944" i="2"/>
  <c r="O9948" i="2"/>
  <c r="P9948" i="2" s="1"/>
  <c r="N9948" i="2"/>
  <c r="O9952" i="2"/>
  <c r="P9952" i="2" s="1"/>
  <c r="N9952" i="2"/>
  <c r="O9956" i="2"/>
  <c r="P9956" i="2" s="1"/>
  <c r="N9956" i="2"/>
  <c r="O9960" i="2"/>
  <c r="P9960" i="2" s="1"/>
  <c r="N9960" i="2"/>
  <c r="O9964" i="2"/>
  <c r="P9964" i="2" s="1"/>
  <c r="N9964" i="2"/>
  <c r="O9973" i="2"/>
  <c r="P9973" i="2" s="1"/>
  <c r="N9973" i="2"/>
  <c r="O9981" i="2"/>
  <c r="P9981" i="2" s="1"/>
  <c r="N9981" i="2"/>
  <c r="O9989" i="2"/>
  <c r="P9989" i="2" s="1"/>
  <c r="N9989" i="2"/>
  <c r="O9997" i="2"/>
  <c r="P9997" i="2" s="1"/>
  <c r="N9997" i="2"/>
  <c r="O9922" i="2"/>
  <c r="P9922" i="2" s="1"/>
  <c r="N9923" i="2"/>
  <c r="O9923" i="2"/>
  <c r="P9923" i="2" s="1"/>
  <c r="O9926" i="2"/>
  <c r="P9926" i="2" s="1"/>
  <c r="N9927" i="2"/>
  <c r="O9927" i="2"/>
  <c r="P9927" i="2" s="1"/>
  <c r="O9930" i="2"/>
  <c r="P9930" i="2" s="1"/>
  <c r="N9931" i="2"/>
  <c r="O9931" i="2"/>
  <c r="P9931" i="2" s="1"/>
  <c r="O9934" i="2"/>
  <c r="P9934" i="2" s="1"/>
  <c r="N9935" i="2"/>
  <c r="O9935" i="2"/>
  <c r="P9935" i="2" s="1"/>
  <c r="O9938" i="2"/>
  <c r="P9938" i="2" s="1"/>
  <c r="N9939" i="2"/>
  <c r="O9939" i="2"/>
  <c r="P9939" i="2" s="1"/>
  <c r="O9942" i="2"/>
  <c r="P9942" i="2" s="1"/>
  <c r="N9943" i="2"/>
  <c r="O9943" i="2"/>
  <c r="P9943" i="2" s="1"/>
  <c r="O9946" i="2"/>
  <c r="P9946" i="2" s="1"/>
  <c r="N9947" i="2"/>
  <c r="O9947" i="2"/>
  <c r="P9947" i="2" s="1"/>
  <c r="O9950" i="2"/>
  <c r="P9950" i="2" s="1"/>
  <c r="N9951" i="2"/>
  <c r="O9951" i="2"/>
  <c r="P9951" i="2" s="1"/>
  <c r="O9954" i="2"/>
  <c r="P9954" i="2" s="1"/>
  <c r="N9955" i="2"/>
  <c r="O9955" i="2"/>
  <c r="P9955" i="2" s="1"/>
  <c r="O9958" i="2"/>
  <c r="P9958" i="2" s="1"/>
  <c r="N9959" i="2"/>
  <c r="O9959" i="2"/>
  <c r="P9959" i="2" s="1"/>
  <c r="O9962" i="2"/>
  <c r="P9962" i="2" s="1"/>
  <c r="N9963" i="2"/>
  <c r="O9963" i="2"/>
  <c r="P9963" i="2" s="1"/>
  <c r="O9966" i="2"/>
  <c r="P9966" i="2" s="1"/>
  <c r="M9967" i="2"/>
  <c r="L9967" i="2"/>
  <c r="L9970" i="2"/>
  <c r="M9970" i="2"/>
  <c r="L9974" i="2"/>
  <c r="M9974" i="2"/>
  <c r="L9978" i="2"/>
  <c r="M9978" i="2"/>
  <c r="L9982" i="2"/>
  <c r="M9982" i="2"/>
  <c r="L9986" i="2"/>
  <c r="M9986" i="2"/>
  <c r="L9990" i="2"/>
  <c r="M9990" i="2"/>
  <c r="L9994" i="2"/>
  <c r="M9994" i="2"/>
  <c r="L9998" i="2"/>
  <c r="M9998" i="2"/>
  <c r="N9968" i="2"/>
  <c r="O9968" i="2"/>
  <c r="P9968" i="2" s="1"/>
  <c r="O9971" i="2"/>
  <c r="P9971" i="2" s="1"/>
  <c r="N9972" i="2"/>
  <c r="O9972" i="2"/>
  <c r="P9972" i="2" s="1"/>
  <c r="O9975" i="2"/>
  <c r="P9975" i="2" s="1"/>
  <c r="N9976" i="2"/>
  <c r="O9976" i="2"/>
  <c r="P9976" i="2" s="1"/>
  <c r="O9979" i="2"/>
  <c r="P9979" i="2" s="1"/>
  <c r="N9980" i="2"/>
  <c r="O9980" i="2"/>
  <c r="P9980" i="2" s="1"/>
  <c r="O9983" i="2"/>
  <c r="P9983" i="2" s="1"/>
  <c r="N9984" i="2"/>
  <c r="O9984" i="2"/>
  <c r="P9984" i="2" s="1"/>
  <c r="O9987" i="2"/>
  <c r="P9987" i="2" s="1"/>
  <c r="N9988" i="2"/>
  <c r="O9988" i="2"/>
  <c r="P9988" i="2" s="1"/>
  <c r="O9991" i="2"/>
  <c r="P9991" i="2" s="1"/>
  <c r="N9992" i="2"/>
  <c r="O9992" i="2"/>
  <c r="P9992" i="2" s="1"/>
  <c r="O9995" i="2"/>
  <c r="P9995" i="2" s="1"/>
  <c r="N9996" i="2"/>
  <c r="O9996" i="2"/>
  <c r="P9996" i="2" s="1"/>
  <c r="O9999" i="2"/>
  <c r="P9999" i="2" s="1"/>
  <c r="N10000" i="2"/>
  <c r="O10000" i="2"/>
  <c r="P10000" i="2" s="1"/>
  <c r="AI6" i="12"/>
  <c r="B3" i="12" s="1"/>
  <c r="AI7" i="12"/>
  <c r="B4" i="12" s="1"/>
  <c r="AI8" i="12"/>
  <c r="B5" i="12" s="1"/>
  <c r="AI9" i="12"/>
  <c r="B6" i="12" s="1"/>
  <c r="AI10" i="12"/>
  <c r="B7" i="12" s="1"/>
  <c r="AI11" i="12"/>
  <c r="B8" i="12" s="1"/>
  <c r="AI12" i="12"/>
  <c r="B9" i="12" s="1"/>
  <c r="AI13" i="12"/>
  <c r="B10" i="12" s="1"/>
  <c r="AI14" i="12"/>
  <c r="B11" i="12" s="1"/>
  <c r="AI15" i="12"/>
  <c r="B12" i="12" s="1"/>
  <c r="AI16" i="12"/>
  <c r="B13" i="12" s="1"/>
  <c r="AI17" i="12"/>
  <c r="B14" i="12" s="1"/>
  <c r="AI18" i="12"/>
  <c r="B15" i="12" s="1"/>
  <c r="AI19" i="12"/>
  <c r="B16" i="12" s="1"/>
  <c r="AI20" i="12"/>
  <c r="B17" i="12" s="1"/>
  <c r="AI21" i="12"/>
  <c r="B18" i="12" s="1"/>
  <c r="AI22" i="12"/>
  <c r="B19" i="12" s="1"/>
  <c r="AI23" i="12"/>
  <c r="B20" i="12" s="1"/>
  <c r="AI24" i="12"/>
  <c r="B21" i="12" s="1"/>
  <c r="AI25" i="12"/>
  <c r="B22" i="12" s="1"/>
  <c r="AI26" i="12"/>
  <c r="B23" i="12" s="1"/>
  <c r="AI27" i="12"/>
  <c r="B24" i="12" s="1"/>
  <c r="AI28" i="12"/>
  <c r="B25" i="12" s="1"/>
  <c r="AI29" i="12"/>
  <c r="B26" i="12" s="1"/>
  <c r="AI30" i="12"/>
  <c r="B27" i="12" s="1"/>
  <c r="AI31" i="12"/>
  <c r="B28" i="12" s="1"/>
  <c r="AI32" i="12"/>
  <c r="B29" i="12" s="1"/>
  <c r="AI33" i="12"/>
  <c r="B30" i="12" s="1"/>
  <c r="AI34" i="12"/>
  <c r="B31" i="12" s="1"/>
  <c r="AI35" i="12"/>
  <c r="B32" i="12" s="1"/>
  <c r="AI36" i="12"/>
  <c r="B33" i="12" s="1"/>
  <c r="AI37" i="12"/>
  <c r="B34" i="12" s="1"/>
  <c r="AI38" i="12"/>
  <c r="B35" i="12" s="1"/>
  <c r="AI39" i="12"/>
  <c r="B36" i="12" s="1"/>
  <c r="AI40" i="12"/>
  <c r="B37" i="12" s="1"/>
  <c r="AI41" i="12"/>
  <c r="B38" i="12" s="1"/>
  <c r="AI42" i="12"/>
  <c r="B39" i="12" s="1"/>
  <c r="AI43" i="12"/>
  <c r="B40" i="12" s="1"/>
  <c r="AI44" i="12"/>
  <c r="B41" i="12" s="1"/>
  <c r="AI45" i="12"/>
  <c r="B42" i="12" s="1"/>
  <c r="AI46" i="12"/>
  <c r="B43" i="12" s="1"/>
  <c r="AI47" i="12"/>
  <c r="B44" i="12" s="1"/>
  <c r="AI48" i="12"/>
  <c r="B45" i="12" s="1"/>
  <c r="AI49" i="12"/>
  <c r="B46" i="12" s="1"/>
  <c r="AI50" i="12"/>
  <c r="B47" i="12" s="1"/>
  <c r="AI51" i="12"/>
  <c r="B48" i="12" s="1"/>
  <c r="AI52" i="12"/>
  <c r="B49" i="12" s="1"/>
  <c r="AI53" i="12"/>
  <c r="B50" i="12" s="1"/>
  <c r="AI54" i="12"/>
  <c r="B51" i="12" s="1"/>
  <c r="AI55" i="12"/>
  <c r="B52" i="12" s="1"/>
  <c r="AI56" i="12"/>
  <c r="B53" i="12" s="1"/>
  <c r="AI57" i="12"/>
  <c r="B54" i="12" s="1"/>
  <c r="AI58" i="12"/>
  <c r="B55" i="12" s="1"/>
  <c r="AI59" i="12"/>
  <c r="B56" i="12" s="1"/>
  <c r="AI60" i="12"/>
  <c r="B57" i="12" s="1"/>
  <c r="AI61" i="12"/>
  <c r="B58" i="12" s="1"/>
  <c r="AI62" i="12"/>
  <c r="B59" i="12" s="1"/>
  <c r="AI63" i="12"/>
  <c r="B60" i="12" s="1"/>
  <c r="AI64" i="12"/>
  <c r="B61" i="12" s="1"/>
  <c r="AI65" i="12"/>
  <c r="B62" i="12" s="1"/>
  <c r="AI66" i="12"/>
  <c r="B63" i="12" s="1"/>
  <c r="AI67" i="12"/>
  <c r="B64" i="12" s="1"/>
  <c r="AI68" i="12"/>
  <c r="B65" i="12" s="1"/>
  <c r="AI69" i="12"/>
  <c r="B66" i="12" s="1"/>
  <c r="AI70" i="12"/>
  <c r="B67" i="12" s="1"/>
  <c r="AI71" i="12"/>
  <c r="B68" i="12" s="1"/>
  <c r="AI72" i="12"/>
  <c r="B69" i="12" s="1"/>
  <c r="AI73" i="12"/>
  <c r="B70" i="12" s="1"/>
  <c r="AI74" i="12"/>
  <c r="B71" i="12" s="1"/>
  <c r="AI75" i="12"/>
  <c r="B72" i="12" s="1"/>
  <c r="AI76" i="12"/>
  <c r="B73" i="12" s="1"/>
  <c r="AI77" i="12"/>
  <c r="B74" i="12" s="1"/>
  <c r="AI78" i="12"/>
  <c r="B75" i="12" s="1"/>
  <c r="AI79" i="12"/>
  <c r="B76" i="12" s="1"/>
  <c r="AI80" i="12"/>
  <c r="B77" i="12" s="1"/>
  <c r="AI81" i="12"/>
  <c r="B78" i="12" s="1"/>
  <c r="AI82" i="12"/>
  <c r="B79" i="12" s="1"/>
  <c r="AI83" i="12"/>
  <c r="B80" i="12" s="1"/>
  <c r="AI84" i="12"/>
  <c r="B81" i="12" s="1"/>
  <c r="AI85" i="12"/>
  <c r="B82" i="12" s="1"/>
  <c r="AI86" i="12"/>
  <c r="B83" i="12" s="1"/>
  <c r="AI87" i="12"/>
  <c r="B84" i="12" s="1"/>
  <c r="AI88" i="12"/>
  <c r="B85" i="12" s="1"/>
  <c r="AI89" i="12"/>
  <c r="B86" i="12" s="1"/>
  <c r="AI90" i="12"/>
  <c r="B87" i="12" s="1"/>
  <c r="AI91" i="12"/>
  <c r="B88" i="12" s="1"/>
  <c r="AI92" i="12"/>
  <c r="B89" i="12" s="1"/>
  <c r="AI93" i="12"/>
  <c r="B90" i="12" s="1"/>
  <c r="AI94" i="12"/>
  <c r="B91" i="12" s="1"/>
  <c r="AI95" i="12"/>
  <c r="B92" i="12" s="1"/>
  <c r="AI96" i="12"/>
  <c r="B93" i="12" s="1"/>
  <c r="AI97" i="12"/>
  <c r="B94" i="12" s="1"/>
  <c r="AI98" i="12"/>
  <c r="B95" i="12" s="1"/>
  <c r="AI99" i="12"/>
  <c r="B96" i="12" s="1"/>
  <c r="AI100" i="12"/>
  <c r="B97" i="12" s="1"/>
  <c r="AI101" i="12"/>
  <c r="B98" i="12" s="1"/>
  <c r="AI102" i="12"/>
  <c r="B99" i="12" s="1"/>
  <c r="AI103" i="12"/>
  <c r="B100" i="12" s="1"/>
  <c r="AI104" i="12"/>
  <c r="B101" i="12" s="1"/>
  <c r="AI105" i="12"/>
  <c r="B102" i="12" s="1"/>
  <c r="AI106" i="12"/>
  <c r="B103" i="12" s="1"/>
  <c r="AI107" i="12"/>
  <c r="B104" i="12" s="1"/>
  <c r="AI108" i="12"/>
  <c r="B105" i="12" s="1"/>
  <c r="AI109" i="12"/>
  <c r="B106" i="12" s="1"/>
  <c r="AI110" i="12"/>
  <c r="B107" i="12" s="1"/>
  <c r="AI111" i="12"/>
  <c r="B108" i="12" s="1"/>
  <c r="AI112" i="12"/>
  <c r="B109" i="12" s="1"/>
  <c r="AI113" i="12"/>
  <c r="B110" i="12" s="1"/>
  <c r="AI114" i="12"/>
  <c r="B111" i="12" s="1"/>
  <c r="AI115" i="12"/>
  <c r="B112" i="12" s="1"/>
  <c r="AI116" i="12"/>
  <c r="B113" i="12" s="1"/>
  <c r="AI117" i="12"/>
  <c r="B114" i="12" s="1"/>
  <c r="AI118" i="12"/>
  <c r="B115" i="12" s="1"/>
  <c r="AI119" i="12"/>
  <c r="B116" i="12" s="1"/>
  <c r="AI120" i="12"/>
  <c r="B117" i="12" s="1"/>
  <c r="AI121" i="12"/>
  <c r="B118" i="12" s="1"/>
  <c r="AI122" i="12"/>
  <c r="B119" i="12" s="1"/>
  <c r="AI123" i="12"/>
  <c r="B120" i="12" s="1"/>
  <c r="AI124" i="12"/>
  <c r="B121" i="12" s="1"/>
  <c r="AI125" i="12"/>
  <c r="B122" i="12" s="1"/>
  <c r="AI126" i="12"/>
  <c r="B123" i="12" s="1"/>
  <c r="AI127" i="12"/>
  <c r="B124" i="12" s="1"/>
  <c r="AI128" i="12"/>
  <c r="B125" i="12" s="1"/>
  <c r="AI129" i="12"/>
  <c r="B126" i="12" s="1"/>
  <c r="AI130" i="12"/>
  <c r="B127" i="12" s="1"/>
  <c r="AI131" i="12"/>
  <c r="B128" i="12" s="1"/>
  <c r="AI132" i="12"/>
  <c r="B129" i="12" s="1"/>
  <c r="AI133" i="12"/>
  <c r="B130" i="12" s="1"/>
  <c r="AI134" i="12"/>
  <c r="B131" i="12" s="1"/>
  <c r="AI135" i="12"/>
  <c r="B132" i="12" s="1"/>
  <c r="AI136" i="12"/>
  <c r="B133" i="12" s="1"/>
  <c r="AI137" i="12"/>
  <c r="B134" i="12" s="1"/>
  <c r="AI138" i="12"/>
  <c r="B135" i="12" s="1"/>
  <c r="AI139" i="12"/>
  <c r="B136" i="12" s="1"/>
  <c r="AI140" i="12"/>
  <c r="B137" i="12" s="1"/>
  <c r="AI141" i="12"/>
  <c r="B138" i="12" s="1"/>
  <c r="AI142" i="12"/>
  <c r="B139" i="12" s="1"/>
  <c r="AI143" i="12"/>
  <c r="B140" i="12" s="1"/>
  <c r="AI144" i="12"/>
  <c r="B141" i="12" s="1"/>
  <c r="AI145" i="12"/>
  <c r="B142" i="12" s="1"/>
  <c r="AI146" i="12"/>
  <c r="B143" i="12" s="1"/>
  <c r="AI147" i="12"/>
  <c r="B144" i="12" s="1"/>
  <c r="AI148" i="12"/>
  <c r="B145" i="12" s="1"/>
  <c r="AI149" i="12"/>
  <c r="B146" i="12" s="1"/>
  <c r="AI150" i="12"/>
  <c r="B147" i="12" s="1"/>
  <c r="AI151" i="12"/>
  <c r="B148" i="12" s="1"/>
  <c r="AI152" i="12"/>
  <c r="B149" i="12" s="1"/>
  <c r="AI153" i="12"/>
  <c r="B150" i="12" s="1"/>
  <c r="AI154" i="12"/>
  <c r="B151" i="12" s="1"/>
  <c r="AI155" i="12"/>
  <c r="B152" i="12" s="1"/>
  <c r="AI156" i="12"/>
  <c r="B153" i="12" s="1"/>
  <c r="AI157" i="12"/>
  <c r="B154" i="12" s="1"/>
  <c r="AI158" i="12"/>
  <c r="B155" i="12" s="1"/>
  <c r="AI159" i="12"/>
  <c r="B156" i="12" s="1"/>
  <c r="AI160" i="12"/>
  <c r="B157" i="12" s="1"/>
  <c r="AI161" i="12"/>
  <c r="B158" i="12" s="1"/>
  <c r="AI162" i="12"/>
  <c r="B159" i="12" s="1"/>
  <c r="AI163" i="12"/>
  <c r="B160" i="12" s="1"/>
  <c r="AI164" i="12"/>
  <c r="B161" i="12" s="1"/>
  <c r="AI165" i="12"/>
  <c r="B162" i="12" s="1"/>
  <c r="AI166" i="12"/>
  <c r="B163" i="12" s="1"/>
  <c r="AI167" i="12"/>
  <c r="B164" i="12" s="1"/>
  <c r="AI168" i="12"/>
  <c r="B165" i="12" s="1"/>
  <c r="AI169" i="12"/>
  <c r="B166" i="12" s="1"/>
  <c r="AI170" i="12"/>
  <c r="B167" i="12" s="1"/>
  <c r="AI171" i="12"/>
  <c r="B168" i="12" s="1"/>
  <c r="AI172" i="12"/>
  <c r="B169" i="12" s="1"/>
  <c r="AI173" i="12"/>
  <c r="B170" i="12" s="1"/>
  <c r="AI174" i="12"/>
  <c r="B171" i="12" s="1"/>
  <c r="AI175" i="12"/>
  <c r="B172" i="12" s="1"/>
  <c r="AI176" i="12"/>
  <c r="B173" i="12" s="1"/>
  <c r="AI177" i="12"/>
  <c r="B174" i="12" s="1"/>
  <c r="AI178" i="12"/>
  <c r="B175" i="12" s="1"/>
  <c r="AI179" i="12"/>
  <c r="B176" i="12" s="1"/>
  <c r="AI180" i="12"/>
  <c r="B177" i="12" s="1"/>
  <c r="AI181" i="12"/>
  <c r="B178" i="12" s="1"/>
  <c r="AI182" i="12"/>
  <c r="B179" i="12" s="1"/>
  <c r="AI183" i="12"/>
  <c r="B180" i="12" s="1"/>
  <c r="AI184" i="12"/>
  <c r="B181" i="12" s="1"/>
  <c r="AI185" i="12"/>
  <c r="B182" i="12" s="1"/>
  <c r="AI186" i="12"/>
  <c r="B183" i="12" s="1"/>
  <c r="AI187" i="12"/>
  <c r="B184" i="12" s="1"/>
  <c r="AI188" i="12"/>
  <c r="B185" i="12" s="1"/>
  <c r="AI189" i="12"/>
  <c r="B186" i="12" s="1"/>
  <c r="AI190" i="12"/>
  <c r="B187" i="12" s="1"/>
  <c r="AI191" i="12"/>
  <c r="B188" i="12" s="1"/>
  <c r="AI192" i="12"/>
  <c r="B189" i="12" s="1"/>
  <c r="AI193" i="12"/>
  <c r="B190" i="12" s="1"/>
  <c r="AI194" i="12"/>
  <c r="B191" i="12" s="1"/>
  <c r="AI195" i="12"/>
  <c r="B192" i="12" s="1"/>
  <c r="AI196" i="12"/>
  <c r="B193" i="12" s="1"/>
  <c r="AI197" i="12"/>
  <c r="B194" i="12" s="1"/>
  <c r="AI198" i="12"/>
  <c r="B195" i="12" s="1"/>
  <c r="AI199" i="12"/>
  <c r="B196" i="12" s="1"/>
  <c r="AI200" i="12"/>
  <c r="B197" i="12" s="1"/>
  <c r="AI201" i="12"/>
  <c r="B198" i="12" s="1"/>
  <c r="AI202" i="12"/>
  <c r="B199" i="12" s="1"/>
  <c r="AI203" i="12"/>
  <c r="B200" i="12" s="1"/>
  <c r="AI204" i="12"/>
  <c r="B201" i="12" s="1"/>
  <c r="AI205" i="12"/>
  <c r="B202" i="12" s="1"/>
  <c r="AI206" i="12"/>
  <c r="B203" i="12" s="1"/>
  <c r="AI207" i="12"/>
  <c r="B204" i="12" s="1"/>
  <c r="AI208" i="12"/>
  <c r="B205" i="12" s="1"/>
  <c r="AI209" i="12"/>
  <c r="B206" i="12" s="1"/>
  <c r="AI210" i="12"/>
  <c r="B207" i="12" s="1"/>
  <c r="AI211" i="12"/>
  <c r="B208" i="12" s="1"/>
  <c r="AI212" i="12"/>
  <c r="B209" i="12" s="1"/>
  <c r="AI213" i="12"/>
  <c r="B210" i="12" s="1"/>
  <c r="AI214" i="12"/>
  <c r="B211" i="12" s="1"/>
  <c r="AI215" i="12"/>
  <c r="B212" i="12" s="1"/>
  <c r="AI216" i="12"/>
  <c r="B213" i="12" s="1"/>
  <c r="AI217" i="12"/>
  <c r="B214" i="12" s="1"/>
  <c r="AI218" i="12"/>
  <c r="B215" i="12" s="1"/>
  <c r="AI219" i="12"/>
  <c r="B216" i="12" s="1"/>
  <c r="AI220" i="12"/>
  <c r="B217" i="12" s="1"/>
  <c r="AI221" i="12"/>
  <c r="B218" i="12" s="1"/>
  <c r="AI222" i="12"/>
  <c r="B219" i="12" s="1"/>
  <c r="AI223" i="12"/>
  <c r="B220" i="12" s="1"/>
  <c r="AI224" i="12"/>
  <c r="B221" i="12" s="1"/>
  <c r="AI225" i="12"/>
  <c r="B222" i="12" s="1"/>
  <c r="AI226" i="12"/>
  <c r="B223" i="12" s="1"/>
  <c r="AI227" i="12"/>
  <c r="B224" i="12" s="1"/>
  <c r="AI228" i="12"/>
  <c r="B225" i="12" s="1"/>
  <c r="AI229" i="12"/>
  <c r="B226" i="12" s="1"/>
  <c r="AI230" i="12"/>
  <c r="B227" i="12" s="1"/>
  <c r="AI231" i="12"/>
  <c r="B228" i="12" s="1"/>
  <c r="AI232" i="12"/>
  <c r="B229" i="12" s="1"/>
  <c r="AI233" i="12"/>
  <c r="B230" i="12" s="1"/>
  <c r="AI234" i="12"/>
  <c r="B231" i="12" s="1"/>
  <c r="AI235" i="12"/>
  <c r="B232" i="12" s="1"/>
  <c r="AI236" i="12"/>
  <c r="B233" i="12" s="1"/>
  <c r="AI237" i="12"/>
  <c r="B234" i="12" s="1"/>
  <c r="AI238" i="12"/>
  <c r="B235" i="12" s="1"/>
  <c r="AI239" i="12"/>
  <c r="B236" i="12" s="1"/>
  <c r="AI240" i="12"/>
  <c r="B237" i="12" s="1"/>
  <c r="AI241" i="12"/>
  <c r="B238" i="12" s="1"/>
  <c r="AI242" i="12"/>
  <c r="B239" i="12" s="1"/>
  <c r="AI243" i="12"/>
  <c r="B240" i="12" s="1"/>
  <c r="AI244" i="12"/>
  <c r="B241" i="12" s="1"/>
  <c r="AI245" i="12"/>
  <c r="B242" i="12" s="1"/>
  <c r="AI246" i="12"/>
  <c r="B243" i="12" s="1"/>
  <c r="AI247" i="12"/>
  <c r="B244" i="12" s="1"/>
  <c r="AI248" i="12"/>
  <c r="B245" i="12" s="1"/>
  <c r="AI249" i="12"/>
  <c r="B246" i="12" s="1"/>
  <c r="AI250" i="12"/>
  <c r="B247" i="12" s="1"/>
  <c r="AI251" i="12"/>
  <c r="B248" i="12" s="1"/>
  <c r="AI252" i="12"/>
  <c r="B249" i="12" s="1"/>
  <c r="AI253" i="12"/>
  <c r="B250" i="12" s="1"/>
  <c r="AI254" i="12"/>
  <c r="B251" i="12" s="1"/>
  <c r="AI255" i="12"/>
  <c r="B252" i="12" s="1"/>
  <c r="AI256" i="12"/>
  <c r="B253" i="12" s="1"/>
  <c r="AI257" i="12"/>
  <c r="B254" i="12" s="1"/>
  <c r="AI258" i="12"/>
  <c r="B255" i="12" s="1"/>
  <c r="AI259" i="12"/>
  <c r="B256" i="12" s="1"/>
  <c r="AI260" i="12"/>
  <c r="B257" i="12" s="1"/>
  <c r="AI261" i="12"/>
  <c r="B258" i="12" s="1"/>
  <c r="AI262" i="12"/>
  <c r="B259" i="12" s="1"/>
  <c r="AI263" i="12"/>
  <c r="B260" i="12" s="1"/>
  <c r="AI264" i="12"/>
  <c r="B261" i="12" s="1"/>
  <c r="AI265" i="12"/>
  <c r="B262" i="12" s="1"/>
  <c r="AI266" i="12"/>
  <c r="B263" i="12" s="1"/>
  <c r="AI267" i="12"/>
  <c r="B264" i="12" s="1"/>
  <c r="AI268" i="12"/>
  <c r="B265" i="12" s="1"/>
  <c r="AI269" i="12"/>
  <c r="B266" i="12" s="1"/>
  <c r="AI270" i="12"/>
  <c r="B267" i="12" s="1"/>
  <c r="AI271" i="12"/>
  <c r="B268" i="12" s="1"/>
  <c r="AI272" i="12"/>
  <c r="B269" i="12" s="1"/>
  <c r="AI273" i="12"/>
  <c r="B270" i="12" s="1"/>
  <c r="AI274" i="12"/>
  <c r="B271" i="12" s="1"/>
  <c r="AI275" i="12"/>
  <c r="B272" i="12" s="1"/>
  <c r="AI276" i="12"/>
  <c r="B273" i="12" s="1"/>
  <c r="AI277" i="12"/>
  <c r="B274" i="12" s="1"/>
  <c r="AI278" i="12"/>
  <c r="B275" i="12" s="1"/>
  <c r="AI279" i="12"/>
  <c r="B276" i="12" s="1"/>
  <c r="AI280" i="12"/>
  <c r="B277" i="12" s="1"/>
  <c r="AI281" i="12"/>
  <c r="B278" i="12" s="1"/>
  <c r="AI282" i="12"/>
  <c r="B279" i="12" s="1"/>
  <c r="AI283" i="12"/>
  <c r="B280" i="12" s="1"/>
  <c r="AI284" i="12"/>
  <c r="B281" i="12" s="1"/>
  <c r="AI285" i="12"/>
  <c r="B282" i="12" s="1"/>
  <c r="AI286" i="12"/>
  <c r="B283" i="12" s="1"/>
  <c r="AI287" i="12"/>
  <c r="B284" i="12" s="1"/>
  <c r="AI288" i="12"/>
  <c r="B285" i="12" s="1"/>
  <c r="AI289" i="12"/>
  <c r="B286" i="12" s="1"/>
  <c r="AI290" i="12"/>
  <c r="B287" i="12" s="1"/>
  <c r="AI291" i="12"/>
  <c r="B288" i="12" s="1"/>
  <c r="AI292" i="12"/>
  <c r="B289" i="12" s="1"/>
  <c r="AI293" i="12"/>
  <c r="B290" i="12" s="1"/>
  <c r="AI294" i="12"/>
  <c r="B291" i="12" s="1"/>
  <c r="AI295" i="12"/>
  <c r="B292" i="12" s="1"/>
  <c r="AI296" i="12"/>
  <c r="B293" i="12" s="1"/>
  <c r="AI297" i="12"/>
  <c r="AI298" i="12"/>
  <c r="AI299" i="12"/>
  <c r="AI300" i="12"/>
  <c r="AI301" i="12"/>
  <c r="AI5" i="12"/>
  <c r="B2" i="12" s="1"/>
  <c r="O9620" i="2" l="1"/>
  <c r="P9620" i="2" s="1"/>
  <c r="N9620" i="2"/>
  <c r="N9203" i="2"/>
  <c r="O9203" i="2"/>
  <c r="P9203" i="2" s="1"/>
  <c r="N9199" i="2"/>
  <c r="O9199" i="2"/>
  <c r="P9199" i="2" s="1"/>
  <c r="N9191" i="2"/>
  <c r="O9191" i="2"/>
  <c r="P9191" i="2" s="1"/>
  <c r="N9187" i="2"/>
  <c r="O9187" i="2"/>
  <c r="P9187" i="2" s="1"/>
  <c r="N9183" i="2"/>
  <c r="O9183" i="2"/>
  <c r="P9183" i="2" s="1"/>
  <c r="N9179" i="2"/>
  <c r="O9179" i="2"/>
  <c r="P9179" i="2" s="1"/>
  <c r="N9171" i="2"/>
  <c r="O9171" i="2"/>
  <c r="P9171" i="2" s="1"/>
  <c r="N9167" i="2"/>
  <c r="O9167" i="2"/>
  <c r="P9167" i="2" s="1"/>
  <c r="N9163" i="2"/>
  <c r="O9163" i="2"/>
  <c r="P9163" i="2" s="1"/>
  <c r="N9159" i="2"/>
  <c r="O9159" i="2"/>
  <c r="P9159" i="2" s="1"/>
  <c r="N9155" i="2"/>
  <c r="O9155" i="2"/>
  <c r="P9155" i="2" s="1"/>
  <c r="N9151" i="2"/>
  <c r="O9151" i="2"/>
  <c r="P9151" i="2" s="1"/>
  <c r="N9147" i="2"/>
  <c r="O9147" i="2"/>
  <c r="P9147" i="2" s="1"/>
  <c r="N9143" i="2"/>
  <c r="O9143" i="2"/>
  <c r="P9143" i="2" s="1"/>
  <c r="N9139" i="2"/>
  <c r="O9139" i="2"/>
  <c r="P9139" i="2" s="1"/>
  <c r="N9135" i="2"/>
  <c r="O9135" i="2"/>
  <c r="P9135" i="2" s="1"/>
  <c r="N9131" i="2"/>
  <c r="O9131" i="2"/>
  <c r="P9131" i="2" s="1"/>
  <c r="N9127" i="2"/>
  <c r="O9127" i="2"/>
  <c r="P9127" i="2" s="1"/>
  <c r="N9123" i="2"/>
  <c r="O9123" i="2"/>
  <c r="P9123" i="2" s="1"/>
  <c r="N9119" i="2"/>
  <c r="O9119" i="2"/>
  <c r="P9119" i="2" s="1"/>
  <c r="N9115" i="2"/>
  <c r="O9115" i="2"/>
  <c r="P9115" i="2" s="1"/>
  <c r="N9111" i="2"/>
  <c r="O9111" i="2"/>
  <c r="P9111" i="2" s="1"/>
  <c r="N9107" i="2"/>
  <c r="O9107" i="2"/>
  <c r="P9107" i="2" s="1"/>
  <c r="N9103" i="2"/>
  <c r="O9103" i="2"/>
  <c r="P9103" i="2" s="1"/>
  <c r="N9099" i="2"/>
  <c r="O9099" i="2"/>
  <c r="P9099" i="2" s="1"/>
  <c r="N9095" i="2"/>
  <c r="O9095" i="2"/>
  <c r="P9095" i="2" s="1"/>
  <c r="N9091" i="2"/>
  <c r="O9091" i="2"/>
  <c r="P9091" i="2" s="1"/>
  <c r="N9087" i="2"/>
  <c r="O9087" i="2"/>
  <c r="P9087" i="2" s="1"/>
  <c r="N9083" i="2"/>
  <c r="O9083" i="2"/>
  <c r="P9083" i="2" s="1"/>
  <c r="N9079" i="2"/>
  <c r="O9079" i="2"/>
  <c r="P9079" i="2" s="1"/>
  <c r="N9075" i="2"/>
  <c r="O9075" i="2"/>
  <c r="P9075" i="2" s="1"/>
  <c r="N9071" i="2"/>
  <c r="O9071" i="2"/>
  <c r="P9071" i="2" s="1"/>
  <c r="N9067" i="2"/>
  <c r="O9067" i="2"/>
  <c r="P9067" i="2" s="1"/>
  <c r="N9063" i="2"/>
  <c r="O9063" i="2"/>
  <c r="P9063" i="2" s="1"/>
  <c r="N9055" i="2"/>
  <c r="O9055" i="2"/>
  <c r="P9055" i="2" s="1"/>
  <c r="N9051" i="2"/>
  <c r="O9051" i="2"/>
  <c r="P9051" i="2" s="1"/>
  <c r="N9047" i="2"/>
  <c r="O9047" i="2"/>
  <c r="P9047" i="2" s="1"/>
  <c r="N9043" i="2"/>
  <c r="O9043" i="2"/>
  <c r="P9043" i="2" s="1"/>
  <c r="N9039" i="2"/>
  <c r="O9039" i="2"/>
  <c r="P9039" i="2" s="1"/>
  <c r="N9035" i="2"/>
  <c r="O9035" i="2"/>
  <c r="P9035" i="2" s="1"/>
  <c r="N9031" i="2"/>
  <c r="O9031" i="2"/>
  <c r="P9031" i="2" s="1"/>
  <c r="N9027" i="2"/>
  <c r="O9027" i="2"/>
  <c r="P9027" i="2" s="1"/>
  <c r="N9023" i="2"/>
  <c r="O9023" i="2"/>
  <c r="P9023" i="2" s="1"/>
  <c r="N9019" i="2"/>
  <c r="O9019" i="2"/>
  <c r="P9019" i="2" s="1"/>
  <c r="N9015" i="2"/>
  <c r="O9015" i="2"/>
  <c r="P9015" i="2" s="1"/>
  <c r="N9011" i="2"/>
  <c r="O9011" i="2"/>
  <c r="P9011" i="2" s="1"/>
  <c r="N9007" i="2"/>
  <c r="O9007" i="2"/>
  <c r="P9007" i="2" s="1"/>
  <c r="N9003" i="2"/>
  <c r="O9003" i="2"/>
  <c r="P9003" i="2" s="1"/>
  <c r="N8999" i="2"/>
  <c r="O8999" i="2"/>
  <c r="P8999" i="2" s="1"/>
  <c r="N8995" i="2"/>
  <c r="O8995" i="2"/>
  <c r="P8995" i="2" s="1"/>
  <c r="N8991" i="2"/>
  <c r="O8991" i="2"/>
  <c r="P8991" i="2" s="1"/>
  <c r="N8987" i="2"/>
  <c r="O8987" i="2"/>
  <c r="P8987" i="2" s="1"/>
  <c r="N8983" i="2"/>
  <c r="O8983" i="2"/>
  <c r="P8983" i="2" s="1"/>
  <c r="N8979" i="2"/>
  <c r="O8979" i="2"/>
  <c r="P8979" i="2" s="1"/>
  <c r="N8975" i="2"/>
  <c r="O8975" i="2"/>
  <c r="P8975" i="2" s="1"/>
  <c r="N8971" i="2"/>
  <c r="O8971" i="2"/>
  <c r="P8971" i="2" s="1"/>
  <c r="N8967" i="2"/>
  <c r="O8967" i="2"/>
  <c r="P8967" i="2" s="1"/>
  <c r="N8963" i="2"/>
  <c r="O8963" i="2"/>
  <c r="P8963" i="2" s="1"/>
  <c r="N8959" i="2"/>
  <c r="O8959" i="2"/>
  <c r="P8959" i="2" s="1"/>
  <c r="N8955" i="2"/>
  <c r="O8955" i="2"/>
  <c r="P8955" i="2" s="1"/>
  <c r="N8951" i="2"/>
  <c r="O8951" i="2"/>
  <c r="P8951" i="2" s="1"/>
  <c r="N8947" i="2"/>
  <c r="O8947" i="2"/>
  <c r="P8947" i="2" s="1"/>
  <c r="N8943" i="2"/>
  <c r="O8943" i="2"/>
  <c r="P8943" i="2" s="1"/>
  <c r="N8939" i="2"/>
  <c r="O8939" i="2"/>
  <c r="P8939" i="2" s="1"/>
  <c r="N8935" i="2"/>
  <c r="O8935" i="2"/>
  <c r="P8935" i="2" s="1"/>
  <c r="N8931" i="2"/>
  <c r="O8931" i="2"/>
  <c r="P8931" i="2" s="1"/>
  <c r="N8927" i="2"/>
  <c r="O8927" i="2"/>
  <c r="P8927" i="2" s="1"/>
  <c r="N8923" i="2"/>
  <c r="O8923" i="2"/>
  <c r="P8923" i="2" s="1"/>
  <c r="N8919" i="2"/>
  <c r="O8919" i="2"/>
  <c r="P8919" i="2" s="1"/>
  <c r="N8915" i="2"/>
  <c r="O8915" i="2"/>
  <c r="P8915" i="2" s="1"/>
  <c r="N8911" i="2"/>
  <c r="O8911" i="2"/>
  <c r="P8911" i="2" s="1"/>
  <c r="N8907" i="2"/>
  <c r="O8907" i="2"/>
  <c r="P8907" i="2" s="1"/>
  <c r="N8903" i="2"/>
  <c r="O8903" i="2"/>
  <c r="P8903" i="2" s="1"/>
  <c r="N8899" i="2"/>
  <c r="O8899" i="2"/>
  <c r="P8899" i="2" s="1"/>
  <c r="N8895" i="2"/>
  <c r="O8895" i="2"/>
  <c r="P8895" i="2" s="1"/>
  <c r="N8891" i="2"/>
  <c r="O8891" i="2"/>
  <c r="P8891" i="2" s="1"/>
  <c r="N8887" i="2"/>
  <c r="O8887" i="2"/>
  <c r="P8887" i="2" s="1"/>
  <c r="N8883" i="2"/>
  <c r="O8883" i="2"/>
  <c r="P8883" i="2" s="1"/>
  <c r="N8879" i="2"/>
  <c r="O8879" i="2"/>
  <c r="P8879" i="2" s="1"/>
  <c r="N8875" i="2"/>
  <c r="O8875" i="2"/>
  <c r="P8875" i="2" s="1"/>
  <c r="N8871" i="2"/>
  <c r="O8871" i="2"/>
  <c r="P8871" i="2" s="1"/>
  <c r="N8867" i="2"/>
  <c r="O8867" i="2"/>
  <c r="P8867" i="2" s="1"/>
  <c r="N8863" i="2"/>
  <c r="O8863" i="2"/>
  <c r="P8863" i="2" s="1"/>
  <c r="N8859" i="2"/>
  <c r="O8859" i="2"/>
  <c r="P8859" i="2" s="1"/>
  <c r="N8855" i="2"/>
  <c r="O8855" i="2"/>
  <c r="P8855" i="2" s="1"/>
  <c r="N8851" i="2"/>
  <c r="O8851" i="2"/>
  <c r="P8851" i="2" s="1"/>
  <c r="N8847" i="2"/>
  <c r="O8847" i="2"/>
  <c r="P8847" i="2" s="1"/>
  <c r="N8843" i="2"/>
  <c r="O8843" i="2"/>
  <c r="P8843" i="2" s="1"/>
  <c r="N8839" i="2"/>
  <c r="O8839" i="2"/>
  <c r="P8839" i="2" s="1"/>
  <c r="N8835" i="2"/>
  <c r="O8835" i="2"/>
  <c r="P8835" i="2" s="1"/>
  <c r="N8831" i="2"/>
  <c r="O8831" i="2"/>
  <c r="P8831" i="2" s="1"/>
  <c r="N8827" i="2"/>
  <c r="O8827" i="2"/>
  <c r="P8827" i="2" s="1"/>
  <c r="N8823" i="2"/>
  <c r="O8823" i="2"/>
  <c r="P8823" i="2" s="1"/>
  <c r="N8819" i="2"/>
  <c r="O8819" i="2"/>
  <c r="P8819" i="2" s="1"/>
  <c r="N8815" i="2"/>
  <c r="O8815" i="2"/>
  <c r="P8815" i="2" s="1"/>
  <c r="N8811" i="2"/>
  <c r="O8811" i="2"/>
  <c r="P8811" i="2" s="1"/>
  <c r="N8807" i="2"/>
  <c r="O8807" i="2"/>
  <c r="P8807" i="2" s="1"/>
  <c r="N8803" i="2"/>
  <c r="O8803" i="2"/>
  <c r="P8803" i="2" s="1"/>
  <c r="N8799" i="2"/>
  <c r="O8799" i="2"/>
  <c r="P8799" i="2" s="1"/>
  <c r="N8795" i="2"/>
  <c r="O8795" i="2"/>
  <c r="P8795" i="2" s="1"/>
  <c r="N8791" i="2"/>
  <c r="O8791" i="2"/>
  <c r="P8791" i="2" s="1"/>
  <c r="N8787" i="2"/>
  <c r="O8787" i="2"/>
  <c r="P8787" i="2" s="1"/>
  <c r="N8783" i="2"/>
  <c r="O8783" i="2"/>
  <c r="P8783" i="2" s="1"/>
  <c r="N8779" i="2"/>
  <c r="O8779" i="2"/>
  <c r="P8779" i="2" s="1"/>
  <c r="N8775" i="2"/>
  <c r="O8775" i="2"/>
  <c r="P8775" i="2" s="1"/>
  <c r="N8771" i="2"/>
  <c r="O8771" i="2"/>
  <c r="P8771" i="2" s="1"/>
  <c r="N8767" i="2"/>
  <c r="O8767" i="2"/>
  <c r="P8767" i="2" s="1"/>
  <c r="N8763" i="2"/>
  <c r="O8763" i="2"/>
  <c r="P8763" i="2" s="1"/>
  <c r="N8759" i="2"/>
  <c r="O8759" i="2"/>
  <c r="P8759" i="2" s="1"/>
  <c r="N8755" i="2"/>
  <c r="O8755" i="2"/>
  <c r="P8755" i="2" s="1"/>
  <c r="N8751" i="2"/>
  <c r="O8751" i="2"/>
  <c r="P8751" i="2" s="1"/>
  <c r="N8747" i="2"/>
  <c r="O8747" i="2"/>
  <c r="P8747" i="2" s="1"/>
  <c r="N8743" i="2"/>
  <c r="O8743" i="2"/>
  <c r="P8743" i="2" s="1"/>
  <c r="N8739" i="2"/>
  <c r="O8739" i="2"/>
  <c r="P8739" i="2" s="1"/>
  <c r="N8735" i="2"/>
  <c r="O8735" i="2"/>
  <c r="P8735" i="2" s="1"/>
  <c r="N8731" i="2"/>
  <c r="O8731" i="2"/>
  <c r="P8731" i="2" s="1"/>
  <c r="N8727" i="2"/>
  <c r="O8727" i="2"/>
  <c r="P8727" i="2" s="1"/>
  <c r="N8723" i="2"/>
  <c r="O8723" i="2"/>
  <c r="P8723" i="2" s="1"/>
  <c r="N8719" i="2"/>
  <c r="O8719" i="2"/>
  <c r="P8719" i="2" s="1"/>
  <c r="N8715" i="2"/>
  <c r="O8715" i="2"/>
  <c r="P8715" i="2" s="1"/>
  <c r="N8711" i="2"/>
  <c r="O8711" i="2"/>
  <c r="P8711" i="2" s="1"/>
  <c r="N8707" i="2"/>
  <c r="O8707" i="2"/>
  <c r="P8707" i="2" s="1"/>
  <c r="N8703" i="2"/>
  <c r="O8703" i="2"/>
  <c r="P8703" i="2" s="1"/>
  <c r="N8699" i="2"/>
  <c r="O8699" i="2"/>
  <c r="P8699" i="2" s="1"/>
  <c r="N8695" i="2"/>
  <c r="O8695" i="2"/>
  <c r="P8695" i="2" s="1"/>
  <c r="N8691" i="2"/>
  <c r="O8691" i="2"/>
  <c r="P8691" i="2" s="1"/>
  <c r="N8687" i="2"/>
  <c r="O8687" i="2"/>
  <c r="P8687" i="2" s="1"/>
  <c r="N8683" i="2"/>
  <c r="O8683" i="2"/>
  <c r="P8683" i="2" s="1"/>
  <c r="N8679" i="2"/>
  <c r="O8679" i="2"/>
  <c r="P8679" i="2" s="1"/>
  <c r="N8675" i="2"/>
  <c r="O8675" i="2"/>
  <c r="P8675" i="2" s="1"/>
  <c r="N8671" i="2"/>
  <c r="O8671" i="2"/>
  <c r="P8671" i="2" s="1"/>
  <c r="N8667" i="2"/>
  <c r="O8667" i="2"/>
  <c r="P8667" i="2" s="1"/>
  <c r="N8663" i="2"/>
  <c r="O8663" i="2"/>
  <c r="P8663" i="2" s="1"/>
  <c r="N8659" i="2"/>
  <c r="O8659" i="2"/>
  <c r="P8659" i="2" s="1"/>
  <c r="N8655" i="2"/>
  <c r="O8655" i="2"/>
  <c r="P8655" i="2" s="1"/>
  <c r="N8651" i="2"/>
  <c r="O8651" i="2"/>
  <c r="P8651" i="2" s="1"/>
  <c r="N8647" i="2"/>
  <c r="O8647" i="2"/>
  <c r="P8647" i="2" s="1"/>
  <c r="N8643" i="2"/>
  <c r="O8643" i="2"/>
  <c r="P8643" i="2" s="1"/>
  <c r="N8639" i="2"/>
  <c r="O8639" i="2"/>
  <c r="P8639" i="2" s="1"/>
  <c r="N8635" i="2"/>
  <c r="O8635" i="2"/>
  <c r="P8635" i="2" s="1"/>
  <c r="N8631" i="2"/>
  <c r="O8631" i="2"/>
  <c r="P8631" i="2" s="1"/>
  <c r="N8627" i="2"/>
  <c r="O8627" i="2"/>
  <c r="P8627" i="2" s="1"/>
  <c r="N8623" i="2"/>
  <c r="O8623" i="2"/>
  <c r="P8623" i="2" s="1"/>
  <c r="N8619" i="2"/>
  <c r="O8619" i="2"/>
  <c r="P8619" i="2" s="1"/>
  <c r="N8615" i="2"/>
  <c r="O8615" i="2"/>
  <c r="P8615" i="2" s="1"/>
  <c r="N8611" i="2"/>
  <c r="O8611" i="2"/>
  <c r="P8611" i="2" s="1"/>
  <c r="N8607" i="2"/>
  <c r="O8607" i="2"/>
  <c r="P8607" i="2" s="1"/>
  <c r="N8603" i="2"/>
  <c r="O8603" i="2"/>
  <c r="P8603" i="2" s="1"/>
  <c r="N8599" i="2"/>
  <c r="O8599" i="2"/>
  <c r="P8599" i="2" s="1"/>
  <c r="N8595" i="2"/>
  <c r="O8595" i="2"/>
  <c r="P8595" i="2" s="1"/>
  <c r="N8591" i="2"/>
  <c r="O8591" i="2"/>
  <c r="P8591" i="2" s="1"/>
  <c r="N8587" i="2"/>
  <c r="O8587" i="2"/>
  <c r="P8587" i="2" s="1"/>
  <c r="N8583" i="2"/>
  <c r="O8583" i="2"/>
  <c r="P8583" i="2" s="1"/>
  <c r="N8579" i="2"/>
  <c r="O8579" i="2"/>
  <c r="P8579" i="2" s="1"/>
  <c r="N8575" i="2"/>
  <c r="O8575" i="2"/>
  <c r="P8575" i="2" s="1"/>
  <c r="N8571" i="2"/>
  <c r="O8571" i="2"/>
  <c r="P8571" i="2" s="1"/>
  <c r="N8567" i="2"/>
  <c r="O8567" i="2"/>
  <c r="P8567" i="2" s="1"/>
  <c r="N8563" i="2"/>
  <c r="O8563" i="2"/>
  <c r="P8563" i="2" s="1"/>
  <c r="N8559" i="2"/>
  <c r="O8559" i="2"/>
  <c r="P8559" i="2" s="1"/>
  <c r="N8555" i="2"/>
  <c r="O8555" i="2"/>
  <c r="P8555" i="2" s="1"/>
  <c r="N8551" i="2"/>
  <c r="O8551" i="2"/>
  <c r="P8551" i="2" s="1"/>
  <c r="N8547" i="2"/>
  <c r="O8547" i="2"/>
  <c r="P8547" i="2" s="1"/>
  <c r="N8543" i="2"/>
  <c r="O8543" i="2"/>
  <c r="P8543" i="2" s="1"/>
  <c r="N8539" i="2"/>
  <c r="O8539" i="2"/>
  <c r="P8539" i="2" s="1"/>
  <c r="N8535" i="2"/>
  <c r="O8535" i="2"/>
  <c r="P8535" i="2" s="1"/>
  <c r="N8531" i="2"/>
  <c r="O8531" i="2"/>
  <c r="P8531" i="2" s="1"/>
  <c r="N8527" i="2"/>
  <c r="O8527" i="2"/>
  <c r="P8527" i="2" s="1"/>
  <c r="N8523" i="2"/>
  <c r="O8523" i="2"/>
  <c r="P8523" i="2" s="1"/>
  <c r="N8519" i="2"/>
  <c r="O8519" i="2"/>
  <c r="P8519" i="2" s="1"/>
  <c r="N8515" i="2"/>
  <c r="O8515" i="2"/>
  <c r="P8515" i="2" s="1"/>
  <c r="N8511" i="2"/>
  <c r="O8511" i="2"/>
  <c r="P8511" i="2" s="1"/>
  <c r="N8507" i="2"/>
  <c r="O8507" i="2"/>
  <c r="P8507" i="2" s="1"/>
  <c r="N8503" i="2"/>
  <c r="O8503" i="2"/>
  <c r="P8503" i="2" s="1"/>
  <c r="N8499" i="2"/>
  <c r="O8499" i="2"/>
  <c r="P8499" i="2" s="1"/>
  <c r="N8495" i="2"/>
  <c r="O8495" i="2"/>
  <c r="P8495" i="2" s="1"/>
  <c r="N8491" i="2"/>
  <c r="O8491" i="2"/>
  <c r="P8491" i="2" s="1"/>
  <c r="N8487" i="2"/>
  <c r="O8487" i="2"/>
  <c r="P8487" i="2" s="1"/>
  <c r="N8483" i="2"/>
  <c r="O8483" i="2"/>
  <c r="P8483" i="2" s="1"/>
  <c r="N8479" i="2"/>
  <c r="O8479" i="2"/>
  <c r="P8479" i="2" s="1"/>
  <c r="N8475" i="2"/>
  <c r="O8475" i="2"/>
  <c r="P8475" i="2" s="1"/>
  <c r="N8471" i="2"/>
  <c r="O8471" i="2"/>
  <c r="P8471" i="2" s="1"/>
  <c r="N8467" i="2"/>
  <c r="O8467" i="2"/>
  <c r="P8467" i="2" s="1"/>
  <c r="N8463" i="2"/>
  <c r="O8463" i="2"/>
  <c r="P8463" i="2" s="1"/>
  <c r="N8459" i="2"/>
  <c r="O8459" i="2"/>
  <c r="P8459" i="2" s="1"/>
  <c r="N8455" i="2"/>
  <c r="O8455" i="2"/>
  <c r="P8455" i="2" s="1"/>
  <c r="N8451" i="2"/>
  <c r="O8451" i="2"/>
  <c r="P8451" i="2" s="1"/>
  <c r="N8447" i="2"/>
  <c r="O8447" i="2"/>
  <c r="P8447" i="2" s="1"/>
  <c r="N8443" i="2"/>
  <c r="O8443" i="2"/>
  <c r="P8443" i="2" s="1"/>
  <c r="N8439" i="2"/>
  <c r="O8439" i="2"/>
  <c r="P8439" i="2" s="1"/>
  <c r="N8435" i="2"/>
  <c r="O8435" i="2"/>
  <c r="P8435" i="2" s="1"/>
  <c r="N8431" i="2"/>
  <c r="O8431" i="2"/>
  <c r="P8431" i="2" s="1"/>
  <c r="N8427" i="2"/>
  <c r="O8427" i="2"/>
  <c r="P8427" i="2" s="1"/>
  <c r="N8423" i="2"/>
  <c r="O8423" i="2"/>
  <c r="P8423" i="2" s="1"/>
  <c r="N8419" i="2"/>
  <c r="O8419" i="2"/>
  <c r="P8419" i="2" s="1"/>
  <c r="N8415" i="2"/>
  <c r="O8415" i="2"/>
  <c r="P8415" i="2" s="1"/>
  <c r="N8411" i="2"/>
  <c r="O8411" i="2"/>
  <c r="P8411" i="2" s="1"/>
  <c r="N8407" i="2"/>
  <c r="O8407" i="2"/>
  <c r="P8407" i="2" s="1"/>
  <c r="N8403" i="2"/>
  <c r="O8403" i="2"/>
  <c r="P8403" i="2" s="1"/>
  <c r="N9998" i="2"/>
  <c r="O9998" i="2"/>
  <c r="P9998" i="2" s="1"/>
  <c r="N9994" i="2"/>
  <c r="O9994" i="2"/>
  <c r="P9994" i="2" s="1"/>
  <c r="N9990" i="2"/>
  <c r="O9990" i="2"/>
  <c r="P9990" i="2" s="1"/>
  <c r="N9986" i="2"/>
  <c r="O9986" i="2"/>
  <c r="P9986" i="2" s="1"/>
  <c r="N9982" i="2"/>
  <c r="O9982" i="2"/>
  <c r="P9982" i="2" s="1"/>
  <c r="N9978" i="2"/>
  <c r="O9978" i="2"/>
  <c r="P9978" i="2" s="1"/>
  <c r="N9974" i="2"/>
  <c r="O9974" i="2"/>
  <c r="P9974" i="2" s="1"/>
  <c r="N9970" i="2"/>
  <c r="O9970" i="2"/>
  <c r="P9970" i="2" s="1"/>
  <c r="N9918" i="2"/>
  <c r="O9918" i="2"/>
  <c r="P9918" i="2" s="1"/>
  <c r="N9914" i="2"/>
  <c r="O9914" i="2"/>
  <c r="P9914" i="2" s="1"/>
  <c r="N9910" i="2"/>
  <c r="O9910" i="2"/>
  <c r="P9910" i="2" s="1"/>
  <c r="N9906" i="2"/>
  <c r="O9906" i="2"/>
  <c r="P9906" i="2" s="1"/>
  <c r="N9902" i="2"/>
  <c r="O9902" i="2"/>
  <c r="P9902" i="2" s="1"/>
  <c r="N9898" i="2"/>
  <c r="O9898" i="2"/>
  <c r="P9898" i="2" s="1"/>
  <c r="N9894" i="2"/>
  <c r="O9894" i="2"/>
  <c r="P9894" i="2" s="1"/>
  <c r="N9890" i="2"/>
  <c r="O9890" i="2"/>
  <c r="P9890" i="2" s="1"/>
  <c r="N9886" i="2"/>
  <c r="O9886" i="2"/>
  <c r="P9886" i="2" s="1"/>
  <c r="N9882" i="2"/>
  <c r="O9882" i="2"/>
  <c r="P9882" i="2" s="1"/>
  <c r="N9878" i="2"/>
  <c r="O9878" i="2"/>
  <c r="P9878" i="2" s="1"/>
  <c r="N9874" i="2"/>
  <c r="O9874" i="2"/>
  <c r="P9874" i="2" s="1"/>
  <c r="N9870" i="2"/>
  <c r="O9870" i="2"/>
  <c r="P9870" i="2" s="1"/>
  <c r="N9866" i="2"/>
  <c r="O9866" i="2"/>
  <c r="P9866" i="2" s="1"/>
  <c r="N9862" i="2"/>
  <c r="O9862" i="2"/>
  <c r="P9862" i="2" s="1"/>
  <c r="N9858" i="2"/>
  <c r="O9858" i="2"/>
  <c r="P9858" i="2" s="1"/>
  <c r="N9854" i="2"/>
  <c r="O9854" i="2"/>
  <c r="P9854" i="2" s="1"/>
  <c r="N9850" i="2"/>
  <c r="O9850" i="2"/>
  <c r="P9850" i="2" s="1"/>
  <c r="N9846" i="2"/>
  <c r="O9846" i="2"/>
  <c r="P9846" i="2" s="1"/>
  <c r="N9842" i="2"/>
  <c r="O9842" i="2"/>
  <c r="P9842" i="2" s="1"/>
  <c r="N9838" i="2"/>
  <c r="O9838" i="2"/>
  <c r="P9838" i="2" s="1"/>
  <c r="N9834" i="2"/>
  <c r="O9834" i="2"/>
  <c r="P9834" i="2" s="1"/>
  <c r="N9830" i="2"/>
  <c r="O9830" i="2"/>
  <c r="P9830" i="2" s="1"/>
  <c r="N9826" i="2"/>
  <c r="O9826" i="2"/>
  <c r="P9826" i="2" s="1"/>
  <c r="N9822" i="2"/>
  <c r="O9822" i="2"/>
  <c r="P9822" i="2" s="1"/>
  <c r="N9818" i="2"/>
  <c r="O9818" i="2"/>
  <c r="P9818" i="2" s="1"/>
  <c r="N9815" i="2"/>
  <c r="O9815" i="2"/>
  <c r="P9815" i="2" s="1"/>
  <c r="N9811" i="2"/>
  <c r="O9811" i="2"/>
  <c r="P9811" i="2" s="1"/>
  <c r="N9807" i="2"/>
  <c r="O9807" i="2"/>
  <c r="P9807" i="2" s="1"/>
  <c r="N9803" i="2"/>
  <c r="O9803" i="2"/>
  <c r="P9803" i="2" s="1"/>
  <c r="N9799" i="2"/>
  <c r="O9799" i="2"/>
  <c r="P9799" i="2" s="1"/>
  <c r="N9795" i="2"/>
  <c r="O9795" i="2"/>
  <c r="P9795" i="2" s="1"/>
  <c r="N9791" i="2"/>
  <c r="O9791" i="2"/>
  <c r="P9791" i="2" s="1"/>
  <c r="N9787" i="2"/>
  <c r="O9787" i="2"/>
  <c r="P9787" i="2" s="1"/>
  <c r="N9783" i="2"/>
  <c r="O9783" i="2"/>
  <c r="P9783" i="2" s="1"/>
  <c r="N9779" i="2"/>
  <c r="O9779" i="2"/>
  <c r="P9779" i="2" s="1"/>
  <c r="N9775" i="2"/>
  <c r="O9775" i="2"/>
  <c r="P9775" i="2" s="1"/>
  <c r="N9771" i="2"/>
  <c r="O9771" i="2"/>
  <c r="P9771" i="2" s="1"/>
  <c r="N9767" i="2"/>
  <c r="O9767" i="2"/>
  <c r="P9767" i="2" s="1"/>
  <c r="N9763" i="2"/>
  <c r="O9763" i="2"/>
  <c r="P9763" i="2" s="1"/>
  <c r="N9759" i="2"/>
  <c r="O9759" i="2"/>
  <c r="P9759" i="2" s="1"/>
  <c r="N9755" i="2"/>
  <c r="O9755" i="2"/>
  <c r="P9755" i="2" s="1"/>
  <c r="N9751" i="2"/>
  <c r="O9751" i="2"/>
  <c r="P9751" i="2" s="1"/>
  <c r="N9747" i="2"/>
  <c r="O9747" i="2"/>
  <c r="P9747" i="2" s="1"/>
  <c r="N9743" i="2"/>
  <c r="O9743" i="2"/>
  <c r="P9743" i="2" s="1"/>
  <c r="N9739" i="2"/>
  <c r="O9739" i="2"/>
  <c r="P9739" i="2" s="1"/>
  <c r="N9735" i="2"/>
  <c r="O9735" i="2"/>
  <c r="P9735" i="2" s="1"/>
  <c r="N9731" i="2"/>
  <c r="O9731" i="2"/>
  <c r="P9731" i="2" s="1"/>
  <c r="N9727" i="2"/>
  <c r="O9727" i="2"/>
  <c r="P9727" i="2" s="1"/>
  <c r="N9723" i="2"/>
  <c r="O9723" i="2"/>
  <c r="P9723" i="2" s="1"/>
  <c r="N9719" i="2"/>
  <c r="O9719" i="2"/>
  <c r="P9719" i="2" s="1"/>
  <c r="N9715" i="2"/>
  <c r="O9715" i="2"/>
  <c r="P9715" i="2" s="1"/>
  <c r="N9711" i="2"/>
  <c r="O9711" i="2"/>
  <c r="P9711" i="2" s="1"/>
  <c r="N9707" i="2"/>
  <c r="O9707" i="2"/>
  <c r="P9707" i="2" s="1"/>
  <c r="N9703" i="2"/>
  <c r="O9703" i="2"/>
  <c r="P9703" i="2" s="1"/>
  <c r="N9699" i="2"/>
  <c r="O9699" i="2"/>
  <c r="P9699" i="2" s="1"/>
  <c r="N9695" i="2"/>
  <c r="O9695" i="2"/>
  <c r="P9695" i="2" s="1"/>
  <c r="N9691" i="2"/>
  <c r="O9691" i="2"/>
  <c r="P9691" i="2" s="1"/>
  <c r="N9687" i="2"/>
  <c r="O9687" i="2"/>
  <c r="P9687" i="2" s="1"/>
  <c r="N9683" i="2"/>
  <c r="O9683" i="2"/>
  <c r="P9683" i="2" s="1"/>
  <c r="N9679" i="2"/>
  <c r="O9679" i="2"/>
  <c r="P9679" i="2" s="1"/>
  <c r="N9675" i="2"/>
  <c r="O9675" i="2"/>
  <c r="P9675" i="2" s="1"/>
  <c r="N9671" i="2"/>
  <c r="O9671" i="2"/>
  <c r="P9671" i="2" s="1"/>
  <c r="N9667" i="2"/>
  <c r="O9667" i="2"/>
  <c r="P9667" i="2" s="1"/>
  <c r="N9663" i="2"/>
  <c r="O9663" i="2"/>
  <c r="P9663" i="2" s="1"/>
  <c r="N9659" i="2"/>
  <c r="O9659" i="2"/>
  <c r="P9659" i="2" s="1"/>
  <c r="N9655" i="2"/>
  <c r="O9655" i="2"/>
  <c r="P9655" i="2" s="1"/>
  <c r="N9651" i="2"/>
  <c r="O9651" i="2"/>
  <c r="P9651" i="2" s="1"/>
  <c r="N9647" i="2"/>
  <c r="O9647" i="2"/>
  <c r="P9647" i="2" s="1"/>
  <c r="N9643" i="2"/>
  <c r="O9643" i="2"/>
  <c r="P9643" i="2" s="1"/>
  <c r="N9639" i="2"/>
  <c r="O9639" i="2"/>
  <c r="P9639" i="2" s="1"/>
  <c r="N9635" i="2"/>
  <c r="O9635" i="2"/>
  <c r="P9635" i="2" s="1"/>
  <c r="N9631" i="2"/>
  <c r="O9631" i="2"/>
  <c r="P9631" i="2" s="1"/>
  <c r="N9627" i="2"/>
  <c r="O9627" i="2"/>
  <c r="P9627" i="2" s="1"/>
  <c r="N9623" i="2"/>
  <c r="O9623" i="2"/>
  <c r="P9623" i="2" s="1"/>
  <c r="N9618" i="2"/>
  <c r="O9618" i="2"/>
  <c r="P9618" i="2" s="1"/>
  <c r="N9614" i="2"/>
  <c r="O9614" i="2"/>
  <c r="P9614" i="2" s="1"/>
  <c r="N9610" i="2"/>
  <c r="O9610" i="2"/>
  <c r="P9610" i="2" s="1"/>
  <c r="N9606" i="2"/>
  <c r="O9606" i="2"/>
  <c r="P9606" i="2" s="1"/>
  <c r="N9602" i="2"/>
  <c r="O9602" i="2"/>
  <c r="P9602" i="2" s="1"/>
  <c r="N9598" i="2"/>
  <c r="O9598" i="2"/>
  <c r="P9598" i="2" s="1"/>
  <c r="N9594" i="2"/>
  <c r="O9594" i="2"/>
  <c r="P9594" i="2" s="1"/>
  <c r="N9590" i="2"/>
  <c r="O9590" i="2"/>
  <c r="P9590" i="2" s="1"/>
  <c r="N9586" i="2"/>
  <c r="O9586" i="2"/>
  <c r="P9586" i="2" s="1"/>
  <c r="N9582" i="2"/>
  <c r="O9582" i="2"/>
  <c r="P9582" i="2" s="1"/>
  <c r="N9578" i="2"/>
  <c r="O9578" i="2"/>
  <c r="P9578" i="2" s="1"/>
  <c r="N9574" i="2"/>
  <c r="O9574" i="2"/>
  <c r="P9574" i="2" s="1"/>
  <c r="N9570" i="2"/>
  <c r="O9570" i="2"/>
  <c r="P9570" i="2" s="1"/>
  <c r="N9566" i="2"/>
  <c r="O9566" i="2"/>
  <c r="P9566" i="2" s="1"/>
  <c r="N9562" i="2"/>
  <c r="O9562" i="2"/>
  <c r="P9562" i="2" s="1"/>
  <c r="N9558" i="2"/>
  <c r="O9558" i="2"/>
  <c r="P9558" i="2" s="1"/>
  <c r="N9554" i="2"/>
  <c r="O9554" i="2"/>
  <c r="P9554" i="2" s="1"/>
  <c r="N9550" i="2"/>
  <c r="O9550" i="2"/>
  <c r="P9550" i="2" s="1"/>
  <c r="N9546" i="2"/>
  <c r="O9546" i="2"/>
  <c r="P9546" i="2" s="1"/>
  <c r="N9542" i="2"/>
  <c r="O9542" i="2"/>
  <c r="P9542" i="2" s="1"/>
  <c r="N9538" i="2"/>
  <c r="O9538" i="2"/>
  <c r="P9538" i="2" s="1"/>
  <c r="N9534" i="2"/>
  <c r="O9534" i="2"/>
  <c r="P9534" i="2" s="1"/>
  <c r="N9530" i="2"/>
  <c r="O9530" i="2"/>
  <c r="P9530" i="2" s="1"/>
  <c r="N9526" i="2"/>
  <c r="O9526" i="2"/>
  <c r="P9526" i="2" s="1"/>
  <c r="N9522" i="2"/>
  <c r="O9522" i="2"/>
  <c r="P9522" i="2" s="1"/>
  <c r="N9518" i="2"/>
  <c r="O9518" i="2"/>
  <c r="P9518" i="2" s="1"/>
  <c r="N9514" i="2"/>
  <c r="O9514" i="2"/>
  <c r="P9514" i="2" s="1"/>
  <c r="N9510" i="2"/>
  <c r="O9510" i="2"/>
  <c r="P9510" i="2" s="1"/>
  <c r="N9506" i="2"/>
  <c r="O9506" i="2"/>
  <c r="P9506" i="2" s="1"/>
  <c r="N9502" i="2"/>
  <c r="O9502" i="2"/>
  <c r="P9502" i="2" s="1"/>
  <c r="N9498" i="2"/>
  <c r="O9498" i="2"/>
  <c r="P9498" i="2" s="1"/>
  <c r="N9494" i="2"/>
  <c r="O9494" i="2"/>
  <c r="P9494" i="2" s="1"/>
  <c r="N9490" i="2"/>
  <c r="O9490" i="2"/>
  <c r="P9490" i="2" s="1"/>
  <c r="N9486" i="2"/>
  <c r="O9486" i="2"/>
  <c r="P9486" i="2" s="1"/>
  <c r="N9482" i="2"/>
  <c r="O9482" i="2"/>
  <c r="P9482" i="2" s="1"/>
  <c r="N9478" i="2"/>
  <c r="O9478" i="2"/>
  <c r="P9478" i="2" s="1"/>
  <c r="N9474" i="2"/>
  <c r="O9474" i="2"/>
  <c r="P9474" i="2" s="1"/>
  <c r="N9470" i="2"/>
  <c r="O9470" i="2"/>
  <c r="P9470" i="2" s="1"/>
  <c r="N9466" i="2"/>
  <c r="O9466" i="2"/>
  <c r="P9466" i="2" s="1"/>
  <c r="N9462" i="2"/>
  <c r="O9462" i="2"/>
  <c r="P9462" i="2" s="1"/>
  <c r="N9458" i="2"/>
  <c r="O9458" i="2"/>
  <c r="P9458" i="2" s="1"/>
  <c r="N9454" i="2"/>
  <c r="O9454" i="2"/>
  <c r="P9454" i="2" s="1"/>
  <c r="N9450" i="2"/>
  <c r="O9450" i="2"/>
  <c r="P9450" i="2" s="1"/>
  <c r="N9446" i="2"/>
  <c r="O9446" i="2"/>
  <c r="P9446" i="2" s="1"/>
  <c r="N9442" i="2"/>
  <c r="O9442" i="2"/>
  <c r="P9442" i="2" s="1"/>
  <c r="N9438" i="2"/>
  <c r="O9438" i="2"/>
  <c r="P9438" i="2" s="1"/>
  <c r="N9434" i="2"/>
  <c r="O9434" i="2"/>
  <c r="P9434" i="2" s="1"/>
  <c r="N9430" i="2"/>
  <c r="O9430" i="2"/>
  <c r="P9430" i="2" s="1"/>
  <c r="N9426" i="2"/>
  <c r="O9426" i="2"/>
  <c r="P9426" i="2" s="1"/>
  <c r="N9422" i="2"/>
  <c r="O9422" i="2"/>
  <c r="P9422" i="2" s="1"/>
  <c r="N9418" i="2"/>
  <c r="O9418" i="2"/>
  <c r="P9418" i="2" s="1"/>
  <c r="N9414" i="2"/>
  <c r="O9414" i="2"/>
  <c r="P9414" i="2" s="1"/>
  <c r="N9410" i="2"/>
  <c r="O9410" i="2"/>
  <c r="P9410" i="2" s="1"/>
  <c r="N9406" i="2"/>
  <c r="O9406" i="2"/>
  <c r="P9406" i="2" s="1"/>
  <c r="N9402" i="2"/>
  <c r="O9402" i="2"/>
  <c r="P9402" i="2" s="1"/>
  <c r="N9398" i="2"/>
  <c r="O9398" i="2"/>
  <c r="P9398" i="2" s="1"/>
  <c r="N9394" i="2"/>
  <c r="O9394" i="2"/>
  <c r="P9394" i="2" s="1"/>
  <c r="N9390" i="2"/>
  <c r="O9390" i="2"/>
  <c r="P9390" i="2" s="1"/>
  <c r="N9386" i="2"/>
  <c r="O9386" i="2"/>
  <c r="P9386" i="2" s="1"/>
  <c r="N9382" i="2"/>
  <c r="O9382" i="2"/>
  <c r="P9382" i="2" s="1"/>
  <c r="N9378" i="2"/>
  <c r="O9378" i="2"/>
  <c r="P9378" i="2" s="1"/>
  <c r="N9374" i="2"/>
  <c r="O9374" i="2"/>
  <c r="P9374" i="2" s="1"/>
  <c r="N9370" i="2"/>
  <c r="O9370" i="2"/>
  <c r="P9370" i="2" s="1"/>
  <c r="N9366" i="2"/>
  <c r="O9366" i="2"/>
  <c r="P9366" i="2" s="1"/>
  <c r="N9362" i="2"/>
  <c r="O9362" i="2"/>
  <c r="P9362" i="2" s="1"/>
  <c r="N9358" i="2"/>
  <c r="O9358" i="2"/>
  <c r="P9358" i="2" s="1"/>
  <c r="N9354" i="2"/>
  <c r="O9354" i="2"/>
  <c r="P9354" i="2" s="1"/>
  <c r="N9350" i="2"/>
  <c r="O9350" i="2"/>
  <c r="P9350" i="2" s="1"/>
  <c r="N9346" i="2"/>
  <c r="O9346" i="2"/>
  <c r="P9346" i="2" s="1"/>
  <c r="N9342" i="2"/>
  <c r="O9342" i="2"/>
  <c r="P9342" i="2" s="1"/>
  <c r="N9338" i="2"/>
  <c r="O9338" i="2"/>
  <c r="P9338" i="2" s="1"/>
  <c r="N9334" i="2"/>
  <c r="O9334" i="2"/>
  <c r="P9334" i="2" s="1"/>
  <c r="N9330" i="2"/>
  <c r="O9330" i="2"/>
  <c r="P9330" i="2" s="1"/>
  <c r="N9326" i="2"/>
  <c r="O9326" i="2"/>
  <c r="P9326" i="2" s="1"/>
  <c r="N9322" i="2"/>
  <c r="O9322" i="2"/>
  <c r="P9322" i="2" s="1"/>
  <c r="N9318" i="2"/>
  <c r="O9318" i="2"/>
  <c r="P9318" i="2" s="1"/>
  <c r="N9314" i="2"/>
  <c r="O9314" i="2"/>
  <c r="P9314" i="2" s="1"/>
  <c r="N9310" i="2"/>
  <c r="O9310" i="2"/>
  <c r="P9310" i="2" s="1"/>
  <c r="N9306" i="2"/>
  <c r="O9306" i="2"/>
  <c r="P9306" i="2" s="1"/>
  <c r="N9302" i="2"/>
  <c r="O9302" i="2"/>
  <c r="P9302" i="2" s="1"/>
  <c r="N9298" i="2"/>
  <c r="O9298" i="2"/>
  <c r="P9298" i="2" s="1"/>
  <c r="N9294" i="2"/>
  <c r="O9294" i="2"/>
  <c r="P9294" i="2" s="1"/>
  <c r="N9290" i="2"/>
  <c r="O9290" i="2"/>
  <c r="P9290" i="2" s="1"/>
  <c r="N9286" i="2"/>
  <c r="O9286" i="2"/>
  <c r="P9286" i="2" s="1"/>
  <c r="N9282" i="2"/>
  <c r="O9282" i="2"/>
  <c r="P9282" i="2" s="1"/>
  <c r="N9278" i="2"/>
  <c r="O9278" i="2"/>
  <c r="P9278" i="2" s="1"/>
  <c r="N9274" i="2"/>
  <c r="O9274" i="2"/>
  <c r="P9274" i="2" s="1"/>
  <c r="N9270" i="2"/>
  <c r="O9270" i="2"/>
  <c r="P9270" i="2" s="1"/>
  <c r="N9266" i="2"/>
  <c r="O9266" i="2"/>
  <c r="P9266" i="2" s="1"/>
  <c r="N9262" i="2"/>
  <c r="O9262" i="2"/>
  <c r="P9262" i="2" s="1"/>
  <c r="N9258" i="2"/>
  <c r="O9258" i="2"/>
  <c r="P9258" i="2" s="1"/>
  <c r="N9254" i="2"/>
  <c r="O9254" i="2"/>
  <c r="P9254" i="2" s="1"/>
  <c r="N9250" i="2"/>
  <c r="O9250" i="2"/>
  <c r="P9250" i="2" s="1"/>
  <c r="N9246" i="2"/>
  <c r="O9246" i="2"/>
  <c r="P9246" i="2" s="1"/>
  <c r="N9242" i="2"/>
  <c r="O9242" i="2"/>
  <c r="P9242" i="2" s="1"/>
  <c r="N9238" i="2"/>
  <c r="O9238" i="2"/>
  <c r="P9238" i="2" s="1"/>
  <c r="N9234" i="2"/>
  <c r="O9234" i="2"/>
  <c r="P9234" i="2" s="1"/>
  <c r="N9230" i="2"/>
  <c r="O9230" i="2"/>
  <c r="P9230" i="2" s="1"/>
  <c r="N9226" i="2"/>
  <c r="O9226" i="2"/>
  <c r="P9226" i="2" s="1"/>
  <c r="N9222" i="2"/>
  <c r="O9222" i="2"/>
  <c r="P9222" i="2" s="1"/>
  <c r="N9218" i="2"/>
  <c r="O9218" i="2"/>
  <c r="P9218" i="2" s="1"/>
  <c r="N9214" i="2"/>
  <c r="O9214" i="2"/>
  <c r="P9214" i="2" s="1"/>
  <c r="N9210" i="2"/>
  <c r="O9210" i="2"/>
  <c r="P9210" i="2" s="1"/>
  <c r="N9206" i="2"/>
  <c r="O9206" i="2"/>
  <c r="P9206" i="2" s="1"/>
  <c r="N6335" i="2"/>
  <c r="O6335" i="2"/>
  <c r="P6335" i="2" s="1"/>
  <c r="N6331" i="2"/>
  <c r="O6331" i="2"/>
  <c r="P6331" i="2" s="1"/>
  <c r="N6327" i="2"/>
  <c r="O6327" i="2"/>
  <c r="P6327" i="2" s="1"/>
  <c r="N6323" i="2"/>
  <c r="O6323" i="2"/>
  <c r="P6323" i="2" s="1"/>
  <c r="N6319" i="2"/>
  <c r="O6319" i="2"/>
  <c r="P6319" i="2" s="1"/>
  <c r="N6315" i="2"/>
  <c r="O6315" i="2"/>
  <c r="P6315" i="2" s="1"/>
  <c r="N6311" i="2"/>
  <c r="O6311" i="2"/>
  <c r="P6311" i="2" s="1"/>
  <c r="N6307" i="2"/>
  <c r="O6307" i="2"/>
  <c r="P6307" i="2" s="1"/>
  <c r="N6303" i="2"/>
  <c r="O6303" i="2"/>
  <c r="P6303" i="2" s="1"/>
  <c r="N6299" i="2"/>
  <c r="O6299" i="2"/>
  <c r="P6299" i="2" s="1"/>
  <c r="N6295" i="2"/>
  <c r="O6295" i="2"/>
  <c r="P6295" i="2" s="1"/>
  <c r="N6291" i="2"/>
  <c r="O6291" i="2"/>
  <c r="P6291" i="2" s="1"/>
  <c r="N6287" i="2"/>
  <c r="O6287" i="2"/>
  <c r="P6287" i="2" s="1"/>
  <c r="N6283" i="2"/>
  <c r="O6283" i="2"/>
  <c r="P6283" i="2" s="1"/>
  <c r="N6279" i="2"/>
  <c r="O6279" i="2"/>
  <c r="P6279" i="2" s="1"/>
  <c r="N6275" i="2"/>
  <c r="O6275" i="2"/>
  <c r="P6275" i="2" s="1"/>
  <c r="N6271" i="2"/>
  <c r="O6271" i="2"/>
  <c r="P6271" i="2" s="1"/>
  <c r="N6267" i="2"/>
  <c r="O6267" i="2"/>
  <c r="P6267" i="2" s="1"/>
  <c r="N6263" i="2"/>
  <c r="O6263" i="2"/>
  <c r="P6263" i="2" s="1"/>
  <c r="N6259" i="2"/>
  <c r="O6259" i="2"/>
  <c r="P6259" i="2" s="1"/>
  <c r="N6255" i="2"/>
  <c r="O6255" i="2"/>
  <c r="P6255" i="2" s="1"/>
  <c r="N6251" i="2"/>
  <c r="O6251" i="2"/>
  <c r="P6251" i="2" s="1"/>
  <c r="N6247" i="2"/>
  <c r="O6247" i="2"/>
  <c r="P6247" i="2" s="1"/>
  <c r="N6243" i="2"/>
  <c r="O6243" i="2"/>
  <c r="P6243" i="2" s="1"/>
  <c r="N6239" i="2"/>
  <c r="O6239" i="2"/>
  <c r="P6239" i="2" s="1"/>
  <c r="N6235" i="2"/>
  <c r="O6235" i="2"/>
  <c r="P6235" i="2" s="1"/>
  <c r="N6231" i="2"/>
  <c r="O6231" i="2"/>
  <c r="P6231" i="2" s="1"/>
  <c r="N6227" i="2"/>
  <c r="O6227" i="2"/>
  <c r="P6227" i="2" s="1"/>
  <c r="N6223" i="2"/>
  <c r="O6223" i="2"/>
  <c r="P6223" i="2" s="1"/>
  <c r="N6219" i="2"/>
  <c r="O6219" i="2"/>
  <c r="P6219" i="2" s="1"/>
  <c r="N6215" i="2"/>
  <c r="O6215" i="2"/>
  <c r="P6215" i="2" s="1"/>
  <c r="N6211" i="2"/>
  <c r="O6211" i="2"/>
  <c r="P6211" i="2" s="1"/>
  <c r="N6207" i="2"/>
  <c r="O6207" i="2"/>
  <c r="P6207" i="2" s="1"/>
  <c r="N6203" i="2"/>
  <c r="O6203" i="2"/>
  <c r="P6203" i="2" s="1"/>
  <c r="N6199" i="2"/>
  <c r="O6199" i="2"/>
  <c r="P6199" i="2" s="1"/>
  <c r="N6195" i="2"/>
  <c r="O6195" i="2"/>
  <c r="P6195" i="2" s="1"/>
  <c r="N6191" i="2"/>
  <c r="O6191" i="2"/>
  <c r="P6191" i="2" s="1"/>
  <c r="N6187" i="2"/>
  <c r="O6187" i="2"/>
  <c r="P6187" i="2" s="1"/>
  <c r="N6183" i="2"/>
  <c r="O6183" i="2"/>
  <c r="P6183" i="2" s="1"/>
  <c r="N6179" i="2"/>
  <c r="O6179" i="2"/>
  <c r="P6179" i="2" s="1"/>
  <c r="N6175" i="2"/>
  <c r="O6175" i="2"/>
  <c r="P6175" i="2" s="1"/>
  <c r="N6171" i="2"/>
  <c r="O6171" i="2"/>
  <c r="P6171" i="2" s="1"/>
  <c r="N6167" i="2"/>
  <c r="O6167" i="2"/>
  <c r="P6167" i="2" s="1"/>
  <c r="N6163" i="2"/>
  <c r="O6163" i="2"/>
  <c r="P6163" i="2" s="1"/>
  <c r="N6159" i="2"/>
  <c r="O6159" i="2"/>
  <c r="P6159" i="2" s="1"/>
  <c r="N6155" i="2"/>
  <c r="O6155" i="2"/>
  <c r="P6155" i="2" s="1"/>
  <c r="N6151" i="2"/>
  <c r="O6151" i="2"/>
  <c r="P6151" i="2" s="1"/>
  <c r="N6147" i="2"/>
  <c r="O6147" i="2"/>
  <c r="P6147" i="2" s="1"/>
  <c r="N6143" i="2"/>
  <c r="O6143" i="2"/>
  <c r="P6143" i="2" s="1"/>
  <c r="N6139" i="2"/>
  <c r="O6139" i="2"/>
  <c r="P6139" i="2" s="1"/>
  <c r="N6135" i="2"/>
  <c r="O6135" i="2"/>
  <c r="P6135" i="2" s="1"/>
  <c r="N6131" i="2"/>
  <c r="O6131" i="2"/>
  <c r="P6131" i="2" s="1"/>
  <c r="N6127" i="2"/>
  <c r="O6127" i="2"/>
  <c r="P6127" i="2" s="1"/>
  <c r="N6123" i="2"/>
  <c r="O6123" i="2"/>
  <c r="P6123" i="2" s="1"/>
  <c r="N6119" i="2"/>
  <c r="O6119" i="2"/>
  <c r="P6119" i="2" s="1"/>
  <c r="N6115" i="2"/>
  <c r="O6115" i="2"/>
  <c r="P6115" i="2" s="1"/>
  <c r="N6111" i="2"/>
  <c r="O6111" i="2"/>
  <c r="P6111" i="2" s="1"/>
  <c r="N6107" i="2"/>
  <c r="O6107" i="2"/>
  <c r="P6107" i="2" s="1"/>
  <c r="N6103" i="2"/>
  <c r="O6103" i="2"/>
  <c r="P6103" i="2" s="1"/>
  <c r="N6099" i="2"/>
  <c r="O6099" i="2"/>
  <c r="P6099" i="2" s="1"/>
  <c r="N6095" i="2"/>
  <c r="O6095" i="2"/>
  <c r="P6095" i="2" s="1"/>
  <c r="N6091" i="2"/>
  <c r="O6091" i="2"/>
  <c r="P6091" i="2" s="1"/>
  <c r="N6087" i="2"/>
  <c r="O6087" i="2"/>
  <c r="P6087" i="2" s="1"/>
  <c r="N6083" i="2"/>
  <c r="O6083" i="2"/>
  <c r="P6083" i="2" s="1"/>
  <c r="N6079" i="2"/>
  <c r="O6079" i="2"/>
  <c r="P6079" i="2" s="1"/>
  <c r="N6075" i="2"/>
  <c r="O6075" i="2"/>
  <c r="P6075" i="2" s="1"/>
  <c r="N6071" i="2"/>
  <c r="O6071" i="2"/>
  <c r="P6071" i="2" s="1"/>
  <c r="N6067" i="2"/>
  <c r="O6067" i="2"/>
  <c r="P6067" i="2" s="1"/>
  <c r="N6063" i="2"/>
  <c r="O6063" i="2"/>
  <c r="P6063" i="2" s="1"/>
  <c r="N6059" i="2"/>
  <c r="O6059" i="2"/>
  <c r="P6059" i="2" s="1"/>
  <c r="N6055" i="2"/>
  <c r="O6055" i="2"/>
  <c r="P6055" i="2" s="1"/>
  <c r="N6051" i="2"/>
  <c r="O6051" i="2"/>
  <c r="P6051" i="2" s="1"/>
  <c r="N6047" i="2"/>
  <c r="O6047" i="2"/>
  <c r="P6047" i="2" s="1"/>
  <c r="N6043" i="2"/>
  <c r="O6043" i="2"/>
  <c r="P6043" i="2" s="1"/>
  <c r="N6039" i="2"/>
  <c r="O6039" i="2"/>
  <c r="P6039" i="2" s="1"/>
  <c r="N6035" i="2"/>
  <c r="O6035" i="2"/>
  <c r="P6035" i="2" s="1"/>
  <c r="N6031" i="2"/>
  <c r="O6031" i="2"/>
  <c r="P6031" i="2" s="1"/>
  <c r="N6027" i="2"/>
  <c r="O6027" i="2"/>
  <c r="P6027" i="2" s="1"/>
  <c r="N6023" i="2"/>
  <c r="O6023" i="2"/>
  <c r="P6023" i="2" s="1"/>
  <c r="N6019" i="2"/>
  <c r="O6019" i="2"/>
  <c r="P6019" i="2" s="1"/>
  <c r="N6015" i="2"/>
  <c r="O6015" i="2"/>
  <c r="P6015" i="2" s="1"/>
  <c r="N6011" i="2"/>
  <c r="O6011" i="2"/>
  <c r="P6011" i="2" s="1"/>
  <c r="N6007" i="2"/>
  <c r="O6007" i="2"/>
  <c r="P6007" i="2" s="1"/>
  <c r="N6003" i="2"/>
  <c r="O6003" i="2"/>
  <c r="P6003" i="2" s="1"/>
  <c r="N5999" i="2"/>
  <c r="O5999" i="2"/>
  <c r="P5999" i="2" s="1"/>
  <c r="N5995" i="2"/>
  <c r="O5995" i="2"/>
  <c r="P5995" i="2" s="1"/>
  <c r="N5991" i="2"/>
  <c r="O5991" i="2"/>
  <c r="P5991" i="2" s="1"/>
  <c r="N5987" i="2"/>
  <c r="O5987" i="2"/>
  <c r="P5987" i="2" s="1"/>
  <c r="N5983" i="2"/>
  <c r="O5983" i="2"/>
  <c r="P5983" i="2" s="1"/>
  <c r="N5979" i="2"/>
  <c r="O5979" i="2"/>
  <c r="P5979" i="2" s="1"/>
  <c r="N5975" i="2"/>
  <c r="O5975" i="2"/>
  <c r="P5975" i="2" s="1"/>
  <c r="N5971" i="2"/>
  <c r="O5971" i="2"/>
  <c r="P5971" i="2" s="1"/>
  <c r="N5967" i="2"/>
  <c r="O5967" i="2"/>
  <c r="P5967" i="2" s="1"/>
  <c r="N5963" i="2"/>
  <c r="O5963" i="2"/>
  <c r="P5963" i="2" s="1"/>
  <c r="N5959" i="2"/>
  <c r="O5959" i="2"/>
  <c r="P5959" i="2" s="1"/>
  <c r="N5955" i="2"/>
  <c r="O5955" i="2"/>
  <c r="P5955" i="2" s="1"/>
  <c r="N5951" i="2"/>
  <c r="O5951" i="2"/>
  <c r="P5951" i="2" s="1"/>
  <c r="N5947" i="2"/>
  <c r="O5947" i="2"/>
  <c r="P5947" i="2" s="1"/>
  <c r="N5943" i="2"/>
  <c r="O5943" i="2"/>
  <c r="P5943" i="2" s="1"/>
  <c r="N5939" i="2"/>
  <c r="O5939" i="2"/>
  <c r="P5939" i="2" s="1"/>
  <c r="N5935" i="2"/>
  <c r="O5935" i="2"/>
  <c r="P5935" i="2" s="1"/>
  <c r="N5931" i="2"/>
  <c r="O5931" i="2"/>
  <c r="P5931" i="2" s="1"/>
  <c r="N5927" i="2"/>
  <c r="O5927" i="2"/>
  <c r="P5927" i="2" s="1"/>
  <c r="N5923" i="2"/>
  <c r="O5923" i="2"/>
  <c r="P5923" i="2" s="1"/>
  <c r="N5919" i="2"/>
  <c r="O5919" i="2"/>
  <c r="P5919" i="2" s="1"/>
  <c r="N5915" i="2"/>
  <c r="O5915" i="2"/>
  <c r="P5915" i="2" s="1"/>
  <c r="N5911" i="2"/>
  <c r="O5911" i="2"/>
  <c r="P5911" i="2" s="1"/>
  <c r="N5907" i="2"/>
  <c r="O5907" i="2"/>
  <c r="P5907" i="2" s="1"/>
  <c r="N5903" i="2"/>
  <c r="O5903" i="2"/>
  <c r="P5903" i="2" s="1"/>
  <c r="N5899" i="2"/>
  <c r="O5899" i="2"/>
  <c r="P5899" i="2" s="1"/>
  <c r="N5895" i="2"/>
  <c r="O5895" i="2"/>
  <c r="P5895" i="2" s="1"/>
  <c r="N5891" i="2"/>
  <c r="O5891" i="2"/>
  <c r="P5891" i="2" s="1"/>
  <c r="N5887" i="2"/>
  <c r="O5887" i="2"/>
  <c r="P5887" i="2" s="1"/>
  <c r="N5883" i="2"/>
  <c r="O5883" i="2"/>
  <c r="P5883" i="2" s="1"/>
  <c r="N5879" i="2"/>
  <c r="O5879" i="2"/>
  <c r="P5879" i="2" s="1"/>
  <c r="N5875" i="2"/>
  <c r="O5875" i="2"/>
  <c r="P5875" i="2" s="1"/>
  <c r="N5871" i="2"/>
  <c r="O5871" i="2"/>
  <c r="P5871" i="2" s="1"/>
  <c r="N5867" i="2"/>
  <c r="O5867" i="2"/>
  <c r="P5867" i="2" s="1"/>
  <c r="N5863" i="2"/>
  <c r="O5863" i="2"/>
  <c r="P5863" i="2" s="1"/>
  <c r="N5859" i="2"/>
  <c r="O5859" i="2"/>
  <c r="P5859" i="2" s="1"/>
  <c r="N5855" i="2"/>
  <c r="O5855" i="2"/>
  <c r="P5855" i="2" s="1"/>
  <c r="N5851" i="2"/>
  <c r="O5851" i="2"/>
  <c r="P5851" i="2" s="1"/>
  <c r="N5847" i="2"/>
  <c r="O5847" i="2"/>
  <c r="P5847" i="2" s="1"/>
  <c r="N5843" i="2"/>
  <c r="O5843" i="2"/>
  <c r="P5843" i="2" s="1"/>
  <c r="N5839" i="2"/>
  <c r="O5839" i="2"/>
  <c r="P5839" i="2" s="1"/>
  <c r="N5835" i="2"/>
  <c r="O5835" i="2"/>
  <c r="P5835" i="2" s="1"/>
  <c r="N5831" i="2"/>
  <c r="O5831" i="2"/>
  <c r="P5831" i="2" s="1"/>
  <c r="N5827" i="2"/>
  <c r="O5827" i="2"/>
  <c r="P5827" i="2" s="1"/>
  <c r="N5823" i="2"/>
  <c r="O5823" i="2"/>
  <c r="P5823" i="2" s="1"/>
  <c r="N5819" i="2"/>
  <c r="O5819" i="2"/>
  <c r="P5819" i="2" s="1"/>
  <c r="N5815" i="2"/>
  <c r="O5815" i="2"/>
  <c r="P5815" i="2" s="1"/>
  <c r="N5811" i="2"/>
  <c r="O5811" i="2"/>
  <c r="P5811" i="2" s="1"/>
  <c r="N5807" i="2"/>
  <c r="O5807" i="2"/>
  <c r="P5807" i="2" s="1"/>
  <c r="N5803" i="2"/>
  <c r="O5803" i="2"/>
  <c r="P5803" i="2" s="1"/>
  <c r="N5799" i="2"/>
  <c r="O5799" i="2"/>
  <c r="P5799" i="2" s="1"/>
  <c r="N5795" i="2"/>
  <c r="O5795" i="2"/>
  <c r="P5795" i="2" s="1"/>
  <c r="N5791" i="2"/>
  <c r="O5791" i="2"/>
  <c r="P5791" i="2" s="1"/>
  <c r="N5787" i="2"/>
  <c r="O5787" i="2"/>
  <c r="P5787" i="2" s="1"/>
  <c r="N5783" i="2"/>
  <c r="O5783" i="2"/>
  <c r="P5783" i="2" s="1"/>
  <c r="N5779" i="2"/>
  <c r="O5779" i="2"/>
  <c r="P5779" i="2" s="1"/>
  <c r="N5775" i="2"/>
  <c r="O5775" i="2"/>
  <c r="P5775" i="2" s="1"/>
  <c r="N5771" i="2"/>
  <c r="O5771" i="2"/>
  <c r="P5771" i="2" s="1"/>
  <c r="N5767" i="2"/>
  <c r="O5767" i="2"/>
  <c r="P5767" i="2" s="1"/>
  <c r="N5763" i="2"/>
  <c r="O5763" i="2"/>
  <c r="P5763" i="2" s="1"/>
  <c r="N5759" i="2"/>
  <c r="O5759" i="2"/>
  <c r="P5759" i="2" s="1"/>
  <c r="N5755" i="2"/>
  <c r="O5755" i="2"/>
  <c r="P5755" i="2" s="1"/>
  <c r="N5751" i="2"/>
  <c r="O5751" i="2"/>
  <c r="P5751" i="2" s="1"/>
  <c r="N5747" i="2"/>
  <c r="O5747" i="2"/>
  <c r="P5747" i="2" s="1"/>
  <c r="N5743" i="2"/>
  <c r="O5743" i="2"/>
  <c r="P5743" i="2" s="1"/>
  <c r="N5739" i="2"/>
  <c r="O5739" i="2"/>
  <c r="P5739" i="2" s="1"/>
  <c r="N5735" i="2"/>
  <c r="O5735" i="2"/>
  <c r="P5735" i="2" s="1"/>
  <c r="N5731" i="2"/>
  <c r="O5731" i="2"/>
  <c r="P5731" i="2" s="1"/>
  <c r="N5727" i="2"/>
  <c r="O5727" i="2"/>
  <c r="P5727" i="2" s="1"/>
  <c r="N5723" i="2"/>
  <c r="O5723" i="2"/>
  <c r="P5723" i="2" s="1"/>
  <c r="N5719" i="2"/>
  <c r="O5719" i="2"/>
  <c r="P5719" i="2" s="1"/>
  <c r="N5715" i="2"/>
  <c r="O5715" i="2"/>
  <c r="P5715" i="2" s="1"/>
  <c r="N5711" i="2"/>
  <c r="O5711" i="2"/>
  <c r="P5711" i="2" s="1"/>
  <c r="N5707" i="2"/>
  <c r="O5707" i="2"/>
  <c r="P5707" i="2" s="1"/>
  <c r="N5703" i="2"/>
  <c r="O5703" i="2"/>
  <c r="P5703" i="2" s="1"/>
  <c r="N5699" i="2"/>
  <c r="O5699" i="2"/>
  <c r="P5699" i="2" s="1"/>
  <c r="N5695" i="2"/>
  <c r="O5695" i="2"/>
  <c r="P5695" i="2" s="1"/>
  <c r="N5691" i="2"/>
  <c r="O5691" i="2"/>
  <c r="P5691" i="2" s="1"/>
  <c r="N5687" i="2"/>
  <c r="O5687" i="2"/>
  <c r="P5687" i="2" s="1"/>
  <c r="N5683" i="2"/>
  <c r="O5683" i="2"/>
  <c r="P5683" i="2" s="1"/>
  <c r="N5679" i="2"/>
  <c r="O5679" i="2"/>
  <c r="P5679" i="2" s="1"/>
  <c r="N5675" i="2"/>
  <c r="O5675" i="2"/>
  <c r="P5675" i="2" s="1"/>
  <c r="N5671" i="2"/>
  <c r="O5671" i="2"/>
  <c r="P5671" i="2" s="1"/>
  <c r="N5667" i="2"/>
  <c r="O5667" i="2"/>
  <c r="P5667" i="2" s="1"/>
  <c r="N5663" i="2"/>
  <c r="O5663" i="2"/>
  <c r="P5663" i="2" s="1"/>
  <c r="N5659" i="2"/>
  <c r="O5659" i="2"/>
  <c r="P5659" i="2" s="1"/>
  <c r="N5655" i="2"/>
  <c r="O5655" i="2"/>
  <c r="P5655" i="2" s="1"/>
  <c r="N5651" i="2"/>
  <c r="O5651" i="2"/>
  <c r="P5651" i="2" s="1"/>
  <c r="N5647" i="2"/>
  <c r="O5647" i="2"/>
  <c r="P5647" i="2" s="1"/>
  <c r="N5643" i="2"/>
  <c r="O5643" i="2"/>
  <c r="P5643" i="2" s="1"/>
  <c r="N5639" i="2"/>
  <c r="O5639" i="2"/>
  <c r="P5639" i="2" s="1"/>
  <c r="N5635" i="2"/>
  <c r="O5635" i="2"/>
  <c r="P5635" i="2" s="1"/>
  <c r="N5631" i="2"/>
  <c r="O5631" i="2"/>
  <c r="P5631" i="2" s="1"/>
  <c r="N5627" i="2"/>
  <c r="O5627" i="2"/>
  <c r="P5627" i="2" s="1"/>
  <c r="N5623" i="2"/>
  <c r="O5623" i="2"/>
  <c r="P5623" i="2" s="1"/>
  <c r="N5619" i="2"/>
  <c r="O5619" i="2"/>
  <c r="P5619" i="2" s="1"/>
  <c r="N5615" i="2"/>
  <c r="O5615" i="2"/>
  <c r="P5615" i="2" s="1"/>
  <c r="N5611" i="2"/>
  <c r="O5611" i="2"/>
  <c r="P5611" i="2" s="1"/>
  <c r="N5607" i="2"/>
  <c r="O5607" i="2"/>
  <c r="P5607" i="2" s="1"/>
  <c r="N5603" i="2"/>
  <c r="O5603" i="2"/>
  <c r="P5603" i="2" s="1"/>
  <c r="N5599" i="2"/>
  <c r="O5599" i="2"/>
  <c r="P5599" i="2" s="1"/>
  <c r="N5595" i="2"/>
  <c r="O5595" i="2"/>
  <c r="P5595" i="2" s="1"/>
  <c r="N5591" i="2"/>
  <c r="O5591" i="2"/>
  <c r="P5591" i="2" s="1"/>
  <c r="N5587" i="2"/>
  <c r="O5587" i="2"/>
  <c r="P5587" i="2" s="1"/>
  <c r="N5583" i="2"/>
  <c r="O5583" i="2"/>
  <c r="P5583" i="2" s="1"/>
  <c r="N5579" i="2"/>
  <c r="O5579" i="2"/>
  <c r="P5579" i="2" s="1"/>
  <c r="N5575" i="2"/>
  <c r="O5575" i="2"/>
  <c r="P5575" i="2" s="1"/>
  <c r="N5571" i="2"/>
  <c r="O5571" i="2"/>
  <c r="P5571" i="2" s="1"/>
  <c r="N5567" i="2"/>
  <c r="O5567" i="2"/>
  <c r="P5567" i="2" s="1"/>
  <c r="N5563" i="2"/>
  <c r="O5563" i="2"/>
  <c r="P5563" i="2" s="1"/>
  <c r="N5559" i="2"/>
  <c r="O5559" i="2"/>
  <c r="P5559" i="2" s="1"/>
  <c r="N5555" i="2"/>
  <c r="O5555" i="2"/>
  <c r="P5555" i="2" s="1"/>
  <c r="N5551" i="2"/>
  <c r="O5551" i="2"/>
  <c r="P5551" i="2" s="1"/>
  <c r="N5547" i="2"/>
  <c r="O5547" i="2"/>
  <c r="P5547" i="2" s="1"/>
  <c r="N5543" i="2"/>
  <c r="O5543" i="2"/>
  <c r="P5543" i="2" s="1"/>
  <c r="N5539" i="2"/>
  <c r="O5539" i="2"/>
  <c r="P5539" i="2" s="1"/>
  <c r="N5535" i="2"/>
  <c r="O5535" i="2"/>
  <c r="P5535" i="2" s="1"/>
  <c r="N5531" i="2"/>
  <c r="O5531" i="2"/>
  <c r="P5531" i="2" s="1"/>
  <c r="N5527" i="2"/>
  <c r="O5527" i="2"/>
  <c r="P5527" i="2" s="1"/>
  <c r="N5523" i="2"/>
  <c r="O5523" i="2"/>
  <c r="P5523" i="2" s="1"/>
  <c r="N5519" i="2"/>
  <c r="O5519" i="2"/>
  <c r="P5519" i="2" s="1"/>
  <c r="N5515" i="2"/>
  <c r="O5515" i="2"/>
  <c r="P5515" i="2" s="1"/>
  <c r="N5511" i="2"/>
  <c r="O5511" i="2"/>
  <c r="P5511" i="2" s="1"/>
  <c r="N5507" i="2"/>
  <c r="O5507" i="2"/>
  <c r="P5507" i="2" s="1"/>
  <c r="N5503" i="2"/>
  <c r="O5503" i="2"/>
  <c r="P5503" i="2" s="1"/>
  <c r="N5499" i="2"/>
  <c r="O5499" i="2"/>
  <c r="P5499" i="2" s="1"/>
  <c r="N5495" i="2"/>
  <c r="O5495" i="2"/>
  <c r="P5495" i="2" s="1"/>
  <c r="N5491" i="2"/>
  <c r="O5491" i="2"/>
  <c r="P5491" i="2" s="1"/>
  <c r="N5487" i="2"/>
  <c r="O5487" i="2"/>
  <c r="P5487" i="2" s="1"/>
  <c r="N5483" i="2"/>
  <c r="O5483" i="2"/>
  <c r="P5483" i="2" s="1"/>
  <c r="N5479" i="2"/>
  <c r="O5479" i="2"/>
  <c r="P5479" i="2" s="1"/>
  <c r="N5475" i="2"/>
  <c r="O5475" i="2"/>
  <c r="P5475" i="2" s="1"/>
  <c r="N5471" i="2"/>
  <c r="O5471" i="2"/>
  <c r="P5471" i="2" s="1"/>
  <c r="N5467" i="2"/>
  <c r="O5467" i="2"/>
  <c r="P5467" i="2" s="1"/>
  <c r="N5463" i="2"/>
  <c r="O5463" i="2"/>
  <c r="P5463" i="2" s="1"/>
  <c r="N5459" i="2"/>
  <c r="O5459" i="2"/>
  <c r="P5459" i="2" s="1"/>
  <c r="N5455" i="2"/>
  <c r="O5455" i="2"/>
  <c r="P5455" i="2" s="1"/>
  <c r="N5451" i="2"/>
  <c r="O5451" i="2"/>
  <c r="P5451" i="2" s="1"/>
  <c r="N5447" i="2"/>
  <c r="O5447" i="2"/>
  <c r="P5447" i="2" s="1"/>
  <c r="N5443" i="2"/>
  <c r="O5443" i="2"/>
  <c r="P5443" i="2" s="1"/>
  <c r="N5439" i="2"/>
  <c r="O5439" i="2"/>
  <c r="P5439" i="2" s="1"/>
  <c r="N5435" i="2"/>
  <c r="O5435" i="2"/>
  <c r="P5435" i="2" s="1"/>
  <c r="N5431" i="2"/>
  <c r="O5431" i="2"/>
  <c r="P5431" i="2" s="1"/>
  <c r="N5427" i="2"/>
  <c r="O5427" i="2"/>
  <c r="P5427" i="2" s="1"/>
  <c r="N5423" i="2"/>
  <c r="O5423" i="2"/>
  <c r="P5423" i="2" s="1"/>
  <c r="N5419" i="2"/>
  <c r="O5419" i="2"/>
  <c r="P5419" i="2" s="1"/>
  <c r="N5415" i="2"/>
  <c r="O5415" i="2"/>
  <c r="P5415" i="2" s="1"/>
  <c r="N5411" i="2"/>
  <c r="O5411" i="2"/>
  <c r="P5411" i="2" s="1"/>
  <c r="N5407" i="2"/>
  <c r="O5407" i="2"/>
  <c r="P5407" i="2" s="1"/>
  <c r="N5403" i="2"/>
  <c r="O5403" i="2"/>
  <c r="P5403" i="2" s="1"/>
  <c r="N5399" i="2"/>
  <c r="O5399" i="2"/>
  <c r="P5399" i="2" s="1"/>
  <c r="N5395" i="2"/>
  <c r="O5395" i="2"/>
  <c r="P5395" i="2" s="1"/>
  <c r="N5391" i="2"/>
  <c r="O5391" i="2"/>
  <c r="P5391" i="2" s="1"/>
  <c r="N5387" i="2"/>
  <c r="O5387" i="2"/>
  <c r="P5387" i="2" s="1"/>
  <c r="N5383" i="2"/>
  <c r="O5383" i="2"/>
  <c r="P5383" i="2" s="1"/>
  <c r="N5379" i="2"/>
  <c r="O5379" i="2"/>
  <c r="P5379" i="2" s="1"/>
  <c r="N5375" i="2"/>
  <c r="O5375" i="2"/>
  <c r="P5375" i="2" s="1"/>
  <c r="N5371" i="2"/>
  <c r="O5371" i="2"/>
  <c r="P5371" i="2" s="1"/>
  <c r="N5367" i="2"/>
  <c r="O5367" i="2"/>
  <c r="P5367" i="2" s="1"/>
  <c r="N5363" i="2"/>
  <c r="O5363" i="2"/>
  <c r="P5363" i="2" s="1"/>
  <c r="N5359" i="2"/>
  <c r="O5359" i="2"/>
  <c r="P5359" i="2" s="1"/>
  <c r="N5355" i="2"/>
  <c r="O5355" i="2"/>
  <c r="P5355" i="2" s="1"/>
  <c r="N5351" i="2"/>
  <c r="O5351" i="2"/>
  <c r="P5351" i="2" s="1"/>
  <c r="N5347" i="2"/>
  <c r="O5347" i="2"/>
  <c r="P5347" i="2" s="1"/>
  <c r="N5343" i="2"/>
  <c r="O5343" i="2"/>
  <c r="P5343" i="2" s="1"/>
  <c r="N5339" i="2"/>
  <c r="O5339" i="2"/>
  <c r="P5339" i="2" s="1"/>
  <c r="N5335" i="2"/>
  <c r="O5335" i="2"/>
  <c r="P5335" i="2" s="1"/>
  <c r="N5331" i="2"/>
  <c r="O5331" i="2"/>
  <c r="P5331" i="2" s="1"/>
  <c r="N5327" i="2"/>
  <c r="O5327" i="2"/>
  <c r="P5327" i="2" s="1"/>
  <c r="N5323" i="2"/>
  <c r="O5323" i="2"/>
  <c r="P5323" i="2" s="1"/>
  <c r="N5319" i="2"/>
  <c r="O5319" i="2"/>
  <c r="P5319" i="2" s="1"/>
  <c r="N5315" i="2"/>
  <c r="O5315" i="2"/>
  <c r="P5315" i="2" s="1"/>
  <c r="N5311" i="2"/>
  <c r="O5311" i="2"/>
  <c r="P5311" i="2" s="1"/>
  <c r="N5307" i="2"/>
  <c r="O5307" i="2"/>
  <c r="P5307" i="2" s="1"/>
  <c r="N5303" i="2"/>
  <c r="O5303" i="2"/>
  <c r="P5303" i="2" s="1"/>
  <c r="N5299" i="2"/>
  <c r="O5299" i="2"/>
  <c r="P5299" i="2" s="1"/>
  <c r="N5295" i="2"/>
  <c r="O5295" i="2"/>
  <c r="P5295" i="2" s="1"/>
  <c r="N5291" i="2"/>
  <c r="O5291" i="2"/>
  <c r="P5291" i="2" s="1"/>
  <c r="N5287" i="2"/>
  <c r="O5287" i="2"/>
  <c r="P5287" i="2" s="1"/>
  <c r="N5283" i="2"/>
  <c r="O5283" i="2"/>
  <c r="P5283" i="2" s="1"/>
  <c r="N5279" i="2"/>
  <c r="O5279" i="2"/>
  <c r="P5279" i="2" s="1"/>
  <c r="N5275" i="2"/>
  <c r="O5275" i="2"/>
  <c r="P5275" i="2" s="1"/>
  <c r="N5271" i="2"/>
  <c r="O5271" i="2"/>
  <c r="P5271" i="2" s="1"/>
  <c r="N5267" i="2"/>
  <c r="O5267" i="2"/>
  <c r="P5267" i="2" s="1"/>
  <c r="N5263" i="2"/>
  <c r="O5263" i="2"/>
  <c r="P5263" i="2" s="1"/>
  <c r="N5259" i="2"/>
  <c r="O5259" i="2"/>
  <c r="P5259" i="2" s="1"/>
  <c r="N5255" i="2"/>
  <c r="O5255" i="2"/>
  <c r="P5255" i="2" s="1"/>
  <c r="N5251" i="2"/>
  <c r="O5251" i="2"/>
  <c r="P5251" i="2" s="1"/>
  <c r="N5247" i="2"/>
  <c r="O5247" i="2"/>
  <c r="P5247" i="2" s="1"/>
  <c r="N5243" i="2"/>
  <c r="O5243" i="2"/>
  <c r="P5243" i="2" s="1"/>
  <c r="N5239" i="2"/>
  <c r="O5239" i="2"/>
  <c r="P5239" i="2" s="1"/>
  <c r="N5235" i="2"/>
  <c r="O5235" i="2"/>
  <c r="P5235" i="2" s="1"/>
  <c r="N5231" i="2"/>
  <c r="O5231" i="2"/>
  <c r="P5231" i="2" s="1"/>
  <c r="N5227" i="2"/>
  <c r="O5227" i="2"/>
  <c r="P5227" i="2" s="1"/>
  <c r="N5223" i="2"/>
  <c r="O5223" i="2"/>
  <c r="P5223" i="2" s="1"/>
  <c r="N5219" i="2"/>
  <c r="O5219" i="2"/>
  <c r="P5219" i="2" s="1"/>
  <c r="N5215" i="2"/>
  <c r="O5215" i="2"/>
  <c r="P5215" i="2" s="1"/>
  <c r="N5211" i="2"/>
  <c r="O5211" i="2"/>
  <c r="P5211" i="2" s="1"/>
  <c r="N5207" i="2"/>
  <c r="O5207" i="2"/>
  <c r="P5207" i="2" s="1"/>
  <c r="N5203" i="2"/>
  <c r="O5203" i="2"/>
  <c r="P5203" i="2" s="1"/>
  <c r="N5199" i="2"/>
  <c r="O5199" i="2"/>
  <c r="P5199" i="2" s="1"/>
  <c r="N5195" i="2"/>
  <c r="O5195" i="2"/>
  <c r="P5195" i="2" s="1"/>
  <c r="N5191" i="2"/>
  <c r="O5191" i="2"/>
  <c r="P5191" i="2" s="1"/>
  <c r="N5187" i="2"/>
  <c r="O5187" i="2"/>
  <c r="P5187" i="2" s="1"/>
  <c r="N5183" i="2"/>
  <c r="O5183" i="2"/>
  <c r="P5183" i="2" s="1"/>
  <c r="N5179" i="2"/>
  <c r="O5179" i="2"/>
  <c r="P5179" i="2" s="1"/>
  <c r="N5175" i="2"/>
  <c r="O5175" i="2"/>
  <c r="P5175" i="2" s="1"/>
  <c r="N5171" i="2"/>
  <c r="O5171" i="2"/>
  <c r="P5171" i="2" s="1"/>
  <c r="N5167" i="2"/>
  <c r="O5167" i="2"/>
  <c r="P5167" i="2" s="1"/>
  <c r="N5163" i="2"/>
  <c r="O5163" i="2"/>
  <c r="P5163" i="2" s="1"/>
  <c r="N5159" i="2"/>
  <c r="O5159" i="2"/>
  <c r="P5159" i="2" s="1"/>
  <c r="N5155" i="2"/>
  <c r="O5155" i="2"/>
  <c r="P5155" i="2" s="1"/>
  <c r="N5151" i="2"/>
  <c r="O5151" i="2"/>
  <c r="P5151" i="2" s="1"/>
  <c r="N5147" i="2"/>
  <c r="O5147" i="2"/>
  <c r="P5147" i="2" s="1"/>
  <c r="N5143" i="2"/>
  <c r="O5143" i="2"/>
  <c r="P5143" i="2" s="1"/>
  <c r="N5139" i="2"/>
  <c r="O5139" i="2"/>
  <c r="P5139" i="2" s="1"/>
  <c r="N5135" i="2"/>
  <c r="O5135" i="2"/>
  <c r="P5135" i="2" s="1"/>
  <c r="N5131" i="2"/>
  <c r="O5131" i="2"/>
  <c r="P5131" i="2" s="1"/>
  <c r="N5127" i="2"/>
  <c r="O5127" i="2"/>
  <c r="P5127" i="2" s="1"/>
  <c r="N5123" i="2"/>
  <c r="O5123" i="2"/>
  <c r="P5123" i="2" s="1"/>
  <c r="N5119" i="2"/>
  <c r="O5119" i="2"/>
  <c r="P5119" i="2" s="1"/>
  <c r="N5115" i="2"/>
  <c r="O5115" i="2"/>
  <c r="P5115" i="2" s="1"/>
  <c r="N5111" i="2"/>
  <c r="O5111" i="2"/>
  <c r="P5111" i="2" s="1"/>
  <c r="N5107" i="2"/>
  <c r="O5107" i="2"/>
  <c r="P5107" i="2" s="1"/>
  <c r="N5103" i="2"/>
  <c r="O5103" i="2"/>
  <c r="P5103" i="2" s="1"/>
  <c r="N5099" i="2"/>
  <c r="O5099" i="2"/>
  <c r="P5099" i="2" s="1"/>
  <c r="N5095" i="2"/>
  <c r="O5095" i="2"/>
  <c r="P5095" i="2" s="1"/>
  <c r="N5091" i="2"/>
  <c r="O5091" i="2"/>
  <c r="P5091" i="2" s="1"/>
  <c r="N5087" i="2"/>
  <c r="O5087" i="2"/>
  <c r="P5087" i="2" s="1"/>
  <c r="N5083" i="2"/>
  <c r="O5083" i="2"/>
  <c r="P5083" i="2" s="1"/>
  <c r="N5079" i="2"/>
  <c r="O5079" i="2"/>
  <c r="P5079" i="2" s="1"/>
  <c r="N5075" i="2"/>
  <c r="O5075" i="2"/>
  <c r="P5075" i="2" s="1"/>
  <c r="N5071" i="2"/>
  <c r="O5071" i="2"/>
  <c r="P5071" i="2" s="1"/>
  <c r="N5067" i="2"/>
  <c r="O5067" i="2"/>
  <c r="P5067" i="2" s="1"/>
  <c r="N5063" i="2"/>
  <c r="O5063" i="2"/>
  <c r="P5063" i="2" s="1"/>
  <c r="N5059" i="2"/>
  <c r="O5059" i="2"/>
  <c r="P5059" i="2" s="1"/>
  <c r="N5055" i="2"/>
  <c r="O5055" i="2"/>
  <c r="P5055" i="2" s="1"/>
  <c r="N5051" i="2"/>
  <c r="O5051" i="2"/>
  <c r="P5051" i="2" s="1"/>
  <c r="N5047" i="2"/>
  <c r="O5047" i="2"/>
  <c r="P5047" i="2" s="1"/>
  <c r="N5043" i="2"/>
  <c r="O5043" i="2"/>
  <c r="P5043" i="2" s="1"/>
  <c r="N5039" i="2"/>
  <c r="O5039" i="2"/>
  <c r="P5039" i="2" s="1"/>
  <c r="N5035" i="2"/>
  <c r="O5035" i="2"/>
  <c r="P5035" i="2" s="1"/>
  <c r="N5031" i="2"/>
  <c r="O5031" i="2"/>
  <c r="P5031" i="2" s="1"/>
  <c r="N5027" i="2"/>
  <c r="O5027" i="2"/>
  <c r="P5027" i="2" s="1"/>
  <c r="N5023" i="2"/>
  <c r="O5023" i="2"/>
  <c r="P5023" i="2" s="1"/>
  <c r="N5019" i="2"/>
  <c r="O5019" i="2"/>
  <c r="P5019" i="2" s="1"/>
  <c r="N5015" i="2"/>
  <c r="O5015" i="2"/>
  <c r="P5015" i="2" s="1"/>
  <c r="N5011" i="2"/>
  <c r="O5011" i="2"/>
  <c r="P5011" i="2" s="1"/>
  <c r="N5007" i="2"/>
  <c r="O5007" i="2"/>
  <c r="P5007" i="2" s="1"/>
  <c r="N5003" i="2"/>
  <c r="O5003" i="2"/>
  <c r="P5003" i="2" s="1"/>
  <c r="N4999" i="2"/>
  <c r="O4999" i="2"/>
  <c r="P4999" i="2" s="1"/>
  <c r="N4995" i="2"/>
  <c r="O4995" i="2"/>
  <c r="P4995" i="2" s="1"/>
  <c r="N4991" i="2"/>
  <c r="O4991" i="2"/>
  <c r="P4991" i="2" s="1"/>
  <c r="N4987" i="2"/>
  <c r="O4987" i="2"/>
  <c r="P4987" i="2" s="1"/>
  <c r="N4983" i="2"/>
  <c r="O4983" i="2"/>
  <c r="P4983" i="2" s="1"/>
  <c r="N4979" i="2"/>
  <c r="O4979" i="2"/>
  <c r="P4979" i="2" s="1"/>
  <c r="N4975" i="2"/>
  <c r="O4975" i="2"/>
  <c r="P4975" i="2" s="1"/>
  <c r="N4971" i="2"/>
  <c r="O4971" i="2"/>
  <c r="P4971" i="2" s="1"/>
  <c r="N4967" i="2"/>
  <c r="O4967" i="2"/>
  <c r="P4967" i="2" s="1"/>
  <c r="N4963" i="2"/>
  <c r="O4963" i="2"/>
  <c r="P4963" i="2" s="1"/>
  <c r="N4959" i="2"/>
  <c r="O4959" i="2"/>
  <c r="P4959" i="2" s="1"/>
  <c r="N4955" i="2"/>
  <c r="O4955" i="2"/>
  <c r="P4955" i="2" s="1"/>
  <c r="N4951" i="2"/>
  <c r="O4951" i="2"/>
  <c r="P4951" i="2" s="1"/>
  <c r="N4947" i="2"/>
  <c r="O4947" i="2"/>
  <c r="P4947" i="2" s="1"/>
  <c r="N4943" i="2"/>
  <c r="O4943" i="2"/>
  <c r="P4943" i="2" s="1"/>
  <c r="N4939" i="2"/>
  <c r="O4939" i="2"/>
  <c r="P4939" i="2" s="1"/>
  <c r="N4935" i="2"/>
  <c r="O4935" i="2"/>
  <c r="P4935" i="2" s="1"/>
  <c r="N4931" i="2"/>
  <c r="O4931" i="2"/>
  <c r="P4931" i="2" s="1"/>
  <c r="N4927" i="2"/>
  <c r="O4927" i="2"/>
  <c r="P4927" i="2" s="1"/>
  <c r="N4923" i="2"/>
  <c r="O4923" i="2"/>
  <c r="P4923" i="2" s="1"/>
  <c r="N4919" i="2"/>
  <c r="O4919" i="2"/>
  <c r="P4919" i="2" s="1"/>
  <c r="N4915" i="2"/>
  <c r="O4915" i="2"/>
  <c r="P4915" i="2" s="1"/>
  <c r="N4911" i="2"/>
  <c r="O4911" i="2"/>
  <c r="P4911" i="2" s="1"/>
  <c r="N4907" i="2"/>
  <c r="O4907" i="2"/>
  <c r="P4907" i="2" s="1"/>
  <c r="N4903" i="2"/>
  <c r="O4903" i="2"/>
  <c r="P4903" i="2" s="1"/>
  <c r="N4899" i="2"/>
  <c r="O4899" i="2"/>
  <c r="P4899" i="2" s="1"/>
  <c r="N4895" i="2"/>
  <c r="O4895" i="2"/>
  <c r="P4895" i="2" s="1"/>
  <c r="N4891" i="2"/>
  <c r="O4891" i="2"/>
  <c r="P4891" i="2" s="1"/>
  <c r="N4887" i="2"/>
  <c r="O4887" i="2"/>
  <c r="P4887" i="2" s="1"/>
  <c r="N4883" i="2"/>
  <c r="O4883" i="2"/>
  <c r="P4883" i="2" s="1"/>
  <c r="N4879" i="2"/>
  <c r="O4879" i="2"/>
  <c r="P4879" i="2" s="1"/>
  <c r="N4875" i="2"/>
  <c r="O4875" i="2"/>
  <c r="P4875" i="2" s="1"/>
  <c r="N4871" i="2"/>
  <c r="O4871" i="2"/>
  <c r="P4871" i="2" s="1"/>
  <c r="N4867" i="2"/>
  <c r="O4867" i="2"/>
  <c r="P4867" i="2" s="1"/>
  <c r="N4863" i="2"/>
  <c r="O4863" i="2"/>
  <c r="P4863" i="2" s="1"/>
  <c r="N4859" i="2"/>
  <c r="O4859" i="2"/>
  <c r="P4859" i="2" s="1"/>
  <c r="N4855" i="2"/>
  <c r="O4855" i="2"/>
  <c r="P4855" i="2" s="1"/>
  <c r="N4851" i="2"/>
  <c r="O4851" i="2"/>
  <c r="P4851" i="2" s="1"/>
  <c r="N4847" i="2"/>
  <c r="O4847" i="2"/>
  <c r="P4847" i="2" s="1"/>
  <c r="N4843" i="2"/>
  <c r="O4843" i="2"/>
  <c r="P4843" i="2" s="1"/>
  <c r="N4839" i="2"/>
  <c r="O4839" i="2"/>
  <c r="P4839" i="2" s="1"/>
  <c r="N4835" i="2"/>
  <c r="O4835" i="2"/>
  <c r="P4835" i="2" s="1"/>
  <c r="N4831" i="2"/>
  <c r="O4831" i="2"/>
  <c r="P4831" i="2" s="1"/>
  <c r="N4827" i="2"/>
  <c r="O4827" i="2"/>
  <c r="P4827" i="2" s="1"/>
  <c r="N4823" i="2"/>
  <c r="O4823" i="2"/>
  <c r="P4823" i="2" s="1"/>
  <c r="N4819" i="2"/>
  <c r="O4819" i="2"/>
  <c r="P4819" i="2" s="1"/>
  <c r="N4815" i="2"/>
  <c r="O4815" i="2"/>
  <c r="P4815" i="2" s="1"/>
  <c r="N4811" i="2"/>
  <c r="O4811" i="2"/>
  <c r="P4811" i="2" s="1"/>
  <c r="N4807" i="2"/>
  <c r="O4807" i="2"/>
  <c r="P4807" i="2" s="1"/>
  <c r="N4803" i="2"/>
  <c r="O4803" i="2"/>
  <c r="P4803" i="2" s="1"/>
  <c r="N4799" i="2"/>
  <c r="O4799" i="2"/>
  <c r="P4799" i="2" s="1"/>
  <c r="N4795" i="2"/>
  <c r="O4795" i="2"/>
  <c r="P4795" i="2" s="1"/>
  <c r="N4791" i="2"/>
  <c r="O4791" i="2"/>
  <c r="P4791" i="2" s="1"/>
  <c r="N4787" i="2"/>
  <c r="O4787" i="2"/>
  <c r="P4787" i="2" s="1"/>
  <c r="N4783" i="2"/>
  <c r="O4783" i="2"/>
  <c r="P4783" i="2" s="1"/>
  <c r="N4779" i="2"/>
  <c r="O4779" i="2"/>
  <c r="P4779" i="2" s="1"/>
  <c r="N4775" i="2"/>
  <c r="O4775" i="2"/>
  <c r="P4775" i="2" s="1"/>
  <c r="N4771" i="2"/>
  <c r="O4771" i="2"/>
  <c r="P4771" i="2" s="1"/>
  <c r="N4767" i="2"/>
  <c r="O4767" i="2"/>
  <c r="P4767" i="2" s="1"/>
  <c r="N4763" i="2"/>
  <c r="O4763" i="2"/>
  <c r="P4763" i="2" s="1"/>
  <c r="N4759" i="2"/>
  <c r="O4759" i="2"/>
  <c r="P4759" i="2" s="1"/>
  <c r="N4755" i="2"/>
  <c r="O4755" i="2"/>
  <c r="P4755" i="2" s="1"/>
  <c r="N4751" i="2"/>
  <c r="O4751" i="2"/>
  <c r="P4751" i="2" s="1"/>
  <c r="N4747" i="2"/>
  <c r="O4747" i="2"/>
  <c r="P4747" i="2" s="1"/>
  <c r="N4743" i="2"/>
  <c r="O4743" i="2"/>
  <c r="P4743" i="2" s="1"/>
  <c r="N4739" i="2"/>
  <c r="O4739" i="2"/>
  <c r="P4739" i="2" s="1"/>
  <c r="N4735" i="2"/>
  <c r="O4735" i="2"/>
  <c r="P4735" i="2" s="1"/>
  <c r="N4731" i="2"/>
  <c r="O4731" i="2"/>
  <c r="P4731" i="2" s="1"/>
  <c r="N4727" i="2"/>
  <c r="O4727" i="2"/>
  <c r="P4727" i="2" s="1"/>
  <c r="N4723" i="2"/>
  <c r="O4723" i="2"/>
  <c r="P4723" i="2" s="1"/>
  <c r="N4719" i="2"/>
  <c r="O4719" i="2"/>
  <c r="P4719" i="2" s="1"/>
  <c r="N4715" i="2"/>
  <c r="O4715" i="2"/>
  <c r="P4715" i="2" s="1"/>
  <c r="N4711" i="2"/>
  <c r="O4711" i="2"/>
  <c r="P4711" i="2" s="1"/>
  <c r="N4707" i="2"/>
  <c r="O4707" i="2"/>
  <c r="P4707" i="2" s="1"/>
  <c r="N4703" i="2"/>
  <c r="O4703" i="2"/>
  <c r="P4703" i="2" s="1"/>
  <c r="N4699" i="2"/>
  <c r="O4699" i="2"/>
  <c r="P4699" i="2" s="1"/>
  <c r="N4695" i="2"/>
  <c r="O4695" i="2"/>
  <c r="P4695" i="2" s="1"/>
  <c r="N4691" i="2"/>
  <c r="O4691" i="2"/>
  <c r="P4691" i="2" s="1"/>
  <c r="N4687" i="2"/>
  <c r="O4687" i="2"/>
  <c r="P4687" i="2" s="1"/>
  <c r="N4683" i="2"/>
  <c r="O4683" i="2"/>
  <c r="P4683" i="2" s="1"/>
  <c r="N4679" i="2"/>
  <c r="O4679" i="2"/>
  <c r="P4679" i="2" s="1"/>
  <c r="N4675" i="2"/>
  <c r="O4675" i="2"/>
  <c r="P4675" i="2" s="1"/>
  <c r="N4671" i="2"/>
  <c r="O4671" i="2"/>
  <c r="P4671" i="2" s="1"/>
  <c r="N4667" i="2"/>
  <c r="O4667" i="2"/>
  <c r="P4667" i="2" s="1"/>
  <c r="N4663" i="2"/>
  <c r="O4663" i="2"/>
  <c r="P4663" i="2" s="1"/>
  <c r="N4659" i="2"/>
  <c r="O4659" i="2"/>
  <c r="P4659" i="2" s="1"/>
  <c r="N4655" i="2"/>
  <c r="O4655" i="2"/>
  <c r="P4655" i="2" s="1"/>
  <c r="N4651" i="2"/>
  <c r="O4651" i="2"/>
  <c r="P4651" i="2" s="1"/>
  <c r="N4647" i="2"/>
  <c r="O4647" i="2"/>
  <c r="P4647" i="2" s="1"/>
  <c r="N4643" i="2"/>
  <c r="O4643" i="2"/>
  <c r="P4643" i="2" s="1"/>
  <c r="N4639" i="2"/>
  <c r="O4639" i="2"/>
  <c r="P4639" i="2" s="1"/>
  <c r="N4635" i="2"/>
  <c r="O4635" i="2"/>
  <c r="P4635" i="2" s="1"/>
  <c r="N4631" i="2"/>
  <c r="O4631" i="2"/>
  <c r="P4631" i="2" s="1"/>
  <c r="N4627" i="2"/>
  <c r="O4627" i="2"/>
  <c r="P4627" i="2" s="1"/>
  <c r="N4623" i="2"/>
  <c r="O4623" i="2"/>
  <c r="P4623" i="2" s="1"/>
  <c r="N4619" i="2"/>
  <c r="O4619" i="2"/>
  <c r="P4619" i="2" s="1"/>
  <c r="N4615" i="2"/>
  <c r="O4615" i="2"/>
  <c r="P4615" i="2" s="1"/>
  <c r="N4611" i="2"/>
  <c r="O4611" i="2"/>
  <c r="P4611" i="2" s="1"/>
  <c r="N4607" i="2"/>
  <c r="O4607" i="2"/>
  <c r="P4607" i="2" s="1"/>
  <c r="N4603" i="2"/>
  <c r="O4603" i="2"/>
  <c r="P4603" i="2" s="1"/>
  <c r="N4599" i="2"/>
  <c r="O4599" i="2"/>
  <c r="P4599" i="2" s="1"/>
  <c r="N4595" i="2"/>
  <c r="O4595" i="2"/>
  <c r="P4595" i="2" s="1"/>
  <c r="N4591" i="2"/>
  <c r="O4591" i="2"/>
  <c r="P4591" i="2" s="1"/>
  <c r="N4587" i="2"/>
  <c r="O4587" i="2"/>
  <c r="P4587" i="2" s="1"/>
  <c r="N4583" i="2"/>
  <c r="O4583" i="2"/>
  <c r="P4583" i="2" s="1"/>
  <c r="N4579" i="2"/>
  <c r="O4579" i="2"/>
  <c r="P4579" i="2" s="1"/>
  <c r="N4575" i="2"/>
  <c r="O4575" i="2"/>
  <c r="P4575" i="2" s="1"/>
  <c r="N4571" i="2"/>
  <c r="O4571" i="2"/>
  <c r="P4571" i="2" s="1"/>
  <c r="N4567" i="2"/>
  <c r="O4567" i="2"/>
  <c r="P4567" i="2" s="1"/>
  <c r="N4563" i="2"/>
  <c r="O4563" i="2"/>
  <c r="P4563" i="2" s="1"/>
  <c r="N4559" i="2"/>
  <c r="O4559" i="2"/>
  <c r="P4559" i="2" s="1"/>
  <c r="N4555" i="2"/>
  <c r="O4555" i="2"/>
  <c r="P4555" i="2" s="1"/>
  <c r="N4551" i="2"/>
  <c r="O4551" i="2"/>
  <c r="P4551" i="2" s="1"/>
  <c r="N4547" i="2"/>
  <c r="O4547" i="2"/>
  <c r="P4547" i="2" s="1"/>
  <c r="N4543" i="2"/>
  <c r="O4543" i="2"/>
  <c r="P4543" i="2" s="1"/>
  <c r="N4539" i="2"/>
  <c r="O4539" i="2"/>
  <c r="P4539" i="2" s="1"/>
  <c r="N4535" i="2"/>
  <c r="O4535" i="2"/>
  <c r="P4535" i="2" s="1"/>
  <c r="N4531" i="2"/>
  <c r="O4531" i="2"/>
  <c r="P4531" i="2" s="1"/>
  <c r="N4527" i="2"/>
  <c r="O4527" i="2"/>
  <c r="P4527" i="2" s="1"/>
  <c r="N4523" i="2"/>
  <c r="O4523" i="2"/>
  <c r="P4523" i="2" s="1"/>
  <c r="N4519" i="2"/>
  <c r="O4519" i="2"/>
  <c r="P4519" i="2" s="1"/>
  <c r="N4515" i="2"/>
  <c r="O4515" i="2"/>
  <c r="P4515" i="2" s="1"/>
  <c r="N4511" i="2"/>
  <c r="O4511" i="2"/>
  <c r="P4511" i="2" s="1"/>
  <c r="N4507" i="2"/>
  <c r="O4507" i="2"/>
  <c r="P4507" i="2" s="1"/>
  <c r="N4503" i="2"/>
  <c r="O4503" i="2"/>
  <c r="P4503" i="2" s="1"/>
  <c r="N4499" i="2"/>
  <c r="O4499" i="2"/>
  <c r="P4499" i="2" s="1"/>
  <c r="N4495" i="2"/>
  <c r="O4495" i="2"/>
  <c r="P4495" i="2" s="1"/>
  <c r="N4491" i="2"/>
  <c r="O4491" i="2"/>
  <c r="P4491" i="2" s="1"/>
  <c r="N4487" i="2"/>
  <c r="O4487" i="2"/>
  <c r="P4487" i="2" s="1"/>
  <c r="N4483" i="2"/>
  <c r="O4483" i="2"/>
  <c r="P4483" i="2" s="1"/>
  <c r="N4479" i="2"/>
  <c r="O4479" i="2"/>
  <c r="P4479" i="2" s="1"/>
  <c r="N4475" i="2"/>
  <c r="O4475" i="2"/>
  <c r="P4475" i="2" s="1"/>
  <c r="N4471" i="2"/>
  <c r="O4471" i="2"/>
  <c r="P4471" i="2" s="1"/>
  <c r="N4467" i="2"/>
  <c r="O4467" i="2"/>
  <c r="P4467" i="2" s="1"/>
  <c r="N4463" i="2"/>
  <c r="O4463" i="2"/>
  <c r="P4463" i="2" s="1"/>
  <c r="N4459" i="2"/>
  <c r="O4459" i="2"/>
  <c r="P4459" i="2" s="1"/>
  <c r="N4455" i="2"/>
  <c r="O4455" i="2"/>
  <c r="P4455" i="2" s="1"/>
  <c r="N4451" i="2"/>
  <c r="O4451" i="2"/>
  <c r="P4451" i="2" s="1"/>
  <c r="N4447" i="2"/>
  <c r="O4447" i="2"/>
  <c r="P4447" i="2" s="1"/>
  <c r="N4443" i="2"/>
  <c r="O4443" i="2"/>
  <c r="P4443" i="2" s="1"/>
  <c r="N4439" i="2"/>
  <c r="O4439" i="2"/>
  <c r="P4439" i="2" s="1"/>
  <c r="N4435" i="2"/>
  <c r="O4435" i="2"/>
  <c r="P4435" i="2" s="1"/>
  <c r="N4431" i="2"/>
  <c r="O4431" i="2"/>
  <c r="P4431" i="2" s="1"/>
  <c r="N4427" i="2"/>
  <c r="O4427" i="2"/>
  <c r="P4427" i="2" s="1"/>
  <c r="N4423" i="2"/>
  <c r="O4423" i="2"/>
  <c r="P4423" i="2" s="1"/>
  <c r="N4419" i="2"/>
  <c r="O4419" i="2"/>
  <c r="P4419" i="2" s="1"/>
  <c r="N4415" i="2"/>
  <c r="O4415" i="2"/>
  <c r="P4415" i="2" s="1"/>
  <c r="N4411" i="2"/>
  <c r="O4411" i="2"/>
  <c r="P4411" i="2" s="1"/>
  <c r="N4407" i="2"/>
  <c r="O4407" i="2"/>
  <c r="P4407" i="2" s="1"/>
  <c r="N4403" i="2"/>
  <c r="O4403" i="2"/>
  <c r="P4403" i="2" s="1"/>
  <c r="N4399" i="2"/>
  <c r="O4399" i="2"/>
  <c r="P4399" i="2" s="1"/>
  <c r="N4395" i="2"/>
  <c r="O4395" i="2"/>
  <c r="P4395" i="2" s="1"/>
  <c r="N4391" i="2"/>
  <c r="O4391" i="2"/>
  <c r="P4391" i="2" s="1"/>
  <c r="N4387" i="2"/>
  <c r="O4387" i="2"/>
  <c r="P4387" i="2" s="1"/>
  <c r="N4383" i="2"/>
  <c r="O4383" i="2"/>
  <c r="P4383" i="2" s="1"/>
  <c r="N4379" i="2"/>
  <c r="O4379" i="2"/>
  <c r="P4379" i="2" s="1"/>
  <c r="N4375" i="2"/>
  <c r="O4375" i="2"/>
  <c r="P4375" i="2" s="1"/>
  <c r="N4371" i="2"/>
  <c r="O4371" i="2"/>
  <c r="P4371" i="2" s="1"/>
  <c r="N4367" i="2"/>
  <c r="O4367" i="2"/>
  <c r="P4367" i="2" s="1"/>
  <c r="N4363" i="2"/>
  <c r="O4363" i="2"/>
  <c r="P4363" i="2" s="1"/>
  <c r="N4359" i="2"/>
  <c r="O4359" i="2"/>
  <c r="P4359" i="2" s="1"/>
  <c r="N4355" i="2"/>
  <c r="O4355" i="2"/>
  <c r="P4355" i="2" s="1"/>
  <c r="N4351" i="2"/>
  <c r="O4351" i="2"/>
  <c r="P4351" i="2" s="1"/>
  <c r="N4347" i="2"/>
  <c r="O4347" i="2"/>
  <c r="P4347" i="2" s="1"/>
  <c r="N4343" i="2"/>
  <c r="O4343" i="2"/>
  <c r="P4343" i="2" s="1"/>
  <c r="N4339" i="2"/>
  <c r="O4339" i="2"/>
  <c r="P4339" i="2" s="1"/>
  <c r="N4335" i="2"/>
  <c r="O4335" i="2"/>
  <c r="P4335" i="2" s="1"/>
  <c r="N4331" i="2"/>
  <c r="O4331" i="2"/>
  <c r="P4331" i="2" s="1"/>
  <c r="N4327" i="2"/>
  <c r="O4327" i="2"/>
  <c r="P4327" i="2" s="1"/>
  <c r="N4323" i="2"/>
  <c r="O4323" i="2"/>
  <c r="P4323" i="2" s="1"/>
  <c r="N4319" i="2"/>
  <c r="O4319" i="2"/>
  <c r="P4319" i="2" s="1"/>
  <c r="N4315" i="2"/>
  <c r="O4315" i="2"/>
  <c r="P4315" i="2" s="1"/>
  <c r="N4311" i="2"/>
  <c r="O4311" i="2"/>
  <c r="P4311" i="2" s="1"/>
  <c r="N4307" i="2"/>
  <c r="O4307" i="2"/>
  <c r="P4307" i="2" s="1"/>
  <c r="N4303" i="2"/>
  <c r="O4303" i="2"/>
  <c r="P4303" i="2" s="1"/>
  <c r="N4299" i="2"/>
  <c r="O4299" i="2"/>
  <c r="P4299" i="2" s="1"/>
  <c r="N4295" i="2"/>
  <c r="O4295" i="2"/>
  <c r="P4295" i="2" s="1"/>
  <c r="N4291" i="2"/>
  <c r="O4291" i="2"/>
  <c r="P4291" i="2" s="1"/>
  <c r="N4287" i="2"/>
  <c r="O4287" i="2"/>
  <c r="P4287" i="2" s="1"/>
  <c r="N4283" i="2"/>
  <c r="O4283" i="2"/>
  <c r="P4283" i="2" s="1"/>
  <c r="N4279" i="2"/>
  <c r="O4279" i="2"/>
  <c r="P4279" i="2" s="1"/>
  <c r="N4275" i="2"/>
  <c r="O4275" i="2"/>
  <c r="P4275" i="2" s="1"/>
  <c r="N4271" i="2"/>
  <c r="O4271" i="2"/>
  <c r="P4271" i="2" s="1"/>
  <c r="N4267" i="2"/>
  <c r="O4267" i="2"/>
  <c r="P4267" i="2" s="1"/>
  <c r="N4263" i="2"/>
  <c r="O4263" i="2"/>
  <c r="P4263" i="2" s="1"/>
  <c r="N4259" i="2"/>
  <c r="O4259" i="2"/>
  <c r="P4259" i="2" s="1"/>
  <c r="N4255" i="2"/>
  <c r="O4255" i="2"/>
  <c r="P4255" i="2" s="1"/>
  <c r="N4251" i="2"/>
  <c r="O4251" i="2"/>
  <c r="P4251" i="2" s="1"/>
  <c r="N4247" i="2"/>
  <c r="O4247" i="2"/>
  <c r="P4247" i="2" s="1"/>
  <c r="N4243" i="2"/>
  <c r="O4243" i="2"/>
  <c r="P4243" i="2" s="1"/>
  <c r="N4239" i="2"/>
  <c r="O4239" i="2"/>
  <c r="P4239" i="2" s="1"/>
  <c r="N4235" i="2"/>
  <c r="O4235" i="2"/>
  <c r="P4235" i="2" s="1"/>
  <c r="N4231" i="2"/>
  <c r="O4231" i="2"/>
  <c r="P4231" i="2" s="1"/>
  <c r="N4227" i="2"/>
  <c r="O4227" i="2"/>
  <c r="P4227" i="2" s="1"/>
  <c r="N4223" i="2"/>
  <c r="O4223" i="2"/>
  <c r="P4223" i="2" s="1"/>
  <c r="N4219" i="2"/>
  <c r="O4219" i="2"/>
  <c r="P4219" i="2" s="1"/>
  <c r="N4215" i="2"/>
  <c r="O4215" i="2"/>
  <c r="P4215" i="2" s="1"/>
  <c r="N4211" i="2"/>
  <c r="O4211" i="2"/>
  <c r="P4211" i="2" s="1"/>
  <c r="N4207" i="2"/>
  <c r="O4207" i="2"/>
  <c r="P4207" i="2" s="1"/>
  <c r="N4203" i="2"/>
  <c r="O4203" i="2"/>
  <c r="P4203" i="2" s="1"/>
  <c r="N4199" i="2"/>
  <c r="O4199" i="2"/>
  <c r="P4199" i="2" s="1"/>
  <c r="N4195" i="2"/>
  <c r="O4195" i="2"/>
  <c r="P4195" i="2" s="1"/>
  <c r="N4191" i="2"/>
  <c r="O4191" i="2"/>
  <c r="P4191" i="2" s="1"/>
  <c r="N4187" i="2"/>
  <c r="O4187" i="2"/>
  <c r="P4187" i="2" s="1"/>
  <c r="N4183" i="2"/>
  <c r="O4183" i="2"/>
  <c r="P4183" i="2" s="1"/>
  <c r="N4179" i="2"/>
  <c r="O4179" i="2"/>
  <c r="P4179" i="2" s="1"/>
  <c r="N4175" i="2"/>
  <c r="O4175" i="2"/>
  <c r="P4175" i="2" s="1"/>
  <c r="N4171" i="2"/>
  <c r="O4171" i="2"/>
  <c r="P4171" i="2" s="1"/>
  <c r="N4167" i="2"/>
  <c r="O4167" i="2"/>
  <c r="P4167" i="2" s="1"/>
  <c r="N4163" i="2"/>
  <c r="O4163" i="2"/>
  <c r="P4163" i="2" s="1"/>
  <c r="N4159" i="2"/>
  <c r="O4159" i="2"/>
  <c r="P4159" i="2" s="1"/>
  <c r="N4155" i="2"/>
  <c r="O4155" i="2"/>
  <c r="P4155" i="2" s="1"/>
  <c r="N4151" i="2"/>
  <c r="O4151" i="2"/>
  <c r="P4151" i="2" s="1"/>
  <c r="N4147" i="2"/>
  <c r="O4147" i="2"/>
  <c r="P4147" i="2" s="1"/>
  <c r="N4143" i="2"/>
  <c r="O4143" i="2"/>
  <c r="P4143" i="2" s="1"/>
  <c r="N4139" i="2"/>
  <c r="O4139" i="2"/>
  <c r="P4139" i="2" s="1"/>
  <c r="N4135" i="2"/>
  <c r="O4135" i="2"/>
  <c r="P4135" i="2" s="1"/>
  <c r="N4131" i="2"/>
  <c r="O4131" i="2"/>
  <c r="P4131" i="2" s="1"/>
  <c r="N4127" i="2"/>
  <c r="O4127" i="2"/>
  <c r="P4127" i="2" s="1"/>
  <c r="N4123" i="2"/>
  <c r="O4123" i="2"/>
  <c r="P4123" i="2" s="1"/>
  <c r="N4119" i="2"/>
  <c r="O4119" i="2"/>
  <c r="P4119" i="2" s="1"/>
  <c r="N4115" i="2"/>
  <c r="O4115" i="2"/>
  <c r="P4115" i="2" s="1"/>
  <c r="N4111" i="2"/>
  <c r="O4111" i="2"/>
  <c r="P4111" i="2" s="1"/>
  <c r="N4107" i="2"/>
  <c r="O4107" i="2"/>
  <c r="P4107" i="2" s="1"/>
  <c r="N4103" i="2"/>
  <c r="O4103" i="2"/>
  <c r="P4103" i="2" s="1"/>
  <c r="N4099" i="2"/>
  <c r="O4099" i="2"/>
  <c r="P4099" i="2" s="1"/>
  <c r="N4095" i="2"/>
  <c r="O4095" i="2"/>
  <c r="P4095" i="2" s="1"/>
  <c r="N4091" i="2"/>
  <c r="O4091" i="2"/>
  <c r="P4091" i="2" s="1"/>
  <c r="N4087" i="2"/>
  <c r="O4087" i="2"/>
  <c r="P4087" i="2" s="1"/>
  <c r="N4083" i="2"/>
  <c r="O4083" i="2"/>
  <c r="P4083" i="2" s="1"/>
  <c r="N4079" i="2"/>
  <c r="O4079" i="2"/>
  <c r="P4079" i="2" s="1"/>
  <c r="N4075" i="2"/>
  <c r="O4075" i="2"/>
  <c r="P4075" i="2" s="1"/>
  <c r="N4071" i="2"/>
  <c r="O4071" i="2"/>
  <c r="P4071" i="2" s="1"/>
  <c r="N4067" i="2"/>
  <c r="O4067" i="2"/>
  <c r="P4067" i="2" s="1"/>
  <c r="N4063" i="2"/>
  <c r="O4063" i="2"/>
  <c r="P4063" i="2" s="1"/>
  <c r="N4059" i="2"/>
  <c r="O4059" i="2"/>
  <c r="P4059" i="2" s="1"/>
  <c r="N4055" i="2"/>
  <c r="O4055" i="2"/>
  <c r="P4055" i="2" s="1"/>
  <c r="N4051" i="2"/>
  <c r="O4051" i="2"/>
  <c r="P4051" i="2" s="1"/>
  <c r="N4047" i="2"/>
  <c r="O4047" i="2"/>
  <c r="P4047" i="2" s="1"/>
  <c r="N4043" i="2"/>
  <c r="O4043" i="2"/>
  <c r="P4043" i="2" s="1"/>
  <c r="N4039" i="2"/>
  <c r="O4039" i="2"/>
  <c r="P4039" i="2" s="1"/>
  <c r="N4035" i="2"/>
  <c r="O4035" i="2"/>
  <c r="P4035" i="2" s="1"/>
  <c r="N4031" i="2"/>
  <c r="O4031" i="2"/>
  <c r="P4031" i="2" s="1"/>
  <c r="N4027" i="2"/>
  <c r="O4027" i="2"/>
  <c r="P4027" i="2" s="1"/>
  <c r="N4023" i="2"/>
  <c r="O4023" i="2"/>
  <c r="P4023" i="2" s="1"/>
  <c r="N4019" i="2"/>
  <c r="O4019" i="2"/>
  <c r="P4019" i="2" s="1"/>
  <c r="N4015" i="2"/>
  <c r="O4015" i="2"/>
  <c r="P4015" i="2" s="1"/>
  <c r="N4011" i="2"/>
  <c r="O4011" i="2"/>
  <c r="P4011" i="2" s="1"/>
  <c r="N4007" i="2"/>
  <c r="O4007" i="2"/>
  <c r="P4007" i="2" s="1"/>
  <c r="N4003" i="2"/>
  <c r="O4003" i="2"/>
  <c r="P4003" i="2" s="1"/>
  <c r="N3999" i="2"/>
  <c r="O3999" i="2"/>
  <c r="P3999" i="2" s="1"/>
  <c r="N3995" i="2"/>
  <c r="O3995" i="2"/>
  <c r="P3995" i="2" s="1"/>
  <c r="N3991" i="2"/>
  <c r="O3991" i="2"/>
  <c r="P3991" i="2" s="1"/>
  <c r="N3987" i="2"/>
  <c r="O3987" i="2"/>
  <c r="P3987" i="2" s="1"/>
  <c r="N3983" i="2"/>
  <c r="O3983" i="2"/>
  <c r="P3983" i="2" s="1"/>
  <c r="N3979" i="2"/>
  <c r="O3979" i="2"/>
  <c r="P3979" i="2" s="1"/>
  <c r="N3975" i="2"/>
  <c r="O3975" i="2"/>
  <c r="P3975" i="2" s="1"/>
  <c r="N3971" i="2"/>
  <c r="O3971" i="2"/>
  <c r="P3971" i="2" s="1"/>
  <c r="N3967" i="2"/>
  <c r="O3967" i="2"/>
  <c r="P3967" i="2" s="1"/>
  <c r="N3963" i="2"/>
  <c r="O3963" i="2"/>
  <c r="P3963" i="2" s="1"/>
  <c r="N3959" i="2"/>
  <c r="O3959" i="2"/>
  <c r="P3959" i="2" s="1"/>
  <c r="N3955" i="2"/>
  <c r="O3955" i="2"/>
  <c r="P3955" i="2" s="1"/>
  <c r="N3951" i="2"/>
  <c r="O3951" i="2"/>
  <c r="P3951" i="2" s="1"/>
  <c r="N3947" i="2"/>
  <c r="O3947" i="2"/>
  <c r="P3947" i="2" s="1"/>
  <c r="N3943" i="2"/>
  <c r="O3943" i="2"/>
  <c r="P3943" i="2" s="1"/>
  <c r="N3939" i="2"/>
  <c r="O3939" i="2"/>
  <c r="P3939" i="2" s="1"/>
  <c r="N3935" i="2"/>
  <c r="O3935" i="2"/>
  <c r="P3935" i="2" s="1"/>
  <c r="N3931" i="2"/>
  <c r="O3931" i="2"/>
  <c r="P3931" i="2" s="1"/>
  <c r="N3927" i="2"/>
  <c r="O3927" i="2"/>
  <c r="P3927" i="2" s="1"/>
  <c r="N3923" i="2"/>
  <c r="O3923" i="2"/>
  <c r="P3923" i="2" s="1"/>
  <c r="N3919" i="2"/>
  <c r="O3919" i="2"/>
  <c r="P3919" i="2" s="1"/>
  <c r="N3915" i="2"/>
  <c r="O3915" i="2"/>
  <c r="P3915" i="2" s="1"/>
  <c r="N3911" i="2"/>
  <c r="O3911" i="2"/>
  <c r="P3911" i="2" s="1"/>
  <c r="N3907" i="2"/>
  <c r="O3907" i="2"/>
  <c r="P3907" i="2" s="1"/>
  <c r="N3903" i="2"/>
  <c r="O3903" i="2"/>
  <c r="P3903" i="2" s="1"/>
  <c r="N3899" i="2"/>
  <c r="O3899" i="2"/>
  <c r="P3899" i="2" s="1"/>
  <c r="N3895" i="2"/>
  <c r="O3895" i="2"/>
  <c r="P3895" i="2" s="1"/>
  <c r="N3891" i="2"/>
  <c r="O3891" i="2"/>
  <c r="P3891" i="2" s="1"/>
  <c r="N3887" i="2"/>
  <c r="O3887" i="2"/>
  <c r="P3887" i="2" s="1"/>
  <c r="N3883" i="2"/>
  <c r="O3883" i="2"/>
  <c r="P3883" i="2" s="1"/>
  <c r="N3879" i="2"/>
  <c r="O3879" i="2"/>
  <c r="P3879" i="2" s="1"/>
  <c r="N3875" i="2"/>
  <c r="O3875" i="2"/>
  <c r="P3875" i="2" s="1"/>
  <c r="N3871" i="2"/>
  <c r="O3871" i="2"/>
  <c r="P3871" i="2" s="1"/>
  <c r="N3867" i="2"/>
  <c r="O3867" i="2"/>
  <c r="P3867" i="2" s="1"/>
  <c r="N3863" i="2"/>
  <c r="O3863" i="2"/>
  <c r="P3863" i="2" s="1"/>
  <c r="N3859" i="2"/>
  <c r="O3859" i="2"/>
  <c r="P3859" i="2" s="1"/>
  <c r="N3855" i="2"/>
  <c r="O3855" i="2"/>
  <c r="P3855" i="2" s="1"/>
  <c r="N3851" i="2"/>
  <c r="O3851" i="2"/>
  <c r="P3851" i="2" s="1"/>
  <c r="N3847" i="2"/>
  <c r="O3847" i="2"/>
  <c r="P3847" i="2" s="1"/>
  <c r="N3843" i="2"/>
  <c r="O3843" i="2"/>
  <c r="P3843" i="2" s="1"/>
  <c r="N3839" i="2"/>
  <c r="O3839" i="2"/>
  <c r="P3839" i="2" s="1"/>
  <c r="N3835" i="2"/>
  <c r="O3835" i="2"/>
  <c r="P3835" i="2" s="1"/>
  <c r="N3831" i="2"/>
  <c r="O3831" i="2"/>
  <c r="P3831" i="2" s="1"/>
  <c r="N3827" i="2"/>
  <c r="O3827" i="2"/>
  <c r="P3827" i="2" s="1"/>
  <c r="N3823" i="2"/>
  <c r="O3823" i="2"/>
  <c r="P3823" i="2" s="1"/>
  <c r="N3819" i="2"/>
  <c r="O3819" i="2"/>
  <c r="P3819" i="2" s="1"/>
  <c r="N3815" i="2"/>
  <c r="O3815" i="2"/>
  <c r="P3815" i="2" s="1"/>
  <c r="N3811" i="2"/>
  <c r="O3811" i="2"/>
  <c r="P3811" i="2" s="1"/>
  <c r="N3807" i="2"/>
  <c r="O3807" i="2"/>
  <c r="P3807" i="2" s="1"/>
  <c r="N3803" i="2"/>
  <c r="O3803" i="2"/>
  <c r="P3803" i="2" s="1"/>
  <c r="N3799" i="2"/>
  <c r="O3799" i="2"/>
  <c r="P3799" i="2" s="1"/>
  <c r="N3795" i="2"/>
  <c r="O3795" i="2"/>
  <c r="P3795" i="2" s="1"/>
  <c r="N3791" i="2"/>
  <c r="O3791" i="2"/>
  <c r="P3791" i="2" s="1"/>
  <c r="N3787" i="2"/>
  <c r="O3787" i="2"/>
  <c r="P3787" i="2" s="1"/>
  <c r="N3783" i="2"/>
  <c r="O3783" i="2"/>
  <c r="P3783" i="2" s="1"/>
  <c r="N3779" i="2"/>
  <c r="O3779" i="2"/>
  <c r="P3779" i="2" s="1"/>
  <c r="N3775" i="2"/>
  <c r="O3775" i="2"/>
  <c r="P3775" i="2" s="1"/>
  <c r="N3771" i="2"/>
  <c r="O3771" i="2"/>
  <c r="P3771" i="2" s="1"/>
  <c r="N3767" i="2"/>
  <c r="O3767" i="2"/>
  <c r="P3767" i="2" s="1"/>
  <c r="N3763" i="2"/>
  <c r="O3763" i="2"/>
  <c r="P3763" i="2" s="1"/>
  <c r="N3759" i="2"/>
  <c r="O3759" i="2"/>
  <c r="P3759" i="2" s="1"/>
  <c r="N3755" i="2"/>
  <c r="O3755" i="2"/>
  <c r="P3755" i="2" s="1"/>
  <c r="N3751" i="2"/>
  <c r="O3751" i="2"/>
  <c r="P3751" i="2" s="1"/>
  <c r="N3747" i="2"/>
  <c r="O3747" i="2"/>
  <c r="P3747" i="2" s="1"/>
  <c r="N3743" i="2"/>
  <c r="O3743" i="2"/>
  <c r="P3743" i="2" s="1"/>
  <c r="N3739" i="2"/>
  <c r="O3739" i="2"/>
  <c r="P3739" i="2" s="1"/>
  <c r="N3735" i="2"/>
  <c r="O3735" i="2"/>
  <c r="P3735" i="2" s="1"/>
  <c r="N3731" i="2"/>
  <c r="O3731" i="2"/>
  <c r="P3731" i="2" s="1"/>
  <c r="N3727" i="2"/>
  <c r="O3727" i="2"/>
  <c r="P3727" i="2" s="1"/>
  <c r="N3723" i="2"/>
  <c r="O3723" i="2"/>
  <c r="P3723" i="2" s="1"/>
  <c r="N3719" i="2"/>
  <c r="O3719" i="2"/>
  <c r="P3719" i="2" s="1"/>
  <c r="N3715" i="2"/>
  <c r="O3715" i="2"/>
  <c r="P3715" i="2" s="1"/>
  <c r="N3711" i="2"/>
  <c r="O3711" i="2"/>
  <c r="P3711" i="2" s="1"/>
  <c r="N3707" i="2"/>
  <c r="O3707" i="2"/>
  <c r="P3707" i="2" s="1"/>
  <c r="N3703" i="2"/>
  <c r="O3703" i="2"/>
  <c r="P3703" i="2" s="1"/>
  <c r="N3699" i="2"/>
  <c r="O3699" i="2"/>
  <c r="P3699" i="2" s="1"/>
  <c r="N3695" i="2"/>
  <c r="O3695" i="2"/>
  <c r="P3695" i="2" s="1"/>
  <c r="N3691" i="2"/>
  <c r="O3691" i="2"/>
  <c r="P3691" i="2" s="1"/>
  <c r="N3687" i="2"/>
  <c r="O3687" i="2"/>
  <c r="P3687" i="2" s="1"/>
  <c r="N3683" i="2"/>
  <c r="O3683" i="2"/>
  <c r="P3683" i="2" s="1"/>
  <c r="N3679" i="2"/>
  <c r="O3679" i="2"/>
  <c r="P3679" i="2" s="1"/>
  <c r="N3675" i="2"/>
  <c r="O3675" i="2"/>
  <c r="P3675" i="2" s="1"/>
  <c r="N3671" i="2"/>
  <c r="O3671" i="2"/>
  <c r="P3671" i="2" s="1"/>
  <c r="N3667" i="2"/>
  <c r="O3667" i="2"/>
  <c r="P3667" i="2" s="1"/>
  <c r="N3663" i="2"/>
  <c r="O3663" i="2"/>
  <c r="P3663" i="2" s="1"/>
  <c r="N3659" i="2"/>
  <c r="O3659" i="2"/>
  <c r="P3659" i="2" s="1"/>
  <c r="N3655" i="2"/>
  <c r="O3655" i="2"/>
  <c r="P3655" i="2" s="1"/>
  <c r="N3651" i="2"/>
  <c r="O3651" i="2"/>
  <c r="P3651" i="2" s="1"/>
  <c r="N3647" i="2"/>
  <c r="O3647" i="2"/>
  <c r="P3647" i="2" s="1"/>
  <c r="N3643" i="2"/>
  <c r="O3643" i="2"/>
  <c r="P3643" i="2" s="1"/>
  <c r="N3639" i="2"/>
  <c r="O3639" i="2"/>
  <c r="P3639" i="2" s="1"/>
  <c r="N3635" i="2"/>
  <c r="O3635" i="2"/>
  <c r="P3635" i="2" s="1"/>
  <c r="N3631" i="2"/>
  <c r="O3631" i="2"/>
  <c r="P3631" i="2" s="1"/>
  <c r="N3627" i="2"/>
  <c r="O3627" i="2"/>
  <c r="P3627" i="2" s="1"/>
  <c r="N3623" i="2"/>
  <c r="O3623" i="2"/>
  <c r="P3623" i="2" s="1"/>
  <c r="N3619" i="2"/>
  <c r="O3619" i="2"/>
  <c r="P3619" i="2" s="1"/>
  <c r="N3615" i="2"/>
  <c r="O3615" i="2"/>
  <c r="P3615" i="2" s="1"/>
  <c r="N3611" i="2"/>
  <c r="O3611" i="2"/>
  <c r="P3611" i="2" s="1"/>
  <c r="N3607" i="2"/>
  <c r="O3607" i="2"/>
  <c r="P3607" i="2" s="1"/>
  <c r="N3603" i="2"/>
  <c r="O3603" i="2"/>
  <c r="P3603" i="2" s="1"/>
  <c r="N3599" i="2"/>
  <c r="O3599" i="2"/>
  <c r="P3599" i="2" s="1"/>
  <c r="N3595" i="2"/>
  <c r="O3595" i="2"/>
  <c r="P3595" i="2" s="1"/>
  <c r="N3591" i="2"/>
  <c r="O3591" i="2"/>
  <c r="P3591" i="2" s="1"/>
  <c r="N3587" i="2"/>
  <c r="O3587" i="2"/>
  <c r="P3587" i="2" s="1"/>
  <c r="N3583" i="2"/>
  <c r="O3583" i="2"/>
  <c r="P3583" i="2" s="1"/>
  <c r="N3579" i="2"/>
  <c r="O3579" i="2"/>
  <c r="P3579" i="2" s="1"/>
  <c r="N3575" i="2"/>
  <c r="O3575" i="2"/>
  <c r="P3575" i="2" s="1"/>
  <c r="N3571" i="2"/>
  <c r="O3571" i="2"/>
  <c r="P3571" i="2" s="1"/>
  <c r="N3567" i="2"/>
  <c r="O3567" i="2"/>
  <c r="P3567" i="2" s="1"/>
  <c r="N3563" i="2"/>
  <c r="O3563" i="2"/>
  <c r="P3563" i="2" s="1"/>
  <c r="N3559" i="2"/>
  <c r="O3559" i="2"/>
  <c r="P3559" i="2" s="1"/>
  <c r="N3555" i="2"/>
  <c r="O3555" i="2"/>
  <c r="P3555" i="2" s="1"/>
  <c r="N3551" i="2"/>
  <c r="O3551" i="2"/>
  <c r="P3551" i="2" s="1"/>
  <c r="N3547" i="2"/>
  <c r="O3547" i="2"/>
  <c r="P3547" i="2" s="1"/>
  <c r="N3543" i="2"/>
  <c r="O3543" i="2"/>
  <c r="P3543" i="2" s="1"/>
  <c r="N3539" i="2"/>
  <c r="O3539" i="2"/>
  <c r="P3539" i="2" s="1"/>
  <c r="N3536" i="2"/>
  <c r="N3532" i="2"/>
  <c r="N3528" i="2"/>
  <c r="N3524" i="2"/>
  <c r="N3520" i="2"/>
  <c r="N3516" i="2"/>
  <c r="N3512" i="2"/>
  <c r="N3508" i="2"/>
  <c r="N3504" i="2"/>
  <c r="N3500" i="2"/>
  <c r="N3496" i="2"/>
  <c r="N3492" i="2"/>
  <c r="N3488" i="2"/>
  <c r="N3484" i="2"/>
  <c r="N3480" i="2"/>
  <c r="N3476" i="2"/>
  <c r="N3472" i="2"/>
  <c r="N3468" i="2"/>
  <c r="N3464" i="2"/>
  <c r="N3460" i="2"/>
  <c r="N3456" i="2"/>
  <c r="N3452" i="2"/>
  <c r="N3448" i="2"/>
  <c r="N3444" i="2"/>
  <c r="N3440" i="2"/>
  <c r="N3436" i="2"/>
  <c r="N3432" i="2"/>
  <c r="N3428" i="2"/>
  <c r="N3424" i="2"/>
  <c r="N3420" i="2"/>
  <c r="N3416" i="2"/>
  <c r="N3412" i="2"/>
  <c r="N3408" i="2"/>
  <c r="N3404" i="2"/>
  <c r="N3400" i="2"/>
  <c r="N3396" i="2"/>
  <c r="N3392" i="2"/>
  <c r="N3388" i="2"/>
  <c r="N3384" i="2"/>
  <c r="N3380" i="2"/>
  <c r="N3376" i="2"/>
  <c r="N3372" i="2"/>
  <c r="N3368" i="2"/>
  <c r="N3364" i="2"/>
  <c r="N3360" i="2"/>
  <c r="N3356" i="2"/>
  <c r="N3352" i="2"/>
  <c r="N3348" i="2"/>
  <c r="N3344" i="2"/>
  <c r="N3340" i="2"/>
  <c r="N3336" i="2"/>
  <c r="N3332" i="2"/>
  <c r="N3328" i="2"/>
  <c r="N3324" i="2"/>
  <c r="N3320" i="2"/>
  <c r="N3316" i="2"/>
  <c r="N3312" i="2"/>
  <c r="N3308" i="2"/>
  <c r="N3304" i="2"/>
  <c r="N3300" i="2"/>
  <c r="N3296" i="2"/>
  <c r="N3292" i="2"/>
  <c r="N3288" i="2"/>
  <c r="N3284" i="2"/>
  <c r="N3280" i="2"/>
  <c r="N3276" i="2"/>
  <c r="N3272" i="2"/>
  <c r="N3268" i="2"/>
  <c r="N3264" i="2"/>
  <c r="N3260" i="2"/>
  <c r="N3256" i="2"/>
  <c r="N3252" i="2"/>
  <c r="N3248" i="2"/>
  <c r="N3244" i="2"/>
  <c r="N3240" i="2"/>
  <c r="N3236" i="2"/>
  <c r="N3232" i="2"/>
  <c r="N3228" i="2"/>
  <c r="N3224" i="2"/>
  <c r="N3220" i="2"/>
  <c r="N3216" i="2"/>
  <c r="N3212" i="2"/>
  <c r="N3208" i="2"/>
  <c r="N3204" i="2"/>
  <c r="N3200" i="2"/>
  <c r="N3196" i="2"/>
  <c r="N3192" i="2"/>
  <c r="N3188" i="2"/>
  <c r="N3184" i="2"/>
  <c r="N3180" i="2"/>
  <c r="N3178" i="2"/>
  <c r="N3174" i="2"/>
  <c r="N3170" i="2"/>
  <c r="N3166" i="2"/>
  <c r="N3162" i="2"/>
  <c r="N3158" i="2"/>
  <c r="N3154" i="2"/>
  <c r="N3150" i="2"/>
  <c r="N3146" i="2"/>
  <c r="O3176" i="2"/>
  <c r="P3176" i="2" s="1"/>
  <c r="N3172" i="2"/>
  <c r="O3168" i="2"/>
  <c r="P3168" i="2" s="1"/>
  <c r="N3164" i="2"/>
  <c r="O3160" i="2"/>
  <c r="P3160" i="2" s="1"/>
  <c r="N3156" i="2"/>
  <c r="O3152" i="2"/>
  <c r="P3152" i="2" s="1"/>
  <c r="N3148" i="2"/>
  <c r="O3144" i="2"/>
  <c r="P3144" i="2" s="1"/>
  <c r="O2705" i="2"/>
  <c r="P2705" i="2" s="1"/>
  <c r="N2705" i="2"/>
  <c r="N1881" i="2"/>
  <c r="O1881" i="2"/>
  <c r="P1881" i="2" s="1"/>
  <c r="O1879" i="2"/>
  <c r="P1879" i="2" s="1"/>
  <c r="N1879" i="2"/>
  <c r="O1877" i="2"/>
  <c r="P1877" i="2" s="1"/>
  <c r="N1877" i="2"/>
  <c r="O1875" i="2"/>
  <c r="P1875" i="2" s="1"/>
  <c r="N1875" i="2"/>
  <c r="O1873" i="2"/>
  <c r="P1873" i="2" s="1"/>
  <c r="N1873" i="2"/>
  <c r="O1871" i="2"/>
  <c r="P1871" i="2" s="1"/>
  <c r="N1871" i="2"/>
  <c r="O1869" i="2"/>
  <c r="P1869" i="2" s="1"/>
  <c r="N1869" i="2"/>
  <c r="O1867" i="2"/>
  <c r="P1867" i="2" s="1"/>
  <c r="N1867" i="2"/>
  <c r="O1865" i="2"/>
  <c r="P1865" i="2" s="1"/>
  <c r="N1865" i="2"/>
  <c r="O1863" i="2"/>
  <c r="P1863" i="2" s="1"/>
  <c r="N1863" i="2"/>
  <c r="O1861" i="2"/>
  <c r="P1861" i="2" s="1"/>
  <c r="N1861" i="2"/>
  <c r="O1859" i="2"/>
  <c r="P1859" i="2" s="1"/>
  <c r="N1859" i="2"/>
  <c r="O1857" i="2"/>
  <c r="P1857" i="2" s="1"/>
  <c r="N1857" i="2"/>
  <c r="O1855" i="2"/>
  <c r="P1855" i="2" s="1"/>
  <c r="N1855" i="2"/>
  <c r="O1853" i="2"/>
  <c r="P1853" i="2" s="1"/>
  <c r="N1853" i="2"/>
  <c r="O1851" i="2"/>
  <c r="P1851" i="2" s="1"/>
  <c r="N1851" i="2"/>
  <c r="O1849" i="2"/>
  <c r="P1849" i="2" s="1"/>
  <c r="N1849" i="2"/>
  <c r="O1847" i="2"/>
  <c r="P1847" i="2" s="1"/>
  <c r="N1847" i="2"/>
  <c r="O1845" i="2"/>
  <c r="P1845" i="2" s="1"/>
  <c r="N1845" i="2"/>
  <c r="O1843" i="2"/>
  <c r="P1843" i="2" s="1"/>
  <c r="N1843" i="2"/>
  <c r="O1841" i="2"/>
  <c r="P1841" i="2" s="1"/>
  <c r="N1841" i="2"/>
  <c r="O1839" i="2"/>
  <c r="P1839" i="2" s="1"/>
  <c r="N1839" i="2"/>
  <c r="O1837" i="2"/>
  <c r="P1837" i="2" s="1"/>
  <c r="N1837" i="2"/>
  <c r="O1835" i="2"/>
  <c r="P1835" i="2" s="1"/>
  <c r="N1835" i="2"/>
  <c r="O1833" i="2"/>
  <c r="P1833" i="2" s="1"/>
  <c r="N1833" i="2"/>
  <c r="O1831" i="2"/>
  <c r="P1831" i="2" s="1"/>
  <c r="N1831" i="2"/>
  <c r="O1829" i="2"/>
  <c r="P1829" i="2" s="1"/>
  <c r="N1829" i="2"/>
  <c r="O1827" i="2"/>
  <c r="P1827" i="2" s="1"/>
  <c r="N1827" i="2"/>
  <c r="O1825" i="2"/>
  <c r="P1825" i="2" s="1"/>
  <c r="N1825" i="2"/>
  <c r="O1823" i="2"/>
  <c r="P1823" i="2" s="1"/>
  <c r="N1823" i="2"/>
  <c r="O1821" i="2"/>
  <c r="P1821" i="2" s="1"/>
  <c r="N1821" i="2"/>
  <c r="O1819" i="2"/>
  <c r="P1819" i="2" s="1"/>
  <c r="N1819" i="2"/>
  <c r="O1817" i="2"/>
  <c r="P1817" i="2" s="1"/>
  <c r="N1817" i="2"/>
  <c r="O1815" i="2"/>
  <c r="P1815" i="2" s="1"/>
  <c r="N1815" i="2"/>
  <c r="O1813" i="2"/>
  <c r="P1813" i="2" s="1"/>
  <c r="N1813" i="2"/>
  <c r="O1811" i="2"/>
  <c r="P1811" i="2" s="1"/>
  <c r="N1811" i="2"/>
  <c r="O1809" i="2"/>
  <c r="P1809" i="2" s="1"/>
  <c r="N1809" i="2"/>
  <c r="O1807" i="2"/>
  <c r="P1807" i="2" s="1"/>
  <c r="N1807" i="2"/>
  <c r="O1805" i="2"/>
  <c r="P1805" i="2" s="1"/>
  <c r="N1805" i="2"/>
  <c r="O1803" i="2"/>
  <c r="P1803" i="2" s="1"/>
  <c r="N1803" i="2"/>
  <c r="O1801" i="2"/>
  <c r="P1801" i="2" s="1"/>
  <c r="N1801" i="2"/>
  <c r="O1799" i="2"/>
  <c r="P1799" i="2" s="1"/>
  <c r="N1799" i="2"/>
  <c r="O1797" i="2"/>
  <c r="P1797" i="2" s="1"/>
  <c r="N1797" i="2"/>
  <c r="O1795" i="2"/>
  <c r="P1795" i="2" s="1"/>
  <c r="N1795" i="2"/>
  <c r="O1793" i="2"/>
  <c r="P1793" i="2" s="1"/>
  <c r="N1793" i="2"/>
  <c r="O1791" i="2"/>
  <c r="P1791" i="2" s="1"/>
  <c r="N1791" i="2"/>
  <c r="O1789" i="2"/>
  <c r="P1789" i="2" s="1"/>
  <c r="N1789" i="2"/>
  <c r="O1787" i="2"/>
  <c r="P1787" i="2" s="1"/>
  <c r="N1787" i="2"/>
  <c r="O1785" i="2"/>
  <c r="P1785" i="2" s="1"/>
  <c r="N1785" i="2"/>
  <c r="O1783" i="2"/>
  <c r="P1783" i="2" s="1"/>
  <c r="N1783" i="2"/>
  <c r="O1781" i="2"/>
  <c r="P1781" i="2" s="1"/>
  <c r="N1781" i="2"/>
  <c r="O1779" i="2"/>
  <c r="P1779" i="2" s="1"/>
  <c r="N1779" i="2"/>
  <c r="O1777" i="2"/>
  <c r="P1777" i="2" s="1"/>
  <c r="N1777" i="2"/>
  <c r="O1775" i="2"/>
  <c r="P1775" i="2" s="1"/>
  <c r="N1775" i="2"/>
  <c r="O1773" i="2"/>
  <c r="P1773" i="2" s="1"/>
  <c r="N1773" i="2"/>
  <c r="O1771" i="2"/>
  <c r="P1771" i="2" s="1"/>
  <c r="N1771" i="2"/>
  <c r="O1768" i="2"/>
  <c r="P1768" i="2" s="1"/>
  <c r="O1764" i="2"/>
  <c r="P1764" i="2" s="1"/>
  <c r="O1760" i="2"/>
  <c r="P1760" i="2" s="1"/>
  <c r="O1756" i="2"/>
  <c r="P1756" i="2" s="1"/>
  <c r="O1752" i="2"/>
  <c r="P1752" i="2" s="1"/>
  <c r="O1748" i="2"/>
  <c r="P1748" i="2" s="1"/>
  <c r="O1744" i="2"/>
  <c r="P1744" i="2" s="1"/>
  <c r="O1740" i="2"/>
  <c r="P1740" i="2" s="1"/>
  <c r="O1736" i="2"/>
  <c r="P1736" i="2" s="1"/>
  <c r="O1732" i="2"/>
  <c r="P1732" i="2" s="1"/>
  <c r="O1728" i="2"/>
  <c r="P1728" i="2" s="1"/>
  <c r="O1724" i="2"/>
  <c r="P1724" i="2" s="1"/>
  <c r="O1720" i="2"/>
  <c r="P1720" i="2" s="1"/>
  <c r="O1716" i="2"/>
  <c r="P1716" i="2" s="1"/>
  <c r="O1712" i="2"/>
  <c r="P1712" i="2" s="1"/>
  <c r="O1708" i="2"/>
  <c r="P1708" i="2" s="1"/>
  <c r="O1704" i="2"/>
  <c r="P1704" i="2" s="1"/>
  <c r="O1700" i="2"/>
  <c r="P1700" i="2" s="1"/>
  <c r="O1696" i="2"/>
  <c r="P1696" i="2" s="1"/>
  <c r="O1692" i="2"/>
  <c r="P1692" i="2" s="1"/>
  <c r="O1688" i="2"/>
  <c r="P1688" i="2" s="1"/>
  <c r="O1684" i="2"/>
  <c r="P1684" i="2" s="1"/>
  <c r="O1680" i="2"/>
  <c r="P1680" i="2" s="1"/>
  <c r="O1676" i="2"/>
  <c r="P1676" i="2" s="1"/>
  <c r="O1672" i="2"/>
  <c r="P1672" i="2" s="1"/>
  <c r="O1668" i="2"/>
  <c r="P1668" i="2" s="1"/>
  <c r="O1664" i="2"/>
  <c r="P1664" i="2" s="1"/>
  <c r="O1660" i="2"/>
  <c r="P1660" i="2" s="1"/>
  <c r="O1656" i="2"/>
  <c r="P1656" i="2" s="1"/>
  <c r="O1652" i="2"/>
  <c r="P1652" i="2" s="1"/>
  <c r="O1648" i="2"/>
  <c r="P1648" i="2" s="1"/>
  <c r="O1644" i="2"/>
  <c r="P1644" i="2" s="1"/>
  <c r="O1640" i="2"/>
  <c r="P1640" i="2" s="1"/>
  <c r="O1636" i="2"/>
  <c r="P1636" i="2" s="1"/>
  <c r="O1632" i="2"/>
  <c r="P1632" i="2" s="1"/>
  <c r="O1628" i="2"/>
  <c r="P1628" i="2" s="1"/>
  <c r="O1624" i="2"/>
  <c r="P1624" i="2" s="1"/>
  <c r="O1620" i="2"/>
  <c r="P1620" i="2" s="1"/>
  <c r="O1616" i="2"/>
  <c r="P1616" i="2" s="1"/>
  <c r="O1612" i="2"/>
  <c r="P1612" i="2" s="1"/>
  <c r="O1608" i="2"/>
  <c r="P1608" i="2" s="1"/>
  <c r="O1604" i="2"/>
  <c r="P1604" i="2" s="1"/>
  <c r="O1600" i="2"/>
  <c r="P1600" i="2" s="1"/>
  <c r="O1596" i="2"/>
  <c r="P1596" i="2" s="1"/>
  <c r="O1592" i="2"/>
  <c r="P1592" i="2" s="1"/>
  <c r="O1588" i="2"/>
  <c r="P1588" i="2" s="1"/>
  <c r="O1584" i="2"/>
  <c r="P1584" i="2" s="1"/>
  <c r="O1580" i="2"/>
  <c r="P1580" i="2" s="1"/>
  <c r="O1576" i="2"/>
  <c r="P1576" i="2" s="1"/>
  <c r="O1572" i="2"/>
  <c r="P1572" i="2" s="1"/>
  <c r="O1568" i="2"/>
  <c r="P1568" i="2" s="1"/>
  <c r="O1564" i="2"/>
  <c r="P1564" i="2" s="1"/>
  <c r="O1560" i="2"/>
  <c r="P1560" i="2" s="1"/>
  <c r="O1556" i="2"/>
  <c r="P1556" i="2" s="1"/>
  <c r="O1552" i="2"/>
  <c r="P1552" i="2" s="1"/>
  <c r="O1548" i="2"/>
  <c r="P1548" i="2" s="1"/>
  <c r="O1544" i="2"/>
  <c r="P1544" i="2" s="1"/>
  <c r="O1540" i="2"/>
  <c r="P1540" i="2" s="1"/>
  <c r="O1536" i="2"/>
  <c r="P1536" i="2" s="1"/>
  <c r="O1532" i="2"/>
  <c r="P1532" i="2" s="1"/>
  <c r="O1528" i="2"/>
  <c r="P1528" i="2" s="1"/>
  <c r="O1524" i="2"/>
  <c r="P1524" i="2" s="1"/>
  <c r="O1520" i="2"/>
  <c r="P1520" i="2" s="1"/>
  <c r="O1516" i="2"/>
  <c r="P1516" i="2" s="1"/>
  <c r="O1512" i="2"/>
  <c r="P1512" i="2" s="1"/>
  <c r="O1508" i="2"/>
  <c r="P1508" i="2" s="1"/>
  <c r="O1504" i="2"/>
  <c r="P1504" i="2" s="1"/>
  <c r="O1500" i="2"/>
  <c r="P1500" i="2" s="1"/>
  <c r="O1496" i="2"/>
  <c r="P1496" i="2" s="1"/>
  <c r="O1492" i="2"/>
  <c r="P1492" i="2" s="1"/>
  <c r="O1488" i="2"/>
  <c r="P1488" i="2" s="1"/>
  <c r="O1484" i="2"/>
  <c r="P1484" i="2" s="1"/>
  <c r="O1480" i="2"/>
  <c r="P1480" i="2" s="1"/>
  <c r="O1476" i="2"/>
  <c r="P1476" i="2" s="1"/>
  <c r="O1472" i="2"/>
  <c r="P1472" i="2" s="1"/>
  <c r="O1468" i="2"/>
  <c r="P1468" i="2" s="1"/>
  <c r="O1464" i="2"/>
  <c r="P1464" i="2" s="1"/>
  <c r="O1460" i="2"/>
  <c r="P1460" i="2" s="1"/>
  <c r="O1456" i="2"/>
  <c r="P1456" i="2" s="1"/>
  <c r="O1452" i="2"/>
  <c r="P1452" i="2" s="1"/>
  <c r="O1448" i="2"/>
  <c r="P1448" i="2" s="1"/>
  <c r="O1444" i="2"/>
  <c r="P1444" i="2" s="1"/>
  <c r="O1440" i="2"/>
  <c r="P1440" i="2" s="1"/>
  <c r="O1436" i="2"/>
  <c r="P1436" i="2" s="1"/>
  <c r="O1432" i="2"/>
  <c r="P1432" i="2" s="1"/>
  <c r="O1428" i="2"/>
  <c r="P1428" i="2" s="1"/>
  <c r="O1424" i="2"/>
  <c r="P1424" i="2" s="1"/>
  <c r="O1420" i="2"/>
  <c r="P1420" i="2" s="1"/>
  <c r="O1416" i="2"/>
  <c r="P1416" i="2" s="1"/>
  <c r="O1412" i="2"/>
  <c r="P1412" i="2" s="1"/>
  <c r="O1408" i="2"/>
  <c r="P1408" i="2" s="1"/>
  <c r="O1404" i="2"/>
  <c r="P1404" i="2" s="1"/>
  <c r="O1400" i="2"/>
  <c r="P1400" i="2" s="1"/>
  <c r="O1396" i="2"/>
  <c r="P1396" i="2" s="1"/>
  <c r="O1392" i="2"/>
  <c r="P1392" i="2" s="1"/>
  <c r="O1388" i="2"/>
  <c r="P1388" i="2" s="1"/>
  <c r="O1384" i="2"/>
  <c r="P1384" i="2" s="1"/>
  <c r="O1380" i="2"/>
  <c r="P1380" i="2" s="1"/>
  <c r="O1376" i="2"/>
  <c r="P1376" i="2" s="1"/>
  <c r="O1372" i="2"/>
  <c r="P1372" i="2" s="1"/>
  <c r="O1368" i="2"/>
  <c r="P1368" i="2" s="1"/>
  <c r="O1364" i="2"/>
  <c r="P1364" i="2" s="1"/>
  <c r="O1360" i="2"/>
  <c r="P1360" i="2" s="1"/>
  <c r="O1356" i="2"/>
  <c r="P1356" i="2" s="1"/>
  <c r="O1352" i="2"/>
  <c r="P1352" i="2" s="1"/>
  <c r="O1348" i="2"/>
  <c r="P1348" i="2" s="1"/>
  <c r="O1344" i="2"/>
  <c r="P1344" i="2" s="1"/>
  <c r="O1340" i="2"/>
  <c r="P1340" i="2" s="1"/>
  <c r="O1336" i="2"/>
  <c r="P1336" i="2" s="1"/>
  <c r="O1332" i="2"/>
  <c r="P1332" i="2" s="1"/>
  <c r="O1328" i="2"/>
  <c r="P1328" i="2" s="1"/>
  <c r="O1324" i="2"/>
  <c r="P1324" i="2" s="1"/>
  <c r="O1320" i="2"/>
  <c r="P1320" i="2" s="1"/>
  <c r="O1316" i="2"/>
  <c r="P1316" i="2" s="1"/>
  <c r="O1312" i="2"/>
  <c r="P1312" i="2" s="1"/>
  <c r="O1308" i="2"/>
  <c r="P1308" i="2" s="1"/>
  <c r="O1304" i="2"/>
  <c r="P1304" i="2" s="1"/>
  <c r="O1300" i="2"/>
  <c r="P1300" i="2" s="1"/>
  <c r="O1296" i="2"/>
  <c r="P1296" i="2" s="1"/>
  <c r="O1292" i="2"/>
  <c r="P1292" i="2" s="1"/>
  <c r="O1288" i="2"/>
  <c r="P1288" i="2" s="1"/>
  <c r="O1284" i="2"/>
  <c r="P1284" i="2" s="1"/>
  <c r="O1280" i="2"/>
  <c r="P1280" i="2" s="1"/>
  <c r="O1276" i="2"/>
  <c r="P1276" i="2" s="1"/>
  <c r="O1272" i="2"/>
  <c r="P1272" i="2" s="1"/>
  <c r="O1268" i="2"/>
  <c r="P1268" i="2" s="1"/>
  <c r="O1264" i="2"/>
  <c r="P1264" i="2" s="1"/>
  <c r="O1260" i="2"/>
  <c r="P1260" i="2" s="1"/>
  <c r="O1256" i="2"/>
  <c r="P1256" i="2" s="1"/>
  <c r="O1252" i="2"/>
  <c r="P1252" i="2" s="1"/>
  <c r="O1248" i="2"/>
  <c r="P1248" i="2" s="1"/>
  <c r="O1244" i="2"/>
  <c r="P1244" i="2" s="1"/>
  <c r="O1240" i="2"/>
  <c r="P1240" i="2" s="1"/>
  <c r="O1236" i="2"/>
  <c r="P1236" i="2" s="1"/>
  <c r="O1232" i="2"/>
  <c r="P1232" i="2" s="1"/>
  <c r="O1228" i="2"/>
  <c r="P1228" i="2" s="1"/>
  <c r="O1224" i="2"/>
  <c r="P1224" i="2" s="1"/>
  <c r="O1220" i="2"/>
  <c r="P1220" i="2" s="1"/>
  <c r="O1216" i="2"/>
  <c r="P1216" i="2" s="1"/>
  <c r="O1212" i="2"/>
  <c r="P1212" i="2" s="1"/>
  <c r="O1208" i="2"/>
  <c r="P1208" i="2" s="1"/>
  <c r="O1204" i="2"/>
  <c r="P1204" i="2" s="1"/>
  <c r="O1200" i="2"/>
  <c r="P1200" i="2" s="1"/>
  <c r="O1196" i="2"/>
  <c r="P1196" i="2" s="1"/>
  <c r="O1192" i="2"/>
  <c r="P1192" i="2" s="1"/>
  <c r="O1188" i="2"/>
  <c r="P1188" i="2" s="1"/>
  <c r="O1184" i="2"/>
  <c r="P1184" i="2" s="1"/>
  <c r="O1180" i="2"/>
  <c r="P1180" i="2" s="1"/>
  <c r="O1176" i="2"/>
  <c r="P1176" i="2" s="1"/>
  <c r="O1172" i="2"/>
  <c r="P1172" i="2" s="1"/>
  <c r="O1168" i="2"/>
  <c r="P1168" i="2" s="1"/>
  <c r="O1164" i="2"/>
  <c r="P1164" i="2" s="1"/>
  <c r="O1160" i="2"/>
  <c r="P1160" i="2" s="1"/>
  <c r="O1156" i="2"/>
  <c r="P1156" i="2" s="1"/>
  <c r="O1152" i="2"/>
  <c r="P1152" i="2" s="1"/>
  <c r="O1148" i="2"/>
  <c r="P1148" i="2" s="1"/>
  <c r="O1144" i="2"/>
  <c r="P1144" i="2" s="1"/>
  <c r="O1140" i="2"/>
  <c r="P1140" i="2" s="1"/>
  <c r="O1136" i="2"/>
  <c r="P1136" i="2" s="1"/>
  <c r="O1132" i="2"/>
  <c r="P1132" i="2" s="1"/>
  <c r="O1128" i="2"/>
  <c r="P1128" i="2" s="1"/>
  <c r="O1124" i="2"/>
  <c r="P1124" i="2" s="1"/>
  <c r="O1120" i="2"/>
  <c r="P1120" i="2" s="1"/>
  <c r="O1116" i="2"/>
  <c r="P1116" i="2" s="1"/>
  <c r="O1112" i="2"/>
  <c r="P1112" i="2" s="1"/>
  <c r="O1108" i="2"/>
  <c r="P1108" i="2" s="1"/>
  <c r="O1104" i="2"/>
  <c r="P1104" i="2" s="1"/>
  <c r="O1100" i="2"/>
  <c r="P1100" i="2" s="1"/>
  <c r="O1096" i="2"/>
  <c r="P1096" i="2" s="1"/>
  <c r="O1092" i="2"/>
  <c r="P1092" i="2" s="1"/>
  <c r="O1088" i="2"/>
  <c r="P1088" i="2" s="1"/>
  <c r="O1084" i="2"/>
  <c r="P1084" i="2" s="1"/>
  <c r="O1080" i="2"/>
  <c r="P1080" i="2" s="1"/>
  <c r="O1076" i="2"/>
  <c r="P1076" i="2" s="1"/>
  <c r="O1072" i="2"/>
  <c r="P1072" i="2" s="1"/>
  <c r="O1068" i="2"/>
  <c r="P1068" i="2" s="1"/>
  <c r="O1064" i="2"/>
  <c r="P1064" i="2" s="1"/>
  <c r="O1060" i="2"/>
  <c r="P1060" i="2" s="1"/>
  <c r="O1056" i="2"/>
  <c r="P1056" i="2" s="1"/>
  <c r="O1052" i="2"/>
  <c r="P1052" i="2" s="1"/>
  <c r="O1048" i="2"/>
  <c r="P1048" i="2" s="1"/>
  <c r="O1044" i="2"/>
  <c r="P1044" i="2" s="1"/>
  <c r="O1040" i="2"/>
  <c r="P1040" i="2" s="1"/>
  <c r="O1036" i="2"/>
  <c r="P1036" i="2" s="1"/>
  <c r="O1032" i="2"/>
  <c r="P1032" i="2" s="1"/>
  <c r="O1028" i="2"/>
  <c r="P1028" i="2" s="1"/>
  <c r="O1024" i="2"/>
  <c r="P1024" i="2" s="1"/>
  <c r="O1020" i="2"/>
  <c r="P1020" i="2" s="1"/>
  <c r="O1016" i="2"/>
  <c r="P1016" i="2" s="1"/>
  <c r="O1012" i="2"/>
  <c r="P1012" i="2" s="1"/>
  <c r="O1008" i="2"/>
  <c r="P1008" i="2" s="1"/>
  <c r="O1004" i="2"/>
  <c r="P1004" i="2" s="1"/>
  <c r="O1000" i="2"/>
  <c r="P1000" i="2" s="1"/>
  <c r="O996" i="2"/>
  <c r="P996" i="2" s="1"/>
  <c r="O992" i="2"/>
  <c r="P992" i="2" s="1"/>
  <c r="O988" i="2"/>
  <c r="P988" i="2" s="1"/>
  <c r="O984" i="2"/>
  <c r="P984" i="2" s="1"/>
  <c r="O980" i="2"/>
  <c r="P980" i="2" s="1"/>
  <c r="O976" i="2"/>
  <c r="P976" i="2" s="1"/>
  <c r="O972" i="2"/>
  <c r="P972" i="2" s="1"/>
  <c r="O968" i="2"/>
  <c r="P968" i="2" s="1"/>
  <c r="O964" i="2"/>
  <c r="P964" i="2" s="1"/>
  <c r="O960" i="2"/>
  <c r="P960" i="2" s="1"/>
  <c r="O956" i="2"/>
  <c r="P956" i="2" s="1"/>
  <c r="O952" i="2"/>
  <c r="P952" i="2" s="1"/>
  <c r="O948" i="2"/>
  <c r="P948" i="2" s="1"/>
  <c r="O944" i="2"/>
  <c r="P944" i="2" s="1"/>
  <c r="O940" i="2"/>
  <c r="P940" i="2" s="1"/>
  <c r="O936" i="2"/>
  <c r="P936" i="2" s="1"/>
  <c r="O932" i="2"/>
  <c r="P932" i="2" s="1"/>
  <c r="O928" i="2"/>
  <c r="P928" i="2" s="1"/>
  <c r="O924" i="2"/>
  <c r="P924" i="2" s="1"/>
  <c r="O920" i="2"/>
  <c r="P920" i="2" s="1"/>
  <c r="O916" i="2"/>
  <c r="P916" i="2" s="1"/>
  <c r="O912" i="2"/>
  <c r="P912" i="2" s="1"/>
  <c r="O908" i="2"/>
  <c r="P908" i="2" s="1"/>
  <c r="O904" i="2"/>
  <c r="P904" i="2" s="1"/>
  <c r="O900" i="2"/>
  <c r="P900" i="2" s="1"/>
  <c r="O896" i="2"/>
  <c r="P896" i="2" s="1"/>
  <c r="O892" i="2"/>
  <c r="P892" i="2" s="1"/>
  <c r="O888" i="2"/>
  <c r="P888" i="2" s="1"/>
  <c r="O884" i="2"/>
  <c r="P884" i="2" s="1"/>
  <c r="O880" i="2"/>
  <c r="P880" i="2" s="1"/>
  <c r="O876" i="2"/>
  <c r="P876" i="2" s="1"/>
  <c r="O872" i="2"/>
  <c r="P872" i="2" s="1"/>
  <c r="O868" i="2"/>
  <c r="P868" i="2" s="1"/>
  <c r="O864" i="2"/>
  <c r="P864" i="2" s="1"/>
  <c r="O860" i="2"/>
  <c r="P860" i="2" s="1"/>
  <c r="O856" i="2"/>
  <c r="P856" i="2" s="1"/>
  <c r="O852" i="2"/>
  <c r="P852" i="2" s="1"/>
  <c r="O848" i="2"/>
  <c r="P848" i="2" s="1"/>
  <c r="O844" i="2"/>
  <c r="P844" i="2" s="1"/>
  <c r="O840" i="2"/>
  <c r="P840" i="2" s="1"/>
  <c r="O836" i="2"/>
  <c r="P836" i="2" s="1"/>
  <c r="O832" i="2"/>
  <c r="P832" i="2" s="1"/>
  <c r="O828" i="2"/>
  <c r="P828" i="2" s="1"/>
  <c r="O824" i="2"/>
  <c r="P824" i="2" s="1"/>
  <c r="O820" i="2"/>
  <c r="P820" i="2" s="1"/>
  <c r="O816" i="2"/>
  <c r="P816" i="2" s="1"/>
  <c r="O812" i="2"/>
  <c r="P812" i="2" s="1"/>
  <c r="O808" i="2"/>
  <c r="P808" i="2" s="1"/>
  <c r="O804" i="2"/>
  <c r="P804" i="2" s="1"/>
  <c r="O800" i="2"/>
  <c r="P800" i="2" s="1"/>
  <c r="O796" i="2"/>
  <c r="P796" i="2" s="1"/>
  <c r="O792" i="2"/>
  <c r="P792" i="2" s="1"/>
  <c r="O788" i="2"/>
  <c r="P788" i="2" s="1"/>
  <c r="O784" i="2"/>
  <c r="P784" i="2" s="1"/>
  <c r="O780" i="2"/>
  <c r="P780" i="2" s="1"/>
  <c r="O776" i="2"/>
  <c r="P776" i="2" s="1"/>
  <c r="O772" i="2"/>
  <c r="P772" i="2" s="1"/>
  <c r="O768" i="2"/>
  <c r="P768" i="2" s="1"/>
  <c r="O764" i="2"/>
  <c r="P764" i="2" s="1"/>
  <c r="O760" i="2"/>
  <c r="P760" i="2" s="1"/>
  <c r="O756" i="2"/>
  <c r="P756" i="2" s="1"/>
  <c r="O752" i="2"/>
  <c r="P752" i="2" s="1"/>
  <c r="O748" i="2"/>
  <c r="P748" i="2" s="1"/>
  <c r="O744" i="2"/>
  <c r="P744" i="2" s="1"/>
  <c r="O740" i="2"/>
  <c r="P740" i="2" s="1"/>
  <c r="O736" i="2"/>
  <c r="P736" i="2" s="1"/>
  <c r="O732" i="2"/>
  <c r="P732" i="2" s="1"/>
  <c r="O728" i="2"/>
  <c r="P728" i="2" s="1"/>
  <c r="O724" i="2"/>
  <c r="P724" i="2" s="1"/>
  <c r="O720" i="2"/>
  <c r="P720" i="2" s="1"/>
  <c r="O716" i="2"/>
  <c r="P716" i="2" s="1"/>
  <c r="O712" i="2"/>
  <c r="P712" i="2" s="1"/>
  <c r="O708" i="2"/>
  <c r="P708" i="2" s="1"/>
  <c r="O704" i="2"/>
  <c r="P704" i="2" s="1"/>
  <c r="O700" i="2"/>
  <c r="P700" i="2" s="1"/>
  <c r="O696" i="2"/>
  <c r="P696" i="2" s="1"/>
  <c r="O692" i="2"/>
  <c r="P692" i="2" s="1"/>
  <c r="O688" i="2"/>
  <c r="P688" i="2" s="1"/>
  <c r="O684" i="2"/>
  <c r="P684" i="2" s="1"/>
  <c r="O680" i="2"/>
  <c r="P680" i="2" s="1"/>
  <c r="O676" i="2"/>
  <c r="P676" i="2" s="1"/>
  <c r="O672" i="2"/>
  <c r="P672" i="2" s="1"/>
  <c r="O668" i="2"/>
  <c r="P668" i="2" s="1"/>
  <c r="O664" i="2"/>
  <c r="P664" i="2" s="1"/>
  <c r="O660" i="2"/>
  <c r="P660" i="2" s="1"/>
  <c r="O656" i="2"/>
  <c r="P656" i="2" s="1"/>
  <c r="O652" i="2"/>
  <c r="P652" i="2" s="1"/>
  <c r="O648" i="2"/>
  <c r="P648" i="2" s="1"/>
  <c r="O644" i="2"/>
  <c r="P644" i="2" s="1"/>
  <c r="O640" i="2"/>
  <c r="P640" i="2" s="1"/>
  <c r="O636" i="2"/>
  <c r="P636" i="2" s="1"/>
  <c r="O632" i="2"/>
  <c r="P632" i="2" s="1"/>
  <c r="O628" i="2"/>
  <c r="P628" i="2" s="1"/>
  <c r="O624" i="2"/>
  <c r="P624" i="2" s="1"/>
  <c r="O620" i="2"/>
  <c r="P620" i="2" s="1"/>
  <c r="O616" i="2"/>
  <c r="P616" i="2" s="1"/>
  <c r="O612" i="2"/>
  <c r="P612" i="2" s="1"/>
  <c r="O608" i="2"/>
  <c r="P608" i="2" s="1"/>
  <c r="O604" i="2"/>
  <c r="P604" i="2" s="1"/>
  <c r="O600" i="2"/>
  <c r="P600" i="2" s="1"/>
  <c r="O596" i="2"/>
  <c r="P596" i="2" s="1"/>
  <c r="O592" i="2"/>
  <c r="P592" i="2" s="1"/>
  <c r="O588" i="2"/>
  <c r="P588" i="2" s="1"/>
  <c r="O584" i="2"/>
  <c r="P584" i="2" s="1"/>
  <c r="O580" i="2"/>
  <c r="P580" i="2" s="1"/>
  <c r="O576" i="2"/>
  <c r="P576" i="2" s="1"/>
  <c r="O572" i="2"/>
  <c r="P572" i="2" s="1"/>
  <c r="O568" i="2"/>
  <c r="P568" i="2" s="1"/>
  <c r="O564" i="2"/>
  <c r="P564" i="2" s="1"/>
  <c r="O560" i="2"/>
  <c r="P560" i="2" s="1"/>
  <c r="O556" i="2"/>
  <c r="P556" i="2" s="1"/>
  <c r="O552" i="2"/>
  <c r="P552" i="2" s="1"/>
  <c r="O548" i="2"/>
  <c r="P548" i="2" s="1"/>
  <c r="O544" i="2"/>
  <c r="P544" i="2" s="1"/>
  <c r="O540" i="2"/>
  <c r="P540" i="2" s="1"/>
  <c r="O536" i="2"/>
  <c r="P536" i="2" s="1"/>
  <c r="O532" i="2"/>
  <c r="P532" i="2" s="1"/>
  <c r="O528" i="2"/>
  <c r="P528" i="2" s="1"/>
  <c r="O524" i="2"/>
  <c r="P524" i="2" s="1"/>
  <c r="O520" i="2"/>
  <c r="P520" i="2" s="1"/>
  <c r="O516" i="2"/>
  <c r="P516" i="2" s="1"/>
  <c r="O508" i="2"/>
  <c r="P508" i="2" s="1"/>
  <c r="O496" i="2"/>
  <c r="P496" i="2" s="1"/>
  <c r="O488" i="2"/>
  <c r="P488" i="2" s="1"/>
  <c r="O480" i="2"/>
  <c r="P480" i="2" s="1"/>
  <c r="O468" i="2"/>
  <c r="P468" i="2" s="1"/>
  <c r="O456" i="2"/>
  <c r="P456" i="2" s="1"/>
  <c r="O440" i="2"/>
  <c r="P440" i="2" s="1"/>
  <c r="O432" i="2"/>
  <c r="P432" i="2" s="1"/>
  <c r="O416" i="2"/>
  <c r="P416" i="2" s="1"/>
  <c r="O404" i="2"/>
  <c r="P404" i="2" s="1"/>
  <c r="O384" i="2"/>
  <c r="P384" i="2" s="1"/>
  <c r="O380" i="2"/>
  <c r="P380" i="2" s="1"/>
  <c r="O368" i="2"/>
  <c r="P368" i="2" s="1"/>
  <c r="O356" i="2"/>
  <c r="P356" i="2" s="1"/>
  <c r="O352" i="2"/>
  <c r="P352" i="2" s="1"/>
  <c r="O344" i="2"/>
  <c r="P344" i="2" s="1"/>
  <c r="O336" i="2"/>
  <c r="P336" i="2" s="1"/>
  <c r="O328" i="2"/>
  <c r="P328" i="2" s="1"/>
  <c r="O320" i="2"/>
  <c r="P320" i="2" s="1"/>
  <c r="O308" i="2"/>
  <c r="P308" i="2" s="1"/>
  <c r="O300" i="2"/>
  <c r="P300" i="2" s="1"/>
  <c r="O292" i="2"/>
  <c r="P292" i="2" s="1"/>
  <c r="O288" i="2"/>
  <c r="P288" i="2" s="1"/>
  <c r="O280" i="2"/>
  <c r="P280" i="2" s="1"/>
  <c r="O272" i="2"/>
  <c r="P272" i="2" s="1"/>
  <c r="O260" i="2"/>
  <c r="P260" i="2" s="1"/>
  <c r="O248" i="2"/>
  <c r="P248" i="2" s="1"/>
  <c r="O240" i="2"/>
  <c r="P240" i="2" s="1"/>
  <c r="O228" i="2"/>
  <c r="P228" i="2" s="1"/>
  <c r="O220" i="2"/>
  <c r="P220" i="2" s="1"/>
  <c r="O212" i="2"/>
  <c r="P212" i="2" s="1"/>
  <c r="O200" i="2"/>
  <c r="P200" i="2" s="1"/>
  <c r="O184" i="2"/>
  <c r="P184" i="2" s="1"/>
  <c r="O176" i="2"/>
  <c r="P176" i="2" s="1"/>
  <c r="O152" i="2"/>
  <c r="P152" i="2" s="1"/>
  <c r="O148" i="2"/>
  <c r="P148" i="2" s="1"/>
  <c r="O144" i="2"/>
  <c r="P144" i="2" s="1"/>
  <c r="O136" i="2"/>
  <c r="P136" i="2" s="1"/>
  <c r="O116" i="2"/>
  <c r="P116" i="2" s="1"/>
  <c r="O100" i="2"/>
  <c r="P100" i="2" s="1"/>
  <c r="O88" i="2"/>
  <c r="P88" i="2" s="1"/>
  <c r="O80" i="2"/>
  <c r="P80" i="2" s="1"/>
  <c r="O76" i="2"/>
  <c r="P76" i="2" s="1"/>
  <c r="O64" i="2"/>
  <c r="P64" i="2" s="1"/>
  <c r="O52" i="2"/>
  <c r="P52" i="2" s="1"/>
  <c r="O32" i="2"/>
  <c r="P32" i="2" s="1"/>
  <c r="O24" i="2"/>
  <c r="P24" i="2" s="1"/>
  <c r="O12" i="2"/>
  <c r="P12" i="2" s="1"/>
  <c r="N1766" i="2"/>
  <c r="O1762" i="2"/>
  <c r="P1762" i="2" s="1"/>
  <c r="N1758" i="2"/>
  <c r="O1754" i="2"/>
  <c r="P1754" i="2" s="1"/>
  <c r="N1750" i="2"/>
  <c r="O1746" i="2"/>
  <c r="P1746" i="2" s="1"/>
  <c r="N1742" i="2"/>
  <c r="O1738" i="2"/>
  <c r="P1738" i="2" s="1"/>
  <c r="N1734" i="2"/>
  <c r="O1730" i="2"/>
  <c r="P1730" i="2" s="1"/>
  <c r="N1726" i="2"/>
  <c r="O1722" i="2"/>
  <c r="P1722" i="2" s="1"/>
  <c r="N1718" i="2"/>
  <c r="O1714" i="2"/>
  <c r="P1714" i="2" s="1"/>
  <c r="N1710" i="2"/>
  <c r="O1706" i="2"/>
  <c r="P1706" i="2" s="1"/>
  <c r="N1702" i="2"/>
  <c r="O1698" i="2"/>
  <c r="P1698" i="2" s="1"/>
  <c r="N1694" i="2"/>
  <c r="O1690" i="2"/>
  <c r="P1690" i="2" s="1"/>
  <c r="N1686" i="2"/>
  <c r="O1682" i="2"/>
  <c r="P1682" i="2" s="1"/>
  <c r="N1678" i="2"/>
  <c r="O1674" i="2"/>
  <c r="P1674" i="2" s="1"/>
  <c r="N1670" i="2"/>
  <c r="O1666" i="2"/>
  <c r="P1666" i="2" s="1"/>
  <c r="N1662" i="2"/>
  <c r="O1658" i="2"/>
  <c r="P1658" i="2" s="1"/>
  <c r="N1654" i="2"/>
  <c r="O1650" i="2"/>
  <c r="P1650" i="2" s="1"/>
  <c r="N1646" i="2"/>
  <c r="O1642" i="2"/>
  <c r="P1642" i="2" s="1"/>
  <c r="N1638" i="2"/>
  <c r="O1634" i="2"/>
  <c r="P1634" i="2" s="1"/>
  <c r="N1630" i="2"/>
  <c r="O1626" i="2"/>
  <c r="P1626" i="2" s="1"/>
  <c r="N1622" i="2"/>
  <c r="O1618" i="2"/>
  <c r="P1618" i="2" s="1"/>
  <c r="N1614" i="2"/>
  <c r="O1610" i="2"/>
  <c r="P1610" i="2" s="1"/>
  <c r="N1606" i="2"/>
  <c r="O1602" i="2"/>
  <c r="P1602" i="2" s="1"/>
  <c r="N1598" i="2"/>
  <c r="O1594" i="2"/>
  <c r="P1594" i="2" s="1"/>
  <c r="N1590" i="2"/>
  <c r="O1586" i="2"/>
  <c r="P1586" i="2" s="1"/>
  <c r="N1582" i="2"/>
  <c r="O1578" i="2"/>
  <c r="P1578" i="2" s="1"/>
  <c r="N1574" i="2"/>
  <c r="O1570" i="2"/>
  <c r="P1570" i="2" s="1"/>
  <c r="N1566" i="2"/>
  <c r="O1562" i="2"/>
  <c r="P1562" i="2" s="1"/>
  <c r="N1558" i="2"/>
  <c r="O1554" i="2"/>
  <c r="P1554" i="2" s="1"/>
  <c r="N1550" i="2"/>
  <c r="O1546" i="2"/>
  <c r="P1546" i="2" s="1"/>
  <c r="N1542" i="2"/>
  <c r="O1538" i="2"/>
  <c r="P1538" i="2" s="1"/>
  <c r="N1534" i="2"/>
  <c r="O1530" i="2"/>
  <c r="P1530" i="2" s="1"/>
  <c r="N1526" i="2"/>
  <c r="O1522" i="2"/>
  <c r="P1522" i="2" s="1"/>
  <c r="N1518" i="2"/>
  <c r="O1514" i="2"/>
  <c r="P1514" i="2" s="1"/>
  <c r="N1510" i="2"/>
  <c r="O1506" i="2"/>
  <c r="P1506" i="2" s="1"/>
  <c r="N1502" i="2"/>
  <c r="O1498" i="2"/>
  <c r="P1498" i="2" s="1"/>
  <c r="N1494" i="2"/>
  <c r="O1490" i="2"/>
  <c r="P1490" i="2" s="1"/>
  <c r="N1486" i="2"/>
  <c r="O1482" i="2"/>
  <c r="P1482" i="2" s="1"/>
  <c r="N1478" i="2"/>
  <c r="O1474" i="2"/>
  <c r="P1474" i="2" s="1"/>
  <c r="N1470" i="2"/>
  <c r="O1466" i="2"/>
  <c r="P1466" i="2" s="1"/>
  <c r="N1462" i="2"/>
  <c r="O1458" i="2"/>
  <c r="P1458" i="2" s="1"/>
  <c r="N1454" i="2"/>
  <c r="O1450" i="2"/>
  <c r="P1450" i="2" s="1"/>
  <c r="N1446" i="2"/>
  <c r="O1442" i="2"/>
  <c r="P1442" i="2" s="1"/>
  <c r="N1438" i="2"/>
  <c r="O1434" i="2"/>
  <c r="P1434" i="2" s="1"/>
  <c r="N1430" i="2"/>
  <c r="O1426" i="2"/>
  <c r="P1426" i="2" s="1"/>
  <c r="N1422" i="2"/>
  <c r="O1418" i="2"/>
  <c r="P1418" i="2" s="1"/>
  <c r="N1414" i="2"/>
  <c r="O1410" i="2"/>
  <c r="P1410" i="2" s="1"/>
  <c r="N1406" i="2"/>
  <c r="O1402" i="2"/>
  <c r="P1402" i="2" s="1"/>
  <c r="N1398" i="2"/>
  <c r="O1394" i="2"/>
  <c r="P1394" i="2" s="1"/>
  <c r="N1390" i="2"/>
  <c r="O1386" i="2"/>
  <c r="P1386" i="2" s="1"/>
  <c r="N1382" i="2"/>
  <c r="O1378" i="2"/>
  <c r="P1378" i="2" s="1"/>
  <c r="N1374" i="2"/>
  <c r="O1370" i="2"/>
  <c r="P1370" i="2" s="1"/>
  <c r="N1366" i="2"/>
  <c r="O1362" i="2"/>
  <c r="P1362" i="2" s="1"/>
  <c r="N1358" i="2"/>
  <c r="O1354" i="2"/>
  <c r="P1354" i="2" s="1"/>
  <c r="N1350" i="2"/>
  <c r="O1346" i="2"/>
  <c r="P1346" i="2" s="1"/>
  <c r="N1342" i="2"/>
  <c r="O1338" i="2"/>
  <c r="P1338" i="2" s="1"/>
  <c r="N1334" i="2"/>
  <c r="O1330" i="2"/>
  <c r="P1330" i="2" s="1"/>
  <c r="N1326" i="2"/>
  <c r="O1322" i="2"/>
  <c r="P1322" i="2" s="1"/>
  <c r="N1318" i="2"/>
  <c r="O1314" i="2"/>
  <c r="P1314" i="2" s="1"/>
  <c r="N1310" i="2"/>
  <c r="O1306" i="2"/>
  <c r="P1306" i="2" s="1"/>
  <c r="N1302" i="2"/>
  <c r="O1298" i="2"/>
  <c r="P1298" i="2" s="1"/>
  <c r="N1294" i="2"/>
  <c r="O1290" i="2"/>
  <c r="P1290" i="2" s="1"/>
  <c r="N1286" i="2"/>
  <c r="O1282" i="2"/>
  <c r="P1282" i="2" s="1"/>
  <c r="N1278" i="2"/>
  <c r="O1274" i="2"/>
  <c r="P1274" i="2" s="1"/>
  <c r="N1270" i="2"/>
  <c r="O1266" i="2"/>
  <c r="P1266" i="2" s="1"/>
  <c r="N1262" i="2"/>
  <c r="O1258" i="2"/>
  <c r="P1258" i="2" s="1"/>
  <c r="N1254" i="2"/>
  <c r="O1250" i="2"/>
  <c r="P1250" i="2" s="1"/>
  <c r="N1246" i="2"/>
  <c r="O1242" i="2"/>
  <c r="P1242" i="2" s="1"/>
  <c r="N1238" i="2"/>
  <c r="O1234" i="2"/>
  <c r="P1234" i="2" s="1"/>
  <c r="N1230" i="2"/>
  <c r="O1226" i="2"/>
  <c r="P1226" i="2" s="1"/>
  <c r="N1222" i="2"/>
  <c r="O1218" i="2"/>
  <c r="P1218" i="2" s="1"/>
  <c r="N1214" i="2"/>
  <c r="O1210" i="2"/>
  <c r="P1210" i="2" s="1"/>
  <c r="N1206" i="2"/>
  <c r="O1202" i="2"/>
  <c r="P1202" i="2" s="1"/>
  <c r="N1198" i="2"/>
  <c r="O1194" i="2"/>
  <c r="P1194" i="2" s="1"/>
  <c r="N1190" i="2"/>
  <c r="O1186" i="2"/>
  <c r="P1186" i="2" s="1"/>
  <c r="N1182" i="2"/>
  <c r="O1178" i="2"/>
  <c r="P1178" i="2" s="1"/>
  <c r="N1174" i="2"/>
  <c r="O1170" i="2"/>
  <c r="P1170" i="2" s="1"/>
  <c r="N1166" i="2"/>
  <c r="O1162" i="2"/>
  <c r="P1162" i="2" s="1"/>
  <c r="N1158" i="2"/>
  <c r="O1154" i="2"/>
  <c r="P1154" i="2" s="1"/>
  <c r="N1150" i="2"/>
  <c r="O1146" i="2"/>
  <c r="P1146" i="2" s="1"/>
  <c r="N1142" i="2"/>
  <c r="O1138" i="2"/>
  <c r="P1138" i="2" s="1"/>
  <c r="N1134" i="2"/>
  <c r="O1130" i="2"/>
  <c r="P1130" i="2" s="1"/>
  <c r="N1126" i="2"/>
  <c r="O1122" i="2"/>
  <c r="P1122" i="2" s="1"/>
  <c r="N1118" i="2"/>
  <c r="O1114" i="2"/>
  <c r="P1114" i="2" s="1"/>
  <c r="N1110" i="2"/>
  <c r="O1106" i="2"/>
  <c r="P1106" i="2" s="1"/>
  <c r="N1102" i="2"/>
  <c r="O1098" i="2"/>
  <c r="P1098" i="2" s="1"/>
  <c r="N1094" i="2"/>
  <c r="O1090" i="2"/>
  <c r="P1090" i="2" s="1"/>
  <c r="N1086" i="2"/>
  <c r="O1082" i="2"/>
  <c r="P1082" i="2" s="1"/>
  <c r="N1078" i="2"/>
  <c r="O1074" i="2"/>
  <c r="P1074" i="2" s="1"/>
  <c r="N1070" i="2"/>
  <c r="O1066" i="2"/>
  <c r="P1066" i="2" s="1"/>
  <c r="N1062" i="2"/>
  <c r="O1058" i="2"/>
  <c r="P1058" i="2" s="1"/>
  <c r="N1054" i="2"/>
  <c r="O1050" i="2"/>
  <c r="P1050" i="2" s="1"/>
  <c r="N1046" i="2"/>
  <c r="O1042" i="2"/>
  <c r="P1042" i="2" s="1"/>
  <c r="N1038" i="2"/>
  <c r="O1034" i="2"/>
  <c r="P1034" i="2" s="1"/>
  <c r="N1030" i="2"/>
  <c r="O1026" i="2"/>
  <c r="P1026" i="2" s="1"/>
  <c r="N1022" i="2"/>
  <c r="O1018" i="2"/>
  <c r="P1018" i="2" s="1"/>
  <c r="N1014" i="2"/>
  <c r="O1010" i="2"/>
  <c r="P1010" i="2" s="1"/>
  <c r="N1006" i="2"/>
  <c r="O1002" i="2"/>
  <c r="P1002" i="2" s="1"/>
  <c r="N998" i="2"/>
  <c r="O994" i="2"/>
  <c r="P994" i="2" s="1"/>
  <c r="N990" i="2"/>
  <c r="O986" i="2"/>
  <c r="P986" i="2" s="1"/>
  <c r="N982" i="2"/>
  <c r="O978" i="2"/>
  <c r="P978" i="2" s="1"/>
  <c r="N974" i="2"/>
  <c r="O970" i="2"/>
  <c r="P970" i="2" s="1"/>
  <c r="N966" i="2"/>
  <c r="O962" i="2"/>
  <c r="P962" i="2" s="1"/>
  <c r="N958" i="2"/>
  <c r="O954" i="2"/>
  <c r="P954" i="2" s="1"/>
  <c r="N950" i="2"/>
  <c r="O946" i="2"/>
  <c r="P946" i="2" s="1"/>
  <c r="N942" i="2"/>
  <c r="O938" i="2"/>
  <c r="P938" i="2" s="1"/>
  <c r="N934" i="2"/>
  <c r="O930" i="2"/>
  <c r="P930" i="2" s="1"/>
  <c r="N926" i="2"/>
  <c r="O922" i="2"/>
  <c r="P922" i="2" s="1"/>
  <c r="N918" i="2"/>
  <c r="O914" i="2"/>
  <c r="P914" i="2" s="1"/>
  <c r="N910" i="2"/>
  <c r="O906" i="2"/>
  <c r="P906" i="2" s="1"/>
  <c r="N902" i="2"/>
  <c r="O898" i="2"/>
  <c r="P898" i="2" s="1"/>
  <c r="N894" i="2"/>
  <c r="O890" i="2"/>
  <c r="P890" i="2" s="1"/>
  <c r="N886" i="2"/>
  <c r="O882" i="2"/>
  <c r="P882" i="2" s="1"/>
  <c r="N878" i="2"/>
  <c r="O874" i="2"/>
  <c r="P874" i="2" s="1"/>
  <c r="N870" i="2"/>
  <c r="O866" i="2"/>
  <c r="P866" i="2" s="1"/>
  <c r="N862" i="2"/>
  <c r="O858" i="2"/>
  <c r="P858" i="2" s="1"/>
  <c r="N854" i="2"/>
  <c r="O850" i="2"/>
  <c r="P850" i="2" s="1"/>
  <c r="N846" i="2"/>
  <c r="O842" i="2"/>
  <c r="P842" i="2" s="1"/>
  <c r="N838" i="2"/>
  <c r="O834" i="2"/>
  <c r="P834" i="2" s="1"/>
  <c r="N830" i="2"/>
  <c r="O826" i="2"/>
  <c r="P826" i="2" s="1"/>
  <c r="N822" i="2"/>
  <c r="O818" i="2"/>
  <c r="P818" i="2" s="1"/>
  <c r="N814" i="2"/>
  <c r="O810" i="2"/>
  <c r="P810" i="2" s="1"/>
  <c r="N806" i="2"/>
  <c r="O802" i="2"/>
  <c r="P802" i="2" s="1"/>
  <c r="N798" i="2"/>
  <c r="O794" i="2"/>
  <c r="P794" i="2" s="1"/>
  <c r="N790" i="2"/>
  <c r="O786" i="2"/>
  <c r="P786" i="2" s="1"/>
  <c r="N782" i="2"/>
  <c r="O778" i="2"/>
  <c r="P778" i="2" s="1"/>
  <c r="N774" i="2"/>
  <c r="O770" i="2"/>
  <c r="P770" i="2" s="1"/>
  <c r="N766" i="2"/>
  <c r="O762" i="2"/>
  <c r="P762" i="2" s="1"/>
  <c r="N758" i="2"/>
  <c r="O754" i="2"/>
  <c r="P754" i="2" s="1"/>
  <c r="N750" i="2"/>
  <c r="O746" i="2"/>
  <c r="P746" i="2" s="1"/>
  <c r="N742" i="2"/>
  <c r="O738" i="2"/>
  <c r="P738" i="2" s="1"/>
  <c r="N734" i="2"/>
  <c r="O730" i="2"/>
  <c r="P730" i="2" s="1"/>
  <c r="N726" i="2"/>
  <c r="O722" i="2"/>
  <c r="P722" i="2" s="1"/>
  <c r="N718" i="2"/>
  <c r="O714" i="2"/>
  <c r="P714" i="2" s="1"/>
  <c r="N710" i="2"/>
  <c r="O706" i="2"/>
  <c r="P706" i="2" s="1"/>
  <c r="N702" i="2"/>
  <c r="O698" i="2"/>
  <c r="P698" i="2" s="1"/>
  <c r="N694" i="2"/>
  <c r="O690" i="2"/>
  <c r="P690" i="2" s="1"/>
  <c r="N686" i="2"/>
  <c r="O682" i="2"/>
  <c r="P682" i="2" s="1"/>
  <c r="N678" i="2"/>
  <c r="O674" i="2"/>
  <c r="P674" i="2" s="1"/>
  <c r="N670" i="2"/>
  <c r="O666" i="2"/>
  <c r="P666" i="2" s="1"/>
  <c r="N662" i="2"/>
  <c r="O658" i="2"/>
  <c r="P658" i="2" s="1"/>
  <c r="N654" i="2"/>
  <c r="O650" i="2"/>
  <c r="P650" i="2" s="1"/>
  <c r="N646" i="2"/>
  <c r="O642" i="2"/>
  <c r="P642" i="2" s="1"/>
  <c r="N638" i="2"/>
  <c r="O634" i="2"/>
  <c r="P634" i="2" s="1"/>
  <c r="N630" i="2"/>
  <c r="O626" i="2"/>
  <c r="P626" i="2" s="1"/>
  <c r="N622" i="2"/>
  <c r="O618" i="2"/>
  <c r="P618" i="2" s="1"/>
  <c r="N614" i="2"/>
  <c r="O610" i="2"/>
  <c r="P610" i="2" s="1"/>
  <c r="N606" i="2"/>
  <c r="O602" i="2"/>
  <c r="P602" i="2" s="1"/>
  <c r="N598" i="2"/>
  <c r="O594" i="2"/>
  <c r="P594" i="2" s="1"/>
  <c r="N590" i="2"/>
  <c r="O586" i="2"/>
  <c r="P586" i="2" s="1"/>
  <c r="N582" i="2"/>
  <c r="O578" i="2"/>
  <c r="P578" i="2" s="1"/>
  <c r="N574" i="2"/>
  <c r="O570" i="2"/>
  <c r="P570" i="2" s="1"/>
  <c r="N566" i="2"/>
  <c r="O562" i="2"/>
  <c r="P562" i="2" s="1"/>
  <c r="N558" i="2"/>
  <c r="O554" i="2"/>
  <c r="P554" i="2" s="1"/>
  <c r="N550" i="2"/>
  <c r="O546" i="2"/>
  <c r="P546" i="2" s="1"/>
  <c r="N542" i="2"/>
  <c r="O538" i="2"/>
  <c r="P538" i="2" s="1"/>
  <c r="N534" i="2"/>
  <c r="O530" i="2"/>
  <c r="P530" i="2" s="1"/>
  <c r="N526" i="2"/>
  <c r="O522" i="2"/>
  <c r="P522" i="2" s="1"/>
  <c r="N518" i="2"/>
  <c r="O514" i="2"/>
  <c r="P514" i="2" s="1"/>
  <c r="N510" i="2"/>
  <c r="O506" i="2"/>
  <c r="P506" i="2" s="1"/>
  <c r="N502" i="2"/>
  <c r="O498" i="2"/>
  <c r="P498" i="2" s="1"/>
  <c r="N494" i="2"/>
  <c r="O490" i="2"/>
  <c r="P490" i="2" s="1"/>
  <c r="N486" i="2"/>
  <c r="O482" i="2"/>
  <c r="P482" i="2" s="1"/>
  <c r="N478" i="2"/>
  <c r="O474" i="2"/>
  <c r="P474" i="2" s="1"/>
  <c r="N470" i="2"/>
  <c r="O466" i="2"/>
  <c r="P466" i="2" s="1"/>
  <c r="N462" i="2"/>
  <c r="O458" i="2"/>
  <c r="P458" i="2" s="1"/>
  <c r="N454" i="2"/>
  <c r="O450" i="2"/>
  <c r="P450" i="2" s="1"/>
  <c r="N446" i="2"/>
  <c r="O442" i="2"/>
  <c r="P442" i="2" s="1"/>
  <c r="N438" i="2"/>
  <c r="O434" i="2"/>
  <c r="P434" i="2" s="1"/>
  <c r="N430" i="2"/>
  <c r="O426" i="2"/>
  <c r="P426" i="2" s="1"/>
  <c r="N422" i="2"/>
  <c r="O418" i="2"/>
  <c r="P418" i="2" s="1"/>
  <c r="N414" i="2"/>
  <c r="O410" i="2"/>
  <c r="P410" i="2" s="1"/>
  <c r="N406" i="2"/>
  <c r="O402" i="2"/>
  <c r="P402" i="2" s="1"/>
  <c r="N398" i="2"/>
  <c r="O394" i="2"/>
  <c r="P394" i="2" s="1"/>
  <c r="N390" i="2"/>
  <c r="O386" i="2"/>
  <c r="P386" i="2" s="1"/>
  <c r="N382" i="2"/>
  <c r="O378" i="2"/>
  <c r="P378" i="2" s="1"/>
  <c r="N374" i="2"/>
  <c r="O370" i="2"/>
  <c r="P370" i="2" s="1"/>
  <c r="N366" i="2"/>
  <c r="O362" i="2"/>
  <c r="P362" i="2" s="1"/>
  <c r="N358" i="2"/>
  <c r="O354" i="2"/>
  <c r="P354" i="2" s="1"/>
  <c r="N350" i="2"/>
  <c r="O346" i="2"/>
  <c r="P346" i="2" s="1"/>
  <c r="N342" i="2"/>
  <c r="O338" i="2"/>
  <c r="P338" i="2" s="1"/>
  <c r="N334" i="2"/>
  <c r="O330" i="2"/>
  <c r="P330" i="2" s="1"/>
  <c r="N326" i="2"/>
  <c r="O322" i="2"/>
  <c r="P322" i="2" s="1"/>
  <c r="N318" i="2"/>
  <c r="O314" i="2"/>
  <c r="P314" i="2" s="1"/>
  <c r="N310" i="2"/>
  <c r="O306" i="2"/>
  <c r="P306" i="2" s="1"/>
  <c r="N302" i="2"/>
  <c r="O298" i="2"/>
  <c r="P298" i="2" s="1"/>
  <c r="N294" i="2"/>
  <c r="O290" i="2"/>
  <c r="P290" i="2" s="1"/>
  <c r="N286" i="2"/>
  <c r="O282" i="2"/>
  <c r="P282" i="2" s="1"/>
  <c r="N278" i="2"/>
  <c r="O274" i="2"/>
  <c r="P274" i="2" s="1"/>
  <c r="N270" i="2"/>
  <c r="O266" i="2"/>
  <c r="P266" i="2" s="1"/>
  <c r="N262" i="2"/>
  <c r="O258" i="2"/>
  <c r="P258" i="2" s="1"/>
  <c r="N254" i="2"/>
  <c r="O250" i="2"/>
  <c r="P250" i="2" s="1"/>
  <c r="N246" i="2"/>
  <c r="O242" i="2"/>
  <c r="P242" i="2" s="1"/>
  <c r="N238" i="2"/>
  <c r="O234" i="2"/>
  <c r="P234" i="2" s="1"/>
  <c r="N230" i="2"/>
  <c r="O226" i="2"/>
  <c r="P226" i="2" s="1"/>
  <c r="N222" i="2"/>
  <c r="O218" i="2"/>
  <c r="P218" i="2" s="1"/>
  <c r="N214" i="2"/>
  <c r="O210" i="2"/>
  <c r="P210" i="2" s="1"/>
  <c r="N206" i="2"/>
  <c r="O202" i="2"/>
  <c r="P202" i="2" s="1"/>
  <c r="N198" i="2"/>
  <c r="O194" i="2"/>
  <c r="P194" i="2" s="1"/>
  <c r="N190" i="2"/>
  <c r="O186" i="2"/>
  <c r="P186" i="2" s="1"/>
  <c r="N182" i="2"/>
  <c r="O178" i="2"/>
  <c r="P178" i="2" s="1"/>
  <c r="N174" i="2"/>
  <c r="O170" i="2"/>
  <c r="P170" i="2" s="1"/>
  <c r="N166" i="2"/>
  <c r="O162" i="2"/>
  <c r="P162" i="2" s="1"/>
  <c r="N158" i="2"/>
  <c r="O154" i="2"/>
  <c r="P154" i="2" s="1"/>
  <c r="N150" i="2"/>
  <c r="O146" i="2"/>
  <c r="P146" i="2" s="1"/>
  <c r="N142" i="2"/>
  <c r="O138" i="2"/>
  <c r="P138" i="2" s="1"/>
  <c r="N134" i="2"/>
  <c r="O130" i="2"/>
  <c r="P130" i="2" s="1"/>
  <c r="N126" i="2"/>
  <c r="O122" i="2"/>
  <c r="P122" i="2" s="1"/>
  <c r="N118" i="2"/>
  <c r="O114" i="2"/>
  <c r="P114" i="2" s="1"/>
  <c r="N110" i="2"/>
  <c r="O106" i="2"/>
  <c r="P106" i="2" s="1"/>
  <c r="N102" i="2"/>
  <c r="O98" i="2"/>
  <c r="P98" i="2" s="1"/>
  <c r="N94" i="2"/>
  <c r="O90" i="2"/>
  <c r="P90" i="2" s="1"/>
  <c r="N86" i="2"/>
  <c r="O82" i="2"/>
  <c r="P82" i="2" s="1"/>
  <c r="N78" i="2"/>
  <c r="O74" i="2"/>
  <c r="P74" i="2" s="1"/>
  <c r="N70" i="2"/>
  <c r="O66" i="2"/>
  <c r="P66" i="2" s="1"/>
  <c r="N62" i="2"/>
  <c r="O58" i="2"/>
  <c r="P58" i="2" s="1"/>
  <c r="N54" i="2"/>
  <c r="O50" i="2"/>
  <c r="P50" i="2" s="1"/>
  <c r="N46" i="2"/>
  <c r="O42" i="2"/>
  <c r="P42" i="2" s="1"/>
  <c r="N38" i="2"/>
  <c r="O34" i="2"/>
  <c r="P34" i="2" s="1"/>
  <c r="N30" i="2"/>
  <c r="O26" i="2"/>
  <c r="P26" i="2" s="1"/>
  <c r="N22" i="2"/>
  <c r="O18" i="2"/>
  <c r="P18" i="2" s="1"/>
  <c r="N14" i="2"/>
  <c r="O10" i="2"/>
  <c r="P10" i="2" s="1"/>
  <c r="N6" i="2"/>
  <c r="O2" i="2"/>
  <c r="P2" i="2" s="1"/>
  <c r="O512" i="2"/>
  <c r="P512" i="2" s="1"/>
  <c r="O504" i="2"/>
  <c r="P504" i="2" s="1"/>
  <c r="O500" i="2"/>
  <c r="P500" i="2" s="1"/>
  <c r="O492" i="2"/>
  <c r="P492" i="2" s="1"/>
  <c r="O484" i="2"/>
  <c r="P484" i="2" s="1"/>
  <c r="O476" i="2"/>
  <c r="P476" i="2" s="1"/>
  <c r="O472" i="2"/>
  <c r="P472" i="2" s="1"/>
  <c r="O464" i="2"/>
  <c r="P464" i="2" s="1"/>
  <c r="O460" i="2"/>
  <c r="P460" i="2" s="1"/>
  <c r="O452" i="2"/>
  <c r="P452" i="2" s="1"/>
  <c r="O448" i="2"/>
  <c r="P448" i="2" s="1"/>
  <c r="O444" i="2"/>
  <c r="P444" i="2" s="1"/>
  <c r="O436" i="2"/>
  <c r="P436" i="2" s="1"/>
  <c r="O428" i="2"/>
  <c r="P428" i="2" s="1"/>
  <c r="O424" i="2"/>
  <c r="P424" i="2" s="1"/>
  <c r="O420" i="2"/>
  <c r="P420" i="2" s="1"/>
  <c r="O412" i="2"/>
  <c r="P412" i="2" s="1"/>
  <c r="O408" i="2"/>
  <c r="P408" i="2" s="1"/>
  <c r="O400" i="2"/>
  <c r="P400" i="2" s="1"/>
  <c r="O396" i="2"/>
  <c r="P396" i="2" s="1"/>
  <c r="O392" i="2"/>
  <c r="P392" i="2" s="1"/>
  <c r="O388" i="2"/>
  <c r="P388" i="2" s="1"/>
  <c r="O376" i="2"/>
  <c r="P376" i="2" s="1"/>
  <c r="O372" i="2"/>
  <c r="P372" i="2" s="1"/>
  <c r="O364" i="2"/>
  <c r="P364" i="2" s="1"/>
  <c r="O360" i="2"/>
  <c r="P360" i="2" s="1"/>
  <c r="O348" i="2"/>
  <c r="P348" i="2" s="1"/>
  <c r="O340" i="2"/>
  <c r="P340" i="2" s="1"/>
  <c r="O332" i="2"/>
  <c r="P332" i="2" s="1"/>
  <c r="O324" i="2"/>
  <c r="P324" i="2" s="1"/>
  <c r="O316" i="2"/>
  <c r="P316" i="2" s="1"/>
  <c r="O312" i="2"/>
  <c r="P312" i="2" s="1"/>
  <c r="O304" i="2"/>
  <c r="P304" i="2" s="1"/>
  <c r="O296" i="2"/>
  <c r="P296" i="2" s="1"/>
  <c r="O284" i="2"/>
  <c r="P284" i="2" s="1"/>
  <c r="O276" i="2"/>
  <c r="P276" i="2" s="1"/>
  <c r="O268" i="2"/>
  <c r="P268" i="2" s="1"/>
  <c r="O264" i="2"/>
  <c r="P264" i="2" s="1"/>
  <c r="O256" i="2"/>
  <c r="P256" i="2" s="1"/>
  <c r="O252" i="2"/>
  <c r="P252" i="2" s="1"/>
  <c r="O244" i="2"/>
  <c r="P244" i="2" s="1"/>
  <c r="O236" i="2"/>
  <c r="P236" i="2" s="1"/>
  <c r="O232" i="2"/>
  <c r="P232" i="2" s="1"/>
  <c r="O224" i="2"/>
  <c r="P224" i="2" s="1"/>
  <c r="O216" i="2"/>
  <c r="P216" i="2" s="1"/>
  <c r="O208" i="2"/>
  <c r="P208" i="2" s="1"/>
  <c r="O204" i="2"/>
  <c r="P204" i="2" s="1"/>
  <c r="O196" i="2"/>
  <c r="P196" i="2" s="1"/>
  <c r="O192" i="2"/>
  <c r="P192" i="2" s="1"/>
  <c r="O188" i="2"/>
  <c r="P188" i="2" s="1"/>
  <c r="O180" i="2"/>
  <c r="P180" i="2" s="1"/>
  <c r="O172" i="2"/>
  <c r="P172" i="2" s="1"/>
  <c r="O168" i="2"/>
  <c r="P168" i="2" s="1"/>
  <c r="O164" i="2"/>
  <c r="P164" i="2" s="1"/>
  <c r="O160" i="2"/>
  <c r="P160" i="2" s="1"/>
  <c r="O156" i="2"/>
  <c r="P156" i="2" s="1"/>
  <c r="O140" i="2"/>
  <c r="P140" i="2" s="1"/>
  <c r="O132" i="2"/>
  <c r="P132" i="2" s="1"/>
  <c r="O128" i="2"/>
  <c r="P128" i="2" s="1"/>
  <c r="O124" i="2"/>
  <c r="P124" i="2" s="1"/>
  <c r="O120" i="2"/>
  <c r="P120" i="2" s="1"/>
  <c r="O112" i="2"/>
  <c r="P112" i="2" s="1"/>
  <c r="O108" i="2"/>
  <c r="P108" i="2" s="1"/>
  <c r="O104" i="2"/>
  <c r="P104" i="2" s="1"/>
  <c r="O96" i="2"/>
  <c r="P96" i="2" s="1"/>
  <c r="O92" i="2"/>
  <c r="P92" i="2" s="1"/>
  <c r="O84" i="2"/>
  <c r="P84" i="2" s="1"/>
  <c r="O72" i="2"/>
  <c r="P72" i="2" s="1"/>
  <c r="O68" i="2"/>
  <c r="P68" i="2" s="1"/>
  <c r="O60" i="2"/>
  <c r="P60" i="2" s="1"/>
  <c r="O56" i="2"/>
  <c r="P56" i="2" s="1"/>
  <c r="O48" i="2"/>
  <c r="P48" i="2" s="1"/>
  <c r="O44" i="2"/>
  <c r="P44" i="2" s="1"/>
  <c r="O40" i="2"/>
  <c r="P40" i="2" s="1"/>
  <c r="O36" i="2"/>
  <c r="P36" i="2" s="1"/>
  <c r="O28" i="2"/>
  <c r="P28" i="2" s="1"/>
  <c r="O20" i="2"/>
  <c r="P20" i="2" s="1"/>
  <c r="O16" i="2"/>
  <c r="P16" i="2" s="1"/>
  <c r="O8" i="2"/>
  <c r="P8" i="2" s="1"/>
  <c r="O4" i="2"/>
  <c r="P4" i="2" s="1"/>
  <c r="O9967" i="2"/>
  <c r="P9967" i="2" s="1"/>
  <c r="N9967" i="2"/>
  <c r="N9195" i="2"/>
  <c r="O9195" i="2"/>
  <c r="P9195" i="2" s="1"/>
  <c r="N9175" i="2"/>
  <c r="O9175" i="2"/>
  <c r="P9175" i="2" s="1"/>
  <c r="N9059" i="2"/>
  <c r="O9059" i="2"/>
  <c r="P9059" i="2" s="1"/>
  <c r="N9965" i="2"/>
  <c r="O9965" i="2"/>
  <c r="P9965" i="2" s="1"/>
  <c r="N9961" i="2"/>
  <c r="O9961" i="2"/>
  <c r="P9961" i="2" s="1"/>
  <c r="N9957" i="2"/>
  <c r="O9957" i="2"/>
  <c r="P9957" i="2" s="1"/>
  <c r="N9953" i="2"/>
  <c r="O9953" i="2"/>
  <c r="P9953" i="2" s="1"/>
  <c r="N9949" i="2"/>
  <c r="O9949" i="2"/>
  <c r="P9949" i="2" s="1"/>
  <c r="N9945" i="2"/>
  <c r="O9945" i="2"/>
  <c r="P9945" i="2" s="1"/>
  <c r="N9941" i="2"/>
  <c r="O9941" i="2"/>
  <c r="P9941" i="2" s="1"/>
  <c r="N9937" i="2"/>
  <c r="O9937" i="2"/>
  <c r="P9937" i="2" s="1"/>
  <c r="N9933" i="2"/>
  <c r="O9933" i="2"/>
  <c r="P9933" i="2" s="1"/>
  <c r="N9929" i="2"/>
  <c r="O9929" i="2"/>
  <c r="P9929" i="2" s="1"/>
  <c r="N9925" i="2"/>
  <c r="O9925" i="2"/>
  <c r="P9925" i="2" s="1"/>
  <c r="N9921" i="2"/>
  <c r="O9921" i="2"/>
  <c r="P9921" i="2" s="1"/>
  <c r="N8399" i="2"/>
  <c r="O8399" i="2"/>
  <c r="P8399" i="2" s="1"/>
  <c r="N8395" i="2"/>
  <c r="O8395" i="2"/>
  <c r="P8395" i="2" s="1"/>
  <c r="N8391" i="2"/>
  <c r="O8391" i="2"/>
  <c r="P8391" i="2" s="1"/>
  <c r="N8387" i="2"/>
  <c r="O8387" i="2"/>
  <c r="P8387" i="2" s="1"/>
  <c r="N8383" i="2"/>
  <c r="O8383" i="2"/>
  <c r="P8383" i="2" s="1"/>
  <c r="N8379" i="2"/>
  <c r="O8379" i="2"/>
  <c r="P8379" i="2" s="1"/>
  <c r="N8375" i="2"/>
  <c r="O8375" i="2"/>
  <c r="P8375" i="2" s="1"/>
  <c r="N8371" i="2"/>
  <c r="O8371" i="2"/>
  <c r="P8371" i="2" s="1"/>
  <c r="N8367" i="2"/>
  <c r="O8367" i="2"/>
  <c r="P8367" i="2" s="1"/>
  <c r="N8363" i="2"/>
  <c r="O8363" i="2"/>
  <c r="P8363" i="2" s="1"/>
  <c r="N8359" i="2"/>
  <c r="O8359" i="2"/>
  <c r="P8359" i="2" s="1"/>
  <c r="N8355" i="2"/>
  <c r="O8355" i="2"/>
  <c r="P8355" i="2" s="1"/>
  <c r="N8351" i="2"/>
  <c r="O8351" i="2"/>
  <c r="P8351" i="2" s="1"/>
  <c r="N8347" i="2"/>
  <c r="O8347" i="2"/>
  <c r="P8347" i="2" s="1"/>
  <c r="N8343" i="2"/>
  <c r="O8343" i="2"/>
  <c r="P8343" i="2" s="1"/>
  <c r="N8339" i="2"/>
  <c r="O8339" i="2"/>
  <c r="P8339" i="2" s="1"/>
  <c r="N8335" i="2"/>
  <c r="O8335" i="2"/>
  <c r="P8335" i="2" s="1"/>
  <c r="N8331" i="2"/>
  <c r="O8331" i="2"/>
  <c r="P8331" i="2" s="1"/>
  <c r="N8327" i="2"/>
  <c r="O8327" i="2"/>
  <c r="P8327" i="2" s="1"/>
  <c r="N8323" i="2"/>
  <c r="O8323" i="2"/>
  <c r="P8323" i="2" s="1"/>
  <c r="N8319" i="2"/>
  <c r="O8319" i="2"/>
  <c r="P8319" i="2" s="1"/>
  <c r="N8315" i="2"/>
  <c r="O8315" i="2"/>
  <c r="P8315" i="2" s="1"/>
  <c r="N8311" i="2"/>
  <c r="O8311" i="2"/>
  <c r="P8311" i="2" s="1"/>
  <c r="N8307" i="2"/>
  <c r="O8307" i="2"/>
  <c r="P8307" i="2" s="1"/>
  <c r="N8303" i="2"/>
  <c r="O8303" i="2"/>
  <c r="P8303" i="2" s="1"/>
  <c r="N8299" i="2"/>
  <c r="O8299" i="2"/>
  <c r="P8299" i="2" s="1"/>
  <c r="N8295" i="2"/>
  <c r="O8295" i="2"/>
  <c r="P8295" i="2" s="1"/>
  <c r="N8291" i="2"/>
  <c r="O8291" i="2"/>
  <c r="P8291" i="2" s="1"/>
  <c r="N8287" i="2"/>
  <c r="O8287" i="2"/>
  <c r="P8287" i="2" s="1"/>
  <c r="N8283" i="2"/>
  <c r="O8283" i="2"/>
  <c r="P8283" i="2" s="1"/>
  <c r="N8279" i="2"/>
  <c r="O8279" i="2"/>
  <c r="P8279" i="2" s="1"/>
  <c r="N8275" i="2"/>
  <c r="O8275" i="2"/>
  <c r="P8275" i="2" s="1"/>
  <c r="N8271" i="2"/>
  <c r="O8271" i="2"/>
  <c r="P8271" i="2" s="1"/>
  <c r="N8267" i="2"/>
  <c r="O8267" i="2"/>
  <c r="P8267" i="2" s="1"/>
  <c r="N8263" i="2"/>
  <c r="O8263" i="2"/>
  <c r="P8263" i="2" s="1"/>
  <c r="N8259" i="2"/>
  <c r="O8259" i="2"/>
  <c r="P8259" i="2" s="1"/>
  <c r="N8255" i="2"/>
  <c r="O8255" i="2"/>
  <c r="P8255" i="2" s="1"/>
  <c r="N8251" i="2"/>
  <c r="O8251" i="2"/>
  <c r="P8251" i="2" s="1"/>
  <c r="N8247" i="2"/>
  <c r="O8247" i="2"/>
  <c r="P8247" i="2" s="1"/>
  <c r="N8243" i="2"/>
  <c r="O8243" i="2"/>
  <c r="P8243" i="2" s="1"/>
  <c r="N8239" i="2"/>
  <c r="O8239" i="2"/>
  <c r="P8239" i="2" s="1"/>
  <c r="N8235" i="2"/>
  <c r="O8235" i="2"/>
  <c r="P8235" i="2" s="1"/>
  <c r="N8231" i="2"/>
  <c r="O8231" i="2"/>
  <c r="P8231" i="2" s="1"/>
  <c r="N8227" i="2"/>
  <c r="O8227" i="2"/>
  <c r="P8227" i="2" s="1"/>
  <c r="N8223" i="2"/>
  <c r="O8223" i="2"/>
  <c r="P8223" i="2" s="1"/>
  <c r="N8219" i="2"/>
  <c r="O8219" i="2"/>
  <c r="P8219" i="2" s="1"/>
  <c r="N8215" i="2"/>
  <c r="O8215" i="2"/>
  <c r="P8215" i="2" s="1"/>
  <c r="N8211" i="2"/>
  <c r="O8211" i="2"/>
  <c r="P8211" i="2" s="1"/>
  <c r="N8207" i="2"/>
  <c r="O8207" i="2"/>
  <c r="P8207" i="2" s="1"/>
  <c r="N8203" i="2"/>
  <c r="O8203" i="2"/>
  <c r="P8203" i="2" s="1"/>
  <c r="N8199" i="2"/>
  <c r="O8199" i="2"/>
  <c r="P8199" i="2" s="1"/>
  <c r="N8195" i="2"/>
  <c r="O8195" i="2"/>
  <c r="P8195" i="2" s="1"/>
  <c r="N8191" i="2"/>
  <c r="O8191" i="2"/>
  <c r="P8191" i="2" s="1"/>
  <c r="N8187" i="2"/>
  <c r="O8187" i="2"/>
  <c r="P8187" i="2" s="1"/>
  <c r="N8183" i="2"/>
  <c r="O8183" i="2"/>
  <c r="P8183" i="2" s="1"/>
  <c r="N8179" i="2"/>
  <c r="O8179" i="2"/>
  <c r="P8179" i="2" s="1"/>
  <c r="N8175" i="2"/>
  <c r="O8175" i="2"/>
  <c r="P8175" i="2" s="1"/>
  <c r="N8171" i="2"/>
  <c r="O8171" i="2"/>
  <c r="P8171" i="2" s="1"/>
  <c r="N8167" i="2"/>
  <c r="O8167" i="2"/>
  <c r="P8167" i="2" s="1"/>
  <c r="N8163" i="2"/>
  <c r="O8163" i="2"/>
  <c r="P8163" i="2" s="1"/>
  <c r="N8159" i="2"/>
  <c r="O8159" i="2"/>
  <c r="P8159" i="2" s="1"/>
  <c r="N8155" i="2"/>
  <c r="O8155" i="2"/>
  <c r="P8155" i="2" s="1"/>
  <c r="N8151" i="2"/>
  <c r="O8151" i="2"/>
  <c r="P8151" i="2" s="1"/>
  <c r="N8147" i="2"/>
  <c r="O8147" i="2"/>
  <c r="P8147" i="2" s="1"/>
  <c r="N8143" i="2"/>
  <c r="O8143" i="2"/>
  <c r="P8143" i="2" s="1"/>
  <c r="N8139" i="2"/>
  <c r="O8139" i="2"/>
  <c r="P8139" i="2" s="1"/>
  <c r="N8135" i="2"/>
  <c r="O8135" i="2"/>
  <c r="P8135" i="2" s="1"/>
  <c r="N8131" i="2"/>
  <c r="O8131" i="2"/>
  <c r="P8131" i="2" s="1"/>
  <c r="N8127" i="2"/>
  <c r="O8127" i="2"/>
  <c r="P8127" i="2" s="1"/>
  <c r="N8123" i="2"/>
  <c r="O8123" i="2"/>
  <c r="P8123" i="2" s="1"/>
  <c r="N8119" i="2"/>
  <c r="O8119" i="2"/>
  <c r="P8119" i="2" s="1"/>
  <c r="N8115" i="2"/>
  <c r="O8115" i="2"/>
  <c r="P8115" i="2" s="1"/>
  <c r="N8111" i="2"/>
  <c r="O8111" i="2"/>
  <c r="P8111" i="2" s="1"/>
  <c r="N8107" i="2"/>
  <c r="O8107" i="2"/>
  <c r="P8107" i="2" s="1"/>
  <c r="N8103" i="2"/>
  <c r="O8103" i="2"/>
  <c r="P8103" i="2" s="1"/>
  <c r="N8099" i="2"/>
  <c r="O8099" i="2"/>
  <c r="P8099" i="2" s="1"/>
  <c r="N8095" i="2"/>
  <c r="O8095" i="2"/>
  <c r="P8095" i="2" s="1"/>
  <c r="N8091" i="2"/>
  <c r="O8091" i="2"/>
  <c r="P8091" i="2" s="1"/>
  <c r="N8087" i="2"/>
  <c r="O8087" i="2"/>
  <c r="P8087" i="2" s="1"/>
  <c r="N8083" i="2"/>
  <c r="O8083" i="2"/>
  <c r="P8083" i="2" s="1"/>
  <c r="N8079" i="2"/>
  <c r="O8079" i="2"/>
  <c r="P8079" i="2" s="1"/>
  <c r="N8075" i="2"/>
  <c r="O8075" i="2"/>
  <c r="P8075" i="2" s="1"/>
  <c r="N8071" i="2"/>
  <c r="O8071" i="2"/>
  <c r="P8071" i="2" s="1"/>
  <c r="N8067" i="2"/>
  <c r="O8067" i="2"/>
  <c r="P8067" i="2" s="1"/>
  <c r="N8063" i="2"/>
  <c r="O8063" i="2"/>
  <c r="P8063" i="2" s="1"/>
  <c r="N8059" i="2"/>
  <c r="O8059" i="2"/>
  <c r="P8059" i="2" s="1"/>
  <c r="N8055" i="2"/>
  <c r="O8055" i="2"/>
  <c r="P8055" i="2" s="1"/>
  <c r="N8051" i="2"/>
  <c r="O8051" i="2"/>
  <c r="P8051" i="2" s="1"/>
  <c r="N8047" i="2"/>
  <c r="O8047" i="2"/>
  <c r="P8047" i="2" s="1"/>
  <c r="N8043" i="2"/>
  <c r="O8043" i="2"/>
  <c r="P8043" i="2" s="1"/>
  <c r="N8039" i="2"/>
  <c r="O8039" i="2"/>
  <c r="P8039" i="2" s="1"/>
  <c r="N8035" i="2"/>
  <c r="O8035" i="2"/>
  <c r="P8035" i="2" s="1"/>
  <c r="N8031" i="2"/>
  <c r="O8031" i="2"/>
  <c r="P8031" i="2" s="1"/>
  <c r="N8027" i="2"/>
  <c r="O8027" i="2"/>
  <c r="P8027" i="2" s="1"/>
  <c r="N8023" i="2"/>
  <c r="O8023" i="2"/>
  <c r="P8023" i="2" s="1"/>
  <c r="N8019" i="2"/>
  <c r="O8019" i="2"/>
  <c r="P8019" i="2" s="1"/>
  <c r="N8015" i="2"/>
  <c r="O8015" i="2"/>
  <c r="P8015" i="2" s="1"/>
  <c r="N8011" i="2"/>
  <c r="O8011" i="2"/>
  <c r="P8011" i="2" s="1"/>
  <c r="N8007" i="2"/>
  <c r="O8007" i="2"/>
  <c r="P8007" i="2" s="1"/>
  <c r="N8003" i="2"/>
  <c r="O8003" i="2"/>
  <c r="P8003" i="2" s="1"/>
  <c r="N7999" i="2"/>
  <c r="O7999" i="2"/>
  <c r="P7999" i="2" s="1"/>
  <c r="N7995" i="2"/>
  <c r="O7995" i="2"/>
  <c r="P7995" i="2" s="1"/>
  <c r="N7991" i="2"/>
  <c r="O7991" i="2"/>
  <c r="P7991" i="2" s="1"/>
  <c r="N7987" i="2"/>
  <c r="O7987" i="2"/>
  <c r="P7987" i="2" s="1"/>
  <c r="N7983" i="2"/>
  <c r="O7983" i="2"/>
  <c r="P7983" i="2" s="1"/>
  <c r="N7979" i="2"/>
  <c r="O7979" i="2"/>
  <c r="P7979" i="2" s="1"/>
  <c r="N7975" i="2"/>
  <c r="O7975" i="2"/>
  <c r="P7975" i="2" s="1"/>
  <c r="N7971" i="2"/>
  <c r="O7971" i="2"/>
  <c r="P7971" i="2" s="1"/>
  <c r="N7967" i="2"/>
  <c r="O7967" i="2"/>
  <c r="P7967" i="2" s="1"/>
  <c r="N7963" i="2"/>
  <c r="O7963" i="2"/>
  <c r="P7963" i="2" s="1"/>
  <c r="N7959" i="2"/>
  <c r="O7959" i="2"/>
  <c r="P7959" i="2" s="1"/>
  <c r="N7955" i="2"/>
  <c r="O7955" i="2"/>
  <c r="P7955" i="2" s="1"/>
  <c r="N7951" i="2"/>
  <c r="O7951" i="2"/>
  <c r="P7951" i="2" s="1"/>
  <c r="N7947" i="2"/>
  <c r="O7947" i="2"/>
  <c r="P7947" i="2" s="1"/>
  <c r="N7943" i="2"/>
  <c r="O7943" i="2"/>
  <c r="P7943" i="2" s="1"/>
  <c r="N7939" i="2"/>
  <c r="O7939" i="2"/>
  <c r="P7939" i="2" s="1"/>
  <c r="N7935" i="2"/>
  <c r="O7935" i="2"/>
  <c r="P7935" i="2" s="1"/>
  <c r="N7931" i="2"/>
  <c r="O7931" i="2"/>
  <c r="P7931" i="2" s="1"/>
  <c r="N7927" i="2"/>
  <c r="O7927" i="2"/>
  <c r="P7927" i="2" s="1"/>
  <c r="N7923" i="2"/>
  <c r="O7923" i="2"/>
  <c r="P7923" i="2" s="1"/>
  <c r="N7919" i="2"/>
  <c r="O7919" i="2"/>
  <c r="P7919" i="2" s="1"/>
  <c r="N7915" i="2"/>
  <c r="O7915" i="2"/>
  <c r="P7915" i="2" s="1"/>
  <c r="N7911" i="2"/>
  <c r="O7911" i="2"/>
  <c r="P7911" i="2" s="1"/>
  <c r="N7907" i="2"/>
  <c r="O7907" i="2"/>
  <c r="P7907" i="2" s="1"/>
  <c r="N7903" i="2"/>
  <c r="O7903" i="2"/>
  <c r="P7903" i="2" s="1"/>
  <c r="N7899" i="2"/>
  <c r="O7899" i="2"/>
  <c r="P7899" i="2" s="1"/>
  <c r="N7895" i="2"/>
  <c r="O7895" i="2"/>
  <c r="P7895" i="2" s="1"/>
  <c r="N7891" i="2"/>
  <c r="O7891" i="2"/>
  <c r="P7891" i="2" s="1"/>
  <c r="N7887" i="2"/>
  <c r="O7887" i="2"/>
  <c r="P7887" i="2" s="1"/>
  <c r="N7883" i="2"/>
  <c r="O7883" i="2"/>
  <c r="P7883" i="2" s="1"/>
  <c r="N7879" i="2"/>
  <c r="O7879" i="2"/>
  <c r="P7879" i="2" s="1"/>
  <c r="N7875" i="2"/>
  <c r="O7875" i="2"/>
  <c r="P7875" i="2" s="1"/>
  <c r="N7871" i="2"/>
  <c r="O7871" i="2"/>
  <c r="P7871" i="2" s="1"/>
  <c r="N7867" i="2"/>
  <c r="O7867" i="2"/>
  <c r="P7867" i="2" s="1"/>
  <c r="N7863" i="2"/>
  <c r="O7863" i="2"/>
  <c r="P7863" i="2" s="1"/>
  <c r="N7859" i="2"/>
  <c r="O7859" i="2"/>
  <c r="P7859" i="2" s="1"/>
  <c r="N7855" i="2"/>
  <c r="O7855" i="2"/>
  <c r="P7855" i="2" s="1"/>
  <c r="N7851" i="2"/>
  <c r="O7851" i="2"/>
  <c r="P7851" i="2" s="1"/>
  <c r="N7847" i="2"/>
  <c r="O7847" i="2"/>
  <c r="P7847" i="2" s="1"/>
  <c r="N7843" i="2"/>
  <c r="O7843" i="2"/>
  <c r="P7843" i="2" s="1"/>
  <c r="N7839" i="2"/>
  <c r="O7839" i="2"/>
  <c r="P7839" i="2" s="1"/>
  <c r="N7835" i="2"/>
  <c r="O7835" i="2"/>
  <c r="P7835" i="2" s="1"/>
  <c r="N7831" i="2"/>
  <c r="O7831" i="2"/>
  <c r="P7831" i="2" s="1"/>
  <c r="N7827" i="2"/>
  <c r="O7827" i="2"/>
  <c r="P7827" i="2" s="1"/>
  <c r="N7823" i="2"/>
  <c r="O7823" i="2"/>
  <c r="P7823" i="2" s="1"/>
  <c r="N7819" i="2"/>
  <c r="O7819" i="2"/>
  <c r="P7819" i="2" s="1"/>
  <c r="N7815" i="2"/>
  <c r="O7815" i="2"/>
  <c r="P7815" i="2" s="1"/>
  <c r="N7811" i="2"/>
  <c r="O7811" i="2"/>
  <c r="P7811" i="2" s="1"/>
  <c r="N7807" i="2"/>
  <c r="O7807" i="2"/>
  <c r="P7807" i="2" s="1"/>
  <c r="N7803" i="2"/>
  <c r="O7803" i="2"/>
  <c r="P7803" i="2" s="1"/>
  <c r="N7799" i="2"/>
  <c r="O7799" i="2"/>
  <c r="P7799" i="2" s="1"/>
  <c r="N7795" i="2"/>
  <c r="O7795" i="2"/>
  <c r="P7795" i="2" s="1"/>
  <c r="N7791" i="2"/>
  <c r="O7791" i="2"/>
  <c r="P7791" i="2" s="1"/>
  <c r="N7787" i="2"/>
  <c r="O7787" i="2"/>
  <c r="P7787" i="2" s="1"/>
  <c r="N7783" i="2"/>
  <c r="O7783" i="2"/>
  <c r="P7783" i="2" s="1"/>
  <c r="N7779" i="2"/>
  <c r="O7779" i="2"/>
  <c r="P7779" i="2" s="1"/>
  <c r="N7775" i="2"/>
  <c r="O7775" i="2"/>
  <c r="P7775" i="2" s="1"/>
  <c r="N7771" i="2"/>
  <c r="O7771" i="2"/>
  <c r="P7771" i="2" s="1"/>
  <c r="N7767" i="2"/>
  <c r="O7767" i="2"/>
  <c r="P7767" i="2" s="1"/>
  <c r="N7763" i="2"/>
  <c r="O7763" i="2"/>
  <c r="P7763" i="2" s="1"/>
  <c r="N7759" i="2"/>
  <c r="O7759" i="2"/>
  <c r="P7759" i="2" s="1"/>
  <c r="N7755" i="2"/>
  <c r="O7755" i="2"/>
  <c r="P7755" i="2" s="1"/>
  <c r="N7751" i="2"/>
  <c r="O7751" i="2"/>
  <c r="P7751" i="2" s="1"/>
  <c r="N7747" i="2"/>
  <c r="O7747" i="2"/>
  <c r="P7747" i="2" s="1"/>
  <c r="N7743" i="2"/>
  <c r="O7743" i="2"/>
  <c r="P7743" i="2" s="1"/>
  <c r="N7739" i="2"/>
  <c r="O7739" i="2"/>
  <c r="P7739" i="2" s="1"/>
  <c r="N7735" i="2"/>
  <c r="O7735" i="2"/>
  <c r="P7735" i="2" s="1"/>
  <c r="N7731" i="2"/>
  <c r="O7731" i="2"/>
  <c r="P7731" i="2" s="1"/>
  <c r="N7727" i="2"/>
  <c r="O7727" i="2"/>
  <c r="P7727" i="2" s="1"/>
  <c r="N7723" i="2"/>
  <c r="O7723" i="2"/>
  <c r="P7723" i="2" s="1"/>
  <c r="N7719" i="2"/>
  <c r="O7719" i="2"/>
  <c r="P7719" i="2" s="1"/>
  <c r="N7715" i="2"/>
  <c r="O7715" i="2"/>
  <c r="P7715" i="2" s="1"/>
  <c r="N7711" i="2"/>
  <c r="O7711" i="2"/>
  <c r="P7711" i="2" s="1"/>
  <c r="N7707" i="2"/>
  <c r="O7707" i="2"/>
  <c r="P7707" i="2" s="1"/>
  <c r="N7703" i="2"/>
  <c r="O7703" i="2"/>
  <c r="P7703" i="2" s="1"/>
  <c r="N7699" i="2"/>
  <c r="O7699" i="2"/>
  <c r="P7699" i="2" s="1"/>
  <c r="N7695" i="2"/>
  <c r="O7695" i="2"/>
  <c r="P7695" i="2" s="1"/>
  <c r="N7691" i="2"/>
  <c r="O7691" i="2"/>
  <c r="P7691" i="2" s="1"/>
  <c r="N7687" i="2"/>
  <c r="O7687" i="2"/>
  <c r="P7687" i="2" s="1"/>
  <c r="N7683" i="2"/>
  <c r="O7683" i="2"/>
  <c r="P7683" i="2" s="1"/>
  <c r="N7679" i="2"/>
  <c r="O7679" i="2"/>
  <c r="P7679" i="2" s="1"/>
  <c r="N7675" i="2"/>
  <c r="O7675" i="2"/>
  <c r="P7675" i="2" s="1"/>
  <c r="N7671" i="2"/>
  <c r="O7671" i="2"/>
  <c r="P7671" i="2" s="1"/>
  <c r="N7667" i="2"/>
  <c r="O7667" i="2"/>
  <c r="P7667" i="2" s="1"/>
  <c r="N7663" i="2"/>
  <c r="O7663" i="2"/>
  <c r="P7663" i="2" s="1"/>
  <c r="N7659" i="2"/>
  <c r="O7659" i="2"/>
  <c r="P7659" i="2" s="1"/>
  <c r="N7655" i="2"/>
  <c r="O7655" i="2"/>
  <c r="P7655" i="2" s="1"/>
  <c r="N7651" i="2"/>
  <c r="O7651" i="2"/>
  <c r="P7651" i="2" s="1"/>
  <c r="N7647" i="2"/>
  <c r="O7647" i="2"/>
  <c r="P7647" i="2" s="1"/>
  <c r="N7643" i="2"/>
  <c r="O7643" i="2"/>
  <c r="P7643" i="2" s="1"/>
  <c r="N7639" i="2"/>
  <c r="O7639" i="2"/>
  <c r="P7639" i="2" s="1"/>
  <c r="N7635" i="2"/>
  <c r="O7635" i="2"/>
  <c r="P7635" i="2" s="1"/>
  <c r="N7631" i="2"/>
  <c r="O7631" i="2"/>
  <c r="P7631" i="2" s="1"/>
  <c r="N7627" i="2"/>
  <c r="O7627" i="2"/>
  <c r="P7627" i="2" s="1"/>
  <c r="N7623" i="2"/>
  <c r="O7623" i="2"/>
  <c r="P7623" i="2" s="1"/>
  <c r="N7619" i="2"/>
  <c r="O7619" i="2"/>
  <c r="P7619" i="2" s="1"/>
  <c r="N7615" i="2"/>
  <c r="O7615" i="2"/>
  <c r="P7615" i="2" s="1"/>
  <c r="N7611" i="2"/>
  <c r="O7611" i="2"/>
  <c r="P7611" i="2" s="1"/>
  <c r="N7607" i="2"/>
  <c r="O7607" i="2"/>
  <c r="P7607" i="2" s="1"/>
  <c r="N7603" i="2"/>
  <c r="O7603" i="2"/>
  <c r="P7603" i="2" s="1"/>
  <c r="N7599" i="2"/>
  <c r="O7599" i="2"/>
  <c r="P7599" i="2" s="1"/>
  <c r="N7595" i="2"/>
  <c r="O7595" i="2"/>
  <c r="P7595" i="2" s="1"/>
  <c r="N7591" i="2"/>
  <c r="O7591" i="2"/>
  <c r="P7591" i="2" s="1"/>
  <c r="N7587" i="2"/>
  <c r="O7587" i="2"/>
  <c r="P7587" i="2" s="1"/>
  <c r="N7583" i="2"/>
  <c r="O7583" i="2"/>
  <c r="P7583" i="2" s="1"/>
  <c r="N7579" i="2"/>
  <c r="O7579" i="2"/>
  <c r="P7579" i="2" s="1"/>
  <c r="N7575" i="2"/>
  <c r="O7575" i="2"/>
  <c r="P7575" i="2" s="1"/>
  <c r="N7571" i="2"/>
  <c r="O7571" i="2"/>
  <c r="P7571" i="2" s="1"/>
  <c r="N7567" i="2"/>
  <c r="O7567" i="2"/>
  <c r="P7567" i="2" s="1"/>
  <c r="N7563" i="2"/>
  <c r="O7563" i="2"/>
  <c r="P7563" i="2" s="1"/>
  <c r="N7559" i="2"/>
  <c r="O7559" i="2"/>
  <c r="P7559" i="2" s="1"/>
  <c r="N7555" i="2"/>
  <c r="O7555" i="2"/>
  <c r="P7555" i="2" s="1"/>
  <c r="N7551" i="2"/>
  <c r="O7551" i="2"/>
  <c r="P7551" i="2" s="1"/>
  <c r="N7547" i="2"/>
  <c r="O7547" i="2"/>
  <c r="P7547" i="2" s="1"/>
  <c r="N7543" i="2"/>
  <c r="O7543" i="2"/>
  <c r="P7543" i="2" s="1"/>
  <c r="N7539" i="2"/>
  <c r="O7539" i="2"/>
  <c r="P7539" i="2" s="1"/>
  <c r="N7535" i="2"/>
  <c r="O7535" i="2"/>
  <c r="P7535" i="2" s="1"/>
  <c r="N7531" i="2"/>
  <c r="O7531" i="2"/>
  <c r="P7531" i="2" s="1"/>
  <c r="N7527" i="2"/>
  <c r="O7527" i="2"/>
  <c r="P7527" i="2" s="1"/>
  <c r="N7523" i="2"/>
  <c r="O7523" i="2"/>
  <c r="P7523" i="2" s="1"/>
  <c r="N7519" i="2"/>
  <c r="O7519" i="2"/>
  <c r="P7519" i="2" s="1"/>
  <c r="N7515" i="2"/>
  <c r="O7515" i="2"/>
  <c r="P7515" i="2" s="1"/>
  <c r="N7511" i="2"/>
  <c r="O7511" i="2"/>
  <c r="P7511" i="2" s="1"/>
  <c r="N7507" i="2"/>
  <c r="O7507" i="2"/>
  <c r="P7507" i="2" s="1"/>
  <c r="N7503" i="2"/>
  <c r="O7503" i="2"/>
  <c r="P7503" i="2" s="1"/>
  <c r="N7499" i="2"/>
  <c r="O7499" i="2"/>
  <c r="P7499" i="2" s="1"/>
  <c r="N7495" i="2"/>
  <c r="O7495" i="2"/>
  <c r="P7495" i="2" s="1"/>
  <c r="N7491" i="2"/>
  <c r="O7491" i="2"/>
  <c r="P7491" i="2" s="1"/>
  <c r="N7487" i="2"/>
  <c r="O7487" i="2"/>
  <c r="P7487" i="2" s="1"/>
  <c r="N7483" i="2"/>
  <c r="O7483" i="2"/>
  <c r="P7483" i="2" s="1"/>
  <c r="N7479" i="2"/>
  <c r="O7479" i="2"/>
  <c r="P7479" i="2" s="1"/>
  <c r="N7475" i="2"/>
  <c r="O7475" i="2"/>
  <c r="P7475" i="2" s="1"/>
  <c r="N7471" i="2"/>
  <c r="O7471" i="2"/>
  <c r="P7471" i="2" s="1"/>
  <c r="N7467" i="2"/>
  <c r="O7467" i="2"/>
  <c r="P7467" i="2" s="1"/>
  <c r="N7463" i="2"/>
  <c r="O7463" i="2"/>
  <c r="P7463" i="2" s="1"/>
  <c r="N7459" i="2"/>
  <c r="O7459" i="2"/>
  <c r="P7459" i="2" s="1"/>
  <c r="N7455" i="2"/>
  <c r="O7455" i="2"/>
  <c r="P7455" i="2" s="1"/>
  <c r="N7451" i="2"/>
  <c r="O7451" i="2"/>
  <c r="P7451" i="2" s="1"/>
  <c r="N7447" i="2"/>
  <c r="O7447" i="2"/>
  <c r="P7447" i="2" s="1"/>
  <c r="N7443" i="2"/>
  <c r="O7443" i="2"/>
  <c r="P7443" i="2" s="1"/>
  <c r="N7439" i="2"/>
  <c r="O7439" i="2"/>
  <c r="P7439" i="2" s="1"/>
  <c r="N7435" i="2"/>
  <c r="O7435" i="2"/>
  <c r="P7435" i="2" s="1"/>
  <c r="N7431" i="2"/>
  <c r="O7431" i="2"/>
  <c r="P7431" i="2" s="1"/>
  <c r="N7427" i="2"/>
  <c r="O7427" i="2"/>
  <c r="P7427" i="2" s="1"/>
  <c r="N7423" i="2"/>
  <c r="O7423" i="2"/>
  <c r="P7423" i="2" s="1"/>
  <c r="N7419" i="2"/>
  <c r="O7419" i="2"/>
  <c r="P7419" i="2" s="1"/>
  <c r="N7415" i="2"/>
  <c r="O7415" i="2"/>
  <c r="P7415" i="2" s="1"/>
  <c r="N7411" i="2"/>
  <c r="O7411" i="2"/>
  <c r="P7411" i="2" s="1"/>
  <c r="N7407" i="2"/>
  <c r="O7407" i="2"/>
  <c r="P7407" i="2" s="1"/>
  <c r="N7403" i="2"/>
  <c r="O7403" i="2"/>
  <c r="P7403" i="2" s="1"/>
  <c r="N7399" i="2"/>
  <c r="O7399" i="2"/>
  <c r="P7399" i="2" s="1"/>
  <c r="N7395" i="2"/>
  <c r="O7395" i="2"/>
  <c r="P7395" i="2" s="1"/>
  <c r="N7391" i="2"/>
  <c r="O7391" i="2"/>
  <c r="P7391" i="2" s="1"/>
  <c r="N7387" i="2"/>
  <c r="O7387" i="2"/>
  <c r="P7387" i="2" s="1"/>
  <c r="N7383" i="2"/>
  <c r="O7383" i="2"/>
  <c r="P7383" i="2" s="1"/>
  <c r="N7379" i="2"/>
  <c r="O7379" i="2"/>
  <c r="P7379" i="2" s="1"/>
  <c r="N7375" i="2"/>
  <c r="O7375" i="2"/>
  <c r="P7375" i="2" s="1"/>
  <c r="N7371" i="2"/>
  <c r="O7371" i="2"/>
  <c r="P7371" i="2" s="1"/>
  <c r="N7367" i="2"/>
  <c r="O7367" i="2"/>
  <c r="P7367" i="2" s="1"/>
  <c r="N7363" i="2"/>
  <c r="O7363" i="2"/>
  <c r="P7363" i="2" s="1"/>
  <c r="N7359" i="2"/>
  <c r="O7359" i="2"/>
  <c r="P7359" i="2" s="1"/>
  <c r="N7355" i="2"/>
  <c r="O7355" i="2"/>
  <c r="P7355" i="2" s="1"/>
  <c r="N7351" i="2"/>
  <c r="O7351" i="2"/>
  <c r="P7351" i="2" s="1"/>
  <c r="N7347" i="2"/>
  <c r="O7347" i="2"/>
  <c r="P7347" i="2" s="1"/>
  <c r="N7343" i="2"/>
  <c r="O7343" i="2"/>
  <c r="P7343" i="2" s="1"/>
  <c r="N7339" i="2"/>
  <c r="O7339" i="2"/>
  <c r="P7339" i="2" s="1"/>
  <c r="N7335" i="2"/>
  <c r="O7335" i="2"/>
  <c r="P7335" i="2" s="1"/>
  <c r="N7331" i="2"/>
  <c r="O7331" i="2"/>
  <c r="P7331" i="2" s="1"/>
  <c r="N7327" i="2"/>
  <c r="O7327" i="2"/>
  <c r="P7327" i="2" s="1"/>
  <c r="N7323" i="2"/>
  <c r="O7323" i="2"/>
  <c r="P7323" i="2" s="1"/>
  <c r="N7319" i="2"/>
  <c r="O7319" i="2"/>
  <c r="P7319" i="2" s="1"/>
  <c r="N7315" i="2"/>
  <c r="O7315" i="2"/>
  <c r="P7315" i="2" s="1"/>
  <c r="N7311" i="2"/>
  <c r="O7311" i="2"/>
  <c r="P7311" i="2" s="1"/>
  <c r="N7307" i="2"/>
  <c r="O7307" i="2"/>
  <c r="P7307" i="2" s="1"/>
  <c r="N7303" i="2"/>
  <c r="O7303" i="2"/>
  <c r="P7303" i="2" s="1"/>
  <c r="N7299" i="2"/>
  <c r="O7299" i="2"/>
  <c r="P7299" i="2" s="1"/>
  <c r="N7295" i="2"/>
  <c r="O7295" i="2"/>
  <c r="P7295" i="2" s="1"/>
  <c r="N7291" i="2"/>
  <c r="O7291" i="2"/>
  <c r="P7291" i="2" s="1"/>
  <c r="N7287" i="2"/>
  <c r="O7287" i="2"/>
  <c r="P7287" i="2" s="1"/>
  <c r="N7283" i="2"/>
  <c r="O7283" i="2"/>
  <c r="P7283" i="2" s="1"/>
  <c r="N7279" i="2"/>
  <c r="O7279" i="2"/>
  <c r="P7279" i="2" s="1"/>
  <c r="N7275" i="2"/>
  <c r="O7275" i="2"/>
  <c r="P7275" i="2" s="1"/>
  <c r="N7271" i="2"/>
  <c r="O7271" i="2"/>
  <c r="P7271" i="2" s="1"/>
  <c r="N7267" i="2"/>
  <c r="O7267" i="2"/>
  <c r="P7267" i="2" s="1"/>
  <c r="N7263" i="2"/>
  <c r="O7263" i="2"/>
  <c r="P7263" i="2" s="1"/>
  <c r="N7259" i="2"/>
  <c r="O7259" i="2"/>
  <c r="P7259" i="2" s="1"/>
  <c r="N7255" i="2"/>
  <c r="O7255" i="2"/>
  <c r="P7255" i="2" s="1"/>
  <c r="N7251" i="2"/>
  <c r="O7251" i="2"/>
  <c r="P7251" i="2" s="1"/>
  <c r="N7247" i="2"/>
  <c r="O7247" i="2"/>
  <c r="P7247" i="2" s="1"/>
  <c r="N7243" i="2"/>
  <c r="O7243" i="2"/>
  <c r="P7243" i="2" s="1"/>
  <c r="N7239" i="2"/>
  <c r="O7239" i="2"/>
  <c r="P7239" i="2" s="1"/>
  <c r="N7235" i="2"/>
  <c r="O7235" i="2"/>
  <c r="P7235" i="2" s="1"/>
  <c r="N7231" i="2"/>
  <c r="O7231" i="2"/>
  <c r="P7231" i="2" s="1"/>
  <c r="N7227" i="2"/>
  <c r="O7227" i="2"/>
  <c r="P7227" i="2" s="1"/>
  <c r="N7223" i="2"/>
  <c r="O7223" i="2"/>
  <c r="P7223" i="2" s="1"/>
  <c r="N7219" i="2"/>
  <c r="O7219" i="2"/>
  <c r="P7219" i="2" s="1"/>
  <c r="N7215" i="2"/>
  <c r="O7215" i="2"/>
  <c r="P7215" i="2" s="1"/>
  <c r="N7211" i="2"/>
  <c r="O7211" i="2"/>
  <c r="P7211" i="2" s="1"/>
  <c r="N7207" i="2"/>
  <c r="O7207" i="2"/>
  <c r="P7207" i="2" s="1"/>
  <c r="N7203" i="2"/>
  <c r="O7203" i="2"/>
  <c r="P7203" i="2" s="1"/>
  <c r="N7199" i="2"/>
  <c r="O7199" i="2"/>
  <c r="P7199" i="2" s="1"/>
  <c r="N7195" i="2"/>
  <c r="O7195" i="2"/>
  <c r="P7195" i="2" s="1"/>
  <c r="N7191" i="2"/>
  <c r="O7191" i="2"/>
  <c r="P7191" i="2" s="1"/>
  <c r="N7187" i="2"/>
  <c r="O7187" i="2"/>
  <c r="P7187" i="2" s="1"/>
  <c r="N7183" i="2"/>
  <c r="O7183" i="2"/>
  <c r="P7183" i="2" s="1"/>
  <c r="N7179" i="2"/>
  <c r="O7179" i="2"/>
  <c r="P7179" i="2" s="1"/>
  <c r="N7175" i="2"/>
  <c r="O7175" i="2"/>
  <c r="P7175" i="2" s="1"/>
  <c r="N7171" i="2"/>
  <c r="O7171" i="2"/>
  <c r="P7171" i="2" s="1"/>
  <c r="N7167" i="2"/>
  <c r="O7167" i="2"/>
  <c r="P7167" i="2" s="1"/>
  <c r="N7163" i="2"/>
  <c r="O7163" i="2"/>
  <c r="P7163" i="2" s="1"/>
  <c r="N7159" i="2"/>
  <c r="O7159" i="2"/>
  <c r="P7159" i="2" s="1"/>
  <c r="N7155" i="2"/>
  <c r="O7155" i="2"/>
  <c r="P7155" i="2" s="1"/>
  <c r="N7151" i="2"/>
  <c r="O7151" i="2"/>
  <c r="P7151" i="2" s="1"/>
  <c r="N7147" i="2"/>
  <c r="O7147" i="2"/>
  <c r="P7147" i="2" s="1"/>
  <c r="N7143" i="2"/>
  <c r="O7143" i="2"/>
  <c r="P7143" i="2" s="1"/>
  <c r="N7139" i="2"/>
  <c r="O7139" i="2"/>
  <c r="P7139" i="2" s="1"/>
  <c r="N7135" i="2"/>
  <c r="O7135" i="2"/>
  <c r="P7135" i="2" s="1"/>
  <c r="N7131" i="2"/>
  <c r="O7131" i="2"/>
  <c r="P7131" i="2" s="1"/>
  <c r="N7127" i="2"/>
  <c r="O7127" i="2"/>
  <c r="P7127" i="2" s="1"/>
  <c r="N7123" i="2"/>
  <c r="O7123" i="2"/>
  <c r="P7123" i="2" s="1"/>
  <c r="N7119" i="2"/>
  <c r="O7119" i="2"/>
  <c r="P7119" i="2" s="1"/>
  <c r="N7115" i="2"/>
  <c r="O7115" i="2"/>
  <c r="P7115" i="2" s="1"/>
  <c r="N7111" i="2"/>
  <c r="O7111" i="2"/>
  <c r="P7111" i="2" s="1"/>
  <c r="N7107" i="2"/>
  <c r="O7107" i="2"/>
  <c r="P7107" i="2" s="1"/>
  <c r="N7103" i="2"/>
  <c r="O7103" i="2"/>
  <c r="P7103" i="2" s="1"/>
  <c r="N7099" i="2"/>
  <c r="O7099" i="2"/>
  <c r="P7099" i="2" s="1"/>
  <c r="N7095" i="2"/>
  <c r="O7095" i="2"/>
  <c r="P7095" i="2" s="1"/>
  <c r="N7091" i="2"/>
  <c r="O7091" i="2"/>
  <c r="P7091" i="2" s="1"/>
  <c r="N7087" i="2"/>
  <c r="O7087" i="2"/>
  <c r="P7087" i="2" s="1"/>
  <c r="N7083" i="2"/>
  <c r="O7083" i="2"/>
  <c r="P7083" i="2" s="1"/>
  <c r="N7079" i="2"/>
  <c r="O7079" i="2"/>
  <c r="P7079" i="2" s="1"/>
  <c r="N7075" i="2"/>
  <c r="O7075" i="2"/>
  <c r="P7075" i="2" s="1"/>
  <c r="N7071" i="2"/>
  <c r="O7071" i="2"/>
  <c r="P7071" i="2" s="1"/>
  <c r="N7067" i="2"/>
  <c r="O7067" i="2"/>
  <c r="P7067" i="2" s="1"/>
  <c r="N7063" i="2"/>
  <c r="O7063" i="2"/>
  <c r="P7063" i="2" s="1"/>
  <c r="N7059" i="2"/>
  <c r="O7059" i="2"/>
  <c r="P7059" i="2" s="1"/>
  <c r="N7055" i="2"/>
  <c r="O7055" i="2"/>
  <c r="P7055" i="2" s="1"/>
  <c r="N7051" i="2"/>
  <c r="O7051" i="2"/>
  <c r="P7051" i="2" s="1"/>
  <c r="N7047" i="2"/>
  <c r="O7047" i="2"/>
  <c r="P7047" i="2" s="1"/>
  <c r="N7043" i="2"/>
  <c r="O7043" i="2"/>
  <c r="P7043" i="2" s="1"/>
  <c r="N7039" i="2"/>
  <c r="O7039" i="2"/>
  <c r="P7039" i="2" s="1"/>
  <c r="N7035" i="2"/>
  <c r="O7035" i="2"/>
  <c r="P7035" i="2" s="1"/>
  <c r="N7031" i="2"/>
  <c r="O7031" i="2"/>
  <c r="P7031" i="2" s="1"/>
  <c r="N7027" i="2"/>
  <c r="O7027" i="2"/>
  <c r="P7027" i="2" s="1"/>
  <c r="N7023" i="2"/>
  <c r="O7023" i="2"/>
  <c r="P7023" i="2" s="1"/>
  <c r="N7019" i="2"/>
  <c r="O7019" i="2"/>
  <c r="P7019" i="2" s="1"/>
  <c r="N7015" i="2"/>
  <c r="O7015" i="2"/>
  <c r="P7015" i="2" s="1"/>
  <c r="N7011" i="2"/>
  <c r="O7011" i="2"/>
  <c r="P7011" i="2" s="1"/>
  <c r="N7007" i="2"/>
  <c r="O7007" i="2"/>
  <c r="P7007" i="2" s="1"/>
  <c r="N7003" i="2"/>
  <c r="O7003" i="2"/>
  <c r="P7003" i="2" s="1"/>
  <c r="N6999" i="2"/>
  <c r="O6999" i="2"/>
  <c r="P6999" i="2" s="1"/>
  <c r="N6995" i="2"/>
  <c r="O6995" i="2"/>
  <c r="P6995" i="2" s="1"/>
  <c r="N6991" i="2"/>
  <c r="O6991" i="2"/>
  <c r="P6991" i="2" s="1"/>
  <c r="N6987" i="2"/>
  <c r="O6987" i="2"/>
  <c r="P6987" i="2" s="1"/>
  <c r="N6983" i="2"/>
  <c r="O6983" i="2"/>
  <c r="P6983" i="2" s="1"/>
  <c r="N6979" i="2"/>
  <c r="O6979" i="2"/>
  <c r="P6979" i="2" s="1"/>
  <c r="N6975" i="2"/>
  <c r="O6975" i="2"/>
  <c r="P6975" i="2" s="1"/>
  <c r="N6971" i="2"/>
  <c r="O6971" i="2"/>
  <c r="P6971" i="2" s="1"/>
  <c r="N6967" i="2"/>
  <c r="O6967" i="2"/>
  <c r="P6967" i="2" s="1"/>
  <c r="N6963" i="2"/>
  <c r="O6963" i="2"/>
  <c r="P6963" i="2" s="1"/>
  <c r="N6959" i="2"/>
  <c r="O6959" i="2"/>
  <c r="P6959" i="2" s="1"/>
  <c r="N6955" i="2"/>
  <c r="O6955" i="2"/>
  <c r="P6955" i="2" s="1"/>
  <c r="N6951" i="2"/>
  <c r="O6951" i="2"/>
  <c r="P6951" i="2" s="1"/>
  <c r="N6947" i="2"/>
  <c r="O6947" i="2"/>
  <c r="P6947" i="2" s="1"/>
  <c r="N6943" i="2"/>
  <c r="O6943" i="2"/>
  <c r="P6943" i="2" s="1"/>
  <c r="N6939" i="2"/>
  <c r="O6939" i="2"/>
  <c r="P6939" i="2" s="1"/>
  <c r="N6935" i="2"/>
  <c r="O6935" i="2"/>
  <c r="P6935" i="2" s="1"/>
  <c r="N6931" i="2"/>
  <c r="O6931" i="2"/>
  <c r="P6931" i="2" s="1"/>
  <c r="N6927" i="2"/>
  <c r="O6927" i="2"/>
  <c r="P6927" i="2" s="1"/>
  <c r="N6923" i="2"/>
  <c r="O6923" i="2"/>
  <c r="P6923" i="2" s="1"/>
  <c r="N6919" i="2"/>
  <c r="O6919" i="2"/>
  <c r="P6919" i="2" s="1"/>
  <c r="N6915" i="2"/>
  <c r="O6915" i="2"/>
  <c r="P6915" i="2" s="1"/>
  <c r="N6911" i="2"/>
  <c r="O6911" i="2"/>
  <c r="P6911" i="2" s="1"/>
  <c r="N6907" i="2"/>
  <c r="O6907" i="2"/>
  <c r="P6907" i="2" s="1"/>
  <c r="N6903" i="2"/>
  <c r="O6903" i="2"/>
  <c r="P6903" i="2" s="1"/>
  <c r="N6899" i="2"/>
  <c r="O6899" i="2"/>
  <c r="P6899" i="2" s="1"/>
  <c r="N6895" i="2"/>
  <c r="O6895" i="2"/>
  <c r="P6895" i="2" s="1"/>
  <c r="N6891" i="2"/>
  <c r="O6891" i="2"/>
  <c r="P6891" i="2" s="1"/>
  <c r="N6887" i="2"/>
  <c r="O6887" i="2"/>
  <c r="P6887" i="2" s="1"/>
  <c r="N6883" i="2"/>
  <c r="O6883" i="2"/>
  <c r="P6883" i="2" s="1"/>
  <c r="N6879" i="2"/>
  <c r="O6879" i="2"/>
  <c r="P6879" i="2" s="1"/>
  <c r="N6875" i="2"/>
  <c r="O6875" i="2"/>
  <c r="P6875" i="2" s="1"/>
  <c r="N6871" i="2"/>
  <c r="O6871" i="2"/>
  <c r="P6871" i="2" s="1"/>
  <c r="N6867" i="2"/>
  <c r="O6867" i="2"/>
  <c r="P6867" i="2" s="1"/>
  <c r="N6863" i="2"/>
  <c r="O6863" i="2"/>
  <c r="P6863" i="2" s="1"/>
  <c r="N6859" i="2"/>
  <c r="O6859" i="2"/>
  <c r="P6859" i="2" s="1"/>
  <c r="N6855" i="2"/>
  <c r="O6855" i="2"/>
  <c r="P6855" i="2" s="1"/>
  <c r="N6851" i="2"/>
  <c r="O6851" i="2"/>
  <c r="P6851" i="2" s="1"/>
  <c r="N6847" i="2"/>
  <c r="O6847" i="2"/>
  <c r="P6847" i="2" s="1"/>
  <c r="N6843" i="2"/>
  <c r="O6843" i="2"/>
  <c r="P6843" i="2" s="1"/>
  <c r="N6839" i="2"/>
  <c r="O6839" i="2"/>
  <c r="P6839" i="2" s="1"/>
  <c r="N6835" i="2"/>
  <c r="O6835" i="2"/>
  <c r="P6835" i="2" s="1"/>
  <c r="N6831" i="2"/>
  <c r="O6831" i="2"/>
  <c r="P6831" i="2" s="1"/>
  <c r="N6827" i="2"/>
  <c r="O6827" i="2"/>
  <c r="P6827" i="2" s="1"/>
  <c r="N6823" i="2"/>
  <c r="O6823" i="2"/>
  <c r="P6823" i="2" s="1"/>
  <c r="N6819" i="2"/>
  <c r="O6819" i="2"/>
  <c r="P6819" i="2" s="1"/>
  <c r="N6815" i="2"/>
  <c r="O6815" i="2"/>
  <c r="P6815" i="2" s="1"/>
  <c r="N6811" i="2"/>
  <c r="O6811" i="2"/>
  <c r="P6811" i="2" s="1"/>
  <c r="N6807" i="2"/>
  <c r="O6807" i="2"/>
  <c r="P6807" i="2" s="1"/>
  <c r="N6803" i="2"/>
  <c r="O6803" i="2"/>
  <c r="P6803" i="2" s="1"/>
  <c r="N6799" i="2"/>
  <c r="O6799" i="2"/>
  <c r="P6799" i="2" s="1"/>
  <c r="N6795" i="2"/>
  <c r="O6795" i="2"/>
  <c r="P6795" i="2" s="1"/>
  <c r="N6791" i="2"/>
  <c r="O6791" i="2"/>
  <c r="P6791" i="2" s="1"/>
  <c r="N6787" i="2"/>
  <c r="O6787" i="2"/>
  <c r="P6787" i="2" s="1"/>
  <c r="N6783" i="2"/>
  <c r="O6783" i="2"/>
  <c r="P6783" i="2" s="1"/>
  <c r="N6779" i="2"/>
  <c r="O6779" i="2"/>
  <c r="P6779" i="2" s="1"/>
  <c r="N6775" i="2"/>
  <c r="O6775" i="2"/>
  <c r="P6775" i="2" s="1"/>
  <c r="N6771" i="2"/>
  <c r="O6771" i="2"/>
  <c r="P6771" i="2" s="1"/>
  <c r="N6767" i="2"/>
  <c r="O6767" i="2"/>
  <c r="P6767" i="2" s="1"/>
  <c r="N6763" i="2"/>
  <c r="O6763" i="2"/>
  <c r="P6763" i="2" s="1"/>
  <c r="N6759" i="2"/>
  <c r="O6759" i="2"/>
  <c r="P6759" i="2" s="1"/>
  <c r="N6755" i="2"/>
  <c r="O6755" i="2"/>
  <c r="P6755" i="2" s="1"/>
  <c r="N6751" i="2"/>
  <c r="O6751" i="2"/>
  <c r="P6751" i="2" s="1"/>
  <c r="N6747" i="2"/>
  <c r="O6747" i="2"/>
  <c r="P6747" i="2" s="1"/>
  <c r="N6743" i="2"/>
  <c r="O6743" i="2"/>
  <c r="P6743" i="2" s="1"/>
  <c r="N6739" i="2"/>
  <c r="O6739" i="2"/>
  <c r="P6739" i="2" s="1"/>
  <c r="N6735" i="2"/>
  <c r="O6735" i="2"/>
  <c r="P6735" i="2" s="1"/>
  <c r="N6731" i="2"/>
  <c r="O6731" i="2"/>
  <c r="P6731" i="2" s="1"/>
  <c r="N6727" i="2"/>
  <c r="O6727" i="2"/>
  <c r="P6727" i="2" s="1"/>
  <c r="N6723" i="2"/>
  <c r="O6723" i="2"/>
  <c r="P6723" i="2" s="1"/>
  <c r="N6719" i="2"/>
  <c r="O6719" i="2"/>
  <c r="P6719" i="2" s="1"/>
  <c r="N6715" i="2"/>
  <c r="O6715" i="2"/>
  <c r="P6715" i="2" s="1"/>
  <c r="N6711" i="2"/>
  <c r="O6711" i="2"/>
  <c r="P6711" i="2" s="1"/>
  <c r="N6707" i="2"/>
  <c r="O6707" i="2"/>
  <c r="P6707" i="2" s="1"/>
  <c r="N6703" i="2"/>
  <c r="O6703" i="2"/>
  <c r="P6703" i="2" s="1"/>
  <c r="N6699" i="2"/>
  <c r="O6699" i="2"/>
  <c r="P6699" i="2" s="1"/>
  <c r="N6695" i="2"/>
  <c r="O6695" i="2"/>
  <c r="P6695" i="2" s="1"/>
  <c r="N6691" i="2"/>
  <c r="O6691" i="2"/>
  <c r="P6691" i="2" s="1"/>
  <c r="N6687" i="2"/>
  <c r="O6687" i="2"/>
  <c r="P6687" i="2" s="1"/>
  <c r="N6683" i="2"/>
  <c r="O6683" i="2"/>
  <c r="P6683" i="2" s="1"/>
  <c r="N6679" i="2"/>
  <c r="O6679" i="2"/>
  <c r="P6679" i="2" s="1"/>
  <c r="N6675" i="2"/>
  <c r="O6675" i="2"/>
  <c r="P6675" i="2" s="1"/>
  <c r="N6671" i="2"/>
  <c r="O6671" i="2"/>
  <c r="P6671" i="2" s="1"/>
  <c r="N6667" i="2"/>
  <c r="O6667" i="2"/>
  <c r="P6667" i="2" s="1"/>
  <c r="N6663" i="2"/>
  <c r="O6663" i="2"/>
  <c r="P6663" i="2" s="1"/>
  <c r="N6659" i="2"/>
  <c r="O6659" i="2"/>
  <c r="P6659" i="2" s="1"/>
  <c r="N6655" i="2"/>
  <c r="O6655" i="2"/>
  <c r="P6655" i="2" s="1"/>
  <c r="N6651" i="2"/>
  <c r="O6651" i="2"/>
  <c r="P6651" i="2" s="1"/>
  <c r="N6647" i="2"/>
  <c r="O6647" i="2"/>
  <c r="P6647" i="2" s="1"/>
  <c r="N6643" i="2"/>
  <c r="O6643" i="2"/>
  <c r="P6643" i="2" s="1"/>
  <c r="N6639" i="2"/>
  <c r="O6639" i="2"/>
  <c r="P6639" i="2" s="1"/>
  <c r="N6635" i="2"/>
  <c r="O6635" i="2"/>
  <c r="P6635" i="2" s="1"/>
  <c r="N6631" i="2"/>
  <c r="O6631" i="2"/>
  <c r="P6631" i="2" s="1"/>
  <c r="N6627" i="2"/>
  <c r="O6627" i="2"/>
  <c r="P6627" i="2" s="1"/>
  <c r="N6623" i="2"/>
  <c r="O6623" i="2"/>
  <c r="P6623" i="2" s="1"/>
  <c r="N6619" i="2"/>
  <c r="O6619" i="2"/>
  <c r="P6619" i="2" s="1"/>
  <c r="N6615" i="2"/>
  <c r="O6615" i="2"/>
  <c r="P6615" i="2" s="1"/>
  <c r="N6611" i="2"/>
  <c r="O6611" i="2"/>
  <c r="P6611" i="2" s="1"/>
  <c r="N6607" i="2"/>
  <c r="O6607" i="2"/>
  <c r="P6607" i="2" s="1"/>
  <c r="N6603" i="2"/>
  <c r="O6603" i="2"/>
  <c r="P6603" i="2" s="1"/>
  <c r="N6599" i="2"/>
  <c r="O6599" i="2"/>
  <c r="P6599" i="2" s="1"/>
  <c r="N6595" i="2"/>
  <c r="O6595" i="2"/>
  <c r="P6595" i="2" s="1"/>
  <c r="N6591" i="2"/>
  <c r="O6591" i="2"/>
  <c r="P6591" i="2" s="1"/>
  <c r="N6587" i="2"/>
  <c r="O6587" i="2"/>
  <c r="P6587" i="2" s="1"/>
  <c r="N6583" i="2"/>
  <c r="O6583" i="2"/>
  <c r="P6583" i="2" s="1"/>
  <c r="N6579" i="2"/>
  <c r="O6579" i="2"/>
  <c r="P6579" i="2" s="1"/>
  <c r="N6575" i="2"/>
  <c r="O6575" i="2"/>
  <c r="P6575" i="2" s="1"/>
  <c r="N6571" i="2"/>
  <c r="O6571" i="2"/>
  <c r="P6571" i="2" s="1"/>
  <c r="N6567" i="2"/>
  <c r="O6567" i="2"/>
  <c r="P6567" i="2" s="1"/>
  <c r="N6563" i="2"/>
  <c r="O6563" i="2"/>
  <c r="P6563" i="2" s="1"/>
  <c r="N6559" i="2"/>
  <c r="O6559" i="2"/>
  <c r="P6559" i="2" s="1"/>
  <c r="N6555" i="2"/>
  <c r="O6555" i="2"/>
  <c r="P6555" i="2" s="1"/>
  <c r="N6551" i="2"/>
  <c r="O6551" i="2"/>
  <c r="P6551" i="2" s="1"/>
  <c r="N6547" i="2"/>
  <c r="O6547" i="2"/>
  <c r="P6547" i="2" s="1"/>
  <c r="N6543" i="2"/>
  <c r="O6543" i="2"/>
  <c r="P6543" i="2" s="1"/>
  <c r="N6539" i="2"/>
  <c r="O6539" i="2"/>
  <c r="P6539" i="2" s="1"/>
  <c r="N6535" i="2"/>
  <c r="O6535" i="2"/>
  <c r="P6535" i="2" s="1"/>
  <c r="N6531" i="2"/>
  <c r="O6531" i="2"/>
  <c r="P6531" i="2" s="1"/>
  <c r="N6527" i="2"/>
  <c r="O6527" i="2"/>
  <c r="P6527" i="2" s="1"/>
  <c r="N6523" i="2"/>
  <c r="O6523" i="2"/>
  <c r="P6523" i="2" s="1"/>
  <c r="N6519" i="2"/>
  <c r="O6519" i="2"/>
  <c r="P6519" i="2" s="1"/>
  <c r="N6515" i="2"/>
  <c r="O6515" i="2"/>
  <c r="P6515" i="2" s="1"/>
  <c r="N6511" i="2"/>
  <c r="O6511" i="2"/>
  <c r="P6511" i="2" s="1"/>
  <c r="N6507" i="2"/>
  <c r="O6507" i="2"/>
  <c r="P6507" i="2" s="1"/>
  <c r="N6503" i="2"/>
  <c r="O6503" i="2"/>
  <c r="P6503" i="2" s="1"/>
  <c r="N6499" i="2"/>
  <c r="O6499" i="2"/>
  <c r="P6499" i="2" s="1"/>
  <c r="N6495" i="2"/>
  <c r="O6495" i="2"/>
  <c r="P6495" i="2" s="1"/>
  <c r="N6491" i="2"/>
  <c r="O6491" i="2"/>
  <c r="P6491" i="2" s="1"/>
  <c r="N6487" i="2"/>
  <c r="O6487" i="2"/>
  <c r="P6487" i="2" s="1"/>
  <c r="N6483" i="2"/>
  <c r="O6483" i="2"/>
  <c r="P6483" i="2" s="1"/>
  <c r="N6479" i="2"/>
  <c r="O6479" i="2"/>
  <c r="P6479" i="2" s="1"/>
  <c r="N6475" i="2"/>
  <c r="O6475" i="2"/>
  <c r="P6475" i="2" s="1"/>
  <c r="N6471" i="2"/>
  <c r="O6471" i="2"/>
  <c r="P6471" i="2" s="1"/>
  <c r="N6467" i="2"/>
  <c r="O6467" i="2"/>
  <c r="P6467" i="2" s="1"/>
  <c r="N6463" i="2"/>
  <c r="O6463" i="2"/>
  <c r="P6463" i="2" s="1"/>
  <c r="N6459" i="2"/>
  <c r="O6459" i="2"/>
  <c r="P6459" i="2" s="1"/>
  <c r="N6455" i="2"/>
  <c r="O6455" i="2"/>
  <c r="P6455" i="2" s="1"/>
  <c r="N6451" i="2"/>
  <c r="O6451" i="2"/>
  <c r="P6451" i="2" s="1"/>
  <c r="N6447" i="2"/>
  <c r="O6447" i="2"/>
  <c r="P6447" i="2" s="1"/>
  <c r="N6443" i="2"/>
  <c r="O6443" i="2"/>
  <c r="P6443" i="2" s="1"/>
  <c r="N6439" i="2"/>
  <c r="O6439" i="2"/>
  <c r="P6439" i="2" s="1"/>
  <c r="N6435" i="2"/>
  <c r="O6435" i="2"/>
  <c r="P6435" i="2" s="1"/>
  <c r="N6431" i="2"/>
  <c r="O6431" i="2"/>
  <c r="P6431" i="2" s="1"/>
  <c r="N6427" i="2"/>
  <c r="O6427" i="2"/>
  <c r="P6427" i="2" s="1"/>
  <c r="N6423" i="2"/>
  <c r="O6423" i="2"/>
  <c r="P6423" i="2" s="1"/>
  <c r="N6419" i="2"/>
  <c r="O6419" i="2"/>
  <c r="P6419" i="2" s="1"/>
  <c r="N6415" i="2"/>
  <c r="O6415" i="2"/>
  <c r="P6415" i="2" s="1"/>
  <c r="N6411" i="2"/>
  <c r="O6411" i="2"/>
  <c r="P6411" i="2" s="1"/>
  <c r="N6407" i="2"/>
  <c r="O6407" i="2"/>
  <c r="P6407" i="2" s="1"/>
  <c r="N6403" i="2"/>
  <c r="O6403" i="2"/>
  <c r="P6403" i="2" s="1"/>
  <c r="N6399" i="2"/>
  <c r="O6399" i="2"/>
  <c r="P6399" i="2" s="1"/>
  <c r="N6395" i="2"/>
  <c r="O6395" i="2"/>
  <c r="P6395" i="2" s="1"/>
  <c r="N6391" i="2"/>
  <c r="O6391" i="2"/>
  <c r="P6391" i="2" s="1"/>
  <c r="N6387" i="2"/>
  <c r="O6387" i="2"/>
  <c r="P6387" i="2" s="1"/>
  <c r="N6383" i="2"/>
  <c r="O6383" i="2"/>
  <c r="P6383" i="2" s="1"/>
  <c r="N6379" i="2"/>
  <c r="O6379" i="2"/>
  <c r="P6379" i="2" s="1"/>
  <c r="N6375" i="2"/>
  <c r="O6375" i="2"/>
  <c r="P6375" i="2" s="1"/>
  <c r="N6371" i="2"/>
  <c r="O6371" i="2"/>
  <c r="P6371" i="2" s="1"/>
  <c r="N6367" i="2"/>
  <c r="O6367" i="2"/>
  <c r="P6367" i="2" s="1"/>
  <c r="N6363" i="2"/>
  <c r="O6363" i="2"/>
  <c r="P6363" i="2" s="1"/>
  <c r="N6359" i="2"/>
  <c r="O6359" i="2"/>
  <c r="P6359" i="2" s="1"/>
  <c r="N6355" i="2"/>
  <c r="O6355" i="2"/>
  <c r="P6355" i="2" s="1"/>
  <c r="N6351" i="2"/>
  <c r="O6351" i="2"/>
  <c r="P6351" i="2" s="1"/>
  <c r="N6347" i="2"/>
  <c r="O6347" i="2"/>
  <c r="P6347" i="2" s="1"/>
  <c r="N6343" i="2"/>
  <c r="O6343" i="2"/>
  <c r="P6343" i="2" s="1"/>
  <c r="N6339" i="2"/>
  <c r="O6339" i="2"/>
  <c r="P6339" i="2" s="1"/>
  <c r="N2836" i="2"/>
  <c r="O2836" i="2"/>
  <c r="P2836" i="2" s="1"/>
  <c r="N2832" i="2"/>
  <c r="O2832" i="2"/>
  <c r="P2832" i="2" s="1"/>
  <c r="N2828" i="2"/>
  <c r="O2828" i="2"/>
  <c r="P2828" i="2" s="1"/>
  <c r="N2824" i="2"/>
  <c r="O2824" i="2"/>
  <c r="P2824" i="2" s="1"/>
  <c r="N2820" i="2"/>
  <c r="O2820" i="2"/>
  <c r="P2820" i="2" s="1"/>
  <c r="N2816" i="2"/>
  <c r="O2816" i="2"/>
  <c r="P2816" i="2" s="1"/>
  <c r="N2812" i="2"/>
  <c r="O2812" i="2"/>
  <c r="P2812" i="2" s="1"/>
  <c r="N2808" i="2"/>
  <c r="O2808" i="2"/>
  <c r="P2808" i="2" s="1"/>
  <c r="N2804" i="2"/>
  <c r="O2804" i="2"/>
  <c r="P2804" i="2" s="1"/>
  <c r="N2800" i="2"/>
  <c r="O2800" i="2"/>
  <c r="P2800" i="2" s="1"/>
  <c r="N2796" i="2"/>
  <c r="O2796" i="2"/>
  <c r="P2796" i="2" s="1"/>
  <c r="N2792" i="2"/>
  <c r="O2792" i="2"/>
  <c r="P2792" i="2" s="1"/>
  <c r="N2788" i="2"/>
  <c r="O2788" i="2"/>
  <c r="P2788" i="2" s="1"/>
  <c r="N2784" i="2"/>
  <c r="O2784" i="2"/>
  <c r="P2784" i="2" s="1"/>
  <c r="N2780" i="2"/>
  <c r="O2780" i="2"/>
  <c r="P2780" i="2" s="1"/>
  <c r="N2776" i="2"/>
  <c r="O2776" i="2"/>
  <c r="P2776" i="2" s="1"/>
  <c r="N2772" i="2"/>
  <c r="O2772" i="2"/>
  <c r="P2772" i="2" s="1"/>
  <c r="N2768" i="2"/>
  <c r="O2768" i="2"/>
  <c r="P2768" i="2" s="1"/>
  <c r="N2764" i="2"/>
  <c r="O2764" i="2"/>
  <c r="P2764" i="2" s="1"/>
  <c r="N2760" i="2"/>
  <c r="O2760" i="2"/>
  <c r="P2760" i="2" s="1"/>
  <c r="N2756" i="2"/>
  <c r="O2756" i="2"/>
  <c r="P2756" i="2" s="1"/>
  <c r="N2752" i="2"/>
  <c r="O2752" i="2"/>
  <c r="P2752" i="2" s="1"/>
  <c r="N2748" i="2"/>
  <c r="O2748" i="2"/>
  <c r="P2748" i="2" s="1"/>
  <c r="N2744" i="2"/>
  <c r="O2744" i="2"/>
  <c r="P2744" i="2" s="1"/>
  <c r="N2740" i="2"/>
  <c r="O2740" i="2"/>
  <c r="P2740" i="2" s="1"/>
  <c r="N2736" i="2"/>
  <c r="O2736" i="2"/>
  <c r="P2736" i="2" s="1"/>
  <c r="N2732" i="2"/>
  <c r="O2732" i="2"/>
  <c r="P2732" i="2" s="1"/>
  <c r="N2728" i="2"/>
  <c r="O2728" i="2"/>
  <c r="P2728" i="2" s="1"/>
  <c r="N2724" i="2"/>
  <c r="O2724" i="2"/>
  <c r="P2724" i="2" s="1"/>
  <c r="N2720" i="2"/>
  <c r="O2720" i="2"/>
  <c r="P2720" i="2" s="1"/>
  <c r="N2716" i="2"/>
  <c r="O2716" i="2"/>
  <c r="P2716" i="2" s="1"/>
  <c r="N2712" i="2"/>
  <c r="O2712" i="2"/>
  <c r="P2712" i="2" s="1"/>
  <c r="N2708" i="2"/>
  <c r="O2708" i="2"/>
  <c r="P2708" i="2" s="1"/>
  <c r="M89" i="5"/>
  <c r="L89" i="5"/>
  <c r="K89" i="5"/>
  <c r="J89" i="5"/>
  <c r="I89" i="5"/>
  <c r="H89" i="5"/>
  <c r="G89" i="5"/>
  <c r="F89" i="5"/>
  <c r="E89" i="5"/>
  <c r="D89" i="5"/>
  <c r="M88" i="5"/>
  <c r="L88" i="5"/>
  <c r="K88" i="5"/>
  <c r="J88" i="5"/>
  <c r="I88" i="5"/>
  <c r="H88" i="5"/>
  <c r="G88" i="5"/>
  <c r="F88" i="5"/>
  <c r="E88" i="5"/>
  <c r="D88" i="5"/>
  <c r="M87" i="5"/>
  <c r="L87" i="5"/>
  <c r="K87" i="5"/>
  <c r="J87" i="5"/>
  <c r="I87" i="5"/>
  <c r="H87" i="5"/>
  <c r="G87" i="5"/>
  <c r="F87" i="5"/>
  <c r="E87" i="5"/>
  <c r="D87" i="5"/>
  <c r="M86" i="5"/>
  <c r="L86" i="5"/>
  <c r="K86" i="5"/>
  <c r="J86" i="5"/>
  <c r="I86" i="5"/>
  <c r="H86" i="5"/>
  <c r="G86" i="5"/>
  <c r="F86" i="5"/>
  <c r="E86" i="5"/>
  <c r="D86" i="5"/>
  <c r="M85" i="5"/>
  <c r="L85" i="5"/>
  <c r="K85" i="5"/>
  <c r="J85" i="5"/>
  <c r="I85" i="5"/>
  <c r="H85" i="5"/>
  <c r="G85" i="5"/>
  <c r="F85" i="5"/>
  <c r="E85" i="5"/>
  <c r="D85" i="5"/>
  <c r="M84" i="5"/>
  <c r="L84" i="5"/>
  <c r="K84" i="5"/>
  <c r="J84" i="5"/>
  <c r="I84" i="5"/>
  <c r="H84" i="5"/>
  <c r="G84" i="5"/>
  <c r="F84" i="5"/>
  <c r="E84" i="5"/>
  <c r="D84" i="5"/>
  <c r="M83" i="5"/>
  <c r="L83" i="5"/>
  <c r="K83" i="5"/>
  <c r="J83" i="5"/>
  <c r="I83" i="5"/>
  <c r="H83" i="5"/>
  <c r="G83" i="5"/>
  <c r="F83" i="5"/>
  <c r="E83" i="5"/>
  <c r="D83" i="5"/>
  <c r="M82" i="5"/>
  <c r="L82" i="5"/>
  <c r="K82" i="5"/>
  <c r="J82" i="5"/>
  <c r="I82" i="5"/>
  <c r="H82" i="5"/>
  <c r="G82" i="5"/>
  <c r="F82" i="5"/>
  <c r="E82" i="5"/>
  <c r="D82" i="5"/>
  <c r="M81" i="5"/>
  <c r="L81" i="5"/>
  <c r="K81" i="5"/>
  <c r="J81" i="5"/>
  <c r="I81" i="5"/>
  <c r="H81" i="5"/>
  <c r="G81" i="5"/>
  <c r="F81" i="5"/>
  <c r="E81" i="5"/>
  <c r="D81" i="5"/>
  <c r="M80" i="5"/>
  <c r="L80" i="5"/>
  <c r="K80" i="5"/>
  <c r="J80" i="5"/>
  <c r="I80" i="5"/>
  <c r="H80" i="5"/>
  <c r="G80" i="5"/>
  <c r="F80" i="5"/>
  <c r="E80" i="5"/>
  <c r="D80" i="5"/>
  <c r="M79" i="5"/>
  <c r="L79" i="5"/>
  <c r="K79" i="5"/>
  <c r="J79" i="5"/>
  <c r="I79" i="5"/>
  <c r="H79" i="5"/>
  <c r="G79" i="5"/>
  <c r="F79" i="5"/>
  <c r="E79" i="5"/>
  <c r="D79" i="5"/>
  <c r="M78" i="5"/>
  <c r="L78" i="5"/>
  <c r="K78" i="5"/>
  <c r="J78" i="5"/>
  <c r="I78" i="5"/>
  <c r="H78" i="5"/>
  <c r="G78" i="5"/>
  <c r="F78" i="5"/>
  <c r="E78" i="5"/>
  <c r="D78" i="5"/>
  <c r="M77" i="5"/>
  <c r="L77" i="5"/>
  <c r="K77" i="5"/>
  <c r="J77" i="5"/>
  <c r="I77" i="5"/>
  <c r="H77" i="5"/>
  <c r="G77" i="5"/>
  <c r="F77" i="5"/>
  <c r="E77" i="5"/>
  <c r="D77" i="5"/>
  <c r="M76" i="5"/>
  <c r="L76" i="5"/>
  <c r="K76" i="5"/>
  <c r="J76" i="5"/>
  <c r="I76" i="5"/>
  <c r="H76" i="5"/>
  <c r="G76" i="5"/>
  <c r="F76" i="5"/>
  <c r="E76" i="5"/>
  <c r="D76" i="5"/>
  <c r="M75" i="5"/>
  <c r="L75" i="5"/>
  <c r="K75" i="5"/>
  <c r="J75" i="5"/>
  <c r="I75" i="5"/>
  <c r="H75" i="5"/>
  <c r="G75" i="5"/>
  <c r="F75" i="5"/>
  <c r="E75" i="5"/>
  <c r="D75" i="5"/>
  <c r="M74" i="5"/>
  <c r="L74" i="5"/>
  <c r="K74" i="5"/>
  <c r="J74" i="5"/>
  <c r="I74" i="5"/>
  <c r="H74" i="5"/>
  <c r="G74" i="5"/>
  <c r="F74" i="5"/>
  <c r="E74" i="5"/>
  <c r="D74" i="5"/>
  <c r="M73" i="5"/>
  <c r="L73" i="5"/>
  <c r="K73" i="5"/>
  <c r="J73" i="5"/>
  <c r="I73" i="5"/>
  <c r="H73" i="5"/>
  <c r="G73" i="5"/>
  <c r="F73" i="5"/>
  <c r="E73" i="5"/>
  <c r="D73" i="5"/>
  <c r="M72" i="5"/>
  <c r="L72" i="5"/>
  <c r="K72" i="5"/>
  <c r="J72" i="5"/>
  <c r="I72" i="5"/>
  <c r="H72" i="5"/>
  <c r="G72" i="5"/>
  <c r="F72" i="5"/>
  <c r="E72" i="5"/>
  <c r="D72" i="5"/>
  <c r="M71" i="5"/>
  <c r="L71" i="5"/>
  <c r="K71" i="5"/>
  <c r="J71" i="5"/>
  <c r="I71" i="5"/>
  <c r="H71" i="5"/>
  <c r="G71" i="5"/>
  <c r="F71" i="5"/>
  <c r="E71" i="5"/>
  <c r="D71" i="5"/>
  <c r="M70" i="5"/>
  <c r="L70" i="5"/>
  <c r="K70" i="5"/>
  <c r="J70" i="5"/>
  <c r="I70" i="5"/>
  <c r="H70" i="5"/>
  <c r="G70" i="5"/>
  <c r="F70" i="5"/>
  <c r="E70" i="5"/>
  <c r="D70" i="5"/>
  <c r="M69" i="5"/>
  <c r="L69" i="5"/>
  <c r="K69" i="5"/>
  <c r="J69" i="5"/>
  <c r="I69" i="5"/>
  <c r="H69" i="5"/>
  <c r="G69" i="5"/>
  <c r="F69" i="5"/>
  <c r="E69" i="5"/>
  <c r="D69" i="5"/>
  <c r="M68" i="5"/>
  <c r="L68" i="5"/>
  <c r="K68" i="5"/>
  <c r="J68" i="5"/>
  <c r="I68" i="5"/>
  <c r="H68" i="5"/>
  <c r="G68" i="5"/>
  <c r="F68" i="5"/>
  <c r="E68" i="5"/>
  <c r="D68" i="5"/>
  <c r="M67" i="5"/>
  <c r="L67" i="5"/>
  <c r="K67" i="5"/>
  <c r="J67" i="5"/>
  <c r="I67" i="5"/>
  <c r="H67" i="5"/>
  <c r="G67" i="5"/>
  <c r="F67" i="5"/>
  <c r="E67" i="5"/>
  <c r="D67" i="5"/>
  <c r="M66" i="5"/>
  <c r="L66" i="5"/>
  <c r="K66" i="5"/>
  <c r="J66" i="5"/>
  <c r="I66" i="5"/>
  <c r="H66" i="5"/>
  <c r="G66" i="5"/>
  <c r="F66" i="5"/>
  <c r="E66" i="5"/>
  <c r="D66" i="5"/>
  <c r="M65" i="5"/>
  <c r="L65" i="5"/>
  <c r="K65" i="5"/>
  <c r="J65" i="5"/>
  <c r="I65" i="5"/>
  <c r="H65" i="5"/>
  <c r="G65" i="5"/>
  <c r="F65" i="5"/>
  <c r="E65" i="5"/>
  <c r="D65" i="5"/>
  <c r="M64" i="5"/>
  <c r="L64" i="5"/>
  <c r="K64" i="5"/>
  <c r="J64" i="5"/>
  <c r="I64" i="5"/>
  <c r="H64" i="5"/>
  <c r="G64" i="5"/>
  <c r="F64" i="5"/>
  <c r="E64" i="5"/>
  <c r="D64" i="5"/>
  <c r="M63" i="5"/>
  <c r="L63" i="5"/>
  <c r="K63" i="5"/>
  <c r="J63" i="5"/>
  <c r="I63" i="5"/>
  <c r="H63" i="5"/>
  <c r="G63" i="5"/>
  <c r="F63" i="5"/>
  <c r="E63" i="5"/>
  <c r="D63" i="5"/>
  <c r="M62" i="5"/>
  <c r="L62" i="5"/>
  <c r="K62" i="5"/>
  <c r="J62" i="5"/>
  <c r="I62" i="5"/>
  <c r="H62" i="5"/>
  <c r="G62" i="5"/>
  <c r="F62" i="5"/>
  <c r="E62" i="5"/>
  <c r="D62" i="5"/>
  <c r="M61" i="5"/>
  <c r="L61" i="5"/>
  <c r="K61" i="5"/>
  <c r="J61" i="5"/>
  <c r="I61" i="5"/>
  <c r="H61" i="5"/>
  <c r="G61" i="5"/>
  <c r="F61" i="5"/>
  <c r="E61" i="5"/>
  <c r="D61" i="5"/>
  <c r="M60" i="5"/>
  <c r="L60" i="5"/>
  <c r="K60" i="5"/>
  <c r="J60" i="5"/>
  <c r="I60" i="5"/>
  <c r="H60" i="5"/>
  <c r="G60" i="5"/>
  <c r="F60" i="5"/>
  <c r="E60" i="5"/>
  <c r="D60" i="5"/>
  <c r="M59" i="5"/>
  <c r="L59" i="5"/>
  <c r="K59" i="5"/>
  <c r="J59" i="5"/>
  <c r="I59" i="5"/>
  <c r="H59" i="5"/>
  <c r="G59" i="5"/>
  <c r="F59" i="5"/>
  <c r="E59" i="5"/>
  <c r="D59" i="5"/>
  <c r="M58" i="5"/>
  <c r="L58" i="5"/>
  <c r="K58" i="5"/>
  <c r="J58" i="5"/>
  <c r="I58" i="5"/>
  <c r="H58" i="5"/>
  <c r="G58" i="5"/>
  <c r="F58" i="5"/>
  <c r="E58" i="5"/>
  <c r="D58" i="5"/>
  <c r="M57" i="5"/>
  <c r="L57" i="5"/>
  <c r="K57" i="5"/>
  <c r="J57" i="5"/>
  <c r="I57" i="5"/>
  <c r="H57" i="5"/>
  <c r="G57" i="5"/>
  <c r="F57" i="5"/>
  <c r="E57" i="5"/>
  <c r="D57" i="5"/>
  <c r="M56" i="5"/>
  <c r="L56" i="5"/>
  <c r="K56" i="5"/>
  <c r="J56" i="5"/>
  <c r="I56" i="5"/>
  <c r="H56" i="5"/>
  <c r="G56" i="5"/>
  <c r="F56" i="5"/>
  <c r="E56" i="5"/>
  <c r="D56" i="5"/>
  <c r="M55" i="5"/>
  <c r="L55" i="5"/>
  <c r="K55" i="5"/>
  <c r="J55" i="5"/>
  <c r="I55" i="5"/>
  <c r="H55" i="5"/>
  <c r="G55" i="5"/>
  <c r="F55" i="5"/>
  <c r="E55" i="5"/>
  <c r="D55" i="5"/>
  <c r="M54" i="5"/>
  <c r="L54" i="5"/>
  <c r="K54" i="5"/>
  <c r="J54" i="5"/>
  <c r="I54" i="5"/>
  <c r="H54" i="5"/>
  <c r="G54" i="5"/>
  <c r="F54" i="5"/>
  <c r="E54" i="5"/>
  <c r="D54" i="5"/>
  <c r="M53" i="5"/>
  <c r="L53" i="5"/>
  <c r="K53" i="5"/>
  <c r="J53" i="5"/>
  <c r="I53" i="5"/>
  <c r="H53" i="5"/>
  <c r="G53" i="5"/>
  <c r="F53" i="5"/>
  <c r="E53" i="5"/>
  <c r="D53" i="5"/>
  <c r="M52" i="5"/>
  <c r="L52" i="5"/>
  <c r="K52" i="5"/>
  <c r="J52" i="5"/>
  <c r="I52" i="5"/>
  <c r="H52" i="5"/>
  <c r="G52" i="5"/>
  <c r="F52" i="5"/>
  <c r="E52" i="5"/>
  <c r="D52" i="5"/>
  <c r="M51" i="5"/>
  <c r="L51" i="5"/>
  <c r="K51" i="5"/>
  <c r="J51" i="5"/>
  <c r="I51" i="5"/>
  <c r="H51" i="5"/>
  <c r="G51" i="5"/>
  <c r="F51" i="5"/>
  <c r="E51" i="5"/>
  <c r="D51" i="5"/>
  <c r="M50" i="5"/>
  <c r="L50" i="5"/>
  <c r="K50" i="5"/>
  <c r="J50" i="5"/>
  <c r="I50" i="5"/>
  <c r="H50" i="5"/>
  <c r="G50" i="5"/>
  <c r="F50" i="5"/>
  <c r="E50" i="5"/>
  <c r="D50" i="5"/>
  <c r="M49" i="5"/>
  <c r="L49" i="5"/>
  <c r="K49" i="5"/>
  <c r="J49" i="5"/>
  <c r="I49" i="5"/>
  <c r="H49" i="5"/>
  <c r="G49" i="5"/>
  <c r="F49" i="5"/>
  <c r="E49" i="5"/>
  <c r="D49" i="5"/>
  <c r="M48" i="5"/>
  <c r="L48" i="5"/>
  <c r="K48" i="5"/>
  <c r="J48" i="5"/>
  <c r="I48" i="5"/>
  <c r="H48" i="5"/>
  <c r="G48" i="5"/>
  <c r="F48" i="5"/>
  <c r="E48" i="5"/>
  <c r="D48" i="5"/>
  <c r="M47" i="5"/>
  <c r="L47" i="5"/>
  <c r="K47" i="5"/>
  <c r="J47" i="5"/>
  <c r="I47" i="5"/>
  <c r="H47" i="5"/>
  <c r="G47" i="5"/>
  <c r="F47" i="5"/>
  <c r="E47" i="5"/>
  <c r="D47" i="5"/>
  <c r="M46" i="5"/>
  <c r="L46" i="5"/>
  <c r="K46" i="5"/>
  <c r="J46" i="5"/>
  <c r="I46" i="5"/>
  <c r="H46" i="5"/>
  <c r="G46" i="5"/>
  <c r="F46" i="5"/>
  <c r="E46" i="5"/>
  <c r="D46" i="5"/>
  <c r="M45" i="5"/>
  <c r="L45" i="5"/>
  <c r="K45" i="5"/>
  <c r="J45" i="5"/>
  <c r="I45" i="5"/>
  <c r="H45" i="5"/>
  <c r="G45" i="5"/>
  <c r="F45" i="5"/>
  <c r="E45" i="5"/>
  <c r="D45" i="5"/>
  <c r="M44" i="5"/>
  <c r="L44" i="5"/>
  <c r="K44" i="5"/>
  <c r="J44" i="5"/>
  <c r="I44" i="5"/>
  <c r="H44" i="5"/>
  <c r="G44" i="5"/>
  <c r="F44" i="5"/>
  <c r="E44" i="5"/>
  <c r="D44" i="5"/>
  <c r="M43" i="5"/>
  <c r="L43" i="5"/>
  <c r="K43" i="5"/>
  <c r="J43" i="5"/>
  <c r="I43" i="5"/>
  <c r="H43" i="5"/>
  <c r="G43" i="5"/>
  <c r="F43" i="5"/>
  <c r="E43" i="5"/>
  <c r="D43" i="5"/>
  <c r="M42" i="5"/>
  <c r="L42" i="5"/>
  <c r="K42" i="5"/>
  <c r="J42" i="5"/>
  <c r="I42" i="5"/>
  <c r="H42" i="5"/>
  <c r="G42" i="5"/>
  <c r="F42" i="5"/>
  <c r="E42" i="5"/>
  <c r="D42" i="5"/>
  <c r="M41" i="5"/>
  <c r="L41" i="5"/>
  <c r="K41" i="5"/>
  <c r="J41" i="5"/>
  <c r="I41" i="5"/>
  <c r="H41" i="5"/>
  <c r="G41" i="5"/>
  <c r="F41" i="5"/>
  <c r="E41" i="5"/>
  <c r="D41" i="5"/>
  <c r="M40" i="5"/>
  <c r="L40" i="5"/>
  <c r="K40" i="5"/>
  <c r="J40" i="5"/>
  <c r="I40" i="5"/>
  <c r="H40" i="5"/>
  <c r="G40" i="5"/>
  <c r="F40" i="5"/>
  <c r="E40" i="5"/>
  <c r="D40" i="5"/>
  <c r="M39" i="5"/>
  <c r="L39" i="5"/>
  <c r="K39" i="5"/>
  <c r="J39" i="5"/>
  <c r="I39" i="5"/>
  <c r="H39" i="5"/>
  <c r="G39" i="5"/>
  <c r="F39" i="5"/>
  <c r="E39" i="5"/>
  <c r="D39" i="5"/>
  <c r="M38" i="5"/>
  <c r="L38" i="5"/>
  <c r="K38" i="5"/>
  <c r="J38" i="5"/>
  <c r="I38" i="5"/>
  <c r="H38" i="5"/>
  <c r="G38" i="5"/>
  <c r="F38" i="5"/>
  <c r="E38" i="5"/>
  <c r="D38" i="5"/>
  <c r="M37" i="5"/>
  <c r="L37" i="5"/>
  <c r="K37" i="5"/>
  <c r="J37" i="5"/>
  <c r="I37" i="5"/>
  <c r="H37" i="5"/>
  <c r="G37" i="5"/>
  <c r="F37" i="5"/>
  <c r="E37" i="5"/>
  <c r="D37" i="5"/>
  <c r="M36" i="5"/>
  <c r="L36" i="5"/>
  <c r="K36" i="5"/>
  <c r="J36" i="5"/>
  <c r="I36" i="5"/>
  <c r="H36" i="5"/>
  <c r="G36" i="5"/>
  <c r="F36" i="5"/>
  <c r="E36" i="5"/>
  <c r="D36" i="5"/>
  <c r="M35" i="5"/>
  <c r="L35" i="5"/>
  <c r="K35" i="5"/>
  <c r="J35" i="5"/>
  <c r="I35" i="5"/>
  <c r="H35" i="5"/>
  <c r="G35" i="5"/>
  <c r="F35" i="5"/>
  <c r="E35" i="5"/>
  <c r="D35" i="5"/>
  <c r="M34" i="5"/>
  <c r="L34" i="5"/>
  <c r="K34" i="5"/>
  <c r="J34" i="5"/>
  <c r="I34" i="5"/>
  <c r="H34" i="5"/>
  <c r="G34" i="5"/>
  <c r="F34" i="5"/>
  <c r="E34" i="5"/>
  <c r="D34" i="5"/>
  <c r="M33" i="5"/>
  <c r="L33" i="5"/>
  <c r="K33" i="5"/>
  <c r="J33" i="5"/>
  <c r="I33" i="5"/>
  <c r="H33" i="5"/>
  <c r="G33" i="5"/>
  <c r="F33" i="5"/>
  <c r="E33" i="5"/>
  <c r="D33" i="5"/>
  <c r="M32" i="5"/>
  <c r="L32" i="5"/>
  <c r="K32" i="5"/>
  <c r="J32" i="5"/>
  <c r="I32" i="5"/>
  <c r="H32" i="5"/>
  <c r="G32" i="5"/>
  <c r="F32" i="5"/>
  <c r="E32" i="5"/>
  <c r="D32" i="5"/>
  <c r="M31" i="5"/>
  <c r="L31" i="5"/>
  <c r="K31" i="5"/>
  <c r="J31" i="5"/>
  <c r="I31" i="5"/>
  <c r="H31" i="5"/>
  <c r="G31" i="5"/>
  <c r="F31" i="5"/>
  <c r="E31" i="5"/>
  <c r="D31" i="5"/>
  <c r="M30" i="5"/>
  <c r="L30" i="5"/>
  <c r="K30" i="5"/>
  <c r="J30" i="5"/>
  <c r="I30" i="5"/>
  <c r="H30" i="5"/>
  <c r="G30" i="5"/>
  <c r="F30" i="5"/>
  <c r="E30" i="5"/>
  <c r="D30" i="5"/>
  <c r="M29" i="5"/>
  <c r="L29" i="5"/>
  <c r="K29" i="5"/>
  <c r="J29" i="5"/>
  <c r="I29" i="5"/>
  <c r="H29" i="5"/>
  <c r="G29" i="5"/>
  <c r="F29" i="5"/>
  <c r="E29" i="5"/>
  <c r="D29" i="5"/>
  <c r="M28" i="5"/>
  <c r="L28" i="5"/>
  <c r="K28" i="5"/>
  <c r="J28" i="5"/>
  <c r="I28" i="5"/>
  <c r="H28" i="5"/>
  <c r="G28" i="5"/>
  <c r="F28" i="5"/>
  <c r="E28" i="5"/>
  <c r="D28" i="5"/>
  <c r="M27" i="5"/>
  <c r="L27" i="5"/>
  <c r="K27" i="5"/>
  <c r="J27" i="5"/>
  <c r="I27" i="5"/>
  <c r="H27" i="5"/>
  <c r="G27" i="5"/>
  <c r="F27" i="5"/>
  <c r="E27" i="5"/>
  <c r="D27" i="5"/>
  <c r="M26" i="5"/>
  <c r="L26" i="5"/>
  <c r="K26" i="5"/>
  <c r="J26" i="5"/>
  <c r="I26" i="5"/>
  <c r="H26" i="5"/>
  <c r="G26" i="5"/>
  <c r="F26" i="5"/>
  <c r="E26" i="5"/>
  <c r="D26" i="5"/>
  <c r="M25" i="5"/>
  <c r="L25" i="5"/>
  <c r="K25" i="5"/>
  <c r="J25" i="5"/>
  <c r="I25" i="5"/>
  <c r="H25" i="5"/>
  <c r="G25" i="5"/>
  <c r="F25" i="5"/>
  <c r="E25" i="5"/>
  <c r="D25" i="5"/>
  <c r="M24" i="5"/>
  <c r="L24" i="5"/>
  <c r="K24" i="5"/>
  <c r="J24" i="5"/>
  <c r="I24" i="5"/>
  <c r="H24" i="5"/>
  <c r="G24" i="5"/>
  <c r="F24" i="5"/>
  <c r="E24" i="5"/>
  <c r="D24" i="5"/>
  <c r="M23" i="5"/>
  <c r="L23" i="5"/>
  <c r="K23" i="5"/>
  <c r="J23" i="5"/>
  <c r="I23" i="5"/>
  <c r="H23" i="5"/>
  <c r="G23" i="5"/>
  <c r="F23" i="5"/>
  <c r="E23" i="5"/>
  <c r="D23" i="5"/>
  <c r="M22" i="5"/>
  <c r="L22" i="5"/>
  <c r="K22" i="5"/>
  <c r="J22" i="5"/>
  <c r="I22" i="5"/>
  <c r="H22" i="5"/>
  <c r="G22" i="5"/>
  <c r="F22" i="5"/>
  <c r="E22" i="5"/>
  <c r="D22" i="5"/>
  <c r="M21" i="5"/>
  <c r="L21" i="5"/>
  <c r="K21" i="5"/>
  <c r="J21" i="5"/>
  <c r="I21" i="5"/>
  <c r="H21" i="5"/>
  <c r="G21" i="5"/>
  <c r="F21" i="5"/>
  <c r="E21" i="5"/>
  <c r="D21" i="5"/>
  <c r="M20" i="5"/>
  <c r="L20" i="5"/>
  <c r="K20" i="5"/>
  <c r="J20" i="5"/>
  <c r="I20" i="5"/>
  <c r="H20" i="5"/>
  <c r="G20" i="5"/>
  <c r="F20" i="5"/>
  <c r="E20" i="5"/>
  <c r="D20" i="5"/>
  <c r="M19" i="5"/>
  <c r="L19" i="5"/>
  <c r="K19" i="5"/>
  <c r="J19" i="5"/>
  <c r="I19" i="5"/>
  <c r="H19" i="5"/>
  <c r="G19" i="5"/>
  <c r="F19" i="5"/>
  <c r="E19" i="5"/>
  <c r="D19" i="5"/>
  <c r="M18" i="5"/>
  <c r="L18" i="5"/>
  <c r="K18" i="5"/>
  <c r="J18" i="5"/>
  <c r="I18" i="5"/>
  <c r="H18" i="5"/>
  <c r="G18" i="5"/>
  <c r="F18" i="5"/>
  <c r="E18" i="5"/>
  <c r="D18" i="5"/>
  <c r="M17" i="5"/>
  <c r="L17" i="5"/>
  <c r="K17" i="5"/>
  <c r="J17" i="5"/>
  <c r="I17" i="5"/>
  <c r="H17" i="5"/>
  <c r="G17" i="5"/>
  <c r="F17" i="5"/>
  <c r="E17" i="5"/>
  <c r="D17" i="5"/>
  <c r="M16" i="5"/>
  <c r="L16" i="5"/>
  <c r="K16" i="5"/>
  <c r="J16" i="5"/>
  <c r="I16" i="5"/>
  <c r="H16" i="5"/>
  <c r="G16" i="5"/>
  <c r="F16" i="5"/>
  <c r="E16" i="5"/>
  <c r="D16" i="5"/>
  <c r="M15" i="5"/>
  <c r="L15" i="5"/>
  <c r="K15" i="5"/>
  <c r="J15" i="5"/>
  <c r="I15" i="5"/>
  <c r="H15" i="5"/>
  <c r="G15" i="5"/>
  <c r="F15" i="5"/>
  <c r="E15" i="5"/>
  <c r="D15" i="5"/>
  <c r="M14" i="5"/>
  <c r="L14" i="5"/>
  <c r="K14" i="5"/>
  <c r="J14" i="5"/>
  <c r="I14" i="5"/>
  <c r="H14" i="5"/>
  <c r="G14" i="5"/>
  <c r="F14" i="5"/>
  <c r="E14" i="5"/>
  <c r="D14" i="5"/>
  <c r="M13" i="5"/>
  <c r="L13" i="5"/>
  <c r="K13" i="5"/>
  <c r="J13" i="5"/>
  <c r="I13" i="5"/>
  <c r="H13" i="5"/>
  <c r="G13" i="5"/>
  <c r="F13" i="5"/>
  <c r="E13" i="5"/>
  <c r="D13" i="5"/>
  <c r="M12" i="5"/>
  <c r="L12" i="5"/>
  <c r="K12" i="5"/>
  <c r="J12" i="5"/>
  <c r="I12" i="5"/>
  <c r="H12" i="5"/>
  <c r="G12" i="5"/>
  <c r="F12" i="5"/>
  <c r="E12" i="5"/>
  <c r="D12" i="5"/>
  <c r="M11" i="5"/>
  <c r="L11" i="5"/>
  <c r="K11" i="5"/>
  <c r="J11" i="5"/>
  <c r="I11" i="5"/>
  <c r="H11" i="5"/>
  <c r="G11" i="5"/>
  <c r="F11" i="5"/>
  <c r="E11" i="5"/>
  <c r="D11" i="5"/>
  <c r="M10" i="5"/>
  <c r="L10" i="5"/>
  <c r="K10" i="5"/>
  <c r="J10" i="5"/>
  <c r="I10" i="5"/>
  <c r="H10" i="5"/>
  <c r="G10" i="5"/>
  <c r="F10" i="5"/>
  <c r="E10" i="5"/>
  <c r="D10" i="5"/>
  <c r="M9" i="5"/>
  <c r="L9" i="5"/>
  <c r="K9" i="5"/>
  <c r="J9" i="5"/>
  <c r="I9" i="5"/>
  <c r="H9" i="5"/>
  <c r="G9" i="5"/>
  <c r="F9" i="5"/>
  <c r="E9" i="5"/>
  <c r="D9" i="5"/>
  <c r="M8" i="5"/>
  <c r="L8" i="5"/>
  <c r="K8" i="5"/>
  <c r="J8" i="5"/>
  <c r="I8" i="5"/>
  <c r="H8" i="5"/>
  <c r="G8" i="5"/>
  <c r="F8" i="5"/>
  <c r="E8" i="5"/>
  <c r="D8" i="5"/>
  <c r="M7" i="5"/>
  <c r="L7" i="5"/>
  <c r="K7" i="5"/>
  <c r="J7" i="5"/>
  <c r="I7" i="5"/>
  <c r="H7" i="5"/>
  <c r="G7" i="5"/>
  <c r="F7" i="5"/>
  <c r="E7" i="5"/>
  <c r="D7" i="5"/>
  <c r="M6" i="5"/>
  <c r="L6" i="5"/>
  <c r="K6" i="5"/>
  <c r="J6" i="5"/>
  <c r="I6" i="5"/>
  <c r="H6" i="5"/>
  <c r="G6" i="5"/>
  <c r="F6" i="5"/>
  <c r="E6" i="5"/>
  <c r="D6" i="5"/>
  <c r="M5" i="5"/>
  <c r="L5" i="5"/>
  <c r="K5" i="5"/>
  <c r="J5" i="5"/>
  <c r="I5" i="5"/>
  <c r="H5" i="5"/>
  <c r="G5" i="5"/>
  <c r="F5" i="5"/>
  <c r="E5" i="5"/>
  <c r="D5" i="5"/>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BI100" i="1"/>
  <c r="BH100" i="1"/>
  <c r="BC100" i="1"/>
  <c r="BB100" i="1"/>
  <c r="AW100" i="1"/>
  <c r="AV100" i="1"/>
  <c r="AQ100" i="1"/>
  <c r="AP100" i="1"/>
  <c r="AK100" i="1"/>
  <c r="AJ100" i="1"/>
  <c r="AE100" i="1"/>
  <c r="AD100" i="1"/>
  <c r="Y100" i="1"/>
  <c r="X100" i="1"/>
  <c r="S100" i="1"/>
  <c r="R100" i="1"/>
  <c r="M100" i="1"/>
  <c r="L100" i="1"/>
  <c r="F100" i="1"/>
  <c r="BI99" i="1"/>
  <c r="BH99" i="1"/>
  <c r="BC99" i="1"/>
  <c r="BB99" i="1"/>
  <c r="AW99" i="1"/>
  <c r="AV99" i="1"/>
  <c r="AQ99" i="1"/>
  <c r="AP99" i="1"/>
  <c r="AK99" i="1"/>
  <c r="AJ99" i="1"/>
  <c r="AE99" i="1"/>
  <c r="AD99" i="1"/>
  <c r="Y99" i="1"/>
  <c r="X99" i="1"/>
  <c r="S99" i="1"/>
  <c r="R99" i="1"/>
  <c r="M99" i="1"/>
  <c r="L99" i="1"/>
  <c r="F99" i="1"/>
  <c r="BI98" i="1"/>
  <c r="BH98" i="1"/>
  <c r="BC98" i="1"/>
  <c r="BB98" i="1"/>
  <c r="AW98" i="1"/>
  <c r="AV98" i="1"/>
  <c r="AQ98" i="1"/>
  <c r="AP98" i="1"/>
  <c r="AK98" i="1"/>
  <c r="AJ98" i="1"/>
  <c r="AE98" i="1"/>
  <c r="AD98" i="1"/>
  <c r="Y98" i="1"/>
  <c r="X98" i="1"/>
  <c r="S98" i="1"/>
  <c r="R98" i="1"/>
  <c r="M98" i="1"/>
  <c r="L98" i="1"/>
  <c r="F98" i="1"/>
  <c r="BI97" i="1"/>
  <c r="BH97" i="1"/>
  <c r="BC97" i="1"/>
  <c r="BB97" i="1"/>
  <c r="AW97" i="1"/>
  <c r="AV97" i="1"/>
  <c r="AQ97" i="1"/>
  <c r="AP97" i="1"/>
  <c r="AK97" i="1"/>
  <c r="AJ97" i="1"/>
  <c r="AE97" i="1"/>
  <c r="AD97" i="1"/>
  <c r="Y97" i="1"/>
  <c r="X97" i="1"/>
  <c r="S97" i="1"/>
  <c r="R97" i="1"/>
  <c r="M97" i="1"/>
  <c r="L97" i="1"/>
  <c r="F97" i="1"/>
  <c r="BI96" i="1"/>
  <c r="BH96" i="1"/>
  <c r="BC96" i="1"/>
  <c r="BB96" i="1"/>
  <c r="AW96" i="1"/>
  <c r="AV96" i="1"/>
  <c r="AQ96" i="1"/>
  <c r="AP96" i="1"/>
  <c r="AK96" i="1"/>
  <c r="AJ96" i="1"/>
  <c r="AE96" i="1"/>
  <c r="AD96" i="1"/>
  <c r="Y96" i="1"/>
  <c r="X96" i="1"/>
  <c r="S96" i="1"/>
  <c r="R96" i="1"/>
  <c r="M96" i="1"/>
  <c r="L96" i="1"/>
  <c r="F96" i="1"/>
  <c r="BI95" i="1"/>
  <c r="BH95" i="1"/>
  <c r="BC95" i="1"/>
  <c r="BB95" i="1"/>
  <c r="AW95" i="1"/>
  <c r="AV95" i="1"/>
  <c r="AQ95" i="1"/>
  <c r="AP95" i="1"/>
  <c r="AK95" i="1"/>
  <c r="AJ95" i="1"/>
  <c r="AE95" i="1"/>
  <c r="AD95" i="1"/>
  <c r="Y95" i="1"/>
  <c r="X95" i="1"/>
  <c r="S95" i="1"/>
  <c r="R95" i="1"/>
  <c r="M95" i="1"/>
  <c r="L95" i="1"/>
  <c r="F95" i="1"/>
  <c r="BI94" i="1"/>
  <c r="BH94" i="1"/>
  <c r="BC94" i="1"/>
  <c r="BB94" i="1"/>
  <c r="AW94" i="1"/>
  <c r="AV94" i="1"/>
  <c r="AQ94" i="1"/>
  <c r="AP94" i="1"/>
  <c r="AK94" i="1"/>
  <c r="AJ94" i="1"/>
  <c r="AE94" i="1"/>
  <c r="AD94" i="1"/>
  <c r="Y94" i="1"/>
  <c r="X94" i="1"/>
  <c r="S94" i="1"/>
  <c r="R94" i="1"/>
  <c r="M94" i="1"/>
  <c r="L94" i="1"/>
  <c r="F94" i="1"/>
  <c r="BI93" i="1"/>
  <c r="BH93" i="1"/>
  <c r="BC93" i="1"/>
  <c r="BB93" i="1"/>
  <c r="AW93" i="1"/>
  <c r="AV93" i="1"/>
  <c r="AQ93" i="1"/>
  <c r="AP93" i="1"/>
  <c r="AK93" i="1"/>
  <c r="AJ93" i="1"/>
  <c r="AE93" i="1"/>
  <c r="AD93" i="1"/>
  <c r="Y93" i="1"/>
  <c r="X93" i="1"/>
  <c r="S93" i="1"/>
  <c r="R93" i="1"/>
  <c r="M93" i="1"/>
  <c r="L93" i="1"/>
  <c r="F93" i="1"/>
  <c r="BI92" i="1"/>
  <c r="BH92" i="1"/>
  <c r="BC92" i="1"/>
  <c r="BB92" i="1"/>
  <c r="AW92" i="1"/>
  <c r="AV92" i="1"/>
  <c r="AQ92" i="1"/>
  <c r="AP92" i="1"/>
  <c r="AK92" i="1"/>
  <c r="AJ92" i="1"/>
  <c r="AE92" i="1"/>
  <c r="AD92" i="1"/>
  <c r="Y92" i="1"/>
  <c r="X92" i="1"/>
  <c r="S92" i="1"/>
  <c r="R92" i="1"/>
  <c r="M92" i="1"/>
  <c r="L92" i="1"/>
  <c r="F92" i="1"/>
  <c r="BI91" i="1"/>
  <c r="BH91" i="1"/>
  <c r="BC91" i="1"/>
  <c r="BB91" i="1"/>
  <c r="AW91" i="1"/>
  <c r="AV91" i="1"/>
  <c r="AQ91" i="1"/>
  <c r="AP91" i="1"/>
  <c r="AK91" i="1"/>
  <c r="AJ91" i="1"/>
  <c r="AE91" i="1"/>
  <c r="AD91" i="1"/>
  <c r="Y91" i="1"/>
  <c r="X91" i="1"/>
  <c r="S91" i="1"/>
  <c r="R91" i="1"/>
  <c r="M91" i="1"/>
  <c r="L91" i="1"/>
  <c r="F91" i="1"/>
  <c r="BI90" i="1"/>
  <c r="BH90" i="1"/>
  <c r="BC90" i="1"/>
  <c r="BB90" i="1"/>
  <c r="AW90" i="1"/>
  <c r="AV90" i="1"/>
  <c r="AQ90" i="1"/>
  <c r="AP90" i="1"/>
  <c r="AK90" i="1"/>
  <c r="AJ90" i="1"/>
  <c r="AE90" i="1"/>
  <c r="AD90" i="1"/>
  <c r="Y90" i="1"/>
  <c r="X90" i="1"/>
  <c r="S90" i="1"/>
  <c r="R90" i="1"/>
  <c r="M90" i="1"/>
  <c r="L90" i="1"/>
  <c r="F90" i="1"/>
  <c r="BI89" i="1"/>
  <c r="BH89" i="1"/>
  <c r="BC89" i="1"/>
  <c r="BB89" i="1"/>
  <c r="AW89" i="1"/>
  <c r="AV89" i="1"/>
  <c r="AQ89" i="1"/>
  <c r="AP89" i="1"/>
  <c r="AK89" i="1"/>
  <c r="AJ89" i="1"/>
  <c r="AE89" i="1"/>
  <c r="AD89" i="1"/>
  <c r="Y89" i="1"/>
  <c r="X89" i="1"/>
  <c r="S89" i="1"/>
  <c r="R89" i="1"/>
  <c r="M89" i="1"/>
  <c r="L89" i="1"/>
  <c r="F89" i="1"/>
  <c r="BI88" i="1"/>
  <c r="BH88" i="1"/>
  <c r="BC88" i="1"/>
  <c r="BB88" i="1"/>
  <c r="AW88" i="1"/>
  <c r="AV88" i="1"/>
  <c r="AQ88" i="1"/>
  <c r="AP88" i="1"/>
  <c r="AK88" i="1"/>
  <c r="AJ88" i="1"/>
  <c r="AE88" i="1"/>
  <c r="AD88" i="1"/>
  <c r="Y88" i="1"/>
  <c r="X88" i="1"/>
  <c r="S88" i="1"/>
  <c r="R88" i="1"/>
  <c r="M88" i="1"/>
  <c r="L88" i="1"/>
  <c r="F88" i="1"/>
  <c r="BI87" i="1"/>
  <c r="BH87" i="1"/>
  <c r="BC87" i="1"/>
  <c r="BB87" i="1"/>
  <c r="AW87" i="1"/>
  <c r="AV87" i="1"/>
  <c r="AQ87" i="1"/>
  <c r="AP87" i="1"/>
  <c r="AK87" i="1"/>
  <c r="AJ87" i="1"/>
  <c r="AE87" i="1"/>
  <c r="AD87" i="1"/>
  <c r="Y87" i="1"/>
  <c r="X87" i="1"/>
  <c r="S87" i="1"/>
  <c r="R87" i="1"/>
  <c r="M87" i="1"/>
  <c r="L87" i="1"/>
  <c r="F87" i="1"/>
  <c r="BI86" i="1"/>
  <c r="BH86" i="1"/>
  <c r="BC86" i="1"/>
  <c r="BB86" i="1"/>
  <c r="AW86" i="1"/>
  <c r="AV86" i="1"/>
  <c r="AQ86" i="1"/>
  <c r="AP86" i="1"/>
  <c r="AK86" i="1"/>
  <c r="AJ86" i="1"/>
  <c r="AE86" i="1"/>
  <c r="AD86" i="1"/>
  <c r="Y86" i="1"/>
  <c r="X86" i="1"/>
  <c r="S86" i="1"/>
  <c r="R86" i="1"/>
  <c r="M86" i="1"/>
  <c r="L86" i="1"/>
  <c r="F86" i="1"/>
  <c r="BI85" i="1"/>
  <c r="BH85" i="1"/>
  <c r="BC85" i="1"/>
  <c r="BB85" i="1"/>
  <c r="AW85" i="1"/>
  <c r="AV85" i="1"/>
  <c r="AQ85" i="1"/>
  <c r="AP85" i="1"/>
  <c r="AK85" i="1"/>
  <c r="AJ85" i="1"/>
  <c r="AE85" i="1"/>
  <c r="AD85" i="1"/>
  <c r="Y85" i="1"/>
  <c r="X85" i="1"/>
  <c r="S85" i="1"/>
  <c r="R85" i="1"/>
  <c r="M85" i="1"/>
  <c r="L85" i="1"/>
  <c r="F85" i="1"/>
  <c r="BI84" i="1"/>
  <c r="BH84" i="1"/>
  <c r="BC84" i="1"/>
  <c r="BB84" i="1"/>
  <c r="AW84" i="1"/>
  <c r="AV84" i="1"/>
  <c r="AQ84" i="1"/>
  <c r="AP84" i="1"/>
  <c r="AK84" i="1"/>
  <c r="AJ84" i="1"/>
  <c r="AE84" i="1"/>
  <c r="AD84" i="1"/>
  <c r="Y84" i="1"/>
  <c r="X84" i="1"/>
  <c r="S84" i="1"/>
  <c r="R84" i="1"/>
  <c r="M84" i="1"/>
  <c r="L84" i="1"/>
  <c r="F84" i="1"/>
  <c r="BI83" i="1"/>
  <c r="BH83" i="1"/>
  <c r="BC83" i="1"/>
  <c r="BB83" i="1"/>
  <c r="AW83" i="1"/>
  <c r="AV83" i="1"/>
  <c r="AQ83" i="1"/>
  <c r="AP83" i="1"/>
  <c r="AK83" i="1"/>
  <c r="AJ83" i="1"/>
  <c r="AE83" i="1"/>
  <c r="AD83" i="1"/>
  <c r="Y83" i="1"/>
  <c r="X83" i="1"/>
  <c r="S83" i="1"/>
  <c r="R83" i="1"/>
  <c r="M83" i="1"/>
  <c r="L83" i="1"/>
  <c r="F83" i="1"/>
  <c r="BI82" i="1"/>
  <c r="BH82" i="1"/>
  <c r="BC82" i="1"/>
  <c r="BB82" i="1"/>
  <c r="AW82" i="1"/>
  <c r="AV82" i="1"/>
  <c r="AQ82" i="1"/>
  <c r="AP82" i="1"/>
  <c r="AK82" i="1"/>
  <c r="AJ82" i="1"/>
  <c r="AE82" i="1"/>
  <c r="AD82" i="1"/>
  <c r="Y82" i="1"/>
  <c r="X82" i="1"/>
  <c r="S82" i="1"/>
  <c r="R82" i="1"/>
  <c r="M82" i="1"/>
  <c r="L82" i="1"/>
  <c r="F82" i="1"/>
  <c r="BI81" i="1"/>
  <c r="BH81" i="1"/>
  <c r="BC81" i="1"/>
  <c r="BB81" i="1"/>
  <c r="AW81" i="1"/>
  <c r="AV81" i="1"/>
  <c r="AQ81" i="1"/>
  <c r="AP81" i="1"/>
  <c r="AK81" i="1"/>
  <c r="AJ81" i="1"/>
  <c r="AE81" i="1"/>
  <c r="AD81" i="1"/>
  <c r="Y81" i="1"/>
  <c r="X81" i="1"/>
  <c r="S81" i="1"/>
  <c r="R81" i="1"/>
  <c r="M81" i="1"/>
  <c r="L81" i="1"/>
  <c r="F81" i="1"/>
  <c r="BI80" i="1"/>
  <c r="BH80" i="1"/>
  <c r="BC80" i="1"/>
  <c r="BB80" i="1"/>
  <c r="AW80" i="1"/>
  <c r="AV80" i="1"/>
  <c r="AQ80" i="1"/>
  <c r="AP80" i="1"/>
  <c r="AK80" i="1"/>
  <c r="AJ80" i="1"/>
  <c r="AE80" i="1"/>
  <c r="AD80" i="1"/>
  <c r="Y80" i="1"/>
  <c r="X80" i="1"/>
  <c r="S80" i="1"/>
  <c r="R80" i="1"/>
  <c r="M80" i="1"/>
  <c r="L80" i="1"/>
  <c r="F80" i="1"/>
  <c r="BI79" i="1"/>
  <c r="BH79" i="1"/>
  <c r="BC79" i="1"/>
  <c r="BB79" i="1"/>
  <c r="AW79" i="1"/>
  <c r="AV79" i="1"/>
  <c r="AQ79" i="1"/>
  <c r="AP79" i="1"/>
  <c r="AK79" i="1"/>
  <c r="AJ79" i="1"/>
  <c r="AE79" i="1"/>
  <c r="AD79" i="1"/>
  <c r="Y79" i="1"/>
  <c r="X79" i="1"/>
  <c r="S79" i="1"/>
  <c r="R79" i="1"/>
  <c r="M79" i="1"/>
  <c r="L79" i="1"/>
  <c r="F79" i="1"/>
  <c r="BI78" i="1"/>
  <c r="BH78" i="1"/>
  <c r="BC78" i="1"/>
  <c r="BB78" i="1"/>
  <c r="AW78" i="1"/>
  <c r="AV78" i="1"/>
  <c r="AQ78" i="1"/>
  <c r="AP78" i="1"/>
  <c r="AK78" i="1"/>
  <c r="AJ78" i="1"/>
  <c r="AE78" i="1"/>
  <c r="AD78" i="1"/>
  <c r="Y78" i="1"/>
  <c r="X78" i="1"/>
  <c r="S78" i="1"/>
  <c r="R78" i="1"/>
  <c r="M78" i="1"/>
  <c r="L78" i="1"/>
  <c r="F78" i="1"/>
  <c r="BI77" i="1"/>
  <c r="BH77" i="1"/>
  <c r="BC77" i="1"/>
  <c r="BB77" i="1"/>
  <c r="AW77" i="1"/>
  <c r="AV77" i="1"/>
  <c r="AQ77" i="1"/>
  <c r="AP77" i="1"/>
  <c r="AK77" i="1"/>
  <c r="AJ77" i="1"/>
  <c r="AE77" i="1"/>
  <c r="AD77" i="1"/>
  <c r="Y77" i="1"/>
  <c r="X77" i="1"/>
  <c r="S77" i="1"/>
  <c r="R77" i="1"/>
  <c r="M77" i="1"/>
  <c r="L77" i="1"/>
  <c r="F77" i="1"/>
  <c r="BI76" i="1"/>
  <c r="BH76" i="1"/>
  <c r="BC76" i="1"/>
  <c r="BB76" i="1"/>
  <c r="AW76" i="1"/>
  <c r="AV76" i="1"/>
  <c r="AQ76" i="1"/>
  <c r="AP76" i="1"/>
  <c r="AK76" i="1"/>
  <c r="AJ76" i="1"/>
  <c r="AE76" i="1"/>
  <c r="AD76" i="1"/>
  <c r="Y76" i="1"/>
  <c r="X76" i="1"/>
  <c r="S76" i="1"/>
  <c r="R76" i="1"/>
  <c r="M76" i="1"/>
  <c r="L76" i="1"/>
  <c r="F76" i="1"/>
  <c r="BI75" i="1"/>
  <c r="BH75" i="1"/>
  <c r="BC75" i="1"/>
  <c r="BB75" i="1"/>
  <c r="AW75" i="1"/>
  <c r="AV75" i="1"/>
  <c r="AQ75" i="1"/>
  <c r="AP75" i="1"/>
  <c r="AK75" i="1"/>
  <c r="AJ75" i="1"/>
  <c r="AE75" i="1"/>
  <c r="AD75" i="1"/>
  <c r="Y75" i="1"/>
  <c r="X75" i="1"/>
  <c r="S75" i="1"/>
  <c r="R75" i="1"/>
  <c r="M75" i="1"/>
  <c r="L75" i="1"/>
  <c r="F75" i="1"/>
  <c r="BI74" i="1"/>
  <c r="BH74" i="1"/>
  <c r="BC74" i="1"/>
  <c r="BB74" i="1"/>
  <c r="AW74" i="1"/>
  <c r="AV74" i="1"/>
  <c r="AQ74" i="1"/>
  <c r="AP74" i="1"/>
  <c r="AK74" i="1"/>
  <c r="AJ74" i="1"/>
  <c r="AE74" i="1"/>
  <c r="AD74" i="1"/>
  <c r="Y74" i="1"/>
  <c r="X74" i="1"/>
  <c r="S74" i="1"/>
  <c r="R74" i="1"/>
  <c r="M74" i="1"/>
  <c r="L74" i="1"/>
  <c r="F74" i="1"/>
  <c r="BI73" i="1"/>
  <c r="BH73" i="1"/>
  <c r="BC73" i="1"/>
  <c r="BB73" i="1"/>
  <c r="AW73" i="1"/>
  <c r="AV73" i="1"/>
  <c r="AQ73" i="1"/>
  <c r="AP73" i="1"/>
  <c r="AK73" i="1"/>
  <c r="AJ73" i="1"/>
  <c r="AE73" i="1"/>
  <c r="AD73" i="1"/>
  <c r="Y73" i="1"/>
  <c r="X73" i="1"/>
  <c r="S73" i="1"/>
  <c r="R73" i="1"/>
  <c r="M73" i="1"/>
  <c r="L73" i="1"/>
  <c r="F73" i="1"/>
  <c r="BI72" i="1"/>
  <c r="BH72" i="1"/>
  <c r="BC72" i="1"/>
  <c r="BB72" i="1"/>
  <c r="AW72" i="1"/>
  <c r="AV72" i="1"/>
  <c r="AQ72" i="1"/>
  <c r="AP72" i="1"/>
  <c r="AK72" i="1"/>
  <c r="AJ72" i="1"/>
  <c r="AE72" i="1"/>
  <c r="AD72" i="1"/>
  <c r="Y72" i="1"/>
  <c r="X72" i="1"/>
  <c r="S72" i="1"/>
  <c r="R72" i="1"/>
  <c r="M72" i="1"/>
  <c r="L72" i="1"/>
  <c r="F72" i="1"/>
  <c r="BI71" i="1"/>
  <c r="BH71" i="1"/>
  <c r="BC71" i="1"/>
  <c r="BB71" i="1"/>
  <c r="AW71" i="1"/>
  <c r="AV71" i="1"/>
  <c r="AQ71" i="1"/>
  <c r="AP71" i="1"/>
  <c r="AK71" i="1"/>
  <c r="AJ71" i="1"/>
  <c r="AE71" i="1"/>
  <c r="AD71" i="1"/>
  <c r="Y71" i="1"/>
  <c r="X71" i="1"/>
  <c r="S71" i="1"/>
  <c r="R71" i="1"/>
  <c r="M71" i="1"/>
  <c r="L71" i="1"/>
  <c r="F71" i="1"/>
  <c r="BI70" i="1"/>
  <c r="BH70" i="1"/>
  <c r="BC70" i="1"/>
  <c r="BB70" i="1"/>
  <c r="AW70" i="1"/>
  <c r="AV70" i="1"/>
  <c r="AQ70" i="1"/>
  <c r="AP70" i="1"/>
  <c r="AK70" i="1"/>
  <c r="AJ70" i="1"/>
  <c r="AE70" i="1"/>
  <c r="AD70" i="1"/>
  <c r="Y70" i="1"/>
  <c r="X70" i="1"/>
  <c r="S70" i="1"/>
  <c r="R70" i="1"/>
  <c r="M70" i="1"/>
  <c r="L70" i="1"/>
  <c r="F70" i="1"/>
  <c r="BI69" i="1"/>
  <c r="BH69" i="1"/>
  <c r="BC69" i="1"/>
  <c r="BB69" i="1"/>
  <c r="AW69" i="1"/>
  <c r="AV69" i="1"/>
  <c r="AQ69" i="1"/>
  <c r="AP69" i="1"/>
  <c r="AK69" i="1"/>
  <c r="AJ69" i="1"/>
  <c r="AE69" i="1"/>
  <c r="AD69" i="1"/>
  <c r="Y69" i="1"/>
  <c r="X69" i="1"/>
  <c r="S69" i="1"/>
  <c r="R69" i="1"/>
  <c r="M69" i="1"/>
  <c r="L69" i="1"/>
  <c r="F69" i="1"/>
  <c r="BI68" i="1"/>
  <c r="BH68" i="1"/>
  <c r="BC68" i="1"/>
  <c r="BB68" i="1"/>
  <c r="AW68" i="1"/>
  <c r="AV68" i="1"/>
  <c r="AQ68" i="1"/>
  <c r="AP68" i="1"/>
  <c r="AK68" i="1"/>
  <c r="AJ68" i="1"/>
  <c r="AE68" i="1"/>
  <c r="AD68" i="1"/>
  <c r="Y68" i="1"/>
  <c r="X68" i="1"/>
  <c r="S68" i="1"/>
  <c r="R68" i="1"/>
  <c r="M68" i="1"/>
  <c r="L68" i="1"/>
  <c r="F68" i="1"/>
  <c r="BI67" i="1"/>
  <c r="BH67" i="1"/>
  <c r="BC67" i="1"/>
  <c r="BB67" i="1"/>
  <c r="AW67" i="1"/>
  <c r="AV67" i="1"/>
  <c r="AQ67" i="1"/>
  <c r="AP67" i="1"/>
  <c r="AK67" i="1"/>
  <c r="AJ67" i="1"/>
  <c r="AE67" i="1"/>
  <c r="AD67" i="1"/>
  <c r="Y67" i="1"/>
  <c r="X67" i="1"/>
  <c r="S67" i="1"/>
  <c r="R67" i="1"/>
  <c r="M67" i="1"/>
  <c r="L67" i="1"/>
  <c r="F67" i="1"/>
  <c r="BI66" i="1"/>
  <c r="BH66" i="1"/>
  <c r="BC66" i="1"/>
  <c r="BB66" i="1"/>
  <c r="AW66" i="1"/>
  <c r="AV66" i="1"/>
  <c r="AQ66" i="1"/>
  <c r="AP66" i="1"/>
  <c r="AK66" i="1"/>
  <c r="AJ66" i="1"/>
  <c r="AE66" i="1"/>
  <c r="AD66" i="1"/>
  <c r="Y66" i="1"/>
  <c r="X66" i="1"/>
  <c r="S66" i="1"/>
  <c r="R66" i="1"/>
  <c r="M66" i="1"/>
  <c r="L66" i="1"/>
  <c r="F66" i="1"/>
  <c r="BI65" i="1"/>
  <c r="BH65" i="1"/>
  <c r="BC65" i="1"/>
  <c r="BB65" i="1"/>
  <c r="AW65" i="1"/>
  <c r="AV65" i="1"/>
  <c r="AQ65" i="1"/>
  <c r="AP65" i="1"/>
  <c r="AK65" i="1"/>
  <c r="AJ65" i="1"/>
  <c r="AE65" i="1"/>
  <c r="AD65" i="1"/>
  <c r="Y65" i="1"/>
  <c r="X65" i="1"/>
  <c r="S65" i="1"/>
  <c r="R65" i="1"/>
  <c r="M65" i="1"/>
  <c r="L65" i="1"/>
  <c r="F65" i="1"/>
  <c r="BI64" i="1"/>
  <c r="BH64" i="1"/>
  <c r="BC64" i="1"/>
  <c r="BB64" i="1"/>
  <c r="AW64" i="1"/>
  <c r="AV64" i="1"/>
  <c r="AQ64" i="1"/>
  <c r="AP64" i="1"/>
  <c r="AK64" i="1"/>
  <c r="AJ64" i="1"/>
  <c r="AE64" i="1"/>
  <c r="AD64" i="1"/>
  <c r="Y64" i="1"/>
  <c r="X64" i="1"/>
  <c r="S64" i="1"/>
  <c r="R64" i="1"/>
  <c r="M64" i="1"/>
  <c r="L64" i="1"/>
  <c r="F64" i="1"/>
  <c r="BI63" i="1"/>
  <c r="BH63" i="1"/>
  <c r="BC63" i="1"/>
  <c r="BB63" i="1"/>
  <c r="AW63" i="1"/>
  <c r="AV63" i="1"/>
  <c r="AQ63" i="1"/>
  <c r="AP63" i="1"/>
  <c r="AK63" i="1"/>
  <c r="AJ63" i="1"/>
  <c r="AE63" i="1"/>
  <c r="AD63" i="1"/>
  <c r="Y63" i="1"/>
  <c r="X63" i="1"/>
  <c r="S63" i="1"/>
  <c r="R63" i="1"/>
  <c r="M63" i="1"/>
  <c r="L63" i="1"/>
  <c r="F63" i="1"/>
  <c r="BI62" i="1"/>
  <c r="BH62" i="1"/>
  <c r="BC62" i="1"/>
  <c r="BB62" i="1"/>
  <c r="AW62" i="1"/>
  <c r="AV62" i="1"/>
  <c r="AQ62" i="1"/>
  <c r="AP62" i="1"/>
  <c r="AK62" i="1"/>
  <c r="AJ62" i="1"/>
  <c r="AE62" i="1"/>
  <c r="AD62" i="1"/>
  <c r="Y62" i="1"/>
  <c r="X62" i="1"/>
  <c r="S62" i="1"/>
  <c r="R62" i="1"/>
  <c r="M62" i="1"/>
  <c r="L62" i="1"/>
  <c r="F62" i="1"/>
  <c r="BI61" i="1"/>
  <c r="BH61" i="1"/>
  <c r="BC61" i="1"/>
  <c r="BB61" i="1"/>
  <c r="AW61" i="1"/>
  <c r="AV61" i="1"/>
  <c r="AQ61" i="1"/>
  <c r="AP61" i="1"/>
  <c r="AK61" i="1"/>
  <c r="AJ61" i="1"/>
  <c r="AE61" i="1"/>
  <c r="AD61" i="1"/>
  <c r="Y61" i="1"/>
  <c r="X61" i="1"/>
  <c r="S61" i="1"/>
  <c r="R61" i="1"/>
  <c r="M61" i="1"/>
  <c r="L61" i="1"/>
  <c r="F61" i="1"/>
  <c r="BI60" i="1"/>
  <c r="BH60" i="1"/>
  <c r="BC60" i="1"/>
  <c r="BB60" i="1"/>
  <c r="AW60" i="1"/>
  <c r="AV60" i="1"/>
  <c r="AQ60" i="1"/>
  <c r="AP60" i="1"/>
  <c r="AK60" i="1"/>
  <c r="AJ60" i="1"/>
  <c r="AE60" i="1"/>
  <c r="AD60" i="1"/>
  <c r="Y60" i="1"/>
  <c r="X60" i="1"/>
  <c r="S60" i="1"/>
  <c r="R60" i="1"/>
  <c r="M60" i="1"/>
  <c r="L60" i="1"/>
  <c r="F60" i="1"/>
  <c r="BI59" i="1"/>
  <c r="BH59" i="1"/>
  <c r="BC59" i="1"/>
  <c r="BB59" i="1"/>
  <c r="AW59" i="1"/>
  <c r="AV59" i="1"/>
  <c r="AQ59" i="1"/>
  <c r="AP59" i="1"/>
  <c r="AK59" i="1"/>
  <c r="AJ59" i="1"/>
  <c r="AE59" i="1"/>
  <c r="AD59" i="1"/>
  <c r="Y59" i="1"/>
  <c r="X59" i="1"/>
  <c r="S59" i="1"/>
  <c r="R59" i="1"/>
  <c r="M59" i="1"/>
  <c r="L59" i="1"/>
  <c r="F59" i="1"/>
  <c r="BI58" i="1"/>
  <c r="BH58" i="1"/>
  <c r="BC58" i="1"/>
  <c r="BB58" i="1"/>
  <c r="AW58" i="1"/>
  <c r="AV58" i="1"/>
  <c r="AQ58" i="1"/>
  <c r="AP58" i="1"/>
  <c r="AK58" i="1"/>
  <c r="AJ58" i="1"/>
  <c r="AE58" i="1"/>
  <c r="AD58" i="1"/>
  <c r="Y58" i="1"/>
  <c r="X58" i="1"/>
  <c r="S58" i="1"/>
  <c r="R58" i="1"/>
  <c r="M58" i="1"/>
  <c r="L58" i="1"/>
  <c r="F58" i="1"/>
  <c r="BI57" i="1"/>
  <c r="BH57" i="1"/>
  <c r="BC57" i="1"/>
  <c r="BB57" i="1"/>
  <c r="AW57" i="1"/>
  <c r="AV57" i="1"/>
  <c r="AQ57" i="1"/>
  <c r="AP57" i="1"/>
  <c r="AK57" i="1"/>
  <c r="AJ57" i="1"/>
  <c r="AE57" i="1"/>
  <c r="AD57" i="1"/>
  <c r="Y57" i="1"/>
  <c r="X57" i="1"/>
  <c r="S57" i="1"/>
  <c r="R57" i="1"/>
  <c r="M57" i="1"/>
  <c r="L57" i="1"/>
  <c r="F57" i="1"/>
  <c r="BI56" i="1"/>
  <c r="BH56" i="1"/>
  <c r="BC56" i="1"/>
  <c r="BB56" i="1"/>
  <c r="AW56" i="1"/>
  <c r="AV56" i="1"/>
  <c r="AQ56" i="1"/>
  <c r="AP56" i="1"/>
  <c r="AK56" i="1"/>
  <c r="AJ56" i="1"/>
  <c r="AE56" i="1"/>
  <c r="AD56" i="1"/>
  <c r="Y56" i="1"/>
  <c r="X56" i="1"/>
  <c r="S56" i="1"/>
  <c r="R56" i="1"/>
  <c r="M56" i="1"/>
  <c r="L56" i="1"/>
  <c r="F56" i="1"/>
  <c r="BI55" i="1"/>
  <c r="BH55" i="1"/>
  <c r="BC55" i="1"/>
  <c r="BB55" i="1"/>
  <c r="AW55" i="1"/>
  <c r="AV55" i="1"/>
  <c r="AQ55" i="1"/>
  <c r="AP55" i="1"/>
  <c r="AK55" i="1"/>
  <c r="AJ55" i="1"/>
  <c r="AE55" i="1"/>
  <c r="AD55" i="1"/>
  <c r="Y55" i="1"/>
  <c r="X55" i="1"/>
  <c r="S55" i="1"/>
  <c r="R55" i="1"/>
  <c r="M55" i="1"/>
  <c r="L55" i="1"/>
  <c r="F55" i="1"/>
  <c r="BI54" i="1"/>
  <c r="BH54" i="1"/>
  <c r="BC54" i="1"/>
  <c r="BB54" i="1"/>
  <c r="AW54" i="1"/>
  <c r="AV54" i="1"/>
  <c r="AQ54" i="1"/>
  <c r="AP54" i="1"/>
  <c r="AK54" i="1"/>
  <c r="AJ54" i="1"/>
  <c r="AE54" i="1"/>
  <c r="AD54" i="1"/>
  <c r="Y54" i="1"/>
  <c r="X54" i="1"/>
  <c r="S54" i="1"/>
  <c r="R54" i="1"/>
  <c r="M54" i="1"/>
  <c r="L54" i="1"/>
  <c r="F54" i="1"/>
  <c r="BI53" i="1"/>
  <c r="BH53" i="1"/>
  <c r="BC53" i="1"/>
  <c r="BB53" i="1"/>
  <c r="AW53" i="1"/>
  <c r="AV53" i="1"/>
  <c r="AQ53" i="1"/>
  <c r="AP53" i="1"/>
  <c r="AK53" i="1"/>
  <c r="AJ53" i="1"/>
  <c r="AE53" i="1"/>
  <c r="AD53" i="1"/>
  <c r="Y53" i="1"/>
  <c r="X53" i="1"/>
  <c r="S53" i="1"/>
  <c r="R53" i="1"/>
  <c r="M53" i="1"/>
  <c r="L53" i="1"/>
  <c r="F53" i="1"/>
  <c r="BI52" i="1"/>
  <c r="BH52" i="1"/>
  <c r="BC52" i="1"/>
  <c r="BB52" i="1"/>
  <c r="AW52" i="1"/>
  <c r="AV52" i="1"/>
  <c r="AQ52" i="1"/>
  <c r="AP52" i="1"/>
  <c r="AK52" i="1"/>
  <c r="AJ52" i="1"/>
  <c r="AE52" i="1"/>
  <c r="AD52" i="1"/>
  <c r="Y52" i="1"/>
  <c r="X52" i="1"/>
  <c r="S52" i="1"/>
  <c r="R52" i="1"/>
  <c r="M52" i="1"/>
  <c r="L52" i="1"/>
  <c r="F52" i="1"/>
  <c r="BI51" i="1"/>
  <c r="BH51" i="1"/>
  <c r="BC51" i="1"/>
  <c r="BB51" i="1"/>
  <c r="AW51" i="1"/>
  <c r="AV51" i="1"/>
  <c r="AQ51" i="1"/>
  <c r="AP51" i="1"/>
  <c r="AK51" i="1"/>
  <c r="AJ51" i="1"/>
  <c r="AE51" i="1"/>
  <c r="AD51" i="1"/>
  <c r="Y51" i="1"/>
  <c r="X51" i="1"/>
  <c r="S51" i="1"/>
  <c r="R51" i="1"/>
  <c r="M51" i="1"/>
  <c r="L51" i="1"/>
  <c r="F51" i="1"/>
  <c r="C37" i="13" l="1"/>
  <c r="F37" i="13" s="1"/>
  <c r="C38" i="13"/>
  <c r="F38" i="13" s="1"/>
  <c r="C39" i="13"/>
  <c r="F39" i="13" s="1"/>
  <c r="C40" i="13"/>
  <c r="F40" i="13" s="1"/>
  <c r="C41" i="13"/>
  <c r="I41" i="13" s="1"/>
  <c r="C42" i="13"/>
  <c r="I42" i="13" s="1"/>
  <c r="C43" i="13"/>
  <c r="F43" i="13" s="1"/>
  <c r="C44" i="13"/>
  <c r="F44" i="13" s="1"/>
  <c r="C45" i="13"/>
  <c r="F45" i="13" s="1"/>
  <c r="C46" i="13"/>
  <c r="F46" i="13" s="1"/>
  <c r="C47" i="13"/>
  <c r="F47" i="13" s="1"/>
  <c r="C48" i="13"/>
  <c r="F48" i="13" s="1"/>
  <c r="C49" i="13"/>
  <c r="F49" i="13" s="1"/>
  <c r="C50" i="13"/>
  <c r="F50" i="13" s="1"/>
  <c r="C51" i="13"/>
  <c r="F51" i="13" s="1"/>
  <c r="C52" i="13"/>
  <c r="F52" i="13" s="1"/>
  <c r="C53" i="13"/>
  <c r="F53" i="13" s="1"/>
  <c r="C54" i="13"/>
  <c r="I54" i="13" s="1"/>
  <c r="C55" i="13"/>
  <c r="F55" i="13" s="1"/>
  <c r="C56" i="13"/>
  <c r="F56" i="13" s="1"/>
  <c r="C57" i="13"/>
  <c r="I57" i="13" s="1"/>
  <c r="C58" i="13"/>
  <c r="F58" i="13" s="1"/>
  <c r="C59" i="13"/>
  <c r="F59" i="13" s="1"/>
  <c r="C60" i="13"/>
  <c r="F60" i="13" s="1"/>
  <c r="C61" i="13"/>
  <c r="I61" i="13" s="1"/>
  <c r="C62" i="13"/>
  <c r="I62" i="13" s="1"/>
  <c r="C63" i="13"/>
  <c r="I63" i="13" s="1"/>
  <c r="C64" i="13"/>
  <c r="F64" i="13" s="1"/>
  <c r="C65" i="13"/>
  <c r="F65" i="13" s="1"/>
  <c r="C66" i="13"/>
  <c r="I66" i="13" s="1"/>
  <c r="C67" i="13"/>
  <c r="I67" i="13" s="1"/>
  <c r="C68" i="13"/>
  <c r="F68" i="13" s="1"/>
  <c r="C69" i="13"/>
  <c r="F69" i="13" s="1"/>
  <c r="C70" i="13"/>
  <c r="I70" i="13" s="1"/>
  <c r="C71" i="13"/>
  <c r="F71" i="13" s="1"/>
  <c r="C72" i="13"/>
  <c r="F72" i="13" s="1"/>
  <c r="C73" i="13"/>
  <c r="I73" i="13" s="1"/>
  <c r="C74" i="13"/>
  <c r="F74" i="13" s="1"/>
  <c r="C75" i="13"/>
  <c r="F75" i="13" s="1"/>
  <c r="C76" i="13"/>
  <c r="F76" i="13" s="1"/>
  <c r="C77" i="13"/>
  <c r="I77" i="13" s="1"/>
  <c r="C78" i="13"/>
  <c r="I78" i="13" s="1"/>
  <c r="C79" i="13"/>
  <c r="F79" i="13" s="1"/>
  <c r="C80" i="13"/>
  <c r="F80" i="13" s="1"/>
  <c r="C81" i="13"/>
  <c r="F81" i="13" s="1"/>
  <c r="C82" i="13"/>
  <c r="I82" i="13" s="1"/>
  <c r="C83" i="13"/>
  <c r="I83" i="13" s="1"/>
  <c r="C84" i="13"/>
  <c r="F84" i="13" s="1"/>
  <c r="C85" i="13"/>
  <c r="I85" i="13" s="1"/>
  <c r="C86" i="13"/>
  <c r="F86" i="13" s="1"/>
  <c r="C87" i="13"/>
  <c r="C88" i="13"/>
  <c r="F88" i="13" s="1"/>
  <c r="C89" i="13"/>
  <c r="C90" i="13"/>
  <c r="F90" i="13" s="1"/>
  <c r="C91" i="13"/>
  <c r="I91" i="13" s="1"/>
  <c r="C92" i="13"/>
  <c r="F92" i="13" s="1"/>
  <c r="C93" i="13"/>
  <c r="I93" i="13" s="1"/>
  <c r="C94" i="13"/>
  <c r="F94" i="13" s="1"/>
  <c r="C95" i="13"/>
  <c r="C96" i="13"/>
  <c r="F96" i="13" s="1"/>
  <c r="C97" i="13"/>
  <c r="C98" i="13"/>
  <c r="F98" i="13" s="1"/>
  <c r="C99" i="13"/>
  <c r="I99" i="13" s="1"/>
  <c r="C100" i="13"/>
  <c r="F100" i="13" s="1"/>
  <c r="C101" i="13"/>
  <c r="F101" i="13" s="1"/>
  <c r="C102" i="13"/>
  <c r="F102" i="13" s="1"/>
  <c r="C103" i="13"/>
  <c r="C104" i="13"/>
  <c r="F104" i="13" s="1"/>
  <c r="C105" i="13"/>
  <c r="C106" i="13"/>
  <c r="I106" i="13" s="1"/>
  <c r="C107" i="13"/>
  <c r="I107" i="13" s="1"/>
  <c r="C108" i="13"/>
  <c r="F108" i="13" s="1"/>
  <c r="C109" i="13"/>
  <c r="I109" i="13" s="1"/>
  <c r="C110" i="13"/>
  <c r="I110" i="13" s="1"/>
  <c r="C111" i="13"/>
  <c r="C112" i="13"/>
  <c r="F112" i="13" s="1"/>
  <c r="C113" i="13"/>
  <c r="C114" i="13"/>
  <c r="F114" i="13" s="1"/>
  <c r="C115" i="13"/>
  <c r="I115" i="13" s="1"/>
  <c r="C116" i="13"/>
  <c r="F116" i="13" s="1"/>
  <c r="C117" i="13"/>
  <c r="I117" i="13" s="1"/>
  <c r="C118" i="13"/>
  <c r="I118" i="13" s="1"/>
  <c r="C119" i="13"/>
  <c r="C120" i="13"/>
  <c r="F120" i="13" s="1"/>
  <c r="C121" i="13"/>
  <c r="C122" i="13"/>
  <c r="F122" i="13" s="1"/>
  <c r="C123" i="13"/>
  <c r="I123" i="13" s="1"/>
  <c r="C124" i="13"/>
  <c r="F124" i="13" s="1"/>
  <c r="C125" i="13"/>
  <c r="F125" i="13" s="1"/>
  <c r="C126" i="13"/>
  <c r="F126" i="13" s="1"/>
  <c r="C127" i="13"/>
  <c r="C128" i="13"/>
  <c r="F128" i="13" s="1"/>
  <c r="C129" i="13"/>
  <c r="C130" i="13"/>
  <c r="F130" i="13" s="1"/>
  <c r="C131" i="13"/>
  <c r="I131" i="13" s="1"/>
  <c r="C132" i="13"/>
  <c r="F132" i="13" s="1"/>
  <c r="C133" i="13"/>
  <c r="F133" i="13" s="1"/>
  <c r="C134" i="13"/>
  <c r="F134" i="13" s="1"/>
  <c r="C135" i="13"/>
  <c r="C136" i="13"/>
  <c r="F136" i="13" s="1"/>
  <c r="C137" i="13"/>
  <c r="C138" i="13"/>
  <c r="I138" i="13" s="1"/>
  <c r="C139" i="13"/>
  <c r="I139" i="13" s="1"/>
  <c r="C140" i="13"/>
  <c r="F140" i="13" s="1"/>
  <c r="C141" i="13"/>
  <c r="I141" i="13" s="1"/>
  <c r="C142" i="13"/>
  <c r="I142" i="13" s="1"/>
  <c r="C143" i="13"/>
  <c r="C144" i="13"/>
  <c r="F144" i="13" s="1"/>
  <c r="C145" i="13"/>
  <c r="C146" i="13"/>
  <c r="F146" i="13" s="1"/>
  <c r="C147" i="13"/>
  <c r="I147" i="13" s="1"/>
  <c r="C148" i="13"/>
  <c r="F148" i="13" s="1"/>
  <c r="C149" i="13"/>
  <c r="I149" i="13" s="1"/>
  <c r="C150" i="13"/>
  <c r="I150" i="13" s="1"/>
  <c r="F83" i="13"/>
  <c r="F87" i="13"/>
  <c r="F89" i="13"/>
  <c r="F95" i="13"/>
  <c r="F97" i="13"/>
  <c r="F99" i="13"/>
  <c r="F103" i="13"/>
  <c r="F105" i="13"/>
  <c r="F106" i="13"/>
  <c r="F107" i="13"/>
  <c r="F110" i="13"/>
  <c r="F111" i="13"/>
  <c r="F113" i="13"/>
  <c r="F117" i="13"/>
  <c r="F118" i="13"/>
  <c r="F119" i="13"/>
  <c r="F121" i="13"/>
  <c r="F127" i="13"/>
  <c r="F129" i="13"/>
  <c r="F131" i="13"/>
  <c r="F135" i="13"/>
  <c r="F137" i="13"/>
  <c r="F138" i="13"/>
  <c r="F139" i="13"/>
  <c r="F142" i="13"/>
  <c r="F143" i="13"/>
  <c r="F145" i="13"/>
  <c r="F149" i="13"/>
  <c r="F150" i="13"/>
  <c r="I79" i="13"/>
  <c r="I87" i="13"/>
  <c r="I88" i="13"/>
  <c r="I89" i="13"/>
  <c r="I92" i="13"/>
  <c r="I95" i="13"/>
  <c r="I96" i="13"/>
  <c r="I97" i="13"/>
  <c r="I100" i="13"/>
  <c r="I103" i="13"/>
  <c r="I104" i="13"/>
  <c r="I105" i="13"/>
  <c r="I108" i="13"/>
  <c r="I111" i="13"/>
  <c r="I112" i="13"/>
  <c r="I113" i="13"/>
  <c r="I116" i="13"/>
  <c r="I119" i="13"/>
  <c r="I120" i="13"/>
  <c r="I121" i="13"/>
  <c r="I124" i="13"/>
  <c r="I127" i="13"/>
  <c r="I128" i="13"/>
  <c r="I129" i="13"/>
  <c r="I132" i="13"/>
  <c r="I135" i="13"/>
  <c r="I136" i="13"/>
  <c r="I137" i="13"/>
  <c r="I140" i="13"/>
  <c r="I143" i="13"/>
  <c r="I144" i="13"/>
  <c r="I145" i="13"/>
  <c r="I148" i="13"/>
  <c r="C36" i="13"/>
  <c r="F36" i="13" s="1"/>
  <c r="F63" i="13" l="1"/>
  <c r="F67" i="13"/>
  <c r="F57" i="13"/>
  <c r="I130" i="13"/>
  <c r="I98" i="13"/>
  <c r="I146" i="13"/>
  <c r="I114" i="13"/>
  <c r="I59" i="13"/>
  <c r="F141" i="13"/>
  <c r="F109" i="13"/>
  <c r="I122" i="13"/>
  <c r="I90" i="13"/>
  <c r="I134" i="13"/>
  <c r="I126" i="13"/>
  <c r="I102" i="13"/>
  <c r="I94" i="13"/>
  <c r="I86" i="13"/>
  <c r="F147" i="13"/>
  <c r="F115" i="13"/>
  <c r="I133" i="13"/>
  <c r="F93" i="13"/>
  <c r="I125" i="13"/>
  <c r="I101" i="13"/>
  <c r="F61" i="13"/>
  <c r="I75" i="13"/>
  <c r="F123" i="13"/>
  <c r="F91" i="13"/>
  <c r="I53" i="13"/>
  <c r="I37" i="13"/>
  <c r="F42" i="13"/>
  <c r="I45" i="13"/>
  <c r="F41" i="13"/>
  <c r="I46" i="13"/>
  <c r="I38" i="13"/>
  <c r="F70" i="13"/>
  <c r="I71" i="13"/>
  <c r="I55" i="13"/>
  <c r="I50" i="13"/>
  <c r="F77" i="13"/>
  <c r="F54" i="13"/>
  <c r="F78" i="13"/>
  <c r="I49" i="13"/>
  <c r="F73" i="13"/>
  <c r="F62" i="13"/>
  <c r="I81" i="13"/>
  <c r="I65" i="13"/>
  <c r="F85" i="13"/>
  <c r="I69" i="13"/>
  <c r="I84" i="13"/>
  <c r="I80" i="13"/>
  <c r="I76" i="13"/>
  <c r="I72" i="13"/>
  <c r="I68" i="13"/>
  <c r="I64" i="13"/>
  <c r="I60" i="13"/>
  <c r="I56" i="13"/>
  <c r="I52" i="13"/>
  <c r="F82" i="13"/>
  <c r="F66" i="13"/>
  <c r="I74" i="13"/>
  <c r="I58" i="13"/>
  <c r="I44" i="13"/>
  <c r="I51" i="13"/>
  <c r="I47" i="13"/>
  <c r="I43" i="13"/>
  <c r="I39" i="13"/>
  <c r="I48" i="13"/>
  <c r="I40" i="13"/>
  <c r="I36" i="13"/>
  <c r="AJ6" i="12" l="1"/>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01" i="12"/>
  <c r="AJ5" i="12"/>
  <c r="BI16" i="1" l="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5" i="1"/>
  <c r="BH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C15" i="1"/>
  <c r="BB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W15" i="1"/>
  <c r="AV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Q15" i="1"/>
  <c r="AP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K15" i="1"/>
  <c r="AJ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E15" i="1"/>
  <c r="AD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Y15" i="1"/>
  <c r="X15" i="1"/>
  <c r="S15" i="1"/>
  <c r="R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M15" i="1"/>
  <c r="L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15" i="1"/>
  <c r="BE11" i="1" l="1"/>
  <c r="AY11" i="1"/>
  <c r="AS11" i="1"/>
  <c r="AM11" i="1"/>
  <c r="AG11" i="1"/>
  <c r="AA11" i="1"/>
  <c r="U11" i="1"/>
  <c r="O11" i="1"/>
  <c r="I11" i="1"/>
  <c r="C11" i="1"/>
  <c r="AK6" i="12" l="1"/>
  <c r="AL6" i="12" s="1"/>
  <c r="AK7" i="12"/>
  <c r="AL7" i="12" s="1"/>
  <c r="AK8" i="12"/>
  <c r="AL8" i="12" s="1"/>
  <c r="AK9" i="12"/>
  <c r="AL9" i="12" s="1"/>
  <c r="AK10" i="12"/>
  <c r="AL10" i="12" s="1"/>
  <c r="AK11" i="12"/>
  <c r="AL11" i="12" s="1"/>
  <c r="AK12" i="12"/>
  <c r="AL12" i="12" s="1"/>
  <c r="AK13" i="12"/>
  <c r="AL13" i="12" s="1"/>
  <c r="AK14" i="12"/>
  <c r="AL14" i="12" s="1"/>
  <c r="AK15" i="12"/>
  <c r="AL15" i="12" s="1"/>
  <c r="AK16" i="12"/>
  <c r="AL16" i="12" s="1"/>
  <c r="AK17" i="12"/>
  <c r="AL17" i="12" s="1"/>
  <c r="AK18" i="12"/>
  <c r="AL18" i="12" s="1"/>
  <c r="AK19" i="12"/>
  <c r="AL19" i="12" s="1"/>
  <c r="AK20" i="12"/>
  <c r="AL20" i="12" s="1"/>
  <c r="AK21" i="12"/>
  <c r="AL21" i="12" s="1"/>
  <c r="AK22" i="12"/>
  <c r="AL22" i="12" s="1"/>
  <c r="AK23" i="12"/>
  <c r="AL23" i="12" s="1"/>
  <c r="AK24" i="12"/>
  <c r="AL24" i="12" s="1"/>
  <c r="AK25" i="12"/>
  <c r="AL25" i="12" s="1"/>
  <c r="AK26" i="12"/>
  <c r="AL26" i="12" s="1"/>
  <c r="AK27" i="12"/>
  <c r="AL27" i="12" s="1"/>
  <c r="AK28" i="12"/>
  <c r="AL28" i="12" s="1"/>
  <c r="AK29" i="12"/>
  <c r="AL29" i="12" s="1"/>
  <c r="AK30" i="12"/>
  <c r="AL30" i="12" s="1"/>
  <c r="AK31" i="12"/>
  <c r="AL31" i="12" s="1"/>
  <c r="AK32" i="12"/>
  <c r="AL32" i="12" s="1"/>
  <c r="AK33" i="12"/>
  <c r="AL33" i="12" s="1"/>
  <c r="AK34" i="12"/>
  <c r="AL34" i="12" s="1"/>
  <c r="AK35" i="12"/>
  <c r="AL35" i="12" s="1"/>
  <c r="AK36" i="12"/>
  <c r="AL36" i="12" s="1"/>
  <c r="AK37" i="12"/>
  <c r="AL37" i="12" s="1"/>
  <c r="AK38" i="12"/>
  <c r="AL38" i="12" s="1"/>
  <c r="AK39" i="12"/>
  <c r="AL39" i="12" s="1"/>
  <c r="AK40" i="12"/>
  <c r="AL40" i="12" s="1"/>
  <c r="AK41" i="12"/>
  <c r="AL41" i="12" s="1"/>
  <c r="AK42" i="12"/>
  <c r="AL42" i="12" s="1"/>
  <c r="AK43" i="12"/>
  <c r="AL43" i="12" s="1"/>
  <c r="AK44" i="12"/>
  <c r="AL44" i="12" s="1"/>
  <c r="AK45" i="12"/>
  <c r="AL45" i="12" s="1"/>
  <c r="AK46" i="12"/>
  <c r="AL46" i="12" s="1"/>
  <c r="AK47" i="12"/>
  <c r="AL47" i="12" s="1"/>
  <c r="AK48" i="12"/>
  <c r="AL48" i="12" s="1"/>
  <c r="AK49" i="12"/>
  <c r="AL49" i="12" s="1"/>
  <c r="AK50" i="12"/>
  <c r="AL50" i="12" s="1"/>
  <c r="AK51" i="12"/>
  <c r="AL51" i="12" s="1"/>
  <c r="AK52" i="12"/>
  <c r="AL52" i="12" s="1"/>
  <c r="AK53" i="12"/>
  <c r="AL53" i="12" s="1"/>
  <c r="AK54" i="12"/>
  <c r="AL54" i="12" s="1"/>
  <c r="AK55" i="12"/>
  <c r="AL55" i="12" s="1"/>
  <c r="AK56" i="12"/>
  <c r="AL56" i="12" s="1"/>
  <c r="AK57" i="12"/>
  <c r="AL57" i="12" s="1"/>
  <c r="AK58" i="12"/>
  <c r="AL58" i="12" s="1"/>
  <c r="AK59" i="12"/>
  <c r="AL59" i="12" s="1"/>
  <c r="AK60" i="12"/>
  <c r="AL60" i="12" s="1"/>
  <c r="AK61" i="12"/>
  <c r="AL61" i="12" s="1"/>
  <c r="AK62" i="12"/>
  <c r="AL62" i="12" s="1"/>
  <c r="AK63" i="12"/>
  <c r="AL63" i="12" s="1"/>
  <c r="AK64" i="12"/>
  <c r="AL64" i="12" s="1"/>
  <c r="AK65" i="12"/>
  <c r="AL65" i="12" s="1"/>
  <c r="AK66" i="12"/>
  <c r="AL66" i="12" s="1"/>
  <c r="AK67" i="12"/>
  <c r="AL67" i="12" s="1"/>
  <c r="AK68" i="12"/>
  <c r="AL68" i="12" s="1"/>
  <c r="AK69" i="12"/>
  <c r="AL69" i="12" s="1"/>
  <c r="AK70" i="12"/>
  <c r="AL70" i="12" s="1"/>
  <c r="AK71" i="12"/>
  <c r="AL71" i="12" s="1"/>
  <c r="AK72" i="12"/>
  <c r="AL72" i="12" s="1"/>
  <c r="AK73" i="12"/>
  <c r="AL73" i="12" s="1"/>
  <c r="AK74" i="12"/>
  <c r="AL74" i="12" s="1"/>
  <c r="AK75" i="12"/>
  <c r="AL75" i="12" s="1"/>
  <c r="AK76" i="12"/>
  <c r="AL76" i="12" s="1"/>
  <c r="AK77" i="12"/>
  <c r="AL77" i="12" s="1"/>
  <c r="AK78" i="12"/>
  <c r="AL78" i="12" s="1"/>
  <c r="AK79" i="12"/>
  <c r="AL79" i="12" s="1"/>
  <c r="AK80" i="12"/>
  <c r="AL80" i="12" s="1"/>
  <c r="AK81" i="12"/>
  <c r="AL81" i="12" s="1"/>
  <c r="AK82" i="12"/>
  <c r="AL82" i="12" s="1"/>
  <c r="AK83" i="12"/>
  <c r="AL83" i="12" s="1"/>
  <c r="AK84" i="12"/>
  <c r="AL84" i="12" s="1"/>
  <c r="AK85" i="12"/>
  <c r="AL85" i="12" s="1"/>
  <c r="AK86" i="12"/>
  <c r="AL86" i="12" s="1"/>
  <c r="AK87" i="12"/>
  <c r="AL87" i="12" s="1"/>
  <c r="AK88" i="12"/>
  <c r="AL88" i="12" s="1"/>
  <c r="AK89" i="12"/>
  <c r="AL89" i="12" s="1"/>
  <c r="AK90" i="12"/>
  <c r="AL90" i="12" s="1"/>
  <c r="AK91" i="12"/>
  <c r="AL91" i="12" s="1"/>
  <c r="AK92" i="12"/>
  <c r="AL92" i="12" s="1"/>
  <c r="AK93" i="12"/>
  <c r="AL93" i="12" s="1"/>
  <c r="AK94" i="12"/>
  <c r="AL94" i="12" s="1"/>
  <c r="AK95" i="12"/>
  <c r="AL95" i="12" s="1"/>
  <c r="AK96" i="12"/>
  <c r="AL96" i="12" s="1"/>
  <c r="AK97" i="12"/>
  <c r="AL97" i="12" s="1"/>
  <c r="AK98" i="12"/>
  <c r="AL98" i="12" s="1"/>
  <c r="AK99" i="12"/>
  <c r="AL99" i="12" s="1"/>
  <c r="AK100" i="12"/>
  <c r="AL100" i="12" s="1"/>
  <c r="AK101" i="12"/>
  <c r="AL101" i="12" s="1"/>
  <c r="AK102" i="12"/>
  <c r="AL102" i="12" s="1"/>
  <c r="AK103" i="12"/>
  <c r="AL103" i="12" s="1"/>
  <c r="AK104" i="12"/>
  <c r="AL104" i="12" s="1"/>
  <c r="AK105" i="12"/>
  <c r="AL105" i="12" s="1"/>
  <c r="AK106" i="12"/>
  <c r="AL106" i="12" s="1"/>
  <c r="AK107" i="12"/>
  <c r="AL107" i="12" s="1"/>
  <c r="AK108" i="12"/>
  <c r="AL108" i="12" s="1"/>
  <c r="AK109" i="12"/>
  <c r="AL109" i="12" s="1"/>
  <c r="AK110" i="12"/>
  <c r="AL110" i="12" s="1"/>
  <c r="AK111" i="12"/>
  <c r="AL111" i="12" s="1"/>
  <c r="AK112" i="12"/>
  <c r="AL112" i="12" s="1"/>
  <c r="AK113" i="12"/>
  <c r="AL113" i="12" s="1"/>
  <c r="AK114" i="12"/>
  <c r="AL114" i="12" s="1"/>
  <c r="AK115" i="12"/>
  <c r="AL115" i="12" s="1"/>
  <c r="AK116" i="12"/>
  <c r="AL116" i="12" s="1"/>
  <c r="AK117" i="12"/>
  <c r="AL117" i="12" s="1"/>
  <c r="AK118" i="12"/>
  <c r="AL118" i="12" s="1"/>
  <c r="AK119" i="12"/>
  <c r="AL119" i="12" s="1"/>
  <c r="AK120" i="12"/>
  <c r="AL120" i="12" s="1"/>
  <c r="AK121" i="12"/>
  <c r="AL121" i="12" s="1"/>
  <c r="AK122" i="12"/>
  <c r="AL122" i="12" s="1"/>
  <c r="AK123" i="12"/>
  <c r="AL123" i="12" s="1"/>
  <c r="AK124" i="12"/>
  <c r="AL124" i="12" s="1"/>
  <c r="AK125" i="12"/>
  <c r="AL125" i="12" s="1"/>
  <c r="AK126" i="12"/>
  <c r="AL126" i="12" s="1"/>
  <c r="AK127" i="12"/>
  <c r="AL127" i="12" s="1"/>
  <c r="AK128" i="12"/>
  <c r="AL128" i="12" s="1"/>
  <c r="AK129" i="12"/>
  <c r="AL129" i="12" s="1"/>
  <c r="AK130" i="12"/>
  <c r="AL130" i="12" s="1"/>
  <c r="AK131" i="12"/>
  <c r="AL131" i="12" s="1"/>
  <c r="AK132" i="12"/>
  <c r="AL132" i="12" s="1"/>
  <c r="AK133" i="12"/>
  <c r="AL133" i="12" s="1"/>
  <c r="AK134" i="12"/>
  <c r="AL134" i="12" s="1"/>
  <c r="AK135" i="12"/>
  <c r="AL135" i="12" s="1"/>
  <c r="AK136" i="12"/>
  <c r="AL136" i="12" s="1"/>
  <c r="AK137" i="12"/>
  <c r="AL137" i="12" s="1"/>
  <c r="AK138" i="12"/>
  <c r="AL138" i="12" s="1"/>
  <c r="AK139" i="12"/>
  <c r="AL139" i="12" s="1"/>
  <c r="AK140" i="12"/>
  <c r="AL140" i="12" s="1"/>
  <c r="AK141" i="12"/>
  <c r="AL141" i="12" s="1"/>
  <c r="AK142" i="12"/>
  <c r="AL142" i="12" s="1"/>
  <c r="AK143" i="12"/>
  <c r="AL143" i="12" s="1"/>
  <c r="AK144" i="12"/>
  <c r="AL144" i="12" s="1"/>
  <c r="AK145" i="12"/>
  <c r="AL145" i="12" s="1"/>
  <c r="AK146" i="12"/>
  <c r="AL146" i="12" s="1"/>
  <c r="AK147" i="12"/>
  <c r="AL147" i="12" s="1"/>
  <c r="AK148" i="12"/>
  <c r="AL148" i="12" s="1"/>
  <c r="AK149" i="12"/>
  <c r="AL149" i="12" s="1"/>
  <c r="AK150" i="12"/>
  <c r="AL150" i="12" s="1"/>
  <c r="AK151" i="12"/>
  <c r="AL151" i="12" s="1"/>
  <c r="AK152" i="12"/>
  <c r="AL152" i="12" s="1"/>
  <c r="AK153" i="12"/>
  <c r="AL153" i="12" s="1"/>
  <c r="AK154" i="12"/>
  <c r="AL154" i="12" s="1"/>
  <c r="AK155" i="12"/>
  <c r="AL155" i="12" s="1"/>
  <c r="AK156" i="12"/>
  <c r="AL156" i="12" s="1"/>
  <c r="AK157" i="12"/>
  <c r="AL157" i="12" s="1"/>
  <c r="AK158" i="12"/>
  <c r="AL158" i="12" s="1"/>
  <c r="AK159" i="12"/>
  <c r="AL159" i="12" s="1"/>
  <c r="AK160" i="12"/>
  <c r="AL160" i="12" s="1"/>
  <c r="AK161" i="12"/>
  <c r="AL161" i="12" s="1"/>
  <c r="AK162" i="12"/>
  <c r="AL162" i="12" s="1"/>
  <c r="AK163" i="12"/>
  <c r="AL163" i="12" s="1"/>
  <c r="AK164" i="12"/>
  <c r="AL164" i="12" s="1"/>
  <c r="AK165" i="12"/>
  <c r="AL165" i="12" s="1"/>
  <c r="AK166" i="12"/>
  <c r="AL166" i="12" s="1"/>
  <c r="AK167" i="12"/>
  <c r="AL167" i="12" s="1"/>
  <c r="AK168" i="12"/>
  <c r="AL168" i="12" s="1"/>
  <c r="AK169" i="12"/>
  <c r="AL169" i="12" s="1"/>
  <c r="AK170" i="12"/>
  <c r="AL170" i="12" s="1"/>
  <c r="AK171" i="12"/>
  <c r="AL171" i="12" s="1"/>
  <c r="AK172" i="12"/>
  <c r="AL172" i="12" s="1"/>
  <c r="AK173" i="12"/>
  <c r="AL173" i="12" s="1"/>
  <c r="AK174" i="12"/>
  <c r="AL174" i="12" s="1"/>
  <c r="AK175" i="12"/>
  <c r="AL175" i="12" s="1"/>
  <c r="AK176" i="12"/>
  <c r="AL176" i="12" s="1"/>
  <c r="AK177" i="12"/>
  <c r="AL177" i="12" s="1"/>
  <c r="AK178" i="12"/>
  <c r="AL178" i="12" s="1"/>
  <c r="AK179" i="12"/>
  <c r="AL179" i="12" s="1"/>
  <c r="AK180" i="12"/>
  <c r="AL180" i="12" s="1"/>
  <c r="AK181" i="12"/>
  <c r="AL181" i="12" s="1"/>
  <c r="AK182" i="12"/>
  <c r="AL182" i="12" s="1"/>
  <c r="AK183" i="12"/>
  <c r="AL183" i="12" s="1"/>
  <c r="AK184" i="12"/>
  <c r="AL184" i="12" s="1"/>
  <c r="AK185" i="12"/>
  <c r="AL185" i="12" s="1"/>
  <c r="AK186" i="12"/>
  <c r="AL186" i="12" s="1"/>
  <c r="AK187" i="12"/>
  <c r="AL187" i="12" s="1"/>
  <c r="AK188" i="12"/>
  <c r="AL188" i="12" s="1"/>
  <c r="AK189" i="12"/>
  <c r="AL189" i="12" s="1"/>
  <c r="AK190" i="12"/>
  <c r="AL190" i="12" s="1"/>
  <c r="AK191" i="12"/>
  <c r="AL191" i="12" s="1"/>
  <c r="AK192" i="12"/>
  <c r="AL192" i="12" s="1"/>
  <c r="AK193" i="12"/>
  <c r="AL193" i="12" s="1"/>
  <c r="AK194" i="12"/>
  <c r="AL194" i="12" s="1"/>
  <c r="AK195" i="12"/>
  <c r="AL195" i="12" s="1"/>
  <c r="AK196" i="12"/>
  <c r="AL196" i="12" s="1"/>
  <c r="AK197" i="12"/>
  <c r="AL197" i="12" s="1"/>
  <c r="AK198" i="12"/>
  <c r="AL198" i="12" s="1"/>
  <c r="AK199" i="12"/>
  <c r="AL199" i="12" s="1"/>
  <c r="AK200" i="12"/>
  <c r="AL200" i="12" s="1"/>
  <c r="AK201" i="12"/>
  <c r="AL201" i="12" s="1"/>
  <c r="AK202" i="12"/>
  <c r="AL202" i="12" s="1"/>
  <c r="AK203" i="12"/>
  <c r="AL203" i="12" s="1"/>
  <c r="AK204" i="12"/>
  <c r="AL204" i="12" s="1"/>
  <c r="AK205" i="12"/>
  <c r="AL205" i="12" s="1"/>
  <c r="AK206" i="12"/>
  <c r="AL206" i="12" s="1"/>
  <c r="AK207" i="12"/>
  <c r="AL207" i="12" s="1"/>
  <c r="AK208" i="12"/>
  <c r="AL208" i="12" s="1"/>
  <c r="AK209" i="12"/>
  <c r="AL209" i="12" s="1"/>
  <c r="AK210" i="12"/>
  <c r="AL210" i="12" s="1"/>
  <c r="AK211" i="12"/>
  <c r="AL211" i="12" s="1"/>
  <c r="AK212" i="12"/>
  <c r="AL212" i="12" s="1"/>
  <c r="AK213" i="12"/>
  <c r="AL213" i="12" s="1"/>
  <c r="AK214" i="12"/>
  <c r="AL214" i="12" s="1"/>
  <c r="AK215" i="12"/>
  <c r="AL215" i="12" s="1"/>
  <c r="AK216" i="12"/>
  <c r="AL216" i="12" s="1"/>
  <c r="AK217" i="12"/>
  <c r="AL217" i="12" s="1"/>
  <c r="AK218" i="12"/>
  <c r="AL218" i="12" s="1"/>
  <c r="AK219" i="12"/>
  <c r="AL219" i="12" s="1"/>
  <c r="AK220" i="12"/>
  <c r="AL220" i="12" s="1"/>
  <c r="AK221" i="12"/>
  <c r="AL221" i="12" s="1"/>
  <c r="AK222" i="12"/>
  <c r="AL222" i="12" s="1"/>
  <c r="AK223" i="12"/>
  <c r="AL223" i="12" s="1"/>
  <c r="AK224" i="12"/>
  <c r="AL224" i="12" s="1"/>
  <c r="AK225" i="12"/>
  <c r="AL225" i="12" s="1"/>
  <c r="AK226" i="12"/>
  <c r="AL226" i="12" s="1"/>
  <c r="AK227" i="12"/>
  <c r="AL227" i="12" s="1"/>
  <c r="AK228" i="12"/>
  <c r="AL228" i="12" s="1"/>
  <c r="AK229" i="12"/>
  <c r="AL229" i="12" s="1"/>
  <c r="AK230" i="12"/>
  <c r="AL230" i="12" s="1"/>
  <c r="AK231" i="12"/>
  <c r="AL231" i="12" s="1"/>
  <c r="AK232" i="12"/>
  <c r="AL232" i="12" s="1"/>
  <c r="AK233" i="12"/>
  <c r="AL233" i="12" s="1"/>
  <c r="AK234" i="12"/>
  <c r="AL234" i="12" s="1"/>
  <c r="AK235" i="12"/>
  <c r="AL235" i="12" s="1"/>
  <c r="AK236" i="12"/>
  <c r="AL236" i="12" s="1"/>
  <c r="AK237" i="12"/>
  <c r="AL237" i="12" s="1"/>
  <c r="AK238" i="12"/>
  <c r="AL238" i="12" s="1"/>
  <c r="AK239" i="12"/>
  <c r="AL239" i="12" s="1"/>
  <c r="AK240" i="12"/>
  <c r="AL240" i="12" s="1"/>
  <c r="AK241" i="12"/>
  <c r="AL241" i="12" s="1"/>
  <c r="AK242" i="12"/>
  <c r="AL242" i="12" s="1"/>
  <c r="AK243" i="12"/>
  <c r="AL243" i="12" s="1"/>
  <c r="AK244" i="12"/>
  <c r="AL244" i="12" s="1"/>
  <c r="AK245" i="12"/>
  <c r="AL245" i="12" s="1"/>
  <c r="AK246" i="12"/>
  <c r="AL246" i="12" s="1"/>
  <c r="AK247" i="12"/>
  <c r="AL247" i="12" s="1"/>
  <c r="AK248" i="12"/>
  <c r="AL248" i="12" s="1"/>
  <c r="AK249" i="12"/>
  <c r="AL249" i="12" s="1"/>
  <c r="AK250" i="12"/>
  <c r="AL250" i="12" s="1"/>
  <c r="AK251" i="12"/>
  <c r="AL251" i="12" s="1"/>
  <c r="AK252" i="12"/>
  <c r="AL252" i="12" s="1"/>
  <c r="AK253" i="12"/>
  <c r="AL253" i="12" s="1"/>
  <c r="AK254" i="12"/>
  <c r="AL254" i="12" s="1"/>
  <c r="AK255" i="12"/>
  <c r="AL255" i="12" s="1"/>
  <c r="AK256" i="12"/>
  <c r="AL256" i="12" s="1"/>
  <c r="AK257" i="12"/>
  <c r="AL257" i="12" s="1"/>
  <c r="AK258" i="12"/>
  <c r="AL258" i="12" s="1"/>
  <c r="AK259" i="12"/>
  <c r="AL259" i="12" s="1"/>
  <c r="AK260" i="12"/>
  <c r="AL260" i="12" s="1"/>
  <c r="AK261" i="12"/>
  <c r="AL261" i="12" s="1"/>
  <c r="AK262" i="12"/>
  <c r="AL262" i="12" s="1"/>
  <c r="AK263" i="12"/>
  <c r="AL263" i="12" s="1"/>
  <c r="AK264" i="12"/>
  <c r="AL264" i="12" s="1"/>
  <c r="AK265" i="12"/>
  <c r="AL265" i="12" s="1"/>
  <c r="AK266" i="12"/>
  <c r="AL266" i="12" s="1"/>
  <c r="AK267" i="12"/>
  <c r="AL267" i="12" s="1"/>
  <c r="AK268" i="12"/>
  <c r="AL268" i="12" s="1"/>
  <c r="AK269" i="12"/>
  <c r="AL269" i="12" s="1"/>
  <c r="AK270" i="12"/>
  <c r="AL270" i="12" s="1"/>
  <c r="AK271" i="12"/>
  <c r="AL271" i="12" s="1"/>
  <c r="AK272" i="12"/>
  <c r="AL272" i="12" s="1"/>
  <c r="AK273" i="12"/>
  <c r="AL273" i="12" s="1"/>
  <c r="AK274" i="12"/>
  <c r="AL274" i="12" s="1"/>
  <c r="AK275" i="12"/>
  <c r="AL275" i="12" s="1"/>
  <c r="AK276" i="12"/>
  <c r="AL276" i="12" s="1"/>
  <c r="AK277" i="12"/>
  <c r="AL277" i="12" s="1"/>
  <c r="AK278" i="12"/>
  <c r="AL278" i="12" s="1"/>
  <c r="AK279" i="12"/>
  <c r="AL279" i="12" s="1"/>
  <c r="AK280" i="12"/>
  <c r="AL280" i="12" s="1"/>
  <c r="AK281" i="12"/>
  <c r="AL281" i="12" s="1"/>
  <c r="AK282" i="12"/>
  <c r="AL282" i="12" s="1"/>
  <c r="AK283" i="12"/>
  <c r="AL283" i="12" s="1"/>
  <c r="AK284" i="12"/>
  <c r="AL284" i="12" s="1"/>
  <c r="AK285" i="12"/>
  <c r="AL285" i="12" s="1"/>
  <c r="AK286" i="12"/>
  <c r="AL286" i="12" s="1"/>
  <c r="AK287" i="12"/>
  <c r="AL287" i="12" s="1"/>
  <c r="AK288" i="12"/>
  <c r="AL288" i="12" s="1"/>
  <c r="AK289" i="12"/>
  <c r="AL289" i="12" s="1"/>
  <c r="AK290" i="12"/>
  <c r="AL290" i="12" s="1"/>
  <c r="AK291" i="12"/>
  <c r="AL291" i="12" s="1"/>
  <c r="AK292" i="12"/>
  <c r="AL292" i="12" s="1"/>
  <c r="AK293" i="12"/>
  <c r="AL293" i="12" s="1"/>
  <c r="AK294" i="12"/>
  <c r="AL294" i="12" s="1"/>
  <c r="AK295" i="12"/>
  <c r="AL295" i="12" s="1"/>
  <c r="AK296" i="12"/>
  <c r="AL296" i="12" s="1"/>
  <c r="AK297" i="12"/>
  <c r="AL297" i="12" s="1"/>
  <c r="AK298" i="12"/>
  <c r="AL298" i="12" s="1"/>
  <c r="AK299" i="12"/>
  <c r="AL299" i="12" s="1"/>
  <c r="AK300" i="12"/>
  <c r="AL300" i="12" s="1"/>
  <c r="AK301" i="12"/>
  <c r="AL301" i="12" s="1"/>
  <c r="AK5" i="12"/>
  <c r="AL5" i="12" s="1"/>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 i="12"/>
  <c r="AH6" i="12"/>
  <c r="A3" i="12" s="1"/>
  <c r="AH7" i="12"/>
  <c r="A4" i="12" s="1"/>
  <c r="AH8" i="12"/>
  <c r="A5" i="12" s="1"/>
  <c r="AH9" i="12"/>
  <c r="A6" i="12" s="1"/>
  <c r="AH10" i="12"/>
  <c r="A7" i="12" s="1"/>
  <c r="AH11" i="12"/>
  <c r="A8" i="12" s="1"/>
  <c r="AH12" i="12"/>
  <c r="A9" i="12" s="1"/>
  <c r="AH13" i="12"/>
  <c r="A10" i="12" s="1"/>
  <c r="AH14" i="12"/>
  <c r="A11" i="12" s="1"/>
  <c r="AH15" i="12"/>
  <c r="A12" i="12" s="1"/>
  <c r="AH16" i="12"/>
  <c r="A13" i="12" s="1"/>
  <c r="AH17" i="12"/>
  <c r="A14" i="12" s="1"/>
  <c r="AH18" i="12"/>
  <c r="A15" i="12" s="1"/>
  <c r="AH19" i="12"/>
  <c r="A16" i="12" s="1"/>
  <c r="AH20" i="12"/>
  <c r="A17" i="12" s="1"/>
  <c r="AH21" i="12"/>
  <c r="A18" i="12" s="1"/>
  <c r="AH22" i="12"/>
  <c r="A19" i="12" s="1"/>
  <c r="AH23" i="12"/>
  <c r="A20" i="12" s="1"/>
  <c r="AH24" i="12"/>
  <c r="A21" i="12" s="1"/>
  <c r="AH25" i="12"/>
  <c r="A22" i="12" s="1"/>
  <c r="AH26" i="12"/>
  <c r="A23" i="12" s="1"/>
  <c r="AH27" i="12"/>
  <c r="A24" i="12" s="1"/>
  <c r="AH28" i="12"/>
  <c r="A25" i="12" s="1"/>
  <c r="AH29" i="12"/>
  <c r="A26" i="12" s="1"/>
  <c r="AH30" i="12"/>
  <c r="A27" i="12" s="1"/>
  <c r="AH31" i="12"/>
  <c r="A28" i="12" s="1"/>
  <c r="AH32" i="12"/>
  <c r="A29" i="12" s="1"/>
  <c r="AH33" i="12"/>
  <c r="A30" i="12" s="1"/>
  <c r="AH34" i="12"/>
  <c r="A31" i="12" s="1"/>
  <c r="AH35" i="12"/>
  <c r="A32" i="12" s="1"/>
  <c r="AH36" i="12"/>
  <c r="A33" i="12" s="1"/>
  <c r="AH37" i="12"/>
  <c r="A34" i="12" s="1"/>
  <c r="AH38" i="12"/>
  <c r="A35" i="12" s="1"/>
  <c r="AH39" i="12"/>
  <c r="A36" i="12" s="1"/>
  <c r="AH40" i="12"/>
  <c r="A37" i="12" s="1"/>
  <c r="AH41" i="12"/>
  <c r="AH42" i="12"/>
  <c r="A39" i="12" s="1"/>
  <c r="AH43" i="12"/>
  <c r="A40" i="12" s="1"/>
  <c r="AH44" i="12"/>
  <c r="A41" i="12" s="1"/>
  <c r="AH45" i="12"/>
  <c r="A42" i="12" s="1"/>
  <c r="AH46" i="12"/>
  <c r="A43" i="12" s="1"/>
  <c r="AH47" i="12"/>
  <c r="A44" i="12" s="1"/>
  <c r="AH48" i="12"/>
  <c r="A45" i="12" s="1"/>
  <c r="AH49" i="12"/>
  <c r="AH50" i="12"/>
  <c r="A47" i="12" s="1"/>
  <c r="AH51" i="12"/>
  <c r="A48" i="12" s="1"/>
  <c r="AH52" i="12"/>
  <c r="A49" i="12" s="1"/>
  <c r="AH53" i="12"/>
  <c r="A50" i="12" s="1"/>
  <c r="AH54" i="12"/>
  <c r="A51" i="12" s="1"/>
  <c r="AH55" i="12"/>
  <c r="A52" i="12" s="1"/>
  <c r="AH56" i="12"/>
  <c r="A53" i="12" s="1"/>
  <c r="AH57" i="12"/>
  <c r="AH58" i="12"/>
  <c r="A55" i="12" s="1"/>
  <c r="AH59" i="12"/>
  <c r="AH60" i="12"/>
  <c r="AH61" i="12"/>
  <c r="AH62" i="12"/>
  <c r="A59" i="12" s="1"/>
  <c r="AH63" i="12"/>
  <c r="A60" i="12" s="1"/>
  <c r="AH64" i="12"/>
  <c r="A61" i="12" s="1"/>
  <c r="AH65" i="12"/>
  <c r="AH66" i="12"/>
  <c r="A63" i="12" s="1"/>
  <c r="AH67" i="12"/>
  <c r="A64" i="12" s="1"/>
  <c r="AH68" i="12"/>
  <c r="AH69" i="12"/>
  <c r="AH70" i="12"/>
  <c r="A67" i="12" s="1"/>
  <c r="AH71" i="12"/>
  <c r="A68" i="12" s="1"/>
  <c r="AH72" i="12"/>
  <c r="A69" i="12" s="1"/>
  <c r="AH73" i="12"/>
  <c r="AH74" i="12"/>
  <c r="A71" i="12" s="1"/>
  <c r="AH75" i="12"/>
  <c r="AH76" i="12"/>
  <c r="AH77" i="12"/>
  <c r="AH78" i="12"/>
  <c r="A75" i="12" s="1"/>
  <c r="AH79" i="12"/>
  <c r="A76" i="12" s="1"/>
  <c r="AH80" i="12"/>
  <c r="AH81" i="12"/>
  <c r="AH82" i="12"/>
  <c r="A79" i="12" s="1"/>
  <c r="AH83" i="12"/>
  <c r="A80" i="12" s="1"/>
  <c r="AH84" i="12"/>
  <c r="AH85" i="12"/>
  <c r="AH86" i="12"/>
  <c r="A83" i="12" s="1"/>
  <c r="AH87" i="12"/>
  <c r="A84" i="12" s="1"/>
  <c r="AH88" i="12"/>
  <c r="A85" i="12" s="1"/>
  <c r="AH89" i="12"/>
  <c r="AH90" i="12"/>
  <c r="A87" i="12" s="1"/>
  <c r="AH91" i="12"/>
  <c r="AH92" i="12"/>
  <c r="AH93" i="12"/>
  <c r="AH94" i="12"/>
  <c r="A91" i="12" s="1"/>
  <c r="AH95" i="12"/>
  <c r="A92" i="12" s="1"/>
  <c r="AH96" i="12"/>
  <c r="A93" i="12" s="1"/>
  <c r="AH97" i="12"/>
  <c r="AH98" i="12"/>
  <c r="A95" i="12" s="1"/>
  <c r="AH99" i="12"/>
  <c r="A96" i="12" s="1"/>
  <c r="AH100" i="12"/>
  <c r="AH101" i="12"/>
  <c r="AH102" i="12"/>
  <c r="A99" i="12" s="1"/>
  <c r="AH103" i="12"/>
  <c r="A100" i="12" s="1"/>
  <c r="AH104" i="12"/>
  <c r="A101" i="12" s="1"/>
  <c r="AH105" i="12"/>
  <c r="AH106" i="12"/>
  <c r="A103" i="12" s="1"/>
  <c r="AH107" i="12"/>
  <c r="AH108" i="12"/>
  <c r="AH109" i="12"/>
  <c r="AH110" i="12"/>
  <c r="A107" i="12" s="1"/>
  <c r="AH111" i="12"/>
  <c r="A108" i="12" s="1"/>
  <c r="AH112" i="12"/>
  <c r="A109" i="12" s="1"/>
  <c r="AH113" i="12"/>
  <c r="AH114" i="12"/>
  <c r="A111" i="12" s="1"/>
  <c r="AH115" i="12"/>
  <c r="A112" i="12" s="1"/>
  <c r="AH116" i="12"/>
  <c r="AH117" i="12"/>
  <c r="AH118" i="12"/>
  <c r="A115" i="12" s="1"/>
  <c r="AH119" i="12"/>
  <c r="A116" i="12" s="1"/>
  <c r="AH120" i="12"/>
  <c r="A117" i="12" s="1"/>
  <c r="AH121" i="12"/>
  <c r="AH122" i="12"/>
  <c r="A119" i="12" s="1"/>
  <c r="AH123" i="12"/>
  <c r="AH124" i="12"/>
  <c r="AH125" i="12"/>
  <c r="AH126" i="12"/>
  <c r="A123" i="12" s="1"/>
  <c r="AH127" i="12"/>
  <c r="A124" i="12" s="1"/>
  <c r="AH128" i="12"/>
  <c r="A125" i="12" s="1"/>
  <c r="AH129" i="12"/>
  <c r="AH130" i="12"/>
  <c r="A127" i="12" s="1"/>
  <c r="AH131" i="12"/>
  <c r="A128" i="12" s="1"/>
  <c r="AH132" i="12"/>
  <c r="AH133" i="12"/>
  <c r="AH134" i="12"/>
  <c r="A131" i="12" s="1"/>
  <c r="AH135" i="12"/>
  <c r="A132" i="12" s="1"/>
  <c r="AH136" i="12"/>
  <c r="A133" i="12" s="1"/>
  <c r="AH137" i="12"/>
  <c r="AH138" i="12"/>
  <c r="A135" i="12" s="1"/>
  <c r="AH139" i="12"/>
  <c r="AH140" i="12"/>
  <c r="AH141" i="12"/>
  <c r="AH142" i="12"/>
  <c r="A139" i="12" s="1"/>
  <c r="AH143" i="12"/>
  <c r="A140" i="12" s="1"/>
  <c r="AH144" i="12"/>
  <c r="A141" i="12" s="1"/>
  <c r="AH145" i="12"/>
  <c r="AH146" i="12"/>
  <c r="A143" i="12" s="1"/>
  <c r="AH147" i="12"/>
  <c r="A144" i="12" s="1"/>
  <c r="AH148" i="12"/>
  <c r="AH149" i="12"/>
  <c r="AH150" i="12"/>
  <c r="A147" i="12" s="1"/>
  <c r="AH151" i="12"/>
  <c r="A148" i="12" s="1"/>
  <c r="AH152" i="12"/>
  <c r="AH153" i="12"/>
  <c r="AH154" i="12"/>
  <c r="A151" i="12" s="1"/>
  <c r="AH155" i="12"/>
  <c r="AH156" i="12"/>
  <c r="AH157" i="12"/>
  <c r="AH158" i="12"/>
  <c r="A155" i="12" s="1"/>
  <c r="AH159" i="12"/>
  <c r="A156" i="12" s="1"/>
  <c r="AH160" i="12"/>
  <c r="A157" i="12" s="1"/>
  <c r="AH161" i="12"/>
  <c r="AH162" i="12"/>
  <c r="A159" i="12" s="1"/>
  <c r="AH163" i="12"/>
  <c r="A160" i="12" s="1"/>
  <c r="AH164" i="12"/>
  <c r="AH165" i="12"/>
  <c r="AH166" i="12"/>
  <c r="A163" i="12" s="1"/>
  <c r="AH167" i="12"/>
  <c r="A164" i="12" s="1"/>
  <c r="AH168" i="12"/>
  <c r="A165" i="12" s="1"/>
  <c r="AH169" i="12"/>
  <c r="AH170" i="12"/>
  <c r="A167" i="12" s="1"/>
  <c r="AH171" i="12"/>
  <c r="AH172" i="12"/>
  <c r="AH173" i="12"/>
  <c r="AH174" i="12"/>
  <c r="A171" i="12" s="1"/>
  <c r="AH175" i="12"/>
  <c r="A172" i="12" s="1"/>
  <c r="AH176" i="12"/>
  <c r="A173" i="12" s="1"/>
  <c r="AH177" i="12"/>
  <c r="AH178" i="12"/>
  <c r="A175" i="12" s="1"/>
  <c r="AH179" i="12"/>
  <c r="A176" i="12" s="1"/>
  <c r="AH180" i="12"/>
  <c r="AH181" i="12"/>
  <c r="AH182" i="12"/>
  <c r="A179" i="12" s="1"/>
  <c r="AH183" i="12"/>
  <c r="A180" i="12" s="1"/>
  <c r="AH184" i="12"/>
  <c r="A181" i="12" s="1"/>
  <c r="AH185" i="12"/>
  <c r="AH186" i="12"/>
  <c r="A183" i="12" s="1"/>
  <c r="AH187" i="12"/>
  <c r="AH188" i="12"/>
  <c r="AH189" i="12"/>
  <c r="AH190" i="12"/>
  <c r="A187" i="12" s="1"/>
  <c r="AH191" i="12"/>
  <c r="A188" i="12" s="1"/>
  <c r="AH192" i="12"/>
  <c r="A189" i="12" s="1"/>
  <c r="AH193" i="12"/>
  <c r="AH194" i="12"/>
  <c r="A191" i="12" s="1"/>
  <c r="AH195" i="12"/>
  <c r="A192" i="12" s="1"/>
  <c r="AH196" i="12"/>
  <c r="AH197" i="12"/>
  <c r="AH198" i="12"/>
  <c r="A195" i="12" s="1"/>
  <c r="AH199" i="12"/>
  <c r="A196" i="12" s="1"/>
  <c r="AH200" i="12"/>
  <c r="A197" i="12" s="1"/>
  <c r="AH201" i="12"/>
  <c r="AH202" i="12"/>
  <c r="A199" i="12" s="1"/>
  <c r="AH203" i="12"/>
  <c r="AH204" i="12"/>
  <c r="AH205" i="12"/>
  <c r="AH206" i="12"/>
  <c r="A203" i="12" s="1"/>
  <c r="AH207" i="12"/>
  <c r="A204" i="12" s="1"/>
  <c r="AH208" i="12"/>
  <c r="AH209" i="12"/>
  <c r="AH210" i="12"/>
  <c r="A207" i="12" s="1"/>
  <c r="AH211" i="12"/>
  <c r="A208" i="12" s="1"/>
  <c r="AH212" i="12"/>
  <c r="AH213" i="12"/>
  <c r="AH214" i="12"/>
  <c r="A211" i="12" s="1"/>
  <c r="AH215" i="12"/>
  <c r="A212" i="12" s="1"/>
  <c r="AH216" i="12"/>
  <c r="A213" i="12" s="1"/>
  <c r="AH217" i="12"/>
  <c r="AH218" i="12"/>
  <c r="A215" i="12" s="1"/>
  <c r="AH219" i="12"/>
  <c r="AH220" i="12"/>
  <c r="AH221" i="12"/>
  <c r="AH222" i="12"/>
  <c r="A219" i="12" s="1"/>
  <c r="AH223" i="12"/>
  <c r="A220" i="12" s="1"/>
  <c r="AH224" i="12"/>
  <c r="A221" i="12" s="1"/>
  <c r="AH225" i="12"/>
  <c r="AH226" i="12"/>
  <c r="A223" i="12" s="1"/>
  <c r="AH227" i="12"/>
  <c r="A224" i="12" s="1"/>
  <c r="AH228" i="12"/>
  <c r="AH229" i="12"/>
  <c r="AH230" i="12"/>
  <c r="A227" i="12" s="1"/>
  <c r="AH231" i="12"/>
  <c r="A228" i="12" s="1"/>
  <c r="AH232" i="12"/>
  <c r="A229" i="12" s="1"/>
  <c r="AH233" i="12"/>
  <c r="AH234" i="12"/>
  <c r="A231" i="12" s="1"/>
  <c r="AH235" i="12"/>
  <c r="AH236" i="12"/>
  <c r="AH237" i="12"/>
  <c r="AH238" i="12"/>
  <c r="A235" i="12" s="1"/>
  <c r="AH239" i="12"/>
  <c r="A236" i="12" s="1"/>
  <c r="AH240" i="12"/>
  <c r="A237" i="12" s="1"/>
  <c r="AH241" i="12"/>
  <c r="AH242" i="12"/>
  <c r="A239" i="12" s="1"/>
  <c r="AH243" i="12"/>
  <c r="A240" i="12" s="1"/>
  <c r="AH244" i="12"/>
  <c r="AH245" i="12"/>
  <c r="AH246" i="12"/>
  <c r="A243" i="12" s="1"/>
  <c r="AH247" i="12"/>
  <c r="A244" i="12" s="1"/>
  <c r="AH248" i="12"/>
  <c r="A245" i="12" s="1"/>
  <c r="AH249" i="12"/>
  <c r="AH250" i="12"/>
  <c r="A247" i="12" s="1"/>
  <c r="AH251" i="12"/>
  <c r="AH252" i="12"/>
  <c r="AH253" i="12"/>
  <c r="AH254" i="12"/>
  <c r="A251" i="12" s="1"/>
  <c r="AH255" i="12"/>
  <c r="A252" i="12" s="1"/>
  <c r="AH256" i="12"/>
  <c r="A253" i="12" s="1"/>
  <c r="AH257" i="12"/>
  <c r="AH258" i="12"/>
  <c r="A255" i="12" s="1"/>
  <c r="AH259" i="12"/>
  <c r="A256" i="12" s="1"/>
  <c r="AH260" i="12"/>
  <c r="AH261" i="12"/>
  <c r="AH262" i="12"/>
  <c r="A259" i="12" s="1"/>
  <c r="AH263" i="12"/>
  <c r="A260" i="12" s="1"/>
  <c r="AH264" i="12"/>
  <c r="A261" i="12" s="1"/>
  <c r="AH265" i="12"/>
  <c r="AH266" i="12"/>
  <c r="A263" i="12" s="1"/>
  <c r="AH267" i="12"/>
  <c r="AH268" i="12"/>
  <c r="AH269" i="12"/>
  <c r="AH270" i="12"/>
  <c r="A267" i="12" s="1"/>
  <c r="AH271" i="12"/>
  <c r="A268" i="12" s="1"/>
  <c r="AH272" i="12"/>
  <c r="A269" i="12" s="1"/>
  <c r="AH273" i="12"/>
  <c r="AH274" i="12"/>
  <c r="A271" i="12" s="1"/>
  <c r="AH275" i="12"/>
  <c r="A272" i="12" s="1"/>
  <c r="AH276" i="12"/>
  <c r="AH277" i="12"/>
  <c r="AH278" i="12"/>
  <c r="A275" i="12" s="1"/>
  <c r="AH279" i="12"/>
  <c r="A276" i="12" s="1"/>
  <c r="AH280" i="12"/>
  <c r="AH281" i="12"/>
  <c r="AH282" i="12"/>
  <c r="A279" i="12" s="1"/>
  <c r="AH283" i="12"/>
  <c r="AH284" i="12"/>
  <c r="AH285" i="12"/>
  <c r="AH286" i="12"/>
  <c r="A283" i="12" s="1"/>
  <c r="AH287" i="12"/>
  <c r="A284" i="12" s="1"/>
  <c r="AH288" i="12"/>
  <c r="A285" i="12" s="1"/>
  <c r="AH289" i="12"/>
  <c r="AH290" i="12"/>
  <c r="A287" i="12" s="1"/>
  <c r="AH291" i="12"/>
  <c r="A288" i="12" s="1"/>
  <c r="AH292" i="12"/>
  <c r="AH293" i="12"/>
  <c r="AH294" i="12"/>
  <c r="A291" i="12" s="1"/>
  <c r="AH295" i="12"/>
  <c r="A292" i="12" s="1"/>
  <c r="AH296" i="12"/>
  <c r="A293" i="12" s="1"/>
  <c r="AH297" i="12"/>
  <c r="AH298" i="12"/>
  <c r="AH299" i="12"/>
  <c r="AH5" i="12"/>
  <c r="A2" i="12" s="1"/>
  <c r="A38" i="12"/>
  <c r="A46" i="12"/>
  <c r="A54" i="12"/>
  <c r="A56" i="12"/>
  <c r="A57" i="12"/>
  <c r="A58" i="12"/>
  <c r="A62" i="12"/>
  <c r="A65" i="12"/>
  <c r="A66" i="12"/>
  <c r="A70" i="12"/>
  <c r="A72" i="12"/>
  <c r="A73" i="12"/>
  <c r="A74" i="12"/>
  <c r="A77" i="12"/>
  <c r="A78" i="12"/>
  <c r="A81" i="12"/>
  <c r="A82" i="12"/>
  <c r="A86" i="12"/>
  <c r="A88" i="12"/>
  <c r="A89" i="12"/>
  <c r="A90" i="12"/>
  <c r="A94" i="12"/>
  <c r="A97" i="12"/>
  <c r="A98" i="12"/>
  <c r="A102" i="12"/>
  <c r="A104" i="12"/>
  <c r="A105" i="12"/>
  <c r="A106" i="12"/>
  <c r="A110" i="12"/>
  <c r="A113" i="12"/>
  <c r="A114" i="12"/>
  <c r="A118" i="12"/>
  <c r="A120" i="12"/>
  <c r="A121" i="12"/>
  <c r="A122" i="12"/>
  <c r="A126" i="12"/>
  <c r="A129" i="12"/>
  <c r="A130" i="12"/>
  <c r="A134" i="12"/>
  <c r="A136" i="12"/>
  <c r="A137" i="12"/>
  <c r="A138" i="12"/>
  <c r="A142" i="12"/>
  <c r="A145" i="12"/>
  <c r="A146" i="12"/>
  <c r="A149" i="12"/>
  <c r="A150" i="12"/>
  <c r="A152" i="12"/>
  <c r="A153" i="12"/>
  <c r="A154" i="12"/>
  <c r="A158" i="12"/>
  <c r="A161" i="12"/>
  <c r="A162" i="12"/>
  <c r="A166" i="12"/>
  <c r="A168" i="12"/>
  <c r="A169" i="12"/>
  <c r="A170" i="12"/>
  <c r="A174" i="12"/>
  <c r="A177" i="12"/>
  <c r="A178" i="12"/>
  <c r="A182" i="12"/>
  <c r="A184" i="12"/>
  <c r="A185" i="12"/>
  <c r="A186" i="12"/>
  <c r="A190" i="12"/>
  <c r="A193" i="12"/>
  <c r="A194" i="12"/>
  <c r="A198" i="12"/>
  <c r="A200" i="12"/>
  <c r="A201" i="12"/>
  <c r="A202" i="12"/>
  <c r="A205" i="12"/>
  <c r="A206" i="12"/>
  <c r="A209" i="12"/>
  <c r="A210" i="12"/>
  <c r="A214" i="12"/>
  <c r="A216" i="12"/>
  <c r="A217" i="12"/>
  <c r="A218" i="12"/>
  <c r="A222" i="12"/>
  <c r="A225" i="12"/>
  <c r="A226" i="12"/>
  <c r="A230" i="12"/>
  <c r="A232" i="12"/>
  <c r="A233" i="12"/>
  <c r="A234" i="12"/>
  <c r="A238" i="12"/>
  <c r="A241" i="12"/>
  <c r="A242" i="12"/>
  <c r="A246" i="12"/>
  <c r="A248" i="12"/>
  <c r="A249" i="12"/>
  <c r="A250" i="12"/>
  <c r="A254" i="12"/>
  <c r="A257" i="12"/>
  <c r="A258" i="12"/>
  <c r="A262" i="12"/>
  <c r="A264" i="12"/>
  <c r="A265" i="12"/>
  <c r="A266" i="12"/>
  <c r="A270" i="12"/>
  <c r="A273" i="12"/>
  <c r="A274" i="12"/>
  <c r="A277" i="12"/>
  <c r="A278" i="12"/>
  <c r="A280" i="12"/>
  <c r="A281" i="12"/>
  <c r="A282" i="12"/>
  <c r="A286" i="12"/>
  <c r="A289" i="12"/>
  <c r="A290" i="12"/>
  <c r="D3" i="12" l="1"/>
  <c r="D4" i="12"/>
  <c r="D7" i="12"/>
  <c r="D8" i="12"/>
  <c r="D9" i="12"/>
  <c r="D11" i="12"/>
  <c r="D12" i="12"/>
  <c r="D13" i="12"/>
  <c r="D15" i="12"/>
  <c r="D16" i="12"/>
  <c r="D19" i="12"/>
  <c r="D20" i="12"/>
  <c r="D23" i="12"/>
  <c r="D24" i="12"/>
  <c r="D25" i="12"/>
  <c r="D27" i="12"/>
  <c r="D28" i="12"/>
  <c r="D29" i="12"/>
  <c r="D31" i="12"/>
  <c r="D32" i="12"/>
  <c r="D35" i="12"/>
  <c r="D36" i="12"/>
  <c r="D39" i="12"/>
  <c r="D40" i="12"/>
  <c r="D41" i="12"/>
  <c r="D43" i="12"/>
  <c r="D44" i="12"/>
  <c r="D45" i="12"/>
  <c r="D46" i="12"/>
  <c r="D47" i="12"/>
  <c r="D48" i="12"/>
  <c r="D51" i="12"/>
  <c r="D52" i="12"/>
  <c r="D55" i="12"/>
  <c r="D56" i="12"/>
  <c r="D57" i="12"/>
  <c r="D59" i="12"/>
  <c r="D60" i="12"/>
  <c r="D61" i="12"/>
  <c r="D63" i="12"/>
  <c r="D64" i="12"/>
  <c r="D67" i="12"/>
  <c r="D68" i="12"/>
  <c r="D71" i="12"/>
  <c r="D72" i="12"/>
  <c r="D73" i="12"/>
  <c r="D75" i="12"/>
  <c r="D76" i="12"/>
  <c r="D77" i="12"/>
  <c r="D79" i="12"/>
  <c r="D80" i="12"/>
  <c r="D83" i="12"/>
  <c r="D84" i="12"/>
  <c r="D87" i="12"/>
  <c r="D88" i="12"/>
  <c r="D89" i="12"/>
  <c r="D91" i="12"/>
  <c r="D92" i="12"/>
  <c r="D93" i="12"/>
  <c r="D95" i="12"/>
  <c r="D96" i="12"/>
  <c r="E97" i="12"/>
  <c r="D99" i="12"/>
  <c r="D100" i="12"/>
  <c r="D103" i="12"/>
  <c r="D104" i="12"/>
  <c r="D105" i="12"/>
  <c r="D107" i="12"/>
  <c r="D108" i="12"/>
  <c r="D109" i="12"/>
  <c r="D110" i="12"/>
  <c r="D111" i="12"/>
  <c r="D112" i="12"/>
  <c r="E113" i="12"/>
  <c r="D115" i="12"/>
  <c r="D116" i="12"/>
  <c r="D119" i="12"/>
  <c r="D120" i="12"/>
  <c r="D121" i="12"/>
  <c r="D123" i="12"/>
  <c r="D124" i="12"/>
  <c r="D125" i="12"/>
  <c r="D127" i="12"/>
  <c r="D128" i="12"/>
  <c r="D131" i="12"/>
  <c r="D132" i="12"/>
  <c r="D135" i="12"/>
  <c r="D136" i="12"/>
  <c r="D137" i="12"/>
  <c r="D139" i="12"/>
  <c r="D140" i="12"/>
  <c r="D141" i="12"/>
  <c r="D143" i="12"/>
  <c r="D144" i="12"/>
  <c r="D147" i="12"/>
  <c r="D148" i="12"/>
  <c r="D151" i="12"/>
  <c r="D152" i="12"/>
  <c r="D153" i="12"/>
  <c r="E154" i="12"/>
  <c r="D155" i="12"/>
  <c r="D156" i="12"/>
  <c r="D157" i="12"/>
  <c r="D159" i="12"/>
  <c r="D160" i="12"/>
  <c r="D163" i="12"/>
  <c r="D164" i="12"/>
  <c r="E165" i="12"/>
  <c r="D167" i="12"/>
  <c r="D168" i="12"/>
  <c r="D169" i="12"/>
  <c r="D171" i="12"/>
  <c r="D172" i="12"/>
  <c r="D173" i="12"/>
  <c r="D174" i="12"/>
  <c r="D175" i="12"/>
  <c r="D176" i="12"/>
  <c r="E177" i="12"/>
  <c r="D179" i="12"/>
  <c r="D180" i="12"/>
  <c r="D183" i="12"/>
  <c r="D184" i="12"/>
  <c r="D185" i="12"/>
  <c r="D187" i="12"/>
  <c r="D188" i="12"/>
  <c r="D189" i="12"/>
  <c r="D191" i="12"/>
  <c r="D192" i="12"/>
  <c r="E194" i="12"/>
  <c r="D195" i="12"/>
  <c r="D196" i="12"/>
  <c r="E198" i="12"/>
  <c r="D199" i="12"/>
  <c r="D200" i="12"/>
  <c r="D201" i="12"/>
  <c r="E202" i="12"/>
  <c r="D203" i="12"/>
  <c r="D204" i="12"/>
  <c r="D205" i="12"/>
  <c r="E206" i="12"/>
  <c r="D207" i="12"/>
  <c r="D208" i="12"/>
  <c r="D211" i="12"/>
  <c r="D212" i="12"/>
  <c r="D215" i="12"/>
  <c r="D216" i="12"/>
  <c r="D217" i="12"/>
  <c r="D219" i="12"/>
  <c r="D220" i="12"/>
  <c r="D221" i="12"/>
  <c r="D223" i="12"/>
  <c r="D224" i="12"/>
  <c r="D227" i="12"/>
  <c r="D228" i="12"/>
  <c r="E229" i="12"/>
  <c r="D231" i="12"/>
  <c r="D232" i="12"/>
  <c r="D233" i="12"/>
  <c r="D235" i="12"/>
  <c r="D236" i="12"/>
  <c r="D237" i="12"/>
  <c r="D238" i="12"/>
  <c r="D239" i="12"/>
  <c r="D240" i="12"/>
  <c r="E242" i="12"/>
  <c r="D243" i="12"/>
  <c r="D244" i="12"/>
  <c r="E246" i="12"/>
  <c r="D247" i="12"/>
  <c r="D248" i="12"/>
  <c r="D249" i="12"/>
  <c r="D251" i="12"/>
  <c r="D252" i="12"/>
  <c r="D253" i="12"/>
  <c r="D255" i="12"/>
  <c r="D256" i="12"/>
  <c r="E257" i="12"/>
  <c r="E258" i="12"/>
  <c r="D259" i="12"/>
  <c r="D260" i="12"/>
  <c r="E261" i="12"/>
  <c r="E262" i="12"/>
  <c r="D263" i="12"/>
  <c r="D264" i="12"/>
  <c r="D265" i="12"/>
  <c r="E266" i="12"/>
  <c r="D267" i="12"/>
  <c r="D268" i="12"/>
  <c r="D269" i="12"/>
  <c r="E270" i="12"/>
  <c r="D271" i="12"/>
  <c r="D272" i="12"/>
  <c r="E273" i="12"/>
  <c r="E274" i="12"/>
  <c r="D275" i="12"/>
  <c r="D276" i="12"/>
  <c r="E277" i="12"/>
  <c r="E278" i="12"/>
  <c r="D279" i="12"/>
  <c r="D280" i="12"/>
  <c r="D281" i="12"/>
  <c r="E282" i="12"/>
  <c r="D283" i="12"/>
  <c r="D284" i="12"/>
  <c r="D285" i="12"/>
  <c r="E286" i="12"/>
  <c r="D287" i="12"/>
  <c r="D288" i="12"/>
  <c r="E289" i="12"/>
  <c r="E290" i="12"/>
  <c r="D291" i="12"/>
  <c r="D292" i="12"/>
  <c r="E293" i="12"/>
  <c r="E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 i="12"/>
  <c r="E3" i="12"/>
  <c r="E46" i="12"/>
  <c r="E174" i="12"/>
  <c r="E9" i="12"/>
  <c r="E13" i="12"/>
  <c r="E16" i="12"/>
  <c r="E24" i="12"/>
  <c r="E25" i="12"/>
  <c r="E29" i="12"/>
  <c r="E41" i="12"/>
  <c r="E45" i="12"/>
  <c r="E52" i="12"/>
  <c r="E57" i="12"/>
  <c r="E61" i="12"/>
  <c r="E73" i="12"/>
  <c r="E77" i="12"/>
  <c r="E80" i="12"/>
  <c r="E88" i="12"/>
  <c r="E89" i="12"/>
  <c r="E93" i="12"/>
  <c r="E105" i="12"/>
  <c r="E109" i="12"/>
  <c r="E116" i="12"/>
  <c r="E121" i="12"/>
  <c r="E125" i="12"/>
  <c r="E137" i="12"/>
  <c r="E141" i="12"/>
  <c r="E144" i="12"/>
  <c r="E152" i="12"/>
  <c r="E153" i="12"/>
  <c r="E157" i="12"/>
  <c r="E169" i="12"/>
  <c r="E173" i="12"/>
  <c r="E180" i="12"/>
  <c r="E185" i="12"/>
  <c r="E189" i="12"/>
  <c r="E201" i="12"/>
  <c r="E205" i="12"/>
  <c r="E208" i="12"/>
  <c r="E216" i="12"/>
  <c r="E217" i="12"/>
  <c r="E221" i="12"/>
  <c r="E233" i="12"/>
  <c r="E237" i="12"/>
  <c r="E244" i="12"/>
  <c r="E249" i="12"/>
  <c r="E253" i="12"/>
  <c r="E265" i="12"/>
  <c r="E269" i="12"/>
  <c r="E272" i="12"/>
  <c r="E280" i="12"/>
  <c r="E281" i="12"/>
  <c r="E285" i="12"/>
  <c r="E91" i="12" l="1"/>
  <c r="E199" i="12"/>
  <c r="E63" i="12"/>
  <c r="E223" i="12"/>
  <c r="E207" i="12"/>
  <c r="E179" i="12"/>
  <c r="E235" i="12"/>
  <c r="E187" i="12"/>
  <c r="E103" i="12"/>
  <c r="E75" i="12"/>
  <c r="E291" i="12"/>
  <c r="E151" i="12"/>
  <c r="E131" i="12"/>
  <c r="E111" i="12"/>
  <c r="E83" i="12"/>
  <c r="E55" i="12"/>
  <c r="E35" i="12"/>
  <c r="E287" i="12"/>
  <c r="E271" i="12"/>
  <c r="E263" i="12"/>
  <c r="E251" i="12"/>
  <c r="E243" i="12"/>
  <c r="E215" i="12"/>
  <c r="E195" i="12"/>
  <c r="E175" i="12"/>
  <c r="E167" i="12"/>
  <c r="E155" i="12"/>
  <c r="E147" i="12"/>
  <c r="E139" i="12"/>
  <c r="E127" i="12"/>
  <c r="E119" i="12"/>
  <c r="E99" i="12"/>
  <c r="E43" i="12"/>
  <c r="E31" i="12"/>
  <c r="E15" i="12"/>
  <c r="E7" i="12"/>
  <c r="E279" i="12"/>
  <c r="E259" i="12"/>
  <c r="E239" i="12"/>
  <c r="E231" i="12"/>
  <c r="E219" i="12"/>
  <c r="E211" i="12"/>
  <c r="E203" i="12"/>
  <c r="E191" i="12"/>
  <c r="E183" i="12"/>
  <c r="E163" i="12"/>
  <c r="E107" i="12"/>
  <c r="E95" i="12"/>
  <c r="E79" i="12"/>
  <c r="E71" i="12"/>
  <c r="E59" i="12"/>
  <c r="E51" i="12"/>
  <c r="E23" i="12"/>
  <c r="E283" i="12"/>
  <c r="E275" i="12"/>
  <c r="E267" i="12"/>
  <c r="E255" i="12"/>
  <c r="E247" i="12"/>
  <c r="E227" i="12"/>
  <c r="E171" i="12"/>
  <c r="E159" i="12"/>
  <c r="E143" i="12"/>
  <c r="E135" i="12"/>
  <c r="E123" i="12"/>
  <c r="E115" i="12"/>
  <c r="E87" i="12"/>
  <c r="E67" i="12"/>
  <c r="E47" i="12"/>
  <c r="E39" i="12"/>
  <c r="E27" i="12"/>
  <c r="E19" i="12"/>
  <c r="E11" i="12"/>
  <c r="E292" i="12"/>
  <c r="E264" i="12"/>
  <c r="E256" i="12"/>
  <c r="E228" i="12"/>
  <c r="E200" i="12"/>
  <c r="E192" i="12"/>
  <c r="E164" i="12"/>
  <c r="E136" i="12"/>
  <c r="E128" i="12"/>
  <c r="E100" i="12"/>
  <c r="E72" i="12"/>
  <c r="E64" i="12"/>
  <c r="E36" i="12"/>
  <c r="E8" i="12"/>
  <c r="E276" i="12"/>
  <c r="E248" i="12"/>
  <c r="E240" i="12"/>
  <c r="E212" i="12"/>
  <c r="E184" i="12"/>
  <c r="E176" i="12"/>
  <c r="E148" i="12"/>
  <c r="E120" i="12"/>
  <c r="E112" i="12"/>
  <c r="E84" i="12"/>
  <c r="E56" i="12"/>
  <c r="E48" i="12"/>
  <c r="E20" i="12"/>
  <c r="E288" i="12"/>
  <c r="E260" i="12"/>
  <c r="E232" i="12"/>
  <c r="E224" i="12"/>
  <c r="E196" i="12"/>
  <c r="E168" i="12"/>
  <c r="E160" i="12"/>
  <c r="E132" i="12"/>
  <c r="E104" i="12"/>
  <c r="E96" i="12"/>
  <c r="E68" i="12"/>
  <c r="E40" i="12"/>
  <c r="E32" i="12"/>
  <c r="E4" i="12"/>
  <c r="D293" i="12"/>
  <c r="D97" i="12"/>
  <c r="D273" i="12"/>
  <c r="E254" i="12"/>
  <c r="D254" i="12"/>
  <c r="E250" i="12"/>
  <c r="D250" i="12"/>
  <c r="E234" i="12"/>
  <c r="D234" i="12"/>
  <c r="E230" i="12"/>
  <c r="D230" i="12"/>
  <c r="E226" i="12"/>
  <c r="D226" i="12"/>
  <c r="E222" i="12"/>
  <c r="D222" i="12"/>
  <c r="E218" i="12"/>
  <c r="D218" i="12"/>
  <c r="E214" i="12"/>
  <c r="D214" i="12"/>
  <c r="E210" i="12"/>
  <c r="D210" i="12"/>
  <c r="E190" i="12"/>
  <c r="D190" i="12"/>
  <c r="E186" i="12"/>
  <c r="D186" i="12"/>
  <c r="E182" i="12"/>
  <c r="D182" i="12"/>
  <c r="E178" i="12"/>
  <c r="D178" i="12"/>
  <c r="E170" i="12"/>
  <c r="D170" i="12"/>
  <c r="E166" i="12"/>
  <c r="D166" i="12"/>
  <c r="E162" i="12"/>
  <c r="D162" i="12"/>
  <c r="E158" i="12"/>
  <c r="D158" i="12"/>
  <c r="E150" i="12"/>
  <c r="D150" i="12"/>
  <c r="E146" i="12"/>
  <c r="D146" i="12"/>
  <c r="E142" i="12"/>
  <c r="D142" i="12"/>
  <c r="E138" i="12"/>
  <c r="D138" i="12"/>
  <c r="E134" i="12"/>
  <c r="D134" i="12"/>
  <c r="E130" i="12"/>
  <c r="D130" i="12"/>
  <c r="E126" i="12"/>
  <c r="D126" i="12"/>
  <c r="E122" i="12"/>
  <c r="D122" i="12"/>
  <c r="E118" i="12"/>
  <c r="D118" i="12"/>
  <c r="E114" i="12"/>
  <c r="D114" i="12"/>
  <c r="E106" i="12"/>
  <c r="D106" i="12"/>
  <c r="E102" i="12"/>
  <c r="D102" i="12"/>
  <c r="E98" i="12"/>
  <c r="D98" i="12"/>
  <c r="E94" i="12"/>
  <c r="D94" i="12"/>
  <c r="E90" i="12"/>
  <c r="D90" i="12"/>
  <c r="E86" i="12"/>
  <c r="D86" i="12"/>
  <c r="E82" i="12"/>
  <c r="D82" i="12"/>
  <c r="E78" i="12"/>
  <c r="D78" i="12"/>
  <c r="E74" i="12"/>
  <c r="D74" i="12"/>
  <c r="E70" i="12"/>
  <c r="D70" i="12"/>
  <c r="E66" i="12"/>
  <c r="D66" i="12"/>
  <c r="E62" i="12"/>
  <c r="D62" i="12"/>
  <c r="E58" i="12"/>
  <c r="D58" i="12"/>
  <c r="E54" i="12"/>
  <c r="D54" i="12"/>
  <c r="E50" i="12"/>
  <c r="D50" i="12"/>
  <c r="E42" i="12"/>
  <c r="D42" i="12"/>
  <c r="E38" i="12"/>
  <c r="D38" i="12"/>
  <c r="E34" i="12"/>
  <c r="D34" i="12"/>
  <c r="E30" i="12"/>
  <c r="D30" i="12"/>
  <c r="E26" i="12"/>
  <c r="D26" i="12"/>
  <c r="E22" i="12"/>
  <c r="D22" i="12"/>
  <c r="E18" i="12"/>
  <c r="D18" i="12"/>
  <c r="E14" i="12"/>
  <c r="D14" i="12"/>
  <c r="E10" i="12"/>
  <c r="D10" i="12"/>
  <c r="E6" i="12"/>
  <c r="D6" i="12"/>
  <c r="D282" i="12"/>
  <c r="D262" i="12"/>
  <c r="D258" i="12"/>
  <c r="E268" i="12"/>
  <c r="E236" i="12"/>
  <c r="E204" i="12"/>
  <c r="E172" i="12"/>
  <c r="E140" i="12"/>
  <c r="E108" i="12"/>
  <c r="E76" i="12"/>
  <c r="E44" i="12"/>
  <c r="E12" i="12"/>
  <c r="E110" i="12"/>
  <c r="E245" i="12"/>
  <c r="D245" i="12"/>
  <c r="E241" i="12"/>
  <c r="D241" i="12"/>
  <c r="E225" i="12"/>
  <c r="D225" i="12"/>
  <c r="E213" i="12"/>
  <c r="D213" i="12"/>
  <c r="E209" i="12"/>
  <c r="D209" i="12"/>
  <c r="E197" i="12"/>
  <c r="D197" i="12"/>
  <c r="E193" i="12"/>
  <c r="D193" i="12"/>
  <c r="E181" i="12"/>
  <c r="D181" i="12"/>
  <c r="E161" i="12"/>
  <c r="D161" i="12"/>
  <c r="E149" i="12"/>
  <c r="D149" i="12"/>
  <c r="E145" i="12"/>
  <c r="D145" i="12"/>
  <c r="E133" i="12"/>
  <c r="D133" i="12"/>
  <c r="E129" i="12"/>
  <c r="D129" i="12"/>
  <c r="E117" i="12"/>
  <c r="D117" i="12"/>
  <c r="E101" i="12"/>
  <c r="D101" i="12"/>
  <c r="E85" i="12"/>
  <c r="D85" i="12"/>
  <c r="E81" i="12"/>
  <c r="D81" i="12"/>
  <c r="E69" i="12"/>
  <c r="D69" i="12"/>
  <c r="E65" i="12"/>
  <c r="D65" i="12"/>
  <c r="E53" i="12"/>
  <c r="D53" i="12"/>
  <c r="E49" i="12"/>
  <c r="D49" i="12"/>
  <c r="E37" i="12"/>
  <c r="D37" i="12"/>
  <c r="E33" i="12"/>
  <c r="D33" i="12"/>
  <c r="E21" i="12"/>
  <c r="D21" i="12"/>
  <c r="E17" i="12"/>
  <c r="D17" i="12"/>
  <c r="E5" i="12"/>
  <c r="D5" i="12"/>
  <c r="D289" i="12"/>
  <c r="D278" i="12"/>
  <c r="D274" i="12"/>
  <c r="D242" i="12"/>
  <c r="D202" i="12"/>
  <c r="D194" i="12"/>
  <c r="D177" i="12"/>
  <c r="D154" i="12"/>
  <c r="D290" i="12"/>
  <c r="D270" i="12"/>
  <c r="D261" i="12"/>
  <c r="D229" i="12"/>
  <c r="D113" i="12"/>
  <c r="E284" i="12"/>
  <c r="E252" i="12"/>
  <c r="E220" i="12"/>
  <c r="E188" i="12"/>
  <c r="E156" i="12"/>
  <c r="E124" i="12"/>
  <c r="E92" i="12"/>
  <c r="E60" i="12"/>
  <c r="E28" i="12"/>
  <c r="E238" i="12"/>
  <c r="D286" i="12"/>
  <c r="D277" i="12"/>
  <c r="D266" i="12"/>
  <c r="D257" i="12"/>
  <c r="D246" i="12"/>
  <c r="D206" i="12"/>
  <c r="D198" i="12"/>
  <c r="D165" i="12"/>
  <c r="D2" i="12"/>
  <c r="BF12" i="1" l="1"/>
  <c r="AZ12" i="1"/>
  <c r="AT12" i="1"/>
  <c r="AN12" i="1"/>
  <c r="AH12" i="1"/>
  <c r="AB12" i="1"/>
  <c r="V12" i="1"/>
  <c r="P12" i="1"/>
  <c r="J12" i="1"/>
  <c r="D12" i="1"/>
  <c r="BG12" i="1"/>
  <c r="BA12" i="1"/>
  <c r="AU12" i="1"/>
  <c r="AO12" i="1"/>
  <c r="AI12" i="1"/>
  <c r="AC12" i="1"/>
  <c r="W12" i="1"/>
  <c r="Q12" i="1"/>
  <c r="K12" i="1"/>
  <c r="E12" i="1"/>
  <c r="BD10" i="1"/>
  <c r="AX10" i="1"/>
  <c r="AR10" i="1"/>
  <c r="AL10" i="1"/>
  <c r="AF10" i="1"/>
  <c r="Z10" i="1"/>
  <c r="T10" i="1"/>
  <c r="N10" i="1"/>
  <c r="H10" i="1"/>
  <c r="B10" i="1"/>
  <c r="BD14" i="1"/>
  <c r="BD13" i="1"/>
  <c r="AX14" i="1"/>
  <c r="AX13" i="1"/>
  <c r="AR14" i="1"/>
  <c r="AR13" i="1"/>
  <c r="AL14" i="1"/>
  <c r="AL13" i="1"/>
  <c r="AF14" i="1"/>
  <c r="AF13" i="1"/>
  <c r="Z14" i="1"/>
  <c r="Z13" i="1"/>
  <c r="T14" i="1"/>
  <c r="T13" i="1"/>
  <c r="N14" i="1"/>
  <c r="N13" i="1"/>
  <c r="H14" i="1"/>
  <c r="H13" i="1"/>
  <c r="B14" i="1"/>
  <c r="B13" i="1"/>
  <c r="BC11" i="1" l="1"/>
  <c r="AQ11" i="1"/>
  <c r="AE11" i="1"/>
  <c r="M11" i="1"/>
  <c r="BI11" i="1" l="1"/>
  <c r="AW11" i="1"/>
  <c r="AK11" i="1"/>
  <c r="Y11" i="1"/>
  <c r="S11" i="1"/>
  <c r="G11" i="1"/>
  <c r="B11" i="5"/>
  <c r="B10" i="5"/>
  <c r="B9" i="5"/>
  <c r="B8" i="5"/>
  <c r="B7" i="5"/>
  <c r="B6" i="5"/>
  <c r="B5" i="5"/>
  <c r="M4" i="5"/>
  <c r="L4" i="5"/>
  <c r="K4" i="5"/>
  <c r="J4" i="5"/>
  <c r="I4" i="5"/>
  <c r="H4" i="5"/>
  <c r="G4" i="5"/>
  <c r="F4" i="5"/>
  <c r="E4" i="5"/>
  <c r="D4" i="5"/>
  <c r="B4" i="5"/>
  <c r="M3" i="5"/>
  <c r="L3" i="5"/>
  <c r="K3" i="5"/>
  <c r="J3" i="5"/>
  <c r="I3" i="5"/>
  <c r="H3" i="5"/>
  <c r="G3" i="5"/>
  <c r="F3" i="5"/>
  <c r="E3" i="5"/>
  <c r="D3" i="5"/>
  <c r="B3" i="5"/>
  <c r="M2" i="5"/>
  <c r="L2" i="5"/>
  <c r="K2" i="5"/>
  <c r="J2" i="5"/>
  <c r="I2" i="5"/>
  <c r="H2" i="5"/>
  <c r="G2" i="5"/>
  <c r="F2" i="5"/>
  <c r="E2" i="5"/>
  <c r="D2" i="5"/>
  <c r="B2" i="5"/>
</calcChain>
</file>

<file path=xl/sharedStrings.xml><?xml version="1.0" encoding="utf-8"?>
<sst xmlns="http://schemas.openxmlformats.org/spreadsheetml/2006/main" count="733" uniqueCount="275">
  <si>
    <t>Setup Parameters</t>
  </si>
  <si>
    <t>S.No</t>
  </si>
  <si>
    <t>Task description</t>
  </si>
  <si>
    <t>Phase</t>
  </si>
  <si>
    <t>Resource Name</t>
  </si>
  <si>
    <t>Planned effort</t>
  </si>
  <si>
    <t>Planned Size</t>
  </si>
  <si>
    <t>Actual effort</t>
  </si>
  <si>
    <t>ILP 
(Size / Effort)</t>
  </si>
  <si>
    <t>Goal</t>
  </si>
  <si>
    <t>Variance</t>
  </si>
  <si>
    <t>ILP Score</t>
  </si>
  <si>
    <t>Project Name</t>
  </si>
  <si>
    <t>Project Code</t>
  </si>
  <si>
    <t>Average of ILP Score</t>
  </si>
  <si>
    <t>Release / CR Name</t>
  </si>
  <si>
    <t>Size Estimate</t>
  </si>
  <si>
    <t>Release_CR_Phase_1</t>
  </si>
  <si>
    <t>Release_CR_Phase_2</t>
  </si>
  <si>
    <t>Release_CR_Phase_3</t>
  </si>
  <si>
    <t>Release_CR_Phase_4</t>
  </si>
  <si>
    <t>Release_CR_Phase_5</t>
  </si>
  <si>
    <t>Release_CR_Phase_6</t>
  </si>
  <si>
    <t>Release_CR_Phase_7</t>
  </si>
  <si>
    <t>Release_CR_Phase_8</t>
  </si>
  <si>
    <t>Release_CR_Phase_9</t>
  </si>
  <si>
    <t>Release_CR_Phase_10</t>
  </si>
  <si>
    <t>Release_1</t>
  </si>
  <si>
    <t>Release_2</t>
  </si>
  <si>
    <t>Release_3</t>
  </si>
  <si>
    <t>Release_4</t>
  </si>
  <si>
    <t>Release_5</t>
  </si>
  <si>
    <t>Release_6</t>
  </si>
  <si>
    <t>Release_7</t>
  </si>
  <si>
    <t>Release_8</t>
  </si>
  <si>
    <t>Release_9</t>
  </si>
  <si>
    <t>Release_10</t>
  </si>
  <si>
    <t>Release Ref</t>
  </si>
  <si>
    <t>Release + Phase</t>
  </si>
  <si>
    <t>Release</t>
  </si>
  <si>
    <t>Size</t>
  </si>
  <si>
    <t>Effort</t>
  </si>
  <si>
    <t>Month</t>
  </si>
  <si>
    <t>Rel + Phase</t>
  </si>
  <si>
    <t>Size Split</t>
  </si>
  <si>
    <t>Effort (PH)</t>
  </si>
  <si>
    <t>Effort Distribution (%)</t>
  </si>
  <si>
    <t>Analysis</t>
  </si>
  <si>
    <t>Testing</t>
  </si>
  <si>
    <t>Status</t>
  </si>
  <si>
    <t>Implementation</t>
  </si>
  <si>
    <t>Test case creation</t>
  </si>
  <si>
    <t>Test execution</t>
  </si>
  <si>
    <t>PM Name</t>
  </si>
  <si>
    <t>Provide the task details in the white colour cells</t>
  </si>
  <si>
    <t>Planned effort will show in RED colour, if the sum of release / phase effort is not matching with the setup parameter sheet</t>
  </si>
  <si>
    <t>Based on the planned effort, the size is apportioned against each resources</t>
  </si>
  <si>
    <t>Note - if a task is planned for multiple months, then divide the same on monthly basis and provide the planned effort accordingly</t>
  </si>
  <si>
    <t>ILP is calcualted based on the size and effort</t>
  </si>
  <si>
    <t>ILP score is calculated based on the variance against the goal</t>
  </si>
  <si>
    <t>Setup Parameters:-</t>
  </si>
  <si>
    <t>Data collection:-</t>
  </si>
  <si>
    <t>Data will get auto refreshed based on the data entered in Data collection sheet</t>
  </si>
  <si>
    <t>Dashboard:-</t>
  </si>
  <si>
    <t>Guideline</t>
  </si>
  <si>
    <t>Productivity and ILP score chart view has been provided based on month, Release / CR, Phase, Resource</t>
  </si>
  <si>
    <t>ILP Goal</t>
  </si>
  <si>
    <t>Provide project related information such as project name, project code and PM details</t>
  </si>
  <si>
    <t>Select Task / Phase based on the LC type of the release or CR.</t>
  </si>
  <si>
    <t>Based on the project LCs, if there are multiple releases, provide details of each releases seperately .</t>
  </si>
  <si>
    <t xml:space="preserve">In Case if the release / CR is a task based, enter the high level task names and provide the size unit and productivity for each of these task. </t>
  </si>
  <si>
    <t>If phase based, provide the overall size and productivity and phase wise effort distribution for each of the listed phases (refer Org. Phase wise effort split). Ensure sum of phase effort split is 100%</t>
  </si>
  <si>
    <t>Org. Baseline Values for reference</t>
  </si>
  <si>
    <t>SW Development</t>
  </si>
  <si>
    <t>HM</t>
  </si>
  <si>
    <t>NON HM</t>
  </si>
  <si>
    <t>Productivity 
(CP/PH)</t>
  </si>
  <si>
    <t>Requirement</t>
  </si>
  <si>
    <t>Design</t>
  </si>
  <si>
    <t>Coding</t>
  </si>
  <si>
    <t>TBD</t>
  </si>
  <si>
    <t>SW Maintenance</t>
  </si>
  <si>
    <t>SW Testing</t>
  </si>
  <si>
    <t>Test requirement</t>
  </si>
  <si>
    <t>Test planning</t>
  </si>
  <si>
    <t>Test design</t>
  </si>
  <si>
    <t>Test reporting</t>
  </si>
  <si>
    <t>N/A</t>
  </si>
  <si>
    <t>HW Development</t>
  </si>
  <si>
    <t>HW Requirements</t>
  </si>
  <si>
    <t>HW Architecture</t>
  </si>
  <si>
    <t>HW Schematics</t>
  </si>
  <si>
    <t>HW Layout</t>
  </si>
  <si>
    <t>HW Testing</t>
  </si>
  <si>
    <t>VLSI Design</t>
  </si>
  <si>
    <t>VLSI Design Req.</t>
  </si>
  <si>
    <t>Design Documentation</t>
  </si>
  <si>
    <t>RTL coding</t>
  </si>
  <si>
    <t>Synthesis P &amp; R</t>
  </si>
  <si>
    <t xml:space="preserve">Productivity 
(CP/PH) </t>
  </si>
  <si>
    <t>VLSI Verification</t>
  </si>
  <si>
    <t>VLSI Verification Req.</t>
  </si>
  <si>
    <t>Test Design</t>
  </si>
  <si>
    <t>Test Coding</t>
  </si>
  <si>
    <t>Blueprint-Transition</t>
  </si>
  <si>
    <t>Blueprint-Initiate</t>
  </si>
  <si>
    <t>Blueprint-Design</t>
  </si>
  <si>
    <t>Realization-Transition</t>
  </si>
  <si>
    <t>Realization-Develop</t>
  </si>
  <si>
    <t>Realization-Validation</t>
  </si>
  <si>
    <t>Realization-Rollout</t>
  </si>
  <si>
    <t>Realization-Transfer</t>
  </si>
  <si>
    <t>PLM</t>
  </si>
  <si>
    <t>S. No.</t>
  </si>
  <si>
    <t>Name</t>
  </si>
  <si>
    <t>Employee Code</t>
  </si>
  <si>
    <t>Life cycle</t>
  </si>
  <si>
    <t>SW Dev / Enh</t>
  </si>
  <si>
    <t>SW Regression Testing</t>
  </si>
  <si>
    <t>SW Agile</t>
  </si>
  <si>
    <t>VLSI Development</t>
  </si>
  <si>
    <t>Mechnical Design</t>
  </si>
  <si>
    <t>Mechnical Analysis</t>
  </si>
  <si>
    <t>Mechnical Tech Pub</t>
  </si>
  <si>
    <t>Mechnical ECO &amp; Legacy Conversion</t>
  </si>
  <si>
    <t>Mechnical Reverse Engineering</t>
  </si>
  <si>
    <t>Mechnical Reliability</t>
  </si>
  <si>
    <t>Mechnical VAVE</t>
  </si>
  <si>
    <t>PLM Implementation</t>
  </si>
  <si>
    <t>Production Support</t>
  </si>
  <si>
    <t>LifeCycle</t>
  </si>
  <si>
    <t>Available Effort</t>
  </si>
  <si>
    <t>Row Labels</t>
  </si>
  <si>
    <t>Sum of Actual effort</t>
  </si>
  <si>
    <t xml:space="preserve">Average of ILP </t>
  </si>
  <si>
    <t>Average of ILP Goal</t>
  </si>
  <si>
    <t>Dashboard</t>
  </si>
  <si>
    <t>Total</t>
  </si>
  <si>
    <t>Code development</t>
  </si>
  <si>
    <t>Test case review</t>
  </si>
  <si>
    <t>Manual testing</t>
  </si>
  <si>
    <t>Automation testing</t>
  </si>
  <si>
    <t>Sprint demo</t>
  </si>
  <si>
    <t>Sprint rework</t>
  </si>
  <si>
    <t>Resolving impediments</t>
  </si>
  <si>
    <t>Others (such as -Analysis, Design, CI)</t>
  </si>
  <si>
    <t xml:space="preserve">Productivity 
(SP/PH) </t>
  </si>
  <si>
    <t>Remediation</t>
  </si>
  <si>
    <t>Sustenance</t>
  </si>
  <si>
    <t>KPI</t>
  </si>
  <si>
    <t>Value</t>
  </si>
  <si>
    <t>ILP</t>
  </si>
  <si>
    <t>EMPID</t>
  </si>
  <si>
    <t>Date</t>
  </si>
  <si>
    <t>Goal.</t>
  </si>
  <si>
    <t>ILP.</t>
  </si>
  <si>
    <t>Work Type</t>
  </si>
  <si>
    <t>Phase / Task Name</t>
  </si>
  <si>
    <t>Others</t>
  </si>
  <si>
    <t>Values</t>
  </si>
  <si>
    <t>PCI Applicability</t>
  </si>
  <si>
    <t>Sum of Planned effort</t>
  </si>
  <si>
    <t>Phase based</t>
  </si>
  <si>
    <t>Category</t>
  </si>
  <si>
    <t>Resource wise - Planned vs Actual</t>
  </si>
  <si>
    <t>Planned Hours</t>
  </si>
  <si>
    <t>Actual Hours</t>
  </si>
  <si>
    <t>Grand Total</t>
  </si>
  <si>
    <t>Email ID</t>
  </si>
  <si>
    <t>EmailID</t>
  </si>
  <si>
    <t>UserEmailID</t>
  </si>
  <si>
    <t>harshitha_p@hcl.com</t>
  </si>
  <si>
    <t>O120004</t>
  </si>
  <si>
    <t>Yes</t>
  </si>
  <si>
    <t>ATLAS</t>
  </si>
  <si>
    <t>Hareendran M</t>
  </si>
  <si>
    <t>JFM19_Jan_Sprint</t>
  </si>
  <si>
    <t>Sprint Management Activities</t>
  </si>
  <si>
    <t>Sprint Support Activities</t>
  </si>
  <si>
    <t>Sprint Management</t>
  </si>
  <si>
    <t>JFM19_Jan_Sprint_Sprint Management</t>
  </si>
  <si>
    <t>Sprint Support</t>
  </si>
  <si>
    <t>JFM19_Jan_Sprint_Sprint Support</t>
  </si>
  <si>
    <t>JFM19_Jan_Sprint_Code development</t>
  </si>
  <si>
    <t>JFM19_Jan_Sprint_Test case creation</t>
  </si>
  <si>
    <t>JFM19_Jan_Sprint_Test case review</t>
  </si>
  <si>
    <t>JFM19_Jan_Sprint_Manual testing</t>
  </si>
  <si>
    <t>JFM19_Jan_Sprint_Automation testing</t>
  </si>
  <si>
    <t>JFM19_Jan_Sprint_Sprint rework</t>
  </si>
  <si>
    <t>JFM19_Jan_Sprint_Sprint demo</t>
  </si>
  <si>
    <t>JFM19_Jan_Sprint_Resolving impediments</t>
  </si>
  <si>
    <t>JFM19_Jan_Sprint_Others (such as -Analysis, Design, CI)</t>
  </si>
  <si>
    <t>JFM19_Jan_Sprint_Sprint Management Activities</t>
  </si>
  <si>
    <t>JFM19_Jan_Sprint_Sprint Support Activities</t>
  </si>
  <si>
    <t>JFM19_Feb_Sprint</t>
  </si>
  <si>
    <t>JFM19_Feb_Sprint_Sprint Management</t>
  </si>
  <si>
    <t>JFM19_Feb_Sprint_Sprint Support</t>
  </si>
  <si>
    <t>JFM19_Feb_Sprint_Code development</t>
  </si>
  <si>
    <t>JFM19_Feb_Sprint_Test case creation</t>
  </si>
  <si>
    <t>JFM19_Feb_Sprint_Test case review</t>
  </si>
  <si>
    <t>JFM19_Feb_Sprint_Manual testing</t>
  </si>
  <si>
    <t>JFM19_Feb_Sprint_Automation testing</t>
  </si>
  <si>
    <t>JFM19_Feb_Sprint_Sprint rework</t>
  </si>
  <si>
    <t>JFM19_Feb_Sprint_Sprint demo</t>
  </si>
  <si>
    <t>JFM19_Feb_Sprint_Resolving impediments</t>
  </si>
  <si>
    <t>JFM19_Feb_Sprint_Others (such as -Analysis, Design, CI)</t>
  </si>
  <si>
    <t>JFM19_Feb_Sprint_Sprint Management Activities</t>
  </si>
  <si>
    <t>JFM19_Feb_Sprint_Sprint Support Activities</t>
  </si>
  <si>
    <t>j-pranav</t>
  </si>
  <si>
    <t>jagadeesh.b</t>
  </si>
  <si>
    <t>mariappanc</t>
  </si>
  <si>
    <t>silambarasur</t>
  </si>
  <si>
    <t>sundarasibi.m</t>
  </si>
  <si>
    <t>sivarama.k</t>
  </si>
  <si>
    <t>bhavani_s</t>
  </si>
  <si>
    <t>jogheek</t>
  </si>
  <si>
    <t>saidareddy-k</t>
  </si>
  <si>
    <t>parthasarathy.sh</t>
  </si>
  <si>
    <t>sreebanraj.r</t>
  </si>
  <si>
    <t>jeyaprabu.m</t>
  </si>
  <si>
    <t>durgaprasad_m</t>
  </si>
  <si>
    <t>gomasani.s</t>
  </si>
  <si>
    <t>harshitha_p</t>
  </si>
  <si>
    <t>marathup</t>
  </si>
  <si>
    <t>shanmugapriya.k</t>
  </si>
  <si>
    <t>jaiganesh_d</t>
  </si>
  <si>
    <t>ssangineedi</t>
  </si>
  <si>
    <t>gnanaprasanna-r</t>
  </si>
  <si>
    <t>chakka.s</t>
  </si>
  <si>
    <t>kalisettik</t>
  </si>
  <si>
    <t>sreedhar_r</t>
  </si>
  <si>
    <t>tapashikalita.l</t>
  </si>
  <si>
    <t>pradeepa.j</t>
  </si>
  <si>
    <t>mamtha.d</t>
  </si>
  <si>
    <t>veeraganesh.v</t>
  </si>
  <si>
    <t>j-pranav@hcl.com</t>
  </si>
  <si>
    <t>jagadeesh.b@hcl.com</t>
  </si>
  <si>
    <t>mariappanc@hcl.com</t>
  </si>
  <si>
    <t>silambarasur@hcl.com</t>
  </si>
  <si>
    <t>sundarasibi.m@hcl.com</t>
  </si>
  <si>
    <t>sivarama.k@hcl.com</t>
  </si>
  <si>
    <t>bhavani_s@hcl.com</t>
  </si>
  <si>
    <t>jogheek@hcl.com</t>
  </si>
  <si>
    <t>saidareddy-k@hcl.com</t>
  </si>
  <si>
    <t>parthasarathy.sh@hcl.com</t>
  </si>
  <si>
    <t>sreebanraj.r@hcl.com</t>
  </si>
  <si>
    <t>jeyaprabu.m@hcl.com</t>
  </si>
  <si>
    <t>durgaprasad_m@hcl.com</t>
  </si>
  <si>
    <t>gomasani.s@hcl.com</t>
  </si>
  <si>
    <t>marathup@hcl.com</t>
  </si>
  <si>
    <t>shanmugapriya.k@hcl.com</t>
  </si>
  <si>
    <t>jaiganesh_d@hcl.com</t>
  </si>
  <si>
    <t>ssangineedi@hcl.com</t>
  </si>
  <si>
    <t>gnanaprasanna-r@hcl.com</t>
  </si>
  <si>
    <t>chakka.s@hcl.com</t>
  </si>
  <si>
    <t>kalisettik@hcl.com</t>
  </si>
  <si>
    <t>sreedhar_r@hcl.com</t>
  </si>
  <si>
    <t>tapashikalita.l@hcl.com</t>
  </si>
  <si>
    <t>pradeepa.j@hcl.com</t>
  </si>
  <si>
    <t>mamtha.d@hcl.com</t>
  </si>
  <si>
    <t>veeraganesh.v@hcl.com</t>
  </si>
  <si>
    <t>Feb-19</t>
  </si>
  <si>
    <t>nagul.s</t>
  </si>
  <si>
    <t>nagul.s@hcl.com</t>
  </si>
  <si>
    <t>thadukamadla.r@hcl.com</t>
  </si>
  <si>
    <t>thadukamadla.r</t>
  </si>
  <si>
    <t>gokulanithiya.g</t>
  </si>
  <si>
    <t>gokulanithiya.g@hcl.com</t>
  </si>
  <si>
    <t>nalinikanta.d@hcl.com</t>
  </si>
  <si>
    <t>nalinikanta.d</t>
  </si>
  <si>
    <t>deepthi_t@hcl.com</t>
  </si>
  <si>
    <t>deepthi_t</t>
  </si>
  <si>
    <t>mariyappa.v@hcl.com</t>
  </si>
  <si>
    <t>mariyappa.v</t>
  </si>
  <si>
    <t>JFM19_Mar_Sprint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</si>
</sst>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2"/>
      <color theme="1"/>
      <name val="Calibri"/>
      <family val="2"/>
      <scheme val="minor"/>
    </font>
    <font>
      <sz val="11"/>
      <color theme="0"/>
      <name val="Calibri"/>
      <family val="2"/>
      <scheme val="minor"/>
    </font>
    <font>
      <sz val="12"/>
      <color theme="4"/>
      <name val="Calibri"/>
      <family val="2"/>
      <scheme val="minor"/>
    </font>
    <font>
      <b/>
      <sz val="12"/>
      <color theme="1"/>
      <name val="Calibri"/>
      <family val="2"/>
      <scheme val="minor"/>
    </font>
    <font>
      <b/>
      <sz val="11"/>
      <color theme="1"/>
      <name val="Calibri"/>
      <family val="2"/>
      <scheme val="minor"/>
    </font>
    <font>
      <b/>
      <sz val="14"/>
      <color theme="0"/>
      <name val="Calibri"/>
      <family val="2"/>
      <scheme val="minor"/>
    </font>
    <font>
      <b/>
      <sz val="16"/>
      <color theme="0"/>
      <name val="Calibri"/>
      <family val="2"/>
      <scheme val="minor"/>
    </font>
    <font>
      <b/>
      <sz val="11"/>
      <color rgb="FF000000"/>
      <name val="Calibri"/>
      <family val="2"/>
    </font>
    <font>
      <sz val="11"/>
      <color rgb="FF000000"/>
      <name val="Calibri"/>
      <family val="2"/>
    </font>
    <font>
      <b/>
      <sz val="11"/>
      <color theme="0"/>
      <name val="Calibri"/>
      <family val="2"/>
      <scheme val="minor"/>
    </font>
    <font>
      <sz val="12"/>
      <color theme="0"/>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name val="Calibri"/>
      <family val="2"/>
      <scheme val="minor"/>
    </font>
    <font>
      <u/>
      <sz val="11"/>
      <color theme="10"/>
      <name val="Calibri"/>
      <family val="2"/>
      <scheme val="minor"/>
    </font>
    <font>
      <sz val="8"/>
      <color rgb="FF000000"/>
      <name val="Verdana"/>
      <family val="2"/>
    </font>
  </fonts>
  <fills count="9">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249977111117893"/>
        <bgColor indexed="64"/>
      </patternFill>
    </fill>
    <fill>
      <patternFill patternType="lightTrellis">
        <fgColor theme="4"/>
        <bgColor theme="4" tint="0.59996337778862885"/>
      </patternFill>
    </fill>
    <fill>
      <patternFill patternType="solid">
        <fgColor theme="8"/>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9" fontId="14" fillId="0" borderId="0" applyFont="0" applyFill="0" applyBorder="0" applyAlignment="0" applyProtection="0"/>
    <xf numFmtId="0" fontId="16" fillId="0" borderId="0" applyNumberFormat="0" applyFill="0" applyBorder="0" applyAlignment="0" applyProtection="0"/>
  </cellStyleXfs>
  <cellXfs count="205">
    <xf numFmtId="0" fontId="0" fillId="0" borderId="0" xfId="0"/>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0" borderId="16" xfId="0" applyBorder="1" applyAlignment="1">
      <alignment horizontal="left" vertical="top"/>
    </xf>
    <xf numFmtId="0" fontId="0" fillId="0" borderId="0"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9" xfId="0" applyBorder="1" applyAlignment="1">
      <alignment horizontal="left" vertical="top" wrapText="1"/>
    </xf>
    <xf numFmtId="0" fontId="9" fillId="0" borderId="1" xfId="0" applyFont="1" applyBorder="1" applyAlignment="1">
      <alignment horizontal="left" vertical="top" wrapText="1" readingOrder="1"/>
    </xf>
    <xf numFmtId="0" fontId="9" fillId="0" borderId="1" xfId="0" applyFont="1" applyBorder="1" applyAlignment="1">
      <alignment horizontal="center" vertical="top" wrapText="1" readingOrder="1"/>
    </xf>
    <xf numFmtId="0" fontId="0" fillId="0" borderId="14" xfId="0" applyBorder="1" applyAlignment="1">
      <alignment horizontal="left" vertical="top" wrapText="1"/>
    </xf>
    <xf numFmtId="0" fontId="0" fillId="0" borderId="0" xfId="0" applyBorder="1" applyAlignment="1">
      <alignment horizontal="left" vertical="center"/>
    </xf>
    <xf numFmtId="0" fontId="10" fillId="6" borderId="1" xfId="0"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8" fillId="5" borderId="1" xfId="0" applyFont="1" applyFill="1" applyBorder="1" applyAlignment="1">
      <alignment horizontal="center" vertical="center" wrapText="1" readingOrder="1"/>
    </xf>
    <xf numFmtId="0" fontId="8" fillId="5" borderId="1" xfId="0" applyFont="1" applyFill="1" applyBorder="1" applyAlignment="1">
      <alignment horizontal="center" vertical="top"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wrapText="1"/>
    </xf>
    <xf numFmtId="0" fontId="13" fillId="3" borderId="0" xfId="0" applyFont="1" applyFill="1"/>
    <xf numFmtId="0" fontId="13" fillId="3" borderId="0" xfId="0" applyNumberFormat="1" applyFont="1" applyFill="1"/>
    <xf numFmtId="0" fontId="13" fillId="3" borderId="0" xfId="0" applyFont="1" applyFill="1" applyAlignment="1">
      <alignment horizontal="left"/>
    </xf>
    <xf numFmtId="0" fontId="13" fillId="0" borderId="0" xfId="0" applyFont="1"/>
    <xf numFmtId="0" fontId="10" fillId="6" borderId="1" xfId="0" applyFont="1" applyFill="1" applyBorder="1" applyAlignment="1" applyProtection="1">
      <alignment horizontal="center" vertical="center" wrapText="1"/>
      <protection hidden="1"/>
    </xf>
    <xf numFmtId="0" fontId="2" fillId="3" borderId="0" xfId="0" applyFont="1" applyFill="1" applyBorder="1" applyAlignment="1" applyProtection="1">
      <alignment horizontal="center" vertical="center" wrapText="1"/>
      <protection hidden="1"/>
    </xf>
    <xf numFmtId="0" fontId="0" fillId="0" borderId="0" xfId="0" applyAlignment="1" applyProtection="1">
      <alignment wrapText="1"/>
      <protection hidden="1"/>
    </xf>
    <xf numFmtId="0" fontId="12" fillId="0" borderId="0" xfId="0" applyFont="1" applyAlignment="1" applyProtection="1">
      <alignment wrapText="1"/>
      <protection hidden="1"/>
    </xf>
    <xf numFmtId="0" fontId="2" fillId="3" borderId="0" xfId="0" applyFont="1" applyFill="1" applyAlignment="1" applyProtection="1">
      <alignment horizontal="center" vertical="center" wrapText="1"/>
      <protection hidden="1"/>
    </xf>
    <xf numFmtId="0" fontId="0" fillId="5" borderId="1" xfId="0" applyFill="1" applyBorder="1" applyAlignment="1" applyProtection="1">
      <alignment horizontal="center" vertical="center"/>
      <protection hidden="1"/>
    </xf>
    <xf numFmtId="2" fontId="0" fillId="5" borderId="1" xfId="0" applyNumberFormat="1" applyFill="1" applyBorder="1" applyAlignment="1" applyProtection="1">
      <alignment horizontal="center" vertical="center"/>
      <protection hidden="1"/>
    </xf>
    <xf numFmtId="2" fontId="2" fillId="3" borderId="0" xfId="0" applyNumberFormat="1" applyFont="1" applyFill="1" applyBorder="1" applyAlignment="1" applyProtection="1">
      <alignment horizontal="center" vertical="center"/>
      <protection hidden="1"/>
    </xf>
    <xf numFmtId="0" fontId="0" fillId="0" borderId="0" xfId="0" applyProtection="1">
      <protection hidden="1"/>
    </xf>
    <xf numFmtId="0" fontId="12" fillId="0" borderId="0" xfId="0" applyFont="1" applyProtection="1">
      <protection hidden="1"/>
    </xf>
    <xf numFmtId="0" fontId="2" fillId="3" borderId="0" xfId="0" applyFont="1" applyFill="1" applyBorder="1" applyAlignment="1" applyProtection="1">
      <alignment horizontal="left" vertical="top" wrapText="1"/>
      <protection hidden="1"/>
    </xf>
    <xf numFmtId="0" fontId="2" fillId="3" borderId="0" xfId="0" applyFont="1" applyFill="1" applyAlignment="1" applyProtection="1">
      <alignment horizontal="left" vertical="top"/>
      <protection hidden="1"/>
    </xf>
    <xf numFmtId="0" fontId="0" fillId="0" borderId="0" xfId="0" applyAlignment="1" applyProtection="1">
      <alignment horizontal="center"/>
      <protection hidden="1"/>
    </xf>
    <xf numFmtId="0" fontId="2" fillId="3" borderId="0" xfId="0" applyFont="1" applyFill="1" applyBorder="1" applyAlignment="1" applyProtection="1">
      <alignment horizontal="center"/>
      <protection hidden="1"/>
    </xf>
    <xf numFmtId="0" fontId="2" fillId="3" borderId="0" xfId="0" applyFont="1" applyFill="1" applyBorder="1" applyAlignment="1" applyProtection="1">
      <alignment horizontal="left" vertical="top"/>
      <protection hidden="1"/>
    </xf>
    <xf numFmtId="0" fontId="0" fillId="0" borderId="0" xfId="0" applyBorder="1"/>
    <xf numFmtId="0" fontId="1" fillId="0" borderId="5" xfId="0" applyFont="1" applyFill="1" applyBorder="1" applyAlignment="1" applyProtection="1">
      <protection hidden="1"/>
    </xf>
    <xf numFmtId="0" fontId="1" fillId="0" borderId="6" xfId="0" applyFont="1" applyFill="1" applyBorder="1" applyAlignment="1" applyProtection="1">
      <protection hidden="1"/>
    </xf>
    <xf numFmtId="0" fontId="1" fillId="0" borderId="0" xfId="0" applyFont="1" applyFill="1" applyBorder="1" applyAlignment="1" applyProtection="1">
      <protection hidden="1"/>
    </xf>
    <xf numFmtId="0" fontId="1" fillId="0" borderId="8" xfId="0" applyFont="1" applyFill="1" applyBorder="1" applyAlignment="1" applyProtection="1">
      <protection hidden="1"/>
    </xf>
    <xf numFmtId="0" fontId="3" fillId="2" borderId="5" xfId="0" applyFont="1" applyFill="1" applyBorder="1" applyAlignment="1" applyProtection="1">
      <alignment vertical="top"/>
      <protection locked="0" hidden="1"/>
    </xf>
    <xf numFmtId="0" fontId="3" fillId="2" borderId="5" xfId="0" applyFont="1" applyFill="1" applyBorder="1" applyAlignment="1" applyProtection="1">
      <protection hidden="1"/>
    </xf>
    <xf numFmtId="0" fontId="3" fillId="2" borderId="6" xfId="0" applyFont="1" applyFill="1" applyBorder="1" applyAlignment="1" applyProtection="1">
      <protection hidden="1"/>
    </xf>
    <xf numFmtId="10" fontId="1" fillId="5" borderId="1" xfId="0" applyNumberFormat="1" applyFont="1" applyFill="1" applyBorder="1" applyAlignment="1" applyProtection="1">
      <alignment horizontal="center" vertical="center" wrapText="1"/>
      <protection hidden="1"/>
    </xf>
    <xf numFmtId="0" fontId="1" fillId="7" borderId="1" xfId="0" applyFont="1" applyFill="1" applyBorder="1" applyAlignment="1" applyProtection="1">
      <alignment horizontal="center" vertical="center" wrapText="1"/>
      <protection hidden="1"/>
    </xf>
    <xf numFmtId="2" fontId="1" fillId="5" borderId="1" xfId="0" applyNumberFormat="1" applyFont="1" applyFill="1" applyBorder="1" applyAlignment="1" applyProtection="1">
      <alignment horizontal="center" vertical="center"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protection hidden="1"/>
    </xf>
    <xf numFmtId="10" fontId="0" fillId="0" borderId="1" xfId="1" applyNumberFormat="1" applyFont="1" applyBorder="1" applyAlignment="1">
      <alignment horizontal="center" vertical="center"/>
    </xf>
    <xf numFmtId="10" fontId="9" fillId="0" borderId="1" xfId="1" applyNumberFormat="1" applyFont="1" applyBorder="1" applyAlignment="1">
      <alignment horizontal="center" vertical="top" wrapText="1" readingOrder="1"/>
    </xf>
    <xf numFmtId="0" fontId="11" fillId="6" borderId="1" xfId="0" applyFont="1" applyFill="1" applyBorder="1" applyAlignment="1" applyProtection="1">
      <alignment horizontal="center" vertical="center" wrapText="1"/>
      <protection hidden="1"/>
    </xf>
    <xf numFmtId="0" fontId="10" fillId="6" borderId="1" xfId="0" applyFont="1" applyFill="1" applyBorder="1" applyAlignment="1" applyProtection="1">
      <alignment horizontal="left" vertical="center" wrapText="1"/>
    </xf>
    <xf numFmtId="0" fontId="0" fillId="0" borderId="1" xfId="0" applyBorder="1" applyAlignment="1" applyProtection="1">
      <alignment horizontal="left" vertical="center"/>
      <protection locked="0"/>
    </xf>
    <xf numFmtId="17" fontId="0" fillId="0" borderId="1" xfId="0" applyNumberForma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7" fontId="10" fillId="6" borderId="1" xfId="0" applyNumberFormat="1" applyFont="1" applyFill="1" applyBorder="1" applyAlignment="1" applyProtection="1">
      <alignment horizontal="left" vertical="top"/>
      <protection hidden="1"/>
    </xf>
    <xf numFmtId="0" fontId="10" fillId="6" borderId="1" xfId="0" applyNumberFormat="1" applyFont="1" applyFill="1" applyBorder="1" applyAlignment="1" applyProtection="1">
      <alignment horizontal="left" vertical="top"/>
      <protection hidden="1"/>
    </xf>
    <xf numFmtId="0" fontId="10" fillId="6" borderId="1" xfId="0" applyFont="1" applyFill="1" applyBorder="1" applyAlignment="1" applyProtection="1">
      <alignment horizontal="left" vertical="top"/>
      <protection hidden="1"/>
    </xf>
    <xf numFmtId="17" fontId="0" fillId="0" borderId="1" xfId="0" applyNumberFormat="1" applyBorder="1" applyAlignment="1" applyProtection="1">
      <alignment horizontal="left" vertical="top"/>
      <protection hidden="1"/>
    </xf>
    <xf numFmtId="0" fontId="0" fillId="0" borderId="1" xfId="0" applyNumberFormat="1" applyBorder="1" applyAlignment="1" applyProtection="1">
      <alignment horizontal="left" vertical="top"/>
      <protection hidden="1"/>
    </xf>
    <xf numFmtId="2" fontId="0" fillId="0" borderId="1" xfId="0" applyNumberFormat="1" applyBorder="1" applyAlignment="1" applyProtection="1">
      <alignment horizontal="left" vertical="top"/>
      <protection hidden="1"/>
    </xf>
    <xf numFmtId="17" fontId="0" fillId="0" borderId="0" xfId="0" applyNumberFormat="1" applyAlignment="1" applyProtection="1">
      <alignment horizontal="left" vertical="top"/>
      <protection hidden="1"/>
    </xf>
    <xf numFmtId="0" fontId="0" fillId="0" borderId="0" xfId="0" applyNumberFormat="1" applyAlignment="1" applyProtection="1">
      <alignment horizontal="left" vertical="top"/>
      <protection hidden="1"/>
    </xf>
    <xf numFmtId="2" fontId="0" fillId="0" borderId="0" xfId="0" applyNumberFormat="1" applyAlignment="1" applyProtection="1">
      <alignment horizontal="left" vertical="top"/>
      <protection hidden="1"/>
    </xf>
    <xf numFmtId="0" fontId="0" fillId="0" borderId="0" xfId="0" applyAlignment="1" applyProtection="1">
      <alignment horizontal="left" vertical="top"/>
      <protection hidden="1"/>
    </xf>
    <xf numFmtId="0" fontId="10" fillId="0" borderId="0" xfId="0" applyFont="1" applyFill="1" applyBorder="1" applyAlignment="1" applyProtection="1">
      <alignment horizontal="left" vertical="top"/>
      <protection locked="0" hidden="1"/>
    </xf>
    <xf numFmtId="17" fontId="2" fillId="0" borderId="0" xfId="0" applyNumberFormat="1" applyFont="1" applyFill="1" applyBorder="1" applyAlignment="1" applyProtection="1">
      <alignment horizontal="left" vertical="top"/>
      <protection locked="0" hidden="1"/>
    </xf>
    <xf numFmtId="0" fontId="10" fillId="0" borderId="0" xfId="0" applyNumberFormat="1" applyFont="1" applyFill="1" applyBorder="1" applyAlignment="1" applyProtection="1">
      <alignment horizontal="left" vertical="top"/>
      <protection locked="0" hidden="1"/>
    </xf>
    <xf numFmtId="0" fontId="0" fillId="0" borderId="0" xfId="0" applyFill="1" applyAlignment="1" applyProtection="1">
      <alignment horizontal="left" vertical="top"/>
      <protection hidden="1"/>
    </xf>
    <xf numFmtId="0" fontId="2" fillId="0" borderId="0" xfId="0" applyFont="1" applyFill="1" applyBorder="1" applyAlignment="1" applyProtection="1">
      <alignment horizontal="left" vertical="top"/>
      <protection locked="0" hidden="1"/>
    </xf>
    <xf numFmtId="2" fontId="2" fillId="0" borderId="0" xfId="0" applyNumberFormat="1" applyFont="1" applyFill="1" applyBorder="1" applyAlignment="1" applyProtection="1">
      <alignment horizontal="left" vertical="top"/>
      <protection locked="0" hidden="1"/>
    </xf>
    <xf numFmtId="0" fontId="2" fillId="0" borderId="0" xfId="0" applyNumberFormat="1" applyFont="1" applyFill="1" applyBorder="1" applyAlignment="1" applyProtection="1">
      <alignment horizontal="left" vertical="top"/>
      <protection locked="0" hidden="1"/>
    </xf>
    <xf numFmtId="0" fontId="13" fillId="0" borderId="0" xfId="0" applyFont="1" applyFill="1" applyAlignment="1" applyProtection="1">
      <alignment horizontal="left" vertical="top"/>
      <protection hidden="1"/>
    </xf>
    <xf numFmtId="0" fontId="2" fillId="0" borderId="0" xfId="0" applyFont="1"/>
    <xf numFmtId="2" fontId="13" fillId="3" borderId="0" xfId="0" applyNumberFormat="1" applyFont="1" applyFill="1"/>
    <xf numFmtId="0" fontId="1" fillId="0" borderId="5" xfId="0" applyFont="1" applyFill="1" applyBorder="1" applyAlignment="1" applyProtection="1"/>
    <xf numFmtId="0" fontId="0" fillId="0" borderId="7" xfId="0" applyBorder="1" applyAlignment="1" applyProtection="1">
      <alignment horizontal="left"/>
    </xf>
    <xf numFmtId="0" fontId="0" fillId="0" borderId="0" xfId="0" applyAlignment="1" applyProtection="1">
      <alignment horizontal="left"/>
    </xf>
    <xf numFmtId="0" fontId="1" fillId="5" borderId="1" xfId="0" applyFont="1" applyFill="1" applyBorder="1" applyAlignment="1" applyProtection="1">
      <alignment horizontal="left"/>
    </xf>
    <xf numFmtId="0" fontId="1" fillId="0" borderId="0" xfId="0" applyFont="1" applyFill="1" applyBorder="1" applyAlignment="1" applyProtection="1"/>
    <xf numFmtId="0" fontId="3" fillId="2" borderId="5" xfId="0" applyFont="1" applyFill="1" applyBorder="1" applyAlignment="1" applyProtection="1">
      <alignment vertical="top"/>
      <protection locked="0"/>
    </xf>
    <xf numFmtId="0" fontId="3" fillId="2" borderId="5" xfId="0" applyFont="1" applyFill="1" applyBorder="1" applyAlignment="1" applyProtection="1"/>
    <xf numFmtId="0" fontId="0" fillId="0" borderId="0" xfId="0" applyBorder="1" applyAlignment="1" applyProtection="1">
      <alignment horizontal="left"/>
    </xf>
    <xf numFmtId="0" fontId="1" fillId="5" borderId="12" xfId="0" applyFont="1" applyFill="1" applyBorder="1" applyAlignment="1" applyProtection="1">
      <alignment horizontal="left"/>
    </xf>
    <xf numFmtId="0" fontId="0" fillId="0" borderId="7" xfId="0" applyBorder="1" applyAlignment="1" applyProtection="1">
      <alignment horizontal="left"/>
      <protection locked="0"/>
    </xf>
    <xf numFmtId="0" fontId="0" fillId="0" borderId="0" xfId="0" applyAlignment="1" applyProtection="1">
      <alignment horizontal="left"/>
      <protection locked="0"/>
    </xf>
    <xf numFmtId="0" fontId="1" fillId="7" borderId="1" xfId="0"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 fillId="0" borderId="1" xfId="0" applyFont="1" applyBorder="1" applyAlignment="1" applyProtection="1">
      <alignment horizontal="left"/>
      <protection locked="0"/>
    </xf>
    <xf numFmtId="10" fontId="1" fillId="0" borderId="1" xfId="0" applyNumberFormat="1" applyFont="1" applyBorder="1" applyAlignment="1" applyProtection="1">
      <alignment horizontal="center" vertical="center" wrapText="1"/>
      <protection locked="0"/>
    </xf>
    <xf numFmtId="2" fontId="1" fillId="0" borderId="1" xfId="0" applyNumberFormat="1" applyFont="1" applyBorder="1" applyAlignment="1" applyProtection="1">
      <alignment horizontal="center" vertical="center" wrapText="1"/>
      <protection locked="0"/>
    </xf>
    <xf numFmtId="10" fontId="1" fillId="0" borderId="1" xfId="0" applyNumberFormat="1" applyFont="1" applyBorder="1" applyAlignment="1" applyProtection="1">
      <alignment horizontal="center" vertical="center"/>
      <protection locked="0"/>
    </xf>
    <xf numFmtId="2" fontId="1" fillId="0" borderId="1" xfId="0" applyNumberFormat="1" applyFont="1" applyBorder="1" applyAlignment="1" applyProtection="1">
      <alignment horizontal="center" vertical="center"/>
      <protection locked="0"/>
    </xf>
    <xf numFmtId="2" fontId="0" fillId="0" borderId="0" xfId="0" applyNumberFormat="1" applyAlignment="1" applyProtection="1">
      <alignment horizontal="left"/>
    </xf>
    <xf numFmtId="2" fontId="1" fillId="0" borderId="1" xfId="0" applyNumberFormat="1" applyFont="1" applyFill="1" applyBorder="1" applyAlignment="1" applyProtection="1">
      <alignment horizontal="center" vertical="center"/>
      <protection locked="0"/>
    </xf>
    <xf numFmtId="0" fontId="1" fillId="0" borderId="0" xfId="0" applyFont="1" applyAlignment="1" applyProtection="1">
      <alignment horizontal="left"/>
      <protection locked="0"/>
    </xf>
    <xf numFmtId="0" fontId="1" fillId="0" borderId="0" xfId="0" applyFont="1" applyAlignment="1" applyProtection="1">
      <alignment horizontal="left" wrapText="1"/>
    </xf>
    <xf numFmtId="0" fontId="1" fillId="0" borderId="0" xfId="0" applyFont="1" applyAlignment="1" applyProtection="1">
      <alignment horizontal="left"/>
    </xf>
    <xf numFmtId="0" fontId="0" fillId="0" borderId="0" xfId="0" pivotButton="1"/>
    <xf numFmtId="0" fontId="0" fillId="0" borderId="16" xfId="0" applyBorder="1"/>
    <xf numFmtId="0" fontId="0" fillId="0" borderId="17" xfId="0" applyBorder="1"/>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0" fontId="0" fillId="0" borderId="20" xfId="0" applyBorder="1" applyProtection="1">
      <protection hidden="1"/>
    </xf>
    <xf numFmtId="0" fontId="0" fillId="0" borderId="0" xfId="0" applyAlignment="1">
      <alignment horizontal="left"/>
    </xf>
    <xf numFmtId="2" fontId="0" fillId="0" borderId="0" xfId="0" applyNumberFormat="1"/>
    <xf numFmtId="0" fontId="0" fillId="0" borderId="0" xfId="0" applyNumberFormat="1"/>
    <xf numFmtId="0" fontId="2" fillId="0" borderId="0" xfId="0" applyFont="1" applyAlignment="1">
      <alignment horizontal="left" vertical="top"/>
    </xf>
    <xf numFmtId="0" fontId="0" fillId="0" borderId="1" xfId="0" applyBorder="1" applyAlignment="1">
      <alignment horizontal="center" wrapText="1"/>
    </xf>
    <xf numFmtId="0" fontId="17" fillId="0" borderId="1" xfId="0" applyFont="1" applyBorder="1" applyAlignment="1">
      <alignment horizontal="center" vertical="center"/>
    </xf>
    <xf numFmtId="0" fontId="9" fillId="0" borderId="1" xfId="0" applyFont="1" applyBorder="1" applyAlignment="1">
      <alignment horizontal="center" vertical="center"/>
    </xf>
    <xf numFmtId="0" fontId="16" fillId="0" borderId="1" xfId="2" applyBorder="1" applyAlignment="1">
      <alignment horizontal="center" wrapText="1"/>
    </xf>
    <xf numFmtId="0" fontId="0" fillId="0" borderId="1" xfId="0" applyBorder="1" applyAlignment="1">
      <alignment horizontal="center"/>
    </xf>
    <xf numFmtId="14" fontId="2" fillId="0" borderId="0" xfId="0" applyNumberFormat="1" applyFont="1" applyFill="1" applyBorder="1" applyAlignment="1" applyProtection="1">
      <alignment horizontal="left" vertical="top"/>
      <protection locked="0" hidden="1"/>
    </xf>
    <xf numFmtId="0" fontId="0" fillId="0" borderId="1" xfId="0" applyNumberFormat="1" applyBorder="1" applyAlignment="1" applyProtection="1">
      <alignment horizontal="center" vertical="center"/>
      <protection locked="0"/>
    </xf>
    <xf numFmtId="0" fontId="9" fillId="0" borderId="27" xfId="0" applyFont="1" applyBorder="1" applyAlignment="1">
      <alignment horizontal="center" vertical="center" wrapText="1"/>
    </xf>
    <xf numFmtId="0" fontId="9" fillId="0" borderId="20" xfId="0" applyFont="1" applyBorder="1" applyAlignment="1">
      <alignment vertical="center"/>
    </xf>
    <xf numFmtId="0" fontId="9" fillId="0" borderId="20" xfId="0" applyFont="1" applyBorder="1" applyAlignment="1">
      <alignment horizontal="center" vertical="center" wrapText="1"/>
    </xf>
    <xf numFmtId="0" fontId="16" fillId="0" borderId="20" xfId="2" applyBorder="1" applyAlignment="1">
      <alignment horizontal="center" vertical="center" wrapText="1"/>
    </xf>
    <xf numFmtId="0" fontId="16" fillId="0" borderId="1" xfId="2" applyBorder="1" applyAlignment="1">
      <alignment horizontal="center" vertical="center"/>
    </xf>
    <xf numFmtId="0" fontId="16" fillId="0" borderId="1" xfId="2" applyBorder="1" applyAlignment="1">
      <alignment horizontal="center"/>
    </xf>
    <xf numFmtId="0" fontId="16" fillId="0" borderId="1" xfId="2" applyBorder="1" applyAlignment="1">
      <alignment horizontal="left" wrapText="1"/>
    </xf>
    <xf numFmtId="0" fontId="6" fillId="8" borderId="13" xfId="0" applyFont="1" applyFill="1" applyBorder="1" applyAlignment="1">
      <alignment horizontal="center"/>
    </xf>
    <xf numFmtId="0" fontId="6" fillId="8" borderId="14" xfId="0" applyFont="1" applyFill="1" applyBorder="1" applyAlignment="1">
      <alignment horizontal="center"/>
    </xf>
    <xf numFmtId="0" fontId="6" fillId="8" borderId="15" xfId="0" applyFont="1" applyFill="1" applyBorder="1" applyAlignment="1">
      <alignment horizontal="center"/>
    </xf>
    <xf numFmtId="0" fontId="6" fillId="8" borderId="22" xfId="0" applyFont="1" applyFill="1" applyBorder="1" applyAlignment="1">
      <alignment horizontal="center"/>
    </xf>
    <xf numFmtId="0" fontId="6" fillId="8" borderId="24" xfId="0" applyFont="1" applyFill="1" applyBorder="1" applyAlignment="1">
      <alignment horizontal="center"/>
    </xf>
    <xf numFmtId="0" fontId="15" fillId="5" borderId="1" xfId="0" applyFont="1" applyFill="1" applyBorder="1" applyAlignment="1" applyProtection="1">
      <alignment horizontal="center" vertical="center"/>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0" fillId="0" borderId="26" xfId="0" applyFill="1" applyBorder="1" applyAlignment="1" applyProtection="1">
      <alignment horizontal="left"/>
      <protection hidden="1"/>
    </xf>
    <xf numFmtId="0" fontId="0" fillId="0" borderId="26" xfId="0" applyFill="1" applyBorder="1" applyAlignment="1" applyProtection="1">
      <alignment horizontal="center" vertical="center"/>
      <protection hidden="1"/>
    </xf>
    <xf numFmtId="0" fontId="1" fillId="0" borderId="2"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3" xfId="0" applyFont="1" applyBorder="1" applyAlignment="1" applyProtection="1">
      <alignment horizontal="left" vertical="top"/>
      <protection locked="0"/>
    </xf>
    <xf numFmtId="0" fontId="1" fillId="0" borderId="4" xfId="0" applyFont="1" applyBorder="1" applyAlignment="1" applyProtection="1">
      <alignment horizontal="left" vertical="top"/>
      <protection locked="0"/>
    </xf>
    <xf numFmtId="0" fontId="1" fillId="4" borderId="1" xfId="0" applyFont="1" applyFill="1" applyBorder="1" applyAlignment="1" applyProtection="1">
      <alignment horizontal="center" vertical="center"/>
      <protection locked="0"/>
    </xf>
    <xf numFmtId="0" fontId="1" fillId="0" borderId="1" xfId="0" applyFont="1" applyFill="1" applyBorder="1" applyAlignment="1" applyProtection="1">
      <alignment horizontal="center"/>
      <protection locked="0"/>
    </xf>
    <xf numFmtId="0" fontId="1" fillId="0" borderId="12" xfId="0" applyFont="1" applyFill="1" applyBorder="1" applyAlignment="1" applyProtection="1">
      <alignment horizontal="left" vertical="center"/>
      <protection locked="0"/>
    </xf>
    <xf numFmtId="0" fontId="1" fillId="0" borderId="12" xfId="0" applyFont="1" applyFill="1" applyBorder="1" applyAlignment="1" applyProtection="1">
      <alignment horizontal="center"/>
      <protection locked="0"/>
    </xf>
    <xf numFmtId="0" fontId="1" fillId="0"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center" vertical="center"/>
    </xf>
    <xf numFmtId="0" fontId="1" fillId="0" borderId="9" xfId="0" applyFont="1" applyFill="1" applyBorder="1" applyAlignment="1" applyProtection="1">
      <alignment horizontal="left" vertical="center"/>
      <protection locked="0"/>
    </xf>
    <xf numFmtId="0" fontId="1" fillId="0" borderId="10" xfId="0" applyFont="1" applyFill="1" applyBorder="1" applyAlignment="1" applyProtection="1">
      <alignment horizontal="left" vertical="center"/>
      <protection locked="0"/>
    </xf>
    <xf numFmtId="0" fontId="1" fillId="0" borderId="11" xfId="0" applyFont="1" applyFill="1" applyBorder="1" applyAlignment="1" applyProtection="1">
      <alignment horizontal="left" vertical="center"/>
      <protection locked="0"/>
    </xf>
    <xf numFmtId="0" fontId="11" fillId="6" borderId="1" xfId="0" applyFont="1" applyFill="1" applyBorder="1" applyAlignment="1" applyProtection="1">
      <alignment horizontal="center" vertical="center" wrapText="1"/>
    </xf>
    <xf numFmtId="0" fontId="1" fillId="0" borderId="12" xfId="0" applyFont="1" applyFill="1" applyBorder="1" applyAlignment="1" applyProtection="1">
      <alignment horizontal="center"/>
      <protection locked="0" hidden="1"/>
    </xf>
    <xf numFmtId="0" fontId="1" fillId="4" borderId="1" xfId="0" applyFont="1" applyFill="1" applyBorder="1" applyAlignment="1" applyProtection="1">
      <alignment horizontal="center" vertical="center"/>
      <protection locked="0" hidden="1"/>
    </xf>
    <xf numFmtId="0" fontId="8" fillId="5" borderId="2" xfId="0" applyFont="1" applyFill="1" applyBorder="1" applyAlignment="1">
      <alignment horizontal="center" vertical="center" wrapText="1" readingOrder="1"/>
    </xf>
    <xf numFmtId="0" fontId="8" fillId="5" borderId="3" xfId="0" applyFont="1" applyFill="1" applyBorder="1" applyAlignment="1">
      <alignment horizontal="center" vertical="center" wrapText="1" readingOrder="1"/>
    </xf>
    <xf numFmtId="0" fontId="8" fillId="5" borderId="4" xfId="0" applyFont="1" applyFill="1" applyBorder="1" applyAlignment="1">
      <alignment horizontal="center" vertical="center" wrapText="1" readingOrder="1"/>
    </xf>
    <xf numFmtId="0" fontId="8" fillId="5" borderId="21" xfId="0" applyFont="1" applyFill="1" applyBorder="1" applyAlignment="1">
      <alignment horizontal="center" vertical="center" wrapText="1" readingOrder="1"/>
    </xf>
    <xf numFmtId="0" fontId="8" fillId="5" borderId="12" xfId="0" applyFont="1" applyFill="1" applyBorder="1" applyAlignment="1">
      <alignment horizontal="center" vertical="center" wrapText="1" readingOrder="1"/>
    </xf>
    <xf numFmtId="0" fontId="0" fillId="0" borderId="1" xfId="0"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 fillId="5" borderId="2" xfId="0" applyFont="1" applyFill="1" applyBorder="1" applyAlignment="1">
      <alignment horizontal="center" vertical="top" wrapText="1" readingOrder="1"/>
    </xf>
    <xf numFmtId="0" fontId="8" fillId="5" borderId="3" xfId="0" applyFont="1" applyFill="1" applyBorder="1" applyAlignment="1">
      <alignment horizontal="center" vertical="top" wrapText="1" readingOrder="1"/>
    </xf>
    <xf numFmtId="0" fontId="8" fillId="5" borderId="4" xfId="0" applyFont="1" applyFill="1" applyBorder="1" applyAlignment="1">
      <alignment horizontal="center" vertical="top" wrapText="1" readingOrder="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0" borderId="21" xfId="0" applyFont="1" applyBorder="1" applyAlignment="1">
      <alignment horizontal="center" vertical="center" wrapText="1" readingOrder="1"/>
    </xf>
    <xf numFmtId="0" fontId="9" fillId="0" borderId="25" xfId="0" applyFont="1" applyBorder="1" applyAlignment="1">
      <alignment horizontal="center" vertical="center" wrapText="1" readingOrder="1"/>
    </xf>
    <xf numFmtId="0" fontId="9" fillId="0" borderId="12" xfId="0" applyFont="1" applyBorder="1" applyAlignment="1">
      <alignment horizontal="center" vertical="center"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1" xfId="0" applyBorder="1" applyAlignment="1">
      <alignment horizontal="left" vertical="top" wrapText="1"/>
    </xf>
    <xf numFmtId="0" fontId="0" fillId="0" borderId="0" xfId="0" applyAlignment="1">
      <alignment horizontal="left" vertical="top" wrapText="1"/>
    </xf>
    <xf numFmtId="0" fontId="6" fillId="6" borderId="22"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6" borderId="24" xfId="0" applyFont="1" applyFill="1" applyBorder="1" applyAlignment="1">
      <alignment horizontal="center" vertical="center" wrapText="1"/>
    </xf>
    <xf numFmtId="0" fontId="7" fillId="6" borderId="1" xfId="0" applyFont="1" applyFill="1" applyBorder="1" applyAlignment="1">
      <alignment horizontal="center" vertical="top" wrapText="1"/>
    </xf>
    <xf numFmtId="0" fontId="4" fillId="5" borderId="1" xfId="0" applyFont="1" applyFill="1" applyBorder="1" applyAlignment="1">
      <alignment horizontal="left" vertical="top" wrapText="1"/>
    </xf>
    <xf numFmtId="0" fontId="5" fillId="5" borderId="21"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5" borderId="21" xfId="0" applyFont="1" applyFill="1" applyBorder="1" applyAlignment="1">
      <alignment horizontal="center" vertical="top" wrapText="1" readingOrder="1"/>
    </xf>
    <xf numFmtId="0" fontId="8" fillId="5" borderId="12" xfId="0" applyFont="1" applyFill="1" applyBorder="1" applyAlignment="1">
      <alignment horizontal="center" vertical="top" wrapText="1" readingOrder="1"/>
    </xf>
    <xf numFmtId="0" fontId="0" fillId="5" borderId="1" xfId="0" applyFill="1" applyBorder="1" applyAlignment="1">
      <alignment horizontal="left" vertical="top" wrapText="1"/>
    </xf>
  </cellXfs>
  <cellStyles count="3">
    <cellStyle name="Hyperlink" xfId="2" builtinId="8"/>
    <cellStyle name="Normal" xfId="0" builtinId="0"/>
    <cellStyle name="Percent" xfId="1" builtinId="5"/>
  </cellStyles>
  <dxfs count="153">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dxf>
    <dxf>
      <font>
        <color theme="1"/>
      </font>
    </dxf>
    <dxf>
      <font>
        <color theme="1"/>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dxf>
    <dxf>
      <font>
        <color auto="1"/>
      </font>
    </dxf>
    <dxf>
      <font>
        <color auto="1"/>
      </font>
    </dxf>
    <dxf>
      <font>
        <color auto="1"/>
      </font>
    </dxf>
    <dxf>
      <font>
        <color auto="1"/>
      </font>
    </dxf>
    <dxf>
      <font>
        <color auto="1"/>
      </font>
    </dxf>
    <dxf>
      <font>
        <color auto="1"/>
      </font>
    </dxf>
    <dxf>
      <font>
        <color auto="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hidden="1"/>
    </dxf>
    <dxf>
      <protection hidden="1"/>
    </dxf>
    <dxf>
      <protection hidden="1"/>
    </dxf>
    <dxf>
      <protection hidden="1"/>
    </dxf>
    <dxf>
      <protection hidden="1"/>
    </dxf>
    <dxf>
      <protection locked="0"/>
    </dxf>
    <dxf>
      <protection locked="0"/>
    </dxf>
    <dxf>
      <protection locked="0"/>
    </dxf>
    <dxf>
      <protection locked="0"/>
    </dxf>
    <dxf>
      <protection locked="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readingOrder="0"/>
    </dxf>
    <dxf>
      <alignment vertical="top" readingOrder="0"/>
    </dxf>
    <dxf>
      <alignment vertical="top" readingOrder="0"/>
    </dxf>
    <dxf>
      <alignment vertical="top" readingOrder="0"/>
    </dxf>
    <dxf>
      <alignment vertical="top" readingOrder="0"/>
    </dxf>
    <dxf>
      <alignment horizontal="left" readingOrder="0"/>
    </dxf>
    <dxf>
      <alignment horizontal="left" readingOrder="0"/>
    </dxf>
    <dxf>
      <alignment horizontal="left" readingOrder="0"/>
    </dxf>
    <dxf>
      <alignment horizontal="left" readingOrder="0"/>
    </dxf>
    <dxf>
      <alignment horizontal="left" readingOrder="0"/>
    </dxf>
    <dxf>
      <border>
        <left style="thin">
          <color indexed="64"/>
        </left>
      </border>
    </dxf>
    <dxf>
      <border>
        <left style="thin">
          <color indexed="64"/>
        </left>
      </border>
    </dxf>
    <dxf>
      <font>
        <b/>
      </font>
    </dxf>
    <dxf>
      <font>
        <b/>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[ATLAS-FY19-Nippon_new.xlsm]Dashboard!PivotTable3</c:name>
    <c:fmtId val="2"/>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Productivity</a:t>
            </a:r>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Dashboard!$AG$198:$AG$199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Dashboard!$AE$200:$AF$260</c:f>
              <c:multiLvlStrCache>
                <c:ptCount val="60"/>
                <c:lvl>
                  <c:pt idx="0">
                    <c:v>jagadeesh.b</c:v>
                  </c:pt>
                  <c:pt idx="1">
                    <c:v>mariappanc</c:v>
                  </c:pt>
                  <c:pt idx="2">
                    <c:v>silambarasur</c:v>
                  </c:pt>
                  <c:pt idx="3">
                    <c:v>sivarama.k</c:v>
                  </c:pt>
                  <c:pt idx="4">
                    <c:v>sreebanraj.r</c:v>
                  </c:pt>
                  <c:pt idx="5">
                    <c:v>jeyaprabu.m</c:v>
                  </c:pt>
                  <c:pt idx="6">
                    <c:v>ssangineedi</c:v>
                  </c:pt>
                  <c:pt idx="7">
                    <c:v>mamtha.d</c:v>
                  </c:pt>
                  <c:pt idx="8">
                    <c:v>chakka.s</c:v>
                  </c:pt>
                  <c:pt idx="9">
                    <c:v>jaiganesh_d</c:v>
                  </c:pt>
                  <c:pt idx="10">
                    <c:v>sreedhar_r</c:v>
                  </c:pt>
                  <c:pt idx="11">
                    <c:v>tapashikalita.l</c:v>
                  </c:pt>
                  <c:pt idx="12">
                    <c:v>veeraganesh.v</c:v>
                  </c:pt>
                  <c:pt idx="13">
                    <c:v>gnanaprasanna-r</c:v>
                  </c:pt>
                  <c:pt idx="14">
                    <c:v>pradeepa.j</c:v>
                  </c:pt>
                  <c:pt idx="15">
                    <c:v>durgaprasad_m</c:v>
                  </c:pt>
                  <c:pt idx="16">
                    <c:v>bhavani_s</c:v>
                  </c:pt>
                  <c:pt idx="17">
                    <c:v>saidareddy-k</c:v>
                  </c:pt>
                  <c:pt idx="18">
                    <c:v>parthasarathy.sh</c:v>
                  </c:pt>
                  <c:pt idx="19">
                    <c:v>sundarasibi.m</c:v>
                  </c:pt>
                  <c:pt idx="20">
                    <c:v>kalisettik</c:v>
                  </c:pt>
                  <c:pt idx="21">
                    <c:v>mariyappa.v</c:v>
                  </c:pt>
                  <c:pt idx="22">
                    <c:v>nalinikanta.d</c:v>
                  </c:pt>
                  <c:pt idx="23">
                    <c:v>marathup</c:v>
                  </c:pt>
                  <c:pt idx="24">
                    <c:v>shanmugapriya.k</c:v>
                  </c:pt>
                  <c:pt idx="25">
                    <c:v>harshitha_p</c:v>
                  </c:pt>
                  <c:pt idx="26">
                    <c:v>marathup</c:v>
                  </c:pt>
                  <c:pt idx="27">
                    <c:v>shanmugapriya.k</c:v>
                  </c:pt>
                  <c:pt idx="28">
                    <c:v>harshitha_p</c:v>
                  </c:pt>
                  <c:pt idx="29">
                    <c:v>sivarama.k</c:v>
                  </c:pt>
                  <c:pt idx="30">
                    <c:v>jeyaprabu.m</c:v>
                  </c:pt>
                  <c:pt idx="31">
                    <c:v>j-pranav</c:v>
                  </c:pt>
                  <c:pt idx="32">
                    <c:v>durgaprasad_m</c:v>
                  </c:pt>
                  <c:pt idx="33">
                    <c:v>gokulanithiya.g</c:v>
                  </c:pt>
                  <c:pt idx="34">
                    <c:v>saidareddy-k</c:v>
                  </c:pt>
                  <c:pt idx="35">
                    <c:v>jogheek</c:v>
                  </c:pt>
                  <c:pt idx="36">
                    <c:v>kalisettik</c:v>
                  </c:pt>
                  <c:pt idx="37">
                    <c:v>marathup</c:v>
                  </c:pt>
                  <c:pt idx="38">
                    <c:v>shanmugapriya.k</c:v>
                  </c:pt>
                  <c:pt idx="39">
                    <c:v>gomasani.s</c:v>
                  </c:pt>
                  <c:pt idx="40">
                    <c:v>harshitha_p</c:v>
                  </c:pt>
                  <c:pt idx="41">
                    <c:v>jagadeesh.b</c:v>
                  </c:pt>
                  <c:pt idx="42">
                    <c:v>mariappanc</c:v>
                  </c:pt>
                  <c:pt idx="43">
                    <c:v>sivarama.k</c:v>
                  </c:pt>
                  <c:pt idx="44">
                    <c:v>sreebanraj.r</c:v>
                  </c:pt>
                  <c:pt idx="45">
                    <c:v>marathup</c:v>
                  </c:pt>
                  <c:pt idx="46">
                    <c:v>ssangineedi</c:v>
                  </c:pt>
                  <c:pt idx="47">
                    <c:v>j-pranav</c:v>
                  </c:pt>
                  <c:pt idx="48">
                    <c:v>mamtha.d</c:v>
                  </c:pt>
                  <c:pt idx="49">
                    <c:v>chakka.s</c:v>
                  </c:pt>
                  <c:pt idx="50">
                    <c:v>jaiganesh_d</c:v>
                  </c:pt>
                  <c:pt idx="51">
                    <c:v>sreedhar_r</c:v>
                  </c:pt>
                  <c:pt idx="52">
                    <c:v>tapashikalita.l</c:v>
                  </c:pt>
                  <c:pt idx="53">
                    <c:v>veeraganesh.v</c:v>
                  </c:pt>
                  <c:pt idx="54">
                    <c:v>gnanaprasanna-r</c:v>
                  </c:pt>
                  <c:pt idx="55">
                    <c:v>pradeepa.j</c:v>
                  </c:pt>
                  <c:pt idx="56">
                    <c:v>deepthi_t</c:v>
                  </c:pt>
                  <c:pt idx="57">
                    <c:v>jagadeesh.b</c:v>
                  </c:pt>
                  <c:pt idx="58">
                    <c:v>jeyaprabu.m</c:v>
                  </c:pt>
                  <c:pt idx="59">
                    <c:v>durgaprasad_m</c:v>
                  </c:pt>
                </c:lvl>
                <c:lvl>
                  <c:pt idx="0">
                    <c:v>Code development</c:v>
                  </c:pt>
                  <c:pt idx="23">
                    <c:v>Test case creation</c:v>
                  </c:pt>
                  <c:pt idx="26">
                    <c:v>Test case review</c:v>
                  </c:pt>
                  <c:pt idx="29">
                    <c:v>Others (such as -Analysis, Design, CI)</c:v>
                  </c:pt>
                  <c:pt idx="37">
                    <c:v>Manual testing</c:v>
                  </c:pt>
                  <c:pt idx="41">
                    <c:v>Sprint rework</c:v>
                  </c:pt>
                  <c:pt idx="57">
                    <c:v>Sprint demo</c:v>
                  </c:pt>
                  <c:pt idx="58">
                    <c:v>Resolving impediments</c:v>
                  </c:pt>
                  <c:pt idx="59">
                    <c:v>Sprint Management</c:v>
                  </c:pt>
                </c:lvl>
              </c:multiLvlStrCache>
            </c:multiLvlStrRef>
          </c:cat>
          <c:val>
            <c:numRef>
              <c:f>Dashboard!$AG$200:$AG$260</c:f>
              <c:numCache>
                <c:formatCode>0.00</c:formatCode>
                <c:ptCount val="60"/>
                <c:pt idx="0">
                  <c:v>0.12000000000000001</c:v>
                </c:pt>
                <c:pt idx="1">
                  <c:v>0.15</c:v>
                </c:pt>
                <c:pt idx="2">
                  <c:v>0.14777777777777779</c:v>
                </c:pt>
                <c:pt idx="3">
                  <c:v>0.12923076923076923</c:v>
                </c:pt>
                <c:pt idx="4">
                  <c:v>0.13999999999999999</c:v>
                </c:pt>
                <c:pt idx="5">
                  <c:v>0.14823529411764705</c:v>
                </c:pt>
                <c:pt idx="6">
                  <c:v>0.13723456790123459</c:v>
                </c:pt>
                <c:pt idx="7">
                  <c:v>0.13391304347826088</c:v>
                </c:pt>
                <c:pt idx="8">
                  <c:v>0.14636363636363636</c:v>
                </c:pt>
                <c:pt idx="9">
                  <c:v>0.14000000000000001</c:v>
                </c:pt>
                <c:pt idx="10">
                  <c:v>0.13300000000000001</c:v>
                </c:pt>
                <c:pt idx="11">
                  <c:v>0.13999999999999999</c:v>
                </c:pt>
                <c:pt idx="12">
                  <c:v>0.126</c:v>
                </c:pt>
                <c:pt idx="13">
                  <c:v>0.15088888888888891</c:v>
                </c:pt>
                <c:pt idx="14">
                  <c:v>0.14499999999999999</c:v>
                </c:pt>
                <c:pt idx="15">
                  <c:v>0.15</c:v>
                </c:pt>
                <c:pt idx="16">
                  <c:v>0.14424242424242426</c:v>
                </c:pt>
                <c:pt idx="17">
                  <c:v>0.14666666666666667</c:v>
                </c:pt>
                <c:pt idx="18">
                  <c:v>0.13846153846153847</c:v>
                </c:pt>
                <c:pt idx="19">
                  <c:v>0.12250000000000001</c:v>
                </c:pt>
                <c:pt idx="20">
                  <c:v>0.14000000000000001</c:v>
                </c:pt>
                <c:pt idx="21">
                  <c:v>0.14451612903225805</c:v>
                </c:pt>
                <c:pt idx="22">
                  <c:v>0.1361111111111111</c:v>
                </c:pt>
                <c:pt idx="23">
                  <c:v>0.15555555555555556</c:v>
                </c:pt>
                <c:pt idx="24">
                  <c:v>0.14000000000000001</c:v>
                </c:pt>
                <c:pt idx="25">
                  <c:v>0.12727272727272726</c:v>
                </c:pt>
                <c:pt idx="26">
                  <c:v>0.10769230769230768</c:v>
                </c:pt>
                <c:pt idx="27">
                  <c:v>0.12833333333333333</c:v>
                </c:pt>
                <c:pt idx="28">
                  <c:v>0.12727272727272726</c:v>
                </c:pt>
                <c:pt idx="29">
                  <c:v>0.126</c:v>
                </c:pt>
                <c:pt idx="30">
                  <c:v>0.15076923076923077</c:v>
                </c:pt>
                <c:pt idx="31">
                  <c:v>0.1333333333333333</c:v>
                </c:pt>
                <c:pt idx="32">
                  <c:v>0.13999999999999999</c:v>
                </c:pt>
                <c:pt idx="33">
                  <c:v>0.12894736842105264</c:v>
                </c:pt>
                <c:pt idx="34">
                  <c:v>0.13999999999999999</c:v>
                </c:pt>
                <c:pt idx="35">
                  <c:v>0.1292307692307692</c:v>
                </c:pt>
                <c:pt idx="36">
                  <c:v>0.13999999999999999</c:v>
                </c:pt>
                <c:pt idx="37">
                  <c:v>0.14411764705882354</c:v>
                </c:pt>
                <c:pt idx="38">
                  <c:v>0.14000000000000001</c:v>
                </c:pt>
                <c:pt idx="39">
                  <c:v>0.13151515151515156</c:v>
                </c:pt>
                <c:pt idx="40">
                  <c:v>0.16400000000000003</c:v>
                </c:pt>
                <c:pt idx="41">
                  <c:v>0.18888888888888891</c:v>
                </c:pt>
                <c:pt idx="42">
                  <c:v>0.14000000000000001</c:v>
                </c:pt>
                <c:pt idx="43">
                  <c:v>0.14000000000000001</c:v>
                </c:pt>
                <c:pt idx="44">
                  <c:v>0.18200000000000002</c:v>
                </c:pt>
                <c:pt idx="45">
                  <c:v>0.22400000000000003</c:v>
                </c:pt>
                <c:pt idx="46">
                  <c:v>0.13513888888888889</c:v>
                </c:pt>
                <c:pt idx="47">
                  <c:v>0.14000000000000001</c:v>
                </c:pt>
                <c:pt idx="48">
                  <c:v>0.13508333333333336</c:v>
                </c:pt>
                <c:pt idx="49">
                  <c:v>0.19483333333333333</c:v>
                </c:pt>
                <c:pt idx="50">
                  <c:v>0.17911764705882355</c:v>
                </c:pt>
                <c:pt idx="51">
                  <c:v>0.20300000000000001</c:v>
                </c:pt>
                <c:pt idx="52">
                  <c:v>0.14337037037037037</c:v>
                </c:pt>
                <c:pt idx="53">
                  <c:v>0.19566666666666668</c:v>
                </c:pt>
                <c:pt idx="54">
                  <c:v>0.14000000000000001</c:v>
                </c:pt>
                <c:pt idx="55">
                  <c:v>0.21000000000000002</c:v>
                </c:pt>
                <c:pt idx="56">
                  <c:v>9.3333333333333324E-2</c:v>
                </c:pt>
                <c:pt idx="57">
                  <c:v>0.14000000000000001</c:v>
                </c:pt>
                <c:pt idx="58">
                  <c:v>0.13999999999999999</c:v>
                </c:pt>
                <c:pt idx="59">
                  <c:v>1</c:v>
                </c:pt>
              </c:numCache>
            </c:numRef>
          </c:val>
          <c:extLst>
            <c:ext xmlns:c16="http://schemas.microsoft.com/office/drawing/2014/chart" uri="{C3380CC4-5D6E-409C-BE32-E72D297353CC}">
              <c16:uniqueId val="{00000001-C978-4EC8-A386-E0A00D739F40}"/>
            </c:ext>
          </c:extLst>
        </c:ser>
        <c:dLbls>
          <c:dLblPos val="outEnd"/>
          <c:showLegendKey val="0"/>
          <c:showVal val="1"/>
          <c:showCatName val="0"/>
          <c:showSerName val="0"/>
          <c:showPercent val="0"/>
          <c:showBubbleSize val="0"/>
        </c:dLbls>
        <c:gapWidth val="100"/>
        <c:overlap val="-24"/>
        <c:axId val="1554675264"/>
        <c:axId val="1554689408"/>
      </c:barChart>
      <c:catAx>
        <c:axId val="155467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89408"/>
        <c:crosses val="autoZero"/>
        <c:auto val="1"/>
        <c:lblAlgn val="ctr"/>
        <c:lblOffset val="100"/>
        <c:noMultiLvlLbl val="0"/>
      </c:catAx>
      <c:valAx>
        <c:axId val="1554689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7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[ATLAS-FY19-Nippon_new.xlsm]Dashboard!PivotTable4</c:name>
    <c:fmtId val="4"/>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Phase wise</a:t>
            </a:r>
            <a:r>
              <a:rPr lang="en-US" sz="1050" baseline="0"/>
              <a:t> effort %</a:t>
            </a:r>
            <a:endParaRPr lang="en-US" sz="1050"/>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3548163741916"/>
          <c:y val="0.30605667347137155"/>
          <c:w val="0.8242758827672837"/>
          <c:h val="0.64603480120540491"/>
        </c:manualLayout>
      </c:layout>
      <c:pie3DChart>
        <c:varyColors val="1"/>
        <c:ser>
          <c:idx val="0"/>
          <c:order val="0"/>
          <c:tx>
            <c:strRef>
              <c:f>Dashboard!$AJ$198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D38-4901-B4E0-9AD16B3614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E64-4554-BD24-CC357EC2D22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E64-4554-BD24-CC357EC2D22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E64-4554-BD24-CC357EC2D22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E64-4554-BD24-CC357EC2D22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E64-4554-BD24-CC357EC2D22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E64-4554-BD24-CC357EC2D22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6E64-4554-BD24-CC357EC2D22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C57E-474F-ABF4-23431A985A0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C57E-474F-ABF4-23431A985A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Dashboard!$AI$199:$AI$208</c:f>
              <c:strCache>
                <c:ptCount val="9"/>
                <c:pt idx="0">
                  <c:v>Code development</c:v>
                </c:pt>
                <c:pt idx="1">
                  <c:v>Test case creation</c:v>
                </c:pt>
                <c:pt idx="2">
                  <c:v>Test case review</c:v>
                </c:pt>
                <c:pt idx="3">
                  <c:v>Others (such as -Analysis, Design, CI)</c:v>
                </c:pt>
                <c:pt idx="4">
                  <c:v>Manual testing</c:v>
                </c:pt>
                <c:pt idx="5">
                  <c:v>Sprint rework</c:v>
                </c:pt>
                <c:pt idx="6">
                  <c:v>Sprint demo</c:v>
                </c:pt>
                <c:pt idx="7">
                  <c:v>Resolving impediments</c:v>
                </c:pt>
                <c:pt idx="8">
                  <c:v>Sprint Management</c:v>
                </c:pt>
              </c:strCache>
            </c:strRef>
          </c:cat>
          <c:val>
            <c:numRef>
              <c:f>Dashboard!$AJ$199:$AJ$208</c:f>
              <c:numCache>
                <c:formatCode>General</c:formatCode>
                <c:ptCount val="9"/>
                <c:pt idx="0">
                  <c:v>2807</c:v>
                </c:pt>
                <c:pt idx="1">
                  <c:v>113</c:v>
                </c:pt>
                <c:pt idx="2">
                  <c:v>84</c:v>
                </c:pt>
                <c:pt idx="3">
                  <c:v>834</c:v>
                </c:pt>
                <c:pt idx="4">
                  <c:v>490</c:v>
                </c:pt>
                <c:pt idx="5">
                  <c:v>614</c:v>
                </c:pt>
                <c:pt idx="6">
                  <c:v>23</c:v>
                </c:pt>
                <c:pt idx="7">
                  <c:v>10</c:v>
                </c:pt>
                <c:pt idx="8">
                  <c:v>80</c:v>
                </c:pt>
              </c:numCache>
            </c:numRef>
          </c:val>
          <c:extLst>
            <c:ext xmlns:c16="http://schemas.microsoft.com/office/drawing/2014/chart" uri="{C3380CC4-5D6E-409C-BE32-E72D297353CC}">
              <c16:uniqueId val="{00000001-6E6D-4AF8-B792-5274931AF163}"/>
            </c:ext>
          </c:extLst>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[ATLAS-FY19-Nippon_new.xlsm]Dashboard!ILP_Dashboard_1</c:name>
    <c:fmtId val="5"/>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050"/>
              <a:t>ILP Resource wise</a:t>
            </a:r>
          </a:p>
        </c:rich>
      </c:tx>
      <c:layout>
        <c:manualLayout>
          <c:xMode val="edge"/>
          <c:yMode val="edge"/>
          <c:x val="0.42370046964468422"/>
          <c:y val="1.8502331002331004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Dashboard!$AB$198</c:f>
              <c:strCache>
                <c:ptCount val="1"/>
                <c:pt idx="0">
                  <c:v>Average of ILP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Dashboard!$AA$199:$AA$230</c:f>
              <c:strCache>
                <c:ptCount val="31"/>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durgaprasad_m</c:v>
                </c:pt>
                <c:pt idx="19">
                  <c:v>gokulanithiya.g</c:v>
                </c:pt>
                <c:pt idx="20">
                  <c:v>bhavani_s</c:v>
                </c:pt>
                <c:pt idx="21">
                  <c:v>saidareddy-k</c:v>
                </c:pt>
                <c:pt idx="22">
                  <c:v>parthasarathy.sh</c:v>
                </c:pt>
                <c:pt idx="23">
                  <c:v>gomasani.s</c:v>
                </c:pt>
                <c:pt idx="24">
                  <c:v>harshitha_p</c:v>
                </c:pt>
                <c:pt idx="25">
                  <c:v>sundarasibi.m</c:v>
                </c:pt>
                <c:pt idx="26">
                  <c:v>jogheek</c:v>
                </c:pt>
                <c:pt idx="27">
                  <c:v>kalisettik</c:v>
                </c:pt>
                <c:pt idx="28">
                  <c:v>mariyappa.v</c:v>
                </c:pt>
                <c:pt idx="29">
                  <c:v>nalinikanta.d</c:v>
                </c:pt>
                <c:pt idx="30">
                  <c:v>deepthi_t</c:v>
                </c:pt>
              </c:strCache>
            </c:strRef>
          </c:cat>
          <c:val>
            <c:numRef>
              <c:f>Dashboard!$AB$199:$AB$230</c:f>
              <c:numCache>
                <c:formatCode>0.00</c:formatCode>
                <c:ptCount val="31"/>
                <c:pt idx="0">
                  <c:v>1.2996031746031746</c:v>
                </c:pt>
                <c:pt idx="1">
                  <c:v>1.0142857142857142</c:v>
                </c:pt>
                <c:pt idx="2">
                  <c:v>1.0555555555555556</c:v>
                </c:pt>
                <c:pt idx="3">
                  <c:v>0.96461538461538454</c:v>
                </c:pt>
                <c:pt idx="4">
                  <c:v>1.25</c:v>
                </c:pt>
                <c:pt idx="5">
                  <c:v>1.0452488687782806</c:v>
                </c:pt>
                <c:pt idx="6">
                  <c:v>1.3265739344170717</c:v>
                </c:pt>
                <c:pt idx="7">
                  <c:v>0.97222222222222221</c:v>
                </c:pt>
                <c:pt idx="8">
                  <c:v>0.96827160493827158</c:v>
                </c:pt>
                <c:pt idx="9">
                  <c:v>0.9642857142857143</c:v>
                </c:pt>
                <c:pt idx="10">
                  <c:v>0.96423793597706642</c:v>
                </c:pt>
                <c:pt idx="11">
                  <c:v>1.3339646464646464</c:v>
                </c:pt>
                <c:pt idx="12">
                  <c:v>1.2714285714285714</c:v>
                </c:pt>
                <c:pt idx="13">
                  <c:v>1.3071428571428572</c:v>
                </c:pt>
                <c:pt idx="14">
                  <c:v>1.0228070175438597</c:v>
                </c:pt>
                <c:pt idx="15">
                  <c:v>1.3644444444444443</c:v>
                </c:pt>
                <c:pt idx="16">
                  <c:v>1.0311111111111111</c:v>
                </c:pt>
                <c:pt idx="17">
                  <c:v>1.2678571428571428</c:v>
                </c:pt>
                <c:pt idx="18">
                  <c:v>1.0178571428571428</c:v>
                </c:pt>
                <c:pt idx="19">
                  <c:v>0.92105263157894735</c:v>
                </c:pt>
                <c:pt idx="20">
                  <c:v>1.0303030303030303</c:v>
                </c:pt>
                <c:pt idx="21">
                  <c:v>1.0238095238095237</c:v>
                </c:pt>
                <c:pt idx="22">
                  <c:v>0.98901098901098916</c:v>
                </c:pt>
                <c:pt idx="23">
                  <c:v>0.93939393939393945</c:v>
                </c:pt>
                <c:pt idx="24">
                  <c:v>1.0402597402597402</c:v>
                </c:pt>
                <c:pt idx="25">
                  <c:v>0.875</c:v>
                </c:pt>
                <c:pt idx="26">
                  <c:v>0.92307692307692302</c:v>
                </c:pt>
                <c:pt idx="27">
                  <c:v>1</c:v>
                </c:pt>
                <c:pt idx="28">
                  <c:v>1.032258064516129</c:v>
                </c:pt>
                <c:pt idx="29">
                  <c:v>0.9722222222222221</c:v>
                </c:pt>
                <c:pt idx="30">
                  <c:v>0.66666666666666663</c:v>
                </c:pt>
              </c:numCache>
            </c:numRef>
          </c:val>
          <c:extLst>
            <c:ext xmlns:c16="http://schemas.microsoft.com/office/drawing/2014/chart" uri="{C3380CC4-5D6E-409C-BE32-E72D297353CC}">
              <c16:uniqueId val="{00000002-FFA0-403A-B448-7ED46127C7C7}"/>
            </c:ext>
          </c:extLst>
        </c:ser>
        <c:dLbls>
          <c:dLblPos val="outEnd"/>
          <c:showLegendKey val="0"/>
          <c:showVal val="1"/>
          <c:showCatName val="0"/>
          <c:showSerName val="0"/>
          <c:showPercent val="0"/>
          <c:showBubbleSize val="0"/>
        </c:dLbls>
        <c:gapWidth val="219"/>
        <c:axId val="1301804063"/>
        <c:axId val="1301799487"/>
      </c:barChart>
      <c:lineChart>
        <c:grouping val="standard"/>
        <c:varyColors val="0"/>
        <c:ser>
          <c:idx val="1"/>
          <c:order val="1"/>
          <c:tx>
            <c:strRef>
              <c:f>Dashboard!$AC$198</c:f>
              <c:strCache>
                <c:ptCount val="1"/>
                <c:pt idx="0">
                  <c:v>Average of ILP Goal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strRef>
              <c:f>Dashboard!$AA$199:$AA$230</c:f>
              <c:strCache>
                <c:ptCount val="31"/>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durgaprasad_m</c:v>
                </c:pt>
                <c:pt idx="19">
                  <c:v>gokulanithiya.g</c:v>
                </c:pt>
                <c:pt idx="20">
                  <c:v>bhavani_s</c:v>
                </c:pt>
                <c:pt idx="21">
                  <c:v>saidareddy-k</c:v>
                </c:pt>
                <c:pt idx="22">
                  <c:v>parthasarathy.sh</c:v>
                </c:pt>
                <c:pt idx="23">
                  <c:v>gomasani.s</c:v>
                </c:pt>
                <c:pt idx="24">
                  <c:v>harshitha_p</c:v>
                </c:pt>
                <c:pt idx="25">
                  <c:v>sundarasibi.m</c:v>
                </c:pt>
                <c:pt idx="26">
                  <c:v>jogheek</c:v>
                </c:pt>
                <c:pt idx="27">
                  <c:v>kalisettik</c:v>
                </c:pt>
                <c:pt idx="28">
                  <c:v>mariyappa.v</c:v>
                </c:pt>
                <c:pt idx="29">
                  <c:v>nalinikanta.d</c:v>
                </c:pt>
                <c:pt idx="30">
                  <c:v>deepthi_t</c:v>
                </c:pt>
              </c:strCache>
            </c:strRef>
          </c:cat>
          <c:val>
            <c:numRef>
              <c:f>Dashboard!$AC$199:$AC$230</c:f>
              <c:numCache>
                <c:formatCode>General</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c:ext xmlns:c16="http://schemas.microsoft.com/office/drawing/2014/chart" uri="{C3380CC4-5D6E-409C-BE32-E72D297353CC}">
              <c16:uniqueId val="{00000003-FFA0-403A-B448-7ED46127C7C7}"/>
            </c:ext>
          </c:extLst>
        </c:ser>
        <c:dLbls>
          <c:showLegendKey val="0"/>
          <c:showVal val="1"/>
          <c:showCatName val="0"/>
          <c:showSerName val="0"/>
          <c:showPercent val="0"/>
          <c:showBubbleSize val="0"/>
        </c:dLbls>
        <c:marker val="1"/>
        <c:smooth val="0"/>
        <c:axId val="1301804063"/>
        <c:axId val="1301799487"/>
      </c:lineChart>
      <c:catAx>
        <c:axId val="13018040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799487"/>
        <c:crosses val="autoZero"/>
        <c:auto val="1"/>
        <c:lblAlgn val="ctr"/>
        <c:lblOffset val="100"/>
        <c:noMultiLvlLbl val="0"/>
      </c:catAx>
      <c:valAx>
        <c:axId val="13017994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80406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2</xdr:col>
      <xdr:colOff>847725</xdr:colOff>
      <xdr:row>1</xdr:row>
      <xdr:rowOff>19051</xdr:rowOff>
    </xdr:from>
    <xdr:to>
      <xdr:col>5</xdr:col>
      <xdr:colOff>390525</xdr:colOff>
      <xdr:row>9</xdr:row>
      <xdr:rowOff>187051</xdr:rowOff>
    </xdr:to>
    <mc:AlternateContent xmlns:mc="http://schemas.openxmlformats.org/markup-compatibility/2006" xmlns:a14="http://schemas.microsoft.com/office/drawing/2010/main">
      <mc:Choice Requires="a14">
        <xdr:graphicFrame macro="">
          <xdr:nvGraphicFramePr>
            <xdr:cNvPr id="6" name="Release / CR Name">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lease / CR Name"/>
            </a:graphicData>
          </a:graphic>
        </xdr:graphicFrame>
      </mc:Choice>
      <mc:Fallback xmlns="">
        <xdr:sp macro="" textlink="">
          <xdr:nvSpPr>
            <xdr:cNvPr id="0" name=""/>
            <xdr:cNvSpPr>
              <a:spLocks noTextEdit="1"/>
            </xdr:cNvSpPr>
          </xdr:nvSpPr>
          <xdr:spPr>
            <a:xfrm>
              <a:off x="2476500" y="257176"/>
              <a:ext cx="268605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57150</xdr:colOff>
      <xdr:row>1</xdr:row>
      <xdr:rowOff>28574</xdr:rowOff>
    </xdr:from>
    <xdr:to>
      <xdr:col>2</xdr:col>
      <xdr:colOff>838200</xdr:colOff>
      <xdr:row>10</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8175" y="266699"/>
              <a:ext cx="1828800" cy="1685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409576</xdr:colOff>
      <xdr:row>1</xdr:row>
      <xdr:rowOff>19050</xdr:rowOff>
    </xdr:from>
    <xdr:to>
      <xdr:col>8</xdr:col>
      <xdr:colOff>571500</xdr:colOff>
      <xdr:row>9</xdr:row>
      <xdr:rowOff>187050</xdr:rowOff>
    </xdr:to>
    <mc:AlternateContent xmlns:mc="http://schemas.openxmlformats.org/markup-compatibility/2006" xmlns:a14="http://schemas.microsoft.com/office/drawing/2010/main">
      <mc:Choice Requires="a14">
        <xdr:graphicFrame macro="">
          <xdr:nvGraphicFramePr>
            <xdr:cNvPr id="8" name="Phase">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mlns="">
        <xdr:sp macro="" textlink="">
          <xdr:nvSpPr>
            <xdr:cNvPr id="0" name=""/>
            <xdr:cNvSpPr>
              <a:spLocks noTextEdit="1"/>
            </xdr:cNvSpPr>
          </xdr:nvSpPr>
          <xdr:spPr>
            <a:xfrm>
              <a:off x="5181601" y="257175"/>
              <a:ext cx="3305174"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590549</xdr:colOff>
      <xdr:row>1</xdr:row>
      <xdr:rowOff>19051</xdr:rowOff>
    </xdr:from>
    <xdr:to>
      <xdr:col>11</xdr:col>
      <xdr:colOff>1000124</xdr:colOff>
      <xdr:row>9</xdr:row>
      <xdr:rowOff>187051</xdr:rowOff>
    </xdr:to>
    <mc:AlternateContent xmlns:mc="http://schemas.openxmlformats.org/markup-compatibility/2006" xmlns:a14="http://schemas.microsoft.com/office/drawing/2010/main">
      <mc:Choice Requires="a14">
        <xdr:graphicFrame macro="">
          <xdr:nvGraphicFramePr>
            <xdr:cNvPr id="9" name="Resource Name">
              <a:extLst>
                <a:ext uri="{FF2B5EF4-FFF2-40B4-BE49-F238E27FC236}">
                  <a16:creationId xmlns:a16="http://schemas.microsoft.com/office/drawing/2014/main" id="{00000000-0008-0000-00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source Name"/>
            </a:graphicData>
          </a:graphic>
        </xdr:graphicFrame>
      </mc:Choice>
      <mc:Fallback xmlns="">
        <xdr:sp macro="" textlink="">
          <xdr:nvSpPr>
            <xdr:cNvPr id="0" name=""/>
            <xdr:cNvSpPr>
              <a:spLocks noTextEdit="1"/>
            </xdr:cNvSpPr>
          </xdr:nvSpPr>
          <xdr:spPr>
            <a:xfrm>
              <a:off x="8505824" y="257176"/>
              <a:ext cx="3552825"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66674</xdr:colOff>
      <xdr:row>20</xdr:row>
      <xdr:rowOff>190499</xdr:rowOff>
    </xdr:from>
    <xdr:to>
      <xdr:col>11</xdr:col>
      <xdr:colOff>981075</xdr:colOff>
      <xdr:row>32</xdr:row>
      <xdr:rowOff>85724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609600</xdr:colOff>
      <xdr:row>10</xdr:row>
      <xdr:rowOff>28575</xdr:rowOff>
    </xdr:from>
    <xdr:to>
      <xdr:col>11</xdr:col>
      <xdr:colOff>971549</xdr:colOff>
      <xdr:row>20</xdr:row>
      <xdr:rowOff>180975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10</xdr:row>
      <xdr:rowOff>28573</xdr:rowOff>
    </xdr:from>
    <xdr:to>
      <xdr:col>8</xdr:col>
      <xdr:colOff>600075</xdr:colOff>
      <xdr:row>20</xdr:row>
      <xdr:rowOff>182773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9</xdr:col>
      <xdr:colOff>481685</xdr:colOff>
      <xdr:row>9</xdr:row>
      <xdr:rowOff>125968</xdr:rowOff>
    </xdr:from>
    <xdr:ext cx="4882875" cy="593304"/>
    <xdr:sp macro="" textlink="">
      <xdr:nvSpPr>
        <xdr:cNvPr id="2" name="Rectangle 1">
          <a:extLst>
            <a:ext uri="{FF2B5EF4-FFF2-40B4-BE49-F238E27FC236}">
              <a16:creationId xmlns:a16="http://schemas.microsoft.com/office/drawing/2014/main" id="{00000000-0008-0000-0400-000002000000}"/>
            </a:ext>
          </a:extLst>
        </xdr:cNvPr>
        <xdr:cNvSpPr/>
      </xdr:nvSpPr>
      <xdr:spPr>
        <a:xfrm>
          <a:off x="8641435" y="1840468"/>
          <a:ext cx="4882875" cy="593304"/>
        </a:xfrm>
        <a:prstGeom prst="rect">
          <a:avLst/>
        </a:prstGeom>
        <a:noFill/>
      </xdr:spPr>
      <xdr:txBody>
        <a:bodyPr wrap="none" lIns="91440" tIns="45720" rIns="91440" bIns="45720">
          <a:spAutoFit/>
        </a:bodyPr>
        <a:lstStyle/>
        <a:p>
          <a:pPr algn="ctr"/>
          <a:r>
            <a:rPr lang="en-US" sz="3200" b="0" cap="none" spc="0">
              <a:ln w="0"/>
              <a:solidFill>
                <a:schemeClr val="accent5"/>
              </a:solidFill>
              <a:effectLst>
                <a:reflection blurRad="6350" stA="53000" endA="300" endPos="35500" dir="5400000" sy="-90000" algn="bl" rotWithShape="0"/>
              </a:effectLst>
            </a:rPr>
            <a:t>This</a:t>
          </a:r>
          <a:r>
            <a:rPr lang="en-US" sz="3200" b="0" cap="none" spc="0" baseline="0">
              <a:ln w="0"/>
              <a:solidFill>
                <a:schemeClr val="accent5"/>
              </a:solidFill>
              <a:effectLst>
                <a:reflection blurRad="6350" stA="53000" endA="300" endPos="35500" dir="5400000" sy="-90000" algn="bl" rotWithShape="0"/>
              </a:effectLst>
            </a:rPr>
            <a:t> sheet is auto generated</a:t>
          </a:r>
          <a:endParaRPr lang="en-US" sz="3200" b="0" cap="none" spc="0">
            <a:ln w="0"/>
            <a:solidFill>
              <a:schemeClr val="accent5"/>
            </a:solidFill>
            <a:effectLst>
              <a:reflection blurRad="6350" stA="53000" endA="300" endPos="35500" dir="5400000" sy="-90000" algn="bl" rotWithShape="0"/>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IDM/Nippon/Data%20Collection%20Template/Final/Nippon_Data_Collection_Template_1.3b%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TLAS-FY19-Nipp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Setup Parameters"/>
      <sheetName val="Team Details"/>
      <sheetName val="Data Collection"/>
      <sheetName val="Sapiance Upload"/>
      <sheetName val="Guidance"/>
      <sheetName val="Formula"/>
    </sheetNames>
    <sheetDataSet>
      <sheetData sheetId="0"/>
      <sheetData sheetId="1"/>
      <sheetData sheetId="2"/>
      <sheetData sheetId="3"/>
      <sheetData sheetId="4"/>
      <sheetData sheetId="5"/>
      <sheetData sheetId="6">
        <row r="1">
          <cell r="B1" t="str">
            <v>Release / CR Name</v>
          </cell>
          <cell r="C1" t="str">
            <v>Release Ref</v>
          </cell>
          <cell r="V1" t="str">
            <v>Release + Phase</v>
          </cell>
          <cell r="W1" t="str">
            <v>Size</v>
          </cell>
          <cell r="X1" t="str">
            <v>Effort</v>
          </cell>
        </row>
        <row r="2">
          <cell r="B2" t="str">
            <v>JFM19_Jan_Sprint</v>
          </cell>
          <cell r="C2" t="str">
            <v>Release_1</v>
          </cell>
          <cell r="V2" t="str">
            <v>JFM19_Jan_Sprint_Sprint Management</v>
          </cell>
          <cell r="X2">
            <v>0</v>
          </cell>
        </row>
        <row r="3">
          <cell r="B3" t="str">
            <v>JFM19_Feb_Sprint</v>
          </cell>
          <cell r="C3" t="str">
            <v>Release_2</v>
          </cell>
          <cell r="V3" t="str">
            <v>JFM19_Jan_Sprint_Sprint Support</v>
          </cell>
          <cell r="X3">
            <v>0</v>
          </cell>
        </row>
        <row r="4">
          <cell r="B4" t="str">
            <v/>
          </cell>
          <cell r="C4" t="str">
            <v>Release_3</v>
          </cell>
          <cell r="V4" t="str">
            <v>JFM19_Jan_Sprint_Code development</v>
          </cell>
          <cell r="W4">
            <v>322.40000000000003</v>
          </cell>
          <cell r="X4">
            <v>2302.86</v>
          </cell>
        </row>
        <row r="5">
          <cell r="B5" t="str">
            <v/>
          </cell>
          <cell r="C5" t="str">
            <v>Release_4</v>
          </cell>
          <cell r="V5" t="str">
            <v>JFM19_Jan_Sprint_Test case creation</v>
          </cell>
          <cell r="W5">
            <v>40.300000000000004</v>
          </cell>
          <cell r="X5">
            <v>287.86</v>
          </cell>
        </row>
        <row r="6">
          <cell r="B6" t="str">
            <v/>
          </cell>
          <cell r="C6" t="str">
            <v>Release_5</v>
          </cell>
          <cell r="V6" t="str">
            <v>JFM19_Jan_Sprint_Test case review</v>
          </cell>
          <cell r="W6">
            <v>16.12</v>
          </cell>
          <cell r="X6">
            <v>115.14</v>
          </cell>
        </row>
        <row r="7">
          <cell r="B7" t="str">
            <v/>
          </cell>
          <cell r="C7" t="str">
            <v>Release_6</v>
          </cell>
          <cell r="V7" t="str">
            <v>JFM19_Jan_Sprint_Manual testing</v>
          </cell>
          <cell r="W7">
            <v>80.600000000000009</v>
          </cell>
          <cell r="X7">
            <v>575.71</v>
          </cell>
        </row>
        <row r="8">
          <cell r="B8" t="str">
            <v/>
          </cell>
          <cell r="C8" t="str">
            <v>Release_7</v>
          </cell>
          <cell r="V8" t="str">
            <v>JFM19_Jan_Sprint_Automation testing</v>
          </cell>
          <cell r="W8">
            <v>0</v>
          </cell>
          <cell r="X8">
            <v>0</v>
          </cell>
        </row>
        <row r="9">
          <cell r="B9" t="str">
            <v/>
          </cell>
          <cell r="C9" t="str">
            <v>Release_8</v>
          </cell>
          <cell r="V9" t="str">
            <v>JFM19_Jan_Sprint_Sprint rework</v>
          </cell>
          <cell r="W9">
            <v>64.48</v>
          </cell>
          <cell r="X9">
            <v>460.57</v>
          </cell>
        </row>
        <row r="10">
          <cell r="B10" t="str">
            <v/>
          </cell>
          <cell r="C10" t="str">
            <v>Release_9</v>
          </cell>
          <cell r="V10" t="str">
            <v>JFM19_Jan_Sprint_Sprint demo</v>
          </cell>
          <cell r="W10">
            <v>0</v>
          </cell>
          <cell r="X10">
            <v>0</v>
          </cell>
        </row>
        <row r="11">
          <cell r="B11" t="str">
            <v/>
          </cell>
          <cell r="C11" t="str">
            <v>Release_10</v>
          </cell>
          <cell r="V11" t="str">
            <v>JFM19_Jan_Sprint_Resolving impediments</v>
          </cell>
          <cell r="W11">
            <v>40.300000000000004</v>
          </cell>
          <cell r="X11">
            <v>287.86</v>
          </cell>
        </row>
        <row r="12">
          <cell r="V12" t="str">
            <v>JFM19_Jan_Sprint_Others (such as -Analysis, Design, CI)</v>
          </cell>
          <cell r="W12">
            <v>120.89999999999999</v>
          </cell>
          <cell r="X12">
            <v>863.57</v>
          </cell>
        </row>
        <row r="13">
          <cell r="V13" t="str">
            <v>JFM19_Jan_Sprint_Sprint Management Activities</v>
          </cell>
          <cell r="W13">
            <v>40.300000000000004</v>
          </cell>
          <cell r="X13">
            <v>287.86</v>
          </cell>
        </row>
        <row r="14">
          <cell r="V14" t="str">
            <v>JFM19_Jan_Sprint_Sprint Support Activities</v>
          </cell>
          <cell r="W14">
            <v>80.600000000000009</v>
          </cell>
          <cell r="X14">
            <v>575.71</v>
          </cell>
        </row>
        <row r="15">
          <cell r="V15" t="str">
            <v>JFM19_Feb_Sprint_Sprint Management</v>
          </cell>
          <cell r="X15">
            <v>0</v>
          </cell>
        </row>
        <row r="16">
          <cell r="V16" t="str">
            <v>JFM19_Feb_Sprint_Sprint Support</v>
          </cell>
          <cell r="X16">
            <v>0</v>
          </cell>
        </row>
        <row r="17">
          <cell r="V17" t="str">
            <v>JFM19_Feb_Sprint_Code development</v>
          </cell>
          <cell r="W17">
            <v>332.40000000000003</v>
          </cell>
          <cell r="X17">
            <v>2374.29</v>
          </cell>
        </row>
        <row r="18">
          <cell r="V18" t="str">
            <v>JFM19_Feb_Sprint_Test case creation</v>
          </cell>
          <cell r="W18">
            <v>41.550000000000004</v>
          </cell>
          <cell r="X18">
            <v>296.79000000000002</v>
          </cell>
        </row>
        <row r="19">
          <cell r="V19" t="str">
            <v>JFM19_Feb_Sprint_Test case review</v>
          </cell>
          <cell r="W19">
            <v>16.62</v>
          </cell>
          <cell r="X19">
            <v>118.71</v>
          </cell>
        </row>
        <row r="20">
          <cell r="V20" t="str">
            <v>JFM19_Feb_Sprint_Manual testing</v>
          </cell>
          <cell r="W20">
            <v>83.100000000000009</v>
          </cell>
          <cell r="X20">
            <v>593.57000000000005</v>
          </cell>
        </row>
        <row r="21">
          <cell r="V21" t="str">
            <v>JFM19_Feb_Sprint_Automation testing</v>
          </cell>
          <cell r="W21">
            <v>0</v>
          </cell>
          <cell r="X21">
            <v>0</v>
          </cell>
        </row>
        <row r="22">
          <cell r="V22" t="str">
            <v>JFM19_Feb_Sprint_Sprint rework</v>
          </cell>
          <cell r="W22">
            <v>83.100000000000009</v>
          </cell>
          <cell r="X22">
            <v>593.57000000000005</v>
          </cell>
        </row>
        <row r="23">
          <cell r="V23" t="str">
            <v>JFM19_Feb_Sprint_Sprint demo</v>
          </cell>
          <cell r="W23">
            <v>8.31</v>
          </cell>
          <cell r="X23">
            <v>59.36</v>
          </cell>
        </row>
        <row r="24">
          <cell r="V24" t="str">
            <v>JFM19_Feb_Sprint_Resolving impediments</v>
          </cell>
          <cell r="W24">
            <v>41.550000000000004</v>
          </cell>
          <cell r="X24">
            <v>296.79000000000002</v>
          </cell>
        </row>
        <row r="25">
          <cell r="V25" t="str">
            <v>JFM19_Feb_Sprint_Others (such as -Analysis, Design, CI)</v>
          </cell>
          <cell r="W25">
            <v>99.72</v>
          </cell>
          <cell r="X25">
            <v>712.29</v>
          </cell>
        </row>
        <row r="26">
          <cell r="V26" t="str">
            <v>JFM19_Feb_Sprint_Sprint Management Activities</v>
          </cell>
          <cell r="W26">
            <v>41.550000000000004</v>
          </cell>
          <cell r="X26">
            <v>296.79000000000002</v>
          </cell>
        </row>
        <row r="27">
          <cell r="V27" t="str">
            <v>JFM19_Feb_Sprint_Sprint Support Activities</v>
          </cell>
          <cell r="W27">
            <v>83.100000000000009</v>
          </cell>
          <cell r="X27">
            <v>593.57000000000005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areendran M-ERS,HCLTech" refreshedDate="43528.62107361111" createdVersion="6" refreshedVersion="6" minRefreshableVersion="3" recordCount="10026">
  <cacheSource type="worksheet">
    <worksheetSource ref="B1:O1048576" sheet="Data Collection"/>
  </cacheSource>
  <cacheFields count="14">
    <cacheField name="Release / CR Name" numFmtId="0">
      <sharedItems containsBlank="1"/>
    </cacheField>
    <cacheField name="Month" numFmtId="0">
      <sharedItems containsDate="1" containsBlank="1" containsMixedTypes="1" minDate="2018-05-01T00:00:00" maxDate="2019-04-02T00:00:00" count="10">
        <s v="Feb-19"/>
        <d v="2019-02-01T00:00:00"/>
        <d v="2019-03-01T00:00:00"/>
        <d v="2019-04-01T00:00:00"/>
        <m/>
        <d v="2018-07-01T00:00:00" u="1"/>
        <d v="2018-06-01T00:00:00" u="1"/>
        <d v="2018-05-01T00:00:00" u="1"/>
        <d v="2019-01-01T00:00:00" u="1"/>
        <d v="2018-09-01T00:00:00" u="1"/>
      </sharedItems>
    </cacheField>
    <cacheField name="Task description" numFmtId="0">
      <sharedItems containsBlank="1"/>
    </cacheField>
    <cacheField name="Phase" numFmtId="0">
      <sharedItems containsBlank="1"/>
    </cacheField>
    <cacheField name="Resource Name" numFmtId="0">
      <sharedItems containsBlank="1" count="119">
        <s v="durgaprasad_m"/>
        <s v="gokulanithiya.g"/>
        <s v="jagadeesh.b"/>
        <s v="mariappanc"/>
        <s v="silambarasur"/>
        <s v="sivarama.k"/>
        <s v="bhavani_s"/>
        <s v="saidareddy-k"/>
        <s v="parthasarathy.sh"/>
        <s v="sreebanraj.r"/>
        <s v="jeyaprabu.m"/>
        <s v="gomasani.s"/>
        <s v="nalinikanta.d"/>
        <s v="harshitha_p"/>
        <s v="marathup"/>
        <s v="shanmugapriya.k"/>
        <s v="jaiganesh_d"/>
        <s v="ssangineedi"/>
        <s v="gnanaprasanna-r"/>
        <s v="j-pranav"/>
        <s v="mamtha.d"/>
        <s v="chakka.s"/>
        <s v="tapashikalita.l"/>
        <s v="veeraganesh.v"/>
        <s v="sreedhar_r"/>
        <s v="pradeepa.j"/>
        <s v="sundarasibi.m"/>
        <s v="jogheek"/>
        <s v="kalisettik"/>
        <s v="mariyappa.v"/>
        <m/>
        <s v="Madhavi" u="1"/>
        <s v="Chakka Sivaparvathi " u="1"/>
        <s v="Bobby Tangirala" u="1"/>
        <s v="t1" u="1"/>
        <s v="S Balaji" u="1"/>
        <s v="Prasad" u="1"/>
        <s v="Rajesh" u="1"/>
        <s v="Vasudev A" u="1"/>
        <s v="SREEBANRAJ RAMASAMY  " u="1"/>
        <s v="T Lakshmi Priya" u="1"/>
        <s v="Karthikeyan Shanmugam" u="1"/>
        <s v="Kumar" u="1"/>
        <s v="Ramesh" u="1"/>
        <s v="Baskaran Ramamurthy" u="1"/>
        <s v="res1" u="1"/>
        <s v="SelvaPrabhu" u="1"/>
        <s v="Raj Hans" u="1"/>
        <s v="Veeraganesh Velugula" u="1"/>
        <s v="Sreekanth Grandhi" u="1"/>
        <s v="r1" u="1"/>
        <s v="Manju" u="1"/>
        <s v="Fayaz Ahmed" u="1"/>
        <s v="Bhavani Sreedhara" u="1"/>
        <s v="Sundara Sibi .M D  " u="1"/>
        <s v="Sangilimurugan" u="1"/>
        <s v="R3" u="1"/>
        <s v="Kirankumar Kalisetti" u="1"/>
        <s v="Giridhar" u="1"/>
        <s v="Chandrasekar Mariappan  " u="1"/>
        <s v="Guru" u="1"/>
        <s v="Krishnan Ramakrishnan" u="1"/>
        <s v="Pranav" u="1"/>
        <s v="Sreedhar Ranganadham" u="1"/>
        <s v="Pramod Marathu  " u="1"/>
        <s v="Asha" u="1"/>
        <s v="Srividhya R" u="1"/>
        <s v="Thangamani S" u="1"/>
        <s v="Gomasani Srinivasulu  " u="1"/>
        <s v="Sriharish Ramesh" u="1"/>
        <s v="Durga Prasad" u="1"/>
        <s v="G Ramalinngam" u="1"/>
        <s v="Siva Rama Kiran Battula  " u="1"/>
        <s v="t2" u="1"/>
        <s v="Sudhakar B" u="1"/>
        <s v="Mamtha Achu Cella Dharanipathy  " u="1"/>
        <s v="JEYAPRABU MAHALINGAM  " u="1"/>
        <s v="Tapashi Kalita Lahkar  " u="1"/>
        <s v="Mohamed Idris P" u="1"/>
        <s v="Jaiganesh Devarajulu  " u="1"/>
        <s v="Jagadeesh Bokam  " u="1"/>
        <s v="Venkat" u="1"/>
        <s v="Diwakar S" u="1"/>
        <s v="Venkatesh P" u="1"/>
        <s v="Shruti" u="1"/>
        <s v="Sudhakar Sumaithangi" u="1"/>
        <s v="Itisree" u="1"/>
        <s v="Deepak nair" u="1"/>
        <s v="r2" u="1"/>
        <s v="Ram" u="1"/>
        <s v="sivanarendhar.s" u="1"/>
        <s v="Padachala Mohan" u="1"/>
        <s v="Sankar Rajaraman" u="1"/>
        <s v="R. Silambarasu  " u="1"/>
        <s v="Saida Reddy Kathi" u="1"/>
        <s v="Ravi" u="1"/>
        <s v="Saravanan" u="1"/>
        <s v="SURESH KUMAR SANGINEEDI  " u="1"/>
        <s v="Prasannakumar Reddy Y" u="1"/>
        <s v="Suresh Hari" u="1"/>
        <s v="Harshitha Pinnapareddy" u="1"/>
        <s v="Prashant S" u="1"/>
        <s v="PARTHASARATHY MUTHUSAMY SHANMUGAM  " u="1"/>
        <s v="Nilesh Kumar" u="1"/>
        <s v="Shipra" u="1"/>
        <s v="Palraj A" u="1"/>
        <s v="Sangeetha" u="1"/>
        <s v="Samved" u="1"/>
        <s v="Kumanan" u="1"/>
        <s v="Puneet S" u="1"/>
        <s v="Yogesh R" u="1"/>
        <s v="Pratibha" u="1"/>
        <s v="Pradeepa Jothiramalingam  " u="1"/>
        <s v="Gnanaprasanna Repakula " u="1"/>
        <s v="Sivanarendhar Sriraja  " u="1"/>
        <s v="Navyasree C" u="1"/>
        <s v="Shanmugapriya Karthik  " u="1"/>
        <s v="Kaushik C" u="1"/>
        <s v="Sakshi Varshney" u="1"/>
      </sharedItems>
    </cacheField>
    <cacheField name="Available Effort" numFmtId="0">
      <sharedItems containsBlank="1" containsMixedTypes="1" containsNumber="1" containsInteger="1" minValue="-61" maxValue="260"/>
    </cacheField>
    <cacheField name="Planned effort" numFmtId="0">
      <sharedItems containsString="0" containsBlank="1" containsNumber="1" containsInteger="1" minValue="0" maxValue="180"/>
    </cacheField>
    <cacheField name="Actual effort" numFmtId="0">
      <sharedItems containsString="0" containsBlank="1" containsNumber="1" containsInteger="1" minValue="1" maxValue="190"/>
    </cacheField>
    <cacheField name="Status" numFmtId="0">
      <sharedItems containsBlank="1"/>
    </cacheField>
    <cacheField name="Planned Size" numFmtId="0">
      <sharedItems containsBlank="1" containsMixedTypes="1" containsNumber="1" minValue="0" maxValue="25.2"/>
    </cacheField>
    <cacheField name="ILP _x000a_(Size / Effort)" numFmtId="0">
      <sharedItems containsBlank="1" containsMixedTypes="1" containsNumber="1" minValue="0" maxValue="1"/>
    </cacheField>
    <cacheField name="Goal" numFmtId="0">
      <sharedItems containsBlank="1" containsMixedTypes="1" containsNumber="1" minValue="0.13999999999999996" maxValue="1"/>
    </cacheField>
    <cacheField name="Variance" numFmtId="0">
      <sharedItems containsBlank="1" containsMixedTypes="1" containsNumber="1" minValue="-80" maxValue="300"/>
    </cacheField>
    <cacheField name="ILP Score" numFmtId="0">
      <sharedItems containsBlank="1" containsMixedTypes="1" containsNumber="1" minValue="0.2" maxValue="4"/>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Hareendran M-ERS,HCLTech" refreshedDate="43537.734995601852" createdVersion="6" refreshedVersion="6" minRefreshableVersion="3" recordCount="10028">
  <cacheSource type="worksheet">
    <worksheetSource ref="A1:P1048576" sheet="Data Collection"/>
  </cacheSource>
  <cacheFields count="16">
    <cacheField name="S.No" numFmtId="0">
      <sharedItems containsString="0" containsBlank="1" containsNumber="1" containsInteger="1" minValue="16" maxValue="5768"/>
    </cacheField>
    <cacheField name="Release / CR Name" numFmtId="0">
      <sharedItems containsBlank="1" count="6">
        <s v="JFM19_Feb_Sprint"/>
        <m/>
        <s v="JFM19_Jan_Sprint" u="1"/>
        <s v="t1" u="1"/>
        <s v="test" u="1"/>
        <s v="Sprint 41" u="1"/>
      </sharedItems>
    </cacheField>
    <cacheField name="Month" numFmtId="0">
      <sharedItems containsDate="1" containsBlank="1" containsMixedTypes="1" minDate="2018-05-01T00:00:00" maxDate="2019-04-02T00:00:00" count="9">
        <s v="Feb-19"/>
        <d v="2019-02-01T00:00:00"/>
        <m/>
        <d v="2018-07-01T00:00:00" u="1"/>
        <d v="2018-06-01T00:00:00" u="1"/>
        <d v="2018-05-01T00:00:00" u="1"/>
        <d v="2019-04-01T00:00:00" u="1"/>
        <d v="2019-03-01T00:00:00" u="1"/>
        <d v="2019-01-01T00:00:00" u="1"/>
      </sharedItems>
    </cacheField>
    <cacheField name="Task description" numFmtId="0">
      <sharedItems containsBlank="1"/>
    </cacheField>
    <cacheField name="Phase" numFmtId="0">
      <sharedItems containsBlank="1" count="27">
        <s v="Others (such as -Analysis, Design, CI)"/>
        <s v="Code development"/>
        <s v="Sprint demo"/>
        <s v="Sprint Management"/>
        <s v="Resolving impediments"/>
        <s v="Manual testing"/>
        <s v="Test case review"/>
        <s v="Test case creation"/>
        <s v="Sprint rework"/>
        <m/>
        <s v="" u="1"/>
        <s v="Analysis" u="1"/>
        <s v="Development" u="1"/>
        <s v="Sprint Grooming" u="1"/>
        <s v="Design" u="1"/>
        <s v="Project Management" u="1"/>
        <s v="Sprint Planning" u="1"/>
        <s v="test" u="1"/>
        <s v="Reviews" u="1"/>
        <s v="Testing" u="1"/>
        <s v="Sprint Support" u="1"/>
        <s v="Sprint Support Activities" u="1"/>
        <s v="Tracking and Reporting" u="1"/>
        <s v="Test 1" u="1"/>
        <s v="test2" u="1"/>
        <s v="Sprint Management Activities" u="1"/>
        <s v="test1" u="1"/>
      </sharedItems>
    </cacheField>
    <cacheField name="Resource Name" numFmtId="0">
      <sharedItems containsBlank="1" count="115">
        <s v="durgaprasad_m"/>
        <s v="gokulanithiya.g"/>
        <s v="jagadeesh.b"/>
        <s v="mariappanc"/>
        <s v="silambarasur"/>
        <s v="sivarama.k"/>
        <s v="bhavani_s"/>
        <s v="saidareddy-k"/>
        <s v="parthasarathy.sh"/>
        <s v="sreebanraj.r"/>
        <s v="jeyaprabu.m"/>
        <s v="gomasani.s"/>
        <s v="nalinikanta.d"/>
        <s v="harshitha_p"/>
        <s v="marathup"/>
        <s v="shanmugapriya.k"/>
        <s v="jaiganesh_d"/>
        <s v="ssangineedi"/>
        <s v="gnanaprasanna-r"/>
        <s v="j-pranav"/>
        <s v="mamtha.d"/>
        <s v="chakka.s"/>
        <s v="tapashikalita.l"/>
        <s v="veeraganesh.v"/>
        <s v="sreedhar_r"/>
        <s v="pradeepa.j"/>
        <s v="sundarasibi.m"/>
        <s v="jogheek"/>
        <s v="deepthi_t"/>
        <s v="kalisettik"/>
        <s v="mariyappa.v"/>
        <m/>
        <s v="Madhavi" u="1"/>
        <s v="Chakka Sivaparvathi " u="1"/>
        <s v="t1" u="1"/>
        <s v="S Balaji" u="1"/>
        <s v="Prasad" u="1"/>
        <s v="Rajesh" u="1"/>
        <s v="Vasudev A" u="1"/>
        <s v="SREEBANRAJ RAMASAMY  " u="1"/>
        <s v="T Lakshmi Priya" u="1"/>
        <s v="Karthikeyan Shanmugam" u="1"/>
        <s v="Kumar" u="1"/>
        <s v="Ramesh" u="1"/>
        <s v="Baskaran Ramamurthy" u="1"/>
        <s v="Raj Hans" u="1"/>
        <s v="Veeraganesh Velugula" u="1"/>
        <s v="Sreekanth Grandhi" u="1"/>
        <s v="r1" u="1"/>
        <s v="Manju" u="1"/>
        <s v="Bhavani Sreedhara" u="1"/>
        <s v="Sundara Sibi .M D  " u="1"/>
        <s v="Sangilimurugan" u="1"/>
        <s v="R3" u="1"/>
        <s v="Kirankumar Kalisetti" u="1"/>
        <s v="Giridhar" u="1"/>
        <s v="Chandrasekar Mariappan  " u="1"/>
        <s v="Guru" u="1"/>
        <s v="Krishnan Ramakrishnan" u="1"/>
        <s v="Pranav" u="1"/>
        <s v="Sreedhar Ranganadham" u="1"/>
        <s v="Pramod Marathu  " u="1"/>
        <s v="Asha" u="1"/>
        <s v="Srividhya R" u="1"/>
        <s v="Thangamani S" u="1"/>
        <s v="Gomasani Srinivasulu  " u="1"/>
        <s v="Sriharish Ramesh" u="1"/>
        <s v="Durga Prasad" u="1"/>
        <s v="G Ramalinngam" u="1"/>
        <s v="Siva Rama Kiran Battula  " u="1"/>
        <s v="t2" u="1"/>
        <s v="Sudhakar B" u="1"/>
        <s v="Mamtha Achu Cella Dharanipathy  " u="1"/>
        <s v="JEYAPRABU MAHALINGAM  " u="1"/>
        <s v="Tapashi Kalita Lahkar  " u="1"/>
        <s v="Mohamed Idris P" u="1"/>
        <s v="Jaiganesh Devarajulu  " u="1"/>
        <s v="Jagadeesh Bokam  " u="1"/>
        <s v="Venkat" u="1"/>
        <s v="Diwakar S" u="1"/>
        <s v="Venkatesh P" u="1"/>
        <s v="Shruti" u="1"/>
        <s v="Sudhakar Sumaithangi" u="1"/>
        <s v="Itisree" u="1"/>
        <s v="Deepak nair" u="1"/>
        <s v="r2" u="1"/>
        <s v="Ram" u="1"/>
        <s v="sivanarendhar.s" u="1"/>
        <s v="Padachala Mohan" u="1"/>
        <s v="Sankar Rajaraman" u="1"/>
        <s v="R. Silambarasu  " u="1"/>
        <s v="Saida Reddy Kathi" u="1"/>
        <s v="Ravi" u="1"/>
        <s v="Saravanan" u="1"/>
        <s v="SURESH KUMAR SANGINEEDI  " u="1"/>
        <s v="Prasannakumar Reddy Y" u="1"/>
        <s v="Suresh Hari" u="1"/>
        <s v="Harshitha Pinnapareddy" u="1"/>
        <s v="Prashant S" u="1"/>
        <s v="PARTHASARATHY MUTHUSAMY SHANMUGAM  " u="1"/>
        <s v="Nilesh Kumar" u="1"/>
        <s v="Shipra" u="1"/>
        <s v="Palraj A" u="1"/>
        <s v="Sangeetha" u="1"/>
        <s v="Samved" u="1"/>
        <s v="Kumanan" u="1"/>
        <s v="Puneet S" u="1"/>
        <s v="Yogesh R" u="1"/>
        <s v="Pratibha" u="1"/>
        <s v="Pradeepa Jothiramalingam  " u="1"/>
        <s v="Gnanaprasanna Repakula " u="1"/>
        <s v="Sivanarendhar Sriraja  " u="1"/>
        <s v="Navyasree C" u="1"/>
        <s v="Shanmugapriya Karthik  " u="1"/>
        <s v="Kaushik C" u="1"/>
      </sharedItems>
    </cacheField>
    <cacheField name="Available Effort" numFmtId="0">
      <sharedItems containsBlank="1" containsMixedTypes="1" containsNumber="1" containsInteger="1" minValue="1" maxValue="160"/>
    </cacheField>
    <cacheField name="Planned effort" numFmtId="0">
      <sharedItems containsString="0" containsBlank="1" containsNumber="1" containsInteger="1" minValue="1" maxValue="180"/>
    </cacheField>
    <cacheField name="Actual effort" numFmtId="0">
      <sharedItems containsString="0" containsBlank="1" containsNumber="1" containsInteger="1" minValue="1" maxValue="190"/>
    </cacheField>
    <cacheField name="Status" numFmtId="0">
      <sharedItems containsBlank="1"/>
    </cacheField>
    <cacheField name="Planned Size" numFmtId="0">
      <sharedItems containsBlank="1" containsMixedTypes="1" containsNumber="1" minValue="0.13999999999999999" maxValue="25.2"/>
    </cacheField>
    <cacheField name="ILP _x000a_(Size / Effort)" numFmtId="0">
      <sharedItems containsBlank="1" containsMixedTypes="1" containsNumber="1" minValue="2.7999999999999997E-2" maxValue="1"/>
    </cacheField>
    <cacheField name="Goal" numFmtId="0">
      <sharedItems containsBlank="1" containsMixedTypes="1" containsNumber="1" minValue="0.13999999999999999" maxValue="1"/>
    </cacheField>
    <cacheField name="Variance" numFmtId="0">
      <sharedItems containsBlank="1" containsMixedTypes="1" containsNumber="1" minValue="-80" maxValue="300"/>
    </cacheField>
    <cacheField name="ILP Score" numFmtId="0">
      <sharedItems containsBlank="1" containsMixedTypes="1" containsNumber="1" minValue="0.2" maxValue="4"/>
    </cacheField>
    <cacheField name="ILP Goal" numFmtId="0">
      <sharedItems containsBlank="1" containsMixedTypes="1" containsNumber="1" containsInteger="1" minValue="1" maxValue="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0026">
  <r>
    <s v="JFM19_Feb_Sprint"/>
    <x v="0"/>
    <s v="Project Management Activities"/>
    <s v="Others (such as -Analysis, Design, CI)"/>
    <x v="0"/>
    <n v="-14"/>
    <n v="30"/>
    <n v="30"/>
    <s v="Completed"/>
    <n v="4.1999999999999993"/>
    <n v="0.13999999999999999"/>
    <n v="0.13999999999999999"/>
    <n v="0"/>
    <n v="1"/>
  </r>
  <r>
    <s v="JFM19_Feb_Sprint"/>
    <x v="0"/>
    <s v="TMF NSI documentation work"/>
    <s v="Others (such as -Analysis, Design, CI)"/>
    <x v="1"/>
    <n v="-14"/>
    <n v="175"/>
    <n v="190"/>
    <s v="Completed"/>
    <n v="24.499999999999996"/>
    <n v="0.12894736842105262"/>
    <n v="0.13999999999999999"/>
    <n v="-7.8947368421052637"/>
    <n v="0.92105263157894735"/>
  </r>
  <r>
    <s v="JFM19_Feb_Sprint"/>
    <x v="0"/>
    <s v="Nippon report use case development"/>
    <s v="Code development"/>
    <x v="2"/>
    <n v="-61"/>
    <n v="60"/>
    <n v="70"/>
    <s v="Completed"/>
    <n v="8.3999999999999986"/>
    <n v="0.11999999999999998"/>
    <n v="0.13999999999999999"/>
    <n v="-14.28571428571429"/>
    <n v="0.8571428571428571"/>
  </r>
  <r>
    <s v="JFM19_Feb_Sprint"/>
    <x v="0"/>
    <s v="demo system setup"/>
    <s v="Sprint demo"/>
    <x v="2"/>
    <n v="31"/>
    <n v="8"/>
    <n v="8"/>
    <s v="Completed"/>
    <n v="1.1200000000000001"/>
    <n v="0.14000000000000001"/>
    <n v="0.14000000000000001"/>
    <n v="0"/>
    <n v="1"/>
  </r>
  <r>
    <s v="JFM19_Feb_Sprint"/>
    <x v="0"/>
    <s v="Performace system setup"/>
    <s v="Sprint demo"/>
    <x v="2"/>
    <n v="31"/>
    <n v="15"/>
    <n v="15"/>
    <s v="Completed"/>
    <n v="2.1"/>
    <n v="0.14000000000000001"/>
    <n v="0.14000000000000001"/>
    <n v="0"/>
    <n v="1"/>
  </r>
  <r>
    <s v="JFM19_Feb_Sprint"/>
    <x v="0"/>
    <s v="UI Screens for Smart CI testing Use case for MWC"/>
    <s v="Code development"/>
    <x v="3"/>
    <n v="-61"/>
    <n v="150"/>
    <n v="140"/>
    <s v="Completed"/>
    <n v="20.999999999999996"/>
    <n v="0.14999999999999997"/>
    <n v="0.13999999999999999"/>
    <n v="7.1428571428571299"/>
    <n v="1.0714285714285714"/>
  </r>
  <r>
    <s v="JFM19_Feb_Sprint"/>
    <x v="0"/>
    <s v="API Interface implementation for Activity management"/>
    <s v="Code development"/>
    <x v="4"/>
    <n v="-61"/>
    <n v="90"/>
    <n v="81"/>
    <s v="Completed"/>
    <n v="12.6"/>
    <n v="0.15555555555555556"/>
    <n v="0.13999999999999999"/>
    <n v="11.111111111111125"/>
    <n v="1.1111111111111112"/>
  </r>
  <r>
    <s v="JFM19_Feb_Sprint"/>
    <x v="0"/>
    <s v="Support to fix  ILCM Issues  for  activity managememnt"/>
    <s v="Code development"/>
    <x v="4"/>
    <n v="-61"/>
    <n v="85"/>
    <n v="85"/>
    <s v="Completed"/>
    <n v="11.899999999999999"/>
    <n v="0.13999999999999999"/>
    <n v="0.13999999999999999"/>
    <n v="0"/>
    <n v="1"/>
  </r>
  <r>
    <s v="JFM19_Feb_Sprint"/>
    <x v="0"/>
    <s v="Use case Creation - Commend extractor from document to XL"/>
    <s v="Code development"/>
    <x v="5"/>
    <n v="-61"/>
    <n v="60"/>
    <n v="65"/>
    <s v="Completed"/>
    <n v="8.3999999999999986"/>
    <n v="0.1292307692307692"/>
    <n v="0.13999999999999999"/>
    <n v="-7.6923076923077014"/>
    <n v="0.92307692307692302"/>
  </r>
  <r>
    <s v="JFM19_Feb_Sprint"/>
    <x v="0"/>
    <s v="Use case creation _ Inclusion and Exclusion Use case development"/>
    <s v="Code development"/>
    <x v="6"/>
    <n v="-61"/>
    <n v="60"/>
    <n v="55"/>
    <s v="Completed"/>
    <n v="8.3999999999999986"/>
    <n v="0.15272727272727271"/>
    <n v="0.13999999999999999"/>
    <n v="9.0909090909090917"/>
    <n v="1.0909090909090908"/>
  </r>
  <r>
    <s v="JFM19_Feb_Sprint"/>
    <x v="0"/>
    <s v="Use case  _ Inclusion and Exclusion Use case CR Implimentation"/>
    <s v="Code development"/>
    <x v="6"/>
    <n v="-61"/>
    <n v="45"/>
    <n v="45"/>
    <s v="Completed"/>
    <n v="6.3"/>
    <n v="0.13999999999999999"/>
    <n v="0.13999999999999999"/>
    <n v="0"/>
    <n v="1"/>
  </r>
  <r>
    <s v="JFM19_Feb_Sprint"/>
    <x v="0"/>
    <s v="Use case Analysis _ Inclusion and Exclusion Use case development"/>
    <s v="Code development"/>
    <x v="6"/>
    <n v="-61"/>
    <n v="70"/>
    <n v="70"/>
    <s v="Completed"/>
    <n v="9.7999999999999989"/>
    <n v="0.13999999999999999"/>
    <n v="0.13999999999999999"/>
    <n v="0"/>
    <n v="1"/>
  </r>
  <r>
    <s v="JFM19_Feb_Sprint"/>
    <x v="0"/>
    <s v="Use case creation _ Analytical"/>
    <s v="Code development"/>
    <x v="7"/>
    <n v="-61"/>
    <n v="110"/>
    <n v="105"/>
    <s v="Completed"/>
    <n v="15.399999999999999"/>
    <n v="0.14666666666666664"/>
    <n v="0.13999999999999999"/>
    <n v="4.761904761904753"/>
    <n v="1.0476190476190474"/>
  </r>
  <r>
    <s v="JFM19_Feb_Sprint"/>
    <x v="0"/>
    <s v="Use case creation _ Analytical - Analysis -design"/>
    <s v="Others (such as -Analysis, Design, CI)"/>
    <x v="7"/>
    <n v="-14"/>
    <n v="65"/>
    <n v="65"/>
    <s v="Completed"/>
    <n v="9.0999999999999979"/>
    <n v="0.13999999999999996"/>
    <n v="0.13999999999999996"/>
    <n v="0"/>
    <n v="1"/>
  </r>
  <r>
    <s v="JFM19_Feb_Sprint"/>
    <x v="0"/>
    <s v="Use case creation _ Test services"/>
    <s v="Code development"/>
    <x v="8"/>
    <n v="-61"/>
    <n v="180"/>
    <n v="182"/>
    <s v="Completed"/>
    <n v="25.2"/>
    <n v="0.13846153846153847"/>
    <n v="0.13999999999999999"/>
    <n v="-1.0989010989010832"/>
    <n v="0.98901098901098916"/>
  </r>
  <r>
    <s v="JFM19_Feb_Sprint"/>
    <x v="0"/>
    <s v="Use case creation _ Meechanical"/>
    <s v="Code development"/>
    <x v="9"/>
    <n v="-61"/>
    <n v="130"/>
    <n v="130"/>
    <s v="Completed"/>
    <n v="18.2"/>
    <n v="0.13999999999999999"/>
    <n v="0.13999999999999999"/>
    <n v="0"/>
    <n v="1"/>
  </r>
  <r>
    <s v="JFM19_Feb_Sprint"/>
    <x v="0"/>
    <s v="Sprint Management Activities"/>
    <s v="Sprint Management"/>
    <x v="0"/>
    <s v="NA"/>
    <n v="40"/>
    <n v="40"/>
    <s v="Completed"/>
    <s v="NA"/>
    <n v="1"/>
    <n v="1"/>
    <n v="0"/>
    <n v="1"/>
  </r>
  <r>
    <s v="JFM19_Feb_Sprint"/>
    <x v="0"/>
    <s v="ISE sustanance and configuration of  ISE use cases for demo - IKE nodes"/>
    <s v="Code development"/>
    <x v="0"/>
    <n v="-61"/>
    <n v="75"/>
    <n v="70"/>
    <s v="Completed"/>
    <n v="10.499999999999998"/>
    <n v="0.14999999999999997"/>
    <n v="0.13999999999999999"/>
    <n v="7.1428571428571299"/>
    <n v="1.0714285714285714"/>
  </r>
  <r>
    <s v="JFM19_Feb_Sprint"/>
    <x v="0"/>
    <s v="Sprint Management Activities"/>
    <s v="Sprint Management"/>
    <x v="0"/>
    <s v="NA"/>
    <n v="40"/>
    <n v="40"/>
    <s v="Completed"/>
    <s v="NA"/>
    <n v="1"/>
    <n v="1"/>
    <n v="0"/>
    <n v="1"/>
  </r>
  <r>
    <s v="JFM19_Feb_Sprint"/>
    <x v="0"/>
    <s v="Resolving impediments"/>
    <s v="Resolving impediments"/>
    <x v="10"/>
    <n v="260"/>
    <n v="10"/>
    <n v="10"/>
    <s v="Completed"/>
    <n v="1.4000000000000001"/>
    <n v="0.14000000000000001"/>
    <n v="0.14000000000000001"/>
    <n v="0"/>
    <n v="1"/>
  </r>
  <r>
    <s v="JFM19_Feb_Sprint"/>
    <x v="0"/>
    <s v="Analysis  Medical BOT use cases "/>
    <s v="Others (such as -Analysis, Design, CI)"/>
    <x v="10"/>
    <n v="-14"/>
    <n v="70"/>
    <n v="65"/>
    <s v="Completed"/>
    <n v="9.7999999999999989"/>
    <n v="0.15076923076923077"/>
    <n v="0.13999999999999999"/>
    <n v="7.6923076923077014"/>
    <n v="1.0769230769230771"/>
  </r>
  <r>
    <s v="JFM19_Feb_Sprint"/>
    <x v="0"/>
    <s v="Developement  Medical BOT use cases "/>
    <s v="Code development"/>
    <x v="10"/>
    <n v="-61"/>
    <n v="90"/>
    <n v="85"/>
    <s v="Completed"/>
    <n v="12.6"/>
    <n v="0.14823529411764705"/>
    <n v="0.13999999999999999"/>
    <n v="5.8823529411764737"/>
    <n v="1.0588235294117647"/>
  </r>
  <r>
    <s v="JFM19_Feb_Sprint"/>
    <x v="0"/>
    <s v="Testing  ATLAS 070"/>
    <s v="Manual testing"/>
    <x v="11"/>
    <n v="49"/>
    <n v="35"/>
    <n v="35"/>
    <s v="Completed"/>
    <n v="4.9000000000000012"/>
    <n v="0.14000000000000004"/>
    <n v="0.14000000000000004"/>
    <n v="0"/>
    <n v="1"/>
  </r>
  <r>
    <s v="JFM19_Feb_Sprint"/>
    <x v="0"/>
    <s v="Testing_Automation"/>
    <s v="Manual testing"/>
    <x v="11"/>
    <n v="49"/>
    <n v="90"/>
    <n v="110"/>
    <s v="Completed"/>
    <n v="12.600000000000001"/>
    <n v="0.11454545454545456"/>
    <n v="0.14000000000000001"/>
    <n v="-18.18181818181818"/>
    <n v="0.81818181818181823"/>
  </r>
  <r>
    <s v="JFM19_Feb_Sprint"/>
    <x v="0"/>
    <s v="Sanity Testing TAF server"/>
    <s v="Manual testing"/>
    <x v="11"/>
    <n v="49"/>
    <n v="45"/>
    <n v="45"/>
    <s v="Completed"/>
    <n v="6.3000000000000007"/>
    <n v="0.14000000000000001"/>
    <n v="0.14000000000000001"/>
    <n v="0"/>
    <n v="1"/>
  </r>
  <r>
    <s v="JFM19_Feb_Sprint"/>
    <x v="0"/>
    <s v="TMF NSI documentation work"/>
    <s v="Code development"/>
    <x v="12"/>
    <n v="-61"/>
    <n v="175"/>
    <n v="180"/>
    <s v="Completed"/>
    <n v="24.5"/>
    <n v="0.1361111111111111"/>
    <n v="0.14000000000000001"/>
    <n v="-2.7777777777777954"/>
    <n v="0.9722222222222221"/>
  </r>
  <r>
    <s v="JFM19_Feb_Sprint"/>
    <x v="0"/>
    <s v="Testing_Manual Usecase"/>
    <s v="Manual testing"/>
    <x v="13"/>
    <n v="49"/>
    <n v="36"/>
    <n v="30"/>
    <s v="Completed"/>
    <n v="5.0400000000000009"/>
    <n v="0.16800000000000004"/>
    <n v="0.14000000000000001"/>
    <n v="20.000000000000014"/>
    <n v="1.2000000000000002"/>
  </r>
  <r>
    <s v="JFM19_Feb_Sprint"/>
    <x v="0"/>
    <s v="Testing_Manual Functional"/>
    <s v="Manual testing"/>
    <x v="14"/>
    <n v="49"/>
    <n v="50"/>
    <n v="50"/>
    <s v="Completed"/>
    <n v="7.0000000000000009"/>
    <n v="0.14000000000000001"/>
    <n v="0.14000000000000001"/>
    <n v="0"/>
    <n v="1"/>
  </r>
  <r>
    <s v="JFM19_Feb_Sprint"/>
    <x v="0"/>
    <s v="Testing_Manual sanity"/>
    <s v="Manual testing"/>
    <x v="15"/>
    <n v="49"/>
    <n v="65"/>
    <n v="65"/>
    <s v="Completed"/>
    <n v="9.1000000000000014"/>
    <n v="0.14000000000000001"/>
    <n v="0.14000000000000001"/>
    <n v="0"/>
    <n v="1"/>
  </r>
  <r>
    <s v="JFM19_Feb_Sprint"/>
    <x v="0"/>
    <s v="Testing_Manual Usecase for ISE Use cases"/>
    <s v="Manual testing"/>
    <x v="13"/>
    <n v="49"/>
    <n v="80"/>
    <n v="70"/>
    <s v="Completed"/>
    <n v="11.200000000000001"/>
    <n v="0.16"/>
    <n v="0.14000000000000001"/>
    <n v="14.285714285714276"/>
    <n v="1.1428571428571428"/>
  </r>
  <r>
    <s v="JFM19_Feb_Sprint"/>
    <x v="0"/>
    <s v="Test case review corrections _ Installer and other components"/>
    <s v="Test case review"/>
    <x v="13"/>
    <n v="33"/>
    <n v="10"/>
    <n v="11"/>
    <s v="Completed"/>
    <n v="1.4"/>
    <n v="0.12727272727272726"/>
    <n v="0.13999999999999999"/>
    <n v="-9.0909090909090917"/>
    <n v="0.90909090909090906"/>
  </r>
  <r>
    <s v="JFM19_Feb_Sprint"/>
    <x v="0"/>
    <s v="Test case review corrections _ Use case nodes"/>
    <s v="Test case review"/>
    <x v="14"/>
    <n v="33"/>
    <n v="10"/>
    <n v="13"/>
    <s v="Completed"/>
    <n v="1.4"/>
    <n v="0.10769230769230768"/>
    <n v="0.13999999999999999"/>
    <n v="-23.076923076923077"/>
    <n v="0.76923076923076927"/>
  </r>
  <r>
    <s v="JFM19_Feb_Sprint"/>
    <x v="0"/>
    <s v="Test case review corrections  _ ATLAS Cores"/>
    <s v="Test case review"/>
    <x v="15"/>
    <n v="33"/>
    <n v="55"/>
    <n v="60"/>
    <s v="Completed"/>
    <n v="7.7"/>
    <n v="0.12833333333333333"/>
    <n v="0.14000000000000001"/>
    <n v="-8.3333333333333464"/>
    <n v="0.91666666666666652"/>
  </r>
  <r>
    <s v="JFM19_Feb_Sprint"/>
    <x v="0"/>
    <s v="Test case and test plan preparations _ Installer and other components"/>
    <s v="Test case creation"/>
    <x v="13"/>
    <n v="160"/>
    <n v="40"/>
    <n v="44"/>
    <s v="Completed"/>
    <n v="5.6"/>
    <n v="0.12727272727272726"/>
    <n v="0.13999999999999999"/>
    <n v="-9.0909090909090917"/>
    <n v="0.90909090909090906"/>
  </r>
  <r>
    <s v="JFM19_Feb_Sprint"/>
    <x v="0"/>
    <s v="Test case and test plan preparations _ Use case nodes for Feb Sprint"/>
    <s v="Test case creation"/>
    <x v="14"/>
    <n v="160"/>
    <n v="10"/>
    <n v="9"/>
    <s v="Completed"/>
    <n v="1.4"/>
    <n v="0.15555555555555556"/>
    <n v="0.13999999999999999"/>
    <n v="11.111111111111125"/>
    <n v="1.1111111111111112"/>
  </r>
  <r>
    <s v="JFM19_Feb_Sprint"/>
    <x v="0"/>
    <s v="Test case and test plan preparations _ ATLAS Cores for Feb Sprint"/>
    <s v="Test case creation"/>
    <x v="15"/>
    <n v="160"/>
    <n v="60"/>
    <n v="60"/>
    <s v="Completed"/>
    <n v="8.4"/>
    <n v="0.14000000000000001"/>
    <n v="0.14000000000000001"/>
    <n v="0"/>
    <n v="1"/>
  </r>
  <r>
    <s v="JFM19_Feb_Sprint"/>
    <x v="0"/>
    <s v="Bug_5514_Scroll bar is disappearing in Use case level history screen if we go to work log screen and come back"/>
    <s v="Code development"/>
    <x v="16"/>
    <n v="-61"/>
    <n v="1"/>
    <n v="5"/>
    <s v="Completed"/>
    <n v="0.13999999999999999"/>
    <n v="2.7999999999999997E-2"/>
    <n v="0.13999999999999999"/>
    <n v="-80"/>
    <n v="0.2"/>
  </r>
  <r>
    <s v="JFM19_Feb_Sprint"/>
    <x v="0"/>
    <s v="Bug_5680_Execution HistorySelected page is not highlighted when there are more page then user will confuse which page is selected"/>
    <s v="Code development"/>
    <x v="16"/>
    <n v="-61"/>
    <n v="1"/>
    <n v="2"/>
    <s v="Completed"/>
    <n v="0.13999999999999999"/>
    <n v="6.9999999999999993E-2"/>
    <n v="0.13999999999999999"/>
    <n v="-50"/>
    <n v="0.5"/>
  </r>
  <r>
    <s v="JFM19_Feb_Sprint"/>
    <x v="0"/>
    <s v="Bug_5693_If Node availability of usecase popup appears then screens dependent to usecase should not popup"/>
    <s v="Code development"/>
    <x v="16"/>
    <n v="-61"/>
    <n v="4"/>
    <n v="4"/>
    <s v="Completed"/>
    <n v="0.55999999999999994"/>
    <n v="0.13999999999999999"/>
    <n v="0.13999999999999999"/>
    <n v="0"/>
    <n v="1"/>
  </r>
  <r>
    <s v="JFM19_Feb_Sprint"/>
    <x v="0"/>
    <s v="Bug_5648_AtlasNode availability of usecaseSame message is showing for unavailable nodes_Installed Restart Required"/>
    <s v="Code development"/>
    <x v="16"/>
    <n v="-61"/>
    <n v="4"/>
    <n v="6"/>
    <s v="Completed"/>
    <n v="0.55999999999999994"/>
    <n v="9.3333333333333324E-2"/>
    <n v="0.13999999999999999"/>
    <n v="-33.333333333333329"/>
    <n v="0.66666666666666663"/>
  </r>
  <r>
    <s v="JFM19_Feb_Sprint"/>
    <x v="0"/>
    <s v="Bug_5688_InstallerFile version details for installer is showing as 0000"/>
    <s v="Code development"/>
    <x v="17"/>
    <n v="-61"/>
    <n v="4"/>
    <n v="4"/>
    <s v="Completed"/>
    <n v="0.55999999999999994"/>
    <n v="0.13999999999999999"/>
    <n v="0.13999999999999999"/>
    <n v="0"/>
    <n v="1"/>
  </r>
  <r>
    <s v="JFM19_Feb_Sprint"/>
    <x v="0"/>
    <s v="Bug_5689_Atlas FrameworkVersion file In verison file version details are showing as ATLAS Alpha Version 01"/>
    <s v="Code development"/>
    <x v="17"/>
    <n v="-61"/>
    <n v="4"/>
    <n v="4"/>
    <s v="Completed"/>
    <n v="0.55999999999999994"/>
    <n v="0.13999999999999999"/>
    <n v="0.13999999999999999"/>
    <n v="0"/>
    <n v="1"/>
  </r>
  <r>
    <s v="JFM19_Feb_Sprint"/>
    <x v="0"/>
    <s v="Bug_5682_As if the services are stopped installer is rolling back with an error as Ports 8081 8088 are in USE"/>
    <s v="Code development"/>
    <x v="17"/>
    <n v="-61"/>
    <n v="4"/>
    <n v="4"/>
    <s v="Completed"/>
    <n v="0.55999999999999994"/>
    <n v="0.13999999999999999"/>
    <n v="0.13999999999999999"/>
    <n v="0"/>
    <n v="1"/>
  </r>
  <r>
    <s v="JFM19_Feb_Sprint"/>
    <x v="0"/>
    <s v="Bug_5575_While starting the Atlas Framework it is frequently getting crashed in 226 machine when the multiple users are accessing 226 machine at the same time"/>
    <s v="Code development"/>
    <x v="18"/>
    <n v="-61"/>
    <n v="30"/>
    <n v="27"/>
    <s v="Completed"/>
    <n v="4.1999999999999993"/>
    <n v="0.15555555555555553"/>
    <n v="0.13999999999999999"/>
    <n v="11.111111111111105"/>
    <n v="1.1111111111111109"/>
  </r>
  <r>
    <s v="JFM19_Feb_Sprint"/>
    <x v="0"/>
    <s v="Bug_5527_UI_Showing as usecase initiated successfully_executed manually in admin login but in execution history popup no records are showing for admin"/>
    <s v="Others (such as -Analysis, Design, CI)"/>
    <x v="19"/>
    <n v="-14"/>
    <n v="4"/>
    <n v="4"/>
    <s v="Completed"/>
    <n v="0.55999999999999994"/>
    <n v="0.13999999999999999"/>
    <n v="0.13999999999999999"/>
    <n v="0"/>
    <n v="1"/>
  </r>
  <r>
    <s v="JFM19_Feb_Sprint"/>
    <x v="0"/>
    <s v="Address dependacy on PostgresSQL credentials  during installation"/>
    <s v="Code development"/>
    <x v="17"/>
    <n v="-61"/>
    <n v="30"/>
    <n v="25"/>
    <s v="Completed"/>
    <n v="4.1999999999999993"/>
    <n v="0.16799999999999998"/>
    <n v="0.13999999999999999"/>
    <n v="20"/>
    <n v="1.2"/>
  </r>
  <r>
    <s v="JFM19_Feb_Sprint"/>
    <x v="0"/>
    <s v="Allow starting of all applications in Tomcat with out accessing Management console"/>
    <s v="Code development"/>
    <x v="17"/>
    <n v="-61"/>
    <n v="20"/>
    <n v="27"/>
    <s v="Completed"/>
    <n v="2.8"/>
    <n v="0.1037037037037037"/>
    <n v="0.13999999999999999"/>
    <n v="-25.92592592592592"/>
    <n v="0.74074074074074081"/>
  </r>
  <r>
    <s v="JFM19_Feb_Sprint"/>
    <x v="0"/>
    <s v="UI based installer for  Atlasworkbench alone"/>
    <s v="Code development"/>
    <x v="17"/>
    <n v="-61"/>
    <n v="70"/>
    <n v="70"/>
    <s v="Completed"/>
    <n v="9.7999999999999989"/>
    <n v="0.13999999999999999"/>
    <n v="0.13999999999999999"/>
    <n v="0"/>
    <n v="1"/>
  </r>
  <r>
    <s v="JFM19_Feb_Sprint"/>
    <x v="0"/>
    <s v="Bug-5541-Extract Content Enclosed In Delimiters From Word: Debug window is not showing the executionResult/status (success/fail)"/>
    <s v="Sprint rework"/>
    <x v="20"/>
    <n v="53"/>
    <n v="3"/>
    <n v="3"/>
    <s v="Completed"/>
    <n v="0.42"/>
    <n v="0.13999999999999999"/>
    <n v="0.13999999999999999"/>
    <n v="0"/>
    <n v="1"/>
  </r>
  <r>
    <s v="JFM19_Feb_Sprint"/>
    <x v="0"/>
    <s v="Bug-5567-Apache POI. Find and Extract Content of a  Heading(Title) across word document(DOCX) and return content in JsonArray Response."/>
    <s v="Sprint rework"/>
    <x v="20"/>
    <n v="53"/>
    <n v="6"/>
    <n v="12"/>
    <s v="Completed"/>
    <n v="0.84"/>
    <n v="6.9999999999999993E-2"/>
    <n v="0.13999999999999999"/>
    <n v="-50"/>
    <n v="0.5"/>
  </r>
  <r>
    <s v="JFM19_Feb_Sprint"/>
    <x v="0"/>
    <s v="Bug-5586-Comment Extractor: In output mail of comment extractor is showing as 'Undefined' and attachment name is showing wrongly"/>
    <s v="Sprint rework"/>
    <x v="20"/>
    <n v="53"/>
    <n v="6"/>
    <n v="8"/>
    <s v="Completed"/>
    <n v="0.84"/>
    <n v="0.105"/>
    <n v="0.13999999999999999"/>
    <n v="-24.999999999999993"/>
    <n v="0.75"/>
  </r>
  <r>
    <s v="JFM19_Feb_Sprint"/>
    <x v="0"/>
    <s v="Bug-5638-User management: Change password validation is not working."/>
    <s v="Sprint rework"/>
    <x v="21"/>
    <n v="53"/>
    <n v="6"/>
    <n v="4"/>
    <s v="Completed"/>
    <n v="0.84"/>
    <n v="0.21"/>
    <n v="0.13999999999999999"/>
    <n v="50.000000000000014"/>
    <n v="1.5"/>
  </r>
  <r>
    <s v="JFM19_Feb_Sprint"/>
    <x v="0"/>
    <s v="Bug-5605-Aspose. Extract comments from Word Document(DOCX) and return content in JsonArray Response."/>
    <s v="Sprint rework"/>
    <x v="20"/>
    <n v="53"/>
    <n v="6"/>
    <n v="10"/>
    <s v="Completed"/>
    <n v="0.84"/>
    <n v="8.3999999999999991E-2"/>
    <n v="0.13999999999999999"/>
    <n v="-40"/>
    <n v="0.6"/>
  </r>
  <r>
    <s v="JFM19_Feb_Sprint"/>
    <x v="0"/>
    <s v="Bug-5606-User management(admin able to create other user (non ldap user)and he can give login credentials.) is not working as expected."/>
    <s v="Sprint rework"/>
    <x v="21"/>
    <n v="53"/>
    <n v="3"/>
    <n v="9"/>
    <s v="Completed"/>
    <n v="0.42"/>
    <n v="4.6666666666666662E-2"/>
    <n v="0.13999999999999999"/>
    <n v="-66.666666666666657"/>
    <n v="0.33333333333333331"/>
  </r>
  <r>
    <s v="JFM19_Feb_Sprint"/>
    <x v="0"/>
    <s v="Bug-5621-User management: Existing user is not allowing to assign newly created project."/>
    <s v="Sprint rework"/>
    <x v="21"/>
    <n v="53"/>
    <n v="3"/>
    <n v="8"/>
    <s v="Completed"/>
    <n v="0.42"/>
    <n v="5.2499999999999998E-2"/>
    <n v="0.13999999999999999"/>
    <n v="-62.5"/>
    <n v="0.375"/>
  </r>
  <r>
    <s v="JFM19_Feb_Sprint"/>
    <x v="0"/>
    <s v="Bug-5623-Atlas workbench--&gt;Home page--&gt;Hifun--&gt;User management--&gt; Project name is overlapped under search usecases bar."/>
    <s v="Sprint rework"/>
    <x v="21"/>
    <n v="53"/>
    <n v="6"/>
    <n v="2"/>
    <s v="Completed"/>
    <n v="0.84"/>
    <n v="0.42"/>
    <n v="0.13999999999999999"/>
    <n v="200.00000000000006"/>
    <n v="3"/>
  </r>
  <r>
    <s v="JFM19_Feb_Sprint"/>
    <x v="0"/>
    <s v="Bug-5643-Atlas workbench--&gt;Home--&gt;Hifun--&gt;Users--&gt;create uesr--&gt;Assign project functionality is not working."/>
    <s v="Sprint rework"/>
    <x v="21"/>
    <n v="53"/>
    <n v="3"/>
    <n v="8"/>
    <s v="Completed"/>
    <n v="0.42"/>
    <n v="5.2499999999999998E-2"/>
    <n v="0.13999999999999999"/>
    <n v="-62.5"/>
    <n v="0.375"/>
  </r>
  <r>
    <s v="JFM19_Feb_Sprint"/>
    <x v="0"/>
    <s v="Bug-5645-Atlas framework--&gt;usecase--&gt;3dot pane--&gt;cancel button is not working while deleting the usecase"/>
    <s v="Sprint rework"/>
    <x v="21"/>
    <n v="53"/>
    <n v="3"/>
    <n v="2"/>
    <s v="Completed"/>
    <n v="0.42"/>
    <n v="0.21"/>
    <n v="0.13999999999999999"/>
    <n v="50.000000000000014"/>
    <n v="1.5"/>
  </r>
  <r>
    <s v="JFM19_Feb_Sprint"/>
    <x v="0"/>
    <s v="Bug-5646-Atlas framework--&gt;Import--&gt;same usecase 2times--&gt;cancel button is not working while importing duplicate usecase"/>
    <s v="Sprint rework"/>
    <x v="21"/>
    <n v="53"/>
    <n v="3"/>
    <n v="2"/>
    <s v="Completed"/>
    <n v="0.42"/>
    <n v="0.21"/>
    <n v="0.13999999999999999"/>
    <n v="50.000000000000014"/>
    <n v="1.5"/>
  </r>
  <r>
    <s v="JFM19_Feb_Sprint"/>
    <x v="0"/>
    <s v="Bug-5671-Atlas framework--&gt;users--&gt;create user--&gt;login with new user--&gt;Create project--&gt;newly created project is not assigning to the user automatically."/>
    <s v="Sprint rework"/>
    <x v="21"/>
    <n v="53"/>
    <n v="3"/>
    <n v="9"/>
    <s v="Completed"/>
    <n v="0.42"/>
    <n v="4.6666666666666662E-2"/>
    <n v="0.13999999999999999"/>
    <n v="-66.666666666666657"/>
    <n v="0.33333333333333331"/>
  </r>
  <r>
    <s v="JFM19_Feb_Sprint"/>
    <x v="0"/>
    <s v="Bug-5697-Atlas framework--&gt;Users--&gt;Unable to login to the application with non LDAP users"/>
    <s v="Sprint rework"/>
    <x v="21"/>
    <n v="53"/>
    <n v="6"/>
    <n v="3"/>
    <s v="Completed"/>
    <n v="0.84"/>
    <n v="0.27999999999999997"/>
    <n v="0.13999999999999999"/>
    <n v="100"/>
    <n v="2"/>
  </r>
  <r>
    <s v="JFM19_Feb_Sprint"/>
    <x v="0"/>
    <s v="Bug-5601-One week usage license by default for ATLAS WB is not working in single kit."/>
    <s v="Sprint rework"/>
    <x v="2"/>
    <n v="53"/>
    <n v="6"/>
    <n v="6"/>
    <s v="Completed"/>
    <n v="0.84"/>
    <n v="0.13999999999999999"/>
    <n v="0.13999999999999999"/>
    <n v="0"/>
    <n v="1"/>
  </r>
  <r>
    <s v="JFM19_Feb_Sprint"/>
    <x v="0"/>
    <s v="Bug-5512-ATLAS : Studio Node palette missing feature"/>
    <s v="Sprint rework"/>
    <x v="16"/>
    <n v="53"/>
    <n v="6"/>
    <n v="5"/>
    <s v="Completed"/>
    <n v="0.84"/>
    <n v="0.16799999999999998"/>
    <n v="0.13999999999999999"/>
    <n v="20"/>
    <n v="1.2"/>
  </r>
  <r>
    <s v="JFM19_Feb_Sprint"/>
    <x v="0"/>
    <s v="Bug-5574-ATLAS-0.7.0 update &amp; ATLAS Parallel, execution plan:Usecases are not showing in the process groups."/>
    <s v="Sprint rework"/>
    <x v="16"/>
    <n v="53"/>
    <n v="6"/>
    <n v="3"/>
    <s v="Completed"/>
    <n v="0.84"/>
    <n v="0.27999999999999997"/>
    <n v="0.13999999999999999"/>
    <n v="100"/>
    <n v="2"/>
  </r>
  <r>
    <s v="JFM19_Feb_Sprint"/>
    <x v="0"/>
    <s v="Bug-5578-ATLAS : Deleting the use case automatically After creating the Use Case in the atlas even and same issue exists even after refreshing the project"/>
    <s v="Sprint rework"/>
    <x v="16"/>
    <n v="53"/>
    <n v="3"/>
    <n v="2"/>
    <s v="Completed"/>
    <n v="0.42"/>
    <n v="0.21"/>
    <n v="0.13999999999999999"/>
    <n v="50.000000000000014"/>
    <n v="1.5"/>
  </r>
  <r>
    <s v="JFM19_Feb_Sprint"/>
    <x v="0"/>
    <s v="Bug-5602-Atlas workbench --&gt; Atlas studio --&gt; Nodes count display for Node group in Studio is not clear..."/>
    <s v="Sprint rework"/>
    <x v="16"/>
    <n v="53"/>
    <n v="3"/>
    <n v="3"/>
    <s v="Completed"/>
    <n v="0.42"/>
    <n v="0.13999999999999999"/>
    <n v="0.13999999999999999"/>
    <n v="0"/>
    <n v="1"/>
  </r>
  <r>
    <s v="JFM19_Feb_Sprint"/>
    <x v="0"/>
    <s v="Bug-5612-Atlas studio--&gt;Node search--&gt; &quot;analysis&quot; group is showing count for all the search results,even though node is not available."/>
    <s v="Sprint rework"/>
    <x v="16"/>
    <n v="53"/>
    <n v="6"/>
    <n v="6"/>
    <s v="Completed"/>
    <n v="0.84"/>
    <n v="0.13999999999999999"/>
    <n v="0.13999999999999999"/>
    <n v="0"/>
    <n v="1"/>
  </r>
  <r>
    <s v="JFM19_Feb_Sprint"/>
    <x v="0"/>
    <s v="Bug-5615-Atlas framework--&gt;Menu--&gt;Help--&gt;Feature video is not working."/>
    <s v="Sprint rework"/>
    <x v="16"/>
    <n v="53"/>
    <n v="3"/>
    <n v="3"/>
    <s v="Completed"/>
    <n v="0.42"/>
    <n v="0.13999999999999999"/>
    <n v="0.13999999999999999"/>
    <n v="0"/>
    <n v="1"/>
  </r>
  <r>
    <s v="JFM19_Feb_Sprint"/>
    <x v="0"/>
    <s v="Bug-5622-Atlas workbench--&gt;hifun--&gt;User management: search usecase--&gt;functionality is not working"/>
    <s v="Sprint rework"/>
    <x v="16"/>
    <n v="53"/>
    <n v="3"/>
    <n v="3"/>
    <s v="Completed"/>
    <n v="0.42"/>
    <n v="0.13999999999999999"/>
    <n v="0.13999999999999999"/>
    <n v="0"/>
    <n v="1"/>
  </r>
  <r>
    <s v="JFM19_Feb_Sprint"/>
    <x v="0"/>
    <s v="Bug-5624-Atlas workbench--&gt;Home--&gt;Hifun--&gt;User management--&gt;Click on  &quot;Sort by&quot;--&gt;Functionality is not working."/>
    <s v="Sprint rework"/>
    <x v="16"/>
    <n v="53"/>
    <n v="6"/>
    <n v="4"/>
    <s v="Completed"/>
    <n v="0.84"/>
    <n v="0.21"/>
    <n v="0.13999999999999999"/>
    <n v="50.000000000000014"/>
    <n v="1.5"/>
  </r>
  <r>
    <s v="JFM19_Feb_Sprint"/>
    <x v="0"/>
    <s v="Bug-5726-Atlas studio--&gt; node count is not showing correctly."/>
    <s v="Sprint rework"/>
    <x v="16"/>
    <n v="53"/>
    <n v="3"/>
    <n v="3"/>
    <s v="Completed"/>
    <n v="0.42"/>
    <n v="0.13999999999999999"/>
    <n v="0.13999999999999999"/>
    <n v="0"/>
    <n v="1"/>
  </r>
  <r>
    <s v="JFM19_Feb_Sprint"/>
    <x v="0"/>
    <s v="Bug-5539-Extract Content Enclosed In Delimiters From Word:Input parameter validations are not showing"/>
    <s v="Sprint rework"/>
    <x v="20"/>
    <n v="53"/>
    <n v="6"/>
    <n v="5"/>
    <s v="Completed"/>
    <n v="0.84"/>
    <n v="0.16799999999999998"/>
    <n v="0.13999999999999999"/>
    <n v="20"/>
    <n v="1.2"/>
  </r>
  <r>
    <s v="JFM19_Feb_Sprint"/>
    <x v="0"/>
    <s v="Bug-5542-Extract Content Enclosed In Delimiters From Word:ending pattern parameter is overlapped under the bookmark icon"/>
    <s v="Sprint rework"/>
    <x v="20"/>
    <n v="53"/>
    <n v="6"/>
    <n v="2"/>
    <s v="Completed"/>
    <n v="0.84"/>
    <n v="0.42"/>
    <n v="0.13999999999999999"/>
    <n v="200.00000000000006"/>
    <n v="3"/>
  </r>
  <r>
    <s v="JFM19_Feb_Sprint"/>
    <x v="0"/>
    <s v="Bug-5544-Extract Content Enclosed In Delimiters From Word: Mouseover description popup is not showing the node information."/>
    <s v="Sprint rework"/>
    <x v="20"/>
    <n v="53"/>
    <n v="3"/>
    <n v="5"/>
    <s v="Completed"/>
    <n v="0.42"/>
    <n v="8.3999999999999991E-2"/>
    <n v="0.13999999999999999"/>
    <n v="-40"/>
    <n v="0.6"/>
  </r>
  <r>
    <s v="JFM19_Feb_Sprint"/>
    <x v="0"/>
    <s v="Bug-5546-Extract Content Enclosed In Delimiters From Word:Functionality is not working as expected."/>
    <s v="Sprint rework"/>
    <x v="20"/>
    <n v="53"/>
    <n v="3"/>
    <n v="7"/>
    <s v="Completed"/>
    <n v="0.42"/>
    <n v="0.06"/>
    <n v="0.13999999999999999"/>
    <n v="-57.142857142857139"/>
    <n v="0.4285714285714286"/>
  </r>
  <r>
    <s v="JFM19_Feb_Sprint"/>
    <x v="0"/>
    <s v="Bug-5547-Extract Content Enclosed In Delimiters From Word:node not working as expected"/>
    <s v="Sprint rework"/>
    <x v="20"/>
    <n v="53"/>
    <n v="6"/>
    <n v="6"/>
    <s v="Completed"/>
    <n v="0.84"/>
    <n v="0.13999999999999999"/>
    <n v="0.13999999999999999"/>
    <n v="0"/>
    <n v="1"/>
  </r>
  <r>
    <s v="JFM19_Feb_Sprint"/>
    <x v="0"/>
    <s v="Bug-5570-Atlas studio--&gt; find and replace content across word:Unable to save the original file after replacing the data"/>
    <s v="Sprint rework"/>
    <x v="20"/>
    <n v="53"/>
    <n v="3"/>
    <n v="6"/>
    <s v="Completed"/>
    <n v="0.42"/>
    <n v="6.9999999999999993E-2"/>
    <n v="0.13999999999999999"/>
    <n v="-50"/>
    <n v="0.5"/>
  </r>
  <r>
    <s v="JFM19_Feb_Sprint"/>
    <x v="0"/>
    <s v="Bug-5716-Atlas Studio--&gt;Node--&gt;Connectors--&gt;&quot;tescases from hp alm&quot; node is not delivered to the QA but it is showing in nodes list."/>
    <s v="Sprint rework"/>
    <x v="20"/>
    <n v="53"/>
    <n v="4"/>
    <n v="4"/>
    <s v="Completed"/>
    <n v="0.55999999999999994"/>
    <n v="0.13999999999999999"/>
    <n v="0.13999999999999999"/>
    <n v="0"/>
    <n v="1"/>
  </r>
  <r>
    <s v="JFM19_Feb_Sprint"/>
    <x v="0"/>
    <s v="Bug-5732-Atals studio--&gt;POI, Models nodes are showing in the nodes list which are not available in the Atlas 0.6 release"/>
    <s v="Sprint rework"/>
    <x v="20"/>
    <n v="53"/>
    <n v="4"/>
    <n v="4"/>
    <s v="Completed"/>
    <n v="0.55999999999999994"/>
    <n v="0.13999999999999999"/>
    <n v="0.13999999999999999"/>
    <n v="0"/>
    <n v="1"/>
  </r>
  <r>
    <s v="JFM19_Feb_Sprint"/>
    <x v="0"/>
    <s v="Support deployment nodes"/>
    <s v="Code development"/>
    <x v="20"/>
    <n v="-61"/>
    <n v="110"/>
    <n v="115"/>
    <s v="Completed"/>
    <n v="15.399999999999999"/>
    <n v="0.13391304347826086"/>
    <n v="0.13999999999999999"/>
    <n v="-4.3478260869565206"/>
    <n v="0.95652173913043481"/>
  </r>
  <r>
    <s v="JFM19_Feb_Sprint"/>
    <x v="0"/>
    <s v="Bug-5653-Atlas framework--&gt;PMD process--&gt;  If the sourceCodeStructure field in the input is left empty--&gt; Unable to execute the node."/>
    <s v="Sprint rework"/>
    <x v="5"/>
    <n v="53"/>
    <n v="6"/>
    <n v="6"/>
    <s v="Completed"/>
    <n v="0.84"/>
    <n v="0.13999999999999999"/>
    <n v="0.13999999999999999"/>
    <n v="0"/>
    <n v="1"/>
  </r>
  <r>
    <s v="JFM19_Feb_Sprint"/>
    <x v="0"/>
    <s v="Bug-5727-Atlas studio--&gt; Pdf_processing nodes are missing from the nodes list."/>
    <s v="Sprint rework"/>
    <x v="9"/>
    <n v="53"/>
    <n v="3"/>
    <n v="3"/>
    <s v="Completed"/>
    <n v="0.42"/>
    <n v="0.13999999999999999"/>
    <n v="0.13999999999999999"/>
    <n v="0"/>
    <n v="1"/>
  </r>
  <r>
    <s v="JFM19_Feb_Sprint"/>
    <x v="0"/>
    <s v="Bug-5670-Elastic search--&gt;Showing multiple exceptions in the elastic search command console"/>
    <s v="Sprint rework"/>
    <x v="17"/>
    <n v="53"/>
    <n v="3"/>
    <n v="4"/>
    <s v="Completed"/>
    <n v="0.42"/>
    <n v="0.105"/>
    <n v="0.13999999999999999"/>
    <n v="-24.999999999999993"/>
    <n v="0.75"/>
  </r>
  <r>
    <s v="JFM19_Feb_Sprint"/>
    <x v="0"/>
    <s v="Bug-5700-Atlas Installer--&gt;There is no alternative if the port 8081 is occupied with another application.."/>
    <s v="Sprint rework"/>
    <x v="17"/>
    <n v="53"/>
    <n v="3"/>
    <n v="4"/>
    <s v="Completed"/>
    <n v="0.42"/>
    <n v="0.105"/>
    <n v="0.13999999999999999"/>
    <n v="-24.999999999999993"/>
    <n v="0.75"/>
  </r>
  <r>
    <s v="JFM19_Feb_Sprint"/>
    <x v="0"/>
    <s v="Bug-5714-Atlas studio--&gt;Desktop_Automation nodes are showing in the latest build"/>
    <s v="Sprint rework"/>
    <x v="17"/>
    <n v="53"/>
    <n v="3"/>
    <n v="4"/>
    <s v="Completed"/>
    <n v="0.42"/>
    <n v="0.105"/>
    <n v="0.13999999999999999"/>
    <n v="-24.999999999999993"/>
    <n v="0.75"/>
  </r>
  <r>
    <s v="JFM19_Feb_Sprint"/>
    <x v="0"/>
    <s v="Bug-5581-ATLAS Parallel execution: Showing error while downloading the usecase from usecase store"/>
    <s v="Sprint rework"/>
    <x v="22"/>
    <n v="53"/>
    <n v="3"/>
    <n v="3"/>
    <s v="Completed"/>
    <n v="0.42"/>
    <n v="0.13999999999999999"/>
    <n v="0.13999999999999999"/>
    <n v="0"/>
    <n v="1"/>
  </r>
  <r>
    <s v="JFM19_Feb_Sprint"/>
    <x v="0"/>
    <s v="Bug-5610-Atlas framework: Trail version expiry date is showing incorrect when config value=0."/>
    <s v="Sprint rework"/>
    <x v="23"/>
    <n v="53"/>
    <n v="3"/>
    <n v="2"/>
    <s v="Completed"/>
    <n v="0.42"/>
    <n v="0.21"/>
    <n v="0.13999999999999999"/>
    <n v="50.000000000000014"/>
    <n v="1.5"/>
  </r>
  <r>
    <s v="JFM19_Feb_Sprint"/>
    <x v="0"/>
    <s v="Bug-5642-Atlas framework--&gt; Home--&gt;Hifun--&gt;Users--&gt; Extra user name is showing in the default users list."/>
    <s v="Sprint rework"/>
    <x v="21"/>
    <n v="53"/>
    <n v="6"/>
    <n v="2"/>
    <s v="Completed"/>
    <n v="0.84"/>
    <n v="0.42"/>
    <n v="0.13999999999999999"/>
    <n v="200.00000000000006"/>
    <n v="3"/>
  </r>
  <r>
    <s v="JFM19_Feb_Sprint"/>
    <x v="0"/>
    <s v="Offline metrics support - Implimentation of use case  at WB"/>
    <s v="Code development"/>
    <x v="21"/>
    <n v="-61"/>
    <n v="60"/>
    <n v="55"/>
    <s v="Completed"/>
    <n v="8.3999999999999986"/>
    <n v="0.15272727272727271"/>
    <n v="0.13999999999999999"/>
    <n v="9.0909090909090917"/>
    <n v="1.0909090909090908"/>
  </r>
  <r>
    <s v="JFM19_Feb_Sprint"/>
    <x v="0"/>
    <s v="Offline metrics support - Implimentation of use case  at Central"/>
    <s v="Code development"/>
    <x v="21"/>
    <n v="-61"/>
    <n v="70"/>
    <n v="70"/>
    <s v="Completed"/>
    <n v="9.7999999999999989"/>
    <n v="0.13999999999999999"/>
    <n v="0.13999999999999999"/>
    <n v="0"/>
    <n v="1"/>
  </r>
  <r>
    <s v="JFM19_Feb_Sprint"/>
    <x v="0"/>
    <s v="Bug-5579-ATLAS :Showing error mongo dB configuration in debug window of Atlas Studio  While doing  the  editing  the  use  case"/>
    <s v="Sprint rework"/>
    <x v="18"/>
    <n v="53"/>
    <n v="3"/>
    <n v="3"/>
    <s v="Completed"/>
    <n v="0.42"/>
    <n v="0.13999999999999999"/>
    <n v="0.13999999999999999"/>
    <n v="0"/>
    <n v="1"/>
  </r>
  <r>
    <s v="JFM19_Feb_Sprint"/>
    <x v="0"/>
    <s v="Bug-5616-Atlas workbench--&gt;Usecase--&gt;3dotpane--&gt;Copy usecase--&gt;Edit usecase message is not correct"/>
    <s v="Sprint rework"/>
    <x v="24"/>
    <n v="53"/>
    <n v="3"/>
    <n v="1"/>
    <s v="Completed"/>
    <n v="0.42"/>
    <n v="0.42"/>
    <n v="0.13999999999999999"/>
    <n v="200.00000000000006"/>
    <n v="3"/>
  </r>
  <r>
    <s v="JFM19_Feb_Sprint"/>
    <x v="0"/>
    <s v="Bug-3715-BOT:-Unable to create profiles in BOT view"/>
    <s v="Code development"/>
    <x v="18"/>
    <n v="-61"/>
    <n v="10"/>
    <n v="10"/>
    <s v="Completed"/>
    <n v="1.4"/>
    <n v="0.13999999999999999"/>
    <n v="0.13999999999999999"/>
    <n v="0"/>
    <n v="1"/>
  </r>
  <r>
    <s v="JFM19_Feb_Sprint"/>
    <x v="0"/>
    <s v="Bug-3742-Bot:-Adding Entity fields option is not available in new runtime view(ATLAS)"/>
    <s v="Code development"/>
    <x v="18"/>
    <n v="-61"/>
    <n v="18"/>
    <n v="15"/>
    <s v="Completed"/>
    <n v="2.5199999999999996"/>
    <n v="0.16799999999999998"/>
    <n v="0.13999999999999999"/>
    <n v="20"/>
    <n v="1.2"/>
  </r>
  <r>
    <s v="JFM19_Feb_Sprint"/>
    <x v="0"/>
    <s v="User Management for ATLAS"/>
    <s v="Code development"/>
    <x v="18"/>
    <n v="-61"/>
    <n v="75"/>
    <n v="75"/>
    <s v="Completed"/>
    <n v="10.499999999999998"/>
    <n v="0.13999999999999999"/>
    <n v="0.13999999999999999"/>
    <n v="0"/>
    <n v="1"/>
  </r>
  <r>
    <s v="JFM19_Feb_Sprint"/>
    <x v="0"/>
    <s v="Bug-5585-As if valid license file is placed, it is showing message as &quot;Not a valid license or license expired&quot;"/>
    <s v="Sprint rework"/>
    <x v="18"/>
    <n v="53"/>
    <n v="3"/>
    <n v="3"/>
    <s v="Completed"/>
    <n v="0.42"/>
    <n v="0.13999999999999999"/>
    <n v="0.13999999999999999"/>
    <n v="0"/>
    <n v="1"/>
  </r>
  <r>
    <s v="JFM19_Feb_Sprint"/>
    <x v="0"/>
    <s v="Bug-5632-Smart Testing:-There are 2 profile config in Smart testing usecase, unable to delete duplicate one"/>
    <s v="Sprint rework"/>
    <x v="18"/>
    <n v="53"/>
    <n v="3"/>
    <n v="3"/>
    <s v="Completed"/>
    <n v="0.42"/>
    <n v="0.13999999999999999"/>
    <n v="0.13999999999999999"/>
    <n v="0"/>
    <n v="1"/>
  </r>
  <r>
    <s v="JFM19_Feb_Sprint"/>
    <x v="0"/>
    <s v="Bug-5673-After restarting server, all existing Usecases of kit are removed, but files in rootflows exist"/>
    <s v="Sprint rework"/>
    <x v="18"/>
    <n v="53"/>
    <n v="3"/>
    <n v="3"/>
    <s v="Completed"/>
    <n v="0.42"/>
    <n v="0.13999999999999999"/>
    <n v="0.13999999999999999"/>
    <n v="0"/>
    <n v="1"/>
  </r>
  <r>
    <s v="JFM19_Feb_Sprint"/>
    <x v="0"/>
    <s v="Bug-5687-After installation of ATLAS Installer -&gt; Login with hcl credentials -&gt; Functional area -&gt; Click on any of the application TAF/Central/ISE -&gt; Login page displays instead of Automatic login of applicaiton."/>
    <s v="Sprint rework"/>
    <x v="18"/>
    <n v="53"/>
    <n v="6"/>
    <n v="6"/>
    <s v="Completed"/>
    <n v="0.84"/>
    <n v="0.13999999999999999"/>
    <n v="0.13999999999999999"/>
    <n v="0"/>
    <n v="1"/>
  </r>
  <r>
    <s v="JFM19_Feb_Sprint"/>
    <x v="0"/>
    <s v="Bug-5695-When kit is running in trail version, in console it is showing error as license file could not find in given specified path"/>
    <s v="Sprint rework"/>
    <x v="18"/>
    <n v="53"/>
    <n v="6"/>
    <n v="6"/>
    <s v="Completed"/>
    <n v="0.84"/>
    <n v="0.13999999999999999"/>
    <n v="0.13999999999999999"/>
    <n v="0"/>
    <n v="1"/>
  </r>
  <r>
    <s v="JFM19_Feb_Sprint"/>
    <x v="0"/>
    <s v="Bug-5669-There is no document available for ATlas UI installer"/>
    <s v="Sprint rework"/>
    <x v="19"/>
    <n v="53"/>
    <n v="3"/>
    <n v="3"/>
    <s v="Completed"/>
    <n v="0.42"/>
    <n v="0.13999999999999999"/>
    <n v="0.13999999999999999"/>
    <n v="0"/>
    <n v="1"/>
  </r>
  <r>
    <s v="JFM19_Feb_Sprint"/>
    <x v="0"/>
    <s v="ATLAS 070 User guide development"/>
    <s v="Others (such as -Analysis, Design, CI)"/>
    <x v="19"/>
    <n v="-14"/>
    <n v="60"/>
    <n v="70"/>
    <s v="Completed"/>
    <n v="8.3999999999999986"/>
    <n v="0.11999999999999998"/>
    <n v="0.13999999999999999"/>
    <n v="-14.28571428571429"/>
    <n v="0.8571428571428571"/>
  </r>
  <r>
    <s v="JFM19_Feb_Sprint"/>
    <x v="0"/>
    <s v="ATLAS 070 FAQ and doc Update"/>
    <s v="Others (such as -Analysis, Design, CI)"/>
    <x v="19"/>
    <n v="-14"/>
    <n v="90"/>
    <n v="90"/>
    <s v="Completed"/>
    <n v="12.599999999999998"/>
    <n v="0.13999999999999999"/>
    <n v="0.13999999999999999"/>
    <n v="0"/>
    <n v="1"/>
  </r>
  <r>
    <s v="JFM19_Feb_Sprint"/>
    <x v="0"/>
    <s v="Bug-5032-Standard Dashboards and Visualizations are not available, these are not part of automated process"/>
    <s v="Sprint rework"/>
    <x v="2"/>
    <n v="53"/>
    <n v="0"/>
    <n v="5"/>
    <s v="Completed"/>
    <n v="0"/>
    <n v="0"/>
    <s v=""/>
    <s v=""/>
    <s v=""/>
  </r>
  <r>
    <s v="JFM19_Feb_Sprint"/>
    <x v="0"/>
    <s v="Bug-4956-Atlas workbench logo and hifun icon to open tree are overlapping with eachother"/>
    <s v="Sprint rework"/>
    <x v="16"/>
    <n v="53"/>
    <n v="3"/>
    <n v="2"/>
    <s v="Completed"/>
    <n v="0.42"/>
    <n v="0.21"/>
    <n v="0.13999999999999999"/>
    <n v="50.000000000000014"/>
    <n v="1.5"/>
  </r>
  <r>
    <s v="JFM19_Feb_Sprint"/>
    <x v="0"/>
    <s v="Bug-5031-Atlas UI:- Functional Area-Import Model&gt;&gt;Add model popup is overlapping with  sorting radio buttons of Atlas Store"/>
    <s v="Sprint rework"/>
    <x v="16"/>
    <n v="53"/>
    <n v="4"/>
    <n v="3"/>
    <s v="Completed"/>
    <n v="0.55999999999999994"/>
    <n v="0.18666666666666665"/>
    <n v="0.13999999999999999"/>
    <n v="33.333333333333329"/>
    <n v="1.3333333333333333"/>
  </r>
  <r>
    <s v="JFM19_Feb_Sprint"/>
    <x v="0"/>
    <s v="Bug-5514-Scroll bar is disappearing in Use case level history screen if we go to work log screen and come back"/>
    <s v="Sprint rework"/>
    <x v="16"/>
    <n v="53"/>
    <n v="3"/>
    <n v="3"/>
    <s v="Completed"/>
    <n v="0.42"/>
    <n v="0.13999999999999999"/>
    <n v="0.13999999999999999"/>
    <n v="0"/>
    <n v="1"/>
  </r>
  <r>
    <s v="JFM19_Feb_Sprint"/>
    <x v="0"/>
    <s v="Bug-5525-Atlas UI:-When same usecase is imported into different project and when we search for that usecase then unavailable project details are showing in search results"/>
    <s v="Sprint rework"/>
    <x v="16"/>
    <n v="53"/>
    <n v="3"/>
    <n v="3"/>
    <s v="Completed"/>
    <n v="0.42"/>
    <n v="0.13999999999999999"/>
    <n v="0.13999999999999999"/>
    <n v="0"/>
    <n v="1"/>
  </r>
  <r>
    <s v="JFM19_Feb_Sprint"/>
    <x v="0"/>
    <s v="Bug-5530-When usecase is imported from Atlas store then Atlas logo is removed from screen after usecase is downloaded"/>
    <s v="Sprint rework"/>
    <x v="16"/>
    <n v="53"/>
    <n v="4"/>
    <n v="4"/>
    <s v="Completed"/>
    <n v="0.55999999999999994"/>
    <n v="0.13999999999999999"/>
    <n v="0.13999999999999999"/>
    <n v="0"/>
    <n v="1"/>
  </r>
  <r>
    <s v="JFM19_Feb_Sprint"/>
    <x v="0"/>
    <s v="Bug-5532-ATLAS_All pages Copyright displays as 2018, it needs to be replaced with 2018 - 2019 copyright."/>
    <s v="Sprint rework"/>
    <x v="16"/>
    <n v="53"/>
    <n v="3"/>
    <n v="3"/>
    <s v="Completed"/>
    <n v="0.42"/>
    <n v="0.13999999999999999"/>
    <n v="0.13999999999999999"/>
    <n v="0"/>
    <n v="1"/>
  </r>
  <r>
    <s v="JFM19_Feb_Sprint"/>
    <x v="0"/>
    <s v="Bug-5559-Execution History:-Search option is not required for Worklog column in execution history popup"/>
    <s v="Sprint rework"/>
    <x v="16"/>
    <n v="53"/>
    <n v="3"/>
    <n v="2"/>
    <s v="Completed"/>
    <n v="0.42"/>
    <n v="0.21"/>
    <n v="0.13999999999999999"/>
    <n v="50.000000000000014"/>
    <n v="1.5"/>
  </r>
  <r>
    <s v="JFM19_Feb_Sprint"/>
    <x v="0"/>
    <s v="Bug-5560-Execution History:-Time is showing wrongly in execution history popup, it is showing 5 hours delay time for each execution record"/>
    <s v="Sprint rework"/>
    <x v="16"/>
    <n v="53"/>
    <n v="6"/>
    <n v="5"/>
    <s v="Completed"/>
    <n v="0.84"/>
    <n v="0.16799999999999998"/>
    <n v="0.13999999999999999"/>
    <n v="20"/>
    <n v="1.2"/>
  </r>
  <r>
    <s v="JFM19_Feb_Sprint"/>
    <x v="0"/>
    <s v="Bug-5584-Atlas Central&gt;&gt;Admin&gt;&gt;Manage Usecase&gt;&gt;Usecase Management&gt;&gt;Common Search boxes and sorting icons are overlapping with page elements"/>
    <s v="Sprint rework"/>
    <x v="16"/>
    <n v="53"/>
    <n v="3"/>
    <n v="3"/>
    <s v="Completed"/>
    <n v="0.42"/>
    <n v="0.13999999999999999"/>
    <n v="0.13999999999999999"/>
    <n v="0"/>
    <n v="1"/>
  </r>
  <r>
    <s v="JFM19_Feb_Sprint"/>
    <x v="0"/>
    <s v="Bug-5588-Atlas&gt;&gt;There is no tooltip available for dotted icon in Atlas of each usecase ribbion(Options)"/>
    <s v="Sprint rework"/>
    <x v="16"/>
    <n v="53"/>
    <n v="3"/>
    <n v="3"/>
    <s v="Completed"/>
    <n v="0.42"/>
    <n v="0.13999999999999999"/>
    <n v="0.13999999999999999"/>
    <n v="0"/>
    <n v="1"/>
  </r>
  <r>
    <s v="JFM19_Feb_Sprint"/>
    <x v="0"/>
    <s v="Bug-5607-Atlas&gt;&gt;Import Usecase&gt;&gt;In Nodes availability of usecase screen, there is an empty screen column available in the table"/>
    <s v="Sprint rework"/>
    <x v="16"/>
    <n v="53"/>
    <n v="3"/>
    <n v="3"/>
    <s v="Completed"/>
    <n v="0.42"/>
    <n v="0.13999999999999999"/>
    <n v="0.13999999999999999"/>
    <n v="0"/>
    <n v="1"/>
  </r>
  <r>
    <s v="JFM19_Feb_Sprint"/>
    <x v="0"/>
    <s v="Bug-5633-Atlas&gt;&gt;Nodes availability of usecase popu&gt;&gt;There is no pagination dropdown to sort records is not available, and message has to change"/>
    <s v="Sprint rework"/>
    <x v="16"/>
    <n v="53"/>
    <n v="6"/>
    <n v="4"/>
    <s v="Completed"/>
    <n v="0.84"/>
    <n v="0.21"/>
    <n v="0.13999999999999999"/>
    <n v="50.000000000000014"/>
    <n v="1.5"/>
  </r>
  <r>
    <s v="JFM19_Feb_Sprint"/>
    <x v="0"/>
    <s v="Bug-5634-Atlas&gt;&gt;Nodes availability of usecase popup&gt;&gt;Server restarted but in message showing same as 'Installed â€“ Restart Required'"/>
    <s v="Sprint rework"/>
    <x v="16"/>
    <n v="53"/>
    <n v="3"/>
    <n v="2"/>
    <s v="Completed"/>
    <n v="0.42"/>
    <n v="0.21"/>
    <n v="0.13999999999999999"/>
    <n v="50.000000000000014"/>
    <n v="1.5"/>
  </r>
  <r>
    <s v="JFM19_Feb_Sprint"/>
    <x v="0"/>
    <s v="Bug-5648-Atlas&gt;&gt;Node availability of usecase&gt;&gt;Same message is showing for unavailable nodes(Installed ï¿½ Restart Required)"/>
    <s v="Sprint rework"/>
    <x v="16"/>
    <n v="53"/>
    <n v="6"/>
    <n v="5"/>
    <s v="Completed"/>
    <n v="0.84"/>
    <n v="0.16799999999999998"/>
    <n v="0.13999999999999999"/>
    <n v="20"/>
    <n v="1.2"/>
  </r>
  <r>
    <s v="JFM19_Feb_Sprint"/>
    <x v="0"/>
    <s v="Bug-5649-Atlas&gt;&gt;Node availability of usecase&gt;&gt;When download icon is clicked then it is showing error(&quot;:&quot;Missing Fields : nodeName&quot;,&quot;status&quot;:&quot;Failed&quot;})"/>
    <s v="Sprint rework"/>
    <x v="16"/>
    <n v="53"/>
    <n v="6"/>
    <n v="5"/>
    <s v="Completed"/>
    <n v="0.84"/>
    <n v="0.16799999999999998"/>
    <n v="0.13999999999999999"/>
    <n v="20"/>
    <n v="1.2"/>
  </r>
  <r>
    <s v="JFM19_Feb_Sprint"/>
    <x v="0"/>
    <s v="Bug-5665-Atlas&gt;&gt;Usecase store&gt;&gt;Responce in showing usecase store is slow and no loader is shown"/>
    <s v="Sprint rework"/>
    <x v="16"/>
    <n v="53"/>
    <n v="3"/>
    <n v="2"/>
    <s v="Completed"/>
    <n v="0.42"/>
    <n v="0.21"/>
    <n v="0.13999999999999999"/>
    <n v="50.000000000000014"/>
    <n v="1.5"/>
  </r>
  <r>
    <s v="JFM19_Feb_Sprint"/>
    <x v="0"/>
    <s v="Bug-5668-Atlas&gt;&gt;Node availability of usecase&gt;&gt;Node name in flow and node name in table are different, node name has to be similar to node available in studio"/>
    <s v="Sprint rework"/>
    <x v="16"/>
    <n v="53"/>
    <n v="3"/>
    <n v="3"/>
    <s v="Completed"/>
    <n v="0.42"/>
    <n v="0.13999999999999999"/>
    <n v="0.13999999999999999"/>
    <n v="0"/>
    <n v="1"/>
  </r>
  <r>
    <s v="JFM19_Feb_Sprint"/>
    <x v="0"/>
    <s v="Bug-5675-Regression:When usecase is imported from Atlas store then Atlas logo is removed from screen after usecase is downloaded"/>
    <s v="Sprint rework"/>
    <x v="16"/>
    <n v="53"/>
    <n v="3"/>
    <n v="1"/>
    <s v="Completed"/>
    <n v="0.42"/>
    <n v="0.42"/>
    <n v="0.13999999999999999"/>
    <n v="200.00000000000006"/>
    <n v="3"/>
  </r>
  <r>
    <s v="JFM19_Feb_Sprint"/>
    <x v="0"/>
    <s v="Bug-5680-Execution History&gt;&gt;Selected page is not highlighted, when there are more page then user will confuse which page is selected"/>
    <s v="Sprint rework"/>
    <x v="16"/>
    <n v="53"/>
    <n v="3"/>
    <n v="2"/>
    <s v="Completed"/>
    <n v="0.42"/>
    <n v="0.21"/>
    <n v="0.13999999999999999"/>
    <n v="50.000000000000014"/>
    <n v="1.5"/>
  </r>
  <r>
    <s v="JFM19_Feb_Sprint"/>
    <x v="0"/>
    <s v="Bug-5693-If 'Node availability of usecase' popup appears then screens dependent to usecase should not popup"/>
    <s v="Sprint rework"/>
    <x v="16"/>
    <n v="53"/>
    <n v="4"/>
    <n v="4"/>
    <s v="Completed"/>
    <n v="0.55999999999999994"/>
    <n v="0.13999999999999999"/>
    <n v="0.13999999999999999"/>
    <n v="0"/>
    <n v="1"/>
  </r>
  <r>
    <s v="JFM19_Feb_Sprint"/>
    <x v="0"/>
    <s v="Bug-5737-Create new usecase -&gt; Edit usecase &amp; connect nodes and inject -&gt; Then Execute usecase -&gt; error message as &quot;DataTables warning table id=usecaseNodeVersionChildTable - Requested unknown parameter&quot;."/>
    <s v="Sprint rework"/>
    <x v="16"/>
    <n v="53"/>
    <n v="4"/>
    <n v="1"/>
    <s v="Completed"/>
    <n v="0.55999999999999994"/>
    <n v="0.55999999999999994"/>
    <n v="0.13999999999999999"/>
    <n v="300"/>
    <n v="4"/>
  </r>
  <r>
    <s v="JFM19_Feb_Sprint"/>
    <x v="0"/>
    <s v="UI support for multiple  WB and Central fefature"/>
    <s v="Code development"/>
    <x v="16"/>
    <n v="-61"/>
    <n v="50"/>
    <n v="50"/>
    <s v="Completed"/>
    <n v="7"/>
    <n v="0.14000000000000001"/>
    <n v="0.14000000000000001"/>
    <n v="0"/>
    <n v="1"/>
  </r>
  <r>
    <s v="JFM19_Feb_Sprint"/>
    <x v="0"/>
    <s v="Bug-3655-There is no need of BOT/Solution radio buttons, because there are separate pages to add BOT/Solution"/>
    <s v="Sprint rework"/>
    <x v="14"/>
    <n v="53"/>
    <n v="1"/>
    <n v="1"/>
    <s v="Completed"/>
    <n v="0.13999999999999999"/>
    <n v="0.13999999999999999"/>
    <n v="0.13999999999999999"/>
    <n v="0"/>
    <n v="1"/>
  </r>
  <r>
    <s v="JFM19_Feb_Sprint"/>
    <x v="0"/>
    <s v="Bug-3731-Atlas-UI:-There should have a search option to search required use cases  in solution tab"/>
    <s v="Sprint rework"/>
    <x v="14"/>
    <n v="53"/>
    <n v="1"/>
    <n v="1"/>
    <s v="Completed"/>
    <n v="0.13999999999999999"/>
    <n v="0.13999999999999999"/>
    <n v="0.13999999999999999"/>
    <n v="0"/>
    <n v="1"/>
  </r>
  <r>
    <s v="JFM19_Feb_Sprint"/>
    <x v="0"/>
    <s v="Bug-3872-Solution with same bot name is not allowing, it is showing as 'BOT already exist'"/>
    <s v="Sprint rework"/>
    <x v="14"/>
    <n v="53"/>
    <n v="6"/>
    <n v="6"/>
    <s v="Completed"/>
    <n v="0.84"/>
    <n v="0.13999999999999999"/>
    <n v="0.13999999999999999"/>
    <n v="0"/>
    <n v="1"/>
  </r>
  <r>
    <s v="JFM19_Feb_Sprint"/>
    <x v="0"/>
    <s v="Bug-5407-Download Metrics:-When metrics is downloaded without providing any date, then it is showing error wrongly, it should show message as no date is provided"/>
    <s v="Sprint rework"/>
    <x v="14"/>
    <n v="53"/>
    <n v="2"/>
    <n v="1"/>
    <s v="Completed"/>
    <n v="0.27999999999999997"/>
    <n v="0.27999999999999997"/>
    <n v="0.13999999999999999"/>
    <n v="100"/>
    <n v="2"/>
  </r>
  <r>
    <s v="JFM19_Feb_Sprint"/>
    <x v="0"/>
    <s v="Bug-5528-Unable to update Atlas with latest kit, it is showing message as 'Unable to access jarfile GetDiffPropKeys_Update.jar '"/>
    <s v="Sprint rework"/>
    <x v="14"/>
    <n v="53"/>
    <n v="3"/>
    <n v="1"/>
    <s v="Completed"/>
    <n v="0.42"/>
    <n v="0.42"/>
    <n v="0.13999999999999999"/>
    <n v="200.00000000000006"/>
    <n v="3"/>
  </r>
  <r>
    <s v="JFM19_Feb_Sprint"/>
    <x v="0"/>
    <s v="Testing demo system, Daily builc"/>
    <s v="Manual testing"/>
    <x v="14"/>
    <n v="49"/>
    <n v="90"/>
    <n v="85"/>
    <s v="Completed"/>
    <n v="12.600000000000001"/>
    <n v="0.14823529411764708"/>
    <n v="0.14000000000000001"/>
    <n v="5.8823529411764728"/>
    <n v="1.0588235294117647"/>
  </r>
  <r>
    <s v="JFM19_Feb_Sprint"/>
    <x v="0"/>
    <s v="Bug-5106-There is no loader available between each screen of smart test usecase, User don't know whether it is processing or not, need loader for all screens"/>
    <s v="Sprint rework"/>
    <x v="3"/>
    <n v="53"/>
    <n v="2"/>
    <n v="2"/>
    <s v="Completed"/>
    <n v="0.27999999999999997"/>
    <n v="0.13999999999999999"/>
    <n v="0.13999999999999999"/>
    <n v="0"/>
    <n v="1"/>
  </r>
  <r>
    <s v="JFM19_Feb_Sprint"/>
    <x v="0"/>
    <s v="Bug-5554-Smart testing -&gt; Manage Engagement &amp; Products -&gt; Able to create duplicate product name and creates Product ID as &quot;0&quot; in ATLAS. Where as in TAF unable to create."/>
    <s v="Sprint rework"/>
    <x v="3"/>
    <n v="53"/>
    <n v="6"/>
    <n v="6"/>
    <s v="Completed"/>
    <n v="0.84"/>
    <n v="0.13999999999999999"/>
    <n v="0.13999999999999999"/>
    <n v="0"/>
    <n v="1"/>
  </r>
  <r>
    <s v="JFM19_Feb_Sprint"/>
    <x v="0"/>
    <s v="Bug-5555-Smart testing -&gt; Manage Engagements &amp; Products -&gt; Add/Edit Product -&gt; User Permissions -&gt; New -&gt; Create a duplicate record -&gt; No Pop up message display. Same in TAF, proper error message displays."/>
    <s v="Sprint rework"/>
    <x v="3"/>
    <n v="53"/>
    <n v="6"/>
    <n v="6"/>
    <s v="Completed"/>
    <n v="0.84"/>
    <n v="0.13999999999999999"/>
    <n v="0.13999999999999999"/>
    <n v="0"/>
    <n v="1"/>
  </r>
  <r>
    <s v="JFM19_Feb_Sprint"/>
    <x v="0"/>
    <s v="Bug-5625-Smart testing -&gt; Manage Engagement &amp; Products -&gt; While creating duplicate engagement, pop up message does not display. Same works in TAF."/>
    <s v="Sprint rework"/>
    <x v="3"/>
    <n v="53"/>
    <n v="3"/>
    <n v="3"/>
    <s v="Completed"/>
    <n v="0.42"/>
    <n v="0.13999999999999999"/>
    <n v="0.13999999999999999"/>
    <n v="0"/>
    <n v="1"/>
  </r>
  <r>
    <s v="JFM19_Feb_Sprint"/>
    <x v="0"/>
    <s v="TAF service for Smart test use case upgrade for Telecom"/>
    <s v="Code development"/>
    <x v="25"/>
    <n v="-61"/>
    <n v="75"/>
    <n v="70"/>
    <s v="Completed"/>
    <n v="10.499999999999998"/>
    <n v="0.14999999999999997"/>
    <n v="0.13999999999999999"/>
    <n v="7.1428571428571299"/>
    <n v="1.0714285714285714"/>
  </r>
  <r>
    <s v="JFM19_Feb_Sprint"/>
    <x v="0"/>
    <s v="Bug-5513-Demo Usecases:-Selective Testing usecase is not showing its last page, but execution is happening. It is showing message as 'message: server didnâ€™t sent any data'"/>
    <s v="Sprint rework"/>
    <x v="25"/>
    <n v="53"/>
    <n v="3"/>
    <n v="3"/>
    <s v="Completed"/>
    <n v="0.42"/>
    <n v="0.13999999999999999"/>
    <n v="0.13999999999999999"/>
    <n v="0"/>
    <n v="1"/>
  </r>
  <r>
    <s v="JFM19_Feb_Sprint"/>
    <x v="0"/>
    <s v="TAF service for Smart test use case upgrade for Telecom- CRs implimentation"/>
    <s v="Code development"/>
    <x v="25"/>
    <n v="-61"/>
    <n v="80"/>
    <n v="80"/>
    <s v="Completed"/>
    <n v="11.2"/>
    <n v="0.13999999999999999"/>
    <n v="0.13999999999999999"/>
    <n v="0"/>
    <n v="1"/>
  </r>
  <r>
    <s v="JFM19_Feb_Sprint"/>
    <x v="0"/>
    <s v="Bug-5679-Smart testing use case -&gt; Execute -&gt; Test build -&gt; Test plan -&gt; Execute Test case -&gt; Workpackage ID &amp; job ID does not display."/>
    <s v="Sprint rework"/>
    <x v="25"/>
    <n v="53"/>
    <n v="6"/>
    <n v="3"/>
    <s v="Completed"/>
    <n v="0.84"/>
    <n v="0.27999999999999997"/>
    <n v="0.13999999999999999"/>
    <n v="100"/>
    <n v="2"/>
  </r>
  <r>
    <s v="JFM19_Feb_Sprint"/>
    <x v="0"/>
    <s v="Bug-5571-When unavailable folder is given in usecase settings, no message is shown in debug console"/>
    <s v="Sprint rework"/>
    <x v="5"/>
    <n v="53"/>
    <n v="6"/>
    <n v="6"/>
    <s v="Completed"/>
    <n v="0.84"/>
    <n v="0.13999999999999999"/>
    <n v="0.13999999999999999"/>
    <n v="0"/>
    <n v="1"/>
  </r>
  <r>
    <s v="JFM19_Feb_Sprint"/>
    <x v="0"/>
    <s v="Bug-5768-Facing issue with get-excel-data-using-sql node in ATLAS"/>
    <s v="Sprint rework"/>
    <x v="5"/>
    <n v="53"/>
    <n v="4"/>
    <n v="4"/>
    <s v="Completed"/>
    <n v="0.55999999999999994"/>
    <n v="0.13999999999999999"/>
    <n v="0.13999999999999999"/>
    <n v="0"/>
    <n v="1"/>
  </r>
  <r>
    <s v="JFM19_Feb_Sprint"/>
    <x v="0"/>
    <s v="Support  PS team on General use cases"/>
    <s v="Others (such as -Analysis, Design, CI)"/>
    <x v="5"/>
    <n v="-14"/>
    <n v="90"/>
    <n v="100"/>
    <s v="Completed"/>
    <n v="12.599999999999998"/>
    <n v="0.12599999999999997"/>
    <n v="0.13999999999999999"/>
    <n v="-10.000000000000011"/>
    <n v="0.89999999999999991"/>
  </r>
  <r>
    <s v="JFM19_Feb_Sprint"/>
    <x v="0"/>
    <s v="Bug-5508-Node -&gt; &quot;insert image in word poi&quot; -&gt; Providing text to replace as content with special character, failed message display and automatic file is not generated."/>
    <s v="Sprint rework"/>
    <x v="9"/>
    <n v="53"/>
    <n v="3"/>
    <n v="3"/>
    <s v="Completed"/>
    <n v="0.42"/>
    <n v="0.13999999999999999"/>
    <n v="0.13999999999999999"/>
    <n v="0"/>
    <n v="1"/>
  </r>
  <r>
    <s v="JFM19_Feb_Sprint"/>
    <x v="0"/>
    <s v="Bug-5589-Comparison Viewer Use case-&gt;Images -&gt; Upload .war file, displays message as &quot;Please Wait&quot; and no response. Node red server stopped automatically. Error message:FATAL ERROR: invalid table size Allocation failed - JavaScript heap out of memory"/>
    <s v="Sprint rework"/>
    <x v="9"/>
    <n v="53"/>
    <n v="6"/>
    <n v="4"/>
    <s v="Completed"/>
    <n v="0.84"/>
    <n v="0.21"/>
    <n v="0.13999999999999999"/>
    <n v="50.000000000000014"/>
    <n v="1.5"/>
  </r>
  <r>
    <s v="JFM19_Feb_Sprint"/>
    <x v="0"/>
    <s v="Bug-5596-Comparison Viewer Use case -&gt; Images -&gt; Able to upload files extension with .msg, .jar, .java, .msi, .gif. should not allow to Upload."/>
    <s v="Sprint rework"/>
    <x v="9"/>
    <n v="53"/>
    <n v="3"/>
    <n v="2"/>
    <s v="Completed"/>
    <n v="0.42"/>
    <n v="0.21"/>
    <n v="0.13999999999999999"/>
    <n v="50.000000000000014"/>
    <n v="1.5"/>
  </r>
  <r>
    <s v="JFM19_Feb_Sprint"/>
    <x v="0"/>
    <s v="Bug-5659-Import Comparison Viewer Use case -&gt; Upload image in reference -&gt; Then upload image in modified images -&gt; Image does not gets uploaded."/>
    <s v="Sprint rework"/>
    <x v="9"/>
    <n v="53"/>
    <n v="3"/>
    <n v="2"/>
    <s v="Completed"/>
    <n v="0.42"/>
    <n v="0.21"/>
    <n v="0.13999999999999999"/>
    <n v="50.000000000000014"/>
    <n v="1.5"/>
  </r>
  <r>
    <s v="JFM19_Feb_Sprint"/>
    <x v="0"/>
    <s v="Bug-5515-Execution BY options is showing data wrongly, for â€˜Welcomeâ€™ usecase â€˜executed byâ€™ is showing as â€˜AtlasSchedularâ€™ as if it is executed manualy"/>
    <s v="Sprint rework"/>
    <x v="24"/>
    <n v="53"/>
    <n v="6"/>
    <n v="4"/>
    <s v="Completed"/>
    <n v="0.84"/>
    <n v="0.21"/>
    <n v="0.13999999999999999"/>
    <n v="50.000000000000014"/>
    <n v="1.5"/>
  </r>
  <r>
    <s v="JFM19_Feb_Sprint"/>
    <x v="0"/>
    <s v="Bug-5523-ATLAS : Node Store support for nodes with external lib dependencies"/>
    <s v="Code development"/>
    <x v="24"/>
    <n v="-61"/>
    <n v="36"/>
    <n v="40"/>
    <s v="Completed"/>
    <n v="5.0399999999999991"/>
    <n v="0.12599999999999997"/>
    <n v="0.13999999999999999"/>
    <n v="-10.000000000000011"/>
    <n v="0.89999999999999991"/>
  </r>
  <r>
    <s v="JFM19_Feb_Sprint"/>
    <x v="0"/>
    <s v="Search support for use case info for use case"/>
    <s v="Code development"/>
    <x v="24"/>
    <n v="-61"/>
    <n v="130"/>
    <n v="130"/>
    <s v="Completed"/>
    <n v="18.2"/>
    <n v="0.13999999999999999"/>
    <n v="0.13999999999999999"/>
    <n v="0"/>
    <n v="1"/>
  </r>
  <r>
    <s v="JFM19_Feb_Sprint"/>
    <x v="0"/>
    <s v="Bug-5619-While consuming the usecase, as if the Runtime GUID is valid it is showing error as 'Runtime GUID is not validâ€™'"/>
    <s v="Sprint rework"/>
    <x v="24"/>
    <n v="53"/>
    <n v="3"/>
    <n v="4"/>
    <s v="Completed"/>
    <n v="0.42"/>
    <n v="0.105"/>
    <n v="0.13999999999999999"/>
    <n v="-24.999999999999993"/>
    <n v="0.75"/>
  </r>
  <r>
    <s v="JFM19_Feb_Sprint"/>
    <x v="0"/>
    <s v="Bug-5664-Atlas Node Store&gt;&gt;While consuming node, node version is not showing any version number, it is inconsistent"/>
    <s v="Sprint rework"/>
    <x v="24"/>
    <n v="53"/>
    <n v="3"/>
    <n v="3"/>
    <s v="Completed"/>
    <n v="0.42"/>
    <n v="0.13999999999999999"/>
    <n v="0.13999999999999999"/>
    <n v="0"/>
    <n v="1"/>
  </r>
  <r>
    <s v="JFM19_Feb_Sprint"/>
    <x v="0"/>
    <s v="Bug-5666-Central is accessible but while consuming usecase, it is showing message as 'Server is not accessible'- this is inconsistent"/>
    <s v="Sprint rework"/>
    <x v="24"/>
    <n v="53"/>
    <n v="3"/>
    <n v="3"/>
    <s v="Completed"/>
    <n v="0.42"/>
    <n v="0.13999999999999999"/>
    <n v="0.13999999999999999"/>
    <n v="0"/>
    <n v="1"/>
  </r>
  <r>
    <s v="JFM19_Feb_Sprint"/>
    <x v="0"/>
    <s v="Bug-5509-Restarting ATLAS Framework, error message is displayed as &quot;java.io.FileNotFoundException: D:\Server-Logs\iLCM.log&quot; thou there is no D drive persist in the system."/>
    <s v="Sprint rework"/>
    <x v="2"/>
    <n v="53"/>
    <n v="3"/>
    <n v="3"/>
    <s v="Completed"/>
    <n v="0.42"/>
    <n v="0.13999999999999999"/>
    <n v="0.13999999999999999"/>
    <n v="0"/>
    <n v="1"/>
  </r>
  <r>
    <s v="JFM19_Feb_Sprint"/>
    <x v="0"/>
    <s v="Bug-5552-Installation:-In 226 GIT machine, While upgrading Atlas through single kit &quot;Unable to access jarfile GetDiffPropKeys_Update.jar&quot; is shown in console. Multiple java paths are not configured in environment variables"/>
    <s v="Sprint rework"/>
    <x v="2"/>
    <n v="53"/>
    <n v="6"/>
    <n v="6"/>
    <s v="Completed"/>
    <n v="0.84"/>
    <n v="0.13999999999999999"/>
    <n v="0.13999999999999999"/>
    <n v="0"/>
    <n v="1"/>
  </r>
  <r>
    <s v="JFM19_Feb_Sprint"/>
    <x v="0"/>
    <s v="Bug-5590-As if the kit is started in normal mode, it is showing message as 'Admin permissions confirmedâ€™ and starting all components"/>
    <s v="Sprint rework"/>
    <x v="2"/>
    <n v="53"/>
    <n v="3"/>
    <n v="3"/>
    <s v="Completed"/>
    <n v="0.42"/>
    <n v="0.13999999999999999"/>
    <n v="0.13999999999999999"/>
    <n v="0"/>
    <n v="1"/>
  </r>
  <r>
    <s v="JFM19_Feb_Sprint"/>
    <x v="0"/>
    <s v="Bug-5591-JDK was not declared in environment variables but while installation process, it is not verifying JDK. No alert was shown regarding JDK"/>
    <s v="Sprint rework"/>
    <x v="2"/>
    <n v="53"/>
    <n v="6"/>
    <n v="3"/>
    <s v="Completed"/>
    <n v="0.84"/>
    <n v="0.27999999999999997"/>
    <n v="0.13999999999999999"/>
    <n v="100"/>
    <n v="2"/>
  </r>
  <r>
    <s v="JFM19_Feb_Sprint"/>
    <x v="0"/>
    <s v="Bug-5592-Uninstall is not happening automatically if any prerequisite evaluation is failed, and log file is not creating where all reasons of failures are listed."/>
    <s v="Sprint rework"/>
    <x v="2"/>
    <n v="53"/>
    <n v="6"/>
    <n v="6"/>
    <s v="Completed"/>
    <n v="0.84"/>
    <n v="0.13999999999999999"/>
    <n v="0.13999999999999999"/>
    <n v="0"/>
    <n v="1"/>
  </r>
  <r>
    <s v="JFM19_Feb_Sprint"/>
    <x v="0"/>
    <s v="Bug-5593-Installation is not completed, but it is showing message as completed(Installation fails and components are stopped with error)"/>
    <s v="Sprint rework"/>
    <x v="2"/>
    <n v="53"/>
    <n v="3"/>
    <n v="3"/>
    <s v="Completed"/>
    <n v="0.42"/>
    <n v="0.13999999999999999"/>
    <n v="0.13999999999999999"/>
    <n v="0"/>
    <n v="1"/>
  </r>
  <r>
    <s v="JFM19_Feb_Sprint"/>
    <x v="0"/>
    <s v="Bug-5594-If no disk space is available then it is not terminating the extraction, it has to terminate with an alert, but error is shown in alert about disk space in middle of extraction and asking user to deny the process"/>
    <s v="Sprint rework"/>
    <x v="2"/>
    <n v="53"/>
    <n v="3"/>
    <n v="3"/>
    <s v="Completed"/>
    <n v="0.42"/>
    <n v="0.13999999999999999"/>
    <n v="0.13999999999999999"/>
    <n v="0"/>
    <n v="1"/>
  </r>
  <r>
    <s v="JFM19_Feb_Sprint"/>
    <x v="0"/>
    <s v="Bug-5608-Atlas Central is not starting automatically, when Tomcat is started through single kit"/>
    <s v="Sprint rework"/>
    <x v="2"/>
    <n v="53"/>
    <n v="3"/>
    <n v="3"/>
    <s v="Completed"/>
    <n v="0.42"/>
    <n v="0.13999999999999999"/>
    <n v="0.13999999999999999"/>
    <n v="0"/>
    <n v="1"/>
  </r>
  <r>
    <s v="JFM19_Feb_Sprint"/>
    <x v="0"/>
    <s v="Bug-5611-Install&gt;&gt;Unable to update .json files, while updating json files are not modifying as expected"/>
    <s v="Sprint rework"/>
    <x v="2"/>
    <n v="53"/>
    <n v="3"/>
    <n v="3"/>
    <s v="Completed"/>
    <n v="0.42"/>
    <n v="0.13999999999999999"/>
    <n v="0.13999999999999999"/>
    <n v="0"/>
    <n v="1"/>
  </r>
  <r>
    <s v="JFM19_Feb_Sprint"/>
    <x v="0"/>
    <s v="Bug-5614-Install&gt;&gt;Unable to verify postgres database credentials when postgres is installed in D drive"/>
    <s v="Sprint rework"/>
    <x v="2"/>
    <n v="53"/>
    <n v="6"/>
    <n v="3"/>
    <s v="Completed"/>
    <n v="0.84"/>
    <n v="0.27999999999999997"/>
    <n v="0.13999999999999999"/>
    <n v="100"/>
    <n v="2"/>
  </r>
  <r>
    <s v="JFM19_Feb_Sprint"/>
    <x v="0"/>
    <s v="Bug-5620-There is no ratting option available for usecase which consumed from usecase store"/>
    <s v="Sprint rework"/>
    <x v="2"/>
    <n v="53"/>
    <n v="6"/>
    <n v="3"/>
    <s v="Completed"/>
    <n v="0.84"/>
    <n v="0.27999999999999997"/>
    <n v="0.13999999999999999"/>
    <n v="100"/>
    <n v="2"/>
  </r>
  <r>
    <s v="JFM19_Feb_Sprint"/>
    <x v="0"/>
    <s v="Bug-5682-As if the services are stopped, installer is rolling back with an error as 'Ports 8081, 8088 are in USE'"/>
    <s v="Sprint rework"/>
    <x v="2"/>
    <n v="53"/>
    <n v="6"/>
    <n v="3"/>
    <s v="Completed"/>
    <n v="0.84"/>
    <n v="0.27999999999999997"/>
    <n v="0.13999999999999999"/>
    <n v="100"/>
    <n v="2"/>
  </r>
  <r>
    <s v="JFM19_Feb_Sprint"/>
    <x v="0"/>
    <s v="Bug-5688-Installer&gt;&gt;File version details for installer is showing as '0.0.0.0'"/>
    <s v="Sprint rework"/>
    <x v="2"/>
    <n v="53"/>
    <n v="3"/>
    <n v="3"/>
    <s v="Completed"/>
    <n v="0.42"/>
    <n v="0.13999999999999999"/>
    <n v="0.13999999999999999"/>
    <n v="0"/>
    <n v="1"/>
  </r>
  <r>
    <s v="JFM19_Feb_Sprint"/>
    <x v="0"/>
    <s v="Bug-5689-Atlas Framework&gt;&gt;Version file&gt;&gt; In verison file, version details are showing as 'ATLAS Alpha Version 0.1'"/>
    <s v="Sprint rework"/>
    <x v="2"/>
    <n v="53"/>
    <n v="6"/>
    <n v="3"/>
    <s v="Completed"/>
    <n v="0.84"/>
    <n v="0.27999999999999997"/>
    <n v="0.13999999999999999"/>
    <n v="100"/>
    <n v="2"/>
  </r>
  <r>
    <s v="JFM19_Feb_Sprint"/>
    <x v="0"/>
    <s v="Bug-5690-Installer&gt;&gt;when unsupported java file is available in machine, while running installer it is showing irrelavent message"/>
    <s v="Sprint rework"/>
    <x v="2"/>
    <n v="53"/>
    <n v="4"/>
    <n v="3"/>
    <s v="Completed"/>
    <n v="0.55999999999999994"/>
    <n v="0.18666666666666665"/>
    <n v="0.13999999999999999"/>
    <n v="33.333333333333329"/>
    <n v="1.3333333333333333"/>
  </r>
  <r>
    <s v="JFM19_Feb_Sprint"/>
    <x v="0"/>
    <s v="Bug-5691-If prerequisites are not available in machine, then its validation is shown after kit extraction, but it has to show before the installation process"/>
    <s v="Sprint rework"/>
    <x v="2"/>
    <n v="53"/>
    <n v="3"/>
    <n v="3"/>
    <s v="Completed"/>
    <n v="0.42"/>
    <n v="0.13999999999999999"/>
    <n v="0.13999999999999999"/>
    <n v="0"/>
    <n v="1"/>
  </r>
  <r>
    <s v="JFM19_Feb_Sprint"/>
    <x v="0"/>
    <s v="Bug-5703-Installer&gt;&gt;In installation process, postgres database configuration is failling, which leads to rolling back of installer"/>
    <s v="Sprint rework"/>
    <x v="2"/>
    <n v="53"/>
    <n v="6"/>
    <n v="3"/>
    <s v="Completed"/>
    <n v="0.84"/>
    <n v="0.27999999999999997"/>
    <n v="0.13999999999999999"/>
    <n v="100"/>
    <n v="2"/>
  </r>
  <r>
    <s v="JFM19_Feb_Sprint"/>
    <x v="0"/>
    <s v="Bug-5707-Installer&gt;&gt; When uninstalling, it is not removed all extracted files and showing message as 'Some elements cannot be removed, these can be removed maually'"/>
    <s v="Sprint rework"/>
    <x v="2"/>
    <n v="53"/>
    <n v="6"/>
    <n v="3"/>
    <s v="Completed"/>
    <n v="0.84"/>
    <n v="0.27999999999999997"/>
    <n v="0.13999999999999999"/>
    <n v="100"/>
    <n v="2"/>
  </r>
  <r>
    <s v="JFM19_Feb_Sprint"/>
    <x v="0"/>
    <s v="Bug-5708-Usability issue&gt;&gt;Installer&gt;&gt;In process of installation user has to provide postgres credentials, for password field it is as showing as empty, where user cannot get any info regarding how many characters he entered"/>
    <s v="Sprint rework"/>
    <x v="2"/>
    <n v="53"/>
    <n v="0"/>
    <n v="5"/>
    <s v="Completed"/>
    <n v="0"/>
    <n v="0"/>
    <s v=""/>
    <s v=""/>
    <s v=""/>
  </r>
  <r>
    <s v="JFM19_Feb_Sprint"/>
    <x v="0"/>
    <s v="Bug-5710-Installer&gt;&gt;After uninstall of installer, in Others folder there is file created with name 'null'"/>
    <s v="Sprint rework"/>
    <x v="17"/>
    <n v="53"/>
    <n v="4"/>
    <n v="4"/>
    <s v="Completed"/>
    <n v="0.55999999999999994"/>
    <n v="0.13999999999999999"/>
    <n v="0.13999999999999999"/>
    <n v="0"/>
    <n v="1"/>
  </r>
  <r>
    <s v="JFM19_Feb_Sprint"/>
    <x v="0"/>
    <s v="Bug-5711-Installer&gt;&gt;In prerequisite window, alignment of ports and application names are misaligned forElastic Search"/>
    <s v="Sprint rework"/>
    <x v="17"/>
    <n v="53"/>
    <n v="4"/>
    <n v="4"/>
    <s v="Completed"/>
    <n v="0.55999999999999994"/>
    <n v="0.13999999999999999"/>
    <n v="0.13999999999999999"/>
    <n v="0"/>
    <n v="1"/>
  </r>
  <r>
    <s v="JFM19_Feb_Sprint"/>
    <x v="0"/>
    <s v="Bug-5712-Installer&gt;&gt;As if higher version of java is available, while running installer it is showing error as 'Install supported version of java and declare them in environment variables'"/>
    <s v="Sprint rework"/>
    <x v="17"/>
    <n v="53"/>
    <n v="5"/>
    <n v="5"/>
    <s v="Completed"/>
    <n v="0.7"/>
    <n v="0.13999999999999999"/>
    <n v="0.13999999999999999"/>
    <n v="0"/>
    <n v="1"/>
  </r>
  <r>
    <s v="JFM19_Feb_Sprint"/>
    <x v="0"/>
    <s v="Bug-5723-ATLAS Installer_Local System -&gt; Import use case -&gt; Execute any of the TAF use case -&gt; Error message as &quot;Registered user name is missing. It is mandatory&quot;."/>
    <s v="Sprint rework"/>
    <x v="17"/>
    <n v="53"/>
    <n v="3"/>
    <n v="3"/>
    <s v="Completed"/>
    <n v="0.42"/>
    <n v="0.13999999999999999"/>
    <n v="0.13999999999999999"/>
    <n v="0"/>
    <n v="1"/>
  </r>
  <r>
    <s v="JFM19_Feb_Sprint"/>
    <x v="0"/>
    <s v="Bug-5728-Installer&gt;&gt;During installation process Tomcat is not starting, it is showing message as 'Starting Atlas Tomcat services'"/>
    <s v="Sprint rework"/>
    <x v="17"/>
    <n v="53"/>
    <n v="5"/>
    <n v="5"/>
    <s v="Completed"/>
    <n v="0.7"/>
    <n v="0.13999999999999999"/>
    <n v="0.13999999999999999"/>
    <n v="0"/>
    <n v="1"/>
  </r>
  <r>
    <s v="JFM19_Feb_Sprint"/>
    <x v="0"/>
    <s v="Bug-5729-Installer&gt;&gt;During installation process, same message is showing multiple times(The system cannot find the path specified)"/>
    <s v="Sprint rework"/>
    <x v="17"/>
    <n v="53"/>
    <n v="4"/>
    <n v="3"/>
    <s v="Completed"/>
    <n v="0.55999999999999994"/>
    <n v="0.18666666666666665"/>
    <n v="0.13999999999999999"/>
    <n v="33.333333333333329"/>
    <n v="1.3333333333333333"/>
  </r>
  <r>
    <s v="JFM19_Feb_Sprint"/>
    <x v="0"/>
    <s v="Bug-4261-In User login, Use case metrics is showing wrongly-Usecases and Usecase Sumamry details are not matching"/>
    <s v="Sprint rework"/>
    <x v="22"/>
    <n v="53"/>
    <n v="2"/>
    <n v="2"/>
    <s v="Completed"/>
    <n v="0.27999999999999997"/>
    <n v="0.13999999999999999"/>
    <n v="0.13999999999999999"/>
    <n v="0"/>
    <n v="1"/>
  </r>
  <r>
    <s v="JFM19_Feb_Sprint"/>
    <x v="0"/>
    <s v="Bug-4795-Atlas Central:- There is no delete option in Runtime table, to delete unwanted stale data of runtime details delete is required"/>
    <s v="Sprint rework"/>
    <x v="22"/>
    <n v="53"/>
    <n v="5"/>
    <n v="5"/>
    <s v="Completed"/>
    <n v="0.7"/>
    <n v="0.13999999999999999"/>
    <n v="0.13999999999999999"/>
    <n v="0"/>
    <n v="1"/>
  </r>
  <r>
    <s v="JFM19_Feb_Sprint"/>
    <x v="0"/>
    <s v="Bug-4848-Atlas Central:- There is no delete option in Runtime table, to delete unwanted stale data of runtime details delete is required"/>
    <s v="Sprint rework"/>
    <x v="22"/>
    <n v="53"/>
    <n v="5"/>
    <n v="5"/>
    <s v="Completed"/>
    <n v="0.7"/>
    <n v="0.13999999999999999"/>
    <n v="0.13999999999999999"/>
    <n v="0"/>
    <n v="1"/>
  </r>
  <r>
    <s v="JFM19_Feb_Sprint"/>
    <x v="0"/>
    <s v="Bug-5406-Atlas Central:-Manadatory fields(Version, Keywords) are not showing with indicator, but when we save without them it is showing validation message as ''"/>
    <s v="Sprint rework"/>
    <x v="22"/>
    <n v="53"/>
    <n v="2"/>
    <n v="2"/>
    <s v="Completed"/>
    <n v="0.27999999999999997"/>
    <n v="0.13999999999999999"/>
    <n v="0.13999999999999999"/>
    <n v="0"/>
    <n v="1"/>
  </r>
  <r>
    <s v="JFM19_Feb_Sprint"/>
    <x v="0"/>
    <s v="Bug-5524-Atlas Central:When project is removed from project table then automatic addition of project is not happening in Central when consuming usecase from Atlas"/>
    <s v="Sprint rework"/>
    <x v="22"/>
    <n v="53"/>
    <n v="6"/>
    <n v="4"/>
    <s v="Completed"/>
    <n v="0.84"/>
    <n v="0.21"/>
    <n v="0.13999999999999999"/>
    <n v="50.000000000000014"/>
    <n v="1.5"/>
  </r>
  <r>
    <s v="JFM19_Feb_Sprint"/>
    <x v="0"/>
    <s v="Bug-5526-Dahboards-No dashboards are showing in user login, empty screen is shown in user login"/>
    <s v="Sprint rework"/>
    <x v="22"/>
    <n v="53"/>
    <n v="3"/>
    <n v="3"/>
    <s v="Completed"/>
    <n v="0.42"/>
    <n v="0.13999999999999999"/>
    <n v="0.13999999999999999"/>
    <n v="0"/>
    <n v="1"/>
  </r>
  <r>
    <s v="JFM19_Feb_Sprint"/>
    <x v="0"/>
    <s v="Bug-5556-When usecase store is accessed with unavailable project of AtlasCentral, then no validation message is shown and it was allowing to import usecase from store"/>
    <s v="Sprint rework"/>
    <x v="22"/>
    <n v="53"/>
    <n v="5"/>
    <n v="5"/>
    <s v="Completed"/>
    <n v="0.7"/>
    <n v="0.13999999999999999"/>
    <n v="0.13999999999999999"/>
    <n v="0"/>
    <n v="1"/>
  </r>
  <r>
    <s v="JFM19_Feb_Sprint"/>
    <x v="0"/>
    <s v="Bug-5561-RunRate Table:-There is no loader available for Runrate table"/>
    <s v="Sprint rework"/>
    <x v="22"/>
    <n v="53"/>
    <n v="3"/>
    <n v="3"/>
    <s v="Completed"/>
    <n v="0.42"/>
    <n v="0.13999999999999999"/>
    <n v="0.13999999999999999"/>
    <n v="0"/>
    <n v="1"/>
  </r>
  <r>
    <s v="JFM19_Feb_Sprint"/>
    <x v="0"/>
    <s v="Bug-5562-Runrate:-Year/ Month  filters are not working, it is showing features dates and no validation is shown when feature dates are selected"/>
    <s v="Sprint rework"/>
    <x v="22"/>
    <n v="53"/>
    <n v="5"/>
    <n v="5"/>
    <s v="Completed"/>
    <n v="0.7"/>
    <n v="0.13999999999999999"/>
    <n v="0.13999999999999999"/>
    <n v="0"/>
    <n v="1"/>
  </r>
  <r>
    <s v="JFM19_Feb_Sprint"/>
    <x v="0"/>
    <s v="Bug-5583-Admin&gt;&gt;Manage Usecases&gt;&gt;Versions&gt;&gt;Usecase created and published by user and in central it is showing as Admin"/>
    <s v="Sprint rework"/>
    <x v="22"/>
    <n v="53"/>
    <n v="3"/>
    <n v="3"/>
    <s v="Completed"/>
    <n v="0.42"/>
    <n v="0.13999999999999999"/>
    <n v="0.13999999999999999"/>
    <n v="0"/>
    <n v="1"/>
  </r>
  <r>
    <s v="JFM19_Feb_Sprint"/>
    <x v="0"/>
    <s v="Bug-5587-Central&gt;&gt;Admin&gt;&gt;Online Metrics Management&gt;&gt;There is no loader shown while page is loading, when there is huge data page is shown as blank and after sometime page is rendering the data"/>
    <s v="Sprint rework"/>
    <x v="22"/>
    <n v="53"/>
    <n v="5"/>
    <n v="5"/>
    <s v="Completed"/>
    <n v="0.7"/>
    <n v="0.13999999999999999"/>
    <n v="0.13999999999999999"/>
    <n v="0"/>
    <n v="1"/>
  </r>
  <r>
    <s v="JFM19_Feb_Sprint"/>
    <x v="0"/>
    <s v="Bug-5603-Regression:Unable to import usecase from usecase store to Atlas, it is showing message as 'Runtime GUID is not valid' but valid GUID is already available in central"/>
    <s v="Sprint rework"/>
    <x v="22"/>
    <n v="53"/>
    <n v="3"/>
    <n v="3"/>
    <s v="Completed"/>
    <n v="0.42"/>
    <n v="0.13999999999999999"/>
    <n v="0.13999999999999999"/>
    <n v="0"/>
    <n v="1"/>
  </r>
  <r>
    <s v="JFM19_Feb_Sprint"/>
    <x v="0"/>
    <s v="Bug-5604-Admin&gt;&gt;Manage Projects&gt;&gt;There is unwanted Help icon over the project table"/>
    <s v="Sprint rework"/>
    <x v="22"/>
    <n v="53"/>
    <n v="1"/>
    <n v="1"/>
    <s v="Completed"/>
    <n v="0.13999999999999999"/>
    <n v="0.13999999999999999"/>
    <n v="0.13999999999999999"/>
    <n v="0"/>
    <n v="1"/>
  </r>
  <r>
    <s v="JFM19_Feb_Sprint"/>
    <x v="0"/>
    <s v="Bug-5644-Atlas&gt;&gt;Rating&gt;&gt;Unable to give rating for usecase, it is showing error as 'Something went wrong'"/>
    <s v="Sprint rework"/>
    <x v="22"/>
    <n v="53"/>
    <n v="2"/>
    <n v="2"/>
    <s v="Completed"/>
    <n v="0.27999999999999997"/>
    <n v="0.13999999999999999"/>
    <n v="0.13999999999999999"/>
    <n v="0"/>
    <n v="1"/>
  </r>
  <r>
    <s v="JFM19_Feb_Sprint"/>
    <x v="0"/>
    <s v="Bug-5647-Atlas&gt;&gt;Consume Usecase&gt;&gt;While consuming version dropdown is showing as 32, and it is showing error when we proceed further"/>
    <s v="Sprint rework"/>
    <x v="22"/>
    <n v="53"/>
    <n v="14"/>
    <n v="15"/>
    <s v="Completed"/>
    <n v="1.9600000000000002"/>
    <n v="0.13066666666666668"/>
    <n v="0.14000000000000001"/>
    <n v="-6.6666666666666652"/>
    <n v="0.93333333333333335"/>
  </r>
  <r>
    <s v="JFM19_Feb_Sprint"/>
    <x v="0"/>
    <s v="Bug-5676-In instllation, one of AtlasCentral log files are created with name as 'iLCM'"/>
    <s v="Sprint rework"/>
    <x v="22"/>
    <n v="53"/>
    <n v="1"/>
    <n v="1"/>
    <s v="Completed"/>
    <n v="0.13999999999999999"/>
    <n v="0.13999999999999999"/>
    <n v="0.13999999999999999"/>
    <n v="0"/>
    <n v="1"/>
  </r>
  <r>
    <s v="JFM19_Feb_Sprint"/>
    <x v="0"/>
    <s v="Bug-5667-Message in Common serach box is not showing message fully in it"/>
    <s v="Sprint rework"/>
    <x v="22"/>
    <n v="53"/>
    <n v="3"/>
    <n v="3"/>
    <s v="Completed"/>
    <n v="0.42"/>
    <n v="0.13999999999999999"/>
    <n v="0.13999999999999999"/>
    <n v="0"/>
    <n v="1"/>
  </r>
  <r>
    <s v="JFM19_Feb_Sprint"/>
    <x v="0"/>
    <s v="Inmpilentation of Star rating for use cases"/>
    <s v="Code development"/>
    <x v="22"/>
    <n v="-61"/>
    <n v="90"/>
    <n v="90"/>
    <s v="Completed"/>
    <n v="12.6"/>
    <n v="0.13999999999999999"/>
    <n v="0.13999999999999999"/>
    <n v="0"/>
    <n v="1"/>
  </r>
  <r>
    <s v="JFM19_Feb_Sprint"/>
    <x v="0"/>
    <s v="Bug-5516-Duplicate records are showing for each execution 'Execution', 'Execution By' and 'Result' is showing"/>
    <s v="Sprint rework"/>
    <x v="23"/>
    <n v="53"/>
    <n v="3"/>
    <n v="3"/>
    <s v="Completed"/>
    <n v="0.42"/>
    <n v="0.13999999999999999"/>
    <n v="0.13999999999999999"/>
    <n v="0"/>
    <n v="1"/>
  </r>
  <r>
    <s v="JFM19_Feb_Sprint"/>
    <x v="0"/>
    <s v="Bug-5518-Execution ID is showing wrongly in 'Execution History' table and 'Worklog' popup"/>
    <s v="Sprint rework"/>
    <x v="23"/>
    <n v="53"/>
    <n v="2"/>
    <n v="1"/>
    <s v="Completed"/>
    <n v="0.27999999999999997"/>
    <n v="0.27999999999999997"/>
    <n v="0.13999999999999999"/>
    <n v="100"/>
    <n v="2"/>
  </r>
  <r>
    <s v="JFM19_Feb_Sprint"/>
    <x v="0"/>
    <s v="Bug-5519-Execution History- When worklog is opened couple of times then, column alignment is misplaces with column header"/>
    <s v="Sprint rework"/>
    <x v="23"/>
    <n v="53"/>
    <n v="6"/>
    <n v="4"/>
    <s v="Completed"/>
    <n v="0.84"/>
    <n v="0.21"/>
    <n v="0.13999999999999999"/>
    <n v="50.000000000000014"/>
    <n v="1.5"/>
  </r>
  <r>
    <s v="JFM19_Feb_Sprint"/>
    <x v="0"/>
    <s v="Bug-5531-Execution History-â€˜column visibilityâ€™-Effort Per transaction is not showing its full name in its box radius"/>
    <s v="Sprint rework"/>
    <x v="23"/>
    <n v="53"/>
    <n v="6"/>
    <n v="6"/>
    <s v="Completed"/>
    <n v="0.84"/>
    <n v="0.13999999999999999"/>
    <n v="0.13999999999999999"/>
    <n v="0"/>
    <n v="1"/>
  </r>
  <r>
    <s v="JFM19_Feb_Sprint"/>
    <x v="0"/>
    <s v="Bug-5557-Execution History:-There is no loader icon available when Execution History is loading with more records, it is showing blank header and then it is showing records when there are more records"/>
    <s v="Sprint rework"/>
    <x v="23"/>
    <n v="53"/>
    <n v="6"/>
    <n v="6"/>
    <s v="Completed"/>
    <n v="0.84"/>
    <n v="0.13999999999999999"/>
    <n v="0.13999999999999999"/>
    <n v="0"/>
    <n v="1"/>
  </r>
  <r>
    <s v="JFM19_Feb_Sprint"/>
    <x v="0"/>
    <s v="Bug-5558-Execution History:-When worklog file is opened at page 4, and when it is closed then page is launching at first page, it is not retaining at current page"/>
    <s v="Sprint rework"/>
    <x v="23"/>
    <n v="53"/>
    <n v="4"/>
    <n v="3"/>
    <s v="Completed"/>
    <n v="0.55999999999999994"/>
    <n v="0.18666666666666665"/>
    <n v="0.13999999999999999"/>
    <n v="33.333333333333329"/>
    <n v="1.3333333333333333"/>
  </r>
  <r>
    <s v="JFM19_Feb_Sprint"/>
    <x v="0"/>
    <s v="Bug-5576-After importing again and renaming it â€“ this time usecase version dropdown shows 1 - 32 version list to select"/>
    <s v="Sprint rework"/>
    <x v="23"/>
    <n v="53"/>
    <n v="3"/>
    <n v="3"/>
    <s v="Completed"/>
    <n v="0.42"/>
    <n v="0.13999999999999999"/>
    <n v="0.13999999999999999"/>
    <n v="0"/>
    <n v="1"/>
  </r>
  <r>
    <s v="JFM19_Feb_Sprint"/>
    <x v="0"/>
    <s v="Bug-5628-Atlas Usecase store&gt;&gt; sort by rating&gt;&gt;Highest rating usecases are showing in top of list"/>
    <s v="Sprint rework"/>
    <x v="23"/>
    <n v="53"/>
    <n v="6"/>
    <n v="4"/>
    <s v="Completed"/>
    <n v="0.84"/>
    <n v="0.21"/>
    <n v="0.13999999999999999"/>
    <n v="50.000000000000014"/>
    <n v="1.5"/>
  </r>
  <r>
    <s v="JFM19_Feb_Sprint"/>
    <x v="0"/>
    <s v="Bug-5629-Atlas&gt;&gt;Consolidated Execution History&gt;&gt;While navigating to Consolidated execution history, facing error as â€˜data table warningâ€™"/>
    <s v="Sprint rework"/>
    <x v="23"/>
    <n v="53"/>
    <n v="6"/>
    <n v="3"/>
    <s v="Completed"/>
    <n v="0.84"/>
    <n v="0.27999999999999997"/>
    <n v="0.13999999999999999"/>
    <n v="100"/>
    <n v="2"/>
  </r>
  <r>
    <s v="JFM19_Feb_Sprint"/>
    <x v="0"/>
    <s v="Bug-5630-Atlas&gt;&gt;Usecase&gt;&gt;Execution History&gt;&gt;Worklog, when we navigate to worklog it is showing data error"/>
    <s v="Sprint rework"/>
    <x v="23"/>
    <n v="53"/>
    <n v="4"/>
    <n v="3"/>
    <s v="Completed"/>
    <n v="0.55999999999999994"/>
    <n v="0.18666666666666665"/>
    <n v="0.13999999999999999"/>
    <n v="33.333333333333329"/>
    <n v="1.3333333333333333"/>
  </r>
  <r>
    <s v="JFM19_Feb_Sprint"/>
    <x v="0"/>
    <s v="Bug-5631-Atlas&gt;&gt;Consolidated Execution History&gt;&gt;Worklog, when we navigate to worklog it is showing data error"/>
    <s v="Sprint rework"/>
    <x v="23"/>
    <n v="53"/>
    <n v="6"/>
    <n v="3"/>
    <s v="Completed"/>
    <n v="0.84"/>
    <n v="0.27999999999999997"/>
    <n v="0.13999999999999999"/>
    <n v="100"/>
    <n v="2"/>
  </r>
  <r>
    <s v="JFM19_Feb_Sprint"/>
    <x v="0"/>
    <s v="Bug-5636-Marquee Trial version message is displayed as &quot;Your trial version is going to expire on the particular date&quot;. It needs to be displayed in footer always, when in general tab use case are many marquee details does not display in footer."/>
    <s v="Sprint rework"/>
    <x v="23"/>
    <n v="53"/>
    <n v="6"/>
    <n v="6"/>
    <s v="Completed"/>
    <n v="0.84"/>
    <n v="0.13999999999999999"/>
    <n v="0.13999999999999999"/>
    <n v="0"/>
    <n v="1"/>
  </r>
  <r>
    <s v="JFM19_Feb_Sprint"/>
    <x v="0"/>
    <s v="Bug-5686-For first time of login after installation, Atlas is logging out automatically and it works fine further, issue persists only when first login"/>
    <s v="Sprint rework"/>
    <x v="23"/>
    <n v="53"/>
    <n v="7"/>
    <n v="5"/>
    <s v="Completed"/>
    <n v="0.98000000000000009"/>
    <n v="0.19600000000000001"/>
    <n v="0.14000000000000001"/>
    <n v="39.999999999999993"/>
    <n v="1.4"/>
  </r>
  <r>
    <s v="JFM19_Feb_Sprint"/>
    <x v="0"/>
    <s v="UI Support for Star rating for use cases"/>
    <s v="Code development"/>
    <x v="23"/>
    <n v="-61"/>
    <n v="90"/>
    <n v="100"/>
    <s v="Completed"/>
    <n v="12.6"/>
    <n v="0.126"/>
    <n v="0.13999999999999999"/>
    <n v="-9.9999999999999893"/>
    <n v="0.90000000000000013"/>
  </r>
  <r>
    <s v="JFM19_Feb_Sprint"/>
    <x v="1"/>
    <s v="Automation script for Use cases"/>
    <s v="Code development"/>
    <x v="26"/>
    <n v="-61"/>
    <n v="155"/>
    <n v="170"/>
    <s v="Completed"/>
    <n v="21.7"/>
    <n v="0.12764705882352942"/>
    <n v="0.13999999999999999"/>
    <n v="-8.8235294117646905"/>
    <n v="0.91176470588235303"/>
  </r>
  <r>
    <s v="JFM19_Feb_Sprint"/>
    <x v="1"/>
    <s v="Induction to iLCM TAF serever and ATLAS"/>
    <s v="Others (such as -Analysis, Design, CI)"/>
    <x v="27"/>
    <n v="-14"/>
    <n v="120"/>
    <n v="130"/>
    <s v="Completed"/>
    <n v="16.799999999999997"/>
    <n v="0.1292307692307692"/>
    <n v="0.13999999999999999"/>
    <n v="-7.6923076923077014"/>
    <n v="0.92307692307692302"/>
  </r>
  <r>
    <s v="JFM19_Feb_Sprint"/>
    <x v="2"/>
    <s v="ISE sustanance and configuration of  ISE use cases for demo"/>
    <s v="Others (such as -Analysis, Design, CI)"/>
    <x v="28"/>
    <n v="-14"/>
    <n v="120"/>
    <n v="130"/>
    <s v="Completed"/>
    <n v="16.799999999999997"/>
    <n v="0.1292307692307692"/>
    <n v="0.13999999999999999"/>
    <n v="-7.6923076923077014"/>
    <n v="0.92307692307692302"/>
  </r>
  <r>
    <s v="JFM19_Feb_Sprint"/>
    <x v="3"/>
    <s v="Edata Integration phase 1 development"/>
    <s v="Code development"/>
    <x v="29"/>
    <n v="-61"/>
    <n v="160"/>
    <n v="155"/>
    <s v="Completed"/>
    <n v="22.4"/>
    <n v="0.14451612903225805"/>
    <n v="0.13999999999999999"/>
    <n v="3.2258064516129039"/>
    <n v="1.032258064516129"/>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m/>
    <m/>
    <m/>
    <m/>
    <m/>
    <m/>
    <m/>
    <m/>
    <m/>
  </r>
</pivotCacheRecords>
</file>

<file path=xl/pivotCache/pivotCacheRecords2.xml><?xml version="1.0" encoding="utf-8"?>
<pivotCacheRecords xmlns="http://schemas.openxmlformats.org/spreadsheetml/2006/main" xmlns:r="http://schemas.openxmlformats.org/officeDocument/2006/relationships" count="10028">
  <r>
    <n v="143"/>
    <x v="0"/>
    <x v="0"/>
    <s v="Project Management Activities"/>
    <x v="0"/>
    <x v="0"/>
    <n v="16"/>
    <n v="30"/>
    <n v="30"/>
    <s v="Completed"/>
    <n v="4.1999999999999993"/>
    <n v="0.13999999999999999"/>
    <n v="0.13999999999999999"/>
    <n v="0"/>
    <n v="1"/>
    <n v="1"/>
  </r>
  <r>
    <n v="137"/>
    <x v="0"/>
    <x v="0"/>
    <s v="TMF NSI documentation work"/>
    <x v="0"/>
    <x v="1"/>
    <n v="16"/>
    <n v="175"/>
    <n v="190"/>
    <s v="Completed"/>
    <n v="24.5"/>
    <n v="0.12894736842105264"/>
    <n v="0.14000000000000001"/>
    <n v="-7.8947368421052628"/>
    <n v="0.92105263157894735"/>
    <n v="1"/>
  </r>
  <r>
    <n v="65"/>
    <x v="0"/>
    <x v="0"/>
    <s v="Nippon report use case development"/>
    <x v="1"/>
    <x v="2"/>
    <n v="4"/>
    <n v="60"/>
    <n v="70"/>
    <s v="Completed"/>
    <n v="8.4"/>
    <n v="0.12000000000000001"/>
    <n v="0.14000000000000001"/>
    <n v="-14.285714285714288"/>
    <n v="0.8571428571428571"/>
    <n v="1"/>
  </r>
  <r>
    <n v="65"/>
    <x v="0"/>
    <x v="0"/>
    <s v="demo system setup"/>
    <x v="2"/>
    <x v="2"/>
    <n v="31"/>
    <n v="8"/>
    <n v="8"/>
    <s v="Completed"/>
    <n v="1.1200000000000001"/>
    <n v="0.14000000000000001"/>
    <n v="0.14000000000000001"/>
    <n v="0"/>
    <n v="1"/>
    <n v="1"/>
  </r>
  <r>
    <n v="64"/>
    <x v="0"/>
    <x v="0"/>
    <s v="Performace system setup"/>
    <x v="2"/>
    <x v="2"/>
    <n v="31"/>
    <n v="15"/>
    <n v="15"/>
    <s v="Completed"/>
    <n v="2.1"/>
    <n v="0.14000000000000001"/>
    <n v="0.14000000000000001"/>
    <n v="0"/>
    <n v="1"/>
    <n v="1"/>
  </r>
  <r>
    <n v="63"/>
    <x v="0"/>
    <x v="0"/>
    <s v="UI Screens for Smart CI testing Use case for MWC"/>
    <x v="1"/>
    <x v="3"/>
    <n v="4"/>
    <n v="150"/>
    <n v="140"/>
    <s v="Completed"/>
    <n v="21"/>
    <n v="0.15"/>
    <n v="0.14000000000000001"/>
    <n v="7.1428571428571281"/>
    <n v="1.0714285714285714"/>
    <n v="1"/>
  </r>
  <r>
    <n v="62"/>
    <x v="0"/>
    <x v="0"/>
    <s v="API Interface implementation for Activity management"/>
    <x v="1"/>
    <x v="4"/>
    <n v="4"/>
    <n v="90"/>
    <n v="81"/>
    <s v="Completed"/>
    <n v="12.6"/>
    <n v="0.15555555555555556"/>
    <n v="0.13999999999999999"/>
    <n v="11.111111111111125"/>
    <n v="1.1111111111111112"/>
    <n v="1"/>
  </r>
  <r>
    <n v="62"/>
    <x v="0"/>
    <x v="0"/>
    <s v="Support to fix  ILCM Issues  for  activity managememnt"/>
    <x v="1"/>
    <x v="4"/>
    <n v="4"/>
    <n v="85"/>
    <n v="85"/>
    <s v="Completed"/>
    <n v="11.9"/>
    <n v="0.14000000000000001"/>
    <n v="0.14000000000000001"/>
    <n v="0"/>
    <n v="1"/>
    <n v="1"/>
  </r>
  <r>
    <n v="60"/>
    <x v="0"/>
    <x v="0"/>
    <s v="Use case Creation - Commend extractor from document to XL"/>
    <x v="1"/>
    <x v="5"/>
    <n v="4"/>
    <n v="60"/>
    <n v="65"/>
    <s v="Completed"/>
    <n v="8.4"/>
    <n v="0.12923076923076923"/>
    <n v="0.14000000000000001"/>
    <n v="-7.6923076923076996"/>
    <n v="0.92307692307692302"/>
    <n v="1"/>
  </r>
  <r>
    <n v="59"/>
    <x v="0"/>
    <x v="0"/>
    <s v="Use case creation _ Inclusion and Exclusion Use case development"/>
    <x v="1"/>
    <x v="6"/>
    <n v="4"/>
    <n v="60"/>
    <n v="55"/>
    <s v="Completed"/>
    <n v="8.4"/>
    <n v="0.15272727272727274"/>
    <n v="0.14000000000000001"/>
    <n v="9.0909090909090899"/>
    <n v="1.0909090909090908"/>
    <n v="1"/>
  </r>
  <r>
    <n v="59"/>
    <x v="0"/>
    <x v="0"/>
    <s v="Use case  _ Inclusion and Exclusion Use case CR Implimentation"/>
    <x v="1"/>
    <x v="6"/>
    <n v="4"/>
    <n v="45"/>
    <n v="45"/>
    <s v="Completed"/>
    <n v="6.3"/>
    <n v="0.13999999999999999"/>
    <n v="0.13999999999999999"/>
    <n v="0"/>
    <n v="1"/>
    <n v="1"/>
  </r>
  <r>
    <n v="59"/>
    <x v="0"/>
    <x v="0"/>
    <s v="Use case Analysis _ Inclusion and Exclusion Use case development"/>
    <x v="1"/>
    <x v="6"/>
    <n v="4"/>
    <n v="70"/>
    <n v="70"/>
    <s v="Completed"/>
    <n v="9.8000000000000007"/>
    <n v="0.14000000000000001"/>
    <n v="0.14000000000000001"/>
    <n v="0"/>
    <n v="1"/>
    <n v="1"/>
  </r>
  <r>
    <n v="57"/>
    <x v="0"/>
    <x v="0"/>
    <s v="Use case creation _ Analytical"/>
    <x v="1"/>
    <x v="7"/>
    <n v="4"/>
    <n v="110"/>
    <n v="105"/>
    <s v="Completed"/>
    <n v="15.4"/>
    <n v="0.14666666666666667"/>
    <n v="0.14000000000000001"/>
    <n v="4.761904761904753"/>
    <n v="1.0476190476190474"/>
    <n v="1"/>
  </r>
  <r>
    <n v="57"/>
    <x v="0"/>
    <x v="0"/>
    <s v="Use case creation _ Analytical - Analysis -design"/>
    <x v="0"/>
    <x v="7"/>
    <n v="16"/>
    <n v="65"/>
    <n v="65"/>
    <s v="Completed"/>
    <n v="9.1"/>
    <n v="0.13999999999999999"/>
    <n v="0.13999999999999999"/>
    <n v="0"/>
    <n v="1"/>
    <n v="1"/>
  </r>
  <r>
    <n v="56"/>
    <x v="0"/>
    <x v="0"/>
    <s v="Use case creation _ Test services"/>
    <x v="1"/>
    <x v="8"/>
    <n v="4"/>
    <n v="180"/>
    <n v="182"/>
    <s v="Completed"/>
    <n v="25.2"/>
    <n v="0.13846153846153847"/>
    <n v="0.13999999999999999"/>
    <n v="-1.0989010989010832"/>
    <n v="0.98901098901098916"/>
    <n v="1"/>
  </r>
  <r>
    <n v="55"/>
    <x v="0"/>
    <x v="0"/>
    <s v="Use case creation _ Meechanical"/>
    <x v="1"/>
    <x v="9"/>
    <n v="4"/>
    <n v="130"/>
    <n v="130"/>
    <s v="Completed"/>
    <n v="18.2"/>
    <n v="0.13999999999999999"/>
    <n v="0.13999999999999999"/>
    <n v="0"/>
    <n v="1"/>
    <n v="1"/>
  </r>
  <r>
    <n v="52"/>
    <x v="0"/>
    <x v="0"/>
    <s v="Sprint Management Activities"/>
    <x v="3"/>
    <x v="0"/>
    <s v="NA"/>
    <n v="40"/>
    <n v="40"/>
    <s v="Completed"/>
    <s v="NA"/>
    <n v="1"/>
    <n v="1"/>
    <n v="0"/>
    <n v="1"/>
    <n v="1"/>
  </r>
  <r>
    <n v="53"/>
    <x v="0"/>
    <x v="0"/>
    <s v="ISE sustanance and configuration of  ISE use cases for demo - IKE nodes"/>
    <x v="1"/>
    <x v="0"/>
    <n v="4"/>
    <n v="75"/>
    <n v="70"/>
    <s v="Completed"/>
    <n v="10.5"/>
    <n v="0.15"/>
    <n v="0.14000000000000001"/>
    <n v="7.1428571428571281"/>
    <n v="1.0714285714285714"/>
    <n v="1"/>
  </r>
  <r>
    <n v="52"/>
    <x v="0"/>
    <x v="0"/>
    <s v="Sprint Management Activities"/>
    <x v="3"/>
    <x v="0"/>
    <s v="NA"/>
    <n v="40"/>
    <n v="40"/>
    <s v="Completed"/>
    <s v="NA"/>
    <n v="1"/>
    <n v="1"/>
    <n v="0"/>
    <n v="1"/>
    <n v="1"/>
  </r>
  <r>
    <n v="50"/>
    <x v="0"/>
    <x v="0"/>
    <s v="Resolving impediments"/>
    <x v="4"/>
    <x v="10"/>
    <n v="152"/>
    <n v="10"/>
    <n v="10"/>
    <s v="Completed"/>
    <n v="1.4"/>
    <n v="0.13999999999999999"/>
    <n v="0.13999999999999999"/>
    <n v="0"/>
    <n v="1"/>
    <n v="1"/>
  </r>
  <r>
    <n v="50"/>
    <x v="0"/>
    <x v="0"/>
    <s v="Analysis  Medical BOT use cases "/>
    <x v="0"/>
    <x v="10"/>
    <n v="16"/>
    <n v="70"/>
    <n v="65"/>
    <s v="Completed"/>
    <n v="9.7999999999999989"/>
    <n v="0.15076923076923077"/>
    <n v="0.13999999999999999"/>
    <n v="7.6923076923077014"/>
    <n v="1.0769230769230771"/>
    <n v="1"/>
  </r>
  <r>
    <n v="50"/>
    <x v="0"/>
    <x v="0"/>
    <s v="Developement  Medical BOT use cases "/>
    <x v="1"/>
    <x v="10"/>
    <n v="4"/>
    <n v="90"/>
    <n v="85"/>
    <s v="Completed"/>
    <n v="12.6"/>
    <n v="0.14823529411764705"/>
    <n v="0.13999999999999999"/>
    <n v="5.8823529411764737"/>
    <n v="1.0588235294117647"/>
    <n v="1"/>
  </r>
  <r>
    <n v="48"/>
    <x v="0"/>
    <x v="0"/>
    <s v="Testing  ATLAS 070"/>
    <x v="5"/>
    <x v="11"/>
    <n v="49"/>
    <n v="35"/>
    <n v="35"/>
    <s v="Completed"/>
    <n v="4.9000000000000012"/>
    <n v="0.14000000000000004"/>
    <n v="0.14000000000000004"/>
    <n v="0"/>
    <n v="1"/>
    <n v="1"/>
  </r>
  <r>
    <n v="48"/>
    <x v="0"/>
    <x v="0"/>
    <s v="Testing_Automation"/>
    <x v="5"/>
    <x v="11"/>
    <n v="49"/>
    <n v="90"/>
    <n v="110"/>
    <s v="Completed"/>
    <n v="12.600000000000001"/>
    <n v="0.11454545454545456"/>
    <n v="0.14000000000000001"/>
    <n v="-18.18181818181818"/>
    <n v="0.81818181818181823"/>
    <n v="1"/>
  </r>
  <r>
    <n v="48"/>
    <x v="0"/>
    <x v="0"/>
    <s v="Sanity Testing TAF server"/>
    <x v="5"/>
    <x v="11"/>
    <n v="49"/>
    <n v="45"/>
    <n v="45"/>
    <s v="Completed"/>
    <n v="6.3000000000000007"/>
    <n v="0.14000000000000001"/>
    <n v="0.14000000000000001"/>
    <n v="0"/>
    <n v="1"/>
    <n v="1"/>
  </r>
  <r>
    <n v="137"/>
    <x v="0"/>
    <x v="0"/>
    <s v="TMF NSI documentation work"/>
    <x v="1"/>
    <x v="12"/>
    <n v="4"/>
    <n v="175"/>
    <n v="180"/>
    <s v="Completed"/>
    <n v="24.5"/>
    <n v="0.1361111111111111"/>
    <n v="0.14000000000000001"/>
    <n v="-2.7777777777777954"/>
    <n v="0.9722222222222221"/>
    <n v="1"/>
  </r>
  <r>
    <n v="47"/>
    <x v="0"/>
    <x v="0"/>
    <s v="Testing_Manual Usecase"/>
    <x v="5"/>
    <x v="13"/>
    <n v="49"/>
    <n v="36"/>
    <n v="30"/>
    <s v="Completed"/>
    <n v="5.0400000000000009"/>
    <n v="0.16800000000000004"/>
    <n v="0.14000000000000001"/>
    <n v="20.000000000000014"/>
    <n v="1.2000000000000002"/>
    <n v="1"/>
  </r>
  <r>
    <n v="46"/>
    <x v="0"/>
    <x v="0"/>
    <s v="Testing_Manual Functional"/>
    <x v="5"/>
    <x v="14"/>
    <n v="49"/>
    <n v="50"/>
    <n v="50"/>
    <s v="Completed"/>
    <n v="7.0000000000000009"/>
    <n v="0.14000000000000001"/>
    <n v="0.14000000000000001"/>
    <n v="0"/>
    <n v="1"/>
    <n v="1"/>
  </r>
  <r>
    <n v="45"/>
    <x v="0"/>
    <x v="0"/>
    <s v="Testing_Manual sanity"/>
    <x v="5"/>
    <x v="15"/>
    <n v="49"/>
    <n v="65"/>
    <n v="65"/>
    <s v="Completed"/>
    <n v="9.1000000000000014"/>
    <n v="0.14000000000000001"/>
    <n v="0.14000000000000001"/>
    <n v="0"/>
    <n v="1"/>
    <n v="1"/>
  </r>
  <r>
    <n v="47"/>
    <x v="0"/>
    <x v="0"/>
    <s v="Testing_Manual Usecase for ISE Use cases"/>
    <x v="5"/>
    <x v="13"/>
    <n v="49"/>
    <n v="80"/>
    <n v="70"/>
    <s v="Completed"/>
    <n v="11.200000000000001"/>
    <n v="0.16"/>
    <n v="0.14000000000000001"/>
    <n v="14.285714285714276"/>
    <n v="1.1428571428571428"/>
    <n v="1"/>
  </r>
  <r>
    <n v="44"/>
    <x v="0"/>
    <x v="0"/>
    <s v="Test case review corrections _ Installer and other components"/>
    <x v="6"/>
    <x v="13"/>
    <n v="33"/>
    <n v="10"/>
    <n v="11"/>
    <s v="Completed"/>
    <n v="1.4"/>
    <n v="0.12727272727272726"/>
    <n v="0.13999999999999999"/>
    <n v="-9.0909090909090917"/>
    <n v="0.90909090909090906"/>
    <n v="1"/>
  </r>
  <r>
    <n v="43"/>
    <x v="0"/>
    <x v="0"/>
    <s v="Test case review corrections _ Use case nodes"/>
    <x v="6"/>
    <x v="14"/>
    <n v="33"/>
    <n v="10"/>
    <n v="13"/>
    <s v="Completed"/>
    <n v="1.4"/>
    <n v="0.10769230769230768"/>
    <n v="0.13999999999999999"/>
    <n v="-23.076923076923077"/>
    <n v="0.76923076923076927"/>
    <n v="1"/>
  </r>
  <r>
    <n v="42"/>
    <x v="0"/>
    <x v="0"/>
    <s v="Test case review corrections  _ ATLAS Cores"/>
    <x v="6"/>
    <x v="15"/>
    <n v="33"/>
    <n v="55"/>
    <n v="60"/>
    <s v="Completed"/>
    <n v="7.7"/>
    <n v="0.12833333333333333"/>
    <n v="0.14000000000000001"/>
    <n v="-8.3333333333333464"/>
    <n v="0.91666666666666652"/>
    <n v="1"/>
  </r>
  <r>
    <n v="41"/>
    <x v="0"/>
    <x v="0"/>
    <s v="Test case and test plan preparations _ Installer and other components"/>
    <x v="7"/>
    <x v="13"/>
    <n v="160"/>
    <n v="40"/>
    <n v="44"/>
    <s v="Completed"/>
    <n v="5.6"/>
    <n v="0.12727272727272726"/>
    <n v="0.13999999999999999"/>
    <n v="-9.0909090909090917"/>
    <n v="0.90909090909090906"/>
    <n v="1"/>
  </r>
  <r>
    <n v="40"/>
    <x v="0"/>
    <x v="0"/>
    <s v="Test case and test plan preparations _ Use case nodes for Feb Sprint"/>
    <x v="7"/>
    <x v="14"/>
    <n v="160"/>
    <n v="10"/>
    <n v="9"/>
    <s v="Completed"/>
    <n v="1.4"/>
    <n v="0.15555555555555556"/>
    <n v="0.13999999999999999"/>
    <n v="11.111111111111125"/>
    <n v="1.1111111111111112"/>
    <n v="1"/>
  </r>
  <r>
    <n v="39"/>
    <x v="0"/>
    <x v="0"/>
    <s v="Test case and test plan preparations _ ATLAS Cores for Feb Sprint"/>
    <x v="7"/>
    <x v="15"/>
    <n v="160"/>
    <n v="60"/>
    <n v="60"/>
    <s v="Completed"/>
    <n v="8.4"/>
    <n v="0.14000000000000001"/>
    <n v="0.14000000000000001"/>
    <n v="0"/>
    <n v="1"/>
    <n v="1"/>
  </r>
  <r>
    <n v="38"/>
    <x v="0"/>
    <x v="0"/>
    <s v="Bug_5514_Scroll bar is disappearing in Use case level history screen if we go to work log screen and come back"/>
    <x v="8"/>
    <x v="16"/>
    <n v="1"/>
    <n v="1"/>
    <n v="5"/>
    <s v="Completed"/>
    <n v="0.13999999999999999"/>
    <n v="2.7999999999999997E-2"/>
    <n v="0.13999999999999999"/>
    <n v="-80"/>
    <n v="0.2"/>
    <n v="1"/>
  </r>
  <r>
    <n v="37"/>
    <x v="0"/>
    <x v="0"/>
    <s v="Bug_5680_Execution HistorySelected page is not highlighted when there are more page then user will confuse which page is selected"/>
    <x v="8"/>
    <x v="16"/>
    <n v="1"/>
    <n v="1"/>
    <n v="2"/>
    <s v="Completed"/>
    <n v="0.13999999999999999"/>
    <n v="6.9999999999999993E-2"/>
    <n v="0.13999999999999999"/>
    <n v="-50"/>
    <n v="0.5"/>
    <n v="1"/>
  </r>
  <r>
    <n v="35"/>
    <x v="0"/>
    <x v="0"/>
    <s v="Bug_5693_If Node availability of usecase popup appears then screens dependent to usecase should not popup"/>
    <x v="8"/>
    <x v="16"/>
    <n v="1"/>
    <n v="4"/>
    <n v="4"/>
    <s v="Completed"/>
    <n v="0.55999999999999994"/>
    <n v="0.13999999999999999"/>
    <n v="0.13999999999999999"/>
    <n v="0"/>
    <n v="1"/>
    <n v="1"/>
  </r>
  <r>
    <n v="34"/>
    <x v="0"/>
    <x v="0"/>
    <s v="Bug_5648_AtlasNode availability of usecaseSame message is showing for unavailable nodes_Installed Restart Required"/>
    <x v="8"/>
    <x v="16"/>
    <n v="1"/>
    <n v="4"/>
    <n v="6"/>
    <s v="Completed"/>
    <n v="0.55999999999999994"/>
    <n v="9.3333333333333324E-2"/>
    <n v="0.13999999999999999"/>
    <n v="-33.333333333333329"/>
    <n v="0.66666666666666663"/>
    <n v="1"/>
  </r>
  <r>
    <n v="30"/>
    <x v="0"/>
    <x v="0"/>
    <s v="Bug_5688_InstallerFile version details for installer is showing as 0000"/>
    <x v="8"/>
    <x v="17"/>
    <n v="1"/>
    <n v="4"/>
    <n v="4"/>
    <s v="Completed"/>
    <n v="0.55999999999999994"/>
    <n v="0.13999999999999999"/>
    <n v="0.13999999999999999"/>
    <n v="0"/>
    <n v="1"/>
    <n v="1"/>
  </r>
  <r>
    <n v="29"/>
    <x v="0"/>
    <x v="0"/>
    <s v="Bug_5689_Atlas FrameworkVersion file In verison file version details are showing as ATLAS Alpha Version 01"/>
    <x v="8"/>
    <x v="17"/>
    <n v="1"/>
    <n v="4"/>
    <n v="4"/>
    <s v="Completed"/>
    <n v="0.55999999999999994"/>
    <n v="0.13999999999999999"/>
    <n v="0.13999999999999999"/>
    <n v="0"/>
    <n v="1"/>
    <n v="1"/>
  </r>
  <r>
    <n v="28"/>
    <x v="0"/>
    <x v="0"/>
    <s v="Bug_5682_As if the services are stopped installer is rolling back with an error as Ports 8081 8088 are in USE"/>
    <x v="8"/>
    <x v="17"/>
    <n v="1"/>
    <n v="4"/>
    <n v="4"/>
    <s v="Completed"/>
    <n v="0.55999999999999994"/>
    <n v="0.13999999999999999"/>
    <n v="0.13999999999999999"/>
    <n v="0"/>
    <n v="1"/>
    <n v="1"/>
  </r>
  <r>
    <n v="21"/>
    <x v="0"/>
    <x v="0"/>
    <s v="Bug_5575_While starting the Atlas Framework it is frequently getting crashed in 226 machine when the multiple users are accessing 226 machine at the same time"/>
    <x v="1"/>
    <x v="18"/>
    <n v="4"/>
    <n v="30"/>
    <n v="27"/>
    <s v="Completed"/>
    <n v="4.2"/>
    <n v="0.15555555555555556"/>
    <n v="0.14000000000000001"/>
    <n v="11.111111111111102"/>
    <n v="1.1111111111111109"/>
    <n v="1"/>
  </r>
  <r>
    <n v="20"/>
    <x v="0"/>
    <x v="0"/>
    <s v="Bug_5527_UI_Showing as usecase initiated successfully_executed manually in admin login but in execution history popup no records are showing for admin"/>
    <x v="0"/>
    <x v="19"/>
    <n v="16"/>
    <n v="4"/>
    <n v="4"/>
    <s v="Completed"/>
    <n v="0.55999999999999994"/>
    <n v="0.13999999999999999"/>
    <n v="0.13999999999999999"/>
    <n v="0"/>
    <n v="1"/>
    <n v="1"/>
  </r>
  <r>
    <n v="19"/>
    <x v="0"/>
    <x v="0"/>
    <s v="Address dependacy on PostgresSQL credentials  during installation"/>
    <x v="1"/>
    <x v="17"/>
    <n v="4"/>
    <n v="30"/>
    <n v="25"/>
    <s v="Completed"/>
    <n v="4.2"/>
    <n v="0.16800000000000001"/>
    <n v="0.14000000000000001"/>
    <n v="19.999999999999996"/>
    <n v="1.2"/>
    <n v="1"/>
  </r>
  <r>
    <n v="18"/>
    <x v="0"/>
    <x v="0"/>
    <s v="Allow starting of all applications in Tomcat with out accessing Management console"/>
    <x v="1"/>
    <x v="17"/>
    <n v="4"/>
    <n v="20"/>
    <n v="27"/>
    <s v="Completed"/>
    <n v="2.8"/>
    <n v="0.1037037037037037"/>
    <n v="0.13999999999999999"/>
    <n v="-25.92592592592592"/>
    <n v="0.74074074074074081"/>
    <n v="1"/>
  </r>
  <r>
    <n v="16"/>
    <x v="0"/>
    <x v="0"/>
    <s v="UI based installer for  Atlasworkbench alone"/>
    <x v="1"/>
    <x v="17"/>
    <n v="4"/>
    <n v="70"/>
    <n v="70"/>
    <s v="Completed"/>
    <n v="9.8000000000000007"/>
    <n v="0.14000000000000001"/>
    <n v="0.14000000000000001"/>
    <n v="0"/>
    <n v="1"/>
    <n v="1"/>
  </r>
  <r>
    <n v="5541"/>
    <x v="0"/>
    <x v="0"/>
    <s v="Bug-5541-Extract Content Enclosed In Delimiters From Word: Debug window is not showing the executionResult/status (success/fail)"/>
    <x v="8"/>
    <x v="20"/>
    <n v="1"/>
    <n v="3"/>
    <n v="3"/>
    <s v="Completed"/>
    <n v="0.42000000000000004"/>
    <n v="0.14000000000000001"/>
    <n v="0.14000000000000001"/>
    <n v="0"/>
    <n v="1"/>
    <n v="1"/>
  </r>
  <r>
    <n v="5567"/>
    <x v="0"/>
    <x v="0"/>
    <s v="Bug-5567-Apache POI. Find and Extract Content of a  Heading(Title) across word document(DOCX) and return content in JsonArray Response."/>
    <x v="8"/>
    <x v="20"/>
    <n v="1"/>
    <n v="6"/>
    <n v="12"/>
    <s v="Completed"/>
    <n v="0.84000000000000008"/>
    <n v="7.0000000000000007E-2"/>
    <n v="0.14000000000000001"/>
    <n v="-50"/>
    <n v="0.5"/>
    <n v="1"/>
  </r>
  <r>
    <n v="5586"/>
    <x v="0"/>
    <x v="0"/>
    <s v="Bug-5586-Comment Extractor: In output mail of comment extractor is showing as 'Undefined' and attachment name is showing wrongly"/>
    <x v="8"/>
    <x v="20"/>
    <n v="1"/>
    <n v="6"/>
    <n v="8"/>
    <s v="Completed"/>
    <n v="0.84000000000000008"/>
    <n v="0.10500000000000001"/>
    <n v="0.14000000000000001"/>
    <n v="-25"/>
    <n v="0.75"/>
    <n v="1"/>
  </r>
  <r>
    <n v="5638"/>
    <x v="0"/>
    <x v="0"/>
    <s v="Bug-5638-User management: Change password validation is not working."/>
    <x v="8"/>
    <x v="21"/>
    <n v="1"/>
    <n v="6"/>
    <n v="4"/>
    <s v="Completed"/>
    <n v="0.84000000000000008"/>
    <n v="0.21000000000000002"/>
    <n v="0.14000000000000001"/>
    <n v="50"/>
    <n v="1.5"/>
    <n v="1"/>
  </r>
  <r>
    <n v="5605"/>
    <x v="0"/>
    <x v="0"/>
    <s v="Bug-5605-Aspose. Extract comments from Word Document(DOCX) and return content in JsonArray Response."/>
    <x v="8"/>
    <x v="20"/>
    <n v="1"/>
    <n v="6"/>
    <n v="10"/>
    <s v="Completed"/>
    <n v="0.84000000000000008"/>
    <n v="8.4000000000000005E-2"/>
    <n v="0.14000000000000001"/>
    <n v="-40"/>
    <n v="0.6"/>
    <n v="1"/>
  </r>
  <r>
    <n v="5606"/>
    <x v="0"/>
    <x v="0"/>
    <s v="Bug-5606-User management(admin able to create other user (non ldap user)and he can give login credentials.) is not working as expected."/>
    <x v="8"/>
    <x v="21"/>
    <n v="1"/>
    <n v="3"/>
    <n v="9"/>
    <s v="Completed"/>
    <n v="0.42000000000000004"/>
    <n v="4.6666666666666669E-2"/>
    <n v="0.14000000000000001"/>
    <n v="-66.666666666666671"/>
    <n v="0.33333333333333331"/>
    <n v="1"/>
  </r>
  <r>
    <n v="5621"/>
    <x v="0"/>
    <x v="0"/>
    <s v="Bug-5621-User management: Existing user is not allowing to assign newly created project."/>
    <x v="8"/>
    <x v="21"/>
    <n v="1"/>
    <n v="3"/>
    <n v="8"/>
    <s v="Completed"/>
    <n v="0.42000000000000004"/>
    <n v="5.2500000000000005E-2"/>
    <n v="0.14000000000000001"/>
    <n v="-62.5"/>
    <n v="0.375"/>
    <n v="1"/>
  </r>
  <r>
    <n v="5623"/>
    <x v="0"/>
    <x v="0"/>
    <s v="Bug-5623-Atlas workbench--&gt;Home page--&gt;Hifun--&gt;User management--&gt; Project name is overlapped under search usecases bar."/>
    <x v="8"/>
    <x v="21"/>
    <n v="1"/>
    <n v="6"/>
    <n v="2"/>
    <s v="Completed"/>
    <n v="0.84000000000000008"/>
    <n v="0.42000000000000004"/>
    <n v="0.14000000000000001"/>
    <n v="200"/>
    <n v="3"/>
    <n v="1"/>
  </r>
  <r>
    <n v="5643"/>
    <x v="0"/>
    <x v="0"/>
    <s v="Bug-5643-Atlas workbench--&gt;Home--&gt;Hifun--&gt;Users--&gt;create uesr--&gt;Assign project functionality is not working."/>
    <x v="8"/>
    <x v="21"/>
    <n v="1"/>
    <n v="3"/>
    <n v="8"/>
    <s v="Completed"/>
    <n v="0.42000000000000004"/>
    <n v="5.2500000000000005E-2"/>
    <n v="0.14000000000000001"/>
    <n v="-62.5"/>
    <n v="0.375"/>
    <n v="1"/>
  </r>
  <r>
    <n v="5645"/>
    <x v="0"/>
    <x v="0"/>
    <s v="Bug-5645-Atlas framework--&gt;usecase--&gt;3dot pane--&gt;cancel button is not working while deleting the usecase"/>
    <x v="8"/>
    <x v="21"/>
    <n v="1"/>
    <n v="3"/>
    <n v="2"/>
    <s v="Completed"/>
    <n v="0.42000000000000004"/>
    <n v="0.21000000000000002"/>
    <n v="0.14000000000000001"/>
    <n v="50"/>
    <n v="1.5"/>
    <n v="1"/>
  </r>
  <r>
    <n v="5646"/>
    <x v="0"/>
    <x v="0"/>
    <s v="Bug-5646-Atlas framework--&gt;Import--&gt;same usecase 2times--&gt;cancel button is not working while importing duplicate usecase"/>
    <x v="8"/>
    <x v="21"/>
    <n v="1"/>
    <n v="3"/>
    <n v="2"/>
    <s v="Completed"/>
    <n v="0.42000000000000004"/>
    <n v="0.21000000000000002"/>
    <n v="0.14000000000000001"/>
    <n v="50"/>
    <n v="1.5"/>
    <n v="1"/>
  </r>
  <r>
    <n v="5671"/>
    <x v="0"/>
    <x v="0"/>
    <s v="Bug-5671-Atlas framework--&gt;users--&gt;create user--&gt;login with new user--&gt;Create project--&gt;newly created project is not assigning to the user automatically."/>
    <x v="8"/>
    <x v="21"/>
    <n v="1"/>
    <n v="3"/>
    <n v="9"/>
    <s v="Completed"/>
    <n v="0.42000000000000004"/>
    <n v="4.6666666666666669E-2"/>
    <n v="0.14000000000000001"/>
    <n v="-66.666666666666671"/>
    <n v="0.33333333333333331"/>
    <n v="1"/>
  </r>
  <r>
    <n v="5697"/>
    <x v="0"/>
    <x v="0"/>
    <s v="Bug-5697-Atlas framework--&gt;Users--&gt;Unable to login to the application with non LDAP users"/>
    <x v="8"/>
    <x v="21"/>
    <n v="1"/>
    <n v="6"/>
    <n v="3"/>
    <s v="Completed"/>
    <n v="0.84000000000000008"/>
    <n v="0.28000000000000003"/>
    <n v="0.14000000000000001"/>
    <n v="100"/>
    <n v="2"/>
    <n v="1"/>
  </r>
  <r>
    <n v="5601"/>
    <x v="0"/>
    <x v="0"/>
    <s v="Bug-5601-One week usage license by default for ATLAS WB is not working in single kit."/>
    <x v="8"/>
    <x v="2"/>
    <n v="1"/>
    <n v="6"/>
    <n v="6"/>
    <s v="Completed"/>
    <n v="0.84000000000000008"/>
    <n v="0.14000000000000001"/>
    <n v="0.14000000000000001"/>
    <n v="0"/>
    <n v="1"/>
    <n v="1"/>
  </r>
  <r>
    <n v="5512"/>
    <x v="0"/>
    <x v="0"/>
    <s v="Bug-5512-ATLAS : Studio Node palette missing feature"/>
    <x v="8"/>
    <x v="16"/>
    <n v="1"/>
    <n v="6"/>
    <n v="5"/>
    <s v="Completed"/>
    <n v="0.84000000000000008"/>
    <n v="0.16800000000000001"/>
    <n v="0.14000000000000001"/>
    <n v="19.999999999999996"/>
    <n v="1.2"/>
    <n v="1"/>
  </r>
  <r>
    <n v="5574"/>
    <x v="0"/>
    <x v="0"/>
    <s v="Bug-5574-ATLAS-0.7.0 update &amp; ATLAS Parallel, execution plan:Usecases are not showing in the process groups."/>
    <x v="8"/>
    <x v="16"/>
    <n v="1"/>
    <n v="6"/>
    <n v="3"/>
    <s v="Completed"/>
    <n v="0.84000000000000008"/>
    <n v="0.28000000000000003"/>
    <n v="0.14000000000000001"/>
    <n v="100"/>
    <n v="2"/>
    <n v="1"/>
  </r>
  <r>
    <n v="5578"/>
    <x v="0"/>
    <x v="0"/>
    <s v="Bug-5578-ATLAS : Deleting the use case automatically After creating the Use Case in the atlas even and same issue exists even after refreshing the project"/>
    <x v="8"/>
    <x v="16"/>
    <n v="1"/>
    <n v="3"/>
    <n v="2"/>
    <s v="Completed"/>
    <n v="0.42000000000000004"/>
    <n v="0.21000000000000002"/>
    <n v="0.14000000000000001"/>
    <n v="50"/>
    <n v="1.5"/>
    <n v="1"/>
  </r>
  <r>
    <n v="5602"/>
    <x v="0"/>
    <x v="0"/>
    <s v="Bug-5602-Atlas workbench --&gt; Atlas studio --&gt; Nodes count display for Node group in Studio is not clear..."/>
    <x v="8"/>
    <x v="16"/>
    <n v="1"/>
    <n v="3"/>
    <n v="3"/>
    <s v="Completed"/>
    <n v="0.42000000000000004"/>
    <n v="0.14000000000000001"/>
    <n v="0.14000000000000001"/>
    <n v="0"/>
    <n v="1"/>
    <n v="1"/>
  </r>
  <r>
    <n v="5612"/>
    <x v="0"/>
    <x v="0"/>
    <s v="Bug-5612-Atlas studio--&gt;Node search--&gt; &quot;analysis&quot; group is showing count for all the search results,even though node is not available."/>
    <x v="8"/>
    <x v="16"/>
    <n v="1"/>
    <n v="6"/>
    <n v="6"/>
    <s v="Completed"/>
    <n v="0.84000000000000008"/>
    <n v="0.14000000000000001"/>
    <n v="0.14000000000000001"/>
    <n v="0"/>
    <n v="1"/>
    <n v="1"/>
  </r>
  <r>
    <n v="5615"/>
    <x v="0"/>
    <x v="0"/>
    <s v="Bug-5615-Atlas framework--&gt;Menu--&gt;Help--&gt;Feature video is not working."/>
    <x v="8"/>
    <x v="16"/>
    <n v="1"/>
    <n v="3"/>
    <n v="3"/>
    <s v="Completed"/>
    <n v="0.42000000000000004"/>
    <n v="0.14000000000000001"/>
    <n v="0.14000000000000001"/>
    <n v="0"/>
    <n v="1"/>
    <n v="1"/>
  </r>
  <r>
    <n v="5622"/>
    <x v="0"/>
    <x v="0"/>
    <s v="Bug-5622-Atlas workbench--&gt;hifun--&gt;User management: search usecase--&gt;functionality is not working"/>
    <x v="8"/>
    <x v="16"/>
    <n v="1"/>
    <n v="3"/>
    <n v="3"/>
    <s v="Completed"/>
    <n v="0.42000000000000004"/>
    <n v="0.14000000000000001"/>
    <n v="0.14000000000000001"/>
    <n v="0"/>
    <n v="1"/>
    <n v="1"/>
  </r>
  <r>
    <n v="5624"/>
    <x v="0"/>
    <x v="0"/>
    <s v="Bug-5624-Atlas workbench--&gt;Home--&gt;Hifun--&gt;User management--&gt;Click on  &quot;Sort by&quot;--&gt;Functionality is not working."/>
    <x v="8"/>
    <x v="16"/>
    <n v="1"/>
    <n v="6"/>
    <n v="4"/>
    <s v="Completed"/>
    <n v="0.84000000000000008"/>
    <n v="0.21000000000000002"/>
    <n v="0.14000000000000001"/>
    <n v="50"/>
    <n v="1.5"/>
    <n v="1"/>
  </r>
  <r>
    <n v="5726"/>
    <x v="0"/>
    <x v="0"/>
    <s v="Bug-5726-Atlas studio--&gt; node count is not showing correctly."/>
    <x v="8"/>
    <x v="16"/>
    <n v="1"/>
    <n v="3"/>
    <n v="3"/>
    <s v="Completed"/>
    <n v="0.42000000000000004"/>
    <n v="0.14000000000000001"/>
    <n v="0.14000000000000001"/>
    <n v="0"/>
    <n v="1"/>
    <n v="1"/>
  </r>
  <r>
    <n v="5539"/>
    <x v="0"/>
    <x v="0"/>
    <s v="Bug-5539-Extract Content Enclosed In Delimiters From Word:Input parameter validations are not showing"/>
    <x v="8"/>
    <x v="20"/>
    <n v="1"/>
    <n v="6"/>
    <n v="5"/>
    <s v="Completed"/>
    <n v="0.84000000000000008"/>
    <n v="0.16800000000000001"/>
    <n v="0.14000000000000001"/>
    <n v="19.999999999999996"/>
    <n v="1.2"/>
    <n v="1"/>
  </r>
  <r>
    <n v="5542"/>
    <x v="0"/>
    <x v="0"/>
    <s v="Bug-5542-Extract Content Enclosed In Delimiters From Word:ending pattern parameter is overlapped under the bookmark icon"/>
    <x v="8"/>
    <x v="20"/>
    <n v="1"/>
    <n v="6"/>
    <n v="2"/>
    <s v="Completed"/>
    <n v="0.84000000000000008"/>
    <n v="0.42000000000000004"/>
    <n v="0.14000000000000001"/>
    <n v="200"/>
    <n v="3"/>
    <n v="1"/>
  </r>
  <r>
    <n v="5544"/>
    <x v="0"/>
    <x v="0"/>
    <s v="Bug-5544-Extract Content Enclosed In Delimiters From Word: Mouseover description popup is not showing the node information."/>
    <x v="8"/>
    <x v="20"/>
    <n v="1"/>
    <n v="3"/>
    <n v="5"/>
    <s v="Completed"/>
    <n v="0.42000000000000004"/>
    <n v="8.4000000000000005E-2"/>
    <n v="0.14000000000000001"/>
    <n v="-40"/>
    <n v="0.6"/>
    <n v="1"/>
  </r>
  <r>
    <n v="5546"/>
    <x v="0"/>
    <x v="0"/>
    <s v="Bug-5546-Extract Content Enclosed In Delimiters From Word:Functionality is not working as expected."/>
    <x v="8"/>
    <x v="20"/>
    <n v="1"/>
    <n v="3"/>
    <n v="7"/>
    <s v="Completed"/>
    <n v="0.42000000000000004"/>
    <n v="6.0000000000000005E-2"/>
    <n v="0.14000000000000001"/>
    <n v="-57.142857142857153"/>
    <n v="0.42857142857142855"/>
    <n v="1"/>
  </r>
  <r>
    <n v="5547"/>
    <x v="0"/>
    <x v="0"/>
    <s v="Bug-5547-Extract Content Enclosed In Delimiters From Word:node not working as expected"/>
    <x v="8"/>
    <x v="20"/>
    <n v="1"/>
    <n v="6"/>
    <n v="6"/>
    <s v="Completed"/>
    <n v="0.84000000000000008"/>
    <n v="0.14000000000000001"/>
    <n v="0.14000000000000001"/>
    <n v="0"/>
    <n v="1"/>
    <n v="1"/>
  </r>
  <r>
    <n v="5570"/>
    <x v="0"/>
    <x v="0"/>
    <s v="Bug-5570-Atlas studio--&gt; find and replace content across word:Unable to save the original file after replacing the data"/>
    <x v="8"/>
    <x v="20"/>
    <n v="1"/>
    <n v="3"/>
    <n v="6"/>
    <s v="Completed"/>
    <n v="0.42000000000000004"/>
    <n v="7.0000000000000007E-2"/>
    <n v="0.14000000000000001"/>
    <n v="-50"/>
    <n v="0.5"/>
    <n v="1"/>
  </r>
  <r>
    <n v="5716"/>
    <x v="0"/>
    <x v="0"/>
    <s v="Bug-5716-Atlas Studio--&gt;Node--&gt;Connectors--&gt;&quot;tescases from hp alm&quot; node is not delivered to the QA but it is showing in nodes list."/>
    <x v="8"/>
    <x v="20"/>
    <n v="1"/>
    <n v="4"/>
    <n v="4"/>
    <s v="Completed"/>
    <n v="0.55999999999999994"/>
    <n v="0.13999999999999999"/>
    <n v="0.13999999999999999"/>
    <n v="0"/>
    <n v="1"/>
    <n v="1"/>
  </r>
  <r>
    <n v="5732"/>
    <x v="0"/>
    <x v="0"/>
    <s v="Bug-5732-Atals studio--&gt;POI, Models nodes are showing in the nodes list which are not available in the Atlas 0.6 release"/>
    <x v="8"/>
    <x v="20"/>
    <n v="1"/>
    <n v="4"/>
    <n v="4"/>
    <s v="Completed"/>
    <n v="0.55999999999999994"/>
    <n v="0.13999999999999999"/>
    <n v="0.13999999999999999"/>
    <n v="0"/>
    <n v="1"/>
    <n v="1"/>
  </r>
  <r>
    <n v="5732"/>
    <x v="0"/>
    <x v="0"/>
    <s v="Support deployment nodes"/>
    <x v="1"/>
    <x v="20"/>
    <n v="4"/>
    <n v="110"/>
    <n v="115"/>
    <s v="Completed"/>
    <n v="15.4"/>
    <n v="0.13391304347826088"/>
    <n v="0.14000000000000001"/>
    <n v="-4.3478260869565206"/>
    <n v="0.95652173913043481"/>
    <n v="1"/>
  </r>
  <r>
    <n v="5653"/>
    <x v="0"/>
    <x v="0"/>
    <s v="Bug-5653-Atlas framework--&gt;PMD process--&gt;  If the sourceCodeStructure field in the input is left empty--&gt; Unable to execute the node."/>
    <x v="8"/>
    <x v="5"/>
    <n v="1"/>
    <n v="6"/>
    <n v="6"/>
    <s v="Completed"/>
    <n v="0.84000000000000008"/>
    <n v="0.14000000000000001"/>
    <n v="0.14000000000000001"/>
    <n v="0"/>
    <n v="1"/>
    <n v="1"/>
  </r>
  <r>
    <n v="5727"/>
    <x v="0"/>
    <x v="0"/>
    <s v="Bug-5727-Atlas studio--&gt; Pdf_processing nodes are missing from the nodes list."/>
    <x v="8"/>
    <x v="9"/>
    <n v="1"/>
    <n v="3"/>
    <n v="3"/>
    <s v="Completed"/>
    <n v="0.42000000000000004"/>
    <n v="0.14000000000000001"/>
    <n v="0.14000000000000001"/>
    <n v="0"/>
    <n v="1"/>
    <n v="1"/>
  </r>
  <r>
    <n v="5670"/>
    <x v="0"/>
    <x v="0"/>
    <s v="Bug-5670-Elastic search--&gt;Showing multiple exceptions in the elastic search command console"/>
    <x v="8"/>
    <x v="17"/>
    <n v="1"/>
    <n v="3"/>
    <n v="4"/>
    <s v="Completed"/>
    <n v="0.42000000000000004"/>
    <n v="0.10500000000000001"/>
    <n v="0.14000000000000001"/>
    <n v="-25"/>
    <n v="0.75"/>
    <n v="1"/>
  </r>
  <r>
    <n v="5700"/>
    <x v="0"/>
    <x v="0"/>
    <s v="Bug-5700-Atlas Installer--&gt;There is no alternative if the port 8081 is occupied with another application.."/>
    <x v="8"/>
    <x v="17"/>
    <n v="1"/>
    <n v="3"/>
    <n v="4"/>
    <s v="Completed"/>
    <n v="0.42000000000000004"/>
    <n v="0.10500000000000001"/>
    <n v="0.14000000000000001"/>
    <n v="-25"/>
    <n v="0.75"/>
    <n v="1"/>
  </r>
  <r>
    <n v="5714"/>
    <x v="0"/>
    <x v="0"/>
    <s v="Bug-5714-Atlas studio--&gt;Desktop_Automation nodes are showing in the latest build"/>
    <x v="8"/>
    <x v="17"/>
    <n v="1"/>
    <n v="3"/>
    <n v="4"/>
    <s v="Completed"/>
    <n v="0.42000000000000004"/>
    <n v="0.10500000000000001"/>
    <n v="0.14000000000000001"/>
    <n v="-25"/>
    <n v="0.75"/>
    <n v="1"/>
  </r>
  <r>
    <n v="5581"/>
    <x v="0"/>
    <x v="0"/>
    <s v="Bug-5581-ATLAS Parallel execution: Showing error while downloading the usecase from usecase store"/>
    <x v="8"/>
    <x v="22"/>
    <n v="1"/>
    <n v="3"/>
    <n v="3"/>
    <s v="Completed"/>
    <n v="0.42000000000000004"/>
    <n v="0.14000000000000001"/>
    <n v="0.14000000000000001"/>
    <n v="0"/>
    <n v="1"/>
    <n v="1"/>
  </r>
  <r>
    <n v="5610"/>
    <x v="0"/>
    <x v="0"/>
    <s v="Bug-5610-Atlas framework: Trail version expiry date is showing incorrect when config value=0."/>
    <x v="8"/>
    <x v="23"/>
    <n v="1"/>
    <n v="3"/>
    <n v="2"/>
    <s v="Completed"/>
    <n v="0.42000000000000004"/>
    <n v="0.21000000000000002"/>
    <n v="0.14000000000000001"/>
    <n v="50"/>
    <n v="1.5"/>
    <n v="1"/>
  </r>
  <r>
    <n v="5642"/>
    <x v="0"/>
    <x v="0"/>
    <s v="Bug-5642-Atlas framework--&gt; Home--&gt;Hifun--&gt;Users--&gt; Extra user name is showing in the default users list."/>
    <x v="8"/>
    <x v="21"/>
    <n v="1"/>
    <n v="6"/>
    <n v="2"/>
    <s v="Completed"/>
    <n v="0.84000000000000008"/>
    <n v="0.42000000000000004"/>
    <n v="0.14000000000000001"/>
    <n v="200"/>
    <n v="3"/>
    <n v="1"/>
  </r>
  <r>
    <n v="5642"/>
    <x v="0"/>
    <x v="0"/>
    <s v="Offline metrics support - Implimentation of use case  at WB"/>
    <x v="1"/>
    <x v="21"/>
    <n v="4"/>
    <n v="60"/>
    <n v="55"/>
    <s v="Completed"/>
    <n v="8.4"/>
    <n v="0.15272727272727274"/>
    <n v="0.14000000000000001"/>
    <n v="9.0909090909090899"/>
    <n v="1.0909090909090908"/>
    <n v="1"/>
  </r>
  <r>
    <n v="5642"/>
    <x v="0"/>
    <x v="0"/>
    <s v="Offline metrics support - Implimentation of use case  at Central"/>
    <x v="1"/>
    <x v="21"/>
    <n v="4"/>
    <n v="70"/>
    <n v="70"/>
    <s v="Completed"/>
    <n v="9.8000000000000007"/>
    <n v="0.14000000000000001"/>
    <n v="0.14000000000000001"/>
    <n v="0"/>
    <n v="1"/>
    <n v="1"/>
  </r>
  <r>
    <n v="5579"/>
    <x v="0"/>
    <x v="0"/>
    <s v="Bug-5579-ATLAS :Showing error mongo dB configuration in debug window of Atlas Studio  While doing  the  editing  the  use  case"/>
    <x v="8"/>
    <x v="18"/>
    <n v="1"/>
    <n v="3"/>
    <n v="3"/>
    <s v="Completed"/>
    <n v="0.42000000000000004"/>
    <n v="0.14000000000000001"/>
    <n v="0.14000000000000001"/>
    <n v="0"/>
    <n v="1"/>
    <n v="1"/>
  </r>
  <r>
    <n v="5616"/>
    <x v="0"/>
    <x v="0"/>
    <s v="Bug-5616-Atlas workbench--&gt;Usecase--&gt;3dotpane--&gt;Copy usecase--&gt;Edit usecase message is not correct"/>
    <x v="8"/>
    <x v="24"/>
    <n v="1"/>
    <n v="3"/>
    <n v="1"/>
    <s v="Completed"/>
    <n v="0.42000000000000004"/>
    <n v="0.42000000000000004"/>
    <n v="0.14000000000000001"/>
    <n v="200"/>
    <n v="3"/>
    <n v="1"/>
  </r>
  <r>
    <n v="3715"/>
    <x v="0"/>
    <x v="0"/>
    <s v="Bug-3715-BOT:-Unable to create profiles in BOT view"/>
    <x v="1"/>
    <x v="18"/>
    <n v="4"/>
    <n v="10"/>
    <n v="10"/>
    <s v="Completed"/>
    <n v="1.4"/>
    <n v="0.13999999999999999"/>
    <n v="0.13999999999999999"/>
    <n v="0"/>
    <n v="1"/>
    <n v="1"/>
  </r>
  <r>
    <n v="3742"/>
    <x v="0"/>
    <x v="0"/>
    <s v="Bug-3742-Bot:-Adding Entity fields option is not available in new runtime view(ATLAS)"/>
    <x v="1"/>
    <x v="18"/>
    <n v="4"/>
    <n v="18"/>
    <n v="15"/>
    <s v="Completed"/>
    <n v="2.52"/>
    <n v="0.16800000000000001"/>
    <n v="0.14000000000000001"/>
    <n v="19.999999999999996"/>
    <n v="1.2"/>
    <n v="1"/>
  </r>
  <r>
    <n v="3742"/>
    <x v="0"/>
    <x v="0"/>
    <s v="User Management for ATLAS"/>
    <x v="1"/>
    <x v="18"/>
    <n v="4"/>
    <n v="75"/>
    <n v="75"/>
    <s v="Completed"/>
    <n v="10.5"/>
    <n v="0.14000000000000001"/>
    <n v="0.14000000000000001"/>
    <n v="0"/>
    <n v="1"/>
    <n v="1"/>
  </r>
  <r>
    <n v="5585"/>
    <x v="0"/>
    <x v="0"/>
    <s v="Bug-5585-As if valid license file is placed, it is showing message as &quot;Not a valid license or license expired&quot;"/>
    <x v="8"/>
    <x v="18"/>
    <n v="1"/>
    <n v="3"/>
    <n v="3"/>
    <s v="Completed"/>
    <n v="0.42000000000000004"/>
    <n v="0.14000000000000001"/>
    <n v="0.14000000000000001"/>
    <n v="0"/>
    <n v="1"/>
    <n v="1"/>
  </r>
  <r>
    <n v="5632"/>
    <x v="0"/>
    <x v="0"/>
    <s v="Bug-5632-Smart Testing:-There are 2 profile config in Smart testing usecase, unable to delete duplicate one"/>
    <x v="8"/>
    <x v="18"/>
    <n v="1"/>
    <n v="3"/>
    <n v="3"/>
    <s v="Completed"/>
    <n v="0.42000000000000004"/>
    <n v="0.14000000000000001"/>
    <n v="0.14000000000000001"/>
    <n v="0"/>
    <n v="1"/>
    <n v="1"/>
  </r>
  <r>
    <n v="5673"/>
    <x v="0"/>
    <x v="0"/>
    <s v="Bug-5673-After restarting server, all existing Usecases of kit are removed, but files in rootflows exist"/>
    <x v="8"/>
    <x v="18"/>
    <n v="1"/>
    <n v="3"/>
    <n v="3"/>
    <s v="Completed"/>
    <n v="0.42000000000000004"/>
    <n v="0.14000000000000001"/>
    <n v="0.14000000000000001"/>
    <n v="0"/>
    <n v="1"/>
    <n v="1"/>
  </r>
  <r>
    <n v="5687"/>
    <x v="0"/>
    <x v="0"/>
    <s v="Bug-5687-After installation of ATLAS Installer -&gt; Login with hcl credentials -&gt; Functional area -&gt; Click on any of the application TAF/Central/ISE -&gt; Login page displays instead of Automatic login of applicaiton."/>
    <x v="8"/>
    <x v="18"/>
    <n v="1"/>
    <n v="6"/>
    <n v="6"/>
    <s v="Completed"/>
    <n v="0.84000000000000008"/>
    <n v="0.14000000000000001"/>
    <n v="0.14000000000000001"/>
    <n v="0"/>
    <n v="1"/>
    <n v="1"/>
  </r>
  <r>
    <n v="5695"/>
    <x v="0"/>
    <x v="0"/>
    <s v="Bug-5695-When kit is running in trail version, in console it is showing error as license file could not find in given specified path"/>
    <x v="8"/>
    <x v="18"/>
    <n v="1"/>
    <n v="6"/>
    <n v="6"/>
    <s v="Completed"/>
    <n v="0.84000000000000008"/>
    <n v="0.14000000000000001"/>
    <n v="0.14000000000000001"/>
    <n v="0"/>
    <n v="1"/>
    <n v="1"/>
  </r>
  <r>
    <n v="5669"/>
    <x v="0"/>
    <x v="0"/>
    <s v="Bug-5669-There is no document available for ATlas UI installer"/>
    <x v="8"/>
    <x v="19"/>
    <n v="1"/>
    <n v="3"/>
    <n v="3"/>
    <s v="Completed"/>
    <n v="0.42000000000000004"/>
    <n v="0.14000000000000001"/>
    <n v="0.14000000000000001"/>
    <n v="0"/>
    <n v="1"/>
    <n v="1"/>
  </r>
  <r>
    <n v="5669"/>
    <x v="0"/>
    <x v="0"/>
    <s v="ATLAS 070 User guide development"/>
    <x v="0"/>
    <x v="19"/>
    <n v="16"/>
    <n v="60"/>
    <n v="70"/>
    <s v="Completed"/>
    <n v="8.3999999999999986"/>
    <n v="0.11999999999999998"/>
    <n v="0.13999999999999999"/>
    <n v="-14.28571428571429"/>
    <n v="0.8571428571428571"/>
    <n v="1"/>
  </r>
  <r>
    <n v="5669"/>
    <x v="0"/>
    <x v="0"/>
    <s v="ATLAS 070 FAQ and doc Update"/>
    <x v="0"/>
    <x v="19"/>
    <n v="16"/>
    <n v="90"/>
    <n v="90"/>
    <s v="Completed"/>
    <n v="12.6"/>
    <n v="0.13999999999999999"/>
    <n v="0.13999999999999999"/>
    <n v="0"/>
    <n v="1"/>
    <n v="1"/>
  </r>
  <r>
    <n v="5032"/>
    <x v="0"/>
    <x v="0"/>
    <s v="Bug-5032-Standard Dashboards and Visualizations are not available, these are not part of automated process"/>
    <x v="8"/>
    <x v="2"/>
    <n v="1"/>
    <n v="5"/>
    <n v="5"/>
    <s v="Completed"/>
    <n v="0.7"/>
    <n v="0.13999999999999999"/>
    <n v="0.13999999999999999"/>
    <n v="0"/>
    <n v="1"/>
    <n v="1"/>
  </r>
  <r>
    <n v="4956"/>
    <x v="0"/>
    <x v="0"/>
    <s v="Bug-4956-Atlas workbench logo and hifun icon to open tree are overlapping with eachother"/>
    <x v="8"/>
    <x v="16"/>
    <n v="1"/>
    <n v="3"/>
    <n v="2"/>
    <s v="Completed"/>
    <n v="0.42000000000000004"/>
    <n v="0.21000000000000002"/>
    <n v="0.14000000000000001"/>
    <n v="50"/>
    <n v="1.5"/>
    <n v="1"/>
  </r>
  <r>
    <n v="5031"/>
    <x v="0"/>
    <x v="0"/>
    <s v="Bug-5031-Atlas UI:- Functional Area-Import Model&gt;&gt;Add model popup is overlapping with  sorting radio buttons of Atlas Store"/>
    <x v="8"/>
    <x v="16"/>
    <n v="1"/>
    <n v="4"/>
    <n v="3"/>
    <s v="Completed"/>
    <n v="0.55999999999999994"/>
    <n v="0.18666666666666665"/>
    <n v="0.13999999999999999"/>
    <n v="33.333333333333329"/>
    <n v="1.3333333333333333"/>
    <n v="1"/>
  </r>
  <r>
    <n v="5514"/>
    <x v="0"/>
    <x v="0"/>
    <s v="Bug-5514-Scroll bar is disappearing in Use case level history screen if we go to work log screen and come back"/>
    <x v="8"/>
    <x v="16"/>
    <n v="1"/>
    <n v="3"/>
    <n v="3"/>
    <s v="Completed"/>
    <n v="0.42000000000000004"/>
    <n v="0.14000000000000001"/>
    <n v="0.14000000000000001"/>
    <n v="0"/>
    <n v="1"/>
    <n v="1"/>
  </r>
  <r>
    <n v="5525"/>
    <x v="0"/>
    <x v="0"/>
    <s v="Bug-5525-Atlas UI:-When same usecase is imported into different project and when we search for that usecase then unavailable project details are showing in search results"/>
    <x v="8"/>
    <x v="16"/>
    <n v="1"/>
    <n v="3"/>
    <n v="3"/>
    <s v="Completed"/>
    <n v="0.42000000000000004"/>
    <n v="0.14000000000000001"/>
    <n v="0.14000000000000001"/>
    <n v="0"/>
    <n v="1"/>
    <n v="1"/>
  </r>
  <r>
    <n v="5530"/>
    <x v="0"/>
    <x v="0"/>
    <s v="Bug-5530-When usecase is imported from Atlas store then Atlas logo is removed from screen after usecase is downloaded"/>
    <x v="8"/>
    <x v="16"/>
    <n v="1"/>
    <n v="4"/>
    <n v="4"/>
    <s v="Completed"/>
    <n v="0.55999999999999994"/>
    <n v="0.13999999999999999"/>
    <n v="0.13999999999999999"/>
    <n v="0"/>
    <n v="1"/>
    <n v="1"/>
  </r>
  <r>
    <n v="5532"/>
    <x v="0"/>
    <x v="0"/>
    <s v="Bug-5532-ATLAS_All pages Copyright displays as 2018, it needs to be replaced with 2018 - 2019 copyright."/>
    <x v="8"/>
    <x v="16"/>
    <n v="1"/>
    <n v="3"/>
    <n v="3"/>
    <s v="Completed"/>
    <n v="0.42000000000000004"/>
    <n v="0.14000000000000001"/>
    <n v="0.14000000000000001"/>
    <n v="0"/>
    <n v="1"/>
    <n v="1"/>
  </r>
  <r>
    <n v="5559"/>
    <x v="0"/>
    <x v="0"/>
    <s v="Bug-5559-Execution History:-Search option is not required for Worklog column in execution history popup"/>
    <x v="8"/>
    <x v="16"/>
    <n v="1"/>
    <n v="3"/>
    <n v="2"/>
    <s v="Completed"/>
    <n v="0.42000000000000004"/>
    <n v="0.21000000000000002"/>
    <n v="0.14000000000000001"/>
    <n v="50"/>
    <n v="1.5"/>
    <n v="1"/>
  </r>
  <r>
    <n v="5560"/>
    <x v="0"/>
    <x v="0"/>
    <s v="Bug-5560-Execution History:-Time is showing wrongly in execution history popup, it is showing 5 hours delay time for each execution record"/>
    <x v="8"/>
    <x v="16"/>
    <n v="1"/>
    <n v="6"/>
    <n v="5"/>
    <s v="Completed"/>
    <n v="0.84000000000000008"/>
    <n v="0.16800000000000001"/>
    <n v="0.14000000000000001"/>
    <n v="19.999999999999996"/>
    <n v="1.2"/>
    <n v="1"/>
  </r>
  <r>
    <n v="5584"/>
    <x v="0"/>
    <x v="0"/>
    <s v="Bug-5584-Atlas Central&gt;&gt;Admin&gt;&gt;Manage Usecase&gt;&gt;Usecase Management&gt;&gt;Common Search boxes and sorting icons are overlapping with page elements"/>
    <x v="8"/>
    <x v="16"/>
    <n v="1"/>
    <n v="3"/>
    <n v="3"/>
    <s v="Completed"/>
    <n v="0.42000000000000004"/>
    <n v="0.14000000000000001"/>
    <n v="0.14000000000000001"/>
    <n v="0"/>
    <n v="1"/>
    <n v="1"/>
  </r>
  <r>
    <n v="5588"/>
    <x v="0"/>
    <x v="0"/>
    <s v="Bug-5588-Atlas&gt;&gt;There is no tooltip available for dotted icon in Atlas of each usecase ribbion(Options)"/>
    <x v="8"/>
    <x v="16"/>
    <n v="1"/>
    <n v="3"/>
    <n v="3"/>
    <s v="Completed"/>
    <n v="0.42000000000000004"/>
    <n v="0.14000000000000001"/>
    <n v="0.14000000000000001"/>
    <n v="0"/>
    <n v="1"/>
    <n v="1"/>
  </r>
  <r>
    <n v="5607"/>
    <x v="0"/>
    <x v="0"/>
    <s v="Bug-5607-Atlas&gt;&gt;Import Usecase&gt;&gt;In Nodes availability of usecase screen, there is an empty screen column available in the table"/>
    <x v="8"/>
    <x v="16"/>
    <n v="1"/>
    <n v="3"/>
    <n v="3"/>
    <s v="Completed"/>
    <n v="0.42000000000000004"/>
    <n v="0.14000000000000001"/>
    <n v="0.14000000000000001"/>
    <n v="0"/>
    <n v="1"/>
    <n v="1"/>
  </r>
  <r>
    <n v="5633"/>
    <x v="0"/>
    <x v="0"/>
    <s v="Bug-5633-Atlas&gt;&gt;Nodes availability of usecase popu&gt;&gt;There is no pagination dropdown to sort records is not available, and message has to change"/>
    <x v="8"/>
    <x v="16"/>
    <n v="1"/>
    <n v="6"/>
    <n v="4"/>
    <s v="Completed"/>
    <n v="0.84000000000000008"/>
    <n v="0.21000000000000002"/>
    <n v="0.14000000000000001"/>
    <n v="50"/>
    <n v="1.5"/>
    <n v="1"/>
  </r>
  <r>
    <n v="5634"/>
    <x v="0"/>
    <x v="0"/>
    <s v="Bug-5634-Atlas&gt;&gt;Nodes availability of usecase popup&gt;&gt;Server restarted but in message showing same as 'Installed â€“ Restart Required'"/>
    <x v="8"/>
    <x v="16"/>
    <n v="1"/>
    <n v="3"/>
    <n v="2"/>
    <s v="Completed"/>
    <n v="0.42000000000000004"/>
    <n v="0.21000000000000002"/>
    <n v="0.14000000000000001"/>
    <n v="50"/>
    <n v="1.5"/>
    <n v="1"/>
  </r>
  <r>
    <n v="5648"/>
    <x v="0"/>
    <x v="0"/>
    <s v="Bug-5648-Atlas&gt;&gt;Node availability of usecase&gt;&gt;Same message is showing for unavailable nodes(Installed ï¿½ Restart Required)"/>
    <x v="8"/>
    <x v="16"/>
    <n v="1"/>
    <n v="6"/>
    <n v="5"/>
    <s v="Completed"/>
    <n v="0.84000000000000008"/>
    <n v="0.16800000000000001"/>
    <n v="0.14000000000000001"/>
    <n v="19.999999999999996"/>
    <n v="1.2"/>
    <n v="1"/>
  </r>
  <r>
    <n v="5649"/>
    <x v="0"/>
    <x v="0"/>
    <s v="Bug-5649-Atlas&gt;&gt;Node availability of usecase&gt;&gt;When download icon is clicked then it is showing error(&quot;:&quot;Missing Fields : nodeName&quot;,&quot;status&quot;:&quot;Failed&quot;})"/>
    <x v="8"/>
    <x v="16"/>
    <n v="1"/>
    <n v="6"/>
    <n v="5"/>
    <s v="Completed"/>
    <n v="0.84000000000000008"/>
    <n v="0.16800000000000001"/>
    <n v="0.14000000000000001"/>
    <n v="19.999999999999996"/>
    <n v="1.2"/>
    <n v="1"/>
  </r>
  <r>
    <n v="5665"/>
    <x v="0"/>
    <x v="0"/>
    <s v="Bug-5665-Atlas&gt;&gt;Usecase store&gt;&gt;Responce in showing usecase store is slow and no loader is shown"/>
    <x v="8"/>
    <x v="16"/>
    <n v="1"/>
    <n v="3"/>
    <n v="2"/>
    <s v="Completed"/>
    <n v="0.42000000000000004"/>
    <n v="0.21000000000000002"/>
    <n v="0.14000000000000001"/>
    <n v="50"/>
    <n v="1.5"/>
    <n v="1"/>
  </r>
  <r>
    <n v="5668"/>
    <x v="0"/>
    <x v="0"/>
    <s v="Bug-5668-Atlas&gt;&gt;Node availability of usecase&gt;&gt;Node name in flow and node name in table are different, node name has to be similar to node available in studio"/>
    <x v="8"/>
    <x v="16"/>
    <n v="1"/>
    <n v="3"/>
    <n v="3"/>
    <s v="Completed"/>
    <n v="0.42000000000000004"/>
    <n v="0.14000000000000001"/>
    <n v="0.14000000000000001"/>
    <n v="0"/>
    <n v="1"/>
    <n v="1"/>
  </r>
  <r>
    <n v="5675"/>
    <x v="0"/>
    <x v="0"/>
    <s v="Bug-5675-Regression:When usecase is imported from Atlas store then Atlas logo is removed from screen after usecase is downloaded"/>
    <x v="8"/>
    <x v="16"/>
    <n v="1"/>
    <n v="3"/>
    <n v="1"/>
    <s v="Completed"/>
    <n v="0.42000000000000004"/>
    <n v="0.42000000000000004"/>
    <n v="0.14000000000000001"/>
    <n v="200"/>
    <n v="3"/>
    <n v="1"/>
  </r>
  <r>
    <n v="5680"/>
    <x v="0"/>
    <x v="0"/>
    <s v="Bug-5680-Execution History&gt;&gt;Selected page is not highlighted, when there are more page then user will confuse which page is selected"/>
    <x v="8"/>
    <x v="16"/>
    <n v="1"/>
    <n v="3"/>
    <n v="2"/>
    <s v="Completed"/>
    <n v="0.42000000000000004"/>
    <n v="0.21000000000000002"/>
    <n v="0.14000000000000001"/>
    <n v="50"/>
    <n v="1.5"/>
    <n v="1"/>
  </r>
  <r>
    <n v="5693"/>
    <x v="0"/>
    <x v="0"/>
    <s v="Bug-5693-If 'Node availability of usecase' popup appears then screens dependent to usecase should not popup"/>
    <x v="8"/>
    <x v="16"/>
    <n v="1"/>
    <n v="4"/>
    <n v="4"/>
    <s v="Completed"/>
    <n v="0.55999999999999994"/>
    <n v="0.13999999999999999"/>
    <n v="0.13999999999999999"/>
    <n v="0"/>
    <n v="1"/>
    <n v="1"/>
  </r>
  <r>
    <n v="5737"/>
    <x v="0"/>
    <x v="0"/>
    <s v="Bug-5737-Create new usecase -&gt; Edit usecase &amp; connect nodes and inject -&gt; Then Execute usecase -&gt; error message as &quot;DataTables warning table id=usecaseNodeVersionChildTable - Requested unknown parameter&quot;."/>
    <x v="8"/>
    <x v="16"/>
    <n v="1"/>
    <n v="4"/>
    <n v="1"/>
    <s v="Completed"/>
    <n v="0.55999999999999994"/>
    <n v="0.55999999999999994"/>
    <n v="0.13999999999999999"/>
    <n v="300"/>
    <n v="4"/>
    <n v="1"/>
  </r>
  <r>
    <n v="5737"/>
    <x v="0"/>
    <x v="0"/>
    <s v="UI support for multiple  WB and Central fefature"/>
    <x v="1"/>
    <x v="16"/>
    <n v="4"/>
    <n v="50"/>
    <n v="50"/>
    <s v="Completed"/>
    <n v="7"/>
    <n v="0.14000000000000001"/>
    <n v="0.14000000000000001"/>
    <n v="0"/>
    <n v="1"/>
    <n v="1"/>
  </r>
  <r>
    <n v="3655"/>
    <x v="0"/>
    <x v="0"/>
    <s v="Bug-3655-There is no need of BOT/Solution radio buttons, because there are separate pages to add BOT/Solution"/>
    <x v="8"/>
    <x v="14"/>
    <n v="1"/>
    <n v="1"/>
    <n v="1"/>
    <s v="Completed"/>
    <n v="0.13999999999999999"/>
    <n v="0.13999999999999999"/>
    <n v="0.13999999999999999"/>
    <n v="0"/>
    <n v="1"/>
    <n v="1"/>
  </r>
  <r>
    <n v="3731"/>
    <x v="0"/>
    <x v="0"/>
    <s v="Bug-3731-Atlas-UI:-There should have a search option to search required use cases  in solution tab"/>
    <x v="8"/>
    <x v="14"/>
    <n v="1"/>
    <n v="1"/>
    <n v="1"/>
    <s v="Completed"/>
    <n v="0.13999999999999999"/>
    <n v="0.13999999999999999"/>
    <n v="0.13999999999999999"/>
    <n v="0"/>
    <n v="1"/>
    <n v="1"/>
  </r>
  <r>
    <n v="3872"/>
    <x v="0"/>
    <x v="0"/>
    <s v="Bug-3872-Solution with same bot name is not allowing, it is showing as 'BOT already exist'"/>
    <x v="8"/>
    <x v="14"/>
    <n v="1"/>
    <n v="6"/>
    <n v="6"/>
    <s v="Completed"/>
    <n v="0.84000000000000008"/>
    <n v="0.14000000000000001"/>
    <n v="0.14000000000000001"/>
    <n v="0"/>
    <n v="1"/>
    <n v="1"/>
  </r>
  <r>
    <n v="5407"/>
    <x v="0"/>
    <x v="0"/>
    <s v="Bug-5407-Download Metrics:-When metrics is downloaded without providing any date, then it is showing error wrongly, it should show message as no date is provided"/>
    <x v="8"/>
    <x v="14"/>
    <n v="1"/>
    <n v="2"/>
    <n v="1"/>
    <s v="Completed"/>
    <n v="0.27999999999999997"/>
    <n v="0.27999999999999997"/>
    <n v="0.13999999999999999"/>
    <n v="100"/>
    <n v="2"/>
    <n v="1"/>
  </r>
  <r>
    <n v="5528"/>
    <x v="0"/>
    <x v="0"/>
    <s v="Bug-5528-Unable to update Atlas with latest kit, it is showing message as 'Unable to access jarfile GetDiffPropKeys_Update.jar '"/>
    <x v="8"/>
    <x v="14"/>
    <n v="1"/>
    <n v="3"/>
    <n v="1"/>
    <s v="Completed"/>
    <n v="0.42000000000000004"/>
    <n v="0.42000000000000004"/>
    <n v="0.14000000000000001"/>
    <n v="200"/>
    <n v="3"/>
    <n v="1"/>
  </r>
  <r>
    <n v="5528"/>
    <x v="0"/>
    <x v="0"/>
    <s v="Testing demo system, Daily builc"/>
    <x v="5"/>
    <x v="14"/>
    <n v="49"/>
    <n v="90"/>
    <n v="85"/>
    <s v="Completed"/>
    <n v="12.600000000000001"/>
    <n v="0.14823529411764708"/>
    <n v="0.14000000000000001"/>
    <n v="5.8823529411764728"/>
    <n v="1.0588235294117647"/>
    <n v="1"/>
  </r>
  <r>
    <n v="5106"/>
    <x v="0"/>
    <x v="0"/>
    <s v="Bug-5106-There is no loader available between each screen of smart test usecase, User don't know whether it is processing or not, need loader for all screens"/>
    <x v="8"/>
    <x v="3"/>
    <n v="1"/>
    <n v="2"/>
    <n v="2"/>
    <s v="Completed"/>
    <n v="0.27999999999999997"/>
    <n v="0.13999999999999999"/>
    <n v="0.13999999999999999"/>
    <n v="0"/>
    <n v="1"/>
    <n v="1"/>
  </r>
  <r>
    <n v="5554"/>
    <x v="0"/>
    <x v="0"/>
    <s v="Bug-5554-Smart testing -&gt; Manage Engagement &amp; Products -&gt; Able to create duplicate product name and creates Product ID as &quot;0&quot; in ATLAS. Where as in TAF unable to create."/>
    <x v="8"/>
    <x v="3"/>
    <n v="1"/>
    <n v="6"/>
    <n v="6"/>
    <s v="Completed"/>
    <n v="0.84000000000000008"/>
    <n v="0.14000000000000001"/>
    <n v="0.14000000000000001"/>
    <n v="0"/>
    <n v="1"/>
    <n v="1"/>
  </r>
  <r>
    <n v="5555"/>
    <x v="0"/>
    <x v="0"/>
    <s v="Bug-5555-Smart testing -&gt; Manage Engagements &amp; Products -&gt; Add/Edit Product -&gt; User Permissions -&gt; New -&gt; Create a duplicate record -&gt; No Pop up message display. Same in TAF, proper error message displays."/>
    <x v="8"/>
    <x v="3"/>
    <n v="1"/>
    <n v="6"/>
    <n v="6"/>
    <s v="Completed"/>
    <n v="0.84000000000000008"/>
    <n v="0.14000000000000001"/>
    <n v="0.14000000000000001"/>
    <n v="0"/>
    <n v="1"/>
    <n v="1"/>
  </r>
  <r>
    <n v="5625"/>
    <x v="0"/>
    <x v="0"/>
    <s v="Bug-5625-Smart testing -&gt; Manage Engagement &amp; Products -&gt; While creating duplicate engagement, pop up message does not display. Same works in TAF."/>
    <x v="8"/>
    <x v="3"/>
    <n v="1"/>
    <n v="3"/>
    <n v="3"/>
    <s v="Completed"/>
    <n v="0.42000000000000004"/>
    <n v="0.14000000000000001"/>
    <n v="0.14000000000000001"/>
    <n v="0"/>
    <n v="1"/>
    <n v="1"/>
  </r>
  <r>
    <n v="5513"/>
    <x v="0"/>
    <x v="0"/>
    <s v="TAF service for Smart test use case upgrade for Telecom"/>
    <x v="1"/>
    <x v="25"/>
    <n v="4"/>
    <n v="75"/>
    <n v="70"/>
    <s v="Completed"/>
    <n v="10.5"/>
    <n v="0.15"/>
    <n v="0.14000000000000001"/>
    <n v="7.1428571428571281"/>
    <n v="1.0714285714285714"/>
    <n v="1"/>
  </r>
  <r>
    <n v="5513"/>
    <x v="0"/>
    <x v="0"/>
    <s v="Bug-5513-Demo Usecases:-Selective Testing usecase is not showing its last page, but execution is happening. It is showing message as 'message: server didnâ€™t sent any data'"/>
    <x v="8"/>
    <x v="25"/>
    <n v="1"/>
    <n v="3"/>
    <n v="3"/>
    <s v="Completed"/>
    <n v="0.42000000000000004"/>
    <n v="0.14000000000000001"/>
    <n v="0.14000000000000001"/>
    <n v="0"/>
    <n v="1"/>
    <n v="1"/>
  </r>
  <r>
    <n v="5513"/>
    <x v="0"/>
    <x v="0"/>
    <s v="TAF service for Smart test use case upgrade for Telecom- CRs implimentation"/>
    <x v="1"/>
    <x v="25"/>
    <n v="4"/>
    <n v="80"/>
    <n v="80"/>
    <s v="Completed"/>
    <n v="11.2"/>
    <n v="0.13999999999999999"/>
    <n v="0.13999999999999999"/>
    <n v="0"/>
    <n v="1"/>
    <n v="1"/>
  </r>
  <r>
    <n v="5679"/>
    <x v="0"/>
    <x v="0"/>
    <s v="Bug-5679-Smart testing use case -&gt; Execute -&gt; Test build -&gt; Test plan -&gt; Execute Test case -&gt; Workpackage ID &amp; job ID does not display."/>
    <x v="8"/>
    <x v="25"/>
    <n v="1"/>
    <n v="6"/>
    <n v="3"/>
    <s v="Completed"/>
    <n v="0.84000000000000008"/>
    <n v="0.28000000000000003"/>
    <n v="0.14000000000000001"/>
    <n v="100"/>
    <n v="2"/>
    <n v="1"/>
  </r>
  <r>
    <n v="5571"/>
    <x v="0"/>
    <x v="0"/>
    <s v="Bug-5571-When unavailable folder is given in usecase settings, no message is shown in debug console"/>
    <x v="8"/>
    <x v="5"/>
    <n v="1"/>
    <n v="6"/>
    <n v="6"/>
    <s v="Completed"/>
    <n v="0.84000000000000008"/>
    <n v="0.14000000000000001"/>
    <n v="0.14000000000000001"/>
    <n v="0"/>
    <n v="1"/>
    <n v="1"/>
  </r>
  <r>
    <n v="5768"/>
    <x v="0"/>
    <x v="0"/>
    <s v="Bug-5768-Facing issue with get-excel-data-using-sql node in ATLAS"/>
    <x v="8"/>
    <x v="5"/>
    <n v="1"/>
    <n v="4"/>
    <n v="4"/>
    <s v="Completed"/>
    <n v="0.55999999999999994"/>
    <n v="0.13999999999999999"/>
    <n v="0.13999999999999999"/>
    <n v="0"/>
    <n v="1"/>
    <n v="1"/>
  </r>
  <r>
    <n v="5768"/>
    <x v="0"/>
    <x v="0"/>
    <s v="Support  PS team on General use cases"/>
    <x v="0"/>
    <x v="5"/>
    <n v="16"/>
    <n v="90"/>
    <n v="100"/>
    <s v="Completed"/>
    <n v="12.6"/>
    <n v="0.126"/>
    <n v="0.13999999999999999"/>
    <n v="-9.9999999999999893"/>
    <n v="0.90000000000000013"/>
    <n v="1"/>
  </r>
  <r>
    <n v="5508"/>
    <x v="0"/>
    <x v="0"/>
    <s v="Bug-5508-Node -&gt; &quot;insert image in word poi&quot; -&gt; Providing text to replace as content with special character, failed message display and automatic file is not generated."/>
    <x v="8"/>
    <x v="9"/>
    <n v="1"/>
    <n v="3"/>
    <n v="3"/>
    <s v="Completed"/>
    <n v="0.42000000000000004"/>
    <n v="0.14000000000000001"/>
    <n v="0.14000000000000001"/>
    <n v="0"/>
    <n v="1"/>
    <n v="1"/>
  </r>
  <r>
    <n v="5589"/>
    <x v="0"/>
    <x v="0"/>
    <s v="Bug-5589-Comparison Viewer Use case-&gt;Images -&gt; Upload .war file, displays message as &quot;Please Wait&quot; and no response. Node red server stopped automatically. Error message:FATAL ERROR: invalid table size Allocation failed - JavaScript heap out of memory"/>
    <x v="8"/>
    <x v="9"/>
    <n v="1"/>
    <n v="6"/>
    <n v="4"/>
    <s v="Completed"/>
    <n v="0.84000000000000008"/>
    <n v="0.21000000000000002"/>
    <n v="0.14000000000000001"/>
    <n v="50"/>
    <n v="1.5"/>
    <n v="1"/>
  </r>
  <r>
    <n v="5596"/>
    <x v="0"/>
    <x v="0"/>
    <s v="Bug-5596-Comparison Viewer Use case -&gt; Images -&gt; Able to upload files extension with .msg, .jar, .java, .msi, .gif. should not allow to Upload."/>
    <x v="8"/>
    <x v="9"/>
    <n v="1"/>
    <n v="3"/>
    <n v="2"/>
    <s v="Completed"/>
    <n v="0.42000000000000004"/>
    <n v="0.21000000000000002"/>
    <n v="0.14000000000000001"/>
    <n v="50"/>
    <n v="1.5"/>
    <n v="1"/>
  </r>
  <r>
    <n v="5659"/>
    <x v="0"/>
    <x v="0"/>
    <s v="Bug-5659-Import Comparison Viewer Use case -&gt; Upload image in reference -&gt; Then upload image in modified images -&gt; Image does not gets uploaded."/>
    <x v="8"/>
    <x v="9"/>
    <n v="1"/>
    <n v="3"/>
    <n v="2"/>
    <s v="Completed"/>
    <n v="0.42000000000000004"/>
    <n v="0.21000000000000002"/>
    <n v="0.14000000000000001"/>
    <n v="50"/>
    <n v="1.5"/>
    <n v="1"/>
  </r>
  <r>
    <n v="5515"/>
    <x v="0"/>
    <x v="0"/>
    <s v="Bug-5515-Execution BY options is showing data wrongly, for â€˜Welcomeâ€™ usecase â€˜executed byâ€™ is showing as â€˜AtlasSchedularâ€™ as if it is executed manualy"/>
    <x v="8"/>
    <x v="24"/>
    <n v="1"/>
    <n v="6"/>
    <n v="4"/>
    <s v="Completed"/>
    <n v="0.84000000000000008"/>
    <n v="0.21000000000000002"/>
    <n v="0.14000000000000001"/>
    <n v="50"/>
    <n v="1.5"/>
    <n v="1"/>
  </r>
  <r>
    <n v="5523"/>
    <x v="0"/>
    <x v="0"/>
    <s v="Bug-5523-ATLAS : Node Store support for nodes with external lib dependencies"/>
    <x v="1"/>
    <x v="24"/>
    <n v="4"/>
    <n v="36"/>
    <n v="40"/>
    <s v="Completed"/>
    <n v="5.04"/>
    <n v="0.126"/>
    <n v="0.14000000000000001"/>
    <n v="-10.000000000000007"/>
    <n v="0.89999999999999991"/>
    <n v="1"/>
  </r>
  <r>
    <n v="5523"/>
    <x v="0"/>
    <x v="0"/>
    <s v="Search support for use case info for use case"/>
    <x v="1"/>
    <x v="24"/>
    <n v="4"/>
    <n v="125"/>
    <n v="125"/>
    <s v="Completed"/>
    <n v="17.5"/>
    <n v="0.14000000000000001"/>
    <n v="0.14000000000000001"/>
    <n v="0"/>
    <n v="1"/>
    <n v="1"/>
  </r>
  <r>
    <n v="5619"/>
    <x v="0"/>
    <x v="0"/>
    <s v="Bug-5619-While consuming the usecase, as if the Runtime GUID is valid it is showing error as 'Runtime GUID is not validâ€™'"/>
    <x v="8"/>
    <x v="24"/>
    <n v="1"/>
    <n v="3"/>
    <n v="4"/>
    <s v="Completed"/>
    <n v="0.42000000000000004"/>
    <n v="0.10500000000000001"/>
    <n v="0.14000000000000001"/>
    <n v="-25"/>
    <n v="0.75"/>
    <n v="1"/>
  </r>
  <r>
    <n v="5664"/>
    <x v="0"/>
    <x v="0"/>
    <s v="Bug-5664-Atlas Node Store&gt;&gt;While consuming node, node version is not showing any version number, it is inconsistent"/>
    <x v="8"/>
    <x v="24"/>
    <n v="1"/>
    <n v="3"/>
    <n v="3"/>
    <s v="Completed"/>
    <n v="0.42000000000000004"/>
    <n v="0.14000000000000001"/>
    <n v="0.14000000000000001"/>
    <n v="0"/>
    <n v="1"/>
    <n v="1"/>
  </r>
  <r>
    <n v="5666"/>
    <x v="0"/>
    <x v="0"/>
    <s v="Bug-5666-Central is accessible but while consuming usecase, it is showing message as 'Server is not accessible'- this is inconsistent"/>
    <x v="8"/>
    <x v="24"/>
    <n v="1"/>
    <n v="3"/>
    <n v="3"/>
    <s v="Completed"/>
    <n v="0.42000000000000004"/>
    <n v="0.14000000000000001"/>
    <n v="0.14000000000000001"/>
    <n v="0"/>
    <n v="1"/>
    <n v="1"/>
  </r>
  <r>
    <n v="5509"/>
    <x v="0"/>
    <x v="0"/>
    <s v="Bug-5509-Restarting ATLAS Framework, error message is displayed as &quot;java.io.FileNotFoundException: D:\Server-Logs\iLCM.log&quot; thou there is no D drive persist in the system."/>
    <x v="8"/>
    <x v="2"/>
    <n v="1"/>
    <n v="3"/>
    <n v="3"/>
    <s v="Completed"/>
    <n v="0.42000000000000004"/>
    <n v="0.14000000000000001"/>
    <n v="0.14000000000000001"/>
    <n v="0"/>
    <n v="1"/>
    <n v="1"/>
  </r>
  <r>
    <n v="5552"/>
    <x v="0"/>
    <x v="0"/>
    <s v="Bug-5552-Installation:-In 226 GIT machine, While upgrading Atlas through single kit &quot;Unable to access jarfile GetDiffPropKeys_Update.jar&quot; is shown in console. Multiple java paths are not configured in environment variables"/>
    <x v="8"/>
    <x v="2"/>
    <n v="1"/>
    <n v="6"/>
    <n v="6"/>
    <s v="Completed"/>
    <n v="0.84000000000000008"/>
    <n v="0.14000000000000001"/>
    <n v="0.14000000000000001"/>
    <n v="0"/>
    <n v="1"/>
    <n v="1"/>
  </r>
  <r>
    <n v="5590"/>
    <x v="0"/>
    <x v="0"/>
    <s v="Bug-5590-As if the kit is started in normal mode, it is showing message as 'Admin permissions confirmedâ€™ and starting all components"/>
    <x v="8"/>
    <x v="2"/>
    <n v="1"/>
    <n v="3"/>
    <n v="3"/>
    <s v="Completed"/>
    <n v="0.42000000000000004"/>
    <n v="0.14000000000000001"/>
    <n v="0.14000000000000001"/>
    <n v="0"/>
    <n v="1"/>
    <n v="1"/>
  </r>
  <r>
    <n v="5591"/>
    <x v="0"/>
    <x v="0"/>
    <s v="Bug-5591-JDK was not declared in environment variables but while installation process, it is not verifying JDK. No alert was shown regarding JDK"/>
    <x v="8"/>
    <x v="2"/>
    <n v="1"/>
    <n v="6"/>
    <n v="3"/>
    <s v="Completed"/>
    <n v="0.84000000000000008"/>
    <n v="0.28000000000000003"/>
    <n v="0.14000000000000001"/>
    <n v="100"/>
    <n v="2"/>
    <n v="1"/>
  </r>
  <r>
    <n v="5592"/>
    <x v="0"/>
    <x v="0"/>
    <s v="Bug-5592-Uninstall is not happening automatically if any prerequisite evaluation is failed, and log file is not creating where all reasons of failures are listed."/>
    <x v="8"/>
    <x v="2"/>
    <n v="1"/>
    <n v="6"/>
    <n v="6"/>
    <s v="Completed"/>
    <n v="0.84000000000000008"/>
    <n v="0.14000000000000001"/>
    <n v="0.14000000000000001"/>
    <n v="0"/>
    <n v="1"/>
    <n v="1"/>
  </r>
  <r>
    <n v="5593"/>
    <x v="0"/>
    <x v="0"/>
    <s v="Bug-5593-Installation is not completed, but it is showing message as completed(Installation fails and components are stopped with error)"/>
    <x v="8"/>
    <x v="2"/>
    <n v="1"/>
    <n v="3"/>
    <n v="3"/>
    <s v="Completed"/>
    <n v="0.42000000000000004"/>
    <n v="0.14000000000000001"/>
    <n v="0.14000000000000001"/>
    <n v="0"/>
    <n v="1"/>
    <n v="1"/>
  </r>
  <r>
    <n v="5594"/>
    <x v="0"/>
    <x v="0"/>
    <s v="Bug-5594-If no disk space is available then it is not terminating the extraction, it has to terminate with an alert, but error is shown in alert about disk space in middle of extraction and asking user to deny the process"/>
    <x v="8"/>
    <x v="2"/>
    <n v="1"/>
    <n v="3"/>
    <n v="3"/>
    <s v="Completed"/>
    <n v="0.42000000000000004"/>
    <n v="0.14000000000000001"/>
    <n v="0.14000000000000001"/>
    <n v="0"/>
    <n v="1"/>
    <n v="1"/>
  </r>
  <r>
    <n v="5608"/>
    <x v="0"/>
    <x v="0"/>
    <s v="Bug-5608-Atlas Central is not starting automatically, when Tomcat is started through single kit"/>
    <x v="8"/>
    <x v="2"/>
    <n v="1"/>
    <n v="3"/>
    <n v="3"/>
    <s v="Completed"/>
    <n v="0.42000000000000004"/>
    <n v="0.14000000000000001"/>
    <n v="0.14000000000000001"/>
    <n v="0"/>
    <n v="1"/>
    <n v="1"/>
  </r>
  <r>
    <n v="5611"/>
    <x v="0"/>
    <x v="0"/>
    <s v="Bug-5611-Install&gt;&gt;Unable to update .json files, while updating json files are not modifying as expected"/>
    <x v="8"/>
    <x v="2"/>
    <n v="1"/>
    <n v="3"/>
    <n v="3"/>
    <s v="Completed"/>
    <n v="0.42000000000000004"/>
    <n v="0.14000000000000001"/>
    <n v="0.14000000000000001"/>
    <n v="0"/>
    <n v="1"/>
    <n v="1"/>
  </r>
  <r>
    <n v="5614"/>
    <x v="0"/>
    <x v="0"/>
    <s v="Bug-5614-Install&gt;&gt;Unable to verify postgres database credentials when postgres is installed in D drive"/>
    <x v="8"/>
    <x v="2"/>
    <n v="1"/>
    <n v="6"/>
    <n v="3"/>
    <s v="Completed"/>
    <n v="0.84000000000000008"/>
    <n v="0.28000000000000003"/>
    <n v="0.14000000000000001"/>
    <n v="100"/>
    <n v="2"/>
    <n v="1"/>
  </r>
  <r>
    <n v="5620"/>
    <x v="0"/>
    <x v="0"/>
    <s v="Bug-5620-There is no ratting option available for usecase which consumed from usecase store"/>
    <x v="8"/>
    <x v="2"/>
    <n v="1"/>
    <n v="6"/>
    <n v="3"/>
    <s v="Completed"/>
    <n v="0.84000000000000008"/>
    <n v="0.28000000000000003"/>
    <n v="0.14000000000000001"/>
    <n v="100"/>
    <n v="2"/>
    <n v="1"/>
  </r>
  <r>
    <n v="5682"/>
    <x v="0"/>
    <x v="0"/>
    <s v="Bug-5682-As if the services are stopped, installer is rolling back with an error as 'Ports 8081, 8088 are in USE'"/>
    <x v="8"/>
    <x v="2"/>
    <n v="1"/>
    <n v="6"/>
    <n v="3"/>
    <s v="Completed"/>
    <n v="0.84000000000000008"/>
    <n v="0.28000000000000003"/>
    <n v="0.14000000000000001"/>
    <n v="100"/>
    <n v="2"/>
    <n v="1"/>
  </r>
  <r>
    <n v="5688"/>
    <x v="0"/>
    <x v="0"/>
    <s v="Bug-5688-Installer&gt;&gt;File version details for installer is showing as '0.0.0.0'"/>
    <x v="8"/>
    <x v="2"/>
    <n v="1"/>
    <n v="3"/>
    <n v="3"/>
    <s v="Completed"/>
    <n v="0.42000000000000004"/>
    <n v="0.14000000000000001"/>
    <n v="0.14000000000000001"/>
    <n v="0"/>
    <n v="1"/>
    <n v="1"/>
  </r>
  <r>
    <n v="5689"/>
    <x v="0"/>
    <x v="0"/>
    <s v="Bug-5689-Atlas Framework&gt;&gt;Version file&gt;&gt; In verison file, version details are showing as 'ATLAS Alpha Version 0.1'"/>
    <x v="8"/>
    <x v="2"/>
    <n v="1"/>
    <n v="6"/>
    <n v="3"/>
    <s v="Completed"/>
    <n v="0.84000000000000008"/>
    <n v="0.28000000000000003"/>
    <n v="0.14000000000000001"/>
    <n v="100"/>
    <n v="2"/>
    <n v="1"/>
  </r>
  <r>
    <n v="5690"/>
    <x v="0"/>
    <x v="0"/>
    <s v="Bug-5690-Installer&gt;&gt;when unsupported java file is available in machine, while running installer it is showing irrelavent message"/>
    <x v="8"/>
    <x v="2"/>
    <n v="1"/>
    <n v="4"/>
    <n v="3"/>
    <s v="Completed"/>
    <n v="0.55999999999999994"/>
    <n v="0.18666666666666665"/>
    <n v="0.13999999999999999"/>
    <n v="33.333333333333329"/>
    <n v="1.3333333333333333"/>
    <n v="1"/>
  </r>
  <r>
    <n v="5691"/>
    <x v="0"/>
    <x v="0"/>
    <s v="Bug-5691-If prerequisites are not available in machine, then its validation is shown after kit extraction, but it has to show before the installation process"/>
    <x v="8"/>
    <x v="2"/>
    <n v="1"/>
    <n v="3"/>
    <n v="3"/>
    <s v="Completed"/>
    <n v="0.42000000000000004"/>
    <n v="0.14000000000000001"/>
    <n v="0.14000000000000001"/>
    <n v="0"/>
    <n v="1"/>
    <n v="1"/>
  </r>
  <r>
    <n v="5703"/>
    <x v="0"/>
    <x v="0"/>
    <s v="Bug-5703-Installer&gt;&gt;In installation process, postgres database configuration is failling, which leads to rolling back of installer"/>
    <x v="8"/>
    <x v="2"/>
    <n v="1"/>
    <n v="6"/>
    <n v="3"/>
    <s v="Completed"/>
    <n v="0.84000000000000008"/>
    <n v="0.28000000000000003"/>
    <n v="0.14000000000000001"/>
    <n v="100"/>
    <n v="2"/>
    <n v="1"/>
  </r>
  <r>
    <n v="5707"/>
    <x v="0"/>
    <x v="0"/>
    <s v="Bug-5707-Installer&gt;&gt; When uninstalling, it is not removed all extracted files and showing message as 'Some elements cannot be removed, these can be removed maually'"/>
    <x v="8"/>
    <x v="2"/>
    <n v="1"/>
    <n v="6"/>
    <n v="3"/>
    <s v="Completed"/>
    <n v="0.84000000000000008"/>
    <n v="0.28000000000000003"/>
    <n v="0.14000000000000001"/>
    <n v="100"/>
    <n v="2"/>
    <n v="1"/>
  </r>
  <r>
    <n v="5708"/>
    <x v="0"/>
    <x v="0"/>
    <s v="Bug-5708-Usability issue&gt;&gt;Installer&gt;&gt;In process of installation user has to provide postgres credentials, for password field it is as showing as empty, where user cannot get any info regarding how many characters he entered"/>
    <x v="8"/>
    <x v="2"/>
    <n v="1"/>
    <n v="5"/>
    <n v="5"/>
    <s v="Completed"/>
    <n v="0.7"/>
    <n v="0.13999999999999999"/>
    <n v="0.13999999999999999"/>
    <n v="0"/>
    <n v="1"/>
    <n v="1"/>
  </r>
  <r>
    <n v="5710"/>
    <x v="0"/>
    <x v="0"/>
    <s v="Bug-5710-Installer&gt;&gt;After uninstall of installer, in Others folder there is file created with name 'null'"/>
    <x v="8"/>
    <x v="17"/>
    <n v="1"/>
    <n v="4"/>
    <n v="4"/>
    <s v="Completed"/>
    <n v="0.55999999999999994"/>
    <n v="0.13999999999999999"/>
    <n v="0.13999999999999999"/>
    <n v="0"/>
    <n v="1"/>
    <n v="1"/>
  </r>
  <r>
    <n v="5711"/>
    <x v="0"/>
    <x v="0"/>
    <s v="Bug-5711-Installer&gt;&gt;In prerequisite window, alignment of ports and application names are misaligned forElastic Search"/>
    <x v="8"/>
    <x v="17"/>
    <n v="1"/>
    <n v="4"/>
    <n v="4"/>
    <s v="Completed"/>
    <n v="0.55999999999999994"/>
    <n v="0.13999999999999999"/>
    <n v="0.13999999999999999"/>
    <n v="0"/>
    <n v="1"/>
    <n v="1"/>
  </r>
  <r>
    <n v="5712"/>
    <x v="0"/>
    <x v="0"/>
    <s v="Bug-5712-Installer&gt;&gt;As if higher version of java is available, while running installer it is showing error as 'Install supported version of java and declare them in environment variables'"/>
    <x v="8"/>
    <x v="17"/>
    <n v="1"/>
    <n v="5"/>
    <n v="5"/>
    <s v="Completed"/>
    <n v="0.7"/>
    <n v="0.13999999999999999"/>
    <n v="0.13999999999999999"/>
    <n v="0"/>
    <n v="1"/>
    <n v="1"/>
  </r>
  <r>
    <n v="5723"/>
    <x v="0"/>
    <x v="0"/>
    <s v="Bug-5723-ATLAS Installer_Local System -&gt; Import use case -&gt; Execute any of the TAF use case -&gt; Error message as &quot;Registered user name is missing. It is mandatory&quot;."/>
    <x v="8"/>
    <x v="17"/>
    <n v="1"/>
    <n v="3"/>
    <n v="3"/>
    <s v="Completed"/>
    <n v="0.42000000000000004"/>
    <n v="0.14000000000000001"/>
    <n v="0.14000000000000001"/>
    <n v="0"/>
    <n v="1"/>
    <n v="1"/>
  </r>
  <r>
    <n v="5728"/>
    <x v="0"/>
    <x v="0"/>
    <s v="Bug-5728-Installer&gt;&gt;During installation process Tomcat is not starting, it is showing message as 'Starting Atlas Tomcat services'"/>
    <x v="8"/>
    <x v="17"/>
    <n v="1"/>
    <n v="5"/>
    <n v="5"/>
    <s v="Completed"/>
    <n v="0.7"/>
    <n v="0.13999999999999999"/>
    <n v="0.13999999999999999"/>
    <n v="0"/>
    <n v="1"/>
    <n v="1"/>
  </r>
  <r>
    <n v="5729"/>
    <x v="0"/>
    <x v="0"/>
    <s v="Bug-5729-Installer&gt;&gt;During installation process, same message is showing multiple times(The system cannot find the path specified)"/>
    <x v="8"/>
    <x v="17"/>
    <n v="1"/>
    <n v="4"/>
    <n v="3"/>
    <s v="Completed"/>
    <n v="0.55999999999999994"/>
    <n v="0.18666666666666665"/>
    <n v="0.13999999999999999"/>
    <n v="33.333333333333329"/>
    <n v="1.3333333333333333"/>
    <n v="1"/>
  </r>
  <r>
    <n v="4261"/>
    <x v="0"/>
    <x v="0"/>
    <s v="Bug-4261-In User login, Use case metrics is showing wrongly-Usecases and Usecase Sumamry details are not matching"/>
    <x v="8"/>
    <x v="22"/>
    <n v="1"/>
    <n v="2"/>
    <n v="2"/>
    <s v="Completed"/>
    <n v="0.27999999999999997"/>
    <n v="0.13999999999999999"/>
    <n v="0.13999999999999999"/>
    <n v="0"/>
    <n v="1"/>
    <n v="1"/>
  </r>
  <r>
    <n v="4795"/>
    <x v="0"/>
    <x v="0"/>
    <s v="Bug-4795-Atlas Central:- There is no delete option in Runtime table, to delete unwanted stale data of runtime details delete is required"/>
    <x v="8"/>
    <x v="22"/>
    <n v="1"/>
    <n v="5"/>
    <n v="5"/>
    <s v="Completed"/>
    <n v="0.7"/>
    <n v="0.13999999999999999"/>
    <n v="0.13999999999999999"/>
    <n v="0"/>
    <n v="1"/>
    <n v="1"/>
  </r>
  <r>
    <n v="4848"/>
    <x v="0"/>
    <x v="0"/>
    <s v="Bug-4848-Atlas Central:- There is no delete option in Runtime table, to delete unwanted stale data of runtime details delete is required"/>
    <x v="8"/>
    <x v="22"/>
    <n v="1"/>
    <n v="5"/>
    <n v="5"/>
    <s v="Completed"/>
    <n v="0.7"/>
    <n v="0.13999999999999999"/>
    <n v="0.13999999999999999"/>
    <n v="0"/>
    <n v="1"/>
    <n v="1"/>
  </r>
  <r>
    <n v="5406"/>
    <x v="0"/>
    <x v="0"/>
    <s v="Bug-5406-Atlas Central:-Manadatory fields(Version, Keywords) are not showing with indicator, but when we save without them it is showing validation message as ''"/>
    <x v="8"/>
    <x v="22"/>
    <n v="1"/>
    <n v="2"/>
    <n v="2"/>
    <s v="Completed"/>
    <n v="0.27999999999999997"/>
    <n v="0.13999999999999999"/>
    <n v="0.13999999999999999"/>
    <n v="0"/>
    <n v="1"/>
    <n v="1"/>
  </r>
  <r>
    <n v="5524"/>
    <x v="0"/>
    <x v="0"/>
    <s v="Bug-5524-Atlas Central:When project is removed from project table then automatic addition of project is not happening in Central when consuming usecase from Atlas"/>
    <x v="8"/>
    <x v="22"/>
    <n v="1"/>
    <n v="6"/>
    <n v="4"/>
    <s v="Completed"/>
    <n v="0.84000000000000008"/>
    <n v="0.21000000000000002"/>
    <n v="0.14000000000000001"/>
    <n v="50"/>
    <n v="1.5"/>
    <n v="1"/>
  </r>
  <r>
    <n v="5526"/>
    <x v="0"/>
    <x v="0"/>
    <s v="Bug-5526-Dahboards-No dashboards are showing in user login, empty screen is shown in user login"/>
    <x v="8"/>
    <x v="22"/>
    <n v="1"/>
    <n v="3"/>
    <n v="3"/>
    <s v="Completed"/>
    <n v="0.42000000000000004"/>
    <n v="0.14000000000000001"/>
    <n v="0.14000000000000001"/>
    <n v="0"/>
    <n v="1"/>
    <n v="1"/>
  </r>
  <r>
    <n v="5556"/>
    <x v="0"/>
    <x v="0"/>
    <s v="Bug-5556-When usecase store is accessed with unavailable project of AtlasCentral, then no validation message is shown and it was allowing to import usecase from store"/>
    <x v="8"/>
    <x v="22"/>
    <n v="1"/>
    <n v="5"/>
    <n v="5"/>
    <s v="Completed"/>
    <n v="0.7"/>
    <n v="0.13999999999999999"/>
    <n v="0.13999999999999999"/>
    <n v="0"/>
    <n v="1"/>
    <n v="1"/>
  </r>
  <r>
    <n v="5561"/>
    <x v="0"/>
    <x v="0"/>
    <s v="Bug-5561-RunRate Table:-There is no loader available for Runrate table"/>
    <x v="8"/>
    <x v="22"/>
    <n v="1"/>
    <n v="3"/>
    <n v="3"/>
    <s v="Completed"/>
    <n v="0.42000000000000004"/>
    <n v="0.14000000000000001"/>
    <n v="0.14000000000000001"/>
    <n v="0"/>
    <n v="1"/>
    <n v="1"/>
  </r>
  <r>
    <n v="5562"/>
    <x v="0"/>
    <x v="0"/>
    <s v="Bug-5562-Runrate:-Year/ Month  filters are not working, it is showing features dates and no validation is shown when feature dates are selected"/>
    <x v="8"/>
    <x v="22"/>
    <n v="1"/>
    <n v="5"/>
    <n v="5"/>
    <s v="Completed"/>
    <n v="0.7"/>
    <n v="0.13999999999999999"/>
    <n v="0.13999999999999999"/>
    <n v="0"/>
    <n v="1"/>
    <n v="1"/>
  </r>
  <r>
    <n v="5583"/>
    <x v="0"/>
    <x v="0"/>
    <s v="Bug-5583-Admin&gt;&gt;Manage Usecases&gt;&gt;Versions&gt;&gt;Usecase created and published by user and in central it is showing as Admin"/>
    <x v="8"/>
    <x v="22"/>
    <n v="1"/>
    <n v="3"/>
    <n v="3"/>
    <s v="Completed"/>
    <n v="0.42000000000000004"/>
    <n v="0.14000000000000001"/>
    <n v="0.14000000000000001"/>
    <n v="0"/>
    <n v="1"/>
    <n v="1"/>
  </r>
  <r>
    <n v="5587"/>
    <x v="0"/>
    <x v="0"/>
    <s v="Bug-5587-Central&gt;&gt;Admin&gt;&gt;Online Metrics Management&gt;&gt;There is no loader shown while page is loading, when there is huge data page is shown as blank and after sometime page is rendering the data"/>
    <x v="8"/>
    <x v="22"/>
    <n v="1"/>
    <n v="5"/>
    <n v="5"/>
    <s v="Completed"/>
    <n v="0.7"/>
    <n v="0.13999999999999999"/>
    <n v="0.13999999999999999"/>
    <n v="0"/>
    <n v="1"/>
    <n v="1"/>
  </r>
  <r>
    <n v="5603"/>
    <x v="0"/>
    <x v="0"/>
    <s v="Bug-5603-Regression:Unable to import usecase from usecase store to Atlas, it is showing message as 'Runtime GUID is not valid' but valid GUID is already available in central"/>
    <x v="8"/>
    <x v="22"/>
    <n v="1"/>
    <n v="3"/>
    <n v="3"/>
    <s v="Completed"/>
    <n v="0.42000000000000004"/>
    <n v="0.14000000000000001"/>
    <n v="0.14000000000000001"/>
    <n v="0"/>
    <n v="1"/>
    <n v="1"/>
  </r>
  <r>
    <n v="5604"/>
    <x v="0"/>
    <x v="0"/>
    <s v="Bug-5604-Admin&gt;&gt;Manage Projects&gt;&gt;There is unwanted Help icon over the project table"/>
    <x v="8"/>
    <x v="22"/>
    <n v="1"/>
    <n v="1"/>
    <n v="1"/>
    <s v="Completed"/>
    <n v="0.13999999999999999"/>
    <n v="0.13999999999999999"/>
    <n v="0.13999999999999999"/>
    <n v="0"/>
    <n v="1"/>
    <n v="1"/>
  </r>
  <r>
    <n v="5644"/>
    <x v="0"/>
    <x v="0"/>
    <s v="Bug-5644-Atlas&gt;&gt;Rating&gt;&gt;Unable to give rating for usecase, it is showing error as 'Something went wrong'"/>
    <x v="8"/>
    <x v="22"/>
    <n v="1"/>
    <n v="2"/>
    <n v="2"/>
    <s v="Completed"/>
    <n v="0.27999999999999997"/>
    <n v="0.13999999999999999"/>
    <n v="0.13999999999999999"/>
    <n v="0"/>
    <n v="1"/>
    <n v="1"/>
  </r>
  <r>
    <n v="5647"/>
    <x v="0"/>
    <x v="0"/>
    <s v="Bug-5647-Atlas&gt;&gt;Consume Usecase&gt;&gt;While consuming version dropdown is showing as 32, and it is showing error when we proceed further"/>
    <x v="8"/>
    <x v="22"/>
    <n v="1"/>
    <n v="14"/>
    <n v="15"/>
    <s v="Completed"/>
    <n v="1.9599999999999997"/>
    <n v="0.13066666666666665"/>
    <n v="0.13999999999999999"/>
    <n v="-6.666666666666667"/>
    <n v="0.93333333333333335"/>
    <n v="1"/>
  </r>
  <r>
    <n v="5676"/>
    <x v="0"/>
    <x v="0"/>
    <s v="Bug-5676-In instllation, one of AtlasCentral log files are created with name as 'iLCM'"/>
    <x v="8"/>
    <x v="22"/>
    <n v="1"/>
    <n v="1"/>
    <n v="1"/>
    <s v="Completed"/>
    <n v="0.13999999999999999"/>
    <n v="0.13999999999999999"/>
    <n v="0.13999999999999999"/>
    <n v="0"/>
    <n v="1"/>
    <n v="1"/>
  </r>
  <r>
    <n v="5667"/>
    <x v="0"/>
    <x v="0"/>
    <s v="Bug-5667-Message in Common serach box is not showing message fully in it"/>
    <x v="8"/>
    <x v="22"/>
    <n v="1"/>
    <n v="3"/>
    <n v="3"/>
    <s v="Completed"/>
    <n v="0.42000000000000004"/>
    <n v="0.14000000000000001"/>
    <n v="0.14000000000000001"/>
    <n v="0"/>
    <n v="1"/>
    <n v="1"/>
  </r>
  <r>
    <n v="5676"/>
    <x v="0"/>
    <x v="0"/>
    <s v="Inmpilentation of Star rating for use cases"/>
    <x v="1"/>
    <x v="22"/>
    <n v="4"/>
    <n v="90"/>
    <n v="90"/>
    <s v="Completed"/>
    <n v="12.6"/>
    <n v="0.13999999999999999"/>
    <n v="0.13999999999999999"/>
    <n v="0"/>
    <n v="1"/>
    <n v="1"/>
  </r>
  <r>
    <n v="5516"/>
    <x v="0"/>
    <x v="0"/>
    <s v="Bug-5516-Duplicate records are showing for each execution 'Execution', 'Execution By' and 'Result' is showing"/>
    <x v="8"/>
    <x v="23"/>
    <n v="1"/>
    <n v="3"/>
    <n v="3"/>
    <s v="Completed"/>
    <n v="0.42000000000000004"/>
    <n v="0.14000000000000001"/>
    <n v="0.14000000000000001"/>
    <n v="0"/>
    <n v="1"/>
    <n v="1"/>
  </r>
  <r>
    <n v="5518"/>
    <x v="0"/>
    <x v="0"/>
    <s v="Bug-5518-Execution ID is showing wrongly in 'Execution History' table and 'Worklog' popup"/>
    <x v="8"/>
    <x v="23"/>
    <n v="1"/>
    <n v="2"/>
    <n v="1"/>
    <s v="Completed"/>
    <n v="0.27999999999999997"/>
    <n v="0.27999999999999997"/>
    <n v="0.13999999999999999"/>
    <n v="100"/>
    <n v="2"/>
    <n v="1"/>
  </r>
  <r>
    <n v="5519"/>
    <x v="0"/>
    <x v="0"/>
    <s v="Bug-5519-Execution History- When worklog is opened couple of times then, column alignment is misplaces with column header"/>
    <x v="8"/>
    <x v="23"/>
    <n v="1"/>
    <n v="6"/>
    <n v="4"/>
    <s v="Completed"/>
    <n v="0.84000000000000008"/>
    <n v="0.21000000000000002"/>
    <n v="0.14000000000000001"/>
    <n v="50"/>
    <n v="1.5"/>
    <n v="1"/>
  </r>
  <r>
    <n v="5531"/>
    <x v="0"/>
    <x v="0"/>
    <s v="Bug-5531-Execution History-â€˜column visibilityâ€™-Effort Per transaction is not showing its full name in its box radius"/>
    <x v="8"/>
    <x v="23"/>
    <n v="1"/>
    <n v="6"/>
    <n v="6"/>
    <s v="Completed"/>
    <n v="0.84000000000000008"/>
    <n v="0.14000000000000001"/>
    <n v="0.14000000000000001"/>
    <n v="0"/>
    <n v="1"/>
    <n v="1"/>
  </r>
  <r>
    <n v="5557"/>
    <x v="0"/>
    <x v="0"/>
    <s v="Bug-5557-Execution History:-There is no loader icon available when Execution History is loading with more records, it is showing blank header and then it is showing records when there are more records"/>
    <x v="8"/>
    <x v="23"/>
    <n v="1"/>
    <n v="6"/>
    <n v="6"/>
    <s v="Completed"/>
    <n v="0.84000000000000008"/>
    <n v="0.14000000000000001"/>
    <n v="0.14000000000000001"/>
    <n v="0"/>
    <n v="1"/>
    <n v="1"/>
  </r>
  <r>
    <n v="5558"/>
    <x v="0"/>
    <x v="0"/>
    <s v="Bug-5558-Execution History:-When worklog file is opened at page 4, and when it is closed then page is launching at first page, it is not retaining at current page"/>
    <x v="8"/>
    <x v="23"/>
    <n v="1"/>
    <n v="4"/>
    <n v="3"/>
    <s v="Completed"/>
    <n v="0.55999999999999994"/>
    <n v="0.18666666666666665"/>
    <n v="0.13999999999999999"/>
    <n v="33.333333333333329"/>
    <n v="1.3333333333333333"/>
    <n v="1"/>
  </r>
  <r>
    <n v="5576"/>
    <x v="0"/>
    <x v="0"/>
    <s v="Bug-5576-After importing again and renaming it â€“ this time usecase version dropdown shows 1 - 32 version list to select"/>
    <x v="8"/>
    <x v="23"/>
    <n v="1"/>
    <n v="3"/>
    <n v="3"/>
    <s v="Completed"/>
    <n v="0.42000000000000004"/>
    <n v="0.14000000000000001"/>
    <n v="0.14000000000000001"/>
    <n v="0"/>
    <n v="1"/>
    <n v="1"/>
  </r>
  <r>
    <n v="5628"/>
    <x v="0"/>
    <x v="0"/>
    <s v="Bug-5628-Atlas Usecase store&gt;&gt; sort by rating&gt;&gt;Highest rating usecases are showing in top of list"/>
    <x v="8"/>
    <x v="23"/>
    <n v="1"/>
    <n v="6"/>
    <n v="4"/>
    <s v="Completed"/>
    <n v="0.84000000000000008"/>
    <n v="0.21000000000000002"/>
    <n v="0.14000000000000001"/>
    <n v="50"/>
    <n v="1.5"/>
    <n v="1"/>
  </r>
  <r>
    <n v="5629"/>
    <x v="0"/>
    <x v="0"/>
    <s v="Bug-5629-Atlas&gt;&gt;Consolidated Execution History&gt;&gt;While navigating to Consolidated execution history, facing error as â€˜data table warningâ€™"/>
    <x v="8"/>
    <x v="23"/>
    <n v="1"/>
    <n v="6"/>
    <n v="3"/>
    <s v="Completed"/>
    <n v="0.84000000000000008"/>
    <n v="0.28000000000000003"/>
    <n v="0.14000000000000001"/>
    <n v="100"/>
    <n v="2"/>
    <n v="1"/>
  </r>
  <r>
    <n v="5630"/>
    <x v="0"/>
    <x v="0"/>
    <s v="Bug-5630-Atlas&gt;&gt;Usecase&gt;&gt;Execution History&gt;&gt;Worklog, when we navigate to worklog it is showing data error"/>
    <x v="8"/>
    <x v="23"/>
    <n v="1"/>
    <n v="4"/>
    <n v="3"/>
    <s v="Completed"/>
    <n v="0.55999999999999994"/>
    <n v="0.18666666666666665"/>
    <n v="0.13999999999999999"/>
    <n v="33.333333333333329"/>
    <n v="1.3333333333333333"/>
    <n v="1"/>
  </r>
  <r>
    <n v="5631"/>
    <x v="0"/>
    <x v="0"/>
    <s v="Bug-5631-Atlas&gt;&gt;Consolidated Execution History&gt;&gt;Worklog, when we navigate to worklog it is showing data error"/>
    <x v="8"/>
    <x v="23"/>
    <n v="1"/>
    <n v="6"/>
    <n v="3"/>
    <s v="Completed"/>
    <n v="0.84000000000000008"/>
    <n v="0.28000000000000003"/>
    <n v="0.14000000000000001"/>
    <n v="100"/>
    <n v="2"/>
    <n v="1"/>
  </r>
  <r>
    <n v="5636"/>
    <x v="0"/>
    <x v="0"/>
    <s v="Bug-5636-Marquee Trial version message is displayed as &quot;Your trial version is going to expire on the particular date&quot;. It needs to be displayed in footer always, when in general tab use case are many marquee details does not display in footer."/>
    <x v="8"/>
    <x v="23"/>
    <n v="1"/>
    <n v="6"/>
    <n v="6"/>
    <s v="Completed"/>
    <n v="0.84000000000000008"/>
    <n v="0.14000000000000001"/>
    <n v="0.14000000000000001"/>
    <n v="0"/>
    <n v="1"/>
    <n v="1"/>
  </r>
  <r>
    <n v="5686"/>
    <x v="0"/>
    <x v="0"/>
    <s v="Bug-5686-For first time of login after installation, Atlas is logging out automatically and it works fine further, issue persists only when first login"/>
    <x v="8"/>
    <x v="23"/>
    <n v="1"/>
    <n v="7"/>
    <n v="5"/>
    <s v="Completed"/>
    <n v="0.97999999999999987"/>
    <n v="0.19599999999999998"/>
    <n v="0.13999999999999999"/>
    <n v="40"/>
    <n v="1.4"/>
    <n v="1"/>
  </r>
  <r>
    <n v="5686"/>
    <x v="0"/>
    <x v="0"/>
    <s v="UI Support for Star rating for use cases"/>
    <x v="1"/>
    <x v="23"/>
    <n v="4"/>
    <n v="90"/>
    <n v="100"/>
    <s v="Completed"/>
    <n v="12.6"/>
    <n v="0.126"/>
    <n v="0.13999999999999999"/>
    <n v="-9.9999999999999893"/>
    <n v="0.90000000000000013"/>
    <n v="1"/>
  </r>
  <r>
    <n v="212"/>
    <x v="0"/>
    <x v="1"/>
    <s v="Automation script for Use cases"/>
    <x v="1"/>
    <x v="26"/>
    <n v="4"/>
    <n v="140"/>
    <n v="160"/>
    <s v="Completed"/>
    <n v="19.600000000000001"/>
    <n v="0.12250000000000001"/>
    <n v="0.14000000000000001"/>
    <n v="-12.5"/>
    <n v="0.875"/>
    <n v="1"/>
  </r>
  <r>
    <n v="213"/>
    <x v="0"/>
    <x v="1"/>
    <s v="Induction to iLCM TAF serever and ATLAS"/>
    <x v="0"/>
    <x v="27"/>
    <n v="16"/>
    <n v="120"/>
    <n v="130"/>
    <s v="Completed"/>
    <n v="16.799999999999997"/>
    <n v="0.1292307692307692"/>
    <n v="0.13999999999999999"/>
    <n v="-7.6923076923077014"/>
    <n v="0.92307692307692302"/>
    <n v="1"/>
  </r>
  <r>
    <n v="214"/>
    <x v="0"/>
    <x v="1"/>
    <s v="ISE sustanance and configuration of  ISE use cases for demo"/>
    <x v="8"/>
    <x v="28"/>
    <n v="1"/>
    <n v="20"/>
    <n v="30"/>
    <s v="Completed"/>
    <n v="2.8"/>
    <n v="9.3333333333333324E-2"/>
    <n v="0.13999999999999999"/>
    <n v="-33.333333333333329"/>
    <n v="0.66666666666666663"/>
    <n v="1"/>
  </r>
  <r>
    <n v="214"/>
    <x v="0"/>
    <x v="1"/>
    <s v="ISE sustanance and configuration of  ISE use cases for demo"/>
    <x v="0"/>
    <x v="29"/>
    <n v="16"/>
    <n v="90"/>
    <n v="90"/>
    <s v="Completed"/>
    <n v="12.6"/>
    <n v="0.13999999999999999"/>
    <n v="0.13999999999999999"/>
    <n v="0"/>
    <n v="1"/>
    <n v="1"/>
  </r>
  <r>
    <n v="215"/>
    <x v="0"/>
    <x v="1"/>
    <s v="ISE sustanance and configuration of  ISE use cases for demo"/>
    <x v="1"/>
    <x v="29"/>
    <n v="4"/>
    <n v="85"/>
    <n v="85"/>
    <s v="Completed"/>
    <n v="11.9"/>
    <n v="0.14000000000000001"/>
    <n v="0.14000000000000001"/>
    <n v="0"/>
    <n v="1"/>
    <n v="1"/>
  </r>
  <r>
    <n v="216"/>
    <x v="0"/>
    <x v="1"/>
    <s v="Edata Integration phase 1 development"/>
    <x v="1"/>
    <x v="30"/>
    <n v="4"/>
    <n v="160"/>
    <n v="155"/>
    <s v="Completed"/>
    <n v="22.4"/>
    <n v="0.14451612903225805"/>
    <n v="0.13999999999999999"/>
    <n v="3.2258064516129039"/>
    <n v="1.032258064516129"/>
    <n v="1"/>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L198:AN230" firstHeaderRow="0"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showAll="0" defaultSubtotal="0">
      <items count="27">
        <item m="1" x="10"/>
        <item m="1" x="11"/>
        <item x="1"/>
        <item m="1" x="14"/>
        <item m="1" x="12"/>
        <item x="5"/>
        <item x="0"/>
        <item m="1" x="15"/>
        <item x="4"/>
        <item m="1" x="18"/>
        <item x="2"/>
        <item m="1" x="13"/>
        <item x="3"/>
        <item m="1" x="25"/>
        <item m="1" x="16"/>
        <item x="8"/>
        <item m="1" x="20"/>
        <item m="1" x="21"/>
        <item m="1" x="17"/>
        <item m="1" x="23"/>
        <item x="7"/>
        <item x="6"/>
        <item m="1" x="26"/>
        <item m="1" x="24"/>
        <item m="1" x="19"/>
        <item m="1" x="22"/>
        <item x="9"/>
      </items>
    </pivotField>
    <pivotField axis="axisRow"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32">
    <i>
      <x v="83"/>
    </i>
    <i>
      <x v="84"/>
    </i>
    <i>
      <x v="85"/>
    </i>
    <i>
      <x v="86"/>
    </i>
    <i>
      <x v="87"/>
    </i>
    <i>
      <x v="88"/>
    </i>
    <i>
      <x v="89"/>
    </i>
    <i>
      <x v="90"/>
    </i>
    <i>
      <x v="91"/>
    </i>
    <i>
      <x v="92"/>
    </i>
    <i>
      <x v="93"/>
    </i>
    <i>
      <x v="94"/>
    </i>
    <i>
      <x v="95"/>
    </i>
    <i>
      <x v="96"/>
    </i>
    <i>
      <x v="97"/>
    </i>
    <i>
      <x v="98"/>
    </i>
    <i>
      <x v="99"/>
    </i>
    <i>
      <x v="100"/>
    </i>
    <i>
      <x v="102"/>
    </i>
    <i>
      <x v="103"/>
    </i>
    <i>
      <x v="104"/>
    </i>
    <i>
      <x v="105"/>
    </i>
    <i>
      <x v="106"/>
    </i>
    <i>
      <x v="107"/>
    </i>
    <i>
      <x v="108"/>
    </i>
    <i>
      <x v="109"/>
    </i>
    <i>
      <x v="110"/>
    </i>
    <i>
      <x v="111"/>
    </i>
    <i>
      <x v="112"/>
    </i>
    <i>
      <x v="113"/>
    </i>
    <i>
      <x v="114"/>
    </i>
    <i t="grand">
      <x/>
    </i>
  </rowItems>
  <colFields count="1">
    <field x="-2"/>
  </colFields>
  <colItems count="2">
    <i>
      <x/>
    </i>
    <i i="1">
      <x v="1"/>
    </i>
  </colItems>
  <dataFields count="2">
    <dataField name="Sum of Planned effort" fld="7" baseField="5" baseItem="0"/>
    <dataField name="Sum of Actual effort" fld="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I198:AJ208" firstHeaderRow="1"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axis="axisRow" showAll="0" defaultSubtotal="0">
      <items count="27">
        <item m="1" x="11"/>
        <item m="1" x="14"/>
        <item x="9"/>
        <item m="1" x="23"/>
        <item m="1" x="15"/>
        <item m="1" x="13"/>
        <item m="1" x="19"/>
        <item m="1" x="18"/>
        <item m="1" x="22"/>
        <item m="1" x="16"/>
        <item m="1" x="12"/>
        <item m="1" x="26"/>
        <item m="1" x="24"/>
        <item m="1" x="17"/>
        <item x="1"/>
        <item x="7"/>
        <item x="6"/>
        <item x="0"/>
        <item x="5"/>
        <item m="1" x="21"/>
        <item x="8"/>
        <item m="1" x="10"/>
        <item x="2"/>
        <item x="4"/>
        <item m="1" x="25"/>
        <item m="1" x="20"/>
        <item x="3"/>
      </items>
    </pivotField>
    <pivotField showAll="0" defaultSubtotal="0">
      <items count="115">
        <item m="1" x="62"/>
        <item m="1" x="44"/>
        <item m="1" x="50"/>
        <item x="6"/>
        <item m="1" x="33"/>
        <item x="21"/>
        <item m="1" x="56"/>
        <item m="1" x="84"/>
        <item x="28"/>
        <item m="1" x="79"/>
        <item m="1" x="67"/>
        <item x="0"/>
        <item m="1" x="68"/>
        <item m="1" x="55"/>
        <item m="1" x="110"/>
        <item x="18"/>
        <item x="1"/>
        <item m="1" x="65"/>
        <item x="11"/>
        <item m="1" x="57"/>
        <item m="1" x="97"/>
        <item x="13"/>
        <item m="1" x="83"/>
        <item m="1" x="77"/>
        <item x="2"/>
        <item m="1" x="76"/>
        <item x="16"/>
        <item m="1" x="73"/>
        <item x="10"/>
        <item x="27"/>
        <item x="19"/>
        <item x="29"/>
        <item m="1" x="41"/>
        <item m="1" x="114"/>
        <item m="1" x="54"/>
        <item m="1" x="58"/>
        <item m="1" x="105"/>
        <item m="1" x="42"/>
        <item m="1" x="32"/>
        <item m="1" x="72"/>
        <item x="20"/>
        <item m="1" x="49"/>
        <item x="14"/>
        <item x="3"/>
        <item x="30"/>
        <item m="1" x="75"/>
        <item x="12"/>
        <item m="1" x="112"/>
        <item m="1" x="100"/>
        <item m="1" x="88"/>
        <item m="1" x="102"/>
        <item m="1" x="99"/>
        <item x="8"/>
        <item m="1" x="109"/>
        <item x="25"/>
        <item m="1" x="61"/>
        <item m="1" x="59"/>
        <item m="1" x="36"/>
        <item m="1" x="95"/>
        <item m="1" x="98"/>
        <item m="1" x="108"/>
        <item m="1" x="106"/>
        <item m="1" x="90"/>
        <item m="1" x="48"/>
        <item m="1" x="85"/>
        <item m="1" x="53"/>
        <item m="1" x="45"/>
        <item m="1" x="37"/>
        <item m="1" x="86"/>
        <item m="1" x="43"/>
        <item m="1" x="92"/>
        <item m="1" x="35"/>
        <item m="1" x="91"/>
        <item x="7"/>
        <item m="1" x="104"/>
        <item m="1" x="103"/>
        <item m="1" x="52"/>
        <item m="1" x="89"/>
        <item m="1" x="93"/>
        <item m="1" x="113"/>
        <item x="15"/>
        <item m="1" x="101"/>
        <item m="1" x="81"/>
        <item x="4"/>
        <item m="1" x="69"/>
        <item m="1" x="111"/>
        <item m="1" x="87"/>
        <item x="5"/>
        <item m="1" x="39"/>
        <item x="9"/>
        <item m="1" x="60"/>
        <item x="24"/>
        <item m="1" x="47"/>
        <item m="1" x="66"/>
        <item m="1" x="63"/>
        <item x="17"/>
        <item m="1" x="71"/>
        <item m="1" x="82"/>
        <item m="1" x="51"/>
        <item x="26"/>
        <item m="1" x="96"/>
        <item m="1" x="94"/>
        <item m="1" x="40"/>
        <item m="1" x="34"/>
        <item m="1" x="70"/>
        <item m="1" x="74"/>
        <item x="22"/>
        <item m="1" x="64"/>
        <item m="1" x="38"/>
        <item m="1" x="46"/>
        <item x="23"/>
        <item m="1" x="78"/>
        <item m="1" x="80"/>
        <item m="1" x="107"/>
        <item h="1" x="31"/>
      </items>
    </pivotField>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10">
    <i>
      <x v="14"/>
    </i>
    <i>
      <x v="15"/>
    </i>
    <i>
      <x v="16"/>
    </i>
    <i>
      <x v="17"/>
    </i>
    <i>
      <x v="18"/>
    </i>
    <i>
      <x v="20"/>
    </i>
    <i>
      <x v="22"/>
    </i>
    <i>
      <x v="23"/>
    </i>
    <i>
      <x v="26"/>
    </i>
    <i t="grand">
      <x/>
    </i>
  </rowItems>
  <colItems count="1">
    <i/>
  </colItems>
  <dataFields count="1">
    <dataField name="Sum of Actual effort" fld="8" baseField="4" baseItem="0"/>
  </dataFields>
  <chartFormats count="25">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4" count="1" selected="0">
            <x v="0"/>
          </reference>
        </references>
      </pivotArea>
    </chartFormat>
    <chartFormat chart="4" format="16">
      <pivotArea type="data" outline="0" fieldPosition="0">
        <references count="2">
          <reference field="4294967294" count="1" selected="0">
            <x v="0"/>
          </reference>
          <reference field="4" count="1" selected="0">
            <x v="1"/>
          </reference>
        </references>
      </pivotArea>
    </chartFormat>
    <chartFormat chart="4" format="17">
      <pivotArea type="data" outline="0" fieldPosition="0">
        <references count="2">
          <reference field="4294967294" count="1" selected="0">
            <x v="0"/>
          </reference>
          <reference field="4" count="1" selected="0">
            <x v="2"/>
          </reference>
        </references>
      </pivotArea>
    </chartFormat>
    <chartFormat chart="4" format="18">
      <pivotArea type="data" outline="0" fieldPosition="0">
        <references count="2">
          <reference field="4294967294" count="1" selected="0">
            <x v="0"/>
          </reference>
          <reference field="4" count="1" selected="0">
            <x v="3"/>
          </reference>
        </references>
      </pivotArea>
    </chartFormat>
    <chartFormat chart="4" format="19">
      <pivotArea type="data" outline="0" fieldPosition="0">
        <references count="2">
          <reference field="4294967294" count="1" selected="0">
            <x v="0"/>
          </reference>
          <reference field="4" count="1" selected="0">
            <x v="4"/>
          </reference>
        </references>
      </pivotArea>
    </chartFormat>
    <chartFormat chart="4" format="20">
      <pivotArea type="data" outline="0" fieldPosition="0">
        <references count="2">
          <reference field="4294967294" count="1" selected="0">
            <x v="0"/>
          </reference>
          <reference field="4" count="1" selected="0">
            <x v="5"/>
          </reference>
        </references>
      </pivotArea>
    </chartFormat>
    <chartFormat chart="4" format="21">
      <pivotArea type="data" outline="0" fieldPosition="0">
        <references count="2">
          <reference field="4294967294" count="1" selected="0">
            <x v="0"/>
          </reference>
          <reference field="4" count="1" selected="0">
            <x v="6"/>
          </reference>
        </references>
      </pivotArea>
    </chartFormat>
    <chartFormat chart="4" format="22">
      <pivotArea type="data" outline="0" fieldPosition="0">
        <references count="2">
          <reference field="4294967294" count="1" selected="0">
            <x v="0"/>
          </reference>
          <reference field="4" count="1" selected="0">
            <x v="7"/>
          </reference>
        </references>
      </pivotArea>
    </chartFormat>
    <chartFormat chart="4" format="23">
      <pivotArea type="data" outline="0" fieldPosition="0">
        <references count="2">
          <reference field="4294967294" count="1" selected="0">
            <x v="0"/>
          </reference>
          <reference field="4" count="1" selected="0">
            <x v="8"/>
          </reference>
        </references>
      </pivotArea>
    </chartFormat>
    <chartFormat chart="4" format="24">
      <pivotArea type="data" outline="0" fieldPosition="0">
        <references count="2">
          <reference field="4294967294" count="1" selected="0">
            <x v="0"/>
          </reference>
          <reference field="4" count="1" selected="0">
            <x v="9"/>
          </reference>
        </references>
      </pivotArea>
    </chartFormat>
    <chartFormat chart="4" format="25">
      <pivotArea type="data" outline="0" fieldPosition="0">
        <references count="2">
          <reference field="4294967294" count="1" selected="0">
            <x v="0"/>
          </reference>
          <reference field="4" count="1" selected="0">
            <x v="10"/>
          </reference>
        </references>
      </pivotArea>
    </chartFormat>
    <chartFormat chart="4" format="26">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14"/>
          </reference>
        </references>
      </pivotArea>
    </chartFormat>
    <chartFormat chart="4" format="28">
      <pivotArea type="data" outline="0" fieldPosition="0">
        <references count="2">
          <reference field="4294967294" count="1" selected="0">
            <x v="0"/>
          </reference>
          <reference field="4" count="1" selected="0">
            <x v="15"/>
          </reference>
        </references>
      </pivotArea>
    </chartFormat>
    <chartFormat chart="4" format="29">
      <pivotArea type="data" outline="0" fieldPosition="0">
        <references count="2">
          <reference field="4294967294" count="1" selected="0">
            <x v="0"/>
          </reference>
          <reference field="4" count="1" selected="0">
            <x v="16"/>
          </reference>
        </references>
      </pivotArea>
    </chartFormat>
    <chartFormat chart="4" format="30">
      <pivotArea type="data" outline="0" fieldPosition="0">
        <references count="2">
          <reference field="4294967294" count="1" selected="0">
            <x v="0"/>
          </reference>
          <reference field="4" count="1" selected="0">
            <x v="17"/>
          </reference>
        </references>
      </pivotArea>
    </chartFormat>
    <chartFormat chart="4" format="31">
      <pivotArea type="data" outline="0" fieldPosition="0">
        <references count="2">
          <reference field="4294967294" count="1" selected="0">
            <x v="0"/>
          </reference>
          <reference field="4" count="1" selected="0">
            <x v="18"/>
          </reference>
        </references>
      </pivotArea>
    </chartFormat>
    <chartFormat chart="4" format="32">
      <pivotArea type="data" outline="0" fieldPosition="0">
        <references count="2">
          <reference field="4294967294" count="1" selected="0">
            <x v="0"/>
          </reference>
          <reference field="4" count="1" selected="0">
            <x v="19"/>
          </reference>
        </references>
      </pivotArea>
    </chartFormat>
    <chartFormat chart="4" format="33">
      <pivotArea type="data" outline="0" fieldPosition="0">
        <references count="2">
          <reference field="4294967294" count="1" selected="0">
            <x v="0"/>
          </reference>
          <reference field="4" count="1" selected="0">
            <x v="20"/>
          </reference>
        </references>
      </pivotArea>
    </chartFormat>
    <chartFormat chart="4" format="34">
      <pivotArea type="data" outline="0" fieldPosition="0">
        <references count="2">
          <reference field="4294967294" count="1" selected="0">
            <x v="0"/>
          </reference>
          <reference field="4" count="1" selected="0">
            <x v="21"/>
          </reference>
        </references>
      </pivotArea>
    </chartFormat>
    <chartFormat chart="4" format="35">
      <pivotArea type="data" outline="0" fieldPosition="0">
        <references count="2">
          <reference field="4294967294" count="1" selected="0">
            <x v="0"/>
          </reference>
          <reference field="4" count="1" selected="0">
            <x v="22"/>
          </reference>
        </references>
      </pivotArea>
    </chartFormat>
    <chartFormat chart="4" format="36">
      <pivotArea type="data" outline="0" fieldPosition="0">
        <references count="2">
          <reference field="4294967294" count="1" selected="0">
            <x v="0"/>
          </reference>
          <reference field="4" count="1" selected="0">
            <x v="23"/>
          </reference>
        </references>
      </pivotArea>
    </chartFormat>
    <chartFormat chart="4" format="37">
      <pivotArea type="data" outline="0" fieldPosition="0">
        <references count="2">
          <reference field="4294967294" count="1" selected="0">
            <x v="0"/>
          </reference>
          <reference field="4" count="1" selected="0">
            <x v="24"/>
          </reference>
        </references>
      </pivotArea>
    </chartFormat>
    <chartFormat chart="4" format="38">
      <pivotArea type="data" outline="0" fieldPosition="0">
        <references count="2">
          <reference field="4294967294" count="1" selected="0">
            <x v="0"/>
          </reference>
          <reference field="4"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location ref="AE198:AG260" firstHeaderRow="2" firstDataRow="2" firstDataCol="2"/>
  <pivotFields count="16">
    <pivotField compact="0" outline="0" showAll="0" defaultSubtotal="0"/>
    <pivotField compact="0" outline="0" showAll="0" defaultSubtotal="0">
      <items count="6">
        <item x="0"/>
        <item m="1" x="2"/>
        <item m="1" x="5"/>
        <item m="1" x="3"/>
        <item m="1" x="4"/>
        <item x="1"/>
      </items>
    </pivotField>
    <pivotField compact="0" outline="0" showAll="0" defaultSubtotal="0">
      <items count="9">
        <item x="0"/>
        <item m="1" x="5"/>
        <item m="1" x="4"/>
        <item m="1" x="3"/>
        <item m="1" x="8"/>
        <item x="1"/>
        <item m="1" x="7"/>
        <item m="1" x="6"/>
        <item x="2"/>
      </items>
    </pivotField>
    <pivotField compact="0" outline="0" showAll="0" defaultSubtotal="0"/>
    <pivotField axis="axisRow" compact="0" outline="0" showAll="0" defaultSubtotal="0">
      <items count="27">
        <item m="1" x="11"/>
        <item m="1" x="14"/>
        <item x="9"/>
        <item m="1" x="23"/>
        <item m="1" x="15"/>
        <item m="1" x="13"/>
        <item m="1" x="19"/>
        <item m="1" x="18"/>
        <item m="1" x="22"/>
        <item m="1" x="16"/>
        <item m="1" x="12"/>
        <item m="1" x="26"/>
        <item m="1" x="24"/>
        <item m="1" x="17"/>
        <item x="1"/>
        <item x="7"/>
        <item x="6"/>
        <item x="0"/>
        <item x="5"/>
        <item m="1" x="21"/>
        <item x="8"/>
        <item m="1" x="10"/>
        <item x="2"/>
        <item x="4"/>
        <item m="1" x="25"/>
        <item m="1" x="20"/>
        <item x="3"/>
      </items>
    </pivotField>
    <pivotField axis="axisRow" compact="0" outline="0"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61">
    <i>
      <x v="14"/>
      <x v="83"/>
    </i>
    <i r="1">
      <x v="84"/>
    </i>
    <i r="1">
      <x v="85"/>
    </i>
    <i r="1">
      <x v="86"/>
    </i>
    <i r="1">
      <x v="87"/>
    </i>
    <i r="1">
      <x v="88"/>
    </i>
    <i r="1">
      <x v="91"/>
    </i>
    <i r="1">
      <x v="93"/>
    </i>
    <i r="1">
      <x v="94"/>
    </i>
    <i r="1">
      <x v="95"/>
    </i>
    <i r="1">
      <x v="96"/>
    </i>
    <i r="1">
      <x v="97"/>
    </i>
    <i r="1">
      <x v="98"/>
    </i>
    <i r="1">
      <x v="99"/>
    </i>
    <i r="1">
      <x v="100"/>
    </i>
    <i r="1">
      <x v="102"/>
    </i>
    <i r="1">
      <x v="104"/>
    </i>
    <i r="1">
      <x v="105"/>
    </i>
    <i r="1">
      <x v="106"/>
    </i>
    <i r="1">
      <x v="109"/>
    </i>
    <i r="1">
      <x v="111"/>
    </i>
    <i r="1">
      <x v="112"/>
    </i>
    <i r="1">
      <x v="113"/>
    </i>
    <i>
      <x v="15"/>
      <x v="89"/>
    </i>
    <i r="1">
      <x v="90"/>
    </i>
    <i r="1">
      <x v="108"/>
    </i>
    <i>
      <x v="16"/>
      <x v="89"/>
    </i>
    <i r="1">
      <x v="90"/>
    </i>
    <i r="1">
      <x v="108"/>
    </i>
    <i>
      <x v="17"/>
      <x v="86"/>
    </i>
    <i r="1">
      <x v="88"/>
    </i>
    <i r="1">
      <x v="92"/>
    </i>
    <i r="1">
      <x v="102"/>
    </i>
    <i r="1">
      <x v="103"/>
    </i>
    <i r="1">
      <x v="105"/>
    </i>
    <i r="1">
      <x v="110"/>
    </i>
    <i r="1">
      <x v="111"/>
    </i>
    <i>
      <x v="18"/>
      <x v="89"/>
    </i>
    <i r="1">
      <x v="90"/>
    </i>
    <i r="1">
      <x v="107"/>
    </i>
    <i r="1">
      <x v="108"/>
    </i>
    <i>
      <x v="20"/>
      <x v="83"/>
    </i>
    <i r="1">
      <x v="84"/>
    </i>
    <i r="1">
      <x v="86"/>
    </i>
    <i r="1">
      <x v="87"/>
    </i>
    <i r="1">
      <x v="89"/>
    </i>
    <i r="1">
      <x v="91"/>
    </i>
    <i r="1">
      <x v="92"/>
    </i>
    <i r="1">
      <x v="93"/>
    </i>
    <i r="1">
      <x v="94"/>
    </i>
    <i r="1">
      <x v="95"/>
    </i>
    <i r="1">
      <x v="96"/>
    </i>
    <i r="1">
      <x v="97"/>
    </i>
    <i r="1">
      <x v="98"/>
    </i>
    <i r="1">
      <x v="99"/>
    </i>
    <i r="1">
      <x v="100"/>
    </i>
    <i r="1">
      <x v="114"/>
    </i>
    <i>
      <x v="22"/>
      <x v="83"/>
    </i>
    <i>
      <x v="23"/>
      <x v="88"/>
    </i>
    <i>
      <x v="26"/>
      <x v="102"/>
    </i>
    <i t="grand">
      <x/>
    </i>
  </rowItems>
  <colItems count="1">
    <i/>
  </colItems>
  <dataFields count="1">
    <dataField name="Average of ILP " fld="11" subtotal="average" baseField="5" baseItem="0" numFmtId="2"/>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ILP_Dashboard_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A198:AC230" firstHeaderRow="0"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showAll="0" defaultSubtotal="0">
      <items count="27">
        <item m="1" x="10"/>
        <item m="1" x="11"/>
        <item x="1"/>
        <item m="1" x="14"/>
        <item m="1" x="12"/>
        <item x="5"/>
        <item x="0"/>
        <item m="1" x="15"/>
        <item x="4"/>
        <item m="1" x="18"/>
        <item x="2"/>
        <item m="1" x="13"/>
        <item x="3"/>
        <item m="1" x="25"/>
        <item m="1" x="16"/>
        <item x="8"/>
        <item m="1" x="20"/>
        <item m="1" x="21"/>
        <item m="1" x="17"/>
        <item m="1" x="23"/>
        <item x="7"/>
        <item x="6"/>
        <item m="1" x="26"/>
        <item m="1" x="24"/>
        <item m="1" x="19"/>
        <item m="1" x="22"/>
        <item x="9"/>
      </items>
    </pivotField>
    <pivotField axis="axisRow"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1">
    <field x="5"/>
  </rowFields>
  <rowItems count="32">
    <i>
      <x v="83"/>
    </i>
    <i>
      <x v="84"/>
    </i>
    <i>
      <x v="85"/>
    </i>
    <i>
      <x v="86"/>
    </i>
    <i>
      <x v="87"/>
    </i>
    <i>
      <x v="88"/>
    </i>
    <i>
      <x v="89"/>
    </i>
    <i>
      <x v="90"/>
    </i>
    <i>
      <x v="91"/>
    </i>
    <i>
      <x v="92"/>
    </i>
    <i>
      <x v="93"/>
    </i>
    <i>
      <x v="94"/>
    </i>
    <i>
      <x v="95"/>
    </i>
    <i>
      <x v="96"/>
    </i>
    <i>
      <x v="97"/>
    </i>
    <i>
      <x v="98"/>
    </i>
    <i>
      <x v="99"/>
    </i>
    <i>
      <x v="100"/>
    </i>
    <i>
      <x v="102"/>
    </i>
    <i>
      <x v="103"/>
    </i>
    <i>
      <x v="104"/>
    </i>
    <i>
      <x v="105"/>
    </i>
    <i>
      <x v="106"/>
    </i>
    <i>
      <x v="107"/>
    </i>
    <i>
      <x v="108"/>
    </i>
    <i>
      <x v="109"/>
    </i>
    <i>
      <x v="110"/>
    </i>
    <i>
      <x v="111"/>
    </i>
    <i>
      <x v="112"/>
    </i>
    <i>
      <x v="113"/>
    </i>
    <i>
      <x v="114"/>
    </i>
    <i t="grand">
      <x/>
    </i>
  </rowItems>
  <colFields count="1">
    <field x="-2"/>
  </colFields>
  <colItems count="2">
    <i>
      <x/>
    </i>
    <i i="1">
      <x v="1"/>
    </i>
  </colItems>
  <dataFields count="2">
    <dataField name="Average of ILP Score" fld="14" subtotal="average" baseField="5" baseItem="0" numFmtId="2"/>
    <dataField name="Average of ILP Goal" fld="15" subtotal="average" baseField="5" baseItem="2"/>
  </dataFields>
  <chartFormats count="2">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Sapiance_Upload_Pivot" cacheId="1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gridDropZones="1" multipleFieldFilters="0" rowHeaderCaption="Resource Name">
  <location ref="AA3:AE34" firstHeaderRow="1" firstDataRow="2" firstDataCol="2"/>
  <pivotFields count="14">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0">
        <item m="1" x="6"/>
        <item x="4"/>
        <item m="1" x="7"/>
        <item m="1" x="5"/>
        <item m="1" x="9"/>
        <item m="1" x="8"/>
        <item x="1"/>
        <item x="0"/>
        <item x="2"/>
        <item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19">
        <item m="1" x="50"/>
        <item m="1" x="88"/>
        <item h="1" x="30"/>
        <item m="1" x="56"/>
        <item m="1" x="85"/>
        <item m="1" x="49"/>
        <item m="1" x="58"/>
        <item m="1" x="92"/>
        <item m="1" x="117"/>
        <item m="1" x="105"/>
        <item m="1" x="38"/>
        <item m="1" x="108"/>
        <item m="1" x="78"/>
        <item m="1" x="67"/>
        <item m="1" x="74"/>
        <item m="1" x="110"/>
        <item m="1" x="41"/>
        <item m="1" x="115"/>
        <item m="1" x="71"/>
        <item m="1" x="103"/>
        <item m="1" x="69"/>
        <item m="1" x="66"/>
        <item m="1" x="55"/>
        <item m="1" x="82"/>
        <item m="1" x="40"/>
        <item m="1" x="87"/>
        <item m="1" x="35"/>
        <item m="1" x="101"/>
        <item m="1" x="98"/>
        <item m="1" x="83"/>
        <item m="1" x="109"/>
        <item m="1" x="47"/>
        <item m="1" x="91"/>
        <item m="1" x="86"/>
        <item m="1" x="61"/>
        <item m="1" x="96"/>
        <item m="1" x="37"/>
        <item m="1" x="81"/>
        <item m="1" x="60"/>
        <item m="1" x="31"/>
        <item m="1" x="104"/>
        <item m="1" x="51"/>
        <item m="1" x="89"/>
        <item m="1" x="65"/>
        <item m="1" x="107"/>
        <item m="1" x="84"/>
        <item m="1" x="36"/>
        <item m="1" x="43"/>
        <item m="1" x="95"/>
        <item m="1" x="106"/>
        <item m="1" x="111"/>
        <item m="1" x="44"/>
        <item m="1" x="34"/>
        <item m="1" x="73"/>
        <item m="1" x="52"/>
        <item m="1" x="46"/>
        <item m="1" x="33"/>
        <item m="1" x="118"/>
        <item m="1" x="45"/>
        <item m="1" x="63"/>
        <item m="1" x="48"/>
        <item m="1" x="102"/>
        <item m="1" x="112"/>
        <item m="1" x="42"/>
        <item m="1" x="79"/>
        <item m="1" x="77"/>
        <item m="1" x="97"/>
        <item m="1" x="113"/>
        <item m="1" x="57"/>
        <item m="1" x="94"/>
        <item m="1" x="70"/>
        <item m="1" x="32"/>
        <item m="1" x="64"/>
        <item m="1" x="116"/>
        <item m="1" x="100"/>
        <item m="1" x="68"/>
        <item m="1" x="99"/>
        <item m="1" x="59"/>
        <item m="1" x="80"/>
        <item m="1" x="93"/>
        <item m="1" x="54"/>
        <item m="1" x="76"/>
        <item m="1" x="39"/>
        <item m="1" x="72"/>
        <item m="1" x="75"/>
        <item m="1" x="62"/>
        <item m="1" x="114"/>
        <item m="1" x="53"/>
        <item x="2"/>
        <item x="3"/>
        <item x="4"/>
        <item x="5"/>
        <item x="9"/>
        <item x="10"/>
        <item x="14"/>
        <item x="15"/>
        <item x="17"/>
        <item x="19"/>
        <item x="20"/>
        <item x="21"/>
        <item x="16"/>
        <item x="24"/>
        <item x="22"/>
        <item x="23"/>
        <item x="18"/>
        <item x="25"/>
        <item m="1" x="90"/>
        <item x="0"/>
        <item x="1"/>
        <item x="6"/>
        <item x="7"/>
        <item x="8"/>
        <item x="11"/>
        <item x="12"/>
        <item x="13"/>
        <item x="26"/>
        <item x="27"/>
        <item x="28"/>
        <item x="2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
    <field x="4"/>
  </rowFields>
  <rowItems count="30">
    <i>
      <x v="6"/>
      <x v="115"/>
    </i>
    <i r="1">
      <x v="116"/>
    </i>
    <i>
      <x v="7"/>
      <x v="88"/>
    </i>
    <i r="1">
      <x v="89"/>
    </i>
    <i r="1">
      <x v="90"/>
    </i>
    <i r="1">
      <x v="91"/>
    </i>
    <i r="1">
      <x v="92"/>
    </i>
    <i r="1">
      <x v="93"/>
    </i>
    <i r="1">
      <x v="94"/>
    </i>
    <i r="1">
      <x v="95"/>
    </i>
    <i r="1">
      <x v="96"/>
    </i>
    <i r="1">
      <x v="97"/>
    </i>
    <i r="1">
      <x v="98"/>
    </i>
    <i r="1">
      <x v="99"/>
    </i>
    <i r="1">
      <x v="100"/>
    </i>
    <i r="1">
      <x v="101"/>
    </i>
    <i r="1">
      <x v="102"/>
    </i>
    <i r="1">
      <x v="103"/>
    </i>
    <i r="1">
      <x v="104"/>
    </i>
    <i r="1">
      <x v="105"/>
    </i>
    <i r="1">
      <x v="107"/>
    </i>
    <i r="1">
      <x v="108"/>
    </i>
    <i r="1">
      <x v="109"/>
    </i>
    <i r="1">
      <x v="110"/>
    </i>
    <i r="1">
      <x v="111"/>
    </i>
    <i r="1">
      <x v="112"/>
    </i>
    <i r="1">
      <x v="113"/>
    </i>
    <i r="1">
      <x v="114"/>
    </i>
    <i>
      <x v="8"/>
      <x v="117"/>
    </i>
    <i>
      <x v="9"/>
      <x v="118"/>
    </i>
  </rowItems>
  <colFields count="1">
    <field x="-2"/>
  </colFields>
  <colItems count="3">
    <i>
      <x/>
    </i>
    <i i="1">
      <x v="1"/>
    </i>
    <i i="2">
      <x v="2"/>
    </i>
  </colItems>
  <dataFields count="3">
    <dataField name="Value" fld="10" subtotal="average" baseField="5" baseItem="0"/>
    <dataField name="Goal." fld="11" subtotal="average" baseField="5" baseItem="0"/>
    <dataField name="ILP." fld="13" subtotal="average" baseField="5" baseItem="0" numFmtId="2"/>
  </dataFields>
  <formats count="129">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4" type="button" dataOnly="0" labelOnly="1" outline="0" axis="axisRow" fieldPosition="1"/>
    </format>
    <format dxfId="146">
      <pivotArea dataOnly="0" labelOnly="1" fieldPosition="0">
        <references count="1">
          <reference field="4" count="0"/>
        </references>
      </pivotArea>
    </format>
    <format dxfId="145">
      <pivotArea dataOnly="0" labelOnly="1" grandRow="1" outline="0" fieldPosition="0"/>
    </format>
    <format dxfId="144">
      <pivotArea dataOnly="0" labelOnly="1" outline="0" fieldPosition="0">
        <references count="1">
          <reference field="4294967294" count="3">
            <x v="0"/>
            <x v="1"/>
            <x v="2"/>
          </reference>
        </references>
      </pivotArea>
    </format>
    <format dxfId="143">
      <pivotArea type="all" dataOnly="0" outline="0" fieldPosition="0"/>
    </format>
    <format dxfId="142">
      <pivotArea outline="0" collapsedLevelsAreSubtotals="1" fieldPosition="0"/>
    </format>
    <format dxfId="141">
      <pivotArea field="4" type="button" dataOnly="0" labelOnly="1" outline="0" axis="axisRow" fieldPosition="1"/>
    </format>
    <format dxfId="140">
      <pivotArea dataOnly="0" labelOnly="1" fieldPosition="0">
        <references count="1">
          <reference field="4" count="0"/>
        </references>
      </pivotArea>
    </format>
    <format dxfId="139">
      <pivotArea dataOnly="0" labelOnly="1" outline="0" fieldPosition="0">
        <references count="1">
          <reference field="4294967294" count="3">
            <x v="0"/>
            <x v="1"/>
            <x v="2"/>
          </reference>
        </references>
      </pivotArea>
    </format>
    <format dxfId="138">
      <pivotArea field="4" type="button" dataOnly="0" labelOnly="1" outline="0" axis="axisRow" fieldPosition="1"/>
    </format>
    <format dxfId="137">
      <pivotArea dataOnly="0" labelOnly="1" outline="0" fieldPosition="0">
        <references count="1">
          <reference field="4294967294" count="3">
            <x v="0"/>
            <x v="1"/>
            <x v="2"/>
          </reference>
        </references>
      </pivotArea>
    </format>
    <format dxfId="136">
      <pivotArea field="4" type="button" dataOnly="0" labelOnly="1" outline="0" axis="axisRow" fieldPosition="1"/>
    </format>
    <format dxfId="135">
      <pivotArea dataOnly="0" labelOnly="1" outline="0" fieldPosition="0">
        <references count="1">
          <reference field="4294967294" count="3">
            <x v="0"/>
            <x v="1"/>
            <x v="2"/>
          </reference>
        </references>
      </pivotArea>
    </format>
    <format dxfId="134">
      <pivotArea field="4" type="button" dataOnly="0" labelOnly="1" outline="0" axis="axisRow" fieldPosition="1"/>
    </format>
    <format dxfId="133">
      <pivotArea dataOnly="0" labelOnly="1" outline="0" fieldPosition="0">
        <references count="1">
          <reference field="4294967294" count="3">
            <x v="0"/>
            <x v="1"/>
            <x v="2"/>
          </reference>
        </references>
      </pivotArea>
    </format>
    <format dxfId="132">
      <pivotArea outline="0" collapsedLevelsAreSubtotals="1" fieldPosition="0"/>
    </format>
    <format dxfId="131">
      <pivotArea dataOnly="0" labelOnly="1" fieldPosition="0">
        <references count="1">
          <reference field="4" count="0"/>
        </references>
      </pivotArea>
    </format>
    <format dxfId="130">
      <pivotArea type="all" dataOnly="0" outline="0" fieldPosition="0"/>
    </format>
    <format dxfId="129">
      <pivotArea outline="0" collapsedLevelsAreSubtotals="1" fieldPosition="0"/>
    </format>
    <format dxfId="128">
      <pivotArea field="4" type="button" dataOnly="0" labelOnly="1" outline="0" axis="axisRow" fieldPosition="1"/>
    </format>
    <format dxfId="127">
      <pivotArea dataOnly="0" labelOnly="1" fieldPosition="0">
        <references count="1">
          <reference field="4" count="0"/>
        </references>
      </pivotArea>
    </format>
    <format dxfId="126">
      <pivotArea dataOnly="0" labelOnly="1" outline="0" fieldPosition="0">
        <references count="1">
          <reference field="4294967294" count="3">
            <x v="0"/>
            <x v="1"/>
            <x v="2"/>
          </reference>
        </references>
      </pivotArea>
    </format>
    <format dxfId="125">
      <pivotArea type="all" dataOnly="0" outline="0" fieldPosition="0"/>
    </format>
    <format dxfId="124">
      <pivotArea outline="0" collapsedLevelsAreSubtotals="1" fieldPosition="0"/>
    </format>
    <format dxfId="123">
      <pivotArea field="4" type="button" dataOnly="0" labelOnly="1" outline="0" axis="axisRow" fieldPosition="1"/>
    </format>
    <format dxfId="122">
      <pivotArea dataOnly="0" labelOnly="1" fieldPosition="0">
        <references count="1">
          <reference field="4" count="0"/>
        </references>
      </pivotArea>
    </format>
    <format dxfId="121">
      <pivotArea dataOnly="0" labelOnly="1" outline="0" fieldPosition="0">
        <references count="1">
          <reference field="4294967294" count="3">
            <x v="0"/>
            <x v="1"/>
            <x v="2"/>
          </reference>
        </references>
      </pivotArea>
    </format>
    <format dxfId="120">
      <pivotArea type="all" dataOnly="0" outline="0" fieldPosition="0"/>
    </format>
    <format dxfId="119">
      <pivotArea outline="0" collapsedLevelsAreSubtotals="1" fieldPosition="0"/>
    </format>
    <format dxfId="118">
      <pivotArea field="4" type="button" dataOnly="0" labelOnly="1" outline="0" axis="axisRow" fieldPosition="1"/>
    </format>
    <format dxfId="117">
      <pivotArea dataOnly="0" labelOnly="1" fieldPosition="0">
        <references count="1">
          <reference field="4" count="0"/>
        </references>
      </pivotArea>
    </format>
    <format dxfId="116">
      <pivotArea dataOnly="0" labelOnly="1" outline="0" fieldPosition="0">
        <references count="1">
          <reference field="4294967294" count="3">
            <x v="0"/>
            <x v="1"/>
            <x v="2"/>
          </reference>
        </references>
      </pivotArea>
    </format>
    <format dxfId="115">
      <pivotArea type="all" dataOnly="0" outline="0" fieldPosition="0"/>
    </format>
    <format dxfId="114">
      <pivotArea outline="0" collapsedLevelsAreSubtotals="1" fieldPosition="0"/>
    </format>
    <format dxfId="113">
      <pivotArea field="4" type="button" dataOnly="0" labelOnly="1" outline="0" axis="axisRow" fieldPosition="1"/>
    </format>
    <format dxfId="112">
      <pivotArea dataOnly="0" labelOnly="1" fieldPosition="0">
        <references count="1">
          <reference field="4" count="0"/>
        </references>
      </pivotArea>
    </format>
    <format dxfId="111">
      <pivotArea dataOnly="0" labelOnly="1" outline="0" fieldPosition="0">
        <references count="1">
          <reference field="4294967294" count="3">
            <x v="0"/>
            <x v="1"/>
            <x v="2"/>
          </reference>
        </references>
      </pivotArea>
    </format>
    <format dxfId="110">
      <pivotArea type="all" dataOnly="0" outline="0" fieldPosition="0"/>
    </format>
    <format dxfId="109">
      <pivotArea outline="0" collapsedLevelsAreSubtotals="1" fieldPosition="0"/>
    </format>
    <format dxfId="108">
      <pivotArea field="4" type="button" dataOnly="0" labelOnly="1" outline="0" axis="axisRow" fieldPosition="1"/>
    </format>
    <format dxfId="107">
      <pivotArea dataOnly="0" labelOnly="1" fieldPosition="0">
        <references count="1">
          <reference field="4" count="0"/>
        </references>
      </pivotArea>
    </format>
    <format dxfId="106">
      <pivotArea dataOnly="0" labelOnly="1" outline="0" fieldPosition="0">
        <references count="1">
          <reference field="4294967294" count="3">
            <x v="0"/>
            <x v="1"/>
            <x v="2"/>
          </reference>
        </references>
      </pivotArea>
    </format>
    <format dxfId="105">
      <pivotArea type="all" dataOnly="0" outline="0" fieldPosition="0"/>
    </format>
    <format dxfId="104">
      <pivotArea outline="0" collapsedLevelsAreSubtotals="1" fieldPosition="0"/>
    </format>
    <format dxfId="103">
      <pivotArea field="4" type="button" dataOnly="0" labelOnly="1" outline="0" axis="axisRow" fieldPosition="1"/>
    </format>
    <format dxfId="102">
      <pivotArea dataOnly="0" labelOnly="1" fieldPosition="0">
        <references count="1">
          <reference field="4" count="0"/>
        </references>
      </pivotArea>
    </format>
    <format dxfId="101">
      <pivotArea dataOnly="0" labelOnly="1" outline="0" fieldPosition="0">
        <references count="1">
          <reference field="4294967294" count="3">
            <x v="0"/>
            <x v="1"/>
            <x v="2"/>
          </reference>
        </references>
      </pivotArea>
    </format>
    <format dxfId="100">
      <pivotArea type="all" dataOnly="0" outline="0" fieldPosition="0"/>
    </format>
    <format dxfId="99">
      <pivotArea outline="0" collapsedLevelsAreSubtotals="1" fieldPosition="0"/>
    </format>
    <format dxfId="98">
      <pivotArea field="4" type="button" dataOnly="0" labelOnly="1" outline="0" axis="axisRow" fieldPosition="1"/>
    </format>
    <format dxfId="97">
      <pivotArea dataOnly="0" labelOnly="1" fieldPosition="0">
        <references count="1">
          <reference field="4" count="0"/>
        </references>
      </pivotArea>
    </format>
    <format dxfId="96">
      <pivotArea dataOnly="0" labelOnly="1" outline="0" fieldPosition="0">
        <references count="1">
          <reference field="4294967294" count="3">
            <x v="0"/>
            <x v="1"/>
            <x v="2"/>
          </reference>
        </references>
      </pivotArea>
    </format>
    <format dxfId="95">
      <pivotArea type="all" dataOnly="0" outline="0" fieldPosition="0"/>
    </format>
    <format dxfId="94">
      <pivotArea outline="0" collapsedLevelsAreSubtotals="1" fieldPosition="0"/>
    </format>
    <format dxfId="93">
      <pivotArea field="4" type="button" dataOnly="0" labelOnly="1" outline="0" axis="axisRow" fieldPosition="1"/>
    </format>
    <format dxfId="92">
      <pivotArea dataOnly="0" labelOnly="1" fieldPosition="0">
        <references count="1">
          <reference field="4" count="0"/>
        </references>
      </pivotArea>
    </format>
    <format dxfId="91">
      <pivotArea dataOnly="0" labelOnly="1" outline="0" fieldPosition="0">
        <references count="1">
          <reference field="4294967294" count="3">
            <x v="0"/>
            <x v="1"/>
            <x v="2"/>
          </reference>
        </references>
      </pivotArea>
    </format>
    <format dxfId="90">
      <pivotArea type="all" dataOnly="0" outline="0" fieldPosition="0"/>
    </format>
    <format dxfId="89">
      <pivotArea outline="0" collapsedLevelsAreSubtotals="1" fieldPosition="0"/>
    </format>
    <format dxfId="88">
      <pivotArea field="4" type="button" dataOnly="0" labelOnly="1" outline="0" axis="axisRow" fieldPosition="1"/>
    </format>
    <format dxfId="87">
      <pivotArea dataOnly="0" labelOnly="1" fieldPosition="0">
        <references count="1">
          <reference field="4" count="0"/>
        </references>
      </pivotArea>
    </format>
    <format dxfId="86">
      <pivotArea dataOnly="0" labelOnly="1" outline="0" fieldPosition="0">
        <references count="1">
          <reference field="4294967294" count="3">
            <x v="0"/>
            <x v="1"/>
            <x v="2"/>
          </reference>
        </references>
      </pivotArea>
    </format>
    <format dxfId="85">
      <pivotArea type="all" dataOnly="0" outline="0" fieldPosition="0"/>
    </format>
    <format dxfId="84">
      <pivotArea outline="0" collapsedLevelsAreSubtotals="1" fieldPosition="0"/>
    </format>
    <format dxfId="83">
      <pivotArea field="4" type="button" dataOnly="0" labelOnly="1" outline="0" axis="axisRow" fieldPosition="1"/>
    </format>
    <format dxfId="82">
      <pivotArea dataOnly="0" labelOnly="1" fieldPosition="0">
        <references count="1">
          <reference field="4" count="0"/>
        </references>
      </pivotArea>
    </format>
    <format dxfId="81">
      <pivotArea dataOnly="0" labelOnly="1" outline="0" fieldPosition="0">
        <references count="1">
          <reference field="4294967294" count="3">
            <x v="0"/>
            <x v="1"/>
            <x v="2"/>
          </reference>
        </references>
      </pivotArea>
    </format>
    <format dxfId="80">
      <pivotArea field="1" type="button" dataOnly="0" labelOnly="1" outline="0" axis="axisRow"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field="-2" type="button" dataOnly="0" labelOnly="1" outline="0" axis="axisCol" fieldPosition="0"/>
    </format>
    <format dxfId="75">
      <pivotArea type="topRight" dataOnly="0" labelOnly="1" outline="0" fieldPosition="0"/>
    </format>
    <format dxfId="74">
      <pivotArea field="1" type="button" dataOnly="0" labelOnly="1" outline="0" axis="axisRow" fieldPosition="0"/>
    </format>
    <format dxfId="73">
      <pivotArea field="4" type="button" dataOnly="0" labelOnly="1" outline="0" axis="axisRow" fieldPosition="1"/>
    </format>
    <format dxfId="72">
      <pivotArea dataOnly="0" labelOnly="1" outline="0" fieldPosition="0">
        <references count="1">
          <reference field="1" count="1">
            <x v="0"/>
          </reference>
        </references>
      </pivotArea>
    </format>
    <format dxfId="71">
      <pivotArea dataOnly="0" labelOnly="1" outline="0" fieldPosition="0">
        <references count="2">
          <reference field="1" count="1" selected="0">
            <x v="0"/>
          </reference>
          <reference field="4" count="2">
            <x v="0"/>
            <x v="1"/>
          </reference>
        </references>
      </pivotArea>
    </format>
    <format dxfId="70">
      <pivotArea dataOnly="0" labelOnly="1" outline="0" fieldPosition="0">
        <references count="1">
          <reference field="4294967294" count="3">
            <x v="0"/>
            <x v="1"/>
            <x v="2"/>
          </reference>
        </references>
      </pivotArea>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field="-2" type="button" dataOnly="0" labelOnly="1" outline="0" axis="axisCol" fieldPosition="0"/>
    </format>
    <format dxfId="65">
      <pivotArea type="topRight" dataOnly="0" labelOnly="1" outline="0" fieldPosition="0"/>
    </format>
    <format dxfId="64">
      <pivotArea field="1" type="button" dataOnly="0" labelOnly="1" outline="0" axis="axisRow" fieldPosition="0"/>
    </format>
    <format dxfId="63">
      <pivotArea field="4" type="button" dataOnly="0" labelOnly="1" outline="0" axis="axisRow" fieldPosition="1"/>
    </format>
    <format dxfId="62">
      <pivotArea dataOnly="0" labelOnly="1" outline="0" fieldPosition="0">
        <references count="1">
          <reference field="4294967294" count="3">
            <x v="0"/>
            <x v="1"/>
            <x v="2"/>
          </reference>
        </references>
      </pivotArea>
    </format>
    <format dxfId="61">
      <pivotArea type="all" dataOnly="0" outline="0" fieldPosition="0"/>
    </format>
    <format dxfId="60">
      <pivotArea outline="0" collapsedLevelsAreSubtotals="1" fieldPosition="0"/>
    </format>
    <format dxfId="59">
      <pivotArea type="origin" dataOnly="0" labelOnly="1" outline="0" fieldPosition="0"/>
    </format>
    <format dxfId="58">
      <pivotArea field="-2" type="button" dataOnly="0" labelOnly="1" outline="0" axis="axisCol" fieldPosition="0"/>
    </format>
    <format dxfId="57">
      <pivotArea type="topRight" dataOnly="0" labelOnly="1" outline="0" fieldPosition="0"/>
    </format>
    <format dxfId="56">
      <pivotArea field="1" type="button" dataOnly="0" labelOnly="1" outline="0" axis="axisRow" fieldPosition="0"/>
    </format>
    <format dxfId="55">
      <pivotArea field="4" type="button" dataOnly="0" labelOnly="1" outline="0" axis="axisRow" fieldPosition="1"/>
    </format>
    <format dxfId="54">
      <pivotArea dataOnly="0" labelOnly="1" outline="0" fieldPosition="0">
        <references count="1">
          <reference field="4294967294" count="3">
            <x v="0"/>
            <x v="1"/>
            <x v="2"/>
          </reference>
        </references>
      </pivotArea>
    </format>
    <format dxfId="53">
      <pivotArea outline="0" collapsedLevelsAreSubtotals="1" fieldPosition="0"/>
    </format>
    <format dxfId="52">
      <pivotArea type="origin" dataOnly="0" labelOnly="1" outline="0" fieldPosition="0"/>
    </format>
    <format dxfId="51">
      <pivotArea field="1" type="button" dataOnly="0" labelOnly="1" outline="0" axis="axisRow" fieldPosition="0"/>
    </format>
    <format dxfId="50">
      <pivotArea dataOnly="0" labelOnly="1" outline="0" fieldPosition="0">
        <references count="1">
          <reference field="1" count="1">
            <x v="4"/>
          </reference>
        </references>
      </pivotArea>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2" type="button" dataOnly="0" labelOnly="1" outline="0" axis="axisCol" fieldPosition="0"/>
    </format>
    <format dxfId="45">
      <pivotArea type="topRight" dataOnly="0" labelOnly="1" outline="0" fieldPosition="0"/>
    </format>
    <format dxfId="44">
      <pivotArea field="1" type="button" dataOnly="0" labelOnly="1" outline="0" axis="axisRow" fieldPosition="0"/>
    </format>
    <format dxfId="43">
      <pivotArea field="4" type="button" dataOnly="0" labelOnly="1" outline="0" axis="axisRow" fieldPosition="1"/>
    </format>
    <format dxfId="42">
      <pivotArea dataOnly="0" labelOnly="1" outline="0" fieldPosition="0">
        <references count="1">
          <reference field="1" count="1">
            <x v="4"/>
          </reference>
        </references>
      </pivotArea>
    </format>
    <format dxfId="41">
      <pivotArea dataOnly="0" labelOnly="1" outline="0" fieldPosition="0">
        <references count="2">
          <reference field="1" count="1" selected="0">
            <x v="4"/>
          </reference>
          <reference field="4" count="0"/>
        </references>
      </pivotArea>
    </format>
    <format dxfId="40">
      <pivotArea dataOnly="0" labelOnly="1" outline="0" fieldPosition="0">
        <references count="1">
          <reference field="4294967294" count="3">
            <x v="0"/>
            <x v="1"/>
            <x v="2"/>
          </reference>
        </references>
      </pivotArea>
    </format>
    <format dxfId="39">
      <pivotArea type="all" dataOnly="0" outline="0" fieldPosition="0"/>
    </format>
    <format dxfId="38">
      <pivotArea outline="0" collapsedLevelsAreSubtotals="1" fieldPosition="0"/>
    </format>
    <format dxfId="37">
      <pivotArea type="origin" dataOnly="0" labelOnly="1" outline="0" fieldPosition="0"/>
    </format>
    <format dxfId="36">
      <pivotArea field="-2" type="button" dataOnly="0" labelOnly="1" outline="0" axis="axisCol" fieldPosition="0"/>
    </format>
    <format dxfId="35">
      <pivotArea type="topRight" dataOnly="0" labelOnly="1" outline="0" fieldPosition="0"/>
    </format>
    <format dxfId="34">
      <pivotArea field="1" type="button" dataOnly="0" labelOnly="1" outline="0" axis="axisRow" fieldPosition="0"/>
    </format>
    <format dxfId="33">
      <pivotArea field="4" type="button" dataOnly="0" labelOnly="1" outline="0" axis="axisRow" fieldPosition="1"/>
    </format>
    <format dxfId="32">
      <pivotArea dataOnly="0" labelOnly="1" outline="0" fieldPosition="0">
        <references count="1">
          <reference field="4294967294" count="3">
            <x v="0"/>
            <x v="1"/>
            <x v="2"/>
          </reference>
        </references>
      </pivotArea>
    </format>
    <format dxfId="31">
      <pivotArea type="all" dataOnly="0" outline="0" fieldPosition="0"/>
    </format>
    <format dxfId="30">
      <pivotArea outline="0" collapsedLevelsAreSubtotals="1" fieldPosition="0"/>
    </format>
    <format dxfId="29">
      <pivotArea type="origin" dataOnly="0" labelOnly="1" outline="0" fieldPosition="0"/>
    </format>
    <format dxfId="28">
      <pivotArea field="-2" type="button" dataOnly="0" labelOnly="1" outline="0" axis="axisCol" fieldPosition="0"/>
    </format>
    <format dxfId="27">
      <pivotArea type="topRight" dataOnly="0" labelOnly="1" outline="0" fieldPosition="0"/>
    </format>
    <format dxfId="26">
      <pivotArea field="1" type="button" dataOnly="0" labelOnly="1" outline="0" axis="axisRow" fieldPosition="0"/>
    </format>
    <format dxfId="25">
      <pivotArea field="4" type="button" dataOnly="0" labelOnly="1" outline="0" axis="axisRow" fieldPosition="1"/>
    </format>
    <format dxfId="24">
      <pivotArea dataOnly="0" labelOnly="1" outline="0" fieldPosition="0">
        <references count="1">
          <reference field="4294967294" count="3">
            <x v="0"/>
            <x v="1"/>
            <x v="2"/>
          </reference>
        </references>
      </pivotArea>
    </format>
  </formats>
  <pivotTableStyleInfo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lease___CR_Name" sourceName="Release / CR Name">
  <pivotTables>
    <pivotTable tabId="13" name="ILP_Dashboard_1"/>
    <pivotTable tabId="13" name="PivotTable3"/>
    <pivotTable tabId="13" name="PivotTable4"/>
    <pivotTable tabId="13" name="PivotTable5"/>
  </pivotTables>
  <data>
    <tabular pivotCacheId="4">
      <items count="6">
        <i x="0" s="1"/>
        <i x="2" s="1" nd="1"/>
        <i x="5" s="1" nd="1"/>
        <i x="3" s="1" nd="1"/>
        <i x="4"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ILP_Dashboard_1"/>
    <pivotTable tabId="13" name="PivotTable3"/>
    <pivotTable tabId="13" name="PivotTable4"/>
    <pivotTable tabId="13" name="PivotTable5"/>
  </pivotTables>
  <data>
    <tabular pivotCacheId="4">
      <items count="9">
        <i x="0" s="1"/>
        <i x="1" s="1"/>
        <i x="5" s="1" nd="1"/>
        <i x="4" s="1" nd="1"/>
        <i x="3" s="1" nd="1"/>
        <i x="8" s="1" nd="1"/>
        <i x="7" s="1" nd="1"/>
        <i x="6"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ase" sourceName="Phase">
  <pivotTables>
    <pivotTable tabId="13" name="ILP_Dashboard_1"/>
    <pivotTable tabId="13" name="PivotTable3"/>
    <pivotTable tabId="13" name="PivotTable4"/>
    <pivotTable tabId="13" name="PivotTable5"/>
  </pivotTables>
  <data>
    <tabular pivotCacheId="4">
      <items count="27">
        <i x="1" s="1"/>
        <i x="5" s="1"/>
        <i x="0" s="1"/>
        <i x="4" s="1"/>
        <i x="2" s="1"/>
        <i x="3" s="1"/>
        <i x="8" s="1"/>
        <i x="7" s="1"/>
        <i x="6" s="1"/>
        <i x="10" s="1" nd="1"/>
        <i x="11" s="1" nd="1"/>
        <i x="14" s="1" nd="1"/>
        <i x="12" s="1" nd="1"/>
        <i x="15" s="1" nd="1"/>
        <i x="18" s="1" nd="1"/>
        <i x="13" s="1" nd="1"/>
        <i x="25" s="1" nd="1"/>
        <i x="16" s="1" nd="1"/>
        <i x="20" s="1" nd="1"/>
        <i x="21" s="1" nd="1"/>
        <i x="17" s="1" nd="1"/>
        <i x="23" s="1" nd="1"/>
        <i x="26" s="1" nd="1"/>
        <i x="24" s="1" nd="1"/>
        <i x="19" s="1" nd="1"/>
        <i x="22" s="1" nd="1"/>
        <i x="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source_Name" sourceName="Resource Name">
  <pivotTables>
    <pivotTable tabId="13" name="ILP_Dashboard_1"/>
    <pivotTable tabId="13" name="PivotTable3"/>
    <pivotTable tabId="13" name="PivotTable4"/>
    <pivotTable tabId="13" name="PivotTable5"/>
  </pivotTables>
  <data>
    <tabular pivotCacheId="4">
      <items count="115">
        <i x="6" s="1"/>
        <i x="21" s="1"/>
        <i x="28" s="1"/>
        <i x="0" s="1"/>
        <i x="18" s="1"/>
        <i x="1" s="1"/>
        <i x="11" s="1"/>
        <i x="13" s="1"/>
        <i x="2" s="1"/>
        <i x="16" s="1"/>
        <i x="10" s="1"/>
        <i x="27" s="1"/>
        <i x="19" s="1"/>
        <i x="29" s="1"/>
        <i x="20" s="1"/>
        <i x="14" s="1"/>
        <i x="3" s="1"/>
        <i x="30" s="1"/>
        <i x="12" s="1"/>
        <i x="8" s="1"/>
        <i x="25" s="1"/>
        <i x="7" s="1"/>
        <i x="15" s="1"/>
        <i x="4" s="1"/>
        <i x="5" s="1"/>
        <i x="9" s="1"/>
        <i x="24" s="1"/>
        <i x="17" s="1"/>
        <i x="26" s="1"/>
        <i x="22" s="1"/>
        <i x="23" s="1"/>
        <i x="31"/>
        <i x="62" s="1" nd="1"/>
        <i x="44" s="1" nd="1"/>
        <i x="50" s="1" nd="1"/>
        <i x="33" s="1" nd="1"/>
        <i x="56" s="1" nd="1"/>
        <i x="84" s="1" nd="1"/>
        <i x="79" s="1" nd="1"/>
        <i x="67" s="1" nd="1"/>
        <i x="68" s="1" nd="1"/>
        <i x="55" s="1" nd="1"/>
        <i x="110" s="1" nd="1"/>
        <i x="65" s="1" nd="1"/>
        <i x="57" s="1" nd="1"/>
        <i x="97" s="1" nd="1"/>
        <i x="83" s="1" nd="1"/>
        <i x="77" s="1" nd="1"/>
        <i x="76" s="1" nd="1"/>
        <i x="73" s="1" nd="1"/>
        <i x="41" s="1" nd="1"/>
        <i x="114" s="1" nd="1"/>
        <i x="54" s="1" nd="1"/>
        <i x="58" s="1" nd="1"/>
        <i x="105" s="1" nd="1"/>
        <i x="42" s="1" nd="1"/>
        <i x="32" s="1" nd="1"/>
        <i x="72" s="1" nd="1"/>
        <i x="49" s="1" nd="1"/>
        <i x="75" s="1" nd="1"/>
        <i x="112" s="1" nd="1"/>
        <i x="100" s="1" nd="1"/>
        <i x="88" s="1" nd="1"/>
        <i x="102" s="1" nd="1"/>
        <i x="99" s="1" nd="1"/>
        <i x="109" s="1" nd="1"/>
        <i x="61" s="1" nd="1"/>
        <i x="59" s="1" nd="1"/>
        <i x="36" s="1" nd="1"/>
        <i x="95" s="1" nd="1"/>
        <i x="98" s="1" nd="1"/>
        <i x="108" s="1" nd="1"/>
        <i x="106" s="1" nd="1"/>
        <i x="90" s="1" nd="1"/>
        <i x="48" s="1" nd="1"/>
        <i x="85" s="1" nd="1"/>
        <i x="53" s="1" nd="1"/>
        <i x="45" s="1" nd="1"/>
        <i x="37" s="1" nd="1"/>
        <i x="86" s="1" nd="1"/>
        <i x="43" s="1" nd="1"/>
        <i x="92" s="1" nd="1"/>
        <i x="35" s="1" nd="1"/>
        <i x="91" s="1" nd="1"/>
        <i x="104" s="1" nd="1"/>
        <i x="103" s="1" nd="1"/>
        <i x="52" s="1" nd="1"/>
        <i x="89" s="1" nd="1"/>
        <i x="93" s="1" nd="1"/>
        <i x="113" s="1" nd="1"/>
        <i x="101" s="1" nd="1"/>
        <i x="81" s="1" nd="1"/>
        <i x="69" s="1" nd="1"/>
        <i x="111" s="1" nd="1"/>
        <i x="87" s="1" nd="1"/>
        <i x="39" s="1" nd="1"/>
        <i x="60" s="1" nd="1"/>
        <i x="47" s="1" nd="1"/>
        <i x="66" s="1" nd="1"/>
        <i x="63" s="1" nd="1"/>
        <i x="71" s="1" nd="1"/>
        <i x="82" s="1" nd="1"/>
        <i x="51" s="1" nd="1"/>
        <i x="96" s="1" nd="1"/>
        <i x="94" s="1" nd="1"/>
        <i x="40" s="1" nd="1"/>
        <i x="34" s="1" nd="1"/>
        <i x="70" s="1" nd="1"/>
        <i x="74" s="1" nd="1"/>
        <i x="64" s="1" nd="1"/>
        <i x="38" s="1" nd="1"/>
        <i x="46" s="1" nd="1"/>
        <i x="78" s="1" nd="1"/>
        <i x="80" s="1" nd="1"/>
        <i x="10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lease / CR Name" cache="Slicer_Release___CR_Name" caption="Release / CR Name" style="SlicerStyleDark5" rowHeight="241300"/>
  <slicer name="Month" cache="Slicer_Month" caption="Month" style="SlicerStyleDark5" rowHeight="241300"/>
  <slicer name="Phase" cache="Slicer_Phase" caption="Phase" style="SlicerStyleDark5" rowHeight="241300"/>
  <slicer name="Resource Name" cache="Slicer_Resource_Name" caption="Resource Name" startItem="4"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gokulanithiya.g@hcl.com" TargetMode="External"/><Relationship Id="rId7" Type="http://schemas.openxmlformats.org/officeDocument/2006/relationships/printerSettings" Target="../printerSettings/printerSettings3.bin"/><Relationship Id="rId2" Type="http://schemas.openxmlformats.org/officeDocument/2006/relationships/hyperlink" Target="mailto:thadukamadla.r@hcl.com" TargetMode="External"/><Relationship Id="rId1" Type="http://schemas.openxmlformats.org/officeDocument/2006/relationships/hyperlink" Target="mailto:nagul.s@hcl.com" TargetMode="External"/><Relationship Id="rId6" Type="http://schemas.openxmlformats.org/officeDocument/2006/relationships/hyperlink" Target="mailto:mariyappa.v@hcl.com" TargetMode="External"/><Relationship Id="rId5" Type="http://schemas.openxmlformats.org/officeDocument/2006/relationships/hyperlink" Target="mailto:deepthi_t@hcl.com" TargetMode="External"/><Relationship Id="rId4" Type="http://schemas.openxmlformats.org/officeDocument/2006/relationships/hyperlink" Target="mailto:nalinikanta.d@hc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260"/>
  <sheetViews>
    <sheetView showGridLines="0" showRowColHeaders="0" workbookViewId="0">
      <pane ySplit="10" topLeftCell="A62" activePane="bottomLeft" state="frozen"/>
      <selection pane="bottomLeft" activeCell="C52" sqref="C52:E52"/>
    </sheetView>
  </sheetViews>
  <sheetFormatPr defaultRowHeight="15" x14ac:dyDescent="0.25"/>
  <cols>
    <col min="1" max="1" width="8.7109375" customWidth="1" collapsed="1"/>
    <col min="2" max="12" width="15.7109375" customWidth="1" collapsed="1"/>
    <col min="13" max="13" width="20.7109375" customWidth="1" collapsed="1"/>
    <col min="14" max="14" width="19" customWidth="1" collapsed="1"/>
    <col min="27" max="27" width="16.140625" customWidth="1" collapsed="1"/>
    <col min="28" max="28" width="19.140625" bestFit="1" customWidth="1" collapsed="1"/>
    <col min="29" max="29" width="18.42578125" bestFit="1" customWidth="1" collapsed="1"/>
    <col min="32" max="32" width="17.28515625" customWidth="1" collapsed="1"/>
    <col min="33" max="33" width="5.42578125" customWidth="1" collapsed="1"/>
    <col min="35" max="35" width="34.140625" customWidth="1" collapsed="1"/>
    <col min="36" max="36" width="19" customWidth="1" collapsed="1"/>
    <col min="38" max="38" width="16.140625" customWidth="1" collapsed="1"/>
    <col min="39" max="39" width="20.7109375" bestFit="1" customWidth="1" collapsed="1"/>
    <col min="40" max="40" width="19" bestFit="1" customWidth="1" collapsed="1"/>
  </cols>
  <sheetData>
    <row r="1" spans="2:12" ht="18.75" x14ac:dyDescent="0.3">
      <c r="B1" s="143" t="s">
        <v>136</v>
      </c>
      <c r="C1" s="144"/>
      <c r="D1" s="144"/>
      <c r="E1" s="144"/>
      <c r="F1" s="144"/>
      <c r="G1" s="144"/>
      <c r="H1" s="144"/>
      <c r="I1" s="144"/>
      <c r="J1" s="144"/>
      <c r="K1" s="144"/>
      <c r="L1" s="145"/>
    </row>
    <row r="2" spans="2:12" x14ac:dyDescent="0.25">
      <c r="B2" s="119"/>
      <c r="C2" s="47"/>
      <c r="D2" s="47"/>
      <c r="E2" s="47"/>
      <c r="F2" s="47"/>
      <c r="G2" s="47"/>
      <c r="H2" s="47"/>
      <c r="I2" s="47"/>
      <c r="J2" s="47"/>
      <c r="K2" s="47"/>
      <c r="L2" s="120"/>
    </row>
    <row r="3" spans="2:12" x14ac:dyDescent="0.25">
      <c r="B3" s="119"/>
      <c r="C3" s="47"/>
      <c r="D3" s="47"/>
      <c r="E3" s="47"/>
      <c r="F3" s="47"/>
      <c r="G3" s="47"/>
      <c r="H3" s="47"/>
      <c r="I3" s="47"/>
      <c r="J3" s="47"/>
      <c r="K3" s="47"/>
      <c r="L3" s="120"/>
    </row>
    <row r="4" spans="2:12" x14ac:dyDescent="0.25">
      <c r="B4" s="119"/>
      <c r="C4" s="47"/>
      <c r="D4" s="47"/>
      <c r="E4" s="47"/>
      <c r="F4" s="47"/>
      <c r="G4" s="47"/>
      <c r="H4" s="47"/>
      <c r="I4" s="47"/>
      <c r="J4" s="47"/>
      <c r="K4" s="47"/>
      <c r="L4" s="120"/>
    </row>
    <row r="5" spans="2:12" x14ac:dyDescent="0.25">
      <c r="B5" s="119"/>
      <c r="C5" s="47"/>
      <c r="D5" s="47"/>
      <c r="E5" s="47"/>
      <c r="F5" s="47"/>
      <c r="G5" s="47"/>
      <c r="H5" s="47"/>
      <c r="I5" s="47"/>
      <c r="J5" s="47"/>
      <c r="K5" s="47"/>
      <c r="L5" s="120"/>
    </row>
    <row r="6" spans="2:12" x14ac:dyDescent="0.25">
      <c r="B6" s="119"/>
      <c r="C6" s="47"/>
      <c r="D6" s="47"/>
      <c r="E6" s="47"/>
      <c r="F6" s="47"/>
      <c r="G6" s="47"/>
      <c r="H6" s="47"/>
      <c r="I6" s="47"/>
      <c r="J6" s="47"/>
      <c r="K6" s="47"/>
      <c r="L6" s="120"/>
    </row>
    <row r="7" spans="2:12" x14ac:dyDescent="0.25">
      <c r="B7" s="119"/>
      <c r="C7" s="47"/>
      <c r="D7" s="47"/>
      <c r="E7" s="47"/>
      <c r="F7" s="47"/>
      <c r="G7" s="47"/>
      <c r="H7" s="47"/>
      <c r="I7" s="47"/>
      <c r="J7" s="47"/>
      <c r="K7" s="47"/>
      <c r="L7" s="120"/>
    </row>
    <row r="8" spans="2:12" x14ac:dyDescent="0.25">
      <c r="B8" s="119"/>
      <c r="C8" s="47"/>
      <c r="D8" s="47"/>
      <c r="E8" s="47"/>
      <c r="F8" s="47"/>
      <c r="G8" s="47"/>
      <c r="H8" s="47"/>
      <c r="I8" s="47"/>
      <c r="J8" s="47"/>
      <c r="K8" s="47"/>
      <c r="L8" s="120"/>
    </row>
    <row r="9" spans="2:12" x14ac:dyDescent="0.25">
      <c r="B9" s="119"/>
      <c r="C9" s="47"/>
      <c r="D9" s="47"/>
      <c r="E9" s="47"/>
      <c r="F9" s="47"/>
      <c r="G9" s="47"/>
      <c r="H9" s="47"/>
      <c r="I9" s="47"/>
      <c r="J9" s="47"/>
      <c r="K9" s="47"/>
      <c r="L9" s="120"/>
    </row>
    <row r="10" spans="2:12" x14ac:dyDescent="0.25">
      <c r="B10" s="119"/>
      <c r="C10" s="47"/>
      <c r="D10" s="47"/>
      <c r="E10" s="47"/>
      <c r="F10" s="47"/>
      <c r="G10" s="47"/>
      <c r="H10" s="47"/>
      <c r="I10" s="47"/>
      <c r="J10" s="47"/>
      <c r="K10" s="47"/>
      <c r="L10" s="120"/>
    </row>
    <row r="11" spans="2:12" x14ac:dyDescent="0.25">
      <c r="B11" s="119"/>
      <c r="C11" s="47"/>
      <c r="D11" s="47"/>
      <c r="E11" s="47"/>
      <c r="F11" s="47"/>
      <c r="G11" s="47"/>
      <c r="H11" s="47"/>
      <c r="I11" s="47"/>
      <c r="J11" s="47"/>
      <c r="K11" s="47"/>
      <c r="L11" s="120"/>
    </row>
    <row r="12" spans="2:12" x14ac:dyDescent="0.25">
      <c r="B12" s="119"/>
      <c r="C12" s="47"/>
      <c r="D12" s="47"/>
      <c r="E12" s="47"/>
      <c r="F12" s="47"/>
      <c r="G12" s="47"/>
      <c r="H12" s="47"/>
      <c r="I12" s="47"/>
      <c r="J12" s="47"/>
      <c r="K12" s="47"/>
      <c r="L12" s="120"/>
    </row>
    <row r="13" spans="2:12" x14ac:dyDescent="0.25">
      <c r="B13" s="119"/>
      <c r="C13" s="47"/>
      <c r="D13" s="47"/>
      <c r="E13" s="47"/>
      <c r="F13" s="47"/>
      <c r="G13" s="47"/>
      <c r="H13" s="47"/>
      <c r="I13" s="47"/>
      <c r="J13" s="47"/>
      <c r="K13" s="47"/>
      <c r="L13" s="120"/>
    </row>
    <row r="14" spans="2:12" x14ac:dyDescent="0.25">
      <c r="B14" s="119"/>
      <c r="C14" s="47"/>
      <c r="D14" s="47"/>
      <c r="E14" s="47"/>
      <c r="F14" s="47"/>
      <c r="G14" s="47"/>
      <c r="H14" s="47"/>
      <c r="I14" s="47"/>
      <c r="J14" s="47"/>
      <c r="K14" s="47"/>
      <c r="L14" s="120"/>
    </row>
    <row r="15" spans="2:12" x14ac:dyDescent="0.25">
      <c r="B15" s="119"/>
      <c r="C15" s="47"/>
      <c r="D15" s="47"/>
      <c r="E15" s="47"/>
      <c r="F15" s="47"/>
      <c r="G15" s="47"/>
      <c r="H15" s="47"/>
      <c r="I15" s="47"/>
      <c r="J15" s="47"/>
      <c r="K15" s="47"/>
      <c r="L15" s="120"/>
    </row>
    <row r="16" spans="2:12" x14ac:dyDescent="0.25">
      <c r="B16" s="119"/>
      <c r="C16" s="47"/>
      <c r="D16" s="47"/>
      <c r="E16" s="47"/>
      <c r="F16" s="47"/>
      <c r="G16" s="47"/>
      <c r="H16" s="47"/>
      <c r="I16" s="47"/>
      <c r="J16" s="47"/>
      <c r="K16" s="47"/>
      <c r="L16" s="120"/>
    </row>
    <row r="17" spans="2:12" x14ac:dyDescent="0.25">
      <c r="B17" s="119"/>
      <c r="C17" s="47"/>
      <c r="D17" s="47"/>
      <c r="E17" s="47"/>
      <c r="F17" s="47"/>
      <c r="G17" s="47"/>
      <c r="H17" s="47"/>
      <c r="I17" s="47"/>
      <c r="J17" s="47"/>
      <c r="K17" s="47"/>
      <c r="L17" s="120"/>
    </row>
    <row r="18" spans="2:12" x14ac:dyDescent="0.25">
      <c r="B18" s="119"/>
      <c r="C18" s="47"/>
      <c r="D18" s="47"/>
      <c r="E18" s="47"/>
      <c r="F18" s="47"/>
      <c r="G18" s="47"/>
      <c r="H18" s="47"/>
      <c r="I18" s="47"/>
      <c r="J18" s="47"/>
      <c r="K18" s="47"/>
      <c r="L18" s="120"/>
    </row>
    <row r="19" spans="2:12" x14ac:dyDescent="0.25">
      <c r="B19" s="119"/>
      <c r="C19" s="47"/>
      <c r="D19" s="47"/>
      <c r="E19" s="47"/>
      <c r="F19" s="47"/>
      <c r="G19" s="47"/>
      <c r="H19" s="47"/>
      <c r="I19" s="47"/>
      <c r="J19" s="47"/>
      <c r="K19" s="47"/>
      <c r="L19" s="120"/>
    </row>
    <row r="20" spans="2:12" x14ac:dyDescent="0.25">
      <c r="B20" s="119"/>
      <c r="C20" s="47"/>
      <c r="D20" s="47"/>
      <c r="E20" s="47"/>
      <c r="F20" s="47"/>
      <c r="G20" s="47"/>
      <c r="H20" s="47"/>
      <c r="I20" s="47"/>
      <c r="J20" s="47"/>
      <c r="K20" s="47"/>
      <c r="L20" s="120"/>
    </row>
    <row r="21" spans="2:12" x14ac:dyDescent="0.25">
      <c r="B21" s="119"/>
      <c r="C21" s="47"/>
      <c r="D21" s="47"/>
      <c r="E21" s="47"/>
      <c r="F21" s="47"/>
      <c r="G21" s="47"/>
      <c r="H21" s="47"/>
      <c r="I21" s="47"/>
      <c r="J21" s="47"/>
      <c r="K21" s="47"/>
      <c r="L21" s="120"/>
    </row>
    <row r="22" spans="2:12" x14ac:dyDescent="0.25">
      <c r="B22" s="119"/>
      <c r="C22" s="47"/>
      <c r="D22" s="47"/>
      <c r="E22" s="47"/>
      <c r="F22" s="47"/>
      <c r="G22" s="47"/>
      <c r="H22" s="47"/>
      <c r="I22" s="47"/>
      <c r="J22" s="47"/>
      <c r="K22" s="47"/>
      <c r="L22" s="120"/>
    </row>
    <row r="23" spans="2:12" x14ac:dyDescent="0.25">
      <c r="B23" s="119"/>
      <c r="C23" s="47"/>
      <c r="D23" s="47"/>
      <c r="E23" s="47"/>
      <c r="F23" s="47"/>
      <c r="G23" s="47"/>
      <c r="H23" s="47"/>
      <c r="I23" s="47"/>
      <c r="J23" s="47"/>
      <c r="K23" s="47"/>
      <c r="L23" s="120"/>
    </row>
    <row r="24" spans="2:12" x14ac:dyDescent="0.25">
      <c r="B24" s="119"/>
      <c r="C24" s="47"/>
      <c r="D24" s="47"/>
      <c r="E24" s="47"/>
      <c r="F24" s="47"/>
      <c r="G24" s="47"/>
      <c r="H24" s="47"/>
      <c r="I24" s="47"/>
      <c r="J24" s="47"/>
      <c r="K24" s="47"/>
      <c r="L24" s="120"/>
    </row>
    <row r="25" spans="2:12" x14ac:dyDescent="0.25">
      <c r="B25" s="119"/>
      <c r="C25" s="47"/>
      <c r="D25" s="47"/>
      <c r="E25" s="47"/>
      <c r="F25" s="47"/>
      <c r="G25" s="47"/>
      <c r="H25" s="47"/>
      <c r="I25" s="47"/>
      <c r="J25" s="47"/>
      <c r="K25" s="47"/>
      <c r="L25" s="120"/>
    </row>
    <row r="26" spans="2:12" x14ac:dyDescent="0.25">
      <c r="B26" s="119"/>
      <c r="C26" s="47"/>
      <c r="D26" s="47"/>
      <c r="E26" s="47"/>
      <c r="F26" s="47"/>
      <c r="G26" s="47"/>
      <c r="H26" s="47"/>
      <c r="I26" s="47"/>
      <c r="J26" s="47"/>
      <c r="K26" s="47"/>
      <c r="L26" s="120"/>
    </row>
    <row r="27" spans="2:12" x14ac:dyDescent="0.25">
      <c r="B27" s="119"/>
      <c r="C27" s="47"/>
      <c r="D27" s="47"/>
      <c r="E27" s="47"/>
      <c r="F27" s="47"/>
      <c r="G27" s="47"/>
      <c r="H27" s="47"/>
      <c r="I27" s="47"/>
      <c r="J27" s="47"/>
      <c r="K27" s="47"/>
      <c r="L27" s="120"/>
    </row>
    <row r="28" spans="2:12" x14ac:dyDescent="0.25">
      <c r="B28" s="119"/>
      <c r="C28" s="47"/>
      <c r="D28" s="47"/>
      <c r="E28" s="47"/>
      <c r="F28" s="47"/>
      <c r="G28" s="47"/>
      <c r="H28" s="47"/>
      <c r="I28" s="47"/>
      <c r="J28" s="47"/>
      <c r="K28" s="47"/>
      <c r="L28" s="120"/>
    </row>
    <row r="29" spans="2:12" x14ac:dyDescent="0.25">
      <c r="B29" s="119"/>
      <c r="C29" s="47"/>
      <c r="D29" s="47"/>
      <c r="E29" s="47"/>
      <c r="F29" s="47"/>
      <c r="G29" s="47"/>
      <c r="H29" s="47"/>
      <c r="I29" s="47"/>
      <c r="J29" s="47"/>
      <c r="K29" s="47"/>
      <c r="L29" s="120"/>
    </row>
    <row r="30" spans="2:12" x14ac:dyDescent="0.25">
      <c r="B30" s="119"/>
      <c r="C30" s="47"/>
      <c r="D30" s="47"/>
      <c r="E30" s="47"/>
      <c r="F30" s="47"/>
      <c r="G30" s="47"/>
      <c r="H30" s="47"/>
      <c r="I30" s="47"/>
      <c r="J30" s="47"/>
      <c r="K30" s="47"/>
      <c r="L30" s="120"/>
    </row>
    <row r="31" spans="2:12" x14ac:dyDescent="0.25">
      <c r="B31" s="119"/>
      <c r="C31" s="47"/>
      <c r="D31" s="47"/>
      <c r="E31" s="47"/>
      <c r="F31" s="47"/>
      <c r="G31" s="47"/>
      <c r="H31" s="47"/>
      <c r="I31" s="47"/>
      <c r="J31" s="47"/>
      <c r="K31" s="47"/>
      <c r="L31" s="120"/>
    </row>
    <row r="32" spans="2:12" x14ac:dyDescent="0.25">
      <c r="B32" s="119"/>
      <c r="C32" s="47"/>
      <c r="D32" s="47"/>
      <c r="E32" s="47"/>
      <c r="F32" s="47"/>
      <c r="G32" s="47"/>
      <c r="H32" s="47"/>
      <c r="I32" s="47"/>
      <c r="J32" s="47"/>
      <c r="K32" s="47"/>
      <c r="L32" s="120"/>
    </row>
    <row r="33" spans="2:12" ht="15.75" thickBot="1" x14ac:dyDescent="0.3">
      <c r="B33" s="119"/>
      <c r="C33" s="47"/>
      <c r="D33" s="47"/>
      <c r="E33" s="47"/>
      <c r="F33" s="47"/>
      <c r="G33" s="47"/>
      <c r="H33" s="47"/>
      <c r="I33" s="47"/>
      <c r="J33" s="47"/>
      <c r="K33" s="47"/>
      <c r="L33" s="120"/>
    </row>
    <row r="34" spans="2:12" ht="19.5" thickBot="1" x14ac:dyDescent="0.35">
      <c r="B34" s="146" t="s">
        <v>164</v>
      </c>
      <c r="C34" s="144"/>
      <c r="D34" s="144"/>
      <c r="E34" s="144"/>
      <c r="F34" s="144"/>
      <c r="G34" s="144"/>
      <c r="H34" s="144"/>
      <c r="I34" s="144"/>
      <c r="J34" s="144"/>
      <c r="K34" s="144"/>
      <c r="L34" s="147"/>
    </row>
    <row r="35" spans="2:12" ht="15.75" x14ac:dyDescent="0.25">
      <c r="B35" s="121"/>
      <c r="C35" s="148" t="s">
        <v>4</v>
      </c>
      <c r="D35" s="148"/>
      <c r="E35" s="148"/>
      <c r="F35" s="148" t="s">
        <v>165</v>
      </c>
      <c r="G35" s="148"/>
      <c r="H35" s="148"/>
      <c r="I35" s="148" t="s">
        <v>166</v>
      </c>
      <c r="J35" s="148"/>
      <c r="K35" s="148"/>
      <c r="L35" s="122"/>
    </row>
    <row r="36" spans="2:12" x14ac:dyDescent="0.25">
      <c r="B36" s="121"/>
      <c r="C36" s="149" t="str">
        <f>IF(OR(AL199="",AL199="Grand total"),"",AL199)</f>
        <v>jagadeesh.b</v>
      </c>
      <c r="D36" s="149"/>
      <c r="E36" s="149"/>
      <c r="F36" s="150">
        <f>IF(C36="","",AM199)</f>
        <v>181</v>
      </c>
      <c r="G36" s="150"/>
      <c r="H36" s="150"/>
      <c r="I36" s="150">
        <f>IF(C36="","",AN199)</f>
        <v>169</v>
      </c>
      <c r="J36" s="150"/>
      <c r="K36" s="150"/>
      <c r="L36" s="122"/>
    </row>
    <row r="37" spans="2:12" x14ac:dyDescent="0.25">
      <c r="B37" s="121"/>
      <c r="C37" s="149" t="str">
        <f t="shared" ref="C37:C100" si="0">IF(OR(AL200="",AL200="Grand total"),"",AL200)</f>
        <v>mariappanc</v>
      </c>
      <c r="D37" s="149"/>
      <c r="E37" s="149"/>
      <c r="F37" s="150">
        <f t="shared" ref="F37:F100" si="1">IF(C37="","",AM200)</f>
        <v>167</v>
      </c>
      <c r="G37" s="150"/>
      <c r="H37" s="150"/>
      <c r="I37" s="150">
        <f t="shared" ref="I37:I100" si="2">IF(C37="","",AN200)</f>
        <v>157</v>
      </c>
      <c r="J37" s="150"/>
      <c r="K37" s="150"/>
      <c r="L37" s="122"/>
    </row>
    <row r="38" spans="2:12" x14ac:dyDescent="0.25">
      <c r="B38" s="121"/>
      <c r="C38" s="149" t="str">
        <f t="shared" si="0"/>
        <v>silambarasur</v>
      </c>
      <c r="D38" s="149"/>
      <c r="E38" s="149"/>
      <c r="F38" s="150">
        <f t="shared" si="1"/>
        <v>175</v>
      </c>
      <c r="G38" s="150"/>
      <c r="H38" s="150"/>
      <c r="I38" s="150">
        <f t="shared" si="2"/>
        <v>166</v>
      </c>
      <c r="J38" s="150"/>
      <c r="K38" s="150"/>
      <c r="L38" s="122"/>
    </row>
    <row r="39" spans="2:12" x14ac:dyDescent="0.25">
      <c r="B39" s="121"/>
      <c r="C39" s="149" t="str">
        <f t="shared" si="0"/>
        <v>sivarama.k</v>
      </c>
      <c r="D39" s="149"/>
      <c r="E39" s="149"/>
      <c r="F39" s="150">
        <f t="shared" si="1"/>
        <v>166</v>
      </c>
      <c r="G39" s="150"/>
      <c r="H39" s="150"/>
      <c r="I39" s="150">
        <f t="shared" si="2"/>
        <v>181</v>
      </c>
      <c r="J39" s="150"/>
      <c r="K39" s="150"/>
      <c r="L39" s="122"/>
    </row>
    <row r="40" spans="2:12" x14ac:dyDescent="0.25">
      <c r="B40" s="121"/>
      <c r="C40" s="149" t="str">
        <f t="shared" si="0"/>
        <v>sreebanraj.r</v>
      </c>
      <c r="D40" s="149"/>
      <c r="E40" s="149"/>
      <c r="F40" s="150">
        <f t="shared" si="1"/>
        <v>148</v>
      </c>
      <c r="G40" s="150"/>
      <c r="H40" s="150"/>
      <c r="I40" s="150">
        <f t="shared" si="2"/>
        <v>144</v>
      </c>
      <c r="J40" s="150"/>
      <c r="K40" s="150"/>
      <c r="L40" s="122"/>
    </row>
    <row r="41" spans="2:12" x14ac:dyDescent="0.25">
      <c r="B41" s="121"/>
      <c r="C41" s="149" t="str">
        <f t="shared" si="0"/>
        <v>jeyaprabu.m</v>
      </c>
      <c r="D41" s="149"/>
      <c r="E41" s="149"/>
      <c r="F41" s="150">
        <f t="shared" si="1"/>
        <v>170</v>
      </c>
      <c r="G41" s="150"/>
      <c r="H41" s="150"/>
      <c r="I41" s="150">
        <f t="shared" si="2"/>
        <v>160</v>
      </c>
      <c r="J41" s="150"/>
      <c r="K41" s="150"/>
      <c r="L41" s="122"/>
    </row>
    <row r="42" spans="2:12" x14ac:dyDescent="0.25">
      <c r="B42" s="121"/>
      <c r="C42" s="149" t="str">
        <f t="shared" si="0"/>
        <v>marathup</v>
      </c>
      <c r="D42" s="149"/>
      <c r="E42" s="149"/>
      <c r="F42" s="150">
        <f t="shared" si="1"/>
        <v>173</v>
      </c>
      <c r="G42" s="150"/>
      <c r="H42" s="150"/>
      <c r="I42" s="150">
        <f t="shared" si="2"/>
        <v>167</v>
      </c>
      <c r="J42" s="150"/>
      <c r="K42" s="150"/>
      <c r="L42" s="122"/>
    </row>
    <row r="43" spans="2:12" x14ac:dyDescent="0.25">
      <c r="B43" s="121"/>
      <c r="C43" s="149" t="str">
        <f t="shared" si="0"/>
        <v>shanmugapriya.k</v>
      </c>
      <c r="D43" s="149"/>
      <c r="E43" s="149"/>
      <c r="F43" s="150">
        <f t="shared" si="1"/>
        <v>180</v>
      </c>
      <c r="G43" s="150"/>
      <c r="H43" s="150"/>
      <c r="I43" s="150">
        <f t="shared" si="2"/>
        <v>185</v>
      </c>
      <c r="J43" s="150"/>
      <c r="K43" s="150"/>
      <c r="L43" s="122"/>
    </row>
    <row r="44" spans="2:12" x14ac:dyDescent="0.25">
      <c r="B44" s="121"/>
      <c r="C44" s="149" t="str">
        <f t="shared" si="0"/>
        <v>ssangineedi</v>
      </c>
      <c r="D44" s="149"/>
      <c r="E44" s="149"/>
      <c r="F44" s="150">
        <f t="shared" si="1"/>
        <v>166</v>
      </c>
      <c r="G44" s="150"/>
      <c r="H44" s="150"/>
      <c r="I44" s="150">
        <f t="shared" si="2"/>
        <v>170</v>
      </c>
      <c r="J44" s="150"/>
      <c r="K44" s="150"/>
      <c r="L44" s="122"/>
    </row>
    <row r="45" spans="2:12" x14ac:dyDescent="0.25">
      <c r="B45" s="121"/>
      <c r="C45" s="149" t="str">
        <f t="shared" si="0"/>
        <v>j-pranav</v>
      </c>
      <c r="D45" s="149"/>
      <c r="E45" s="149"/>
      <c r="F45" s="150">
        <f t="shared" si="1"/>
        <v>157</v>
      </c>
      <c r="G45" s="150"/>
      <c r="H45" s="150"/>
      <c r="I45" s="150">
        <f t="shared" si="2"/>
        <v>167</v>
      </c>
      <c r="J45" s="150"/>
      <c r="K45" s="150"/>
      <c r="L45" s="122"/>
    </row>
    <row r="46" spans="2:12" x14ac:dyDescent="0.25">
      <c r="B46" s="121"/>
      <c r="C46" s="149" t="str">
        <f t="shared" si="0"/>
        <v>mamtha.d</v>
      </c>
      <c r="D46" s="149"/>
      <c r="E46" s="149"/>
      <c r="F46" s="150">
        <f t="shared" si="1"/>
        <v>166</v>
      </c>
      <c r="G46" s="150"/>
      <c r="H46" s="150"/>
      <c r="I46" s="150">
        <f t="shared" si="2"/>
        <v>187</v>
      </c>
      <c r="J46" s="150"/>
      <c r="K46" s="150"/>
      <c r="L46" s="122"/>
    </row>
    <row r="47" spans="2:12" x14ac:dyDescent="0.25">
      <c r="B47" s="121"/>
      <c r="C47" s="149" t="str">
        <f t="shared" si="0"/>
        <v>chakka.s</v>
      </c>
      <c r="D47" s="149"/>
      <c r="E47" s="149"/>
      <c r="F47" s="150">
        <f t="shared" si="1"/>
        <v>172</v>
      </c>
      <c r="G47" s="150"/>
      <c r="H47" s="150"/>
      <c r="I47" s="150">
        <f t="shared" si="2"/>
        <v>174</v>
      </c>
      <c r="J47" s="150"/>
      <c r="K47" s="150"/>
      <c r="L47" s="122"/>
    </row>
    <row r="48" spans="2:12" x14ac:dyDescent="0.25">
      <c r="B48" s="121"/>
      <c r="C48" s="149" t="str">
        <f t="shared" si="0"/>
        <v>jaiganesh_d</v>
      </c>
      <c r="D48" s="149"/>
      <c r="E48" s="149"/>
      <c r="F48" s="150">
        <f t="shared" si="1"/>
        <v>178</v>
      </c>
      <c r="G48" s="150"/>
      <c r="H48" s="150"/>
      <c r="I48" s="150">
        <f t="shared" si="2"/>
        <v>162</v>
      </c>
      <c r="J48" s="150"/>
      <c r="K48" s="150"/>
      <c r="L48" s="122"/>
    </row>
    <row r="49" spans="2:12" x14ac:dyDescent="0.25">
      <c r="B49" s="121"/>
      <c r="C49" s="149" t="str">
        <f t="shared" si="0"/>
        <v>sreedhar_r</v>
      </c>
      <c r="D49" s="149"/>
      <c r="E49" s="149"/>
      <c r="F49" s="150">
        <f t="shared" si="1"/>
        <v>179</v>
      </c>
      <c r="G49" s="150"/>
      <c r="H49" s="150"/>
      <c r="I49" s="150">
        <f t="shared" si="2"/>
        <v>180</v>
      </c>
      <c r="J49" s="150"/>
      <c r="K49" s="150"/>
      <c r="L49" s="122"/>
    </row>
    <row r="50" spans="2:12" x14ac:dyDescent="0.25">
      <c r="B50" s="121"/>
      <c r="C50" s="149" t="str">
        <f t="shared" si="0"/>
        <v>tapashikalita.l</v>
      </c>
      <c r="D50" s="149"/>
      <c r="E50" s="149"/>
      <c r="F50" s="150">
        <f t="shared" si="1"/>
        <v>161</v>
      </c>
      <c r="G50" s="150"/>
      <c r="H50" s="150"/>
      <c r="I50" s="150">
        <f t="shared" si="2"/>
        <v>160</v>
      </c>
      <c r="J50" s="150"/>
      <c r="K50" s="150"/>
      <c r="L50" s="122"/>
    </row>
    <row r="51" spans="2:12" x14ac:dyDescent="0.25">
      <c r="B51" s="121"/>
      <c r="C51" s="149" t="str">
        <f t="shared" si="0"/>
        <v>veeraganesh.v</v>
      </c>
      <c r="D51" s="149"/>
      <c r="E51" s="149"/>
      <c r="F51" s="150">
        <f t="shared" si="1"/>
        <v>158</v>
      </c>
      <c r="G51" s="150"/>
      <c r="H51" s="150"/>
      <c r="I51" s="150">
        <f t="shared" si="2"/>
        <v>152</v>
      </c>
      <c r="J51" s="150"/>
      <c r="K51" s="150"/>
      <c r="L51" s="122"/>
    </row>
    <row r="52" spans="2:12" x14ac:dyDescent="0.25">
      <c r="B52" s="121"/>
      <c r="C52" s="149" t="str">
        <f t="shared" si="0"/>
        <v>gnanaprasanna-r</v>
      </c>
      <c r="D52" s="149"/>
      <c r="E52" s="149"/>
      <c r="F52" s="150">
        <f t="shared" si="1"/>
        <v>157</v>
      </c>
      <c r="G52" s="150"/>
      <c r="H52" s="150"/>
      <c r="I52" s="150">
        <f t="shared" si="2"/>
        <v>151</v>
      </c>
      <c r="J52" s="150"/>
      <c r="K52" s="150"/>
      <c r="L52" s="122"/>
    </row>
    <row r="53" spans="2:12" x14ac:dyDescent="0.25">
      <c r="B53" s="121"/>
      <c r="C53" s="149" t="str">
        <f t="shared" si="0"/>
        <v>pradeepa.j</v>
      </c>
      <c r="D53" s="149"/>
      <c r="E53" s="149"/>
      <c r="F53" s="150">
        <f t="shared" si="1"/>
        <v>164</v>
      </c>
      <c r="G53" s="150"/>
      <c r="H53" s="150"/>
      <c r="I53" s="150">
        <f t="shared" si="2"/>
        <v>156</v>
      </c>
      <c r="J53" s="150"/>
      <c r="K53" s="150"/>
      <c r="L53" s="122"/>
    </row>
    <row r="54" spans="2:12" x14ac:dyDescent="0.25">
      <c r="B54" s="121"/>
      <c r="C54" s="149" t="str">
        <f t="shared" si="0"/>
        <v>durgaprasad_m</v>
      </c>
      <c r="D54" s="149"/>
      <c r="E54" s="149"/>
      <c r="F54" s="150">
        <f t="shared" si="1"/>
        <v>185</v>
      </c>
      <c r="G54" s="150"/>
      <c r="H54" s="150"/>
      <c r="I54" s="150">
        <f t="shared" si="2"/>
        <v>180</v>
      </c>
      <c r="J54" s="150"/>
      <c r="K54" s="150"/>
      <c r="L54" s="122"/>
    </row>
    <row r="55" spans="2:12" x14ac:dyDescent="0.25">
      <c r="B55" s="121"/>
      <c r="C55" s="149" t="str">
        <f t="shared" si="0"/>
        <v>gokulanithiya.g</v>
      </c>
      <c r="D55" s="149"/>
      <c r="E55" s="149"/>
      <c r="F55" s="150">
        <f t="shared" si="1"/>
        <v>175</v>
      </c>
      <c r="G55" s="150"/>
      <c r="H55" s="150"/>
      <c r="I55" s="150">
        <f t="shared" si="2"/>
        <v>190</v>
      </c>
      <c r="J55" s="150"/>
      <c r="K55" s="150"/>
      <c r="L55" s="122"/>
    </row>
    <row r="56" spans="2:12" x14ac:dyDescent="0.25">
      <c r="B56" s="121"/>
      <c r="C56" s="149" t="str">
        <f t="shared" si="0"/>
        <v>bhavani_s</v>
      </c>
      <c r="D56" s="149"/>
      <c r="E56" s="149"/>
      <c r="F56" s="150">
        <f t="shared" si="1"/>
        <v>175</v>
      </c>
      <c r="G56" s="150"/>
      <c r="H56" s="150"/>
      <c r="I56" s="150">
        <f t="shared" si="2"/>
        <v>170</v>
      </c>
      <c r="J56" s="150"/>
      <c r="K56" s="150"/>
      <c r="L56" s="122"/>
    </row>
    <row r="57" spans="2:12" x14ac:dyDescent="0.25">
      <c r="B57" s="121"/>
      <c r="C57" s="149" t="str">
        <f t="shared" si="0"/>
        <v>saidareddy-k</v>
      </c>
      <c r="D57" s="149"/>
      <c r="E57" s="149"/>
      <c r="F57" s="150">
        <f t="shared" si="1"/>
        <v>175</v>
      </c>
      <c r="G57" s="150"/>
      <c r="H57" s="150"/>
      <c r="I57" s="150">
        <f t="shared" si="2"/>
        <v>170</v>
      </c>
      <c r="J57" s="150"/>
      <c r="K57" s="150"/>
      <c r="L57" s="122"/>
    </row>
    <row r="58" spans="2:12" x14ac:dyDescent="0.25">
      <c r="B58" s="121"/>
      <c r="C58" s="149" t="str">
        <f t="shared" si="0"/>
        <v>parthasarathy.sh</v>
      </c>
      <c r="D58" s="149"/>
      <c r="E58" s="149"/>
      <c r="F58" s="150">
        <f t="shared" si="1"/>
        <v>180</v>
      </c>
      <c r="G58" s="150"/>
      <c r="H58" s="150"/>
      <c r="I58" s="150">
        <f t="shared" si="2"/>
        <v>182</v>
      </c>
      <c r="J58" s="150"/>
      <c r="K58" s="150"/>
      <c r="L58" s="122"/>
    </row>
    <row r="59" spans="2:12" x14ac:dyDescent="0.25">
      <c r="B59" s="121"/>
      <c r="C59" s="149" t="str">
        <f t="shared" si="0"/>
        <v>gomasani.s</v>
      </c>
      <c r="D59" s="149"/>
      <c r="E59" s="149"/>
      <c r="F59" s="150">
        <f t="shared" si="1"/>
        <v>170</v>
      </c>
      <c r="G59" s="150"/>
      <c r="H59" s="150"/>
      <c r="I59" s="150">
        <f t="shared" si="2"/>
        <v>190</v>
      </c>
      <c r="J59" s="150"/>
      <c r="K59" s="150"/>
      <c r="L59" s="122"/>
    </row>
    <row r="60" spans="2:12" x14ac:dyDescent="0.25">
      <c r="B60" s="121"/>
      <c r="C60" s="149" t="str">
        <f t="shared" si="0"/>
        <v>harshitha_p</v>
      </c>
      <c r="D60" s="149"/>
      <c r="E60" s="149"/>
      <c r="F60" s="150">
        <f t="shared" si="1"/>
        <v>166</v>
      </c>
      <c r="G60" s="150"/>
      <c r="H60" s="150"/>
      <c r="I60" s="150">
        <f t="shared" si="2"/>
        <v>155</v>
      </c>
      <c r="J60" s="150"/>
      <c r="K60" s="150"/>
      <c r="L60" s="122"/>
    </row>
    <row r="61" spans="2:12" x14ac:dyDescent="0.25">
      <c r="B61" s="121"/>
      <c r="C61" s="149" t="str">
        <f t="shared" si="0"/>
        <v>sundarasibi.m</v>
      </c>
      <c r="D61" s="149"/>
      <c r="E61" s="149"/>
      <c r="F61" s="150">
        <f t="shared" si="1"/>
        <v>140</v>
      </c>
      <c r="G61" s="150"/>
      <c r="H61" s="150"/>
      <c r="I61" s="150">
        <f t="shared" si="2"/>
        <v>160</v>
      </c>
      <c r="J61" s="150"/>
      <c r="K61" s="150"/>
      <c r="L61" s="122"/>
    </row>
    <row r="62" spans="2:12" x14ac:dyDescent="0.25">
      <c r="B62" s="121"/>
      <c r="C62" s="149" t="str">
        <f t="shared" si="0"/>
        <v>jogheek</v>
      </c>
      <c r="D62" s="149"/>
      <c r="E62" s="149"/>
      <c r="F62" s="150">
        <f t="shared" si="1"/>
        <v>120</v>
      </c>
      <c r="G62" s="150"/>
      <c r="H62" s="150"/>
      <c r="I62" s="150">
        <f t="shared" si="2"/>
        <v>130</v>
      </c>
      <c r="J62" s="150"/>
      <c r="K62" s="150"/>
      <c r="L62" s="122"/>
    </row>
    <row r="63" spans="2:12" x14ac:dyDescent="0.25">
      <c r="B63" s="121"/>
      <c r="C63" s="149" t="str">
        <f t="shared" si="0"/>
        <v>kalisettik</v>
      </c>
      <c r="D63" s="149"/>
      <c r="E63" s="149"/>
      <c r="F63" s="150">
        <f t="shared" si="1"/>
        <v>175</v>
      </c>
      <c r="G63" s="150"/>
      <c r="H63" s="150"/>
      <c r="I63" s="150">
        <f t="shared" si="2"/>
        <v>175</v>
      </c>
      <c r="J63" s="150"/>
      <c r="K63" s="150"/>
      <c r="L63" s="122"/>
    </row>
    <row r="64" spans="2:12" x14ac:dyDescent="0.25">
      <c r="B64" s="121"/>
      <c r="C64" s="149" t="str">
        <f t="shared" si="0"/>
        <v>mariyappa.v</v>
      </c>
      <c r="D64" s="149"/>
      <c r="E64" s="149"/>
      <c r="F64" s="150">
        <f t="shared" si="1"/>
        <v>160</v>
      </c>
      <c r="G64" s="150"/>
      <c r="H64" s="150"/>
      <c r="I64" s="150">
        <f t="shared" si="2"/>
        <v>155</v>
      </c>
      <c r="J64" s="150"/>
      <c r="K64" s="150"/>
      <c r="L64" s="122"/>
    </row>
    <row r="65" spans="2:12" x14ac:dyDescent="0.25">
      <c r="B65" s="121"/>
      <c r="C65" s="149" t="str">
        <f t="shared" si="0"/>
        <v>nalinikanta.d</v>
      </c>
      <c r="D65" s="149"/>
      <c r="E65" s="149"/>
      <c r="F65" s="150">
        <f t="shared" si="1"/>
        <v>175</v>
      </c>
      <c r="G65" s="150"/>
      <c r="H65" s="150"/>
      <c r="I65" s="150">
        <f t="shared" si="2"/>
        <v>180</v>
      </c>
      <c r="J65" s="150"/>
      <c r="K65" s="150"/>
      <c r="L65" s="122"/>
    </row>
    <row r="66" spans="2:12" x14ac:dyDescent="0.25">
      <c r="B66" s="121"/>
      <c r="C66" s="149" t="str">
        <f t="shared" si="0"/>
        <v>deepthi_t</v>
      </c>
      <c r="D66" s="149"/>
      <c r="E66" s="149"/>
      <c r="F66" s="150">
        <f t="shared" si="1"/>
        <v>20</v>
      </c>
      <c r="G66" s="150"/>
      <c r="H66" s="150"/>
      <c r="I66" s="150">
        <f t="shared" si="2"/>
        <v>30</v>
      </c>
      <c r="J66" s="150"/>
      <c r="K66" s="150"/>
      <c r="L66" s="122"/>
    </row>
    <row r="67" spans="2:12" x14ac:dyDescent="0.25">
      <c r="B67" s="121"/>
      <c r="C67" s="149" t="str">
        <f t="shared" si="0"/>
        <v/>
      </c>
      <c r="D67" s="149"/>
      <c r="E67" s="149"/>
      <c r="F67" s="150" t="str">
        <f t="shared" si="1"/>
        <v/>
      </c>
      <c r="G67" s="150"/>
      <c r="H67" s="150"/>
      <c r="I67" s="150" t="str">
        <f t="shared" si="2"/>
        <v/>
      </c>
      <c r="J67" s="150"/>
      <c r="K67" s="150"/>
      <c r="L67" s="122"/>
    </row>
    <row r="68" spans="2:12" x14ac:dyDescent="0.25">
      <c r="B68" s="121"/>
      <c r="C68" s="149" t="str">
        <f t="shared" si="0"/>
        <v/>
      </c>
      <c r="D68" s="149"/>
      <c r="E68" s="149"/>
      <c r="F68" s="150" t="str">
        <f t="shared" si="1"/>
        <v/>
      </c>
      <c r="G68" s="150"/>
      <c r="H68" s="150"/>
      <c r="I68" s="150" t="str">
        <f t="shared" si="2"/>
        <v/>
      </c>
      <c r="J68" s="150"/>
      <c r="K68" s="150"/>
      <c r="L68" s="122"/>
    </row>
    <row r="69" spans="2:12" x14ac:dyDescent="0.25">
      <c r="B69" s="121"/>
      <c r="C69" s="149" t="str">
        <f t="shared" si="0"/>
        <v/>
      </c>
      <c r="D69" s="149"/>
      <c r="E69" s="149"/>
      <c r="F69" s="150" t="str">
        <f t="shared" si="1"/>
        <v/>
      </c>
      <c r="G69" s="150"/>
      <c r="H69" s="150"/>
      <c r="I69" s="150" t="str">
        <f t="shared" si="2"/>
        <v/>
      </c>
      <c r="J69" s="150"/>
      <c r="K69" s="150"/>
      <c r="L69" s="122"/>
    </row>
    <row r="70" spans="2:12" x14ac:dyDescent="0.25">
      <c r="B70" s="121"/>
      <c r="C70" s="149" t="str">
        <f t="shared" si="0"/>
        <v/>
      </c>
      <c r="D70" s="149"/>
      <c r="E70" s="149"/>
      <c r="F70" s="150" t="str">
        <f t="shared" si="1"/>
        <v/>
      </c>
      <c r="G70" s="150"/>
      <c r="H70" s="150"/>
      <c r="I70" s="150" t="str">
        <f t="shared" si="2"/>
        <v/>
      </c>
      <c r="J70" s="150"/>
      <c r="K70" s="150"/>
      <c r="L70" s="122"/>
    </row>
    <row r="71" spans="2:12" x14ac:dyDescent="0.25">
      <c r="B71" s="121"/>
      <c r="C71" s="149" t="str">
        <f t="shared" si="0"/>
        <v/>
      </c>
      <c r="D71" s="149"/>
      <c r="E71" s="149"/>
      <c r="F71" s="150" t="str">
        <f t="shared" si="1"/>
        <v/>
      </c>
      <c r="G71" s="150"/>
      <c r="H71" s="150"/>
      <c r="I71" s="150" t="str">
        <f t="shared" si="2"/>
        <v/>
      </c>
      <c r="J71" s="150"/>
      <c r="K71" s="150"/>
      <c r="L71" s="122"/>
    </row>
    <row r="72" spans="2:12" x14ac:dyDescent="0.25">
      <c r="B72" s="121"/>
      <c r="C72" s="149" t="str">
        <f t="shared" si="0"/>
        <v/>
      </c>
      <c r="D72" s="149"/>
      <c r="E72" s="149"/>
      <c r="F72" s="150" t="str">
        <f t="shared" si="1"/>
        <v/>
      </c>
      <c r="G72" s="150"/>
      <c r="H72" s="150"/>
      <c r="I72" s="150" t="str">
        <f t="shared" si="2"/>
        <v/>
      </c>
      <c r="J72" s="150"/>
      <c r="K72" s="150"/>
      <c r="L72" s="122"/>
    </row>
    <row r="73" spans="2:12" x14ac:dyDescent="0.25">
      <c r="B73" s="121"/>
      <c r="C73" s="149" t="str">
        <f t="shared" si="0"/>
        <v/>
      </c>
      <c r="D73" s="149"/>
      <c r="E73" s="149"/>
      <c r="F73" s="150" t="str">
        <f t="shared" si="1"/>
        <v/>
      </c>
      <c r="G73" s="150"/>
      <c r="H73" s="150"/>
      <c r="I73" s="150" t="str">
        <f t="shared" si="2"/>
        <v/>
      </c>
      <c r="J73" s="150"/>
      <c r="K73" s="150"/>
      <c r="L73" s="122"/>
    </row>
    <row r="74" spans="2:12" x14ac:dyDescent="0.25">
      <c r="B74" s="121"/>
      <c r="C74" s="149" t="str">
        <f t="shared" si="0"/>
        <v/>
      </c>
      <c r="D74" s="149"/>
      <c r="E74" s="149"/>
      <c r="F74" s="150" t="str">
        <f t="shared" si="1"/>
        <v/>
      </c>
      <c r="G74" s="150"/>
      <c r="H74" s="150"/>
      <c r="I74" s="150" t="str">
        <f t="shared" si="2"/>
        <v/>
      </c>
      <c r="J74" s="150"/>
      <c r="K74" s="150"/>
      <c r="L74" s="122"/>
    </row>
    <row r="75" spans="2:12" x14ac:dyDescent="0.25">
      <c r="B75" s="121"/>
      <c r="C75" s="149" t="str">
        <f t="shared" si="0"/>
        <v/>
      </c>
      <c r="D75" s="149"/>
      <c r="E75" s="149"/>
      <c r="F75" s="150" t="str">
        <f t="shared" si="1"/>
        <v/>
      </c>
      <c r="G75" s="150"/>
      <c r="H75" s="150"/>
      <c r="I75" s="150" t="str">
        <f t="shared" si="2"/>
        <v/>
      </c>
      <c r="J75" s="150"/>
      <c r="K75" s="150"/>
      <c r="L75" s="122"/>
    </row>
    <row r="76" spans="2:12" x14ac:dyDescent="0.25">
      <c r="B76" s="121"/>
      <c r="C76" s="149" t="str">
        <f t="shared" si="0"/>
        <v/>
      </c>
      <c r="D76" s="149"/>
      <c r="E76" s="149"/>
      <c r="F76" s="150" t="str">
        <f t="shared" si="1"/>
        <v/>
      </c>
      <c r="G76" s="150"/>
      <c r="H76" s="150"/>
      <c r="I76" s="150" t="str">
        <f t="shared" si="2"/>
        <v/>
      </c>
      <c r="J76" s="150"/>
      <c r="K76" s="150"/>
      <c r="L76" s="122"/>
    </row>
    <row r="77" spans="2:12" x14ac:dyDescent="0.25">
      <c r="B77" s="121"/>
      <c r="C77" s="149" t="str">
        <f t="shared" si="0"/>
        <v/>
      </c>
      <c r="D77" s="149"/>
      <c r="E77" s="149"/>
      <c r="F77" s="150" t="str">
        <f t="shared" si="1"/>
        <v/>
      </c>
      <c r="G77" s="150"/>
      <c r="H77" s="150"/>
      <c r="I77" s="150" t="str">
        <f t="shared" si="2"/>
        <v/>
      </c>
      <c r="J77" s="150"/>
      <c r="K77" s="150"/>
      <c r="L77" s="122"/>
    </row>
    <row r="78" spans="2:12" x14ac:dyDescent="0.25">
      <c r="B78" s="121"/>
      <c r="C78" s="149" t="str">
        <f t="shared" si="0"/>
        <v/>
      </c>
      <c r="D78" s="149"/>
      <c r="E78" s="149"/>
      <c r="F78" s="150" t="str">
        <f t="shared" si="1"/>
        <v/>
      </c>
      <c r="G78" s="150"/>
      <c r="H78" s="150"/>
      <c r="I78" s="150" t="str">
        <f t="shared" si="2"/>
        <v/>
      </c>
      <c r="J78" s="150"/>
      <c r="K78" s="150"/>
      <c r="L78" s="122"/>
    </row>
    <row r="79" spans="2:12" x14ac:dyDescent="0.25">
      <c r="B79" s="121"/>
      <c r="C79" s="149" t="str">
        <f t="shared" si="0"/>
        <v/>
      </c>
      <c r="D79" s="149"/>
      <c r="E79" s="149"/>
      <c r="F79" s="150" t="str">
        <f t="shared" si="1"/>
        <v/>
      </c>
      <c r="G79" s="150"/>
      <c r="H79" s="150"/>
      <c r="I79" s="150" t="str">
        <f t="shared" si="2"/>
        <v/>
      </c>
      <c r="J79" s="150"/>
      <c r="K79" s="150"/>
      <c r="L79" s="122"/>
    </row>
    <row r="80" spans="2:12" x14ac:dyDescent="0.25">
      <c r="B80" s="121"/>
      <c r="C80" s="149" t="str">
        <f t="shared" si="0"/>
        <v/>
      </c>
      <c r="D80" s="149"/>
      <c r="E80" s="149"/>
      <c r="F80" s="150" t="str">
        <f t="shared" si="1"/>
        <v/>
      </c>
      <c r="G80" s="150"/>
      <c r="H80" s="150"/>
      <c r="I80" s="150" t="str">
        <f t="shared" si="2"/>
        <v/>
      </c>
      <c r="J80" s="150"/>
      <c r="K80" s="150"/>
      <c r="L80" s="122"/>
    </row>
    <row r="81" spans="2:12" x14ac:dyDescent="0.25">
      <c r="B81" s="121"/>
      <c r="C81" s="149" t="str">
        <f t="shared" si="0"/>
        <v/>
      </c>
      <c r="D81" s="149"/>
      <c r="E81" s="149"/>
      <c r="F81" s="150" t="str">
        <f t="shared" si="1"/>
        <v/>
      </c>
      <c r="G81" s="150"/>
      <c r="H81" s="150"/>
      <c r="I81" s="150" t="str">
        <f t="shared" si="2"/>
        <v/>
      </c>
      <c r="J81" s="150"/>
      <c r="K81" s="150"/>
      <c r="L81" s="122"/>
    </row>
    <row r="82" spans="2:12" x14ac:dyDescent="0.25">
      <c r="B82" s="121"/>
      <c r="C82" s="149" t="str">
        <f t="shared" si="0"/>
        <v/>
      </c>
      <c r="D82" s="149"/>
      <c r="E82" s="149"/>
      <c r="F82" s="150" t="str">
        <f t="shared" si="1"/>
        <v/>
      </c>
      <c r="G82" s="150"/>
      <c r="H82" s="150"/>
      <c r="I82" s="150" t="str">
        <f t="shared" si="2"/>
        <v/>
      </c>
      <c r="J82" s="150"/>
      <c r="K82" s="150"/>
      <c r="L82" s="122"/>
    </row>
    <row r="83" spans="2:12" x14ac:dyDescent="0.25">
      <c r="B83" s="121"/>
      <c r="C83" s="149" t="str">
        <f t="shared" si="0"/>
        <v/>
      </c>
      <c r="D83" s="149"/>
      <c r="E83" s="149"/>
      <c r="F83" s="150" t="str">
        <f t="shared" si="1"/>
        <v/>
      </c>
      <c r="G83" s="150"/>
      <c r="H83" s="150"/>
      <c r="I83" s="150" t="str">
        <f t="shared" si="2"/>
        <v/>
      </c>
      <c r="J83" s="150"/>
      <c r="K83" s="150"/>
      <c r="L83" s="122"/>
    </row>
    <row r="84" spans="2:12" x14ac:dyDescent="0.25">
      <c r="B84" s="121"/>
      <c r="C84" s="149" t="str">
        <f t="shared" si="0"/>
        <v/>
      </c>
      <c r="D84" s="149"/>
      <c r="E84" s="149"/>
      <c r="F84" s="150" t="str">
        <f t="shared" si="1"/>
        <v/>
      </c>
      <c r="G84" s="150"/>
      <c r="H84" s="150"/>
      <c r="I84" s="150" t="str">
        <f t="shared" si="2"/>
        <v/>
      </c>
      <c r="J84" s="150"/>
      <c r="K84" s="150"/>
      <c r="L84" s="122"/>
    </row>
    <row r="85" spans="2:12" x14ac:dyDescent="0.25">
      <c r="B85" s="121"/>
      <c r="C85" s="149" t="str">
        <f t="shared" si="0"/>
        <v/>
      </c>
      <c r="D85" s="149"/>
      <c r="E85" s="149"/>
      <c r="F85" s="150" t="str">
        <f t="shared" si="1"/>
        <v/>
      </c>
      <c r="G85" s="150"/>
      <c r="H85" s="150"/>
      <c r="I85" s="150" t="str">
        <f t="shared" si="2"/>
        <v/>
      </c>
      <c r="J85" s="150"/>
      <c r="K85" s="150"/>
      <c r="L85" s="122"/>
    </row>
    <row r="86" spans="2:12" x14ac:dyDescent="0.25">
      <c r="B86" s="121"/>
      <c r="C86" s="149" t="str">
        <f t="shared" si="0"/>
        <v/>
      </c>
      <c r="D86" s="149"/>
      <c r="E86" s="149"/>
      <c r="F86" s="150" t="str">
        <f t="shared" si="1"/>
        <v/>
      </c>
      <c r="G86" s="150"/>
      <c r="H86" s="150"/>
      <c r="I86" s="150" t="str">
        <f t="shared" si="2"/>
        <v/>
      </c>
      <c r="J86" s="150"/>
      <c r="K86" s="150"/>
      <c r="L86" s="122"/>
    </row>
    <row r="87" spans="2:12" x14ac:dyDescent="0.25">
      <c r="B87" s="121"/>
      <c r="C87" s="149" t="str">
        <f t="shared" si="0"/>
        <v/>
      </c>
      <c r="D87" s="149"/>
      <c r="E87" s="149"/>
      <c r="F87" s="150" t="str">
        <f t="shared" si="1"/>
        <v/>
      </c>
      <c r="G87" s="150"/>
      <c r="H87" s="150"/>
      <c r="I87" s="150" t="str">
        <f t="shared" si="2"/>
        <v/>
      </c>
      <c r="J87" s="150"/>
      <c r="K87" s="150"/>
      <c r="L87" s="122"/>
    </row>
    <row r="88" spans="2:12" x14ac:dyDescent="0.25">
      <c r="B88" s="121"/>
      <c r="C88" s="149" t="str">
        <f t="shared" si="0"/>
        <v/>
      </c>
      <c r="D88" s="149"/>
      <c r="E88" s="149"/>
      <c r="F88" s="150" t="str">
        <f t="shared" si="1"/>
        <v/>
      </c>
      <c r="G88" s="150"/>
      <c r="H88" s="150"/>
      <c r="I88" s="150" t="str">
        <f t="shared" si="2"/>
        <v/>
      </c>
      <c r="J88" s="150"/>
      <c r="K88" s="150"/>
      <c r="L88" s="122"/>
    </row>
    <row r="89" spans="2:12" x14ac:dyDescent="0.25">
      <c r="B89" s="121"/>
      <c r="C89" s="149" t="str">
        <f t="shared" si="0"/>
        <v/>
      </c>
      <c r="D89" s="149"/>
      <c r="E89" s="149"/>
      <c r="F89" s="150" t="str">
        <f t="shared" si="1"/>
        <v/>
      </c>
      <c r="G89" s="150"/>
      <c r="H89" s="150"/>
      <c r="I89" s="150" t="str">
        <f t="shared" si="2"/>
        <v/>
      </c>
      <c r="J89" s="150"/>
      <c r="K89" s="150"/>
      <c r="L89" s="122"/>
    </row>
    <row r="90" spans="2:12" x14ac:dyDescent="0.25">
      <c r="B90" s="121"/>
      <c r="C90" s="149" t="str">
        <f t="shared" si="0"/>
        <v/>
      </c>
      <c r="D90" s="149"/>
      <c r="E90" s="149"/>
      <c r="F90" s="150" t="str">
        <f t="shared" si="1"/>
        <v/>
      </c>
      <c r="G90" s="150"/>
      <c r="H90" s="150"/>
      <c r="I90" s="150" t="str">
        <f t="shared" si="2"/>
        <v/>
      </c>
      <c r="J90" s="150"/>
      <c r="K90" s="150"/>
      <c r="L90" s="122"/>
    </row>
    <row r="91" spans="2:12" x14ac:dyDescent="0.25">
      <c r="B91" s="121"/>
      <c r="C91" s="149" t="str">
        <f t="shared" si="0"/>
        <v/>
      </c>
      <c r="D91" s="149"/>
      <c r="E91" s="149"/>
      <c r="F91" s="150" t="str">
        <f t="shared" si="1"/>
        <v/>
      </c>
      <c r="G91" s="150"/>
      <c r="H91" s="150"/>
      <c r="I91" s="150" t="str">
        <f t="shared" si="2"/>
        <v/>
      </c>
      <c r="J91" s="150"/>
      <c r="K91" s="150"/>
      <c r="L91" s="122"/>
    </row>
    <row r="92" spans="2:12" x14ac:dyDescent="0.25">
      <c r="B92" s="121"/>
      <c r="C92" s="149" t="str">
        <f t="shared" si="0"/>
        <v/>
      </c>
      <c r="D92" s="149"/>
      <c r="E92" s="149"/>
      <c r="F92" s="150" t="str">
        <f t="shared" si="1"/>
        <v/>
      </c>
      <c r="G92" s="150"/>
      <c r="H92" s="150"/>
      <c r="I92" s="150" t="str">
        <f t="shared" si="2"/>
        <v/>
      </c>
      <c r="J92" s="150"/>
      <c r="K92" s="150"/>
      <c r="L92" s="122"/>
    </row>
    <row r="93" spans="2:12" x14ac:dyDescent="0.25">
      <c r="B93" s="121"/>
      <c r="C93" s="149" t="str">
        <f t="shared" si="0"/>
        <v/>
      </c>
      <c r="D93" s="149"/>
      <c r="E93" s="149"/>
      <c r="F93" s="150" t="str">
        <f t="shared" si="1"/>
        <v/>
      </c>
      <c r="G93" s="150"/>
      <c r="H93" s="150"/>
      <c r="I93" s="150" t="str">
        <f t="shared" si="2"/>
        <v/>
      </c>
      <c r="J93" s="150"/>
      <c r="K93" s="150"/>
      <c r="L93" s="122"/>
    </row>
    <row r="94" spans="2:12" x14ac:dyDescent="0.25">
      <c r="B94" s="121"/>
      <c r="C94" s="149" t="str">
        <f t="shared" si="0"/>
        <v/>
      </c>
      <c r="D94" s="149"/>
      <c r="E94" s="149"/>
      <c r="F94" s="150" t="str">
        <f t="shared" si="1"/>
        <v/>
      </c>
      <c r="G94" s="150"/>
      <c r="H94" s="150"/>
      <c r="I94" s="150" t="str">
        <f t="shared" si="2"/>
        <v/>
      </c>
      <c r="J94" s="150"/>
      <c r="K94" s="150"/>
      <c r="L94" s="122"/>
    </row>
    <row r="95" spans="2:12" x14ac:dyDescent="0.25">
      <c r="B95" s="121"/>
      <c r="C95" s="149" t="str">
        <f t="shared" si="0"/>
        <v/>
      </c>
      <c r="D95" s="149"/>
      <c r="E95" s="149"/>
      <c r="F95" s="150" t="str">
        <f t="shared" si="1"/>
        <v/>
      </c>
      <c r="G95" s="150"/>
      <c r="H95" s="150"/>
      <c r="I95" s="150" t="str">
        <f t="shared" si="2"/>
        <v/>
      </c>
      <c r="J95" s="150"/>
      <c r="K95" s="150"/>
      <c r="L95" s="122"/>
    </row>
    <row r="96" spans="2:12" x14ac:dyDescent="0.25">
      <c r="B96" s="121"/>
      <c r="C96" s="149" t="str">
        <f t="shared" si="0"/>
        <v/>
      </c>
      <c r="D96" s="149"/>
      <c r="E96" s="149"/>
      <c r="F96" s="150" t="str">
        <f t="shared" si="1"/>
        <v/>
      </c>
      <c r="G96" s="150"/>
      <c r="H96" s="150"/>
      <c r="I96" s="150" t="str">
        <f t="shared" si="2"/>
        <v/>
      </c>
      <c r="J96" s="150"/>
      <c r="K96" s="150"/>
      <c r="L96" s="122"/>
    </row>
    <row r="97" spans="2:12" x14ac:dyDescent="0.25">
      <c r="B97" s="121"/>
      <c r="C97" s="149" t="str">
        <f t="shared" si="0"/>
        <v/>
      </c>
      <c r="D97" s="149"/>
      <c r="E97" s="149"/>
      <c r="F97" s="150" t="str">
        <f t="shared" si="1"/>
        <v/>
      </c>
      <c r="G97" s="150"/>
      <c r="H97" s="150"/>
      <c r="I97" s="150" t="str">
        <f t="shared" si="2"/>
        <v/>
      </c>
      <c r="J97" s="150"/>
      <c r="K97" s="150"/>
      <c r="L97" s="122"/>
    </row>
    <row r="98" spans="2:12" x14ac:dyDescent="0.25">
      <c r="B98" s="121"/>
      <c r="C98" s="149" t="str">
        <f t="shared" si="0"/>
        <v/>
      </c>
      <c r="D98" s="149"/>
      <c r="E98" s="149"/>
      <c r="F98" s="150" t="str">
        <f t="shared" si="1"/>
        <v/>
      </c>
      <c r="G98" s="150"/>
      <c r="H98" s="150"/>
      <c r="I98" s="150" t="str">
        <f t="shared" si="2"/>
        <v/>
      </c>
      <c r="J98" s="150"/>
      <c r="K98" s="150"/>
      <c r="L98" s="122"/>
    </row>
    <row r="99" spans="2:12" x14ac:dyDescent="0.25">
      <c r="B99" s="121"/>
      <c r="C99" s="149" t="str">
        <f t="shared" si="0"/>
        <v/>
      </c>
      <c r="D99" s="149"/>
      <c r="E99" s="149"/>
      <c r="F99" s="150" t="str">
        <f t="shared" si="1"/>
        <v/>
      </c>
      <c r="G99" s="150"/>
      <c r="H99" s="150"/>
      <c r="I99" s="150" t="str">
        <f t="shared" si="2"/>
        <v/>
      </c>
      <c r="J99" s="150"/>
      <c r="K99" s="150"/>
      <c r="L99" s="122"/>
    </row>
    <row r="100" spans="2:12" x14ac:dyDescent="0.25">
      <c r="B100" s="121"/>
      <c r="C100" s="149" t="str">
        <f t="shared" si="0"/>
        <v/>
      </c>
      <c r="D100" s="149"/>
      <c r="E100" s="149"/>
      <c r="F100" s="150" t="str">
        <f t="shared" si="1"/>
        <v/>
      </c>
      <c r="G100" s="150"/>
      <c r="H100" s="150"/>
      <c r="I100" s="150" t="str">
        <f t="shared" si="2"/>
        <v/>
      </c>
      <c r="J100" s="150"/>
      <c r="K100" s="150"/>
      <c r="L100" s="122"/>
    </row>
    <row r="101" spans="2:12" x14ac:dyDescent="0.25">
      <c r="B101" s="121"/>
      <c r="C101" s="149" t="str">
        <f t="shared" ref="C101:C150" si="3">IF(OR(AL264="",AL264="Grand total"),"",AL264)</f>
        <v/>
      </c>
      <c r="D101" s="149"/>
      <c r="E101" s="149"/>
      <c r="F101" s="150" t="str">
        <f t="shared" ref="F101:F150" si="4">IF(C101="","",AM264)</f>
        <v/>
      </c>
      <c r="G101" s="150"/>
      <c r="H101" s="150"/>
      <c r="I101" s="150" t="str">
        <f t="shared" ref="I101:I150" si="5">IF(C101="","",AN264)</f>
        <v/>
      </c>
      <c r="J101" s="150"/>
      <c r="K101" s="150"/>
      <c r="L101" s="122"/>
    </row>
    <row r="102" spans="2:12" x14ac:dyDescent="0.25">
      <c r="B102" s="121"/>
      <c r="C102" s="149" t="str">
        <f t="shared" si="3"/>
        <v/>
      </c>
      <c r="D102" s="149"/>
      <c r="E102" s="149"/>
      <c r="F102" s="150" t="str">
        <f t="shared" si="4"/>
        <v/>
      </c>
      <c r="G102" s="150"/>
      <c r="H102" s="150"/>
      <c r="I102" s="150" t="str">
        <f t="shared" si="5"/>
        <v/>
      </c>
      <c r="J102" s="150"/>
      <c r="K102" s="150"/>
      <c r="L102" s="122"/>
    </row>
    <row r="103" spans="2:12" x14ac:dyDescent="0.25">
      <c r="B103" s="121"/>
      <c r="C103" s="149" t="str">
        <f t="shared" si="3"/>
        <v/>
      </c>
      <c r="D103" s="149"/>
      <c r="E103" s="149"/>
      <c r="F103" s="150" t="str">
        <f t="shared" si="4"/>
        <v/>
      </c>
      <c r="G103" s="150"/>
      <c r="H103" s="150"/>
      <c r="I103" s="150" t="str">
        <f t="shared" si="5"/>
        <v/>
      </c>
      <c r="J103" s="150"/>
      <c r="K103" s="150"/>
      <c r="L103" s="122"/>
    </row>
    <row r="104" spans="2:12" x14ac:dyDescent="0.25">
      <c r="B104" s="121"/>
      <c r="C104" s="149" t="str">
        <f t="shared" si="3"/>
        <v/>
      </c>
      <c r="D104" s="149"/>
      <c r="E104" s="149"/>
      <c r="F104" s="150" t="str">
        <f t="shared" si="4"/>
        <v/>
      </c>
      <c r="G104" s="150"/>
      <c r="H104" s="150"/>
      <c r="I104" s="150" t="str">
        <f t="shared" si="5"/>
        <v/>
      </c>
      <c r="J104" s="150"/>
      <c r="K104" s="150"/>
      <c r="L104" s="122"/>
    </row>
    <row r="105" spans="2:12" x14ac:dyDescent="0.25">
      <c r="B105" s="121"/>
      <c r="C105" s="149" t="str">
        <f t="shared" si="3"/>
        <v/>
      </c>
      <c r="D105" s="149"/>
      <c r="E105" s="149"/>
      <c r="F105" s="150" t="str">
        <f t="shared" si="4"/>
        <v/>
      </c>
      <c r="G105" s="150"/>
      <c r="H105" s="150"/>
      <c r="I105" s="150" t="str">
        <f t="shared" si="5"/>
        <v/>
      </c>
      <c r="J105" s="150"/>
      <c r="K105" s="150"/>
      <c r="L105" s="122"/>
    </row>
    <row r="106" spans="2:12" x14ac:dyDescent="0.25">
      <c r="B106" s="121"/>
      <c r="C106" s="149" t="str">
        <f t="shared" si="3"/>
        <v/>
      </c>
      <c r="D106" s="149"/>
      <c r="E106" s="149"/>
      <c r="F106" s="150" t="str">
        <f t="shared" si="4"/>
        <v/>
      </c>
      <c r="G106" s="150"/>
      <c r="H106" s="150"/>
      <c r="I106" s="150" t="str">
        <f t="shared" si="5"/>
        <v/>
      </c>
      <c r="J106" s="150"/>
      <c r="K106" s="150"/>
      <c r="L106" s="122"/>
    </row>
    <row r="107" spans="2:12" x14ac:dyDescent="0.25">
      <c r="B107" s="121"/>
      <c r="C107" s="149" t="str">
        <f t="shared" si="3"/>
        <v/>
      </c>
      <c r="D107" s="149"/>
      <c r="E107" s="149"/>
      <c r="F107" s="150" t="str">
        <f t="shared" si="4"/>
        <v/>
      </c>
      <c r="G107" s="150"/>
      <c r="H107" s="150"/>
      <c r="I107" s="150" t="str">
        <f t="shared" si="5"/>
        <v/>
      </c>
      <c r="J107" s="150"/>
      <c r="K107" s="150"/>
      <c r="L107" s="122"/>
    </row>
    <row r="108" spans="2:12" x14ac:dyDescent="0.25">
      <c r="B108" s="121"/>
      <c r="C108" s="149" t="str">
        <f t="shared" si="3"/>
        <v/>
      </c>
      <c r="D108" s="149"/>
      <c r="E108" s="149"/>
      <c r="F108" s="150" t="str">
        <f t="shared" si="4"/>
        <v/>
      </c>
      <c r="G108" s="150"/>
      <c r="H108" s="150"/>
      <c r="I108" s="150" t="str">
        <f t="shared" si="5"/>
        <v/>
      </c>
      <c r="J108" s="150"/>
      <c r="K108" s="150"/>
      <c r="L108" s="122"/>
    </row>
    <row r="109" spans="2:12" x14ac:dyDescent="0.25">
      <c r="B109" s="121"/>
      <c r="C109" s="149" t="str">
        <f t="shared" si="3"/>
        <v/>
      </c>
      <c r="D109" s="149"/>
      <c r="E109" s="149"/>
      <c r="F109" s="150" t="str">
        <f t="shared" si="4"/>
        <v/>
      </c>
      <c r="G109" s="150"/>
      <c r="H109" s="150"/>
      <c r="I109" s="150" t="str">
        <f t="shared" si="5"/>
        <v/>
      </c>
      <c r="J109" s="150"/>
      <c r="K109" s="150"/>
      <c r="L109" s="122"/>
    </row>
    <row r="110" spans="2:12" x14ac:dyDescent="0.25">
      <c r="B110" s="121"/>
      <c r="C110" s="149" t="str">
        <f t="shared" si="3"/>
        <v/>
      </c>
      <c r="D110" s="149"/>
      <c r="E110" s="149"/>
      <c r="F110" s="150" t="str">
        <f t="shared" si="4"/>
        <v/>
      </c>
      <c r="G110" s="150"/>
      <c r="H110" s="150"/>
      <c r="I110" s="150" t="str">
        <f t="shared" si="5"/>
        <v/>
      </c>
      <c r="J110" s="150"/>
      <c r="K110" s="150"/>
      <c r="L110" s="122"/>
    </row>
    <row r="111" spans="2:12" x14ac:dyDescent="0.25">
      <c r="B111" s="121"/>
      <c r="C111" s="149" t="str">
        <f t="shared" si="3"/>
        <v/>
      </c>
      <c r="D111" s="149"/>
      <c r="E111" s="149"/>
      <c r="F111" s="150" t="str">
        <f t="shared" si="4"/>
        <v/>
      </c>
      <c r="G111" s="150"/>
      <c r="H111" s="150"/>
      <c r="I111" s="150" t="str">
        <f t="shared" si="5"/>
        <v/>
      </c>
      <c r="J111" s="150"/>
      <c r="K111" s="150"/>
      <c r="L111" s="122"/>
    </row>
    <row r="112" spans="2:12" x14ac:dyDescent="0.25">
      <c r="B112" s="121"/>
      <c r="C112" s="149" t="str">
        <f t="shared" si="3"/>
        <v/>
      </c>
      <c r="D112" s="149"/>
      <c r="E112" s="149"/>
      <c r="F112" s="150" t="str">
        <f t="shared" si="4"/>
        <v/>
      </c>
      <c r="G112" s="150"/>
      <c r="H112" s="150"/>
      <c r="I112" s="150" t="str">
        <f t="shared" si="5"/>
        <v/>
      </c>
      <c r="J112" s="150"/>
      <c r="K112" s="150"/>
      <c r="L112" s="122"/>
    </row>
    <row r="113" spans="2:12" x14ac:dyDescent="0.25">
      <c r="B113" s="121"/>
      <c r="C113" s="149" t="str">
        <f t="shared" si="3"/>
        <v/>
      </c>
      <c r="D113" s="149"/>
      <c r="E113" s="149"/>
      <c r="F113" s="150" t="str">
        <f t="shared" si="4"/>
        <v/>
      </c>
      <c r="G113" s="150"/>
      <c r="H113" s="150"/>
      <c r="I113" s="150" t="str">
        <f t="shared" si="5"/>
        <v/>
      </c>
      <c r="J113" s="150"/>
      <c r="K113" s="150"/>
      <c r="L113" s="122"/>
    </row>
    <row r="114" spans="2:12" x14ac:dyDescent="0.25">
      <c r="B114" s="121"/>
      <c r="C114" s="149" t="str">
        <f t="shared" si="3"/>
        <v/>
      </c>
      <c r="D114" s="149"/>
      <c r="E114" s="149"/>
      <c r="F114" s="150" t="str">
        <f t="shared" si="4"/>
        <v/>
      </c>
      <c r="G114" s="150"/>
      <c r="H114" s="150"/>
      <c r="I114" s="150" t="str">
        <f t="shared" si="5"/>
        <v/>
      </c>
      <c r="J114" s="150"/>
      <c r="K114" s="150"/>
      <c r="L114" s="122"/>
    </row>
    <row r="115" spans="2:12" x14ac:dyDescent="0.25">
      <c r="B115" s="121"/>
      <c r="C115" s="149" t="str">
        <f t="shared" si="3"/>
        <v/>
      </c>
      <c r="D115" s="149"/>
      <c r="E115" s="149"/>
      <c r="F115" s="150" t="str">
        <f t="shared" si="4"/>
        <v/>
      </c>
      <c r="G115" s="150"/>
      <c r="H115" s="150"/>
      <c r="I115" s="150" t="str">
        <f t="shared" si="5"/>
        <v/>
      </c>
      <c r="J115" s="150"/>
      <c r="K115" s="150"/>
      <c r="L115" s="122"/>
    </row>
    <row r="116" spans="2:12" x14ac:dyDescent="0.25">
      <c r="B116" s="121"/>
      <c r="C116" s="149" t="str">
        <f t="shared" si="3"/>
        <v/>
      </c>
      <c r="D116" s="149"/>
      <c r="E116" s="149"/>
      <c r="F116" s="150" t="str">
        <f t="shared" si="4"/>
        <v/>
      </c>
      <c r="G116" s="150"/>
      <c r="H116" s="150"/>
      <c r="I116" s="150" t="str">
        <f t="shared" si="5"/>
        <v/>
      </c>
      <c r="J116" s="150"/>
      <c r="K116" s="150"/>
      <c r="L116" s="122"/>
    </row>
    <row r="117" spans="2:12" x14ac:dyDescent="0.25">
      <c r="B117" s="121"/>
      <c r="C117" s="149" t="str">
        <f t="shared" si="3"/>
        <v/>
      </c>
      <c r="D117" s="149"/>
      <c r="E117" s="149"/>
      <c r="F117" s="150" t="str">
        <f t="shared" si="4"/>
        <v/>
      </c>
      <c r="G117" s="150"/>
      <c r="H117" s="150"/>
      <c r="I117" s="150" t="str">
        <f t="shared" si="5"/>
        <v/>
      </c>
      <c r="J117" s="150"/>
      <c r="K117" s="150"/>
      <c r="L117" s="122"/>
    </row>
    <row r="118" spans="2:12" x14ac:dyDescent="0.25">
      <c r="B118" s="121"/>
      <c r="C118" s="149" t="str">
        <f t="shared" si="3"/>
        <v/>
      </c>
      <c r="D118" s="149"/>
      <c r="E118" s="149"/>
      <c r="F118" s="150" t="str">
        <f t="shared" si="4"/>
        <v/>
      </c>
      <c r="G118" s="150"/>
      <c r="H118" s="150"/>
      <c r="I118" s="150" t="str">
        <f t="shared" si="5"/>
        <v/>
      </c>
      <c r="J118" s="150"/>
      <c r="K118" s="150"/>
      <c r="L118" s="122"/>
    </row>
    <row r="119" spans="2:12" x14ac:dyDescent="0.25">
      <c r="B119" s="121"/>
      <c r="C119" s="149" t="str">
        <f t="shared" si="3"/>
        <v/>
      </c>
      <c r="D119" s="149"/>
      <c r="E119" s="149"/>
      <c r="F119" s="150" t="str">
        <f t="shared" si="4"/>
        <v/>
      </c>
      <c r="G119" s="150"/>
      <c r="H119" s="150"/>
      <c r="I119" s="150" t="str">
        <f t="shared" si="5"/>
        <v/>
      </c>
      <c r="J119" s="150"/>
      <c r="K119" s="150"/>
      <c r="L119" s="122"/>
    </row>
    <row r="120" spans="2:12" x14ac:dyDescent="0.25">
      <c r="B120" s="121"/>
      <c r="C120" s="149" t="str">
        <f t="shared" si="3"/>
        <v/>
      </c>
      <c r="D120" s="149"/>
      <c r="E120" s="149"/>
      <c r="F120" s="150" t="str">
        <f t="shared" si="4"/>
        <v/>
      </c>
      <c r="G120" s="150"/>
      <c r="H120" s="150"/>
      <c r="I120" s="150" t="str">
        <f t="shared" si="5"/>
        <v/>
      </c>
      <c r="J120" s="150"/>
      <c r="K120" s="150"/>
      <c r="L120" s="122"/>
    </row>
    <row r="121" spans="2:12" x14ac:dyDescent="0.25">
      <c r="B121" s="121"/>
      <c r="C121" s="149" t="str">
        <f t="shared" si="3"/>
        <v/>
      </c>
      <c r="D121" s="149"/>
      <c r="E121" s="149"/>
      <c r="F121" s="150" t="str">
        <f t="shared" si="4"/>
        <v/>
      </c>
      <c r="G121" s="150"/>
      <c r="H121" s="150"/>
      <c r="I121" s="150" t="str">
        <f t="shared" si="5"/>
        <v/>
      </c>
      <c r="J121" s="150"/>
      <c r="K121" s="150"/>
      <c r="L121" s="122"/>
    </row>
    <row r="122" spans="2:12" x14ac:dyDescent="0.25">
      <c r="B122" s="121"/>
      <c r="C122" s="149" t="str">
        <f t="shared" si="3"/>
        <v/>
      </c>
      <c r="D122" s="149"/>
      <c r="E122" s="149"/>
      <c r="F122" s="150" t="str">
        <f t="shared" si="4"/>
        <v/>
      </c>
      <c r="G122" s="150"/>
      <c r="H122" s="150"/>
      <c r="I122" s="150" t="str">
        <f t="shared" si="5"/>
        <v/>
      </c>
      <c r="J122" s="150"/>
      <c r="K122" s="150"/>
      <c r="L122" s="122"/>
    </row>
    <row r="123" spans="2:12" x14ac:dyDescent="0.25">
      <c r="B123" s="121"/>
      <c r="C123" s="149" t="str">
        <f t="shared" si="3"/>
        <v/>
      </c>
      <c r="D123" s="149"/>
      <c r="E123" s="149"/>
      <c r="F123" s="150" t="str">
        <f t="shared" si="4"/>
        <v/>
      </c>
      <c r="G123" s="150"/>
      <c r="H123" s="150"/>
      <c r="I123" s="150" t="str">
        <f t="shared" si="5"/>
        <v/>
      </c>
      <c r="J123" s="150"/>
      <c r="K123" s="150"/>
      <c r="L123" s="122"/>
    </row>
    <row r="124" spans="2:12" x14ac:dyDescent="0.25">
      <c r="B124" s="121"/>
      <c r="C124" s="149" t="str">
        <f t="shared" si="3"/>
        <v/>
      </c>
      <c r="D124" s="149"/>
      <c r="E124" s="149"/>
      <c r="F124" s="150" t="str">
        <f t="shared" si="4"/>
        <v/>
      </c>
      <c r="G124" s="150"/>
      <c r="H124" s="150"/>
      <c r="I124" s="150" t="str">
        <f t="shared" si="5"/>
        <v/>
      </c>
      <c r="J124" s="150"/>
      <c r="K124" s="150"/>
      <c r="L124" s="122"/>
    </row>
    <row r="125" spans="2:12" x14ac:dyDescent="0.25">
      <c r="B125" s="121"/>
      <c r="C125" s="149" t="str">
        <f t="shared" si="3"/>
        <v/>
      </c>
      <c r="D125" s="149"/>
      <c r="E125" s="149"/>
      <c r="F125" s="150" t="str">
        <f t="shared" si="4"/>
        <v/>
      </c>
      <c r="G125" s="150"/>
      <c r="H125" s="150"/>
      <c r="I125" s="150" t="str">
        <f t="shared" si="5"/>
        <v/>
      </c>
      <c r="J125" s="150"/>
      <c r="K125" s="150"/>
      <c r="L125" s="122"/>
    </row>
    <row r="126" spans="2:12" x14ac:dyDescent="0.25">
      <c r="B126" s="121"/>
      <c r="C126" s="149" t="str">
        <f t="shared" si="3"/>
        <v/>
      </c>
      <c r="D126" s="149"/>
      <c r="E126" s="149"/>
      <c r="F126" s="150" t="str">
        <f t="shared" si="4"/>
        <v/>
      </c>
      <c r="G126" s="150"/>
      <c r="H126" s="150"/>
      <c r="I126" s="150" t="str">
        <f t="shared" si="5"/>
        <v/>
      </c>
      <c r="J126" s="150"/>
      <c r="K126" s="150"/>
      <c r="L126" s="122"/>
    </row>
    <row r="127" spans="2:12" x14ac:dyDescent="0.25">
      <c r="B127" s="121"/>
      <c r="C127" s="149" t="str">
        <f t="shared" si="3"/>
        <v/>
      </c>
      <c r="D127" s="149"/>
      <c r="E127" s="149"/>
      <c r="F127" s="150" t="str">
        <f t="shared" si="4"/>
        <v/>
      </c>
      <c r="G127" s="150"/>
      <c r="H127" s="150"/>
      <c r="I127" s="150" t="str">
        <f t="shared" si="5"/>
        <v/>
      </c>
      <c r="J127" s="150"/>
      <c r="K127" s="150"/>
      <c r="L127" s="122"/>
    </row>
    <row r="128" spans="2:12" x14ac:dyDescent="0.25">
      <c r="B128" s="121"/>
      <c r="C128" s="149" t="str">
        <f t="shared" si="3"/>
        <v/>
      </c>
      <c r="D128" s="149"/>
      <c r="E128" s="149"/>
      <c r="F128" s="150" t="str">
        <f t="shared" si="4"/>
        <v/>
      </c>
      <c r="G128" s="150"/>
      <c r="H128" s="150"/>
      <c r="I128" s="150" t="str">
        <f t="shared" si="5"/>
        <v/>
      </c>
      <c r="J128" s="150"/>
      <c r="K128" s="150"/>
      <c r="L128" s="122"/>
    </row>
    <row r="129" spans="2:12" x14ac:dyDescent="0.25">
      <c r="B129" s="121"/>
      <c r="C129" s="149" t="str">
        <f t="shared" si="3"/>
        <v/>
      </c>
      <c r="D129" s="149"/>
      <c r="E129" s="149"/>
      <c r="F129" s="150" t="str">
        <f t="shared" si="4"/>
        <v/>
      </c>
      <c r="G129" s="150"/>
      <c r="H129" s="150"/>
      <c r="I129" s="150" t="str">
        <f t="shared" si="5"/>
        <v/>
      </c>
      <c r="J129" s="150"/>
      <c r="K129" s="150"/>
      <c r="L129" s="122"/>
    </row>
    <row r="130" spans="2:12" x14ac:dyDescent="0.25">
      <c r="B130" s="121"/>
      <c r="C130" s="149" t="str">
        <f t="shared" si="3"/>
        <v/>
      </c>
      <c r="D130" s="149"/>
      <c r="E130" s="149"/>
      <c r="F130" s="150" t="str">
        <f t="shared" si="4"/>
        <v/>
      </c>
      <c r="G130" s="150"/>
      <c r="H130" s="150"/>
      <c r="I130" s="150" t="str">
        <f t="shared" si="5"/>
        <v/>
      </c>
      <c r="J130" s="150"/>
      <c r="K130" s="150"/>
      <c r="L130" s="122"/>
    </row>
    <row r="131" spans="2:12" x14ac:dyDescent="0.25">
      <c r="B131" s="121"/>
      <c r="C131" s="149" t="str">
        <f t="shared" si="3"/>
        <v/>
      </c>
      <c r="D131" s="149"/>
      <c r="E131" s="149"/>
      <c r="F131" s="150" t="str">
        <f t="shared" si="4"/>
        <v/>
      </c>
      <c r="G131" s="150"/>
      <c r="H131" s="150"/>
      <c r="I131" s="150" t="str">
        <f t="shared" si="5"/>
        <v/>
      </c>
      <c r="J131" s="150"/>
      <c r="K131" s="150"/>
      <c r="L131" s="122"/>
    </row>
    <row r="132" spans="2:12" x14ac:dyDescent="0.25">
      <c r="B132" s="121"/>
      <c r="C132" s="149" t="str">
        <f t="shared" si="3"/>
        <v/>
      </c>
      <c r="D132" s="149"/>
      <c r="E132" s="149"/>
      <c r="F132" s="150" t="str">
        <f t="shared" si="4"/>
        <v/>
      </c>
      <c r="G132" s="150"/>
      <c r="H132" s="150"/>
      <c r="I132" s="150" t="str">
        <f t="shared" si="5"/>
        <v/>
      </c>
      <c r="J132" s="150"/>
      <c r="K132" s="150"/>
      <c r="L132" s="122"/>
    </row>
    <row r="133" spans="2:12" x14ac:dyDescent="0.25">
      <c r="B133" s="121"/>
      <c r="C133" s="149" t="str">
        <f t="shared" si="3"/>
        <v/>
      </c>
      <c r="D133" s="149"/>
      <c r="E133" s="149"/>
      <c r="F133" s="150" t="str">
        <f t="shared" si="4"/>
        <v/>
      </c>
      <c r="G133" s="150"/>
      <c r="H133" s="150"/>
      <c r="I133" s="150" t="str">
        <f t="shared" si="5"/>
        <v/>
      </c>
      <c r="J133" s="150"/>
      <c r="K133" s="150"/>
      <c r="L133" s="122"/>
    </row>
    <row r="134" spans="2:12" x14ac:dyDescent="0.25">
      <c r="B134" s="121"/>
      <c r="C134" s="149" t="str">
        <f t="shared" si="3"/>
        <v/>
      </c>
      <c r="D134" s="149"/>
      <c r="E134" s="149"/>
      <c r="F134" s="150" t="str">
        <f t="shared" si="4"/>
        <v/>
      </c>
      <c r="G134" s="150"/>
      <c r="H134" s="150"/>
      <c r="I134" s="150" t="str">
        <f t="shared" si="5"/>
        <v/>
      </c>
      <c r="J134" s="150"/>
      <c r="K134" s="150"/>
      <c r="L134" s="122"/>
    </row>
    <row r="135" spans="2:12" x14ac:dyDescent="0.25">
      <c r="B135" s="121"/>
      <c r="C135" s="149" t="str">
        <f t="shared" si="3"/>
        <v/>
      </c>
      <c r="D135" s="149"/>
      <c r="E135" s="149"/>
      <c r="F135" s="150" t="str">
        <f t="shared" si="4"/>
        <v/>
      </c>
      <c r="G135" s="150"/>
      <c r="H135" s="150"/>
      <c r="I135" s="150" t="str">
        <f t="shared" si="5"/>
        <v/>
      </c>
      <c r="J135" s="150"/>
      <c r="K135" s="150"/>
      <c r="L135" s="122"/>
    </row>
    <row r="136" spans="2:12" x14ac:dyDescent="0.25">
      <c r="B136" s="121"/>
      <c r="C136" s="149" t="str">
        <f t="shared" si="3"/>
        <v/>
      </c>
      <c r="D136" s="149"/>
      <c r="E136" s="149"/>
      <c r="F136" s="150" t="str">
        <f t="shared" si="4"/>
        <v/>
      </c>
      <c r="G136" s="150"/>
      <c r="H136" s="150"/>
      <c r="I136" s="150" t="str">
        <f t="shared" si="5"/>
        <v/>
      </c>
      <c r="J136" s="150"/>
      <c r="K136" s="150"/>
      <c r="L136" s="122"/>
    </row>
    <row r="137" spans="2:12" x14ac:dyDescent="0.25">
      <c r="B137" s="121"/>
      <c r="C137" s="149" t="str">
        <f t="shared" si="3"/>
        <v/>
      </c>
      <c r="D137" s="149"/>
      <c r="E137" s="149"/>
      <c r="F137" s="150" t="str">
        <f t="shared" si="4"/>
        <v/>
      </c>
      <c r="G137" s="150"/>
      <c r="H137" s="150"/>
      <c r="I137" s="150" t="str">
        <f t="shared" si="5"/>
        <v/>
      </c>
      <c r="J137" s="150"/>
      <c r="K137" s="150"/>
      <c r="L137" s="122"/>
    </row>
    <row r="138" spans="2:12" x14ac:dyDescent="0.25">
      <c r="B138" s="121"/>
      <c r="C138" s="149" t="str">
        <f t="shared" si="3"/>
        <v/>
      </c>
      <c r="D138" s="149"/>
      <c r="E138" s="149"/>
      <c r="F138" s="150" t="str">
        <f t="shared" si="4"/>
        <v/>
      </c>
      <c r="G138" s="150"/>
      <c r="H138" s="150"/>
      <c r="I138" s="150" t="str">
        <f t="shared" si="5"/>
        <v/>
      </c>
      <c r="J138" s="150"/>
      <c r="K138" s="150"/>
      <c r="L138" s="122"/>
    </row>
    <row r="139" spans="2:12" x14ac:dyDescent="0.25">
      <c r="B139" s="121"/>
      <c r="C139" s="149" t="str">
        <f t="shared" si="3"/>
        <v/>
      </c>
      <c r="D139" s="149"/>
      <c r="E139" s="149"/>
      <c r="F139" s="150" t="str">
        <f t="shared" si="4"/>
        <v/>
      </c>
      <c r="G139" s="150"/>
      <c r="H139" s="150"/>
      <c r="I139" s="150" t="str">
        <f t="shared" si="5"/>
        <v/>
      </c>
      <c r="J139" s="150"/>
      <c r="K139" s="150"/>
      <c r="L139" s="122"/>
    </row>
    <row r="140" spans="2:12" x14ac:dyDescent="0.25">
      <c r="B140" s="121"/>
      <c r="C140" s="149" t="str">
        <f t="shared" si="3"/>
        <v/>
      </c>
      <c r="D140" s="149"/>
      <c r="E140" s="149"/>
      <c r="F140" s="150" t="str">
        <f t="shared" si="4"/>
        <v/>
      </c>
      <c r="G140" s="150"/>
      <c r="H140" s="150"/>
      <c r="I140" s="150" t="str">
        <f t="shared" si="5"/>
        <v/>
      </c>
      <c r="J140" s="150"/>
      <c r="K140" s="150"/>
      <c r="L140" s="122"/>
    </row>
    <row r="141" spans="2:12" x14ac:dyDescent="0.25">
      <c r="B141" s="121"/>
      <c r="C141" s="149" t="str">
        <f t="shared" si="3"/>
        <v/>
      </c>
      <c r="D141" s="149"/>
      <c r="E141" s="149"/>
      <c r="F141" s="150" t="str">
        <f t="shared" si="4"/>
        <v/>
      </c>
      <c r="G141" s="150"/>
      <c r="H141" s="150"/>
      <c r="I141" s="150" t="str">
        <f t="shared" si="5"/>
        <v/>
      </c>
      <c r="J141" s="150"/>
      <c r="K141" s="150"/>
      <c r="L141" s="122"/>
    </row>
    <row r="142" spans="2:12" x14ac:dyDescent="0.25">
      <c r="B142" s="121"/>
      <c r="C142" s="149" t="str">
        <f t="shared" si="3"/>
        <v/>
      </c>
      <c r="D142" s="149"/>
      <c r="E142" s="149"/>
      <c r="F142" s="150" t="str">
        <f t="shared" si="4"/>
        <v/>
      </c>
      <c r="G142" s="150"/>
      <c r="H142" s="150"/>
      <c r="I142" s="150" t="str">
        <f t="shared" si="5"/>
        <v/>
      </c>
      <c r="J142" s="150"/>
      <c r="K142" s="150"/>
      <c r="L142" s="122"/>
    </row>
    <row r="143" spans="2:12" x14ac:dyDescent="0.25">
      <c r="B143" s="121"/>
      <c r="C143" s="149" t="str">
        <f t="shared" si="3"/>
        <v/>
      </c>
      <c r="D143" s="149"/>
      <c r="E143" s="149"/>
      <c r="F143" s="150" t="str">
        <f t="shared" si="4"/>
        <v/>
      </c>
      <c r="G143" s="150"/>
      <c r="H143" s="150"/>
      <c r="I143" s="150" t="str">
        <f t="shared" si="5"/>
        <v/>
      </c>
      <c r="J143" s="150"/>
      <c r="K143" s="150"/>
      <c r="L143" s="122"/>
    </row>
    <row r="144" spans="2:12" x14ac:dyDescent="0.25">
      <c r="B144" s="121"/>
      <c r="C144" s="149" t="str">
        <f t="shared" si="3"/>
        <v/>
      </c>
      <c r="D144" s="149"/>
      <c r="E144" s="149"/>
      <c r="F144" s="150" t="str">
        <f t="shared" si="4"/>
        <v/>
      </c>
      <c r="G144" s="150"/>
      <c r="H144" s="150"/>
      <c r="I144" s="150" t="str">
        <f t="shared" si="5"/>
        <v/>
      </c>
      <c r="J144" s="150"/>
      <c r="K144" s="150"/>
      <c r="L144" s="122"/>
    </row>
    <row r="145" spans="2:12" x14ac:dyDescent="0.25">
      <c r="B145" s="121"/>
      <c r="C145" s="149" t="str">
        <f t="shared" si="3"/>
        <v/>
      </c>
      <c r="D145" s="149"/>
      <c r="E145" s="149"/>
      <c r="F145" s="150" t="str">
        <f t="shared" si="4"/>
        <v/>
      </c>
      <c r="G145" s="150"/>
      <c r="H145" s="150"/>
      <c r="I145" s="150" t="str">
        <f t="shared" si="5"/>
        <v/>
      </c>
      <c r="J145" s="150"/>
      <c r="K145" s="150"/>
      <c r="L145" s="122"/>
    </row>
    <row r="146" spans="2:12" x14ac:dyDescent="0.25">
      <c r="B146" s="121"/>
      <c r="C146" s="149" t="str">
        <f t="shared" si="3"/>
        <v/>
      </c>
      <c r="D146" s="149"/>
      <c r="E146" s="149"/>
      <c r="F146" s="150" t="str">
        <f t="shared" si="4"/>
        <v/>
      </c>
      <c r="G146" s="150"/>
      <c r="H146" s="150"/>
      <c r="I146" s="150" t="str">
        <f t="shared" si="5"/>
        <v/>
      </c>
      <c r="J146" s="150"/>
      <c r="K146" s="150"/>
      <c r="L146" s="122"/>
    </row>
    <row r="147" spans="2:12" x14ac:dyDescent="0.25">
      <c r="B147" s="121"/>
      <c r="C147" s="149" t="str">
        <f t="shared" si="3"/>
        <v/>
      </c>
      <c r="D147" s="149"/>
      <c r="E147" s="149"/>
      <c r="F147" s="150" t="str">
        <f t="shared" si="4"/>
        <v/>
      </c>
      <c r="G147" s="150"/>
      <c r="H147" s="150"/>
      <c r="I147" s="150" t="str">
        <f t="shared" si="5"/>
        <v/>
      </c>
      <c r="J147" s="150"/>
      <c r="K147" s="150"/>
      <c r="L147" s="122"/>
    </row>
    <row r="148" spans="2:12" x14ac:dyDescent="0.25">
      <c r="B148" s="121"/>
      <c r="C148" s="149" t="str">
        <f t="shared" si="3"/>
        <v/>
      </c>
      <c r="D148" s="149"/>
      <c r="E148" s="149"/>
      <c r="F148" s="150" t="str">
        <f t="shared" si="4"/>
        <v/>
      </c>
      <c r="G148" s="150"/>
      <c r="H148" s="150"/>
      <c r="I148" s="150" t="str">
        <f t="shared" si="5"/>
        <v/>
      </c>
      <c r="J148" s="150"/>
      <c r="K148" s="150"/>
      <c r="L148" s="122"/>
    </row>
    <row r="149" spans="2:12" x14ac:dyDescent="0.25">
      <c r="B149" s="121"/>
      <c r="C149" s="149" t="str">
        <f t="shared" si="3"/>
        <v/>
      </c>
      <c r="D149" s="149"/>
      <c r="E149" s="149"/>
      <c r="F149" s="150" t="str">
        <f t="shared" si="4"/>
        <v/>
      </c>
      <c r="G149" s="150"/>
      <c r="H149" s="150"/>
      <c r="I149" s="150" t="str">
        <f t="shared" si="5"/>
        <v/>
      </c>
      <c r="J149" s="150"/>
      <c r="K149" s="150"/>
      <c r="L149" s="122"/>
    </row>
    <row r="150" spans="2:12" ht="15.75" thickBot="1" x14ac:dyDescent="0.3">
      <c r="B150" s="123"/>
      <c r="C150" s="151" t="str">
        <f t="shared" si="3"/>
        <v/>
      </c>
      <c r="D150" s="151"/>
      <c r="E150" s="151"/>
      <c r="F150" s="152" t="str">
        <f t="shared" si="4"/>
        <v/>
      </c>
      <c r="G150" s="152"/>
      <c r="H150" s="152"/>
      <c r="I150" s="152" t="str">
        <f t="shared" si="5"/>
        <v/>
      </c>
      <c r="J150" s="152"/>
      <c r="K150" s="152"/>
      <c r="L150" s="124"/>
    </row>
    <row r="198" spans="27:40" x14ac:dyDescent="0.25">
      <c r="AA198" s="118" t="s">
        <v>132</v>
      </c>
      <c r="AB198" t="s">
        <v>14</v>
      </c>
      <c r="AC198" t="s">
        <v>135</v>
      </c>
      <c r="AE198" s="118" t="s">
        <v>134</v>
      </c>
      <c r="AI198" s="118" t="s">
        <v>132</v>
      </c>
      <c r="AJ198" t="s">
        <v>133</v>
      </c>
      <c r="AL198" s="118" t="s">
        <v>132</v>
      </c>
      <c r="AM198" t="s">
        <v>161</v>
      </c>
      <c r="AN198" t="s">
        <v>133</v>
      </c>
    </row>
    <row r="199" spans="27:40" x14ac:dyDescent="0.25">
      <c r="AA199" s="125" t="s">
        <v>209</v>
      </c>
      <c r="AB199" s="126">
        <v>1.2996031746031746</v>
      </c>
      <c r="AC199" s="127">
        <v>1</v>
      </c>
      <c r="AE199" s="118" t="s">
        <v>3</v>
      </c>
      <c r="AF199" s="118" t="s">
        <v>4</v>
      </c>
      <c r="AG199" t="s">
        <v>137</v>
      </c>
      <c r="AI199" s="125" t="s">
        <v>138</v>
      </c>
      <c r="AJ199" s="127">
        <v>2807</v>
      </c>
      <c r="AL199" s="125" t="s">
        <v>209</v>
      </c>
      <c r="AM199" s="127">
        <v>181</v>
      </c>
      <c r="AN199" s="127">
        <v>169</v>
      </c>
    </row>
    <row r="200" spans="27:40" x14ac:dyDescent="0.25">
      <c r="AA200" s="125" t="s">
        <v>210</v>
      </c>
      <c r="AB200" s="126">
        <v>1.0142857142857142</v>
      </c>
      <c r="AC200" s="127">
        <v>1</v>
      </c>
      <c r="AE200" t="s">
        <v>138</v>
      </c>
      <c r="AF200" t="s">
        <v>209</v>
      </c>
      <c r="AG200" s="126">
        <v>0.12000000000000001</v>
      </c>
      <c r="AI200" s="125" t="s">
        <v>51</v>
      </c>
      <c r="AJ200" s="127">
        <v>113</v>
      </c>
      <c r="AL200" s="125" t="s">
        <v>210</v>
      </c>
      <c r="AM200" s="127">
        <v>167</v>
      </c>
      <c r="AN200" s="127">
        <v>157</v>
      </c>
    </row>
    <row r="201" spans="27:40" x14ac:dyDescent="0.25">
      <c r="AA201" s="125" t="s">
        <v>211</v>
      </c>
      <c r="AB201" s="126">
        <v>1.0555555555555556</v>
      </c>
      <c r="AC201" s="127">
        <v>1</v>
      </c>
      <c r="AF201" t="s">
        <v>210</v>
      </c>
      <c r="AG201" s="126">
        <v>0.15</v>
      </c>
      <c r="AI201" s="125" t="s">
        <v>139</v>
      </c>
      <c r="AJ201" s="127">
        <v>84</v>
      </c>
      <c r="AL201" s="125" t="s">
        <v>211</v>
      </c>
      <c r="AM201" s="127">
        <v>175</v>
      </c>
      <c r="AN201" s="127">
        <v>166</v>
      </c>
    </row>
    <row r="202" spans="27:40" x14ac:dyDescent="0.25">
      <c r="AA202" s="125" t="s">
        <v>213</v>
      </c>
      <c r="AB202" s="126">
        <v>0.96461538461538454</v>
      </c>
      <c r="AC202" s="127">
        <v>1</v>
      </c>
      <c r="AF202" t="s">
        <v>211</v>
      </c>
      <c r="AG202" s="126">
        <v>0.14777777777777779</v>
      </c>
      <c r="AI202" s="125" t="s">
        <v>145</v>
      </c>
      <c r="AJ202" s="127">
        <v>834</v>
      </c>
      <c r="AL202" s="125" t="s">
        <v>213</v>
      </c>
      <c r="AM202" s="127">
        <v>166</v>
      </c>
      <c r="AN202" s="127">
        <v>181</v>
      </c>
    </row>
    <row r="203" spans="27:40" x14ac:dyDescent="0.25">
      <c r="AA203" s="125" t="s">
        <v>218</v>
      </c>
      <c r="AB203" s="126">
        <v>1.25</v>
      </c>
      <c r="AC203" s="127">
        <v>1</v>
      </c>
      <c r="AF203" t="s">
        <v>213</v>
      </c>
      <c r="AG203" s="126">
        <v>0.12923076923076923</v>
      </c>
      <c r="AI203" s="125" t="s">
        <v>140</v>
      </c>
      <c r="AJ203" s="127">
        <v>490</v>
      </c>
      <c r="AL203" s="125" t="s">
        <v>218</v>
      </c>
      <c r="AM203" s="127">
        <v>148</v>
      </c>
      <c r="AN203" s="127">
        <v>144</v>
      </c>
    </row>
    <row r="204" spans="27:40" x14ac:dyDescent="0.25">
      <c r="AA204" s="125" t="s">
        <v>219</v>
      </c>
      <c r="AB204" s="126">
        <v>1.0452488687782806</v>
      </c>
      <c r="AC204" s="127">
        <v>1</v>
      </c>
      <c r="AF204" t="s">
        <v>218</v>
      </c>
      <c r="AG204" s="126">
        <v>0.13999999999999999</v>
      </c>
      <c r="AI204" s="125" t="s">
        <v>143</v>
      </c>
      <c r="AJ204" s="127">
        <v>614</v>
      </c>
      <c r="AL204" s="125" t="s">
        <v>219</v>
      </c>
      <c r="AM204" s="127">
        <v>170</v>
      </c>
      <c r="AN204" s="127">
        <v>160</v>
      </c>
    </row>
    <row r="205" spans="27:40" x14ac:dyDescent="0.25">
      <c r="AA205" s="125" t="s">
        <v>223</v>
      </c>
      <c r="AB205" s="126">
        <v>1.3265739344170717</v>
      </c>
      <c r="AC205" s="127">
        <v>1</v>
      </c>
      <c r="AF205" t="s">
        <v>219</v>
      </c>
      <c r="AG205" s="126">
        <v>0.14823529411764705</v>
      </c>
      <c r="AI205" s="125" t="s">
        <v>142</v>
      </c>
      <c r="AJ205" s="127">
        <v>23</v>
      </c>
      <c r="AL205" s="125" t="s">
        <v>223</v>
      </c>
      <c r="AM205" s="127">
        <v>173</v>
      </c>
      <c r="AN205" s="127">
        <v>167</v>
      </c>
    </row>
    <row r="206" spans="27:40" x14ac:dyDescent="0.25">
      <c r="AA206" s="125" t="s">
        <v>224</v>
      </c>
      <c r="AB206" s="126">
        <v>0.97222222222222221</v>
      </c>
      <c r="AC206" s="127">
        <v>1</v>
      </c>
      <c r="AF206" t="s">
        <v>226</v>
      </c>
      <c r="AG206" s="126">
        <v>0.13723456790123459</v>
      </c>
      <c r="AI206" s="125" t="s">
        <v>144</v>
      </c>
      <c r="AJ206" s="127">
        <v>10</v>
      </c>
      <c r="AL206" s="125" t="s">
        <v>224</v>
      </c>
      <c r="AM206" s="127">
        <v>180</v>
      </c>
      <c r="AN206" s="127">
        <v>185</v>
      </c>
    </row>
    <row r="207" spans="27:40" x14ac:dyDescent="0.25">
      <c r="AA207" s="125" t="s">
        <v>226</v>
      </c>
      <c r="AB207" s="126">
        <v>0.96827160493827158</v>
      </c>
      <c r="AC207" s="127">
        <v>1</v>
      </c>
      <c r="AF207" t="s">
        <v>233</v>
      </c>
      <c r="AG207" s="126">
        <v>0.13391304347826088</v>
      </c>
      <c r="AI207" s="125" t="s">
        <v>179</v>
      </c>
      <c r="AJ207" s="127">
        <v>80</v>
      </c>
      <c r="AL207" s="125" t="s">
        <v>226</v>
      </c>
      <c r="AM207" s="127">
        <v>166</v>
      </c>
      <c r="AN207" s="127">
        <v>170</v>
      </c>
    </row>
    <row r="208" spans="27:40" x14ac:dyDescent="0.25">
      <c r="AA208" s="125" t="s">
        <v>208</v>
      </c>
      <c r="AB208" s="126">
        <v>0.9642857142857143</v>
      </c>
      <c r="AC208" s="127">
        <v>1</v>
      </c>
      <c r="AF208" t="s">
        <v>228</v>
      </c>
      <c r="AG208" s="126">
        <v>0.14636363636363636</v>
      </c>
      <c r="AI208" s="125" t="s">
        <v>167</v>
      </c>
      <c r="AJ208" s="127">
        <v>5055</v>
      </c>
      <c r="AL208" s="125" t="s">
        <v>208</v>
      </c>
      <c r="AM208" s="127">
        <v>157</v>
      </c>
      <c r="AN208" s="127">
        <v>167</v>
      </c>
    </row>
    <row r="209" spans="27:40" x14ac:dyDescent="0.25">
      <c r="AA209" s="125" t="s">
        <v>233</v>
      </c>
      <c r="AB209" s="126">
        <v>0.96423793597706642</v>
      </c>
      <c r="AC209" s="127">
        <v>1</v>
      </c>
      <c r="AF209" t="s">
        <v>225</v>
      </c>
      <c r="AG209" s="126">
        <v>0.14000000000000001</v>
      </c>
      <c r="AL209" s="125" t="s">
        <v>233</v>
      </c>
      <c r="AM209" s="127">
        <v>166</v>
      </c>
      <c r="AN209" s="127">
        <v>187</v>
      </c>
    </row>
    <row r="210" spans="27:40" x14ac:dyDescent="0.25">
      <c r="AA210" s="125" t="s">
        <v>228</v>
      </c>
      <c r="AB210" s="126">
        <v>1.3339646464646464</v>
      </c>
      <c r="AC210" s="127">
        <v>1</v>
      </c>
      <c r="AF210" t="s">
        <v>230</v>
      </c>
      <c r="AG210" s="126">
        <v>0.13300000000000001</v>
      </c>
      <c r="AL210" s="125" t="s">
        <v>228</v>
      </c>
      <c r="AM210" s="127">
        <v>172</v>
      </c>
      <c r="AN210" s="127">
        <v>174</v>
      </c>
    </row>
    <row r="211" spans="27:40" x14ac:dyDescent="0.25">
      <c r="AA211" s="125" t="s">
        <v>225</v>
      </c>
      <c r="AB211" s="126">
        <v>1.2714285714285714</v>
      </c>
      <c r="AC211" s="127">
        <v>1</v>
      </c>
      <c r="AF211" t="s">
        <v>231</v>
      </c>
      <c r="AG211" s="126">
        <v>0.13999999999999999</v>
      </c>
      <c r="AL211" s="125" t="s">
        <v>225</v>
      </c>
      <c r="AM211" s="127">
        <v>178</v>
      </c>
      <c r="AN211" s="127">
        <v>162</v>
      </c>
    </row>
    <row r="212" spans="27:40" x14ac:dyDescent="0.25">
      <c r="AA212" s="125" t="s">
        <v>230</v>
      </c>
      <c r="AB212" s="126">
        <v>1.3071428571428572</v>
      </c>
      <c r="AC212" s="127">
        <v>1</v>
      </c>
      <c r="AF212" t="s">
        <v>234</v>
      </c>
      <c r="AG212" s="126">
        <v>0.126</v>
      </c>
      <c r="AL212" s="125" t="s">
        <v>230</v>
      </c>
      <c r="AM212" s="127">
        <v>179</v>
      </c>
      <c r="AN212" s="127">
        <v>180</v>
      </c>
    </row>
    <row r="213" spans="27:40" x14ac:dyDescent="0.25">
      <c r="AA213" s="125" t="s">
        <v>231</v>
      </c>
      <c r="AB213" s="126">
        <v>1.0228070175438597</v>
      </c>
      <c r="AC213" s="127">
        <v>1</v>
      </c>
      <c r="AF213" t="s">
        <v>227</v>
      </c>
      <c r="AG213" s="126">
        <v>0.15088888888888891</v>
      </c>
      <c r="AL213" s="125" t="s">
        <v>231</v>
      </c>
      <c r="AM213" s="127">
        <v>161</v>
      </c>
      <c r="AN213" s="127">
        <v>160</v>
      </c>
    </row>
    <row r="214" spans="27:40" x14ac:dyDescent="0.25">
      <c r="AA214" s="125" t="s">
        <v>234</v>
      </c>
      <c r="AB214" s="126">
        <v>1.3644444444444443</v>
      </c>
      <c r="AC214" s="127">
        <v>1</v>
      </c>
      <c r="AF214" t="s">
        <v>232</v>
      </c>
      <c r="AG214" s="126">
        <v>0.14499999999999999</v>
      </c>
      <c r="AL214" s="125" t="s">
        <v>234</v>
      </c>
      <c r="AM214" s="127">
        <v>158</v>
      </c>
      <c r="AN214" s="127">
        <v>152</v>
      </c>
    </row>
    <row r="215" spans="27:40" x14ac:dyDescent="0.25">
      <c r="AA215" s="125" t="s">
        <v>227</v>
      </c>
      <c r="AB215" s="126">
        <v>1.0311111111111111</v>
      </c>
      <c r="AC215" s="127">
        <v>1</v>
      </c>
      <c r="AF215" t="s">
        <v>220</v>
      </c>
      <c r="AG215" s="126">
        <v>0.15</v>
      </c>
      <c r="AL215" s="125" t="s">
        <v>227</v>
      </c>
      <c r="AM215" s="127">
        <v>157</v>
      </c>
      <c r="AN215" s="127">
        <v>151</v>
      </c>
    </row>
    <row r="216" spans="27:40" x14ac:dyDescent="0.25">
      <c r="AA216" s="125" t="s">
        <v>232</v>
      </c>
      <c r="AB216" s="126">
        <v>1.2678571428571428</v>
      </c>
      <c r="AC216" s="127">
        <v>1</v>
      </c>
      <c r="AF216" t="s">
        <v>214</v>
      </c>
      <c r="AG216" s="126">
        <v>0.14424242424242426</v>
      </c>
      <c r="AL216" s="125" t="s">
        <v>232</v>
      </c>
      <c r="AM216" s="127">
        <v>164</v>
      </c>
      <c r="AN216" s="127">
        <v>156</v>
      </c>
    </row>
    <row r="217" spans="27:40" x14ac:dyDescent="0.25">
      <c r="AA217" s="125" t="s">
        <v>220</v>
      </c>
      <c r="AB217" s="126">
        <v>1.0178571428571428</v>
      </c>
      <c r="AC217" s="127">
        <v>1</v>
      </c>
      <c r="AF217" t="s">
        <v>216</v>
      </c>
      <c r="AG217" s="126">
        <v>0.14666666666666667</v>
      </c>
      <c r="AL217" s="125" t="s">
        <v>220</v>
      </c>
      <c r="AM217" s="127">
        <v>185</v>
      </c>
      <c r="AN217" s="127">
        <v>180</v>
      </c>
    </row>
    <row r="218" spans="27:40" x14ac:dyDescent="0.25">
      <c r="AA218" s="125" t="s">
        <v>266</v>
      </c>
      <c r="AB218" s="126">
        <v>0.92105263157894735</v>
      </c>
      <c r="AC218" s="127">
        <v>1</v>
      </c>
      <c r="AF218" t="s">
        <v>217</v>
      </c>
      <c r="AG218" s="126">
        <v>0.13846153846153847</v>
      </c>
      <c r="AL218" s="125" t="s">
        <v>266</v>
      </c>
      <c r="AM218" s="127">
        <v>175</v>
      </c>
      <c r="AN218" s="127">
        <v>190</v>
      </c>
    </row>
    <row r="219" spans="27:40" x14ac:dyDescent="0.25">
      <c r="AA219" s="125" t="s">
        <v>214</v>
      </c>
      <c r="AB219" s="126">
        <v>1.0303030303030303</v>
      </c>
      <c r="AC219" s="127">
        <v>1</v>
      </c>
      <c r="AF219" t="s">
        <v>212</v>
      </c>
      <c r="AG219" s="126">
        <v>0.12250000000000001</v>
      </c>
      <c r="AL219" s="125" t="s">
        <v>214</v>
      </c>
      <c r="AM219" s="127">
        <v>175</v>
      </c>
      <c r="AN219" s="127">
        <v>170</v>
      </c>
    </row>
    <row r="220" spans="27:40" x14ac:dyDescent="0.25">
      <c r="AA220" s="125" t="s">
        <v>216</v>
      </c>
      <c r="AB220" s="126">
        <v>1.0238095238095237</v>
      </c>
      <c r="AC220" s="127">
        <v>1</v>
      </c>
      <c r="AF220" t="s">
        <v>229</v>
      </c>
      <c r="AG220" s="126">
        <v>0.14000000000000001</v>
      </c>
      <c r="AL220" s="125" t="s">
        <v>216</v>
      </c>
      <c r="AM220" s="127">
        <v>175</v>
      </c>
      <c r="AN220" s="127">
        <v>170</v>
      </c>
    </row>
    <row r="221" spans="27:40" x14ac:dyDescent="0.25">
      <c r="AA221" s="125" t="s">
        <v>217</v>
      </c>
      <c r="AB221" s="126">
        <v>0.98901098901098916</v>
      </c>
      <c r="AC221" s="127">
        <v>1</v>
      </c>
      <c r="AF221" t="s">
        <v>273</v>
      </c>
      <c r="AG221" s="126">
        <v>0.14451612903225805</v>
      </c>
      <c r="AL221" s="125" t="s">
        <v>217</v>
      </c>
      <c r="AM221" s="127">
        <v>180</v>
      </c>
      <c r="AN221" s="127">
        <v>182</v>
      </c>
    </row>
    <row r="222" spans="27:40" x14ac:dyDescent="0.25">
      <c r="AA222" s="125" t="s">
        <v>221</v>
      </c>
      <c r="AB222" s="126">
        <v>0.93939393939393945</v>
      </c>
      <c r="AC222" s="127">
        <v>1</v>
      </c>
      <c r="AF222" t="s">
        <v>269</v>
      </c>
      <c r="AG222" s="126">
        <v>0.1361111111111111</v>
      </c>
      <c r="AL222" s="125" t="s">
        <v>221</v>
      </c>
      <c r="AM222" s="127">
        <v>170</v>
      </c>
      <c r="AN222" s="127">
        <v>190</v>
      </c>
    </row>
    <row r="223" spans="27:40" x14ac:dyDescent="0.25">
      <c r="AA223" s="125" t="s">
        <v>222</v>
      </c>
      <c r="AB223" s="126">
        <v>1.0402597402597402</v>
      </c>
      <c r="AC223" s="127">
        <v>1</v>
      </c>
      <c r="AE223" t="s">
        <v>51</v>
      </c>
      <c r="AF223" t="s">
        <v>223</v>
      </c>
      <c r="AG223" s="126">
        <v>0.15555555555555556</v>
      </c>
      <c r="AL223" s="125" t="s">
        <v>222</v>
      </c>
      <c r="AM223" s="127">
        <v>166</v>
      </c>
      <c r="AN223" s="127">
        <v>155</v>
      </c>
    </row>
    <row r="224" spans="27:40" x14ac:dyDescent="0.25">
      <c r="AA224" s="125" t="s">
        <v>212</v>
      </c>
      <c r="AB224" s="126">
        <v>0.875</v>
      </c>
      <c r="AC224" s="127">
        <v>1</v>
      </c>
      <c r="AF224" t="s">
        <v>224</v>
      </c>
      <c r="AG224" s="126">
        <v>0.14000000000000001</v>
      </c>
      <c r="AL224" s="125" t="s">
        <v>212</v>
      </c>
      <c r="AM224" s="127">
        <v>140</v>
      </c>
      <c r="AN224" s="127">
        <v>160</v>
      </c>
    </row>
    <row r="225" spans="27:40" x14ac:dyDescent="0.25">
      <c r="AA225" s="125" t="s">
        <v>215</v>
      </c>
      <c r="AB225" s="126">
        <v>0.92307692307692302</v>
      </c>
      <c r="AC225" s="127">
        <v>1</v>
      </c>
      <c r="AF225" t="s">
        <v>222</v>
      </c>
      <c r="AG225" s="126">
        <v>0.12727272727272726</v>
      </c>
      <c r="AL225" s="125" t="s">
        <v>215</v>
      </c>
      <c r="AM225" s="127">
        <v>120</v>
      </c>
      <c r="AN225" s="127">
        <v>130</v>
      </c>
    </row>
    <row r="226" spans="27:40" x14ac:dyDescent="0.25">
      <c r="AA226" s="125" t="s">
        <v>229</v>
      </c>
      <c r="AB226" s="126">
        <v>1</v>
      </c>
      <c r="AC226" s="127">
        <v>1</v>
      </c>
      <c r="AE226" t="s">
        <v>139</v>
      </c>
      <c r="AF226" t="s">
        <v>223</v>
      </c>
      <c r="AG226" s="126">
        <v>0.10769230769230768</v>
      </c>
      <c r="AL226" s="125" t="s">
        <v>229</v>
      </c>
      <c r="AM226" s="127">
        <v>175</v>
      </c>
      <c r="AN226" s="127">
        <v>175</v>
      </c>
    </row>
    <row r="227" spans="27:40" x14ac:dyDescent="0.25">
      <c r="AA227" s="125" t="s">
        <v>273</v>
      </c>
      <c r="AB227" s="126">
        <v>1.032258064516129</v>
      </c>
      <c r="AC227" s="127">
        <v>1</v>
      </c>
      <c r="AF227" t="s">
        <v>224</v>
      </c>
      <c r="AG227" s="126">
        <v>0.12833333333333333</v>
      </c>
      <c r="AL227" s="125" t="s">
        <v>273</v>
      </c>
      <c r="AM227" s="127">
        <v>160</v>
      </c>
      <c r="AN227" s="127">
        <v>155</v>
      </c>
    </row>
    <row r="228" spans="27:40" x14ac:dyDescent="0.25">
      <c r="AA228" s="125" t="s">
        <v>269</v>
      </c>
      <c r="AB228" s="126">
        <v>0.9722222222222221</v>
      </c>
      <c r="AC228" s="127">
        <v>1</v>
      </c>
      <c r="AF228" t="s">
        <v>222</v>
      </c>
      <c r="AG228" s="126">
        <v>0.12727272727272726</v>
      </c>
      <c r="AL228" s="125" t="s">
        <v>269</v>
      </c>
      <c r="AM228" s="127">
        <v>175</v>
      </c>
      <c r="AN228" s="127">
        <v>180</v>
      </c>
    </row>
    <row r="229" spans="27:40" x14ac:dyDescent="0.25">
      <c r="AA229" s="125" t="s">
        <v>271</v>
      </c>
      <c r="AB229" s="126">
        <v>0.66666666666666663</v>
      </c>
      <c r="AC229" s="127">
        <v>1</v>
      </c>
      <c r="AE229" t="s">
        <v>145</v>
      </c>
      <c r="AF229" t="s">
        <v>213</v>
      </c>
      <c r="AG229" s="126">
        <v>0.126</v>
      </c>
      <c r="AL229" s="125" t="s">
        <v>271</v>
      </c>
      <c r="AM229" s="127">
        <v>20</v>
      </c>
      <c r="AN229" s="127">
        <v>30</v>
      </c>
    </row>
    <row r="230" spans="27:40" x14ac:dyDescent="0.25">
      <c r="AA230" s="125" t="s">
        <v>167</v>
      </c>
      <c r="AB230" s="126">
        <v>1.1532988981672758</v>
      </c>
      <c r="AC230" s="127">
        <v>1</v>
      </c>
      <c r="AF230" t="s">
        <v>219</v>
      </c>
      <c r="AG230" s="126">
        <v>0.15076923076923077</v>
      </c>
      <c r="AL230" s="125" t="s">
        <v>167</v>
      </c>
      <c r="AM230" s="127">
        <v>5034</v>
      </c>
      <c r="AN230" s="127">
        <v>5055</v>
      </c>
    </row>
    <row r="231" spans="27:40" x14ac:dyDescent="0.25">
      <c r="AF231" t="s">
        <v>208</v>
      </c>
      <c r="AG231" s="126">
        <v>0.1333333333333333</v>
      </c>
    </row>
    <row r="232" spans="27:40" x14ac:dyDescent="0.25">
      <c r="AF232" t="s">
        <v>220</v>
      </c>
      <c r="AG232" s="126">
        <v>0.13999999999999999</v>
      </c>
      <c r="AL232" s="125"/>
      <c r="AM232" s="127"/>
      <c r="AN232" s="127"/>
    </row>
    <row r="233" spans="27:40" x14ac:dyDescent="0.25">
      <c r="AF233" t="s">
        <v>266</v>
      </c>
      <c r="AG233" s="126">
        <v>0.12894736842105264</v>
      </c>
      <c r="AL233" s="125"/>
      <c r="AM233" s="127"/>
      <c r="AN233" s="127"/>
    </row>
    <row r="234" spans="27:40" x14ac:dyDescent="0.25">
      <c r="AF234" t="s">
        <v>216</v>
      </c>
      <c r="AG234" s="126">
        <v>0.13999999999999999</v>
      </c>
      <c r="AL234" s="125"/>
      <c r="AM234" s="127"/>
      <c r="AN234" s="127"/>
    </row>
    <row r="235" spans="27:40" x14ac:dyDescent="0.25">
      <c r="AF235" t="s">
        <v>215</v>
      </c>
      <c r="AG235" s="126">
        <v>0.1292307692307692</v>
      </c>
      <c r="AL235" s="125"/>
      <c r="AM235" s="127"/>
      <c r="AN235" s="127"/>
    </row>
    <row r="236" spans="27:40" x14ac:dyDescent="0.25">
      <c r="AF236" t="s">
        <v>229</v>
      </c>
      <c r="AG236" s="126">
        <v>0.13999999999999999</v>
      </c>
      <c r="AL236" s="125"/>
      <c r="AM236" s="127"/>
      <c r="AN236" s="127"/>
    </row>
    <row r="237" spans="27:40" x14ac:dyDescent="0.25">
      <c r="AE237" t="s">
        <v>140</v>
      </c>
      <c r="AF237" t="s">
        <v>223</v>
      </c>
      <c r="AG237" s="126">
        <v>0.14411764705882354</v>
      </c>
      <c r="AL237" s="125"/>
      <c r="AM237" s="127"/>
      <c r="AN237" s="127"/>
    </row>
    <row r="238" spans="27:40" x14ac:dyDescent="0.25">
      <c r="AF238" t="s">
        <v>224</v>
      </c>
      <c r="AG238" s="126">
        <v>0.14000000000000001</v>
      </c>
      <c r="AL238" s="125"/>
      <c r="AM238" s="127"/>
      <c r="AN238" s="127"/>
    </row>
    <row r="239" spans="27:40" x14ac:dyDescent="0.25">
      <c r="AF239" t="s">
        <v>221</v>
      </c>
      <c r="AG239" s="126">
        <v>0.13151515151515156</v>
      </c>
      <c r="AL239" s="125"/>
      <c r="AM239" s="127"/>
      <c r="AN239" s="127"/>
    </row>
    <row r="240" spans="27:40" x14ac:dyDescent="0.25">
      <c r="AF240" t="s">
        <v>222</v>
      </c>
      <c r="AG240" s="126">
        <v>0.16400000000000003</v>
      </c>
      <c r="AL240" s="125"/>
      <c r="AM240" s="127"/>
      <c r="AN240" s="127"/>
    </row>
    <row r="241" spans="31:40" x14ac:dyDescent="0.25">
      <c r="AE241" t="s">
        <v>143</v>
      </c>
      <c r="AF241" t="s">
        <v>209</v>
      </c>
      <c r="AG241" s="126">
        <v>0.18888888888888891</v>
      </c>
      <c r="AL241" s="125"/>
      <c r="AM241" s="127"/>
      <c r="AN241" s="127"/>
    </row>
    <row r="242" spans="31:40" x14ac:dyDescent="0.25">
      <c r="AF242" t="s">
        <v>210</v>
      </c>
      <c r="AG242" s="126">
        <v>0.14000000000000001</v>
      </c>
      <c r="AL242" s="125"/>
      <c r="AM242" s="127"/>
      <c r="AN242" s="127"/>
    </row>
    <row r="243" spans="31:40" x14ac:dyDescent="0.25">
      <c r="AF243" t="s">
        <v>213</v>
      </c>
      <c r="AG243" s="126">
        <v>0.14000000000000001</v>
      </c>
      <c r="AL243" s="125"/>
      <c r="AM243" s="127"/>
      <c r="AN243" s="127"/>
    </row>
    <row r="244" spans="31:40" x14ac:dyDescent="0.25">
      <c r="AF244" t="s">
        <v>218</v>
      </c>
      <c r="AG244" s="126">
        <v>0.18200000000000002</v>
      </c>
      <c r="AL244" s="125"/>
      <c r="AM244" s="127"/>
      <c r="AN244" s="127"/>
    </row>
    <row r="245" spans="31:40" x14ac:dyDescent="0.25">
      <c r="AF245" t="s">
        <v>223</v>
      </c>
      <c r="AG245" s="126">
        <v>0.22400000000000003</v>
      </c>
      <c r="AL245" s="125"/>
      <c r="AM245" s="127"/>
      <c r="AN245" s="127"/>
    </row>
    <row r="246" spans="31:40" x14ac:dyDescent="0.25">
      <c r="AF246" t="s">
        <v>226</v>
      </c>
      <c r="AG246" s="126">
        <v>0.13513888888888889</v>
      </c>
      <c r="AL246" s="125"/>
      <c r="AM246" s="127"/>
      <c r="AN246" s="127"/>
    </row>
    <row r="247" spans="31:40" x14ac:dyDescent="0.25">
      <c r="AF247" t="s">
        <v>208</v>
      </c>
      <c r="AG247" s="126">
        <v>0.14000000000000001</v>
      </c>
      <c r="AL247" s="125"/>
      <c r="AM247" s="127"/>
      <c r="AN247" s="127"/>
    </row>
    <row r="248" spans="31:40" x14ac:dyDescent="0.25">
      <c r="AF248" t="s">
        <v>233</v>
      </c>
      <c r="AG248" s="126">
        <v>0.13508333333333336</v>
      </c>
    </row>
    <row r="249" spans="31:40" x14ac:dyDescent="0.25">
      <c r="AF249" t="s">
        <v>228</v>
      </c>
      <c r="AG249" s="126">
        <v>0.19483333333333333</v>
      </c>
    </row>
    <row r="250" spans="31:40" x14ac:dyDescent="0.25">
      <c r="AF250" t="s">
        <v>225</v>
      </c>
      <c r="AG250" s="126">
        <v>0.17911764705882355</v>
      </c>
    </row>
    <row r="251" spans="31:40" x14ac:dyDescent="0.25">
      <c r="AF251" t="s">
        <v>230</v>
      </c>
      <c r="AG251" s="126">
        <v>0.20300000000000001</v>
      </c>
    </row>
    <row r="252" spans="31:40" x14ac:dyDescent="0.25">
      <c r="AF252" t="s">
        <v>231</v>
      </c>
      <c r="AG252" s="126">
        <v>0.14337037037037037</v>
      </c>
    </row>
    <row r="253" spans="31:40" x14ac:dyDescent="0.25">
      <c r="AF253" t="s">
        <v>234</v>
      </c>
      <c r="AG253" s="126">
        <v>0.19566666666666668</v>
      </c>
    </row>
    <row r="254" spans="31:40" x14ac:dyDescent="0.25">
      <c r="AF254" t="s">
        <v>227</v>
      </c>
      <c r="AG254" s="126">
        <v>0.14000000000000001</v>
      </c>
    </row>
    <row r="255" spans="31:40" x14ac:dyDescent="0.25">
      <c r="AF255" t="s">
        <v>232</v>
      </c>
      <c r="AG255" s="126">
        <v>0.21000000000000002</v>
      </c>
    </row>
    <row r="256" spans="31:40" x14ac:dyDescent="0.25">
      <c r="AF256" t="s">
        <v>271</v>
      </c>
      <c r="AG256" s="126">
        <v>9.3333333333333324E-2</v>
      </c>
    </row>
    <row r="257" spans="31:33" x14ac:dyDescent="0.25">
      <c r="AE257" t="s">
        <v>142</v>
      </c>
      <c r="AF257" t="s">
        <v>209</v>
      </c>
      <c r="AG257" s="126">
        <v>0.14000000000000001</v>
      </c>
    </row>
    <row r="258" spans="31:33" x14ac:dyDescent="0.25">
      <c r="AE258" t="s">
        <v>144</v>
      </c>
      <c r="AF258" t="s">
        <v>219</v>
      </c>
      <c r="AG258" s="126">
        <v>0.13999999999999999</v>
      </c>
    </row>
    <row r="259" spans="31:33" x14ac:dyDescent="0.25">
      <c r="AE259" t="s">
        <v>179</v>
      </c>
      <c r="AF259" t="s">
        <v>220</v>
      </c>
      <c r="AG259" s="126">
        <v>1</v>
      </c>
    </row>
    <row r="260" spans="31:33" x14ac:dyDescent="0.25">
      <c r="AE260" t="s">
        <v>167</v>
      </c>
      <c r="AG260" s="126">
        <v>0.16942480870638188</v>
      </c>
    </row>
  </sheetData>
  <sheetProtection algorithmName="SHA-512" hashValue="wsodtj6h38GwKCQ13gJcsKojqJw94fzRk8aLwOn6mHeSEucg4DPk/J8RpnTI4KTOFYfjPFgLUQIjx5Q+Zub6qQ==" saltValue="guqoqugWsFN07v+IfROosA==" spinCount="100000" sheet="1" objects="1" scenarios="1" pivotTables="0"/>
  <mergeCells count="350">
    <mergeCell ref="C150:E150"/>
    <mergeCell ref="F150:H150"/>
    <mergeCell ref="I150:K150"/>
    <mergeCell ref="C148:E148"/>
    <mergeCell ref="F148:H148"/>
    <mergeCell ref="I148:K148"/>
    <mergeCell ref="C149:E149"/>
    <mergeCell ref="F149:H149"/>
    <mergeCell ref="I149:K149"/>
    <mergeCell ref="C146:E146"/>
    <mergeCell ref="F146:H146"/>
    <mergeCell ref="I146:K146"/>
    <mergeCell ref="C147:E147"/>
    <mergeCell ref="F147:H147"/>
    <mergeCell ref="I147:K147"/>
    <mergeCell ref="C144:E144"/>
    <mergeCell ref="F144:H144"/>
    <mergeCell ref="I144:K144"/>
    <mergeCell ref="C145:E145"/>
    <mergeCell ref="F145:H145"/>
    <mergeCell ref="I145:K145"/>
    <mergeCell ref="C142:E142"/>
    <mergeCell ref="F142:H142"/>
    <mergeCell ref="I142:K142"/>
    <mergeCell ref="C143:E143"/>
    <mergeCell ref="F143:H143"/>
    <mergeCell ref="I143:K143"/>
    <mergeCell ref="C140:E140"/>
    <mergeCell ref="F140:H140"/>
    <mergeCell ref="I140:K140"/>
    <mergeCell ref="C141:E141"/>
    <mergeCell ref="F141:H141"/>
    <mergeCell ref="I141:K141"/>
    <mergeCell ref="C138:E138"/>
    <mergeCell ref="F138:H138"/>
    <mergeCell ref="I138:K138"/>
    <mergeCell ref="C139:E139"/>
    <mergeCell ref="F139:H139"/>
    <mergeCell ref="I139:K139"/>
    <mergeCell ref="C136:E136"/>
    <mergeCell ref="F136:H136"/>
    <mergeCell ref="I136:K136"/>
    <mergeCell ref="C137:E137"/>
    <mergeCell ref="F137:H137"/>
    <mergeCell ref="I137:K137"/>
    <mergeCell ref="C134:E134"/>
    <mergeCell ref="F134:H134"/>
    <mergeCell ref="I134:K134"/>
    <mergeCell ref="C135:E135"/>
    <mergeCell ref="F135:H135"/>
    <mergeCell ref="I135:K135"/>
    <mergeCell ref="C132:E132"/>
    <mergeCell ref="F132:H132"/>
    <mergeCell ref="I132:K132"/>
    <mergeCell ref="C133:E133"/>
    <mergeCell ref="F133:H133"/>
    <mergeCell ref="I133:K133"/>
    <mergeCell ref="C130:E130"/>
    <mergeCell ref="F130:H130"/>
    <mergeCell ref="I130:K130"/>
    <mergeCell ref="C131:E131"/>
    <mergeCell ref="F131:H131"/>
    <mergeCell ref="I131:K131"/>
    <mergeCell ref="C128:E128"/>
    <mergeCell ref="F128:H128"/>
    <mergeCell ref="I128:K128"/>
    <mergeCell ref="C129:E129"/>
    <mergeCell ref="F129:H129"/>
    <mergeCell ref="I129:K129"/>
    <mergeCell ref="C126:E126"/>
    <mergeCell ref="F126:H126"/>
    <mergeCell ref="I126:K126"/>
    <mergeCell ref="C127:E127"/>
    <mergeCell ref="F127:H127"/>
    <mergeCell ref="I127:K127"/>
    <mergeCell ref="C124:E124"/>
    <mergeCell ref="F124:H124"/>
    <mergeCell ref="I124:K124"/>
    <mergeCell ref="C125:E125"/>
    <mergeCell ref="F125:H125"/>
    <mergeCell ref="I125:K125"/>
    <mergeCell ref="C122:E122"/>
    <mergeCell ref="F122:H122"/>
    <mergeCell ref="I122:K122"/>
    <mergeCell ref="C123:E123"/>
    <mergeCell ref="F123:H123"/>
    <mergeCell ref="I123:K123"/>
    <mergeCell ref="C120:E120"/>
    <mergeCell ref="F120:H120"/>
    <mergeCell ref="I120:K120"/>
    <mergeCell ref="C121:E121"/>
    <mergeCell ref="F121:H121"/>
    <mergeCell ref="I121:K121"/>
    <mergeCell ref="C118:E118"/>
    <mergeCell ref="F118:H118"/>
    <mergeCell ref="I118:K118"/>
    <mergeCell ref="C119:E119"/>
    <mergeCell ref="F119:H119"/>
    <mergeCell ref="I119:K119"/>
    <mergeCell ref="C116:E116"/>
    <mergeCell ref="F116:H116"/>
    <mergeCell ref="I116:K116"/>
    <mergeCell ref="C117:E117"/>
    <mergeCell ref="F117:H117"/>
    <mergeCell ref="I117:K117"/>
    <mergeCell ref="C114:E114"/>
    <mergeCell ref="F114:H114"/>
    <mergeCell ref="I114:K114"/>
    <mergeCell ref="C115:E115"/>
    <mergeCell ref="F115:H115"/>
    <mergeCell ref="I115:K115"/>
    <mergeCell ref="C112:E112"/>
    <mergeCell ref="F112:H112"/>
    <mergeCell ref="I112:K112"/>
    <mergeCell ref="C113:E113"/>
    <mergeCell ref="F113:H113"/>
    <mergeCell ref="I113:K113"/>
    <mergeCell ref="C110:E110"/>
    <mergeCell ref="F110:H110"/>
    <mergeCell ref="I110:K110"/>
    <mergeCell ref="C111:E111"/>
    <mergeCell ref="F111:H111"/>
    <mergeCell ref="I111:K111"/>
    <mergeCell ref="C108:E108"/>
    <mergeCell ref="F108:H108"/>
    <mergeCell ref="I108:K108"/>
    <mergeCell ref="C109:E109"/>
    <mergeCell ref="F109:H109"/>
    <mergeCell ref="I109:K109"/>
    <mergeCell ref="C106:E106"/>
    <mergeCell ref="F106:H106"/>
    <mergeCell ref="I106:K106"/>
    <mergeCell ref="C107:E107"/>
    <mergeCell ref="F107:H107"/>
    <mergeCell ref="I107:K107"/>
    <mergeCell ref="C104:E104"/>
    <mergeCell ref="F104:H104"/>
    <mergeCell ref="I104:K104"/>
    <mergeCell ref="C105:E105"/>
    <mergeCell ref="F105:H105"/>
    <mergeCell ref="I105:K105"/>
    <mergeCell ref="C102:E102"/>
    <mergeCell ref="F102:H102"/>
    <mergeCell ref="I102:K102"/>
    <mergeCell ref="C103:E103"/>
    <mergeCell ref="F103:H103"/>
    <mergeCell ref="I103:K103"/>
    <mergeCell ref="C100:E100"/>
    <mergeCell ref="F100:H100"/>
    <mergeCell ref="I100:K100"/>
    <mergeCell ref="C101:E101"/>
    <mergeCell ref="F101:H101"/>
    <mergeCell ref="I101:K101"/>
    <mergeCell ref="C98:E98"/>
    <mergeCell ref="F98:H98"/>
    <mergeCell ref="I98:K98"/>
    <mergeCell ref="C99:E99"/>
    <mergeCell ref="F99:H99"/>
    <mergeCell ref="I99:K99"/>
    <mergeCell ref="C96:E96"/>
    <mergeCell ref="F96:H96"/>
    <mergeCell ref="I96:K96"/>
    <mergeCell ref="C97:E97"/>
    <mergeCell ref="F97:H97"/>
    <mergeCell ref="I97:K97"/>
    <mergeCell ref="C94:E94"/>
    <mergeCell ref="F94:H94"/>
    <mergeCell ref="I94:K94"/>
    <mergeCell ref="C95:E95"/>
    <mergeCell ref="F95:H95"/>
    <mergeCell ref="I95:K95"/>
    <mergeCell ref="C92:E92"/>
    <mergeCell ref="F92:H92"/>
    <mergeCell ref="I92:K92"/>
    <mergeCell ref="C93:E93"/>
    <mergeCell ref="F93:H93"/>
    <mergeCell ref="I93:K93"/>
    <mergeCell ref="C90:E90"/>
    <mergeCell ref="F90:H90"/>
    <mergeCell ref="I90:K90"/>
    <mergeCell ref="C91:E91"/>
    <mergeCell ref="F91:H91"/>
    <mergeCell ref="I91:K91"/>
    <mergeCell ref="C88:E88"/>
    <mergeCell ref="F88:H88"/>
    <mergeCell ref="I88:K88"/>
    <mergeCell ref="C89:E89"/>
    <mergeCell ref="F89:H89"/>
    <mergeCell ref="I89:K89"/>
    <mergeCell ref="C86:E86"/>
    <mergeCell ref="F86:H86"/>
    <mergeCell ref="I86:K86"/>
    <mergeCell ref="C87:E87"/>
    <mergeCell ref="F87:H87"/>
    <mergeCell ref="I87:K87"/>
    <mergeCell ref="C84:E84"/>
    <mergeCell ref="F84:H84"/>
    <mergeCell ref="I84:K84"/>
    <mergeCell ref="C85:E85"/>
    <mergeCell ref="F85:H85"/>
    <mergeCell ref="I85:K85"/>
    <mergeCell ref="C82:E82"/>
    <mergeCell ref="F82:H82"/>
    <mergeCell ref="I82:K82"/>
    <mergeCell ref="C83:E83"/>
    <mergeCell ref="F83:H83"/>
    <mergeCell ref="I83:K83"/>
    <mergeCell ref="C80:E80"/>
    <mergeCell ref="F80:H80"/>
    <mergeCell ref="I80:K80"/>
    <mergeCell ref="C81:E81"/>
    <mergeCell ref="F81:H81"/>
    <mergeCell ref="I81:K81"/>
    <mergeCell ref="C78:E78"/>
    <mergeCell ref="F78:H78"/>
    <mergeCell ref="I78:K78"/>
    <mergeCell ref="C79:E79"/>
    <mergeCell ref="F79:H79"/>
    <mergeCell ref="I79:K79"/>
    <mergeCell ref="C76:E76"/>
    <mergeCell ref="F76:H76"/>
    <mergeCell ref="I76:K76"/>
    <mergeCell ref="C77:E77"/>
    <mergeCell ref="F77:H77"/>
    <mergeCell ref="I77:K77"/>
    <mergeCell ref="C74:E74"/>
    <mergeCell ref="F74:H74"/>
    <mergeCell ref="I74:K74"/>
    <mergeCell ref="C75:E75"/>
    <mergeCell ref="F75:H75"/>
    <mergeCell ref="I75:K75"/>
    <mergeCell ref="C72:E72"/>
    <mergeCell ref="F72:H72"/>
    <mergeCell ref="I72:K72"/>
    <mergeCell ref="C73:E73"/>
    <mergeCell ref="F73:H73"/>
    <mergeCell ref="I73:K73"/>
    <mergeCell ref="C70:E70"/>
    <mergeCell ref="F70:H70"/>
    <mergeCell ref="I70:K70"/>
    <mergeCell ref="C71:E71"/>
    <mergeCell ref="F71:H71"/>
    <mergeCell ref="I71:K71"/>
    <mergeCell ref="C68:E68"/>
    <mergeCell ref="F68:H68"/>
    <mergeCell ref="I68:K68"/>
    <mergeCell ref="C69:E69"/>
    <mergeCell ref="F69:H69"/>
    <mergeCell ref="I69:K69"/>
    <mergeCell ref="C66:E66"/>
    <mergeCell ref="F66:H66"/>
    <mergeCell ref="I66:K66"/>
    <mergeCell ref="C67:E67"/>
    <mergeCell ref="F67:H67"/>
    <mergeCell ref="I67:K67"/>
    <mergeCell ref="C64:E64"/>
    <mergeCell ref="F64:H64"/>
    <mergeCell ref="I64:K64"/>
    <mergeCell ref="C65:E65"/>
    <mergeCell ref="F65:H65"/>
    <mergeCell ref="I65:K65"/>
    <mergeCell ref="C62:E62"/>
    <mergeCell ref="F62:H62"/>
    <mergeCell ref="I62:K62"/>
    <mergeCell ref="C63:E63"/>
    <mergeCell ref="F63:H63"/>
    <mergeCell ref="I63:K63"/>
    <mergeCell ref="C60:E60"/>
    <mergeCell ref="F60:H60"/>
    <mergeCell ref="I60:K60"/>
    <mergeCell ref="C61:E61"/>
    <mergeCell ref="F61:H61"/>
    <mergeCell ref="I61:K61"/>
    <mergeCell ref="C58:E58"/>
    <mergeCell ref="F58:H58"/>
    <mergeCell ref="I58:K58"/>
    <mergeCell ref="C59:E59"/>
    <mergeCell ref="F59:H59"/>
    <mergeCell ref="I59:K59"/>
    <mergeCell ref="C56:E56"/>
    <mergeCell ref="F56:H56"/>
    <mergeCell ref="I56:K56"/>
    <mergeCell ref="C57:E57"/>
    <mergeCell ref="F57:H57"/>
    <mergeCell ref="I57:K57"/>
    <mergeCell ref="C54:E54"/>
    <mergeCell ref="F54:H54"/>
    <mergeCell ref="I54:K54"/>
    <mergeCell ref="C55:E55"/>
    <mergeCell ref="F55:H55"/>
    <mergeCell ref="I55:K55"/>
    <mergeCell ref="C52:E52"/>
    <mergeCell ref="F52:H52"/>
    <mergeCell ref="I52:K52"/>
    <mergeCell ref="C53:E53"/>
    <mergeCell ref="F53:H53"/>
    <mergeCell ref="I53:K53"/>
    <mergeCell ref="C50:E50"/>
    <mergeCell ref="F50:H50"/>
    <mergeCell ref="I50:K50"/>
    <mergeCell ref="C51:E51"/>
    <mergeCell ref="F51:H51"/>
    <mergeCell ref="I51:K51"/>
    <mergeCell ref="C48:E48"/>
    <mergeCell ref="F48:H48"/>
    <mergeCell ref="I48:K48"/>
    <mergeCell ref="C49:E49"/>
    <mergeCell ref="F49:H49"/>
    <mergeCell ref="I49:K49"/>
    <mergeCell ref="C46:E46"/>
    <mergeCell ref="F46:H46"/>
    <mergeCell ref="I46:K46"/>
    <mergeCell ref="C47:E47"/>
    <mergeCell ref="F47:H47"/>
    <mergeCell ref="I47:K47"/>
    <mergeCell ref="C44:E44"/>
    <mergeCell ref="F44:H44"/>
    <mergeCell ref="I44:K44"/>
    <mergeCell ref="C45:E45"/>
    <mergeCell ref="F45:H45"/>
    <mergeCell ref="I45:K45"/>
    <mergeCell ref="C42:E42"/>
    <mergeCell ref="F42:H42"/>
    <mergeCell ref="I42:K42"/>
    <mergeCell ref="C43:E43"/>
    <mergeCell ref="F43:H43"/>
    <mergeCell ref="I43:K43"/>
    <mergeCell ref="C40:E40"/>
    <mergeCell ref="F40:H40"/>
    <mergeCell ref="I40:K40"/>
    <mergeCell ref="C41:E41"/>
    <mergeCell ref="F41:H41"/>
    <mergeCell ref="I41:K41"/>
    <mergeCell ref="B1:L1"/>
    <mergeCell ref="B34:L34"/>
    <mergeCell ref="C35:E35"/>
    <mergeCell ref="F35:H35"/>
    <mergeCell ref="I35:K35"/>
    <mergeCell ref="C38:E38"/>
    <mergeCell ref="F38:H38"/>
    <mergeCell ref="I38:K38"/>
    <mergeCell ref="C39:E39"/>
    <mergeCell ref="F39:H39"/>
    <mergeCell ref="I39:K39"/>
    <mergeCell ref="C36:E36"/>
    <mergeCell ref="F36:H36"/>
    <mergeCell ref="I36:K36"/>
    <mergeCell ref="C37:E37"/>
    <mergeCell ref="F37:H37"/>
    <mergeCell ref="I37:K37"/>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J100"/>
  <sheetViews>
    <sheetView showGridLines="0" topLeftCell="A10" zoomScale="90" zoomScaleNormal="90" workbookViewId="0">
      <selection activeCell="N15" sqref="N15:O25"/>
    </sheetView>
  </sheetViews>
  <sheetFormatPr defaultRowHeight="15.75" x14ac:dyDescent="0.25"/>
  <cols>
    <col min="1" max="1" width="2.7109375" style="97" customWidth="1" collapsed="1"/>
    <col min="2" max="2" width="20.5703125" style="117" bestFit="1" customWidth="1" collapsed="1"/>
    <col min="3" max="3" width="15.5703125" style="116" customWidth="1" collapsed="1"/>
    <col min="4" max="4" width="14.28515625" style="116" hidden="1" customWidth="1" collapsed="1"/>
    <col min="5" max="5" width="13.140625" style="116" hidden="1" customWidth="1" collapsed="1"/>
    <col min="6" max="6" width="9.140625" style="58" hidden="1" customWidth="1" collapsed="1"/>
    <col min="7" max="7" width="9.140625" style="58" customWidth="1" collapsed="1"/>
    <col min="8" max="8" width="20.5703125" style="117" customWidth="1" collapsed="1"/>
    <col min="9" max="9" width="16.7109375" style="117" customWidth="1" collapsed="1"/>
    <col min="10" max="10" width="12.7109375" style="117" hidden="1" customWidth="1" collapsed="1"/>
    <col min="11" max="11" width="11.85546875" style="117" hidden="1" customWidth="1" collapsed="1"/>
    <col min="12" max="12" width="9.140625" style="59" hidden="1" customWidth="1" collapsed="1"/>
    <col min="13" max="13" width="9.140625" style="59" customWidth="1" collapsed="1"/>
    <col min="14" max="14" width="20.5703125" style="115" customWidth="1" collapsed="1"/>
    <col min="15" max="15" width="14.7109375" style="115" customWidth="1" collapsed="1"/>
    <col min="16" max="16" width="9.42578125" style="115" hidden="1" customWidth="1" collapsed="1"/>
    <col min="17" max="17" width="11.85546875" style="115" hidden="1" customWidth="1" collapsed="1"/>
    <col min="18" max="18" width="9.140625" style="59" hidden="1" customWidth="1" collapsed="1"/>
    <col min="19" max="19" width="9.140625" style="59" customWidth="1" collapsed="1"/>
    <col min="20" max="20" width="20.5703125" style="115" customWidth="1" collapsed="1"/>
    <col min="21" max="21" width="14.7109375" style="115" hidden="1" customWidth="1" collapsed="1"/>
    <col min="22" max="22" width="9.42578125" style="115" customWidth="1" collapsed="1"/>
    <col min="23" max="23" width="11.85546875" style="115" customWidth="1" collapsed="1"/>
    <col min="24" max="24" width="9.140625" style="59" hidden="1" customWidth="1" collapsed="1"/>
    <col min="25" max="25" width="9.140625" style="59" customWidth="1" collapsed="1"/>
    <col min="26" max="26" width="20.5703125" style="115" customWidth="1" collapsed="1"/>
    <col min="27" max="27" width="14.7109375" style="115" customWidth="1" collapsed="1"/>
    <col min="28" max="28" width="9.42578125" style="115" hidden="1" customWidth="1" collapsed="1"/>
    <col min="29" max="29" width="11.85546875" style="115" hidden="1" customWidth="1" collapsed="1"/>
    <col min="30" max="30" width="9.140625" style="59" hidden="1" customWidth="1" collapsed="1"/>
    <col min="31" max="31" width="9.140625" style="59" customWidth="1" collapsed="1"/>
    <col min="32" max="32" width="20.5703125" style="115" customWidth="1" collapsed="1"/>
    <col min="33" max="33" width="14.7109375" style="115" customWidth="1" collapsed="1"/>
    <col min="34" max="34" width="9.42578125" style="115" hidden="1" customWidth="1" collapsed="1"/>
    <col min="35" max="35" width="11.85546875" style="115" hidden="1" customWidth="1" collapsed="1"/>
    <col min="36" max="36" width="9.140625" style="59" hidden="1" customWidth="1" collapsed="1"/>
    <col min="37" max="37" width="9.140625" style="59" customWidth="1" collapsed="1"/>
    <col min="38" max="38" width="20.5703125" style="115" customWidth="1" collapsed="1"/>
    <col min="39" max="39" width="14.7109375" style="115" customWidth="1" collapsed="1"/>
    <col min="40" max="40" width="9.42578125" style="115" hidden="1" customWidth="1" collapsed="1"/>
    <col min="41" max="41" width="11.85546875" style="115" hidden="1" customWidth="1" collapsed="1"/>
    <col min="42" max="42" width="9.140625" style="59" hidden="1" customWidth="1" collapsed="1"/>
    <col min="43" max="43" width="9.140625" style="59" customWidth="1" collapsed="1"/>
    <col min="44" max="44" width="20.5703125" style="115" customWidth="1" collapsed="1"/>
    <col min="45" max="45" width="14.7109375" style="115" customWidth="1" collapsed="1"/>
    <col min="46" max="46" width="9.42578125" style="115" hidden="1" customWidth="1" collapsed="1"/>
    <col min="47" max="47" width="11.85546875" style="115" hidden="1" customWidth="1" collapsed="1"/>
    <col min="48" max="48" width="9.140625" style="59" hidden="1" customWidth="1" collapsed="1"/>
    <col min="49" max="49" width="9.140625" style="59" customWidth="1" collapsed="1"/>
    <col min="50" max="50" width="20.5703125" style="115" customWidth="1" collapsed="1"/>
    <col min="51" max="51" width="14.7109375" style="115" customWidth="1" collapsed="1"/>
    <col min="52" max="52" width="9.42578125" style="115" hidden="1" customWidth="1" collapsed="1"/>
    <col min="53" max="53" width="11.85546875" style="115" hidden="1" customWidth="1" collapsed="1"/>
    <col min="54" max="54" width="9.140625" style="59" hidden="1" customWidth="1" collapsed="1"/>
    <col min="55" max="55" width="9.140625" style="59" customWidth="1" collapsed="1"/>
    <col min="56" max="56" width="20.5703125" style="115" customWidth="1" collapsed="1"/>
    <col min="57" max="57" width="14.7109375" style="115" customWidth="1" collapsed="1"/>
    <col min="58" max="58" width="9.42578125" style="115" hidden="1" customWidth="1" collapsed="1"/>
    <col min="59" max="59" width="11.85546875" style="115" hidden="1" customWidth="1" collapsed="1"/>
    <col min="60" max="60" width="9.140625" style="59" hidden="1" customWidth="1" collapsed="1"/>
    <col min="61" max="61" width="9.140625" style="59" customWidth="1" collapsed="1"/>
    <col min="62" max="62" width="12" style="97" bestFit="1" customWidth="1" collapsed="1"/>
    <col min="63" max="16384" width="9.140625" style="97" collapsed="1"/>
  </cols>
  <sheetData>
    <row r="1" spans="2:62" ht="18.75" x14ac:dyDescent="0.25">
      <c r="B1" s="164" t="s">
        <v>0</v>
      </c>
      <c r="C1" s="164"/>
      <c r="D1" s="164"/>
      <c r="E1" s="164"/>
      <c r="F1" s="164"/>
      <c r="G1" s="164"/>
      <c r="H1" s="164"/>
      <c r="I1" s="164"/>
      <c r="J1" s="164"/>
      <c r="K1" s="164"/>
      <c r="L1" s="164"/>
      <c r="M1" s="164"/>
      <c r="N1" s="164"/>
      <c r="O1" s="164"/>
      <c r="P1" s="164"/>
      <c r="Q1" s="164"/>
      <c r="R1" s="164"/>
      <c r="S1" s="164"/>
      <c r="T1" s="164"/>
      <c r="U1" s="164"/>
      <c r="V1" s="164"/>
      <c r="W1" s="164"/>
      <c r="X1" s="164"/>
      <c r="Y1" s="164"/>
      <c r="Z1" s="164"/>
      <c r="AA1" s="95"/>
      <c r="AB1" s="95"/>
      <c r="AC1" s="95"/>
      <c r="AD1" s="48"/>
      <c r="AE1" s="48"/>
      <c r="AF1" s="95"/>
      <c r="AG1" s="95"/>
      <c r="AH1" s="95"/>
      <c r="AI1" s="95"/>
      <c r="AJ1" s="48"/>
      <c r="AK1" s="48"/>
      <c r="AL1" s="95"/>
      <c r="AM1" s="95"/>
      <c r="AN1" s="95"/>
      <c r="AO1" s="95"/>
      <c r="AP1" s="48"/>
      <c r="AQ1" s="48"/>
      <c r="AR1" s="95"/>
      <c r="AS1" s="95"/>
      <c r="AT1" s="95"/>
      <c r="AU1" s="95"/>
      <c r="AV1" s="48"/>
      <c r="AW1" s="48"/>
      <c r="AX1" s="95"/>
      <c r="AY1" s="95"/>
      <c r="AZ1" s="95"/>
      <c r="BA1" s="95"/>
      <c r="BB1" s="48"/>
      <c r="BC1" s="48"/>
      <c r="BD1" s="95"/>
      <c r="BE1" s="95"/>
      <c r="BF1" s="95"/>
      <c r="BG1" s="95"/>
      <c r="BH1" s="48"/>
      <c r="BI1" s="49"/>
      <c r="BJ1" s="96"/>
    </row>
    <row r="2" spans="2:62" x14ac:dyDescent="0.25">
      <c r="B2" s="98" t="s">
        <v>13</v>
      </c>
      <c r="C2" s="153" t="s">
        <v>172</v>
      </c>
      <c r="D2" s="154"/>
      <c r="E2" s="154"/>
      <c r="F2" s="154"/>
      <c r="G2" s="155"/>
      <c r="H2" s="98" t="s">
        <v>12</v>
      </c>
      <c r="I2" s="156" t="s">
        <v>174</v>
      </c>
      <c r="J2" s="157"/>
      <c r="K2" s="157"/>
      <c r="L2" s="157"/>
      <c r="M2" s="157"/>
      <c r="N2" s="157"/>
      <c r="O2" s="157"/>
      <c r="P2" s="157"/>
      <c r="Q2" s="157"/>
      <c r="R2" s="157"/>
      <c r="S2" s="157"/>
      <c r="T2" s="157"/>
      <c r="U2" s="157"/>
      <c r="V2" s="157"/>
      <c r="W2" s="157"/>
      <c r="X2" s="157"/>
      <c r="Y2" s="157"/>
      <c r="Z2" s="158"/>
      <c r="AA2" s="99"/>
      <c r="AB2" s="99"/>
      <c r="AC2" s="99"/>
      <c r="AD2" s="50"/>
      <c r="AE2" s="50"/>
      <c r="AF2" s="99"/>
      <c r="AG2" s="99"/>
      <c r="AH2" s="99"/>
      <c r="AI2" s="99"/>
      <c r="AJ2" s="50"/>
      <c r="AK2" s="50"/>
      <c r="AL2" s="99"/>
      <c r="AM2" s="99"/>
      <c r="AN2" s="99"/>
      <c r="AO2" s="99"/>
      <c r="AP2" s="50"/>
      <c r="AQ2" s="50"/>
      <c r="AR2" s="99"/>
      <c r="AS2" s="99"/>
      <c r="AT2" s="99"/>
      <c r="AU2" s="99"/>
      <c r="AV2" s="50"/>
      <c r="AW2" s="50"/>
      <c r="AX2" s="99"/>
      <c r="AY2" s="99"/>
      <c r="AZ2" s="99"/>
      <c r="BA2" s="99"/>
      <c r="BB2" s="50"/>
      <c r="BC2" s="50"/>
      <c r="BD2" s="99"/>
      <c r="BE2" s="99"/>
      <c r="BF2" s="99"/>
      <c r="BG2" s="99"/>
      <c r="BH2" s="50"/>
      <c r="BI2" s="51"/>
      <c r="BJ2" s="96"/>
    </row>
    <row r="3" spans="2:62" x14ac:dyDescent="0.25">
      <c r="B3" s="98" t="s">
        <v>160</v>
      </c>
      <c r="C3" s="153" t="s">
        <v>173</v>
      </c>
      <c r="D3" s="154"/>
      <c r="E3" s="154"/>
      <c r="F3" s="154"/>
      <c r="G3" s="155"/>
      <c r="H3" s="98" t="s">
        <v>53</v>
      </c>
      <c r="I3" s="156" t="s">
        <v>175</v>
      </c>
      <c r="J3" s="157"/>
      <c r="K3" s="157"/>
      <c r="L3" s="157"/>
      <c r="M3" s="157"/>
      <c r="N3" s="157"/>
      <c r="O3" s="157"/>
      <c r="P3" s="157"/>
      <c r="Q3" s="157"/>
      <c r="R3" s="157"/>
      <c r="S3" s="157"/>
      <c r="T3" s="157"/>
      <c r="U3" s="157"/>
      <c r="V3" s="157"/>
      <c r="W3" s="157"/>
      <c r="X3" s="157"/>
      <c r="Y3" s="157"/>
      <c r="Z3" s="158"/>
      <c r="AA3" s="99"/>
      <c r="AB3" s="99"/>
      <c r="AC3" s="99"/>
      <c r="AD3" s="50"/>
      <c r="AE3" s="50"/>
      <c r="AF3" s="99"/>
      <c r="AG3" s="99"/>
      <c r="AH3" s="99"/>
      <c r="AI3" s="99"/>
      <c r="AJ3" s="50"/>
      <c r="AK3" s="50"/>
      <c r="AL3" s="99"/>
      <c r="AM3" s="99"/>
      <c r="AN3" s="99"/>
      <c r="AO3" s="99"/>
      <c r="AP3" s="50"/>
      <c r="AQ3" s="50"/>
      <c r="AR3" s="99"/>
      <c r="AS3" s="99"/>
      <c r="AT3" s="99"/>
      <c r="AU3" s="99"/>
      <c r="AV3" s="50"/>
      <c r="AW3" s="50"/>
      <c r="AX3" s="99"/>
      <c r="AY3" s="99"/>
      <c r="AZ3" s="99"/>
      <c r="BA3" s="99"/>
      <c r="BB3" s="50"/>
      <c r="BC3" s="50"/>
      <c r="BD3" s="99"/>
      <c r="BE3" s="99"/>
      <c r="BF3" s="99"/>
      <c r="BG3" s="99"/>
      <c r="BH3" s="50"/>
      <c r="BI3" s="51"/>
      <c r="BJ3" s="96"/>
    </row>
    <row r="4" spans="2:62" hidden="1" x14ac:dyDescent="0.25">
      <c r="B4" s="100"/>
      <c r="C4" s="100"/>
      <c r="D4" s="100"/>
      <c r="E4" s="100"/>
      <c r="F4" s="52"/>
      <c r="G4" s="52"/>
      <c r="H4" s="100"/>
      <c r="I4" s="100"/>
      <c r="J4" s="100"/>
      <c r="K4" s="100"/>
      <c r="L4" s="52"/>
      <c r="M4" s="52"/>
      <c r="N4" s="100"/>
      <c r="O4" s="100"/>
      <c r="P4" s="100"/>
      <c r="Q4" s="100"/>
      <c r="R4" s="52"/>
      <c r="S4" s="52"/>
      <c r="T4" s="100"/>
      <c r="U4" s="100"/>
      <c r="V4" s="100"/>
      <c r="W4" s="100"/>
      <c r="X4" s="52"/>
      <c r="Y4" s="52"/>
      <c r="Z4" s="100"/>
      <c r="AA4" s="101"/>
      <c r="AB4" s="101"/>
      <c r="AC4" s="101"/>
      <c r="AD4" s="53"/>
      <c r="AE4" s="53"/>
      <c r="AF4" s="101"/>
      <c r="AG4" s="101"/>
      <c r="AH4" s="101"/>
      <c r="AI4" s="101"/>
      <c r="AJ4" s="53"/>
      <c r="AK4" s="53"/>
      <c r="AL4" s="101"/>
      <c r="AM4" s="101"/>
      <c r="AN4" s="101"/>
      <c r="AO4" s="101"/>
      <c r="AP4" s="53"/>
      <c r="AQ4" s="53"/>
      <c r="AR4" s="101"/>
      <c r="AS4" s="101"/>
      <c r="AT4" s="101"/>
      <c r="AU4" s="101"/>
      <c r="AV4" s="53"/>
      <c r="AW4" s="53"/>
      <c r="AX4" s="101"/>
      <c r="AY4" s="101"/>
      <c r="AZ4" s="101"/>
      <c r="BA4" s="101"/>
      <c r="BB4" s="53"/>
      <c r="BC4" s="53"/>
      <c r="BD4" s="101"/>
      <c r="BE4" s="101"/>
      <c r="BF4" s="101"/>
      <c r="BG4" s="101"/>
      <c r="BH4" s="53"/>
      <c r="BI4" s="54"/>
      <c r="BJ4" s="102"/>
    </row>
    <row r="5" spans="2:62" x14ac:dyDescent="0.25">
      <c r="B5" s="100"/>
      <c r="C5" s="100"/>
      <c r="D5" s="100"/>
      <c r="E5" s="100"/>
      <c r="F5" s="52"/>
      <c r="G5" s="52"/>
      <c r="H5" s="100"/>
      <c r="I5" s="100"/>
      <c r="J5" s="100"/>
      <c r="K5" s="100"/>
      <c r="L5" s="52"/>
      <c r="M5" s="52"/>
      <c r="N5" s="100"/>
      <c r="O5" s="100"/>
      <c r="P5" s="100"/>
      <c r="Q5" s="100"/>
      <c r="R5" s="52"/>
      <c r="S5" s="52"/>
      <c r="T5" s="100"/>
      <c r="U5" s="100"/>
      <c r="V5" s="100"/>
      <c r="W5" s="100"/>
      <c r="X5" s="52"/>
      <c r="Y5" s="52"/>
      <c r="Z5" s="100"/>
      <c r="AA5" s="101"/>
      <c r="AB5" s="101"/>
      <c r="AC5" s="101"/>
      <c r="AD5" s="53"/>
      <c r="AE5" s="53"/>
      <c r="AF5" s="101"/>
      <c r="AG5" s="101"/>
      <c r="AH5" s="101"/>
      <c r="AI5" s="101"/>
      <c r="AJ5" s="53"/>
      <c r="AK5" s="53"/>
      <c r="AL5" s="101"/>
      <c r="AM5" s="101"/>
      <c r="AN5" s="101"/>
      <c r="AO5" s="101"/>
      <c r="AP5" s="53"/>
      <c r="AQ5" s="53"/>
      <c r="AR5" s="101"/>
      <c r="AS5" s="101"/>
      <c r="AT5" s="101"/>
      <c r="AU5" s="101"/>
      <c r="AV5" s="53"/>
      <c r="AW5" s="53"/>
      <c r="AX5" s="101"/>
      <c r="AY5" s="101"/>
      <c r="AZ5" s="101"/>
      <c r="BA5" s="101"/>
      <c r="BB5" s="53"/>
      <c r="BC5" s="53"/>
      <c r="BD5" s="101"/>
      <c r="BE5" s="101"/>
      <c r="BF5" s="101"/>
      <c r="BG5" s="101"/>
      <c r="BH5" s="53"/>
      <c r="BI5" s="54"/>
      <c r="BJ5" s="102"/>
    </row>
    <row r="6" spans="2:62" x14ac:dyDescent="0.25">
      <c r="B6" s="98" t="s">
        <v>116</v>
      </c>
      <c r="C6" s="160" t="s">
        <v>119</v>
      </c>
      <c r="D6" s="160"/>
      <c r="E6" s="160"/>
      <c r="F6" s="160"/>
      <c r="G6" s="160"/>
      <c r="H6" s="98" t="s">
        <v>116</v>
      </c>
      <c r="I6" s="160" t="s">
        <v>119</v>
      </c>
      <c r="J6" s="160"/>
      <c r="K6" s="160"/>
      <c r="L6" s="160"/>
      <c r="M6" s="160"/>
      <c r="N6" s="98" t="s">
        <v>116</v>
      </c>
      <c r="O6" s="160" t="s">
        <v>119</v>
      </c>
      <c r="P6" s="160"/>
      <c r="Q6" s="160"/>
      <c r="R6" s="160"/>
      <c r="S6" s="160"/>
      <c r="T6" s="98" t="s">
        <v>116</v>
      </c>
      <c r="U6" s="163"/>
      <c r="V6" s="163"/>
      <c r="W6" s="163"/>
      <c r="X6" s="163"/>
      <c r="Y6" s="163"/>
      <c r="Z6" s="98" t="s">
        <v>116</v>
      </c>
      <c r="AA6" s="163"/>
      <c r="AB6" s="163"/>
      <c r="AC6" s="163"/>
      <c r="AD6" s="163"/>
      <c r="AE6" s="163"/>
      <c r="AF6" s="98" t="s">
        <v>116</v>
      </c>
      <c r="AG6" s="163"/>
      <c r="AH6" s="163"/>
      <c r="AI6" s="163"/>
      <c r="AJ6" s="163"/>
      <c r="AK6" s="163"/>
      <c r="AL6" s="98" t="s">
        <v>116</v>
      </c>
      <c r="AM6" s="163"/>
      <c r="AN6" s="163"/>
      <c r="AO6" s="163"/>
      <c r="AP6" s="163"/>
      <c r="AQ6" s="163"/>
      <c r="AR6" s="98" t="s">
        <v>116</v>
      </c>
      <c r="AS6" s="163"/>
      <c r="AT6" s="163"/>
      <c r="AU6" s="163"/>
      <c r="AV6" s="163"/>
      <c r="AW6" s="163"/>
      <c r="AX6" s="98" t="s">
        <v>116</v>
      </c>
      <c r="AY6" s="163"/>
      <c r="AZ6" s="163"/>
      <c r="BA6" s="163"/>
      <c r="BB6" s="163"/>
      <c r="BC6" s="163"/>
      <c r="BD6" s="98" t="s">
        <v>116</v>
      </c>
      <c r="BE6" s="163"/>
      <c r="BF6" s="163"/>
      <c r="BG6" s="163"/>
      <c r="BH6" s="163"/>
      <c r="BI6" s="163"/>
      <c r="BJ6" s="96"/>
    </row>
    <row r="7" spans="2:62" x14ac:dyDescent="0.25">
      <c r="B7" s="103" t="s">
        <v>15</v>
      </c>
      <c r="C7" s="169" t="s">
        <v>176</v>
      </c>
      <c r="D7" s="169"/>
      <c r="E7" s="169"/>
      <c r="F7" s="169"/>
      <c r="G7" s="169"/>
      <c r="H7" s="103" t="s">
        <v>15</v>
      </c>
      <c r="I7" s="162" t="s">
        <v>194</v>
      </c>
      <c r="J7" s="162"/>
      <c r="K7" s="162"/>
      <c r="L7" s="162"/>
      <c r="M7" s="162"/>
      <c r="N7" s="103" t="s">
        <v>15</v>
      </c>
      <c r="O7" s="162" t="s">
        <v>274</v>
      </c>
      <c r="P7" s="162"/>
      <c r="Q7" s="162"/>
      <c r="R7" s="162"/>
      <c r="S7" s="162"/>
      <c r="T7" s="103" t="s">
        <v>15</v>
      </c>
      <c r="U7" s="161"/>
      <c r="V7" s="161"/>
      <c r="W7" s="161"/>
      <c r="X7" s="161"/>
      <c r="Y7" s="161"/>
      <c r="Z7" s="103" t="s">
        <v>15</v>
      </c>
      <c r="AA7" s="161"/>
      <c r="AB7" s="161"/>
      <c r="AC7" s="161"/>
      <c r="AD7" s="161"/>
      <c r="AE7" s="161"/>
      <c r="AF7" s="103" t="s">
        <v>15</v>
      </c>
      <c r="AG7" s="161"/>
      <c r="AH7" s="161"/>
      <c r="AI7" s="161"/>
      <c r="AJ7" s="161"/>
      <c r="AK7" s="161"/>
      <c r="AL7" s="103" t="s">
        <v>15</v>
      </c>
      <c r="AM7" s="161"/>
      <c r="AN7" s="161"/>
      <c r="AO7" s="161"/>
      <c r="AP7" s="161"/>
      <c r="AQ7" s="161"/>
      <c r="AR7" s="103" t="s">
        <v>15</v>
      </c>
      <c r="AS7" s="161"/>
      <c r="AT7" s="161"/>
      <c r="AU7" s="161"/>
      <c r="AV7" s="161"/>
      <c r="AW7" s="161"/>
      <c r="AX7" s="103" t="s">
        <v>15</v>
      </c>
      <c r="AY7" s="161"/>
      <c r="AZ7" s="161"/>
      <c r="BA7" s="161"/>
      <c r="BB7" s="161"/>
      <c r="BC7" s="161"/>
      <c r="BD7" s="103" t="s">
        <v>15</v>
      </c>
      <c r="BE7" s="165"/>
      <c r="BF7" s="166"/>
      <c r="BG7" s="166"/>
      <c r="BH7" s="166"/>
      <c r="BI7" s="167"/>
      <c r="BJ7" s="96"/>
    </row>
    <row r="8" spans="2:62" x14ac:dyDescent="0.25">
      <c r="B8" s="98" t="s">
        <v>156</v>
      </c>
      <c r="C8" s="160" t="s">
        <v>162</v>
      </c>
      <c r="D8" s="160"/>
      <c r="E8" s="160"/>
      <c r="F8" s="160"/>
      <c r="G8" s="160"/>
      <c r="H8" s="98" t="s">
        <v>156</v>
      </c>
      <c r="I8" s="160" t="s">
        <v>162</v>
      </c>
      <c r="J8" s="160"/>
      <c r="K8" s="160"/>
      <c r="L8" s="160"/>
      <c r="M8" s="160"/>
      <c r="N8" s="98" t="s">
        <v>156</v>
      </c>
      <c r="O8" s="160" t="s">
        <v>162</v>
      </c>
      <c r="P8" s="160"/>
      <c r="Q8" s="160"/>
      <c r="R8" s="160"/>
      <c r="S8" s="160"/>
      <c r="T8" s="98" t="s">
        <v>156</v>
      </c>
      <c r="U8" s="160"/>
      <c r="V8" s="160"/>
      <c r="W8" s="160"/>
      <c r="X8" s="160"/>
      <c r="Y8" s="160"/>
      <c r="Z8" s="98" t="s">
        <v>156</v>
      </c>
      <c r="AA8" s="160" t="s">
        <v>162</v>
      </c>
      <c r="AB8" s="160"/>
      <c r="AC8" s="160"/>
      <c r="AD8" s="160"/>
      <c r="AE8" s="160"/>
      <c r="AF8" s="98" t="s">
        <v>156</v>
      </c>
      <c r="AG8" s="160" t="s">
        <v>162</v>
      </c>
      <c r="AH8" s="160"/>
      <c r="AI8" s="160"/>
      <c r="AJ8" s="160"/>
      <c r="AK8" s="160"/>
      <c r="AL8" s="98" t="s">
        <v>156</v>
      </c>
      <c r="AM8" s="160" t="s">
        <v>162</v>
      </c>
      <c r="AN8" s="160"/>
      <c r="AO8" s="160"/>
      <c r="AP8" s="160"/>
      <c r="AQ8" s="160"/>
      <c r="AR8" s="98" t="s">
        <v>156</v>
      </c>
      <c r="AS8" s="160" t="s">
        <v>162</v>
      </c>
      <c r="AT8" s="160"/>
      <c r="AU8" s="160"/>
      <c r="AV8" s="160"/>
      <c r="AW8" s="160"/>
      <c r="AX8" s="98" t="s">
        <v>156</v>
      </c>
      <c r="AY8" s="160" t="s">
        <v>162</v>
      </c>
      <c r="AZ8" s="160"/>
      <c r="BA8" s="160"/>
      <c r="BB8" s="160"/>
      <c r="BC8" s="160"/>
      <c r="BD8" s="98" t="s">
        <v>156</v>
      </c>
      <c r="BE8" s="160" t="s">
        <v>162</v>
      </c>
      <c r="BF8" s="160"/>
      <c r="BG8" s="160"/>
      <c r="BH8" s="160"/>
      <c r="BI8" s="160"/>
      <c r="BJ8" s="96"/>
    </row>
    <row r="9" spans="2:62" s="105" customFormat="1" x14ac:dyDescent="0.25">
      <c r="B9" s="98" t="s">
        <v>16</v>
      </c>
      <c r="C9" s="170">
        <v>806</v>
      </c>
      <c r="D9" s="170"/>
      <c r="E9" s="170"/>
      <c r="F9" s="170"/>
      <c r="G9" s="170"/>
      <c r="H9" s="98" t="s">
        <v>16</v>
      </c>
      <c r="I9" s="159">
        <v>756</v>
      </c>
      <c r="J9" s="159"/>
      <c r="K9" s="159"/>
      <c r="L9" s="159"/>
      <c r="M9" s="159"/>
      <c r="N9" s="98" t="s">
        <v>16</v>
      </c>
      <c r="O9" s="159">
        <v>873</v>
      </c>
      <c r="P9" s="159"/>
      <c r="Q9" s="159"/>
      <c r="R9" s="159"/>
      <c r="S9" s="159"/>
      <c r="T9" s="98" t="s">
        <v>16</v>
      </c>
      <c r="U9" s="159"/>
      <c r="V9" s="159"/>
      <c r="W9" s="159"/>
      <c r="X9" s="159"/>
      <c r="Y9" s="159"/>
      <c r="Z9" s="98" t="s">
        <v>16</v>
      </c>
      <c r="AA9" s="159"/>
      <c r="AB9" s="159"/>
      <c r="AC9" s="159"/>
      <c r="AD9" s="159"/>
      <c r="AE9" s="159"/>
      <c r="AF9" s="98" t="s">
        <v>16</v>
      </c>
      <c r="AG9" s="159"/>
      <c r="AH9" s="159"/>
      <c r="AI9" s="159"/>
      <c r="AJ9" s="159"/>
      <c r="AK9" s="159"/>
      <c r="AL9" s="98" t="s">
        <v>16</v>
      </c>
      <c r="AM9" s="159"/>
      <c r="AN9" s="159"/>
      <c r="AO9" s="159"/>
      <c r="AP9" s="159"/>
      <c r="AQ9" s="159"/>
      <c r="AR9" s="98" t="s">
        <v>16</v>
      </c>
      <c r="AS9" s="159"/>
      <c r="AT9" s="159"/>
      <c r="AU9" s="159"/>
      <c r="AV9" s="159"/>
      <c r="AW9" s="159"/>
      <c r="AX9" s="98" t="s">
        <v>16</v>
      </c>
      <c r="AY9" s="159"/>
      <c r="AZ9" s="159"/>
      <c r="BA9" s="159"/>
      <c r="BB9" s="159"/>
      <c r="BC9" s="159"/>
      <c r="BD9" s="98" t="s">
        <v>16</v>
      </c>
      <c r="BE9" s="159"/>
      <c r="BF9" s="159"/>
      <c r="BG9" s="159"/>
      <c r="BH9" s="159"/>
      <c r="BI9" s="159"/>
      <c r="BJ9" s="104"/>
    </row>
    <row r="10" spans="2:62" s="105" customFormat="1" x14ac:dyDescent="0.25">
      <c r="B10" s="98" t="str">
        <f>IF(C6&lt;&gt;"SW Agile","Productivity (CP/PH)","Productivity (SP/PH)")</f>
        <v>Productivity (SP/PH)</v>
      </c>
      <c r="C10" s="159">
        <v>0.14000000000000001</v>
      </c>
      <c r="D10" s="159"/>
      <c r="E10" s="159"/>
      <c r="F10" s="159"/>
      <c r="G10" s="159"/>
      <c r="H10" s="98" t="str">
        <f>IF(I6&lt;&gt;"SW Agile","Productivity (CP/PH)","Productivity (SP/PH)")</f>
        <v>Productivity (SP/PH)</v>
      </c>
      <c r="I10" s="159">
        <v>0.14000000000000001</v>
      </c>
      <c r="J10" s="159"/>
      <c r="K10" s="159"/>
      <c r="L10" s="159"/>
      <c r="M10" s="159"/>
      <c r="N10" s="98" t="str">
        <f>IF(O6&lt;&gt;"SW Agile","Productivity (CP/PH)","Productivity (SP/PH)")</f>
        <v>Productivity (SP/PH)</v>
      </c>
      <c r="O10" s="159">
        <v>0.14000000000000001</v>
      </c>
      <c r="P10" s="159"/>
      <c r="Q10" s="159"/>
      <c r="R10" s="159"/>
      <c r="S10" s="159"/>
      <c r="T10" s="98" t="str">
        <f>IF(U6&lt;&gt;"SW Agile","Productivity (CP/PH)","Productivity (SP/PH)")</f>
        <v>Productivity (CP/PH)</v>
      </c>
      <c r="U10" s="159"/>
      <c r="V10" s="159"/>
      <c r="W10" s="159"/>
      <c r="X10" s="159"/>
      <c r="Y10" s="159"/>
      <c r="Z10" s="98" t="str">
        <f>IF(AA6&lt;&gt;"SW Agile","Productivity (CP/PH)","Productivity (SP/PH)")</f>
        <v>Productivity (CP/PH)</v>
      </c>
      <c r="AA10" s="159"/>
      <c r="AB10" s="159"/>
      <c r="AC10" s="159"/>
      <c r="AD10" s="159"/>
      <c r="AE10" s="159"/>
      <c r="AF10" s="98" t="str">
        <f>IF(AG6&lt;&gt;"SW Agile","Productivity (CP/PH)","Productivity (SP/PH)")</f>
        <v>Productivity (CP/PH)</v>
      </c>
      <c r="AG10" s="159"/>
      <c r="AH10" s="159"/>
      <c r="AI10" s="159"/>
      <c r="AJ10" s="159"/>
      <c r="AK10" s="159"/>
      <c r="AL10" s="98" t="str">
        <f>IF(AM6&lt;&gt;"SW Agile","Productivity (CP/PH)","Productivity (SP/PH)")</f>
        <v>Productivity (CP/PH)</v>
      </c>
      <c r="AM10" s="159"/>
      <c r="AN10" s="159"/>
      <c r="AO10" s="159"/>
      <c r="AP10" s="159"/>
      <c r="AQ10" s="159"/>
      <c r="AR10" s="98" t="str">
        <f>IF(AS6&lt;&gt;"SW Agile","Productivity (CP/PH)","Productivity (SP/PH)")</f>
        <v>Productivity (CP/PH)</v>
      </c>
      <c r="AS10" s="159"/>
      <c r="AT10" s="159"/>
      <c r="AU10" s="159"/>
      <c r="AV10" s="159"/>
      <c r="AW10" s="159"/>
      <c r="AX10" s="98" t="str">
        <f>IF(AY6&lt;&gt;"SW Agile","Productivity (CP/PH)","Productivity (SP/PH)")</f>
        <v>Productivity (CP/PH)</v>
      </c>
      <c r="AY10" s="159"/>
      <c r="AZ10" s="159"/>
      <c r="BA10" s="159"/>
      <c r="BB10" s="159"/>
      <c r="BC10" s="159"/>
      <c r="BD10" s="98" t="str">
        <f>IF(BE6&lt;&gt;"SW Agile","Productivity (CP/PH)","Productivity (SP/PH)")</f>
        <v>Productivity (CP/PH)</v>
      </c>
      <c r="BE10" s="159"/>
      <c r="BF10" s="159"/>
      <c r="BG10" s="159"/>
      <c r="BH10" s="159"/>
      <c r="BI10" s="159"/>
      <c r="BJ10" s="104"/>
    </row>
    <row r="11" spans="2:62" ht="15.75" customHeight="1" x14ac:dyDescent="0.25">
      <c r="B11" s="168" t="s">
        <v>157</v>
      </c>
      <c r="C11" s="55">
        <f>SUM(C15:C100)</f>
        <v>1.0000000000000002</v>
      </c>
      <c r="D11" s="106"/>
      <c r="E11" s="106"/>
      <c r="F11" s="56"/>
      <c r="G11" s="57">
        <f>SUM(G15:G100)</f>
        <v>5757.1428571428569</v>
      </c>
      <c r="H11" s="168" t="s">
        <v>157</v>
      </c>
      <c r="I11" s="55">
        <f>SUM(I15:I100)</f>
        <v>1</v>
      </c>
      <c r="J11" s="106"/>
      <c r="K11" s="106"/>
      <c r="L11" s="56"/>
      <c r="M11" s="57">
        <f>SUM(M15:M100)</f>
        <v>5399.9999999999991</v>
      </c>
      <c r="N11" s="168" t="s">
        <v>157</v>
      </c>
      <c r="O11" s="55">
        <f>SUM(O15:O100)</f>
        <v>1</v>
      </c>
      <c r="P11" s="106"/>
      <c r="Q11" s="106"/>
      <c r="R11" s="56"/>
      <c r="S11" s="57">
        <f>SUM(S15:S100)</f>
        <v>6235.7142857142853</v>
      </c>
      <c r="T11" s="168" t="s">
        <v>157</v>
      </c>
      <c r="U11" s="55">
        <f>SUM(U15:U100)</f>
        <v>0</v>
      </c>
      <c r="V11" s="106"/>
      <c r="W11" s="106"/>
      <c r="X11" s="56"/>
      <c r="Y11" s="57">
        <f>SUM(Y15:Y100)</f>
        <v>0</v>
      </c>
      <c r="Z11" s="168" t="s">
        <v>157</v>
      </c>
      <c r="AA11" s="55">
        <f>SUM(AA15:AA100)</f>
        <v>0</v>
      </c>
      <c r="AB11" s="106"/>
      <c r="AC11" s="106"/>
      <c r="AD11" s="56"/>
      <c r="AE11" s="57">
        <f>SUM(AE15:AE100)</f>
        <v>0</v>
      </c>
      <c r="AF11" s="168" t="s">
        <v>157</v>
      </c>
      <c r="AG11" s="55">
        <f>SUM(AG15:AG100)</f>
        <v>0</v>
      </c>
      <c r="AH11" s="106"/>
      <c r="AI11" s="106"/>
      <c r="AJ11" s="56"/>
      <c r="AK11" s="57">
        <f>SUM(AK15:AK100)</f>
        <v>0</v>
      </c>
      <c r="AL11" s="168" t="s">
        <v>157</v>
      </c>
      <c r="AM11" s="55">
        <f>SUM(AM15:AM100)</f>
        <v>0</v>
      </c>
      <c r="AN11" s="106"/>
      <c r="AO11" s="106"/>
      <c r="AP11" s="56"/>
      <c r="AQ11" s="57">
        <f>SUM(AQ15:AQ100)</f>
        <v>0</v>
      </c>
      <c r="AR11" s="168" t="s">
        <v>157</v>
      </c>
      <c r="AS11" s="55">
        <f>SUM(AS15:AS100)</f>
        <v>0</v>
      </c>
      <c r="AT11" s="106"/>
      <c r="AU11" s="106"/>
      <c r="AV11" s="56"/>
      <c r="AW11" s="57">
        <f>SUM(AW15:AW100)</f>
        <v>0</v>
      </c>
      <c r="AX11" s="168" t="s">
        <v>157</v>
      </c>
      <c r="AY11" s="55">
        <f>SUM(AY15:AY100)</f>
        <v>0</v>
      </c>
      <c r="AZ11" s="106"/>
      <c r="BA11" s="106"/>
      <c r="BB11" s="56"/>
      <c r="BC11" s="57">
        <f>SUM(BC15:BC100)</f>
        <v>0</v>
      </c>
      <c r="BD11" s="168" t="s">
        <v>157</v>
      </c>
      <c r="BE11" s="55">
        <f>SUM(BE15:BE100)</f>
        <v>0</v>
      </c>
      <c r="BF11" s="106"/>
      <c r="BG11" s="106"/>
      <c r="BH11" s="56"/>
      <c r="BI11" s="57">
        <f>SUM(BI15:BI100)</f>
        <v>0</v>
      </c>
    </row>
    <row r="12" spans="2:62" ht="47.25" customHeight="1" x14ac:dyDescent="0.25">
      <c r="B12" s="168"/>
      <c r="C12" s="107" t="s">
        <v>46</v>
      </c>
      <c r="D12" s="107" t="str">
        <f>IF(C6&lt;&gt;"SW Agile","No. of units (CP)","No. of units (SP)")</f>
        <v>No. of units (SP)</v>
      </c>
      <c r="E12" s="107" t="str">
        <f>IF(C6&lt;&gt;"SW Agile","Productivity (CP/PH)","Productivity (SP/PH)")</f>
        <v>Productivity (SP/PH)</v>
      </c>
      <c r="F12" s="62" t="s">
        <v>44</v>
      </c>
      <c r="G12" s="62" t="s">
        <v>45</v>
      </c>
      <c r="H12" s="168"/>
      <c r="I12" s="107" t="s">
        <v>46</v>
      </c>
      <c r="J12" s="107" t="str">
        <f>IF(I6&lt;&gt;"SW Agile","No. of units (CP)","No. of units (SP)")</f>
        <v>No. of units (SP)</v>
      </c>
      <c r="K12" s="107" t="str">
        <f>IF(I6&lt;&gt;"SW Agile","Productivity (CP/PH)","Productivity (SP/PH)")</f>
        <v>Productivity (SP/PH)</v>
      </c>
      <c r="L12" s="62" t="s">
        <v>44</v>
      </c>
      <c r="M12" s="62" t="s">
        <v>45</v>
      </c>
      <c r="N12" s="168"/>
      <c r="O12" s="107" t="s">
        <v>46</v>
      </c>
      <c r="P12" s="107" t="str">
        <f>IF(O6&lt;&gt;"SW Agile","No. of units (CP)","No. of units (SP)")</f>
        <v>No. of units (SP)</v>
      </c>
      <c r="Q12" s="107" t="str">
        <f>IF(O6&lt;&gt;"SW Agile","Productivity (CP/PH)","Productivity (SP/PH)")</f>
        <v>Productivity (SP/PH)</v>
      </c>
      <c r="R12" s="62" t="s">
        <v>44</v>
      </c>
      <c r="S12" s="62" t="s">
        <v>45</v>
      </c>
      <c r="T12" s="168"/>
      <c r="U12" s="107" t="s">
        <v>46</v>
      </c>
      <c r="V12" s="107" t="str">
        <f>IF(U6&lt;&gt;"SW Agile","No. of units (CP)","No. of units (SP)")</f>
        <v>No. of units (CP)</v>
      </c>
      <c r="W12" s="107" t="str">
        <f>IF(U6&lt;&gt;"SW Agile","Productivity (CP/PH)","Productivity (SP/PH)")</f>
        <v>Productivity (CP/PH)</v>
      </c>
      <c r="X12" s="62" t="s">
        <v>44</v>
      </c>
      <c r="Y12" s="62" t="s">
        <v>45</v>
      </c>
      <c r="Z12" s="168"/>
      <c r="AA12" s="107" t="s">
        <v>46</v>
      </c>
      <c r="AB12" s="107" t="str">
        <f>IF(AA6&lt;&gt;"SW Agile","No. of units (CP)","No. of units (SP)")</f>
        <v>No. of units (CP)</v>
      </c>
      <c r="AC12" s="107" t="str">
        <f>IF(AA6&lt;&gt;"SW Agile","Productivity (CP/PH)","Productivity (SP/PH)")</f>
        <v>Productivity (CP/PH)</v>
      </c>
      <c r="AD12" s="62" t="s">
        <v>44</v>
      </c>
      <c r="AE12" s="62" t="s">
        <v>45</v>
      </c>
      <c r="AF12" s="168"/>
      <c r="AG12" s="107" t="s">
        <v>46</v>
      </c>
      <c r="AH12" s="107" t="str">
        <f>IF(AG6&lt;&gt;"SW Agile","No. of units (CP)","No. of units (SP)")</f>
        <v>No. of units (CP)</v>
      </c>
      <c r="AI12" s="107" t="str">
        <f>IF(AG6&lt;&gt;"SW Agile","Productivity (CP/PH)","Productivity (SP/PH)")</f>
        <v>Productivity (CP/PH)</v>
      </c>
      <c r="AJ12" s="62" t="s">
        <v>44</v>
      </c>
      <c r="AK12" s="62" t="s">
        <v>45</v>
      </c>
      <c r="AL12" s="168"/>
      <c r="AM12" s="107" t="s">
        <v>46</v>
      </c>
      <c r="AN12" s="107" t="str">
        <f>IF(AM6&lt;&gt;"SW Agile","No. of units (CP)","No. of units (SP)")</f>
        <v>No. of units (CP)</v>
      </c>
      <c r="AO12" s="107" t="str">
        <f>IF(AM6&lt;&gt;"SW Agile","Productivity (CP/PH)","Productivity (SP/PH)")</f>
        <v>Productivity (CP/PH)</v>
      </c>
      <c r="AP12" s="62" t="s">
        <v>44</v>
      </c>
      <c r="AQ12" s="62" t="s">
        <v>45</v>
      </c>
      <c r="AR12" s="168"/>
      <c r="AS12" s="107" t="s">
        <v>46</v>
      </c>
      <c r="AT12" s="107" t="str">
        <f>IF(AS6&lt;&gt;"SW Agile","No. of units (CP)","No. of units (SP)")</f>
        <v>No. of units (CP)</v>
      </c>
      <c r="AU12" s="107" t="str">
        <f>IF(AS6&lt;&gt;"SW Agile","Productivity (CP/PH)","Productivity (SP/PH)")</f>
        <v>Productivity (CP/PH)</v>
      </c>
      <c r="AV12" s="62" t="s">
        <v>44</v>
      </c>
      <c r="AW12" s="62" t="s">
        <v>45</v>
      </c>
      <c r="AX12" s="168"/>
      <c r="AY12" s="107" t="s">
        <v>46</v>
      </c>
      <c r="AZ12" s="107" t="str">
        <f>IF(AY6&lt;&gt;"SW Agile","No. of units (CP)","No. of units (SP)")</f>
        <v>No. of units (CP)</v>
      </c>
      <c r="BA12" s="107" t="str">
        <f>IF(AY6&lt;&gt;"SW Agile","Productivity (CP/PH)","Productivity (SP/PH)")</f>
        <v>Productivity (CP/PH)</v>
      </c>
      <c r="BB12" s="62" t="s">
        <v>44</v>
      </c>
      <c r="BC12" s="62" t="s">
        <v>45</v>
      </c>
      <c r="BD12" s="168"/>
      <c r="BE12" s="107" t="s">
        <v>46</v>
      </c>
      <c r="BF12" s="107" t="str">
        <f>IF(BE6&lt;&gt;"SW Agile","No. of units (CP)","No. of units (SP)")</f>
        <v>No. of units (CP)</v>
      </c>
      <c r="BG12" s="107" t="str">
        <f>IF(BE6&lt;&gt;"SW Agile","Productivity (CP/PH)","Productivity (SP/PH)")</f>
        <v>Productivity (CP/PH)</v>
      </c>
      <c r="BH12" s="62" t="s">
        <v>44</v>
      </c>
      <c r="BI12" s="62" t="s">
        <v>45</v>
      </c>
    </row>
    <row r="13" spans="2:62" x14ac:dyDescent="0.25">
      <c r="B13" s="98" t="str">
        <f>IF(C6&lt;&gt;"SW Agile","Project Management","Sprint Management")</f>
        <v>Sprint Management</v>
      </c>
      <c r="C13" s="106"/>
      <c r="D13" s="106"/>
      <c r="E13" s="106"/>
      <c r="F13" s="56"/>
      <c r="G13" s="56"/>
      <c r="H13" s="98" t="str">
        <f>IF(I6&lt;&gt;"SW Agile","Project Management","Sprint Management")</f>
        <v>Sprint Management</v>
      </c>
      <c r="I13" s="106"/>
      <c r="J13" s="106"/>
      <c r="K13" s="106"/>
      <c r="L13" s="56"/>
      <c r="M13" s="56"/>
      <c r="N13" s="98" t="str">
        <f>IF(O6&lt;&gt;"SW Agile","Project Management","Sprint Management")</f>
        <v>Sprint Management</v>
      </c>
      <c r="O13" s="106"/>
      <c r="P13" s="106"/>
      <c r="Q13" s="106"/>
      <c r="R13" s="56"/>
      <c r="S13" s="56"/>
      <c r="T13" s="98" t="str">
        <f>IF(U6&lt;&gt;"SW Agile","Project Management","Sprint Management")</f>
        <v>Project Management</v>
      </c>
      <c r="U13" s="106"/>
      <c r="V13" s="106"/>
      <c r="W13" s="106"/>
      <c r="X13" s="56"/>
      <c r="Y13" s="56"/>
      <c r="Z13" s="98" t="str">
        <f>IF(AA6&lt;&gt;"SW Agile","Project Management","Sprint Management")</f>
        <v>Project Management</v>
      </c>
      <c r="AA13" s="106"/>
      <c r="AB13" s="106"/>
      <c r="AC13" s="106"/>
      <c r="AD13" s="56"/>
      <c r="AE13" s="56"/>
      <c r="AF13" s="98" t="str">
        <f>IF(AG6&lt;&gt;"SW Agile","Project Management","Sprint Management")</f>
        <v>Project Management</v>
      </c>
      <c r="AG13" s="106"/>
      <c r="AH13" s="106"/>
      <c r="AI13" s="106"/>
      <c r="AJ13" s="56"/>
      <c r="AK13" s="56"/>
      <c r="AL13" s="98" t="str">
        <f>IF(AM6&lt;&gt;"SW Agile","Project Management","Sprint Management")</f>
        <v>Project Management</v>
      </c>
      <c r="AM13" s="106"/>
      <c r="AN13" s="106"/>
      <c r="AO13" s="106"/>
      <c r="AP13" s="56"/>
      <c r="AQ13" s="56"/>
      <c r="AR13" s="98" t="str">
        <f>IF(AS6&lt;&gt;"SW Agile","Project Management","Sprint Management")</f>
        <v>Project Management</v>
      </c>
      <c r="AS13" s="106"/>
      <c r="AT13" s="106"/>
      <c r="AU13" s="106"/>
      <c r="AV13" s="56"/>
      <c r="AW13" s="56"/>
      <c r="AX13" s="98" t="str">
        <f>IF(AY6&lt;&gt;"SW Agile","Project Management","Sprint Management")</f>
        <v>Project Management</v>
      </c>
      <c r="AY13" s="106"/>
      <c r="AZ13" s="106"/>
      <c r="BA13" s="106"/>
      <c r="BB13" s="56"/>
      <c r="BC13" s="56"/>
      <c r="BD13" s="98" t="str">
        <f>IF(BE6&lt;&gt;"SW Agile","Project Management","Sprint Management")</f>
        <v>Project Management</v>
      </c>
      <c r="BE13" s="106"/>
      <c r="BF13" s="106"/>
      <c r="BG13" s="106"/>
      <c r="BH13" s="56"/>
      <c r="BI13" s="56"/>
    </row>
    <row r="14" spans="2:62" x14ac:dyDescent="0.25">
      <c r="B14" s="98" t="str">
        <f>IF(C6&lt;&gt;"SW Agile","Project Support","Sprint Support")</f>
        <v>Sprint Support</v>
      </c>
      <c r="C14" s="106"/>
      <c r="D14" s="106"/>
      <c r="E14" s="106"/>
      <c r="F14" s="56"/>
      <c r="G14" s="56"/>
      <c r="H14" s="98" t="str">
        <f>IF(I6&lt;&gt;"SW Agile","Project Support","Sprint Support")</f>
        <v>Sprint Support</v>
      </c>
      <c r="I14" s="106"/>
      <c r="J14" s="106"/>
      <c r="K14" s="106"/>
      <c r="L14" s="56"/>
      <c r="M14" s="56"/>
      <c r="N14" s="98" t="str">
        <f>IF(O6&lt;&gt;"SW Agile","Project Support","Sprint Support")</f>
        <v>Sprint Support</v>
      </c>
      <c r="O14" s="106"/>
      <c r="P14" s="106"/>
      <c r="Q14" s="106"/>
      <c r="R14" s="56"/>
      <c r="S14" s="56"/>
      <c r="T14" s="98" t="str">
        <f>IF(U6&lt;&gt;"SW Agile","Project Support","Sprint Support")</f>
        <v>Project Support</v>
      </c>
      <c r="U14" s="106"/>
      <c r="V14" s="106"/>
      <c r="W14" s="106"/>
      <c r="X14" s="56"/>
      <c r="Y14" s="56"/>
      <c r="Z14" s="98" t="str">
        <f>IF(AA6&lt;&gt;"SW Agile","Project Support","Sprint Support")</f>
        <v>Project Support</v>
      </c>
      <c r="AA14" s="106"/>
      <c r="AB14" s="106"/>
      <c r="AC14" s="106"/>
      <c r="AD14" s="56"/>
      <c r="AE14" s="56"/>
      <c r="AF14" s="98" t="str">
        <f>IF(AG6&lt;&gt;"SW Agile","Project Support","Sprint Support")</f>
        <v>Project Support</v>
      </c>
      <c r="AG14" s="106"/>
      <c r="AH14" s="106"/>
      <c r="AI14" s="106"/>
      <c r="AJ14" s="56"/>
      <c r="AK14" s="56"/>
      <c r="AL14" s="98" t="str">
        <f>IF(AM6&lt;&gt;"SW Agile","Project Support","Sprint Support")</f>
        <v>Project Support</v>
      </c>
      <c r="AM14" s="106"/>
      <c r="AN14" s="106"/>
      <c r="AO14" s="106"/>
      <c r="AP14" s="56"/>
      <c r="AQ14" s="56"/>
      <c r="AR14" s="98" t="str">
        <f>IF(AS6&lt;&gt;"SW Agile","Project Support","Sprint Support")</f>
        <v>Project Support</v>
      </c>
      <c r="AS14" s="106"/>
      <c r="AT14" s="106"/>
      <c r="AU14" s="106"/>
      <c r="AV14" s="56"/>
      <c r="AW14" s="56"/>
      <c r="AX14" s="98" t="str">
        <f>IF(AY6&lt;&gt;"SW Agile","Project Support","Sprint Support")</f>
        <v>Project Support</v>
      </c>
      <c r="AY14" s="106"/>
      <c r="AZ14" s="106"/>
      <c r="BA14" s="106"/>
      <c r="BB14" s="56"/>
      <c r="BC14" s="56"/>
      <c r="BD14" s="98" t="str">
        <f>IF(BE6&lt;&gt;"SW Agile","Project Support","Sprint Support")</f>
        <v>Project Support</v>
      </c>
      <c r="BE14" s="106"/>
      <c r="BF14" s="106"/>
      <c r="BG14" s="106"/>
      <c r="BH14" s="56"/>
      <c r="BI14" s="56"/>
    </row>
    <row r="15" spans="2:62" x14ac:dyDescent="0.25">
      <c r="B15" s="108" t="s">
        <v>138</v>
      </c>
      <c r="C15" s="109">
        <v>0.4</v>
      </c>
      <c r="D15" s="110"/>
      <c r="E15" s="110"/>
      <c r="F15" s="57">
        <f>IF($C$8="Phase based",IF(C15="","",$C$9*C15),IF(D15="","",D15))</f>
        <v>322.40000000000003</v>
      </c>
      <c r="G15" s="57">
        <f>IF(C$8="Phase based",IF(C15="","",(C$9/C$10)*C15),IF(D15="","",(D15/E15)))</f>
        <v>2302.8571428571427</v>
      </c>
      <c r="H15" s="108" t="s">
        <v>138</v>
      </c>
      <c r="I15" s="109">
        <v>0.52</v>
      </c>
      <c r="J15" s="112"/>
      <c r="K15" s="112"/>
      <c r="L15" s="57">
        <f>IF($I$8="Phase based",IF(I15="","",$I$9*I15),IF(J15="","",J15))</f>
        <v>393.12</v>
      </c>
      <c r="M15" s="57">
        <f>IF($I$8="Phase based",IF(I15="","",($I$9/$I$10)*I15),IF(J15="","",(J15/K15)))</f>
        <v>2807.9999999999995</v>
      </c>
      <c r="N15" s="108" t="s">
        <v>138</v>
      </c>
      <c r="O15" s="109">
        <v>0.52</v>
      </c>
      <c r="P15" s="112"/>
      <c r="Q15" s="112"/>
      <c r="R15" s="57">
        <f>IF($O$8="Phase based",IF(O15="","",$O$9*O15),IF(P15="","",P15))</f>
        <v>453.96000000000004</v>
      </c>
      <c r="S15" s="57">
        <f>IF(O$8="Phase based",IF(O15="","",(O$9/O$10)*O15),IF(P15="","",(P15/Q15)))</f>
        <v>3242.5714285714284</v>
      </c>
      <c r="T15" s="108"/>
      <c r="U15" s="111"/>
      <c r="V15" s="112"/>
      <c r="W15" s="112"/>
      <c r="X15" s="57" t="str">
        <f>IF($U$8="Phase based",IF(U15="","",$U$9*U15),IF(V15="","",V15))</f>
        <v/>
      </c>
      <c r="Y15" s="57" t="str">
        <f>IF(U$8="Phase based",IF(U15="","",(U$9/U$10)*U15),IF(V15="","",(V15/W15)))</f>
        <v/>
      </c>
      <c r="Z15" s="108"/>
      <c r="AA15" s="111"/>
      <c r="AB15" s="112"/>
      <c r="AC15" s="112"/>
      <c r="AD15" s="57" t="str">
        <f>IF($AA$8="Phase based",IF(AA15="","",$AA$9*AA15),IF(AB15="","",AB15))</f>
        <v/>
      </c>
      <c r="AE15" s="57" t="str">
        <f>IF(AA$8="Phase based",IF(AA15="","",(AA$9/AA$10)*AA15),IF(AB15="","",(AB15/AC15)))</f>
        <v/>
      </c>
      <c r="AF15" s="108"/>
      <c r="AG15" s="111"/>
      <c r="AH15" s="112"/>
      <c r="AI15" s="112"/>
      <c r="AJ15" s="57" t="str">
        <f>IF($AG$8="Phase based",IF(AG15="","",$AG$9*AG15),IF(AH15="","",AH15))</f>
        <v/>
      </c>
      <c r="AK15" s="57" t="str">
        <f>IF(AG$8="Phase based",IF(AG15="","",(AG$9/AG$10)*AG15),IF(AH15="","",(AH15/AI15)))</f>
        <v/>
      </c>
      <c r="AL15" s="108"/>
      <c r="AM15" s="111"/>
      <c r="AN15" s="112"/>
      <c r="AO15" s="112"/>
      <c r="AP15" s="57" t="str">
        <f>IF($AM$8="Phase based",IF(AM15="","",$AM$9*AM15),IF(AN15="","",AN15))</f>
        <v/>
      </c>
      <c r="AQ15" s="57" t="str">
        <f>IF(AM$8="Phase based",IF(AM15="","",(AM$9/AM$10)*AM15),IF(AN15="","",(AN15/AO15)))</f>
        <v/>
      </c>
      <c r="AR15" s="108"/>
      <c r="AS15" s="111"/>
      <c r="AT15" s="112"/>
      <c r="AU15" s="112"/>
      <c r="AV15" s="57" t="str">
        <f>IF($AS$8="Phase based",IF(AS15="","",$AS$9*AS15),IF(AT15="","",AT15))</f>
        <v/>
      </c>
      <c r="AW15" s="57" t="str">
        <f>IF(AS$8="Phase based",IF(AS15="","",(AS$9/AS$10)*AS15),IF(AT15="","",(AT15/AU15)))</f>
        <v/>
      </c>
      <c r="AX15" s="108"/>
      <c r="AY15" s="111"/>
      <c r="AZ15" s="112"/>
      <c r="BA15" s="112"/>
      <c r="BB15" s="57" t="str">
        <f>IF($AY$8="Phase based",IF(AY15="","",$AY$9*AY15),IF(AZ15="","",AZ15))</f>
        <v/>
      </c>
      <c r="BC15" s="57" t="str">
        <f>IF(AY$8="Phase based",IF(AY15="","",(AY$9/AY$10)*AY15),IF(AZ15="","",(AZ15/BA15)))</f>
        <v/>
      </c>
      <c r="BD15" s="108"/>
      <c r="BE15" s="111"/>
      <c r="BF15" s="112"/>
      <c r="BG15" s="112"/>
      <c r="BH15" s="57" t="str">
        <f>IF($BE$8="Phase based",IF(BE15="","",$BE$9*BE15),IF(BF15="","",BF15))</f>
        <v/>
      </c>
      <c r="BI15" s="57" t="str">
        <f>IF(BE$8="Phase based",IF(BE15="","",(BE$9/BE$10)*BE15),IF(BF15="","",(BF15/BG15)))</f>
        <v/>
      </c>
    </row>
    <row r="16" spans="2:62" x14ac:dyDescent="0.25">
      <c r="B16" s="108" t="s">
        <v>51</v>
      </c>
      <c r="C16" s="109">
        <v>0.05</v>
      </c>
      <c r="D16" s="110"/>
      <c r="E16" s="110"/>
      <c r="F16" s="57">
        <f t="shared" ref="F16:F50" si="0">IF($C$8="Phase based",IF(C16="","",$C$9*C16),IF(D16="","",D16))</f>
        <v>40.300000000000004</v>
      </c>
      <c r="G16" s="57">
        <f t="shared" ref="G16:G79" si="1">IF(C$8="Phase based",IF(C16="","",(C$9/C$10)*C16),IF(D16="","",(D16/E16)))</f>
        <v>287.85714285714283</v>
      </c>
      <c r="H16" s="108" t="s">
        <v>51</v>
      </c>
      <c r="I16" s="109">
        <v>0.05</v>
      </c>
      <c r="J16" s="112"/>
      <c r="K16" s="112"/>
      <c r="L16" s="57">
        <f t="shared" ref="L16:L50" si="2">IF($I$8="Phase based",IF(I16="","",$I$9*I16),IF(J16="","",J16))</f>
        <v>37.800000000000004</v>
      </c>
      <c r="M16" s="57">
        <f t="shared" ref="M16:M50" si="3">IF($I$8="Phase based",IF(I16="","",($I$9/$I$10)*I16),IF(J16="","",(J16/K16)))</f>
        <v>269.99999999999994</v>
      </c>
      <c r="N16" s="108" t="s">
        <v>51</v>
      </c>
      <c r="O16" s="109">
        <v>0.05</v>
      </c>
      <c r="P16" s="112"/>
      <c r="Q16" s="112"/>
      <c r="R16" s="57">
        <f t="shared" ref="R16:R50" si="4">IF($O$8="Phase based",IF(O16="","",$O$9*O16),IF(P16="","",P16))</f>
        <v>43.650000000000006</v>
      </c>
      <c r="S16" s="57">
        <f t="shared" ref="S16:S50" si="5">IF(O$8="Phase based",IF(O16="","",(O$9/O$10)*O16),IF(P16="","",(P16/Q16)))</f>
        <v>311.78571428571428</v>
      </c>
      <c r="T16" s="108"/>
      <c r="U16" s="111"/>
      <c r="V16" s="112"/>
      <c r="W16" s="112"/>
      <c r="X16" s="57" t="str">
        <f t="shared" ref="X16:X50" si="6">IF($U$8="Phase based",IF(U16="","",$U$9*U16),IF(V16="","",V16))</f>
        <v/>
      </c>
      <c r="Y16" s="57" t="str">
        <f t="shared" ref="Y16:Y50" si="7">IF(U$8="Phase based",IF(U16="","",(U$9/U$10)*U16),IF(V16="","",(V16/W16)))</f>
        <v/>
      </c>
      <c r="Z16" s="108"/>
      <c r="AA16" s="111"/>
      <c r="AB16" s="112"/>
      <c r="AC16" s="112"/>
      <c r="AD16" s="57" t="str">
        <f t="shared" ref="AD16:AD50" si="8">IF($AA$8="Phase based",IF(AA16="","",$AA$9*AA16),IF(AB16="","",AB16))</f>
        <v/>
      </c>
      <c r="AE16" s="57" t="str">
        <f t="shared" ref="AE16:AE50" si="9">IF(AA$8="Phase based",IF(AA16="","",(AA$9/AA$10)*AA16),IF(AB16="","",(AB16/AC16)))</f>
        <v/>
      </c>
      <c r="AF16" s="108"/>
      <c r="AG16" s="111"/>
      <c r="AH16" s="112"/>
      <c r="AI16" s="112"/>
      <c r="AJ16" s="57" t="str">
        <f t="shared" ref="AJ16:AJ50" si="10">IF($AG$8="Phase based",IF(AG16="","",$AG$9*AG16),IF(AH16="","",AH16))</f>
        <v/>
      </c>
      <c r="AK16" s="57" t="str">
        <f t="shared" ref="AK16:AK50" si="11">IF(AG$8="Phase based",IF(AG16="","",(AG$9/AG$10)*AG16),IF(AH16="","",(AH16/AI16)))</f>
        <v/>
      </c>
      <c r="AL16" s="108"/>
      <c r="AM16" s="111"/>
      <c r="AN16" s="112"/>
      <c r="AO16" s="112"/>
      <c r="AP16" s="57" t="str">
        <f t="shared" ref="AP16:AP50" si="12">IF($AM$8="Phase based",IF(AM16="","",$AM$9*AM16),IF(AN16="","",AN16))</f>
        <v/>
      </c>
      <c r="AQ16" s="57" t="str">
        <f t="shared" ref="AQ16:AQ50" si="13">IF(AM$8="Phase based",IF(AM16="","",(AM$9/AM$10)*AM16),IF(AN16="","",(AN16/AO16)))</f>
        <v/>
      </c>
      <c r="AR16" s="108"/>
      <c r="AS16" s="111"/>
      <c r="AT16" s="112"/>
      <c r="AU16" s="112"/>
      <c r="AV16" s="57" t="str">
        <f t="shared" ref="AV16:AV50" si="14">IF($AS$8="Phase based",IF(AS16="","",$AS$9*AS16),IF(AT16="","",AT16))</f>
        <v/>
      </c>
      <c r="AW16" s="57" t="str">
        <f t="shared" ref="AW16:AW50" si="15">IF(AS$8="Phase based",IF(AS16="","",(AS$9/AS$10)*AS16),IF(AT16="","",(AT16/AU16)))</f>
        <v/>
      </c>
      <c r="AX16" s="108"/>
      <c r="AY16" s="111"/>
      <c r="AZ16" s="112"/>
      <c r="BA16" s="112"/>
      <c r="BB16" s="57" t="str">
        <f t="shared" ref="BB16:BB50" si="16">IF($AY$8="Phase based",IF(AY16="","",$AY$9*AY16),IF(AZ16="","",AZ16))</f>
        <v/>
      </c>
      <c r="BC16" s="57" t="str">
        <f t="shared" ref="BC16:BC50" si="17">IF(AY$8="Phase based",IF(AY16="","",(AY$9/AY$10)*AY16),IF(AZ16="","",(AZ16/BA16)))</f>
        <v/>
      </c>
      <c r="BD16" s="108"/>
      <c r="BE16" s="111"/>
      <c r="BF16" s="112"/>
      <c r="BG16" s="112"/>
      <c r="BH16" s="57" t="str">
        <f t="shared" ref="BH16:BH50" si="18">IF($BE$8="Phase based",IF(BE16="","",$BE$9*BE16),IF(BF16="","",BF16))</f>
        <v/>
      </c>
      <c r="BI16" s="57" t="str">
        <f t="shared" ref="BI16:BI50" si="19">IF(BE$8="Phase based",IF(BE16="","",(BE$9/BE$10)*BE16),IF(BF16="","",(BF16/BG16)))</f>
        <v/>
      </c>
    </row>
    <row r="17" spans="2:62" x14ac:dyDescent="0.25">
      <c r="B17" s="108" t="s">
        <v>139</v>
      </c>
      <c r="C17" s="109">
        <v>0.02</v>
      </c>
      <c r="D17" s="110"/>
      <c r="E17" s="110"/>
      <c r="F17" s="57">
        <f t="shared" si="0"/>
        <v>16.12</v>
      </c>
      <c r="G17" s="57">
        <f t="shared" si="1"/>
        <v>115.14285714285714</v>
      </c>
      <c r="H17" s="108" t="s">
        <v>139</v>
      </c>
      <c r="I17" s="109">
        <v>0.02</v>
      </c>
      <c r="J17" s="112"/>
      <c r="K17" s="112"/>
      <c r="L17" s="57">
        <f t="shared" si="2"/>
        <v>15.120000000000001</v>
      </c>
      <c r="M17" s="57">
        <f t="shared" si="3"/>
        <v>107.99999999999999</v>
      </c>
      <c r="N17" s="108" t="s">
        <v>139</v>
      </c>
      <c r="O17" s="109">
        <v>0.02</v>
      </c>
      <c r="P17" s="112"/>
      <c r="Q17" s="112"/>
      <c r="R17" s="57">
        <f t="shared" si="4"/>
        <v>17.46</v>
      </c>
      <c r="S17" s="57">
        <f t="shared" si="5"/>
        <v>124.71428571428571</v>
      </c>
      <c r="T17" s="108"/>
      <c r="U17" s="111"/>
      <c r="V17" s="112"/>
      <c r="W17" s="112"/>
      <c r="X17" s="57" t="str">
        <f t="shared" si="6"/>
        <v/>
      </c>
      <c r="Y17" s="57" t="str">
        <f t="shared" si="7"/>
        <v/>
      </c>
      <c r="Z17" s="108"/>
      <c r="AA17" s="111"/>
      <c r="AB17" s="112"/>
      <c r="AC17" s="112"/>
      <c r="AD17" s="57" t="str">
        <f t="shared" si="8"/>
        <v/>
      </c>
      <c r="AE17" s="57" t="str">
        <f t="shared" si="9"/>
        <v/>
      </c>
      <c r="AF17" s="108"/>
      <c r="AG17" s="111"/>
      <c r="AH17" s="112"/>
      <c r="AI17" s="112"/>
      <c r="AJ17" s="57" t="str">
        <f t="shared" si="10"/>
        <v/>
      </c>
      <c r="AK17" s="57" t="str">
        <f t="shared" si="11"/>
        <v/>
      </c>
      <c r="AL17" s="108"/>
      <c r="AM17" s="111"/>
      <c r="AN17" s="112"/>
      <c r="AO17" s="112"/>
      <c r="AP17" s="57" t="str">
        <f t="shared" si="12"/>
        <v/>
      </c>
      <c r="AQ17" s="57" t="str">
        <f t="shared" si="13"/>
        <v/>
      </c>
      <c r="AR17" s="108"/>
      <c r="AS17" s="111"/>
      <c r="AT17" s="112"/>
      <c r="AU17" s="112"/>
      <c r="AV17" s="57" t="str">
        <f t="shared" si="14"/>
        <v/>
      </c>
      <c r="AW17" s="57" t="str">
        <f t="shared" si="15"/>
        <v/>
      </c>
      <c r="AX17" s="108"/>
      <c r="AY17" s="111"/>
      <c r="AZ17" s="112"/>
      <c r="BA17" s="112"/>
      <c r="BB17" s="57" t="str">
        <f t="shared" si="16"/>
        <v/>
      </c>
      <c r="BC17" s="57" t="str">
        <f t="shared" si="17"/>
        <v/>
      </c>
      <c r="BD17" s="108"/>
      <c r="BE17" s="111"/>
      <c r="BF17" s="112"/>
      <c r="BG17" s="112"/>
      <c r="BH17" s="57" t="str">
        <f t="shared" si="18"/>
        <v/>
      </c>
      <c r="BI17" s="57" t="str">
        <f t="shared" si="19"/>
        <v/>
      </c>
      <c r="BJ17" s="113"/>
    </row>
    <row r="18" spans="2:62" x14ac:dyDescent="0.25">
      <c r="B18" s="108" t="s">
        <v>140</v>
      </c>
      <c r="C18" s="109">
        <v>0.1</v>
      </c>
      <c r="D18" s="110"/>
      <c r="E18" s="110"/>
      <c r="F18" s="57">
        <f t="shared" si="0"/>
        <v>80.600000000000009</v>
      </c>
      <c r="G18" s="57">
        <f t="shared" si="1"/>
        <v>575.71428571428567</v>
      </c>
      <c r="H18" s="108" t="s">
        <v>140</v>
      </c>
      <c r="I18" s="109">
        <v>0.1</v>
      </c>
      <c r="J18" s="112"/>
      <c r="K18" s="112"/>
      <c r="L18" s="57">
        <f t="shared" si="2"/>
        <v>75.600000000000009</v>
      </c>
      <c r="M18" s="57">
        <f t="shared" si="3"/>
        <v>539.99999999999989</v>
      </c>
      <c r="N18" s="108" t="s">
        <v>140</v>
      </c>
      <c r="O18" s="109">
        <v>0.1</v>
      </c>
      <c r="P18" s="112"/>
      <c r="Q18" s="112"/>
      <c r="R18" s="57">
        <f t="shared" si="4"/>
        <v>87.300000000000011</v>
      </c>
      <c r="S18" s="57">
        <f t="shared" si="5"/>
        <v>623.57142857142856</v>
      </c>
      <c r="T18" s="108"/>
      <c r="U18" s="111"/>
      <c r="V18" s="112"/>
      <c r="W18" s="112"/>
      <c r="X18" s="57" t="str">
        <f t="shared" si="6"/>
        <v/>
      </c>
      <c r="Y18" s="57" t="str">
        <f t="shared" si="7"/>
        <v/>
      </c>
      <c r="Z18" s="108"/>
      <c r="AA18" s="111"/>
      <c r="AB18" s="112"/>
      <c r="AC18" s="112"/>
      <c r="AD18" s="57" t="str">
        <f t="shared" si="8"/>
        <v/>
      </c>
      <c r="AE18" s="57" t="str">
        <f t="shared" si="9"/>
        <v/>
      </c>
      <c r="AF18" s="108"/>
      <c r="AG18" s="111"/>
      <c r="AH18" s="112"/>
      <c r="AI18" s="112"/>
      <c r="AJ18" s="57" t="str">
        <f t="shared" si="10"/>
        <v/>
      </c>
      <c r="AK18" s="57" t="str">
        <f t="shared" si="11"/>
        <v/>
      </c>
      <c r="AL18" s="108"/>
      <c r="AM18" s="111"/>
      <c r="AN18" s="112"/>
      <c r="AO18" s="112"/>
      <c r="AP18" s="57" t="str">
        <f t="shared" si="12"/>
        <v/>
      </c>
      <c r="AQ18" s="57" t="str">
        <f t="shared" si="13"/>
        <v/>
      </c>
      <c r="AR18" s="108"/>
      <c r="AS18" s="111"/>
      <c r="AT18" s="112"/>
      <c r="AU18" s="112"/>
      <c r="AV18" s="57" t="str">
        <f t="shared" si="14"/>
        <v/>
      </c>
      <c r="AW18" s="57" t="str">
        <f t="shared" si="15"/>
        <v/>
      </c>
      <c r="AX18" s="108"/>
      <c r="AY18" s="111"/>
      <c r="AZ18" s="112"/>
      <c r="BA18" s="112"/>
      <c r="BB18" s="57" t="str">
        <f t="shared" si="16"/>
        <v/>
      </c>
      <c r="BC18" s="57" t="str">
        <f t="shared" si="17"/>
        <v/>
      </c>
      <c r="BD18" s="108"/>
      <c r="BE18" s="111"/>
      <c r="BF18" s="112"/>
      <c r="BG18" s="112"/>
      <c r="BH18" s="57" t="str">
        <f t="shared" si="18"/>
        <v/>
      </c>
      <c r="BI18" s="57" t="str">
        <f t="shared" si="19"/>
        <v/>
      </c>
      <c r="BJ18" s="113"/>
    </row>
    <row r="19" spans="2:62" x14ac:dyDescent="0.25">
      <c r="B19" s="108" t="s">
        <v>141</v>
      </c>
      <c r="C19" s="109">
        <v>0</v>
      </c>
      <c r="D19" s="110"/>
      <c r="E19" s="110"/>
      <c r="F19" s="57">
        <f t="shared" si="0"/>
        <v>0</v>
      </c>
      <c r="G19" s="57">
        <f t="shared" si="1"/>
        <v>0</v>
      </c>
      <c r="H19" s="108" t="s">
        <v>141</v>
      </c>
      <c r="I19" s="109">
        <v>0</v>
      </c>
      <c r="J19" s="112"/>
      <c r="K19" s="112"/>
      <c r="L19" s="57">
        <f t="shared" si="2"/>
        <v>0</v>
      </c>
      <c r="M19" s="57">
        <f t="shared" si="3"/>
        <v>0</v>
      </c>
      <c r="N19" s="108" t="s">
        <v>141</v>
      </c>
      <c r="O19" s="109">
        <v>0</v>
      </c>
      <c r="P19" s="112"/>
      <c r="Q19" s="112"/>
      <c r="R19" s="57">
        <f t="shared" si="4"/>
        <v>0</v>
      </c>
      <c r="S19" s="57">
        <f t="shared" si="5"/>
        <v>0</v>
      </c>
      <c r="T19" s="108"/>
      <c r="U19" s="111"/>
      <c r="V19" s="112"/>
      <c r="W19" s="112"/>
      <c r="X19" s="57" t="str">
        <f t="shared" si="6"/>
        <v/>
      </c>
      <c r="Y19" s="57" t="str">
        <f t="shared" si="7"/>
        <v/>
      </c>
      <c r="Z19" s="108"/>
      <c r="AA19" s="111"/>
      <c r="AB19" s="112"/>
      <c r="AC19" s="112"/>
      <c r="AD19" s="57" t="str">
        <f t="shared" si="8"/>
        <v/>
      </c>
      <c r="AE19" s="57" t="str">
        <f t="shared" si="9"/>
        <v/>
      </c>
      <c r="AF19" s="108"/>
      <c r="AG19" s="111"/>
      <c r="AH19" s="112"/>
      <c r="AI19" s="112"/>
      <c r="AJ19" s="57" t="str">
        <f t="shared" si="10"/>
        <v/>
      </c>
      <c r="AK19" s="57" t="str">
        <f t="shared" si="11"/>
        <v/>
      </c>
      <c r="AL19" s="108"/>
      <c r="AM19" s="111"/>
      <c r="AN19" s="112"/>
      <c r="AO19" s="112"/>
      <c r="AP19" s="57" t="str">
        <f t="shared" si="12"/>
        <v/>
      </c>
      <c r="AQ19" s="57" t="str">
        <f t="shared" si="13"/>
        <v/>
      </c>
      <c r="AR19" s="108"/>
      <c r="AS19" s="111"/>
      <c r="AT19" s="112"/>
      <c r="AU19" s="112"/>
      <c r="AV19" s="57" t="str">
        <f t="shared" si="14"/>
        <v/>
      </c>
      <c r="AW19" s="57" t="str">
        <f t="shared" si="15"/>
        <v/>
      </c>
      <c r="AX19" s="108"/>
      <c r="AY19" s="111"/>
      <c r="AZ19" s="112"/>
      <c r="BA19" s="112"/>
      <c r="BB19" s="57" t="str">
        <f t="shared" si="16"/>
        <v/>
      </c>
      <c r="BC19" s="57" t="str">
        <f t="shared" si="17"/>
        <v/>
      </c>
      <c r="BD19" s="108"/>
      <c r="BE19" s="111"/>
      <c r="BF19" s="112"/>
      <c r="BG19" s="112"/>
      <c r="BH19" s="57" t="str">
        <f t="shared" si="18"/>
        <v/>
      </c>
      <c r="BI19" s="57" t="str">
        <f t="shared" si="19"/>
        <v/>
      </c>
      <c r="BJ19" s="113"/>
    </row>
    <row r="20" spans="2:62" x14ac:dyDescent="0.25">
      <c r="B20" s="108" t="s">
        <v>143</v>
      </c>
      <c r="C20" s="109">
        <v>0.08</v>
      </c>
      <c r="D20" s="110"/>
      <c r="E20" s="110"/>
      <c r="F20" s="57">
        <f t="shared" si="0"/>
        <v>64.48</v>
      </c>
      <c r="G20" s="57">
        <f t="shared" si="1"/>
        <v>460.57142857142856</v>
      </c>
      <c r="H20" s="108" t="s">
        <v>143</v>
      </c>
      <c r="I20" s="109">
        <v>0.12</v>
      </c>
      <c r="J20" s="114"/>
      <c r="K20" s="114"/>
      <c r="L20" s="57">
        <f t="shared" si="2"/>
        <v>90.72</v>
      </c>
      <c r="M20" s="57">
        <f t="shared" si="3"/>
        <v>647.99999999999989</v>
      </c>
      <c r="N20" s="108" t="s">
        <v>143</v>
      </c>
      <c r="O20" s="109">
        <v>0.12</v>
      </c>
      <c r="P20" s="114"/>
      <c r="Q20" s="114"/>
      <c r="R20" s="57">
        <f t="shared" si="4"/>
        <v>104.75999999999999</v>
      </c>
      <c r="S20" s="57">
        <f t="shared" si="5"/>
        <v>748.28571428571422</v>
      </c>
      <c r="T20" s="114"/>
      <c r="U20" s="114"/>
      <c r="V20" s="114"/>
      <c r="W20" s="114"/>
      <c r="X20" s="57" t="str">
        <f t="shared" si="6"/>
        <v/>
      </c>
      <c r="Y20" s="57" t="str">
        <f t="shared" si="7"/>
        <v/>
      </c>
      <c r="Z20" s="114"/>
      <c r="AA20" s="114"/>
      <c r="AB20" s="114"/>
      <c r="AC20" s="114"/>
      <c r="AD20" s="57" t="str">
        <f t="shared" si="8"/>
        <v/>
      </c>
      <c r="AE20" s="57" t="str">
        <f t="shared" si="9"/>
        <v/>
      </c>
      <c r="AF20" s="114"/>
      <c r="AG20" s="114"/>
      <c r="AH20" s="114"/>
      <c r="AI20" s="114"/>
      <c r="AJ20" s="57" t="str">
        <f t="shared" si="10"/>
        <v/>
      </c>
      <c r="AK20" s="57" t="str">
        <f t="shared" si="11"/>
        <v/>
      </c>
      <c r="AL20" s="114"/>
      <c r="AM20" s="114"/>
      <c r="AN20" s="114"/>
      <c r="AO20" s="114"/>
      <c r="AP20" s="57" t="str">
        <f t="shared" si="12"/>
        <v/>
      </c>
      <c r="AQ20" s="57" t="str">
        <f t="shared" si="13"/>
        <v/>
      </c>
      <c r="AR20" s="114"/>
      <c r="AS20" s="114"/>
      <c r="AT20" s="114"/>
      <c r="AU20" s="114"/>
      <c r="AV20" s="57" t="str">
        <f t="shared" si="14"/>
        <v/>
      </c>
      <c r="AW20" s="57" t="str">
        <f t="shared" si="15"/>
        <v/>
      </c>
      <c r="AX20" s="114"/>
      <c r="AY20" s="114"/>
      <c r="AZ20" s="114"/>
      <c r="BA20" s="114"/>
      <c r="BB20" s="57" t="str">
        <f t="shared" si="16"/>
        <v/>
      </c>
      <c r="BC20" s="57" t="str">
        <f t="shared" si="17"/>
        <v/>
      </c>
      <c r="BD20" s="114"/>
      <c r="BE20" s="114"/>
      <c r="BF20" s="114"/>
      <c r="BG20" s="114"/>
      <c r="BH20" s="57" t="str">
        <f t="shared" si="18"/>
        <v/>
      </c>
      <c r="BI20" s="57" t="str">
        <f t="shared" si="19"/>
        <v/>
      </c>
    </row>
    <row r="21" spans="2:62" x14ac:dyDescent="0.25">
      <c r="B21" s="108" t="s">
        <v>142</v>
      </c>
      <c r="C21" s="109">
        <v>0</v>
      </c>
      <c r="D21" s="110"/>
      <c r="E21" s="110"/>
      <c r="F21" s="57">
        <f t="shared" si="0"/>
        <v>0</v>
      </c>
      <c r="G21" s="57">
        <f t="shared" si="1"/>
        <v>0</v>
      </c>
      <c r="H21" s="108" t="s">
        <v>142</v>
      </c>
      <c r="I21" s="109">
        <v>0.01</v>
      </c>
      <c r="J21" s="114"/>
      <c r="K21" s="114"/>
      <c r="L21" s="57">
        <f t="shared" si="2"/>
        <v>7.5600000000000005</v>
      </c>
      <c r="M21" s="57">
        <f t="shared" si="3"/>
        <v>53.999999999999993</v>
      </c>
      <c r="N21" s="108" t="s">
        <v>142</v>
      </c>
      <c r="O21" s="109">
        <v>0.01</v>
      </c>
      <c r="P21" s="114"/>
      <c r="Q21" s="114"/>
      <c r="R21" s="57">
        <f t="shared" si="4"/>
        <v>8.73</v>
      </c>
      <c r="S21" s="57">
        <f t="shared" si="5"/>
        <v>62.357142857142854</v>
      </c>
      <c r="T21" s="114"/>
      <c r="U21" s="114"/>
      <c r="V21" s="114"/>
      <c r="W21" s="114"/>
      <c r="X21" s="57" t="str">
        <f t="shared" si="6"/>
        <v/>
      </c>
      <c r="Y21" s="57" t="str">
        <f t="shared" si="7"/>
        <v/>
      </c>
      <c r="Z21" s="114"/>
      <c r="AA21" s="114"/>
      <c r="AB21" s="114"/>
      <c r="AC21" s="114"/>
      <c r="AD21" s="57" t="str">
        <f t="shared" si="8"/>
        <v/>
      </c>
      <c r="AE21" s="57" t="str">
        <f t="shared" si="9"/>
        <v/>
      </c>
      <c r="AF21" s="114"/>
      <c r="AG21" s="114"/>
      <c r="AH21" s="114"/>
      <c r="AI21" s="114"/>
      <c r="AJ21" s="57" t="str">
        <f t="shared" si="10"/>
        <v/>
      </c>
      <c r="AK21" s="57" t="str">
        <f t="shared" si="11"/>
        <v/>
      </c>
      <c r="AL21" s="114"/>
      <c r="AM21" s="114"/>
      <c r="AN21" s="114"/>
      <c r="AO21" s="114"/>
      <c r="AP21" s="57" t="str">
        <f t="shared" si="12"/>
        <v/>
      </c>
      <c r="AQ21" s="57" t="str">
        <f t="shared" si="13"/>
        <v/>
      </c>
      <c r="AR21" s="114"/>
      <c r="AS21" s="114"/>
      <c r="AT21" s="114"/>
      <c r="AU21" s="114"/>
      <c r="AV21" s="57" t="str">
        <f t="shared" si="14"/>
        <v/>
      </c>
      <c r="AW21" s="57" t="str">
        <f t="shared" si="15"/>
        <v/>
      </c>
      <c r="AX21" s="114"/>
      <c r="AY21" s="114"/>
      <c r="AZ21" s="114"/>
      <c r="BA21" s="114"/>
      <c r="BB21" s="57" t="str">
        <f t="shared" si="16"/>
        <v/>
      </c>
      <c r="BC21" s="57" t="str">
        <f t="shared" si="17"/>
        <v/>
      </c>
      <c r="BD21" s="114"/>
      <c r="BE21" s="114"/>
      <c r="BF21" s="114"/>
      <c r="BG21" s="114"/>
      <c r="BH21" s="57" t="str">
        <f t="shared" si="18"/>
        <v/>
      </c>
      <c r="BI21" s="57" t="str">
        <f t="shared" si="19"/>
        <v/>
      </c>
    </row>
    <row r="22" spans="2:62" x14ac:dyDescent="0.25">
      <c r="B22" s="108" t="s">
        <v>144</v>
      </c>
      <c r="C22" s="109">
        <v>0.05</v>
      </c>
      <c r="D22" s="110"/>
      <c r="E22" s="110"/>
      <c r="F22" s="57">
        <f t="shared" si="0"/>
        <v>40.300000000000004</v>
      </c>
      <c r="G22" s="57">
        <f t="shared" si="1"/>
        <v>287.85714285714283</v>
      </c>
      <c r="H22" s="108" t="s">
        <v>144</v>
      </c>
      <c r="I22" s="109">
        <v>0.03</v>
      </c>
      <c r="J22" s="114"/>
      <c r="K22" s="114"/>
      <c r="L22" s="57">
        <f t="shared" si="2"/>
        <v>22.68</v>
      </c>
      <c r="M22" s="57">
        <f t="shared" si="3"/>
        <v>161.99999999999997</v>
      </c>
      <c r="N22" s="108" t="s">
        <v>144</v>
      </c>
      <c r="O22" s="109">
        <v>0.03</v>
      </c>
      <c r="P22" s="114"/>
      <c r="Q22" s="114"/>
      <c r="R22" s="57">
        <f t="shared" si="4"/>
        <v>26.189999999999998</v>
      </c>
      <c r="S22" s="57">
        <f t="shared" si="5"/>
        <v>187.07142857142856</v>
      </c>
      <c r="T22" s="114"/>
      <c r="U22" s="114"/>
      <c r="V22" s="114"/>
      <c r="W22" s="114"/>
      <c r="X22" s="57" t="str">
        <f t="shared" si="6"/>
        <v/>
      </c>
      <c r="Y22" s="57" t="str">
        <f t="shared" si="7"/>
        <v/>
      </c>
      <c r="Z22" s="114"/>
      <c r="AA22" s="114"/>
      <c r="AB22" s="114"/>
      <c r="AC22" s="114"/>
      <c r="AD22" s="57" t="str">
        <f t="shared" si="8"/>
        <v/>
      </c>
      <c r="AE22" s="57" t="str">
        <f t="shared" si="9"/>
        <v/>
      </c>
      <c r="AF22" s="114"/>
      <c r="AG22" s="114"/>
      <c r="AH22" s="114"/>
      <c r="AI22" s="114"/>
      <c r="AJ22" s="57" t="str">
        <f t="shared" si="10"/>
        <v/>
      </c>
      <c r="AK22" s="57" t="str">
        <f t="shared" si="11"/>
        <v/>
      </c>
      <c r="AL22" s="114"/>
      <c r="AM22" s="114"/>
      <c r="AN22" s="114"/>
      <c r="AO22" s="114"/>
      <c r="AP22" s="57" t="str">
        <f t="shared" si="12"/>
        <v/>
      </c>
      <c r="AQ22" s="57" t="str">
        <f t="shared" si="13"/>
        <v/>
      </c>
      <c r="AR22" s="114"/>
      <c r="AS22" s="114"/>
      <c r="AT22" s="114"/>
      <c r="AU22" s="114"/>
      <c r="AV22" s="57" t="str">
        <f t="shared" si="14"/>
        <v/>
      </c>
      <c r="AW22" s="57" t="str">
        <f t="shared" si="15"/>
        <v/>
      </c>
      <c r="AX22" s="114"/>
      <c r="AY22" s="114"/>
      <c r="AZ22" s="114"/>
      <c r="BA22" s="114"/>
      <c r="BB22" s="57" t="str">
        <f t="shared" si="16"/>
        <v/>
      </c>
      <c r="BC22" s="57" t="str">
        <f t="shared" si="17"/>
        <v/>
      </c>
      <c r="BD22" s="114"/>
      <c r="BE22" s="114"/>
      <c r="BF22" s="114"/>
      <c r="BG22" s="114"/>
      <c r="BH22" s="57" t="str">
        <f t="shared" si="18"/>
        <v/>
      </c>
      <c r="BI22" s="57" t="str">
        <f t="shared" si="19"/>
        <v/>
      </c>
    </row>
    <row r="23" spans="2:62" x14ac:dyDescent="0.25">
      <c r="B23" s="108" t="s">
        <v>145</v>
      </c>
      <c r="C23" s="109">
        <v>0.15</v>
      </c>
      <c r="D23" s="110"/>
      <c r="E23" s="110"/>
      <c r="F23" s="57">
        <f t="shared" si="0"/>
        <v>120.89999999999999</v>
      </c>
      <c r="G23" s="57">
        <f t="shared" si="1"/>
        <v>863.57142857142856</v>
      </c>
      <c r="H23" s="108" t="s">
        <v>145</v>
      </c>
      <c r="I23" s="109">
        <v>0.15</v>
      </c>
      <c r="J23" s="114"/>
      <c r="K23" s="114"/>
      <c r="L23" s="57">
        <f t="shared" si="2"/>
        <v>113.39999999999999</v>
      </c>
      <c r="M23" s="57">
        <f t="shared" si="3"/>
        <v>809.99999999999989</v>
      </c>
      <c r="N23" s="108" t="s">
        <v>145</v>
      </c>
      <c r="O23" s="109">
        <v>0.15</v>
      </c>
      <c r="P23" s="114"/>
      <c r="Q23" s="114"/>
      <c r="R23" s="57">
        <f t="shared" si="4"/>
        <v>130.94999999999999</v>
      </c>
      <c r="S23" s="57">
        <f t="shared" si="5"/>
        <v>935.35714285714278</v>
      </c>
      <c r="T23" s="114"/>
      <c r="U23" s="114"/>
      <c r="V23" s="114"/>
      <c r="W23" s="114"/>
      <c r="X23" s="57" t="str">
        <f t="shared" si="6"/>
        <v/>
      </c>
      <c r="Y23" s="57" t="str">
        <f t="shared" si="7"/>
        <v/>
      </c>
      <c r="Z23" s="114"/>
      <c r="AA23" s="114"/>
      <c r="AB23" s="114"/>
      <c r="AC23" s="114"/>
      <c r="AD23" s="57" t="str">
        <f t="shared" si="8"/>
        <v/>
      </c>
      <c r="AE23" s="57" t="str">
        <f t="shared" si="9"/>
        <v/>
      </c>
      <c r="AF23" s="114"/>
      <c r="AG23" s="114"/>
      <c r="AH23" s="114"/>
      <c r="AI23" s="114"/>
      <c r="AJ23" s="57" t="str">
        <f t="shared" si="10"/>
        <v/>
      </c>
      <c r="AK23" s="57" t="str">
        <f t="shared" si="11"/>
        <v/>
      </c>
      <c r="AL23" s="114"/>
      <c r="AM23" s="114"/>
      <c r="AN23" s="114"/>
      <c r="AO23" s="114"/>
      <c r="AP23" s="57" t="str">
        <f t="shared" si="12"/>
        <v/>
      </c>
      <c r="AQ23" s="57" t="str">
        <f t="shared" si="13"/>
        <v/>
      </c>
      <c r="AR23" s="114"/>
      <c r="AS23" s="114"/>
      <c r="AT23" s="114"/>
      <c r="AU23" s="114"/>
      <c r="AV23" s="57" t="str">
        <f t="shared" si="14"/>
        <v/>
      </c>
      <c r="AW23" s="57" t="str">
        <f t="shared" si="15"/>
        <v/>
      </c>
      <c r="AX23" s="114"/>
      <c r="AY23" s="114"/>
      <c r="AZ23" s="114"/>
      <c r="BA23" s="114"/>
      <c r="BB23" s="57" t="str">
        <f t="shared" si="16"/>
        <v/>
      </c>
      <c r="BC23" s="57" t="str">
        <f t="shared" si="17"/>
        <v/>
      </c>
      <c r="BD23" s="114"/>
      <c r="BE23" s="114"/>
      <c r="BF23" s="114"/>
      <c r="BG23" s="114"/>
      <c r="BH23" s="57" t="str">
        <f t="shared" si="18"/>
        <v/>
      </c>
      <c r="BI23" s="57" t="str">
        <f t="shared" si="19"/>
        <v/>
      </c>
    </row>
    <row r="24" spans="2:62" x14ac:dyDescent="0.25">
      <c r="B24" s="108" t="s">
        <v>177</v>
      </c>
      <c r="C24" s="109">
        <v>0.05</v>
      </c>
      <c r="D24" s="110"/>
      <c r="E24" s="110"/>
      <c r="F24" s="57">
        <f t="shared" si="0"/>
        <v>40.300000000000004</v>
      </c>
      <c r="G24" s="57">
        <f t="shared" si="1"/>
        <v>287.85714285714283</v>
      </c>
      <c r="H24" s="108" t="s">
        <v>177</v>
      </c>
      <c r="I24" s="109">
        <v>0</v>
      </c>
      <c r="J24" s="114"/>
      <c r="K24" s="114"/>
      <c r="L24" s="57">
        <f t="shared" si="2"/>
        <v>0</v>
      </c>
      <c r="M24" s="57">
        <f t="shared" si="3"/>
        <v>0</v>
      </c>
      <c r="N24" s="108" t="s">
        <v>177</v>
      </c>
      <c r="O24" s="109">
        <v>0</v>
      </c>
      <c r="P24" s="114"/>
      <c r="Q24" s="114"/>
      <c r="R24" s="57">
        <f t="shared" si="4"/>
        <v>0</v>
      </c>
      <c r="S24" s="57">
        <f t="shared" si="5"/>
        <v>0</v>
      </c>
      <c r="T24" s="114"/>
      <c r="U24" s="114"/>
      <c r="V24" s="114"/>
      <c r="W24" s="114"/>
      <c r="X24" s="57" t="str">
        <f t="shared" si="6"/>
        <v/>
      </c>
      <c r="Y24" s="57" t="str">
        <f t="shared" si="7"/>
        <v/>
      </c>
      <c r="Z24" s="114"/>
      <c r="AA24" s="114"/>
      <c r="AB24" s="114"/>
      <c r="AC24" s="114"/>
      <c r="AD24" s="57" t="str">
        <f t="shared" si="8"/>
        <v/>
      </c>
      <c r="AE24" s="57" t="str">
        <f t="shared" si="9"/>
        <v/>
      </c>
      <c r="AF24" s="114"/>
      <c r="AG24" s="114"/>
      <c r="AH24" s="114"/>
      <c r="AI24" s="114"/>
      <c r="AJ24" s="57" t="str">
        <f t="shared" si="10"/>
        <v/>
      </c>
      <c r="AK24" s="57" t="str">
        <f t="shared" si="11"/>
        <v/>
      </c>
      <c r="AL24" s="114"/>
      <c r="AM24" s="114"/>
      <c r="AN24" s="114"/>
      <c r="AO24" s="114"/>
      <c r="AP24" s="57" t="str">
        <f t="shared" si="12"/>
        <v/>
      </c>
      <c r="AQ24" s="57" t="str">
        <f t="shared" si="13"/>
        <v/>
      </c>
      <c r="AR24" s="114"/>
      <c r="AS24" s="114"/>
      <c r="AT24" s="114"/>
      <c r="AU24" s="114"/>
      <c r="AV24" s="57" t="str">
        <f t="shared" si="14"/>
        <v/>
      </c>
      <c r="AW24" s="57" t="str">
        <f t="shared" si="15"/>
        <v/>
      </c>
      <c r="AX24" s="114"/>
      <c r="AY24" s="114"/>
      <c r="AZ24" s="114"/>
      <c r="BA24" s="114"/>
      <c r="BB24" s="57" t="str">
        <f t="shared" si="16"/>
        <v/>
      </c>
      <c r="BC24" s="57" t="str">
        <f t="shared" si="17"/>
        <v/>
      </c>
      <c r="BD24" s="114"/>
      <c r="BE24" s="114"/>
      <c r="BF24" s="114"/>
      <c r="BG24" s="114"/>
      <c r="BH24" s="57" t="str">
        <f t="shared" si="18"/>
        <v/>
      </c>
      <c r="BI24" s="57" t="str">
        <f t="shared" si="19"/>
        <v/>
      </c>
    </row>
    <row r="25" spans="2:62" x14ac:dyDescent="0.25">
      <c r="B25" s="108" t="s">
        <v>178</v>
      </c>
      <c r="C25" s="109">
        <v>0.1</v>
      </c>
      <c r="D25" s="110"/>
      <c r="E25" s="110"/>
      <c r="F25" s="57">
        <f t="shared" si="0"/>
        <v>80.600000000000009</v>
      </c>
      <c r="G25" s="57">
        <f t="shared" si="1"/>
        <v>575.71428571428567</v>
      </c>
      <c r="H25" s="108" t="s">
        <v>178</v>
      </c>
      <c r="I25" s="109">
        <v>0</v>
      </c>
      <c r="J25" s="114"/>
      <c r="K25" s="114"/>
      <c r="L25" s="57">
        <f t="shared" si="2"/>
        <v>0</v>
      </c>
      <c r="M25" s="57">
        <f t="shared" si="3"/>
        <v>0</v>
      </c>
      <c r="N25" s="108" t="s">
        <v>178</v>
      </c>
      <c r="O25" s="109">
        <v>0</v>
      </c>
      <c r="P25" s="114"/>
      <c r="Q25" s="114"/>
      <c r="R25" s="57">
        <f t="shared" si="4"/>
        <v>0</v>
      </c>
      <c r="S25" s="57">
        <f t="shared" si="5"/>
        <v>0</v>
      </c>
      <c r="T25" s="114"/>
      <c r="U25" s="114"/>
      <c r="V25" s="114"/>
      <c r="W25" s="114"/>
      <c r="X25" s="57" t="str">
        <f t="shared" si="6"/>
        <v/>
      </c>
      <c r="Y25" s="57" t="str">
        <f t="shared" si="7"/>
        <v/>
      </c>
      <c r="Z25" s="114"/>
      <c r="AA25" s="114"/>
      <c r="AB25" s="114"/>
      <c r="AC25" s="114"/>
      <c r="AD25" s="57" t="str">
        <f t="shared" si="8"/>
        <v/>
      </c>
      <c r="AE25" s="57" t="str">
        <f t="shared" si="9"/>
        <v/>
      </c>
      <c r="AF25" s="114"/>
      <c r="AG25" s="114"/>
      <c r="AH25" s="114"/>
      <c r="AI25" s="114"/>
      <c r="AJ25" s="57" t="str">
        <f t="shared" si="10"/>
        <v/>
      </c>
      <c r="AK25" s="57" t="str">
        <f t="shared" si="11"/>
        <v/>
      </c>
      <c r="AL25" s="114"/>
      <c r="AM25" s="114"/>
      <c r="AN25" s="114"/>
      <c r="AO25" s="114"/>
      <c r="AP25" s="57" t="str">
        <f t="shared" si="12"/>
        <v/>
      </c>
      <c r="AQ25" s="57" t="str">
        <f t="shared" si="13"/>
        <v/>
      </c>
      <c r="AR25" s="114"/>
      <c r="AS25" s="114"/>
      <c r="AT25" s="114"/>
      <c r="AU25" s="114"/>
      <c r="AV25" s="57" t="str">
        <f t="shared" si="14"/>
        <v/>
      </c>
      <c r="AW25" s="57" t="str">
        <f t="shared" si="15"/>
        <v/>
      </c>
      <c r="AX25" s="114"/>
      <c r="AY25" s="114"/>
      <c r="AZ25" s="114"/>
      <c r="BA25" s="114"/>
      <c r="BB25" s="57" t="str">
        <f t="shared" si="16"/>
        <v/>
      </c>
      <c r="BC25" s="57" t="str">
        <f t="shared" si="17"/>
        <v/>
      </c>
      <c r="BD25" s="114"/>
      <c r="BE25" s="114"/>
      <c r="BF25" s="114"/>
      <c r="BG25" s="114"/>
      <c r="BH25" s="57" t="str">
        <f t="shared" si="18"/>
        <v/>
      </c>
      <c r="BI25" s="57" t="str">
        <f t="shared" si="19"/>
        <v/>
      </c>
    </row>
    <row r="26" spans="2:62" x14ac:dyDescent="0.25">
      <c r="B26" s="108"/>
      <c r="C26" s="109"/>
      <c r="D26" s="110"/>
      <c r="E26" s="110"/>
      <c r="F26" s="57" t="str">
        <f t="shared" si="0"/>
        <v/>
      </c>
      <c r="G26" s="57" t="str">
        <f t="shared" si="1"/>
        <v/>
      </c>
      <c r="H26" s="114"/>
      <c r="I26" s="114"/>
      <c r="J26" s="114"/>
      <c r="K26" s="114"/>
      <c r="L26" s="57" t="str">
        <f t="shared" si="2"/>
        <v/>
      </c>
      <c r="M26" s="57" t="str">
        <f t="shared" si="3"/>
        <v/>
      </c>
      <c r="N26" s="114"/>
      <c r="O26" s="114"/>
      <c r="P26" s="114"/>
      <c r="Q26" s="114"/>
      <c r="R26" s="57" t="str">
        <f t="shared" si="4"/>
        <v/>
      </c>
      <c r="S26" s="57" t="str">
        <f t="shared" si="5"/>
        <v/>
      </c>
      <c r="T26" s="114"/>
      <c r="U26" s="114"/>
      <c r="V26" s="114"/>
      <c r="W26" s="114"/>
      <c r="X26" s="57" t="str">
        <f t="shared" si="6"/>
        <v/>
      </c>
      <c r="Y26" s="57" t="str">
        <f t="shared" si="7"/>
        <v/>
      </c>
      <c r="Z26" s="114"/>
      <c r="AA26" s="114"/>
      <c r="AB26" s="114"/>
      <c r="AC26" s="114"/>
      <c r="AD26" s="57" t="str">
        <f t="shared" si="8"/>
        <v/>
      </c>
      <c r="AE26" s="57" t="str">
        <f t="shared" si="9"/>
        <v/>
      </c>
      <c r="AF26" s="114"/>
      <c r="AG26" s="114"/>
      <c r="AH26" s="114"/>
      <c r="AI26" s="114"/>
      <c r="AJ26" s="57" t="str">
        <f t="shared" si="10"/>
        <v/>
      </c>
      <c r="AK26" s="57" t="str">
        <f t="shared" si="11"/>
        <v/>
      </c>
      <c r="AL26" s="114"/>
      <c r="AM26" s="114"/>
      <c r="AN26" s="114"/>
      <c r="AO26" s="114"/>
      <c r="AP26" s="57" t="str">
        <f t="shared" si="12"/>
        <v/>
      </c>
      <c r="AQ26" s="57" t="str">
        <f t="shared" si="13"/>
        <v/>
      </c>
      <c r="AR26" s="114"/>
      <c r="AS26" s="114"/>
      <c r="AT26" s="114"/>
      <c r="AU26" s="114"/>
      <c r="AV26" s="57" t="str">
        <f t="shared" si="14"/>
        <v/>
      </c>
      <c r="AW26" s="57" t="str">
        <f t="shared" si="15"/>
        <v/>
      </c>
      <c r="AX26" s="114"/>
      <c r="AY26" s="114"/>
      <c r="AZ26" s="114"/>
      <c r="BA26" s="114"/>
      <c r="BB26" s="57" t="str">
        <f t="shared" si="16"/>
        <v/>
      </c>
      <c r="BC26" s="57" t="str">
        <f t="shared" si="17"/>
        <v/>
      </c>
      <c r="BD26" s="114"/>
      <c r="BE26" s="114"/>
      <c r="BF26" s="114"/>
      <c r="BG26" s="114"/>
      <c r="BH26" s="57" t="str">
        <f t="shared" si="18"/>
        <v/>
      </c>
      <c r="BI26" s="57" t="str">
        <f t="shared" si="19"/>
        <v/>
      </c>
    </row>
    <row r="27" spans="2:62" x14ac:dyDescent="0.25">
      <c r="B27" s="108"/>
      <c r="C27" s="109"/>
      <c r="D27" s="110"/>
      <c r="E27" s="110"/>
      <c r="F27" s="57" t="str">
        <f t="shared" si="0"/>
        <v/>
      </c>
      <c r="G27" s="57" t="str">
        <f t="shared" si="1"/>
        <v/>
      </c>
      <c r="H27" s="114"/>
      <c r="I27" s="114"/>
      <c r="J27" s="114"/>
      <c r="K27" s="114"/>
      <c r="L27" s="57" t="str">
        <f t="shared" si="2"/>
        <v/>
      </c>
      <c r="M27" s="57" t="str">
        <f t="shared" si="3"/>
        <v/>
      </c>
      <c r="N27" s="114"/>
      <c r="O27" s="114"/>
      <c r="P27" s="114"/>
      <c r="Q27" s="114"/>
      <c r="R27" s="57" t="str">
        <f t="shared" si="4"/>
        <v/>
      </c>
      <c r="S27" s="57" t="str">
        <f t="shared" si="5"/>
        <v/>
      </c>
      <c r="T27" s="114"/>
      <c r="U27" s="114"/>
      <c r="V27" s="114"/>
      <c r="W27" s="114"/>
      <c r="X27" s="57" t="str">
        <f t="shared" si="6"/>
        <v/>
      </c>
      <c r="Y27" s="57" t="str">
        <f t="shared" si="7"/>
        <v/>
      </c>
      <c r="Z27" s="114"/>
      <c r="AA27" s="114"/>
      <c r="AB27" s="114"/>
      <c r="AC27" s="114"/>
      <c r="AD27" s="57" t="str">
        <f t="shared" si="8"/>
        <v/>
      </c>
      <c r="AE27" s="57" t="str">
        <f t="shared" si="9"/>
        <v/>
      </c>
      <c r="AF27" s="114"/>
      <c r="AG27" s="114"/>
      <c r="AH27" s="114"/>
      <c r="AI27" s="114"/>
      <c r="AJ27" s="57" t="str">
        <f t="shared" si="10"/>
        <v/>
      </c>
      <c r="AK27" s="57" t="str">
        <f t="shared" si="11"/>
        <v/>
      </c>
      <c r="AL27" s="114"/>
      <c r="AM27" s="114"/>
      <c r="AN27" s="114"/>
      <c r="AO27" s="114"/>
      <c r="AP27" s="57" t="str">
        <f t="shared" si="12"/>
        <v/>
      </c>
      <c r="AQ27" s="57" t="str">
        <f t="shared" si="13"/>
        <v/>
      </c>
      <c r="AR27" s="114"/>
      <c r="AS27" s="114"/>
      <c r="AT27" s="114"/>
      <c r="AU27" s="114"/>
      <c r="AV27" s="57" t="str">
        <f t="shared" si="14"/>
        <v/>
      </c>
      <c r="AW27" s="57" t="str">
        <f t="shared" si="15"/>
        <v/>
      </c>
      <c r="AX27" s="114"/>
      <c r="AY27" s="114"/>
      <c r="AZ27" s="114"/>
      <c r="BA27" s="114"/>
      <c r="BB27" s="57" t="str">
        <f t="shared" si="16"/>
        <v/>
      </c>
      <c r="BC27" s="57" t="str">
        <f t="shared" si="17"/>
        <v/>
      </c>
      <c r="BD27" s="114"/>
      <c r="BE27" s="114"/>
      <c r="BF27" s="114"/>
      <c r="BG27" s="114"/>
      <c r="BH27" s="57" t="str">
        <f t="shared" si="18"/>
        <v/>
      </c>
      <c r="BI27" s="57" t="str">
        <f t="shared" si="19"/>
        <v/>
      </c>
    </row>
    <row r="28" spans="2:62" x14ac:dyDescent="0.25">
      <c r="B28" s="108"/>
      <c r="C28" s="109"/>
      <c r="D28" s="110"/>
      <c r="E28" s="110"/>
      <c r="F28" s="57" t="str">
        <f t="shared" si="0"/>
        <v/>
      </c>
      <c r="G28" s="57" t="str">
        <f t="shared" si="1"/>
        <v/>
      </c>
      <c r="H28" s="114"/>
      <c r="I28" s="114"/>
      <c r="J28" s="114"/>
      <c r="K28" s="114"/>
      <c r="L28" s="57" t="str">
        <f t="shared" si="2"/>
        <v/>
      </c>
      <c r="M28" s="57" t="str">
        <f t="shared" si="3"/>
        <v/>
      </c>
      <c r="N28" s="114"/>
      <c r="O28" s="114"/>
      <c r="P28" s="114"/>
      <c r="Q28" s="114"/>
      <c r="R28" s="57" t="str">
        <f t="shared" si="4"/>
        <v/>
      </c>
      <c r="S28" s="57" t="str">
        <f t="shared" si="5"/>
        <v/>
      </c>
      <c r="T28" s="114"/>
      <c r="U28" s="114"/>
      <c r="V28" s="114"/>
      <c r="W28" s="114"/>
      <c r="X28" s="57" t="str">
        <f t="shared" si="6"/>
        <v/>
      </c>
      <c r="Y28" s="57" t="str">
        <f t="shared" si="7"/>
        <v/>
      </c>
      <c r="Z28" s="114"/>
      <c r="AA28" s="114"/>
      <c r="AB28" s="114"/>
      <c r="AC28" s="114"/>
      <c r="AD28" s="57" t="str">
        <f t="shared" si="8"/>
        <v/>
      </c>
      <c r="AE28" s="57" t="str">
        <f t="shared" si="9"/>
        <v/>
      </c>
      <c r="AF28" s="114"/>
      <c r="AG28" s="114"/>
      <c r="AH28" s="114"/>
      <c r="AI28" s="114"/>
      <c r="AJ28" s="57" t="str">
        <f t="shared" si="10"/>
        <v/>
      </c>
      <c r="AK28" s="57" t="str">
        <f t="shared" si="11"/>
        <v/>
      </c>
      <c r="AL28" s="114"/>
      <c r="AM28" s="114"/>
      <c r="AN28" s="114"/>
      <c r="AO28" s="114"/>
      <c r="AP28" s="57" t="str">
        <f t="shared" si="12"/>
        <v/>
      </c>
      <c r="AQ28" s="57" t="str">
        <f t="shared" si="13"/>
        <v/>
      </c>
      <c r="AR28" s="114"/>
      <c r="AS28" s="114"/>
      <c r="AT28" s="114"/>
      <c r="AU28" s="114"/>
      <c r="AV28" s="57" t="str">
        <f t="shared" si="14"/>
        <v/>
      </c>
      <c r="AW28" s="57" t="str">
        <f t="shared" si="15"/>
        <v/>
      </c>
      <c r="AX28" s="114"/>
      <c r="AY28" s="114"/>
      <c r="AZ28" s="114"/>
      <c r="BA28" s="114"/>
      <c r="BB28" s="57" t="str">
        <f t="shared" si="16"/>
        <v/>
      </c>
      <c r="BC28" s="57" t="str">
        <f t="shared" si="17"/>
        <v/>
      </c>
      <c r="BD28" s="114"/>
      <c r="BE28" s="114"/>
      <c r="BF28" s="114"/>
      <c r="BG28" s="114"/>
      <c r="BH28" s="57" t="str">
        <f t="shared" si="18"/>
        <v/>
      </c>
      <c r="BI28" s="57" t="str">
        <f t="shared" si="19"/>
        <v/>
      </c>
    </row>
    <row r="29" spans="2:62" x14ac:dyDescent="0.25">
      <c r="B29" s="108"/>
      <c r="C29" s="109"/>
      <c r="D29" s="110"/>
      <c r="E29" s="110"/>
      <c r="F29" s="57" t="str">
        <f t="shared" si="0"/>
        <v/>
      </c>
      <c r="G29" s="57" t="str">
        <f t="shared" si="1"/>
        <v/>
      </c>
      <c r="H29" s="114"/>
      <c r="I29" s="114"/>
      <c r="J29" s="114"/>
      <c r="K29" s="114"/>
      <c r="L29" s="57" t="str">
        <f t="shared" si="2"/>
        <v/>
      </c>
      <c r="M29" s="57" t="str">
        <f t="shared" si="3"/>
        <v/>
      </c>
      <c r="N29" s="114"/>
      <c r="O29" s="114"/>
      <c r="P29" s="114"/>
      <c r="Q29" s="114"/>
      <c r="R29" s="57" t="str">
        <f t="shared" si="4"/>
        <v/>
      </c>
      <c r="S29" s="57" t="str">
        <f t="shared" si="5"/>
        <v/>
      </c>
      <c r="T29" s="114"/>
      <c r="U29" s="114"/>
      <c r="V29" s="114"/>
      <c r="W29" s="114"/>
      <c r="X29" s="57" t="str">
        <f t="shared" si="6"/>
        <v/>
      </c>
      <c r="Y29" s="57" t="str">
        <f t="shared" si="7"/>
        <v/>
      </c>
      <c r="Z29" s="114"/>
      <c r="AA29" s="114"/>
      <c r="AB29" s="114"/>
      <c r="AC29" s="114"/>
      <c r="AD29" s="57" t="str">
        <f t="shared" si="8"/>
        <v/>
      </c>
      <c r="AE29" s="57" t="str">
        <f t="shared" si="9"/>
        <v/>
      </c>
      <c r="AF29" s="114"/>
      <c r="AG29" s="114"/>
      <c r="AH29" s="114"/>
      <c r="AI29" s="114"/>
      <c r="AJ29" s="57" t="str">
        <f t="shared" si="10"/>
        <v/>
      </c>
      <c r="AK29" s="57" t="str">
        <f t="shared" si="11"/>
        <v/>
      </c>
      <c r="AL29" s="114"/>
      <c r="AM29" s="114"/>
      <c r="AN29" s="114"/>
      <c r="AO29" s="114"/>
      <c r="AP29" s="57" t="str">
        <f t="shared" si="12"/>
        <v/>
      </c>
      <c r="AQ29" s="57" t="str">
        <f t="shared" si="13"/>
        <v/>
      </c>
      <c r="AR29" s="114"/>
      <c r="AS29" s="114"/>
      <c r="AT29" s="114"/>
      <c r="AU29" s="114"/>
      <c r="AV29" s="57" t="str">
        <f t="shared" si="14"/>
        <v/>
      </c>
      <c r="AW29" s="57" t="str">
        <f t="shared" si="15"/>
        <v/>
      </c>
      <c r="AX29" s="114"/>
      <c r="AY29" s="114"/>
      <c r="AZ29" s="114"/>
      <c r="BA29" s="114"/>
      <c r="BB29" s="57" t="str">
        <f t="shared" si="16"/>
        <v/>
      </c>
      <c r="BC29" s="57" t="str">
        <f t="shared" si="17"/>
        <v/>
      </c>
      <c r="BD29" s="114"/>
      <c r="BE29" s="114"/>
      <c r="BF29" s="114"/>
      <c r="BG29" s="114"/>
      <c r="BH29" s="57" t="str">
        <f t="shared" si="18"/>
        <v/>
      </c>
      <c r="BI29" s="57" t="str">
        <f t="shared" si="19"/>
        <v/>
      </c>
    </row>
    <row r="30" spans="2:62" x14ac:dyDescent="0.25">
      <c r="B30" s="108"/>
      <c r="C30" s="109"/>
      <c r="D30" s="110"/>
      <c r="E30" s="110"/>
      <c r="F30" s="57" t="str">
        <f t="shared" si="0"/>
        <v/>
      </c>
      <c r="G30" s="57" t="str">
        <f t="shared" si="1"/>
        <v/>
      </c>
      <c r="H30" s="114"/>
      <c r="I30" s="114"/>
      <c r="J30" s="114"/>
      <c r="K30" s="114"/>
      <c r="L30" s="57" t="str">
        <f t="shared" si="2"/>
        <v/>
      </c>
      <c r="M30" s="57" t="str">
        <f t="shared" si="3"/>
        <v/>
      </c>
      <c r="N30" s="114"/>
      <c r="O30" s="114"/>
      <c r="P30" s="114"/>
      <c r="Q30" s="114"/>
      <c r="R30" s="57" t="str">
        <f t="shared" si="4"/>
        <v/>
      </c>
      <c r="S30" s="57" t="str">
        <f t="shared" si="5"/>
        <v/>
      </c>
      <c r="T30" s="114"/>
      <c r="U30" s="114"/>
      <c r="V30" s="114"/>
      <c r="W30" s="114"/>
      <c r="X30" s="57" t="str">
        <f t="shared" si="6"/>
        <v/>
      </c>
      <c r="Y30" s="57" t="str">
        <f t="shared" si="7"/>
        <v/>
      </c>
      <c r="Z30" s="114"/>
      <c r="AA30" s="114"/>
      <c r="AB30" s="114"/>
      <c r="AC30" s="114"/>
      <c r="AD30" s="57" t="str">
        <f t="shared" si="8"/>
        <v/>
      </c>
      <c r="AE30" s="57" t="str">
        <f t="shared" si="9"/>
        <v/>
      </c>
      <c r="AF30" s="114"/>
      <c r="AG30" s="114"/>
      <c r="AH30" s="114"/>
      <c r="AI30" s="114"/>
      <c r="AJ30" s="57" t="str">
        <f t="shared" si="10"/>
        <v/>
      </c>
      <c r="AK30" s="57" t="str">
        <f t="shared" si="11"/>
        <v/>
      </c>
      <c r="AL30" s="114"/>
      <c r="AM30" s="114"/>
      <c r="AN30" s="114"/>
      <c r="AO30" s="114"/>
      <c r="AP30" s="57" t="str">
        <f t="shared" si="12"/>
        <v/>
      </c>
      <c r="AQ30" s="57" t="str">
        <f t="shared" si="13"/>
        <v/>
      </c>
      <c r="AR30" s="114"/>
      <c r="AS30" s="114"/>
      <c r="AT30" s="114"/>
      <c r="AU30" s="114"/>
      <c r="AV30" s="57" t="str">
        <f t="shared" si="14"/>
        <v/>
      </c>
      <c r="AW30" s="57" t="str">
        <f t="shared" si="15"/>
        <v/>
      </c>
      <c r="AX30" s="114"/>
      <c r="AY30" s="114"/>
      <c r="AZ30" s="114"/>
      <c r="BA30" s="114"/>
      <c r="BB30" s="57" t="str">
        <f t="shared" si="16"/>
        <v/>
      </c>
      <c r="BC30" s="57" t="str">
        <f t="shared" si="17"/>
        <v/>
      </c>
      <c r="BD30" s="114"/>
      <c r="BE30" s="114"/>
      <c r="BF30" s="114"/>
      <c r="BG30" s="114"/>
      <c r="BH30" s="57" t="str">
        <f t="shared" si="18"/>
        <v/>
      </c>
      <c r="BI30" s="57" t="str">
        <f t="shared" si="19"/>
        <v/>
      </c>
    </row>
    <row r="31" spans="2:62" x14ac:dyDescent="0.25">
      <c r="B31" s="108"/>
      <c r="C31" s="109"/>
      <c r="D31" s="110"/>
      <c r="E31" s="110"/>
      <c r="F31" s="57" t="str">
        <f t="shared" si="0"/>
        <v/>
      </c>
      <c r="G31" s="57" t="str">
        <f t="shared" si="1"/>
        <v/>
      </c>
      <c r="H31" s="114"/>
      <c r="I31" s="114"/>
      <c r="J31" s="114"/>
      <c r="K31" s="114"/>
      <c r="L31" s="57" t="str">
        <f t="shared" si="2"/>
        <v/>
      </c>
      <c r="M31" s="57" t="str">
        <f t="shared" si="3"/>
        <v/>
      </c>
      <c r="N31" s="114"/>
      <c r="O31" s="114"/>
      <c r="P31" s="114"/>
      <c r="Q31" s="114"/>
      <c r="R31" s="57" t="str">
        <f t="shared" si="4"/>
        <v/>
      </c>
      <c r="S31" s="57" t="str">
        <f t="shared" si="5"/>
        <v/>
      </c>
      <c r="T31" s="114"/>
      <c r="U31" s="114"/>
      <c r="V31" s="114"/>
      <c r="W31" s="114"/>
      <c r="X31" s="57" t="str">
        <f t="shared" si="6"/>
        <v/>
      </c>
      <c r="Y31" s="57" t="str">
        <f t="shared" si="7"/>
        <v/>
      </c>
      <c r="Z31" s="114"/>
      <c r="AA31" s="114"/>
      <c r="AB31" s="114"/>
      <c r="AC31" s="114"/>
      <c r="AD31" s="57" t="str">
        <f t="shared" si="8"/>
        <v/>
      </c>
      <c r="AE31" s="57" t="str">
        <f t="shared" si="9"/>
        <v/>
      </c>
      <c r="AF31" s="114"/>
      <c r="AG31" s="114"/>
      <c r="AH31" s="114"/>
      <c r="AI31" s="114"/>
      <c r="AJ31" s="57" t="str">
        <f t="shared" si="10"/>
        <v/>
      </c>
      <c r="AK31" s="57" t="str">
        <f t="shared" si="11"/>
        <v/>
      </c>
      <c r="AL31" s="114"/>
      <c r="AM31" s="114"/>
      <c r="AN31" s="114"/>
      <c r="AO31" s="114"/>
      <c r="AP31" s="57" t="str">
        <f t="shared" si="12"/>
        <v/>
      </c>
      <c r="AQ31" s="57" t="str">
        <f t="shared" si="13"/>
        <v/>
      </c>
      <c r="AR31" s="114"/>
      <c r="AS31" s="114"/>
      <c r="AT31" s="114"/>
      <c r="AU31" s="114"/>
      <c r="AV31" s="57" t="str">
        <f t="shared" si="14"/>
        <v/>
      </c>
      <c r="AW31" s="57" t="str">
        <f t="shared" si="15"/>
        <v/>
      </c>
      <c r="AX31" s="114"/>
      <c r="AY31" s="114"/>
      <c r="AZ31" s="114"/>
      <c r="BA31" s="114"/>
      <c r="BB31" s="57" t="str">
        <f t="shared" si="16"/>
        <v/>
      </c>
      <c r="BC31" s="57" t="str">
        <f t="shared" si="17"/>
        <v/>
      </c>
      <c r="BD31" s="114"/>
      <c r="BE31" s="114"/>
      <c r="BF31" s="114"/>
      <c r="BG31" s="114"/>
      <c r="BH31" s="57" t="str">
        <f t="shared" si="18"/>
        <v/>
      </c>
      <c r="BI31" s="57" t="str">
        <f t="shared" si="19"/>
        <v/>
      </c>
    </row>
    <row r="32" spans="2:62" x14ac:dyDescent="0.25">
      <c r="B32" s="108"/>
      <c r="C32" s="109"/>
      <c r="D32" s="110"/>
      <c r="E32" s="110"/>
      <c r="F32" s="57" t="str">
        <f t="shared" si="0"/>
        <v/>
      </c>
      <c r="G32" s="57" t="str">
        <f t="shared" si="1"/>
        <v/>
      </c>
      <c r="H32" s="114"/>
      <c r="I32" s="114"/>
      <c r="J32" s="114"/>
      <c r="K32" s="114"/>
      <c r="L32" s="57" t="str">
        <f t="shared" si="2"/>
        <v/>
      </c>
      <c r="M32" s="57" t="str">
        <f t="shared" si="3"/>
        <v/>
      </c>
      <c r="N32" s="114"/>
      <c r="O32" s="114"/>
      <c r="P32" s="114"/>
      <c r="Q32" s="114"/>
      <c r="R32" s="57" t="str">
        <f t="shared" si="4"/>
        <v/>
      </c>
      <c r="S32" s="57" t="str">
        <f t="shared" si="5"/>
        <v/>
      </c>
      <c r="T32" s="114"/>
      <c r="U32" s="114"/>
      <c r="V32" s="114"/>
      <c r="W32" s="114"/>
      <c r="X32" s="57" t="str">
        <f t="shared" si="6"/>
        <v/>
      </c>
      <c r="Y32" s="57" t="str">
        <f t="shared" si="7"/>
        <v/>
      </c>
      <c r="Z32" s="114"/>
      <c r="AA32" s="114"/>
      <c r="AB32" s="114"/>
      <c r="AC32" s="114"/>
      <c r="AD32" s="57" t="str">
        <f t="shared" si="8"/>
        <v/>
      </c>
      <c r="AE32" s="57" t="str">
        <f t="shared" si="9"/>
        <v/>
      </c>
      <c r="AF32" s="114"/>
      <c r="AG32" s="114"/>
      <c r="AH32" s="114"/>
      <c r="AI32" s="114"/>
      <c r="AJ32" s="57" t="str">
        <f t="shared" si="10"/>
        <v/>
      </c>
      <c r="AK32" s="57" t="str">
        <f t="shared" si="11"/>
        <v/>
      </c>
      <c r="AL32" s="114"/>
      <c r="AM32" s="114"/>
      <c r="AN32" s="114"/>
      <c r="AO32" s="114"/>
      <c r="AP32" s="57" t="str">
        <f t="shared" si="12"/>
        <v/>
      </c>
      <c r="AQ32" s="57" t="str">
        <f t="shared" si="13"/>
        <v/>
      </c>
      <c r="AR32" s="114"/>
      <c r="AS32" s="114"/>
      <c r="AT32" s="114"/>
      <c r="AU32" s="114"/>
      <c r="AV32" s="57" t="str">
        <f t="shared" si="14"/>
        <v/>
      </c>
      <c r="AW32" s="57" t="str">
        <f t="shared" si="15"/>
        <v/>
      </c>
      <c r="AX32" s="114"/>
      <c r="AY32" s="114"/>
      <c r="AZ32" s="114"/>
      <c r="BA32" s="114"/>
      <c r="BB32" s="57" t="str">
        <f t="shared" si="16"/>
        <v/>
      </c>
      <c r="BC32" s="57" t="str">
        <f t="shared" si="17"/>
        <v/>
      </c>
      <c r="BD32" s="114"/>
      <c r="BE32" s="114"/>
      <c r="BF32" s="114"/>
      <c r="BG32" s="114"/>
      <c r="BH32" s="57" t="str">
        <f t="shared" si="18"/>
        <v/>
      </c>
      <c r="BI32" s="57" t="str">
        <f t="shared" si="19"/>
        <v/>
      </c>
    </row>
    <row r="33" spans="2:61" x14ac:dyDescent="0.25">
      <c r="B33" s="108"/>
      <c r="C33" s="109"/>
      <c r="D33" s="110"/>
      <c r="E33" s="110"/>
      <c r="F33" s="57" t="str">
        <f t="shared" si="0"/>
        <v/>
      </c>
      <c r="G33" s="57" t="str">
        <f t="shared" si="1"/>
        <v/>
      </c>
      <c r="H33" s="114"/>
      <c r="I33" s="114"/>
      <c r="J33" s="114"/>
      <c r="K33" s="114"/>
      <c r="L33" s="57" t="str">
        <f t="shared" si="2"/>
        <v/>
      </c>
      <c r="M33" s="57" t="str">
        <f t="shared" si="3"/>
        <v/>
      </c>
      <c r="N33" s="114"/>
      <c r="O33" s="114"/>
      <c r="P33" s="114"/>
      <c r="Q33" s="114"/>
      <c r="R33" s="57" t="str">
        <f t="shared" si="4"/>
        <v/>
      </c>
      <c r="S33" s="57" t="str">
        <f t="shared" si="5"/>
        <v/>
      </c>
      <c r="T33" s="114"/>
      <c r="U33" s="114"/>
      <c r="V33" s="114"/>
      <c r="W33" s="114"/>
      <c r="X33" s="57" t="str">
        <f t="shared" si="6"/>
        <v/>
      </c>
      <c r="Y33" s="57" t="str">
        <f t="shared" si="7"/>
        <v/>
      </c>
      <c r="Z33" s="114"/>
      <c r="AA33" s="114"/>
      <c r="AB33" s="114"/>
      <c r="AC33" s="114"/>
      <c r="AD33" s="57" t="str">
        <f t="shared" si="8"/>
        <v/>
      </c>
      <c r="AE33" s="57" t="str">
        <f t="shared" si="9"/>
        <v/>
      </c>
      <c r="AF33" s="114"/>
      <c r="AG33" s="114"/>
      <c r="AH33" s="114"/>
      <c r="AI33" s="114"/>
      <c r="AJ33" s="57" t="str">
        <f t="shared" si="10"/>
        <v/>
      </c>
      <c r="AK33" s="57" t="str">
        <f t="shared" si="11"/>
        <v/>
      </c>
      <c r="AL33" s="114"/>
      <c r="AM33" s="114"/>
      <c r="AN33" s="114"/>
      <c r="AO33" s="114"/>
      <c r="AP33" s="57" t="str">
        <f t="shared" si="12"/>
        <v/>
      </c>
      <c r="AQ33" s="57" t="str">
        <f t="shared" si="13"/>
        <v/>
      </c>
      <c r="AR33" s="114"/>
      <c r="AS33" s="114"/>
      <c r="AT33" s="114"/>
      <c r="AU33" s="114"/>
      <c r="AV33" s="57" t="str">
        <f t="shared" si="14"/>
        <v/>
      </c>
      <c r="AW33" s="57" t="str">
        <f t="shared" si="15"/>
        <v/>
      </c>
      <c r="AX33" s="114"/>
      <c r="AY33" s="114"/>
      <c r="AZ33" s="114"/>
      <c r="BA33" s="114"/>
      <c r="BB33" s="57" t="str">
        <f t="shared" si="16"/>
        <v/>
      </c>
      <c r="BC33" s="57" t="str">
        <f t="shared" si="17"/>
        <v/>
      </c>
      <c r="BD33" s="114"/>
      <c r="BE33" s="114"/>
      <c r="BF33" s="114"/>
      <c r="BG33" s="114"/>
      <c r="BH33" s="57" t="str">
        <f t="shared" si="18"/>
        <v/>
      </c>
      <c r="BI33" s="57" t="str">
        <f t="shared" si="19"/>
        <v/>
      </c>
    </row>
    <row r="34" spans="2:61" x14ac:dyDescent="0.25">
      <c r="B34" s="108"/>
      <c r="C34" s="109"/>
      <c r="D34" s="110"/>
      <c r="E34" s="110"/>
      <c r="F34" s="57" t="str">
        <f t="shared" si="0"/>
        <v/>
      </c>
      <c r="G34" s="57" t="str">
        <f t="shared" si="1"/>
        <v/>
      </c>
      <c r="H34" s="114"/>
      <c r="I34" s="114"/>
      <c r="J34" s="114"/>
      <c r="K34" s="114"/>
      <c r="L34" s="57" t="str">
        <f t="shared" si="2"/>
        <v/>
      </c>
      <c r="M34" s="57" t="str">
        <f t="shared" si="3"/>
        <v/>
      </c>
      <c r="N34" s="114"/>
      <c r="O34" s="114"/>
      <c r="P34" s="114"/>
      <c r="Q34" s="114"/>
      <c r="R34" s="57" t="str">
        <f t="shared" si="4"/>
        <v/>
      </c>
      <c r="S34" s="57" t="str">
        <f t="shared" si="5"/>
        <v/>
      </c>
      <c r="T34" s="114"/>
      <c r="U34" s="114"/>
      <c r="V34" s="114"/>
      <c r="W34" s="114"/>
      <c r="X34" s="57" t="str">
        <f t="shared" si="6"/>
        <v/>
      </c>
      <c r="Y34" s="57" t="str">
        <f t="shared" si="7"/>
        <v/>
      </c>
      <c r="Z34" s="114"/>
      <c r="AA34" s="114"/>
      <c r="AB34" s="114"/>
      <c r="AC34" s="114"/>
      <c r="AD34" s="57" t="str">
        <f t="shared" si="8"/>
        <v/>
      </c>
      <c r="AE34" s="57" t="str">
        <f t="shared" si="9"/>
        <v/>
      </c>
      <c r="AF34" s="114"/>
      <c r="AG34" s="114"/>
      <c r="AH34" s="114"/>
      <c r="AI34" s="114"/>
      <c r="AJ34" s="57" t="str">
        <f t="shared" si="10"/>
        <v/>
      </c>
      <c r="AK34" s="57" t="str">
        <f t="shared" si="11"/>
        <v/>
      </c>
      <c r="AL34" s="114"/>
      <c r="AM34" s="114"/>
      <c r="AN34" s="114"/>
      <c r="AO34" s="114"/>
      <c r="AP34" s="57" t="str">
        <f t="shared" si="12"/>
        <v/>
      </c>
      <c r="AQ34" s="57" t="str">
        <f t="shared" si="13"/>
        <v/>
      </c>
      <c r="AR34" s="114"/>
      <c r="AS34" s="114"/>
      <c r="AT34" s="114"/>
      <c r="AU34" s="114"/>
      <c r="AV34" s="57" t="str">
        <f t="shared" si="14"/>
        <v/>
      </c>
      <c r="AW34" s="57" t="str">
        <f t="shared" si="15"/>
        <v/>
      </c>
      <c r="AX34" s="114"/>
      <c r="AY34" s="114"/>
      <c r="AZ34" s="114"/>
      <c r="BA34" s="114"/>
      <c r="BB34" s="57" t="str">
        <f t="shared" si="16"/>
        <v/>
      </c>
      <c r="BC34" s="57" t="str">
        <f t="shared" si="17"/>
        <v/>
      </c>
      <c r="BD34" s="114"/>
      <c r="BE34" s="114"/>
      <c r="BF34" s="114"/>
      <c r="BG34" s="114"/>
      <c r="BH34" s="57" t="str">
        <f t="shared" si="18"/>
        <v/>
      </c>
      <c r="BI34" s="57" t="str">
        <f t="shared" si="19"/>
        <v/>
      </c>
    </row>
    <row r="35" spans="2:61" x14ac:dyDescent="0.25">
      <c r="B35" s="108"/>
      <c r="C35" s="109"/>
      <c r="D35" s="110"/>
      <c r="E35" s="110"/>
      <c r="F35" s="57" t="str">
        <f t="shared" si="0"/>
        <v/>
      </c>
      <c r="G35" s="57" t="str">
        <f t="shared" si="1"/>
        <v/>
      </c>
      <c r="H35" s="114"/>
      <c r="I35" s="114"/>
      <c r="J35" s="114"/>
      <c r="K35" s="114"/>
      <c r="L35" s="57" t="str">
        <f t="shared" si="2"/>
        <v/>
      </c>
      <c r="M35" s="57" t="str">
        <f t="shared" si="3"/>
        <v/>
      </c>
      <c r="N35" s="114"/>
      <c r="O35" s="114"/>
      <c r="P35" s="114"/>
      <c r="Q35" s="114"/>
      <c r="R35" s="57" t="str">
        <f t="shared" si="4"/>
        <v/>
      </c>
      <c r="S35" s="57" t="str">
        <f t="shared" si="5"/>
        <v/>
      </c>
      <c r="T35" s="114"/>
      <c r="U35" s="114"/>
      <c r="V35" s="114"/>
      <c r="W35" s="114"/>
      <c r="X35" s="57" t="str">
        <f t="shared" si="6"/>
        <v/>
      </c>
      <c r="Y35" s="57" t="str">
        <f t="shared" si="7"/>
        <v/>
      </c>
      <c r="Z35" s="114"/>
      <c r="AA35" s="114"/>
      <c r="AB35" s="114"/>
      <c r="AC35" s="114"/>
      <c r="AD35" s="57" t="str">
        <f t="shared" si="8"/>
        <v/>
      </c>
      <c r="AE35" s="57" t="str">
        <f t="shared" si="9"/>
        <v/>
      </c>
      <c r="AF35" s="114"/>
      <c r="AG35" s="114"/>
      <c r="AH35" s="114"/>
      <c r="AI35" s="114"/>
      <c r="AJ35" s="57" t="str">
        <f t="shared" si="10"/>
        <v/>
      </c>
      <c r="AK35" s="57" t="str">
        <f t="shared" si="11"/>
        <v/>
      </c>
      <c r="AL35" s="114"/>
      <c r="AM35" s="114"/>
      <c r="AN35" s="114"/>
      <c r="AO35" s="114"/>
      <c r="AP35" s="57" t="str">
        <f t="shared" si="12"/>
        <v/>
      </c>
      <c r="AQ35" s="57" t="str">
        <f t="shared" si="13"/>
        <v/>
      </c>
      <c r="AR35" s="114"/>
      <c r="AS35" s="114"/>
      <c r="AT35" s="114"/>
      <c r="AU35" s="114"/>
      <c r="AV35" s="57" t="str">
        <f t="shared" si="14"/>
        <v/>
      </c>
      <c r="AW35" s="57" t="str">
        <f t="shared" si="15"/>
        <v/>
      </c>
      <c r="AX35" s="114"/>
      <c r="AY35" s="114"/>
      <c r="AZ35" s="114"/>
      <c r="BA35" s="114"/>
      <c r="BB35" s="57" t="str">
        <f t="shared" si="16"/>
        <v/>
      </c>
      <c r="BC35" s="57" t="str">
        <f t="shared" si="17"/>
        <v/>
      </c>
      <c r="BD35" s="114"/>
      <c r="BE35" s="114"/>
      <c r="BF35" s="114"/>
      <c r="BG35" s="114"/>
      <c r="BH35" s="57" t="str">
        <f t="shared" si="18"/>
        <v/>
      </c>
      <c r="BI35" s="57" t="str">
        <f t="shared" si="19"/>
        <v/>
      </c>
    </row>
    <row r="36" spans="2:61" x14ac:dyDescent="0.25">
      <c r="B36" s="108"/>
      <c r="C36" s="109"/>
      <c r="D36" s="110"/>
      <c r="E36" s="110"/>
      <c r="F36" s="57" t="str">
        <f t="shared" si="0"/>
        <v/>
      </c>
      <c r="G36" s="57" t="str">
        <f t="shared" si="1"/>
        <v/>
      </c>
      <c r="H36" s="114"/>
      <c r="I36" s="114"/>
      <c r="J36" s="114"/>
      <c r="K36" s="114"/>
      <c r="L36" s="57" t="str">
        <f t="shared" si="2"/>
        <v/>
      </c>
      <c r="M36" s="57" t="str">
        <f t="shared" si="3"/>
        <v/>
      </c>
      <c r="N36" s="114"/>
      <c r="O36" s="114"/>
      <c r="P36" s="114"/>
      <c r="Q36" s="114"/>
      <c r="R36" s="57" t="str">
        <f t="shared" si="4"/>
        <v/>
      </c>
      <c r="S36" s="57" t="str">
        <f t="shared" si="5"/>
        <v/>
      </c>
      <c r="T36" s="114"/>
      <c r="U36" s="114"/>
      <c r="V36" s="114"/>
      <c r="W36" s="114"/>
      <c r="X36" s="57" t="str">
        <f t="shared" si="6"/>
        <v/>
      </c>
      <c r="Y36" s="57" t="str">
        <f t="shared" si="7"/>
        <v/>
      </c>
      <c r="Z36" s="114"/>
      <c r="AA36" s="114"/>
      <c r="AB36" s="114"/>
      <c r="AC36" s="114"/>
      <c r="AD36" s="57" t="str">
        <f t="shared" si="8"/>
        <v/>
      </c>
      <c r="AE36" s="57" t="str">
        <f t="shared" si="9"/>
        <v/>
      </c>
      <c r="AF36" s="114"/>
      <c r="AG36" s="114"/>
      <c r="AH36" s="114"/>
      <c r="AI36" s="114"/>
      <c r="AJ36" s="57" t="str">
        <f t="shared" si="10"/>
        <v/>
      </c>
      <c r="AK36" s="57" t="str">
        <f t="shared" si="11"/>
        <v/>
      </c>
      <c r="AL36" s="114"/>
      <c r="AM36" s="114"/>
      <c r="AN36" s="114"/>
      <c r="AO36" s="114"/>
      <c r="AP36" s="57" t="str">
        <f t="shared" si="12"/>
        <v/>
      </c>
      <c r="AQ36" s="57" t="str">
        <f t="shared" si="13"/>
        <v/>
      </c>
      <c r="AR36" s="114"/>
      <c r="AS36" s="114"/>
      <c r="AT36" s="114"/>
      <c r="AU36" s="114"/>
      <c r="AV36" s="57" t="str">
        <f t="shared" si="14"/>
        <v/>
      </c>
      <c r="AW36" s="57" t="str">
        <f t="shared" si="15"/>
        <v/>
      </c>
      <c r="AX36" s="114"/>
      <c r="AY36" s="114"/>
      <c r="AZ36" s="114"/>
      <c r="BA36" s="114"/>
      <c r="BB36" s="57" t="str">
        <f t="shared" si="16"/>
        <v/>
      </c>
      <c r="BC36" s="57" t="str">
        <f t="shared" si="17"/>
        <v/>
      </c>
      <c r="BD36" s="114"/>
      <c r="BE36" s="114"/>
      <c r="BF36" s="114"/>
      <c r="BG36" s="114"/>
      <c r="BH36" s="57" t="str">
        <f t="shared" si="18"/>
        <v/>
      </c>
      <c r="BI36" s="57" t="str">
        <f t="shared" si="19"/>
        <v/>
      </c>
    </row>
    <row r="37" spans="2:61" x14ac:dyDescent="0.25">
      <c r="B37" s="108"/>
      <c r="C37" s="109"/>
      <c r="D37" s="110"/>
      <c r="E37" s="110"/>
      <c r="F37" s="57" t="str">
        <f t="shared" si="0"/>
        <v/>
      </c>
      <c r="G37" s="57" t="str">
        <f t="shared" si="1"/>
        <v/>
      </c>
      <c r="H37" s="114"/>
      <c r="I37" s="114"/>
      <c r="J37" s="114"/>
      <c r="K37" s="114"/>
      <c r="L37" s="57" t="str">
        <f t="shared" si="2"/>
        <v/>
      </c>
      <c r="M37" s="57" t="str">
        <f t="shared" si="3"/>
        <v/>
      </c>
      <c r="N37" s="114"/>
      <c r="O37" s="114"/>
      <c r="P37" s="114"/>
      <c r="Q37" s="114"/>
      <c r="R37" s="57" t="str">
        <f t="shared" si="4"/>
        <v/>
      </c>
      <c r="S37" s="57" t="str">
        <f t="shared" si="5"/>
        <v/>
      </c>
      <c r="T37" s="114"/>
      <c r="U37" s="114"/>
      <c r="V37" s="114"/>
      <c r="W37" s="114"/>
      <c r="X37" s="57" t="str">
        <f t="shared" si="6"/>
        <v/>
      </c>
      <c r="Y37" s="57" t="str">
        <f t="shared" si="7"/>
        <v/>
      </c>
      <c r="Z37" s="114"/>
      <c r="AA37" s="114"/>
      <c r="AB37" s="114"/>
      <c r="AC37" s="114"/>
      <c r="AD37" s="57" t="str">
        <f t="shared" si="8"/>
        <v/>
      </c>
      <c r="AE37" s="57" t="str">
        <f t="shared" si="9"/>
        <v/>
      </c>
      <c r="AF37" s="114"/>
      <c r="AG37" s="114"/>
      <c r="AH37" s="114"/>
      <c r="AI37" s="114"/>
      <c r="AJ37" s="57" t="str">
        <f t="shared" si="10"/>
        <v/>
      </c>
      <c r="AK37" s="57" t="str">
        <f t="shared" si="11"/>
        <v/>
      </c>
      <c r="AL37" s="114"/>
      <c r="AM37" s="114"/>
      <c r="AN37" s="114"/>
      <c r="AO37" s="114"/>
      <c r="AP37" s="57" t="str">
        <f t="shared" si="12"/>
        <v/>
      </c>
      <c r="AQ37" s="57" t="str">
        <f t="shared" si="13"/>
        <v/>
      </c>
      <c r="AR37" s="114"/>
      <c r="AS37" s="114"/>
      <c r="AT37" s="114"/>
      <c r="AU37" s="114"/>
      <c r="AV37" s="57" t="str">
        <f t="shared" si="14"/>
        <v/>
      </c>
      <c r="AW37" s="57" t="str">
        <f t="shared" si="15"/>
        <v/>
      </c>
      <c r="AX37" s="114"/>
      <c r="AY37" s="114"/>
      <c r="AZ37" s="114"/>
      <c r="BA37" s="114"/>
      <c r="BB37" s="57" t="str">
        <f t="shared" si="16"/>
        <v/>
      </c>
      <c r="BC37" s="57" t="str">
        <f t="shared" si="17"/>
        <v/>
      </c>
      <c r="BD37" s="114"/>
      <c r="BE37" s="114"/>
      <c r="BF37" s="114"/>
      <c r="BG37" s="114"/>
      <c r="BH37" s="57" t="str">
        <f t="shared" si="18"/>
        <v/>
      </c>
      <c r="BI37" s="57" t="str">
        <f t="shared" si="19"/>
        <v/>
      </c>
    </row>
    <row r="38" spans="2:61" x14ac:dyDescent="0.25">
      <c r="B38" s="108"/>
      <c r="C38" s="109"/>
      <c r="D38" s="110"/>
      <c r="E38" s="110"/>
      <c r="F38" s="57" t="str">
        <f t="shared" si="0"/>
        <v/>
      </c>
      <c r="G38" s="57" t="str">
        <f t="shared" si="1"/>
        <v/>
      </c>
      <c r="H38" s="114"/>
      <c r="I38" s="114"/>
      <c r="J38" s="114"/>
      <c r="K38" s="114"/>
      <c r="L38" s="57" t="str">
        <f t="shared" si="2"/>
        <v/>
      </c>
      <c r="M38" s="57" t="str">
        <f t="shared" si="3"/>
        <v/>
      </c>
      <c r="N38" s="114"/>
      <c r="O38" s="114"/>
      <c r="P38" s="114"/>
      <c r="Q38" s="114"/>
      <c r="R38" s="57" t="str">
        <f t="shared" si="4"/>
        <v/>
      </c>
      <c r="S38" s="57" t="str">
        <f t="shared" si="5"/>
        <v/>
      </c>
      <c r="T38" s="114"/>
      <c r="U38" s="114"/>
      <c r="V38" s="114"/>
      <c r="W38" s="114"/>
      <c r="X38" s="57" t="str">
        <f t="shared" si="6"/>
        <v/>
      </c>
      <c r="Y38" s="57" t="str">
        <f t="shared" si="7"/>
        <v/>
      </c>
      <c r="Z38" s="114"/>
      <c r="AA38" s="114"/>
      <c r="AB38" s="114"/>
      <c r="AC38" s="114"/>
      <c r="AD38" s="57" t="str">
        <f t="shared" si="8"/>
        <v/>
      </c>
      <c r="AE38" s="57" t="str">
        <f t="shared" si="9"/>
        <v/>
      </c>
      <c r="AF38" s="114"/>
      <c r="AG38" s="114"/>
      <c r="AH38" s="114"/>
      <c r="AI38" s="114"/>
      <c r="AJ38" s="57" t="str">
        <f t="shared" si="10"/>
        <v/>
      </c>
      <c r="AK38" s="57" t="str">
        <f t="shared" si="11"/>
        <v/>
      </c>
      <c r="AL38" s="114"/>
      <c r="AM38" s="114"/>
      <c r="AN38" s="114"/>
      <c r="AO38" s="114"/>
      <c r="AP38" s="57" t="str">
        <f t="shared" si="12"/>
        <v/>
      </c>
      <c r="AQ38" s="57" t="str">
        <f t="shared" si="13"/>
        <v/>
      </c>
      <c r="AR38" s="114"/>
      <c r="AS38" s="114"/>
      <c r="AT38" s="114"/>
      <c r="AU38" s="114"/>
      <c r="AV38" s="57" t="str">
        <f t="shared" si="14"/>
        <v/>
      </c>
      <c r="AW38" s="57" t="str">
        <f t="shared" si="15"/>
        <v/>
      </c>
      <c r="AX38" s="114"/>
      <c r="AY38" s="114"/>
      <c r="AZ38" s="114"/>
      <c r="BA38" s="114"/>
      <c r="BB38" s="57" t="str">
        <f t="shared" si="16"/>
        <v/>
      </c>
      <c r="BC38" s="57" t="str">
        <f t="shared" si="17"/>
        <v/>
      </c>
      <c r="BD38" s="114"/>
      <c r="BE38" s="114"/>
      <c r="BF38" s="114"/>
      <c r="BG38" s="114"/>
      <c r="BH38" s="57" t="str">
        <f t="shared" si="18"/>
        <v/>
      </c>
      <c r="BI38" s="57" t="str">
        <f t="shared" si="19"/>
        <v/>
      </c>
    </row>
    <row r="39" spans="2:61" x14ac:dyDescent="0.25">
      <c r="B39" s="108"/>
      <c r="C39" s="109"/>
      <c r="D39" s="110"/>
      <c r="E39" s="110"/>
      <c r="F39" s="57" t="str">
        <f t="shared" si="0"/>
        <v/>
      </c>
      <c r="G39" s="57" t="str">
        <f t="shared" si="1"/>
        <v/>
      </c>
      <c r="H39" s="114"/>
      <c r="I39" s="114"/>
      <c r="J39" s="114"/>
      <c r="K39" s="114"/>
      <c r="L39" s="57" t="str">
        <f t="shared" si="2"/>
        <v/>
      </c>
      <c r="M39" s="57" t="str">
        <f t="shared" si="3"/>
        <v/>
      </c>
      <c r="N39" s="114"/>
      <c r="O39" s="114"/>
      <c r="P39" s="114"/>
      <c r="Q39" s="114"/>
      <c r="R39" s="57" t="str">
        <f t="shared" si="4"/>
        <v/>
      </c>
      <c r="S39" s="57" t="str">
        <f t="shared" si="5"/>
        <v/>
      </c>
      <c r="T39" s="114"/>
      <c r="U39" s="114"/>
      <c r="V39" s="114"/>
      <c r="W39" s="114"/>
      <c r="X39" s="57" t="str">
        <f t="shared" si="6"/>
        <v/>
      </c>
      <c r="Y39" s="57" t="str">
        <f t="shared" si="7"/>
        <v/>
      </c>
      <c r="Z39" s="114"/>
      <c r="AA39" s="114"/>
      <c r="AB39" s="114"/>
      <c r="AC39" s="114"/>
      <c r="AD39" s="57" t="str">
        <f t="shared" si="8"/>
        <v/>
      </c>
      <c r="AE39" s="57" t="str">
        <f t="shared" si="9"/>
        <v/>
      </c>
      <c r="AF39" s="114"/>
      <c r="AG39" s="114"/>
      <c r="AH39" s="114"/>
      <c r="AI39" s="114"/>
      <c r="AJ39" s="57" t="str">
        <f t="shared" si="10"/>
        <v/>
      </c>
      <c r="AK39" s="57" t="str">
        <f t="shared" si="11"/>
        <v/>
      </c>
      <c r="AL39" s="114"/>
      <c r="AM39" s="114"/>
      <c r="AN39" s="114"/>
      <c r="AO39" s="114"/>
      <c r="AP39" s="57" t="str">
        <f t="shared" si="12"/>
        <v/>
      </c>
      <c r="AQ39" s="57" t="str">
        <f t="shared" si="13"/>
        <v/>
      </c>
      <c r="AR39" s="114"/>
      <c r="AS39" s="114"/>
      <c r="AT39" s="114"/>
      <c r="AU39" s="114"/>
      <c r="AV39" s="57" t="str">
        <f t="shared" si="14"/>
        <v/>
      </c>
      <c r="AW39" s="57" t="str">
        <f t="shared" si="15"/>
        <v/>
      </c>
      <c r="AX39" s="114"/>
      <c r="AY39" s="114"/>
      <c r="AZ39" s="114"/>
      <c r="BA39" s="114"/>
      <c r="BB39" s="57" t="str">
        <f t="shared" si="16"/>
        <v/>
      </c>
      <c r="BC39" s="57" t="str">
        <f t="shared" si="17"/>
        <v/>
      </c>
      <c r="BD39" s="114"/>
      <c r="BE39" s="114"/>
      <c r="BF39" s="114"/>
      <c r="BG39" s="114"/>
      <c r="BH39" s="57" t="str">
        <f t="shared" si="18"/>
        <v/>
      </c>
      <c r="BI39" s="57" t="str">
        <f t="shared" si="19"/>
        <v/>
      </c>
    </row>
    <row r="40" spans="2:61" x14ac:dyDescent="0.25">
      <c r="B40" s="108"/>
      <c r="C40" s="109"/>
      <c r="D40" s="110"/>
      <c r="E40" s="110"/>
      <c r="F40" s="57" t="str">
        <f t="shared" si="0"/>
        <v/>
      </c>
      <c r="G40" s="57" t="str">
        <f t="shared" si="1"/>
        <v/>
      </c>
      <c r="H40" s="114"/>
      <c r="I40" s="114"/>
      <c r="J40" s="114"/>
      <c r="K40" s="114"/>
      <c r="L40" s="57" t="str">
        <f t="shared" si="2"/>
        <v/>
      </c>
      <c r="M40" s="57" t="str">
        <f t="shared" si="3"/>
        <v/>
      </c>
      <c r="N40" s="114"/>
      <c r="O40" s="114"/>
      <c r="P40" s="114"/>
      <c r="Q40" s="114"/>
      <c r="R40" s="57" t="str">
        <f t="shared" si="4"/>
        <v/>
      </c>
      <c r="S40" s="57" t="str">
        <f t="shared" si="5"/>
        <v/>
      </c>
      <c r="T40" s="114"/>
      <c r="U40" s="114"/>
      <c r="V40" s="114"/>
      <c r="W40" s="114"/>
      <c r="X40" s="57" t="str">
        <f t="shared" si="6"/>
        <v/>
      </c>
      <c r="Y40" s="57" t="str">
        <f t="shared" si="7"/>
        <v/>
      </c>
      <c r="Z40" s="114"/>
      <c r="AA40" s="114"/>
      <c r="AB40" s="114"/>
      <c r="AC40" s="114"/>
      <c r="AD40" s="57" t="str">
        <f t="shared" si="8"/>
        <v/>
      </c>
      <c r="AE40" s="57" t="str">
        <f t="shared" si="9"/>
        <v/>
      </c>
      <c r="AF40" s="114"/>
      <c r="AG40" s="114"/>
      <c r="AH40" s="114"/>
      <c r="AI40" s="114"/>
      <c r="AJ40" s="57" t="str">
        <f t="shared" si="10"/>
        <v/>
      </c>
      <c r="AK40" s="57" t="str">
        <f t="shared" si="11"/>
        <v/>
      </c>
      <c r="AL40" s="114"/>
      <c r="AM40" s="114"/>
      <c r="AN40" s="114"/>
      <c r="AO40" s="114"/>
      <c r="AP40" s="57" t="str">
        <f t="shared" si="12"/>
        <v/>
      </c>
      <c r="AQ40" s="57" t="str">
        <f t="shared" si="13"/>
        <v/>
      </c>
      <c r="AR40" s="114"/>
      <c r="AS40" s="114"/>
      <c r="AT40" s="114"/>
      <c r="AU40" s="114"/>
      <c r="AV40" s="57" t="str">
        <f t="shared" si="14"/>
        <v/>
      </c>
      <c r="AW40" s="57" t="str">
        <f t="shared" si="15"/>
        <v/>
      </c>
      <c r="AX40" s="114"/>
      <c r="AY40" s="114"/>
      <c r="AZ40" s="114"/>
      <c r="BA40" s="114"/>
      <c r="BB40" s="57" t="str">
        <f t="shared" si="16"/>
        <v/>
      </c>
      <c r="BC40" s="57" t="str">
        <f t="shared" si="17"/>
        <v/>
      </c>
      <c r="BD40" s="114"/>
      <c r="BE40" s="114"/>
      <c r="BF40" s="114"/>
      <c r="BG40" s="114"/>
      <c r="BH40" s="57" t="str">
        <f t="shared" si="18"/>
        <v/>
      </c>
      <c r="BI40" s="57" t="str">
        <f t="shared" si="19"/>
        <v/>
      </c>
    </row>
    <row r="41" spans="2:61" x14ac:dyDescent="0.25">
      <c r="B41" s="108"/>
      <c r="C41" s="109"/>
      <c r="D41" s="110"/>
      <c r="E41" s="110"/>
      <c r="F41" s="57" t="str">
        <f t="shared" si="0"/>
        <v/>
      </c>
      <c r="G41" s="57" t="str">
        <f t="shared" si="1"/>
        <v/>
      </c>
      <c r="H41" s="114"/>
      <c r="I41" s="114"/>
      <c r="J41" s="114"/>
      <c r="K41" s="114"/>
      <c r="L41" s="57" t="str">
        <f t="shared" si="2"/>
        <v/>
      </c>
      <c r="M41" s="57" t="str">
        <f t="shared" si="3"/>
        <v/>
      </c>
      <c r="N41" s="114"/>
      <c r="O41" s="114"/>
      <c r="P41" s="114"/>
      <c r="Q41" s="114"/>
      <c r="R41" s="57" t="str">
        <f t="shared" si="4"/>
        <v/>
      </c>
      <c r="S41" s="57" t="str">
        <f t="shared" si="5"/>
        <v/>
      </c>
      <c r="T41" s="114"/>
      <c r="U41" s="114"/>
      <c r="V41" s="114"/>
      <c r="W41" s="114"/>
      <c r="X41" s="57" t="str">
        <f t="shared" si="6"/>
        <v/>
      </c>
      <c r="Y41" s="57" t="str">
        <f t="shared" si="7"/>
        <v/>
      </c>
      <c r="Z41" s="114"/>
      <c r="AA41" s="114"/>
      <c r="AB41" s="114"/>
      <c r="AC41" s="114"/>
      <c r="AD41" s="57" t="str">
        <f t="shared" si="8"/>
        <v/>
      </c>
      <c r="AE41" s="57" t="str">
        <f t="shared" si="9"/>
        <v/>
      </c>
      <c r="AF41" s="114"/>
      <c r="AG41" s="114"/>
      <c r="AH41" s="114"/>
      <c r="AI41" s="114"/>
      <c r="AJ41" s="57" t="str">
        <f t="shared" si="10"/>
        <v/>
      </c>
      <c r="AK41" s="57" t="str">
        <f t="shared" si="11"/>
        <v/>
      </c>
      <c r="AL41" s="114"/>
      <c r="AM41" s="114"/>
      <c r="AN41" s="114"/>
      <c r="AO41" s="114"/>
      <c r="AP41" s="57" t="str">
        <f t="shared" si="12"/>
        <v/>
      </c>
      <c r="AQ41" s="57" t="str">
        <f t="shared" si="13"/>
        <v/>
      </c>
      <c r="AR41" s="114"/>
      <c r="AS41" s="114"/>
      <c r="AT41" s="114"/>
      <c r="AU41" s="114"/>
      <c r="AV41" s="57" t="str">
        <f t="shared" si="14"/>
        <v/>
      </c>
      <c r="AW41" s="57" t="str">
        <f t="shared" si="15"/>
        <v/>
      </c>
      <c r="AX41" s="114"/>
      <c r="AY41" s="114"/>
      <c r="AZ41" s="114"/>
      <c r="BA41" s="114"/>
      <c r="BB41" s="57" t="str">
        <f t="shared" si="16"/>
        <v/>
      </c>
      <c r="BC41" s="57" t="str">
        <f t="shared" si="17"/>
        <v/>
      </c>
      <c r="BD41" s="114"/>
      <c r="BE41" s="114"/>
      <c r="BF41" s="114"/>
      <c r="BG41" s="114"/>
      <c r="BH41" s="57" t="str">
        <f t="shared" si="18"/>
        <v/>
      </c>
      <c r="BI41" s="57" t="str">
        <f t="shared" si="19"/>
        <v/>
      </c>
    </row>
    <row r="42" spans="2:61" x14ac:dyDescent="0.25">
      <c r="B42" s="108"/>
      <c r="C42" s="109"/>
      <c r="D42" s="110"/>
      <c r="E42" s="110"/>
      <c r="F42" s="57" t="str">
        <f t="shared" si="0"/>
        <v/>
      </c>
      <c r="G42" s="57" t="str">
        <f t="shared" si="1"/>
        <v/>
      </c>
      <c r="H42" s="114"/>
      <c r="I42" s="114"/>
      <c r="J42" s="114"/>
      <c r="K42" s="114"/>
      <c r="L42" s="57" t="str">
        <f t="shared" si="2"/>
        <v/>
      </c>
      <c r="M42" s="57" t="str">
        <f t="shared" si="3"/>
        <v/>
      </c>
      <c r="N42" s="114"/>
      <c r="O42" s="114"/>
      <c r="P42" s="114"/>
      <c r="Q42" s="114"/>
      <c r="R42" s="57" t="str">
        <f t="shared" si="4"/>
        <v/>
      </c>
      <c r="S42" s="57" t="str">
        <f t="shared" si="5"/>
        <v/>
      </c>
      <c r="T42" s="114"/>
      <c r="U42" s="114"/>
      <c r="V42" s="114"/>
      <c r="W42" s="114"/>
      <c r="X42" s="57" t="str">
        <f t="shared" si="6"/>
        <v/>
      </c>
      <c r="Y42" s="57" t="str">
        <f t="shared" si="7"/>
        <v/>
      </c>
      <c r="Z42" s="114"/>
      <c r="AA42" s="114"/>
      <c r="AB42" s="114"/>
      <c r="AC42" s="114"/>
      <c r="AD42" s="57" t="str">
        <f t="shared" si="8"/>
        <v/>
      </c>
      <c r="AE42" s="57" t="str">
        <f t="shared" si="9"/>
        <v/>
      </c>
      <c r="AF42" s="114"/>
      <c r="AG42" s="114"/>
      <c r="AH42" s="114"/>
      <c r="AI42" s="114"/>
      <c r="AJ42" s="57" t="str">
        <f t="shared" si="10"/>
        <v/>
      </c>
      <c r="AK42" s="57" t="str">
        <f t="shared" si="11"/>
        <v/>
      </c>
      <c r="AL42" s="114"/>
      <c r="AM42" s="114"/>
      <c r="AN42" s="114"/>
      <c r="AO42" s="114"/>
      <c r="AP42" s="57" t="str">
        <f t="shared" si="12"/>
        <v/>
      </c>
      <c r="AQ42" s="57" t="str">
        <f t="shared" si="13"/>
        <v/>
      </c>
      <c r="AR42" s="114"/>
      <c r="AS42" s="114"/>
      <c r="AT42" s="114"/>
      <c r="AU42" s="114"/>
      <c r="AV42" s="57" t="str">
        <f t="shared" si="14"/>
        <v/>
      </c>
      <c r="AW42" s="57" t="str">
        <f t="shared" si="15"/>
        <v/>
      </c>
      <c r="AX42" s="114"/>
      <c r="AY42" s="114"/>
      <c r="AZ42" s="114"/>
      <c r="BA42" s="114"/>
      <c r="BB42" s="57" t="str">
        <f t="shared" si="16"/>
        <v/>
      </c>
      <c r="BC42" s="57" t="str">
        <f t="shared" si="17"/>
        <v/>
      </c>
      <c r="BD42" s="114"/>
      <c r="BE42" s="114"/>
      <c r="BF42" s="114"/>
      <c r="BG42" s="114"/>
      <c r="BH42" s="57" t="str">
        <f t="shared" si="18"/>
        <v/>
      </c>
      <c r="BI42" s="57" t="str">
        <f t="shared" si="19"/>
        <v/>
      </c>
    </row>
    <row r="43" spans="2:61" x14ac:dyDescent="0.25">
      <c r="B43" s="108"/>
      <c r="C43" s="109"/>
      <c r="D43" s="110"/>
      <c r="E43" s="110"/>
      <c r="F43" s="57" t="str">
        <f t="shared" si="0"/>
        <v/>
      </c>
      <c r="G43" s="57" t="str">
        <f t="shared" si="1"/>
        <v/>
      </c>
      <c r="H43" s="114"/>
      <c r="I43" s="114"/>
      <c r="J43" s="114"/>
      <c r="K43" s="114"/>
      <c r="L43" s="57" t="str">
        <f t="shared" si="2"/>
        <v/>
      </c>
      <c r="M43" s="57" t="str">
        <f t="shared" si="3"/>
        <v/>
      </c>
      <c r="N43" s="114"/>
      <c r="O43" s="114"/>
      <c r="P43" s="114"/>
      <c r="Q43" s="114"/>
      <c r="R43" s="57" t="str">
        <f t="shared" si="4"/>
        <v/>
      </c>
      <c r="S43" s="57" t="str">
        <f t="shared" si="5"/>
        <v/>
      </c>
      <c r="T43" s="114"/>
      <c r="U43" s="114"/>
      <c r="V43" s="114"/>
      <c r="W43" s="114"/>
      <c r="X43" s="57" t="str">
        <f t="shared" si="6"/>
        <v/>
      </c>
      <c r="Y43" s="57" t="str">
        <f t="shared" si="7"/>
        <v/>
      </c>
      <c r="Z43" s="114"/>
      <c r="AA43" s="114"/>
      <c r="AB43" s="114"/>
      <c r="AC43" s="114"/>
      <c r="AD43" s="57" t="str">
        <f t="shared" si="8"/>
        <v/>
      </c>
      <c r="AE43" s="57" t="str">
        <f t="shared" si="9"/>
        <v/>
      </c>
      <c r="AF43" s="114"/>
      <c r="AG43" s="114"/>
      <c r="AH43" s="114"/>
      <c r="AI43" s="114"/>
      <c r="AJ43" s="57" t="str">
        <f t="shared" si="10"/>
        <v/>
      </c>
      <c r="AK43" s="57" t="str">
        <f t="shared" si="11"/>
        <v/>
      </c>
      <c r="AL43" s="114"/>
      <c r="AM43" s="114"/>
      <c r="AN43" s="114"/>
      <c r="AO43" s="114"/>
      <c r="AP43" s="57" t="str">
        <f t="shared" si="12"/>
        <v/>
      </c>
      <c r="AQ43" s="57" t="str">
        <f t="shared" si="13"/>
        <v/>
      </c>
      <c r="AR43" s="114"/>
      <c r="AS43" s="114"/>
      <c r="AT43" s="114"/>
      <c r="AU43" s="114"/>
      <c r="AV43" s="57" t="str">
        <f t="shared" si="14"/>
        <v/>
      </c>
      <c r="AW43" s="57" t="str">
        <f t="shared" si="15"/>
        <v/>
      </c>
      <c r="AX43" s="114"/>
      <c r="AY43" s="114"/>
      <c r="AZ43" s="114"/>
      <c r="BA43" s="114"/>
      <c r="BB43" s="57" t="str">
        <f t="shared" si="16"/>
        <v/>
      </c>
      <c r="BC43" s="57" t="str">
        <f t="shared" si="17"/>
        <v/>
      </c>
      <c r="BD43" s="114"/>
      <c r="BE43" s="114"/>
      <c r="BF43" s="114"/>
      <c r="BG43" s="114"/>
      <c r="BH43" s="57" t="str">
        <f t="shared" si="18"/>
        <v/>
      </c>
      <c r="BI43" s="57" t="str">
        <f t="shared" si="19"/>
        <v/>
      </c>
    </row>
    <row r="44" spans="2:61" x14ac:dyDescent="0.25">
      <c r="B44" s="108"/>
      <c r="C44" s="109"/>
      <c r="D44" s="110"/>
      <c r="E44" s="110"/>
      <c r="F44" s="57" t="str">
        <f t="shared" si="0"/>
        <v/>
      </c>
      <c r="G44" s="57" t="str">
        <f t="shared" si="1"/>
        <v/>
      </c>
      <c r="H44" s="114"/>
      <c r="I44" s="114"/>
      <c r="J44" s="114"/>
      <c r="K44" s="114"/>
      <c r="L44" s="57" t="str">
        <f t="shared" si="2"/>
        <v/>
      </c>
      <c r="M44" s="57" t="str">
        <f t="shared" si="3"/>
        <v/>
      </c>
      <c r="N44" s="114"/>
      <c r="O44" s="114"/>
      <c r="P44" s="114"/>
      <c r="Q44" s="114"/>
      <c r="R44" s="57" t="str">
        <f t="shared" si="4"/>
        <v/>
      </c>
      <c r="S44" s="57" t="str">
        <f t="shared" si="5"/>
        <v/>
      </c>
      <c r="T44" s="114"/>
      <c r="U44" s="114"/>
      <c r="V44" s="114"/>
      <c r="W44" s="114"/>
      <c r="X44" s="57" t="str">
        <f t="shared" si="6"/>
        <v/>
      </c>
      <c r="Y44" s="57" t="str">
        <f t="shared" si="7"/>
        <v/>
      </c>
      <c r="Z44" s="114"/>
      <c r="AA44" s="114"/>
      <c r="AB44" s="114"/>
      <c r="AC44" s="114"/>
      <c r="AD44" s="57" t="str">
        <f t="shared" si="8"/>
        <v/>
      </c>
      <c r="AE44" s="57" t="str">
        <f t="shared" si="9"/>
        <v/>
      </c>
      <c r="AF44" s="114"/>
      <c r="AG44" s="114"/>
      <c r="AH44" s="114"/>
      <c r="AI44" s="114"/>
      <c r="AJ44" s="57" t="str">
        <f t="shared" si="10"/>
        <v/>
      </c>
      <c r="AK44" s="57" t="str">
        <f t="shared" si="11"/>
        <v/>
      </c>
      <c r="AL44" s="114"/>
      <c r="AM44" s="114"/>
      <c r="AN44" s="114"/>
      <c r="AO44" s="114"/>
      <c r="AP44" s="57" t="str">
        <f t="shared" si="12"/>
        <v/>
      </c>
      <c r="AQ44" s="57" t="str">
        <f t="shared" si="13"/>
        <v/>
      </c>
      <c r="AR44" s="114"/>
      <c r="AS44" s="114"/>
      <c r="AT44" s="114"/>
      <c r="AU44" s="114"/>
      <c r="AV44" s="57" t="str">
        <f t="shared" si="14"/>
        <v/>
      </c>
      <c r="AW44" s="57" t="str">
        <f t="shared" si="15"/>
        <v/>
      </c>
      <c r="AX44" s="114"/>
      <c r="AY44" s="114"/>
      <c r="AZ44" s="114"/>
      <c r="BA44" s="114"/>
      <c r="BB44" s="57" t="str">
        <f t="shared" si="16"/>
        <v/>
      </c>
      <c r="BC44" s="57" t="str">
        <f t="shared" si="17"/>
        <v/>
      </c>
      <c r="BD44" s="114"/>
      <c r="BE44" s="114"/>
      <c r="BF44" s="114"/>
      <c r="BG44" s="114"/>
      <c r="BH44" s="57" t="str">
        <f t="shared" si="18"/>
        <v/>
      </c>
      <c r="BI44" s="57" t="str">
        <f t="shared" si="19"/>
        <v/>
      </c>
    </row>
    <row r="45" spans="2:61" x14ac:dyDescent="0.25">
      <c r="B45" s="108"/>
      <c r="C45" s="109"/>
      <c r="D45" s="110"/>
      <c r="E45" s="110"/>
      <c r="F45" s="57" t="str">
        <f t="shared" si="0"/>
        <v/>
      </c>
      <c r="G45" s="57" t="str">
        <f t="shared" si="1"/>
        <v/>
      </c>
      <c r="H45" s="114"/>
      <c r="I45" s="114"/>
      <c r="J45" s="114"/>
      <c r="K45" s="114"/>
      <c r="L45" s="57" t="str">
        <f t="shared" si="2"/>
        <v/>
      </c>
      <c r="M45" s="57" t="str">
        <f t="shared" si="3"/>
        <v/>
      </c>
      <c r="N45" s="114"/>
      <c r="O45" s="114"/>
      <c r="P45" s="114"/>
      <c r="Q45" s="114"/>
      <c r="R45" s="57" t="str">
        <f t="shared" si="4"/>
        <v/>
      </c>
      <c r="S45" s="57" t="str">
        <f t="shared" si="5"/>
        <v/>
      </c>
      <c r="T45" s="114"/>
      <c r="U45" s="114"/>
      <c r="V45" s="114"/>
      <c r="W45" s="114"/>
      <c r="X45" s="57" t="str">
        <f t="shared" si="6"/>
        <v/>
      </c>
      <c r="Y45" s="57" t="str">
        <f t="shared" si="7"/>
        <v/>
      </c>
      <c r="Z45" s="114"/>
      <c r="AA45" s="114"/>
      <c r="AB45" s="114"/>
      <c r="AC45" s="114"/>
      <c r="AD45" s="57" t="str">
        <f t="shared" si="8"/>
        <v/>
      </c>
      <c r="AE45" s="57" t="str">
        <f t="shared" si="9"/>
        <v/>
      </c>
      <c r="AF45" s="114"/>
      <c r="AG45" s="114"/>
      <c r="AH45" s="114"/>
      <c r="AI45" s="114"/>
      <c r="AJ45" s="57" t="str">
        <f t="shared" si="10"/>
        <v/>
      </c>
      <c r="AK45" s="57" t="str">
        <f t="shared" si="11"/>
        <v/>
      </c>
      <c r="AL45" s="114"/>
      <c r="AM45" s="114"/>
      <c r="AN45" s="114"/>
      <c r="AO45" s="114"/>
      <c r="AP45" s="57" t="str">
        <f t="shared" si="12"/>
        <v/>
      </c>
      <c r="AQ45" s="57" t="str">
        <f t="shared" si="13"/>
        <v/>
      </c>
      <c r="AR45" s="114"/>
      <c r="AS45" s="114"/>
      <c r="AT45" s="114"/>
      <c r="AU45" s="114"/>
      <c r="AV45" s="57" t="str">
        <f t="shared" si="14"/>
        <v/>
      </c>
      <c r="AW45" s="57" t="str">
        <f t="shared" si="15"/>
        <v/>
      </c>
      <c r="AX45" s="114"/>
      <c r="AY45" s="114"/>
      <c r="AZ45" s="114"/>
      <c r="BA45" s="114"/>
      <c r="BB45" s="57" t="str">
        <f t="shared" si="16"/>
        <v/>
      </c>
      <c r="BC45" s="57" t="str">
        <f t="shared" si="17"/>
        <v/>
      </c>
      <c r="BD45" s="114"/>
      <c r="BE45" s="114"/>
      <c r="BF45" s="114"/>
      <c r="BG45" s="114"/>
      <c r="BH45" s="57" t="str">
        <f t="shared" si="18"/>
        <v/>
      </c>
      <c r="BI45" s="57" t="str">
        <f t="shared" si="19"/>
        <v/>
      </c>
    </row>
    <row r="46" spans="2:61" x14ac:dyDescent="0.25">
      <c r="B46" s="108"/>
      <c r="C46" s="109"/>
      <c r="D46" s="110"/>
      <c r="E46" s="110"/>
      <c r="F46" s="57" t="str">
        <f t="shared" si="0"/>
        <v/>
      </c>
      <c r="G46" s="57" t="str">
        <f t="shared" si="1"/>
        <v/>
      </c>
      <c r="H46" s="114"/>
      <c r="I46" s="114"/>
      <c r="J46" s="114"/>
      <c r="K46" s="114"/>
      <c r="L46" s="57" t="str">
        <f t="shared" si="2"/>
        <v/>
      </c>
      <c r="M46" s="57" t="str">
        <f t="shared" si="3"/>
        <v/>
      </c>
      <c r="N46" s="114"/>
      <c r="O46" s="114"/>
      <c r="P46" s="114"/>
      <c r="Q46" s="114"/>
      <c r="R46" s="57" t="str">
        <f t="shared" si="4"/>
        <v/>
      </c>
      <c r="S46" s="57" t="str">
        <f t="shared" si="5"/>
        <v/>
      </c>
      <c r="T46" s="114"/>
      <c r="U46" s="114"/>
      <c r="V46" s="114"/>
      <c r="W46" s="114"/>
      <c r="X46" s="57" t="str">
        <f t="shared" si="6"/>
        <v/>
      </c>
      <c r="Y46" s="57" t="str">
        <f t="shared" si="7"/>
        <v/>
      </c>
      <c r="Z46" s="114"/>
      <c r="AA46" s="114"/>
      <c r="AB46" s="114"/>
      <c r="AC46" s="114"/>
      <c r="AD46" s="57" t="str">
        <f t="shared" si="8"/>
        <v/>
      </c>
      <c r="AE46" s="57" t="str">
        <f t="shared" si="9"/>
        <v/>
      </c>
      <c r="AF46" s="114"/>
      <c r="AG46" s="114"/>
      <c r="AH46" s="114"/>
      <c r="AI46" s="114"/>
      <c r="AJ46" s="57" t="str">
        <f t="shared" si="10"/>
        <v/>
      </c>
      <c r="AK46" s="57" t="str">
        <f t="shared" si="11"/>
        <v/>
      </c>
      <c r="AL46" s="114"/>
      <c r="AM46" s="114"/>
      <c r="AN46" s="114"/>
      <c r="AO46" s="114"/>
      <c r="AP46" s="57" t="str">
        <f t="shared" si="12"/>
        <v/>
      </c>
      <c r="AQ46" s="57" t="str">
        <f t="shared" si="13"/>
        <v/>
      </c>
      <c r="AR46" s="114"/>
      <c r="AS46" s="114"/>
      <c r="AT46" s="114"/>
      <c r="AU46" s="114"/>
      <c r="AV46" s="57" t="str">
        <f t="shared" si="14"/>
        <v/>
      </c>
      <c r="AW46" s="57" t="str">
        <f t="shared" si="15"/>
        <v/>
      </c>
      <c r="AX46" s="114"/>
      <c r="AY46" s="114"/>
      <c r="AZ46" s="114"/>
      <c r="BA46" s="114"/>
      <c r="BB46" s="57" t="str">
        <f t="shared" si="16"/>
        <v/>
      </c>
      <c r="BC46" s="57" t="str">
        <f t="shared" si="17"/>
        <v/>
      </c>
      <c r="BD46" s="114"/>
      <c r="BE46" s="114"/>
      <c r="BF46" s="114"/>
      <c r="BG46" s="114"/>
      <c r="BH46" s="57" t="str">
        <f t="shared" si="18"/>
        <v/>
      </c>
      <c r="BI46" s="57" t="str">
        <f t="shared" si="19"/>
        <v/>
      </c>
    </row>
    <row r="47" spans="2:61" x14ac:dyDescent="0.25">
      <c r="B47" s="108"/>
      <c r="C47" s="109"/>
      <c r="D47" s="110"/>
      <c r="E47" s="110"/>
      <c r="F47" s="57" t="str">
        <f t="shared" si="0"/>
        <v/>
      </c>
      <c r="G47" s="57" t="str">
        <f t="shared" si="1"/>
        <v/>
      </c>
      <c r="H47" s="114"/>
      <c r="I47" s="114"/>
      <c r="J47" s="114"/>
      <c r="K47" s="114"/>
      <c r="L47" s="57" t="str">
        <f t="shared" si="2"/>
        <v/>
      </c>
      <c r="M47" s="57" t="str">
        <f t="shared" si="3"/>
        <v/>
      </c>
      <c r="N47" s="114"/>
      <c r="O47" s="114"/>
      <c r="P47" s="114"/>
      <c r="Q47" s="114"/>
      <c r="R47" s="57" t="str">
        <f t="shared" si="4"/>
        <v/>
      </c>
      <c r="S47" s="57" t="str">
        <f t="shared" si="5"/>
        <v/>
      </c>
      <c r="T47" s="114"/>
      <c r="U47" s="114"/>
      <c r="V47" s="114"/>
      <c r="W47" s="114"/>
      <c r="X47" s="57" t="str">
        <f t="shared" si="6"/>
        <v/>
      </c>
      <c r="Y47" s="57" t="str">
        <f t="shared" si="7"/>
        <v/>
      </c>
      <c r="Z47" s="114"/>
      <c r="AA47" s="114"/>
      <c r="AB47" s="114"/>
      <c r="AC47" s="114"/>
      <c r="AD47" s="57" t="str">
        <f t="shared" si="8"/>
        <v/>
      </c>
      <c r="AE47" s="57" t="str">
        <f t="shared" si="9"/>
        <v/>
      </c>
      <c r="AF47" s="114"/>
      <c r="AG47" s="114"/>
      <c r="AH47" s="114"/>
      <c r="AI47" s="114"/>
      <c r="AJ47" s="57" t="str">
        <f t="shared" si="10"/>
        <v/>
      </c>
      <c r="AK47" s="57" t="str">
        <f t="shared" si="11"/>
        <v/>
      </c>
      <c r="AL47" s="114"/>
      <c r="AM47" s="114"/>
      <c r="AN47" s="114"/>
      <c r="AO47" s="114"/>
      <c r="AP47" s="57" t="str">
        <f t="shared" si="12"/>
        <v/>
      </c>
      <c r="AQ47" s="57" t="str">
        <f t="shared" si="13"/>
        <v/>
      </c>
      <c r="AR47" s="114"/>
      <c r="AS47" s="114"/>
      <c r="AT47" s="114"/>
      <c r="AU47" s="114"/>
      <c r="AV47" s="57" t="str">
        <f t="shared" si="14"/>
        <v/>
      </c>
      <c r="AW47" s="57" t="str">
        <f t="shared" si="15"/>
        <v/>
      </c>
      <c r="AX47" s="114"/>
      <c r="AY47" s="114"/>
      <c r="AZ47" s="114"/>
      <c r="BA47" s="114"/>
      <c r="BB47" s="57" t="str">
        <f t="shared" si="16"/>
        <v/>
      </c>
      <c r="BC47" s="57" t="str">
        <f t="shared" si="17"/>
        <v/>
      </c>
      <c r="BD47" s="114"/>
      <c r="BE47" s="114"/>
      <c r="BF47" s="114"/>
      <c r="BG47" s="114"/>
      <c r="BH47" s="57" t="str">
        <f t="shared" si="18"/>
        <v/>
      </c>
      <c r="BI47" s="57" t="str">
        <f t="shared" si="19"/>
        <v/>
      </c>
    </row>
    <row r="48" spans="2:61" x14ac:dyDescent="0.25">
      <c r="B48" s="108"/>
      <c r="C48" s="109"/>
      <c r="D48" s="110"/>
      <c r="E48" s="110"/>
      <c r="F48" s="57" t="str">
        <f t="shared" si="0"/>
        <v/>
      </c>
      <c r="G48" s="57" t="str">
        <f t="shared" si="1"/>
        <v/>
      </c>
      <c r="H48" s="114"/>
      <c r="I48" s="114"/>
      <c r="J48" s="114"/>
      <c r="K48" s="114"/>
      <c r="L48" s="57" t="str">
        <f t="shared" si="2"/>
        <v/>
      </c>
      <c r="M48" s="57" t="str">
        <f t="shared" si="3"/>
        <v/>
      </c>
      <c r="N48" s="114"/>
      <c r="O48" s="114"/>
      <c r="P48" s="114"/>
      <c r="Q48" s="114"/>
      <c r="R48" s="57" t="str">
        <f t="shared" si="4"/>
        <v/>
      </c>
      <c r="S48" s="57" t="str">
        <f t="shared" si="5"/>
        <v/>
      </c>
      <c r="T48" s="114"/>
      <c r="U48" s="114"/>
      <c r="V48" s="114"/>
      <c r="W48" s="114"/>
      <c r="X48" s="57" t="str">
        <f t="shared" si="6"/>
        <v/>
      </c>
      <c r="Y48" s="57" t="str">
        <f t="shared" si="7"/>
        <v/>
      </c>
      <c r="Z48" s="114"/>
      <c r="AA48" s="114"/>
      <c r="AB48" s="114"/>
      <c r="AC48" s="114"/>
      <c r="AD48" s="57" t="str">
        <f t="shared" si="8"/>
        <v/>
      </c>
      <c r="AE48" s="57" t="str">
        <f t="shared" si="9"/>
        <v/>
      </c>
      <c r="AF48" s="114"/>
      <c r="AG48" s="114"/>
      <c r="AH48" s="114"/>
      <c r="AI48" s="114"/>
      <c r="AJ48" s="57" t="str">
        <f t="shared" si="10"/>
        <v/>
      </c>
      <c r="AK48" s="57" t="str">
        <f t="shared" si="11"/>
        <v/>
      </c>
      <c r="AL48" s="114"/>
      <c r="AM48" s="114"/>
      <c r="AN48" s="114"/>
      <c r="AO48" s="114"/>
      <c r="AP48" s="57" t="str">
        <f t="shared" si="12"/>
        <v/>
      </c>
      <c r="AQ48" s="57" t="str">
        <f t="shared" si="13"/>
        <v/>
      </c>
      <c r="AR48" s="114"/>
      <c r="AS48" s="114"/>
      <c r="AT48" s="114"/>
      <c r="AU48" s="114"/>
      <c r="AV48" s="57" t="str">
        <f t="shared" si="14"/>
        <v/>
      </c>
      <c r="AW48" s="57" t="str">
        <f t="shared" si="15"/>
        <v/>
      </c>
      <c r="AX48" s="114"/>
      <c r="AY48" s="114"/>
      <c r="AZ48" s="114"/>
      <c r="BA48" s="114"/>
      <c r="BB48" s="57" t="str">
        <f t="shared" si="16"/>
        <v/>
      </c>
      <c r="BC48" s="57" t="str">
        <f t="shared" si="17"/>
        <v/>
      </c>
      <c r="BD48" s="114"/>
      <c r="BE48" s="114"/>
      <c r="BF48" s="114"/>
      <c r="BG48" s="114"/>
      <c r="BH48" s="57" t="str">
        <f t="shared" si="18"/>
        <v/>
      </c>
      <c r="BI48" s="57" t="str">
        <f t="shared" si="19"/>
        <v/>
      </c>
    </row>
    <row r="49" spans="2:61" x14ac:dyDescent="0.25">
      <c r="B49" s="108"/>
      <c r="C49" s="109"/>
      <c r="D49" s="110"/>
      <c r="E49" s="110"/>
      <c r="F49" s="57" t="str">
        <f t="shared" si="0"/>
        <v/>
      </c>
      <c r="G49" s="57" t="str">
        <f t="shared" si="1"/>
        <v/>
      </c>
      <c r="H49" s="114"/>
      <c r="I49" s="114"/>
      <c r="J49" s="114"/>
      <c r="K49" s="114"/>
      <c r="L49" s="57" t="str">
        <f t="shared" si="2"/>
        <v/>
      </c>
      <c r="M49" s="57" t="str">
        <f t="shared" si="3"/>
        <v/>
      </c>
      <c r="N49" s="114"/>
      <c r="O49" s="114"/>
      <c r="P49" s="114"/>
      <c r="Q49" s="114"/>
      <c r="R49" s="57" t="str">
        <f t="shared" si="4"/>
        <v/>
      </c>
      <c r="S49" s="57" t="str">
        <f t="shared" si="5"/>
        <v/>
      </c>
      <c r="T49" s="114"/>
      <c r="U49" s="114"/>
      <c r="V49" s="114"/>
      <c r="W49" s="114"/>
      <c r="X49" s="57" t="str">
        <f t="shared" si="6"/>
        <v/>
      </c>
      <c r="Y49" s="57" t="str">
        <f t="shared" si="7"/>
        <v/>
      </c>
      <c r="Z49" s="114"/>
      <c r="AA49" s="114"/>
      <c r="AB49" s="114"/>
      <c r="AC49" s="114"/>
      <c r="AD49" s="57" t="str">
        <f t="shared" si="8"/>
        <v/>
      </c>
      <c r="AE49" s="57" t="str">
        <f t="shared" si="9"/>
        <v/>
      </c>
      <c r="AF49" s="114"/>
      <c r="AG49" s="114"/>
      <c r="AH49" s="114"/>
      <c r="AI49" s="114"/>
      <c r="AJ49" s="57" t="str">
        <f t="shared" si="10"/>
        <v/>
      </c>
      <c r="AK49" s="57" t="str">
        <f t="shared" si="11"/>
        <v/>
      </c>
      <c r="AL49" s="114"/>
      <c r="AM49" s="114"/>
      <c r="AN49" s="114"/>
      <c r="AO49" s="114"/>
      <c r="AP49" s="57" t="str">
        <f t="shared" si="12"/>
        <v/>
      </c>
      <c r="AQ49" s="57" t="str">
        <f t="shared" si="13"/>
        <v/>
      </c>
      <c r="AR49" s="114"/>
      <c r="AS49" s="114"/>
      <c r="AT49" s="114"/>
      <c r="AU49" s="114"/>
      <c r="AV49" s="57" t="str">
        <f t="shared" si="14"/>
        <v/>
      </c>
      <c r="AW49" s="57" t="str">
        <f t="shared" si="15"/>
        <v/>
      </c>
      <c r="AX49" s="114"/>
      <c r="AY49" s="114"/>
      <c r="AZ49" s="114"/>
      <c r="BA49" s="114"/>
      <c r="BB49" s="57" t="str">
        <f t="shared" si="16"/>
        <v/>
      </c>
      <c r="BC49" s="57" t="str">
        <f t="shared" si="17"/>
        <v/>
      </c>
      <c r="BD49" s="114"/>
      <c r="BE49" s="114"/>
      <c r="BF49" s="114"/>
      <c r="BG49" s="114"/>
      <c r="BH49" s="57" t="str">
        <f t="shared" si="18"/>
        <v/>
      </c>
      <c r="BI49" s="57" t="str">
        <f t="shared" si="19"/>
        <v/>
      </c>
    </row>
    <row r="50" spans="2:61" x14ac:dyDescent="0.25">
      <c r="B50" s="108"/>
      <c r="C50" s="109"/>
      <c r="D50" s="110"/>
      <c r="E50" s="110"/>
      <c r="F50" s="57" t="str">
        <f t="shared" si="0"/>
        <v/>
      </c>
      <c r="G50" s="57" t="str">
        <f t="shared" si="1"/>
        <v/>
      </c>
      <c r="H50" s="114"/>
      <c r="I50" s="114"/>
      <c r="J50" s="114"/>
      <c r="K50" s="114"/>
      <c r="L50" s="57" t="str">
        <f t="shared" si="2"/>
        <v/>
      </c>
      <c r="M50" s="57" t="str">
        <f t="shared" si="3"/>
        <v/>
      </c>
      <c r="N50" s="114"/>
      <c r="O50" s="114"/>
      <c r="P50" s="114"/>
      <c r="Q50" s="114"/>
      <c r="R50" s="57" t="str">
        <f t="shared" si="4"/>
        <v/>
      </c>
      <c r="S50" s="57" t="str">
        <f t="shared" si="5"/>
        <v/>
      </c>
      <c r="T50" s="114"/>
      <c r="U50" s="114"/>
      <c r="V50" s="114"/>
      <c r="W50" s="114"/>
      <c r="X50" s="57" t="str">
        <f t="shared" si="6"/>
        <v/>
      </c>
      <c r="Y50" s="57" t="str">
        <f t="shared" si="7"/>
        <v/>
      </c>
      <c r="Z50" s="114"/>
      <c r="AA50" s="114"/>
      <c r="AB50" s="114"/>
      <c r="AC50" s="114"/>
      <c r="AD50" s="57" t="str">
        <f t="shared" si="8"/>
        <v/>
      </c>
      <c r="AE50" s="57" t="str">
        <f t="shared" si="9"/>
        <v/>
      </c>
      <c r="AF50" s="114"/>
      <c r="AG50" s="114"/>
      <c r="AH50" s="114"/>
      <c r="AI50" s="114"/>
      <c r="AJ50" s="57" t="str">
        <f t="shared" si="10"/>
        <v/>
      </c>
      <c r="AK50" s="57" t="str">
        <f t="shared" si="11"/>
        <v/>
      </c>
      <c r="AL50" s="114"/>
      <c r="AM50" s="114"/>
      <c r="AN50" s="114"/>
      <c r="AO50" s="114"/>
      <c r="AP50" s="57" t="str">
        <f t="shared" si="12"/>
        <v/>
      </c>
      <c r="AQ50" s="57" t="str">
        <f t="shared" si="13"/>
        <v/>
      </c>
      <c r="AR50" s="114"/>
      <c r="AS50" s="114"/>
      <c r="AT50" s="114"/>
      <c r="AU50" s="114"/>
      <c r="AV50" s="57" t="str">
        <f t="shared" si="14"/>
        <v/>
      </c>
      <c r="AW50" s="57" t="str">
        <f t="shared" si="15"/>
        <v/>
      </c>
      <c r="AX50" s="114"/>
      <c r="AY50" s="114"/>
      <c r="AZ50" s="114"/>
      <c r="BA50" s="114"/>
      <c r="BB50" s="57" t="str">
        <f t="shared" si="16"/>
        <v/>
      </c>
      <c r="BC50" s="57" t="str">
        <f t="shared" si="17"/>
        <v/>
      </c>
      <c r="BD50" s="114"/>
      <c r="BE50" s="114"/>
      <c r="BF50" s="114"/>
      <c r="BG50" s="114"/>
      <c r="BH50" s="57" t="str">
        <f t="shared" si="18"/>
        <v/>
      </c>
      <c r="BI50" s="57" t="str">
        <f t="shared" si="19"/>
        <v/>
      </c>
    </row>
    <row r="51" spans="2:61" x14ac:dyDescent="0.25">
      <c r="B51" s="108"/>
      <c r="C51" s="109"/>
      <c r="D51" s="110"/>
      <c r="E51" s="110"/>
      <c r="F51" s="57" t="str">
        <f t="shared" ref="F51:F100" si="20">IF($C$8="Phase based",IF(C51="","",$C$9*C51),IF(D51="","",D51))</f>
        <v/>
      </c>
      <c r="G51" s="57" t="str">
        <f t="shared" si="1"/>
        <v/>
      </c>
      <c r="H51" s="114"/>
      <c r="I51" s="114"/>
      <c r="J51" s="114"/>
      <c r="K51" s="114"/>
      <c r="L51" s="57" t="str">
        <f t="shared" ref="L51:L100" si="21">IF($I$8="Phase based",IF(I51="","",$I$9*I51),IF(J51="","",J51))</f>
        <v/>
      </c>
      <c r="M51" s="57" t="str">
        <f t="shared" ref="M51:M100" si="22">IF($I$8="Phase based",IF(I51="","",($I$9/$I$10)*I51),IF(J51="","",(J51/K51)))</f>
        <v/>
      </c>
      <c r="N51" s="114"/>
      <c r="O51" s="114"/>
      <c r="P51" s="114"/>
      <c r="Q51" s="114"/>
      <c r="R51" s="57" t="str">
        <f t="shared" ref="R51:R100" si="23">IF($O$8="Phase based",IF(O51="","",$O$9*O51),IF(P51="","",P51))</f>
        <v/>
      </c>
      <c r="S51" s="57" t="str">
        <f t="shared" ref="S51:S100" si="24">IF(O$8="Phase based",IF(O51="","",(O$9/O$10)*O51),IF(P51="","",(P51/Q51)))</f>
        <v/>
      </c>
      <c r="T51" s="114"/>
      <c r="U51" s="114"/>
      <c r="V51" s="114"/>
      <c r="W51" s="114"/>
      <c r="X51" s="57" t="str">
        <f t="shared" ref="X51:X100" si="25">IF($U$8="Phase based",IF(U51="","",$U$9*U51),IF(V51="","",V51))</f>
        <v/>
      </c>
      <c r="Y51" s="57" t="str">
        <f t="shared" ref="Y51:Y100" si="26">IF(U$8="Phase based",IF(U51="","",(U$9/U$10)*U51),IF(V51="","",(V51/W51)))</f>
        <v/>
      </c>
      <c r="Z51" s="114"/>
      <c r="AA51" s="114"/>
      <c r="AB51" s="114"/>
      <c r="AC51" s="114"/>
      <c r="AD51" s="57" t="str">
        <f t="shared" ref="AD51:AD100" si="27">IF($AA$8="Phase based",IF(AA51="","",$AA$9*AA51),IF(AB51="","",AB51))</f>
        <v/>
      </c>
      <c r="AE51" s="57" t="str">
        <f t="shared" ref="AE51:AE100" si="28">IF(AA$8="Phase based",IF(AA51="","",(AA$9/AA$10)*AA51),IF(AB51="","",(AB51/AC51)))</f>
        <v/>
      </c>
      <c r="AF51" s="114"/>
      <c r="AG51" s="114"/>
      <c r="AH51" s="114"/>
      <c r="AI51" s="114"/>
      <c r="AJ51" s="57" t="str">
        <f t="shared" ref="AJ51:AJ100" si="29">IF($AG$8="Phase based",IF(AG51="","",$AG$9*AG51),IF(AH51="","",AH51))</f>
        <v/>
      </c>
      <c r="AK51" s="57" t="str">
        <f t="shared" ref="AK51:AK100" si="30">IF(AG$8="Phase based",IF(AG51="","",(AG$9/AG$10)*AG51),IF(AH51="","",(AH51/AI51)))</f>
        <v/>
      </c>
      <c r="AL51" s="114"/>
      <c r="AM51" s="114"/>
      <c r="AN51" s="114"/>
      <c r="AO51" s="114"/>
      <c r="AP51" s="57" t="str">
        <f t="shared" ref="AP51:AP100" si="31">IF($AM$8="Phase based",IF(AM51="","",$AM$9*AM51),IF(AN51="","",AN51))</f>
        <v/>
      </c>
      <c r="AQ51" s="57" t="str">
        <f t="shared" ref="AQ51:AQ100" si="32">IF(AM$8="Phase based",IF(AM51="","",(AM$9/AM$10)*AM51),IF(AN51="","",(AN51/AO51)))</f>
        <v/>
      </c>
      <c r="AR51" s="114"/>
      <c r="AS51" s="114"/>
      <c r="AT51" s="114"/>
      <c r="AU51" s="114"/>
      <c r="AV51" s="57" t="str">
        <f t="shared" ref="AV51:AV100" si="33">IF($AS$8="Phase based",IF(AS51="","",$AS$9*AS51),IF(AT51="","",AT51))</f>
        <v/>
      </c>
      <c r="AW51" s="57" t="str">
        <f t="shared" ref="AW51:AW100" si="34">IF(AS$8="Phase based",IF(AS51="","",(AS$9/AS$10)*AS51),IF(AT51="","",(AT51/AU51)))</f>
        <v/>
      </c>
      <c r="AX51" s="114"/>
      <c r="AY51" s="114"/>
      <c r="AZ51" s="114"/>
      <c r="BA51" s="114"/>
      <c r="BB51" s="57" t="str">
        <f t="shared" ref="BB51:BB100" si="35">IF($AY$8="Phase based",IF(AY51="","",$AY$9*AY51),IF(AZ51="","",AZ51))</f>
        <v/>
      </c>
      <c r="BC51" s="57" t="str">
        <f t="shared" ref="BC51:BC100" si="36">IF(AY$8="Phase based",IF(AY51="","",(AY$9/AY$10)*AY51),IF(AZ51="","",(AZ51/BA51)))</f>
        <v/>
      </c>
      <c r="BD51" s="114"/>
      <c r="BE51" s="114"/>
      <c r="BF51" s="114"/>
      <c r="BG51" s="114"/>
      <c r="BH51" s="57" t="str">
        <f t="shared" ref="BH51:BH100" si="37">IF($BE$8="Phase based",IF(BE51="","",$BE$9*BE51),IF(BF51="","",BF51))</f>
        <v/>
      </c>
      <c r="BI51" s="57" t="str">
        <f t="shared" ref="BI51:BI100" si="38">IF(BE$8="Phase based",IF(BE51="","",(BE$9/BE$10)*BE51),IF(BF51="","",(BF51/BG51)))</f>
        <v/>
      </c>
    </row>
    <row r="52" spans="2:61" x14ac:dyDescent="0.25">
      <c r="B52" s="108"/>
      <c r="C52" s="109"/>
      <c r="D52" s="110"/>
      <c r="E52" s="110"/>
      <c r="F52" s="57" t="str">
        <f t="shared" si="20"/>
        <v/>
      </c>
      <c r="G52" s="57" t="str">
        <f t="shared" si="1"/>
        <v/>
      </c>
      <c r="H52" s="114"/>
      <c r="I52" s="114"/>
      <c r="J52" s="114"/>
      <c r="K52" s="114"/>
      <c r="L52" s="57" t="str">
        <f t="shared" si="21"/>
        <v/>
      </c>
      <c r="M52" s="57" t="str">
        <f t="shared" si="22"/>
        <v/>
      </c>
      <c r="N52" s="114"/>
      <c r="O52" s="114"/>
      <c r="P52" s="114"/>
      <c r="Q52" s="114"/>
      <c r="R52" s="57" t="str">
        <f t="shared" si="23"/>
        <v/>
      </c>
      <c r="S52" s="57" t="str">
        <f t="shared" si="24"/>
        <v/>
      </c>
      <c r="T52" s="114"/>
      <c r="U52" s="114"/>
      <c r="V52" s="114"/>
      <c r="W52" s="114"/>
      <c r="X52" s="57" t="str">
        <f t="shared" si="25"/>
        <v/>
      </c>
      <c r="Y52" s="57" t="str">
        <f t="shared" si="26"/>
        <v/>
      </c>
      <c r="Z52" s="114"/>
      <c r="AA52" s="114"/>
      <c r="AB52" s="114"/>
      <c r="AC52" s="114"/>
      <c r="AD52" s="57" t="str">
        <f t="shared" si="27"/>
        <v/>
      </c>
      <c r="AE52" s="57" t="str">
        <f t="shared" si="28"/>
        <v/>
      </c>
      <c r="AF52" s="114"/>
      <c r="AG52" s="114"/>
      <c r="AH52" s="114"/>
      <c r="AI52" s="114"/>
      <c r="AJ52" s="57" t="str">
        <f t="shared" si="29"/>
        <v/>
      </c>
      <c r="AK52" s="57" t="str">
        <f t="shared" si="30"/>
        <v/>
      </c>
      <c r="AL52" s="114"/>
      <c r="AM52" s="114"/>
      <c r="AN52" s="114"/>
      <c r="AO52" s="114"/>
      <c r="AP52" s="57" t="str">
        <f t="shared" si="31"/>
        <v/>
      </c>
      <c r="AQ52" s="57" t="str">
        <f t="shared" si="32"/>
        <v/>
      </c>
      <c r="AR52" s="114"/>
      <c r="AS52" s="114"/>
      <c r="AT52" s="114"/>
      <c r="AU52" s="114"/>
      <c r="AV52" s="57" t="str">
        <f t="shared" si="33"/>
        <v/>
      </c>
      <c r="AW52" s="57" t="str">
        <f t="shared" si="34"/>
        <v/>
      </c>
      <c r="AX52" s="114"/>
      <c r="AY52" s="114"/>
      <c r="AZ52" s="114"/>
      <c r="BA52" s="114"/>
      <c r="BB52" s="57" t="str">
        <f t="shared" si="35"/>
        <v/>
      </c>
      <c r="BC52" s="57" t="str">
        <f t="shared" si="36"/>
        <v/>
      </c>
      <c r="BD52" s="114"/>
      <c r="BE52" s="114"/>
      <c r="BF52" s="114"/>
      <c r="BG52" s="114"/>
      <c r="BH52" s="57" t="str">
        <f t="shared" si="37"/>
        <v/>
      </c>
      <c r="BI52" s="57" t="str">
        <f t="shared" si="38"/>
        <v/>
      </c>
    </row>
    <row r="53" spans="2:61" x14ac:dyDescent="0.25">
      <c r="B53" s="108"/>
      <c r="C53" s="109"/>
      <c r="D53" s="110"/>
      <c r="E53" s="110"/>
      <c r="F53" s="57" t="str">
        <f t="shared" si="20"/>
        <v/>
      </c>
      <c r="G53" s="57" t="str">
        <f t="shared" si="1"/>
        <v/>
      </c>
      <c r="H53" s="114"/>
      <c r="I53" s="114"/>
      <c r="J53" s="114"/>
      <c r="K53" s="114"/>
      <c r="L53" s="57" t="str">
        <f t="shared" si="21"/>
        <v/>
      </c>
      <c r="M53" s="57" t="str">
        <f t="shared" si="22"/>
        <v/>
      </c>
      <c r="N53" s="114"/>
      <c r="O53" s="114"/>
      <c r="P53" s="114"/>
      <c r="Q53" s="114"/>
      <c r="R53" s="57" t="str">
        <f t="shared" si="23"/>
        <v/>
      </c>
      <c r="S53" s="57" t="str">
        <f t="shared" si="24"/>
        <v/>
      </c>
      <c r="T53" s="114"/>
      <c r="U53" s="114"/>
      <c r="V53" s="114"/>
      <c r="W53" s="114"/>
      <c r="X53" s="57" t="str">
        <f t="shared" si="25"/>
        <v/>
      </c>
      <c r="Y53" s="57" t="str">
        <f t="shared" si="26"/>
        <v/>
      </c>
      <c r="Z53" s="114"/>
      <c r="AA53" s="114"/>
      <c r="AB53" s="114"/>
      <c r="AC53" s="114"/>
      <c r="AD53" s="57" t="str">
        <f t="shared" si="27"/>
        <v/>
      </c>
      <c r="AE53" s="57" t="str">
        <f t="shared" si="28"/>
        <v/>
      </c>
      <c r="AF53" s="114"/>
      <c r="AG53" s="114"/>
      <c r="AH53" s="114"/>
      <c r="AI53" s="114"/>
      <c r="AJ53" s="57" t="str">
        <f t="shared" si="29"/>
        <v/>
      </c>
      <c r="AK53" s="57" t="str">
        <f t="shared" si="30"/>
        <v/>
      </c>
      <c r="AL53" s="114"/>
      <c r="AM53" s="114"/>
      <c r="AN53" s="114"/>
      <c r="AO53" s="114"/>
      <c r="AP53" s="57" t="str">
        <f t="shared" si="31"/>
        <v/>
      </c>
      <c r="AQ53" s="57" t="str">
        <f t="shared" si="32"/>
        <v/>
      </c>
      <c r="AR53" s="114"/>
      <c r="AS53" s="114"/>
      <c r="AT53" s="114"/>
      <c r="AU53" s="114"/>
      <c r="AV53" s="57" t="str">
        <f t="shared" si="33"/>
        <v/>
      </c>
      <c r="AW53" s="57" t="str">
        <f t="shared" si="34"/>
        <v/>
      </c>
      <c r="AX53" s="114"/>
      <c r="AY53" s="114"/>
      <c r="AZ53" s="114"/>
      <c r="BA53" s="114"/>
      <c r="BB53" s="57" t="str">
        <f t="shared" si="35"/>
        <v/>
      </c>
      <c r="BC53" s="57" t="str">
        <f t="shared" si="36"/>
        <v/>
      </c>
      <c r="BD53" s="114"/>
      <c r="BE53" s="114"/>
      <c r="BF53" s="114"/>
      <c r="BG53" s="114"/>
      <c r="BH53" s="57" t="str">
        <f t="shared" si="37"/>
        <v/>
      </c>
      <c r="BI53" s="57" t="str">
        <f t="shared" si="38"/>
        <v/>
      </c>
    </row>
    <row r="54" spans="2:61" x14ac:dyDescent="0.25">
      <c r="B54" s="108"/>
      <c r="C54" s="109"/>
      <c r="D54" s="110"/>
      <c r="E54" s="110"/>
      <c r="F54" s="57" t="str">
        <f t="shared" si="20"/>
        <v/>
      </c>
      <c r="G54" s="57" t="str">
        <f t="shared" si="1"/>
        <v/>
      </c>
      <c r="H54" s="114"/>
      <c r="I54" s="114"/>
      <c r="J54" s="114"/>
      <c r="K54" s="114"/>
      <c r="L54" s="57" t="str">
        <f t="shared" si="21"/>
        <v/>
      </c>
      <c r="M54" s="57" t="str">
        <f t="shared" si="22"/>
        <v/>
      </c>
      <c r="N54" s="114"/>
      <c r="O54" s="114"/>
      <c r="P54" s="114"/>
      <c r="Q54" s="114"/>
      <c r="R54" s="57" t="str">
        <f t="shared" si="23"/>
        <v/>
      </c>
      <c r="S54" s="57" t="str">
        <f t="shared" si="24"/>
        <v/>
      </c>
      <c r="T54" s="114"/>
      <c r="U54" s="114"/>
      <c r="V54" s="114"/>
      <c r="W54" s="114"/>
      <c r="X54" s="57" t="str">
        <f t="shared" si="25"/>
        <v/>
      </c>
      <c r="Y54" s="57" t="str">
        <f t="shared" si="26"/>
        <v/>
      </c>
      <c r="Z54" s="114"/>
      <c r="AA54" s="114"/>
      <c r="AB54" s="114"/>
      <c r="AC54" s="114"/>
      <c r="AD54" s="57" t="str">
        <f t="shared" si="27"/>
        <v/>
      </c>
      <c r="AE54" s="57" t="str">
        <f t="shared" si="28"/>
        <v/>
      </c>
      <c r="AF54" s="114"/>
      <c r="AG54" s="114"/>
      <c r="AH54" s="114"/>
      <c r="AI54" s="114"/>
      <c r="AJ54" s="57" t="str">
        <f t="shared" si="29"/>
        <v/>
      </c>
      <c r="AK54" s="57" t="str">
        <f t="shared" si="30"/>
        <v/>
      </c>
      <c r="AL54" s="114"/>
      <c r="AM54" s="114"/>
      <c r="AN54" s="114"/>
      <c r="AO54" s="114"/>
      <c r="AP54" s="57" t="str">
        <f t="shared" si="31"/>
        <v/>
      </c>
      <c r="AQ54" s="57" t="str">
        <f t="shared" si="32"/>
        <v/>
      </c>
      <c r="AR54" s="114"/>
      <c r="AS54" s="114"/>
      <c r="AT54" s="114"/>
      <c r="AU54" s="114"/>
      <c r="AV54" s="57" t="str">
        <f t="shared" si="33"/>
        <v/>
      </c>
      <c r="AW54" s="57" t="str">
        <f t="shared" si="34"/>
        <v/>
      </c>
      <c r="AX54" s="114"/>
      <c r="AY54" s="114"/>
      <c r="AZ54" s="114"/>
      <c r="BA54" s="114"/>
      <c r="BB54" s="57" t="str">
        <f t="shared" si="35"/>
        <v/>
      </c>
      <c r="BC54" s="57" t="str">
        <f t="shared" si="36"/>
        <v/>
      </c>
      <c r="BD54" s="114"/>
      <c r="BE54" s="114"/>
      <c r="BF54" s="114"/>
      <c r="BG54" s="114"/>
      <c r="BH54" s="57" t="str">
        <f t="shared" si="37"/>
        <v/>
      </c>
      <c r="BI54" s="57" t="str">
        <f t="shared" si="38"/>
        <v/>
      </c>
    </row>
    <row r="55" spans="2:61" x14ac:dyDescent="0.25">
      <c r="B55" s="108"/>
      <c r="C55" s="109"/>
      <c r="D55" s="110"/>
      <c r="E55" s="110"/>
      <c r="F55" s="57" t="str">
        <f t="shared" si="20"/>
        <v/>
      </c>
      <c r="G55" s="57" t="str">
        <f t="shared" si="1"/>
        <v/>
      </c>
      <c r="H55" s="114"/>
      <c r="I55" s="114"/>
      <c r="J55" s="114"/>
      <c r="K55" s="114"/>
      <c r="L55" s="57" t="str">
        <f t="shared" si="21"/>
        <v/>
      </c>
      <c r="M55" s="57" t="str">
        <f t="shared" si="22"/>
        <v/>
      </c>
      <c r="N55" s="114"/>
      <c r="O55" s="114"/>
      <c r="P55" s="114"/>
      <c r="Q55" s="114"/>
      <c r="R55" s="57" t="str">
        <f t="shared" si="23"/>
        <v/>
      </c>
      <c r="S55" s="57" t="str">
        <f t="shared" si="24"/>
        <v/>
      </c>
      <c r="T55" s="114"/>
      <c r="U55" s="114"/>
      <c r="V55" s="114"/>
      <c r="W55" s="114"/>
      <c r="X55" s="57" t="str">
        <f t="shared" si="25"/>
        <v/>
      </c>
      <c r="Y55" s="57" t="str">
        <f t="shared" si="26"/>
        <v/>
      </c>
      <c r="Z55" s="114"/>
      <c r="AA55" s="114"/>
      <c r="AB55" s="114"/>
      <c r="AC55" s="114"/>
      <c r="AD55" s="57" t="str">
        <f t="shared" si="27"/>
        <v/>
      </c>
      <c r="AE55" s="57" t="str">
        <f t="shared" si="28"/>
        <v/>
      </c>
      <c r="AF55" s="114"/>
      <c r="AG55" s="114"/>
      <c r="AH55" s="114"/>
      <c r="AI55" s="114"/>
      <c r="AJ55" s="57" t="str">
        <f t="shared" si="29"/>
        <v/>
      </c>
      <c r="AK55" s="57" t="str">
        <f t="shared" si="30"/>
        <v/>
      </c>
      <c r="AL55" s="114"/>
      <c r="AM55" s="114"/>
      <c r="AN55" s="114"/>
      <c r="AO55" s="114"/>
      <c r="AP55" s="57" t="str">
        <f t="shared" si="31"/>
        <v/>
      </c>
      <c r="AQ55" s="57" t="str">
        <f t="shared" si="32"/>
        <v/>
      </c>
      <c r="AR55" s="114"/>
      <c r="AS55" s="114"/>
      <c r="AT55" s="114"/>
      <c r="AU55" s="114"/>
      <c r="AV55" s="57" t="str">
        <f t="shared" si="33"/>
        <v/>
      </c>
      <c r="AW55" s="57" t="str">
        <f t="shared" si="34"/>
        <v/>
      </c>
      <c r="AX55" s="114"/>
      <c r="AY55" s="114"/>
      <c r="AZ55" s="114"/>
      <c r="BA55" s="114"/>
      <c r="BB55" s="57" t="str">
        <f t="shared" si="35"/>
        <v/>
      </c>
      <c r="BC55" s="57" t="str">
        <f t="shared" si="36"/>
        <v/>
      </c>
      <c r="BD55" s="114"/>
      <c r="BE55" s="114"/>
      <c r="BF55" s="114"/>
      <c r="BG55" s="114"/>
      <c r="BH55" s="57" t="str">
        <f t="shared" si="37"/>
        <v/>
      </c>
      <c r="BI55" s="57" t="str">
        <f t="shared" si="38"/>
        <v/>
      </c>
    </row>
    <row r="56" spans="2:61" x14ac:dyDescent="0.25">
      <c r="B56" s="108"/>
      <c r="C56" s="109"/>
      <c r="D56" s="110"/>
      <c r="E56" s="110"/>
      <c r="F56" s="57" t="str">
        <f t="shared" si="20"/>
        <v/>
      </c>
      <c r="G56" s="57" t="str">
        <f t="shared" si="1"/>
        <v/>
      </c>
      <c r="H56" s="114"/>
      <c r="I56" s="114"/>
      <c r="J56" s="114"/>
      <c r="K56" s="114"/>
      <c r="L56" s="57" t="str">
        <f t="shared" si="21"/>
        <v/>
      </c>
      <c r="M56" s="57" t="str">
        <f t="shared" si="22"/>
        <v/>
      </c>
      <c r="N56" s="114"/>
      <c r="O56" s="114"/>
      <c r="P56" s="114"/>
      <c r="Q56" s="114"/>
      <c r="R56" s="57" t="str">
        <f t="shared" si="23"/>
        <v/>
      </c>
      <c r="S56" s="57" t="str">
        <f t="shared" si="24"/>
        <v/>
      </c>
      <c r="T56" s="114"/>
      <c r="U56" s="114"/>
      <c r="V56" s="114"/>
      <c r="W56" s="114"/>
      <c r="X56" s="57" t="str">
        <f t="shared" si="25"/>
        <v/>
      </c>
      <c r="Y56" s="57" t="str">
        <f t="shared" si="26"/>
        <v/>
      </c>
      <c r="Z56" s="114"/>
      <c r="AA56" s="114"/>
      <c r="AB56" s="114"/>
      <c r="AC56" s="114"/>
      <c r="AD56" s="57" t="str">
        <f t="shared" si="27"/>
        <v/>
      </c>
      <c r="AE56" s="57" t="str">
        <f t="shared" si="28"/>
        <v/>
      </c>
      <c r="AF56" s="114"/>
      <c r="AG56" s="114"/>
      <c r="AH56" s="114"/>
      <c r="AI56" s="114"/>
      <c r="AJ56" s="57" t="str">
        <f t="shared" si="29"/>
        <v/>
      </c>
      <c r="AK56" s="57" t="str">
        <f t="shared" si="30"/>
        <v/>
      </c>
      <c r="AL56" s="114"/>
      <c r="AM56" s="114"/>
      <c r="AN56" s="114"/>
      <c r="AO56" s="114"/>
      <c r="AP56" s="57" t="str">
        <f t="shared" si="31"/>
        <v/>
      </c>
      <c r="AQ56" s="57" t="str">
        <f t="shared" si="32"/>
        <v/>
      </c>
      <c r="AR56" s="114"/>
      <c r="AS56" s="114"/>
      <c r="AT56" s="114"/>
      <c r="AU56" s="114"/>
      <c r="AV56" s="57" t="str">
        <f t="shared" si="33"/>
        <v/>
      </c>
      <c r="AW56" s="57" t="str">
        <f t="shared" si="34"/>
        <v/>
      </c>
      <c r="AX56" s="114"/>
      <c r="AY56" s="114"/>
      <c r="AZ56" s="114"/>
      <c r="BA56" s="114"/>
      <c r="BB56" s="57" t="str">
        <f t="shared" si="35"/>
        <v/>
      </c>
      <c r="BC56" s="57" t="str">
        <f t="shared" si="36"/>
        <v/>
      </c>
      <c r="BD56" s="114"/>
      <c r="BE56" s="114"/>
      <c r="BF56" s="114"/>
      <c r="BG56" s="114"/>
      <c r="BH56" s="57" t="str">
        <f t="shared" si="37"/>
        <v/>
      </c>
      <c r="BI56" s="57" t="str">
        <f t="shared" si="38"/>
        <v/>
      </c>
    </row>
    <row r="57" spans="2:61" x14ac:dyDescent="0.25">
      <c r="B57" s="108"/>
      <c r="C57" s="109"/>
      <c r="D57" s="110"/>
      <c r="E57" s="110"/>
      <c r="F57" s="57" t="str">
        <f t="shared" si="20"/>
        <v/>
      </c>
      <c r="G57" s="57" t="str">
        <f t="shared" si="1"/>
        <v/>
      </c>
      <c r="H57" s="114"/>
      <c r="I57" s="114"/>
      <c r="J57" s="114"/>
      <c r="K57" s="114"/>
      <c r="L57" s="57" t="str">
        <f t="shared" si="21"/>
        <v/>
      </c>
      <c r="M57" s="57" t="str">
        <f t="shared" si="22"/>
        <v/>
      </c>
      <c r="N57" s="114"/>
      <c r="O57" s="114"/>
      <c r="P57" s="114"/>
      <c r="Q57" s="114"/>
      <c r="R57" s="57" t="str">
        <f t="shared" si="23"/>
        <v/>
      </c>
      <c r="S57" s="57" t="str">
        <f t="shared" si="24"/>
        <v/>
      </c>
      <c r="T57" s="114"/>
      <c r="U57" s="114"/>
      <c r="V57" s="114"/>
      <c r="W57" s="114"/>
      <c r="X57" s="57" t="str">
        <f t="shared" si="25"/>
        <v/>
      </c>
      <c r="Y57" s="57" t="str">
        <f t="shared" si="26"/>
        <v/>
      </c>
      <c r="Z57" s="114"/>
      <c r="AA57" s="114"/>
      <c r="AB57" s="114"/>
      <c r="AC57" s="114"/>
      <c r="AD57" s="57" t="str">
        <f t="shared" si="27"/>
        <v/>
      </c>
      <c r="AE57" s="57" t="str">
        <f t="shared" si="28"/>
        <v/>
      </c>
      <c r="AF57" s="114"/>
      <c r="AG57" s="114"/>
      <c r="AH57" s="114"/>
      <c r="AI57" s="114"/>
      <c r="AJ57" s="57" t="str">
        <f t="shared" si="29"/>
        <v/>
      </c>
      <c r="AK57" s="57" t="str">
        <f t="shared" si="30"/>
        <v/>
      </c>
      <c r="AL57" s="114"/>
      <c r="AM57" s="114"/>
      <c r="AN57" s="114"/>
      <c r="AO57" s="114"/>
      <c r="AP57" s="57" t="str">
        <f t="shared" si="31"/>
        <v/>
      </c>
      <c r="AQ57" s="57" t="str">
        <f t="shared" si="32"/>
        <v/>
      </c>
      <c r="AR57" s="114"/>
      <c r="AS57" s="114"/>
      <c r="AT57" s="114"/>
      <c r="AU57" s="114"/>
      <c r="AV57" s="57" t="str">
        <f t="shared" si="33"/>
        <v/>
      </c>
      <c r="AW57" s="57" t="str">
        <f t="shared" si="34"/>
        <v/>
      </c>
      <c r="AX57" s="114"/>
      <c r="AY57" s="114"/>
      <c r="AZ57" s="114"/>
      <c r="BA57" s="114"/>
      <c r="BB57" s="57" t="str">
        <f t="shared" si="35"/>
        <v/>
      </c>
      <c r="BC57" s="57" t="str">
        <f t="shared" si="36"/>
        <v/>
      </c>
      <c r="BD57" s="114"/>
      <c r="BE57" s="114"/>
      <c r="BF57" s="114"/>
      <c r="BG57" s="114"/>
      <c r="BH57" s="57" t="str">
        <f t="shared" si="37"/>
        <v/>
      </c>
      <c r="BI57" s="57" t="str">
        <f t="shared" si="38"/>
        <v/>
      </c>
    </row>
    <row r="58" spans="2:61" x14ac:dyDescent="0.25">
      <c r="B58" s="108"/>
      <c r="C58" s="109"/>
      <c r="D58" s="110"/>
      <c r="E58" s="110"/>
      <c r="F58" s="57" t="str">
        <f t="shared" si="20"/>
        <v/>
      </c>
      <c r="G58" s="57" t="str">
        <f t="shared" si="1"/>
        <v/>
      </c>
      <c r="H58" s="114"/>
      <c r="I58" s="114"/>
      <c r="J58" s="114"/>
      <c r="K58" s="114"/>
      <c r="L58" s="57" t="str">
        <f t="shared" si="21"/>
        <v/>
      </c>
      <c r="M58" s="57" t="str">
        <f t="shared" si="22"/>
        <v/>
      </c>
      <c r="N58" s="114"/>
      <c r="O58" s="114"/>
      <c r="P58" s="114"/>
      <c r="Q58" s="114"/>
      <c r="R58" s="57" t="str">
        <f t="shared" si="23"/>
        <v/>
      </c>
      <c r="S58" s="57" t="str">
        <f t="shared" si="24"/>
        <v/>
      </c>
      <c r="T58" s="114"/>
      <c r="U58" s="114"/>
      <c r="V58" s="114"/>
      <c r="W58" s="114"/>
      <c r="X58" s="57" t="str">
        <f t="shared" si="25"/>
        <v/>
      </c>
      <c r="Y58" s="57" t="str">
        <f t="shared" si="26"/>
        <v/>
      </c>
      <c r="Z58" s="114"/>
      <c r="AA58" s="114"/>
      <c r="AB58" s="114"/>
      <c r="AC58" s="114"/>
      <c r="AD58" s="57" t="str">
        <f t="shared" si="27"/>
        <v/>
      </c>
      <c r="AE58" s="57" t="str">
        <f t="shared" si="28"/>
        <v/>
      </c>
      <c r="AF58" s="114"/>
      <c r="AG58" s="114"/>
      <c r="AH58" s="114"/>
      <c r="AI58" s="114"/>
      <c r="AJ58" s="57" t="str">
        <f t="shared" si="29"/>
        <v/>
      </c>
      <c r="AK58" s="57" t="str">
        <f t="shared" si="30"/>
        <v/>
      </c>
      <c r="AL58" s="114"/>
      <c r="AM58" s="114"/>
      <c r="AN58" s="114"/>
      <c r="AO58" s="114"/>
      <c r="AP58" s="57" t="str">
        <f t="shared" si="31"/>
        <v/>
      </c>
      <c r="AQ58" s="57" t="str">
        <f t="shared" si="32"/>
        <v/>
      </c>
      <c r="AR58" s="114"/>
      <c r="AS58" s="114"/>
      <c r="AT58" s="114"/>
      <c r="AU58" s="114"/>
      <c r="AV58" s="57" t="str">
        <f t="shared" si="33"/>
        <v/>
      </c>
      <c r="AW58" s="57" t="str">
        <f t="shared" si="34"/>
        <v/>
      </c>
      <c r="AX58" s="114"/>
      <c r="AY58" s="114"/>
      <c r="AZ58" s="114"/>
      <c r="BA58" s="114"/>
      <c r="BB58" s="57" t="str">
        <f t="shared" si="35"/>
        <v/>
      </c>
      <c r="BC58" s="57" t="str">
        <f t="shared" si="36"/>
        <v/>
      </c>
      <c r="BD58" s="114"/>
      <c r="BE58" s="114"/>
      <c r="BF58" s="114"/>
      <c r="BG58" s="114"/>
      <c r="BH58" s="57" t="str">
        <f t="shared" si="37"/>
        <v/>
      </c>
      <c r="BI58" s="57" t="str">
        <f t="shared" si="38"/>
        <v/>
      </c>
    </row>
    <row r="59" spans="2:61" x14ac:dyDescent="0.25">
      <c r="B59" s="108"/>
      <c r="C59" s="109"/>
      <c r="D59" s="110"/>
      <c r="E59" s="110"/>
      <c r="F59" s="57" t="str">
        <f t="shared" si="20"/>
        <v/>
      </c>
      <c r="G59" s="57" t="str">
        <f t="shared" si="1"/>
        <v/>
      </c>
      <c r="H59" s="114"/>
      <c r="I59" s="114"/>
      <c r="J59" s="114"/>
      <c r="K59" s="114"/>
      <c r="L59" s="57" t="str">
        <f t="shared" si="21"/>
        <v/>
      </c>
      <c r="M59" s="57" t="str">
        <f t="shared" si="22"/>
        <v/>
      </c>
      <c r="N59" s="114"/>
      <c r="O59" s="114"/>
      <c r="P59" s="114"/>
      <c r="Q59" s="114"/>
      <c r="R59" s="57" t="str">
        <f t="shared" si="23"/>
        <v/>
      </c>
      <c r="S59" s="57" t="str">
        <f t="shared" si="24"/>
        <v/>
      </c>
      <c r="T59" s="114"/>
      <c r="U59" s="114"/>
      <c r="V59" s="114"/>
      <c r="W59" s="114"/>
      <c r="X59" s="57" t="str">
        <f t="shared" si="25"/>
        <v/>
      </c>
      <c r="Y59" s="57" t="str">
        <f t="shared" si="26"/>
        <v/>
      </c>
      <c r="Z59" s="114"/>
      <c r="AA59" s="114"/>
      <c r="AB59" s="114"/>
      <c r="AC59" s="114"/>
      <c r="AD59" s="57" t="str">
        <f t="shared" si="27"/>
        <v/>
      </c>
      <c r="AE59" s="57" t="str">
        <f t="shared" si="28"/>
        <v/>
      </c>
      <c r="AF59" s="114"/>
      <c r="AG59" s="114"/>
      <c r="AH59" s="114"/>
      <c r="AI59" s="114"/>
      <c r="AJ59" s="57" t="str">
        <f t="shared" si="29"/>
        <v/>
      </c>
      <c r="AK59" s="57" t="str">
        <f t="shared" si="30"/>
        <v/>
      </c>
      <c r="AL59" s="114"/>
      <c r="AM59" s="114"/>
      <c r="AN59" s="114"/>
      <c r="AO59" s="114"/>
      <c r="AP59" s="57" t="str">
        <f t="shared" si="31"/>
        <v/>
      </c>
      <c r="AQ59" s="57" t="str">
        <f t="shared" si="32"/>
        <v/>
      </c>
      <c r="AR59" s="114"/>
      <c r="AS59" s="114"/>
      <c r="AT59" s="114"/>
      <c r="AU59" s="114"/>
      <c r="AV59" s="57" t="str">
        <f t="shared" si="33"/>
        <v/>
      </c>
      <c r="AW59" s="57" t="str">
        <f t="shared" si="34"/>
        <v/>
      </c>
      <c r="AX59" s="114"/>
      <c r="AY59" s="114"/>
      <c r="AZ59" s="114"/>
      <c r="BA59" s="114"/>
      <c r="BB59" s="57" t="str">
        <f t="shared" si="35"/>
        <v/>
      </c>
      <c r="BC59" s="57" t="str">
        <f t="shared" si="36"/>
        <v/>
      </c>
      <c r="BD59" s="114"/>
      <c r="BE59" s="114"/>
      <c r="BF59" s="114"/>
      <c r="BG59" s="114"/>
      <c r="BH59" s="57" t="str">
        <f t="shared" si="37"/>
        <v/>
      </c>
      <c r="BI59" s="57" t="str">
        <f t="shared" si="38"/>
        <v/>
      </c>
    </row>
    <row r="60" spans="2:61" x14ac:dyDescent="0.25">
      <c r="B60" s="108"/>
      <c r="C60" s="109"/>
      <c r="D60" s="110"/>
      <c r="E60" s="110"/>
      <c r="F60" s="57" t="str">
        <f t="shared" si="20"/>
        <v/>
      </c>
      <c r="G60" s="57" t="str">
        <f t="shared" si="1"/>
        <v/>
      </c>
      <c r="H60" s="114"/>
      <c r="I60" s="114"/>
      <c r="J60" s="114"/>
      <c r="K60" s="114"/>
      <c r="L60" s="57" t="str">
        <f t="shared" si="21"/>
        <v/>
      </c>
      <c r="M60" s="57" t="str">
        <f t="shared" si="22"/>
        <v/>
      </c>
      <c r="N60" s="114"/>
      <c r="O60" s="114"/>
      <c r="P60" s="114"/>
      <c r="Q60" s="114"/>
      <c r="R60" s="57" t="str">
        <f t="shared" si="23"/>
        <v/>
      </c>
      <c r="S60" s="57" t="str">
        <f t="shared" si="24"/>
        <v/>
      </c>
      <c r="T60" s="114"/>
      <c r="U60" s="114"/>
      <c r="V60" s="114"/>
      <c r="W60" s="114"/>
      <c r="X60" s="57" t="str">
        <f t="shared" si="25"/>
        <v/>
      </c>
      <c r="Y60" s="57" t="str">
        <f t="shared" si="26"/>
        <v/>
      </c>
      <c r="Z60" s="114"/>
      <c r="AA60" s="114"/>
      <c r="AB60" s="114"/>
      <c r="AC60" s="114"/>
      <c r="AD60" s="57" t="str">
        <f t="shared" si="27"/>
        <v/>
      </c>
      <c r="AE60" s="57" t="str">
        <f t="shared" si="28"/>
        <v/>
      </c>
      <c r="AF60" s="114"/>
      <c r="AG60" s="114"/>
      <c r="AH60" s="114"/>
      <c r="AI60" s="114"/>
      <c r="AJ60" s="57" t="str">
        <f t="shared" si="29"/>
        <v/>
      </c>
      <c r="AK60" s="57" t="str">
        <f t="shared" si="30"/>
        <v/>
      </c>
      <c r="AL60" s="114"/>
      <c r="AM60" s="114"/>
      <c r="AN60" s="114"/>
      <c r="AO60" s="114"/>
      <c r="AP60" s="57" t="str">
        <f t="shared" si="31"/>
        <v/>
      </c>
      <c r="AQ60" s="57" t="str">
        <f t="shared" si="32"/>
        <v/>
      </c>
      <c r="AR60" s="114"/>
      <c r="AS60" s="114"/>
      <c r="AT60" s="114"/>
      <c r="AU60" s="114"/>
      <c r="AV60" s="57" t="str">
        <f t="shared" si="33"/>
        <v/>
      </c>
      <c r="AW60" s="57" t="str">
        <f t="shared" si="34"/>
        <v/>
      </c>
      <c r="AX60" s="114"/>
      <c r="AY60" s="114"/>
      <c r="AZ60" s="114"/>
      <c r="BA60" s="114"/>
      <c r="BB60" s="57" t="str">
        <f t="shared" si="35"/>
        <v/>
      </c>
      <c r="BC60" s="57" t="str">
        <f t="shared" si="36"/>
        <v/>
      </c>
      <c r="BD60" s="114"/>
      <c r="BE60" s="114"/>
      <c r="BF60" s="114"/>
      <c r="BG60" s="114"/>
      <c r="BH60" s="57" t="str">
        <f t="shared" si="37"/>
        <v/>
      </c>
      <c r="BI60" s="57" t="str">
        <f t="shared" si="38"/>
        <v/>
      </c>
    </row>
    <row r="61" spans="2:61" x14ac:dyDescent="0.25">
      <c r="B61" s="108"/>
      <c r="C61" s="109"/>
      <c r="D61" s="110"/>
      <c r="E61" s="110"/>
      <c r="F61" s="57" t="str">
        <f t="shared" si="20"/>
        <v/>
      </c>
      <c r="G61" s="57" t="str">
        <f t="shared" si="1"/>
        <v/>
      </c>
      <c r="H61" s="114"/>
      <c r="I61" s="114"/>
      <c r="J61" s="114"/>
      <c r="K61" s="114"/>
      <c r="L61" s="57" t="str">
        <f t="shared" si="21"/>
        <v/>
      </c>
      <c r="M61" s="57" t="str">
        <f t="shared" si="22"/>
        <v/>
      </c>
      <c r="N61" s="114"/>
      <c r="O61" s="114"/>
      <c r="P61" s="114"/>
      <c r="Q61" s="114"/>
      <c r="R61" s="57" t="str">
        <f t="shared" si="23"/>
        <v/>
      </c>
      <c r="S61" s="57" t="str">
        <f t="shared" si="24"/>
        <v/>
      </c>
      <c r="T61" s="114"/>
      <c r="U61" s="114"/>
      <c r="V61" s="114"/>
      <c r="W61" s="114"/>
      <c r="X61" s="57" t="str">
        <f t="shared" si="25"/>
        <v/>
      </c>
      <c r="Y61" s="57" t="str">
        <f t="shared" si="26"/>
        <v/>
      </c>
      <c r="Z61" s="114"/>
      <c r="AA61" s="114"/>
      <c r="AB61" s="114"/>
      <c r="AC61" s="114"/>
      <c r="AD61" s="57" t="str">
        <f t="shared" si="27"/>
        <v/>
      </c>
      <c r="AE61" s="57" t="str">
        <f t="shared" si="28"/>
        <v/>
      </c>
      <c r="AF61" s="114"/>
      <c r="AG61" s="114"/>
      <c r="AH61" s="114"/>
      <c r="AI61" s="114"/>
      <c r="AJ61" s="57" t="str">
        <f t="shared" si="29"/>
        <v/>
      </c>
      <c r="AK61" s="57" t="str">
        <f t="shared" si="30"/>
        <v/>
      </c>
      <c r="AL61" s="114"/>
      <c r="AM61" s="114"/>
      <c r="AN61" s="114"/>
      <c r="AO61" s="114"/>
      <c r="AP61" s="57" t="str">
        <f t="shared" si="31"/>
        <v/>
      </c>
      <c r="AQ61" s="57" t="str">
        <f t="shared" si="32"/>
        <v/>
      </c>
      <c r="AR61" s="114"/>
      <c r="AS61" s="114"/>
      <c r="AT61" s="114"/>
      <c r="AU61" s="114"/>
      <c r="AV61" s="57" t="str">
        <f t="shared" si="33"/>
        <v/>
      </c>
      <c r="AW61" s="57" t="str">
        <f t="shared" si="34"/>
        <v/>
      </c>
      <c r="AX61" s="114"/>
      <c r="AY61" s="114"/>
      <c r="AZ61" s="114"/>
      <c r="BA61" s="114"/>
      <c r="BB61" s="57" t="str">
        <f t="shared" si="35"/>
        <v/>
      </c>
      <c r="BC61" s="57" t="str">
        <f t="shared" si="36"/>
        <v/>
      </c>
      <c r="BD61" s="114"/>
      <c r="BE61" s="114"/>
      <c r="BF61" s="114"/>
      <c r="BG61" s="114"/>
      <c r="BH61" s="57" t="str">
        <f t="shared" si="37"/>
        <v/>
      </c>
      <c r="BI61" s="57" t="str">
        <f t="shared" si="38"/>
        <v/>
      </c>
    </row>
    <row r="62" spans="2:61" x14ac:dyDescent="0.25">
      <c r="B62" s="108"/>
      <c r="C62" s="109"/>
      <c r="D62" s="110"/>
      <c r="E62" s="110"/>
      <c r="F62" s="57" t="str">
        <f t="shared" si="20"/>
        <v/>
      </c>
      <c r="G62" s="57" t="str">
        <f t="shared" si="1"/>
        <v/>
      </c>
      <c r="H62" s="114"/>
      <c r="I62" s="114"/>
      <c r="J62" s="114"/>
      <c r="K62" s="114"/>
      <c r="L62" s="57" t="str">
        <f t="shared" si="21"/>
        <v/>
      </c>
      <c r="M62" s="57" t="str">
        <f t="shared" si="22"/>
        <v/>
      </c>
      <c r="N62" s="114"/>
      <c r="O62" s="114"/>
      <c r="P62" s="114"/>
      <c r="Q62" s="114"/>
      <c r="R62" s="57" t="str">
        <f t="shared" si="23"/>
        <v/>
      </c>
      <c r="S62" s="57" t="str">
        <f t="shared" si="24"/>
        <v/>
      </c>
      <c r="T62" s="114"/>
      <c r="U62" s="114"/>
      <c r="V62" s="114"/>
      <c r="W62" s="114"/>
      <c r="X62" s="57" t="str">
        <f t="shared" si="25"/>
        <v/>
      </c>
      <c r="Y62" s="57" t="str">
        <f t="shared" si="26"/>
        <v/>
      </c>
      <c r="Z62" s="114"/>
      <c r="AA62" s="114"/>
      <c r="AB62" s="114"/>
      <c r="AC62" s="114"/>
      <c r="AD62" s="57" t="str">
        <f t="shared" si="27"/>
        <v/>
      </c>
      <c r="AE62" s="57" t="str">
        <f t="shared" si="28"/>
        <v/>
      </c>
      <c r="AF62" s="114"/>
      <c r="AG62" s="114"/>
      <c r="AH62" s="114"/>
      <c r="AI62" s="114"/>
      <c r="AJ62" s="57" t="str">
        <f t="shared" si="29"/>
        <v/>
      </c>
      <c r="AK62" s="57" t="str">
        <f t="shared" si="30"/>
        <v/>
      </c>
      <c r="AL62" s="114"/>
      <c r="AM62" s="114"/>
      <c r="AN62" s="114"/>
      <c r="AO62" s="114"/>
      <c r="AP62" s="57" t="str">
        <f t="shared" si="31"/>
        <v/>
      </c>
      <c r="AQ62" s="57" t="str">
        <f t="shared" si="32"/>
        <v/>
      </c>
      <c r="AR62" s="114"/>
      <c r="AS62" s="114"/>
      <c r="AT62" s="114"/>
      <c r="AU62" s="114"/>
      <c r="AV62" s="57" t="str">
        <f t="shared" si="33"/>
        <v/>
      </c>
      <c r="AW62" s="57" t="str">
        <f t="shared" si="34"/>
        <v/>
      </c>
      <c r="AX62" s="114"/>
      <c r="AY62" s="114"/>
      <c r="AZ62" s="114"/>
      <c r="BA62" s="114"/>
      <c r="BB62" s="57" t="str">
        <f t="shared" si="35"/>
        <v/>
      </c>
      <c r="BC62" s="57" t="str">
        <f t="shared" si="36"/>
        <v/>
      </c>
      <c r="BD62" s="114"/>
      <c r="BE62" s="114"/>
      <c r="BF62" s="114"/>
      <c r="BG62" s="114"/>
      <c r="BH62" s="57" t="str">
        <f t="shared" si="37"/>
        <v/>
      </c>
      <c r="BI62" s="57" t="str">
        <f t="shared" si="38"/>
        <v/>
      </c>
    </row>
    <row r="63" spans="2:61" x14ac:dyDescent="0.25">
      <c r="B63" s="108"/>
      <c r="C63" s="109"/>
      <c r="D63" s="110"/>
      <c r="E63" s="110"/>
      <c r="F63" s="57" t="str">
        <f t="shared" si="20"/>
        <v/>
      </c>
      <c r="G63" s="57" t="str">
        <f t="shared" si="1"/>
        <v/>
      </c>
      <c r="H63" s="114"/>
      <c r="I63" s="114"/>
      <c r="J63" s="114"/>
      <c r="K63" s="114"/>
      <c r="L63" s="57" t="str">
        <f t="shared" si="21"/>
        <v/>
      </c>
      <c r="M63" s="57" t="str">
        <f t="shared" si="22"/>
        <v/>
      </c>
      <c r="N63" s="114"/>
      <c r="O63" s="114"/>
      <c r="P63" s="114"/>
      <c r="Q63" s="114"/>
      <c r="R63" s="57" t="str">
        <f t="shared" si="23"/>
        <v/>
      </c>
      <c r="S63" s="57" t="str">
        <f t="shared" si="24"/>
        <v/>
      </c>
      <c r="T63" s="114"/>
      <c r="U63" s="114"/>
      <c r="V63" s="114"/>
      <c r="W63" s="114"/>
      <c r="X63" s="57" t="str">
        <f t="shared" si="25"/>
        <v/>
      </c>
      <c r="Y63" s="57" t="str">
        <f t="shared" si="26"/>
        <v/>
      </c>
      <c r="Z63" s="114"/>
      <c r="AA63" s="114"/>
      <c r="AB63" s="114"/>
      <c r="AC63" s="114"/>
      <c r="AD63" s="57" t="str">
        <f t="shared" si="27"/>
        <v/>
      </c>
      <c r="AE63" s="57" t="str">
        <f t="shared" si="28"/>
        <v/>
      </c>
      <c r="AF63" s="114"/>
      <c r="AG63" s="114"/>
      <c r="AH63" s="114"/>
      <c r="AI63" s="114"/>
      <c r="AJ63" s="57" t="str">
        <f t="shared" si="29"/>
        <v/>
      </c>
      <c r="AK63" s="57" t="str">
        <f t="shared" si="30"/>
        <v/>
      </c>
      <c r="AL63" s="114"/>
      <c r="AM63" s="114"/>
      <c r="AN63" s="114"/>
      <c r="AO63" s="114"/>
      <c r="AP63" s="57" t="str">
        <f t="shared" si="31"/>
        <v/>
      </c>
      <c r="AQ63" s="57" t="str">
        <f t="shared" si="32"/>
        <v/>
      </c>
      <c r="AR63" s="114"/>
      <c r="AS63" s="114"/>
      <c r="AT63" s="114"/>
      <c r="AU63" s="114"/>
      <c r="AV63" s="57" t="str">
        <f t="shared" si="33"/>
        <v/>
      </c>
      <c r="AW63" s="57" t="str">
        <f t="shared" si="34"/>
        <v/>
      </c>
      <c r="AX63" s="114"/>
      <c r="AY63" s="114"/>
      <c r="AZ63" s="114"/>
      <c r="BA63" s="114"/>
      <c r="BB63" s="57" t="str">
        <f t="shared" si="35"/>
        <v/>
      </c>
      <c r="BC63" s="57" t="str">
        <f t="shared" si="36"/>
        <v/>
      </c>
      <c r="BD63" s="114"/>
      <c r="BE63" s="114"/>
      <c r="BF63" s="114"/>
      <c r="BG63" s="114"/>
      <c r="BH63" s="57" t="str">
        <f t="shared" si="37"/>
        <v/>
      </c>
      <c r="BI63" s="57" t="str">
        <f t="shared" si="38"/>
        <v/>
      </c>
    </row>
    <row r="64" spans="2:61" x14ac:dyDescent="0.25">
      <c r="B64" s="108"/>
      <c r="C64" s="109"/>
      <c r="D64" s="110"/>
      <c r="E64" s="110"/>
      <c r="F64" s="57" t="str">
        <f t="shared" si="20"/>
        <v/>
      </c>
      <c r="G64" s="57" t="str">
        <f t="shared" si="1"/>
        <v/>
      </c>
      <c r="H64" s="114"/>
      <c r="I64" s="114"/>
      <c r="J64" s="114"/>
      <c r="K64" s="114"/>
      <c r="L64" s="57" t="str">
        <f t="shared" si="21"/>
        <v/>
      </c>
      <c r="M64" s="57" t="str">
        <f t="shared" si="22"/>
        <v/>
      </c>
      <c r="N64" s="114"/>
      <c r="O64" s="114"/>
      <c r="P64" s="114"/>
      <c r="Q64" s="114"/>
      <c r="R64" s="57" t="str">
        <f t="shared" si="23"/>
        <v/>
      </c>
      <c r="S64" s="57" t="str">
        <f t="shared" si="24"/>
        <v/>
      </c>
      <c r="T64" s="114"/>
      <c r="U64" s="114"/>
      <c r="V64" s="114"/>
      <c r="W64" s="114"/>
      <c r="X64" s="57" t="str">
        <f t="shared" si="25"/>
        <v/>
      </c>
      <c r="Y64" s="57" t="str">
        <f t="shared" si="26"/>
        <v/>
      </c>
      <c r="Z64" s="114"/>
      <c r="AA64" s="114"/>
      <c r="AB64" s="114"/>
      <c r="AC64" s="114"/>
      <c r="AD64" s="57" t="str">
        <f t="shared" si="27"/>
        <v/>
      </c>
      <c r="AE64" s="57" t="str">
        <f t="shared" si="28"/>
        <v/>
      </c>
      <c r="AF64" s="114"/>
      <c r="AG64" s="114"/>
      <c r="AH64" s="114"/>
      <c r="AI64" s="114"/>
      <c r="AJ64" s="57" t="str">
        <f t="shared" si="29"/>
        <v/>
      </c>
      <c r="AK64" s="57" t="str">
        <f t="shared" si="30"/>
        <v/>
      </c>
      <c r="AL64" s="114"/>
      <c r="AM64" s="114"/>
      <c r="AN64" s="114"/>
      <c r="AO64" s="114"/>
      <c r="AP64" s="57" t="str">
        <f t="shared" si="31"/>
        <v/>
      </c>
      <c r="AQ64" s="57" t="str">
        <f t="shared" si="32"/>
        <v/>
      </c>
      <c r="AR64" s="114"/>
      <c r="AS64" s="114"/>
      <c r="AT64" s="114"/>
      <c r="AU64" s="114"/>
      <c r="AV64" s="57" t="str">
        <f t="shared" si="33"/>
        <v/>
      </c>
      <c r="AW64" s="57" t="str">
        <f t="shared" si="34"/>
        <v/>
      </c>
      <c r="AX64" s="114"/>
      <c r="AY64" s="114"/>
      <c r="AZ64" s="114"/>
      <c r="BA64" s="114"/>
      <c r="BB64" s="57" t="str">
        <f t="shared" si="35"/>
        <v/>
      </c>
      <c r="BC64" s="57" t="str">
        <f t="shared" si="36"/>
        <v/>
      </c>
      <c r="BD64" s="114"/>
      <c r="BE64" s="114"/>
      <c r="BF64" s="114"/>
      <c r="BG64" s="114"/>
      <c r="BH64" s="57" t="str">
        <f t="shared" si="37"/>
        <v/>
      </c>
      <c r="BI64" s="57" t="str">
        <f t="shared" si="38"/>
        <v/>
      </c>
    </row>
    <row r="65" spans="2:61" x14ac:dyDescent="0.25">
      <c r="B65" s="108"/>
      <c r="C65" s="109"/>
      <c r="D65" s="110"/>
      <c r="E65" s="110"/>
      <c r="F65" s="57" t="str">
        <f t="shared" si="20"/>
        <v/>
      </c>
      <c r="G65" s="57" t="str">
        <f t="shared" si="1"/>
        <v/>
      </c>
      <c r="H65" s="114"/>
      <c r="I65" s="114"/>
      <c r="J65" s="114"/>
      <c r="K65" s="114"/>
      <c r="L65" s="57" t="str">
        <f t="shared" si="21"/>
        <v/>
      </c>
      <c r="M65" s="57" t="str">
        <f t="shared" si="22"/>
        <v/>
      </c>
      <c r="N65" s="114"/>
      <c r="O65" s="114"/>
      <c r="P65" s="114"/>
      <c r="Q65" s="114"/>
      <c r="R65" s="57" t="str">
        <f t="shared" si="23"/>
        <v/>
      </c>
      <c r="S65" s="57" t="str">
        <f t="shared" si="24"/>
        <v/>
      </c>
      <c r="T65" s="114"/>
      <c r="U65" s="114"/>
      <c r="V65" s="114"/>
      <c r="W65" s="114"/>
      <c r="X65" s="57" t="str">
        <f t="shared" si="25"/>
        <v/>
      </c>
      <c r="Y65" s="57" t="str">
        <f t="shared" si="26"/>
        <v/>
      </c>
      <c r="Z65" s="114"/>
      <c r="AA65" s="114"/>
      <c r="AB65" s="114"/>
      <c r="AC65" s="114"/>
      <c r="AD65" s="57" t="str">
        <f t="shared" si="27"/>
        <v/>
      </c>
      <c r="AE65" s="57" t="str">
        <f t="shared" si="28"/>
        <v/>
      </c>
      <c r="AF65" s="114"/>
      <c r="AG65" s="114"/>
      <c r="AH65" s="114"/>
      <c r="AI65" s="114"/>
      <c r="AJ65" s="57" t="str">
        <f t="shared" si="29"/>
        <v/>
      </c>
      <c r="AK65" s="57" t="str">
        <f t="shared" si="30"/>
        <v/>
      </c>
      <c r="AL65" s="114"/>
      <c r="AM65" s="114"/>
      <c r="AN65" s="114"/>
      <c r="AO65" s="114"/>
      <c r="AP65" s="57" t="str">
        <f t="shared" si="31"/>
        <v/>
      </c>
      <c r="AQ65" s="57" t="str">
        <f t="shared" si="32"/>
        <v/>
      </c>
      <c r="AR65" s="114"/>
      <c r="AS65" s="114"/>
      <c r="AT65" s="114"/>
      <c r="AU65" s="114"/>
      <c r="AV65" s="57" t="str">
        <f t="shared" si="33"/>
        <v/>
      </c>
      <c r="AW65" s="57" t="str">
        <f t="shared" si="34"/>
        <v/>
      </c>
      <c r="AX65" s="114"/>
      <c r="AY65" s="114"/>
      <c r="AZ65" s="114"/>
      <c r="BA65" s="114"/>
      <c r="BB65" s="57" t="str">
        <f t="shared" si="35"/>
        <v/>
      </c>
      <c r="BC65" s="57" t="str">
        <f t="shared" si="36"/>
        <v/>
      </c>
      <c r="BD65" s="114"/>
      <c r="BE65" s="114"/>
      <c r="BF65" s="114"/>
      <c r="BG65" s="114"/>
      <c r="BH65" s="57" t="str">
        <f t="shared" si="37"/>
        <v/>
      </c>
      <c r="BI65" s="57" t="str">
        <f t="shared" si="38"/>
        <v/>
      </c>
    </row>
    <row r="66" spans="2:61" x14ac:dyDescent="0.25">
      <c r="B66" s="108"/>
      <c r="C66" s="109"/>
      <c r="D66" s="110"/>
      <c r="E66" s="110"/>
      <c r="F66" s="57" t="str">
        <f t="shared" si="20"/>
        <v/>
      </c>
      <c r="G66" s="57" t="str">
        <f t="shared" si="1"/>
        <v/>
      </c>
      <c r="H66" s="114"/>
      <c r="I66" s="114"/>
      <c r="J66" s="114"/>
      <c r="K66" s="114"/>
      <c r="L66" s="57" t="str">
        <f t="shared" si="21"/>
        <v/>
      </c>
      <c r="M66" s="57" t="str">
        <f t="shared" si="22"/>
        <v/>
      </c>
      <c r="N66" s="114"/>
      <c r="O66" s="114"/>
      <c r="P66" s="114"/>
      <c r="Q66" s="114"/>
      <c r="R66" s="57" t="str">
        <f t="shared" si="23"/>
        <v/>
      </c>
      <c r="S66" s="57" t="str">
        <f t="shared" si="24"/>
        <v/>
      </c>
      <c r="T66" s="114"/>
      <c r="U66" s="114"/>
      <c r="V66" s="114"/>
      <c r="W66" s="114"/>
      <c r="X66" s="57" t="str">
        <f t="shared" si="25"/>
        <v/>
      </c>
      <c r="Y66" s="57" t="str">
        <f t="shared" si="26"/>
        <v/>
      </c>
      <c r="Z66" s="114"/>
      <c r="AA66" s="114"/>
      <c r="AB66" s="114"/>
      <c r="AC66" s="114"/>
      <c r="AD66" s="57" t="str">
        <f t="shared" si="27"/>
        <v/>
      </c>
      <c r="AE66" s="57" t="str">
        <f t="shared" si="28"/>
        <v/>
      </c>
      <c r="AF66" s="114"/>
      <c r="AG66" s="114"/>
      <c r="AH66" s="114"/>
      <c r="AI66" s="114"/>
      <c r="AJ66" s="57" t="str">
        <f t="shared" si="29"/>
        <v/>
      </c>
      <c r="AK66" s="57" t="str">
        <f t="shared" si="30"/>
        <v/>
      </c>
      <c r="AL66" s="114"/>
      <c r="AM66" s="114"/>
      <c r="AN66" s="114"/>
      <c r="AO66" s="114"/>
      <c r="AP66" s="57" t="str">
        <f t="shared" si="31"/>
        <v/>
      </c>
      <c r="AQ66" s="57" t="str">
        <f t="shared" si="32"/>
        <v/>
      </c>
      <c r="AR66" s="114"/>
      <c r="AS66" s="114"/>
      <c r="AT66" s="114"/>
      <c r="AU66" s="114"/>
      <c r="AV66" s="57" t="str">
        <f t="shared" si="33"/>
        <v/>
      </c>
      <c r="AW66" s="57" t="str">
        <f t="shared" si="34"/>
        <v/>
      </c>
      <c r="AX66" s="114"/>
      <c r="AY66" s="114"/>
      <c r="AZ66" s="114"/>
      <c r="BA66" s="114"/>
      <c r="BB66" s="57" t="str">
        <f t="shared" si="35"/>
        <v/>
      </c>
      <c r="BC66" s="57" t="str">
        <f t="shared" si="36"/>
        <v/>
      </c>
      <c r="BD66" s="114"/>
      <c r="BE66" s="114"/>
      <c r="BF66" s="114"/>
      <c r="BG66" s="114"/>
      <c r="BH66" s="57" t="str">
        <f t="shared" si="37"/>
        <v/>
      </c>
      <c r="BI66" s="57" t="str">
        <f t="shared" si="38"/>
        <v/>
      </c>
    </row>
    <row r="67" spans="2:61" x14ac:dyDescent="0.25">
      <c r="B67" s="108"/>
      <c r="C67" s="109"/>
      <c r="D67" s="110"/>
      <c r="E67" s="110"/>
      <c r="F67" s="57" t="str">
        <f t="shared" si="20"/>
        <v/>
      </c>
      <c r="G67" s="57" t="str">
        <f t="shared" si="1"/>
        <v/>
      </c>
      <c r="H67" s="114"/>
      <c r="I67" s="114"/>
      <c r="J67" s="114"/>
      <c r="K67" s="114"/>
      <c r="L67" s="57" t="str">
        <f t="shared" si="21"/>
        <v/>
      </c>
      <c r="M67" s="57" t="str">
        <f t="shared" si="22"/>
        <v/>
      </c>
      <c r="N67" s="114"/>
      <c r="O67" s="114"/>
      <c r="P67" s="114"/>
      <c r="Q67" s="114"/>
      <c r="R67" s="57" t="str">
        <f t="shared" si="23"/>
        <v/>
      </c>
      <c r="S67" s="57" t="str">
        <f t="shared" si="24"/>
        <v/>
      </c>
      <c r="T67" s="114"/>
      <c r="U67" s="114"/>
      <c r="V67" s="114"/>
      <c r="W67" s="114"/>
      <c r="X67" s="57" t="str">
        <f t="shared" si="25"/>
        <v/>
      </c>
      <c r="Y67" s="57" t="str">
        <f t="shared" si="26"/>
        <v/>
      </c>
      <c r="Z67" s="114"/>
      <c r="AA67" s="114"/>
      <c r="AB67" s="114"/>
      <c r="AC67" s="114"/>
      <c r="AD67" s="57" t="str">
        <f t="shared" si="27"/>
        <v/>
      </c>
      <c r="AE67" s="57" t="str">
        <f t="shared" si="28"/>
        <v/>
      </c>
      <c r="AF67" s="114"/>
      <c r="AG67" s="114"/>
      <c r="AH67" s="114"/>
      <c r="AI67" s="114"/>
      <c r="AJ67" s="57" t="str">
        <f t="shared" si="29"/>
        <v/>
      </c>
      <c r="AK67" s="57" t="str">
        <f t="shared" si="30"/>
        <v/>
      </c>
      <c r="AL67" s="114"/>
      <c r="AM67" s="114"/>
      <c r="AN67" s="114"/>
      <c r="AO67" s="114"/>
      <c r="AP67" s="57" t="str">
        <f t="shared" si="31"/>
        <v/>
      </c>
      <c r="AQ67" s="57" t="str">
        <f t="shared" si="32"/>
        <v/>
      </c>
      <c r="AR67" s="114"/>
      <c r="AS67" s="114"/>
      <c r="AT67" s="114"/>
      <c r="AU67" s="114"/>
      <c r="AV67" s="57" t="str">
        <f t="shared" si="33"/>
        <v/>
      </c>
      <c r="AW67" s="57" t="str">
        <f t="shared" si="34"/>
        <v/>
      </c>
      <c r="AX67" s="114"/>
      <c r="AY67" s="114"/>
      <c r="AZ67" s="114"/>
      <c r="BA67" s="114"/>
      <c r="BB67" s="57" t="str">
        <f t="shared" si="35"/>
        <v/>
      </c>
      <c r="BC67" s="57" t="str">
        <f t="shared" si="36"/>
        <v/>
      </c>
      <c r="BD67" s="114"/>
      <c r="BE67" s="114"/>
      <c r="BF67" s="114"/>
      <c r="BG67" s="114"/>
      <c r="BH67" s="57" t="str">
        <f t="shared" si="37"/>
        <v/>
      </c>
      <c r="BI67" s="57" t="str">
        <f t="shared" si="38"/>
        <v/>
      </c>
    </row>
    <row r="68" spans="2:61" x14ac:dyDescent="0.25">
      <c r="B68" s="108"/>
      <c r="C68" s="109"/>
      <c r="D68" s="110"/>
      <c r="E68" s="110"/>
      <c r="F68" s="57" t="str">
        <f t="shared" si="20"/>
        <v/>
      </c>
      <c r="G68" s="57" t="str">
        <f t="shared" si="1"/>
        <v/>
      </c>
      <c r="H68" s="114"/>
      <c r="I68" s="114"/>
      <c r="J68" s="114"/>
      <c r="K68" s="114"/>
      <c r="L68" s="57" t="str">
        <f t="shared" si="21"/>
        <v/>
      </c>
      <c r="M68" s="57" t="str">
        <f t="shared" si="22"/>
        <v/>
      </c>
      <c r="N68" s="114"/>
      <c r="O68" s="114"/>
      <c r="P68" s="114"/>
      <c r="Q68" s="114"/>
      <c r="R68" s="57" t="str">
        <f t="shared" si="23"/>
        <v/>
      </c>
      <c r="S68" s="57" t="str">
        <f t="shared" si="24"/>
        <v/>
      </c>
      <c r="T68" s="114"/>
      <c r="U68" s="114"/>
      <c r="V68" s="114"/>
      <c r="W68" s="114"/>
      <c r="X68" s="57" t="str">
        <f t="shared" si="25"/>
        <v/>
      </c>
      <c r="Y68" s="57" t="str">
        <f t="shared" si="26"/>
        <v/>
      </c>
      <c r="Z68" s="114"/>
      <c r="AA68" s="114"/>
      <c r="AB68" s="114"/>
      <c r="AC68" s="114"/>
      <c r="AD68" s="57" t="str">
        <f t="shared" si="27"/>
        <v/>
      </c>
      <c r="AE68" s="57" t="str">
        <f t="shared" si="28"/>
        <v/>
      </c>
      <c r="AF68" s="114"/>
      <c r="AG68" s="114"/>
      <c r="AH68" s="114"/>
      <c r="AI68" s="114"/>
      <c r="AJ68" s="57" t="str">
        <f t="shared" si="29"/>
        <v/>
      </c>
      <c r="AK68" s="57" t="str">
        <f t="shared" si="30"/>
        <v/>
      </c>
      <c r="AL68" s="114"/>
      <c r="AM68" s="114"/>
      <c r="AN68" s="114"/>
      <c r="AO68" s="114"/>
      <c r="AP68" s="57" t="str">
        <f t="shared" si="31"/>
        <v/>
      </c>
      <c r="AQ68" s="57" t="str">
        <f t="shared" si="32"/>
        <v/>
      </c>
      <c r="AR68" s="114"/>
      <c r="AS68" s="114"/>
      <c r="AT68" s="114"/>
      <c r="AU68" s="114"/>
      <c r="AV68" s="57" t="str">
        <f t="shared" si="33"/>
        <v/>
      </c>
      <c r="AW68" s="57" t="str">
        <f t="shared" si="34"/>
        <v/>
      </c>
      <c r="AX68" s="114"/>
      <c r="AY68" s="114"/>
      <c r="AZ68" s="114"/>
      <c r="BA68" s="114"/>
      <c r="BB68" s="57" t="str">
        <f t="shared" si="35"/>
        <v/>
      </c>
      <c r="BC68" s="57" t="str">
        <f t="shared" si="36"/>
        <v/>
      </c>
      <c r="BD68" s="114"/>
      <c r="BE68" s="114"/>
      <c r="BF68" s="114"/>
      <c r="BG68" s="114"/>
      <c r="BH68" s="57" t="str">
        <f t="shared" si="37"/>
        <v/>
      </c>
      <c r="BI68" s="57" t="str">
        <f t="shared" si="38"/>
        <v/>
      </c>
    </row>
    <row r="69" spans="2:61" x14ac:dyDescent="0.25">
      <c r="B69" s="108"/>
      <c r="C69" s="109"/>
      <c r="D69" s="110"/>
      <c r="E69" s="110"/>
      <c r="F69" s="57" t="str">
        <f t="shared" si="20"/>
        <v/>
      </c>
      <c r="G69" s="57" t="str">
        <f t="shared" si="1"/>
        <v/>
      </c>
      <c r="H69" s="114"/>
      <c r="I69" s="114"/>
      <c r="J69" s="114"/>
      <c r="K69" s="114"/>
      <c r="L69" s="57" t="str">
        <f t="shared" si="21"/>
        <v/>
      </c>
      <c r="M69" s="57" t="str">
        <f t="shared" si="22"/>
        <v/>
      </c>
      <c r="N69" s="114"/>
      <c r="O69" s="114"/>
      <c r="P69" s="114"/>
      <c r="Q69" s="114"/>
      <c r="R69" s="57" t="str">
        <f t="shared" si="23"/>
        <v/>
      </c>
      <c r="S69" s="57" t="str">
        <f t="shared" si="24"/>
        <v/>
      </c>
      <c r="T69" s="114"/>
      <c r="U69" s="114"/>
      <c r="V69" s="114"/>
      <c r="W69" s="114"/>
      <c r="X69" s="57" t="str">
        <f t="shared" si="25"/>
        <v/>
      </c>
      <c r="Y69" s="57" t="str">
        <f t="shared" si="26"/>
        <v/>
      </c>
      <c r="Z69" s="114"/>
      <c r="AA69" s="114"/>
      <c r="AB69" s="114"/>
      <c r="AC69" s="114"/>
      <c r="AD69" s="57" t="str">
        <f t="shared" si="27"/>
        <v/>
      </c>
      <c r="AE69" s="57" t="str">
        <f t="shared" si="28"/>
        <v/>
      </c>
      <c r="AF69" s="114"/>
      <c r="AG69" s="114"/>
      <c r="AH69" s="114"/>
      <c r="AI69" s="114"/>
      <c r="AJ69" s="57" t="str">
        <f t="shared" si="29"/>
        <v/>
      </c>
      <c r="AK69" s="57" t="str">
        <f t="shared" si="30"/>
        <v/>
      </c>
      <c r="AL69" s="114"/>
      <c r="AM69" s="114"/>
      <c r="AN69" s="114"/>
      <c r="AO69" s="114"/>
      <c r="AP69" s="57" t="str">
        <f t="shared" si="31"/>
        <v/>
      </c>
      <c r="AQ69" s="57" t="str">
        <f t="shared" si="32"/>
        <v/>
      </c>
      <c r="AR69" s="114"/>
      <c r="AS69" s="114"/>
      <c r="AT69" s="114"/>
      <c r="AU69" s="114"/>
      <c r="AV69" s="57" t="str">
        <f t="shared" si="33"/>
        <v/>
      </c>
      <c r="AW69" s="57" t="str">
        <f t="shared" si="34"/>
        <v/>
      </c>
      <c r="AX69" s="114"/>
      <c r="AY69" s="114"/>
      <c r="AZ69" s="114"/>
      <c r="BA69" s="114"/>
      <c r="BB69" s="57" t="str">
        <f t="shared" si="35"/>
        <v/>
      </c>
      <c r="BC69" s="57" t="str">
        <f t="shared" si="36"/>
        <v/>
      </c>
      <c r="BD69" s="114"/>
      <c r="BE69" s="114"/>
      <c r="BF69" s="114"/>
      <c r="BG69" s="114"/>
      <c r="BH69" s="57" t="str">
        <f t="shared" si="37"/>
        <v/>
      </c>
      <c r="BI69" s="57" t="str">
        <f t="shared" si="38"/>
        <v/>
      </c>
    </row>
    <row r="70" spans="2:61" x14ac:dyDescent="0.25">
      <c r="B70" s="108"/>
      <c r="C70" s="109"/>
      <c r="D70" s="110"/>
      <c r="E70" s="110"/>
      <c r="F70" s="57" t="str">
        <f t="shared" si="20"/>
        <v/>
      </c>
      <c r="G70" s="57" t="str">
        <f t="shared" si="1"/>
        <v/>
      </c>
      <c r="H70" s="114"/>
      <c r="I70" s="114"/>
      <c r="J70" s="114"/>
      <c r="K70" s="114"/>
      <c r="L70" s="57" t="str">
        <f t="shared" si="21"/>
        <v/>
      </c>
      <c r="M70" s="57" t="str">
        <f t="shared" si="22"/>
        <v/>
      </c>
      <c r="N70" s="114"/>
      <c r="O70" s="114"/>
      <c r="P70" s="114"/>
      <c r="Q70" s="114"/>
      <c r="R70" s="57" t="str">
        <f t="shared" si="23"/>
        <v/>
      </c>
      <c r="S70" s="57" t="str">
        <f t="shared" si="24"/>
        <v/>
      </c>
      <c r="T70" s="114"/>
      <c r="U70" s="114"/>
      <c r="V70" s="114"/>
      <c r="W70" s="114"/>
      <c r="X70" s="57" t="str">
        <f t="shared" si="25"/>
        <v/>
      </c>
      <c r="Y70" s="57" t="str">
        <f t="shared" si="26"/>
        <v/>
      </c>
      <c r="Z70" s="114"/>
      <c r="AA70" s="114"/>
      <c r="AB70" s="114"/>
      <c r="AC70" s="114"/>
      <c r="AD70" s="57" t="str">
        <f t="shared" si="27"/>
        <v/>
      </c>
      <c r="AE70" s="57" t="str">
        <f t="shared" si="28"/>
        <v/>
      </c>
      <c r="AF70" s="114"/>
      <c r="AG70" s="114"/>
      <c r="AH70" s="114"/>
      <c r="AI70" s="114"/>
      <c r="AJ70" s="57" t="str">
        <f t="shared" si="29"/>
        <v/>
      </c>
      <c r="AK70" s="57" t="str">
        <f t="shared" si="30"/>
        <v/>
      </c>
      <c r="AL70" s="114"/>
      <c r="AM70" s="114"/>
      <c r="AN70" s="114"/>
      <c r="AO70" s="114"/>
      <c r="AP70" s="57" t="str">
        <f t="shared" si="31"/>
        <v/>
      </c>
      <c r="AQ70" s="57" t="str">
        <f t="shared" si="32"/>
        <v/>
      </c>
      <c r="AR70" s="114"/>
      <c r="AS70" s="114"/>
      <c r="AT70" s="114"/>
      <c r="AU70" s="114"/>
      <c r="AV70" s="57" t="str">
        <f t="shared" si="33"/>
        <v/>
      </c>
      <c r="AW70" s="57" t="str">
        <f t="shared" si="34"/>
        <v/>
      </c>
      <c r="AX70" s="114"/>
      <c r="AY70" s="114"/>
      <c r="AZ70" s="114"/>
      <c r="BA70" s="114"/>
      <c r="BB70" s="57" t="str">
        <f t="shared" si="35"/>
        <v/>
      </c>
      <c r="BC70" s="57" t="str">
        <f t="shared" si="36"/>
        <v/>
      </c>
      <c r="BD70" s="114"/>
      <c r="BE70" s="114"/>
      <c r="BF70" s="114"/>
      <c r="BG70" s="114"/>
      <c r="BH70" s="57" t="str">
        <f t="shared" si="37"/>
        <v/>
      </c>
      <c r="BI70" s="57" t="str">
        <f t="shared" si="38"/>
        <v/>
      </c>
    </row>
    <row r="71" spans="2:61" x14ac:dyDescent="0.25">
      <c r="B71" s="108"/>
      <c r="C71" s="109"/>
      <c r="D71" s="110"/>
      <c r="E71" s="110"/>
      <c r="F71" s="57" t="str">
        <f t="shared" si="20"/>
        <v/>
      </c>
      <c r="G71" s="57" t="str">
        <f t="shared" si="1"/>
        <v/>
      </c>
      <c r="H71" s="114"/>
      <c r="I71" s="114"/>
      <c r="J71" s="114"/>
      <c r="K71" s="114"/>
      <c r="L71" s="57" t="str">
        <f t="shared" si="21"/>
        <v/>
      </c>
      <c r="M71" s="57" t="str">
        <f t="shared" si="22"/>
        <v/>
      </c>
      <c r="N71" s="114"/>
      <c r="O71" s="114"/>
      <c r="P71" s="114"/>
      <c r="Q71" s="114"/>
      <c r="R71" s="57" t="str">
        <f t="shared" si="23"/>
        <v/>
      </c>
      <c r="S71" s="57" t="str">
        <f t="shared" si="24"/>
        <v/>
      </c>
      <c r="T71" s="114"/>
      <c r="U71" s="114"/>
      <c r="V71" s="114"/>
      <c r="W71" s="114"/>
      <c r="X71" s="57" t="str">
        <f t="shared" si="25"/>
        <v/>
      </c>
      <c r="Y71" s="57" t="str">
        <f t="shared" si="26"/>
        <v/>
      </c>
      <c r="Z71" s="114"/>
      <c r="AA71" s="114"/>
      <c r="AB71" s="114"/>
      <c r="AC71" s="114"/>
      <c r="AD71" s="57" t="str">
        <f t="shared" si="27"/>
        <v/>
      </c>
      <c r="AE71" s="57" t="str">
        <f t="shared" si="28"/>
        <v/>
      </c>
      <c r="AF71" s="114"/>
      <c r="AG71" s="114"/>
      <c r="AH71" s="114"/>
      <c r="AI71" s="114"/>
      <c r="AJ71" s="57" t="str">
        <f t="shared" si="29"/>
        <v/>
      </c>
      <c r="AK71" s="57" t="str">
        <f t="shared" si="30"/>
        <v/>
      </c>
      <c r="AL71" s="114"/>
      <c r="AM71" s="114"/>
      <c r="AN71" s="114"/>
      <c r="AO71" s="114"/>
      <c r="AP71" s="57" t="str">
        <f t="shared" si="31"/>
        <v/>
      </c>
      <c r="AQ71" s="57" t="str">
        <f t="shared" si="32"/>
        <v/>
      </c>
      <c r="AR71" s="114"/>
      <c r="AS71" s="114"/>
      <c r="AT71" s="114"/>
      <c r="AU71" s="114"/>
      <c r="AV71" s="57" t="str">
        <f t="shared" si="33"/>
        <v/>
      </c>
      <c r="AW71" s="57" t="str">
        <f t="shared" si="34"/>
        <v/>
      </c>
      <c r="AX71" s="114"/>
      <c r="AY71" s="114"/>
      <c r="AZ71" s="114"/>
      <c r="BA71" s="114"/>
      <c r="BB71" s="57" t="str">
        <f t="shared" si="35"/>
        <v/>
      </c>
      <c r="BC71" s="57" t="str">
        <f t="shared" si="36"/>
        <v/>
      </c>
      <c r="BD71" s="114"/>
      <c r="BE71" s="114"/>
      <c r="BF71" s="114"/>
      <c r="BG71" s="114"/>
      <c r="BH71" s="57" t="str">
        <f t="shared" si="37"/>
        <v/>
      </c>
      <c r="BI71" s="57" t="str">
        <f t="shared" si="38"/>
        <v/>
      </c>
    </row>
    <row r="72" spans="2:61" x14ac:dyDescent="0.25">
      <c r="B72" s="108"/>
      <c r="C72" s="109"/>
      <c r="D72" s="110"/>
      <c r="E72" s="110"/>
      <c r="F72" s="57" t="str">
        <f t="shared" si="20"/>
        <v/>
      </c>
      <c r="G72" s="57" t="str">
        <f t="shared" si="1"/>
        <v/>
      </c>
      <c r="H72" s="114"/>
      <c r="I72" s="114"/>
      <c r="J72" s="114"/>
      <c r="K72" s="114"/>
      <c r="L72" s="57" t="str">
        <f t="shared" si="21"/>
        <v/>
      </c>
      <c r="M72" s="57" t="str">
        <f t="shared" si="22"/>
        <v/>
      </c>
      <c r="N72" s="114"/>
      <c r="O72" s="114"/>
      <c r="P72" s="114"/>
      <c r="Q72" s="114"/>
      <c r="R72" s="57" t="str">
        <f t="shared" si="23"/>
        <v/>
      </c>
      <c r="S72" s="57" t="str">
        <f t="shared" si="24"/>
        <v/>
      </c>
      <c r="T72" s="114"/>
      <c r="U72" s="114"/>
      <c r="V72" s="114"/>
      <c r="W72" s="114"/>
      <c r="X72" s="57" t="str">
        <f t="shared" si="25"/>
        <v/>
      </c>
      <c r="Y72" s="57" t="str">
        <f t="shared" si="26"/>
        <v/>
      </c>
      <c r="Z72" s="114"/>
      <c r="AA72" s="114"/>
      <c r="AB72" s="114"/>
      <c r="AC72" s="114"/>
      <c r="AD72" s="57" t="str">
        <f t="shared" si="27"/>
        <v/>
      </c>
      <c r="AE72" s="57" t="str">
        <f t="shared" si="28"/>
        <v/>
      </c>
      <c r="AF72" s="114"/>
      <c r="AG72" s="114"/>
      <c r="AH72" s="114"/>
      <c r="AI72" s="114"/>
      <c r="AJ72" s="57" t="str">
        <f t="shared" si="29"/>
        <v/>
      </c>
      <c r="AK72" s="57" t="str">
        <f t="shared" si="30"/>
        <v/>
      </c>
      <c r="AL72" s="114"/>
      <c r="AM72" s="114"/>
      <c r="AN72" s="114"/>
      <c r="AO72" s="114"/>
      <c r="AP72" s="57" t="str">
        <f t="shared" si="31"/>
        <v/>
      </c>
      <c r="AQ72" s="57" t="str">
        <f t="shared" si="32"/>
        <v/>
      </c>
      <c r="AR72" s="114"/>
      <c r="AS72" s="114"/>
      <c r="AT72" s="114"/>
      <c r="AU72" s="114"/>
      <c r="AV72" s="57" t="str">
        <f t="shared" si="33"/>
        <v/>
      </c>
      <c r="AW72" s="57" t="str">
        <f t="shared" si="34"/>
        <v/>
      </c>
      <c r="AX72" s="114"/>
      <c r="AY72" s="114"/>
      <c r="AZ72" s="114"/>
      <c r="BA72" s="114"/>
      <c r="BB72" s="57" t="str">
        <f t="shared" si="35"/>
        <v/>
      </c>
      <c r="BC72" s="57" t="str">
        <f t="shared" si="36"/>
        <v/>
      </c>
      <c r="BD72" s="114"/>
      <c r="BE72" s="114"/>
      <c r="BF72" s="114"/>
      <c r="BG72" s="114"/>
      <c r="BH72" s="57" t="str">
        <f t="shared" si="37"/>
        <v/>
      </c>
      <c r="BI72" s="57" t="str">
        <f t="shared" si="38"/>
        <v/>
      </c>
    </row>
    <row r="73" spans="2:61" x14ac:dyDescent="0.25">
      <c r="B73" s="108"/>
      <c r="C73" s="109"/>
      <c r="D73" s="110"/>
      <c r="E73" s="110"/>
      <c r="F73" s="57" t="str">
        <f t="shared" si="20"/>
        <v/>
      </c>
      <c r="G73" s="57" t="str">
        <f t="shared" si="1"/>
        <v/>
      </c>
      <c r="H73" s="114"/>
      <c r="I73" s="114"/>
      <c r="J73" s="114"/>
      <c r="K73" s="114"/>
      <c r="L73" s="57" t="str">
        <f t="shared" si="21"/>
        <v/>
      </c>
      <c r="M73" s="57" t="str">
        <f t="shared" si="22"/>
        <v/>
      </c>
      <c r="N73" s="114"/>
      <c r="O73" s="114"/>
      <c r="P73" s="114"/>
      <c r="Q73" s="114"/>
      <c r="R73" s="57" t="str">
        <f t="shared" si="23"/>
        <v/>
      </c>
      <c r="S73" s="57" t="str">
        <f t="shared" si="24"/>
        <v/>
      </c>
      <c r="T73" s="114"/>
      <c r="U73" s="114"/>
      <c r="V73" s="114"/>
      <c r="W73" s="114"/>
      <c r="X73" s="57" t="str">
        <f t="shared" si="25"/>
        <v/>
      </c>
      <c r="Y73" s="57" t="str">
        <f t="shared" si="26"/>
        <v/>
      </c>
      <c r="Z73" s="114"/>
      <c r="AA73" s="114"/>
      <c r="AB73" s="114"/>
      <c r="AC73" s="114"/>
      <c r="AD73" s="57" t="str">
        <f t="shared" si="27"/>
        <v/>
      </c>
      <c r="AE73" s="57" t="str">
        <f t="shared" si="28"/>
        <v/>
      </c>
      <c r="AF73" s="114"/>
      <c r="AG73" s="114"/>
      <c r="AH73" s="114"/>
      <c r="AI73" s="114"/>
      <c r="AJ73" s="57" t="str">
        <f t="shared" si="29"/>
        <v/>
      </c>
      <c r="AK73" s="57" t="str">
        <f t="shared" si="30"/>
        <v/>
      </c>
      <c r="AL73" s="114"/>
      <c r="AM73" s="114"/>
      <c r="AN73" s="114"/>
      <c r="AO73" s="114"/>
      <c r="AP73" s="57" t="str">
        <f t="shared" si="31"/>
        <v/>
      </c>
      <c r="AQ73" s="57" t="str">
        <f t="shared" si="32"/>
        <v/>
      </c>
      <c r="AR73" s="114"/>
      <c r="AS73" s="114"/>
      <c r="AT73" s="114"/>
      <c r="AU73" s="114"/>
      <c r="AV73" s="57" t="str">
        <f t="shared" si="33"/>
        <v/>
      </c>
      <c r="AW73" s="57" t="str">
        <f t="shared" si="34"/>
        <v/>
      </c>
      <c r="AX73" s="114"/>
      <c r="AY73" s="114"/>
      <c r="AZ73" s="114"/>
      <c r="BA73" s="114"/>
      <c r="BB73" s="57" t="str">
        <f t="shared" si="35"/>
        <v/>
      </c>
      <c r="BC73" s="57" t="str">
        <f t="shared" si="36"/>
        <v/>
      </c>
      <c r="BD73" s="114"/>
      <c r="BE73" s="114"/>
      <c r="BF73" s="114"/>
      <c r="BG73" s="114"/>
      <c r="BH73" s="57" t="str">
        <f t="shared" si="37"/>
        <v/>
      </c>
      <c r="BI73" s="57" t="str">
        <f t="shared" si="38"/>
        <v/>
      </c>
    </row>
    <row r="74" spans="2:61" x14ac:dyDescent="0.25">
      <c r="B74" s="108"/>
      <c r="C74" s="109"/>
      <c r="D74" s="110"/>
      <c r="E74" s="110"/>
      <c r="F74" s="57" t="str">
        <f t="shared" si="20"/>
        <v/>
      </c>
      <c r="G74" s="57" t="str">
        <f t="shared" si="1"/>
        <v/>
      </c>
      <c r="H74" s="114"/>
      <c r="I74" s="114"/>
      <c r="J74" s="114"/>
      <c r="K74" s="114"/>
      <c r="L74" s="57" t="str">
        <f t="shared" si="21"/>
        <v/>
      </c>
      <c r="M74" s="57" t="str">
        <f t="shared" si="22"/>
        <v/>
      </c>
      <c r="N74" s="114"/>
      <c r="O74" s="114"/>
      <c r="P74" s="114"/>
      <c r="Q74" s="114"/>
      <c r="R74" s="57" t="str">
        <f t="shared" si="23"/>
        <v/>
      </c>
      <c r="S74" s="57" t="str">
        <f t="shared" si="24"/>
        <v/>
      </c>
      <c r="T74" s="114"/>
      <c r="U74" s="114"/>
      <c r="V74" s="114"/>
      <c r="W74" s="114"/>
      <c r="X74" s="57" t="str">
        <f t="shared" si="25"/>
        <v/>
      </c>
      <c r="Y74" s="57" t="str">
        <f t="shared" si="26"/>
        <v/>
      </c>
      <c r="Z74" s="114"/>
      <c r="AA74" s="114"/>
      <c r="AB74" s="114"/>
      <c r="AC74" s="114"/>
      <c r="AD74" s="57" t="str">
        <f t="shared" si="27"/>
        <v/>
      </c>
      <c r="AE74" s="57" t="str">
        <f t="shared" si="28"/>
        <v/>
      </c>
      <c r="AF74" s="114"/>
      <c r="AG74" s="114"/>
      <c r="AH74" s="114"/>
      <c r="AI74" s="114"/>
      <c r="AJ74" s="57" t="str">
        <f t="shared" si="29"/>
        <v/>
      </c>
      <c r="AK74" s="57" t="str">
        <f t="shared" si="30"/>
        <v/>
      </c>
      <c r="AL74" s="114"/>
      <c r="AM74" s="114"/>
      <c r="AN74" s="114"/>
      <c r="AO74" s="114"/>
      <c r="AP74" s="57" t="str">
        <f t="shared" si="31"/>
        <v/>
      </c>
      <c r="AQ74" s="57" t="str">
        <f t="shared" si="32"/>
        <v/>
      </c>
      <c r="AR74" s="114"/>
      <c r="AS74" s="114"/>
      <c r="AT74" s="114"/>
      <c r="AU74" s="114"/>
      <c r="AV74" s="57" t="str">
        <f t="shared" si="33"/>
        <v/>
      </c>
      <c r="AW74" s="57" t="str">
        <f t="shared" si="34"/>
        <v/>
      </c>
      <c r="AX74" s="114"/>
      <c r="AY74" s="114"/>
      <c r="AZ74" s="114"/>
      <c r="BA74" s="114"/>
      <c r="BB74" s="57" t="str">
        <f t="shared" si="35"/>
        <v/>
      </c>
      <c r="BC74" s="57" t="str">
        <f t="shared" si="36"/>
        <v/>
      </c>
      <c r="BD74" s="114"/>
      <c r="BE74" s="114"/>
      <c r="BF74" s="114"/>
      <c r="BG74" s="114"/>
      <c r="BH74" s="57" t="str">
        <f t="shared" si="37"/>
        <v/>
      </c>
      <c r="BI74" s="57" t="str">
        <f t="shared" si="38"/>
        <v/>
      </c>
    </row>
    <row r="75" spans="2:61" x14ac:dyDescent="0.25">
      <c r="B75" s="108"/>
      <c r="C75" s="109"/>
      <c r="D75" s="110"/>
      <c r="E75" s="110"/>
      <c r="F75" s="57" t="str">
        <f t="shared" si="20"/>
        <v/>
      </c>
      <c r="G75" s="57" t="str">
        <f t="shared" si="1"/>
        <v/>
      </c>
      <c r="H75" s="114"/>
      <c r="I75" s="114"/>
      <c r="J75" s="114"/>
      <c r="K75" s="114"/>
      <c r="L75" s="57" t="str">
        <f t="shared" si="21"/>
        <v/>
      </c>
      <c r="M75" s="57" t="str">
        <f t="shared" si="22"/>
        <v/>
      </c>
      <c r="N75" s="114"/>
      <c r="O75" s="114"/>
      <c r="P75" s="114"/>
      <c r="Q75" s="114"/>
      <c r="R75" s="57" t="str">
        <f t="shared" si="23"/>
        <v/>
      </c>
      <c r="S75" s="57" t="str">
        <f t="shared" si="24"/>
        <v/>
      </c>
      <c r="T75" s="114"/>
      <c r="U75" s="114"/>
      <c r="V75" s="114"/>
      <c r="W75" s="114"/>
      <c r="X75" s="57" t="str">
        <f t="shared" si="25"/>
        <v/>
      </c>
      <c r="Y75" s="57" t="str">
        <f t="shared" si="26"/>
        <v/>
      </c>
      <c r="Z75" s="114"/>
      <c r="AA75" s="114"/>
      <c r="AB75" s="114"/>
      <c r="AC75" s="114"/>
      <c r="AD75" s="57" t="str">
        <f t="shared" si="27"/>
        <v/>
      </c>
      <c r="AE75" s="57" t="str">
        <f t="shared" si="28"/>
        <v/>
      </c>
      <c r="AF75" s="114"/>
      <c r="AG75" s="114"/>
      <c r="AH75" s="114"/>
      <c r="AI75" s="114"/>
      <c r="AJ75" s="57" t="str">
        <f t="shared" si="29"/>
        <v/>
      </c>
      <c r="AK75" s="57" t="str">
        <f t="shared" si="30"/>
        <v/>
      </c>
      <c r="AL75" s="114"/>
      <c r="AM75" s="114"/>
      <c r="AN75" s="114"/>
      <c r="AO75" s="114"/>
      <c r="AP75" s="57" t="str">
        <f t="shared" si="31"/>
        <v/>
      </c>
      <c r="AQ75" s="57" t="str">
        <f t="shared" si="32"/>
        <v/>
      </c>
      <c r="AR75" s="114"/>
      <c r="AS75" s="114"/>
      <c r="AT75" s="114"/>
      <c r="AU75" s="114"/>
      <c r="AV75" s="57" t="str">
        <f t="shared" si="33"/>
        <v/>
      </c>
      <c r="AW75" s="57" t="str">
        <f t="shared" si="34"/>
        <v/>
      </c>
      <c r="AX75" s="114"/>
      <c r="AY75" s="114"/>
      <c r="AZ75" s="114"/>
      <c r="BA75" s="114"/>
      <c r="BB75" s="57" t="str">
        <f t="shared" si="35"/>
        <v/>
      </c>
      <c r="BC75" s="57" t="str">
        <f t="shared" si="36"/>
        <v/>
      </c>
      <c r="BD75" s="114"/>
      <c r="BE75" s="114"/>
      <c r="BF75" s="114"/>
      <c r="BG75" s="114"/>
      <c r="BH75" s="57" t="str">
        <f t="shared" si="37"/>
        <v/>
      </c>
      <c r="BI75" s="57" t="str">
        <f t="shared" si="38"/>
        <v/>
      </c>
    </row>
    <row r="76" spans="2:61" x14ac:dyDescent="0.25">
      <c r="B76" s="108"/>
      <c r="C76" s="109"/>
      <c r="D76" s="110"/>
      <c r="E76" s="110"/>
      <c r="F76" s="57" t="str">
        <f t="shared" si="20"/>
        <v/>
      </c>
      <c r="G76" s="57" t="str">
        <f t="shared" si="1"/>
        <v/>
      </c>
      <c r="H76" s="114"/>
      <c r="I76" s="114"/>
      <c r="J76" s="114"/>
      <c r="K76" s="114"/>
      <c r="L76" s="57" t="str">
        <f t="shared" si="21"/>
        <v/>
      </c>
      <c r="M76" s="57" t="str">
        <f t="shared" si="22"/>
        <v/>
      </c>
      <c r="N76" s="114"/>
      <c r="O76" s="114"/>
      <c r="P76" s="114"/>
      <c r="Q76" s="114"/>
      <c r="R76" s="57" t="str">
        <f t="shared" si="23"/>
        <v/>
      </c>
      <c r="S76" s="57" t="str">
        <f t="shared" si="24"/>
        <v/>
      </c>
      <c r="T76" s="114"/>
      <c r="U76" s="114"/>
      <c r="V76" s="114"/>
      <c r="W76" s="114"/>
      <c r="X76" s="57" t="str">
        <f t="shared" si="25"/>
        <v/>
      </c>
      <c r="Y76" s="57" t="str">
        <f t="shared" si="26"/>
        <v/>
      </c>
      <c r="Z76" s="114"/>
      <c r="AA76" s="114"/>
      <c r="AB76" s="114"/>
      <c r="AC76" s="114"/>
      <c r="AD76" s="57" t="str">
        <f t="shared" si="27"/>
        <v/>
      </c>
      <c r="AE76" s="57" t="str">
        <f t="shared" si="28"/>
        <v/>
      </c>
      <c r="AF76" s="114"/>
      <c r="AG76" s="114"/>
      <c r="AH76" s="114"/>
      <c r="AI76" s="114"/>
      <c r="AJ76" s="57" t="str">
        <f t="shared" si="29"/>
        <v/>
      </c>
      <c r="AK76" s="57" t="str">
        <f t="shared" si="30"/>
        <v/>
      </c>
      <c r="AL76" s="114"/>
      <c r="AM76" s="114"/>
      <c r="AN76" s="114"/>
      <c r="AO76" s="114"/>
      <c r="AP76" s="57" t="str">
        <f t="shared" si="31"/>
        <v/>
      </c>
      <c r="AQ76" s="57" t="str">
        <f t="shared" si="32"/>
        <v/>
      </c>
      <c r="AR76" s="114"/>
      <c r="AS76" s="114"/>
      <c r="AT76" s="114"/>
      <c r="AU76" s="114"/>
      <c r="AV76" s="57" t="str">
        <f t="shared" si="33"/>
        <v/>
      </c>
      <c r="AW76" s="57" t="str">
        <f t="shared" si="34"/>
        <v/>
      </c>
      <c r="AX76" s="114"/>
      <c r="AY76" s="114"/>
      <c r="AZ76" s="114"/>
      <c r="BA76" s="114"/>
      <c r="BB76" s="57" t="str">
        <f t="shared" si="35"/>
        <v/>
      </c>
      <c r="BC76" s="57" t="str">
        <f t="shared" si="36"/>
        <v/>
      </c>
      <c r="BD76" s="114"/>
      <c r="BE76" s="114"/>
      <c r="BF76" s="114"/>
      <c r="BG76" s="114"/>
      <c r="BH76" s="57" t="str">
        <f t="shared" si="37"/>
        <v/>
      </c>
      <c r="BI76" s="57" t="str">
        <f t="shared" si="38"/>
        <v/>
      </c>
    </row>
    <row r="77" spans="2:61" x14ac:dyDescent="0.25">
      <c r="B77" s="108"/>
      <c r="C77" s="109"/>
      <c r="D77" s="110"/>
      <c r="E77" s="110"/>
      <c r="F77" s="57" t="str">
        <f t="shared" si="20"/>
        <v/>
      </c>
      <c r="G77" s="57" t="str">
        <f t="shared" si="1"/>
        <v/>
      </c>
      <c r="H77" s="114"/>
      <c r="I77" s="114"/>
      <c r="J77" s="114"/>
      <c r="K77" s="114"/>
      <c r="L77" s="57" t="str">
        <f t="shared" si="21"/>
        <v/>
      </c>
      <c r="M77" s="57" t="str">
        <f t="shared" si="22"/>
        <v/>
      </c>
      <c r="N77" s="114"/>
      <c r="O77" s="114"/>
      <c r="P77" s="114"/>
      <c r="Q77" s="114"/>
      <c r="R77" s="57" t="str">
        <f t="shared" si="23"/>
        <v/>
      </c>
      <c r="S77" s="57" t="str">
        <f t="shared" si="24"/>
        <v/>
      </c>
      <c r="T77" s="114"/>
      <c r="U77" s="114"/>
      <c r="V77" s="114"/>
      <c r="W77" s="114"/>
      <c r="X77" s="57" t="str">
        <f t="shared" si="25"/>
        <v/>
      </c>
      <c r="Y77" s="57" t="str">
        <f t="shared" si="26"/>
        <v/>
      </c>
      <c r="Z77" s="114"/>
      <c r="AA77" s="114"/>
      <c r="AB77" s="114"/>
      <c r="AC77" s="114"/>
      <c r="AD77" s="57" t="str">
        <f t="shared" si="27"/>
        <v/>
      </c>
      <c r="AE77" s="57" t="str">
        <f t="shared" si="28"/>
        <v/>
      </c>
      <c r="AF77" s="114"/>
      <c r="AG77" s="114"/>
      <c r="AH77" s="114"/>
      <c r="AI77" s="114"/>
      <c r="AJ77" s="57" t="str">
        <f t="shared" si="29"/>
        <v/>
      </c>
      <c r="AK77" s="57" t="str">
        <f t="shared" si="30"/>
        <v/>
      </c>
      <c r="AL77" s="114"/>
      <c r="AM77" s="114"/>
      <c r="AN77" s="114"/>
      <c r="AO77" s="114"/>
      <c r="AP77" s="57" t="str">
        <f t="shared" si="31"/>
        <v/>
      </c>
      <c r="AQ77" s="57" t="str">
        <f t="shared" si="32"/>
        <v/>
      </c>
      <c r="AR77" s="114"/>
      <c r="AS77" s="114"/>
      <c r="AT77" s="114"/>
      <c r="AU77" s="114"/>
      <c r="AV77" s="57" t="str">
        <f t="shared" si="33"/>
        <v/>
      </c>
      <c r="AW77" s="57" t="str">
        <f t="shared" si="34"/>
        <v/>
      </c>
      <c r="AX77" s="114"/>
      <c r="AY77" s="114"/>
      <c r="AZ77" s="114"/>
      <c r="BA77" s="114"/>
      <c r="BB77" s="57" t="str">
        <f t="shared" si="35"/>
        <v/>
      </c>
      <c r="BC77" s="57" t="str">
        <f t="shared" si="36"/>
        <v/>
      </c>
      <c r="BD77" s="114"/>
      <c r="BE77" s="114"/>
      <c r="BF77" s="114"/>
      <c r="BG77" s="114"/>
      <c r="BH77" s="57" t="str">
        <f t="shared" si="37"/>
        <v/>
      </c>
      <c r="BI77" s="57" t="str">
        <f t="shared" si="38"/>
        <v/>
      </c>
    </row>
    <row r="78" spans="2:61" x14ac:dyDescent="0.25">
      <c r="B78" s="108"/>
      <c r="C78" s="109"/>
      <c r="D78" s="110"/>
      <c r="E78" s="110"/>
      <c r="F78" s="57" t="str">
        <f t="shared" si="20"/>
        <v/>
      </c>
      <c r="G78" s="57" t="str">
        <f t="shared" si="1"/>
        <v/>
      </c>
      <c r="H78" s="114"/>
      <c r="I78" s="114"/>
      <c r="J78" s="114"/>
      <c r="K78" s="114"/>
      <c r="L78" s="57" t="str">
        <f t="shared" si="21"/>
        <v/>
      </c>
      <c r="M78" s="57" t="str">
        <f t="shared" si="22"/>
        <v/>
      </c>
      <c r="N78" s="114"/>
      <c r="O78" s="114"/>
      <c r="P78" s="114"/>
      <c r="Q78" s="114"/>
      <c r="R78" s="57" t="str">
        <f t="shared" si="23"/>
        <v/>
      </c>
      <c r="S78" s="57" t="str">
        <f t="shared" si="24"/>
        <v/>
      </c>
      <c r="T78" s="114"/>
      <c r="U78" s="114"/>
      <c r="V78" s="114"/>
      <c r="W78" s="114"/>
      <c r="X78" s="57" t="str">
        <f t="shared" si="25"/>
        <v/>
      </c>
      <c r="Y78" s="57" t="str">
        <f t="shared" si="26"/>
        <v/>
      </c>
      <c r="Z78" s="114"/>
      <c r="AA78" s="114"/>
      <c r="AB78" s="114"/>
      <c r="AC78" s="114"/>
      <c r="AD78" s="57" t="str">
        <f t="shared" si="27"/>
        <v/>
      </c>
      <c r="AE78" s="57" t="str">
        <f t="shared" si="28"/>
        <v/>
      </c>
      <c r="AF78" s="114"/>
      <c r="AG78" s="114"/>
      <c r="AH78" s="114"/>
      <c r="AI78" s="114"/>
      <c r="AJ78" s="57" t="str">
        <f t="shared" si="29"/>
        <v/>
      </c>
      <c r="AK78" s="57" t="str">
        <f t="shared" si="30"/>
        <v/>
      </c>
      <c r="AL78" s="114"/>
      <c r="AM78" s="114"/>
      <c r="AN78" s="114"/>
      <c r="AO78" s="114"/>
      <c r="AP78" s="57" t="str">
        <f t="shared" si="31"/>
        <v/>
      </c>
      <c r="AQ78" s="57" t="str">
        <f t="shared" si="32"/>
        <v/>
      </c>
      <c r="AR78" s="114"/>
      <c r="AS78" s="114"/>
      <c r="AT78" s="114"/>
      <c r="AU78" s="114"/>
      <c r="AV78" s="57" t="str">
        <f t="shared" si="33"/>
        <v/>
      </c>
      <c r="AW78" s="57" t="str">
        <f t="shared" si="34"/>
        <v/>
      </c>
      <c r="AX78" s="114"/>
      <c r="AY78" s="114"/>
      <c r="AZ78" s="114"/>
      <c r="BA78" s="114"/>
      <c r="BB78" s="57" t="str">
        <f t="shared" si="35"/>
        <v/>
      </c>
      <c r="BC78" s="57" t="str">
        <f t="shared" si="36"/>
        <v/>
      </c>
      <c r="BD78" s="114"/>
      <c r="BE78" s="114"/>
      <c r="BF78" s="114"/>
      <c r="BG78" s="114"/>
      <c r="BH78" s="57" t="str">
        <f t="shared" si="37"/>
        <v/>
      </c>
      <c r="BI78" s="57" t="str">
        <f t="shared" si="38"/>
        <v/>
      </c>
    </row>
    <row r="79" spans="2:61" x14ac:dyDescent="0.25">
      <c r="B79" s="108"/>
      <c r="C79" s="109"/>
      <c r="D79" s="110"/>
      <c r="E79" s="110"/>
      <c r="F79" s="57" t="str">
        <f t="shared" si="20"/>
        <v/>
      </c>
      <c r="G79" s="57" t="str">
        <f t="shared" si="1"/>
        <v/>
      </c>
      <c r="H79" s="114"/>
      <c r="I79" s="114"/>
      <c r="J79" s="114"/>
      <c r="K79" s="114"/>
      <c r="L79" s="57" t="str">
        <f t="shared" si="21"/>
        <v/>
      </c>
      <c r="M79" s="57" t="str">
        <f t="shared" si="22"/>
        <v/>
      </c>
      <c r="N79" s="114"/>
      <c r="O79" s="114"/>
      <c r="P79" s="114"/>
      <c r="Q79" s="114"/>
      <c r="R79" s="57" t="str">
        <f t="shared" si="23"/>
        <v/>
      </c>
      <c r="S79" s="57" t="str">
        <f t="shared" si="24"/>
        <v/>
      </c>
      <c r="T79" s="114"/>
      <c r="U79" s="114"/>
      <c r="V79" s="114"/>
      <c r="W79" s="114"/>
      <c r="X79" s="57" t="str">
        <f t="shared" si="25"/>
        <v/>
      </c>
      <c r="Y79" s="57" t="str">
        <f t="shared" si="26"/>
        <v/>
      </c>
      <c r="Z79" s="114"/>
      <c r="AA79" s="114"/>
      <c r="AB79" s="114"/>
      <c r="AC79" s="114"/>
      <c r="AD79" s="57" t="str">
        <f t="shared" si="27"/>
        <v/>
      </c>
      <c r="AE79" s="57" t="str">
        <f t="shared" si="28"/>
        <v/>
      </c>
      <c r="AF79" s="114"/>
      <c r="AG79" s="114"/>
      <c r="AH79" s="114"/>
      <c r="AI79" s="114"/>
      <c r="AJ79" s="57" t="str">
        <f t="shared" si="29"/>
        <v/>
      </c>
      <c r="AK79" s="57" t="str">
        <f t="shared" si="30"/>
        <v/>
      </c>
      <c r="AL79" s="114"/>
      <c r="AM79" s="114"/>
      <c r="AN79" s="114"/>
      <c r="AO79" s="114"/>
      <c r="AP79" s="57" t="str">
        <f t="shared" si="31"/>
        <v/>
      </c>
      <c r="AQ79" s="57" t="str">
        <f t="shared" si="32"/>
        <v/>
      </c>
      <c r="AR79" s="114"/>
      <c r="AS79" s="114"/>
      <c r="AT79" s="114"/>
      <c r="AU79" s="114"/>
      <c r="AV79" s="57" t="str">
        <f t="shared" si="33"/>
        <v/>
      </c>
      <c r="AW79" s="57" t="str">
        <f t="shared" si="34"/>
        <v/>
      </c>
      <c r="AX79" s="114"/>
      <c r="AY79" s="114"/>
      <c r="AZ79" s="114"/>
      <c r="BA79" s="114"/>
      <c r="BB79" s="57" t="str">
        <f t="shared" si="35"/>
        <v/>
      </c>
      <c r="BC79" s="57" t="str">
        <f t="shared" si="36"/>
        <v/>
      </c>
      <c r="BD79" s="114"/>
      <c r="BE79" s="114"/>
      <c r="BF79" s="114"/>
      <c r="BG79" s="114"/>
      <c r="BH79" s="57" t="str">
        <f t="shared" si="37"/>
        <v/>
      </c>
      <c r="BI79" s="57" t="str">
        <f t="shared" si="38"/>
        <v/>
      </c>
    </row>
    <row r="80" spans="2:61" x14ac:dyDescent="0.25">
      <c r="B80" s="108"/>
      <c r="C80" s="109"/>
      <c r="D80" s="110"/>
      <c r="E80" s="110"/>
      <c r="F80" s="57" t="str">
        <f t="shared" si="20"/>
        <v/>
      </c>
      <c r="G80" s="57" t="str">
        <f t="shared" ref="G80:G100" si="39">IF(C$8="Phase based",IF(C80="","",(C$9/C$10)*C80),IF(D80="","",(D80/E80)))</f>
        <v/>
      </c>
      <c r="H80" s="114"/>
      <c r="I80" s="114"/>
      <c r="J80" s="114"/>
      <c r="K80" s="114"/>
      <c r="L80" s="57" t="str">
        <f t="shared" si="21"/>
        <v/>
      </c>
      <c r="M80" s="57" t="str">
        <f t="shared" si="22"/>
        <v/>
      </c>
      <c r="N80" s="114"/>
      <c r="O80" s="114"/>
      <c r="P80" s="114"/>
      <c r="Q80" s="114"/>
      <c r="R80" s="57" t="str">
        <f t="shared" si="23"/>
        <v/>
      </c>
      <c r="S80" s="57" t="str">
        <f t="shared" si="24"/>
        <v/>
      </c>
      <c r="T80" s="114"/>
      <c r="U80" s="114"/>
      <c r="V80" s="114"/>
      <c r="W80" s="114"/>
      <c r="X80" s="57" t="str">
        <f t="shared" si="25"/>
        <v/>
      </c>
      <c r="Y80" s="57" t="str">
        <f t="shared" si="26"/>
        <v/>
      </c>
      <c r="Z80" s="114"/>
      <c r="AA80" s="114"/>
      <c r="AB80" s="114"/>
      <c r="AC80" s="114"/>
      <c r="AD80" s="57" t="str">
        <f t="shared" si="27"/>
        <v/>
      </c>
      <c r="AE80" s="57" t="str">
        <f t="shared" si="28"/>
        <v/>
      </c>
      <c r="AF80" s="114"/>
      <c r="AG80" s="114"/>
      <c r="AH80" s="114"/>
      <c r="AI80" s="114"/>
      <c r="AJ80" s="57" t="str">
        <f t="shared" si="29"/>
        <v/>
      </c>
      <c r="AK80" s="57" t="str">
        <f t="shared" si="30"/>
        <v/>
      </c>
      <c r="AL80" s="114"/>
      <c r="AM80" s="114"/>
      <c r="AN80" s="114"/>
      <c r="AO80" s="114"/>
      <c r="AP80" s="57" t="str">
        <f t="shared" si="31"/>
        <v/>
      </c>
      <c r="AQ80" s="57" t="str">
        <f t="shared" si="32"/>
        <v/>
      </c>
      <c r="AR80" s="114"/>
      <c r="AS80" s="114"/>
      <c r="AT80" s="114"/>
      <c r="AU80" s="114"/>
      <c r="AV80" s="57" t="str">
        <f t="shared" si="33"/>
        <v/>
      </c>
      <c r="AW80" s="57" t="str">
        <f t="shared" si="34"/>
        <v/>
      </c>
      <c r="AX80" s="114"/>
      <c r="AY80" s="114"/>
      <c r="AZ80" s="114"/>
      <c r="BA80" s="114"/>
      <c r="BB80" s="57" t="str">
        <f t="shared" si="35"/>
        <v/>
      </c>
      <c r="BC80" s="57" t="str">
        <f t="shared" si="36"/>
        <v/>
      </c>
      <c r="BD80" s="114"/>
      <c r="BE80" s="114"/>
      <c r="BF80" s="114"/>
      <c r="BG80" s="114"/>
      <c r="BH80" s="57" t="str">
        <f t="shared" si="37"/>
        <v/>
      </c>
      <c r="BI80" s="57" t="str">
        <f t="shared" si="38"/>
        <v/>
      </c>
    </row>
    <row r="81" spans="2:61" x14ac:dyDescent="0.25">
      <c r="B81" s="108"/>
      <c r="C81" s="109"/>
      <c r="D81" s="110"/>
      <c r="E81" s="110"/>
      <c r="F81" s="57" t="str">
        <f t="shared" si="20"/>
        <v/>
      </c>
      <c r="G81" s="57" t="str">
        <f t="shared" si="39"/>
        <v/>
      </c>
      <c r="H81" s="114"/>
      <c r="I81" s="114"/>
      <c r="J81" s="114"/>
      <c r="K81" s="114"/>
      <c r="L81" s="57" t="str">
        <f t="shared" si="21"/>
        <v/>
      </c>
      <c r="M81" s="57" t="str">
        <f t="shared" si="22"/>
        <v/>
      </c>
      <c r="N81" s="114"/>
      <c r="O81" s="114"/>
      <c r="P81" s="114"/>
      <c r="Q81" s="114"/>
      <c r="R81" s="57" t="str">
        <f t="shared" si="23"/>
        <v/>
      </c>
      <c r="S81" s="57" t="str">
        <f t="shared" si="24"/>
        <v/>
      </c>
      <c r="T81" s="114"/>
      <c r="U81" s="114"/>
      <c r="V81" s="114"/>
      <c r="W81" s="114"/>
      <c r="X81" s="57" t="str">
        <f t="shared" si="25"/>
        <v/>
      </c>
      <c r="Y81" s="57" t="str">
        <f t="shared" si="26"/>
        <v/>
      </c>
      <c r="Z81" s="114"/>
      <c r="AA81" s="114"/>
      <c r="AB81" s="114"/>
      <c r="AC81" s="114"/>
      <c r="AD81" s="57" t="str">
        <f t="shared" si="27"/>
        <v/>
      </c>
      <c r="AE81" s="57" t="str">
        <f t="shared" si="28"/>
        <v/>
      </c>
      <c r="AF81" s="114"/>
      <c r="AG81" s="114"/>
      <c r="AH81" s="114"/>
      <c r="AI81" s="114"/>
      <c r="AJ81" s="57" t="str">
        <f t="shared" si="29"/>
        <v/>
      </c>
      <c r="AK81" s="57" t="str">
        <f t="shared" si="30"/>
        <v/>
      </c>
      <c r="AL81" s="114"/>
      <c r="AM81" s="114"/>
      <c r="AN81" s="114"/>
      <c r="AO81" s="114"/>
      <c r="AP81" s="57" t="str">
        <f t="shared" si="31"/>
        <v/>
      </c>
      <c r="AQ81" s="57" t="str">
        <f t="shared" si="32"/>
        <v/>
      </c>
      <c r="AR81" s="114"/>
      <c r="AS81" s="114"/>
      <c r="AT81" s="114"/>
      <c r="AU81" s="114"/>
      <c r="AV81" s="57" t="str">
        <f t="shared" si="33"/>
        <v/>
      </c>
      <c r="AW81" s="57" t="str">
        <f t="shared" si="34"/>
        <v/>
      </c>
      <c r="AX81" s="114"/>
      <c r="AY81" s="114"/>
      <c r="AZ81" s="114"/>
      <c r="BA81" s="114"/>
      <c r="BB81" s="57" t="str">
        <f t="shared" si="35"/>
        <v/>
      </c>
      <c r="BC81" s="57" t="str">
        <f t="shared" si="36"/>
        <v/>
      </c>
      <c r="BD81" s="114"/>
      <c r="BE81" s="114"/>
      <c r="BF81" s="114"/>
      <c r="BG81" s="114"/>
      <c r="BH81" s="57" t="str">
        <f t="shared" si="37"/>
        <v/>
      </c>
      <c r="BI81" s="57" t="str">
        <f t="shared" si="38"/>
        <v/>
      </c>
    </row>
    <row r="82" spans="2:61" x14ac:dyDescent="0.25">
      <c r="B82" s="108"/>
      <c r="C82" s="109"/>
      <c r="D82" s="110"/>
      <c r="E82" s="110"/>
      <c r="F82" s="57" t="str">
        <f t="shared" si="20"/>
        <v/>
      </c>
      <c r="G82" s="57" t="str">
        <f t="shared" si="39"/>
        <v/>
      </c>
      <c r="H82" s="114"/>
      <c r="I82" s="114"/>
      <c r="J82" s="114"/>
      <c r="K82" s="114"/>
      <c r="L82" s="57" t="str">
        <f t="shared" si="21"/>
        <v/>
      </c>
      <c r="M82" s="57" t="str">
        <f t="shared" si="22"/>
        <v/>
      </c>
      <c r="N82" s="114"/>
      <c r="O82" s="114"/>
      <c r="P82" s="114"/>
      <c r="Q82" s="114"/>
      <c r="R82" s="57" t="str">
        <f t="shared" si="23"/>
        <v/>
      </c>
      <c r="S82" s="57" t="str">
        <f t="shared" si="24"/>
        <v/>
      </c>
      <c r="T82" s="114"/>
      <c r="U82" s="114"/>
      <c r="V82" s="114"/>
      <c r="W82" s="114"/>
      <c r="X82" s="57" t="str">
        <f t="shared" si="25"/>
        <v/>
      </c>
      <c r="Y82" s="57" t="str">
        <f t="shared" si="26"/>
        <v/>
      </c>
      <c r="Z82" s="114"/>
      <c r="AA82" s="114"/>
      <c r="AB82" s="114"/>
      <c r="AC82" s="114"/>
      <c r="AD82" s="57" t="str">
        <f t="shared" si="27"/>
        <v/>
      </c>
      <c r="AE82" s="57" t="str">
        <f t="shared" si="28"/>
        <v/>
      </c>
      <c r="AF82" s="114"/>
      <c r="AG82" s="114"/>
      <c r="AH82" s="114"/>
      <c r="AI82" s="114"/>
      <c r="AJ82" s="57" t="str">
        <f t="shared" si="29"/>
        <v/>
      </c>
      <c r="AK82" s="57" t="str">
        <f t="shared" si="30"/>
        <v/>
      </c>
      <c r="AL82" s="114"/>
      <c r="AM82" s="114"/>
      <c r="AN82" s="114"/>
      <c r="AO82" s="114"/>
      <c r="AP82" s="57" t="str">
        <f t="shared" si="31"/>
        <v/>
      </c>
      <c r="AQ82" s="57" t="str">
        <f t="shared" si="32"/>
        <v/>
      </c>
      <c r="AR82" s="114"/>
      <c r="AS82" s="114"/>
      <c r="AT82" s="114"/>
      <c r="AU82" s="114"/>
      <c r="AV82" s="57" t="str">
        <f t="shared" si="33"/>
        <v/>
      </c>
      <c r="AW82" s="57" t="str">
        <f t="shared" si="34"/>
        <v/>
      </c>
      <c r="AX82" s="114"/>
      <c r="AY82" s="114"/>
      <c r="AZ82" s="114"/>
      <c r="BA82" s="114"/>
      <c r="BB82" s="57" t="str">
        <f t="shared" si="35"/>
        <v/>
      </c>
      <c r="BC82" s="57" t="str">
        <f t="shared" si="36"/>
        <v/>
      </c>
      <c r="BD82" s="114"/>
      <c r="BE82" s="114"/>
      <c r="BF82" s="114"/>
      <c r="BG82" s="114"/>
      <c r="BH82" s="57" t="str">
        <f t="shared" si="37"/>
        <v/>
      </c>
      <c r="BI82" s="57" t="str">
        <f t="shared" si="38"/>
        <v/>
      </c>
    </row>
    <row r="83" spans="2:61" x14ac:dyDescent="0.25">
      <c r="B83" s="108"/>
      <c r="C83" s="109"/>
      <c r="D83" s="110"/>
      <c r="E83" s="110"/>
      <c r="F83" s="57" t="str">
        <f t="shared" si="20"/>
        <v/>
      </c>
      <c r="G83" s="57" t="str">
        <f t="shared" si="39"/>
        <v/>
      </c>
      <c r="H83" s="114"/>
      <c r="I83" s="114"/>
      <c r="J83" s="114"/>
      <c r="K83" s="114"/>
      <c r="L83" s="57" t="str">
        <f t="shared" si="21"/>
        <v/>
      </c>
      <c r="M83" s="57" t="str">
        <f t="shared" si="22"/>
        <v/>
      </c>
      <c r="N83" s="114"/>
      <c r="O83" s="114"/>
      <c r="P83" s="114"/>
      <c r="Q83" s="114"/>
      <c r="R83" s="57" t="str">
        <f t="shared" si="23"/>
        <v/>
      </c>
      <c r="S83" s="57" t="str">
        <f t="shared" si="24"/>
        <v/>
      </c>
      <c r="T83" s="114"/>
      <c r="U83" s="114"/>
      <c r="V83" s="114"/>
      <c r="W83" s="114"/>
      <c r="X83" s="57" t="str">
        <f t="shared" si="25"/>
        <v/>
      </c>
      <c r="Y83" s="57" t="str">
        <f t="shared" si="26"/>
        <v/>
      </c>
      <c r="Z83" s="114"/>
      <c r="AA83" s="114"/>
      <c r="AB83" s="114"/>
      <c r="AC83" s="114"/>
      <c r="AD83" s="57" t="str">
        <f t="shared" si="27"/>
        <v/>
      </c>
      <c r="AE83" s="57" t="str">
        <f t="shared" si="28"/>
        <v/>
      </c>
      <c r="AF83" s="114"/>
      <c r="AG83" s="114"/>
      <c r="AH83" s="114"/>
      <c r="AI83" s="114"/>
      <c r="AJ83" s="57" t="str">
        <f t="shared" si="29"/>
        <v/>
      </c>
      <c r="AK83" s="57" t="str">
        <f t="shared" si="30"/>
        <v/>
      </c>
      <c r="AL83" s="114"/>
      <c r="AM83" s="114"/>
      <c r="AN83" s="114"/>
      <c r="AO83" s="114"/>
      <c r="AP83" s="57" t="str">
        <f t="shared" si="31"/>
        <v/>
      </c>
      <c r="AQ83" s="57" t="str">
        <f t="shared" si="32"/>
        <v/>
      </c>
      <c r="AR83" s="114"/>
      <c r="AS83" s="114"/>
      <c r="AT83" s="114"/>
      <c r="AU83" s="114"/>
      <c r="AV83" s="57" t="str">
        <f t="shared" si="33"/>
        <v/>
      </c>
      <c r="AW83" s="57" t="str">
        <f t="shared" si="34"/>
        <v/>
      </c>
      <c r="AX83" s="114"/>
      <c r="AY83" s="114"/>
      <c r="AZ83" s="114"/>
      <c r="BA83" s="114"/>
      <c r="BB83" s="57" t="str">
        <f t="shared" si="35"/>
        <v/>
      </c>
      <c r="BC83" s="57" t="str">
        <f t="shared" si="36"/>
        <v/>
      </c>
      <c r="BD83" s="114"/>
      <c r="BE83" s="114"/>
      <c r="BF83" s="114"/>
      <c r="BG83" s="114"/>
      <c r="BH83" s="57" t="str">
        <f t="shared" si="37"/>
        <v/>
      </c>
      <c r="BI83" s="57" t="str">
        <f t="shared" si="38"/>
        <v/>
      </c>
    </row>
    <row r="84" spans="2:61" x14ac:dyDescent="0.25">
      <c r="B84" s="108"/>
      <c r="C84" s="109"/>
      <c r="D84" s="110"/>
      <c r="E84" s="110"/>
      <c r="F84" s="57" t="str">
        <f t="shared" si="20"/>
        <v/>
      </c>
      <c r="G84" s="57" t="str">
        <f t="shared" si="39"/>
        <v/>
      </c>
      <c r="H84" s="114"/>
      <c r="I84" s="114"/>
      <c r="J84" s="114"/>
      <c r="K84" s="114"/>
      <c r="L84" s="57" t="str">
        <f t="shared" si="21"/>
        <v/>
      </c>
      <c r="M84" s="57" t="str">
        <f t="shared" si="22"/>
        <v/>
      </c>
      <c r="N84" s="114"/>
      <c r="O84" s="114"/>
      <c r="P84" s="114"/>
      <c r="Q84" s="114"/>
      <c r="R84" s="57" t="str">
        <f t="shared" si="23"/>
        <v/>
      </c>
      <c r="S84" s="57" t="str">
        <f t="shared" si="24"/>
        <v/>
      </c>
      <c r="T84" s="114"/>
      <c r="U84" s="114"/>
      <c r="V84" s="114"/>
      <c r="W84" s="114"/>
      <c r="X84" s="57" t="str">
        <f t="shared" si="25"/>
        <v/>
      </c>
      <c r="Y84" s="57" t="str">
        <f t="shared" si="26"/>
        <v/>
      </c>
      <c r="Z84" s="114"/>
      <c r="AA84" s="114"/>
      <c r="AB84" s="114"/>
      <c r="AC84" s="114"/>
      <c r="AD84" s="57" t="str">
        <f t="shared" si="27"/>
        <v/>
      </c>
      <c r="AE84" s="57" t="str">
        <f t="shared" si="28"/>
        <v/>
      </c>
      <c r="AF84" s="114"/>
      <c r="AG84" s="114"/>
      <c r="AH84" s="114"/>
      <c r="AI84" s="114"/>
      <c r="AJ84" s="57" t="str">
        <f t="shared" si="29"/>
        <v/>
      </c>
      <c r="AK84" s="57" t="str">
        <f t="shared" si="30"/>
        <v/>
      </c>
      <c r="AL84" s="114"/>
      <c r="AM84" s="114"/>
      <c r="AN84" s="114"/>
      <c r="AO84" s="114"/>
      <c r="AP84" s="57" t="str">
        <f t="shared" si="31"/>
        <v/>
      </c>
      <c r="AQ84" s="57" t="str">
        <f t="shared" si="32"/>
        <v/>
      </c>
      <c r="AR84" s="114"/>
      <c r="AS84" s="114"/>
      <c r="AT84" s="114"/>
      <c r="AU84" s="114"/>
      <c r="AV84" s="57" t="str">
        <f t="shared" si="33"/>
        <v/>
      </c>
      <c r="AW84" s="57" t="str">
        <f t="shared" si="34"/>
        <v/>
      </c>
      <c r="AX84" s="114"/>
      <c r="AY84" s="114"/>
      <c r="AZ84" s="114"/>
      <c r="BA84" s="114"/>
      <c r="BB84" s="57" t="str">
        <f t="shared" si="35"/>
        <v/>
      </c>
      <c r="BC84" s="57" t="str">
        <f t="shared" si="36"/>
        <v/>
      </c>
      <c r="BD84" s="114"/>
      <c r="BE84" s="114"/>
      <c r="BF84" s="114"/>
      <c r="BG84" s="114"/>
      <c r="BH84" s="57" t="str">
        <f t="shared" si="37"/>
        <v/>
      </c>
      <c r="BI84" s="57" t="str">
        <f t="shared" si="38"/>
        <v/>
      </c>
    </row>
    <row r="85" spans="2:61" x14ac:dyDescent="0.25">
      <c r="B85" s="108"/>
      <c r="C85" s="109"/>
      <c r="D85" s="110"/>
      <c r="E85" s="110"/>
      <c r="F85" s="57" t="str">
        <f t="shared" si="20"/>
        <v/>
      </c>
      <c r="G85" s="57" t="str">
        <f t="shared" si="39"/>
        <v/>
      </c>
      <c r="H85" s="114"/>
      <c r="I85" s="114"/>
      <c r="J85" s="114"/>
      <c r="K85" s="114"/>
      <c r="L85" s="57" t="str">
        <f t="shared" si="21"/>
        <v/>
      </c>
      <c r="M85" s="57" t="str">
        <f t="shared" si="22"/>
        <v/>
      </c>
      <c r="N85" s="114"/>
      <c r="O85" s="114"/>
      <c r="P85" s="114"/>
      <c r="Q85" s="114"/>
      <c r="R85" s="57" t="str">
        <f t="shared" si="23"/>
        <v/>
      </c>
      <c r="S85" s="57" t="str">
        <f t="shared" si="24"/>
        <v/>
      </c>
      <c r="T85" s="114"/>
      <c r="U85" s="114"/>
      <c r="V85" s="114"/>
      <c r="W85" s="114"/>
      <c r="X85" s="57" t="str">
        <f t="shared" si="25"/>
        <v/>
      </c>
      <c r="Y85" s="57" t="str">
        <f t="shared" si="26"/>
        <v/>
      </c>
      <c r="Z85" s="114"/>
      <c r="AA85" s="114"/>
      <c r="AB85" s="114"/>
      <c r="AC85" s="114"/>
      <c r="AD85" s="57" t="str">
        <f t="shared" si="27"/>
        <v/>
      </c>
      <c r="AE85" s="57" t="str">
        <f t="shared" si="28"/>
        <v/>
      </c>
      <c r="AF85" s="114"/>
      <c r="AG85" s="114"/>
      <c r="AH85" s="114"/>
      <c r="AI85" s="114"/>
      <c r="AJ85" s="57" t="str">
        <f t="shared" si="29"/>
        <v/>
      </c>
      <c r="AK85" s="57" t="str">
        <f t="shared" si="30"/>
        <v/>
      </c>
      <c r="AL85" s="114"/>
      <c r="AM85" s="114"/>
      <c r="AN85" s="114"/>
      <c r="AO85" s="114"/>
      <c r="AP85" s="57" t="str">
        <f t="shared" si="31"/>
        <v/>
      </c>
      <c r="AQ85" s="57" t="str">
        <f t="shared" si="32"/>
        <v/>
      </c>
      <c r="AR85" s="114"/>
      <c r="AS85" s="114"/>
      <c r="AT85" s="114"/>
      <c r="AU85" s="114"/>
      <c r="AV85" s="57" t="str">
        <f t="shared" si="33"/>
        <v/>
      </c>
      <c r="AW85" s="57" t="str">
        <f t="shared" si="34"/>
        <v/>
      </c>
      <c r="AX85" s="114"/>
      <c r="AY85" s="114"/>
      <c r="AZ85" s="114"/>
      <c r="BA85" s="114"/>
      <c r="BB85" s="57" t="str">
        <f t="shared" si="35"/>
        <v/>
      </c>
      <c r="BC85" s="57" t="str">
        <f t="shared" si="36"/>
        <v/>
      </c>
      <c r="BD85" s="114"/>
      <c r="BE85" s="114"/>
      <c r="BF85" s="114"/>
      <c r="BG85" s="114"/>
      <c r="BH85" s="57" t="str">
        <f t="shared" si="37"/>
        <v/>
      </c>
      <c r="BI85" s="57" t="str">
        <f t="shared" si="38"/>
        <v/>
      </c>
    </row>
    <row r="86" spans="2:61" x14ac:dyDescent="0.25">
      <c r="B86" s="108"/>
      <c r="C86" s="109"/>
      <c r="D86" s="110"/>
      <c r="E86" s="110"/>
      <c r="F86" s="57" t="str">
        <f t="shared" si="20"/>
        <v/>
      </c>
      <c r="G86" s="57" t="str">
        <f t="shared" si="39"/>
        <v/>
      </c>
      <c r="H86" s="114"/>
      <c r="I86" s="114"/>
      <c r="J86" s="114"/>
      <c r="K86" s="114"/>
      <c r="L86" s="57" t="str">
        <f t="shared" si="21"/>
        <v/>
      </c>
      <c r="M86" s="57" t="str">
        <f t="shared" si="22"/>
        <v/>
      </c>
      <c r="N86" s="114"/>
      <c r="O86" s="114"/>
      <c r="P86" s="114"/>
      <c r="Q86" s="114"/>
      <c r="R86" s="57" t="str">
        <f t="shared" si="23"/>
        <v/>
      </c>
      <c r="S86" s="57" t="str">
        <f t="shared" si="24"/>
        <v/>
      </c>
      <c r="T86" s="114"/>
      <c r="U86" s="114"/>
      <c r="V86" s="114"/>
      <c r="W86" s="114"/>
      <c r="X86" s="57" t="str">
        <f t="shared" si="25"/>
        <v/>
      </c>
      <c r="Y86" s="57" t="str">
        <f t="shared" si="26"/>
        <v/>
      </c>
      <c r="Z86" s="114"/>
      <c r="AA86" s="114"/>
      <c r="AB86" s="114"/>
      <c r="AC86" s="114"/>
      <c r="AD86" s="57" t="str">
        <f t="shared" si="27"/>
        <v/>
      </c>
      <c r="AE86" s="57" t="str">
        <f t="shared" si="28"/>
        <v/>
      </c>
      <c r="AF86" s="114"/>
      <c r="AG86" s="114"/>
      <c r="AH86" s="114"/>
      <c r="AI86" s="114"/>
      <c r="AJ86" s="57" t="str">
        <f t="shared" si="29"/>
        <v/>
      </c>
      <c r="AK86" s="57" t="str">
        <f t="shared" si="30"/>
        <v/>
      </c>
      <c r="AL86" s="114"/>
      <c r="AM86" s="114"/>
      <c r="AN86" s="114"/>
      <c r="AO86" s="114"/>
      <c r="AP86" s="57" t="str">
        <f t="shared" si="31"/>
        <v/>
      </c>
      <c r="AQ86" s="57" t="str">
        <f t="shared" si="32"/>
        <v/>
      </c>
      <c r="AR86" s="114"/>
      <c r="AS86" s="114"/>
      <c r="AT86" s="114"/>
      <c r="AU86" s="114"/>
      <c r="AV86" s="57" t="str">
        <f t="shared" si="33"/>
        <v/>
      </c>
      <c r="AW86" s="57" t="str">
        <f t="shared" si="34"/>
        <v/>
      </c>
      <c r="AX86" s="114"/>
      <c r="AY86" s="114"/>
      <c r="AZ86" s="114"/>
      <c r="BA86" s="114"/>
      <c r="BB86" s="57" t="str">
        <f t="shared" si="35"/>
        <v/>
      </c>
      <c r="BC86" s="57" t="str">
        <f t="shared" si="36"/>
        <v/>
      </c>
      <c r="BD86" s="114"/>
      <c r="BE86" s="114"/>
      <c r="BF86" s="114"/>
      <c r="BG86" s="114"/>
      <c r="BH86" s="57" t="str">
        <f t="shared" si="37"/>
        <v/>
      </c>
      <c r="BI86" s="57" t="str">
        <f t="shared" si="38"/>
        <v/>
      </c>
    </row>
    <row r="87" spans="2:61" x14ac:dyDescent="0.25">
      <c r="B87" s="108"/>
      <c r="C87" s="109"/>
      <c r="D87" s="110"/>
      <c r="E87" s="110"/>
      <c r="F87" s="57" t="str">
        <f t="shared" si="20"/>
        <v/>
      </c>
      <c r="G87" s="57" t="str">
        <f t="shared" si="39"/>
        <v/>
      </c>
      <c r="H87" s="114"/>
      <c r="I87" s="114"/>
      <c r="J87" s="114"/>
      <c r="K87" s="114"/>
      <c r="L87" s="57" t="str">
        <f t="shared" si="21"/>
        <v/>
      </c>
      <c r="M87" s="57" t="str">
        <f t="shared" si="22"/>
        <v/>
      </c>
      <c r="N87" s="114"/>
      <c r="O87" s="114"/>
      <c r="P87" s="114"/>
      <c r="Q87" s="114"/>
      <c r="R87" s="57" t="str">
        <f t="shared" si="23"/>
        <v/>
      </c>
      <c r="S87" s="57" t="str">
        <f t="shared" si="24"/>
        <v/>
      </c>
      <c r="T87" s="114"/>
      <c r="U87" s="114"/>
      <c r="V87" s="114"/>
      <c r="W87" s="114"/>
      <c r="X87" s="57" t="str">
        <f t="shared" si="25"/>
        <v/>
      </c>
      <c r="Y87" s="57" t="str">
        <f t="shared" si="26"/>
        <v/>
      </c>
      <c r="Z87" s="114"/>
      <c r="AA87" s="114"/>
      <c r="AB87" s="114"/>
      <c r="AC87" s="114"/>
      <c r="AD87" s="57" t="str">
        <f t="shared" si="27"/>
        <v/>
      </c>
      <c r="AE87" s="57" t="str">
        <f t="shared" si="28"/>
        <v/>
      </c>
      <c r="AF87" s="114"/>
      <c r="AG87" s="114"/>
      <c r="AH87" s="114"/>
      <c r="AI87" s="114"/>
      <c r="AJ87" s="57" t="str">
        <f t="shared" si="29"/>
        <v/>
      </c>
      <c r="AK87" s="57" t="str">
        <f t="shared" si="30"/>
        <v/>
      </c>
      <c r="AL87" s="114"/>
      <c r="AM87" s="114"/>
      <c r="AN87" s="114"/>
      <c r="AO87" s="114"/>
      <c r="AP87" s="57" t="str">
        <f t="shared" si="31"/>
        <v/>
      </c>
      <c r="AQ87" s="57" t="str">
        <f t="shared" si="32"/>
        <v/>
      </c>
      <c r="AR87" s="114"/>
      <c r="AS87" s="114"/>
      <c r="AT87" s="114"/>
      <c r="AU87" s="114"/>
      <c r="AV87" s="57" t="str">
        <f t="shared" si="33"/>
        <v/>
      </c>
      <c r="AW87" s="57" t="str">
        <f t="shared" si="34"/>
        <v/>
      </c>
      <c r="AX87" s="114"/>
      <c r="AY87" s="114"/>
      <c r="AZ87" s="114"/>
      <c r="BA87" s="114"/>
      <c r="BB87" s="57" t="str">
        <f t="shared" si="35"/>
        <v/>
      </c>
      <c r="BC87" s="57" t="str">
        <f t="shared" si="36"/>
        <v/>
      </c>
      <c r="BD87" s="114"/>
      <c r="BE87" s="114"/>
      <c r="BF87" s="114"/>
      <c r="BG87" s="114"/>
      <c r="BH87" s="57" t="str">
        <f t="shared" si="37"/>
        <v/>
      </c>
      <c r="BI87" s="57" t="str">
        <f t="shared" si="38"/>
        <v/>
      </c>
    </row>
    <row r="88" spans="2:61" x14ac:dyDescent="0.25">
      <c r="B88" s="108"/>
      <c r="C88" s="109"/>
      <c r="D88" s="110"/>
      <c r="E88" s="110"/>
      <c r="F88" s="57" t="str">
        <f t="shared" si="20"/>
        <v/>
      </c>
      <c r="G88" s="57" t="str">
        <f t="shared" si="39"/>
        <v/>
      </c>
      <c r="H88" s="114"/>
      <c r="I88" s="114"/>
      <c r="J88" s="114"/>
      <c r="K88" s="114"/>
      <c r="L88" s="57" t="str">
        <f t="shared" si="21"/>
        <v/>
      </c>
      <c r="M88" s="57" t="str">
        <f t="shared" si="22"/>
        <v/>
      </c>
      <c r="N88" s="114"/>
      <c r="O88" s="114"/>
      <c r="P88" s="114"/>
      <c r="Q88" s="114"/>
      <c r="R88" s="57" t="str">
        <f t="shared" si="23"/>
        <v/>
      </c>
      <c r="S88" s="57" t="str">
        <f t="shared" si="24"/>
        <v/>
      </c>
      <c r="T88" s="114"/>
      <c r="U88" s="114"/>
      <c r="V88" s="114"/>
      <c r="W88" s="114"/>
      <c r="X88" s="57" t="str">
        <f t="shared" si="25"/>
        <v/>
      </c>
      <c r="Y88" s="57" t="str">
        <f t="shared" si="26"/>
        <v/>
      </c>
      <c r="Z88" s="114"/>
      <c r="AA88" s="114"/>
      <c r="AB88" s="114"/>
      <c r="AC88" s="114"/>
      <c r="AD88" s="57" t="str">
        <f t="shared" si="27"/>
        <v/>
      </c>
      <c r="AE88" s="57" t="str">
        <f t="shared" si="28"/>
        <v/>
      </c>
      <c r="AF88" s="114"/>
      <c r="AG88" s="114"/>
      <c r="AH88" s="114"/>
      <c r="AI88" s="114"/>
      <c r="AJ88" s="57" t="str">
        <f t="shared" si="29"/>
        <v/>
      </c>
      <c r="AK88" s="57" t="str">
        <f t="shared" si="30"/>
        <v/>
      </c>
      <c r="AL88" s="114"/>
      <c r="AM88" s="114"/>
      <c r="AN88" s="114"/>
      <c r="AO88" s="114"/>
      <c r="AP88" s="57" t="str">
        <f t="shared" si="31"/>
        <v/>
      </c>
      <c r="AQ88" s="57" t="str">
        <f t="shared" si="32"/>
        <v/>
      </c>
      <c r="AR88" s="114"/>
      <c r="AS88" s="114"/>
      <c r="AT88" s="114"/>
      <c r="AU88" s="114"/>
      <c r="AV88" s="57" t="str">
        <f t="shared" si="33"/>
        <v/>
      </c>
      <c r="AW88" s="57" t="str">
        <f t="shared" si="34"/>
        <v/>
      </c>
      <c r="AX88" s="114"/>
      <c r="AY88" s="114"/>
      <c r="AZ88" s="114"/>
      <c r="BA88" s="114"/>
      <c r="BB88" s="57" t="str">
        <f t="shared" si="35"/>
        <v/>
      </c>
      <c r="BC88" s="57" t="str">
        <f t="shared" si="36"/>
        <v/>
      </c>
      <c r="BD88" s="114"/>
      <c r="BE88" s="114"/>
      <c r="BF88" s="114"/>
      <c r="BG88" s="114"/>
      <c r="BH88" s="57" t="str">
        <f t="shared" si="37"/>
        <v/>
      </c>
      <c r="BI88" s="57" t="str">
        <f t="shared" si="38"/>
        <v/>
      </c>
    </row>
    <row r="89" spans="2:61" x14ac:dyDescent="0.25">
      <c r="B89" s="108"/>
      <c r="C89" s="109"/>
      <c r="D89" s="110"/>
      <c r="E89" s="110"/>
      <c r="F89" s="57" t="str">
        <f t="shared" si="20"/>
        <v/>
      </c>
      <c r="G89" s="57" t="str">
        <f t="shared" si="39"/>
        <v/>
      </c>
      <c r="H89" s="114"/>
      <c r="I89" s="114"/>
      <c r="J89" s="114"/>
      <c r="K89" s="114"/>
      <c r="L89" s="57" t="str">
        <f t="shared" si="21"/>
        <v/>
      </c>
      <c r="M89" s="57" t="str">
        <f t="shared" si="22"/>
        <v/>
      </c>
      <c r="N89" s="114"/>
      <c r="O89" s="114"/>
      <c r="P89" s="114"/>
      <c r="Q89" s="114"/>
      <c r="R89" s="57" t="str">
        <f t="shared" si="23"/>
        <v/>
      </c>
      <c r="S89" s="57" t="str">
        <f t="shared" si="24"/>
        <v/>
      </c>
      <c r="T89" s="114"/>
      <c r="U89" s="114"/>
      <c r="V89" s="114"/>
      <c r="W89" s="114"/>
      <c r="X89" s="57" t="str">
        <f t="shared" si="25"/>
        <v/>
      </c>
      <c r="Y89" s="57" t="str">
        <f t="shared" si="26"/>
        <v/>
      </c>
      <c r="Z89" s="114"/>
      <c r="AA89" s="114"/>
      <c r="AB89" s="114"/>
      <c r="AC89" s="114"/>
      <c r="AD89" s="57" t="str">
        <f t="shared" si="27"/>
        <v/>
      </c>
      <c r="AE89" s="57" t="str">
        <f t="shared" si="28"/>
        <v/>
      </c>
      <c r="AF89" s="114"/>
      <c r="AG89" s="114"/>
      <c r="AH89" s="114"/>
      <c r="AI89" s="114"/>
      <c r="AJ89" s="57" t="str">
        <f t="shared" si="29"/>
        <v/>
      </c>
      <c r="AK89" s="57" t="str">
        <f t="shared" si="30"/>
        <v/>
      </c>
      <c r="AL89" s="114"/>
      <c r="AM89" s="114"/>
      <c r="AN89" s="114"/>
      <c r="AO89" s="114"/>
      <c r="AP89" s="57" t="str">
        <f t="shared" si="31"/>
        <v/>
      </c>
      <c r="AQ89" s="57" t="str">
        <f t="shared" si="32"/>
        <v/>
      </c>
      <c r="AR89" s="114"/>
      <c r="AS89" s="114"/>
      <c r="AT89" s="114"/>
      <c r="AU89" s="114"/>
      <c r="AV89" s="57" t="str">
        <f t="shared" si="33"/>
        <v/>
      </c>
      <c r="AW89" s="57" t="str">
        <f t="shared" si="34"/>
        <v/>
      </c>
      <c r="AX89" s="114"/>
      <c r="AY89" s="114"/>
      <c r="AZ89" s="114"/>
      <c r="BA89" s="114"/>
      <c r="BB89" s="57" t="str">
        <f t="shared" si="35"/>
        <v/>
      </c>
      <c r="BC89" s="57" t="str">
        <f t="shared" si="36"/>
        <v/>
      </c>
      <c r="BD89" s="114"/>
      <c r="BE89" s="114"/>
      <c r="BF89" s="114"/>
      <c r="BG89" s="114"/>
      <c r="BH89" s="57" t="str">
        <f t="shared" si="37"/>
        <v/>
      </c>
      <c r="BI89" s="57" t="str">
        <f t="shared" si="38"/>
        <v/>
      </c>
    </row>
    <row r="90" spans="2:61" x14ac:dyDescent="0.25">
      <c r="B90" s="108"/>
      <c r="C90" s="109"/>
      <c r="D90" s="110"/>
      <c r="E90" s="110"/>
      <c r="F90" s="57" t="str">
        <f t="shared" si="20"/>
        <v/>
      </c>
      <c r="G90" s="57" t="str">
        <f t="shared" si="39"/>
        <v/>
      </c>
      <c r="H90" s="114"/>
      <c r="I90" s="114"/>
      <c r="J90" s="114"/>
      <c r="K90" s="114"/>
      <c r="L90" s="57" t="str">
        <f t="shared" si="21"/>
        <v/>
      </c>
      <c r="M90" s="57" t="str">
        <f t="shared" si="22"/>
        <v/>
      </c>
      <c r="N90" s="114"/>
      <c r="O90" s="114"/>
      <c r="P90" s="114"/>
      <c r="Q90" s="114"/>
      <c r="R90" s="57" t="str">
        <f t="shared" si="23"/>
        <v/>
      </c>
      <c r="S90" s="57" t="str">
        <f t="shared" si="24"/>
        <v/>
      </c>
      <c r="T90" s="114"/>
      <c r="U90" s="114"/>
      <c r="V90" s="114"/>
      <c r="W90" s="114"/>
      <c r="X90" s="57" t="str">
        <f t="shared" si="25"/>
        <v/>
      </c>
      <c r="Y90" s="57" t="str">
        <f t="shared" si="26"/>
        <v/>
      </c>
      <c r="Z90" s="114"/>
      <c r="AA90" s="114"/>
      <c r="AB90" s="114"/>
      <c r="AC90" s="114"/>
      <c r="AD90" s="57" t="str">
        <f t="shared" si="27"/>
        <v/>
      </c>
      <c r="AE90" s="57" t="str">
        <f t="shared" si="28"/>
        <v/>
      </c>
      <c r="AF90" s="114"/>
      <c r="AG90" s="114"/>
      <c r="AH90" s="114"/>
      <c r="AI90" s="114"/>
      <c r="AJ90" s="57" t="str">
        <f t="shared" si="29"/>
        <v/>
      </c>
      <c r="AK90" s="57" t="str">
        <f t="shared" si="30"/>
        <v/>
      </c>
      <c r="AL90" s="114"/>
      <c r="AM90" s="114"/>
      <c r="AN90" s="114"/>
      <c r="AO90" s="114"/>
      <c r="AP90" s="57" t="str">
        <f t="shared" si="31"/>
        <v/>
      </c>
      <c r="AQ90" s="57" t="str">
        <f t="shared" si="32"/>
        <v/>
      </c>
      <c r="AR90" s="114"/>
      <c r="AS90" s="114"/>
      <c r="AT90" s="114"/>
      <c r="AU90" s="114"/>
      <c r="AV90" s="57" t="str">
        <f t="shared" si="33"/>
        <v/>
      </c>
      <c r="AW90" s="57" t="str">
        <f t="shared" si="34"/>
        <v/>
      </c>
      <c r="AX90" s="114"/>
      <c r="AY90" s="114"/>
      <c r="AZ90" s="114"/>
      <c r="BA90" s="114"/>
      <c r="BB90" s="57" t="str">
        <f t="shared" si="35"/>
        <v/>
      </c>
      <c r="BC90" s="57" t="str">
        <f t="shared" si="36"/>
        <v/>
      </c>
      <c r="BD90" s="114"/>
      <c r="BE90" s="114"/>
      <c r="BF90" s="114"/>
      <c r="BG90" s="114"/>
      <c r="BH90" s="57" t="str">
        <f t="shared" si="37"/>
        <v/>
      </c>
      <c r="BI90" s="57" t="str">
        <f t="shared" si="38"/>
        <v/>
      </c>
    </row>
    <row r="91" spans="2:61" x14ac:dyDescent="0.25">
      <c r="B91" s="108"/>
      <c r="C91" s="109"/>
      <c r="D91" s="110"/>
      <c r="E91" s="110"/>
      <c r="F91" s="57" t="str">
        <f t="shared" si="20"/>
        <v/>
      </c>
      <c r="G91" s="57" t="str">
        <f t="shared" si="39"/>
        <v/>
      </c>
      <c r="H91" s="114"/>
      <c r="I91" s="114"/>
      <c r="J91" s="114"/>
      <c r="K91" s="114"/>
      <c r="L91" s="57" t="str">
        <f t="shared" si="21"/>
        <v/>
      </c>
      <c r="M91" s="57" t="str">
        <f t="shared" si="22"/>
        <v/>
      </c>
      <c r="N91" s="114"/>
      <c r="O91" s="114"/>
      <c r="P91" s="114"/>
      <c r="Q91" s="114"/>
      <c r="R91" s="57" t="str">
        <f t="shared" si="23"/>
        <v/>
      </c>
      <c r="S91" s="57" t="str">
        <f t="shared" si="24"/>
        <v/>
      </c>
      <c r="T91" s="114"/>
      <c r="U91" s="114"/>
      <c r="V91" s="114"/>
      <c r="W91" s="114"/>
      <c r="X91" s="57" t="str">
        <f t="shared" si="25"/>
        <v/>
      </c>
      <c r="Y91" s="57" t="str">
        <f t="shared" si="26"/>
        <v/>
      </c>
      <c r="Z91" s="114"/>
      <c r="AA91" s="114"/>
      <c r="AB91" s="114"/>
      <c r="AC91" s="114"/>
      <c r="AD91" s="57" t="str">
        <f t="shared" si="27"/>
        <v/>
      </c>
      <c r="AE91" s="57" t="str">
        <f t="shared" si="28"/>
        <v/>
      </c>
      <c r="AF91" s="114"/>
      <c r="AG91" s="114"/>
      <c r="AH91" s="114"/>
      <c r="AI91" s="114"/>
      <c r="AJ91" s="57" t="str">
        <f t="shared" si="29"/>
        <v/>
      </c>
      <c r="AK91" s="57" t="str">
        <f t="shared" si="30"/>
        <v/>
      </c>
      <c r="AL91" s="114"/>
      <c r="AM91" s="114"/>
      <c r="AN91" s="114"/>
      <c r="AO91" s="114"/>
      <c r="AP91" s="57" t="str">
        <f t="shared" si="31"/>
        <v/>
      </c>
      <c r="AQ91" s="57" t="str">
        <f t="shared" si="32"/>
        <v/>
      </c>
      <c r="AR91" s="114"/>
      <c r="AS91" s="114"/>
      <c r="AT91" s="114"/>
      <c r="AU91" s="114"/>
      <c r="AV91" s="57" t="str">
        <f t="shared" si="33"/>
        <v/>
      </c>
      <c r="AW91" s="57" t="str">
        <f t="shared" si="34"/>
        <v/>
      </c>
      <c r="AX91" s="114"/>
      <c r="AY91" s="114"/>
      <c r="AZ91" s="114"/>
      <c r="BA91" s="114"/>
      <c r="BB91" s="57" t="str">
        <f t="shared" si="35"/>
        <v/>
      </c>
      <c r="BC91" s="57" t="str">
        <f t="shared" si="36"/>
        <v/>
      </c>
      <c r="BD91" s="114"/>
      <c r="BE91" s="114"/>
      <c r="BF91" s="114"/>
      <c r="BG91" s="114"/>
      <c r="BH91" s="57" t="str">
        <f t="shared" si="37"/>
        <v/>
      </c>
      <c r="BI91" s="57" t="str">
        <f t="shared" si="38"/>
        <v/>
      </c>
    </row>
    <row r="92" spans="2:61" x14ac:dyDescent="0.25">
      <c r="B92" s="108"/>
      <c r="C92" s="109"/>
      <c r="D92" s="110"/>
      <c r="E92" s="110"/>
      <c r="F92" s="57" t="str">
        <f t="shared" si="20"/>
        <v/>
      </c>
      <c r="G92" s="57" t="str">
        <f t="shared" si="39"/>
        <v/>
      </c>
      <c r="H92" s="114"/>
      <c r="I92" s="114"/>
      <c r="J92" s="114"/>
      <c r="K92" s="114"/>
      <c r="L92" s="57" t="str">
        <f t="shared" si="21"/>
        <v/>
      </c>
      <c r="M92" s="57" t="str">
        <f t="shared" si="22"/>
        <v/>
      </c>
      <c r="N92" s="114"/>
      <c r="O92" s="114"/>
      <c r="P92" s="114"/>
      <c r="Q92" s="114"/>
      <c r="R92" s="57" t="str">
        <f t="shared" si="23"/>
        <v/>
      </c>
      <c r="S92" s="57" t="str">
        <f t="shared" si="24"/>
        <v/>
      </c>
      <c r="T92" s="114"/>
      <c r="U92" s="114"/>
      <c r="V92" s="114"/>
      <c r="W92" s="114"/>
      <c r="X92" s="57" t="str">
        <f t="shared" si="25"/>
        <v/>
      </c>
      <c r="Y92" s="57" t="str">
        <f t="shared" si="26"/>
        <v/>
      </c>
      <c r="Z92" s="114"/>
      <c r="AA92" s="114"/>
      <c r="AB92" s="114"/>
      <c r="AC92" s="114"/>
      <c r="AD92" s="57" t="str">
        <f t="shared" si="27"/>
        <v/>
      </c>
      <c r="AE92" s="57" t="str">
        <f t="shared" si="28"/>
        <v/>
      </c>
      <c r="AF92" s="114"/>
      <c r="AG92" s="114"/>
      <c r="AH92" s="114"/>
      <c r="AI92" s="114"/>
      <c r="AJ92" s="57" t="str">
        <f t="shared" si="29"/>
        <v/>
      </c>
      <c r="AK92" s="57" t="str">
        <f t="shared" si="30"/>
        <v/>
      </c>
      <c r="AL92" s="114"/>
      <c r="AM92" s="114"/>
      <c r="AN92" s="114"/>
      <c r="AO92" s="114"/>
      <c r="AP92" s="57" t="str">
        <f t="shared" si="31"/>
        <v/>
      </c>
      <c r="AQ92" s="57" t="str">
        <f t="shared" si="32"/>
        <v/>
      </c>
      <c r="AR92" s="114"/>
      <c r="AS92" s="114"/>
      <c r="AT92" s="114"/>
      <c r="AU92" s="114"/>
      <c r="AV92" s="57" t="str">
        <f t="shared" si="33"/>
        <v/>
      </c>
      <c r="AW92" s="57" t="str">
        <f t="shared" si="34"/>
        <v/>
      </c>
      <c r="AX92" s="114"/>
      <c r="AY92" s="114"/>
      <c r="AZ92" s="114"/>
      <c r="BA92" s="114"/>
      <c r="BB92" s="57" t="str">
        <f t="shared" si="35"/>
        <v/>
      </c>
      <c r="BC92" s="57" t="str">
        <f t="shared" si="36"/>
        <v/>
      </c>
      <c r="BD92" s="114"/>
      <c r="BE92" s="114"/>
      <c r="BF92" s="114"/>
      <c r="BG92" s="114"/>
      <c r="BH92" s="57" t="str">
        <f t="shared" si="37"/>
        <v/>
      </c>
      <c r="BI92" s="57" t="str">
        <f t="shared" si="38"/>
        <v/>
      </c>
    </row>
    <row r="93" spans="2:61" x14ac:dyDescent="0.25">
      <c r="B93" s="108"/>
      <c r="C93" s="109"/>
      <c r="D93" s="110"/>
      <c r="E93" s="110"/>
      <c r="F93" s="57" t="str">
        <f t="shared" si="20"/>
        <v/>
      </c>
      <c r="G93" s="57" t="str">
        <f t="shared" si="39"/>
        <v/>
      </c>
      <c r="H93" s="114"/>
      <c r="I93" s="114"/>
      <c r="J93" s="114"/>
      <c r="K93" s="114"/>
      <c r="L93" s="57" t="str">
        <f t="shared" si="21"/>
        <v/>
      </c>
      <c r="M93" s="57" t="str">
        <f t="shared" si="22"/>
        <v/>
      </c>
      <c r="N93" s="114"/>
      <c r="O93" s="114"/>
      <c r="P93" s="114"/>
      <c r="Q93" s="114"/>
      <c r="R93" s="57" t="str">
        <f t="shared" si="23"/>
        <v/>
      </c>
      <c r="S93" s="57" t="str">
        <f t="shared" si="24"/>
        <v/>
      </c>
      <c r="T93" s="114"/>
      <c r="U93" s="114"/>
      <c r="V93" s="114"/>
      <c r="W93" s="114"/>
      <c r="X93" s="57" t="str">
        <f t="shared" si="25"/>
        <v/>
      </c>
      <c r="Y93" s="57" t="str">
        <f t="shared" si="26"/>
        <v/>
      </c>
      <c r="Z93" s="114"/>
      <c r="AA93" s="114"/>
      <c r="AB93" s="114"/>
      <c r="AC93" s="114"/>
      <c r="AD93" s="57" t="str">
        <f t="shared" si="27"/>
        <v/>
      </c>
      <c r="AE93" s="57" t="str">
        <f t="shared" si="28"/>
        <v/>
      </c>
      <c r="AF93" s="114"/>
      <c r="AG93" s="114"/>
      <c r="AH93" s="114"/>
      <c r="AI93" s="114"/>
      <c r="AJ93" s="57" t="str">
        <f t="shared" si="29"/>
        <v/>
      </c>
      <c r="AK93" s="57" t="str">
        <f t="shared" si="30"/>
        <v/>
      </c>
      <c r="AL93" s="114"/>
      <c r="AM93" s="114"/>
      <c r="AN93" s="114"/>
      <c r="AO93" s="114"/>
      <c r="AP93" s="57" t="str">
        <f t="shared" si="31"/>
        <v/>
      </c>
      <c r="AQ93" s="57" t="str">
        <f t="shared" si="32"/>
        <v/>
      </c>
      <c r="AR93" s="114"/>
      <c r="AS93" s="114"/>
      <c r="AT93" s="114"/>
      <c r="AU93" s="114"/>
      <c r="AV93" s="57" t="str">
        <f t="shared" si="33"/>
        <v/>
      </c>
      <c r="AW93" s="57" t="str">
        <f t="shared" si="34"/>
        <v/>
      </c>
      <c r="AX93" s="114"/>
      <c r="AY93" s="114"/>
      <c r="AZ93" s="114"/>
      <c r="BA93" s="114"/>
      <c r="BB93" s="57" t="str">
        <f t="shared" si="35"/>
        <v/>
      </c>
      <c r="BC93" s="57" t="str">
        <f t="shared" si="36"/>
        <v/>
      </c>
      <c r="BD93" s="114"/>
      <c r="BE93" s="114"/>
      <c r="BF93" s="114"/>
      <c r="BG93" s="114"/>
      <c r="BH93" s="57" t="str">
        <f t="shared" si="37"/>
        <v/>
      </c>
      <c r="BI93" s="57" t="str">
        <f t="shared" si="38"/>
        <v/>
      </c>
    </row>
    <row r="94" spans="2:61" x14ac:dyDescent="0.25">
      <c r="B94" s="108"/>
      <c r="C94" s="109"/>
      <c r="D94" s="110"/>
      <c r="E94" s="110"/>
      <c r="F94" s="57" t="str">
        <f t="shared" si="20"/>
        <v/>
      </c>
      <c r="G94" s="57" t="str">
        <f t="shared" si="39"/>
        <v/>
      </c>
      <c r="H94" s="114"/>
      <c r="I94" s="114"/>
      <c r="J94" s="114"/>
      <c r="K94" s="114"/>
      <c r="L94" s="57" t="str">
        <f t="shared" si="21"/>
        <v/>
      </c>
      <c r="M94" s="57" t="str">
        <f t="shared" si="22"/>
        <v/>
      </c>
      <c r="N94" s="114"/>
      <c r="O94" s="114"/>
      <c r="P94" s="114"/>
      <c r="Q94" s="114"/>
      <c r="R94" s="57" t="str">
        <f t="shared" si="23"/>
        <v/>
      </c>
      <c r="S94" s="57" t="str">
        <f t="shared" si="24"/>
        <v/>
      </c>
      <c r="T94" s="114"/>
      <c r="U94" s="114"/>
      <c r="V94" s="114"/>
      <c r="W94" s="114"/>
      <c r="X94" s="57" t="str">
        <f t="shared" si="25"/>
        <v/>
      </c>
      <c r="Y94" s="57" t="str">
        <f t="shared" si="26"/>
        <v/>
      </c>
      <c r="Z94" s="114"/>
      <c r="AA94" s="114"/>
      <c r="AB94" s="114"/>
      <c r="AC94" s="114"/>
      <c r="AD94" s="57" t="str">
        <f t="shared" si="27"/>
        <v/>
      </c>
      <c r="AE94" s="57" t="str">
        <f t="shared" si="28"/>
        <v/>
      </c>
      <c r="AF94" s="114"/>
      <c r="AG94" s="114"/>
      <c r="AH94" s="114"/>
      <c r="AI94" s="114"/>
      <c r="AJ94" s="57" t="str">
        <f t="shared" si="29"/>
        <v/>
      </c>
      <c r="AK94" s="57" t="str">
        <f t="shared" si="30"/>
        <v/>
      </c>
      <c r="AL94" s="114"/>
      <c r="AM94" s="114"/>
      <c r="AN94" s="114"/>
      <c r="AO94" s="114"/>
      <c r="AP94" s="57" t="str">
        <f t="shared" si="31"/>
        <v/>
      </c>
      <c r="AQ94" s="57" t="str">
        <f t="shared" si="32"/>
        <v/>
      </c>
      <c r="AR94" s="114"/>
      <c r="AS94" s="114"/>
      <c r="AT94" s="114"/>
      <c r="AU94" s="114"/>
      <c r="AV94" s="57" t="str">
        <f t="shared" si="33"/>
        <v/>
      </c>
      <c r="AW94" s="57" t="str">
        <f t="shared" si="34"/>
        <v/>
      </c>
      <c r="AX94" s="114"/>
      <c r="AY94" s="114"/>
      <c r="AZ94" s="114"/>
      <c r="BA94" s="114"/>
      <c r="BB94" s="57" t="str">
        <f t="shared" si="35"/>
        <v/>
      </c>
      <c r="BC94" s="57" t="str">
        <f t="shared" si="36"/>
        <v/>
      </c>
      <c r="BD94" s="114"/>
      <c r="BE94" s="114"/>
      <c r="BF94" s="114"/>
      <c r="BG94" s="114"/>
      <c r="BH94" s="57" t="str">
        <f t="shared" si="37"/>
        <v/>
      </c>
      <c r="BI94" s="57" t="str">
        <f t="shared" si="38"/>
        <v/>
      </c>
    </row>
    <row r="95" spans="2:61" x14ac:dyDescent="0.25">
      <c r="B95" s="108"/>
      <c r="C95" s="109"/>
      <c r="D95" s="110"/>
      <c r="E95" s="110"/>
      <c r="F95" s="57" t="str">
        <f t="shared" si="20"/>
        <v/>
      </c>
      <c r="G95" s="57" t="str">
        <f t="shared" si="39"/>
        <v/>
      </c>
      <c r="H95" s="114"/>
      <c r="I95" s="114"/>
      <c r="J95" s="114"/>
      <c r="K95" s="114"/>
      <c r="L95" s="57" t="str">
        <f t="shared" si="21"/>
        <v/>
      </c>
      <c r="M95" s="57" t="str">
        <f t="shared" si="22"/>
        <v/>
      </c>
      <c r="N95" s="114"/>
      <c r="O95" s="114"/>
      <c r="P95" s="114"/>
      <c r="Q95" s="114"/>
      <c r="R95" s="57" t="str">
        <f t="shared" si="23"/>
        <v/>
      </c>
      <c r="S95" s="57" t="str">
        <f t="shared" si="24"/>
        <v/>
      </c>
      <c r="T95" s="114"/>
      <c r="U95" s="114"/>
      <c r="V95" s="114"/>
      <c r="W95" s="114"/>
      <c r="X95" s="57" t="str">
        <f t="shared" si="25"/>
        <v/>
      </c>
      <c r="Y95" s="57" t="str">
        <f t="shared" si="26"/>
        <v/>
      </c>
      <c r="Z95" s="114"/>
      <c r="AA95" s="114"/>
      <c r="AB95" s="114"/>
      <c r="AC95" s="114"/>
      <c r="AD95" s="57" t="str">
        <f t="shared" si="27"/>
        <v/>
      </c>
      <c r="AE95" s="57" t="str">
        <f t="shared" si="28"/>
        <v/>
      </c>
      <c r="AF95" s="114"/>
      <c r="AG95" s="114"/>
      <c r="AH95" s="114"/>
      <c r="AI95" s="114"/>
      <c r="AJ95" s="57" t="str">
        <f t="shared" si="29"/>
        <v/>
      </c>
      <c r="AK95" s="57" t="str">
        <f t="shared" si="30"/>
        <v/>
      </c>
      <c r="AL95" s="114"/>
      <c r="AM95" s="114"/>
      <c r="AN95" s="114"/>
      <c r="AO95" s="114"/>
      <c r="AP95" s="57" t="str">
        <f t="shared" si="31"/>
        <v/>
      </c>
      <c r="AQ95" s="57" t="str">
        <f t="shared" si="32"/>
        <v/>
      </c>
      <c r="AR95" s="114"/>
      <c r="AS95" s="114"/>
      <c r="AT95" s="114"/>
      <c r="AU95" s="114"/>
      <c r="AV95" s="57" t="str">
        <f t="shared" si="33"/>
        <v/>
      </c>
      <c r="AW95" s="57" t="str">
        <f t="shared" si="34"/>
        <v/>
      </c>
      <c r="AX95" s="114"/>
      <c r="AY95" s="114"/>
      <c r="AZ95" s="114"/>
      <c r="BA95" s="114"/>
      <c r="BB95" s="57" t="str">
        <f t="shared" si="35"/>
        <v/>
      </c>
      <c r="BC95" s="57" t="str">
        <f t="shared" si="36"/>
        <v/>
      </c>
      <c r="BD95" s="114"/>
      <c r="BE95" s="114"/>
      <c r="BF95" s="114"/>
      <c r="BG95" s="114"/>
      <c r="BH95" s="57" t="str">
        <f t="shared" si="37"/>
        <v/>
      </c>
      <c r="BI95" s="57" t="str">
        <f t="shared" si="38"/>
        <v/>
      </c>
    </row>
    <row r="96" spans="2:61" x14ac:dyDescent="0.25">
      <c r="B96" s="108"/>
      <c r="C96" s="109"/>
      <c r="D96" s="110"/>
      <c r="E96" s="110"/>
      <c r="F96" s="57" t="str">
        <f t="shared" si="20"/>
        <v/>
      </c>
      <c r="G96" s="57" t="str">
        <f t="shared" si="39"/>
        <v/>
      </c>
      <c r="H96" s="114"/>
      <c r="I96" s="114"/>
      <c r="J96" s="114"/>
      <c r="K96" s="114"/>
      <c r="L96" s="57" t="str">
        <f t="shared" si="21"/>
        <v/>
      </c>
      <c r="M96" s="57" t="str">
        <f t="shared" si="22"/>
        <v/>
      </c>
      <c r="N96" s="114"/>
      <c r="O96" s="114"/>
      <c r="P96" s="114"/>
      <c r="Q96" s="114"/>
      <c r="R96" s="57" t="str">
        <f t="shared" si="23"/>
        <v/>
      </c>
      <c r="S96" s="57" t="str">
        <f t="shared" si="24"/>
        <v/>
      </c>
      <c r="T96" s="114"/>
      <c r="U96" s="114"/>
      <c r="V96" s="114"/>
      <c r="W96" s="114"/>
      <c r="X96" s="57" t="str">
        <f t="shared" si="25"/>
        <v/>
      </c>
      <c r="Y96" s="57" t="str">
        <f t="shared" si="26"/>
        <v/>
      </c>
      <c r="Z96" s="114"/>
      <c r="AA96" s="114"/>
      <c r="AB96" s="114"/>
      <c r="AC96" s="114"/>
      <c r="AD96" s="57" t="str">
        <f t="shared" si="27"/>
        <v/>
      </c>
      <c r="AE96" s="57" t="str">
        <f t="shared" si="28"/>
        <v/>
      </c>
      <c r="AF96" s="114"/>
      <c r="AG96" s="114"/>
      <c r="AH96" s="114"/>
      <c r="AI96" s="114"/>
      <c r="AJ96" s="57" t="str">
        <f t="shared" si="29"/>
        <v/>
      </c>
      <c r="AK96" s="57" t="str">
        <f t="shared" si="30"/>
        <v/>
      </c>
      <c r="AL96" s="114"/>
      <c r="AM96" s="114"/>
      <c r="AN96" s="114"/>
      <c r="AO96" s="114"/>
      <c r="AP96" s="57" t="str">
        <f t="shared" si="31"/>
        <v/>
      </c>
      <c r="AQ96" s="57" t="str">
        <f t="shared" si="32"/>
        <v/>
      </c>
      <c r="AR96" s="114"/>
      <c r="AS96" s="114"/>
      <c r="AT96" s="114"/>
      <c r="AU96" s="114"/>
      <c r="AV96" s="57" t="str">
        <f t="shared" si="33"/>
        <v/>
      </c>
      <c r="AW96" s="57" t="str">
        <f t="shared" si="34"/>
        <v/>
      </c>
      <c r="AX96" s="114"/>
      <c r="AY96" s="114"/>
      <c r="AZ96" s="114"/>
      <c r="BA96" s="114"/>
      <c r="BB96" s="57" t="str">
        <f t="shared" si="35"/>
        <v/>
      </c>
      <c r="BC96" s="57" t="str">
        <f t="shared" si="36"/>
        <v/>
      </c>
      <c r="BD96" s="114"/>
      <c r="BE96" s="114"/>
      <c r="BF96" s="114"/>
      <c r="BG96" s="114"/>
      <c r="BH96" s="57" t="str">
        <f t="shared" si="37"/>
        <v/>
      </c>
      <c r="BI96" s="57" t="str">
        <f t="shared" si="38"/>
        <v/>
      </c>
    </row>
    <row r="97" spans="2:61" x14ac:dyDescent="0.25">
      <c r="B97" s="108"/>
      <c r="C97" s="109"/>
      <c r="D97" s="110"/>
      <c r="E97" s="110"/>
      <c r="F97" s="57" t="str">
        <f t="shared" si="20"/>
        <v/>
      </c>
      <c r="G97" s="57" t="str">
        <f t="shared" si="39"/>
        <v/>
      </c>
      <c r="H97" s="114"/>
      <c r="I97" s="114"/>
      <c r="J97" s="114"/>
      <c r="K97" s="114"/>
      <c r="L97" s="57" t="str">
        <f t="shared" si="21"/>
        <v/>
      </c>
      <c r="M97" s="57" t="str">
        <f t="shared" si="22"/>
        <v/>
      </c>
      <c r="N97" s="114"/>
      <c r="O97" s="114"/>
      <c r="P97" s="114"/>
      <c r="Q97" s="114"/>
      <c r="R97" s="57" t="str">
        <f t="shared" si="23"/>
        <v/>
      </c>
      <c r="S97" s="57" t="str">
        <f t="shared" si="24"/>
        <v/>
      </c>
      <c r="T97" s="114"/>
      <c r="U97" s="114"/>
      <c r="V97" s="114"/>
      <c r="W97" s="114"/>
      <c r="X97" s="57" t="str">
        <f t="shared" si="25"/>
        <v/>
      </c>
      <c r="Y97" s="57" t="str">
        <f t="shared" si="26"/>
        <v/>
      </c>
      <c r="Z97" s="114"/>
      <c r="AA97" s="114"/>
      <c r="AB97" s="114"/>
      <c r="AC97" s="114"/>
      <c r="AD97" s="57" t="str">
        <f t="shared" si="27"/>
        <v/>
      </c>
      <c r="AE97" s="57" t="str">
        <f t="shared" si="28"/>
        <v/>
      </c>
      <c r="AF97" s="114"/>
      <c r="AG97" s="114"/>
      <c r="AH97" s="114"/>
      <c r="AI97" s="114"/>
      <c r="AJ97" s="57" t="str">
        <f t="shared" si="29"/>
        <v/>
      </c>
      <c r="AK97" s="57" t="str">
        <f t="shared" si="30"/>
        <v/>
      </c>
      <c r="AL97" s="114"/>
      <c r="AM97" s="114"/>
      <c r="AN97" s="114"/>
      <c r="AO97" s="114"/>
      <c r="AP97" s="57" t="str">
        <f t="shared" si="31"/>
        <v/>
      </c>
      <c r="AQ97" s="57" t="str">
        <f t="shared" si="32"/>
        <v/>
      </c>
      <c r="AR97" s="114"/>
      <c r="AS97" s="114"/>
      <c r="AT97" s="114"/>
      <c r="AU97" s="114"/>
      <c r="AV97" s="57" t="str">
        <f t="shared" si="33"/>
        <v/>
      </c>
      <c r="AW97" s="57" t="str">
        <f t="shared" si="34"/>
        <v/>
      </c>
      <c r="AX97" s="114"/>
      <c r="AY97" s="114"/>
      <c r="AZ97" s="114"/>
      <c r="BA97" s="114"/>
      <c r="BB97" s="57" t="str">
        <f t="shared" si="35"/>
        <v/>
      </c>
      <c r="BC97" s="57" t="str">
        <f t="shared" si="36"/>
        <v/>
      </c>
      <c r="BD97" s="114"/>
      <c r="BE97" s="114"/>
      <c r="BF97" s="114"/>
      <c r="BG97" s="114"/>
      <c r="BH97" s="57" t="str">
        <f t="shared" si="37"/>
        <v/>
      </c>
      <c r="BI97" s="57" t="str">
        <f t="shared" si="38"/>
        <v/>
      </c>
    </row>
    <row r="98" spans="2:61" x14ac:dyDescent="0.25">
      <c r="B98" s="108"/>
      <c r="C98" s="109"/>
      <c r="D98" s="110"/>
      <c r="E98" s="110"/>
      <c r="F98" s="57" t="str">
        <f t="shared" si="20"/>
        <v/>
      </c>
      <c r="G98" s="57" t="str">
        <f t="shared" si="39"/>
        <v/>
      </c>
      <c r="H98" s="114"/>
      <c r="I98" s="114"/>
      <c r="J98" s="114"/>
      <c r="K98" s="114"/>
      <c r="L98" s="57" t="str">
        <f t="shared" si="21"/>
        <v/>
      </c>
      <c r="M98" s="57" t="str">
        <f t="shared" si="22"/>
        <v/>
      </c>
      <c r="N98" s="114"/>
      <c r="O98" s="114"/>
      <c r="P98" s="114"/>
      <c r="Q98" s="114"/>
      <c r="R98" s="57" t="str">
        <f t="shared" si="23"/>
        <v/>
      </c>
      <c r="S98" s="57" t="str">
        <f t="shared" si="24"/>
        <v/>
      </c>
      <c r="T98" s="114"/>
      <c r="U98" s="114"/>
      <c r="V98" s="114"/>
      <c r="W98" s="114"/>
      <c r="X98" s="57" t="str">
        <f t="shared" si="25"/>
        <v/>
      </c>
      <c r="Y98" s="57" t="str">
        <f t="shared" si="26"/>
        <v/>
      </c>
      <c r="Z98" s="114"/>
      <c r="AA98" s="114"/>
      <c r="AB98" s="114"/>
      <c r="AC98" s="114"/>
      <c r="AD98" s="57" t="str">
        <f t="shared" si="27"/>
        <v/>
      </c>
      <c r="AE98" s="57" t="str">
        <f t="shared" si="28"/>
        <v/>
      </c>
      <c r="AF98" s="114"/>
      <c r="AG98" s="114"/>
      <c r="AH98" s="114"/>
      <c r="AI98" s="114"/>
      <c r="AJ98" s="57" t="str">
        <f t="shared" si="29"/>
        <v/>
      </c>
      <c r="AK98" s="57" t="str">
        <f t="shared" si="30"/>
        <v/>
      </c>
      <c r="AL98" s="114"/>
      <c r="AM98" s="114"/>
      <c r="AN98" s="114"/>
      <c r="AO98" s="114"/>
      <c r="AP98" s="57" t="str">
        <f t="shared" si="31"/>
        <v/>
      </c>
      <c r="AQ98" s="57" t="str">
        <f t="shared" si="32"/>
        <v/>
      </c>
      <c r="AR98" s="114"/>
      <c r="AS98" s="114"/>
      <c r="AT98" s="114"/>
      <c r="AU98" s="114"/>
      <c r="AV98" s="57" t="str">
        <f t="shared" si="33"/>
        <v/>
      </c>
      <c r="AW98" s="57" t="str">
        <f t="shared" si="34"/>
        <v/>
      </c>
      <c r="AX98" s="114"/>
      <c r="AY98" s="114"/>
      <c r="AZ98" s="114"/>
      <c r="BA98" s="114"/>
      <c r="BB98" s="57" t="str">
        <f t="shared" si="35"/>
        <v/>
      </c>
      <c r="BC98" s="57" t="str">
        <f t="shared" si="36"/>
        <v/>
      </c>
      <c r="BD98" s="114"/>
      <c r="BE98" s="114"/>
      <c r="BF98" s="114"/>
      <c r="BG98" s="114"/>
      <c r="BH98" s="57" t="str">
        <f t="shared" si="37"/>
        <v/>
      </c>
      <c r="BI98" s="57" t="str">
        <f t="shared" si="38"/>
        <v/>
      </c>
    </row>
    <row r="99" spans="2:61" x14ac:dyDescent="0.25">
      <c r="B99" s="108"/>
      <c r="C99" s="109"/>
      <c r="D99" s="110"/>
      <c r="E99" s="110"/>
      <c r="F99" s="57" t="str">
        <f t="shared" si="20"/>
        <v/>
      </c>
      <c r="G99" s="57" t="str">
        <f t="shared" si="39"/>
        <v/>
      </c>
      <c r="H99" s="114"/>
      <c r="I99" s="114"/>
      <c r="J99" s="114"/>
      <c r="K99" s="114"/>
      <c r="L99" s="57" t="str">
        <f t="shared" si="21"/>
        <v/>
      </c>
      <c r="M99" s="57" t="str">
        <f t="shared" si="22"/>
        <v/>
      </c>
      <c r="N99" s="114"/>
      <c r="O99" s="114"/>
      <c r="P99" s="114"/>
      <c r="Q99" s="114"/>
      <c r="R99" s="57" t="str">
        <f t="shared" si="23"/>
        <v/>
      </c>
      <c r="S99" s="57" t="str">
        <f t="shared" si="24"/>
        <v/>
      </c>
      <c r="T99" s="114"/>
      <c r="U99" s="114"/>
      <c r="V99" s="114"/>
      <c r="W99" s="114"/>
      <c r="X99" s="57" t="str">
        <f t="shared" si="25"/>
        <v/>
      </c>
      <c r="Y99" s="57" t="str">
        <f t="shared" si="26"/>
        <v/>
      </c>
      <c r="Z99" s="114"/>
      <c r="AA99" s="114"/>
      <c r="AB99" s="114"/>
      <c r="AC99" s="114"/>
      <c r="AD99" s="57" t="str">
        <f t="shared" si="27"/>
        <v/>
      </c>
      <c r="AE99" s="57" t="str">
        <f t="shared" si="28"/>
        <v/>
      </c>
      <c r="AF99" s="114"/>
      <c r="AG99" s="114"/>
      <c r="AH99" s="114"/>
      <c r="AI99" s="114"/>
      <c r="AJ99" s="57" t="str">
        <f t="shared" si="29"/>
        <v/>
      </c>
      <c r="AK99" s="57" t="str">
        <f t="shared" si="30"/>
        <v/>
      </c>
      <c r="AL99" s="114"/>
      <c r="AM99" s="114"/>
      <c r="AN99" s="114"/>
      <c r="AO99" s="114"/>
      <c r="AP99" s="57" t="str">
        <f t="shared" si="31"/>
        <v/>
      </c>
      <c r="AQ99" s="57" t="str">
        <f t="shared" si="32"/>
        <v/>
      </c>
      <c r="AR99" s="114"/>
      <c r="AS99" s="114"/>
      <c r="AT99" s="114"/>
      <c r="AU99" s="114"/>
      <c r="AV99" s="57" t="str">
        <f t="shared" si="33"/>
        <v/>
      </c>
      <c r="AW99" s="57" t="str">
        <f t="shared" si="34"/>
        <v/>
      </c>
      <c r="AX99" s="114"/>
      <c r="AY99" s="114"/>
      <c r="AZ99" s="114"/>
      <c r="BA99" s="114"/>
      <c r="BB99" s="57" t="str">
        <f t="shared" si="35"/>
        <v/>
      </c>
      <c r="BC99" s="57" t="str">
        <f t="shared" si="36"/>
        <v/>
      </c>
      <c r="BD99" s="114"/>
      <c r="BE99" s="114"/>
      <c r="BF99" s="114"/>
      <c r="BG99" s="114"/>
      <c r="BH99" s="57" t="str">
        <f t="shared" si="37"/>
        <v/>
      </c>
      <c r="BI99" s="57" t="str">
        <f t="shared" si="38"/>
        <v/>
      </c>
    </row>
    <row r="100" spans="2:61" x14ac:dyDescent="0.25">
      <c r="B100" s="108"/>
      <c r="C100" s="109"/>
      <c r="D100" s="110"/>
      <c r="E100" s="110"/>
      <c r="F100" s="57" t="str">
        <f t="shared" si="20"/>
        <v/>
      </c>
      <c r="G100" s="57" t="str">
        <f t="shared" si="39"/>
        <v/>
      </c>
      <c r="H100" s="114"/>
      <c r="I100" s="114"/>
      <c r="J100" s="114"/>
      <c r="K100" s="114"/>
      <c r="L100" s="57" t="str">
        <f t="shared" si="21"/>
        <v/>
      </c>
      <c r="M100" s="57" t="str">
        <f t="shared" si="22"/>
        <v/>
      </c>
      <c r="N100" s="114"/>
      <c r="O100" s="114"/>
      <c r="P100" s="114"/>
      <c r="Q100" s="114"/>
      <c r="R100" s="57" t="str">
        <f t="shared" si="23"/>
        <v/>
      </c>
      <c r="S100" s="57" t="str">
        <f t="shared" si="24"/>
        <v/>
      </c>
      <c r="T100" s="114"/>
      <c r="U100" s="114"/>
      <c r="V100" s="114"/>
      <c r="W100" s="114"/>
      <c r="X100" s="57" t="str">
        <f t="shared" si="25"/>
        <v/>
      </c>
      <c r="Y100" s="57" t="str">
        <f t="shared" si="26"/>
        <v/>
      </c>
      <c r="Z100" s="114"/>
      <c r="AA100" s="114"/>
      <c r="AB100" s="114"/>
      <c r="AC100" s="114"/>
      <c r="AD100" s="57" t="str">
        <f t="shared" si="27"/>
        <v/>
      </c>
      <c r="AE100" s="57" t="str">
        <f t="shared" si="28"/>
        <v/>
      </c>
      <c r="AF100" s="114"/>
      <c r="AG100" s="114"/>
      <c r="AH100" s="114"/>
      <c r="AI100" s="114"/>
      <c r="AJ100" s="57" t="str">
        <f t="shared" si="29"/>
        <v/>
      </c>
      <c r="AK100" s="57" t="str">
        <f t="shared" si="30"/>
        <v/>
      </c>
      <c r="AL100" s="114"/>
      <c r="AM100" s="114"/>
      <c r="AN100" s="114"/>
      <c r="AO100" s="114"/>
      <c r="AP100" s="57" t="str">
        <f t="shared" si="31"/>
        <v/>
      </c>
      <c r="AQ100" s="57" t="str">
        <f t="shared" si="32"/>
        <v/>
      </c>
      <c r="AR100" s="114"/>
      <c r="AS100" s="114"/>
      <c r="AT100" s="114"/>
      <c r="AU100" s="114"/>
      <c r="AV100" s="57" t="str">
        <f t="shared" si="33"/>
        <v/>
      </c>
      <c r="AW100" s="57" t="str">
        <f t="shared" si="34"/>
        <v/>
      </c>
      <c r="AX100" s="114"/>
      <c r="AY100" s="114"/>
      <c r="AZ100" s="114"/>
      <c r="BA100" s="114"/>
      <c r="BB100" s="57" t="str">
        <f t="shared" si="35"/>
        <v/>
      </c>
      <c r="BC100" s="57" t="str">
        <f t="shared" si="36"/>
        <v/>
      </c>
      <c r="BD100" s="114"/>
      <c r="BE100" s="114"/>
      <c r="BF100" s="114"/>
      <c r="BG100" s="114"/>
      <c r="BH100" s="57" t="str">
        <f t="shared" si="37"/>
        <v/>
      </c>
      <c r="BI100" s="57" t="str">
        <f t="shared" si="38"/>
        <v/>
      </c>
    </row>
  </sheetData>
  <sheetProtection algorithmName="SHA-512" hashValue="8/qGJkkgARHnd/oziY+hb+fZr9RU/z4FCaMT/fb9b5ZT5R3+3KDVvDmSCZYqbnljHWNvOf4ljeQGDPd/gDaoEg==" saltValue="VO4x4QqugJXEfa4JMeNatg==" spinCount="100000" sheet="1" objects="1" scenarios="1" pivotTables="0"/>
  <mergeCells count="65">
    <mergeCell ref="BE6:BI6"/>
    <mergeCell ref="AA6:AE6"/>
    <mergeCell ref="AG6:AK6"/>
    <mergeCell ref="AM6:AQ6"/>
    <mergeCell ref="AS6:AW6"/>
    <mergeCell ref="AY6:BC6"/>
    <mergeCell ref="B11:B12"/>
    <mergeCell ref="BD11:BD12"/>
    <mergeCell ref="C7:G7"/>
    <mergeCell ref="C9:G9"/>
    <mergeCell ref="C10:G10"/>
    <mergeCell ref="H11:H12"/>
    <mergeCell ref="N11:N12"/>
    <mergeCell ref="U7:Y7"/>
    <mergeCell ref="U9:Y9"/>
    <mergeCell ref="U10:Y10"/>
    <mergeCell ref="T11:T12"/>
    <mergeCell ref="AY7:BC7"/>
    <mergeCell ref="I10:M10"/>
    <mergeCell ref="O7:S7"/>
    <mergeCell ref="AX11:AX12"/>
    <mergeCell ref="AF11:AF12"/>
    <mergeCell ref="Z11:Z12"/>
    <mergeCell ref="O9:S9"/>
    <mergeCell ref="O10:S10"/>
    <mergeCell ref="AR11:AR12"/>
    <mergeCell ref="AL11:AL12"/>
    <mergeCell ref="AG9:AK9"/>
    <mergeCell ref="AG10:AK10"/>
    <mergeCell ref="AM9:AQ9"/>
    <mergeCell ref="AM10:AQ10"/>
    <mergeCell ref="AA9:AE9"/>
    <mergeCell ref="AA10:AE10"/>
    <mergeCell ref="B1:Z1"/>
    <mergeCell ref="BE8:BI8"/>
    <mergeCell ref="BE7:BI7"/>
    <mergeCell ref="BE9:BI9"/>
    <mergeCell ref="C8:G8"/>
    <mergeCell ref="I8:M8"/>
    <mergeCell ref="O8:S8"/>
    <mergeCell ref="U8:Y8"/>
    <mergeCell ref="AA8:AE8"/>
    <mergeCell ref="AG8:AK8"/>
    <mergeCell ref="AG7:AK7"/>
    <mergeCell ref="AM8:AQ8"/>
    <mergeCell ref="AY9:BC9"/>
    <mergeCell ref="AM7:AQ7"/>
    <mergeCell ref="AS7:AW7"/>
    <mergeCell ref="AS9:AW9"/>
    <mergeCell ref="C2:G2"/>
    <mergeCell ref="I2:Z2"/>
    <mergeCell ref="C3:G3"/>
    <mergeCell ref="I3:Z3"/>
    <mergeCell ref="BE10:BI10"/>
    <mergeCell ref="AY10:BC10"/>
    <mergeCell ref="AS10:AW10"/>
    <mergeCell ref="AS8:AW8"/>
    <mergeCell ref="AY8:BC8"/>
    <mergeCell ref="AA7:AE7"/>
    <mergeCell ref="I7:M7"/>
    <mergeCell ref="I9:M9"/>
    <mergeCell ref="C6:G6"/>
    <mergeCell ref="I6:M6"/>
    <mergeCell ref="O6:S6"/>
    <mergeCell ref="U6:Y6"/>
  </mergeCells>
  <conditionalFormatting sqref="BE10:BI10">
    <cfRule type="expression" dxfId="23" priority="5">
      <formula>BE8="Task based"</formula>
    </cfRule>
  </conditionalFormatting>
  <conditionalFormatting sqref="I9:M9">
    <cfRule type="expression" dxfId="22" priority="22">
      <formula>I8="Task based"</formula>
    </cfRule>
  </conditionalFormatting>
  <conditionalFormatting sqref="I10:M10">
    <cfRule type="expression" dxfId="21" priority="21">
      <formula>I8="Task based"</formula>
    </cfRule>
  </conditionalFormatting>
  <conditionalFormatting sqref="O9:S9">
    <cfRule type="expression" dxfId="20" priority="20">
      <formula>O8="Task based"</formula>
    </cfRule>
  </conditionalFormatting>
  <conditionalFormatting sqref="O10:S10">
    <cfRule type="expression" dxfId="19" priority="19">
      <formula>O8="Task based"</formula>
    </cfRule>
  </conditionalFormatting>
  <conditionalFormatting sqref="U9:Y9">
    <cfRule type="expression" dxfId="18" priority="18">
      <formula>U8="Task based"</formula>
    </cfRule>
  </conditionalFormatting>
  <conditionalFormatting sqref="U10:Y10">
    <cfRule type="expression" dxfId="17" priority="17">
      <formula>U8="Task based"</formula>
    </cfRule>
  </conditionalFormatting>
  <conditionalFormatting sqref="AA9:AE9">
    <cfRule type="expression" dxfId="16" priority="16">
      <formula>AA8="Task based"</formula>
    </cfRule>
  </conditionalFormatting>
  <conditionalFormatting sqref="AA10:AE10">
    <cfRule type="expression" dxfId="15" priority="15">
      <formula>AA8="Task based"</formula>
    </cfRule>
  </conditionalFormatting>
  <conditionalFormatting sqref="AG9:AK9">
    <cfRule type="expression" dxfId="14" priority="14">
      <formula>AG8="Task based"</formula>
    </cfRule>
  </conditionalFormatting>
  <conditionalFormatting sqref="AG10:AK10">
    <cfRule type="expression" dxfId="13" priority="13">
      <formula>AG8="Task based"</formula>
    </cfRule>
  </conditionalFormatting>
  <conditionalFormatting sqref="AM9:AQ9">
    <cfRule type="expression" dxfId="12" priority="12">
      <formula>AM8="Task based"</formula>
    </cfRule>
  </conditionalFormatting>
  <conditionalFormatting sqref="AM10:AQ10">
    <cfRule type="expression" dxfId="11" priority="11">
      <formula>AM8="Task based"</formula>
    </cfRule>
  </conditionalFormatting>
  <conditionalFormatting sqref="AS9:AW9">
    <cfRule type="expression" dxfId="10" priority="10">
      <formula>AS8="Task based"</formula>
    </cfRule>
  </conditionalFormatting>
  <conditionalFormatting sqref="AS10:AW10">
    <cfRule type="expression" dxfId="9" priority="9">
      <formula>AS8="Task based"</formula>
    </cfRule>
  </conditionalFormatting>
  <conditionalFormatting sqref="AY9:BC9">
    <cfRule type="expression" dxfId="8" priority="8">
      <formula>AY8="Task based"</formula>
    </cfRule>
  </conditionalFormatting>
  <conditionalFormatting sqref="AY10:BC10">
    <cfRule type="expression" dxfId="7" priority="7">
      <formula>AY8="Task based"</formula>
    </cfRule>
  </conditionalFormatting>
  <conditionalFormatting sqref="BE9:BI9">
    <cfRule type="expression" dxfId="6" priority="6">
      <formula>BE8="Task based"</formula>
    </cfRule>
  </conditionalFormatting>
  <conditionalFormatting sqref="C10:G10">
    <cfRule type="expression" dxfId="5" priority="2">
      <formula>C8="Task based"</formula>
    </cfRule>
  </conditionalFormatting>
  <conditionalFormatting sqref="C9:G9">
    <cfRule type="expression" dxfId="4" priority="1">
      <formula>C8="Task"</formula>
    </cfRule>
  </conditionalFormatting>
  <dataValidations count="4">
    <dataValidation operator="lessThanOrEqual" allowBlank="1" showInputMessage="1" showErrorMessage="1" errorTitle="Error" error="Sum of all phases should not be greater than 100%" sqref="C11 AY11 AS11 I11 O11 U11 AA11 AG11 AM11 BE11"/>
    <dataValidation type="list" allowBlank="1" showInputMessage="1" showErrorMessage="1" sqref="C6:G6 I6:M6 O6:S6 U6:Y6 AA6:AE6 AG6:AK6 AM6:AQ6 AS6:AW6 AY6:BC6 BE6:BI6">
      <formula1>Life_Cycle_Names</formula1>
    </dataValidation>
    <dataValidation type="list" allowBlank="1" showInputMessage="1" showErrorMessage="1" sqref="C3:G3">
      <formula1>"Yes, No"</formula1>
    </dataValidation>
    <dataValidation type="list" allowBlank="1" showInputMessage="1" showErrorMessage="1" sqref="C8:G8 I8:M8 O8:S8 U8:Y8 AA8:AE8 AG8:AK8 AM8:AQ8 AS8:AW8 AY8:BC8 BE8:BI8">
      <formula1>"Phase based, Task based"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00"/>
  <sheetViews>
    <sheetView showGridLines="0" workbookViewId="0">
      <selection activeCell="B2" sqref="B2:B21"/>
    </sheetView>
  </sheetViews>
  <sheetFormatPr defaultRowHeight="15" x14ac:dyDescent="0.25"/>
  <cols>
    <col min="1" max="1" width="6.140625" style="26" bestFit="1" customWidth="1" collapsed="1"/>
    <col min="2" max="2" width="30.7109375" style="26" customWidth="1" collapsed="1"/>
    <col min="3" max="3" width="15" style="26" bestFit="1" customWidth="1" collapsed="1"/>
    <col min="4" max="4" width="40.7109375" style="26" customWidth="1" collapsed="1"/>
    <col min="5" max="16384" width="9.140625" style="25" collapsed="1"/>
  </cols>
  <sheetData>
    <row r="1" spans="1:4" x14ac:dyDescent="0.25">
      <c r="A1" s="19" t="s">
        <v>113</v>
      </c>
      <c r="B1" s="19" t="s">
        <v>114</v>
      </c>
      <c r="C1" s="19" t="s">
        <v>115</v>
      </c>
      <c r="D1" s="19" t="s">
        <v>168</v>
      </c>
    </row>
    <row r="2" spans="1:4" x14ac:dyDescent="0.25">
      <c r="A2" s="129">
        <v>1</v>
      </c>
      <c r="B2" s="64" t="s">
        <v>208</v>
      </c>
      <c r="C2" s="130">
        <v>51424010</v>
      </c>
      <c r="D2" s="130" t="s">
        <v>235</v>
      </c>
    </row>
    <row r="3" spans="1:4" x14ac:dyDescent="0.25">
      <c r="A3" s="129">
        <v>2</v>
      </c>
      <c r="B3" s="64" t="s">
        <v>266</v>
      </c>
      <c r="C3" s="130">
        <v>51540452</v>
      </c>
      <c r="D3" s="140" t="s">
        <v>267</v>
      </c>
    </row>
    <row r="4" spans="1:4" x14ac:dyDescent="0.25">
      <c r="A4" s="129">
        <v>3</v>
      </c>
      <c r="B4" s="64" t="s">
        <v>209</v>
      </c>
      <c r="C4" s="130">
        <v>51634801</v>
      </c>
      <c r="D4" s="130" t="s">
        <v>236</v>
      </c>
    </row>
    <row r="5" spans="1:4" x14ac:dyDescent="0.25">
      <c r="A5" s="129">
        <v>4</v>
      </c>
      <c r="B5" s="64" t="s">
        <v>210</v>
      </c>
      <c r="C5" s="130">
        <v>51527013</v>
      </c>
      <c r="D5" s="130" t="s">
        <v>237</v>
      </c>
    </row>
    <row r="6" spans="1:4" x14ac:dyDescent="0.25">
      <c r="A6" s="129">
        <v>5</v>
      </c>
      <c r="B6" s="64" t="s">
        <v>211</v>
      </c>
      <c r="C6" s="130">
        <v>51539467</v>
      </c>
      <c r="D6" s="130" t="s">
        <v>238</v>
      </c>
    </row>
    <row r="7" spans="1:4" x14ac:dyDescent="0.25">
      <c r="A7" s="129">
        <v>6</v>
      </c>
      <c r="B7" s="64" t="s">
        <v>212</v>
      </c>
      <c r="C7" s="130">
        <v>51593415</v>
      </c>
      <c r="D7" s="130" t="s">
        <v>239</v>
      </c>
    </row>
    <row r="8" spans="1:4" x14ac:dyDescent="0.25">
      <c r="A8" s="129">
        <v>7</v>
      </c>
      <c r="B8" s="64" t="s">
        <v>213</v>
      </c>
      <c r="C8" s="130">
        <v>51681959</v>
      </c>
      <c r="D8" s="130" t="s">
        <v>240</v>
      </c>
    </row>
    <row r="9" spans="1:4" x14ac:dyDescent="0.25">
      <c r="A9" s="129">
        <v>8</v>
      </c>
      <c r="B9" s="64" t="s">
        <v>214</v>
      </c>
      <c r="C9" s="130">
        <v>51733968</v>
      </c>
      <c r="D9" s="130" t="s">
        <v>241</v>
      </c>
    </row>
    <row r="10" spans="1:4" x14ac:dyDescent="0.25">
      <c r="A10" s="129">
        <v>9</v>
      </c>
      <c r="B10" s="64" t="s">
        <v>215</v>
      </c>
      <c r="C10" s="130">
        <v>40150956</v>
      </c>
      <c r="D10" s="130" t="s">
        <v>242</v>
      </c>
    </row>
    <row r="11" spans="1:4" x14ac:dyDescent="0.25">
      <c r="A11" s="129">
        <v>10</v>
      </c>
      <c r="B11" s="64" t="s">
        <v>216</v>
      </c>
      <c r="C11" s="130">
        <v>51619081</v>
      </c>
      <c r="D11" s="130" t="s">
        <v>243</v>
      </c>
    </row>
    <row r="12" spans="1:4" x14ac:dyDescent="0.25">
      <c r="A12" s="129">
        <v>11</v>
      </c>
      <c r="B12" s="64" t="s">
        <v>217</v>
      </c>
      <c r="C12" s="130">
        <v>51632635</v>
      </c>
      <c r="D12" s="130" t="s">
        <v>244</v>
      </c>
    </row>
    <row r="13" spans="1:4" x14ac:dyDescent="0.25">
      <c r="A13" s="129">
        <v>12</v>
      </c>
      <c r="B13" s="64" t="s">
        <v>218</v>
      </c>
      <c r="C13" s="130">
        <v>51690304</v>
      </c>
      <c r="D13" s="130" t="s">
        <v>245</v>
      </c>
    </row>
    <row r="14" spans="1:4" x14ac:dyDescent="0.25">
      <c r="A14" s="129">
        <v>13</v>
      </c>
      <c r="B14" s="64" t="s">
        <v>219</v>
      </c>
      <c r="C14" s="130">
        <v>51340941</v>
      </c>
      <c r="D14" s="130" t="s">
        <v>246</v>
      </c>
    </row>
    <row r="15" spans="1:4" x14ac:dyDescent="0.25">
      <c r="A15" s="129">
        <v>14</v>
      </c>
      <c r="B15" s="64" t="s">
        <v>220</v>
      </c>
      <c r="C15" s="130">
        <v>51425831</v>
      </c>
      <c r="D15" s="130" t="s">
        <v>247</v>
      </c>
    </row>
    <row r="16" spans="1:4" x14ac:dyDescent="0.25">
      <c r="A16" s="129">
        <v>15</v>
      </c>
      <c r="B16" s="64" t="s">
        <v>221</v>
      </c>
      <c r="C16" s="130">
        <v>51542049</v>
      </c>
      <c r="D16" s="130" t="s">
        <v>248</v>
      </c>
    </row>
    <row r="17" spans="1:4" x14ac:dyDescent="0.25">
      <c r="A17" s="129">
        <v>16</v>
      </c>
      <c r="B17" s="64" t="s">
        <v>222</v>
      </c>
      <c r="C17" s="130">
        <v>51550072</v>
      </c>
      <c r="D17" s="130" t="s">
        <v>171</v>
      </c>
    </row>
    <row r="18" spans="1:4" x14ac:dyDescent="0.25">
      <c r="A18" s="129">
        <v>17</v>
      </c>
      <c r="B18" s="64" t="s">
        <v>223</v>
      </c>
      <c r="C18" s="130">
        <v>51660152</v>
      </c>
      <c r="D18" s="130" t="s">
        <v>249</v>
      </c>
    </row>
    <row r="19" spans="1:4" x14ac:dyDescent="0.25">
      <c r="A19" s="129">
        <v>18</v>
      </c>
      <c r="B19" s="64" t="s">
        <v>224</v>
      </c>
      <c r="C19" s="130">
        <v>51476306</v>
      </c>
      <c r="D19" s="130" t="s">
        <v>250</v>
      </c>
    </row>
    <row r="20" spans="1:4" x14ac:dyDescent="0.25">
      <c r="A20" s="129">
        <v>19</v>
      </c>
      <c r="B20" s="64" t="s">
        <v>225</v>
      </c>
      <c r="C20" s="131">
        <v>51626433</v>
      </c>
      <c r="D20" s="131" t="s">
        <v>251</v>
      </c>
    </row>
    <row r="21" spans="1:4" x14ac:dyDescent="0.25">
      <c r="A21" s="129">
        <v>20</v>
      </c>
      <c r="B21" s="64" t="s">
        <v>226</v>
      </c>
      <c r="C21" s="131">
        <v>51756057</v>
      </c>
      <c r="D21" s="131" t="s">
        <v>252</v>
      </c>
    </row>
    <row r="22" spans="1:4" x14ac:dyDescent="0.25">
      <c r="A22" s="129">
        <v>21</v>
      </c>
      <c r="B22" s="64" t="s">
        <v>227</v>
      </c>
      <c r="C22" s="129">
        <v>51587174</v>
      </c>
      <c r="D22" s="129" t="s">
        <v>253</v>
      </c>
    </row>
    <row r="23" spans="1:4" x14ac:dyDescent="0.25">
      <c r="A23" s="129">
        <v>22</v>
      </c>
      <c r="B23" s="64" t="s">
        <v>228</v>
      </c>
      <c r="C23" s="129">
        <v>51674323</v>
      </c>
      <c r="D23" s="129" t="s">
        <v>254</v>
      </c>
    </row>
    <row r="24" spans="1:4" x14ac:dyDescent="0.25">
      <c r="A24" s="129">
        <v>23</v>
      </c>
      <c r="B24" s="64" t="s">
        <v>229</v>
      </c>
      <c r="C24" s="129">
        <v>51711222</v>
      </c>
      <c r="D24" s="129" t="s">
        <v>255</v>
      </c>
    </row>
    <row r="25" spans="1:4" x14ac:dyDescent="0.25">
      <c r="A25" s="129">
        <v>24</v>
      </c>
      <c r="B25" s="64" t="s">
        <v>230</v>
      </c>
      <c r="C25" s="129">
        <v>51613790</v>
      </c>
      <c r="D25" s="129" t="s">
        <v>256</v>
      </c>
    </row>
    <row r="26" spans="1:4" x14ac:dyDescent="0.25">
      <c r="A26" s="129">
        <v>25</v>
      </c>
      <c r="B26" s="64" t="s">
        <v>231</v>
      </c>
      <c r="C26" s="129">
        <v>51378619</v>
      </c>
      <c r="D26" s="129" t="s">
        <v>257</v>
      </c>
    </row>
    <row r="27" spans="1:4" x14ac:dyDescent="0.25">
      <c r="A27" s="129">
        <v>26</v>
      </c>
      <c r="B27" s="64" t="s">
        <v>232</v>
      </c>
      <c r="C27" s="129">
        <v>51357719</v>
      </c>
      <c r="D27" s="129" t="s">
        <v>258</v>
      </c>
    </row>
    <row r="28" spans="1:4" x14ac:dyDescent="0.25">
      <c r="A28" s="129">
        <v>27</v>
      </c>
      <c r="B28" s="64" t="s">
        <v>233</v>
      </c>
      <c r="C28" s="129">
        <v>51546945</v>
      </c>
      <c r="D28" s="132" t="s">
        <v>259</v>
      </c>
    </row>
    <row r="29" spans="1:4" x14ac:dyDescent="0.25">
      <c r="A29" s="129">
        <v>28</v>
      </c>
      <c r="B29" s="64" t="s">
        <v>234</v>
      </c>
      <c r="C29" s="129">
        <v>51671941</v>
      </c>
      <c r="D29" s="129" t="s">
        <v>260</v>
      </c>
    </row>
    <row r="30" spans="1:4" ht="15.75" thickBot="1" x14ac:dyDescent="0.3">
      <c r="A30" s="136">
        <v>29</v>
      </c>
      <c r="B30" s="137" t="s">
        <v>262</v>
      </c>
      <c r="C30" s="138">
        <v>51629656</v>
      </c>
      <c r="D30" s="139" t="s">
        <v>263</v>
      </c>
    </row>
    <row r="31" spans="1:4" ht="15.75" thickBot="1" x14ac:dyDescent="0.3">
      <c r="A31" s="136">
        <v>30</v>
      </c>
      <c r="B31" s="137" t="s">
        <v>265</v>
      </c>
      <c r="C31" s="138">
        <v>51634310</v>
      </c>
      <c r="D31" s="139" t="s">
        <v>264</v>
      </c>
    </row>
    <row r="32" spans="1:4" ht="15.75" thickBot="1" x14ac:dyDescent="0.3">
      <c r="A32" s="129">
        <v>31</v>
      </c>
      <c r="B32" s="137" t="s">
        <v>269</v>
      </c>
      <c r="C32" s="133">
        <v>51700942</v>
      </c>
      <c r="D32" s="141" t="s">
        <v>268</v>
      </c>
    </row>
    <row r="33" spans="1:4" x14ac:dyDescent="0.25">
      <c r="A33" s="129">
        <v>32</v>
      </c>
      <c r="B33" t="s">
        <v>271</v>
      </c>
      <c r="C33" s="133">
        <v>51663269</v>
      </c>
      <c r="D33" s="141" t="s">
        <v>270</v>
      </c>
    </row>
    <row r="34" spans="1:4" x14ac:dyDescent="0.25">
      <c r="A34" s="129">
        <v>33</v>
      </c>
      <c r="B34" s="27" t="s">
        <v>273</v>
      </c>
      <c r="C34" s="27">
        <v>51632635</v>
      </c>
      <c r="D34" s="142" t="s">
        <v>272</v>
      </c>
    </row>
    <row r="35" spans="1:4" x14ac:dyDescent="0.25">
      <c r="A35" s="27"/>
      <c r="B35" s="27"/>
      <c r="C35" s="27"/>
      <c r="D35" s="27"/>
    </row>
    <row r="36" spans="1:4" x14ac:dyDescent="0.25">
      <c r="A36" s="27"/>
      <c r="B36" s="27"/>
      <c r="C36" s="27"/>
      <c r="D36" s="27"/>
    </row>
    <row r="37" spans="1:4" x14ac:dyDescent="0.25">
      <c r="A37" s="27"/>
      <c r="B37" s="27"/>
      <c r="C37" s="27"/>
      <c r="D37" s="27"/>
    </row>
    <row r="38" spans="1:4" x14ac:dyDescent="0.25">
      <c r="A38" s="27"/>
      <c r="B38" s="27"/>
      <c r="C38" s="27"/>
      <c r="D38" s="27"/>
    </row>
    <row r="39" spans="1:4" x14ac:dyDescent="0.25">
      <c r="A39" s="27"/>
      <c r="B39" s="27"/>
      <c r="C39" s="27"/>
      <c r="D39" s="27"/>
    </row>
    <row r="40" spans="1:4" x14ac:dyDescent="0.25">
      <c r="A40" s="27"/>
      <c r="B40" s="27"/>
      <c r="C40" s="27"/>
      <c r="D40" s="27"/>
    </row>
    <row r="41" spans="1:4" x14ac:dyDescent="0.25">
      <c r="A41" s="27"/>
      <c r="B41" s="27"/>
      <c r="C41" s="27"/>
      <c r="D41" s="27"/>
    </row>
    <row r="42" spans="1:4" x14ac:dyDescent="0.25">
      <c r="A42" s="27"/>
      <c r="B42" s="27"/>
      <c r="C42" s="27"/>
      <c r="D42" s="27"/>
    </row>
    <row r="43" spans="1:4" x14ac:dyDescent="0.25">
      <c r="A43" s="27"/>
      <c r="B43" s="27"/>
      <c r="C43" s="27"/>
      <c r="D43" s="27"/>
    </row>
    <row r="44" spans="1:4" x14ac:dyDescent="0.25">
      <c r="A44" s="27"/>
      <c r="B44" s="27"/>
      <c r="C44" s="27"/>
      <c r="D44" s="27"/>
    </row>
    <row r="45" spans="1:4" x14ac:dyDescent="0.25">
      <c r="A45" s="27"/>
      <c r="B45" s="27"/>
      <c r="C45" s="27"/>
      <c r="D45" s="27"/>
    </row>
    <row r="46" spans="1:4" x14ac:dyDescent="0.25">
      <c r="A46" s="27"/>
      <c r="B46" s="27"/>
      <c r="C46" s="27"/>
      <c r="D46" s="27"/>
    </row>
    <row r="47" spans="1:4" x14ac:dyDescent="0.25">
      <c r="A47" s="27"/>
      <c r="B47" s="27"/>
      <c r="C47" s="27"/>
      <c r="D47" s="27"/>
    </row>
    <row r="48" spans="1:4" x14ac:dyDescent="0.25">
      <c r="A48" s="27"/>
      <c r="B48" s="27"/>
      <c r="C48" s="27"/>
      <c r="D48" s="27"/>
    </row>
    <row r="49" spans="1:4" x14ac:dyDescent="0.25">
      <c r="A49" s="27"/>
      <c r="B49" s="27"/>
      <c r="C49" s="27"/>
      <c r="D49" s="27"/>
    </row>
    <row r="50" spans="1:4" x14ac:dyDescent="0.25">
      <c r="A50" s="27"/>
      <c r="B50" s="27"/>
      <c r="C50" s="27"/>
      <c r="D50" s="27"/>
    </row>
    <row r="51" spans="1:4" x14ac:dyDescent="0.25">
      <c r="A51" s="27"/>
      <c r="B51" s="27"/>
      <c r="C51" s="27"/>
      <c r="D51" s="27"/>
    </row>
    <row r="52" spans="1:4" x14ac:dyDescent="0.25">
      <c r="A52" s="27"/>
      <c r="B52" s="27"/>
      <c r="C52" s="27"/>
      <c r="D52" s="27"/>
    </row>
    <row r="53" spans="1:4" x14ac:dyDescent="0.25">
      <c r="A53" s="27"/>
      <c r="B53" s="27"/>
      <c r="C53" s="27"/>
      <c r="D53" s="27"/>
    </row>
    <row r="54" spans="1:4" x14ac:dyDescent="0.25">
      <c r="A54" s="27"/>
      <c r="B54" s="27"/>
      <c r="C54" s="27"/>
      <c r="D54" s="27"/>
    </row>
    <row r="55" spans="1:4" x14ac:dyDescent="0.25">
      <c r="A55" s="27"/>
      <c r="B55" s="27"/>
      <c r="C55" s="27"/>
      <c r="D55" s="27"/>
    </row>
    <row r="56" spans="1:4" x14ac:dyDescent="0.25">
      <c r="A56" s="27"/>
      <c r="B56" s="27"/>
      <c r="C56" s="27"/>
      <c r="D56" s="27"/>
    </row>
    <row r="57" spans="1:4" x14ac:dyDescent="0.25">
      <c r="A57" s="27"/>
      <c r="B57" s="27"/>
      <c r="C57" s="27"/>
      <c r="D57" s="27"/>
    </row>
    <row r="58" spans="1:4" x14ac:dyDescent="0.25">
      <c r="A58" s="27"/>
      <c r="B58" s="27"/>
      <c r="C58" s="27"/>
      <c r="D58" s="27"/>
    </row>
    <row r="59" spans="1:4" x14ac:dyDescent="0.25">
      <c r="A59" s="27"/>
      <c r="B59" s="27"/>
      <c r="C59" s="27"/>
      <c r="D59" s="27"/>
    </row>
    <row r="60" spans="1:4" x14ac:dyDescent="0.25">
      <c r="A60" s="27"/>
      <c r="B60" s="27"/>
      <c r="C60" s="27"/>
      <c r="D60" s="27"/>
    </row>
    <row r="61" spans="1:4" x14ac:dyDescent="0.25">
      <c r="A61" s="27"/>
      <c r="B61" s="27"/>
      <c r="C61" s="27"/>
      <c r="D61" s="27"/>
    </row>
    <row r="62" spans="1:4" x14ac:dyDescent="0.25">
      <c r="A62" s="27"/>
      <c r="B62" s="27"/>
      <c r="C62" s="27"/>
      <c r="D62" s="27"/>
    </row>
    <row r="63" spans="1:4" x14ac:dyDescent="0.25">
      <c r="A63" s="27"/>
      <c r="B63" s="27"/>
      <c r="C63" s="27"/>
      <c r="D63" s="27"/>
    </row>
    <row r="64" spans="1:4" x14ac:dyDescent="0.25">
      <c r="A64" s="27"/>
      <c r="B64" s="27"/>
      <c r="C64" s="27"/>
      <c r="D64" s="27"/>
    </row>
    <row r="65" spans="1:4" x14ac:dyDescent="0.25">
      <c r="A65" s="27"/>
      <c r="B65" s="27"/>
      <c r="C65" s="27"/>
      <c r="D65" s="27"/>
    </row>
    <row r="66" spans="1:4" x14ac:dyDescent="0.25">
      <c r="A66" s="27"/>
      <c r="B66" s="27"/>
      <c r="C66" s="27"/>
      <c r="D66" s="27"/>
    </row>
    <row r="67" spans="1:4" x14ac:dyDescent="0.25">
      <c r="A67" s="27"/>
      <c r="B67" s="27"/>
      <c r="C67" s="27"/>
      <c r="D67" s="27"/>
    </row>
    <row r="68" spans="1:4" x14ac:dyDescent="0.25">
      <c r="A68" s="27"/>
      <c r="B68" s="27"/>
      <c r="C68" s="27"/>
      <c r="D68" s="27"/>
    </row>
    <row r="69" spans="1:4" x14ac:dyDescent="0.25">
      <c r="A69" s="27"/>
      <c r="B69" s="27"/>
      <c r="C69" s="27"/>
      <c r="D69" s="27"/>
    </row>
    <row r="70" spans="1:4" x14ac:dyDescent="0.25">
      <c r="A70" s="27"/>
      <c r="B70" s="27"/>
      <c r="C70" s="27"/>
      <c r="D70" s="27"/>
    </row>
    <row r="71" spans="1:4" x14ac:dyDescent="0.25">
      <c r="A71" s="27"/>
      <c r="B71" s="27"/>
      <c r="C71" s="27"/>
      <c r="D71" s="27"/>
    </row>
    <row r="72" spans="1:4" x14ac:dyDescent="0.25">
      <c r="A72" s="27"/>
      <c r="B72" s="27"/>
      <c r="C72" s="27"/>
      <c r="D72" s="27"/>
    </row>
    <row r="73" spans="1:4" x14ac:dyDescent="0.25">
      <c r="A73" s="27"/>
      <c r="B73" s="27"/>
      <c r="C73" s="27"/>
      <c r="D73" s="27"/>
    </row>
    <row r="74" spans="1:4" x14ac:dyDescent="0.25">
      <c r="A74" s="27"/>
      <c r="B74" s="27"/>
      <c r="C74" s="27"/>
      <c r="D74" s="27"/>
    </row>
    <row r="75" spans="1:4" x14ac:dyDescent="0.25">
      <c r="A75" s="27"/>
      <c r="B75" s="27"/>
      <c r="C75" s="27"/>
      <c r="D75" s="27"/>
    </row>
    <row r="76" spans="1:4" x14ac:dyDescent="0.25">
      <c r="A76" s="27"/>
      <c r="B76" s="27"/>
      <c r="C76" s="27"/>
      <c r="D76" s="27"/>
    </row>
    <row r="77" spans="1:4" x14ac:dyDescent="0.25">
      <c r="A77" s="27"/>
      <c r="B77" s="27"/>
      <c r="C77" s="27"/>
      <c r="D77" s="27"/>
    </row>
    <row r="78" spans="1:4" x14ac:dyDescent="0.25">
      <c r="A78" s="27"/>
      <c r="B78" s="27"/>
      <c r="C78" s="27"/>
      <c r="D78" s="27"/>
    </row>
    <row r="79" spans="1:4" x14ac:dyDescent="0.25">
      <c r="A79" s="27"/>
      <c r="B79" s="27"/>
      <c r="C79" s="27"/>
      <c r="D79" s="27"/>
    </row>
    <row r="80" spans="1:4" x14ac:dyDescent="0.25">
      <c r="A80" s="27"/>
      <c r="B80" s="27"/>
      <c r="C80" s="27"/>
      <c r="D80" s="27"/>
    </row>
    <row r="81" spans="1:4" x14ac:dyDescent="0.25">
      <c r="A81" s="27"/>
      <c r="B81" s="27"/>
      <c r="C81" s="27"/>
      <c r="D81" s="27"/>
    </row>
    <row r="82" spans="1:4" x14ac:dyDescent="0.25">
      <c r="A82" s="27"/>
      <c r="B82" s="27"/>
      <c r="C82" s="27"/>
      <c r="D82" s="27"/>
    </row>
    <row r="83" spans="1:4" x14ac:dyDescent="0.25">
      <c r="A83" s="27"/>
      <c r="B83" s="27"/>
      <c r="C83" s="27"/>
      <c r="D83" s="27"/>
    </row>
    <row r="84" spans="1:4" x14ac:dyDescent="0.25">
      <c r="A84" s="27"/>
      <c r="B84" s="27"/>
      <c r="C84" s="27"/>
      <c r="D84" s="27"/>
    </row>
    <row r="85" spans="1:4" x14ac:dyDescent="0.25">
      <c r="A85" s="27"/>
      <c r="B85" s="27"/>
      <c r="C85" s="27"/>
      <c r="D85" s="27"/>
    </row>
    <row r="86" spans="1:4" x14ac:dyDescent="0.25">
      <c r="A86" s="27"/>
      <c r="B86" s="27"/>
      <c r="C86" s="27"/>
      <c r="D86" s="27"/>
    </row>
    <row r="87" spans="1:4" x14ac:dyDescent="0.25">
      <c r="A87" s="27"/>
      <c r="B87" s="27"/>
      <c r="C87" s="27"/>
      <c r="D87" s="27"/>
    </row>
    <row r="88" spans="1:4" x14ac:dyDescent="0.25">
      <c r="A88" s="27"/>
      <c r="B88" s="27"/>
      <c r="C88" s="27"/>
      <c r="D88" s="27"/>
    </row>
    <row r="89" spans="1:4" x14ac:dyDescent="0.25">
      <c r="A89" s="27"/>
      <c r="B89" s="27"/>
      <c r="C89" s="27"/>
      <c r="D89" s="27"/>
    </row>
    <row r="90" spans="1:4" x14ac:dyDescent="0.25">
      <c r="A90" s="27"/>
      <c r="B90" s="27"/>
      <c r="C90" s="27"/>
      <c r="D90" s="27"/>
    </row>
    <row r="91" spans="1:4" x14ac:dyDescent="0.25">
      <c r="A91" s="27"/>
      <c r="B91" s="27"/>
      <c r="C91" s="27"/>
      <c r="D91" s="27"/>
    </row>
    <row r="92" spans="1:4" x14ac:dyDescent="0.25">
      <c r="A92" s="27"/>
      <c r="B92" s="27"/>
      <c r="C92" s="27"/>
      <c r="D92" s="27"/>
    </row>
    <row r="93" spans="1:4" x14ac:dyDescent="0.25">
      <c r="A93" s="27"/>
      <c r="B93" s="27"/>
      <c r="C93" s="27"/>
      <c r="D93" s="27"/>
    </row>
    <row r="94" spans="1:4" x14ac:dyDescent="0.25">
      <c r="A94" s="27"/>
      <c r="B94" s="27"/>
      <c r="C94" s="27"/>
      <c r="D94" s="27"/>
    </row>
    <row r="95" spans="1:4" x14ac:dyDescent="0.25">
      <c r="A95" s="27"/>
      <c r="B95" s="27"/>
      <c r="C95" s="27"/>
      <c r="D95" s="27"/>
    </row>
    <row r="96" spans="1:4" x14ac:dyDescent="0.25">
      <c r="A96" s="27"/>
      <c r="B96" s="27"/>
      <c r="C96" s="27"/>
      <c r="D96" s="27"/>
    </row>
    <row r="97" spans="1:4" x14ac:dyDescent="0.25">
      <c r="A97" s="27"/>
      <c r="B97" s="27"/>
      <c r="C97" s="27"/>
      <c r="D97" s="27"/>
    </row>
    <row r="98" spans="1:4" x14ac:dyDescent="0.25">
      <c r="A98" s="27"/>
      <c r="B98" s="27"/>
      <c r="C98" s="27"/>
      <c r="D98" s="27"/>
    </row>
    <row r="99" spans="1:4" x14ac:dyDescent="0.25">
      <c r="A99" s="27"/>
      <c r="B99" s="27"/>
      <c r="C99" s="27"/>
      <c r="D99" s="27"/>
    </row>
    <row r="100" spans="1:4" x14ac:dyDescent="0.25">
      <c r="A100" s="27"/>
      <c r="B100" s="27"/>
      <c r="C100" s="27"/>
      <c r="D100" s="27"/>
    </row>
    <row r="101" spans="1:4" x14ac:dyDescent="0.25">
      <c r="A101" s="27"/>
      <c r="B101" s="27"/>
      <c r="C101" s="27"/>
      <c r="D101" s="27"/>
    </row>
    <row r="102" spans="1:4" x14ac:dyDescent="0.25">
      <c r="A102" s="27"/>
      <c r="B102" s="27"/>
      <c r="C102" s="27"/>
      <c r="D102" s="27"/>
    </row>
    <row r="103" spans="1:4" x14ac:dyDescent="0.25">
      <c r="A103" s="27"/>
      <c r="B103" s="27"/>
      <c r="C103" s="27"/>
      <c r="D103" s="27"/>
    </row>
    <row r="104" spans="1:4" x14ac:dyDescent="0.25">
      <c r="A104" s="27"/>
      <c r="B104" s="27"/>
      <c r="C104" s="27"/>
      <c r="D104" s="27"/>
    </row>
    <row r="105" spans="1:4" x14ac:dyDescent="0.25">
      <c r="A105" s="27"/>
      <c r="B105" s="27"/>
      <c r="C105" s="27"/>
      <c r="D105" s="27"/>
    </row>
    <row r="106" spans="1:4" x14ac:dyDescent="0.25">
      <c r="A106" s="27"/>
      <c r="B106" s="27"/>
      <c r="C106" s="27"/>
      <c r="D106" s="27"/>
    </row>
    <row r="107" spans="1:4" x14ac:dyDescent="0.25">
      <c r="A107" s="27"/>
      <c r="B107" s="27"/>
      <c r="C107" s="27"/>
      <c r="D107" s="27"/>
    </row>
    <row r="108" spans="1:4" x14ac:dyDescent="0.25">
      <c r="A108" s="27"/>
      <c r="B108" s="27"/>
      <c r="C108" s="27"/>
      <c r="D108" s="27"/>
    </row>
    <row r="109" spans="1:4" x14ac:dyDescent="0.25">
      <c r="A109" s="27"/>
      <c r="B109" s="27"/>
      <c r="C109" s="27"/>
      <c r="D109" s="27"/>
    </row>
    <row r="110" spans="1:4" x14ac:dyDescent="0.25">
      <c r="A110" s="27"/>
      <c r="B110" s="27"/>
      <c r="C110" s="27"/>
      <c r="D110" s="27"/>
    </row>
    <row r="111" spans="1:4" x14ac:dyDescent="0.25">
      <c r="A111" s="27"/>
      <c r="B111" s="27"/>
      <c r="C111" s="27"/>
      <c r="D111" s="27"/>
    </row>
    <row r="112" spans="1:4" x14ac:dyDescent="0.25">
      <c r="A112" s="27"/>
      <c r="B112" s="27"/>
      <c r="C112" s="27"/>
      <c r="D112" s="27"/>
    </row>
    <row r="113" spans="1:4" x14ac:dyDescent="0.25">
      <c r="A113" s="27"/>
      <c r="B113" s="27"/>
      <c r="C113" s="27"/>
      <c r="D113" s="27"/>
    </row>
    <row r="114" spans="1:4" x14ac:dyDescent="0.25">
      <c r="A114" s="27"/>
      <c r="B114" s="27"/>
      <c r="C114" s="27"/>
      <c r="D114" s="27"/>
    </row>
    <row r="115" spans="1:4" x14ac:dyDescent="0.25">
      <c r="A115" s="27"/>
      <c r="B115" s="27"/>
      <c r="C115" s="27"/>
      <c r="D115" s="27"/>
    </row>
    <row r="116" spans="1:4" x14ac:dyDescent="0.25">
      <c r="A116" s="27"/>
      <c r="B116" s="27"/>
      <c r="C116" s="27"/>
      <c r="D116" s="27"/>
    </row>
    <row r="117" spans="1:4" x14ac:dyDescent="0.25">
      <c r="A117" s="27"/>
      <c r="B117" s="27"/>
      <c r="C117" s="27"/>
      <c r="D117" s="27"/>
    </row>
    <row r="118" spans="1:4" x14ac:dyDescent="0.25">
      <c r="A118" s="27"/>
      <c r="B118" s="27"/>
      <c r="C118" s="27"/>
      <c r="D118" s="27"/>
    </row>
    <row r="119" spans="1:4" x14ac:dyDescent="0.25">
      <c r="A119" s="27"/>
      <c r="B119" s="27"/>
      <c r="C119" s="27"/>
      <c r="D119" s="27"/>
    </row>
    <row r="120" spans="1:4" x14ac:dyDescent="0.25">
      <c r="A120" s="27"/>
      <c r="B120" s="27"/>
      <c r="C120" s="27"/>
      <c r="D120" s="27"/>
    </row>
    <row r="121" spans="1:4" x14ac:dyDescent="0.25">
      <c r="A121" s="27"/>
      <c r="B121" s="27"/>
      <c r="C121" s="27"/>
      <c r="D121" s="27"/>
    </row>
    <row r="122" spans="1:4" x14ac:dyDescent="0.25">
      <c r="A122" s="27"/>
      <c r="B122" s="27"/>
      <c r="C122" s="27"/>
      <c r="D122" s="27"/>
    </row>
    <row r="123" spans="1:4" x14ac:dyDescent="0.25">
      <c r="A123" s="27"/>
      <c r="B123" s="27"/>
      <c r="C123" s="27"/>
      <c r="D123" s="27"/>
    </row>
    <row r="124" spans="1:4" x14ac:dyDescent="0.25">
      <c r="A124" s="27"/>
      <c r="B124" s="27"/>
      <c r="C124" s="27"/>
      <c r="D124" s="27"/>
    </row>
    <row r="125" spans="1:4" x14ac:dyDescent="0.25">
      <c r="A125" s="27"/>
      <c r="B125" s="27"/>
      <c r="C125" s="27"/>
      <c r="D125" s="27"/>
    </row>
    <row r="126" spans="1:4" x14ac:dyDescent="0.25">
      <c r="A126" s="27"/>
      <c r="B126" s="27"/>
      <c r="C126" s="27"/>
      <c r="D126" s="27"/>
    </row>
    <row r="127" spans="1:4" x14ac:dyDescent="0.25">
      <c r="A127" s="27"/>
      <c r="B127" s="27"/>
      <c r="C127" s="27"/>
      <c r="D127" s="27"/>
    </row>
    <row r="128" spans="1:4" x14ac:dyDescent="0.25">
      <c r="A128" s="27"/>
      <c r="B128" s="27"/>
      <c r="C128" s="27"/>
      <c r="D128" s="27"/>
    </row>
    <row r="129" spans="1:4" x14ac:dyDescent="0.25">
      <c r="A129" s="27"/>
      <c r="B129" s="27"/>
      <c r="C129" s="27"/>
      <c r="D129" s="27"/>
    </row>
    <row r="130" spans="1:4" x14ac:dyDescent="0.25">
      <c r="A130" s="27"/>
      <c r="B130" s="27"/>
      <c r="C130" s="27"/>
      <c r="D130" s="27"/>
    </row>
    <row r="131" spans="1:4" x14ac:dyDescent="0.25">
      <c r="A131" s="27"/>
      <c r="B131" s="27"/>
      <c r="C131" s="27"/>
      <c r="D131" s="27"/>
    </row>
    <row r="132" spans="1:4" x14ac:dyDescent="0.25">
      <c r="A132" s="27"/>
      <c r="B132" s="27"/>
      <c r="C132" s="27"/>
      <c r="D132" s="27"/>
    </row>
    <row r="133" spans="1:4" x14ac:dyDescent="0.25">
      <c r="A133" s="27"/>
      <c r="B133" s="27"/>
      <c r="C133" s="27"/>
      <c r="D133" s="27"/>
    </row>
    <row r="134" spans="1:4" x14ac:dyDescent="0.25">
      <c r="A134" s="27"/>
      <c r="B134" s="27"/>
      <c r="C134" s="27"/>
      <c r="D134" s="27"/>
    </row>
    <row r="135" spans="1:4" x14ac:dyDescent="0.25">
      <c r="A135" s="27"/>
      <c r="B135" s="27"/>
      <c r="C135" s="27"/>
      <c r="D135" s="27"/>
    </row>
    <row r="136" spans="1:4" x14ac:dyDescent="0.25">
      <c r="A136" s="27"/>
      <c r="B136" s="27"/>
      <c r="C136" s="27"/>
      <c r="D136" s="27"/>
    </row>
    <row r="137" spans="1:4" x14ac:dyDescent="0.25">
      <c r="A137" s="27"/>
      <c r="B137" s="27"/>
      <c r="C137" s="27"/>
      <c r="D137" s="27"/>
    </row>
    <row r="138" spans="1:4" x14ac:dyDescent="0.25">
      <c r="A138" s="27"/>
      <c r="B138" s="27"/>
      <c r="C138" s="27"/>
      <c r="D138" s="27"/>
    </row>
    <row r="139" spans="1:4" x14ac:dyDescent="0.25">
      <c r="A139" s="27"/>
      <c r="B139" s="27"/>
      <c r="C139" s="27"/>
      <c r="D139" s="27"/>
    </row>
    <row r="140" spans="1:4" x14ac:dyDescent="0.25">
      <c r="A140" s="27"/>
      <c r="B140" s="27"/>
      <c r="C140" s="27"/>
      <c r="D140" s="27"/>
    </row>
    <row r="141" spans="1:4" x14ac:dyDescent="0.25">
      <c r="A141" s="27"/>
      <c r="B141" s="27"/>
      <c r="C141" s="27"/>
      <c r="D141" s="27"/>
    </row>
    <row r="142" spans="1:4" x14ac:dyDescent="0.25">
      <c r="A142" s="27"/>
      <c r="B142" s="27"/>
      <c r="C142" s="27"/>
      <c r="D142" s="27"/>
    </row>
    <row r="143" spans="1:4" x14ac:dyDescent="0.25">
      <c r="A143" s="27"/>
      <c r="B143" s="27"/>
      <c r="C143" s="27"/>
      <c r="D143" s="27"/>
    </row>
    <row r="144" spans="1:4" x14ac:dyDescent="0.25">
      <c r="A144" s="27"/>
      <c r="B144" s="27"/>
      <c r="C144" s="27"/>
      <c r="D144" s="27"/>
    </row>
    <row r="145" spans="1:4" x14ac:dyDescent="0.25">
      <c r="A145" s="27"/>
      <c r="B145" s="27"/>
      <c r="C145" s="27"/>
      <c r="D145" s="27"/>
    </row>
    <row r="146" spans="1:4" x14ac:dyDescent="0.25">
      <c r="A146" s="27"/>
      <c r="B146" s="27"/>
      <c r="C146" s="27"/>
      <c r="D146" s="27"/>
    </row>
    <row r="147" spans="1:4" x14ac:dyDescent="0.25">
      <c r="A147" s="27"/>
      <c r="B147" s="27"/>
      <c r="C147" s="27"/>
      <c r="D147" s="27"/>
    </row>
    <row r="148" spans="1:4" x14ac:dyDescent="0.25">
      <c r="A148" s="27"/>
      <c r="B148" s="27"/>
      <c r="C148" s="27"/>
      <c r="D148" s="27"/>
    </row>
    <row r="149" spans="1:4" x14ac:dyDescent="0.25">
      <c r="A149" s="27"/>
      <c r="B149" s="27"/>
      <c r="C149" s="27"/>
      <c r="D149" s="27"/>
    </row>
    <row r="150" spans="1:4" x14ac:dyDescent="0.25">
      <c r="A150" s="27"/>
      <c r="B150" s="27"/>
      <c r="C150" s="27"/>
      <c r="D150" s="27"/>
    </row>
    <row r="151" spans="1:4" x14ac:dyDescent="0.25">
      <c r="A151" s="27"/>
      <c r="B151" s="27"/>
      <c r="C151" s="27"/>
      <c r="D151" s="27"/>
    </row>
    <row r="152" spans="1:4" x14ac:dyDescent="0.25">
      <c r="A152" s="27"/>
      <c r="B152" s="27"/>
      <c r="C152" s="27"/>
      <c r="D152" s="27"/>
    </row>
    <row r="153" spans="1:4" x14ac:dyDescent="0.25">
      <c r="A153" s="27"/>
      <c r="B153" s="27"/>
      <c r="C153" s="27"/>
      <c r="D153" s="27"/>
    </row>
    <row r="154" spans="1:4" x14ac:dyDescent="0.25">
      <c r="A154" s="27"/>
      <c r="B154" s="27"/>
      <c r="C154" s="27"/>
      <c r="D154" s="27"/>
    </row>
    <row r="155" spans="1:4" x14ac:dyDescent="0.25">
      <c r="A155" s="27"/>
      <c r="B155" s="27"/>
      <c r="C155" s="27"/>
      <c r="D155" s="27"/>
    </row>
    <row r="156" spans="1:4" x14ac:dyDescent="0.25">
      <c r="A156" s="27"/>
      <c r="B156" s="27"/>
      <c r="C156" s="27"/>
      <c r="D156" s="27"/>
    </row>
    <row r="157" spans="1:4" x14ac:dyDescent="0.25">
      <c r="A157" s="27"/>
      <c r="B157" s="27"/>
      <c r="C157" s="27"/>
      <c r="D157" s="27"/>
    </row>
    <row r="158" spans="1:4" x14ac:dyDescent="0.25">
      <c r="A158" s="27"/>
      <c r="B158" s="27"/>
      <c r="C158" s="27"/>
      <c r="D158" s="27"/>
    </row>
    <row r="159" spans="1:4" x14ac:dyDescent="0.25">
      <c r="A159" s="27"/>
      <c r="B159" s="27"/>
      <c r="C159" s="27"/>
      <c r="D159" s="27"/>
    </row>
    <row r="160" spans="1:4" x14ac:dyDescent="0.25">
      <c r="A160" s="27"/>
      <c r="B160" s="27"/>
      <c r="C160" s="27"/>
      <c r="D160" s="27"/>
    </row>
    <row r="161" spans="1:4" x14ac:dyDescent="0.25">
      <c r="A161" s="27"/>
      <c r="B161" s="27"/>
      <c r="C161" s="27"/>
      <c r="D161" s="27"/>
    </row>
    <row r="162" spans="1:4" x14ac:dyDescent="0.25">
      <c r="A162" s="27"/>
      <c r="B162" s="27"/>
      <c r="C162" s="27"/>
      <c r="D162" s="27"/>
    </row>
    <row r="163" spans="1:4" x14ac:dyDescent="0.25">
      <c r="A163" s="27"/>
      <c r="B163" s="27"/>
      <c r="C163" s="27"/>
      <c r="D163" s="27"/>
    </row>
    <row r="164" spans="1:4" x14ac:dyDescent="0.25">
      <c r="A164" s="27"/>
      <c r="B164" s="27"/>
      <c r="C164" s="27"/>
      <c r="D164" s="27"/>
    </row>
    <row r="165" spans="1:4" x14ac:dyDescent="0.25">
      <c r="A165" s="27"/>
      <c r="B165" s="27"/>
      <c r="C165" s="27"/>
      <c r="D165" s="27"/>
    </row>
    <row r="166" spans="1:4" x14ac:dyDescent="0.25">
      <c r="A166" s="27"/>
      <c r="B166" s="27"/>
      <c r="C166" s="27"/>
      <c r="D166" s="27"/>
    </row>
    <row r="167" spans="1:4" x14ac:dyDescent="0.25">
      <c r="A167" s="27"/>
      <c r="B167" s="27"/>
      <c r="C167" s="27"/>
      <c r="D167" s="27"/>
    </row>
    <row r="168" spans="1:4" x14ac:dyDescent="0.25">
      <c r="A168" s="27"/>
      <c r="B168" s="27"/>
      <c r="C168" s="27"/>
      <c r="D168" s="27"/>
    </row>
    <row r="169" spans="1:4" x14ac:dyDescent="0.25">
      <c r="A169" s="27"/>
      <c r="B169" s="27"/>
      <c r="C169" s="27"/>
      <c r="D169" s="27"/>
    </row>
    <row r="170" spans="1:4" x14ac:dyDescent="0.25">
      <c r="A170" s="27"/>
      <c r="B170" s="27"/>
      <c r="C170" s="27"/>
      <c r="D170" s="27"/>
    </row>
    <row r="171" spans="1:4" x14ac:dyDescent="0.25">
      <c r="A171" s="27"/>
      <c r="B171" s="27"/>
      <c r="C171" s="27"/>
      <c r="D171" s="27"/>
    </row>
    <row r="172" spans="1:4" x14ac:dyDescent="0.25">
      <c r="A172" s="27"/>
      <c r="B172" s="27"/>
      <c r="C172" s="27"/>
      <c r="D172" s="27"/>
    </row>
    <row r="173" spans="1:4" x14ac:dyDescent="0.25">
      <c r="A173" s="27"/>
      <c r="B173" s="27"/>
      <c r="C173" s="27"/>
      <c r="D173" s="27"/>
    </row>
    <row r="174" spans="1:4" x14ac:dyDescent="0.25">
      <c r="A174" s="27"/>
      <c r="B174" s="27"/>
      <c r="C174" s="27"/>
      <c r="D174" s="27"/>
    </row>
    <row r="175" spans="1:4" x14ac:dyDescent="0.25">
      <c r="A175" s="27"/>
      <c r="B175" s="27"/>
      <c r="C175" s="27"/>
      <c r="D175" s="27"/>
    </row>
    <row r="176" spans="1:4" x14ac:dyDescent="0.25">
      <c r="A176" s="27"/>
      <c r="B176" s="27"/>
      <c r="C176" s="27"/>
      <c r="D176" s="27"/>
    </row>
    <row r="177" spans="1:4" x14ac:dyDescent="0.25">
      <c r="A177" s="27"/>
      <c r="B177" s="27"/>
      <c r="C177" s="27"/>
      <c r="D177" s="27"/>
    </row>
    <row r="178" spans="1:4" x14ac:dyDescent="0.25">
      <c r="A178" s="27"/>
      <c r="B178" s="27"/>
      <c r="C178" s="27"/>
      <c r="D178" s="27"/>
    </row>
    <row r="179" spans="1:4" x14ac:dyDescent="0.25">
      <c r="A179" s="27"/>
      <c r="B179" s="27"/>
      <c r="C179" s="27"/>
      <c r="D179" s="27"/>
    </row>
    <row r="180" spans="1:4" x14ac:dyDescent="0.25">
      <c r="A180" s="27"/>
      <c r="B180" s="27"/>
      <c r="C180" s="27"/>
      <c r="D180" s="27"/>
    </row>
    <row r="181" spans="1:4" x14ac:dyDescent="0.25">
      <c r="A181" s="27"/>
      <c r="B181" s="27"/>
      <c r="C181" s="27"/>
      <c r="D181" s="27"/>
    </row>
    <row r="182" spans="1:4" x14ac:dyDescent="0.25">
      <c r="A182" s="27"/>
      <c r="B182" s="27"/>
      <c r="C182" s="27"/>
      <c r="D182" s="27"/>
    </row>
    <row r="183" spans="1:4" x14ac:dyDescent="0.25">
      <c r="A183" s="27"/>
      <c r="B183" s="27"/>
      <c r="C183" s="27"/>
      <c r="D183" s="27"/>
    </row>
    <row r="184" spans="1:4" x14ac:dyDescent="0.25">
      <c r="A184" s="27"/>
      <c r="B184" s="27"/>
      <c r="C184" s="27"/>
      <c r="D184" s="27"/>
    </row>
    <row r="185" spans="1:4" x14ac:dyDescent="0.25">
      <c r="A185" s="27"/>
      <c r="B185" s="27"/>
      <c r="C185" s="27"/>
      <c r="D185" s="27"/>
    </row>
    <row r="186" spans="1:4" x14ac:dyDescent="0.25">
      <c r="A186" s="27"/>
      <c r="B186" s="27"/>
      <c r="C186" s="27"/>
      <c r="D186" s="27"/>
    </row>
    <row r="187" spans="1:4" x14ac:dyDescent="0.25">
      <c r="A187" s="27"/>
      <c r="B187" s="27"/>
      <c r="C187" s="27"/>
      <c r="D187" s="27"/>
    </row>
    <row r="188" spans="1:4" x14ac:dyDescent="0.25">
      <c r="A188" s="27"/>
      <c r="B188" s="27"/>
      <c r="C188" s="27"/>
      <c r="D188" s="27"/>
    </row>
    <row r="189" spans="1:4" x14ac:dyDescent="0.25">
      <c r="A189" s="27"/>
      <c r="B189" s="27"/>
      <c r="C189" s="27"/>
      <c r="D189" s="27"/>
    </row>
    <row r="190" spans="1:4" x14ac:dyDescent="0.25">
      <c r="A190" s="27"/>
      <c r="B190" s="27"/>
      <c r="C190" s="27"/>
      <c r="D190" s="27"/>
    </row>
    <row r="191" spans="1:4" x14ac:dyDescent="0.25">
      <c r="A191" s="27"/>
      <c r="B191" s="27"/>
      <c r="C191" s="27"/>
      <c r="D191" s="27"/>
    </row>
    <row r="192" spans="1:4" x14ac:dyDescent="0.25">
      <c r="A192" s="27"/>
      <c r="B192" s="27"/>
      <c r="C192" s="27"/>
      <c r="D192" s="27"/>
    </row>
    <row r="193" spans="1:4" x14ac:dyDescent="0.25">
      <c r="A193" s="27"/>
      <c r="B193" s="27"/>
      <c r="C193" s="27"/>
      <c r="D193" s="27"/>
    </row>
    <row r="194" spans="1:4" x14ac:dyDescent="0.25">
      <c r="A194" s="27"/>
      <c r="B194" s="27"/>
      <c r="C194" s="27"/>
      <c r="D194" s="27"/>
    </row>
    <row r="195" spans="1:4" x14ac:dyDescent="0.25">
      <c r="A195" s="27"/>
      <c r="B195" s="27"/>
      <c r="C195" s="27"/>
      <c r="D195" s="27"/>
    </row>
    <row r="196" spans="1:4" x14ac:dyDescent="0.25">
      <c r="A196" s="27"/>
      <c r="B196" s="27"/>
      <c r="C196" s="27"/>
      <c r="D196" s="27"/>
    </row>
    <row r="197" spans="1:4" x14ac:dyDescent="0.25">
      <c r="A197" s="27"/>
      <c r="B197" s="27"/>
      <c r="C197" s="27"/>
      <c r="D197" s="27"/>
    </row>
    <row r="198" spans="1:4" x14ac:dyDescent="0.25">
      <c r="A198" s="27"/>
      <c r="B198" s="27"/>
      <c r="C198" s="27"/>
      <c r="D198" s="27"/>
    </row>
    <row r="199" spans="1:4" x14ac:dyDescent="0.25">
      <c r="A199" s="27"/>
      <c r="B199" s="27"/>
      <c r="C199" s="27"/>
      <c r="D199" s="27"/>
    </row>
    <row r="200" spans="1:4" x14ac:dyDescent="0.25">
      <c r="A200" s="27"/>
      <c r="B200" s="27"/>
      <c r="C200" s="27"/>
      <c r="D200" s="27"/>
    </row>
  </sheetData>
  <dataValidations count="1">
    <dataValidation type="list" allowBlank="1" showInputMessage="1" showErrorMessage="1" sqref="B2:B29">
      <formula1>Resource_Names</formula1>
    </dataValidation>
  </dataValidations>
  <hyperlinks>
    <hyperlink ref="D30" r:id="rId1" display="mailto:nagul.s@hcl.com"/>
    <hyperlink ref="D31" r:id="rId2"/>
    <hyperlink ref="D3" r:id="rId3"/>
    <hyperlink ref="D32" r:id="rId4"/>
    <hyperlink ref="D33" r:id="rId5"/>
    <hyperlink ref="D34" r:id="rId6"/>
  </hyperlinks>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000"/>
  <sheetViews>
    <sheetView showGridLines="0" tabSelected="1" topLeftCell="A106" zoomScale="77" zoomScaleNormal="77" workbookViewId="0">
      <selection activeCell="D12" sqref="D12"/>
    </sheetView>
  </sheetViews>
  <sheetFormatPr defaultRowHeight="15" x14ac:dyDescent="0.25"/>
  <cols>
    <col min="1" max="1" width="5.140625" style="68" bestFit="1" customWidth="1" collapsed="1"/>
    <col min="2" max="2" width="24" style="69" bestFit="1" customWidth="1" collapsed="1"/>
    <col min="3" max="3" width="10.42578125" style="68" customWidth="1" collapsed="1"/>
    <col min="4" max="4" width="50" style="70" bestFit="1" customWidth="1" collapsed="1"/>
    <col min="5" max="5" width="19.7109375" style="69" bestFit="1" customWidth="1" collapsed="1"/>
    <col min="6" max="6" width="25.7109375" style="69" customWidth="1" collapsed="1"/>
    <col min="7" max="7" width="9.28515625" style="44" bestFit="1" customWidth="1" collapsed="1"/>
    <col min="8" max="8" width="8.5703125" style="73" customWidth="1" collapsed="1"/>
    <col min="9" max="9" width="10.140625" style="74" customWidth="1" collapsed="1"/>
    <col min="10" max="10" width="10.85546875" style="74" bestFit="1" customWidth="1" collapsed="1"/>
    <col min="11" max="11" width="8.28515625" style="44" bestFit="1" customWidth="1" collapsed="1"/>
    <col min="12" max="12" width="12.7109375" style="44" bestFit="1" customWidth="1" collapsed="1"/>
    <col min="13" max="13" width="5.5703125" style="44" bestFit="1" customWidth="1" collapsed="1"/>
    <col min="14" max="14" width="8.7109375" style="44" bestFit="1" customWidth="1" collapsed="1"/>
    <col min="15" max="15" width="8.85546875" style="44" bestFit="1" customWidth="1" collapsed="1"/>
    <col min="16" max="16" width="10.7109375" style="45" customWidth="1" collapsed="1"/>
    <col min="17" max="27" width="9.140625" style="40" collapsed="1"/>
    <col min="28" max="28" width="9.140625" style="41" collapsed="1"/>
    <col min="29" max="29" width="11.42578125" style="46" bestFit="1" customWidth="1" collapsed="1"/>
    <col min="30" max="30" width="29" style="43" bestFit="1" customWidth="1" collapsed="1"/>
    <col min="31" max="16384" width="9.140625" style="40" collapsed="1"/>
  </cols>
  <sheetData>
    <row r="1" spans="1:30" s="34" customFormat="1" ht="45" x14ac:dyDescent="0.25">
      <c r="A1" s="63" t="s">
        <v>1</v>
      </c>
      <c r="B1" s="19" t="s">
        <v>15</v>
      </c>
      <c r="C1" s="19" t="s">
        <v>42</v>
      </c>
      <c r="D1" s="19" t="s">
        <v>2</v>
      </c>
      <c r="E1" s="19" t="s">
        <v>3</v>
      </c>
      <c r="F1" s="19" t="s">
        <v>4</v>
      </c>
      <c r="G1" s="32" t="s">
        <v>131</v>
      </c>
      <c r="H1" s="19" t="s">
        <v>5</v>
      </c>
      <c r="I1" s="19" t="s">
        <v>7</v>
      </c>
      <c r="J1" s="19" t="s">
        <v>49</v>
      </c>
      <c r="K1" s="32" t="s">
        <v>6</v>
      </c>
      <c r="L1" s="32" t="s">
        <v>8</v>
      </c>
      <c r="M1" s="32" t="s">
        <v>9</v>
      </c>
      <c r="N1" s="32" t="s">
        <v>10</v>
      </c>
      <c r="O1" s="32" t="s">
        <v>11</v>
      </c>
      <c r="P1" s="33" t="s">
        <v>66</v>
      </c>
      <c r="AB1" s="35"/>
      <c r="AC1" s="33" t="s">
        <v>37</v>
      </c>
      <c r="AD1" s="36" t="s">
        <v>43</v>
      </c>
    </row>
    <row r="2" spans="1:30" x14ac:dyDescent="0.25">
      <c r="A2" s="64"/>
      <c r="B2" s="64"/>
      <c r="C2" s="65"/>
      <c r="D2" s="66"/>
      <c r="E2" s="64"/>
      <c r="F2" s="64"/>
      <c r="G2" s="37" t="str">
        <f>IF(E2="","",IF(OR(E2="Project Management",E2="Project Support",E2="Sprint Management",E2="Sprint Support"),"NA",ROUND((((VLOOKUP(AD2,[2]Formula!V:X,3,0)))-SUMIF(AD:AD,AD2,H:H)),2)))</f>
        <v/>
      </c>
      <c r="H2" s="71"/>
      <c r="I2" s="71"/>
      <c r="J2" s="71"/>
      <c r="K2" s="38" t="str">
        <f>IF(E2="","",IF(OR(E2="Project Management",E2="Project Support",E2="Sprint Management",E2="Sprint Support"),"NA",(((SUMIF(AD:AD,AD2,H:H)/VLOOKUP(AD2,[2]Formula!V:X,3,0))*VLOOKUP(AD2,[2]Formula!V:X,2,0))*H2)/SUMIF(AD:AD,AD2,H:H)))</f>
        <v/>
      </c>
      <c r="L2" s="38" t="str">
        <f t="shared" ref="L2:L65" si="0">IFERROR(IF(K2="NA",(H2/I2),(K2/I2)),"")</f>
        <v/>
      </c>
      <c r="M2" s="38" t="str">
        <f t="shared" ref="M2:M65" si="1">IFERROR(IF(K2="NA",1,(K2/H2)),"")</f>
        <v/>
      </c>
      <c r="N2" s="38" t="str">
        <f>IFERROR(((L2-M2)/M2)*100,"")</f>
        <v/>
      </c>
      <c r="O2" s="38" t="str">
        <f>IFERROR(L2/M2,"")</f>
        <v/>
      </c>
      <c r="P2" s="39" t="str">
        <f>IF(O2="","",1)</f>
        <v/>
      </c>
      <c r="Q2"/>
      <c r="R2"/>
      <c r="AC2" s="42" t="str">
        <f>IF(B2="","",VLOOKUP(B2,[2]Formula!B:C,2,0))</f>
        <v/>
      </c>
      <c r="AD2" s="43" t="str">
        <f t="shared" ref="AD2:AD65" si="2">IF(B2="","",CONCATENATE(B2,"_",E2))</f>
        <v/>
      </c>
    </row>
    <row r="3" spans="1:30" x14ac:dyDescent="0.25">
      <c r="A3" s="64"/>
      <c r="B3" s="64"/>
      <c r="C3" s="65"/>
      <c r="D3" s="66"/>
      <c r="E3" s="64"/>
      <c r="F3" s="64"/>
      <c r="G3" s="37" t="str">
        <f>IF(E3="","",IF(OR(E3="Project Management",E3="Project Support",E3="Sprint Management",E3="Sprint Support"),"NA",ROUND((((VLOOKUP(AD3,[2]Formula!V:X,3,0)))-SUMIF(AD:AD,AD3,H:H)),2)))</f>
        <v/>
      </c>
      <c r="H3" s="71"/>
      <c r="I3" s="71"/>
      <c r="J3" s="71"/>
      <c r="K3" s="38" t="str">
        <f>IF(E3="","",IF(OR(E3="Project Management",E3="Project Support",E3="Sprint Management",E3="Sprint Support"),"NA",(((SUMIF(AD:AD,AD3,H:H)/VLOOKUP(AD3,[2]Formula!V:X,3,0))*VLOOKUP(AD3,[2]Formula!V:X,2,0))*H3)/SUMIF(AD:AD,AD3,H:H)))</f>
        <v/>
      </c>
      <c r="L3" s="38" t="str">
        <f t="shared" si="0"/>
        <v/>
      </c>
      <c r="M3" s="38" t="str">
        <f t="shared" si="1"/>
        <v/>
      </c>
      <c r="N3" s="38" t="str">
        <f t="shared" ref="N3:N66" si="3">IFERROR(((L3-M3)/M3)*100,"")</f>
        <v/>
      </c>
      <c r="O3" s="38" t="str">
        <f t="shared" ref="O3:O66" si="4">IFERROR(L3/M3,"")</f>
        <v/>
      </c>
      <c r="P3" s="39" t="str">
        <f t="shared" ref="P3:P66" si="5">IF(O3="","",1)</f>
        <v/>
      </c>
      <c r="Q3"/>
      <c r="R3"/>
      <c r="AC3" s="42" t="str">
        <f>IF(B3="","",VLOOKUP(B3,[2]Formula!B:C,2,0))</f>
        <v/>
      </c>
      <c r="AD3" s="43" t="str">
        <f t="shared" si="2"/>
        <v/>
      </c>
    </row>
    <row r="4" spans="1:30" x14ac:dyDescent="0.25">
      <c r="A4" s="64"/>
      <c r="B4" s="64"/>
      <c r="C4" s="65"/>
      <c r="D4" s="66"/>
      <c r="E4" s="64"/>
      <c r="F4" s="64"/>
      <c r="G4" s="37" t="str">
        <f>IF(E4="","",IF(OR(E4="Project Management",E4="Project Support",E4="Sprint Management",E4="Sprint Support"),"NA",ROUND((((VLOOKUP(AD4,[2]Formula!V:X,3,0)))-SUMIF(AD:AD,AD4,H:H)),2)))</f>
        <v/>
      </c>
      <c r="H4" s="71"/>
      <c r="I4" s="71"/>
      <c r="J4" s="71"/>
      <c r="K4" s="38" t="str">
        <f>IF(E4="","",IF(OR(E4="Project Management",E4="Project Support",E4="Sprint Management",E4="Sprint Support"),"NA",(((SUMIF(AD:AD,AD4,H:H)/VLOOKUP(AD4,[2]Formula!V:X,3,0))*VLOOKUP(AD4,[2]Formula!V:X,2,0))*H4)/SUMIF(AD:AD,AD4,H:H)))</f>
        <v/>
      </c>
      <c r="L4" s="38" t="str">
        <f t="shared" si="0"/>
        <v/>
      </c>
      <c r="M4" s="38" t="str">
        <f t="shared" si="1"/>
        <v/>
      </c>
      <c r="N4" s="38" t="str">
        <f t="shared" si="3"/>
        <v/>
      </c>
      <c r="O4" s="38" t="str">
        <f t="shared" si="4"/>
        <v/>
      </c>
      <c r="P4" s="39" t="str">
        <f t="shared" si="5"/>
        <v/>
      </c>
      <c r="Q4"/>
      <c r="R4"/>
      <c r="AC4" s="42" t="str">
        <f>IF(B4="","",VLOOKUP(B4,[2]Formula!B:C,2,0))</f>
        <v/>
      </c>
      <c r="AD4" s="43" t="str">
        <f t="shared" si="2"/>
        <v/>
      </c>
    </row>
    <row r="5" spans="1:30" x14ac:dyDescent="0.25">
      <c r="A5" s="64"/>
      <c r="B5" s="64"/>
      <c r="C5" s="65"/>
      <c r="D5" s="66"/>
      <c r="E5" s="64"/>
      <c r="F5" s="64"/>
      <c r="G5" s="37" t="str">
        <f>IF(E5="","",IF(OR(E5="Project Management",E5="Project Support",E5="Sprint Management",E5="Sprint Support"),"NA",ROUND((((VLOOKUP(AD5,[2]Formula!V:X,3,0)))-SUMIF(AD:AD,AD5,H:H)),2)))</f>
        <v/>
      </c>
      <c r="H5" s="71"/>
      <c r="I5" s="71"/>
      <c r="J5" s="71"/>
      <c r="K5" s="38" t="str">
        <f>IF(E5="","",IF(OR(E5="Project Management",E5="Project Support",E5="Sprint Management",E5="Sprint Support"),"NA",(((SUMIF(AD:AD,AD5,H:H)/VLOOKUP(AD5,[2]Formula!V:X,3,0))*VLOOKUP(AD5,[2]Formula!V:X,2,0))*H5)/SUMIF(AD:AD,AD5,H:H)))</f>
        <v/>
      </c>
      <c r="L5" s="38" t="str">
        <f t="shared" si="0"/>
        <v/>
      </c>
      <c r="M5" s="38" t="str">
        <f t="shared" si="1"/>
        <v/>
      </c>
      <c r="N5" s="38" t="str">
        <f t="shared" si="3"/>
        <v/>
      </c>
      <c r="O5" s="38" t="str">
        <f t="shared" si="4"/>
        <v/>
      </c>
      <c r="P5" s="39" t="str">
        <f t="shared" si="5"/>
        <v/>
      </c>
      <c r="Q5"/>
      <c r="R5"/>
      <c r="AC5" s="42" t="str">
        <f>IF(B5="","",VLOOKUP(B5,[2]Formula!B:C,2,0))</f>
        <v/>
      </c>
      <c r="AD5" s="43" t="str">
        <f t="shared" si="2"/>
        <v/>
      </c>
    </row>
    <row r="6" spans="1:30" x14ac:dyDescent="0.25">
      <c r="A6" s="64"/>
      <c r="B6" s="64"/>
      <c r="C6" s="65"/>
      <c r="D6" s="66"/>
      <c r="E6" s="64"/>
      <c r="F6" s="64"/>
      <c r="G6" s="37" t="str">
        <f>IF(E6="","",IF(OR(E6="Project Management",E6="Project Support",E6="Sprint Management",E6="Sprint Support"),"NA",ROUND((((VLOOKUP(AD6,[2]Formula!V:X,3,0)))-SUMIF(AD:AD,AD6,H:H)),2)))</f>
        <v/>
      </c>
      <c r="H6" s="71"/>
      <c r="I6" s="71"/>
      <c r="J6" s="71"/>
      <c r="K6" s="38" t="str">
        <f>IF(E6="","",IF(OR(E6="Project Management",E6="Project Support",E6="Sprint Management",E6="Sprint Support"),"NA",(((SUMIF(AD:AD,AD6,H:H)/VLOOKUP(AD6,[2]Formula!V:X,3,0))*VLOOKUP(AD6,[2]Formula!V:X,2,0))*H6)/SUMIF(AD:AD,AD6,H:H)))</f>
        <v/>
      </c>
      <c r="L6" s="38" t="str">
        <f t="shared" si="0"/>
        <v/>
      </c>
      <c r="M6" s="38" t="str">
        <f t="shared" si="1"/>
        <v/>
      </c>
      <c r="N6" s="38" t="str">
        <f t="shared" si="3"/>
        <v/>
      </c>
      <c r="O6" s="38" t="str">
        <f t="shared" si="4"/>
        <v/>
      </c>
      <c r="P6" s="39" t="str">
        <f t="shared" si="5"/>
        <v/>
      </c>
      <c r="Q6"/>
      <c r="R6"/>
      <c r="AC6" s="42" t="str">
        <f>IF(B6="","",VLOOKUP(B6,[2]Formula!B:C,2,0))</f>
        <v/>
      </c>
      <c r="AD6" s="43" t="str">
        <f t="shared" si="2"/>
        <v/>
      </c>
    </row>
    <row r="7" spans="1:30" x14ac:dyDescent="0.25">
      <c r="A7" s="64"/>
      <c r="B7" s="64"/>
      <c r="C7" s="65"/>
      <c r="D7" s="67"/>
      <c r="E7" s="64"/>
      <c r="F7" s="64"/>
      <c r="G7" s="37" t="str">
        <f>IF(E7="","",IF(OR(E7="Project Management",E7="Project Support",E7="Sprint Management",E7="Sprint Support"),"NA",ROUND((((VLOOKUP(AD7,[2]Formula!V:X,3,0)))-SUMIF(AD:AD,AD7,H:H)),2)))</f>
        <v/>
      </c>
      <c r="H7" s="71"/>
      <c r="I7" s="71"/>
      <c r="J7" s="71"/>
      <c r="K7" s="38" t="str">
        <f>IF(E7="","",IF(OR(E7="Project Management",E7="Project Support",E7="Sprint Management",E7="Sprint Support"),"NA",(((SUMIF(AD:AD,AD7,H:H)/VLOOKUP(AD7,[2]Formula!V:X,3,0))*VLOOKUP(AD7,[2]Formula!V:X,2,0))*H7)/SUMIF(AD:AD,AD7,H:H)))</f>
        <v/>
      </c>
      <c r="L7" s="38" t="str">
        <f t="shared" si="0"/>
        <v/>
      </c>
      <c r="M7" s="38" t="str">
        <f t="shared" si="1"/>
        <v/>
      </c>
      <c r="N7" s="38" t="str">
        <f t="shared" si="3"/>
        <v/>
      </c>
      <c r="O7" s="38" t="str">
        <f t="shared" si="4"/>
        <v/>
      </c>
      <c r="P7" s="39" t="str">
        <f t="shared" si="5"/>
        <v/>
      </c>
      <c r="Q7"/>
      <c r="R7"/>
      <c r="AC7" s="42" t="str">
        <f>IF(B7="","",VLOOKUP(B7,[2]Formula!B:C,2,0))</f>
        <v/>
      </c>
      <c r="AD7" s="43" t="str">
        <f t="shared" si="2"/>
        <v/>
      </c>
    </row>
    <row r="8" spans="1:30" x14ac:dyDescent="0.25">
      <c r="A8" s="64"/>
      <c r="B8" s="64"/>
      <c r="C8" s="65"/>
      <c r="D8" s="67"/>
      <c r="E8" s="64"/>
      <c r="F8" s="64"/>
      <c r="G8" s="37" t="str">
        <f>IF(E8="","",IF(OR(E8="Project Management",E8="Project Support",E8="Sprint Management",E8="Sprint Support"),"NA",ROUND((((VLOOKUP(AD8,[2]Formula!V:X,3,0)))-SUMIF(AD:AD,AD8,H:H)),2)))</f>
        <v/>
      </c>
      <c r="H8" s="71"/>
      <c r="I8" s="71"/>
      <c r="J8" s="71"/>
      <c r="K8" s="38" t="str">
        <f>IF(E8="","",IF(OR(E8="Project Management",E8="Project Support",E8="Sprint Management",E8="Sprint Support"),"NA",(((SUMIF(AD:AD,AD8,H:H)/VLOOKUP(AD8,[2]Formula!V:X,3,0))*VLOOKUP(AD8,[2]Formula!V:X,2,0))*H8)/SUMIF(AD:AD,AD8,H:H)))</f>
        <v/>
      </c>
      <c r="L8" s="38" t="str">
        <f t="shared" si="0"/>
        <v/>
      </c>
      <c r="M8" s="38" t="str">
        <f t="shared" si="1"/>
        <v/>
      </c>
      <c r="N8" s="38" t="str">
        <f t="shared" si="3"/>
        <v/>
      </c>
      <c r="O8" s="38" t="str">
        <f t="shared" si="4"/>
        <v/>
      </c>
      <c r="P8" s="39" t="str">
        <f t="shared" si="5"/>
        <v/>
      </c>
      <c r="Q8"/>
      <c r="R8"/>
      <c r="AC8" s="42" t="str">
        <f>IF(B8="","",VLOOKUP(B8,[2]Formula!B:C,2,0))</f>
        <v/>
      </c>
      <c r="AD8" s="43" t="str">
        <f t="shared" si="2"/>
        <v/>
      </c>
    </row>
    <row r="9" spans="1:30" x14ac:dyDescent="0.25">
      <c r="A9" s="64"/>
      <c r="B9" s="64"/>
      <c r="C9" s="65"/>
      <c r="D9" s="67"/>
      <c r="E9" s="64"/>
      <c r="F9" s="64"/>
      <c r="G9" s="37" t="str">
        <f>IF(E9="","",IF(OR(E9="Project Management",E9="Project Support",E9="Sprint Management",E9="Sprint Support"),"NA",ROUND((((VLOOKUP(AD9,[2]Formula!V:X,3,0)))-SUMIF(AD:AD,AD9,H:H)),2)))</f>
        <v/>
      </c>
      <c r="H9" s="71"/>
      <c r="I9" s="71"/>
      <c r="J9" s="71"/>
      <c r="K9" s="38" t="str">
        <f>IF(E9="","",IF(OR(E9="Project Management",E9="Project Support",E9="Sprint Management",E9="Sprint Support"),"NA",(((SUMIF(AD:AD,AD9,H:H)/VLOOKUP(AD9,[2]Formula!V:X,3,0))*VLOOKUP(AD9,[2]Formula!V:X,2,0))*H9)/SUMIF(AD:AD,AD9,H:H)))</f>
        <v/>
      </c>
      <c r="L9" s="38" t="str">
        <f t="shared" si="0"/>
        <v/>
      </c>
      <c r="M9" s="38" t="str">
        <f t="shared" si="1"/>
        <v/>
      </c>
      <c r="N9" s="38" t="str">
        <f t="shared" si="3"/>
        <v/>
      </c>
      <c r="O9" s="38" t="str">
        <f t="shared" si="4"/>
        <v/>
      </c>
      <c r="P9" s="39" t="str">
        <f t="shared" si="5"/>
        <v/>
      </c>
      <c r="Q9"/>
      <c r="R9"/>
      <c r="AC9" s="42" t="str">
        <f>IF(B9="","",VLOOKUP(B9,[2]Formula!B:C,2,0))</f>
        <v/>
      </c>
      <c r="AD9" s="43" t="str">
        <f t="shared" si="2"/>
        <v/>
      </c>
    </row>
    <row r="10" spans="1:30" x14ac:dyDescent="0.25">
      <c r="A10" s="64"/>
      <c r="B10" s="64"/>
      <c r="C10" s="65"/>
      <c r="D10" s="67"/>
      <c r="E10" s="64"/>
      <c r="F10" s="64"/>
      <c r="G10" s="37" t="str">
        <f>IF(E10="","",IF(OR(E10="Project Management",E10="Project Support",E10="Sprint Management",E10="Sprint Support"),"NA",ROUND((((VLOOKUP(AD10,[2]Formula!V:X,3,0)))-SUMIF(AD:AD,AD10,H:H)),2)))</f>
        <v/>
      </c>
      <c r="H10" s="71"/>
      <c r="I10" s="71"/>
      <c r="J10" s="71"/>
      <c r="K10" s="38" t="str">
        <f>IF(E10="","",IF(OR(E10="Project Management",E10="Project Support",E10="Sprint Management",E10="Sprint Support"),"NA",(((SUMIF(AD:AD,AD10,H:H)/VLOOKUP(AD10,[2]Formula!V:X,3,0))*VLOOKUP(AD10,[2]Formula!V:X,2,0))*H10)/SUMIF(AD:AD,AD10,H:H)))</f>
        <v/>
      </c>
      <c r="L10" s="38" t="str">
        <f t="shared" si="0"/>
        <v/>
      </c>
      <c r="M10" s="38" t="str">
        <f t="shared" si="1"/>
        <v/>
      </c>
      <c r="N10" s="38" t="str">
        <f t="shared" si="3"/>
        <v/>
      </c>
      <c r="O10" s="38" t="str">
        <f t="shared" si="4"/>
        <v/>
      </c>
      <c r="P10" s="39" t="str">
        <f t="shared" si="5"/>
        <v/>
      </c>
      <c r="Q10"/>
      <c r="R10"/>
      <c r="AC10" s="42" t="str">
        <f>IF(B10="","",VLOOKUP(B10,[2]Formula!B:C,2,0))</f>
        <v/>
      </c>
      <c r="AD10" s="43" t="str">
        <f t="shared" si="2"/>
        <v/>
      </c>
    </row>
    <row r="11" spans="1:30" x14ac:dyDescent="0.25">
      <c r="A11" s="64"/>
      <c r="B11" s="64"/>
      <c r="C11" s="65"/>
      <c r="D11" s="67"/>
      <c r="E11" s="64"/>
      <c r="F11" s="64"/>
      <c r="G11" s="37" t="str">
        <f>IF(E11="","",IF(OR(E11="Project Management",E11="Project Support",E11="Sprint Management",E11="Sprint Support"),"NA",ROUND((((VLOOKUP(AD11,[2]Formula!V:X,3,0)))-SUMIF(AD:AD,AD11,H:H)),2)))</f>
        <v/>
      </c>
      <c r="H11" s="71"/>
      <c r="I11" s="71"/>
      <c r="J11" s="71"/>
      <c r="K11" s="38" t="str">
        <f>IF(E11="","",IF(OR(E11="Project Management",E11="Project Support",E11="Sprint Management",E11="Sprint Support"),"NA",(((SUMIF(AD:AD,AD11,H:H)/VLOOKUP(AD11,[2]Formula!V:X,3,0))*VLOOKUP(AD11,[2]Formula!V:X,2,0))*H11)/SUMIF(AD:AD,AD11,H:H)))</f>
        <v/>
      </c>
      <c r="L11" s="38" t="str">
        <f t="shared" si="0"/>
        <v/>
      </c>
      <c r="M11" s="38" t="str">
        <f t="shared" si="1"/>
        <v/>
      </c>
      <c r="N11" s="38" t="str">
        <f t="shared" si="3"/>
        <v/>
      </c>
      <c r="O11" s="38" t="str">
        <f t="shared" si="4"/>
        <v/>
      </c>
      <c r="P11" s="39" t="str">
        <f t="shared" si="5"/>
        <v/>
      </c>
      <c r="Q11"/>
      <c r="R11"/>
      <c r="AC11" s="42" t="str">
        <f>IF(B11="","",VLOOKUP(B11,[2]Formula!B:C,2,0))</f>
        <v/>
      </c>
      <c r="AD11" s="43" t="str">
        <f t="shared" si="2"/>
        <v/>
      </c>
    </row>
    <row r="12" spans="1:30" x14ac:dyDescent="0.25">
      <c r="A12" s="64"/>
      <c r="B12" s="64"/>
      <c r="C12" s="65"/>
      <c r="D12" s="66"/>
      <c r="E12" s="64"/>
      <c r="F12" s="64"/>
      <c r="G12" s="37" t="str">
        <f>IF(E12="","",IF(OR(E12="Project Management",E12="Project Support",E12="Sprint Management",E12="Sprint Support"),"NA",ROUND((((VLOOKUP(AD12,[2]Formula!V:X,3,0)))-SUMIF(AD:AD,AD12,H:H)),2)))</f>
        <v/>
      </c>
      <c r="H12" s="71"/>
      <c r="I12" s="71"/>
      <c r="J12" s="71"/>
      <c r="K12" s="38" t="str">
        <f>IF(E12="","",IF(OR(E12="Project Management",E12="Project Support",E12="Sprint Management",E12="Sprint Support"),"NA",(((SUMIF(AD:AD,AD12,H:H)/VLOOKUP(AD12,[2]Formula!V:X,3,0))*VLOOKUP(AD12,[2]Formula!V:X,2,0))*H12)/SUMIF(AD:AD,AD12,H:H)))</f>
        <v/>
      </c>
      <c r="L12" s="38" t="str">
        <f t="shared" si="0"/>
        <v/>
      </c>
      <c r="M12" s="38" t="str">
        <f t="shared" si="1"/>
        <v/>
      </c>
      <c r="N12" s="38" t="str">
        <f t="shared" si="3"/>
        <v/>
      </c>
      <c r="O12" s="38" t="str">
        <f t="shared" si="4"/>
        <v/>
      </c>
      <c r="P12" s="39" t="str">
        <f t="shared" si="5"/>
        <v/>
      </c>
      <c r="Q12"/>
      <c r="R12"/>
      <c r="AC12" s="42" t="str">
        <f>IF(B12="","",VLOOKUP(B12,[2]Formula!B:C,2,0))</f>
        <v/>
      </c>
      <c r="AD12" s="43" t="str">
        <f t="shared" si="2"/>
        <v/>
      </c>
    </row>
    <row r="13" spans="1:30" x14ac:dyDescent="0.25">
      <c r="A13" s="64"/>
      <c r="B13" s="64"/>
      <c r="C13" s="65"/>
      <c r="D13" s="67"/>
      <c r="E13" s="64"/>
      <c r="F13" s="64"/>
      <c r="G13" s="37" t="str">
        <f>IF(E13="","",IF(OR(E13="Project Management",E13="Project Support",E13="Sprint Management",E13="Sprint Support"),"NA",ROUND((((VLOOKUP(AD13,[2]Formula!V:X,3,0)))-SUMIF(AD:AD,AD13,H:H)),2)))</f>
        <v/>
      </c>
      <c r="H13" s="71"/>
      <c r="I13" s="71"/>
      <c r="J13" s="71"/>
      <c r="K13" s="38" t="str">
        <f>IF(E13="","",IF(OR(E13="Project Management",E13="Project Support",E13="Sprint Management",E13="Sprint Support"),"NA",(((SUMIF(AD:AD,AD13,H:H)/VLOOKUP(AD13,[2]Formula!V:X,3,0))*VLOOKUP(AD13,[2]Formula!V:X,2,0))*H13)/SUMIF(AD:AD,AD13,H:H)))</f>
        <v/>
      </c>
      <c r="L13" s="38" t="str">
        <f t="shared" si="0"/>
        <v/>
      </c>
      <c r="M13" s="38" t="str">
        <f t="shared" si="1"/>
        <v/>
      </c>
      <c r="N13" s="38" t="str">
        <f t="shared" si="3"/>
        <v/>
      </c>
      <c r="O13" s="38" t="str">
        <f t="shared" si="4"/>
        <v/>
      </c>
      <c r="P13" s="39" t="str">
        <f t="shared" si="5"/>
        <v/>
      </c>
      <c r="Q13"/>
      <c r="R13"/>
      <c r="AC13" s="42" t="str">
        <f>IF(B13="","",VLOOKUP(B13,[2]Formula!B:C,2,0))</f>
        <v/>
      </c>
      <c r="AD13" s="43" t="str">
        <f t="shared" si="2"/>
        <v/>
      </c>
    </row>
    <row r="14" spans="1:30" x14ac:dyDescent="0.25">
      <c r="A14" s="64"/>
      <c r="B14" s="64"/>
      <c r="C14" s="65"/>
      <c r="D14" s="67"/>
      <c r="E14" s="64"/>
      <c r="F14" s="64"/>
      <c r="G14" s="37" t="str">
        <f>IF(E14="","",IF(OR(E14="Project Management",E14="Project Support",E14="Sprint Management",E14="Sprint Support"),"NA",ROUND((((VLOOKUP(AD14,[2]Formula!V:X,3,0)))-SUMIF(AD:AD,AD14,H:H)),2)))</f>
        <v/>
      </c>
      <c r="H14" s="71"/>
      <c r="I14" s="71"/>
      <c r="J14" s="71"/>
      <c r="K14" s="38" t="str">
        <f>IF(E14="","",IF(OR(E14="Project Management",E14="Project Support",E14="Sprint Management",E14="Sprint Support"),"NA",(((SUMIF(AD:AD,AD14,H:H)/VLOOKUP(AD14,[2]Formula!V:X,3,0))*VLOOKUP(AD14,[2]Formula!V:X,2,0))*H14)/SUMIF(AD:AD,AD14,H:H)))</f>
        <v/>
      </c>
      <c r="L14" s="38" t="str">
        <f t="shared" si="0"/>
        <v/>
      </c>
      <c r="M14" s="38" t="str">
        <f t="shared" si="1"/>
        <v/>
      </c>
      <c r="N14" s="38" t="str">
        <f t="shared" si="3"/>
        <v/>
      </c>
      <c r="O14" s="38" t="str">
        <f t="shared" si="4"/>
        <v/>
      </c>
      <c r="P14" s="39" t="str">
        <f t="shared" si="5"/>
        <v/>
      </c>
      <c r="Q14"/>
      <c r="R14"/>
      <c r="AC14" s="42" t="str">
        <f>IF(B14="","",VLOOKUP(B14,[2]Formula!B:C,2,0))</f>
        <v/>
      </c>
      <c r="AD14" s="43" t="str">
        <f t="shared" si="2"/>
        <v/>
      </c>
    </row>
    <row r="15" spans="1:30" x14ac:dyDescent="0.25">
      <c r="A15" s="64"/>
      <c r="B15" s="64"/>
      <c r="C15" s="65"/>
      <c r="D15" s="67"/>
      <c r="E15" s="64"/>
      <c r="F15" s="64"/>
      <c r="G15" s="37" t="str">
        <f>IF(E15="","",IF(OR(E15="Project Management",E15="Project Support",E15="Sprint Management",E15="Sprint Support"),"NA",ROUND((((VLOOKUP(AD15,[2]Formula!V:X,3,0)))-SUMIF(AD:AD,AD15,H:H)),2)))</f>
        <v/>
      </c>
      <c r="H15" s="71"/>
      <c r="I15" s="71"/>
      <c r="J15" s="71"/>
      <c r="K15" s="38" t="str">
        <f>IF(E15="","",IF(OR(E15="Project Management",E15="Project Support",E15="Sprint Management",E15="Sprint Support"),"NA",(((SUMIF(AD:AD,AD15,H:H)/VLOOKUP(AD15,[2]Formula!V:X,3,0))*VLOOKUP(AD15,[2]Formula!V:X,2,0))*H15)/SUMIF(AD:AD,AD15,H:H)))</f>
        <v/>
      </c>
      <c r="L15" s="38" t="str">
        <f t="shared" si="0"/>
        <v/>
      </c>
      <c r="M15" s="38" t="str">
        <f t="shared" si="1"/>
        <v/>
      </c>
      <c r="N15" s="38" t="str">
        <f t="shared" si="3"/>
        <v/>
      </c>
      <c r="O15" s="38" t="str">
        <f t="shared" si="4"/>
        <v/>
      </c>
      <c r="P15" s="39" t="str">
        <f t="shared" si="5"/>
        <v/>
      </c>
      <c r="Q15"/>
      <c r="R15"/>
      <c r="AC15" s="42" t="str">
        <f>IF(B15="","",VLOOKUP(B15,[2]Formula!B:C,2,0))</f>
        <v/>
      </c>
      <c r="AD15" s="43" t="str">
        <f t="shared" si="2"/>
        <v/>
      </c>
    </row>
    <row r="16" spans="1:30" x14ac:dyDescent="0.25">
      <c r="A16" s="64"/>
      <c r="B16" s="64"/>
      <c r="C16" s="65"/>
      <c r="D16" s="66"/>
      <c r="E16" s="64"/>
      <c r="F16" s="64"/>
      <c r="G16" s="37" t="str">
        <f>IF(E16="","",IF(OR(E16="Project Management",E16="Project Support",E16="Sprint Management",E16="Sprint Support"),"NA",ROUND((((VLOOKUP(AD16,[2]Formula!V:X,3,0)))-SUMIF(AD:AD,AD16,H:H)),2)))</f>
        <v/>
      </c>
      <c r="H16" s="71"/>
      <c r="I16" s="71"/>
      <c r="J16" s="71"/>
      <c r="K16" s="38" t="str">
        <f>IF(E16="","",IF(OR(E16="Project Management",E16="Project Support",E16="Sprint Management",E16="Sprint Support"),"NA",(((SUMIF(AD:AD,AD16,H:H)/VLOOKUP(AD16,[2]Formula!V:X,3,0))*VLOOKUP(AD16,[2]Formula!V:X,2,0))*H16)/SUMIF(AD:AD,AD16,H:H)))</f>
        <v/>
      </c>
      <c r="L16" s="38" t="str">
        <f t="shared" si="0"/>
        <v/>
      </c>
      <c r="M16" s="38" t="str">
        <f t="shared" si="1"/>
        <v/>
      </c>
      <c r="N16" s="38" t="str">
        <f t="shared" si="3"/>
        <v/>
      </c>
      <c r="O16" s="38" t="str">
        <f t="shared" si="4"/>
        <v/>
      </c>
      <c r="P16" s="39" t="str">
        <f t="shared" si="5"/>
        <v/>
      </c>
      <c r="Q16"/>
      <c r="R16"/>
      <c r="AC16" s="42" t="str">
        <f>IF(B16="","",VLOOKUP(B16,[2]Formula!B:C,2,0))</f>
        <v/>
      </c>
      <c r="AD16" s="43" t="str">
        <f t="shared" si="2"/>
        <v/>
      </c>
    </row>
    <row r="17" spans="1:30" x14ac:dyDescent="0.25">
      <c r="A17" s="64"/>
      <c r="B17" s="64"/>
      <c r="C17" s="65"/>
      <c r="D17" s="66"/>
      <c r="E17" s="64"/>
      <c r="F17" s="64"/>
      <c r="G17" s="37" t="str">
        <f>IF(E17="","",IF(OR(E17="Project Management",E17="Project Support",E17="Sprint Management",E17="Sprint Support"),"NA",ROUND((((VLOOKUP(AD17,[2]Formula!V:X,3,0)))-SUMIF(AD:AD,AD17,H:H)),2)))</f>
        <v/>
      </c>
      <c r="H17" s="71"/>
      <c r="I17" s="71"/>
      <c r="J17" s="71"/>
      <c r="K17" s="38" t="str">
        <f>IF(E17="","",IF(OR(E17="Project Management",E17="Project Support",E17="Sprint Management",E17="Sprint Support"),"NA",(((SUMIF(AD:AD,AD17,H:H)/VLOOKUP(AD17,[2]Formula!V:X,3,0))*VLOOKUP(AD17,[2]Formula!V:X,2,0))*H17)/SUMIF(AD:AD,AD17,H:H)))</f>
        <v/>
      </c>
      <c r="L17" s="38" t="str">
        <f t="shared" si="0"/>
        <v/>
      </c>
      <c r="M17" s="38" t="str">
        <f t="shared" si="1"/>
        <v/>
      </c>
      <c r="N17" s="38" t="str">
        <f t="shared" si="3"/>
        <v/>
      </c>
      <c r="O17" s="38" t="str">
        <f t="shared" si="4"/>
        <v/>
      </c>
      <c r="P17" s="39" t="str">
        <f t="shared" si="5"/>
        <v/>
      </c>
      <c r="Q17"/>
      <c r="R17"/>
      <c r="AC17" s="42" t="str">
        <f>IF(B17="","",VLOOKUP(B17,[2]Formula!B:C,2,0))</f>
        <v/>
      </c>
      <c r="AD17" s="43" t="str">
        <f t="shared" si="2"/>
        <v/>
      </c>
    </row>
    <row r="18" spans="1:30" x14ac:dyDescent="0.25">
      <c r="A18" s="64"/>
      <c r="B18" s="64"/>
      <c r="C18" s="65"/>
      <c r="D18" s="67"/>
      <c r="E18" s="64"/>
      <c r="F18" s="64"/>
      <c r="G18" s="37" t="str">
        <f>IF(E18="","",IF(OR(E18="Project Management",E18="Project Support",E18="Sprint Management",E18="Sprint Support"),"NA",ROUND((((VLOOKUP(AD18,[2]Formula!V:X,3,0)))-SUMIF(AD:AD,AD18,H:H)),2)))</f>
        <v/>
      </c>
      <c r="H18" s="71"/>
      <c r="I18" s="71"/>
      <c r="J18" s="71"/>
      <c r="K18" s="38" t="str">
        <f>IF(E18="","",IF(OR(E18="Project Management",E18="Project Support",E18="Sprint Management",E18="Sprint Support"),"NA",(((SUMIF(AD:AD,AD18,H:H)/VLOOKUP(AD18,[2]Formula!V:X,3,0))*VLOOKUP(AD18,[2]Formula!V:X,2,0))*H18)/SUMIF(AD:AD,AD18,H:H)))</f>
        <v/>
      </c>
      <c r="L18" s="38" t="str">
        <f t="shared" si="0"/>
        <v/>
      </c>
      <c r="M18" s="38" t="str">
        <f t="shared" si="1"/>
        <v/>
      </c>
      <c r="N18" s="38" t="str">
        <f t="shared" si="3"/>
        <v/>
      </c>
      <c r="O18" s="38" t="str">
        <f t="shared" si="4"/>
        <v/>
      </c>
      <c r="P18" s="39" t="str">
        <f t="shared" si="5"/>
        <v/>
      </c>
      <c r="Q18"/>
      <c r="R18"/>
      <c r="AC18" s="42" t="str">
        <f>IF(B18="","",VLOOKUP(B18,[2]Formula!B:C,2,0))</f>
        <v/>
      </c>
      <c r="AD18" s="43" t="str">
        <f t="shared" si="2"/>
        <v/>
      </c>
    </row>
    <row r="19" spans="1:30" x14ac:dyDescent="0.25">
      <c r="A19" s="64"/>
      <c r="B19" s="64"/>
      <c r="C19" s="65"/>
      <c r="D19" s="66"/>
      <c r="E19" s="64"/>
      <c r="F19" s="64"/>
      <c r="G19" s="37" t="str">
        <f>IF(E19="","",IF(OR(E19="Project Management",E19="Project Support",E19="Sprint Management",E19="Sprint Support"),"NA",ROUND((((VLOOKUP(AD19,[2]Formula!V:X,3,0)))-SUMIF(AD:AD,AD19,H:H)),2)))</f>
        <v/>
      </c>
      <c r="H19" s="135"/>
      <c r="I19" s="135"/>
      <c r="J19" s="71"/>
      <c r="K19" s="38" t="str">
        <f>IF(E19="","",IF(OR(E19="Project Management",E19="Project Support",E19="Sprint Management",E19="Sprint Support"),"NA",(((SUMIF(AD:AD,AD19,H:H)/VLOOKUP(AD19,[2]Formula!V:X,3,0))*VLOOKUP(AD19,[2]Formula!V:X,2,0))*H19)/SUMIF(AD:AD,AD19,H:H)))</f>
        <v/>
      </c>
      <c r="L19" s="38" t="str">
        <f t="shared" si="0"/>
        <v/>
      </c>
      <c r="M19" s="38" t="str">
        <f t="shared" si="1"/>
        <v/>
      </c>
      <c r="N19" s="38" t="str">
        <f t="shared" si="3"/>
        <v/>
      </c>
      <c r="O19" s="38" t="str">
        <f t="shared" si="4"/>
        <v/>
      </c>
      <c r="P19" s="39" t="str">
        <f t="shared" si="5"/>
        <v/>
      </c>
      <c r="Q19"/>
      <c r="R19"/>
      <c r="AC19" s="42" t="str">
        <f>IF(B19="","",VLOOKUP(B19,[2]Formula!B:C,2,0))</f>
        <v/>
      </c>
      <c r="AD19" s="43" t="str">
        <f t="shared" si="2"/>
        <v/>
      </c>
    </row>
    <row r="20" spans="1:30" x14ac:dyDescent="0.25">
      <c r="A20" s="64"/>
      <c r="B20" s="64"/>
      <c r="C20" s="65"/>
      <c r="D20" s="66"/>
      <c r="E20" s="64"/>
      <c r="F20" s="64"/>
      <c r="G20" s="37" t="str">
        <f>IF(E20="","",IF(OR(E20="Project Management",E20="Project Support",E20="Sprint Management",E20="Sprint Support"),"NA",ROUND((((VLOOKUP(AD20,[2]Formula!V:X,3,0)))-SUMIF(AD:AD,AD20,H:H)),2)))</f>
        <v/>
      </c>
      <c r="H20" s="135"/>
      <c r="I20" s="135"/>
      <c r="J20" s="71"/>
      <c r="K20" s="38" t="str">
        <f>IF(E20="","",IF(OR(E20="Project Management",E20="Project Support",E20="Sprint Management",E20="Sprint Support"),"NA",(((SUMIF(AD:AD,AD20,H:H)/VLOOKUP(AD20,[2]Formula!V:X,3,0))*VLOOKUP(AD20,[2]Formula!V:X,2,0))*H20)/SUMIF(AD:AD,AD20,H:H)))</f>
        <v/>
      </c>
      <c r="L20" s="38" t="str">
        <f t="shared" si="0"/>
        <v/>
      </c>
      <c r="M20" s="38" t="str">
        <f t="shared" si="1"/>
        <v/>
      </c>
      <c r="N20" s="38" t="str">
        <f t="shared" si="3"/>
        <v/>
      </c>
      <c r="O20" s="38" t="str">
        <f t="shared" si="4"/>
        <v/>
      </c>
      <c r="P20" s="39" t="str">
        <f t="shared" si="5"/>
        <v/>
      </c>
      <c r="Q20"/>
      <c r="R20"/>
      <c r="AC20" s="42" t="str">
        <f>IF(B20="","",VLOOKUP(B20,[2]Formula!B:C,2,0))</f>
        <v/>
      </c>
      <c r="AD20" s="43" t="str">
        <f t="shared" si="2"/>
        <v/>
      </c>
    </row>
    <row r="21" spans="1:30" x14ac:dyDescent="0.25">
      <c r="A21" s="64"/>
      <c r="B21" s="64"/>
      <c r="C21" s="65"/>
      <c r="D21" s="67"/>
      <c r="E21" s="64"/>
      <c r="F21" s="64"/>
      <c r="G21" s="37" t="str">
        <f>IF(E21="","",IF(OR(E21="Project Management",E21="Project Support",E21="Sprint Management",E21="Sprint Support"),"NA",ROUND((((VLOOKUP(AD21,[2]Formula!V:X,3,0)))-SUMIF(AD:AD,AD21,H:H)),2)))</f>
        <v/>
      </c>
      <c r="H21" s="135"/>
      <c r="I21" s="135"/>
      <c r="J21" s="71"/>
      <c r="K21" s="38" t="str">
        <f>IF(E21="","",IF(OR(E21="Project Management",E21="Project Support",E21="Sprint Management",E21="Sprint Support"),"NA",(((SUMIF(AD:AD,AD21,H:H)/VLOOKUP(AD21,[2]Formula!V:X,3,0))*VLOOKUP(AD21,[2]Formula!V:X,2,0))*H21)/SUMIF(AD:AD,AD21,H:H)))</f>
        <v/>
      </c>
      <c r="L21" s="38" t="str">
        <f t="shared" si="0"/>
        <v/>
      </c>
      <c r="M21" s="38" t="str">
        <f t="shared" si="1"/>
        <v/>
      </c>
      <c r="N21" s="38" t="str">
        <f t="shared" si="3"/>
        <v/>
      </c>
      <c r="O21" s="38" t="str">
        <f t="shared" si="4"/>
        <v/>
      </c>
      <c r="P21" s="39" t="str">
        <f t="shared" si="5"/>
        <v/>
      </c>
      <c r="Q21"/>
      <c r="R21"/>
      <c r="AC21" s="42" t="str">
        <f>IF(B21="","",VLOOKUP(B21,[2]Formula!B:C,2,0))</f>
        <v/>
      </c>
      <c r="AD21" s="43" t="str">
        <f t="shared" si="2"/>
        <v/>
      </c>
    </row>
    <row r="22" spans="1:30" x14ac:dyDescent="0.25">
      <c r="A22" s="64"/>
      <c r="B22" s="64"/>
      <c r="C22" s="65"/>
      <c r="D22" s="67"/>
      <c r="E22" s="64"/>
      <c r="F22" s="64"/>
      <c r="G22" s="37" t="str">
        <f>IF(E22="","",IF(OR(E22="Project Management",E22="Project Support",E22="Sprint Management",E22="Sprint Support"),"NA",ROUND((((VLOOKUP(AD22,[2]Formula!V:X,3,0)))-SUMIF(AD:AD,AD22,H:H)),2)))</f>
        <v/>
      </c>
      <c r="H22" s="135"/>
      <c r="I22" s="135"/>
      <c r="J22" s="71"/>
      <c r="K22" s="38" t="str">
        <f>IF(E22="","",IF(OR(E22="Project Management",E22="Project Support",E22="Sprint Management",E22="Sprint Support"),"NA",(((SUMIF(AD:AD,AD22,H:H)/VLOOKUP(AD22,[2]Formula!V:X,3,0))*VLOOKUP(AD22,[2]Formula!V:X,2,0))*H22)/SUMIF(AD:AD,AD22,H:H)))</f>
        <v/>
      </c>
      <c r="L22" s="38" t="str">
        <f t="shared" si="0"/>
        <v/>
      </c>
      <c r="M22" s="38" t="str">
        <f t="shared" si="1"/>
        <v/>
      </c>
      <c r="N22" s="38" t="str">
        <f t="shared" si="3"/>
        <v/>
      </c>
      <c r="O22" s="38" t="str">
        <f t="shared" si="4"/>
        <v/>
      </c>
      <c r="P22" s="39" t="str">
        <f t="shared" si="5"/>
        <v/>
      </c>
      <c r="Q22"/>
      <c r="R22"/>
      <c r="AC22" s="42" t="str">
        <f>IF(B22="","",VLOOKUP(B22,[2]Formula!B:C,2,0))</f>
        <v/>
      </c>
      <c r="AD22" s="43" t="str">
        <f t="shared" si="2"/>
        <v/>
      </c>
    </row>
    <row r="23" spans="1:30" x14ac:dyDescent="0.25">
      <c r="A23" s="64"/>
      <c r="B23" s="64"/>
      <c r="C23" s="65"/>
      <c r="D23" s="67"/>
      <c r="E23" s="64"/>
      <c r="F23" s="64"/>
      <c r="G23" s="37" t="str">
        <f>IF(E23="","",IF(OR(E23="Project Management",E23="Project Support",E23="Sprint Management",E23="Sprint Support"),"NA",ROUND((((VLOOKUP(AD23,[2]Formula!V:X,3,0)))-SUMIF(AD:AD,AD23,H:H)),2)))</f>
        <v/>
      </c>
      <c r="H23" s="135"/>
      <c r="I23" s="135"/>
      <c r="J23" s="71"/>
      <c r="K23" s="38" t="str">
        <f>IF(E23="","",IF(OR(E23="Project Management",E23="Project Support",E23="Sprint Management",E23="Sprint Support"),"NA",(((SUMIF(AD:AD,AD23,H:H)/VLOOKUP(AD23,[2]Formula!V:X,3,0))*VLOOKUP(AD23,[2]Formula!V:X,2,0))*H23)/SUMIF(AD:AD,AD23,H:H)))</f>
        <v/>
      </c>
      <c r="L23" s="38" t="str">
        <f t="shared" si="0"/>
        <v/>
      </c>
      <c r="M23" s="38" t="str">
        <f t="shared" si="1"/>
        <v/>
      </c>
      <c r="N23" s="38" t="str">
        <f t="shared" si="3"/>
        <v/>
      </c>
      <c r="O23" s="38" t="str">
        <f t="shared" si="4"/>
        <v/>
      </c>
      <c r="P23" s="39" t="str">
        <f t="shared" si="5"/>
        <v/>
      </c>
      <c r="Q23"/>
      <c r="R23"/>
      <c r="AC23" s="42" t="str">
        <f>IF(B23="","",VLOOKUP(B23,[2]Formula!B:C,2,0))</f>
        <v/>
      </c>
      <c r="AD23" s="43" t="str">
        <f t="shared" si="2"/>
        <v/>
      </c>
    </row>
    <row r="24" spans="1:30" x14ac:dyDescent="0.25">
      <c r="A24" s="64"/>
      <c r="B24" s="64"/>
      <c r="C24" s="65"/>
      <c r="D24" s="67"/>
      <c r="E24" s="64"/>
      <c r="F24" s="64"/>
      <c r="G24" s="37" t="str">
        <f>IF(E24="","",IF(OR(E24="Project Management",E24="Project Support",E24="Sprint Management",E24="Sprint Support"),"NA",ROUND((((VLOOKUP(AD24,[2]Formula!V:X,3,0)))-SUMIF(AD:AD,AD24,H:H)),2)))</f>
        <v/>
      </c>
      <c r="H24" s="135"/>
      <c r="I24" s="135"/>
      <c r="J24" s="71"/>
      <c r="K24" s="38" t="str">
        <f>IF(E24="","",IF(OR(E24="Project Management",E24="Project Support",E24="Sprint Management",E24="Sprint Support"),"NA",(((SUMIF(AD:AD,AD24,H:H)/VLOOKUP(AD24,[2]Formula!V:X,3,0))*VLOOKUP(AD24,[2]Formula!V:X,2,0))*H24)/SUMIF(AD:AD,AD24,H:H)))</f>
        <v/>
      </c>
      <c r="L24" s="38" t="str">
        <f t="shared" si="0"/>
        <v/>
      </c>
      <c r="M24" s="38" t="str">
        <f t="shared" si="1"/>
        <v/>
      </c>
      <c r="N24" s="38" t="str">
        <f t="shared" si="3"/>
        <v/>
      </c>
      <c r="O24" s="38" t="str">
        <f t="shared" si="4"/>
        <v/>
      </c>
      <c r="P24" s="39" t="str">
        <f t="shared" si="5"/>
        <v/>
      </c>
      <c r="Q24"/>
      <c r="R24"/>
      <c r="AC24" s="42" t="str">
        <f>IF(B24="","",VLOOKUP(B24,[2]Formula!B:C,2,0))</f>
        <v/>
      </c>
      <c r="AD24" s="43" t="str">
        <f t="shared" si="2"/>
        <v/>
      </c>
    </row>
    <row r="25" spans="1:30" x14ac:dyDescent="0.25">
      <c r="A25" s="64"/>
      <c r="B25" s="64"/>
      <c r="C25" s="65"/>
      <c r="D25" s="67"/>
      <c r="E25" s="64"/>
      <c r="F25" s="64"/>
      <c r="G25" s="37" t="str">
        <f>IF(E25="","",IF(OR(E25="Project Management",E25="Project Support",E25="Sprint Management",E25="Sprint Support"),"NA",ROUND((((VLOOKUP(AD25,[2]Formula!V:X,3,0)))-SUMIF(AD:AD,AD25,H:H)),2)))</f>
        <v/>
      </c>
      <c r="H25" s="135"/>
      <c r="I25" s="135"/>
      <c r="J25" s="71"/>
      <c r="K25" s="38" t="str">
        <f>IF(E25="","",IF(OR(E25="Project Management",E25="Project Support",E25="Sprint Management",E25="Sprint Support"),"NA",(((SUMIF(AD:AD,AD25,H:H)/VLOOKUP(AD25,[2]Formula!V:X,3,0))*VLOOKUP(AD25,[2]Formula!V:X,2,0))*H25)/SUMIF(AD:AD,AD25,H:H)))</f>
        <v/>
      </c>
      <c r="L25" s="38" t="str">
        <f t="shared" si="0"/>
        <v/>
      </c>
      <c r="M25" s="38" t="str">
        <f t="shared" si="1"/>
        <v/>
      </c>
      <c r="N25" s="38" t="str">
        <f t="shared" si="3"/>
        <v/>
      </c>
      <c r="O25" s="38" t="str">
        <f t="shared" si="4"/>
        <v/>
      </c>
      <c r="P25" s="39" t="str">
        <f t="shared" si="5"/>
        <v/>
      </c>
      <c r="Q25"/>
      <c r="R25"/>
      <c r="AC25" s="42" t="str">
        <f>IF(B25="","",VLOOKUP(B25,[2]Formula!B:C,2,0))</f>
        <v/>
      </c>
      <c r="AD25" s="43" t="str">
        <f t="shared" si="2"/>
        <v/>
      </c>
    </row>
    <row r="26" spans="1:30" x14ac:dyDescent="0.25">
      <c r="A26" s="64"/>
      <c r="B26" s="64"/>
      <c r="C26" s="65"/>
      <c r="D26" s="66"/>
      <c r="E26" s="64"/>
      <c r="F26" s="64"/>
      <c r="G26" s="37" t="str">
        <f>IF(E26="","",IF(OR(E26="Project Management",E26="Project Support",E26="Sprint Management",E26="Sprint Support"),"NA",ROUND((((VLOOKUP(AD26,[2]Formula!V:X,3,0)))-SUMIF(AD:AD,AD26,H:H)),2)))</f>
        <v/>
      </c>
      <c r="H26" s="135"/>
      <c r="I26" s="135"/>
      <c r="J26" s="71"/>
      <c r="K26" s="38" t="str">
        <f>IF(E26="","",IF(OR(E26="Project Management",E26="Project Support",E26="Sprint Management",E26="Sprint Support"),"NA",(((SUMIF(AD:AD,AD26,H:H)/VLOOKUP(AD26,[2]Formula!V:X,3,0))*VLOOKUP(AD26,[2]Formula!V:X,2,0))*H26)/SUMIF(AD:AD,AD26,H:H)))</f>
        <v/>
      </c>
      <c r="L26" s="38" t="str">
        <f t="shared" si="0"/>
        <v/>
      </c>
      <c r="M26" s="38" t="str">
        <f t="shared" si="1"/>
        <v/>
      </c>
      <c r="N26" s="38" t="str">
        <f t="shared" si="3"/>
        <v/>
      </c>
      <c r="O26" s="38" t="str">
        <f t="shared" si="4"/>
        <v/>
      </c>
      <c r="P26" s="39" t="str">
        <f t="shared" si="5"/>
        <v/>
      </c>
      <c r="Q26"/>
      <c r="R26"/>
      <c r="AC26" s="42" t="str">
        <f>IF(B26="","",VLOOKUP(B26,[2]Formula!B:C,2,0))</f>
        <v/>
      </c>
      <c r="AD26" s="43" t="str">
        <f t="shared" si="2"/>
        <v/>
      </c>
    </row>
    <row r="27" spans="1:30" x14ac:dyDescent="0.25">
      <c r="A27" s="64"/>
      <c r="B27" s="64"/>
      <c r="C27" s="65"/>
      <c r="D27" s="66"/>
      <c r="E27" s="64"/>
      <c r="F27" s="64"/>
      <c r="G27" s="37" t="str">
        <f>IF(E27="","",IF(OR(E27="Project Management",E27="Project Support",E27="Sprint Management",E27="Sprint Support"),"NA",ROUND((((VLOOKUP(AD27,[2]Formula!V:X,3,0)))-SUMIF(AD:AD,AD27,H:H)),2)))</f>
        <v/>
      </c>
      <c r="H27" s="135"/>
      <c r="I27" s="135"/>
      <c r="J27" s="71"/>
      <c r="K27" s="38" t="str">
        <f>IF(E27="","",IF(OR(E27="Project Management",E27="Project Support",E27="Sprint Management",E27="Sprint Support"),"NA",(((SUMIF(AD:AD,AD27,H:H)/VLOOKUP(AD27,[2]Formula!V:X,3,0))*VLOOKUP(AD27,[2]Formula!V:X,2,0))*H27)/SUMIF(AD:AD,AD27,H:H)))</f>
        <v/>
      </c>
      <c r="L27" s="38" t="str">
        <f t="shared" si="0"/>
        <v/>
      </c>
      <c r="M27" s="38" t="str">
        <f t="shared" si="1"/>
        <v/>
      </c>
      <c r="N27" s="38" t="str">
        <f t="shared" si="3"/>
        <v/>
      </c>
      <c r="O27" s="38" t="str">
        <f t="shared" si="4"/>
        <v/>
      </c>
      <c r="P27" s="39" t="str">
        <f t="shared" si="5"/>
        <v/>
      </c>
      <c r="Q27"/>
      <c r="R27"/>
      <c r="AC27" s="42" t="str">
        <f>IF(B27="","",VLOOKUP(B27,[2]Formula!B:C,2,0))</f>
        <v/>
      </c>
      <c r="AD27" s="43" t="str">
        <f t="shared" si="2"/>
        <v/>
      </c>
    </row>
    <row r="28" spans="1:30" x14ac:dyDescent="0.25">
      <c r="A28" s="64"/>
      <c r="B28" s="64"/>
      <c r="C28" s="65"/>
      <c r="D28" s="66"/>
      <c r="E28" s="64"/>
      <c r="F28" s="64"/>
      <c r="G28" s="37" t="str">
        <f>IF(E28="","",IF(OR(E28="Project Management",E28="Project Support",E28="Sprint Management",E28="Sprint Support"),"NA",ROUND((((VLOOKUP(AD28,[2]Formula!V:X,3,0)))-SUMIF(AD:AD,AD28,H:H)),2)))</f>
        <v/>
      </c>
      <c r="H28" s="135"/>
      <c r="I28" s="135"/>
      <c r="J28" s="71"/>
      <c r="K28" s="38" t="str">
        <f>IF(E28="","",IF(OR(E28="Project Management",E28="Project Support",E28="Sprint Management",E28="Sprint Support"),"NA",(((SUMIF(AD:AD,AD28,H:H)/VLOOKUP(AD28,[2]Formula!V:X,3,0))*VLOOKUP(AD28,[2]Formula!V:X,2,0))*H28)/SUMIF(AD:AD,AD28,H:H)))</f>
        <v/>
      </c>
      <c r="L28" s="38" t="str">
        <f t="shared" si="0"/>
        <v/>
      </c>
      <c r="M28" s="38" t="str">
        <f t="shared" si="1"/>
        <v/>
      </c>
      <c r="N28" s="38" t="str">
        <f t="shared" si="3"/>
        <v/>
      </c>
      <c r="O28" s="38" t="str">
        <f t="shared" si="4"/>
        <v/>
      </c>
      <c r="P28" s="39" t="str">
        <f t="shared" si="5"/>
        <v/>
      </c>
      <c r="Q28"/>
      <c r="R28"/>
      <c r="AC28" s="42" t="str">
        <f>IF(B28="","",VLOOKUP(B28,[2]Formula!B:C,2,0))</f>
        <v/>
      </c>
      <c r="AD28" s="43" t="str">
        <f t="shared" si="2"/>
        <v/>
      </c>
    </row>
    <row r="29" spans="1:30" x14ac:dyDescent="0.25">
      <c r="A29" s="64"/>
      <c r="B29" s="64"/>
      <c r="C29" s="65"/>
      <c r="D29" s="66"/>
      <c r="E29" s="64"/>
      <c r="F29" s="64"/>
      <c r="G29" s="37" t="str">
        <f>IF(E29="","",IF(OR(E29="Project Management",E29="Project Support",E29="Sprint Management",E29="Sprint Support"),"NA",ROUND((((VLOOKUP(AD29,[2]Formula!V:X,3,0)))-SUMIF(AD:AD,AD29,H:H)),2)))</f>
        <v/>
      </c>
      <c r="H29" s="135"/>
      <c r="I29" s="135"/>
      <c r="J29" s="71"/>
      <c r="K29" s="38" t="str">
        <f>IF(E29="","",IF(OR(E29="Project Management",E29="Project Support",E29="Sprint Management",E29="Sprint Support"),"NA",(((SUMIF(AD:AD,AD29,H:H)/VLOOKUP(AD29,[2]Formula!V:X,3,0))*VLOOKUP(AD29,[2]Formula!V:X,2,0))*H29)/SUMIF(AD:AD,AD29,H:H)))</f>
        <v/>
      </c>
      <c r="L29" s="38" t="str">
        <f t="shared" si="0"/>
        <v/>
      </c>
      <c r="M29" s="38" t="str">
        <f t="shared" si="1"/>
        <v/>
      </c>
      <c r="N29" s="38" t="str">
        <f t="shared" si="3"/>
        <v/>
      </c>
      <c r="O29" s="38" t="str">
        <f t="shared" si="4"/>
        <v/>
      </c>
      <c r="P29" s="39" t="str">
        <f t="shared" si="5"/>
        <v/>
      </c>
      <c r="Q29"/>
      <c r="R29"/>
      <c r="AC29" s="42" t="str">
        <f>IF(B29="","",VLOOKUP(B29,[2]Formula!B:C,2,0))</f>
        <v/>
      </c>
      <c r="AD29" s="43" t="str">
        <f t="shared" si="2"/>
        <v/>
      </c>
    </row>
    <row r="30" spans="1:30" x14ac:dyDescent="0.25">
      <c r="A30" s="64"/>
      <c r="B30" s="64"/>
      <c r="C30" s="65"/>
      <c r="D30" s="67"/>
      <c r="E30" s="64"/>
      <c r="F30" s="64"/>
      <c r="G30" s="37" t="str">
        <f>IF(E30="","",IF(OR(E30="Project Management",E30="Project Support",E30="Sprint Management",E30="Sprint Support"),"NA",ROUND((((VLOOKUP(AD30,[2]Formula!V:X,3,0)))-SUMIF(AD:AD,AD30,H:H)),2)))</f>
        <v/>
      </c>
      <c r="H30" s="135"/>
      <c r="I30" s="135"/>
      <c r="J30" s="71"/>
      <c r="K30" s="38" t="str">
        <f>IF(E30="","",IF(OR(E30="Project Management",E30="Project Support",E30="Sprint Management",E30="Sprint Support"),"NA",(((SUMIF(AD:AD,AD30,H:H)/VLOOKUP(AD30,[2]Formula!V:X,3,0))*VLOOKUP(AD30,[2]Formula!V:X,2,0))*H30)/SUMIF(AD:AD,AD30,H:H)))</f>
        <v/>
      </c>
      <c r="L30" s="38" t="str">
        <f t="shared" si="0"/>
        <v/>
      </c>
      <c r="M30" s="38" t="str">
        <f t="shared" si="1"/>
        <v/>
      </c>
      <c r="N30" s="38" t="str">
        <f t="shared" si="3"/>
        <v/>
      </c>
      <c r="O30" s="38" t="str">
        <f t="shared" si="4"/>
        <v/>
      </c>
      <c r="P30" s="39" t="str">
        <f t="shared" si="5"/>
        <v/>
      </c>
      <c r="Q30"/>
      <c r="R30"/>
      <c r="AC30" s="42" t="str">
        <f>IF(B30="","",VLOOKUP(B30,[2]Formula!B:C,2,0))</f>
        <v/>
      </c>
      <c r="AD30" s="43" t="str">
        <f t="shared" si="2"/>
        <v/>
      </c>
    </row>
    <row r="31" spans="1:30" x14ac:dyDescent="0.25">
      <c r="A31" s="64"/>
      <c r="B31" s="64"/>
      <c r="C31" s="65"/>
      <c r="D31" s="67"/>
      <c r="E31" s="64"/>
      <c r="F31" s="64"/>
      <c r="G31" s="37" t="str">
        <f>IF(E31="","",IF(OR(E31="Project Management",E31="Project Support",E31="Sprint Management",E31="Sprint Support"),"NA",ROUND((((VLOOKUP(AD31,[2]Formula!V:X,3,0)))-SUMIF(AD:AD,AD31,H:H)),2)))</f>
        <v/>
      </c>
      <c r="H31" s="135"/>
      <c r="I31" s="135"/>
      <c r="J31" s="71"/>
      <c r="K31" s="38" t="str">
        <f>IF(E31="","",IF(OR(E31="Project Management",E31="Project Support",E31="Sprint Management",E31="Sprint Support"),"NA",(((SUMIF(AD:AD,AD31,H:H)/VLOOKUP(AD31,[2]Formula!V:X,3,0))*VLOOKUP(AD31,[2]Formula!V:X,2,0))*H31)/SUMIF(AD:AD,AD31,H:H)))</f>
        <v/>
      </c>
      <c r="L31" s="38" t="str">
        <f t="shared" si="0"/>
        <v/>
      </c>
      <c r="M31" s="38" t="str">
        <f t="shared" si="1"/>
        <v/>
      </c>
      <c r="N31" s="38" t="str">
        <f t="shared" si="3"/>
        <v/>
      </c>
      <c r="O31" s="38" t="str">
        <f t="shared" si="4"/>
        <v/>
      </c>
      <c r="P31" s="39" t="str">
        <f t="shared" si="5"/>
        <v/>
      </c>
      <c r="Q31"/>
      <c r="R31"/>
      <c r="AC31" s="42" t="str">
        <f>IF(B31="","",VLOOKUP(B31,[2]Formula!B:C,2,0))</f>
        <v/>
      </c>
      <c r="AD31" s="43" t="str">
        <f t="shared" si="2"/>
        <v/>
      </c>
    </row>
    <row r="32" spans="1:30" x14ac:dyDescent="0.25">
      <c r="A32" s="64"/>
      <c r="B32" s="64"/>
      <c r="C32" s="65"/>
      <c r="D32" s="66"/>
      <c r="E32" s="64"/>
      <c r="F32" s="64"/>
      <c r="G32" s="37" t="str">
        <f>IF(E32="","",IF(OR(E32="Project Management",E32="Project Support",E32="Sprint Management",E32="Sprint Support"),"NA",ROUND((((VLOOKUP(AD32,[2]Formula!V:X,3,0)))-SUMIF(AD:AD,AD32,H:H)),2)))</f>
        <v/>
      </c>
      <c r="H32" s="135"/>
      <c r="I32" s="135"/>
      <c r="J32" s="71"/>
      <c r="K32" s="38" t="str">
        <f>IF(E32="","",IF(OR(E32="Project Management",E32="Project Support",E32="Sprint Management",E32="Sprint Support"),"NA",(((SUMIF(AD:AD,AD32,H:H)/VLOOKUP(AD32,[2]Formula!V:X,3,0))*VLOOKUP(AD32,[2]Formula!V:X,2,0))*H32)/SUMIF(AD:AD,AD32,H:H)))</f>
        <v/>
      </c>
      <c r="L32" s="38" t="str">
        <f t="shared" si="0"/>
        <v/>
      </c>
      <c r="M32" s="38" t="str">
        <f t="shared" si="1"/>
        <v/>
      </c>
      <c r="N32" s="38" t="str">
        <f t="shared" si="3"/>
        <v/>
      </c>
      <c r="O32" s="38" t="str">
        <f t="shared" si="4"/>
        <v/>
      </c>
      <c r="P32" s="39" t="str">
        <f t="shared" si="5"/>
        <v/>
      </c>
      <c r="Q32"/>
      <c r="R32"/>
      <c r="AC32" s="42" t="str">
        <f>IF(B32="","",VLOOKUP(B32,[2]Formula!B:C,2,0))</f>
        <v/>
      </c>
      <c r="AD32" s="43" t="str">
        <f t="shared" si="2"/>
        <v/>
      </c>
    </row>
    <row r="33" spans="1:30" x14ac:dyDescent="0.25">
      <c r="A33" s="64"/>
      <c r="B33" s="64"/>
      <c r="C33" s="65"/>
      <c r="D33" s="67"/>
      <c r="E33" s="64"/>
      <c r="F33" s="64"/>
      <c r="G33" s="37" t="str">
        <f>IF(E33="","",IF(OR(E33="Project Management",E33="Project Support",E33="Sprint Management",E33="Sprint Support"),"NA",ROUND((((VLOOKUP(AD33,[2]Formula!V:X,3,0)))-SUMIF(AD:AD,AD33,H:H)),2)))</f>
        <v/>
      </c>
      <c r="H33" s="135"/>
      <c r="I33" s="135"/>
      <c r="J33" s="71"/>
      <c r="K33" s="38" t="str">
        <f>IF(E33="","",IF(OR(E33="Project Management",E33="Project Support",E33="Sprint Management",E33="Sprint Support"),"NA",(((SUMIF(AD:AD,AD33,H:H)/VLOOKUP(AD33,[2]Formula!V:X,3,0))*VLOOKUP(AD33,[2]Formula!V:X,2,0))*H33)/SUMIF(AD:AD,AD33,H:H)))</f>
        <v/>
      </c>
      <c r="L33" s="38" t="str">
        <f t="shared" si="0"/>
        <v/>
      </c>
      <c r="M33" s="38" t="str">
        <f t="shared" si="1"/>
        <v/>
      </c>
      <c r="N33" s="38" t="str">
        <f t="shared" si="3"/>
        <v/>
      </c>
      <c r="O33" s="38" t="str">
        <f t="shared" si="4"/>
        <v/>
      </c>
      <c r="P33" s="39" t="str">
        <f t="shared" si="5"/>
        <v/>
      </c>
      <c r="Q33"/>
      <c r="R33"/>
      <c r="AC33" s="42" t="str">
        <f>IF(B33="","",VLOOKUP(B33,[2]Formula!B:C,2,0))</f>
        <v/>
      </c>
      <c r="AD33" s="43" t="str">
        <f t="shared" si="2"/>
        <v/>
      </c>
    </row>
    <row r="34" spans="1:30" x14ac:dyDescent="0.25">
      <c r="A34" s="64"/>
      <c r="B34" s="64"/>
      <c r="C34" s="65"/>
      <c r="D34" s="67"/>
      <c r="E34" s="64"/>
      <c r="F34" s="64"/>
      <c r="G34" s="37" t="str">
        <f>IF(E34="","",IF(OR(E34="Project Management",E34="Project Support",E34="Sprint Management",E34="Sprint Support"),"NA",ROUND((((VLOOKUP(AD34,[2]Formula!V:X,3,0)))-SUMIF(AD:AD,AD34,H:H)),2)))</f>
        <v/>
      </c>
      <c r="H34" s="135"/>
      <c r="I34" s="135"/>
      <c r="J34" s="71"/>
      <c r="K34" s="38" t="str">
        <f>IF(E34="","",IF(OR(E34="Project Management",E34="Project Support",E34="Sprint Management",E34="Sprint Support"),"NA",(((SUMIF(AD:AD,AD34,H:H)/VLOOKUP(AD34,[2]Formula!V:X,3,0))*VLOOKUP(AD34,[2]Formula!V:X,2,0))*H34)/SUMIF(AD:AD,AD34,H:H)))</f>
        <v/>
      </c>
      <c r="L34" s="38" t="str">
        <f t="shared" si="0"/>
        <v/>
      </c>
      <c r="M34" s="38" t="str">
        <f t="shared" si="1"/>
        <v/>
      </c>
      <c r="N34" s="38" t="str">
        <f t="shared" si="3"/>
        <v/>
      </c>
      <c r="O34" s="38" t="str">
        <f t="shared" si="4"/>
        <v/>
      </c>
      <c r="P34" s="39" t="str">
        <f t="shared" si="5"/>
        <v/>
      </c>
      <c r="Q34"/>
      <c r="R34"/>
      <c r="AC34" s="42" t="str">
        <f>IF(B34="","",VLOOKUP(B34,[2]Formula!B:C,2,0))</f>
        <v/>
      </c>
      <c r="AD34" s="43" t="str">
        <f t="shared" si="2"/>
        <v/>
      </c>
    </row>
    <row r="35" spans="1:30" x14ac:dyDescent="0.25">
      <c r="A35" s="64"/>
      <c r="B35" s="64"/>
      <c r="C35" s="65"/>
      <c r="D35" s="66"/>
      <c r="E35" s="64"/>
      <c r="F35" s="64"/>
      <c r="G35" s="37" t="str">
        <f>IF(E35="","",IF(OR(E35="Project Management",E35="Project Support",E35="Sprint Management",E35="Sprint Support"),"NA",ROUND((((VLOOKUP(AD35,[2]Formula!V:X,3,0)))-SUMIF(AD:AD,AD35,H:H)),2)))</f>
        <v/>
      </c>
      <c r="H35" s="135"/>
      <c r="I35" s="135"/>
      <c r="J35" s="71"/>
      <c r="K35" s="38" t="str">
        <f>IF(E35="","",IF(OR(E35="Project Management",E35="Project Support",E35="Sprint Management",E35="Sprint Support"),"NA",(((SUMIF(AD:AD,AD35,H:H)/VLOOKUP(AD35,[2]Formula!V:X,3,0))*VLOOKUP(AD35,[2]Formula!V:X,2,0))*H35)/SUMIF(AD:AD,AD35,H:H)))</f>
        <v/>
      </c>
      <c r="L35" s="38" t="str">
        <f t="shared" si="0"/>
        <v/>
      </c>
      <c r="M35" s="38" t="str">
        <f t="shared" si="1"/>
        <v/>
      </c>
      <c r="N35" s="38" t="str">
        <f t="shared" si="3"/>
        <v/>
      </c>
      <c r="O35" s="38" t="str">
        <f t="shared" si="4"/>
        <v/>
      </c>
      <c r="P35" s="39" t="str">
        <f t="shared" si="5"/>
        <v/>
      </c>
      <c r="Q35"/>
      <c r="R35"/>
      <c r="AC35" s="42" t="str">
        <f>IF(B35="","",VLOOKUP(B35,[2]Formula!B:C,2,0))</f>
        <v/>
      </c>
      <c r="AD35" s="43" t="str">
        <f t="shared" si="2"/>
        <v/>
      </c>
    </row>
    <row r="36" spans="1:30" x14ac:dyDescent="0.25">
      <c r="A36" s="64"/>
      <c r="B36" s="64"/>
      <c r="C36" s="65"/>
      <c r="D36" s="66"/>
      <c r="E36" s="64"/>
      <c r="F36" s="64"/>
      <c r="G36" s="37" t="str">
        <f>IF(E36="","",IF(OR(E36="Project Management",E36="Project Support",E36="Sprint Management",E36="Sprint Support"),"NA",ROUND((((VLOOKUP(AD36,[2]Formula!V:X,3,0)))-SUMIF(AD:AD,AD36,H:H)),2)))</f>
        <v/>
      </c>
      <c r="H36" s="135"/>
      <c r="I36" s="135"/>
      <c r="J36" s="71"/>
      <c r="K36" s="38" t="str">
        <f>IF(E36="","",IF(OR(E36="Project Management",E36="Project Support",E36="Sprint Management",E36="Sprint Support"),"NA",(((SUMIF(AD:AD,AD36,H:H)/VLOOKUP(AD36,[2]Formula!V:X,3,0))*VLOOKUP(AD36,[2]Formula!V:X,2,0))*H36)/SUMIF(AD:AD,AD36,H:H)))</f>
        <v/>
      </c>
      <c r="L36" s="38" t="str">
        <f t="shared" si="0"/>
        <v/>
      </c>
      <c r="M36" s="38" t="str">
        <f t="shared" si="1"/>
        <v/>
      </c>
      <c r="N36" s="38" t="str">
        <f t="shared" si="3"/>
        <v/>
      </c>
      <c r="O36" s="38" t="str">
        <f t="shared" si="4"/>
        <v/>
      </c>
      <c r="P36" s="39" t="str">
        <f t="shared" si="5"/>
        <v/>
      </c>
      <c r="Q36"/>
      <c r="R36"/>
      <c r="AC36" s="42" t="str">
        <f>IF(B36="","",VLOOKUP(B36,[2]Formula!B:C,2,0))</f>
        <v/>
      </c>
      <c r="AD36" s="43" t="str">
        <f t="shared" si="2"/>
        <v/>
      </c>
    </row>
    <row r="37" spans="1:30" x14ac:dyDescent="0.25">
      <c r="A37" s="64"/>
      <c r="B37" s="64"/>
      <c r="C37" s="65"/>
      <c r="D37" s="66"/>
      <c r="E37" s="64"/>
      <c r="F37" s="64"/>
      <c r="G37" s="37" t="str">
        <f>IF(E37="","",IF(OR(E37="Project Management",E37="Project Support",E37="Sprint Management",E37="Sprint Support"),"NA",ROUND((((VLOOKUP(AD37,[2]Formula!V:X,3,0)))-SUMIF(AD:AD,AD37,H:H)),2)))</f>
        <v/>
      </c>
      <c r="H37" s="135"/>
      <c r="I37" s="135"/>
      <c r="J37" s="71"/>
      <c r="K37" s="38" t="str">
        <f>IF(E37="","",IF(OR(E37="Project Management",E37="Project Support",E37="Sprint Management",E37="Sprint Support"),"NA",(((SUMIF(AD:AD,AD37,H:H)/VLOOKUP(AD37,[2]Formula!V:X,3,0))*VLOOKUP(AD37,[2]Formula!V:X,2,0))*H37)/SUMIF(AD:AD,AD37,H:H)))</f>
        <v/>
      </c>
      <c r="L37" s="38" t="str">
        <f t="shared" si="0"/>
        <v/>
      </c>
      <c r="M37" s="38" t="str">
        <f t="shared" si="1"/>
        <v/>
      </c>
      <c r="N37" s="38" t="str">
        <f t="shared" si="3"/>
        <v/>
      </c>
      <c r="O37" s="38" t="str">
        <f t="shared" si="4"/>
        <v/>
      </c>
      <c r="P37" s="39" t="str">
        <f t="shared" si="5"/>
        <v/>
      </c>
      <c r="Q37"/>
      <c r="R37"/>
      <c r="AC37" s="42" t="str">
        <f>IF(B37="","",VLOOKUP(B37,[2]Formula!B:C,2,0))</f>
        <v/>
      </c>
      <c r="AD37" s="43" t="str">
        <f t="shared" si="2"/>
        <v/>
      </c>
    </row>
    <row r="38" spans="1:30" x14ac:dyDescent="0.25">
      <c r="A38" s="64"/>
      <c r="B38" s="64"/>
      <c r="C38" s="65"/>
      <c r="D38" s="67"/>
      <c r="E38" s="64"/>
      <c r="F38" s="64"/>
      <c r="G38" s="37" t="str">
        <f>IF(E38="","",IF(OR(E38="Project Management",E38="Project Support",E38="Sprint Management",E38="Sprint Support"),"NA",ROUND((((VLOOKUP(AD38,[2]Formula!V:X,3,0)))-SUMIF(AD:AD,AD38,H:H)),2)))</f>
        <v/>
      </c>
      <c r="H38" s="135"/>
      <c r="I38" s="135"/>
      <c r="J38" s="71"/>
      <c r="K38" s="38" t="str">
        <f>IF(E38="","",IF(OR(E38="Project Management",E38="Project Support",E38="Sprint Management",E38="Sprint Support"),"NA",(((SUMIF(AD:AD,AD38,H:H)/VLOOKUP(AD38,[2]Formula!V:X,3,0))*VLOOKUP(AD38,[2]Formula!V:X,2,0))*H38)/SUMIF(AD:AD,AD38,H:H)))</f>
        <v/>
      </c>
      <c r="L38" s="38" t="str">
        <f t="shared" si="0"/>
        <v/>
      </c>
      <c r="M38" s="38" t="str">
        <f t="shared" si="1"/>
        <v/>
      </c>
      <c r="N38" s="38" t="str">
        <f t="shared" si="3"/>
        <v/>
      </c>
      <c r="O38" s="38" t="str">
        <f t="shared" si="4"/>
        <v/>
      </c>
      <c r="P38" s="39" t="str">
        <f t="shared" si="5"/>
        <v/>
      </c>
      <c r="Q38"/>
      <c r="R38"/>
      <c r="AC38" s="42" t="str">
        <f>IF(B38="","",VLOOKUP(B38,[2]Formula!B:C,2,0))</f>
        <v/>
      </c>
      <c r="AD38" s="43" t="str">
        <f t="shared" si="2"/>
        <v/>
      </c>
    </row>
    <row r="39" spans="1:30" x14ac:dyDescent="0.25">
      <c r="A39" s="64"/>
      <c r="B39" s="64"/>
      <c r="C39" s="65"/>
      <c r="D39" s="66"/>
      <c r="E39" s="64"/>
      <c r="F39" s="64"/>
      <c r="G39" s="37" t="str">
        <f>IF(E39="","",IF(OR(E39="Project Management",E39="Project Support",E39="Sprint Management",E39="Sprint Support"),"NA",ROUND((((VLOOKUP(AD39,[2]Formula!V:X,3,0)))-SUMIF(AD:AD,AD39,H:H)),2)))</f>
        <v/>
      </c>
      <c r="H39" s="135"/>
      <c r="I39" s="135"/>
      <c r="J39" s="71"/>
      <c r="K39" s="38" t="str">
        <f>IF(E39="","",IF(OR(E39="Project Management",E39="Project Support",E39="Sprint Management",E39="Sprint Support"),"NA",(((SUMIF(AD:AD,AD39,H:H)/VLOOKUP(AD39,[2]Formula!V:X,3,0))*VLOOKUP(AD39,[2]Formula!V:X,2,0))*H39)/SUMIF(AD:AD,AD39,H:H)))</f>
        <v/>
      </c>
      <c r="L39" s="38" t="str">
        <f t="shared" si="0"/>
        <v/>
      </c>
      <c r="M39" s="38" t="str">
        <f t="shared" si="1"/>
        <v/>
      </c>
      <c r="N39" s="38" t="str">
        <f t="shared" si="3"/>
        <v/>
      </c>
      <c r="O39" s="38" t="str">
        <f t="shared" si="4"/>
        <v/>
      </c>
      <c r="P39" s="39" t="str">
        <f t="shared" si="5"/>
        <v/>
      </c>
      <c r="Q39"/>
      <c r="R39"/>
      <c r="AC39" s="42" t="str">
        <f>IF(B39="","",VLOOKUP(B39,[2]Formula!B:C,2,0))</f>
        <v/>
      </c>
      <c r="AD39" s="43" t="str">
        <f t="shared" si="2"/>
        <v/>
      </c>
    </row>
    <row r="40" spans="1:30" x14ac:dyDescent="0.25">
      <c r="A40" s="64"/>
      <c r="B40" s="64"/>
      <c r="C40" s="65"/>
      <c r="D40" s="67"/>
      <c r="E40" s="64"/>
      <c r="F40" s="64"/>
      <c r="G40" s="37" t="str">
        <f>IF(E40="","",IF(OR(E40="Project Management",E40="Project Support",E40="Sprint Management",E40="Sprint Support"),"NA",ROUND((((VLOOKUP(AD40,[2]Formula!V:X,3,0)))-SUMIF(AD:AD,AD40,H:H)),2)))</f>
        <v/>
      </c>
      <c r="H40" s="135"/>
      <c r="I40" s="135"/>
      <c r="J40" s="71"/>
      <c r="K40" s="38" t="str">
        <f>IF(E40="","",IF(OR(E40="Project Management",E40="Project Support",E40="Sprint Management",E40="Sprint Support"),"NA",(((SUMIF(AD:AD,AD40,H:H)/VLOOKUP(AD40,[2]Formula!V:X,3,0))*VLOOKUP(AD40,[2]Formula!V:X,2,0))*H40)/SUMIF(AD:AD,AD40,H:H)))</f>
        <v/>
      </c>
      <c r="L40" s="38" t="str">
        <f t="shared" si="0"/>
        <v/>
      </c>
      <c r="M40" s="38" t="str">
        <f t="shared" si="1"/>
        <v/>
      </c>
      <c r="N40" s="38" t="str">
        <f t="shared" si="3"/>
        <v/>
      </c>
      <c r="O40" s="38" t="str">
        <f t="shared" si="4"/>
        <v/>
      </c>
      <c r="P40" s="39" t="str">
        <f t="shared" si="5"/>
        <v/>
      </c>
      <c r="Q40"/>
      <c r="R40"/>
      <c r="AC40" s="42" t="str">
        <f>IF(B40="","",VLOOKUP(B40,[2]Formula!B:C,2,0))</f>
        <v/>
      </c>
      <c r="AD40" s="43" t="str">
        <f t="shared" si="2"/>
        <v/>
      </c>
    </row>
    <row r="41" spans="1:30" x14ac:dyDescent="0.25">
      <c r="A41" s="64"/>
      <c r="B41" s="64"/>
      <c r="C41" s="65"/>
      <c r="D41" s="66"/>
      <c r="E41" s="64"/>
      <c r="F41" s="64"/>
      <c r="G41" s="37" t="str">
        <f>IF(E41="","",IF(OR(E41="Project Management",E41="Project Support",E41="Sprint Management",E41="Sprint Support"),"NA",ROUND((((VLOOKUP(AD41,[2]Formula!V:X,3,0)))-SUMIF(AD:AD,AD41,H:H)),2)))</f>
        <v/>
      </c>
      <c r="H41" s="135"/>
      <c r="I41" s="135"/>
      <c r="J41" s="71"/>
      <c r="K41" s="38" t="str">
        <f>IF(E41="","",IF(OR(E41="Project Management",E41="Project Support",E41="Sprint Management",E41="Sprint Support"),"NA",(((SUMIF(AD:AD,AD41,H:H)/VLOOKUP(AD41,[2]Formula!V:X,3,0))*VLOOKUP(AD41,[2]Formula!V:X,2,0))*H41)/SUMIF(AD:AD,AD41,H:H)))</f>
        <v/>
      </c>
      <c r="L41" s="38" t="str">
        <f t="shared" si="0"/>
        <v/>
      </c>
      <c r="M41" s="38" t="str">
        <f t="shared" si="1"/>
        <v/>
      </c>
      <c r="N41" s="38" t="str">
        <f t="shared" si="3"/>
        <v/>
      </c>
      <c r="O41" s="38" t="str">
        <f t="shared" si="4"/>
        <v/>
      </c>
      <c r="P41" s="39" t="str">
        <f t="shared" si="5"/>
        <v/>
      </c>
      <c r="Q41"/>
      <c r="R41"/>
      <c r="AC41" s="42" t="str">
        <f>IF(B41="","",VLOOKUP(B41,[2]Formula!B:C,2,0))</f>
        <v/>
      </c>
      <c r="AD41" s="43" t="str">
        <f t="shared" si="2"/>
        <v/>
      </c>
    </row>
    <row r="42" spans="1:30" x14ac:dyDescent="0.25">
      <c r="A42" s="64"/>
      <c r="B42" s="64"/>
      <c r="C42" s="65"/>
      <c r="D42" s="67"/>
      <c r="E42" s="64"/>
      <c r="F42" s="64"/>
      <c r="G42" s="37" t="str">
        <f>IF(E42="","",IF(OR(E42="Project Management",E42="Project Support",E42="Sprint Management",E42="Sprint Support"),"NA",ROUND((((VLOOKUP(AD42,[2]Formula!V:X,3,0)))-SUMIF(AD:AD,AD42,H:H)),2)))</f>
        <v/>
      </c>
      <c r="H42" s="135"/>
      <c r="I42" s="135"/>
      <c r="J42" s="71"/>
      <c r="K42" s="38" t="str">
        <f>IF(E42="","",IF(OR(E42="Project Management",E42="Project Support",E42="Sprint Management",E42="Sprint Support"),"NA",(((SUMIF(AD:AD,AD42,H:H)/VLOOKUP(AD42,[2]Formula!V:X,3,0))*VLOOKUP(AD42,[2]Formula!V:X,2,0))*H42)/SUMIF(AD:AD,AD42,H:H)))</f>
        <v/>
      </c>
      <c r="L42" s="38" t="str">
        <f t="shared" si="0"/>
        <v/>
      </c>
      <c r="M42" s="38" t="str">
        <f t="shared" si="1"/>
        <v/>
      </c>
      <c r="N42" s="38" t="str">
        <f t="shared" si="3"/>
        <v/>
      </c>
      <c r="O42" s="38" t="str">
        <f t="shared" si="4"/>
        <v/>
      </c>
      <c r="P42" s="39" t="str">
        <f t="shared" si="5"/>
        <v/>
      </c>
      <c r="Q42"/>
      <c r="R42"/>
      <c r="AC42" s="42" t="str">
        <f>IF(B42="","",VLOOKUP(B42,[2]Formula!B:C,2,0))</f>
        <v/>
      </c>
      <c r="AD42" s="43" t="str">
        <f t="shared" si="2"/>
        <v/>
      </c>
    </row>
    <row r="43" spans="1:30" x14ac:dyDescent="0.25">
      <c r="A43" s="64"/>
      <c r="B43" s="64"/>
      <c r="C43" s="65"/>
      <c r="D43" s="67"/>
      <c r="E43" s="64"/>
      <c r="F43" s="64"/>
      <c r="G43" s="37" t="str">
        <f>IF(E43="","",IF(OR(E43="Project Management",E43="Project Support",E43="Sprint Management",E43="Sprint Support"),"NA",ROUND((((VLOOKUP(AD43,[2]Formula!V:X,3,0)))-SUMIF(AD:AD,AD43,H:H)),2)))</f>
        <v/>
      </c>
      <c r="H43" s="135"/>
      <c r="I43" s="135"/>
      <c r="J43" s="71"/>
      <c r="K43" s="38" t="str">
        <f>IF(E43="","",IF(OR(E43="Project Management",E43="Project Support",E43="Sprint Management",E43="Sprint Support"),"NA",(((SUMIF(AD:AD,AD43,H:H)/VLOOKUP(AD43,[2]Formula!V:X,3,0))*VLOOKUP(AD43,[2]Formula!V:X,2,0))*H43)/SUMIF(AD:AD,AD43,H:H)))</f>
        <v/>
      </c>
      <c r="L43" s="38" t="str">
        <f t="shared" si="0"/>
        <v/>
      </c>
      <c r="M43" s="38" t="str">
        <f t="shared" si="1"/>
        <v/>
      </c>
      <c r="N43" s="38" t="str">
        <f t="shared" si="3"/>
        <v/>
      </c>
      <c r="O43" s="38" t="str">
        <f t="shared" si="4"/>
        <v/>
      </c>
      <c r="P43" s="39" t="str">
        <f t="shared" si="5"/>
        <v/>
      </c>
      <c r="Q43"/>
      <c r="R43"/>
      <c r="AC43" s="42" t="str">
        <f>IF(B43="","",VLOOKUP(B43,[2]Formula!B:C,2,0))</f>
        <v/>
      </c>
      <c r="AD43" s="43" t="str">
        <f t="shared" si="2"/>
        <v/>
      </c>
    </row>
    <row r="44" spans="1:30" x14ac:dyDescent="0.25">
      <c r="A44" s="64"/>
      <c r="B44" s="64"/>
      <c r="C44" s="65"/>
      <c r="D44" s="67"/>
      <c r="E44" s="64"/>
      <c r="F44" s="64"/>
      <c r="G44" s="37" t="str">
        <f>IF(E44="","",IF(OR(E44="Project Management",E44="Project Support",E44="Sprint Management",E44="Sprint Support"),"NA",ROUND((((VLOOKUP(AD44,[2]Formula!V:X,3,0)))-SUMIF(AD:AD,AD44,H:H)),2)))</f>
        <v/>
      </c>
      <c r="H44" s="135"/>
      <c r="I44" s="135"/>
      <c r="J44" s="71"/>
      <c r="K44" s="38" t="str">
        <f>IF(E44="","",IF(OR(E44="Project Management",E44="Project Support",E44="Sprint Management",E44="Sprint Support"),"NA",(((SUMIF(AD:AD,AD44,H:H)/VLOOKUP(AD44,[2]Formula!V:X,3,0))*VLOOKUP(AD44,[2]Formula!V:X,2,0))*H44)/SUMIF(AD:AD,AD44,H:H)))</f>
        <v/>
      </c>
      <c r="L44" s="38" t="str">
        <f t="shared" si="0"/>
        <v/>
      </c>
      <c r="M44" s="38" t="str">
        <f t="shared" si="1"/>
        <v/>
      </c>
      <c r="N44" s="38" t="str">
        <f t="shared" si="3"/>
        <v/>
      </c>
      <c r="O44" s="38" t="str">
        <f t="shared" si="4"/>
        <v/>
      </c>
      <c r="P44" s="39" t="str">
        <f t="shared" si="5"/>
        <v/>
      </c>
      <c r="Q44"/>
      <c r="R44"/>
      <c r="AC44" s="42" t="str">
        <f>IF(B44="","",VLOOKUP(B44,[2]Formula!B:C,2,0))</f>
        <v/>
      </c>
      <c r="AD44" s="43" t="str">
        <f t="shared" si="2"/>
        <v/>
      </c>
    </row>
    <row r="45" spans="1:30" x14ac:dyDescent="0.25">
      <c r="A45" s="64"/>
      <c r="B45" s="64"/>
      <c r="C45" s="65"/>
      <c r="D45" s="67"/>
      <c r="E45" s="64"/>
      <c r="F45" s="64"/>
      <c r="G45" s="37" t="str">
        <f>IF(E45="","",IF(OR(E45="Project Management",E45="Project Support",E45="Sprint Management",E45="Sprint Support"),"NA",ROUND((((VLOOKUP(AD45,[2]Formula!V:X,3,0)))-SUMIF(AD:AD,AD45,H:H)),2)))</f>
        <v/>
      </c>
      <c r="H45" s="135"/>
      <c r="I45" s="135"/>
      <c r="J45" s="71"/>
      <c r="K45" s="38" t="str">
        <f>IF(E45="","",IF(OR(E45="Project Management",E45="Project Support",E45="Sprint Management",E45="Sprint Support"),"NA",(((SUMIF(AD:AD,AD45,H:H)/VLOOKUP(AD45,[2]Formula!V:X,3,0))*VLOOKUP(AD45,[2]Formula!V:X,2,0))*H45)/SUMIF(AD:AD,AD45,H:H)))</f>
        <v/>
      </c>
      <c r="L45" s="38" t="str">
        <f t="shared" si="0"/>
        <v/>
      </c>
      <c r="M45" s="38" t="str">
        <f t="shared" si="1"/>
        <v/>
      </c>
      <c r="N45" s="38" t="str">
        <f t="shared" si="3"/>
        <v/>
      </c>
      <c r="O45" s="38" t="str">
        <f t="shared" si="4"/>
        <v/>
      </c>
      <c r="P45" s="39" t="str">
        <f t="shared" si="5"/>
        <v/>
      </c>
      <c r="Q45"/>
      <c r="R45"/>
      <c r="AC45" s="42" t="str">
        <f>IF(B45="","",VLOOKUP(B45,[2]Formula!B:C,2,0))</f>
        <v/>
      </c>
      <c r="AD45" s="43" t="str">
        <f t="shared" si="2"/>
        <v/>
      </c>
    </row>
    <row r="46" spans="1:30" x14ac:dyDescent="0.25">
      <c r="A46" s="64"/>
      <c r="B46" s="64"/>
      <c r="C46" s="65"/>
      <c r="D46" s="67"/>
      <c r="E46" s="64"/>
      <c r="F46" s="64"/>
      <c r="G46" s="37" t="str">
        <f>IF(E46="","",IF(OR(E46="Project Management",E46="Project Support",E46="Sprint Management",E46="Sprint Support"),"NA",ROUND((((VLOOKUP(AD46,[2]Formula!V:X,3,0)))-SUMIF(AD:AD,AD46,H:H)),2)))</f>
        <v/>
      </c>
      <c r="H46" s="135"/>
      <c r="I46" s="135"/>
      <c r="J46" s="71"/>
      <c r="K46" s="38" t="str">
        <f>IF(E46="","",IF(OR(E46="Project Management",E46="Project Support",E46="Sprint Management",E46="Sprint Support"),"NA",(((SUMIF(AD:AD,AD46,H:H)/VLOOKUP(AD46,[2]Formula!V:X,3,0))*VLOOKUP(AD46,[2]Formula!V:X,2,0))*H46)/SUMIF(AD:AD,AD46,H:H)))</f>
        <v/>
      </c>
      <c r="L46" s="38" t="str">
        <f t="shared" si="0"/>
        <v/>
      </c>
      <c r="M46" s="38" t="str">
        <f t="shared" si="1"/>
        <v/>
      </c>
      <c r="N46" s="38" t="str">
        <f t="shared" si="3"/>
        <v/>
      </c>
      <c r="O46" s="38" t="str">
        <f t="shared" si="4"/>
        <v/>
      </c>
      <c r="P46" s="39" t="str">
        <f t="shared" si="5"/>
        <v/>
      </c>
      <c r="Q46"/>
      <c r="R46"/>
      <c r="AC46" s="42" t="str">
        <f>IF(B46="","",VLOOKUP(B46,[2]Formula!B:C,2,0))</f>
        <v/>
      </c>
      <c r="AD46" s="43" t="str">
        <f t="shared" si="2"/>
        <v/>
      </c>
    </row>
    <row r="47" spans="1:30" x14ac:dyDescent="0.25">
      <c r="A47" s="64"/>
      <c r="B47" s="64"/>
      <c r="C47" s="65"/>
      <c r="D47" s="67"/>
      <c r="E47" s="64"/>
      <c r="F47" s="64"/>
      <c r="G47" s="37" t="str">
        <f>IF(E47="","",IF(OR(E47="Project Management",E47="Project Support",E47="Sprint Management",E47="Sprint Support"),"NA",ROUND((((VLOOKUP(AD47,[2]Formula!V:X,3,0)))-SUMIF(AD:AD,AD47,H:H)),2)))</f>
        <v/>
      </c>
      <c r="H47" s="135"/>
      <c r="I47" s="135"/>
      <c r="J47" s="71"/>
      <c r="K47" s="38" t="str">
        <f>IF(E47="","",IF(OR(E47="Project Management",E47="Project Support",E47="Sprint Management",E47="Sprint Support"),"NA",(((SUMIF(AD:AD,AD47,H:H)/VLOOKUP(AD47,[2]Formula!V:X,3,0))*VLOOKUP(AD47,[2]Formula!V:X,2,0))*H47)/SUMIF(AD:AD,AD47,H:H)))</f>
        <v/>
      </c>
      <c r="L47" s="38" t="str">
        <f t="shared" si="0"/>
        <v/>
      </c>
      <c r="M47" s="38" t="str">
        <f t="shared" si="1"/>
        <v/>
      </c>
      <c r="N47" s="38" t="str">
        <f t="shared" si="3"/>
        <v/>
      </c>
      <c r="O47" s="38" t="str">
        <f t="shared" si="4"/>
        <v/>
      </c>
      <c r="P47" s="39" t="str">
        <f t="shared" si="5"/>
        <v/>
      </c>
      <c r="Q47"/>
      <c r="R47"/>
      <c r="AC47" s="42" t="str">
        <f>IF(B47="","",VLOOKUP(B47,[2]Formula!B:C,2,0))</f>
        <v/>
      </c>
      <c r="AD47" s="43" t="str">
        <f t="shared" si="2"/>
        <v/>
      </c>
    </row>
    <row r="48" spans="1:30" x14ac:dyDescent="0.25">
      <c r="A48" s="64"/>
      <c r="B48" s="64"/>
      <c r="C48" s="65"/>
      <c r="D48" s="67"/>
      <c r="E48" s="64"/>
      <c r="F48" s="64"/>
      <c r="G48" s="37" t="str">
        <f>IF(E48="","",IF(OR(E48="Project Management",E48="Project Support",E48="Sprint Management",E48="Sprint Support"),"NA",ROUND((((VLOOKUP(AD48,[2]Formula!V:X,3,0)))-SUMIF(AD:AD,AD48,H:H)),2)))</f>
        <v/>
      </c>
      <c r="H48" s="135"/>
      <c r="I48" s="135"/>
      <c r="J48" s="71"/>
      <c r="K48" s="38" t="str">
        <f>IF(E48="","",IF(OR(E48="Project Management",E48="Project Support",E48="Sprint Management",E48="Sprint Support"),"NA",(((SUMIF(AD:AD,AD48,H:H)/VLOOKUP(AD48,[2]Formula!V:X,3,0))*VLOOKUP(AD48,[2]Formula!V:X,2,0))*H48)/SUMIF(AD:AD,AD48,H:H)))</f>
        <v/>
      </c>
      <c r="L48" s="38" t="str">
        <f t="shared" si="0"/>
        <v/>
      </c>
      <c r="M48" s="38" t="str">
        <f t="shared" si="1"/>
        <v/>
      </c>
      <c r="N48" s="38" t="str">
        <f t="shared" si="3"/>
        <v/>
      </c>
      <c r="O48" s="38" t="str">
        <f t="shared" si="4"/>
        <v/>
      </c>
      <c r="P48" s="39" t="str">
        <f t="shared" si="5"/>
        <v/>
      </c>
      <c r="Q48"/>
      <c r="R48"/>
      <c r="AC48" s="42" t="str">
        <f>IF(B48="","",VLOOKUP(B48,[2]Formula!B:C,2,0))</f>
        <v/>
      </c>
      <c r="AD48" s="43" t="str">
        <f t="shared" si="2"/>
        <v/>
      </c>
    </row>
    <row r="49" spans="1:30" x14ac:dyDescent="0.25">
      <c r="A49" s="64"/>
      <c r="B49" s="64"/>
      <c r="C49" s="65"/>
      <c r="D49" s="67"/>
      <c r="E49" s="64"/>
      <c r="F49" s="64"/>
      <c r="G49" s="37" t="str">
        <f>IF(E49="","",IF(OR(E49="Project Management",E49="Project Support",E49="Sprint Management",E49="Sprint Support"),"NA",ROUND((((VLOOKUP(AD49,[2]Formula!V:X,3,0)))-SUMIF(AD:AD,AD49,H:H)),2)))</f>
        <v/>
      </c>
      <c r="H49" s="135"/>
      <c r="I49" s="135"/>
      <c r="J49" s="71"/>
      <c r="K49" s="38" t="str">
        <f>IF(E49="","",IF(OR(E49="Project Management",E49="Project Support",E49="Sprint Management",E49="Sprint Support"),"NA",(((SUMIF(AD:AD,AD49,H:H)/VLOOKUP(AD49,[2]Formula!V:X,3,0))*VLOOKUP(AD49,[2]Formula!V:X,2,0))*H49)/SUMIF(AD:AD,AD49,H:H)))</f>
        <v/>
      </c>
      <c r="L49" s="38" t="str">
        <f t="shared" si="0"/>
        <v/>
      </c>
      <c r="M49" s="38" t="str">
        <f t="shared" si="1"/>
        <v/>
      </c>
      <c r="N49" s="38" t="str">
        <f t="shared" si="3"/>
        <v/>
      </c>
      <c r="O49" s="38" t="str">
        <f t="shared" si="4"/>
        <v/>
      </c>
      <c r="P49" s="39" t="str">
        <f t="shared" si="5"/>
        <v/>
      </c>
      <c r="Q49"/>
      <c r="R49"/>
      <c r="AC49" s="42" t="str">
        <f>IF(B49="","",VLOOKUP(B49,[2]Formula!B:C,2,0))</f>
        <v/>
      </c>
      <c r="AD49" s="43" t="str">
        <f t="shared" si="2"/>
        <v/>
      </c>
    </row>
    <row r="50" spans="1:30" x14ac:dyDescent="0.25">
      <c r="A50" s="64"/>
      <c r="B50" s="64"/>
      <c r="C50" s="65"/>
      <c r="D50" s="67"/>
      <c r="E50" s="64"/>
      <c r="F50" s="64"/>
      <c r="G50" s="37" t="str">
        <f>IF(E50="","",IF(OR(E50="Project Management",E50="Project Support",E50="Sprint Management",E50="Sprint Support"),"NA",ROUND((((VLOOKUP(AD50,[2]Formula!V:X,3,0)))-SUMIF(AD:AD,AD50,H:H)),2)))</f>
        <v/>
      </c>
      <c r="H50" s="135"/>
      <c r="I50" s="135"/>
      <c r="J50" s="71"/>
      <c r="K50" s="38" t="str">
        <f>IF(E50="","",IF(OR(E50="Project Management",E50="Project Support",E50="Sprint Management",E50="Sprint Support"),"NA",(((SUMIF(AD:AD,AD50,H:H)/VLOOKUP(AD50,[2]Formula!V:X,3,0))*VLOOKUP(AD50,[2]Formula!V:X,2,0))*H50)/SUMIF(AD:AD,AD50,H:H)))</f>
        <v/>
      </c>
      <c r="L50" s="38" t="str">
        <f t="shared" si="0"/>
        <v/>
      </c>
      <c r="M50" s="38" t="str">
        <f t="shared" si="1"/>
        <v/>
      </c>
      <c r="N50" s="38" t="str">
        <f t="shared" si="3"/>
        <v/>
      </c>
      <c r="O50" s="38" t="str">
        <f t="shared" si="4"/>
        <v/>
      </c>
      <c r="P50" s="39" t="str">
        <f t="shared" si="5"/>
        <v/>
      </c>
      <c r="Q50"/>
      <c r="R50"/>
      <c r="AC50" s="42" t="str">
        <f>IF(B50="","",VLOOKUP(B50,[2]Formula!B:C,2,0))</f>
        <v/>
      </c>
      <c r="AD50" s="43" t="str">
        <f t="shared" si="2"/>
        <v/>
      </c>
    </row>
    <row r="51" spans="1:30" x14ac:dyDescent="0.25">
      <c r="A51" s="64"/>
      <c r="B51" s="64"/>
      <c r="C51" s="65"/>
      <c r="D51" s="67"/>
      <c r="E51" s="64"/>
      <c r="F51" s="64"/>
      <c r="G51" s="37" t="str">
        <f>IF(E51="","",IF(OR(E51="Project Management",E51="Project Support",E51="Sprint Management",E51="Sprint Support"),"NA",ROUND((((VLOOKUP(AD51,[2]Formula!V:X,3,0)))-SUMIF(AD:AD,AD51,H:H)),2)))</f>
        <v/>
      </c>
      <c r="H51" s="135"/>
      <c r="I51" s="135"/>
      <c r="J51" s="71"/>
      <c r="K51" s="38" t="str">
        <f>IF(E51="","",IF(OR(E51="Project Management",E51="Project Support",E51="Sprint Management",E51="Sprint Support"),"NA",(((SUMIF(AD:AD,AD51,H:H)/VLOOKUP(AD51,[2]Formula!V:X,3,0))*VLOOKUP(AD51,[2]Formula!V:X,2,0))*H51)/SUMIF(AD:AD,AD51,H:H)))</f>
        <v/>
      </c>
      <c r="L51" s="38" t="str">
        <f t="shared" si="0"/>
        <v/>
      </c>
      <c r="M51" s="38" t="str">
        <f t="shared" si="1"/>
        <v/>
      </c>
      <c r="N51" s="38" t="str">
        <f t="shared" si="3"/>
        <v/>
      </c>
      <c r="O51" s="38" t="str">
        <f t="shared" si="4"/>
        <v/>
      </c>
      <c r="P51" s="39" t="str">
        <f t="shared" si="5"/>
        <v/>
      </c>
      <c r="Q51"/>
      <c r="R51"/>
      <c r="AC51" s="42" t="str">
        <f>IF(B51="","",VLOOKUP(B51,[2]Formula!B:C,2,0))</f>
        <v/>
      </c>
      <c r="AD51" s="43" t="str">
        <f t="shared" si="2"/>
        <v/>
      </c>
    </row>
    <row r="52" spans="1:30" x14ac:dyDescent="0.25">
      <c r="A52" s="64"/>
      <c r="B52" s="64"/>
      <c r="C52" s="65"/>
      <c r="D52" s="67"/>
      <c r="E52" s="64"/>
      <c r="F52" s="64"/>
      <c r="G52" s="37" t="str">
        <f>IF(E52="","",IF(OR(E52="Project Management",E52="Project Support",E52="Sprint Management",E52="Sprint Support"),"NA",ROUND((((VLOOKUP(AD52,[2]Formula!V:X,3,0)))-SUMIF(AD:AD,AD52,H:H)),2)))</f>
        <v/>
      </c>
      <c r="H52" s="135"/>
      <c r="I52" s="135"/>
      <c r="J52" s="71"/>
      <c r="K52" s="38" t="str">
        <f>IF(E52="","",IF(OR(E52="Project Management",E52="Project Support",E52="Sprint Management",E52="Sprint Support"),"NA",(((SUMIF(AD:AD,AD52,H:H)/VLOOKUP(AD52,[2]Formula!V:X,3,0))*VLOOKUP(AD52,[2]Formula!V:X,2,0))*H52)/SUMIF(AD:AD,AD52,H:H)))</f>
        <v/>
      </c>
      <c r="L52" s="38" t="str">
        <f t="shared" si="0"/>
        <v/>
      </c>
      <c r="M52" s="38" t="str">
        <f t="shared" si="1"/>
        <v/>
      </c>
      <c r="N52" s="38" t="str">
        <f t="shared" si="3"/>
        <v/>
      </c>
      <c r="O52" s="38" t="str">
        <f t="shared" si="4"/>
        <v/>
      </c>
      <c r="P52" s="39" t="str">
        <f t="shared" si="5"/>
        <v/>
      </c>
      <c r="Q52"/>
      <c r="R52"/>
      <c r="AC52" s="42" t="str">
        <f>IF(B52="","",VLOOKUP(B52,[2]Formula!B:C,2,0))</f>
        <v/>
      </c>
      <c r="AD52" s="43" t="str">
        <f t="shared" si="2"/>
        <v/>
      </c>
    </row>
    <row r="53" spans="1:30" x14ac:dyDescent="0.25">
      <c r="A53" s="64"/>
      <c r="B53" s="64"/>
      <c r="C53" s="65"/>
      <c r="D53" s="67"/>
      <c r="E53" s="64"/>
      <c r="F53" s="64"/>
      <c r="G53" s="37" t="str">
        <f>IF(E53="","",IF(OR(E53="Project Management",E53="Project Support",E53="Sprint Management",E53="Sprint Support"),"NA",ROUND((((VLOOKUP(AD53,[2]Formula!V:X,3,0)))-SUMIF(AD:AD,AD53,H:H)),2)))</f>
        <v/>
      </c>
      <c r="H53" s="135"/>
      <c r="I53" s="135"/>
      <c r="J53" s="71"/>
      <c r="K53" s="38" t="str">
        <f>IF(E53="","",IF(OR(E53="Project Management",E53="Project Support",E53="Sprint Management",E53="Sprint Support"),"NA",(((SUMIF(AD:AD,AD53,H:H)/VLOOKUP(AD53,[2]Formula!V:X,3,0))*VLOOKUP(AD53,[2]Formula!V:X,2,0))*H53)/SUMIF(AD:AD,AD53,H:H)))</f>
        <v/>
      </c>
      <c r="L53" s="38" t="str">
        <f t="shared" si="0"/>
        <v/>
      </c>
      <c r="M53" s="38" t="str">
        <f t="shared" si="1"/>
        <v/>
      </c>
      <c r="N53" s="38" t="str">
        <f t="shared" si="3"/>
        <v/>
      </c>
      <c r="O53" s="38" t="str">
        <f t="shared" si="4"/>
        <v/>
      </c>
      <c r="P53" s="39" t="str">
        <f t="shared" si="5"/>
        <v/>
      </c>
      <c r="Q53"/>
      <c r="R53"/>
      <c r="AC53" s="42" t="str">
        <f>IF(B53="","",VLOOKUP(B53,[2]Formula!B:C,2,0))</f>
        <v/>
      </c>
      <c r="AD53" s="43" t="str">
        <f t="shared" si="2"/>
        <v/>
      </c>
    </row>
    <row r="54" spans="1:30" x14ac:dyDescent="0.25">
      <c r="A54" s="64"/>
      <c r="B54" s="64"/>
      <c r="C54" s="65"/>
      <c r="D54" s="67"/>
      <c r="E54" s="64"/>
      <c r="F54" s="64"/>
      <c r="G54" s="37" t="str">
        <f>IF(E54="","",IF(OR(E54="Project Management",E54="Project Support",E54="Sprint Management",E54="Sprint Support"),"NA",ROUND((((VLOOKUP(AD54,[2]Formula!V:X,3,0)))-SUMIF(AD:AD,AD54,H:H)),2)))</f>
        <v/>
      </c>
      <c r="H54" s="135"/>
      <c r="I54" s="135"/>
      <c r="J54" s="71"/>
      <c r="K54" s="38" t="str">
        <f>IF(E54="","",IF(OR(E54="Project Management",E54="Project Support",E54="Sprint Management",E54="Sprint Support"),"NA",(((SUMIF(AD:AD,AD54,H:H)/VLOOKUP(AD54,[2]Formula!V:X,3,0))*VLOOKUP(AD54,[2]Formula!V:X,2,0))*H54)/SUMIF(AD:AD,AD54,H:H)))</f>
        <v/>
      </c>
      <c r="L54" s="38" t="str">
        <f t="shared" si="0"/>
        <v/>
      </c>
      <c r="M54" s="38" t="str">
        <f t="shared" si="1"/>
        <v/>
      </c>
      <c r="N54" s="38" t="str">
        <f t="shared" si="3"/>
        <v/>
      </c>
      <c r="O54" s="38" t="str">
        <f t="shared" si="4"/>
        <v/>
      </c>
      <c r="P54" s="39" t="str">
        <f t="shared" si="5"/>
        <v/>
      </c>
      <c r="Q54"/>
      <c r="R54"/>
      <c r="AC54" s="42" t="str">
        <f>IF(B54="","",VLOOKUP(B54,[2]Formula!B:C,2,0))</f>
        <v/>
      </c>
      <c r="AD54" s="43" t="str">
        <f t="shared" si="2"/>
        <v/>
      </c>
    </row>
    <row r="55" spans="1:30" x14ac:dyDescent="0.25">
      <c r="A55" s="64"/>
      <c r="B55" s="64"/>
      <c r="C55" s="65"/>
      <c r="D55" s="66"/>
      <c r="E55" s="64"/>
      <c r="F55" s="64"/>
      <c r="G55" s="37" t="str">
        <f>IF(E55="","",IF(OR(E55="Project Management",E55="Project Support",E55="Sprint Management",E55="Sprint Support"),"NA",ROUND((((VLOOKUP(AD55,[2]Formula!V:X,3,0)))-SUMIF(AD:AD,AD55,H:H)),2)))</f>
        <v/>
      </c>
      <c r="H55" s="135"/>
      <c r="I55" s="135"/>
      <c r="J55" s="71"/>
      <c r="K55" s="38" t="str">
        <f>IF(E55="","",IF(OR(E55="Project Management",E55="Project Support",E55="Sprint Management",E55="Sprint Support"),"NA",(((SUMIF(AD:AD,AD55,H:H)/VLOOKUP(AD55,[2]Formula!V:X,3,0))*VLOOKUP(AD55,[2]Formula!V:X,2,0))*H55)/SUMIF(AD:AD,AD55,H:H)))</f>
        <v/>
      </c>
      <c r="L55" s="38" t="str">
        <f t="shared" si="0"/>
        <v/>
      </c>
      <c r="M55" s="38" t="str">
        <f t="shared" si="1"/>
        <v/>
      </c>
      <c r="N55" s="38" t="str">
        <f t="shared" si="3"/>
        <v/>
      </c>
      <c r="O55" s="38" t="str">
        <f t="shared" si="4"/>
        <v/>
      </c>
      <c r="P55" s="39" t="str">
        <f t="shared" si="5"/>
        <v/>
      </c>
      <c r="Q55"/>
      <c r="R55"/>
      <c r="AC55" s="42" t="str">
        <f>IF(B55="","",VLOOKUP(B55,[2]Formula!B:C,2,0))</f>
        <v/>
      </c>
      <c r="AD55" s="43" t="str">
        <f t="shared" si="2"/>
        <v/>
      </c>
    </row>
    <row r="56" spans="1:30" x14ac:dyDescent="0.25">
      <c r="A56" s="64"/>
      <c r="B56" s="64"/>
      <c r="C56" s="65"/>
      <c r="D56" s="67"/>
      <c r="E56" s="64"/>
      <c r="F56" s="64"/>
      <c r="G56" s="37" t="str">
        <f>IF(E56="","",IF(OR(E56="Project Management",E56="Project Support",E56="Sprint Management",E56="Sprint Support"),"NA",ROUND((((VLOOKUP(AD56,[2]Formula!V:X,3,0)))-SUMIF(AD:AD,AD56,H:H)),2)))</f>
        <v/>
      </c>
      <c r="H56" s="135"/>
      <c r="I56" s="135"/>
      <c r="J56" s="71"/>
      <c r="K56" s="38" t="str">
        <f>IF(E56="","",IF(OR(E56="Project Management",E56="Project Support",E56="Sprint Management",E56="Sprint Support"),"NA",(((SUMIF(AD:AD,AD56,H:H)/VLOOKUP(AD56,[2]Formula!V:X,3,0))*VLOOKUP(AD56,[2]Formula!V:X,2,0))*H56)/SUMIF(AD:AD,AD56,H:H)))</f>
        <v/>
      </c>
      <c r="L56" s="38" t="str">
        <f t="shared" si="0"/>
        <v/>
      </c>
      <c r="M56" s="38" t="str">
        <f t="shared" si="1"/>
        <v/>
      </c>
      <c r="N56" s="38" t="str">
        <f t="shared" si="3"/>
        <v/>
      </c>
      <c r="O56" s="38" t="str">
        <f t="shared" si="4"/>
        <v/>
      </c>
      <c r="P56" s="39" t="str">
        <f t="shared" si="5"/>
        <v/>
      </c>
      <c r="Q56"/>
      <c r="R56"/>
      <c r="AC56" s="42" t="str">
        <f>IF(B56="","",VLOOKUP(B56,[2]Formula!B:C,2,0))</f>
        <v/>
      </c>
      <c r="AD56" s="43" t="str">
        <f t="shared" si="2"/>
        <v/>
      </c>
    </row>
    <row r="57" spans="1:30" x14ac:dyDescent="0.25">
      <c r="A57" s="64"/>
      <c r="B57" s="64"/>
      <c r="C57" s="65"/>
      <c r="D57" s="67"/>
      <c r="E57" s="64"/>
      <c r="F57" s="64"/>
      <c r="G57" s="37" t="str">
        <f>IF(E57="","",IF(OR(E57="Project Management",E57="Project Support",E57="Sprint Management",E57="Sprint Support"),"NA",ROUND((((VLOOKUP(AD57,[2]Formula!V:X,3,0)))-SUMIF(AD:AD,AD57,H:H)),2)))</f>
        <v/>
      </c>
      <c r="H57" s="135"/>
      <c r="I57" s="135"/>
      <c r="J57" s="71"/>
      <c r="K57" s="38" t="str">
        <f>IF(E57="","",IF(OR(E57="Project Management",E57="Project Support",E57="Sprint Management",E57="Sprint Support"),"NA",(((SUMIF(AD:AD,AD57,H:H)/VLOOKUP(AD57,[2]Formula!V:X,3,0))*VLOOKUP(AD57,[2]Formula!V:X,2,0))*H57)/SUMIF(AD:AD,AD57,H:H)))</f>
        <v/>
      </c>
      <c r="L57" s="38" t="str">
        <f t="shared" si="0"/>
        <v/>
      </c>
      <c r="M57" s="38" t="str">
        <f t="shared" si="1"/>
        <v/>
      </c>
      <c r="N57" s="38" t="str">
        <f t="shared" si="3"/>
        <v/>
      </c>
      <c r="O57" s="38" t="str">
        <f t="shared" si="4"/>
        <v/>
      </c>
      <c r="P57" s="39" t="str">
        <f t="shared" si="5"/>
        <v/>
      </c>
      <c r="Q57"/>
      <c r="R57"/>
      <c r="AC57" s="42" t="str">
        <f>IF(B57="","",VLOOKUP(B57,[2]Formula!B:C,2,0))</f>
        <v/>
      </c>
      <c r="AD57" s="43" t="str">
        <f t="shared" si="2"/>
        <v/>
      </c>
    </row>
    <row r="58" spans="1:30" x14ac:dyDescent="0.25">
      <c r="A58" s="64"/>
      <c r="B58" s="64"/>
      <c r="C58" s="65"/>
      <c r="D58" s="67"/>
      <c r="E58" s="64"/>
      <c r="F58" s="64"/>
      <c r="G58" s="37" t="str">
        <f>IF(E58="","",IF(OR(E58="Project Management",E58="Project Support",E58="Sprint Management",E58="Sprint Support"),"NA",ROUND((((VLOOKUP(AD58,[2]Formula!V:X,3,0)))-SUMIF(AD:AD,AD58,H:H)),2)))</f>
        <v/>
      </c>
      <c r="H58" s="135"/>
      <c r="I58" s="135"/>
      <c r="J58" s="71"/>
      <c r="K58" s="38" t="str">
        <f>IF(E58="","",IF(OR(E58="Project Management",E58="Project Support",E58="Sprint Management",E58="Sprint Support"),"NA",(((SUMIF(AD:AD,AD58,H:H)/VLOOKUP(AD58,[2]Formula!V:X,3,0))*VLOOKUP(AD58,[2]Formula!V:X,2,0))*H58)/SUMIF(AD:AD,AD58,H:H)))</f>
        <v/>
      </c>
      <c r="L58" s="38" t="str">
        <f t="shared" si="0"/>
        <v/>
      </c>
      <c r="M58" s="38" t="str">
        <f t="shared" si="1"/>
        <v/>
      </c>
      <c r="N58" s="38" t="str">
        <f t="shared" si="3"/>
        <v/>
      </c>
      <c r="O58" s="38" t="str">
        <f t="shared" si="4"/>
        <v/>
      </c>
      <c r="P58" s="39" t="str">
        <f t="shared" si="5"/>
        <v/>
      </c>
      <c r="Q58"/>
      <c r="R58"/>
      <c r="AC58" s="42" t="str">
        <f>IF(B58="","",VLOOKUP(B58,[2]Formula!B:C,2,0))</f>
        <v/>
      </c>
      <c r="AD58" s="43" t="str">
        <f t="shared" si="2"/>
        <v/>
      </c>
    </row>
    <row r="59" spans="1:30" x14ac:dyDescent="0.25">
      <c r="A59" s="64"/>
      <c r="B59" s="64"/>
      <c r="C59" s="65"/>
      <c r="D59" s="66"/>
      <c r="E59" s="64"/>
      <c r="F59" s="64"/>
      <c r="G59" s="37" t="str">
        <f>IF(E59="","",IF(OR(E59="Project Management",E59="Project Support",E59="Sprint Management",E59="Sprint Support"),"NA",ROUND((((VLOOKUP(AD59,[2]Formula!V:X,3,0)))-SUMIF(AD:AD,AD59,H:H)),2)))</f>
        <v/>
      </c>
      <c r="H59" s="135"/>
      <c r="I59" s="135"/>
      <c r="J59" s="71"/>
      <c r="K59" s="38" t="str">
        <f>IF(E59="","",IF(OR(E59="Project Management",E59="Project Support",E59="Sprint Management",E59="Sprint Support"),"NA",(((SUMIF(AD:AD,AD59,H:H)/VLOOKUP(AD59,[2]Formula!V:X,3,0))*VLOOKUP(AD59,[2]Formula!V:X,2,0))*H59)/SUMIF(AD:AD,AD59,H:H)))</f>
        <v/>
      </c>
      <c r="L59" s="38" t="str">
        <f t="shared" si="0"/>
        <v/>
      </c>
      <c r="M59" s="38" t="str">
        <f t="shared" si="1"/>
        <v/>
      </c>
      <c r="N59" s="38" t="str">
        <f t="shared" si="3"/>
        <v/>
      </c>
      <c r="O59" s="38" t="str">
        <f t="shared" si="4"/>
        <v/>
      </c>
      <c r="P59" s="39" t="str">
        <f t="shared" si="5"/>
        <v/>
      </c>
      <c r="Q59"/>
      <c r="R59"/>
      <c r="AC59" s="42" t="str">
        <f>IF(B59="","",VLOOKUP(B59,[2]Formula!B:C,2,0))</f>
        <v/>
      </c>
      <c r="AD59" s="43" t="str">
        <f t="shared" si="2"/>
        <v/>
      </c>
    </row>
    <row r="60" spans="1:30" x14ac:dyDescent="0.25">
      <c r="A60" s="64"/>
      <c r="B60" s="64"/>
      <c r="C60" s="65"/>
      <c r="D60" s="67"/>
      <c r="E60" s="64"/>
      <c r="F60" s="64"/>
      <c r="G60" s="37" t="str">
        <f>IF(E60="","",IF(OR(E60="Project Management",E60="Project Support",E60="Sprint Management",E60="Sprint Support"),"NA",ROUND((((VLOOKUP(AD60,[2]Formula!V:X,3,0)))-SUMIF(AD:AD,AD60,H:H)),2)))</f>
        <v/>
      </c>
      <c r="H60" s="135"/>
      <c r="I60" s="135"/>
      <c r="J60" s="71"/>
      <c r="K60" s="38" t="str">
        <f>IF(E60="","",IF(OR(E60="Project Management",E60="Project Support",E60="Sprint Management",E60="Sprint Support"),"NA",(((SUMIF(AD:AD,AD60,H:H)/VLOOKUP(AD60,[2]Formula!V:X,3,0))*VLOOKUP(AD60,[2]Formula!V:X,2,0))*H60)/SUMIF(AD:AD,AD60,H:H)))</f>
        <v/>
      </c>
      <c r="L60" s="38" t="str">
        <f t="shared" si="0"/>
        <v/>
      </c>
      <c r="M60" s="38" t="str">
        <f t="shared" si="1"/>
        <v/>
      </c>
      <c r="N60" s="38" t="str">
        <f t="shared" si="3"/>
        <v/>
      </c>
      <c r="O60" s="38" t="str">
        <f t="shared" si="4"/>
        <v/>
      </c>
      <c r="P60" s="39" t="str">
        <f t="shared" si="5"/>
        <v/>
      </c>
      <c r="Q60"/>
      <c r="R60"/>
      <c r="AC60" s="42" t="str">
        <f>IF(B60="","",VLOOKUP(B60,[2]Formula!B:C,2,0))</f>
        <v/>
      </c>
      <c r="AD60" s="43" t="str">
        <f t="shared" si="2"/>
        <v/>
      </c>
    </row>
    <row r="61" spans="1:30" x14ac:dyDescent="0.25">
      <c r="A61" s="64"/>
      <c r="B61" s="64"/>
      <c r="C61" s="65"/>
      <c r="D61" s="67"/>
      <c r="E61" s="64"/>
      <c r="F61" s="64"/>
      <c r="G61" s="37" t="str">
        <f>IF(E61="","",IF(OR(E61="Project Management",E61="Project Support",E61="Sprint Management",E61="Sprint Support"),"NA",ROUND((((VLOOKUP(AD61,[2]Formula!V:X,3,0)))-SUMIF(AD:AD,AD61,H:H)),2)))</f>
        <v/>
      </c>
      <c r="H61" s="135"/>
      <c r="I61" s="135"/>
      <c r="J61" s="71"/>
      <c r="K61" s="38" t="str">
        <f>IF(E61="","",IF(OR(E61="Project Management",E61="Project Support",E61="Sprint Management",E61="Sprint Support"),"NA",(((SUMIF(AD:AD,AD61,H:H)/VLOOKUP(AD61,[2]Formula!V:X,3,0))*VLOOKUP(AD61,[2]Formula!V:X,2,0))*H61)/SUMIF(AD:AD,AD61,H:H)))</f>
        <v/>
      </c>
      <c r="L61" s="38" t="str">
        <f t="shared" si="0"/>
        <v/>
      </c>
      <c r="M61" s="38" t="str">
        <f t="shared" si="1"/>
        <v/>
      </c>
      <c r="N61" s="38" t="str">
        <f t="shared" si="3"/>
        <v/>
      </c>
      <c r="O61" s="38" t="str">
        <f t="shared" si="4"/>
        <v/>
      </c>
      <c r="P61" s="39" t="str">
        <f t="shared" si="5"/>
        <v/>
      </c>
      <c r="Q61"/>
      <c r="R61"/>
      <c r="AC61" s="42" t="str">
        <f>IF(B61="","",VLOOKUP(B61,[2]Formula!B:C,2,0))</f>
        <v/>
      </c>
      <c r="AD61" s="43" t="str">
        <f t="shared" si="2"/>
        <v/>
      </c>
    </row>
    <row r="62" spans="1:30" x14ac:dyDescent="0.25">
      <c r="A62" s="64"/>
      <c r="B62" s="64"/>
      <c r="C62" s="65"/>
      <c r="D62" s="66"/>
      <c r="E62" s="64"/>
      <c r="F62" s="64"/>
      <c r="G62" s="37" t="str">
        <f>IF(E62="","",IF(OR(E62="Project Management",E62="Project Support",E62="Sprint Management",E62="Sprint Support"),"NA",ROUND((((VLOOKUP(AD62,[2]Formula!V:X,3,0)))-SUMIF(AD:AD,AD62,H:H)),2)))</f>
        <v/>
      </c>
      <c r="H62" s="135"/>
      <c r="I62" s="135"/>
      <c r="J62" s="71"/>
      <c r="K62" s="38" t="str">
        <f>IF(E62="","",IF(OR(E62="Project Management",E62="Project Support",E62="Sprint Management",E62="Sprint Support"),"NA",(((SUMIF(AD:AD,AD62,H:H)/VLOOKUP(AD62,[2]Formula!V:X,3,0))*VLOOKUP(AD62,[2]Formula!V:X,2,0))*H62)/SUMIF(AD:AD,AD62,H:H)))</f>
        <v/>
      </c>
      <c r="L62" s="38" t="str">
        <f t="shared" si="0"/>
        <v/>
      </c>
      <c r="M62" s="38" t="str">
        <f t="shared" si="1"/>
        <v/>
      </c>
      <c r="N62" s="38" t="str">
        <f t="shared" si="3"/>
        <v/>
      </c>
      <c r="O62" s="38" t="str">
        <f t="shared" si="4"/>
        <v/>
      </c>
      <c r="P62" s="39" t="str">
        <f t="shared" si="5"/>
        <v/>
      </c>
      <c r="Q62"/>
      <c r="R62"/>
      <c r="AC62" s="42" t="str">
        <f>IF(B62="","",VLOOKUP(B62,[2]Formula!B:C,2,0))</f>
        <v/>
      </c>
      <c r="AD62" s="43" t="str">
        <f t="shared" si="2"/>
        <v/>
      </c>
    </row>
    <row r="63" spans="1:30" x14ac:dyDescent="0.25">
      <c r="A63" s="64"/>
      <c r="B63" s="64"/>
      <c r="C63" s="65"/>
      <c r="D63" s="67"/>
      <c r="E63" s="64"/>
      <c r="F63" s="64"/>
      <c r="G63" s="37" t="str">
        <f>IF(E63="","",IF(OR(E63="Project Management",E63="Project Support",E63="Sprint Management",E63="Sprint Support"),"NA",ROUND((((VLOOKUP(AD63,[2]Formula!V:X,3,0)))-SUMIF(AD:AD,AD63,H:H)),2)))</f>
        <v/>
      </c>
      <c r="H63" s="135"/>
      <c r="I63" s="135"/>
      <c r="J63" s="71"/>
      <c r="K63" s="38" t="str">
        <f>IF(E63="","",IF(OR(E63="Project Management",E63="Project Support",E63="Sprint Management",E63="Sprint Support"),"NA",(((SUMIF(AD:AD,AD63,H:H)/VLOOKUP(AD63,[2]Formula!V:X,3,0))*VLOOKUP(AD63,[2]Formula!V:X,2,0))*H63)/SUMIF(AD:AD,AD63,H:H)))</f>
        <v/>
      </c>
      <c r="L63" s="38" t="str">
        <f t="shared" si="0"/>
        <v/>
      </c>
      <c r="M63" s="38" t="str">
        <f t="shared" si="1"/>
        <v/>
      </c>
      <c r="N63" s="38" t="str">
        <f t="shared" si="3"/>
        <v/>
      </c>
      <c r="O63" s="38" t="str">
        <f t="shared" si="4"/>
        <v/>
      </c>
      <c r="P63" s="39" t="str">
        <f t="shared" si="5"/>
        <v/>
      </c>
      <c r="Q63"/>
      <c r="R63"/>
      <c r="AC63" s="42" t="str">
        <f>IF(B63="","",VLOOKUP(B63,[2]Formula!B:C,2,0))</f>
        <v/>
      </c>
      <c r="AD63" s="43" t="str">
        <f t="shared" si="2"/>
        <v/>
      </c>
    </row>
    <row r="64" spans="1:30" x14ac:dyDescent="0.25">
      <c r="A64" s="64"/>
      <c r="B64" s="64"/>
      <c r="C64" s="65"/>
      <c r="D64" s="66"/>
      <c r="E64" s="64"/>
      <c r="F64" s="64"/>
      <c r="G64" s="37" t="str">
        <f>IF(E64="","",IF(OR(E64="Project Management",E64="Project Support",E64="Sprint Management",E64="Sprint Support"),"NA",ROUND((((VLOOKUP(AD64,[2]Formula!V:X,3,0)))-SUMIF(AD:AD,AD64,H:H)),2)))</f>
        <v/>
      </c>
      <c r="H64" s="135"/>
      <c r="I64" s="135"/>
      <c r="J64" s="71"/>
      <c r="K64" s="38" t="str">
        <f>IF(E64="","",IF(OR(E64="Project Management",E64="Project Support",E64="Sprint Management",E64="Sprint Support"),"NA",(((SUMIF(AD:AD,AD64,H:H)/VLOOKUP(AD64,[2]Formula!V:X,3,0))*VLOOKUP(AD64,[2]Formula!V:X,2,0))*H64)/SUMIF(AD:AD,AD64,H:H)))</f>
        <v/>
      </c>
      <c r="L64" s="38" t="str">
        <f t="shared" si="0"/>
        <v/>
      </c>
      <c r="M64" s="38" t="str">
        <f t="shared" si="1"/>
        <v/>
      </c>
      <c r="N64" s="38" t="str">
        <f t="shared" si="3"/>
        <v/>
      </c>
      <c r="O64" s="38" t="str">
        <f t="shared" si="4"/>
        <v/>
      </c>
      <c r="P64" s="39" t="str">
        <f t="shared" si="5"/>
        <v/>
      </c>
      <c r="Q64"/>
      <c r="R64"/>
      <c r="AC64" s="42" t="str">
        <f>IF(B64="","",VLOOKUP(B64,[2]Formula!B:C,2,0))</f>
        <v/>
      </c>
      <c r="AD64" s="43" t="str">
        <f t="shared" si="2"/>
        <v/>
      </c>
    </row>
    <row r="65" spans="1:30" x14ac:dyDescent="0.25">
      <c r="A65" s="64"/>
      <c r="B65" s="64"/>
      <c r="C65" s="65"/>
      <c r="D65" s="66"/>
      <c r="E65" s="64"/>
      <c r="F65" s="64"/>
      <c r="G65" s="37" t="str">
        <f>IF(E65="","",IF(OR(E65="Project Management",E65="Project Support",E65="Sprint Management",E65="Sprint Support"),"NA",ROUND((((VLOOKUP(AD65,[2]Formula!V:X,3,0)))-SUMIF(AD:AD,AD65,H:H)),2)))</f>
        <v/>
      </c>
      <c r="H65" s="135"/>
      <c r="I65" s="135"/>
      <c r="J65" s="71"/>
      <c r="K65" s="38" t="str">
        <f>IF(E65="","",IF(OR(E65="Project Management",E65="Project Support",E65="Sprint Management",E65="Sprint Support"),"NA",(((SUMIF(AD:AD,AD65,H:H)/VLOOKUP(AD65,[2]Formula!V:X,3,0))*VLOOKUP(AD65,[2]Formula!V:X,2,0))*H65)/SUMIF(AD:AD,AD65,H:H)))</f>
        <v/>
      </c>
      <c r="L65" s="38" t="str">
        <f t="shared" si="0"/>
        <v/>
      </c>
      <c r="M65" s="38" t="str">
        <f t="shared" si="1"/>
        <v/>
      </c>
      <c r="N65" s="38" t="str">
        <f t="shared" si="3"/>
        <v/>
      </c>
      <c r="O65" s="38" t="str">
        <f t="shared" si="4"/>
        <v/>
      </c>
      <c r="P65" s="39" t="str">
        <f t="shared" si="5"/>
        <v/>
      </c>
      <c r="Q65"/>
      <c r="R65"/>
      <c r="AC65" s="42" t="str">
        <f>IF(B65="","",VLOOKUP(B65,[2]Formula!B:C,2,0))</f>
        <v/>
      </c>
      <c r="AD65" s="43" t="str">
        <f t="shared" si="2"/>
        <v/>
      </c>
    </row>
    <row r="66" spans="1:30" x14ac:dyDescent="0.25">
      <c r="A66" s="64"/>
      <c r="B66" s="64"/>
      <c r="C66" s="65"/>
      <c r="D66" s="66"/>
      <c r="E66" s="64"/>
      <c r="F66" s="64"/>
      <c r="G66" s="37" t="str">
        <f>IF(E66="","",IF(OR(E66="Project Management",E66="Project Support",E66="Sprint Management",E66="Sprint Support"),"NA",ROUND((((VLOOKUP(AD66,[2]Formula!V:X,3,0)))-SUMIF(AD:AD,AD66,H:H)),2)))</f>
        <v/>
      </c>
      <c r="H66" s="135"/>
      <c r="I66" s="135"/>
      <c r="J66" s="71"/>
      <c r="K66" s="38" t="str">
        <f>IF(E66="","",IF(OR(E66="Project Management",E66="Project Support",E66="Sprint Management",E66="Sprint Support"),"NA",(((SUMIF(AD:AD,AD66,H:H)/VLOOKUP(AD66,[2]Formula!V:X,3,0))*VLOOKUP(AD66,[2]Formula!V:X,2,0))*H66)/SUMIF(AD:AD,AD66,H:H)))</f>
        <v/>
      </c>
      <c r="L66" s="38" t="str">
        <f t="shared" ref="L66:L129" si="6">IFERROR(IF(K66="NA",(H66/I66),(K66/I66)),"")</f>
        <v/>
      </c>
      <c r="M66" s="38" t="str">
        <f t="shared" ref="M66:M129" si="7">IFERROR(IF(K66="NA",1,(K66/H66)),"")</f>
        <v/>
      </c>
      <c r="N66" s="38" t="str">
        <f t="shared" si="3"/>
        <v/>
      </c>
      <c r="O66" s="38" t="str">
        <f t="shared" si="4"/>
        <v/>
      </c>
      <c r="P66" s="39" t="str">
        <f t="shared" si="5"/>
        <v/>
      </c>
      <c r="Q66"/>
      <c r="R66"/>
      <c r="AC66" s="42" t="str">
        <f>IF(B66="","",VLOOKUP(B66,[2]Formula!B:C,2,0))</f>
        <v/>
      </c>
      <c r="AD66" s="43" t="str">
        <f t="shared" ref="AD66:AD129" si="8">IF(B66="","",CONCATENATE(B66,"_",E66))</f>
        <v/>
      </c>
    </row>
    <row r="67" spans="1:30" x14ac:dyDescent="0.25">
      <c r="A67" s="64"/>
      <c r="B67" s="64"/>
      <c r="C67" s="65"/>
      <c r="D67" s="67"/>
      <c r="E67" s="64"/>
      <c r="F67" s="64"/>
      <c r="G67" s="37" t="str">
        <f>IF(E67="","",IF(OR(E67="Project Management",E67="Project Support",E67="Sprint Management",E67="Sprint Support"),"NA",ROUND((((VLOOKUP(AD67,[2]Formula!V:X,3,0)))-SUMIF(AD:AD,AD67,H:H)),2)))</f>
        <v/>
      </c>
      <c r="H67" s="135"/>
      <c r="I67" s="135"/>
      <c r="J67" s="71"/>
      <c r="K67" s="38" t="str">
        <f>IF(E67="","",IF(OR(E67="Project Management",E67="Project Support",E67="Sprint Management",E67="Sprint Support"),"NA",(((SUMIF(AD:AD,AD67,H:H)/VLOOKUP(AD67,[2]Formula!V:X,3,0))*VLOOKUP(AD67,[2]Formula!V:X,2,0))*H67)/SUMIF(AD:AD,AD67,H:H)))</f>
        <v/>
      </c>
      <c r="L67" s="38" t="str">
        <f t="shared" si="6"/>
        <v/>
      </c>
      <c r="M67" s="38" t="str">
        <f t="shared" si="7"/>
        <v/>
      </c>
      <c r="N67" s="38" t="str">
        <f t="shared" ref="N67:N130" si="9">IFERROR(((L67-M67)/M67)*100,"")</f>
        <v/>
      </c>
      <c r="O67" s="38" t="str">
        <f t="shared" ref="O67:O130" si="10">IFERROR(L67/M67,"")</f>
        <v/>
      </c>
      <c r="P67" s="39" t="str">
        <f t="shared" ref="P67:P130" si="11">IF(O67="","",1)</f>
        <v/>
      </c>
      <c r="Q67"/>
      <c r="R67"/>
      <c r="AC67" s="42" t="str">
        <f>IF(B67="","",VLOOKUP(B67,[2]Formula!B:C,2,0))</f>
        <v/>
      </c>
      <c r="AD67" s="43" t="str">
        <f t="shared" si="8"/>
        <v/>
      </c>
    </row>
    <row r="68" spans="1:30" x14ac:dyDescent="0.25">
      <c r="A68" s="64"/>
      <c r="B68" s="64"/>
      <c r="C68" s="65"/>
      <c r="D68" s="67"/>
      <c r="E68" s="64"/>
      <c r="F68" s="64"/>
      <c r="G68" s="37" t="str">
        <f>IF(E68="","",IF(OR(E68="Project Management",E68="Project Support",E68="Sprint Management",E68="Sprint Support"),"NA",ROUND((((VLOOKUP(AD68,[2]Formula!V:X,3,0)))-SUMIF(AD:AD,AD68,H:H)),2)))</f>
        <v/>
      </c>
      <c r="H68" s="135"/>
      <c r="I68" s="135"/>
      <c r="J68" s="71"/>
      <c r="K68" s="38" t="str">
        <f>IF(E68="","",IF(OR(E68="Project Management",E68="Project Support",E68="Sprint Management",E68="Sprint Support"),"NA",(((SUMIF(AD:AD,AD68,H:H)/VLOOKUP(AD68,[2]Formula!V:X,3,0))*VLOOKUP(AD68,[2]Formula!V:X,2,0))*H68)/SUMIF(AD:AD,AD68,H:H)))</f>
        <v/>
      </c>
      <c r="L68" s="38" t="str">
        <f t="shared" si="6"/>
        <v/>
      </c>
      <c r="M68" s="38" t="str">
        <f t="shared" si="7"/>
        <v/>
      </c>
      <c r="N68" s="38" t="str">
        <f t="shared" si="9"/>
        <v/>
      </c>
      <c r="O68" s="38" t="str">
        <f t="shared" si="10"/>
        <v/>
      </c>
      <c r="P68" s="39" t="str">
        <f t="shared" si="11"/>
        <v/>
      </c>
      <c r="Q68"/>
      <c r="R68"/>
      <c r="AC68" s="42" t="str">
        <f>IF(B68="","",VLOOKUP(B68,[2]Formula!B:C,2,0))</f>
        <v/>
      </c>
      <c r="AD68" s="43" t="str">
        <f t="shared" si="8"/>
        <v/>
      </c>
    </row>
    <row r="69" spans="1:30" x14ac:dyDescent="0.25">
      <c r="A69" s="64"/>
      <c r="B69" s="64"/>
      <c r="C69" s="65"/>
      <c r="D69" s="66"/>
      <c r="E69" s="64"/>
      <c r="F69" s="64"/>
      <c r="G69" s="37" t="str">
        <f>IF(E69="","",IF(OR(E69="Project Management",E69="Project Support",E69="Sprint Management",E69="Sprint Support"),"NA",ROUND((((VLOOKUP(AD69,[2]Formula!V:X,3,0)))-SUMIF(AD:AD,AD69,H:H)),2)))</f>
        <v/>
      </c>
      <c r="H69" s="135"/>
      <c r="I69" s="135"/>
      <c r="J69" s="71"/>
      <c r="K69" s="38" t="str">
        <f>IF(E69="","",IF(OR(E69="Project Management",E69="Project Support",E69="Sprint Management",E69="Sprint Support"),"NA",(((SUMIF(AD:AD,AD69,H:H)/VLOOKUP(AD69,[2]Formula!V:X,3,0))*VLOOKUP(AD69,[2]Formula!V:X,2,0))*H69)/SUMIF(AD:AD,AD69,H:H)))</f>
        <v/>
      </c>
      <c r="L69" s="38" t="str">
        <f t="shared" si="6"/>
        <v/>
      </c>
      <c r="M69" s="38" t="str">
        <f t="shared" si="7"/>
        <v/>
      </c>
      <c r="N69" s="38" t="str">
        <f t="shared" si="9"/>
        <v/>
      </c>
      <c r="O69" s="38" t="str">
        <f t="shared" si="10"/>
        <v/>
      </c>
      <c r="P69" s="39" t="str">
        <f t="shared" si="11"/>
        <v/>
      </c>
      <c r="Q69"/>
      <c r="R69"/>
      <c r="AC69" s="42" t="str">
        <f>IF(B69="","",VLOOKUP(B69,[2]Formula!B:C,2,0))</f>
        <v/>
      </c>
      <c r="AD69" s="43" t="str">
        <f t="shared" si="8"/>
        <v/>
      </c>
    </row>
    <row r="70" spans="1:30" x14ac:dyDescent="0.25">
      <c r="A70" s="64"/>
      <c r="B70" s="64"/>
      <c r="C70" s="65"/>
      <c r="D70" s="67"/>
      <c r="E70" s="64"/>
      <c r="F70" s="64"/>
      <c r="G70" s="37" t="str">
        <f>IF(E70="","",IF(OR(E70="Project Management",E70="Project Support",E70="Sprint Management",E70="Sprint Support"),"NA",ROUND((((VLOOKUP(AD70,[2]Formula!V:X,3,0)))-SUMIF(AD:AD,AD70,H:H)),2)))</f>
        <v/>
      </c>
      <c r="H70" s="135"/>
      <c r="I70" s="135"/>
      <c r="J70" s="71"/>
      <c r="K70" s="38" t="str">
        <f>IF(E70="","",IF(OR(E70="Project Management",E70="Project Support",E70="Sprint Management",E70="Sprint Support"),"NA",(((SUMIF(AD:AD,AD70,H:H)/VLOOKUP(AD70,[2]Formula!V:X,3,0))*VLOOKUP(AD70,[2]Formula!V:X,2,0))*H70)/SUMIF(AD:AD,AD70,H:H)))</f>
        <v/>
      </c>
      <c r="L70" s="38" t="str">
        <f t="shared" si="6"/>
        <v/>
      </c>
      <c r="M70" s="38" t="str">
        <f t="shared" si="7"/>
        <v/>
      </c>
      <c r="N70" s="38" t="str">
        <f t="shared" si="9"/>
        <v/>
      </c>
      <c r="O70" s="38" t="str">
        <f t="shared" si="10"/>
        <v/>
      </c>
      <c r="P70" s="39" t="str">
        <f t="shared" si="11"/>
        <v/>
      </c>
      <c r="Q70"/>
      <c r="R70"/>
      <c r="AC70" s="42" t="str">
        <f>IF(B70="","",VLOOKUP(B70,[2]Formula!B:C,2,0))</f>
        <v/>
      </c>
      <c r="AD70" s="43" t="str">
        <f t="shared" si="8"/>
        <v/>
      </c>
    </row>
    <row r="71" spans="1:30" x14ac:dyDescent="0.25">
      <c r="A71" s="64"/>
      <c r="B71" s="64"/>
      <c r="C71" s="65"/>
      <c r="D71" s="66"/>
      <c r="E71" s="64"/>
      <c r="F71" s="64"/>
      <c r="G71" s="37" t="str">
        <f>IF(E71="","",IF(OR(E71="Project Management",E71="Project Support",E71="Sprint Management",E71="Sprint Support"),"NA",ROUND((((VLOOKUP(AD71,[2]Formula!V:X,3,0)))-SUMIF(AD:AD,AD71,H:H)),2)))</f>
        <v/>
      </c>
      <c r="H71" s="135"/>
      <c r="I71" s="135"/>
      <c r="J71" s="71"/>
      <c r="K71" s="38" t="str">
        <f>IF(E71="","",IF(OR(E71="Project Management",E71="Project Support",E71="Sprint Management",E71="Sprint Support"),"NA",(((SUMIF(AD:AD,AD71,H:H)/VLOOKUP(AD71,[2]Formula!V:X,3,0))*VLOOKUP(AD71,[2]Formula!V:X,2,0))*H71)/SUMIF(AD:AD,AD71,H:H)))</f>
        <v/>
      </c>
      <c r="L71" s="38" t="str">
        <f t="shared" si="6"/>
        <v/>
      </c>
      <c r="M71" s="38" t="str">
        <f t="shared" si="7"/>
        <v/>
      </c>
      <c r="N71" s="38" t="str">
        <f t="shared" si="9"/>
        <v/>
      </c>
      <c r="O71" s="38" t="str">
        <f t="shared" si="10"/>
        <v/>
      </c>
      <c r="P71" s="39" t="str">
        <f t="shared" si="11"/>
        <v/>
      </c>
      <c r="Q71"/>
      <c r="R71"/>
      <c r="AC71" s="42" t="str">
        <f>IF(B71="","",VLOOKUP(B71,[2]Formula!B:C,2,0))</f>
        <v/>
      </c>
      <c r="AD71" s="43" t="str">
        <f t="shared" si="8"/>
        <v/>
      </c>
    </row>
    <row r="72" spans="1:30" x14ac:dyDescent="0.25">
      <c r="A72" s="64"/>
      <c r="B72" s="64"/>
      <c r="C72" s="65"/>
      <c r="D72" s="67"/>
      <c r="E72" s="64"/>
      <c r="F72" s="64"/>
      <c r="G72" s="37" t="str">
        <f>IF(E72="","",IF(OR(E72="Project Management",E72="Project Support",E72="Sprint Management",E72="Sprint Support"),"NA",ROUND((((VLOOKUP(AD72,[2]Formula!V:X,3,0)))-SUMIF(AD:AD,AD72,H:H)),2)))</f>
        <v/>
      </c>
      <c r="H72" s="135"/>
      <c r="I72" s="135"/>
      <c r="J72" s="71"/>
      <c r="K72" s="38" t="str">
        <f>IF(E72="","",IF(OR(E72="Project Management",E72="Project Support",E72="Sprint Management",E72="Sprint Support"),"NA",(((SUMIF(AD:AD,AD72,H:H)/VLOOKUP(AD72,[2]Formula!V:X,3,0))*VLOOKUP(AD72,[2]Formula!V:X,2,0))*H72)/SUMIF(AD:AD,AD72,H:H)))</f>
        <v/>
      </c>
      <c r="L72" s="38" t="str">
        <f t="shared" si="6"/>
        <v/>
      </c>
      <c r="M72" s="38" t="str">
        <f t="shared" si="7"/>
        <v/>
      </c>
      <c r="N72" s="38" t="str">
        <f t="shared" si="9"/>
        <v/>
      </c>
      <c r="O72" s="38" t="str">
        <f t="shared" si="10"/>
        <v/>
      </c>
      <c r="P72" s="39" t="str">
        <f t="shared" si="11"/>
        <v/>
      </c>
      <c r="Q72"/>
      <c r="R72"/>
      <c r="AC72" s="42" t="str">
        <f>IF(B72="","",VLOOKUP(B72,[2]Formula!B:C,2,0))</f>
        <v/>
      </c>
      <c r="AD72" s="43" t="str">
        <f t="shared" si="8"/>
        <v/>
      </c>
    </row>
    <row r="73" spans="1:30" x14ac:dyDescent="0.25">
      <c r="A73" s="64"/>
      <c r="B73" s="64"/>
      <c r="C73" s="65"/>
      <c r="D73" s="67"/>
      <c r="E73" s="64"/>
      <c r="F73" s="64"/>
      <c r="G73" s="37" t="str">
        <f>IF(E73="","",IF(OR(E73="Project Management",E73="Project Support",E73="Sprint Management",E73="Sprint Support"),"NA",ROUND((((VLOOKUP(AD73,[2]Formula!V:X,3,0)))-SUMIF(AD:AD,AD73,H:H)),2)))</f>
        <v/>
      </c>
      <c r="H73" s="135"/>
      <c r="I73" s="135"/>
      <c r="J73" s="71"/>
      <c r="K73" s="38" t="str">
        <f>IF(E73="","",IF(OR(E73="Project Management",E73="Project Support",E73="Sprint Management",E73="Sprint Support"),"NA",(((SUMIF(AD:AD,AD73,H:H)/VLOOKUP(AD73,[2]Formula!V:X,3,0))*VLOOKUP(AD73,[2]Formula!V:X,2,0))*H73)/SUMIF(AD:AD,AD73,H:H)))</f>
        <v/>
      </c>
      <c r="L73" s="38" t="str">
        <f t="shared" si="6"/>
        <v/>
      </c>
      <c r="M73" s="38" t="str">
        <f t="shared" si="7"/>
        <v/>
      </c>
      <c r="N73" s="38" t="str">
        <f t="shared" si="9"/>
        <v/>
      </c>
      <c r="O73" s="38" t="str">
        <f t="shared" si="10"/>
        <v/>
      </c>
      <c r="P73" s="39" t="str">
        <f t="shared" si="11"/>
        <v/>
      </c>
      <c r="Q73"/>
      <c r="R73"/>
      <c r="AC73" s="42" t="str">
        <f>IF(B73="","",VLOOKUP(B73,[2]Formula!B:C,2,0))</f>
        <v/>
      </c>
      <c r="AD73" s="43" t="str">
        <f t="shared" si="8"/>
        <v/>
      </c>
    </row>
    <row r="74" spans="1:30" x14ac:dyDescent="0.25">
      <c r="A74" s="64"/>
      <c r="B74" s="64"/>
      <c r="C74" s="65"/>
      <c r="D74" s="66"/>
      <c r="E74" s="64"/>
      <c r="F74" s="64"/>
      <c r="G74" s="37" t="str">
        <f>IF(E74="","",IF(OR(E74="Project Management",E74="Project Support",E74="Sprint Management",E74="Sprint Support"),"NA",ROUND((((VLOOKUP(AD74,[2]Formula!V:X,3,0)))-SUMIF(AD:AD,AD74,H:H)),2)))</f>
        <v/>
      </c>
      <c r="H74" s="135"/>
      <c r="I74" s="135"/>
      <c r="J74" s="71"/>
      <c r="K74" s="38" t="str">
        <f>IF(E74="","",IF(OR(E74="Project Management",E74="Project Support",E74="Sprint Management",E74="Sprint Support"),"NA",(((SUMIF(AD:AD,AD74,H:H)/VLOOKUP(AD74,[2]Formula!V:X,3,0))*VLOOKUP(AD74,[2]Formula!V:X,2,0))*H74)/SUMIF(AD:AD,AD74,H:H)))</f>
        <v/>
      </c>
      <c r="L74" s="38" t="str">
        <f t="shared" si="6"/>
        <v/>
      </c>
      <c r="M74" s="38" t="str">
        <f t="shared" si="7"/>
        <v/>
      </c>
      <c r="N74" s="38" t="str">
        <f t="shared" si="9"/>
        <v/>
      </c>
      <c r="O74" s="38" t="str">
        <f t="shared" si="10"/>
        <v/>
      </c>
      <c r="P74" s="39" t="str">
        <f t="shared" si="11"/>
        <v/>
      </c>
      <c r="Q74"/>
      <c r="R74"/>
      <c r="AC74" s="42" t="str">
        <f>IF(B74="","",VLOOKUP(B74,[2]Formula!B:C,2,0))</f>
        <v/>
      </c>
      <c r="AD74" s="43" t="str">
        <f t="shared" si="8"/>
        <v/>
      </c>
    </row>
    <row r="75" spans="1:30" x14ac:dyDescent="0.25">
      <c r="A75" s="64"/>
      <c r="B75" s="64"/>
      <c r="C75" s="65"/>
      <c r="D75" s="67"/>
      <c r="E75" s="64"/>
      <c r="F75" s="64"/>
      <c r="G75" s="37" t="str">
        <f>IF(E75="","",IF(OR(E75="Project Management",E75="Project Support",E75="Sprint Management",E75="Sprint Support"),"NA",ROUND((((VLOOKUP(AD75,[2]Formula!V:X,3,0)))-SUMIF(AD:AD,AD75,H:H)),2)))</f>
        <v/>
      </c>
      <c r="H75" s="135"/>
      <c r="I75" s="135"/>
      <c r="J75" s="71"/>
      <c r="K75" s="38" t="str">
        <f>IF(E75="","",IF(OR(E75="Project Management",E75="Project Support",E75="Sprint Management",E75="Sprint Support"),"NA",(((SUMIF(AD:AD,AD75,H:H)/VLOOKUP(AD75,[2]Formula!V:X,3,0))*VLOOKUP(AD75,[2]Formula!V:X,2,0))*H75)/SUMIF(AD:AD,AD75,H:H)))</f>
        <v/>
      </c>
      <c r="L75" s="38" t="str">
        <f t="shared" si="6"/>
        <v/>
      </c>
      <c r="M75" s="38" t="str">
        <f t="shared" si="7"/>
        <v/>
      </c>
      <c r="N75" s="38" t="str">
        <f t="shared" si="9"/>
        <v/>
      </c>
      <c r="O75" s="38" t="str">
        <f t="shared" si="10"/>
        <v/>
      </c>
      <c r="P75" s="39" t="str">
        <f t="shared" si="11"/>
        <v/>
      </c>
      <c r="Q75"/>
      <c r="R75"/>
      <c r="AC75" s="42" t="str">
        <f>IF(B75="","",VLOOKUP(B75,[2]Formula!B:C,2,0))</f>
        <v/>
      </c>
      <c r="AD75" s="43" t="str">
        <f t="shared" si="8"/>
        <v/>
      </c>
    </row>
    <row r="76" spans="1:30" x14ac:dyDescent="0.25">
      <c r="A76" s="64"/>
      <c r="B76" s="64"/>
      <c r="C76" s="65"/>
      <c r="D76" s="67"/>
      <c r="E76" s="64"/>
      <c r="F76" s="64"/>
      <c r="G76" s="37" t="str">
        <f>IF(E76="","",IF(OR(E76="Project Management",E76="Project Support",E76="Sprint Management",E76="Sprint Support"),"NA",ROUND((((VLOOKUP(AD76,[2]Formula!V:X,3,0)))-SUMIF(AD:AD,AD76,H:H)),2)))</f>
        <v/>
      </c>
      <c r="H76" s="135"/>
      <c r="I76" s="135"/>
      <c r="J76" s="71"/>
      <c r="K76" s="38" t="str">
        <f>IF(E76="","",IF(OR(E76="Project Management",E76="Project Support",E76="Sprint Management",E76="Sprint Support"),"NA",(((SUMIF(AD:AD,AD76,H:H)/VLOOKUP(AD76,[2]Formula!V:X,3,0))*VLOOKUP(AD76,[2]Formula!V:X,2,0))*H76)/SUMIF(AD:AD,AD76,H:H)))</f>
        <v/>
      </c>
      <c r="L76" s="38" t="str">
        <f t="shared" si="6"/>
        <v/>
      </c>
      <c r="M76" s="38" t="str">
        <f t="shared" si="7"/>
        <v/>
      </c>
      <c r="N76" s="38" t="str">
        <f t="shared" si="9"/>
        <v/>
      </c>
      <c r="O76" s="38" t="str">
        <f t="shared" si="10"/>
        <v/>
      </c>
      <c r="P76" s="39" t="str">
        <f t="shared" si="11"/>
        <v/>
      </c>
      <c r="Q76"/>
      <c r="R76"/>
      <c r="AC76" s="42" t="str">
        <f>IF(B76="","",VLOOKUP(B76,[2]Formula!B:C,2,0))</f>
        <v/>
      </c>
      <c r="AD76" s="43" t="str">
        <f t="shared" si="8"/>
        <v/>
      </c>
    </row>
    <row r="77" spans="1:30" x14ac:dyDescent="0.25">
      <c r="A77" s="64"/>
      <c r="B77" s="64"/>
      <c r="C77" s="65"/>
      <c r="D77" s="66"/>
      <c r="E77" s="64"/>
      <c r="F77" s="64"/>
      <c r="G77" s="37" t="str">
        <f>IF(E77="","",IF(OR(E77="Project Management",E77="Project Support",E77="Sprint Management",E77="Sprint Support"),"NA",ROUND((((VLOOKUP(AD77,[2]Formula!V:X,3,0)))-SUMIF(AD:AD,AD77,H:H)),2)))</f>
        <v/>
      </c>
      <c r="H77" s="135"/>
      <c r="I77" s="135"/>
      <c r="J77" s="71"/>
      <c r="K77" s="38" t="str">
        <f>IF(E77="","",IF(OR(E77="Project Management",E77="Project Support",E77="Sprint Management",E77="Sprint Support"),"NA",(((SUMIF(AD:AD,AD77,H:H)/VLOOKUP(AD77,[2]Formula!V:X,3,0))*VLOOKUP(AD77,[2]Formula!V:X,2,0))*H77)/SUMIF(AD:AD,AD77,H:H)))</f>
        <v/>
      </c>
      <c r="L77" s="38" t="str">
        <f t="shared" si="6"/>
        <v/>
      </c>
      <c r="M77" s="38" t="str">
        <f t="shared" si="7"/>
        <v/>
      </c>
      <c r="N77" s="38" t="str">
        <f t="shared" si="9"/>
        <v/>
      </c>
      <c r="O77" s="38" t="str">
        <f t="shared" si="10"/>
        <v/>
      </c>
      <c r="P77" s="39" t="str">
        <f t="shared" si="11"/>
        <v/>
      </c>
      <c r="Q77"/>
      <c r="R77"/>
      <c r="AC77" s="42" t="str">
        <f>IF(B77="","",VLOOKUP(B77,[2]Formula!B:C,2,0))</f>
        <v/>
      </c>
      <c r="AD77" s="43" t="str">
        <f t="shared" si="8"/>
        <v/>
      </c>
    </row>
    <row r="78" spans="1:30" x14ac:dyDescent="0.25">
      <c r="A78" s="64"/>
      <c r="B78" s="64"/>
      <c r="C78" s="65"/>
      <c r="D78" s="67"/>
      <c r="E78" s="64"/>
      <c r="F78" s="64"/>
      <c r="G78" s="37" t="str">
        <f>IF(E78="","",IF(OR(E78="Project Management",E78="Project Support",E78="Sprint Management",E78="Sprint Support"),"NA",ROUND((((VLOOKUP(AD78,[2]Formula!V:X,3,0)))-SUMIF(AD:AD,AD78,H:H)),2)))</f>
        <v/>
      </c>
      <c r="H78" s="135"/>
      <c r="I78" s="135"/>
      <c r="J78" s="71"/>
      <c r="K78" s="38" t="str">
        <f>IF(E78="","",IF(OR(E78="Project Management",E78="Project Support",E78="Sprint Management",E78="Sprint Support"),"NA",(((SUMIF(AD:AD,AD78,H:H)/VLOOKUP(AD78,[2]Formula!V:X,3,0))*VLOOKUP(AD78,[2]Formula!V:X,2,0))*H78)/SUMIF(AD:AD,AD78,H:H)))</f>
        <v/>
      </c>
      <c r="L78" s="38" t="str">
        <f t="shared" si="6"/>
        <v/>
      </c>
      <c r="M78" s="38" t="str">
        <f t="shared" si="7"/>
        <v/>
      </c>
      <c r="N78" s="38" t="str">
        <f t="shared" si="9"/>
        <v/>
      </c>
      <c r="O78" s="38" t="str">
        <f t="shared" si="10"/>
        <v/>
      </c>
      <c r="P78" s="39" t="str">
        <f t="shared" si="11"/>
        <v/>
      </c>
      <c r="Q78"/>
      <c r="R78"/>
      <c r="AC78" s="42" t="str">
        <f>IF(B78="","",VLOOKUP(B78,[2]Formula!B:C,2,0))</f>
        <v/>
      </c>
      <c r="AD78" s="43" t="str">
        <f t="shared" si="8"/>
        <v/>
      </c>
    </row>
    <row r="79" spans="1:30" x14ac:dyDescent="0.25">
      <c r="A79" s="64"/>
      <c r="B79" s="64"/>
      <c r="C79" s="65"/>
      <c r="D79" s="67"/>
      <c r="E79" s="64"/>
      <c r="F79" s="64"/>
      <c r="G79" s="37" t="str">
        <f>IF(E79="","",IF(OR(E79="Project Management",E79="Project Support",E79="Sprint Management",E79="Sprint Support"),"NA",ROUND((((VLOOKUP(AD79,[2]Formula!V:X,3,0)))-SUMIF(AD:AD,AD79,H:H)),2)))</f>
        <v/>
      </c>
      <c r="H79" s="135"/>
      <c r="I79" s="135"/>
      <c r="J79" s="71"/>
      <c r="K79" s="38" t="str">
        <f>IF(E79="","",IF(OR(E79="Project Management",E79="Project Support",E79="Sprint Management",E79="Sprint Support"),"NA",(((SUMIF(AD:AD,AD79,H:H)/VLOOKUP(AD79,[2]Formula!V:X,3,0))*VLOOKUP(AD79,[2]Formula!V:X,2,0))*H79)/SUMIF(AD:AD,AD79,H:H)))</f>
        <v/>
      </c>
      <c r="L79" s="38" t="str">
        <f t="shared" si="6"/>
        <v/>
      </c>
      <c r="M79" s="38" t="str">
        <f t="shared" si="7"/>
        <v/>
      </c>
      <c r="N79" s="38" t="str">
        <f t="shared" si="9"/>
        <v/>
      </c>
      <c r="O79" s="38" t="str">
        <f t="shared" si="10"/>
        <v/>
      </c>
      <c r="P79" s="39" t="str">
        <f t="shared" si="11"/>
        <v/>
      </c>
      <c r="Q79"/>
      <c r="R79"/>
      <c r="AC79" s="42" t="str">
        <f>IF(B79="","",VLOOKUP(B79,[2]Formula!B:C,2,0))</f>
        <v/>
      </c>
      <c r="AD79" s="43" t="str">
        <f t="shared" si="8"/>
        <v/>
      </c>
    </row>
    <row r="80" spans="1:30" x14ac:dyDescent="0.25">
      <c r="A80" s="64"/>
      <c r="B80" s="64"/>
      <c r="C80" s="65"/>
      <c r="D80" s="66"/>
      <c r="E80" s="64"/>
      <c r="F80" s="64"/>
      <c r="G80" s="37" t="str">
        <f>IF(E80="","",IF(OR(E80="Project Management",E80="Project Support",E80="Sprint Management",E80="Sprint Support"),"NA",ROUND((((VLOOKUP(AD80,[2]Formula!V:X,3,0)))-SUMIF(AD:AD,AD80,H:H)),2)))</f>
        <v/>
      </c>
      <c r="H80" s="135"/>
      <c r="I80" s="135"/>
      <c r="J80" s="71"/>
      <c r="K80" s="38" t="str">
        <f>IF(E80="","",IF(OR(E80="Project Management",E80="Project Support",E80="Sprint Management",E80="Sprint Support"),"NA",(((SUMIF(AD:AD,AD80,H:H)/VLOOKUP(AD80,[2]Formula!V:X,3,0))*VLOOKUP(AD80,[2]Formula!V:X,2,0))*H80)/SUMIF(AD:AD,AD80,H:H)))</f>
        <v/>
      </c>
      <c r="L80" s="38" t="str">
        <f t="shared" si="6"/>
        <v/>
      </c>
      <c r="M80" s="38" t="str">
        <f t="shared" si="7"/>
        <v/>
      </c>
      <c r="N80" s="38" t="str">
        <f t="shared" si="9"/>
        <v/>
      </c>
      <c r="O80" s="38" t="str">
        <f t="shared" si="10"/>
        <v/>
      </c>
      <c r="P80" s="39" t="str">
        <f t="shared" si="11"/>
        <v/>
      </c>
      <c r="Q80"/>
      <c r="R80"/>
      <c r="AC80" s="42" t="str">
        <f>IF(B80="","",VLOOKUP(B80,[2]Formula!B:C,2,0))</f>
        <v/>
      </c>
      <c r="AD80" s="43" t="str">
        <f t="shared" si="8"/>
        <v/>
      </c>
    </row>
    <row r="81" spans="1:30" x14ac:dyDescent="0.25">
      <c r="A81" s="64"/>
      <c r="B81" s="64"/>
      <c r="C81" s="65"/>
      <c r="D81" s="67"/>
      <c r="E81" s="64"/>
      <c r="F81" s="64"/>
      <c r="G81" s="37" t="str">
        <f>IF(E81="","",IF(OR(E81="Project Management",E81="Project Support",E81="Sprint Management",E81="Sprint Support"),"NA",ROUND((((VLOOKUP(AD81,[2]Formula!V:X,3,0)))-SUMIF(AD:AD,AD81,H:H)),2)))</f>
        <v/>
      </c>
      <c r="H81" s="135"/>
      <c r="I81" s="135"/>
      <c r="J81" s="71"/>
      <c r="K81" s="38" t="str">
        <f>IF(E81="","",IF(OR(E81="Project Management",E81="Project Support",E81="Sprint Management",E81="Sprint Support"),"NA",(((SUMIF(AD:AD,AD81,H:H)/VLOOKUP(AD81,[2]Formula!V:X,3,0))*VLOOKUP(AD81,[2]Formula!V:X,2,0))*H81)/SUMIF(AD:AD,AD81,H:H)))</f>
        <v/>
      </c>
      <c r="L81" s="38" t="str">
        <f t="shared" si="6"/>
        <v/>
      </c>
      <c r="M81" s="38" t="str">
        <f t="shared" si="7"/>
        <v/>
      </c>
      <c r="N81" s="38" t="str">
        <f t="shared" si="9"/>
        <v/>
      </c>
      <c r="O81" s="38" t="str">
        <f t="shared" si="10"/>
        <v/>
      </c>
      <c r="P81" s="39" t="str">
        <f t="shared" si="11"/>
        <v/>
      </c>
      <c r="Q81"/>
      <c r="R81"/>
      <c r="AC81" s="42" t="str">
        <f>IF(B81="","",VLOOKUP(B81,[2]Formula!B:C,2,0))</f>
        <v/>
      </c>
      <c r="AD81" s="43" t="str">
        <f t="shared" si="8"/>
        <v/>
      </c>
    </row>
    <row r="82" spans="1:30" x14ac:dyDescent="0.25">
      <c r="A82" s="64"/>
      <c r="B82" s="64"/>
      <c r="C82" s="65"/>
      <c r="D82" s="66"/>
      <c r="E82" s="64"/>
      <c r="F82" s="64"/>
      <c r="G82" s="37" t="str">
        <f>IF(E82="","",IF(OR(E82="Project Management",E82="Project Support",E82="Sprint Management",E82="Sprint Support"),"NA",ROUND((((VLOOKUP(AD82,[2]Formula!V:X,3,0)))-SUMIF(AD:AD,AD82,H:H)),2)))</f>
        <v/>
      </c>
      <c r="H82" s="135"/>
      <c r="I82" s="135"/>
      <c r="J82" s="71"/>
      <c r="K82" s="38" t="str">
        <f>IF(E82="","",IF(OR(E82="Project Management",E82="Project Support",E82="Sprint Management",E82="Sprint Support"),"NA",(((SUMIF(AD:AD,AD82,H:H)/VLOOKUP(AD82,[2]Formula!V:X,3,0))*VLOOKUP(AD82,[2]Formula!V:X,2,0))*H82)/SUMIF(AD:AD,AD82,H:H)))</f>
        <v/>
      </c>
      <c r="L82" s="38" t="str">
        <f t="shared" si="6"/>
        <v/>
      </c>
      <c r="M82" s="38" t="str">
        <f t="shared" si="7"/>
        <v/>
      </c>
      <c r="N82" s="38" t="str">
        <f t="shared" si="9"/>
        <v/>
      </c>
      <c r="O82" s="38" t="str">
        <f t="shared" si="10"/>
        <v/>
      </c>
      <c r="P82" s="39" t="str">
        <f t="shared" si="11"/>
        <v/>
      </c>
      <c r="Q82"/>
      <c r="R82"/>
      <c r="AC82" s="42" t="str">
        <f>IF(B82="","",VLOOKUP(B82,[2]Formula!B:C,2,0))</f>
        <v/>
      </c>
      <c r="AD82" s="43" t="str">
        <f t="shared" si="8"/>
        <v/>
      </c>
    </row>
    <row r="83" spans="1:30" x14ac:dyDescent="0.25">
      <c r="A83" s="64"/>
      <c r="B83" s="64"/>
      <c r="C83" s="65"/>
      <c r="D83" s="67"/>
      <c r="E83" s="64"/>
      <c r="F83" s="64"/>
      <c r="G83" s="37" t="str">
        <f>IF(E83="","",IF(OR(E83="Project Management",E83="Project Support",E83="Sprint Management",E83="Sprint Support"),"NA",ROUND((((VLOOKUP(AD83,[2]Formula!V:X,3,0)))-SUMIF(AD:AD,AD83,H:H)),2)))</f>
        <v/>
      </c>
      <c r="H83" s="135"/>
      <c r="I83" s="135"/>
      <c r="J83" s="71"/>
      <c r="K83" s="38" t="str">
        <f>IF(E83="","",IF(OR(E83="Project Management",E83="Project Support",E83="Sprint Management",E83="Sprint Support"),"NA",(((SUMIF(AD:AD,AD83,H:H)/VLOOKUP(AD83,[2]Formula!V:X,3,0))*VLOOKUP(AD83,[2]Formula!V:X,2,0))*H83)/SUMIF(AD:AD,AD83,H:H)))</f>
        <v/>
      </c>
      <c r="L83" s="38" t="str">
        <f t="shared" si="6"/>
        <v/>
      </c>
      <c r="M83" s="38" t="str">
        <f t="shared" si="7"/>
        <v/>
      </c>
      <c r="N83" s="38" t="str">
        <f t="shared" si="9"/>
        <v/>
      </c>
      <c r="O83" s="38" t="str">
        <f t="shared" si="10"/>
        <v/>
      </c>
      <c r="P83" s="39" t="str">
        <f t="shared" si="11"/>
        <v/>
      </c>
      <c r="Q83"/>
      <c r="R83"/>
      <c r="AC83" s="42" t="str">
        <f>IF(B83="","",VLOOKUP(B83,[2]Formula!B:C,2,0))</f>
        <v/>
      </c>
      <c r="AD83" s="43" t="str">
        <f t="shared" si="8"/>
        <v/>
      </c>
    </row>
    <row r="84" spans="1:30" x14ac:dyDescent="0.25">
      <c r="A84" s="64"/>
      <c r="B84" s="64"/>
      <c r="C84" s="65"/>
      <c r="D84" s="66"/>
      <c r="E84" s="64"/>
      <c r="F84" s="64"/>
      <c r="G84" s="37" t="str">
        <f>IF(E84="","",IF(OR(E84="Project Management",E84="Project Support",E84="Sprint Management",E84="Sprint Support"),"NA",ROUND((((VLOOKUP(AD84,[2]Formula!V:X,3,0)))-SUMIF(AD:AD,AD84,H:H)),2)))</f>
        <v/>
      </c>
      <c r="H84" s="135"/>
      <c r="I84" s="135"/>
      <c r="J84" s="71"/>
      <c r="K84" s="38" t="str">
        <f>IF(E84="","",IF(OR(E84="Project Management",E84="Project Support",E84="Sprint Management",E84="Sprint Support"),"NA",(((SUMIF(AD:AD,AD84,H:H)/VLOOKUP(AD84,[2]Formula!V:X,3,0))*VLOOKUP(AD84,[2]Formula!V:X,2,0))*H84)/SUMIF(AD:AD,AD84,H:H)))</f>
        <v/>
      </c>
      <c r="L84" s="38" t="str">
        <f t="shared" si="6"/>
        <v/>
      </c>
      <c r="M84" s="38" t="str">
        <f t="shared" si="7"/>
        <v/>
      </c>
      <c r="N84" s="38" t="str">
        <f t="shared" si="9"/>
        <v/>
      </c>
      <c r="O84" s="38" t="str">
        <f t="shared" si="10"/>
        <v/>
      </c>
      <c r="P84" s="39" t="str">
        <f t="shared" si="11"/>
        <v/>
      </c>
      <c r="Q84"/>
      <c r="R84"/>
      <c r="AC84" s="42" t="str">
        <f>IF(B84="","",VLOOKUP(B84,[2]Formula!B:C,2,0))</f>
        <v/>
      </c>
      <c r="AD84" s="43" t="str">
        <f t="shared" si="8"/>
        <v/>
      </c>
    </row>
    <row r="85" spans="1:30" x14ac:dyDescent="0.25">
      <c r="A85" s="64"/>
      <c r="B85" s="64"/>
      <c r="C85" s="65"/>
      <c r="D85" s="67"/>
      <c r="E85" s="64"/>
      <c r="F85" s="64"/>
      <c r="G85" s="37" t="str">
        <f>IF(E85="","",IF(OR(E85="Project Management",E85="Project Support",E85="Sprint Management",E85="Sprint Support"),"NA",ROUND((((VLOOKUP(AD85,[2]Formula!V:X,3,0)))-SUMIF(AD:AD,AD85,H:H)),2)))</f>
        <v/>
      </c>
      <c r="H85" s="135"/>
      <c r="I85" s="135"/>
      <c r="J85" s="71"/>
      <c r="K85" s="38" t="str">
        <f>IF(E85="","",IF(OR(E85="Project Management",E85="Project Support",E85="Sprint Management",E85="Sprint Support"),"NA",(((SUMIF(AD:AD,AD85,H:H)/VLOOKUP(AD85,[2]Formula!V:X,3,0))*VLOOKUP(AD85,[2]Formula!V:X,2,0))*H85)/SUMIF(AD:AD,AD85,H:H)))</f>
        <v/>
      </c>
      <c r="L85" s="38" t="str">
        <f t="shared" si="6"/>
        <v/>
      </c>
      <c r="M85" s="38" t="str">
        <f t="shared" si="7"/>
        <v/>
      </c>
      <c r="N85" s="38" t="str">
        <f t="shared" si="9"/>
        <v/>
      </c>
      <c r="O85" s="38" t="str">
        <f t="shared" si="10"/>
        <v/>
      </c>
      <c r="P85" s="39" t="str">
        <f t="shared" si="11"/>
        <v/>
      </c>
      <c r="Q85"/>
      <c r="R85"/>
      <c r="AC85" s="42" t="str">
        <f>IF(B85="","",VLOOKUP(B85,[2]Formula!B:C,2,0))</f>
        <v/>
      </c>
      <c r="AD85" s="43" t="str">
        <f t="shared" si="8"/>
        <v/>
      </c>
    </row>
    <row r="86" spans="1:30" x14ac:dyDescent="0.25">
      <c r="A86" s="64"/>
      <c r="B86" s="64"/>
      <c r="C86" s="65"/>
      <c r="D86" s="67"/>
      <c r="E86" s="64"/>
      <c r="F86" s="64"/>
      <c r="G86" s="37" t="str">
        <f>IF(E86="","",IF(OR(E86="Project Management",E86="Project Support",E86="Sprint Management",E86="Sprint Support"),"NA",ROUND((((VLOOKUP(AD86,[2]Formula!V:X,3,0)))-SUMIF(AD:AD,AD86,H:H)),2)))</f>
        <v/>
      </c>
      <c r="H86" s="135"/>
      <c r="I86" s="135"/>
      <c r="J86" s="71"/>
      <c r="K86" s="38" t="str">
        <f>IF(E86="","",IF(OR(E86="Project Management",E86="Project Support",E86="Sprint Management",E86="Sprint Support"),"NA",(((SUMIF(AD:AD,AD86,H:H)/VLOOKUP(AD86,[2]Formula!V:X,3,0))*VLOOKUP(AD86,[2]Formula!V:X,2,0))*H86)/SUMIF(AD:AD,AD86,H:H)))</f>
        <v/>
      </c>
      <c r="L86" s="38" t="str">
        <f t="shared" si="6"/>
        <v/>
      </c>
      <c r="M86" s="38" t="str">
        <f t="shared" si="7"/>
        <v/>
      </c>
      <c r="N86" s="38" t="str">
        <f t="shared" si="9"/>
        <v/>
      </c>
      <c r="O86" s="38" t="str">
        <f t="shared" si="10"/>
        <v/>
      </c>
      <c r="P86" s="39" t="str">
        <f t="shared" si="11"/>
        <v/>
      </c>
      <c r="Q86"/>
      <c r="R86"/>
      <c r="AC86" s="42" t="str">
        <f>IF(B86="","",VLOOKUP(B86,[2]Formula!B:C,2,0))</f>
        <v/>
      </c>
      <c r="AD86" s="43" t="str">
        <f t="shared" si="8"/>
        <v/>
      </c>
    </row>
    <row r="87" spans="1:30" x14ac:dyDescent="0.25">
      <c r="A87" s="64"/>
      <c r="B87" s="64"/>
      <c r="C87" s="65"/>
      <c r="D87" s="67"/>
      <c r="E87" s="64"/>
      <c r="F87" s="64"/>
      <c r="G87" s="37" t="str">
        <f>IF(E87="","",IF(OR(E87="Project Management",E87="Project Support",E87="Sprint Management",E87="Sprint Support"),"NA",ROUND((((VLOOKUP(AD87,[2]Formula!V:X,3,0)))-SUMIF(AD:AD,AD87,H:H)),2)))</f>
        <v/>
      </c>
      <c r="H87" s="135"/>
      <c r="I87" s="135"/>
      <c r="J87" s="71"/>
      <c r="K87" s="38" t="str">
        <f>IF(E87="","",IF(OR(E87="Project Management",E87="Project Support",E87="Sprint Management",E87="Sprint Support"),"NA",(((SUMIF(AD:AD,AD87,H:H)/VLOOKUP(AD87,[2]Formula!V:X,3,0))*VLOOKUP(AD87,[2]Formula!V:X,2,0))*H87)/SUMIF(AD:AD,AD87,H:H)))</f>
        <v/>
      </c>
      <c r="L87" s="38" t="str">
        <f t="shared" si="6"/>
        <v/>
      </c>
      <c r="M87" s="38" t="str">
        <f t="shared" si="7"/>
        <v/>
      </c>
      <c r="N87" s="38" t="str">
        <f t="shared" si="9"/>
        <v/>
      </c>
      <c r="O87" s="38" t="str">
        <f t="shared" si="10"/>
        <v/>
      </c>
      <c r="P87" s="39" t="str">
        <f t="shared" si="11"/>
        <v/>
      </c>
      <c r="Q87"/>
      <c r="R87"/>
      <c r="AC87" s="42" t="str">
        <f>IF(B87="","",VLOOKUP(B87,[2]Formula!B:C,2,0))</f>
        <v/>
      </c>
      <c r="AD87" s="43" t="str">
        <f t="shared" si="8"/>
        <v/>
      </c>
    </row>
    <row r="88" spans="1:30" x14ac:dyDescent="0.25">
      <c r="A88" s="64"/>
      <c r="B88" s="64"/>
      <c r="C88" s="65"/>
      <c r="D88" s="66"/>
      <c r="E88" s="64"/>
      <c r="F88" s="64"/>
      <c r="G88" s="37" t="str">
        <f>IF(E88="","",IF(OR(E88="Project Management",E88="Project Support",E88="Sprint Management",E88="Sprint Support"),"NA",ROUND((((VLOOKUP(AD88,[2]Formula!V:X,3,0)))-SUMIF(AD:AD,AD88,H:H)),2)))</f>
        <v/>
      </c>
      <c r="H88" s="135"/>
      <c r="I88" s="135"/>
      <c r="J88" s="71"/>
      <c r="K88" s="38" t="str">
        <f>IF(E88="","",IF(OR(E88="Project Management",E88="Project Support",E88="Sprint Management",E88="Sprint Support"),"NA",(((SUMIF(AD:AD,AD88,H:H)/VLOOKUP(AD88,[2]Formula!V:X,3,0))*VLOOKUP(AD88,[2]Formula!V:X,2,0))*H88)/SUMIF(AD:AD,AD88,H:H)))</f>
        <v/>
      </c>
      <c r="L88" s="38" t="str">
        <f t="shared" si="6"/>
        <v/>
      </c>
      <c r="M88" s="38" t="str">
        <f t="shared" si="7"/>
        <v/>
      </c>
      <c r="N88" s="38" t="str">
        <f t="shared" si="9"/>
        <v/>
      </c>
      <c r="O88" s="38" t="str">
        <f t="shared" si="10"/>
        <v/>
      </c>
      <c r="P88" s="39" t="str">
        <f t="shared" si="11"/>
        <v/>
      </c>
      <c r="Q88"/>
      <c r="R88"/>
      <c r="AC88" s="42" t="str">
        <f>IF(B88="","",VLOOKUP(B88,[2]Formula!B:C,2,0))</f>
        <v/>
      </c>
      <c r="AD88" s="43" t="str">
        <f t="shared" si="8"/>
        <v/>
      </c>
    </row>
    <row r="89" spans="1:30" x14ac:dyDescent="0.25">
      <c r="A89" s="64"/>
      <c r="B89" s="64"/>
      <c r="C89" s="65"/>
      <c r="D89" s="67"/>
      <c r="E89" s="64"/>
      <c r="F89" s="64"/>
      <c r="G89" s="37" t="str">
        <f>IF(E89="","",IF(OR(E89="Project Management",E89="Project Support",E89="Sprint Management",E89="Sprint Support"),"NA",ROUND((((VLOOKUP(AD89,[2]Formula!V:X,3,0)))-SUMIF(AD:AD,AD89,H:H)),2)))</f>
        <v/>
      </c>
      <c r="H89" s="135"/>
      <c r="I89" s="135"/>
      <c r="J89" s="71"/>
      <c r="K89" s="38" t="str">
        <f>IF(E89="","",IF(OR(E89="Project Management",E89="Project Support",E89="Sprint Management",E89="Sprint Support"),"NA",(((SUMIF(AD:AD,AD89,H:H)/VLOOKUP(AD89,[2]Formula!V:X,3,0))*VLOOKUP(AD89,[2]Formula!V:X,2,0))*H89)/SUMIF(AD:AD,AD89,H:H)))</f>
        <v/>
      </c>
      <c r="L89" s="38" t="str">
        <f t="shared" si="6"/>
        <v/>
      </c>
      <c r="M89" s="38" t="str">
        <f t="shared" si="7"/>
        <v/>
      </c>
      <c r="N89" s="38" t="str">
        <f t="shared" si="9"/>
        <v/>
      </c>
      <c r="O89" s="38" t="str">
        <f t="shared" si="10"/>
        <v/>
      </c>
      <c r="P89" s="39" t="str">
        <f t="shared" si="11"/>
        <v/>
      </c>
      <c r="Q89"/>
      <c r="R89"/>
      <c r="AC89" s="42" t="str">
        <f>IF(B89="","",VLOOKUP(B89,[2]Formula!B:C,2,0))</f>
        <v/>
      </c>
      <c r="AD89" s="43" t="str">
        <f t="shared" si="8"/>
        <v/>
      </c>
    </row>
    <row r="90" spans="1:30" x14ac:dyDescent="0.25">
      <c r="A90" s="64"/>
      <c r="B90" s="64"/>
      <c r="C90" s="65"/>
      <c r="D90" s="66"/>
      <c r="E90" s="64"/>
      <c r="F90" s="64"/>
      <c r="G90" s="37" t="str">
        <f>IF(E90="","",IF(OR(E90="Project Management",E90="Project Support",E90="Sprint Management",E90="Sprint Support"),"NA",ROUND((((VLOOKUP(AD90,[2]Formula!V:X,3,0)))-SUMIF(AD:AD,AD90,H:H)),2)))</f>
        <v/>
      </c>
      <c r="H90" s="135"/>
      <c r="I90" s="135"/>
      <c r="J90" s="71"/>
      <c r="K90" s="38" t="str">
        <f>IF(E90="","",IF(OR(E90="Project Management",E90="Project Support",E90="Sprint Management",E90="Sprint Support"),"NA",(((SUMIF(AD:AD,AD90,H:H)/VLOOKUP(AD90,[2]Formula!V:X,3,0))*VLOOKUP(AD90,[2]Formula!V:X,2,0))*H90)/SUMIF(AD:AD,AD90,H:H)))</f>
        <v/>
      </c>
      <c r="L90" s="38" t="str">
        <f t="shared" si="6"/>
        <v/>
      </c>
      <c r="M90" s="38" t="str">
        <f t="shared" si="7"/>
        <v/>
      </c>
      <c r="N90" s="38" t="str">
        <f t="shared" si="9"/>
        <v/>
      </c>
      <c r="O90" s="38" t="str">
        <f t="shared" si="10"/>
        <v/>
      </c>
      <c r="P90" s="39" t="str">
        <f t="shared" si="11"/>
        <v/>
      </c>
      <c r="Q90"/>
      <c r="R90"/>
      <c r="AC90" s="42" t="str">
        <f>IF(B90="","",VLOOKUP(B90,[2]Formula!B:C,2,0))</f>
        <v/>
      </c>
      <c r="AD90" s="43" t="str">
        <f t="shared" si="8"/>
        <v/>
      </c>
    </row>
    <row r="91" spans="1:30" x14ac:dyDescent="0.25">
      <c r="A91" s="64"/>
      <c r="B91" s="64"/>
      <c r="C91" s="65"/>
      <c r="D91" s="66"/>
      <c r="E91" s="64"/>
      <c r="F91" s="64"/>
      <c r="G91" s="37" t="str">
        <f>IF(E91="","",IF(OR(E91="Project Management",E91="Project Support",E91="Sprint Management",E91="Sprint Support"),"NA",ROUND((((VLOOKUP(AD91,[2]Formula!V:X,3,0)))-SUMIF(AD:AD,AD91,H:H)),2)))</f>
        <v/>
      </c>
      <c r="H91" s="135"/>
      <c r="I91" s="135"/>
      <c r="J91" s="71"/>
      <c r="K91" s="38" t="str">
        <f>IF(E91="","",IF(OR(E91="Project Management",E91="Project Support",E91="Sprint Management",E91="Sprint Support"),"NA",(((SUMIF(AD:AD,AD91,H:H)/VLOOKUP(AD91,[2]Formula!V:X,3,0))*VLOOKUP(AD91,[2]Formula!V:X,2,0))*H91)/SUMIF(AD:AD,AD91,H:H)))</f>
        <v/>
      </c>
      <c r="L91" s="38" t="str">
        <f t="shared" si="6"/>
        <v/>
      </c>
      <c r="M91" s="38" t="str">
        <f t="shared" si="7"/>
        <v/>
      </c>
      <c r="N91" s="38" t="str">
        <f t="shared" si="9"/>
        <v/>
      </c>
      <c r="O91" s="38" t="str">
        <f t="shared" si="10"/>
        <v/>
      </c>
      <c r="P91" s="39" t="str">
        <f t="shared" si="11"/>
        <v/>
      </c>
      <c r="Q91"/>
      <c r="R91"/>
      <c r="AC91" s="42" t="str">
        <f>IF(B91="","",VLOOKUP(B91,[2]Formula!B:C,2,0))</f>
        <v/>
      </c>
      <c r="AD91" s="43" t="str">
        <f t="shared" si="8"/>
        <v/>
      </c>
    </row>
    <row r="92" spans="1:30" x14ac:dyDescent="0.25">
      <c r="A92" s="64"/>
      <c r="B92" s="64"/>
      <c r="C92" s="65"/>
      <c r="D92" s="67"/>
      <c r="E92" s="64"/>
      <c r="F92" s="64"/>
      <c r="G92" s="37" t="str">
        <f>IF(E92="","",IF(OR(E92="Project Management",E92="Project Support",E92="Sprint Management",E92="Sprint Support"),"NA",ROUND((((VLOOKUP(AD92,[2]Formula!V:X,3,0)))-SUMIF(AD:AD,AD92,H:H)),2)))</f>
        <v/>
      </c>
      <c r="H92" s="135"/>
      <c r="I92" s="135"/>
      <c r="J92" s="71"/>
      <c r="K92" s="38" t="str">
        <f>IF(E92="","",IF(OR(E92="Project Management",E92="Project Support",E92="Sprint Management",E92="Sprint Support"),"NA",(((SUMIF(AD:AD,AD92,H:H)/VLOOKUP(AD92,[2]Formula!V:X,3,0))*VLOOKUP(AD92,[2]Formula!V:X,2,0))*H92)/SUMIF(AD:AD,AD92,H:H)))</f>
        <v/>
      </c>
      <c r="L92" s="38" t="str">
        <f t="shared" si="6"/>
        <v/>
      </c>
      <c r="M92" s="38" t="str">
        <f t="shared" si="7"/>
        <v/>
      </c>
      <c r="N92" s="38" t="str">
        <f t="shared" si="9"/>
        <v/>
      </c>
      <c r="O92" s="38" t="str">
        <f t="shared" si="10"/>
        <v/>
      </c>
      <c r="P92" s="39" t="str">
        <f t="shared" si="11"/>
        <v/>
      </c>
      <c r="Q92"/>
      <c r="R92"/>
      <c r="AC92" s="42" t="str">
        <f>IF(B92="","",VLOOKUP(B92,[2]Formula!B:C,2,0))</f>
        <v/>
      </c>
      <c r="AD92" s="43" t="str">
        <f t="shared" si="8"/>
        <v/>
      </c>
    </row>
    <row r="93" spans="1:30" x14ac:dyDescent="0.25">
      <c r="A93" s="64"/>
      <c r="B93" s="64"/>
      <c r="C93" s="65"/>
      <c r="D93" s="67"/>
      <c r="E93" s="64"/>
      <c r="F93" s="64"/>
      <c r="G93" s="37" t="str">
        <f>IF(E93="","",IF(OR(E93="Project Management",E93="Project Support",E93="Sprint Management",E93="Sprint Support"),"NA",ROUND((((VLOOKUP(AD93,[2]Formula!V:X,3,0)))-SUMIF(AD:AD,AD93,H:H)),2)))</f>
        <v/>
      </c>
      <c r="H93" s="135"/>
      <c r="I93" s="135"/>
      <c r="J93" s="71"/>
      <c r="K93" s="38" t="str">
        <f>IF(E93="","",IF(OR(E93="Project Management",E93="Project Support",E93="Sprint Management",E93="Sprint Support"),"NA",(((SUMIF(AD:AD,AD93,H:H)/VLOOKUP(AD93,[2]Formula!V:X,3,0))*VLOOKUP(AD93,[2]Formula!V:X,2,0))*H93)/SUMIF(AD:AD,AD93,H:H)))</f>
        <v/>
      </c>
      <c r="L93" s="38" t="str">
        <f t="shared" si="6"/>
        <v/>
      </c>
      <c r="M93" s="38" t="str">
        <f t="shared" si="7"/>
        <v/>
      </c>
      <c r="N93" s="38" t="str">
        <f t="shared" si="9"/>
        <v/>
      </c>
      <c r="O93" s="38" t="str">
        <f t="shared" si="10"/>
        <v/>
      </c>
      <c r="P93" s="39" t="str">
        <f t="shared" si="11"/>
        <v/>
      </c>
      <c r="Q93"/>
      <c r="R93"/>
      <c r="AC93" s="42" t="str">
        <f>IF(B93="","",VLOOKUP(B93,[2]Formula!B:C,2,0))</f>
        <v/>
      </c>
      <c r="AD93" s="43" t="str">
        <f t="shared" si="8"/>
        <v/>
      </c>
    </row>
    <row r="94" spans="1:30" x14ac:dyDescent="0.25">
      <c r="A94" s="64"/>
      <c r="B94" s="64"/>
      <c r="C94" s="65"/>
      <c r="D94" s="67"/>
      <c r="E94" s="64"/>
      <c r="F94" s="64"/>
      <c r="G94" s="37" t="str">
        <f>IF(E94="","",IF(OR(E94="Project Management",E94="Project Support",E94="Sprint Management",E94="Sprint Support"),"NA",ROUND((((VLOOKUP(AD94,[2]Formula!V:X,3,0)))-SUMIF(AD:AD,AD94,H:H)),2)))</f>
        <v/>
      </c>
      <c r="H94" s="135"/>
      <c r="I94" s="135"/>
      <c r="J94" s="71"/>
      <c r="K94" s="38" t="str">
        <f>IF(E94="","",IF(OR(E94="Project Management",E94="Project Support",E94="Sprint Management",E94="Sprint Support"),"NA",(((SUMIF(AD:AD,AD94,H:H)/VLOOKUP(AD94,[2]Formula!V:X,3,0))*VLOOKUP(AD94,[2]Formula!V:X,2,0))*H94)/SUMIF(AD:AD,AD94,H:H)))</f>
        <v/>
      </c>
      <c r="L94" s="38" t="str">
        <f t="shared" si="6"/>
        <v/>
      </c>
      <c r="M94" s="38" t="str">
        <f t="shared" si="7"/>
        <v/>
      </c>
      <c r="N94" s="38" t="str">
        <f t="shared" si="9"/>
        <v/>
      </c>
      <c r="O94" s="38" t="str">
        <f t="shared" si="10"/>
        <v/>
      </c>
      <c r="P94" s="39" t="str">
        <f t="shared" si="11"/>
        <v/>
      </c>
      <c r="Q94"/>
      <c r="R94"/>
      <c r="AC94" s="42" t="str">
        <f>IF(B94="","",VLOOKUP(B94,[2]Formula!B:C,2,0))</f>
        <v/>
      </c>
      <c r="AD94" s="43" t="str">
        <f t="shared" si="8"/>
        <v/>
      </c>
    </row>
    <row r="95" spans="1:30" x14ac:dyDescent="0.25">
      <c r="A95" s="64"/>
      <c r="B95" s="64"/>
      <c r="C95" s="65"/>
      <c r="D95" s="67"/>
      <c r="E95" s="64"/>
      <c r="F95" s="64"/>
      <c r="G95" s="37" t="str">
        <f>IF(E95="","",IF(OR(E95="Project Management",E95="Project Support",E95="Sprint Management",E95="Sprint Support"),"NA",ROUND((((VLOOKUP(AD95,[2]Formula!V:X,3,0)))-SUMIF(AD:AD,AD95,H:H)),2)))</f>
        <v/>
      </c>
      <c r="H95" s="135"/>
      <c r="I95" s="135"/>
      <c r="J95" s="71"/>
      <c r="K95" s="38" t="str">
        <f>IF(E95="","",IF(OR(E95="Project Management",E95="Project Support",E95="Sprint Management",E95="Sprint Support"),"NA",(((SUMIF(AD:AD,AD95,H:H)/VLOOKUP(AD95,[2]Formula!V:X,3,0))*VLOOKUP(AD95,[2]Formula!V:X,2,0))*H95)/SUMIF(AD:AD,AD95,H:H)))</f>
        <v/>
      </c>
      <c r="L95" s="38" t="str">
        <f t="shared" si="6"/>
        <v/>
      </c>
      <c r="M95" s="38" t="str">
        <f t="shared" si="7"/>
        <v/>
      </c>
      <c r="N95" s="38" t="str">
        <f t="shared" si="9"/>
        <v/>
      </c>
      <c r="O95" s="38" t="str">
        <f t="shared" si="10"/>
        <v/>
      </c>
      <c r="P95" s="39" t="str">
        <f t="shared" si="11"/>
        <v/>
      </c>
      <c r="Q95"/>
      <c r="R95"/>
      <c r="AC95" s="42" t="str">
        <f>IF(B95="","",VLOOKUP(B95,[2]Formula!B:C,2,0))</f>
        <v/>
      </c>
      <c r="AD95" s="43" t="str">
        <f t="shared" si="8"/>
        <v/>
      </c>
    </row>
    <row r="96" spans="1:30" x14ac:dyDescent="0.25">
      <c r="A96" s="64"/>
      <c r="B96" s="64"/>
      <c r="C96" s="65"/>
      <c r="D96" s="66"/>
      <c r="E96" s="64"/>
      <c r="F96" s="64"/>
      <c r="G96" s="37" t="str">
        <f>IF(E96="","",IF(OR(E96="Project Management",E96="Project Support",E96="Sprint Management",E96="Sprint Support"),"NA",ROUND((((VLOOKUP(AD96,[2]Formula!V:X,3,0)))-SUMIF(AD:AD,AD96,H:H)),2)))</f>
        <v/>
      </c>
      <c r="H96" s="135"/>
      <c r="I96" s="135"/>
      <c r="J96" s="71"/>
      <c r="K96" s="38" t="str">
        <f>IF(E96="","",IF(OR(E96="Project Management",E96="Project Support",E96="Sprint Management",E96="Sprint Support"),"NA",(((SUMIF(AD:AD,AD96,H:H)/VLOOKUP(AD96,[2]Formula!V:X,3,0))*VLOOKUP(AD96,[2]Formula!V:X,2,0))*H96)/SUMIF(AD:AD,AD96,H:H)))</f>
        <v/>
      </c>
      <c r="L96" s="38" t="str">
        <f t="shared" si="6"/>
        <v/>
      </c>
      <c r="M96" s="38" t="str">
        <f t="shared" si="7"/>
        <v/>
      </c>
      <c r="N96" s="38" t="str">
        <f t="shared" si="9"/>
        <v/>
      </c>
      <c r="O96" s="38" t="str">
        <f t="shared" si="10"/>
        <v/>
      </c>
      <c r="P96" s="39" t="str">
        <f t="shared" si="11"/>
        <v/>
      </c>
      <c r="Q96"/>
      <c r="R96"/>
      <c r="AC96" s="42" t="str">
        <f>IF(B96="","",VLOOKUP(B96,[2]Formula!B:C,2,0))</f>
        <v/>
      </c>
      <c r="AD96" s="43" t="str">
        <f t="shared" si="8"/>
        <v/>
      </c>
    </row>
    <row r="97" spans="1:30" x14ac:dyDescent="0.25">
      <c r="A97" s="64"/>
      <c r="B97" s="64"/>
      <c r="C97" s="65"/>
      <c r="D97" s="67"/>
      <c r="E97" s="64"/>
      <c r="F97" s="64"/>
      <c r="G97" s="37" t="str">
        <f>IF(E97="","",IF(OR(E97="Project Management",E97="Project Support",E97="Sprint Management",E97="Sprint Support"),"NA",ROUND((((VLOOKUP(AD97,[2]Formula!V:X,3,0)))-SUMIF(AD:AD,AD97,H:H)),2)))</f>
        <v/>
      </c>
      <c r="H97" s="135"/>
      <c r="I97" s="135"/>
      <c r="J97" s="71"/>
      <c r="K97" s="38" t="str">
        <f>IF(E97="","",IF(OR(E97="Project Management",E97="Project Support",E97="Sprint Management",E97="Sprint Support"),"NA",(((SUMIF(AD:AD,AD97,H:H)/VLOOKUP(AD97,[2]Formula!V:X,3,0))*VLOOKUP(AD97,[2]Formula!V:X,2,0))*H97)/SUMIF(AD:AD,AD97,H:H)))</f>
        <v/>
      </c>
      <c r="L97" s="38" t="str">
        <f t="shared" si="6"/>
        <v/>
      </c>
      <c r="M97" s="38" t="str">
        <f t="shared" si="7"/>
        <v/>
      </c>
      <c r="N97" s="38" t="str">
        <f t="shared" si="9"/>
        <v/>
      </c>
      <c r="O97" s="38" t="str">
        <f t="shared" si="10"/>
        <v/>
      </c>
      <c r="P97" s="39" t="str">
        <f t="shared" si="11"/>
        <v/>
      </c>
      <c r="Q97"/>
      <c r="R97"/>
      <c r="AC97" s="42" t="str">
        <f>IF(B97="","",VLOOKUP(B97,[2]Formula!B:C,2,0))</f>
        <v/>
      </c>
      <c r="AD97" s="43" t="str">
        <f t="shared" si="8"/>
        <v/>
      </c>
    </row>
    <row r="98" spans="1:30" x14ac:dyDescent="0.25">
      <c r="A98" s="64"/>
      <c r="B98" s="64"/>
      <c r="C98" s="65"/>
      <c r="D98" s="67"/>
      <c r="E98" s="64"/>
      <c r="F98" s="64"/>
      <c r="G98" s="37" t="str">
        <f>IF(E98="","",IF(OR(E98="Project Management",E98="Project Support",E98="Sprint Management",E98="Sprint Support"),"NA",ROUND((((VLOOKUP(AD98,[2]Formula!V:X,3,0)))-SUMIF(AD:AD,AD98,H:H)),2)))</f>
        <v/>
      </c>
      <c r="H98" s="135"/>
      <c r="I98" s="135"/>
      <c r="J98" s="71"/>
      <c r="K98" s="38" t="str">
        <f>IF(E98="","",IF(OR(E98="Project Management",E98="Project Support",E98="Sprint Management",E98="Sprint Support"),"NA",(((SUMIF(AD:AD,AD98,H:H)/VLOOKUP(AD98,[2]Formula!V:X,3,0))*VLOOKUP(AD98,[2]Formula!V:X,2,0))*H98)/SUMIF(AD:AD,AD98,H:H)))</f>
        <v/>
      </c>
      <c r="L98" s="38" t="str">
        <f t="shared" si="6"/>
        <v/>
      </c>
      <c r="M98" s="38" t="str">
        <f t="shared" si="7"/>
        <v/>
      </c>
      <c r="N98" s="38" t="str">
        <f t="shared" si="9"/>
        <v/>
      </c>
      <c r="O98" s="38" t="str">
        <f t="shared" si="10"/>
        <v/>
      </c>
      <c r="P98" s="39" t="str">
        <f t="shared" si="11"/>
        <v/>
      </c>
      <c r="Q98"/>
      <c r="R98"/>
      <c r="AC98" s="42" t="str">
        <f>IF(B98="","",VLOOKUP(B98,[2]Formula!B:C,2,0))</f>
        <v/>
      </c>
      <c r="AD98" s="43" t="str">
        <f t="shared" si="8"/>
        <v/>
      </c>
    </row>
    <row r="99" spans="1:30" x14ac:dyDescent="0.25">
      <c r="A99" s="64"/>
      <c r="B99" s="64"/>
      <c r="C99" s="65"/>
      <c r="D99" s="66"/>
      <c r="E99" s="64"/>
      <c r="F99" s="64"/>
      <c r="G99" s="37" t="str">
        <f>IF(E99="","",IF(OR(E99="Project Management",E99="Project Support",E99="Sprint Management",E99="Sprint Support"),"NA",ROUND((((VLOOKUP(AD99,[2]Formula!V:X,3,0)))-SUMIF(AD:AD,AD99,H:H)),2)))</f>
        <v/>
      </c>
      <c r="H99" s="135"/>
      <c r="I99" s="135"/>
      <c r="J99" s="71"/>
      <c r="K99" s="38" t="str">
        <f>IF(E99="","",IF(OR(E99="Project Management",E99="Project Support",E99="Sprint Management",E99="Sprint Support"),"NA",(((SUMIF(AD:AD,AD99,H:H)/VLOOKUP(AD99,[2]Formula!V:X,3,0))*VLOOKUP(AD99,[2]Formula!V:X,2,0))*H99)/SUMIF(AD:AD,AD99,H:H)))</f>
        <v/>
      </c>
      <c r="L99" s="38" t="str">
        <f t="shared" si="6"/>
        <v/>
      </c>
      <c r="M99" s="38" t="str">
        <f t="shared" si="7"/>
        <v/>
      </c>
      <c r="N99" s="38" t="str">
        <f t="shared" si="9"/>
        <v/>
      </c>
      <c r="O99" s="38" t="str">
        <f t="shared" si="10"/>
        <v/>
      </c>
      <c r="P99" s="39" t="str">
        <f t="shared" si="11"/>
        <v/>
      </c>
      <c r="Q99"/>
      <c r="R99"/>
      <c r="AC99" s="42" t="str">
        <f>IF(B99="","",VLOOKUP(B99,[2]Formula!B:C,2,0))</f>
        <v/>
      </c>
      <c r="AD99" s="43" t="str">
        <f t="shared" si="8"/>
        <v/>
      </c>
    </row>
    <row r="100" spans="1:30" x14ac:dyDescent="0.25">
      <c r="A100" s="64"/>
      <c r="B100" s="64"/>
      <c r="C100" s="65"/>
      <c r="D100" s="66"/>
      <c r="E100" s="64"/>
      <c r="F100" s="64"/>
      <c r="G100" s="37" t="str">
        <f>IF(E100="","",IF(OR(E100="Project Management",E100="Project Support",E100="Sprint Management",E100="Sprint Support"),"NA",ROUND((((VLOOKUP(AD100,[2]Formula!V:X,3,0)))-SUMIF(AD:AD,AD100,H:H)),2)))</f>
        <v/>
      </c>
      <c r="H100" s="135"/>
      <c r="I100" s="135"/>
      <c r="J100" s="71"/>
      <c r="K100" s="38" t="str">
        <f>IF(E100="","",IF(OR(E100="Project Management",E100="Project Support",E100="Sprint Management",E100="Sprint Support"),"NA",(((SUMIF(AD:AD,AD100,H:H)/VLOOKUP(AD100,[2]Formula!V:X,3,0))*VLOOKUP(AD100,[2]Formula!V:X,2,0))*H100)/SUMIF(AD:AD,AD100,H:H)))</f>
        <v/>
      </c>
      <c r="L100" s="38" t="str">
        <f t="shared" si="6"/>
        <v/>
      </c>
      <c r="M100" s="38" t="str">
        <f t="shared" si="7"/>
        <v/>
      </c>
      <c r="N100" s="38" t="str">
        <f t="shared" si="9"/>
        <v/>
      </c>
      <c r="O100" s="38" t="str">
        <f t="shared" si="10"/>
        <v/>
      </c>
      <c r="P100" s="39" t="str">
        <f t="shared" si="11"/>
        <v/>
      </c>
      <c r="Q100"/>
      <c r="R100"/>
      <c r="AC100" s="42" t="str">
        <f>IF(B100="","",VLOOKUP(B100,[2]Formula!B:C,2,0))</f>
        <v/>
      </c>
      <c r="AD100" s="43" t="str">
        <f t="shared" si="8"/>
        <v/>
      </c>
    </row>
    <row r="101" spans="1:30" x14ac:dyDescent="0.25">
      <c r="A101" s="64"/>
      <c r="B101" s="64"/>
      <c r="C101" s="65"/>
      <c r="D101" s="67"/>
      <c r="E101" s="64"/>
      <c r="F101" s="64"/>
      <c r="G101" s="37" t="str">
        <f>IF(E101="","",IF(OR(E101="Project Management",E101="Project Support",E101="Sprint Management",E101="Sprint Support"),"NA",ROUND((((VLOOKUP(AD101,[2]Formula!V:X,3,0)))-SUMIF(AD:AD,AD101,H:H)),2)))</f>
        <v/>
      </c>
      <c r="H101" s="135"/>
      <c r="I101" s="135"/>
      <c r="J101" s="71"/>
      <c r="K101" s="38" t="str">
        <f>IF(E101="","",IF(OR(E101="Project Management",E101="Project Support",E101="Sprint Management",E101="Sprint Support"),"NA",(((SUMIF(AD:AD,AD101,H:H)/VLOOKUP(AD101,[2]Formula!V:X,3,0))*VLOOKUP(AD101,[2]Formula!V:X,2,0))*H101)/SUMIF(AD:AD,AD101,H:H)))</f>
        <v/>
      </c>
      <c r="L101" s="38" t="str">
        <f t="shared" si="6"/>
        <v/>
      </c>
      <c r="M101" s="38" t="str">
        <f t="shared" si="7"/>
        <v/>
      </c>
      <c r="N101" s="38" t="str">
        <f t="shared" si="9"/>
        <v/>
      </c>
      <c r="O101" s="38" t="str">
        <f t="shared" si="10"/>
        <v/>
      </c>
      <c r="P101" s="39" t="str">
        <f t="shared" si="11"/>
        <v/>
      </c>
      <c r="Q101"/>
      <c r="R101"/>
      <c r="AC101" s="42" t="str">
        <f>IF(B101="","",VLOOKUP(B101,[2]Formula!B:C,2,0))</f>
        <v/>
      </c>
      <c r="AD101" s="43" t="str">
        <f t="shared" si="8"/>
        <v/>
      </c>
    </row>
    <row r="102" spans="1:30" x14ac:dyDescent="0.25">
      <c r="A102" s="64"/>
      <c r="B102" s="64"/>
      <c r="C102" s="65"/>
      <c r="D102" s="66"/>
      <c r="E102" s="64"/>
      <c r="F102" s="64"/>
      <c r="G102" s="37" t="str">
        <f>IF(E102="","",IF(OR(E102="Project Management",E102="Project Support",E102="Sprint Management",E102="Sprint Support"),"NA",ROUND((((VLOOKUP(AD102,[2]Formula!V:X,3,0)))-SUMIF(AD:AD,AD102,H:H)),2)))</f>
        <v/>
      </c>
      <c r="H102" s="135"/>
      <c r="I102" s="135"/>
      <c r="J102" s="71"/>
      <c r="K102" s="38" t="str">
        <f>IF(E102="","",IF(OR(E102="Project Management",E102="Project Support",E102="Sprint Management",E102="Sprint Support"),"NA",(((SUMIF(AD:AD,AD102,H:H)/VLOOKUP(AD102,[2]Formula!V:X,3,0))*VLOOKUP(AD102,[2]Formula!V:X,2,0))*H102)/SUMIF(AD:AD,AD102,H:H)))</f>
        <v/>
      </c>
      <c r="L102" s="38" t="str">
        <f t="shared" si="6"/>
        <v/>
      </c>
      <c r="M102" s="38" t="str">
        <f t="shared" si="7"/>
        <v/>
      </c>
      <c r="N102" s="38" t="str">
        <f t="shared" si="9"/>
        <v/>
      </c>
      <c r="O102" s="38" t="str">
        <f t="shared" si="10"/>
        <v/>
      </c>
      <c r="P102" s="39" t="str">
        <f t="shared" si="11"/>
        <v/>
      </c>
      <c r="Q102"/>
      <c r="R102"/>
      <c r="AC102" s="42" t="str">
        <f>IF(B102="","",VLOOKUP(B102,[2]Formula!B:C,2,0))</f>
        <v/>
      </c>
      <c r="AD102" s="43" t="str">
        <f t="shared" si="8"/>
        <v/>
      </c>
    </row>
    <row r="103" spans="1:30" x14ac:dyDescent="0.25">
      <c r="A103" s="64"/>
      <c r="B103" s="64"/>
      <c r="C103" s="65"/>
      <c r="D103" s="66"/>
      <c r="E103" s="64"/>
      <c r="F103" s="64"/>
      <c r="G103" s="37" t="str">
        <f>IF(E103="","",IF(OR(E103="Project Management",E103="Project Support",E103="Sprint Management",E103="Sprint Support"),"NA",ROUND((((VLOOKUP(AD103,[2]Formula!V:X,3,0)))-SUMIF(AD:AD,AD103,H:H)),2)))</f>
        <v/>
      </c>
      <c r="H103" s="135"/>
      <c r="I103" s="135"/>
      <c r="J103" s="71"/>
      <c r="K103" s="38" t="str">
        <f>IF(E103="","",IF(OR(E103="Project Management",E103="Project Support",E103="Sprint Management",E103="Sprint Support"),"NA",(((SUMIF(AD:AD,AD103,H:H)/VLOOKUP(AD103,[2]Formula!V:X,3,0))*VLOOKUP(AD103,[2]Formula!V:X,2,0))*H103)/SUMIF(AD:AD,AD103,H:H)))</f>
        <v/>
      </c>
      <c r="L103" s="38" t="str">
        <f t="shared" si="6"/>
        <v/>
      </c>
      <c r="M103" s="38" t="str">
        <f t="shared" si="7"/>
        <v/>
      </c>
      <c r="N103" s="38" t="str">
        <f t="shared" si="9"/>
        <v/>
      </c>
      <c r="O103" s="38" t="str">
        <f t="shared" si="10"/>
        <v/>
      </c>
      <c r="P103" s="39" t="str">
        <f t="shared" si="11"/>
        <v/>
      </c>
      <c r="Q103"/>
      <c r="R103"/>
      <c r="AC103" s="42" t="str">
        <f>IF(B103="","",VLOOKUP(B103,[2]Formula!B:C,2,0))</f>
        <v/>
      </c>
      <c r="AD103" s="43" t="str">
        <f t="shared" si="8"/>
        <v/>
      </c>
    </row>
    <row r="104" spans="1:30" x14ac:dyDescent="0.25">
      <c r="A104" s="64"/>
      <c r="B104" s="64"/>
      <c r="C104" s="65"/>
      <c r="D104" s="67"/>
      <c r="E104" s="64"/>
      <c r="F104" s="64"/>
      <c r="G104" s="37" t="str">
        <f>IF(E104="","",IF(OR(E104="Project Management",E104="Project Support",E104="Sprint Management",E104="Sprint Support"),"NA",ROUND((((VLOOKUP(AD104,[2]Formula!V:X,3,0)))-SUMIF(AD:AD,AD104,H:H)),2)))</f>
        <v/>
      </c>
      <c r="H104" s="135"/>
      <c r="I104" s="135"/>
      <c r="J104" s="71"/>
      <c r="K104" s="38" t="str">
        <f>IF(E104="","",IF(OR(E104="Project Management",E104="Project Support",E104="Sprint Management",E104="Sprint Support"),"NA",(((SUMIF(AD:AD,AD104,H:H)/VLOOKUP(AD104,[2]Formula!V:X,3,0))*VLOOKUP(AD104,[2]Formula!V:X,2,0))*H104)/SUMIF(AD:AD,AD104,H:H)))</f>
        <v/>
      </c>
      <c r="L104" s="38" t="str">
        <f t="shared" si="6"/>
        <v/>
      </c>
      <c r="M104" s="38" t="str">
        <f t="shared" si="7"/>
        <v/>
      </c>
      <c r="N104" s="38" t="str">
        <f t="shared" si="9"/>
        <v/>
      </c>
      <c r="O104" s="38" t="str">
        <f t="shared" si="10"/>
        <v/>
      </c>
      <c r="P104" s="39" t="str">
        <f t="shared" si="11"/>
        <v/>
      </c>
      <c r="Q104"/>
      <c r="R104"/>
      <c r="AC104" s="42" t="str">
        <f>IF(B104="","",VLOOKUP(B104,[2]Formula!B:C,2,0))</f>
        <v/>
      </c>
      <c r="AD104" s="43" t="str">
        <f t="shared" si="8"/>
        <v/>
      </c>
    </row>
    <row r="105" spans="1:30" x14ac:dyDescent="0.25">
      <c r="A105" s="64"/>
      <c r="B105" s="64"/>
      <c r="C105" s="65"/>
      <c r="D105" s="66"/>
      <c r="E105" s="64"/>
      <c r="F105" s="64"/>
      <c r="G105" s="37" t="str">
        <f>IF(E105="","",IF(OR(E105="Project Management",E105="Project Support",E105="Sprint Management",E105="Sprint Support"),"NA",ROUND((((VLOOKUP(AD105,[2]Formula!V:X,3,0)))-SUMIF(AD:AD,AD105,H:H)),2)))</f>
        <v/>
      </c>
      <c r="H105" s="135"/>
      <c r="I105" s="135"/>
      <c r="J105" s="71"/>
      <c r="K105" s="38" t="str">
        <f>IF(E105="","",IF(OR(E105="Project Management",E105="Project Support",E105="Sprint Management",E105="Sprint Support"),"NA",(((SUMIF(AD:AD,AD105,H:H)/VLOOKUP(AD105,[2]Formula!V:X,3,0))*VLOOKUP(AD105,[2]Formula!V:X,2,0))*H105)/SUMIF(AD:AD,AD105,H:H)))</f>
        <v/>
      </c>
      <c r="L105" s="38" t="str">
        <f t="shared" si="6"/>
        <v/>
      </c>
      <c r="M105" s="38" t="str">
        <f t="shared" si="7"/>
        <v/>
      </c>
      <c r="N105" s="38" t="str">
        <f t="shared" si="9"/>
        <v/>
      </c>
      <c r="O105" s="38" t="str">
        <f t="shared" si="10"/>
        <v/>
      </c>
      <c r="P105" s="39" t="str">
        <f t="shared" si="11"/>
        <v/>
      </c>
      <c r="Q105"/>
      <c r="R105"/>
      <c r="AC105" s="42" t="str">
        <f>IF(B105="","",VLOOKUP(B105,[2]Formula!B:C,2,0))</f>
        <v/>
      </c>
      <c r="AD105" s="43" t="str">
        <f t="shared" si="8"/>
        <v/>
      </c>
    </row>
    <row r="106" spans="1:30" x14ac:dyDescent="0.25">
      <c r="A106" s="64"/>
      <c r="B106" s="64"/>
      <c r="C106" s="65"/>
      <c r="D106" s="66"/>
      <c r="E106" s="64"/>
      <c r="F106" s="64"/>
      <c r="G106" s="37" t="str">
        <f>IF(E106="","",IF(OR(E106="Project Management",E106="Project Support",E106="Sprint Management",E106="Sprint Support"),"NA",ROUND((((VLOOKUP(AD106,[2]Formula!V:X,3,0)))-SUMIF(AD:AD,AD106,H:H)),2)))</f>
        <v/>
      </c>
      <c r="H106" s="135"/>
      <c r="I106" s="135"/>
      <c r="J106" s="71"/>
      <c r="K106" s="38" t="str">
        <f>IF(E106="","",IF(OR(E106="Project Management",E106="Project Support",E106="Sprint Management",E106="Sprint Support"),"NA",(((SUMIF(AD:AD,AD106,H:H)/VLOOKUP(AD106,[2]Formula!V:X,3,0))*VLOOKUP(AD106,[2]Formula!V:X,2,0))*H106)/SUMIF(AD:AD,AD106,H:H)))</f>
        <v/>
      </c>
      <c r="L106" s="38" t="str">
        <f t="shared" si="6"/>
        <v/>
      </c>
      <c r="M106" s="38" t="str">
        <f t="shared" si="7"/>
        <v/>
      </c>
      <c r="N106" s="38" t="str">
        <f t="shared" si="9"/>
        <v/>
      </c>
      <c r="O106" s="38" t="str">
        <f t="shared" si="10"/>
        <v/>
      </c>
      <c r="P106" s="39" t="str">
        <f t="shared" si="11"/>
        <v/>
      </c>
      <c r="Q106"/>
      <c r="R106"/>
      <c r="AC106" s="42" t="str">
        <f>IF(B106="","",VLOOKUP(B106,[2]Formula!B:C,2,0))</f>
        <v/>
      </c>
      <c r="AD106" s="43" t="str">
        <f t="shared" si="8"/>
        <v/>
      </c>
    </row>
    <row r="107" spans="1:30" x14ac:dyDescent="0.25">
      <c r="A107" s="64"/>
      <c r="B107" s="64"/>
      <c r="C107" s="65"/>
      <c r="D107" s="67"/>
      <c r="E107" s="64"/>
      <c r="F107" s="64"/>
      <c r="G107" s="37" t="str">
        <f>IF(E107="","",IF(OR(E107="Project Management",E107="Project Support",E107="Sprint Management",E107="Sprint Support"),"NA",ROUND((((VLOOKUP(AD107,[2]Formula!V:X,3,0)))-SUMIF(AD:AD,AD107,H:H)),2)))</f>
        <v/>
      </c>
      <c r="H107" s="135"/>
      <c r="I107" s="135"/>
      <c r="J107" s="71"/>
      <c r="K107" s="38" t="str">
        <f>IF(E107="","",IF(OR(E107="Project Management",E107="Project Support",E107="Sprint Management",E107="Sprint Support"),"NA",(((SUMIF(AD:AD,AD107,H:H)/VLOOKUP(AD107,[2]Formula!V:X,3,0))*VLOOKUP(AD107,[2]Formula!V:X,2,0))*H107)/SUMIF(AD:AD,AD107,H:H)))</f>
        <v/>
      </c>
      <c r="L107" s="38" t="str">
        <f t="shared" si="6"/>
        <v/>
      </c>
      <c r="M107" s="38" t="str">
        <f t="shared" si="7"/>
        <v/>
      </c>
      <c r="N107" s="38" t="str">
        <f t="shared" si="9"/>
        <v/>
      </c>
      <c r="O107" s="38" t="str">
        <f t="shared" si="10"/>
        <v/>
      </c>
      <c r="P107" s="39" t="str">
        <f t="shared" si="11"/>
        <v/>
      </c>
      <c r="Q107"/>
      <c r="R107"/>
      <c r="AC107" s="42" t="str">
        <f>IF(B107="","",VLOOKUP(B107,[2]Formula!B:C,2,0))</f>
        <v/>
      </c>
      <c r="AD107" s="43" t="str">
        <f t="shared" si="8"/>
        <v/>
      </c>
    </row>
    <row r="108" spans="1:30" x14ac:dyDescent="0.25">
      <c r="A108" s="64"/>
      <c r="B108" s="64"/>
      <c r="C108" s="65"/>
      <c r="D108" s="66"/>
      <c r="E108" s="64"/>
      <c r="F108" s="64"/>
      <c r="G108" s="37" t="str">
        <f>IF(E108="","",IF(OR(E108="Project Management",E108="Project Support",E108="Sprint Management",E108="Sprint Support"),"NA",ROUND((((VLOOKUP(AD108,[2]Formula!V:X,3,0)))-SUMIF(AD:AD,AD108,H:H)),2)))</f>
        <v/>
      </c>
      <c r="H108" s="135"/>
      <c r="I108" s="135"/>
      <c r="J108" s="71"/>
      <c r="K108" s="38" t="str">
        <f>IF(E108="","",IF(OR(E108="Project Management",E108="Project Support",E108="Sprint Management",E108="Sprint Support"),"NA",(((SUMIF(AD:AD,AD108,H:H)/VLOOKUP(AD108,[2]Formula!V:X,3,0))*VLOOKUP(AD108,[2]Formula!V:X,2,0))*H108)/SUMIF(AD:AD,AD108,H:H)))</f>
        <v/>
      </c>
      <c r="L108" s="38" t="str">
        <f t="shared" si="6"/>
        <v/>
      </c>
      <c r="M108" s="38" t="str">
        <f t="shared" si="7"/>
        <v/>
      </c>
      <c r="N108" s="38" t="str">
        <f t="shared" si="9"/>
        <v/>
      </c>
      <c r="O108" s="38" t="str">
        <f t="shared" si="10"/>
        <v/>
      </c>
      <c r="P108" s="39" t="str">
        <f t="shared" si="11"/>
        <v/>
      </c>
      <c r="Q108"/>
      <c r="R108"/>
      <c r="AC108" s="42" t="str">
        <f>IF(B108="","",VLOOKUP(B108,[2]Formula!B:C,2,0))</f>
        <v/>
      </c>
      <c r="AD108" s="43" t="str">
        <f t="shared" si="8"/>
        <v/>
      </c>
    </row>
    <row r="109" spans="1:30" x14ac:dyDescent="0.25">
      <c r="A109" s="64"/>
      <c r="B109" s="64"/>
      <c r="C109" s="65"/>
      <c r="D109" s="66"/>
      <c r="E109" s="64"/>
      <c r="F109" s="64"/>
      <c r="G109" s="37" t="str">
        <f>IF(E109="","",IF(OR(E109="Project Management",E109="Project Support",E109="Sprint Management",E109="Sprint Support"),"NA",ROUND((((VLOOKUP(AD109,[2]Formula!V:X,3,0)))-SUMIF(AD:AD,AD109,H:H)),2)))</f>
        <v/>
      </c>
      <c r="H109" s="135"/>
      <c r="I109" s="135"/>
      <c r="J109" s="71"/>
      <c r="K109" s="38" t="str">
        <f>IF(E109="","",IF(OR(E109="Project Management",E109="Project Support",E109="Sprint Management",E109="Sprint Support"),"NA",(((SUMIF(AD:AD,AD109,H:H)/VLOOKUP(AD109,[2]Formula!V:X,3,0))*VLOOKUP(AD109,[2]Formula!V:X,2,0))*H109)/SUMIF(AD:AD,AD109,H:H)))</f>
        <v/>
      </c>
      <c r="L109" s="38" t="str">
        <f t="shared" si="6"/>
        <v/>
      </c>
      <c r="M109" s="38" t="str">
        <f t="shared" si="7"/>
        <v/>
      </c>
      <c r="N109" s="38" t="str">
        <f t="shared" si="9"/>
        <v/>
      </c>
      <c r="O109" s="38" t="str">
        <f t="shared" si="10"/>
        <v/>
      </c>
      <c r="P109" s="39" t="str">
        <f t="shared" si="11"/>
        <v/>
      </c>
      <c r="Q109"/>
      <c r="R109"/>
      <c r="AC109" s="42" t="str">
        <f>IF(B109="","",VLOOKUP(B109,[2]Formula!B:C,2,0))</f>
        <v/>
      </c>
      <c r="AD109" s="43" t="str">
        <f t="shared" si="8"/>
        <v/>
      </c>
    </row>
    <row r="110" spans="1:30" x14ac:dyDescent="0.25">
      <c r="A110" s="64"/>
      <c r="B110" s="64"/>
      <c r="C110" s="65"/>
      <c r="D110" s="67"/>
      <c r="E110" s="64"/>
      <c r="F110" s="64"/>
      <c r="G110" s="37" t="str">
        <f>IF(E110="","",IF(OR(E110="Project Management",E110="Project Support",E110="Sprint Management",E110="Sprint Support"),"NA",ROUND((((VLOOKUP(AD110,[2]Formula!V:X,3,0)))-SUMIF(AD:AD,AD110,H:H)),2)))</f>
        <v/>
      </c>
      <c r="H110" s="135"/>
      <c r="I110" s="135"/>
      <c r="J110" s="71"/>
      <c r="K110" s="38" t="str">
        <f>IF(E110="","",IF(OR(E110="Project Management",E110="Project Support",E110="Sprint Management",E110="Sprint Support"),"NA",(((SUMIF(AD:AD,AD110,H:H)/VLOOKUP(AD110,[2]Formula!V:X,3,0))*VLOOKUP(AD110,[2]Formula!V:X,2,0))*H110)/SUMIF(AD:AD,AD110,H:H)))</f>
        <v/>
      </c>
      <c r="L110" s="38" t="str">
        <f t="shared" si="6"/>
        <v/>
      </c>
      <c r="M110" s="38" t="str">
        <f t="shared" si="7"/>
        <v/>
      </c>
      <c r="N110" s="38" t="str">
        <f t="shared" si="9"/>
        <v/>
      </c>
      <c r="O110" s="38" t="str">
        <f t="shared" si="10"/>
        <v/>
      </c>
      <c r="P110" s="39" t="str">
        <f t="shared" si="11"/>
        <v/>
      </c>
      <c r="Q110"/>
      <c r="R110"/>
      <c r="AC110" s="42" t="str">
        <f>IF(B110="","",VLOOKUP(B110,[2]Formula!B:C,2,0))</f>
        <v/>
      </c>
      <c r="AD110" s="43" t="str">
        <f t="shared" si="8"/>
        <v/>
      </c>
    </row>
    <row r="111" spans="1:30" x14ac:dyDescent="0.25">
      <c r="A111" s="64"/>
      <c r="B111" s="64"/>
      <c r="C111" s="65"/>
      <c r="D111" s="67"/>
      <c r="E111" s="64"/>
      <c r="F111" s="64"/>
      <c r="G111" s="37" t="str">
        <f>IF(E111="","",IF(OR(E111="Project Management",E111="Project Support",E111="Sprint Management",E111="Sprint Support"),"NA",ROUND((((VLOOKUP(AD111,[2]Formula!V:X,3,0)))-SUMIF(AD:AD,AD111,H:H)),2)))</f>
        <v/>
      </c>
      <c r="H111" s="135"/>
      <c r="I111" s="135"/>
      <c r="J111" s="71"/>
      <c r="K111" s="38" t="str">
        <f>IF(E111="","",IF(OR(E111="Project Management",E111="Project Support",E111="Sprint Management",E111="Sprint Support"),"NA",(((SUMIF(AD:AD,AD111,H:H)/VLOOKUP(AD111,[2]Formula!V:X,3,0))*VLOOKUP(AD111,[2]Formula!V:X,2,0))*H111)/SUMIF(AD:AD,AD111,H:H)))</f>
        <v/>
      </c>
      <c r="L111" s="38" t="str">
        <f t="shared" si="6"/>
        <v/>
      </c>
      <c r="M111" s="38" t="str">
        <f t="shared" si="7"/>
        <v/>
      </c>
      <c r="N111" s="38" t="str">
        <f t="shared" si="9"/>
        <v/>
      </c>
      <c r="O111" s="38" t="str">
        <f t="shared" si="10"/>
        <v/>
      </c>
      <c r="P111" s="39" t="str">
        <f t="shared" si="11"/>
        <v/>
      </c>
      <c r="Q111"/>
      <c r="R111"/>
      <c r="AC111" s="42" t="str">
        <f>IF(B111="","",VLOOKUP(B111,[2]Formula!B:C,2,0))</f>
        <v/>
      </c>
      <c r="AD111" s="43" t="str">
        <f t="shared" si="8"/>
        <v/>
      </c>
    </row>
    <row r="112" spans="1:30" x14ac:dyDescent="0.25">
      <c r="A112" s="64"/>
      <c r="B112" s="64"/>
      <c r="C112" s="65"/>
      <c r="D112" s="66"/>
      <c r="E112" s="64"/>
      <c r="F112" s="64"/>
      <c r="G112" s="37" t="str">
        <f>IF(E112="","",IF(OR(E112="Project Management",E112="Project Support",E112="Sprint Management",E112="Sprint Support"),"NA",ROUND((((VLOOKUP(AD112,[2]Formula!V:X,3,0)))-SUMIF(AD:AD,AD112,H:H)),2)))</f>
        <v/>
      </c>
      <c r="H112" s="135"/>
      <c r="I112" s="135"/>
      <c r="J112" s="71"/>
      <c r="K112" s="38" t="str">
        <f>IF(E112="","",IF(OR(E112="Project Management",E112="Project Support",E112="Sprint Management",E112="Sprint Support"),"NA",(((SUMIF(AD:AD,AD112,H:H)/VLOOKUP(AD112,[2]Formula!V:X,3,0))*VLOOKUP(AD112,[2]Formula!V:X,2,0))*H112)/SUMIF(AD:AD,AD112,H:H)))</f>
        <v/>
      </c>
      <c r="L112" s="38" t="str">
        <f t="shared" si="6"/>
        <v/>
      </c>
      <c r="M112" s="38" t="str">
        <f t="shared" si="7"/>
        <v/>
      </c>
      <c r="N112" s="38" t="str">
        <f t="shared" si="9"/>
        <v/>
      </c>
      <c r="O112" s="38" t="str">
        <f t="shared" si="10"/>
        <v/>
      </c>
      <c r="P112" s="39" t="str">
        <f t="shared" si="11"/>
        <v/>
      </c>
      <c r="Q112"/>
      <c r="R112"/>
      <c r="AC112" s="42" t="str">
        <f>IF(B112="","",VLOOKUP(B112,[2]Formula!B:C,2,0))</f>
        <v/>
      </c>
      <c r="AD112" s="43" t="str">
        <f t="shared" si="8"/>
        <v/>
      </c>
    </row>
    <row r="113" spans="1:30" x14ac:dyDescent="0.25">
      <c r="A113" s="64"/>
      <c r="B113" s="64"/>
      <c r="C113" s="65"/>
      <c r="D113" s="67"/>
      <c r="E113" s="64"/>
      <c r="F113" s="64"/>
      <c r="G113" s="37" t="str">
        <f>IF(E113="","",IF(OR(E113="Project Management",E113="Project Support",E113="Sprint Management",E113="Sprint Support"),"NA",ROUND((((VLOOKUP(AD113,[2]Formula!V:X,3,0)))-SUMIF(AD:AD,AD113,H:H)),2)))</f>
        <v/>
      </c>
      <c r="H113" s="135"/>
      <c r="I113" s="135"/>
      <c r="J113" s="71"/>
      <c r="K113" s="38" t="str">
        <f>IF(E113="","",IF(OR(E113="Project Management",E113="Project Support",E113="Sprint Management",E113="Sprint Support"),"NA",(((SUMIF(AD:AD,AD113,H:H)/VLOOKUP(AD113,[2]Formula!V:X,3,0))*VLOOKUP(AD113,[2]Formula!V:X,2,0))*H113)/SUMIF(AD:AD,AD113,H:H)))</f>
        <v/>
      </c>
      <c r="L113" s="38" t="str">
        <f t="shared" si="6"/>
        <v/>
      </c>
      <c r="M113" s="38" t="str">
        <f t="shared" si="7"/>
        <v/>
      </c>
      <c r="N113" s="38" t="str">
        <f t="shared" si="9"/>
        <v/>
      </c>
      <c r="O113" s="38" t="str">
        <f t="shared" si="10"/>
        <v/>
      </c>
      <c r="P113" s="39" t="str">
        <f t="shared" si="11"/>
        <v/>
      </c>
      <c r="Q113"/>
      <c r="R113"/>
      <c r="AC113" s="42" t="str">
        <f>IF(B113="","",VLOOKUP(B113,[2]Formula!B:C,2,0))</f>
        <v/>
      </c>
      <c r="AD113" s="43" t="str">
        <f t="shared" si="8"/>
        <v/>
      </c>
    </row>
    <row r="114" spans="1:30" x14ac:dyDescent="0.25">
      <c r="A114" s="64"/>
      <c r="B114" s="64"/>
      <c r="C114" s="66"/>
      <c r="D114" s="67"/>
      <c r="E114" s="64"/>
      <c r="F114" s="64"/>
      <c r="G114" s="37" t="str">
        <f>IF(E114="","",IF(OR(E114="Project Management",E114="Project Support",E114="Sprint Management",E114="Sprint Support"),"NA",ROUND((((VLOOKUP(AD114,[2]Formula!V:X,3,0)))-SUMIF(AD:AD,AD114,H:H)),2)))</f>
        <v/>
      </c>
      <c r="H114" s="135"/>
      <c r="I114" s="135"/>
      <c r="J114" s="72"/>
      <c r="K114" s="38" t="str">
        <f>IF(E114="","",IF(OR(E114="Project Management",E114="Project Support",E114="Sprint Management",E114="Sprint Support"),"NA",(((SUMIF(AD:AD,AD114,H:H)/VLOOKUP(AD114,[2]Formula!V:X,3,0))*VLOOKUP(AD114,[2]Formula!V:X,2,0))*H114)/SUMIF(AD:AD,AD114,H:H)))</f>
        <v/>
      </c>
      <c r="L114" s="38" t="str">
        <f t="shared" si="6"/>
        <v/>
      </c>
      <c r="M114" s="38" t="str">
        <f t="shared" si="7"/>
        <v/>
      </c>
      <c r="N114" s="38" t="str">
        <f t="shared" si="9"/>
        <v/>
      </c>
      <c r="O114" s="38" t="str">
        <f t="shared" si="10"/>
        <v/>
      </c>
      <c r="P114" s="39" t="str">
        <f t="shared" si="11"/>
        <v/>
      </c>
      <c r="Q114"/>
      <c r="R114"/>
      <c r="AC114" s="42" t="str">
        <f>IF(B114="","",VLOOKUP(B114,[2]Formula!B:C,2,0))</f>
        <v/>
      </c>
      <c r="AD114" s="43" t="str">
        <f t="shared" si="8"/>
        <v/>
      </c>
    </row>
    <row r="115" spans="1:30" x14ac:dyDescent="0.25">
      <c r="A115" s="64"/>
      <c r="B115" s="64"/>
      <c r="C115" s="66"/>
      <c r="D115" s="67"/>
      <c r="E115" s="64"/>
      <c r="F115" s="64"/>
      <c r="G115" s="37" t="str">
        <f>IF(E115="","",IF(OR(E115="Project Management",E115="Project Support",E115="Sprint Management",E115="Sprint Support"),"NA",ROUND((((VLOOKUP(AD115,[2]Formula!V:X,3,0)))-SUMIF(AD:AD,AD115,H:H)),2)))</f>
        <v/>
      </c>
      <c r="H115" s="135"/>
      <c r="I115" s="135"/>
      <c r="J115" s="72"/>
      <c r="K115" s="38" t="str">
        <f>IF(E115="","",IF(OR(E115="Project Management",E115="Project Support",E115="Sprint Management",E115="Sprint Support"),"NA",(((SUMIF(AD:AD,AD115,H:H)/VLOOKUP(AD115,[2]Formula!V:X,3,0))*VLOOKUP(AD115,[2]Formula!V:X,2,0))*H115)/SUMIF(AD:AD,AD115,H:H)))</f>
        <v/>
      </c>
      <c r="L115" s="38" t="str">
        <f t="shared" si="6"/>
        <v/>
      </c>
      <c r="M115" s="38" t="str">
        <f t="shared" si="7"/>
        <v/>
      </c>
      <c r="N115" s="38" t="str">
        <f t="shared" si="9"/>
        <v/>
      </c>
      <c r="O115" s="38" t="str">
        <f t="shared" si="10"/>
        <v/>
      </c>
      <c r="P115" s="39" t="str">
        <f t="shared" si="11"/>
        <v/>
      </c>
      <c r="Q115"/>
      <c r="R115"/>
      <c r="AC115" s="42" t="str">
        <f>IF(B115="","",VLOOKUP(B115,[2]Formula!B:C,2,0))</f>
        <v/>
      </c>
      <c r="AD115" s="43" t="str">
        <f t="shared" si="8"/>
        <v/>
      </c>
    </row>
    <row r="116" spans="1:30" x14ac:dyDescent="0.25">
      <c r="A116" s="64"/>
      <c r="B116" s="64"/>
      <c r="C116" s="66"/>
      <c r="D116" s="67"/>
      <c r="E116" s="64"/>
      <c r="F116" s="64"/>
      <c r="G116" s="37" t="str">
        <f>IF(E116="","",IF(OR(E116="Project Management",E116="Project Support",E116="Sprint Management",E116="Sprint Support"),"NA",ROUND((((VLOOKUP(AD116,[2]Formula!V:X,3,0)))-SUMIF(AD:AD,AD116,H:H)),2)))</f>
        <v/>
      </c>
      <c r="H116" s="135"/>
      <c r="I116" s="135"/>
      <c r="J116" s="72"/>
      <c r="K116" s="38" t="str">
        <f>IF(E116="","",IF(OR(E116="Project Management",E116="Project Support",E116="Sprint Management",E116="Sprint Support"),"NA",(((SUMIF(AD:AD,AD116,H:H)/VLOOKUP(AD116,[2]Formula!V:X,3,0))*VLOOKUP(AD116,[2]Formula!V:X,2,0))*H116)/SUMIF(AD:AD,AD116,H:H)))</f>
        <v/>
      </c>
      <c r="L116" s="38" t="str">
        <f t="shared" si="6"/>
        <v/>
      </c>
      <c r="M116" s="38" t="str">
        <f t="shared" si="7"/>
        <v/>
      </c>
      <c r="N116" s="38" t="str">
        <f t="shared" si="9"/>
        <v/>
      </c>
      <c r="O116" s="38" t="str">
        <f t="shared" si="10"/>
        <v/>
      </c>
      <c r="P116" s="39" t="str">
        <f t="shared" si="11"/>
        <v/>
      </c>
      <c r="Q116"/>
      <c r="R116"/>
      <c r="AC116" s="42" t="str">
        <f>IF(B116="","",VLOOKUP(B116,[2]Formula!B:C,2,0))</f>
        <v/>
      </c>
      <c r="AD116" s="43" t="str">
        <f t="shared" si="8"/>
        <v/>
      </c>
    </row>
    <row r="117" spans="1:30" x14ac:dyDescent="0.25">
      <c r="A117" s="64"/>
      <c r="B117" s="64"/>
      <c r="C117" s="66"/>
      <c r="D117" s="67"/>
      <c r="E117" s="64"/>
      <c r="F117" s="64"/>
      <c r="G117" s="37" t="str">
        <f>IF(E117="","",IF(OR(E117="Project Management",E117="Project Support",E117="Sprint Management",E117="Sprint Support"),"NA",ROUND((((VLOOKUP(AD117,[2]Formula!V:X,3,0)))-SUMIF(AD:AD,AD117,H:H)),2)))</f>
        <v/>
      </c>
      <c r="H117" s="135"/>
      <c r="I117" s="135"/>
      <c r="J117" s="72"/>
      <c r="K117" s="38" t="str">
        <f>IF(E117="","",IF(OR(E117="Project Management",E117="Project Support",E117="Sprint Management",E117="Sprint Support"),"NA",(((SUMIF(AD:AD,AD117,H:H)/VLOOKUP(AD117,[2]Formula!V:X,3,0))*VLOOKUP(AD117,[2]Formula!V:X,2,0))*H117)/SUMIF(AD:AD,AD117,H:H)))</f>
        <v/>
      </c>
      <c r="L117" s="38" t="str">
        <f t="shared" si="6"/>
        <v/>
      </c>
      <c r="M117" s="38" t="str">
        <f t="shared" si="7"/>
        <v/>
      </c>
      <c r="N117" s="38" t="str">
        <f t="shared" si="9"/>
        <v/>
      </c>
      <c r="O117" s="38" t="str">
        <f t="shared" si="10"/>
        <v/>
      </c>
      <c r="P117" s="39" t="str">
        <f t="shared" si="11"/>
        <v/>
      </c>
      <c r="Q117"/>
      <c r="R117"/>
      <c r="AC117" s="42" t="str">
        <f>IF(B117="","",VLOOKUP(B117,[2]Formula!B:C,2,0))</f>
        <v/>
      </c>
      <c r="AD117" s="43" t="str">
        <f t="shared" si="8"/>
        <v/>
      </c>
    </row>
    <row r="118" spans="1:30" x14ac:dyDescent="0.25">
      <c r="A118" s="64"/>
      <c r="B118" s="64"/>
      <c r="C118" s="66"/>
      <c r="D118" s="67"/>
      <c r="E118" s="64"/>
      <c r="F118" s="64"/>
      <c r="G118" s="37" t="str">
        <f>IF(E118="","",IF(OR(E118="Project Management",E118="Project Support",E118="Sprint Management",E118="Sprint Support"),"NA",ROUND((((VLOOKUP(AD118,[2]Formula!V:X,3,0)))-SUMIF(AD:AD,AD118,H:H)),2)))</f>
        <v/>
      </c>
      <c r="H118" s="135"/>
      <c r="I118" s="135"/>
      <c r="J118" s="72"/>
      <c r="K118" s="38" t="str">
        <f>IF(E118="","",IF(OR(E118="Project Management",E118="Project Support",E118="Sprint Management",E118="Sprint Support"),"NA",(((SUMIF(AD:AD,AD118,H:H)/VLOOKUP(AD118,[2]Formula!V:X,3,0))*VLOOKUP(AD118,[2]Formula!V:X,2,0))*H118)/SUMIF(AD:AD,AD118,H:H)))</f>
        <v/>
      </c>
      <c r="L118" s="38" t="str">
        <f t="shared" si="6"/>
        <v/>
      </c>
      <c r="M118" s="38" t="str">
        <f t="shared" si="7"/>
        <v/>
      </c>
      <c r="N118" s="38" t="str">
        <f t="shared" si="9"/>
        <v/>
      </c>
      <c r="O118" s="38" t="str">
        <f t="shared" si="10"/>
        <v/>
      </c>
      <c r="P118" s="39" t="str">
        <f t="shared" si="11"/>
        <v/>
      </c>
      <c r="Q118"/>
      <c r="R118"/>
      <c r="AC118" s="42" t="str">
        <f>IF(B118="","",VLOOKUP(B118,[2]Formula!B:C,2,0))</f>
        <v/>
      </c>
      <c r="AD118" s="43" t="str">
        <f t="shared" si="8"/>
        <v/>
      </c>
    </row>
    <row r="119" spans="1:30" x14ac:dyDescent="0.25">
      <c r="A119" s="64"/>
      <c r="B119" s="64"/>
      <c r="C119" s="66"/>
      <c r="D119" s="67"/>
      <c r="E119" s="64"/>
      <c r="F119" s="64"/>
      <c r="G119" s="37" t="str">
        <f>IF(E119="","",IF(OR(E119="Project Management",E119="Project Support",E119="Sprint Management",E119="Sprint Support"),"NA",ROUND((((VLOOKUP(AD119,[2]Formula!V:X,3,0)))-SUMIF(AD:AD,AD119,H:H)),2)))</f>
        <v/>
      </c>
      <c r="H119" s="135"/>
      <c r="I119" s="135"/>
      <c r="J119" s="72"/>
      <c r="K119" s="38" t="str">
        <f>IF(E119="","",IF(OR(E119="Project Management",E119="Project Support",E119="Sprint Management",E119="Sprint Support"),"NA",(((SUMIF(AD:AD,AD119,H:H)/VLOOKUP(AD119,[2]Formula!V:X,3,0))*VLOOKUP(AD119,[2]Formula!V:X,2,0))*H119)/SUMIF(AD:AD,AD119,H:H)))</f>
        <v/>
      </c>
      <c r="L119" s="38" t="str">
        <f t="shared" si="6"/>
        <v/>
      </c>
      <c r="M119" s="38" t="str">
        <f t="shared" si="7"/>
        <v/>
      </c>
      <c r="N119" s="38" t="str">
        <f t="shared" si="9"/>
        <v/>
      </c>
      <c r="O119" s="38" t="str">
        <f t="shared" si="10"/>
        <v/>
      </c>
      <c r="P119" s="39" t="str">
        <f t="shared" si="11"/>
        <v/>
      </c>
      <c r="Q119"/>
      <c r="R119"/>
      <c r="AC119" s="42" t="str">
        <f>IF(B119="","",VLOOKUP(B119,[2]Formula!B:C,2,0))</f>
        <v/>
      </c>
      <c r="AD119" s="43" t="str">
        <f t="shared" si="8"/>
        <v/>
      </c>
    </row>
    <row r="120" spans="1:30" x14ac:dyDescent="0.25">
      <c r="A120" s="64"/>
      <c r="B120" s="64"/>
      <c r="C120" s="66"/>
      <c r="D120" s="67"/>
      <c r="E120" s="64"/>
      <c r="F120" s="64"/>
      <c r="G120" s="37" t="str">
        <f>IF(E120="","",IF(OR(E120="Project Management",E120="Project Support",E120="Sprint Management",E120="Sprint Support"),"NA",ROUND((((VLOOKUP(AD120,[2]Formula!V:X,3,0)))-SUMIF(AD:AD,AD120,H:H)),2)))</f>
        <v/>
      </c>
      <c r="H120" s="135"/>
      <c r="I120" s="135"/>
      <c r="J120" s="72"/>
      <c r="K120" s="38" t="str">
        <f>IF(E120="","",IF(OR(E120="Project Management",E120="Project Support",E120="Sprint Management",E120="Sprint Support"),"NA",(((SUMIF(AD:AD,AD120,H:H)/VLOOKUP(AD120,[2]Formula!V:X,3,0))*VLOOKUP(AD120,[2]Formula!V:X,2,0))*H120)/SUMIF(AD:AD,AD120,H:H)))</f>
        <v/>
      </c>
      <c r="L120" s="38" t="str">
        <f t="shared" si="6"/>
        <v/>
      </c>
      <c r="M120" s="38" t="str">
        <f t="shared" si="7"/>
        <v/>
      </c>
      <c r="N120" s="38" t="str">
        <f t="shared" si="9"/>
        <v/>
      </c>
      <c r="O120" s="38" t="str">
        <f t="shared" si="10"/>
        <v/>
      </c>
      <c r="P120" s="39" t="str">
        <f t="shared" si="11"/>
        <v/>
      </c>
      <c r="Q120"/>
      <c r="R120"/>
      <c r="AC120" s="42" t="str">
        <f>IF(B120="","",VLOOKUP(B120,[2]Formula!B:C,2,0))</f>
        <v/>
      </c>
      <c r="AD120" s="43" t="str">
        <f t="shared" si="8"/>
        <v/>
      </c>
    </row>
    <row r="121" spans="1:30" x14ac:dyDescent="0.25">
      <c r="A121" s="64"/>
      <c r="B121" s="64"/>
      <c r="C121" s="66"/>
      <c r="D121" s="67"/>
      <c r="E121" s="64"/>
      <c r="F121" s="64"/>
      <c r="G121" s="37" t="str">
        <f>IF(E121="","",IF(OR(E121="Project Management",E121="Project Support",E121="Sprint Management",E121="Sprint Support"),"NA",ROUND((((VLOOKUP(AD121,[2]Formula!V:X,3,0)))-SUMIF(AD:AD,AD121,H:H)),2)))</f>
        <v/>
      </c>
      <c r="H121" s="135"/>
      <c r="I121" s="135"/>
      <c r="J121" s="72"/>
      <c r="K121" s="38" t="str">
        <f>IF(E121="","",IF(OR(E121="Project Management",E121="Project Support",E121="Sprint Management",E121="Sprint Support"),"NA",(((SUMIF(AD:AD,AD121,H:H)/VLOOKUP(AD121,[2]Formula!V:X,3,0))*VLOOKUP(AD121,[2]Formula!V:X,2,0))*H121)/SUMIF(AD:AD,AD121,H:H)))</f>
        <v/>
      </c>
      <c r="L121" s="38" t="str">
        <f t="shared" si="6"/>
        <v/>
      </c>
      <c r="M121" s="38" t="str">
        <f t="shared" si="7"/>
        <v/>
      </c>
      <c r="N121" s="38" t="str">
        <f t="shared" si="9"/>
        <v/>
      </c>
      <c r="O121" s="38" t="str">
        <f t="shared" si="10"/>
        <v/>
      </c>
      <c r="P121" s="39" t="str">
        <f t="shared" si="11"/>
        <v/>
      </c>
      <c r="Q121"/>
      <c r="R121"/>
      <c r="AC121" s="42" t="str">
        <f>IF(B121="","",VLOOKUP(B121,[2]Formula!B:C,2,0))</f>
        <v/>
      </c>
      <c r="AD121" s="43" t="str">
        <f t="shared" si="8"/>
        <v/>
      </c>
    </row>
    <row r="122" spans="1:30" x14ac:dyDescent="0.25">
      <c r="A122" s="64"/>
      <c r="B122" s="64"/>
      <c r="C122" s="66"/>
      <c r="D122" s="67"/>
      <c r="E122" s="64"/>
      <c r="F122" s="64"/>
      <c r="G122" s="37" t="str">
        <f>IF(E122="","",IF(OR(E122="Project Management",E122="Project Support",E122="Sprint Management",E122="Sprint Support"),"NA",ROUND((((VLOOKUP(AD122,[2]Formula!V:X,3,0)))-SUMIF(AD:AD,AD122,H:H)),2)))</f>
        <v/>
      </c>
      <c r="H122" s="135"/>
      <c r="I122" s="135"/>
      <c r="J122" s="72"/>
      <c r="K122" s="38" t="str">
        <f>IF(E122="","",IF(OR(E122="Project Management",E122="Project Support",E122="Sprint Management",E122="Sprint Support"),"NA",(((SUMIF(AD:AD,AD122,H:H)/VLOOKUP(AD122,[2]Formula!V:X,3,0))*VLOOKUP(AD122,[2]Formula!V:X,2,0))*H122)/SUMIF(AD:AD,AD122,H:H)))</f>
        <v/>
      </c>
      <c r="L122" s="38" t="str">
        <f t="shared" si="6"/>
        <v/>
      </c>
      <c r="M122" s="38" t="str">
        <f t="shared" si="7"/>
        <v/>
      </c>
      <c r="N122" s="38" t="str">
        <f t="shared" si="9"/>
        <v/>
      </c>
      <c r="O122" s="38" t="str">
        <f t="shared" si="10"/>
        <v/>
      </c>
      <c r="P122" s="39" t="str">
        <f t="shared" si="11"/>
        <v/>
      </c>
      <c r="Q122"/>
      <c r="R122"/>
      <c r="AC122" s="42" t="str">
        <f>IF(B122="","",VLOOKUP(B122,[2]Formula!B:C,2,0))</f>
        <v/>
      </c>
      <c r="AD122" s="43" t="str">
        <f t="shared" si="8"/>
        <v/>
      </c>
    </row>
    <row r="123" spans="1:30" x14ac:dyDescent="0.25">
      <c r="A123" s="64"/>
      <c r="B123" s="64"/>
      <c r="C123" s="66"/>
      <c r="D123" s="67"/>
      <c r="E123" s="64"/>
      <c r="F123" s="64"/>
      <c r="G123" s="37" t="str">
        <f>IF(E123="","",IF(OR(E123="Project Management",E123="Project Support",E123="Sprint Management",E123="Sprint Support"),"NA",ROUND((((VLOOKUP(AD123,[2]Formula!V:X,3,0)))-SUMIF(AD:AD,AD123,H:H)),2)))</f>
        <v/>
      </c>
      <c r="H123" s="135"/>
      <c r="I123" s="135"/>
      <c r="J123" s="72"/>
      <c r="K123" s="38" t="str">
        <f>IF(E123="","",IF(OR(E123="Project Management",E123="Project Support",E123="Sprint Management",E123="Sprint Support"),"NA",(((SUMIF(AD:AD,AD123,H:H)/VLOOKUP(AD123,[2]Formula!V:X,3,0))*VLOOKUP(AD123,[2]Formula!V:X,2,0))*H123)/SUMIF(AD:AD,AD123,H:H)))</f>
        <v/>
      </c>
      <c r="L123" s="38" t="str">
        <f t="shared" si="6"/>
        <v/>
      </c>
      <c r="M123" s="38" t="str">
        <f t="shared" si="7"/>
        <v/>
      </c>
      <c r="N123" s="38" t="str">
        <f t="shared" si="9"/>
        <v/>
      </c>
      <c r="O123" s="38" t="str">
        <f t="shared" si="10"/>
        <v/>
      </c>
      <c r="P123" s="39" t="str">
        <f t="shared" si="11"/>
        <v/>
      </c>
      <c r="Q123"/>
      <c r="R123"/>
      <c r="AC123" s="42" t="str">
        <f>IF(B123="","",VLOOKUP(B123,[2]Formula!B:C,2,0))</f>
        <v/>
      </c>
      <c r="AD123" s="43" t="str">
        <f t="shared" si="8"/>
        <v/>
      </c>
    </row>
    <row r="124" spans="1:30" x14ac:dyDescent="0.25">
      <c r="A124" s="64"/>
      <c r="B124" s="64"/>
      <c r="C124" s="66"/>
      <c r="D124" s="67"/>
      <c r="E124" s="64"/>
      <c r="F124" s="64"/>
      <c r="G124" s="37" t="str">
        <f>IF(E124="","",IF(OR(E124="Project Management",E124="Project Support",E124="Sprint Management",E124="Sprint Support"),"NA",ROUND((((VLOOKUP(AD124,[2]Formula!V:X,3,0)))-SUMIF(AD:AD,AD124,H:H)),2)))</f>
        <v/>
      </c>
      <c r="H124" s="135"/>
      <c r="I124" s="135"/>
      <c r="J124" s="72"/>
      <c r="K124" s="38" t="str">
        <f>IF(E124="","",IF(OR(E124="Project Management",E124="Project Support",E124="Sprint Management",E124="Sprint Support"),"NA",(((SUMIF(AD:AD,AD124,H:H)/VLOOKUP(AD124,[2]Formula!V:X,3,0))*VLOOKUP(AD124,[2]Formula!V:X,2,0))*H124)/SUMIF(AD:AD,AD124,H:H)))</f>
        <v/>
      </c>
      <c r="L124" s="38" t="str">
        <f t="shared" si="6"/>
        <v/>
      </c>
      <c r="M124" s="38" t="str">
        <f t="shared" si="7"/>
        <v/>
      </c>
      <c r="N124" s="38" t="str">
        <f t="shared" si="9"/>
        <v/>
      </c>
      <c r="O124" s="38" t="str">
        <f t="shared" si="10"/>
        <v/>
      </c>
      <c r="P124" s="39" t="str">
        <f t="shared" si="11"/>
        <v/>
      </c>
      <c r="Q124"/>
      <c r="R124"/>
      <c r="AC124" s="42" t="str">
        <f>IF(B124="","",VLOOKUP(B124,[2]Formula!B:C,2,0))</f>
        <v/>
      </c>
      <c r="AD124" s="43" t="str">
        <f t="shared" si="8"/>
        <v/>
      </c>
    </row>
    <row r="125" spans="1:30" x14ac:dyDescent="0.25">
      <c r="A125" s="64"/>
      <c r="B125" s="64"/>
      <c r="C125" s="66"/>
      <c r="D125" s="67"/>
      <c r="E125" s="64"/>
      <c r="F125" s="64"/>
      <c r="G125" s="37" t="str">
        <f>IF(E125="","",IF(OR(E125="Project Management",E125="Project Support",E125="Sprint Management",E125="Sprint Support"),"NA",ROUND((((VLOOKUP(AD125,[2]Formula!V:X,3,0)))-SUMIF(AD:AD,AD125,H:H)),2)))</f>
        <v/>
      </c>
      <c r="H125" s="135"/>
      <c r="I125" s="135"/>
      <c r="J125" s="72"/>
      <c r="K125" s="38" t="str">
        <f>IF(E125="","",IF(OR(E125="Project Management",E125="Project Support",E125="Sprint Management",E125="Sprint Support"),"NA",(((SUMIF(AD:AD,AD125,H:H)/VLOOKUP(AD125,[2]Formula!V:X,3,0))*VLOOKUP(AD125,[2]Formula!V:X,2,0))*H125)/SUMIF(AD:AD,AD125,H:H)))</f>
        <v/>
      </c>
      <c r="L125" s="38" t="str">
        <f t="shared" si="6"/>
        <v/>
      </c>
      <c r="M125" s="38" t="str">
        <f t="shared" si="7"/>
        <v/>
      </c>
      <c r="N125" s="38" t="str">
        <f t="shared" si="9"/>
        <v/>
      </c>
      <c r="O125" s="38" t="str">
        <f t="shared" si="10"/>
        <v/>
      </c>
      <c r="P125" s="39" t="str">
        <f t="shared" si="11"/>
        <v/>
      </c>
      <c r="Q125"/>
      <c r="R125"/>
      <c r="AC125" s="42" t="str">
        <f>IF(B125="","",VLOOKUP(B125,[2]Formula!B:C,2,0))</f>
        <v/>
      </c>
      <c r="AD125" s="43" t="str">
        <f t="shared" si="8"/>
        <v/>
      </c>
    </row>
    <row r="126" spans="1:30" x14ac:dyDescent="0.25">
      <c r="A126" s="64"/>
      <c r="B126" s="64"/>
      <c r="C126" s="66"/>
      <c r="D126" s="67"/>
      <c r="E126" s="64"/>
      <c r="F126" s="64"/>
      <c r="G126" s="37" t="str">
        <f>IF(E126="","",IF(OR(E126="Project Management",E126="Project Support",E126="Sprint Management",E126="Sprint Support"),"NA",ROUND((((VLOOKUP(AD126,[2]Formula!V:X,3,0)))-SUMIF(AD:AD,AD126,H:H)),2)))</f>
        <v/>
      </c>
      <c r="H126" s="135"/>
      <c r="I126" s="135"/>
      <c r="J126" s="72"/>
      <c r="K126" s="38" t="str">
        <f>IF(E126="","",IF(OR(E126="Project Management",E126="Project Support",E126="Sprint Management",E126="Sprint Support"),"NA",(((SUMIF(AD:AD,AD126,H:H)/VLOOKUP(AD126,[2]Formula!V:X,3,0))*VLOOKUP(AD126,[2]Formula!V:X,2,0))*H126)/SUMIF(AD:AD,AD126,H:H)))</f>
        <v/>
      </c>
      <c r="L126" s="38" t="str">
        <f t="shared" si="6"/>
        <v/>
      </c>
      <c r="M126" s="38" t="str">
        <f t="shared" si="7"/>
        <v/>
      </c>
      <c r="N126" s="38" t="str">
        <f t="shared" si="9"/>
        <v/>
      </c>
      <c r="O126" s="38" t="str">
        <f t="shared" si="10"/>
        <v/>
      </c>
      <c r="P126" s="39" t="str">
        <f t="shared" si="11"/>
        <v/>
      </c>
      <c r="Q126"/>
      <c r="R126"/>
      <c r="AC126" s="42" t="str">
        <f>IF(B126="","",VLOOKUP(B126,[2]Formula!B:C,2,0))</f>
        <v/>
      </c>
      <c r="AD126" s="43" t="str">
        <f t="shared" si="8"/>
        <v/>
      </c>
    </row>
    <row r="127" spans="1:30" x14ac:dyDescent="0.25">
      <c r="A127" s="64"/>
      <c r="B127" s="64"/>
      <c r="C127" s="66"/>
      <c r="D127" s="67"/>
      <c r="E127" s="64"/>
      <c r="F127" s="64"/>
      <c r="G127" s="37" t="str">
        <f>IF(E127="","",IF(OR(E127="Project Management",E127="Project Support",E127="Sprint Management",E127="Sprint Support"),"NA",ROUND((((VLOOKUP(AD127,[2]Formula!V:X,3,0)))-SUMIF(AD:AD,AD127,H:H)),2)))</f>
        <v/>
      </c>
      <c r="H127" s="135"/>
      <c r="I127" s="135"/>
      <c r="J127" s="72"/>
      <c r="K127" s="38" t="str">
        <f>IF(E127="","",IF(OR(E127="Project Management",E127="Project Support",E127="Sprint Management",E127="Sprint Support"),"NA",(((SUMIF(AD:AD,AD127,H:H)/VLOOKUP(AD127,[2]Formula!V:X,3,0))*VLOOKUP(AD127,[2]Formula!V:X,2,0))*H127)/SUMIF(AD:AD,AD127,H:H)))</f>
        <v/>
      </c>
      <c r="L127" s="38" t="str">
        <f t="shared" si="6"/>
        <v/>
      </c>
      <c r="M127" s="38" t="str">
        <f t="shared" si="7"/>
        <v/>
      </c>
      <c r="N127" s="38" t="str">
        <f t="shared" si="9"/>
        <v/>
      </c>
      <c r="O127" s="38" t="str">
        <f t="shared" si="10"/>
        <v/>
      </c>
      <c r="P127" s="39" t="str">
        <f t="shared" si="11"/>
        <v/>
      </c>
      <c r="Q127"/>
      <c r="R127"/>
      <c r="AC127" s="42" t="str">
        <f>IF(B127="","",VLOOKUP(B127,[2]Formula!B:C,2,0))</f>
        <v/>
      </c>
      <c r="AD127" s="43" t="str">
        <f t="shared" si="8"/>
        <v/>
      </c>
    </row>
    <row r="128" spans="1:30" x14ac:dyDescent="0.25">
      <c r="A128" s="64"/>
      <c r="B128" s="64"/>
      <c r="C128" s="66"/>
      <c r="D128" s="67"/>
      <c r="E128" s="64"/>
      <c r="F128" s="64"/>
      <c r="G128" s="37" t="str">
        <f>IF(E128="","",IF(OR(E128="Project Management",E128="Project Support",E128="Sprint Management",E128="Sprint Support"),"NA",ROUND((((VLOOKUP(AD128,[2]Formula!V:X,3,0)))-SUMIF(AD:AD,AD128,H:H)),2)))</f>
        <v/>
      </c>
      <c r="H128" s="135"/>
      <c r="I128" s="135"/>
      <c r="J128" s="72"/>
      <c r="K128" s="38" t="str">
        <f>IF(E128="","",IF(OR(E128="Project Management",E128="Project Support",E128="Sprint Management",E128="Sprint Support"),"NA",(((SUMIF(AD:AD,AD128,H:H)/VLOOKUP(AD128,[2]Formula!V:X,3,0))*VLOOKUP(AD128,[2]Formula!V:X,2,0))*H128)/SUMIF(AD:AD,AD128,H:H)))</f>
        <v/>
      </c>
      <c r="L128" s="38" t="str">
        <f t="shared" si="6"/>
        <v/>
      </c>
      <c r="M128" s="38" t="str">
        <f t="shared" si="7"/>
        <v/>
      </c>
      <c r="N128" s="38" t="str">
        <f t="shared" si="9"/>
        <v/>
      </c>
      <c r="O128" s="38" t="str">
        <f t="shared" si="10"/>
        <v/>
      </c>
      <c r="P128" s="39" t="str">
        <f t="shared" si="11"/>
        <v/>
      </c>
      <c r="Q128"/>
      <c r="R128"/>
      <c r="AC128" s="42" t="str">
        <f>IF(B128="","",VLOOKUP(B128,[2]Formula!B:C,2,0))</f>
        <v/>
      </c>
      <c r="AD128" s="43" t="str">
        <f t="shared" si="8"/>
        <v/>
      </c>
    </row>
    <row r="129" spans="1:30" x14ac:dyDescent="0.25">
      <c r="A129" s="64"/>
      <c r="B129" s="64"/>
      <c r="C129" s="66"/>
      <c r="D129" s="67"/>
      <c r="E129" s="64"/>
      <c r="F129" s="64"/>
      <c r="G129" s="37" t="str">
        <f>IF(E129="","",IF(OR(E129="Project Management",E129="Project Support",E129="Sprint Management",E129="Sprint Support"),"NA",ROUND((((VLOOKUP(AD129,[2]Formula!V:X,3,0)))-SUMIF(AD:AD,AD129,H:H)),2)))</f>
        <v/>
      </c>
      <c r="H129" s="135"/>
      <c r="I129" s="135"/>
      <c r="J129" s="72"/>
      <c r="K129" s="38" t="str">
        <f>IF(E129="","",IF(OR(E129="Project Management",E129="Project Support",E129="Sprint Management",E129="Sprint Support"),"NA",(((SUMIF(AD:AD,AD129,H:H)/VLOOKUP(AD129,[2]Formula!V:X,3,0))*VLOOKUP(AD129,[2]Formula!V:X,2,0))*H129)/SUMIF(AD:AD,AD129,H:H)))</f>
        <v/>
      </c>
      <c r="L129" s="38" t="str">
        <f t="shared" si="6"/>
        <v/>
      </c>
      <c r="M129" s="38" t="str">
        <f t="shared" si="7"/>
        <v/>
      </c>
      <c r="N129" s="38" t="str">
        <f t="shared" si="9"/>
        <v/>
      </c>
      <c r="O129" s="38" t="str">
        <f t="shared" si="10"/>
        <v/>
      </c>
      <c r="P129" s="39" t="str">
        <f t="shared" si="11"/>
        <v/>
      </c>
      <c r="Q129"/>
      <c r="R129"/>
      <c r="AC129" s="42" t="str">
        <f>IF(B129="","",VLOOKUP(B129,[2]Formula!B:C,2,0))</f>
        <v/>
      </c>
      <c r="AD129" s="43" t="str">
        <f t="shared" si="8"/>
        <v/>
      </c>
    </row>
    <row r="130" spans="1:30" x14ac:dyDescent="0.25">
      <c r="A130" s="64"/>
      <c r="B130" s="64"/>
      <c r="C130" s="66"/>
      <c r="D130" s="67"/>
      <c r="E130" s="64"/>
      <c r="F130" s="64"/>
      <c r="G130" s="37" t="str">
        <f>IF(E130="","",IF(OR(E130="Project Management",E130="Project Support",E130="Sprint Management",E130="Sprint Support"),"NA",ROUND((((VLOOKUP(AD130,[2]Formula!V:X,3,0)))-SUMIF(AD:AD,AD130,H:H)),2)))</f>
        <v/>
      </c>
      <c r="H130" s="135"/>
      <c r="I130" s="135"/>
      <c r="J130" s="72"/>
      <c r="K130" s="38" t="str">
        <f>IF(E130="","",IF(OR(E130="Project Management",E130="Project Support",E130="Sprint Management",E130="Sprint Support"),"NA",(((SUMIF(AD:AD,AD130,H:H)/VLOOKUP(AD130,[2]Formula!V:X,3,0))*VLOOKUP(AD130,[2]Formula!V:X,2,0))*H130)/SUMIF(AD:AD,AD130,H:H)))</f>
        <v/>
      </c>
      <c r="L130" s="38" t="str">
        <f t="shared" ref="L130:L193" si="12">IFERROR(IF(K130="NA",(H130/I130),(K130/I130)),"")</f>
        <v/>
      </c>
      <c r="M130" s="38" t="str">
        <f t="shared" ref="M130:M193" si="13">IFERROR(IF(K130="NA",1,(K130/H130)),"")</f>
        <v/>
      </c>
      <c r="N130" s="38" t="str">
        <f t="shared" si="9"/>
        <v/>
      </c>
      <c r="O130" s="38" t="str">
        <f t="shared" si="10"/>
        <v/>
      </c>
      <c r="P130" s="39" t="str">
        <f t="shared" si="11"/>
        <v/>
      </c>
      <c r="Q130"/>
      <c r="R130"/>
      <c r="AC130" s="42" t="str">
        <f>IF(B130="","",VLOOKUP(B130,[2]Formula!B:C,2,0))</f>
        <v/>
      </c>
      <c r="AD130" s="43" t="str">
        <f t="shared" ref="AD130:AD193" si="14">IF(B130="","",CONCATENATE(B130,"_",E130))</f>
        <v/>
      </c>
    </row>
    <row r="131" spans="1:30" x14ac:dyDescent="0.25">
      <c r="A131" s="64"/>
      <c r="B131" s="64"/>
      <c r="C131" s="66"/>
      <c r="D131" s="67"/>
      <c r="E131" s="64"/>
      <c r="F131" s="64"/>
      <c r="G131" s="37" t="str">
        <f>IF(E131="","",IF(OR(E131="Project Management",E131="Project Support",E131="Sprint Management",E131="Sprint Support"),"NA",ROUND((((VLOOKUP(AD131,[2]Formula!V:X,3,0)))-SUMIF(AD:AD,AD131,H:H)),2)))</f>
        <v/>
      </c>
      <c r="H131" s="135"/>
      <c r="I131" s="135"/>
      <c r="J131" s="72"/>
      <c r="K131" s="38" t="str">
        <f>IF(E131="","",IF(OR(E131="Project Management",E131="Project Support",E131="Sprint Management",E131="Sprint Support"),"NA",(((SUMIF(AD:AD,AD131,H:H)/VLOOKUP(AD131,[2]Formula!V:X,3,0))*VLOOKUP(AD131,[2]Formula!V:X,2,0))*H131)/SUMIF(AD:AD,AD131,H:H)))</f>
        <v/>
      </c>
      <c r="L131" s="38" t="str">
        <f t="shared" si="12"/>
        <v/>
      </c>
      <c r="M131" s="38" t="str">
        <f t="shared" si="13"/>
        <v/>
      </c>
      <c r="N131" s="38" t="str">
        <f t="shared" ref="N131:N194" si="15">IFERROR(((L131-M131)/M131)*100,"")</f>
        <v/>
      </c>
      <c r="O131" s="38" t="str">
        <f t="shared" ref="O131:O194" si="16">IFERROR(L131/M131,"")</f>
        <v/>
      </c>
      <c r="P131" s="39" t="str">
        <f t="shared" ref="P131:P194" si="17">IF(O131="","",1)</f>
        <v/>
      </c>
      <c r="Q131"/>
      <c r="R131"/>
      <c r="AC131" s="42" t="str">
        <f>IF(B131="","",VLOOKUP(B131,[2]Formula!B:C,2,0))</f>
        <v/>
      </c>
      <c r="AD131" s="43" t="str">
        <f t="shared" si="14"/>
        <v/>
      </c>
    </row>
    <row r="132" spans="1:30" x14ac:dyDescent="0.25">
      <c r="A132" s="64"/>
      <c r="B132" s="64"/>
      <c r="C132" s="66"/>
      <c r="D132" s="67"/>
      <c r="E132" s="64"/>
      <c r="F132" s="64"/>
      <c r="G132" s="37" t="str">
        <f>IF(E132="","",IF(OR(E132="Project Management",E132="Project Support",E132="Sprint Management",E132="Sprint Support"),"NA",ROUND((((VLOOKUP(AD132,[2]Formula!V:X,3,0)))-SUMIF(AD:AD,AD132,H:H)),2)))</f>
        <v/>
      </c>
      <c r="H132" s="135"/>
      <c r="I132" s="135"/>
      <c r="J132" s="72"/>
      <c r="K132" s="38" t="str">
        <f>IF(E132="","",IF(OR(E132="Project Management",E132="Project Support",E132="Sprint Management",E132="Sprint Support"),"NA",(((SUMIF(AD:AD,AD132,H:H)/VLOOKUP(AD132,[2]Formula!V:X,3,0))*VLOOKUP(AD132,[2]Formula!V:X,2,0))*H132)/SUMIF(AD:AD,AD132,H:H)))</f>
        <v/>
      </c>
      <c r="L132" s="38" t="str">
        <f t="shared" si="12"/>
        <v/>
      </c>
      <c r="M132" s="38" t="str">
        <f t="shared" si="13"/>
        <v/>
      </c>
      <c r="N132" s="38" t="str">
        <f t="shared" si="15"/>
        <v/>
      </c>
      <c r="O132" s="38" t="str">
        <f t="shared" si="16"/>
        <v/>
      </c>
      <c r="P132" s="39" t="str">
        <f t="shared" si="17"/>
        <v/>
      </c>
      <c r="Q132"/>
      <c r="R132"/>
      <c r="AC132" s="42" t="str">
        <f>IF(B132="","",VLOOKUP(B132,[2]Formula!B:C,2,0))</f>
        <v/>
      </c>
      <c r="AD132" s="43" t="str">
        <f t="shared" si="14"/>
        <v/>
      </c>
    </row>
    <row r="133" spans="1:30" x14ac:dyDescent="0.25">
      <c r="A133" s="64"/>
      <c r="B133" s="64"/>
      <c r="C133" s="66"/>
      <c r="D133" s="67"/>
      <c r="E133" s="64"/>
      <c r="F133" s="64"/>
      <c r="G133" s="37" t="str">
        <f>IF(E133="","",IF(OR(E133="Project Management",E133="Project Support",E133="Sprint Management",E133="Sprint Support"),"NA",ROUND((((VLOOKUP(AD133,[2]Formula!V:X,3,0)))-SUMIF(AD:AD,AD133,H:H)),2)))</f>
        <v/>
      </c>
      <c r="H133" s="135"/>
      <c r="I133" s="135"/>
      <c r="J133" s="72"/>
      <c r="K133" s="38" t="str">
        <f>IF(E133="","",IF(OR(E133="Project Management",E133="Project Support",E133="Sprint Management",E133="Sprint Support"),"NA",(((SUMIF(AD:AD,AD133,H:H)/VLOOKUP(AD133,[2]Formula!V:X,3,0))*VLOOKUP(AD133,[2]Formula!V:X,2,0))*H133)/SUMIF(AD:AD,AD133,H:H)))</f>
        <v/>
      </c>
      <c r="L133" s="38" t="str">
        <f t="shared" si="12"/>
        <v/>
      </c>
      <c r="M133" s="38" t="str">
        <f t="shared" si="13"/>
        <v/>
      </c>
      <c r="N133" s="38" t="str">
        <f t="shared" si="15"/>
        <v/>
      </c>
      <c r="O133" s="38" t="str">
        <f t="shared" si="16"/>
        <v/>
      </c>
      <c r="P133" s="39" t="str">
        <f t="shared" si="17"/>
        <v/>
      </c>
      <c r="Q133"/>
      <c r="R133"/>
      <c r="AC133" s="42" t="str">
        <f>IF(B133="","",VLOOKUP(B133,[2]Formula!B:C,2,0))</f>
        <v/>
      </c>
      <c r="AD133" s="43" t="str">
        <f t="shared" si="14"/>
        <v/>
      </c>
    </row>
    <row r="134" spans="1:30" x14ac:dyDescent="0.25">
      <c r="A134" s="64"/>
      <c r="B134" s="64"/>
      <c r="C134" s="66"/>
      <c r="D134" s="67"/>
      <c r="E134" s="64"/>
      <c r="F134" s="64"/>
      <c r="G134" s="37" t="str">
        <f>IF(E134="","",IF(OR(E134="Project Management",E134="Project Support",E134="Sprint Management",E134="Sprint Support"),"NA",ROUND((((VLOOKUP(AD134,[2]Formula!V:X,3,0)))-SUMIF(AD:AD,AD134,H:H)),2)))</f>
        <v/>
      </c>
      <c r="H134" s="135"/>
      <c r="I134" s="135"/>
      <c r="J134" s="72"/>
      <c r="K134" s="38" t="str">
        <f>IF(E134="","",IF(OR(E134="Project Management",E134="Project Support",E134="Sprint Management",E134="Sprint Support"),"NA",(((SUMIF(AD:AD,AD134,H:H)/VLOOKUP(AD134,[2]Formula!V:X,3,0))*VLOOKUP(AD134,[2]Formula!V:X,2,0))*H134)/SUMIF(AD:AD,AD134,H:H)))</f>
        <v/>
      </c>
      <c r="L134" s="38" t="str">
        <f t="shared" si="12"/>
        <v/>
      </c>
      <c r="M134" s="38" t="str">
        <f t="shared" si="13"/>
        <v/>
      </c>
      <c r="N134" s="38" t="str">
        <f t="shared" si="15"/>
        <v/>
      </c>
      <c r="O134" s="38" t="str">
        <f t="shared" si="16"/>
        <v/>
      </c>
      <c r="P134" s="39" t="str">
        <f t="shared" si="17"/>
        <v/>
      </c>
      <c r="Q134"/>
      <c r="R134"/>
      <c r="AC134" s="42" t="str">
        <f>IF(B134="","",VLOOKUP(B134,[2]Formula!B:C,2,0))</f>
        <v/>
      </c>
      <c r="AD134" s="43" t="str">
        <f t="shared" si="14"/>
        <v/>
      </c>
    </row>
    <row r="135" spans="1:30" x14ac:dyDescent="0.25">
      <c r="A135" s="64"/>
      <c r="B135" s="64"/>
      <c r="C135" s="66"/>
      <c r="D135" s="67"/>
      <c r="E135" s="64"/>
      <c r="F135" s="64"/>
      <c r="G135" s="37" t="str">
        <f>IF(E135="","",IF(OR(E135="Project Management",E135="Project Support",E135="Sprint Management",E135="Sprint Support"),"NA",ROUND((((VLOOKUP(AD135,[2]Formula!V:X,3,0)))-SUMIF(AD:AD,AD135,H:H)),2)))</f>
        <v/>
      </c>
      <c r="H135" s="135"/>
      <c r="I135" s="135"/>
      <c r="J135" s="72"/>
      <c r="K135" s="38" t="str">
        <f>IF(E135="","",IF(OR(E135="Project Management",E135="Project Support",E135="Sprint Management",E135="Sprint Support"),"NA",(((SUMIF(AD:AD,AD135,H:H)/VLOOKUP(AD135,[2]Formula!V:X,3,0))*VLOOKUP(AD135,[2]Formula!V:X,2,0))*H135)/SUMIF(AD:AD,AD135,H:H)))</f>
        <v/>
      </c>
      <c r="L135" s="38" t="str">
        <f t="shared" si="12"/>
        <v/>
      </c>
      <c r="M135" s="38" t="str">
        <f t="shared" si="13"/>
        <v/>
      </c>
      <c r="N135" s="38" t="str">
        <f t="shared" si="15"/>
        <v/>
      </c>
      <c r="O135" s="38" t="str">
        <f t="shared" si="16"/>
        <v/>
      </c>
      <c r="P135" s="39" t="str">
        <f t="shared" si="17"/>
        <v/>
      </c>
      <c r="Q135"/>
      <c r="R135"/>
      <c r="AC135" s="42" t="str">
        <f>IF(B135="","",VLOOKUP(B135,[2]Formula!B:C,2,0))</f>
        <v/>
      </c>
      <c r="AD135" s="43" t="str">
        <f t="shared" si="14"/>
        <v/>
      </c>
    </row>
    <row r="136" spans="1:30" x14ac:dyDescent="0.25">
      <c r="A136" s="64"/>
      <c r="B136" s="64"/>
      <c r="C136" s="66"/>
      <c r="D136" s="67"/>
      <c r="E136" s="64"/>
      <c r="F136" s="64"/>
      <c r="G136" s="37" t="str">
        <f>IF(E136="","",IF(OR(E136="Project Management",E136="Project Support",E136="Sprint Management",E136="Sprint Support"),"NA",ROUND((((VLOOKUP(AD136,[2]Formula!V:X,3,0)))-SUMIF(AD:AD,AD136,H:H)),2)))</f>
        <v/>
      </c>
      <c r="H136" s="135"/>
      <c r="I136" s="135"/>
      <c r="J136" s="72"/>
      <c r="K136" s="38" t="str">
        <f>IF(E136="","",IF(OR(E136="Project Management",E136="Project Support",E136="Sprint Management",E136="Sprint Support"),"NA",(((SUMIF(AD:AD,AD136,H:H)/VLOOKUP(AD136,[2]Formula!V:X,3,0))*VLOOKUP(AD136,[2]Formula!V:X,2,0))*H136)/SUMIF(AD:AD,AD136,H:H)))</f>
        <v/>
      </c>
      <c r="L136" s="38" t="str">
        <f t="shared" si="12"/>
        <v/>
      </c>
      <c r="M136" s="38" t="str">
        <f t="shared" si="13"/>
        <v/>
      </c>
      <c r="N136" s="38" t="str">
        <f t="shared" si="15"/>
        <v/>
      </c>
      <c r="O136" s="38" t="str">
        <f t="shared" si="16"/>
        <v/>
      </c>
      <c r="P136" s="39" t="str">
        <f t="shared" si="17"/>
        <v/>
      </c>
      <c r="Q136"/>
      <c r="R136"/>
      <c r="AC136" s="42" t="str">
        <f>IF(B136="","",VLOOKUP(B136,[2]Formula!B:C,2,0))</f>
        <v/>
      </c>
      <c r="AD136" s="43" t="str">
        <f t="shared" si="14"/>
        <v/>
      </c>
    </row>
    <row r="137" spans="1:30" x14ac:dyDescent="0.25">
      <c r="A137" s="64"/>
      <c r="B137" s="64"/>
      <c r="C137" s="66"/>
      <c r="D137" s="67"/>
      <c r="E137" s="64"/>
      <c r="F137" s="64"/>
      <c r="G137" s="37" t="str">
        <f>IF(E137="","",IF(OR(E137="Project Management",E137="Project Support",E137="Sprint Management",E137="Sprint Support"),"NA",ROUND((((VLOOKUP(AD137,[2]Formula!V:X,3,0)))-SUMIF(AD:AD,AD137,H:H)),2)))</f>
        <v/>
      </c>
      <c r="H137" s="135"/>
      <c r="I137" s="135"/>
      <c r="J137" s="72"/>
      <c r="K137" s="38" t="str">
        <f>IF(E137="","",IF(OR(E137="Project Management",E137="Project Support",E137="Sprint Management",E137="Sprint Support"),"NA",(((SUMIF(AD:AD,AD137,H:H)/VLOOKUP(AD137,[2]Formula!V:X,3,0))*VLOOKUP(AD137,[2]Formula!V:X,2,0))*H137)/SUMIF(AD:AD,AD137,H:H)))</f>
        <v/>
      </c>
      <c r="L137" s="38" t="str">
        <f t="shared" si="12"/>
        <v/>
      </c>
      <c r="M137" s="38" t="str">
        <f t="shared" si="13"/>
        <v/>
      </c>
      <c r="N137" s="38" t="str">
        <f t="shared" si="15"/>
        <v/>
      </c>
      <c r="O137" s="38" t="str">
        <f t="shared" si="16"/>
        <v/>
      </c>
      <c r="P137" s="39" t="str">
        <f t="shared" si="17"/>
        <v/>
      </c>
      <c r="Q137"/>
      <c r="R137"/>
      <c r="AC137" s="42" t="str">
        <f>IF(B137="","",VLOOKUP(B137,[2]Formula!B:C,2,0))</f>
        <v/>
      </c>
      <c r="AD137" s="43" t="str">
        <f t="shared" si="14"/>
        <v/>
      </c>
    </row>
    <row r="138" spans="1:30" x14ac:dyDescent="0.25">
      <c r="A138" s="64"/>
      <c r="B138" s="64"/>
      <c r="C138" s="66"/>
      <c r="D138" s="67"/>
      <c r="E138" s="64"/>
      <c r="F138" s="64"/>
      <c r="G138" s="37" t="str">
        <f>IF(E138="","",IF(OR(E138="Project Management",E138="Project Support",E138="Sprint Management",E138="Sprint Support"),"NA",ROUND((((VLOOKUP(AD138,[2]Formula!V:X,3,0)))-SUMIF(AD:AD,AD138,H:H)),2)))</f>
        <v/>
      </c>
      <c r="H138" s="135"/>
      <c r="I138" s="135"/>
      <c r="J138" s="72"/>
      <c r="K138" s="38" t="str">
        <f>IF(E138="","",IF(OR(E138="Project Management",E138="Project Support",E138="Sprint Management",E138="Sprint Support"),"NA",(((SUMIF(AD:AD,AD138,H:H)/VLOOKUP(AD138,[2]Formula!V:X,3,0))*VLOOKUP(AD138,[2]Formula!V:X,2,0))*H138)/SUMIF(AD:AD,AD138,H:H)))</f>
        <v/>
      </c>
      <c r="L138" s="38" t="str">
        <f t="shared" si="12"/>
        <v/>
      </c>
      <c r="M138" s="38" t="str">
        <f t="shared" si="13"/>
        <v/>
      </c>
      <c r="N138" s="38" t="str">
        <f t="shared" si="15"/>
        <v/>
      </c>
      <c r="O138" s="38" t="str">
        <f t="shared" si="16"/>
        <v/>
      </c>
      <c r="P138" s="39" t="str">
        <f t="shared" si="17"/>
        <v/>
      </c>
      <c r="Q138"/>
      <c r="R138"/>
      <c r="AC138" s="42" t="str">
        <f>IF(B138="","",VLOOKUP(B138,[2]Formula!B:C,2,0))</f>
        <v/>
      </c>
      <c r="AD138" s="43" t="str">
        <f t="shared" si="14"/>
        <v/>
      </c>
    </row>
    <row r="139" spans="1:30" x14ac:dyDescent="0.25">
      <c r="A139" s="64"/>
      <c r="B139" s="64"/>
      <c r="C139" s="66"/>
      <c r="D139" s="67"/>
      <c r="E139" s="64"/>
      <c r="F139" s="64"/>
      <c r="G139" s="37" t="str">
        <f>IF(E139="","",IF(OR(E139="Project Management",E139="Project Support",E139="Sprint Management",E139="Sprint Support"),"NA",ROUND((((VLOOKUP(AD139,[2]Formula!V:X,3,0)))-SUMIF(AD:AD,AD139,H:H)),2)))</f>
        <v/>
      </c>
      <c r="H139" s="135"/>
      <c r="I139" s="135"/>
      <c r="J139" s="72"/>
      <c r="K139" s="38" t="str">
        <f>IF(E139="","",IF(OR(E139="Project Management",E139="Project Support",E139="Sprint Management",E139="Sprint Support"),"NA",(((SUMIF(AD:AD,AD139,H:H)/VLOOKUP(AD139,[2]Formula!V:X,3,0))*VLOOKUP(AD139,[2]Formula!V:X,2,0))*H139)/SUMIF(AD:AD,AD139,H:H)))</f>
        <v/>
      </c>
      <c r="L139" s="38" t="str">
        <f t="shared" si="12"/>
        <v/>
      </c>
      <c r="M139" s="38" t="str">
        <f t="shared" si="13"/>
        <v/>
      </c>
      <c r="N139" s="38" t="str">
        <f t="shared" si="15"/>
        <v/>
      </c>
      <c r="O139" s="38" t="str">
        <f t="shared" si="16"/>
        <v/>
      </c>
      <c r="P139" s="39" t="str">
        <f t="shared" si="17"/>
        <v/>
      </c>
      <c r="Q139"/>
      <c r="R139"/>
      <c r="AC139" s="42" t="str">
        <f>IF(B139="","",VLOOKUP(B139,[2]Formula!B:C,2,0))</f>
        <v/>
      </c>
      <c r="AD139" s="43" t="str">
        <f t="shared" si="14"/>
        <v/>
      </c>
    </row>
    <row r="140" spans="1:30" x14ac:dyDescent="0.25">
      <c r="A140" s="64"/>
      <c r="B140" s="64"/>
      <c r="C140" s="66"/>
      <c r="D140" s="67"/>
      <c r="E140" s="64"/>
      <c r="F140" s="64"/>
      <c r="G140" s="37" t="str">
        <f>IF(E140="","",IF(OR(E140="Project Management",E140="Project Support",E140="Sprint Management",E140="Sprint Support"),"NA",ROUND((((VLOOKUP(AD140,[2]Formula!V:X,3,0)))-SUMIF(AD:AD,AD140,H:H)),2)))</f>
        <v/>
      </c>
      <c r="H140" s="135"/>
      <c r="I140" s="135"/>
      <c r="J140" s="72"/>
      <c r="K140" s="38" t="str">
        <f>IF(E140="","",IF(OR(E140="Project Management",E140="Project Support",E140="Sprint Management",E140="Sprint Support"),"NA",(((SUMIF(AD:AD,AD140,H:H)/VLOOKUP(AD140,[2]Formula!V:X,3,0))*VLOOKUP(AD140,[2]Formula!V:X,2,0))*H140)/SUMIF(AD:AD,AD140,H:H)))</f>
        <v/>
      </c>
      <c r="L140" s="38" t="str">
        <f t="shared" si="12"/>
        <v/>
      </c>
      <c r="M140" s="38" t="str">
        <f t="shared" si="13"/>
        <v/>
      </c>
      <c r="N140" s="38" t="str">
        <f t="shared" si="15"/>
        <v/>
      </c>
      <c r="O140" s="38" t="str">
        <f t="shared" si="16"/>
        <v/>
      </c>
      <c r="P140" s="39" t="str">
        <f t="shared" si="17"/>
        <v/>
      </c>
      <c r="Q140"/>
      <c r="R140"/>
      <c r="AC140" s="42" t="str">
        <f>IF(B140="","",VLOOKUP(B140,[2]Formula!B:C,2,0))</f>
        <v/>
      </c>
      <c r="AD140" s="43" t="str">
        <f t="shared" si="14"/>
        <v/>
      </c>
    </row>
    <row r="141" spans="1:30" x14ac:dyDescent="0.25">
      <c r="A141" s="64"/>
      <c r="B141" s="64"/>
      <c r="C141" s="66"/>
      <c r="D141" s="67"/>
      <c r="E141" s="64"/>
      <c r="F141" s="64"/>
      <c r="G141" s="37" t="str">
        <f>IF(E141="","",IF(OR(E141="Project Management",E141="Project Support",E141="Sprint Management",E141="Sprint Support"),"NA",ROUND((((VLOOKUP(AD141,[2]Formula!V:X,3,0)))-SUMIF(AD:AD,AD141,H:H)),2)))</f>
        <v/>
      </c>
      <c r="H141" s="135"/>
      <c r="I141" s="135"/>
      <c r="J141" s="72"/>
      <c r="K141" s="38" t="str">
        <f>IF(E141="","",IF(OR(E141="Project Management",E141="Project Support",E141="Sprint Management",E141="Sprint Support"),"NA",(((SUMIF(AD:AD,AD141,H:H)/VLOOKUP(AD141,[2]Formula!V:X,3,0))*VLOOKUP(AD141,[2]Formula!V:X,2,0))*H141)/SUMIF(AD:AD,AD141,H:H)))</f>
        <v/>
      </c>
      <c r="L141" s="38" t="str">
        <f t="shared" si="12"/>
        <v/>
      </c>
      <c r="M141" s="38" t="str">
        <f t="shared" si="13"/>
        <v/>
      </c>
      <c r="N141" s="38" t="str">
        <f t="shared" si="15"/>
        <v/>
      </c>
      <c r="O141" s="38" t="str">
        <f t="shared" si="16"/>
        <v/>
      </c>
      <c r="P141" s="39" t="str">
        <f t="shared" si="17"/>
        <v/>
      </c>
      <c r="Q141"/>
      <c r="R141"/>
      <c r="AC141" s="42" t="str">
        <f>IF(B141="","",VLOOKUP(B141,[2]Formula!B:C,2,0))</f>
        <v/>
      </c>
      <c r="AD141" s="43" t="str">
        <f t="shared" si="14"/>
        <v/>
      </c>
    </row>
    <row r="142" spans="1:30" x14ac:dyDescent="0.25">
      <c r="A142" s="64"/>
      <c r="B142" s="64"/>
      <c r="C142" s="66"/>
      <c r="D142" s="67"/>
      <c r="E142" s="64"/>
      <c r="F142" s="64"/>
      <c r="G142" s="37" t="str">
        <f>IF(E142="","",IF(OR(E142="Project Management",E142="Project Support",E142="Sprint Management",E142="Sprint Support"),"NA",ROUND((((VLOOKUP(AD142,[2]Formula!V:X,3,0)))-SUMIF(AD:AD,AD142,H:H)),2)))</f>
        <v/>
      </c>
      <c r="H142" s="135"/>
      <c r="I142" s="135"/>
      <c r="J142" s="72"/>
      <c r="K142" s="38" t="str">
        <f>IF(E142="","",IF(OR(E142="Project Management",E142="Project Support",E142="Sprint Management",E142="Sprint Support"),"NA",(((SUMIF(AD:AD,AD142,H:H)/VLOOKUP(AD142,[2]Formula!V:X,3,0))*VLOOKUP(AD142,[2]Formula!V:X,2,0))*H142)/SUMIF(AD:AD,AD142,H:H)))</f>
        <v/>
      </c>
      <c r="L142" s="38" t="str">
        <f t="shared" si="12"/>
        <v/>
      </c>
      <c r="M142" s="38" t="str">
        <f t="shared" si="13"/>
        <v/>
      </c>
      <c r="N142" s="38" t="str">
        <f t="shared" si="15"/>
        <v/>
      </c>
      <c r="O142" s="38" t="str">
        <f t="shared" si="16"/>
        <v/>
      </c>
      <c r="P142" s="39" t="str">
        <f t="shared" si="17"/>
        <v/>
      </c>
      <c r="Q142"/>
      <c r="R142"/>
      <c r="AC142" s="42" t="str">
        <f>IF(B142="","",VLOOKUP(B142,[2]Formula!B:C,2,0))</f>
        <v/>
      </c>
      <c r="AD142" s="43" t="str">
        <f t="shared" si="14"/>
        <v/>
      </c>
    </row>
    <row r="143" spans="1:30" x14ac:dyDescent="0.25">
      <c r="A143" s="64"/>
      <c r="B143" s="64"/>
      <c r="C143" s="66"/>
      <c r="D143" s="67"/>
      <c r="E143" s="64"/>
      <c r="F143" s="64"/>
      <c r="G143" s="37" t="str">
        <f>IF(E143="","",IF(OR(E143="Project Management",E143="Project Support",E143="Sprint Management",E143="Sprint Support"),"NA",ROUND((((VLOOKUP(AD143,[2]Formula!V:X,3,0)))-SUMIF(AD:AD,AD143,H:H)),2)))</f>
        <v/>
      </c>
      <c r="H143" s="135"/>
      <c r="I143" s="135"/>
      <c r="J143" s="72"/>
      <c r="K143" s="38" t="str">
        <f>IF(E143="","",IF(OR(E143="Project Management",E143="Project Support",E143="Sprint Management",E143="Sprint Support"),"NA",(((SUMIF(AD:AD,AD143,H:H)/VLOOKUP(AD143,[2]Formula!V:X,3,0))*VLOOKUP(AD143,[2]Formula!V:X,2,0))*H143)/SUMIF(AD:AD,AD143,H:H)))</f>
        <v/>
      </c>
      <c r="L143" s="38" t="str">
        <f t="shared" si="12"/>
        <v/>
      </c>
      <c r="M143" s="38" t="str">
        <f t="shared" si="13"/>
        <v/>
      </c>
      <c r="N143" s="38" t="str">
        <f t="shared" si="15"/>
        <v/>
      </c>
      <c r="O143" s="38" t="str">
        <f t="shared" si="16"/>
        <v/>
      </c>
      <c r="P143" s="39" t="str">
        <f t="shared" si="17"/>
        <v/>
      </c>
      <c r="Q143"/>
      <c r="R143"/>
      <c r="AC143" s="42" t="str">
        <f>IF(B143="","",VLOOKUP(B143,[2]Formula!B:C,2,0))</f>
        <v/>
      </c>
      <c r="AD143" s="43" t="str">
        <f t="shared" si="14"/>
        <v/>
      </c>
    </row>
    <row r="144" spans="1:30" x14ac:dyDescent="0.25">
      <c r="A144" s="64"/>
      <c r="B144" s="64"/>
      <c r="C144" s="66"/>
      <c r="D144" s="67"/>
      <c r="E144" s="64"/>
      <c r="F144" s="64"/>
      <c r="G144" s="37" t="str">
        <f>IF(E144="","",IF(OR(E144="Project Management",E144="Project Support",E144="Sprint Management",E144="Sprint Support"),"NA",ROUND((((VLOOKUP(AD144,[2]Formula!V:X,3,0)))-SUMIF(AD:AD,AD144,H:H)),2)))</f>
        <v/>
      </c>
      <c r="H144" s="135"/>
      <c r="I144" s="135"/>
      <c r="J144" s="72"/>
      <c r="K144" s="38" t="str">
        <f>IF(E144="","",IF(OR(E144="Project Management",E144="Project Support",E144="Sprint Management",E144="Sprint Support"),"NA",(((SUMIF(AD:AD,AD144,H:H)/VLOOKUP(AD144,[2]Formula!V:X,3,0))*VLOOKUP(AD144,[2]Formula!V:X,2,0))*H144)/SUMIF(AD:AD,AD144,H:H)))</f>
        <v/>
      </c>
      <c r="L144" s="38" t="str">
        <f t="shared" si="12"/>
        <v/>
      </c>
      <c r="M144" s="38" t="str">
        <f t="shared" si="13"/>
        <v/>
      </c>
      <c r="N144" s="38" t="str">
        <f t="shared" si="15"/>
        <v/>
      </c>
      <c r="O144" s="38" t="str">
        <f t="shared" si="16"/>
        <v/>
      </c>
      <c r="P144" s="39" t="str">
        <f t="shared" si="17"/>
        <v/>
      </c>
      <c r="Q144"/>
      <c r="R144"/>
      <c r="AC144" s="42" t="str">
        <f>IF(B144="","",VLOOKUP(B144,[2]Formula!B:C,2,0))</f>
        <v/>
      </c>
      <c r="AD144" s="43" t="str">
        <f t="shared" si="14"/>
        <v/>
      </c>
    </row>
    <row r="145" spans="1:30" x14ac:dyDescent="0.25">
      <c r="A145" s="64"/>
      <c r="B145" s="64"/>
      <c r="C145" s="66"/>
      <c r="D145" s="67"/>
      <c r="E145" s="64"/>
      <c r="F145" s="64"/>
      <c r="G145" s="37" t="str">
        <f>IF(E145="","",IF(OR(E145="Project Management",E145="Project Support",E145="Sprint Management",E145="Sprint Support"),"NA",ROUND((((VLOOKUP(AD145,[2]Formula!V:X,3,0)))-SUMIF(AD:AD,AD145,H:H)),2)))</f>
        <v/>
      </c>
      <c r="H145" s="135"/>
      <c r="I145" s="135"/>
      <c r="J145" s="72"/>
      <c r="K145" s="38" t="str">
        <f>IF(E145="","",IF(OR(E145="Project Management",E145="Project Support",E145="Sprint Management",E145="Sprint Support"),"NA",(((SUMIF(AD:AD,AD145,H:H)/VLOOKUP(AD145,[2]Formula!V:X,3,0))*VLOOKUP(AD145,[2]Formula!V:X,2,0))*H145)/SUMIF(AD:AD,AD145,H:H)))</f>
        <v/>
      </c>
      <c r="L145" s="38" t="str">
        <f t="shared" si="12"/>
        <v/>
      </c>
      <c r="M145" s="38" t="str">
        <f t="shared" si="13"/>
        <v/>
      </c>
      <c r="N145" s="38" t="str">
        <f t="shared" si="15"/>
        <v/>
      </c>
      <c r="O145" s="38" t="str">
        <f t="shared" si="16"/>
        <v/>
      </c>
      <c r="P145" s="39" t="str">
        <f t="shared" si="17"/>
        <v/>
      </c>
      <c r="Q145"/>
      <c r="R145"/>
      <c r="AC145" s="42" t="str">
        <f>IF(B145="","",VLOOKUP(B145,[2]Formula!B:C,2,0))</f>
        <v/>
      </c>
      <c r="AD145" s="43" t="str">
        <f t="shared" si="14"/>
        <v/>
      </c>
    </row>
    <row r="146" spans="1:30" x14ac:dyDescent="0.25">
      <c r="A146" s="64"/>
      <c r="B146" s="64"/>
      <c r="C146" s="66"/>
      <c r="D146" s="67"/>
      <c r="E146" s="64"/>
      <c r="F146" s="64"/>
      <c r="G146" s="37" t="str">
        <f>IF(E146="","",IF(OR(E146="Project Management",E146="Project Support",E146="Sprint Management",E146="Sprint Support"),"NA",ROUND((((VLOOKUP(AD146,[2]Formula!V:X,3,0)))-SUMIF(AD:AD,AD146,H:H)),2)))</f>
        <v/>
      </c>
      <c r="H146" s="135"/>
      <c r="I146" s="135"/>
      <c r="J146" s="72"/>
      <c r="K146" s="38" t="str">
        <f>IF(E146="","",IF(OR(E146="Project Management",E146="Project Support",E146="Sprint Management",E146="Sprint Support"),"NA",(((SUMIF(AD:AD,AD146,H:H)/VLOOKUP(AD146,[2]Formula!V:X,3,0))*VLOOKUP(AD146,[2]Formula!V:X,2,0))*H146)/SUMIF(AD:AD,AD146,H:H)))</f>
        <v/>
      </c>
      <c r="L146" s="38" t="str">
        <f t="shared" si="12"/>
        <v/>
      </c>
      <c r="M146" s="38" t="str">
        <f t="shared" si="13"/>
        <v/>
      </c>
      <c r="N146" s="38" t="str">
        <f t="shared" si="15"/>
        <v/>
      </c>
      <c r="O146" s="38" t="str">
        <f t="shared" si="16"/>
        <v/>
      </c>
      <c r="P146" s="39" t="str">
        <f t="shared" si="17"/>
        <v/>
      </c>
      <c r="Q146"/>
      <c r="R146"/>
      <c r="AC146" s="42" t="str">
        <f>IF(B146="","",VLOOKUP(B146,[2]Formula!B:C,2,0))</f>
        <v/>
      </c>
      <c r="AD146" s="43" t="str">
        <f t="shared" si="14"/>
        <v/>
      </c>
    </row>
    <row r="147" spans="1:30" x14ac:dyDescent="0.25">
      <c r="A147" s="64"/>
      <c r="B147" s="64"/>
      <c r="C147" s="66"/>
      <c r="D147" s="67"/>
      <c r="E147" s="64"/>
      <c r="F147" s="64"/>
      <c r="G147" s="37" t="str">
        <f>IF(E147="","",IF(OR(E147="Project Management",E147="Project Support",E147="Sprint Management",E147="Sprint Support"),"NA",ROUND((((VLOOKUP(AD147,[2]Formula!V:X,3,0)))-SUMIF(AD:AD,AD147,H:H)),2)))</f>
        <v/>
      </c>
      <c r="H147" s="135"/>
      <c r="I147" s="135"/>
      <c r="J147" s="72"/>
      <c r="K147" s="38" t="str">
        <f>IF(E147="","",IF(OR(E147="Project Management",E147="Project Support",E147="Sprint Management",E147="Sprint Support"),"NA",(((SUMIF(AD:AD,AD147,H:H)/VLOOKUP(AD147,[2]Formula!V:X,3,0))*VLOOKUP(AD147,[2]Formula!V:X,2,0))*H147)/SUMIF(AD:AD,AD147,H:H)))</f>
        <v/>
      </c>
      <c r="L147" s="38" t="str">
        <f t="shared" si="12"/>
        <v/>
      </c>
      <c r="M147" s="38" t="str">
        <f t="shared" si="13"/>
        <v/>
      </c>
      <c r="N147" s="38" t="str">
        <f t="shared" si="15"/>
        <v/>
      </c>
      <c r="O147" s="38" t="str">
        <f t="shared" si="16"/>
        <v/>
      </c>
      <c r="P147" s="39" t="str">
        <f t="shared" si="17"/>
        <v/>
      </c>
      <c r="Q147"/>
      <c r="R147"/>
      <c r="AC147" s="42" t="str">
        <f>IF(B147="","",VLOOKUP(B147,[2]Formula!B:C,2,0))</f>
        <v/>
      </c>
      <c r="AD147" s="43" t="str">
        <f t="shared" si="14"/>
        <v/>
      </c>
    </row>
    <row r="148" spans="1:30" x14ac:dyDescent="0.25">
      <c r="A148" s="64"/>
      <c r="B148" s="64"/>
      <c r="C148" s="66"/>
      <c r="D148" s="67"/>
      <c r="E148" s="64"/>
      <c r="F148" s="64"/>
      <c r="G148" s="37" t="str">
        <f>IF(E148="","",IF(OR(E148="Project Management",E148="Project Support",E148="Sprint Management",E148="Sprint Support"),"NA",ROUND((((VLOOKUP(AD148,[2]Formula!V:X,3,0)))-SUMIF(AD:AD,AD148,H:H)),2)))</f>
        <v/>
      </c>
      <c r="H148" s="135"/>
      <c r="I148" s="135"/>
      <c r="J148" s="72"/>
      <c r="K148" s="38" t="str">
        <f>IF(E148="","",IF(OR(E148="Project Management",E148="Project Support",E148="Sprint Management",E148="Sprint Support"),"NA",(((SUMIF(AD:AD,AD148,H:H)/VLOOKUP(AD148,[2]Formula!V:X,3,0))*VLOOKUP(AD148,[2]Formula!V:X,2,0))*H148)/SUMIF(AD:AD,AD148,H:H)))</f>
        <v/>
      </c>
      <c r="L148" s="38" t="str">
        <f t="shared" si="12"/>
        <v/>
      </c>
      <c r="M148" s="38" t="str">
        <f t="shared" si="13"/>
        <v/>
      </c>
      <c r="N148" s="38" t="str">
        <f t="shared" si="15"/>
        <v/>
      </c>
      <c r="O148" s="38" t="str">
        <f t="shared" si="16"/>
        <v/>
      </c>
      <c r="P148" s="39" t="str">
        <f t="shared" si="17"/>
        <v/>
      </c>
      <c r="Q148"/>
      <c r="R148"/>
      <c r="AC148" s="42" t="str">
        <f>IF(B148="","",VLOOKUP(B148,[2]Formula!B:C,2,0))</f>
        <v/>
      </c>
      <c r="AD148" s="43" t="str">
        <f t="shared" si="14"/>
        <v/>
      </c>
    </row>
    <row r="149" spans="1:30" x14ac:dyDescent="0.25">
      <c r="A149" s="64"/>
      <c r="B149" s="64"/>
      <c r="C149" s="66"/>
      <c r="D149" s="67"/>
      <c r="E149" s="64"/>
      <c r="F149" s="64"/>
      <c r="G149" s="37" t="str">
        <f>IF(E149="","",IF(OR(E149="Project Management",E149="Project Support",E149="Sprint Management",E149="Sprint Support"),"NA",ROUND((((VLOOKUP(AD149,[2]Formula!V:X,3,0)))-SUMIF(AD:AD,AD149,H:H)),2)))</f>
        <v/>
      </c>
      <c r="H149" s="135"/>
      <c r="I149" s="135"/>
      <c r="J149" s="72"/>
      <c r="K149" s="38" t="str">
        <f>IF(E149="","",IF(OR(E149="Project Management",E149="Project Support",E149="Sprint Management",E149="Sprint Support"),"NA",(((SUMIF(AD:AD,AD149,H:H)/VLOOKUP(AD149,[2]Formula!V:X,3,0))*VLOOKUP(AD149,[2]Formula!V:X,2,0))*H149)/SUMIF(AD:AD,AD149,H:H)))</f>
        <v/>
      </c>
      <c r="L149" s="38" t="str">
        <f t="shared" si="12"/>
        <v/>
      </c>
      <c r="M149" s="38" t="str">
        <f t="shared" si="13"/>
        <v/>
      </c>
      <c r="N149" s="38" t="str">
        <f t="shared" si="15"/>
        <v/>
      </c>
      <c r="O149" s="38" t="str">
        <f t="shared" si="16"/>
        <v/>
      </c>
      <c r="P149" s="39" t="str">
        <f t="shared" si="17"/>
        <v/>
      </c>
      <c r="Q149"/>
      <c r="R149"/>
      <c r="AC149" s="42" t="str">
        <f>IF(B149="","",VLOOKUP(B149,[2]Formula!B:C,2,0))</f>
        <v/>
      </c>
      <c r="AD149" s="43" t="str">
        <f t="shared" si="14"/>
        <v/>
      </c>
    </row>
    <row r="150" spans="1:30" x14ac:dyDescent="0.25">
      <c r="A150" s="64"/>
      <c r="B150" s="64"/>
      <c r="C150" s="66"/>
      <c r="D150" s="67"/>
      <c r="E150" s="64"/>
      <c r="F150" s="64"/>
      <c r="G150" s="37" t="str">
        <f>IF(E150="","",IF(OR(E150="Project Management",E150="Project Support",E150="Sprint Management",E150="Sprint Support"),"NA",ROUND((((VLOOKUP(AD150,[2]Formula!V:X,3,0)))-SUMIF(AD:AD,AD150,H:H)),2)))</f>
        <v/>
      </c>
      <c r="H150" s="135"/>
      <c r="I150" s="135"/>
      <c r="J150" s="72"/>
      <c r="K150" s="38" t="str">
        <f>IF(E150="","",IF(OR(E150="Project Management",E150="Project Support",E150="Sprint Management",E150="Sprint Support"),"NA",(((SUMIF(AD:AD,AD150,H:H)/VLOOKUP(AD150,[2]Formula!V:X,3,0))*VLOOKUP(AD150,[2]Formula!V:X,2,0))*H150)/SUMIF(AD:AD,AD150,H:H)))</f>
        <v/>
      </c>
      <c r="L150" s="38" t="str">
        <f t="shared" si="12"/>
        <v/>
      </c>
      <c r="M150" s="38" t="str">
        <f t="shared" si="13"/>
        <v/>
      </c>
      <c r="N150" s="38" t="str">
        <f t="shared" si="15"/>
        <v/>
      </c>
      <c r="O150" s="38" t="str">
        <f t="shared" si="16"/>
        <v/>
      </c>
      <c r="P150" s="39" t="str">
        <f t="shared" si="17"/>
        <v/>
      </c>
      <c r="Q150"/>
      <c r="R150"/>
      <c r="AC150" s="42" t="str">
        <f>IF(B150="","",VLOOKUP(B150,[2]Formula!B:C,2,0))</f>
        <v/>
      </c>
      <c r="AD150" s="43" t="str">
        <f t="shared" si="14"/>
        <v/>
      </c>
    </row>
    <row r="151" spans="1:30" x14ac:dyDescent="0.25">
      <c r="A151" s="64"/>
      <c r="B151" s="64"/>
      <c r="C151" s="66"/>
      <c r="D151" s="67"/>
      <c r="E151" s="64"/>
      <c r="F151" s="64"/>
      <c r="G151" s="37" t="str">
        <f>IF(E151="","",IF(OR(E151="Project Management",E151="Project Support",E151="Sprint Management",E151="Sprint Support"),"NA",ROUND((((VLOOKUP(AD151,[2]Formula!V:X,3,0)))-SUMIF(AD:AD,AD151,H:H)),2)))</f>
        <v/>
      </c>
      <c r="H151" s="135"/>
      <c r="I151" s="135"/>
      <c r="J151" s="72"/>
      <c r="K151" s="38" t="str">
        <f>IF(E151="","",IF(OR(E151="Project Management",E151="Project Support",E151="Sprint Management",E151="Sprint Support"),"NA",(((SUMIF(AD:AD,AD151,H:H)/VLOOKUP(AD151,[2]Formula!V:X,3,0))*VLOOKUP(AD151,[2]Formula!V:X,2,0))*H151)/SUMIF(AD:AD,AD151,H:H)))</f>
        <v/>
      </c>
      <c r="L151" s="38" t="str">
        <f t="shared" si="12"/>
        <v/>
      </c>
      <c r="M151" s="38" t="str">
        <f t="shared" si="13"/>
        <v/>
      </c>
      <c r="N151" s="38" t="str">
        <f t="shared" si="15"/>
        <v/>
      </c>
      <c r="O151" s="38" t="str">
        <f t="shared" si="16"/>
        <v/>
      </c>
      <c r="P151" s="39" t="str">
        <f t="shared" si="17"/>
        <v/>
      </c>
      <c r="Q151"/>
      <c r="R151"/>
      <c r="AC151" s="42" t="str">
        <f>IF(B151="","",VLOOKUP(B151,[2]Formula!B:C,2,0))</f>
        <v/>
      </c>
      <c r="AD151" s="43" t="str">
        <f t="shared" si="14"/>
        <v/>
      </c>
    </row>
    <row r="152" spans="1:30" x14ac:dyDescent="0.25">
      <c r="A152" s="64"/>
      <c r="B152" s="64"/>
      <c r="C152" s="66"/>
      <c r="D152" s="67"/>
      <c r="E152" s="64"/>
      <c r="F152" s="64"/>
      <c r="G152" s="37" t="str">
        <f>IF(E152="","",IF(OR(E152="Project Management",E152="Project Support",E152="Sprint Management",E152="Sprint Support"),"NA",ROUND((((VLOOKUP(AD152,[2]Formula!V:X,3,0)))-SUMIF(AD:AD,AD152,H:H)),2)))</f>
        <v/>
      </c>
      <c r="H152" s="135"/>
      <c r="I152" s="135"/>
      <c r="J152" s="72"/>
      <c r="K152" s="38" t="str">
        <f>IF(E152="","",IF(OR(E152="Project Management",E152="Project Support",E152="Sprint Management",E152="Sprint Support"),"NA",(((SUMIF(AD:AD,AD152,H:H)/VLOOKUP(AD152,[2]Formula!V:X,3,0))*VLOOKUP(AD152,[2]Formula!V:X,2,0))*H152)/SUMIF(AD:AD,AD152,H:H)))</f>
        <v/>
      </c>
      <c r="L152" s="38" t="str">
        <f t="shared" si="12"/>
        <v/>
      </c>
      <c r="M152" s="38" t="str">
        <f t="shared" si="13"/>
        <v/>
      </c>
      <c r="N152" s="38" t="str">
        <f t="shared" si="15"/>
        <v/>
      </c>
      <c r="O152" s="38" t="str">
        <f t="shared" si="16"/>
        <v/>
      </c>
      <c r="P152" s="39" t="str">
        <f t="shared" si="17"/>
        <v/>
      </c>
      <c r="Q152"/>
      <c r="R152"/>
      <c r="AC152" s="42" t="str">
        <f>IF(B152="","",VLOOKUP(B152,[2]Formula!B:C,2,0))</f>
        <v/>
      </c>
      <c r="AD152" s="43" t="str">
        <f t="shared" si="14"/>
        <v/>
      </c>
    </row>
    <row r="153" spans="1:30" x14ac:dyDescent="0.25">
      <c r="A153" s="64"/>
      <c r="B153" s="64"/>
      <c r="C153" s="66"/>
      <c r="D153" s="67"/>
      <c r="E153" s="64"/>
      <c r="F153" s="64"/>
      <c r="G153" s="37" t="str">
        <f>IF(E153="","",IF(OR(E153="Project Management",E153="Project Support",E153="Sprint Management",E153="Sprint Support"),"NA",ROUND((((VLOOKUP(AD153,[2]Formula!V:X,3,0)))-SUMIF(AD:AD,AD153,H:H)),2)))</f>
        <v/>
      </c>
      <c r="H153" s="135"/>
      <c r="I153" s="135"/>
      <c r="J153" s="72"/>
      <c r="K153" s="38" t="str">
        <f>IF(E153="","",IF(OR(E153="Project Management",E153="Project Support",E153="Sprint Management",E153="Sprint Support"),"NA",(((SUMIF(AD:AD,AD153,H:H)/VLOOKUP(AD153,[2]Formula!V:X,3,0))*VLOOKUP(AD153,[2]Formula!V:X,2,0))*H153)/SUMIF(AD:AD,AD153,H:H)))</f>
        <v/>
      </c>
      <c r="L153" s="38" t="str">
        <f t="shared" si="12"/>
        <v/>
      </c>
      <c r="M153" s="38" t="str">
        <f t="shared" si="13"/>
        <v/>
      </c>
      <c r="N153" s="38" t="str">
        <f t="shared" si="15"/>
        <v/>
      </c>
      <c r="O153" s="38" t="str">
        <f t="shared" si="16"/>
        <v/>
      </c>
      <c r="P153" s="39" t="str">
        <f t="shared" si="17"/>
        <v/>
      </c>
      <c r="Q153"/>
      <c r="R153"/>
      <c r="AC153" s="42" t="str">
        <f>IF(B153="","",VLOOKUP(B153,[2]Formula!B:C,2,0))</f>
        <v/>
      </c>
      <c r="AD153" s="43" t="str">
        <f t="shared" si="14"/>
        <v/>
      </c>
    </row>
    <row r="154" spans="1:30" x14ac:dyDescent="0.25">
      <c r="A154" s="64"/>
      <c r="B154" s="64"/>
      <c r="C154" s="66"/>
      <c r="D154" s="67"/>
      <c r="E154" s="64"/>
      <c r="F154" s="64"/>
      <c r="G154" s="37" t="str">
        <f>IF(E154="","",IF(OR(E154="Project Management",E154="Project Support",E154="Sprint Management",E154="Sprint Support"),"NA",ROUND((((VLOOKUP(AD154,[2]Formula!V:X,3,0)))-SUMIF(AD:AD,AD154,H:H)),2)))</f>
        <v/>
      </c>
      <c r="H154" s="135"/>
      <c r="I154" s="135"/>
      <c r="J154" s="72"/>
      <c r="K154" s="38" t="str">
        <f>IF(E154="","",IF(OR(E154="Project Management",E154="Project Support",E154="Sprint Management",E154="Sprint Support"),"NA",(((SUMIF(AD:AD,AD154,H:H)/VLOOKUP(AD154,[2]Formula!V:X,3,0))*VLOOKUP(AD154,[2]Formula!V:X,2,0))*H154)/SUMIF(AD:AD,AD154,H:H)))</f>
        <v/>
      </c>
      <c r="L154" s="38" t="str">
        <f t="shared" si="12"/>
        <v/>
      </c>
      <c r="M154" s="38" t="str">
        <f t="shared" si="13"/>
        <v/>
      </c>
      <c r="N154" s="38" t="str">
        <f t="shared" si="15"/>
        <v/>
      </c>
      <c r="O154" s="38" t="str">
        <f t="shared" si="16"/>
        <v/>
      </c>
      <c r="P154" s="39" t="str">
        <f t="shared" si="17"/>
        <v/>
      </c>
      <c r="Q154"/>
      <c r="R154"/>
      <c r="AC154" s="42" t="str">
        <f>IF(B154="","",VLOOKUP(B154,[2]Formula!B:C,2,0))</f>
        <v/>
      </c>
      <c r="AD154" s="43" t="str">
        <f t="shared" si="14"/>
        <v/>
      </c>
    </row>
    <row r="155" spans="1:30" x14ac:dyDescent="0.25">
      <c r="A155" s="64"/>
      <c r="B155" s="64"/>
      <c r="C155" s="66"/>
      <c r="D155" s="67"/>
      <c r="E155" s="64"/>
      <c r="F155" s="64"/>
      <c r="G155" s="37" t="str">
        <f>IF(E155="","",IF(OR(E155="Project Management",E155="Project Support",E155="Sprint Management",E155="Sprint Support"),"NA",ROUND((((VLOOKUP(AD155,[2]Formula!V:X,3,0)))-SUMIF(AD:AD,AD155,H:H)),2)))</f>
        <v/>
      </c>
      <c r="H155" s="135"/>
      <c r="I155" s="135"/>
      <c r="J155" s="72"/>
      <c r="K155" s="38" t="str">
        <f>IF(E155="","",IF(OR(E155="Project Management",E155="Project Support",E155="Sprint Management",E155="Sprint Support"),"NA",(((SUMIF(AD:AD,AD155,H:H)/VLOOKUP(AD155,[2]Formula!V:X,3,0))*VLOOKUP(AD155,[2]Formula!V:X,2,0))*H155)/SUMIF(AD:AD,AD155,H:H)))</f>
        <v/>
      </c>
      <c r="L155" s="38" t="str">
        <f t="shared" si="12"/>
        <v/>
      </c>
      <c r="M155" s="38" t="str">
        <f t="shared" si="13"/>
        <v/>
      </c>
      <c r="N155" s="38" t="str">
        <f t="shared" si="15"/>
        <v/>
      </c>
      <c r="O155" s="38" t="str">
        <f t="shared" si="16"/>
        <v/>
      </c>
      <c r="P155" s="39" t="str">
        <f t="shared" si="17"/>
        <v/>
      </c>
      <c r="Q155"/>
      <c r="R155"/>
      <c r="AC155" s="42" t="str">
        <f>IF(B155="","",VLOOKUP(B155,[2]Formula!B:C,2,0))</f>
        <v/>
      </c>
      <c r="AD155" s="43" t="str">
        <f t="shared" si="14"/>
        <v/>
      </c>
    </row>
    <row r="156" spans="1:30" x14ac:dyDescent="0.25">
      <c r="A156" s="64"/>
      <c r="B156" s="64"/>
      <c r="C156" s="66"/>
      <c r="D156" s="67"/>
      <c r="E156" s="64"/>
      <c r="F156" s="64"/>
      <c r="G156" s="37" t="str">
        <f>IF(E156="","",IF(OR(E156="Project Management",E156="Project Support",E156="Sprint Management",E156="Sprint Support"),"NA",ROUND((((VLOOKUP(AD156,[2]Formula!V:X,3,0)))-SUMIF(AD:AD,AD156,H:H)),2)))</f>
        <v/>
      </c>
      <c r="H156" s="135"/>
      <c r="I156" s="135"/>
      <c r="J156" s="72"/>
      <c r="K156" s="38" t="str">
        <f>IF(E156="","",IF(OR(E156="Project Management",E156="Project Support",E156="Sprint Management",E156="Sprint Support"),"NA",(((SUMIF(AD:AD,AD156,H:H)/VLOOKUP(AD156,[2]Formula!V:X,3,0))*VLOOKUP(AD156,[2]Formula!V:X,2,0))*H156)/SUMIF(AD:AD,AD156,H:H)))</f>
        <v/>
      </c>
      <c r="L156" s="38" t="str">
        <f t="shared" si="12"/>
        <v/>
      </c>
      <c r="M156" s="38" t="str">
        <f t="shared" si="13"/>
        <v/>
      </c>
      <c r="N156" s="38" t="str">
        <f t="shared" si="15"/>
        <v/>
      </c>
      <c r="O156" s="38" t="str">
        <f t="shared" si="16"/>
        <v/>
      </c>
      <c r="P156" s="39" t="str">
        <f t="shared" si="17"/>
        <v/>
      </c>
      <c r="Q156"/>
      <c r="R156"/>
      <c r="AC156" s="42" t="str">
        <f>IF(B156="","",VLOOKUP(B156,[2]Formula!B:C,2,0))</f>
        <v/>
      </c>
      <c r="AD156" s="43" t="str">
        <f t="shared" si="14"/>
        <v/>
      </c>
    </row>
    <row r="157" spans="1:30" x14ac:dyDescent="0.25">
      <c r="A157" s="64"/>
      <c r="B157" s="64"/>
      <c r="C157" s="66"/>
      <c r="D157" s="67"/>
      <c r="E157" s="64"/>
      <c r="F157" s="64"/>
      <c r="G157" s="37" t="str">
        <f>IF(E157="","",IF(OR(E157="Project Management",E157="Project Support",E157="Sprint Management",E157="Sprint Support"),"NA",ROUND((((VLOOKUP(AD157,[2]Formula!V:X,3,0)))-SUMIF(AD:AD,AD157,H:H)),2)))</f>
        <v/>
      </c>
      <c r="H157" s="135"/>
      <c r="I157" s="135"/>
      <c r="J157" s="72"/>
      <c r="K157" s="38" t="str">
        <f>IF(E157="","",IF(OR(E157="Project Management",E157="Project Support",E157="Sprint Management",E157="Sprint Support"),"NA",(((SUMIF(AD:AD,AD157,H:H)/VLOOKUP(AD157,[2]Formula!V:X,3,0))*VLOOKUP(AD157,[2]Formula!V:X,2,0))*H157)/SUMIF(AD:AD,AD157,H:H)))</f>
        <v/>
      </c>
      <c r="L157" s="38" t="str">
        <f t="shared" si="12"/>
        <v/>
      </c>
      <c r="M157" s="38" t="str">
        <f t="shared" si="13"/>
        <v/>
      </c>
      <c r="N157" s="38" t="str">
        <f t="shared" si="15"/>
        <v/>
      </c>
      <c r="O157" s="38" t="str">
        <f t="shared" si="16"/>
        <v/>
      </c>
      <c r="P157" s="39" t="str">
        <f t="shared" si="17"/>
        <v/>
      </c>
      <c r="Q157"/>
      <c r="R157"/>
      <c r="AC157" s="42" t="str">
        <f>IF(B157="","",VLOOKUP(B157,[2]Formula!B:C,2,0))</f>
        <v/>
      </c>
      <c r="AD157" s="43" t="str">
        <f t="shared" si="14"/>
        <v/>
      </c>
    </row>
    <row r="158" spans="1:30" x14ac:dyDescent="0.25">
      <c r="A158" s="64"/>
      <c r="B158" s="64"/>
      <c r="C158" s="66"/>
      <c r="D158" s="67"/>
      <c r="E158" s="64"/>
      <c r="F158" s="64"/>
      <c r="G158" s="37" t="str">
        <f>IF(E158="","",IF(OR(E158="Project Management",E158="Project Support",E158="Sprint Management",E158="Sprint Support"),"NA",ROUND((((VLOOKUP(AD158,[2]Formula!V:X,3,0)))-SUMIF(AD:AD,AD158,H:H)),2)))</f>
        <v/>
      </c>
      <c r="H158" s="135"/>
      <c r="I158" s="135"/>
      <c r="J158" s="72"/>
      <c r="K158" s="38" t="str">
        <f>IF(E158="","",IF(OR(E158="Project Management",E158="Project Support",E158="Sprint Management",E158="Sprint Support"),"NA",(((SUMIF(AD:AD,AD158,H:H)/VLOOKUP(AD158,[2]Formula!V:X,3,0))*VLOOKUP(AD158,[2]Formula!V:X,2,0))*H158)/SUMIF(AD:AD,AD158,H:H)))</f>
        <v/>
      </c>
      <c r="L158" s="38" t="str">
        <f t="shared" si="12"/>
        <v/>
      </c>
      <c r="M158" s="38" t="str">
        <f t="shared" si="13"/>
        <v/>
      </c>
      <c r="N158" s="38" t="str">
        <f t="shared" si="15"/>
        <v/>
      </c>
      <c r="O158" s="38" t="str">
        <f t="shared" si="16"/>
        <v/>
      </c>
      <c r="P158" s="39" t="str">
        <f t="shared" si="17"/>
        <v/>
      </c>
      <c r="Q158"/>
      <c r="R158"/>
      <c r="AC158" s="42" t="str">
        <f>IF(B158="","",VLOOKUP(B158,[2]Formula!B:C,2,0))</f>
        <v/>
      </c>
      <c r="AD158" s="43" t="str">
        <f t="shared" si="14"/>
        <v/>
      </c>
    </row>
    <row r="159" spans="1:30" x14ac:dyDescent="0.25">
      <c r="A159" s="64"/>
      <c r="B159" s="64"/>
      <c r="C159" s="66"/>
      <c r="D159" s="67"/>
      <c r="E159" s="64"/>
      <c r="F159" s="64"/>
      <c r="G159" s="37" t="str">
        <f>IF(E159="","",IF(OR(E159="Project Management",E159="Project Support",E159="Sprint Management",E159="Sprint Support"),"NA",ROUND((((VLOOKUP(AD159,[2]Formula!V:X,3,0)))-SUMIF(AD:AD,AD159,H:H)),2)))</f>
        <v/>
      </c>
      <c r="H159" s="135"/>
      <c r="I159" s="135"/>
      <c r="J159" s="72"/>
      <c r="K159" s="38" t="str">
        <f>IF(E159="","",IF(OR(E159="Project Management",E159="Project Support",E159="Sprint Management",E159="Sprint Support"),"NA",(((SUMIF(AD:AD,AD159,H:H)/VLOOKUP(AD159,[2]Formula!V:X,3,0))*VLOOKUP(AD159,[2]Formula!V:X,2,0))*H159)/SUMIF(AD:AD,AD159,H:H)))</f>
        <v/>
      </c>
      <c r="L159" s="38" t="str">
        <f t="shared" si="12"/>
        <v/>
      </c>
      <c r="M159" s="38" t="str">
        <f t="shared" si="13"/>
        <v/>
      </c>
      <c r="N159" s="38" t="str">
        <f t="shared" si="15"/>
        <v/>
      </c>
      <c r="O159" s="38" t="str">
        <f t="shared" si="16"/>
        <v/>
      </c>
      <c r="P159" s="39" t="str">
        <f t="shared" si="17"/>
        <v/>
      </c>
      <c r="Q159"/>
      <c r="R159"/>
      <c r="AC159" s="42" t="str">
        <f>IF(B159="","",VLOOKUP(B159,[2]Formula!B:C,2,0))</f>
        <v/>
      </c>
      <c r="AD159" s="43" t="str">
        <f t="shared" si="14"/>
        <v/>
      </c>
    </row>
    <row r="160" spans="1:30" x14ac:dyDescent="0.25">
      <c r="A160" s="64"/>
      <c r="B160" s="64"/>
      <c r="C160" s="66"/>
      <c r="D160" s="67"/>
      <c r="E160" s="64"/>
      <c r="F160" s="64"/>
      <c r="G160" s="37" t="str">
        <f>IF(E160="","",IF(OR(E160="Project Management",E160="Project Support",E160="Sprint Management",E160="Sprint Support"),"NA",ROUND((((VLOOKUP(AD160,[2]Formula!V:X,3,0)))-SUMIF(AD:AD,AD160,H:H)),2)))</f>
        <v/>
      </c>
      <c r="H160" s="135"/>
      <c r="I160" s="135"/>
      <c r="J160" s="72"/>
      <c r="K160" s="38" t="str">
        <f>IF(E160="","",IF(OR(E160="Project Management",E160="Project Support",E160="Sprint Management",E160="Sprint Support"),"NA",(((SUMIF(AD:AD,AD160,H:H)/VLOOKUP(AD160,[2]Formula!V:X,3,0))*VLOOKUP(AD160,[2]Formula!V:X,2,0))*H160)/SUMIF(AD:AD,AD160,H:H)))</f>
        <v/>
      </c>
      <c r="L160" s="38" t="str">
        <f t="shared" si="12"/>
        <v/>
      </c>
      <c r="M160" s="38" t="str">
        <f t="shared" si="13"/>
        <v/>
      </c>
      <c r="N160" s="38" t="str">
        <f t="shared" si="15"/>
        <v/>
      </c>
      <c r="O160" s="38" t="str">
        <f t="shared" si="16"/>
        <v/>
      </c>
      <c r="P160" s="39" t="str">
        <f t="shared" si="17"/>
        <v/>
      </c>
      <c r="Q160"/>
      <c r="R160"/>
      <c r="AC160" s="42" t="str">
        <f>IF(B160="","",VLOOKUP(B160,[2]Formula!B:C,2,0))</f>
        <v/>
      </c>
      <c r="AD160" s="43" t="str">
        <f t="shared" si="14"/>
        <v/>
      </c>
    </row>
    <row r="161" spans="1:30" x14ac:dyDescent="0.25">
      <c r="A161" s="64"/>
      <c r="B161" s="64"/>
      <c r="C161" s="66"/>
      <c r="D161" s="67"/>
      <c r="E161" s="64"/>
      <c r="F161" s="64"/>
      <c r="G161" s="37" t="str">
        <f>IF(E161="","",IF(OR(E161="Project Management",E161="Project Support",E161="Sprint Management",E161="Sprint Support"),"NA",ROUND((((VLOOKUP(AD161,[2]Formula!V:X,3,0)))-SUMIF(AD:AD,AD161,H:H)),2)))</f>
        <v/>
      </c>
      <c r="H161" s="135"/>
      <c r="I161" s="135"/>
      <c r="J161" s="72"/>
      <c r="K161" s="38" t="str">
        <f>IF(E161="","",IF(OR(E161="Project Management",E161="Project Support",E161="Sprint Management",E161="Sprint Support"),"NA",(((SUMIF(AD:AD,AD161,H:H)/VLOOKUP(AD161,[2]Formula!V:X,3,0))*VLOOKUP(AD161,[2]Formula!V:X,2,0))*H161)/SUMIF(AD:AD,AD161,H:H)))</f>
        <v/>
      </c>
      <c r="L161" s="38" t="str">
        <f t="shared" si="12"/>
        <v/>
      </c>
      <c r="M161" s="38" t="str">
        <f t="shared" si="13"/>
        <v/>
      </c>
      <c r="N161" s="38" t="str">
        <f t="shared" si="15"/>
        <v/>
      </c>
      <c r="O161" s="38" t="str">
        <f t="shared" si="16"/>
        <v/>
      </c>
      <c r="P161" s="39" t="str">
        <f t="shared" si="17"/>
        <v/>
      </c>
      <c r="Q161"/>
      <c r="R161"/>
      <c r="AC161" s="42" t="str">
        <f>IF(B161="","",VLOOKUP(B161,[2]Formula!B:C,2,0))</f>
        <v/>
      </c>
      <c r="AD161" s="43" t="str">
        <f t="shared" si="14"/>
        <v/>
      </c>
    </row>
    <row r="162" spans="1:30" x14ac:dyDescent="0.25">
      <c r="A162" s="64"/>
      <c r="B162" s="64"/>
      <c r="C162" s="66"/>
      <c r="D162" s="67"/>
      <c r="E162" s="64"/>
      <c r="F162" s="64"/>
      <c r="G162" s="37" t="str">
        <f>IF(E162="","",IF(OR(E162="Project Management",E162="Project Support",E162="Sprint Management",E162="Sprint Support"),"NA",ROUND((((VLOOKUP(AD162,[2]Formula!V:X,3,0)))-SUMIF(AD:AD,AD162,H:H)),2)))</f>
        <v/>
      </c>
      <c r="H162" s="135"/>
      <c r="I162" s="135"/>
      <c r="J162" s="72"/>
      <c r="K162" s="38" t="str">
        <f>IF(E162="","",IF(OR(E162="Project Management",E162="Project Support",E162="Sprint Management",E162="Sprint Support"),"NA",(((SUMIF(AD:AD,AD162,H:H)/VLOOKUP(AD162,[2]Formula!V:X,3,0))*VLOOKUP(AD162,[2]Formula!V:X,2,0))*H162)/SUMIF(AD:AD,AD162,H:H)))</f>
        <v/>
      </c>
      <c r="L162" s="38" t="str">
        <f t="shared" si="12"/>
        <v/>
      </c>
      <c r="M162" s="38" t="str">
        <f t="shared" si="13"/>
        <v/>
      </c>
      <c r="N162" s="38" t="str">
        <f t="shared" si="15"/>
        <v/>
      </c>
      <c r="O162" s="38" t="str">
        <f t="shared" si="16"/>
        <v/>
      </c>
      <c r="P162" s="39" t="str">
        <f t="shared" si="17"/>
        <v/>
      </c>
      <c r="Q162"/>
      <c r="R162"/>
      <c r="AC162" s="42" t="str">
        <f>IF(B162="","",VLOOKUP(B162,[2]Formula!B:C,2,0))</f>
        <v/>
      </c>
      <c r="AD162" s="43" t="str">
        <f t="shared" si="14"/>
        <v/>
      </c>
    </row>
    <row r="163" spans="1:30" x14ac:dyDescent="0.25">
      <c r="A163" s="64"/>
      <c r="B163" s="64"/>
      <c r="C163" s="66"/>
      <c r="D163" s="67"/>
      <c r="E163" s="64"/>
      <c r="F163" s="64"/>
      <c r="G163" s="37" t="str">
        <f>IF(E163="","",IF(OR(E163="Project Management",E163="Project Support",E163="Sprint Management",E163="Sprint Support"),"NA",ROUND((((VLOOKUP(AD163,[2]Formula!V:X,3,0)))-SUMIF(AD:AD,AD163,H:H)),2)))</f>
        <v/>
      </c>
      <c r="H163" s="135"/>
      <c r="I163" s="135"/>
      <c r="J163" s="72"/>
      <c r="K163" s="38" t="str">
        <f>IF(E163="","",IF(OR(E163="Project Management",E163="Project Support",E163="Sprint Management",E163="Sprint Support"),"NA",(((SUMIF(AD:AD,AD163,H:H)/VLOOKUP(AD163,[2]Formula!V:X,3,0))*VLOOKUP(AD163,[2]Formula!V:X,2,0))*H163)/SUMIF(AD:AD,AD163,H:H)))</f>
        <v/>
      </c>
      <c r="L163" s="38" t="str">
        <f t="shared" si="12"/>
        <v/>
      </c>
      <c r="M163" s="38" t="str">
        <f t="shared" si="13"/>
        <v/>
      </c>
      <c r="N163" s="38" t="str">
        <f t="shared" si="15"/>
        <v/>
      </c>
      <c r="O163" s="38" t="str">
        <f t="shared" si="16"/>
        <v/>
      </c>
      <c r="P163" s="39" t="str">
        <f t="shared" si="17"/>
        <v/>
      </c>
      <c r="Q163"/>
      <c r="R163"/>
      <c r="AC163" s="42" t="str">
        <f>IF(B163="","",VLOOKUP(B163,[2]Formula!B:C,2,0))</f>
        <v/>
      </c>
      <c r="AD163" s="43" t="str">
        <f t="shared" si="14"/>
        <v/>
      </c>
    </row>
    <row r="164" spans="1:30" x14ac:dyDescent="0.25">
      <c r="A164" s="64"/>
      <c r="B164" s="64"/>
      <c r="C164" s="66"/>
      <c r="D164" s="67"/>
      <c r="E164" s="64"/>
      <c r="F164" s="64"/>
      <c r="G164" s="37" t="str">
        <f>IF(E164="","",IF(OR(E164="Project Management",E164="Project Support",E164="Sprint Management",E164="Sprint Support"),"NA",ROUND((((VLOOKUP(AD164,[2]Formula!V:X,3,0)))-SUMIF(AD:AD,AD164,H:H)),2)))</f>
        <v/>
      </c>
      <c r="H164" s="135"/>
      <c r="I164" s="135"/>
      <c r="J164" s="72"/>
      <c r="K164" s="38" t="str">
        <f>IF(E164="","",IF(OR(E164="Project Management",E164="Project Support",E164="Sprint Management",E164="Sprint Support"),"NA",(((SUMIF(AD:AD,AD164,H:H)/VLOOKUP(AD164,[2]Formula!V:X,3,0))*VLOOKUP(AD164,[2]Formula!V:X,2,0))*H164)/SUMIF(AD:AD,AD164,H:H)))</f>
        <v/>
      </c>
      <c r="L164" s="38" t="str">
        <f t="shared" si="12"/>
        <v/>
      </c>
      <c r="M164" s="38" t="str">
        <f t="shared" si="13"/>
        <v/>
      </c>
      <c r="N164" s="38" t="str">
        <f t="shared" si="15"/>
        <v/>
      </c>
      <c r="O164" s="38" t="str">
        <f t="shared" si="16"/>
        <v/>
      </c>
      <c r="P164" s="39" t="str">
        <f t="shared" si="17"/>
        <v/>
      </c>
      <c r="Q164"/>
      <c r="R164"/>
      <c r="AC164" s="42" t="str">
        <f>IF(B164="","",VLOOKUP(B164,[2]Formula!B:C,2,0))</f>
        <v/>
      </c>
      <c r="AD164" s="43" t="str">
        <f t="shared" si="14"/>
        <v/>
      </c>
    </row>
    <row r="165" spans="1:30" x14ac:dyDescent="0.25">
      <c r="A165" s="64"/>
      <c r="B165" s="64"/>
      <c r="C165" s="66"/>
      <c r="D165" s="67"/>
      <c r="E165" s="64"/>
      <c r="F165" s="64"/>
      <c r="G165" s="37" t="str">
        <f>IF(E165="","",IF(OR(E165="Project Management",E165="Project Support",E165="Sprint Management",E165="Sprint Support"),"NA",ROUND((((VLOOKUP(AD165,[2]Formula!V:X,3,0)))-SUMIF(AD:AD,AD165,H:H)),2)))</f>
        <v/>
      </c>
      <c r="H165" s="135"/>
      <c r="I165" s="135"/>
      <c r="J165" s="72"/>
      <c r="K165" s="38" t="str">
        <f>IF(E165="","",IF(OR(E165="Project Management",E165="Project Support",E165="Sprint Management",E165="Sprint Support"),"NA",(((SUMIF(AD:AD,AD165,H:H)/VLOOKUP(AD165,[2]Formula!V:X,3,0))*VLOOKUP(AD165,[2]Formula!V:X,2,0))*H165)/SUMIF(AD:AD,AD165,H:H)))</f>
        <v/>
      </c>
      <c r="L165" s="38" t="str">
        <f t="shared" si="12"/>
        <v/>
      </c>
      <c r="M165" s="38" t="str">
        <f t="shared" si="13"/>
        <v/>
      </c>
      <c r="N165" s="38" t="str">
        <f t="shared" si="15"/>
        <v/>
      </c>
      <c r="O165" s="38" t="str">
        <f t="shared" si="16"/>
        <v/>
      </c>
      <c r="P165" s="39" t="str">
        <f t="shared" si="17"/>
        <v/>
      </c>
      <c r="Q165"/>
      <c r="R165"/>
      <c r="AC165" s="42" t="str">
        <f>IF(B165="","",VLOOKUP(B165,[2]Formula!B:C,2,0))</f>
        <v/>
      </c>
      <c r="AD165" s="43" t="str">
        <f t="shared" si="14"/>
        <v/>
      </c>
    </row>
    <row r="166" spans="1:30" x14ac:dyDescent="0.25">
      <c r="A166" s="64"/>
      <c r="B166" s="64"/>
      <c r="C166" s="66"/>
      <c r="D166" s="67"/>
      <c r="E166" s="64"/>
      <c r="F166" s="64"/>
      <c r="G166" s="37" t="str">
        <f>IF(E166="","",IF(OR(E166="Project Management",E166="Project Support",E166="Sprint Management",E166="Sprint Support"),"NA",ROUND((((VLOOKUP(AD166,[2]Formula!V:X,3,0)))-SUMIF(AD:AD,AD166,H:H)),2)))</f>
        <v/>
      </c>
      <c r="H166" s="135"/>
      <c r="I166" s="135"/>
      <c r="J166" s="72"/>
      <c r="K166" s="38" t="str">
        <f>IF(E166="","",IF(OR(E166="Project Management",E166="Project Support",E166="Sprint Management",E166="Sprint Support"),"NA",(((SUMIF(AD:AD,AD166,H:H)/VLOOKUP(AD166,[2]Formula!V:X,3,0))*VLOOKUP(AD166,[2]Formula!V:X,2,0))*H166)/SUMIF(AD:AD,AD166,H:H)))</f>
        <v/>
      </c>
      <c r="L166" s="38" t="str">
        <f t="shared" si="12"/>
        <v/>
      </c>
      <c r="M166" s="38" t="str">
        <f t="shared" si="13"/>
        <v/>
      </c>
      <c r="N166" s="38" t="str">
        <f t="shared" si="15"/>
        <v/>
      </c>
      <c r="O166" s="38" t="str">
        <f t="shared" si="16"/>
        <v/>
      </c>
      <c r="P166" s="39" t="str">
        <f t="shared" si="17"/>
        <v/>
      </c>
      <c r="Q166"/>
      <c r="R166"/>
      <c r="AC166" s="42" t="str">
        <f>IF(B166="","",VLOOKUP(B166,[2]Formula!B:C,2,0))</f>
        <v/>
      </c>
      <c r="AD166" s="43" t="str">
        <f t="shared" si="14"/>
        <v/>
      </c>
    </row>
    <row r="167" spans="1:30" x14ac:dyDescent="0.25">
      <c r="A167" s="64"/>
      <c r="B167" s="64"/>
      <c r="C167" s="66"/>
      <c r="D167" s="67"/>
      <c r="E167" s="64"/>
      <c r="F167" s="64"/>
      <c r="G167" s="37" t="str">
        <f>IF(E167="","",IF(OR(E167="Project Management",E167="Project Support",E167="Sprint Management",E167="Sprint Support"),"NA",ROUND((((VLOOKUP(AD167,[2]Formula!V:X,3,0)))-SUMIF(AD:AD,AD167,H:H)),2)))</f>
        <v/>
      </c>
      <c r="H167" s="71"/>
      <c r="I167" s="72"/>
      <c r="J167" s="72"/>
      <c r="K167" s="38" t="str">
        <f>IF(E167="","",IF(OR(E167="Project Management",E167="Project Support",E167="Sprint Management",E167="Sprint Support"),"NA",(((SUMIF(AD:AD,AD167,H:H)/VLOOKUP(AD167,[2]Formula!V:X,3,0))*VLOOKUP(AD167,[2]Formula!V:X,2,0))*H167)/SUMIF(AD:AD,AD167,H:H)))</f>
        <v/>
      </c>
      <c r="L167" s="38" t="str">
        <f t="shared" si="12"/>
        <v/>
      </c>
      <c r="M167" s="38" t="str">
        <f t="shared" si="13"/>
        <v/>
      </c>
      <c r="N167" s="38" t="str">
        <f t="shared" si="15"/>
        <v/>
      </c>
      <c r="O167" s="38" t="str">
        <f t="shared" si="16"/>
        <v/>
      </c>
      <c r="P167" s="39" t="str">
        <f t="shared" si="17"/>
        <v/>
      </c>
      <c r="AC167" s="42" t="str">
        <f>IF(B167="","",VLOOKUP(B167,[2]Formula!B:C,2,0))</f>
        <v/>
      </c>
      <c r="AD167" s="43" t="str">
        <f t="shared" si="14"/>
        <v/>
      </c>
    </row>
    <row r="168" spans="1:30" x14ac:dyDescent="0.25">
      <c r="A168" s="64"/>
      <c r="B168" s="64"/>
      <c r="C168" s="66"/>
      <c r="D168" s="67"/>
      <c r="E168" s="64"/>
      <c r="F168" s="64"/>
      <c r="G168" s="37" t="str">
        <f>IF(E168="","",IF(OR(E168="Project Management",E168="Project Support",E168="Sprint Management",E168="Sprint Support"),"NA",ROUND((((VLOOKUP(AD168,[2]Formula!V:X,3,0)))-SUMIF(AD:AD,AD168,H:H)),2)))</f>
        <v/>
      </c>
      <c r="H168" s="71"/>
      <c r="I168" s="72"/>
      <c r="J168" s="72"/>
      <c r="K168" s="38" t="str">
        <f>IF(E168="","",IF(OR(E168="Project Management",E168="Project Support",E168="Sprint Management",E168="Sprint Support"),"NA",(((SUMIF(AD:AD,AD168,H:H)/VLOOKUP(AD168,[2]Formula!V:X,3,0))*VLOOKUP(AD168,[2]Formula!V:X,2,0))*H168)/SUMIF(AD:AD,AD168,H:H)))</f>
        <v/>
      </c>
      <c r="L168" s="38" t="str">
        <f t="shared" si="12"/>
        <v/>
      </c>
      <c r="M168" s="38" t="str">
        <f t="shared" si="13"/>
        <v/>
      </c>
      <c r="N168" s="38" t="str">
        <f t="shared" si="15"/>
        <v/>
      </c>
      <c r="O168" s="38" t="str">
        <f t="shared" si="16"/>
        <v/>
      </c>
      <c r="P168" s="39" t="str">
        <f t="shared" si="17"/>
        <v/>
      </c>
      <c r="AC168" s="42" t="str">
        <f>IF(B168="","",VLOOKUP(B168,[2]Formula!B:C,2,0))</f>
        <v/>
      </c>
      <c r="AD168" s="43" t="str">
        <f t="shared" si="14"/>
        <v/>
      </c>
    </row>
    <row r="169" spans="1:30" x14ac:dyDescent="0.25">
      <c r="A169" s="64"/>
      <c r="B169" s="64"/>
      <c r="C169" s="66"/>
      <c r="D169" s="67"/>
      <c r="E169" s="64"/>
      <c r="F169" s="64"/>
      <c r="G169" s="37" t="str">
        <f>IF(E169="","",IF(OR(E169="Project Management",E169="Project Support",E169="Sprint Management",E169="Sprint Support"),"NA",ROUND((((VLOOKUP(AD169,[2]Formula!V:X,3,0)))-SUMIF(AD:AD,AD169,H:H)),2)))</f>
        <v/>
      </c>
      <c r="H169" s="71"/>
      <c r="I169" s="72"/>
      <c r="J169" s="72"/>
      <c r="K169" s="38" t="str">
        <f>IF(E169="","",IF(OR(E169="Project Management",E169="Project Support",E169="Sprint Management",E169="Sprint Support"),"NA",(((SUMIF(AD:AD,AD169,H:H)/VLOOKUP(AD169,[2]Formula!V:X,3,0))*VLOOKUP(AD169,[2]Formula!V:X,2,0))*H169)/SUMIF(AD:AD,AD169,H:H)))</f>
        <v/>
      </c>
      <c r="L169" s="38" t="str">
        <f t="shared" si="12"/>
        <v/>
      </c>
      <c r="M169" s="38" t="str">
        <f t="shared" si="13"/>
        <v/>
      </c>
      <c r="N169" s="38" t="str">
        <f t="shared" si="15"/>
        <v/>
      </c>
      <c r="O169" s="38" t="str">
        <f t="shared" si="16"/>
        <v/>
      </c>
      <c r="P169" s="39" t="str">
        <f t="shared" si="17"/>
        <v/>
      </c>
      <c r="AC169" s="42" t="str">
        <f>IF(B169="","",VLOOKUP(B169,[2]Formula!B:C,2,0))</f>
        <v/>
      </c>
      <c r="AD169" s="43" t="str">
        <f t="shared" si="14"/>
        <v/>
      </c>
    </row>
    <row r="170" spans="1:30" x14ac:dyDescent="0.25">
      <c r="A170" s="64"/>
      <c r="B170" s="64"/>
      <c r="C170" s="66"/>
      <c r="D170" s="67"/>
      <c r="E170" s="64"/>
      <c r="F170" s="64"/>
      <c r="G170" s="37" t="str">
        <f>IF(E170="","",IF(OR(E170="Project Management",E170="Project Support",E170="Sprint Management",E170="Sprint Support"),"NA",ROUND((((VLOOKUP(AD170,[2]Formula!V:X,3,0)))-SUMIF(AD:AD,AD170,H:H)),2)))</f>
        <v/>
      </c>
      <c r="H170" s="71"/>
      <c r="I170" s="72"/>
      <c r="J170" s="72"/>
      <c r="K170" s="38" t="str">
        <f>IF(E170="","",IF(OR(E170="Project Management",E170="Project Support",E170="Sprint Management",E170="Sprint Support"),"NA",(((SUMIF(AD:AD,AD170,H:H)/VLOOKUP(AD170,[2]Formula!V:X,3,0))*VLOOKUP(AD170,[2]Formula!V:X,2,0))*H170)/SUMIF(AD:AD,AD170,H:H)))</f>
        <v/>
      </c>
      <c r="L170" s="38" t="str">
        <f t="shared" si="12"/>
        <v/>
      </c>
      <c r="M170" s="38" t="str">
        <f t="shared" si="13"/>
        <v/>
      </c>
      <c r="N170" s="38" t="str">
        <f t="shared" si="15"/>
        <v/>
      </c>
      <c r="O170" s="38" t="str">
        <f t="shared" si="16"/>
        <v/>
      </c>
      <c r="P170" s="39" t="str">
        <f t="shared" si="17"/>
        <v/>
      </c>
      <c r="AC170" s="42" t="str">
        <f>IF(B170="","",VLOOKUP(B170,[2]Formula!B:C,2,0))</f>
        <v/>
      </c>
      <c r="AD170" s="43" t="str">
        <f t="shared" si="14"/>
        <v/>
      </c>
    </row>
    <row r="171" spans="1:30" x14ac:dyDescent="0.25">
      <c r="A171" s="64"/>
      <c r="B171" s="64"/>
      <c r="C171" s="66"/>
      <c r="D171" s="67"/>
      <c r="E171" s="64"/>
      <c r="F171" s="64"/>
      <c r="G171" s="37" t="str">
        <f>IF(E171="","",IF(OR(E171="Project Management",E171="Project Support",E171="Sprint Management",E171="Sprint Support"),"NA",ROUND((((VLOOKUP(AD171,[2]Formula!V:X,3,0)))-SUMIF(AD:AD,AD171,H:H)),2)))</f>
        <v/>
      </c>
      <c r="H171" s="71"/>
      <c r="I171" s="72"/>
      <c r="J171" s="72"/>
      <c r="K171" s="38" t="str">
        <f>IF(E171="","",IF(OR(E171="Project Management",E171="Project Support",E171="Sprint Management",E171="Sprint Support"),"NA",(((SUMIF(AD:AD,AD171,H:H)/VLOOKUP(AD171,[2]Formula!V:X,3,0))*VLOOKUP(AD171,[2]Formula!V:X,2,0))*H171)/SUMIF(AD:AD,AD171,H:H)))</f>
        <v/>
      </c>
      <c r="L171" s="38" t="str">
        <f t="shared" si="12"/>
        <v/>
      </c>
      <c r="M171" s="38" t="str">
        <f t="shared" si="13"/>
        <v/>
      </c>
      <c r="N171" s="38" t="str">
        <f t="shared" si="15"/>
        <v/>
      </c>
      <c r="O171" s="38" t="str">
        <f t="shared" si="16"/>
        <v/>
      </c>
      <c r="P171" s="39" t="str">
        <f t="shared" si="17"/>
        <v/>
      </c>
      <c r="AC171" s="42" t="str">
        <f>IF(B171="","",VLOOKUP(B171,[2]Formula!B:C,2,0))</f>
        <v/>
      </c>
      <c r="AD171" s="43" t="str">
        <f t="shared" si="14"/>
        <v/>
      </c>
    </row>
    <row r="172" spans="1:30" x14ac:dyDescent="0.25">
      <c r="A172" s="64"/>
      <c r="B172" s="64"/>
      <c r="C172" s="66"/>
      <c r="D172" s="67"/>
      <c r="E172" s="64"/>
      <c r="F172" s="64"/>
      <c r="G172" s="37" t="str">
        <f>IF(E172="","",IF(OR(E172="Project Management",E172="Project Support",E172="Sprint Management",E172="Sprint Support"),"NA",ROUND((((VLOOKUP(AD172,[2]Formula!V:X,3,0)))-SUMIF(AD:AD,AD172,H:H)),2)))</f>
        <v/>
      </c>
      <c r="H172" s="71"/>
      <c r="I172" s="72"/>
      <c r="J172" s="72"/>
      <c r="K172" s="38" t="str">
        <f>IF(E172="","",IF(OR(E172="Project Management",E172="Project Support",E172="Sprint Management",E172="Sprint Support"),"NA",(((SUMIF(AD:AD,AD172,H:H)/VLOOKUP(AD172,[2]Formula!V:X,3,0))*VLOOKUP(AD172,[2]Formula!V:X,2,0))*H172)/SUMIF(AD:AD,AD172,H:H)))</f>
        <v/>
      </c>
      <c r="L172" s="38" t="str">
        <f t="shared" si="12"/>
        <v/>
      </c>
      <c r="M172" s="38" t="str">
        <f t="shared" si="13"/>
        <v/>
      </c>
      <c r="N172" s="38" t="str">
        <f t="shared" si="15"/>
        <v/>
      </c>
      <c r="O172" s="38" t="str">
        <f t="shared" si="16"/>
        <v/>
      </c>
      <c r="P172" s="39" t="str">
        <f t="shared" si="17"/>
        <v/>
      </c>
      <c r="AC172" s="42" t="str">
        <f>IF(B172="","",VLOOKUP(B172,[2]Formula!B:C,2,0))</f>
        <v/>
      </c>
      <c r="AD172" s="43" t="str">
        <f t="shared" si="14"/>
        <v/>
      </c>
    </row>
    <row r="173" spans="1:30" x14ac:dyDescent="0.25">
      <c r="A173" s="64"/>
      <c r="B173" s="64"/>
      <c r="C173" s="66"/>
      <c r="D173" s="67"/>
      <c r="E173" s="64"/>
      <c r="F173" s="64"/>
      <c r="G173" s="37" t="str">
        <f>IF(E173="","",IF(OR(E173="Project Management",E173="Project Support",E173="Sprint Management",E173="Sprint Support"),"NA",ROUND((((VLOOKUP(AD173,[2]Formula!V:X,3,0)))-SUMIF(AD:AD,AD173,H:H)),2)))</f>
        <v/>
      </c>
      <c r="H173" s="71"/>
      <c r="I173" s="72"/>
      <c r="J173" s="72"/>
      <c r="K173" s="38" t="str">
        <f>IF(E173="","",IF(OR(E173="Project Management",E173="Project Support",E173="Sprint Management",E173="Sprint Support"),"NA",(((SUMIF(AD:AD,AD173,H:H)/VLOOKUP(AD173,[2]Formula!V:X,3,0))*VLOOKUP(AD173,[2]Formula!V:X,2,0))*H173)/SUMIF(AD:AD,AD173,H:H)))</f>
        <v/>
      </c>
      <c r="L173" s="38" t="str">
        <f t="shared" si="12"/>
        <v/>
      </c>
      <c r="M173" s="38" t="str">
        <f t="shared" si="13"/>
        <v/>
      </c>
      <c r="N173" s="38" t="str">
        <f t="shared" si="15"/>
        <v/>
      </c>
      <c r="O173" s="38" t="str">
        <f t="shared" si="16"/>
        <v/>
      </c>
      <c r="P173" s="39" t="str">
        <f t="shared" si="17"/>
        <v/>
      </c>
      <c r="AC173" s="42" t="str">
        <f>IF(B173="","",VLOOKUP(B173,[2]Formula!B:C,2,0))</f>
        <v/>
      </c>
      <c r="AD173" s="43" t="str">
        <f t="shared" si="14"/>
        <v/>
      </c>
    </row>
    <row r="174" spans="1:30" x14ac:dyDescent="0.25">
      <c r="A174" s="64"/>
      <c r="B174" s="64"/>
      <c r="C174" s="66"/>
      <c r="D174" s="67"/>
      <c r="E174" s="64"/>
      <c r="F174" s="64"/>
      <c r="G174" s="37" t="str">
        <f>IF(E174="","",IF(OR(E174="Project Management",E174="Project Support",E174="Sprint Management",E174="Sprint Support"),"NA",ROUND((((VLOOKUP(AD174,[2]Formula!V:X,3,0)))-SUMIF(AD:AD,AD174,H:H)),2)))</f>
        <v/>
      </c>
      <c r="H174" s="71"/>
      <c r="I174" s="72"/>
      <c r="J174" s="72"/>
      <c r="K174" s="38" t="str">
        <f>IF(E174="","",IF(OR(E174="Project Management",E174="Project Support",E174="Sprint Management",E174="Sprint Support"),"NA",(((SUMIF(AD:AD,AD174,H:H)/VLOOKUP(AD174,[2]Formula!V:X,3,0))*VLOOKUP(AD174,[2]Formula!V:X,2,0))*H174)/SUMIF(AD:AD,AD174,H:H)))</f>
        <v/>
      </c>
      <c r="L174" s="38" t="str">
        <f t="shared" si="12"/>
        <v/>
      </c>
      <c r="M174" s="38" t="str">
        <f t="shared" si="13"/>
        <v/>
      </c>
      <c r="N174" s="38" t="str">
        <f t="shared" si="15"/>
        <v/>
      </c>
      <c r="O174" s="38" t="str">
        <f t="shared" si="16"/>
        <v/>
      </c>
      <c r="P174" s="39" t="str">
        <f t="shared" si="17"/>
        <v/>
      </c>
      <c r="AC174" s="42" t="str">
        <f>IF(B174="","",VLOOKUP(B174,[2]Formula!B:C,2,0))</f>
        <v/>
      </c>
      <c r="AD174" s="43" t="str">
        <f t="shared" si="14"/>
        <v/>
      </c>
    </row>
    <row r="175" spans="1:30" x14ac:dyDescent="0.25">
      <c r="A175" s="64"/>
      <c r="B175" s="64"/>
      <c r="C175" s="66"/>
      <c r="D175" s="67"/>
      <c r="E175" s="64"/>
      <c r="F175" s="64"/>
      <c r="G175" s="37" t="str">
        <f>IF(E175="","",IF(OR(E175="Project Management",E175="Project Support",E175="Sprint Management",E175="Sprint Support"),"NA",ROUND((((VLOOKUP(AD175,[2]Formula!V:X,3,0)))-SUMIF(AD:AD,AD175,H:H)),2)))</f>
        <v/>
      </c>
      <c r="H175" s="71"/>
      <c r="I175" s="72"/>
      <c r="J175" s="72"/>
      <c r="K175" s="38" t="str">
        <f>IF(E175="","",IF(OR(E175="Project Management",E175="Project Support",E175="Sprint Management",E175="Sprint Support"),"NA",(((SUMIF(AD:AD,AD175,H:H)/VLOOKUP(AD175,[2]Formula!V:X,3,0))*VLOOKUP(AD175,[2]Formula!V:X,2,0))*H175)/SUMIF(AD:AD,AD175,H:H)))</f>
        <v/>
      </c>
      <c r="L175" s="38" t="str">
        <f t="shared" si="12"/>
        <v/>
      </c>
      <c r="M175" s="38" t="str">
        <f t="shared" si="13"/>
        <v/>
      </c>
      <c r="N175" s="38" t="str">
        <f t="shared" si="15"/>
        <v/>
      </c>
      <c r="O175" s="38" t="str">
        <f t="shared" si="16"/>
        <v/>
      </c>
      <c r="P175" s="39" t="str">
        <f t="shared" si="17"/>
        <v/>
      </c>
      <c r="AC175" s="42" t="str">
        <f>IF(B175="","",VLOOKUP(B175,[2]Formula!B:C,2,0))</f>
        <v/>
      </c>
      <c r="AD175" s="43" t="str">
        <f t="shared" si="14"/>
        <v/>
      </c>
    </row>
    <row r="176" spans="1:30" x14ac:dyDescent="0.25">
      <c r="A176" s="64"/>
      <c r="B176" s="64"/>
      <c r="C176" s="66"/>
      <c r="D176" s="67"/>
      <c r="E176" s="64"/>
      <c r="F176" s="64"/>
      <c r="G176" s="37" t="str">
        <f>IF(E176="","",IF(OR(E176="Project Management",E176="Project Support",E176="Sprint Management",E176="Sprint Support"),"NA",ROUND((((VLOOKUP(AD176,[2]Formula!V:X,3,0)))-SUMIF(AD:AD,AD176,H:H)),2)))</f>
        <v/>
      </c>
      <c r="H176" s="71"/>
      <c r="I176" s="72"/>
      <c r="J176" s="72"/>
      <c r="K176" s="38" t="str">
        <f>IF(E176="","",IF(OR(E176="Project Management",E176="Project Support",E176="Sprint Management",E176="Sprint Support"),"NA",(((SUMIF(AD:AD,AD176,H:H)/VLOOKUP(AD176,[2]Formula!V:X,3,0))*VLOOKUP(AD176,[2]Formula!V:X,2,0))*H176)/SUMIF(AD:AD,AD176,H:H)))</f>
        <v/>
      </c>
      <c r="L176" s="38" t="str">
        <f t="shared" si="12"/>
        <v/>
      </c>
      <c r="M176" s="38" t="str">
        <f t="shared" si="13"/>
        <v/>
      </c>
      <c r="N176" s="38" t="str">
        <f t="shared" si="15"/>
        <v/>
      </c>
      <c r="O176" s="38" t="str">
        <f t="shared" si="16"/>
        <v/>
      </c>
      <c r="P176" s="39" t="str">
        <f t="shared" si="17"/>
        <v/>
      </c>
      <c r="AC176" s="42" t="str">
        <f>IF(B176="","",VLOOKUP(B176,[2]Formula!B:C,2,0))</f>
        <v/>
      </c>
      <c r="AD176" s="43" t="str">
        <f t="shared" si="14"/>
        <v/>
      </c>
    </row>
    <row r="177" spans="1:30" x14ac:dyDescent="0.25">
      <c r="A177" s="64"/>
      <c r="B177" s="64"/>
      <c r="C177" s="66"/>
      <c r="D177" s="67"/>
      <c r="E177" s="64"/>
      <c r="F177" s="64"/>
      <c r="G177" s="37" t="str">
        <f>IF(E177="","",IF(OR(E177="Project Management",E177="Project Support",E177="Sprint Management",E177="Sprint Support"),"NA",ROUND((((VLOOKUP(AD177,[2]Formula!V:X,3,0)))-SUMIF(AD:AD,AD177,H:H)),2)))</f>
        <v/>
      </c>
      <c r="H177" s="71"/>
      <c r="I177" s="72"/>
      <c r="J177" s="72"/>
      <c r="K177" s="38" t="str">
        <f>IF(E177="","",IF(OR(E177="Project Management",E177="Project Support",E177="Sprint Management",E177="Sprint Support"),"NA",(((SUMIF(AD:AD,AD177,H:H)/VLOOKUP(AD177,[2]Formula!V:X,3,0))*VLOOKUP(AD177,[2]Formula!V:X,2,0))*H177)/SUMIF(AD:AD,AD177,H:H)))</f>
        <v/>
      </c>
      <c r="L177" s="38" t="str">
        <f t="shared" si="12"/>
        <v/>
      </c>
      <c r="M177" s="38" t="str">
        <f t="shared" si="13"/>
        <v/>
      </c>
      <c r="N177" s="38" t="str">
        <f t="shared" si="15"/>
        <v/>
      </c>
      <c r="O177" s="38" t="str">
        <f t="shared" si="16"/>
        <v/>
      </c>
      <c r="P177" s="39" t="str">
        <f t="shared" si="17"/>
        <v/>
      </c>
      <c r="AC177" s="42" t="str">
        <f>IF(B177="","",VLOOKUP(B177,[2]Formula!B:C,2,0))</f>
        <v/>
      </c>
      <c r="AD177" s="43" t="str">
        <f t="shared" si="14"/>
        <v/>
      </c>
    </row>
    <row r="178" spans="1:30" x14ac:dyDescent="0.25">
      <c r="A178" s="64"/>
      <c r="B178" s="64"/>
      <c r="C178" s="66"/>
      <c r="D178" s="67"/>
      <c r="E178" s="64"/>
      <c r="F178" s="64"/>
      <c r="G178" s="37" t="str">
        <f>IF(E178="","",IF(OR(E178="Project Management",E178="Project Support",E178="Sprint Management",E178="Sprint Support"),"NA",ROUND((((VLOOKUP(AD178,[2]Formula!V:X,3,0)))-SUMIF(AD:AD,AD178,H:H)),2)))</f>
        <v/>
      </c>
      <c r="H178" s="71"/>
      <c r="I178" s="72"/>
      <c r="J178" s="72"/>
      <c r="K178" s="38" t="str">
        <f>IF(E178="","",IF(OR(E178="Project Management",E178="Project Support",E178="Sprint Management",E178="Sprint Support"),"NA",(((SUMIF(AD:AD,AD178,H:H)/VLOOKUP(AD178,[2]Formula!V:X,3,0))*VLOOKUP(AD178,[2]Formula!V:X,2,0))*H178)/SUMIF(AD:AD,AD178,H:H)))</f>
        <v/>
      </c>
      <c r="L178" s="38" t="str">
        <f t="shared" si="12"/>
        <v/>
      </c>
      <c r="M178" s="38" t="str">
        <f t="shared" si="13"/>
        <v/>
      </c>
      <c r="N178" s="38" t="str">
        <f t="shared" si="15"/>
        <v/>
      </c>
      <c r="O178" s="38" t="str">
        <f t="shared" si="16"/>
        <v/>
      </c>
      <c r="P178" s="39" t="str">
        <f t="shared" si="17"/>
        <v/>
      </c>
      <c r="AC178" s="42" t="str">
        <f>IF(B178="","",VLOOKUP(B178,[2]Formula!B:C,2,0))</f>
        <v/>
      </c>
      <c r="AD178" s="43" t="str">
        <f t="shared" si="14"/>
        <v/>
      </c>
    </row>
    <row r="179" spans="1:30" x14ac:dyDescent="0.25">
      <c r="A179" s="64"/>
      <c r="B179" s="64"/>
      <c r="C179" s="66"/>
      <c r="D179" s="67"/>
      <c r="E179" s="64"/>
      <c r="F179" s="64"/>
      <c r="G179" s="37" t="str">
        <f>IF(E179="","",IF(OR(E179="Project Management",E179="Project Support",E179="Sprint Management",E179="Sprint Support"),"NA",ROUND((((VLOOKUP(AD179,[2]Formula!V:X,3,0)))-SUMIF(AD:AD,AD179,H:H)),2)))</f>
        <v/>
      </c>
      <c r="H179" s="71"/>
      <c r="I179" s="72"/>
      <c r="J179" s="72"/>
      <c r="K179" s="38" t="str">
        <f>IF(E179="","",IF(OR(E179="Project Management",E179="Project Support",E179="Sprint Management",E179="Sprint Support"),"NA",(((SUMIF(AD:AD,AD179,H:H)/VLOOKUP(AD179,[2]Formula!V:X,3,0))*VLOOKUP(AD179,[2]Formula!V:X,2,0))*H179)/SUMIF(AD:AD,AD179,H:H)))</f>
        <v/>
      </c>
      <c r="L179" s="38" t="str">
        <f t="shared" si="12"/>
        <v/>
      </c>
      <c r="M179" s="38" t="str">
        <f t="shared" si="13"/>
        <v/>
      </c>
      <c r="N179" s="38" t="str">
        <f t="shared" si="15"/>
        <v/>
      </c>
      <c r="O179" s="38" t="str">
        <f t="shared" si="16"/>
        <v/>
      </c>
      <c r="P179" s="39" t="str">
        <f t="shared" si="17"/>
        <v/>
      </c>
      <c r="AC179" s="42" t="str">
        <f>IF(B179="","",VLOOKUP(B179,[2]Formula!B:C,2,0))</f>
        <v/>
      </c>
      <c r="AD179" s="43" t="str">
        <f t="shared" si="14"/>
        <v/>
      </c>
    </row>
    <row r="180" spans="1:30" x14ac:dyDescent="0.25">
      <c r="A180" s="64"/>
      <c r="B180" s="64"/>
      <c r="C180" s="66"/>
      <c r="D180" s="67"/>
      <c r="E180" s="64"/>
      <c r="F180" s="64"/>
      <c r="G180" s="37" t="str">
        <f>IF(E180="","",IF(OR(E180="Project Management",E180="Project Support",E180="Sprint Management",E180="Sprint Support"),"NA",ROUND((((VLOOKUP(AD180,[2]Formula!V:X,3,0)))-SUMIF(AD:AD,AD180,H:H)),2)))</f>
        <v/>
      </c>
      <c r="H180" s="71"/>
      <c r="I180" s="72"/>
      <c r="J180" s="72"/>
      <c r="K180" s="38" t="str">
        <f>IF(E180="","",IF(OR(E180="Project Management",E180="Project Support",E180="Sprint Management",E180="Sprint Support"),"NA",(((SUMIF(AD:AD,AD180,H:H)/VLOOKUP(AD180,[2]Formula!V:X,3,0))*VLOOKUP(AD180,[2]Formula!V:X,2,0))*H180)/SUMIF(AD:AD,AD180,H:H)))</f>
        <v/>
      </c>
      <c r="L180" s="38" t="str">
        <f t="shared" si="12"/>
        <v/>
      </c>
      <c r="M180" s="38" t="str">
        <f t="shared" si="13"/>
        <v/>
      </c>
      <c r="N180" s="38" t="str">
        <f t="shared" si="15"/>
        <v/>
      </c>
      <c r="O180" s="38" t="str">
        <f t="shared" si="16"/>
        <v/>
      </c>
      <c r="P180" s="39" t="str">
        <f t="shared" si="17"/>
        <v/>
      </c>
      <c r="AC180" s="42" t="str">
        <f>IF(B180="","",VLOOKUP(B180,[2]Formula!B:C,2,0))</f>
        <v/>
      </c>
      <c r="AD180" s="43" t="str">
        <f t="shared" si="14"/>
        <v/>
      </c>
    </row>
    <row r="181" spans="1:30" x14ac:dyDescent="0.25">
      <c r="A181" s="64"/>
      <c r="B181" s="64"/>
      <c r="C181" s="66"/>
      <c r="D181" s="67"/>
      <c r="E181" s="64"/>
      <c r="F181" s="64"/>
      <c r="G181" s="37" t="str">
        <f>IF(E181="","",IF(OR(E181="Project Management",E181="Project Support",E181="Sprint Management",E181="Sprint Support"),"NA",ROUND((((VLOOKUP(AD181,[2]Formula!V:X,3,0)))-SUMIF(AD:AD,AD181,H:H)),2)))</f>
        <v/>
      </c>
      <c r="H181" s="71"/>
      <c r="I181" s="72"/>
      <c r="J181" s="72"/>
      <c r="K181" s="38" t="str">
        <f>IF(E181="","",IF(OR(E181="Project Management",E181="Project Support",E181="Sprint Management",E181="Sprint Support"),"NA",(((SUMIF(AD:AD,AD181,H:H)/VLOOKUP(AD181,[2]Formula!V:X,3,0))*VLOOKUP(AD181,[2]Formula!V:X,2,0))*H181)/SUMIF(AD:AD,AD181,H:H)))</f>
        <v/>
      </c>
      <c r="L181" s="38" t="str">
        <f t="shared" si="12"/>
        <v/>
      </c>
      <c r="M181" s="38" t="str">
        <f t="shared" si="13"/>
        <v/>
      </c>
      <c r="N181" s="38" t="str">
        <f t="shared" si="15"/>
        <v/>
      </c>
      <c r="O181" s="38" t="str">
        <f t="shared" si="16"/>
        <v/>
      </c>
      <c r="P181" s="39" t="str">
        <f t="shared" si="17"/>
        <v/>
      </c>
      <c r="AC181" s="42" t="str">
        <f>IF(B181="","",VLOOKUP(B181,[2]Formula!B:C,2,0))</f>
        <v/>
      </c>
      <c r="AD181" s="43" t="str">
        <f t="shared" si="14"/>
        <v/>
      </c>
    </row>
    <row r="182" spans="1:30" x14ac:dyDescent="0.25">
      <c r="A182" s="64"/>
      <c r="B182" s="64"/>
      <c r="C182" s="66"/>
      <c r="D182" s="67"/>
      <c r="E182" s="64"/>
      <c r="F182" s="64"/>
      <c r="G182" s="37" t="str">
        <f>IF(E182="","",IF(OR(E182="Project Management",E182="Project Support",E182="Sprint Management",E182="Sprint Support"),"NA",ROUND((((VLOOKUP(AD182,[2]Formula!V:X,3,0)))-SUMIF(AD:AD,AD182,H:H)),2)))</f>
        <v/>
      </c>
      <c r="H182" s="71"/>
      <c r="I182" s="72"/>
      <c r="J182" s="72"/>
      <c r="K182" s="38" t="str">
        <f>IF(E182="","",IF(OR(E182="Project Management",E182="Project Support",E182="Sprint Management",E182="Sprint Support"),"NA",(((SUMIF(AD:AD,AD182,H:H)/VLOOKUP(AD182,[2]Formula!V:X,3,0))*VLOOKUP(AD182,[2]Formula!V:X,2,0))*H182)/SUMIF(AD:AD,AD182,H:H)))</f>
        <v/>
      </c>
      <c r="L182" s="38" t="str">
        <f t="shared" si="12"/>
        <v/>
      </c>
      <c r="M182" s="38" t="str">
        <f t="shared" si="13"/>
        <v/>
      </c>
      <c r="N182" s="38" t="str">
        <f t="shared" si="15"/>
        <v/>
      </c>
      <c r="O182" s="38" t="str">
        <f t="shared" si="16"/>
        <v/>
      </c>
      <c r="P182" s="39" t="str">
        <f t="shared" si="17"/>
        <v/>
      </c>
      <c r="AC182" s="42" t="str">
        <f>IF(B182="","",VLOOKUP(B182,[2]Formula!B:C,2,0))</f>
        <v/>
      </c>
      <c r="AD182" s="43" t="str">
        <f t="shared" si="14"/>
        <v/>
      </c>
    </row>
    <row r="183" spans="1:30" x14ac:dyDescent="0.25">
      <c r="A183" s="64"/>
      <c r="B183" s="64"/>
      <c r="C183" s="66"/>
      <c r="D183" s="67"/>
      <c r="E183" s="64"/>
      <c r="F183" s="64"/>
      <c r="G183" s="37" t="str">
        <f>IF(E183="","",IF(OR(E183="Project Management",E183="Project Support",E183="Sprint Management",E183="Sprint Support"),"NA",ROUND((((VLOOKUP(AD183,[2]Formula!V:X,3,0)))-SUMIF(AD:AD,AD183,H:H)),2)))</f>
        <v/>
      </c>
      <c r="H183" s="71"/>
      <c r="I183" s="72"/>
      <c r="J183" s="72"/>
      <c r="K183" s="38" t="str">
        <f>IF(E183="","",IF(OR(E183="Project Management",E183="Project Support",E183="Sprint Management",E183="Sprint Support"),"NA",(((SUMIF(AD:AD,AD183,H:H)/VLOOKUP(AD183,[2]Formula!V:X,3,0))*VLOOKUP(AD183,[2]Formula!V:X,2,0))*H183)/SUMIF(AD:AD,AD183,H:H)))</f>
        <v/>
      </c>
      <c r="L183" s="38" t="str">
        <f t="shared" si="12"/>
        <v/>
      </c>
      <c r="M183" s="38" t="str">
        <f t="shared" si="13"/>
        <v/>
      </c>
      <c r="N183" s="38" t="str">
        <f t="shared" si="15"/>
        <v/>
      </c>
      <c r="O183" s="38" t="str">
        <f t="shared" si="16"/>
        <v/>
      </c>
      <c r="P183" s="39" t="str">
        <f t="shared" si="17"/>
        <v/>
      </c>
      <c r="AC183" s="42" t="str">
        <f>IF(B183="","",VLOOKUP(B183,[2]Formula!B:C,2,0))</f>
        <v/>
      </c>
      <c r="AD183" s="43" t="str">
        <f t="shared" si="14"/>
        <v/>
      </c>
    </row>
    <row r="184" spans="1:30" x14ac:dyDescent="0.25">
      <c r="A184" s="64"/>
      <c r="B184" s="64"/>
      <c r="C184" s="66"/>
      <c r="D184" s="67"/>
      <c r="E184" s="64"/>
      <c r="F184" s="64"/>
      <c r="G184" s="37" t="str">
        <f>IF(E184="","",IF(OR(E184="Project Management",E184="Project Support",E184="Sprint Management",E184="Sprint Support"),"NA",ROUND((((VLOOKUP(AD184,[2]Formula!V:X,3,0)))-SUMIF(AD:AD,AD184,H:H)),2)))</f>
        <v/>
      </c>
      <c r="H184" s="71"/>
      <c r="I184" s="72"/>
      <c r="J184" s="72"/>
      <c r="K184" s="38" t="str">
        <f>IF(E184="","",IF(OR(E184="Project Management",E184="Project Support",E184="Sprint Management",E184="Sprint Support"),"NA",(((SUMIF(AD:AD,AD184,H:H)/VLOOKUP(AD184,[2]Formula!V:X,3,0))*VLOOKUP(AD184,[2]Formula!V:X,2,0))*H184)/SUMIF(AD:AD,AD184,H:H)))</f>
        <v/>
      </c>
      <c r="L184" s="38" t="str">
        <f t="shared" si="12"/>
        <v/>
      </c>
      <c r="M184" s="38" t="str">
        <f t="shared" si="13"/>
        <v/>
      </c>
      <c r="N184" s="38" t="str">
        <f t="shared" si="15"/>
        <v/>
      </c>
      <c r="O184" s="38" t="str">
        <f t="shared" si="16"/>
        <v/>
      </c>
      <c r="P184" s="39" t="str">
        <f t="shared" si="17"/>
        <v/>
      </c>
      <c r="AC184" s="42" t="str">
        <f>IF(B184="","",VLOOKUP(B184,[2]Formula!B:C,2,0))</f>
        <v/>
      </c>
      <c r="AD184" s="43" t="str">
        <f t="shared" si="14"/>
        <v/>
      </c>
    </row>
    <row r="185" spans="1:30" x14ac:dyDescent="0.25">
      <c r="A185" s="64"/>
      <c r="B185" s="64"/>
      <c r="C185" s="66"/>
      <c r="D185" s="67"/>
      <c r="E185" s="64"/>
      <c r="F185" s="64"/>
      <c r="G185" s="37" t="str">
        <f>IF(E185="","",IF(OR(E185="Project Management",E185="Project Support",E185="Sprint Management",E185="Sprint Support"),"NA",ROUND((((VLOOKUP(AD185,[2]Formula!V:X,3,0)))-SUMIF(AD:AD,AD185,H:H)),2)))</f>
        <v/>
      </c>
      <c r="H185" s="71"/>
      <c r="I185" s="72"/>
      <c r="J185" s="72"/>
      <c r="K185" s="38" t="str">
        <f>IF(E185="","",IF(OR(E185="Project Management",E185="Project Support",E185="Sprint Management",E185="Sprint Support"),"NA",(((SUMIF(AD:AD,AD185,H:H)/VLOOKUP(AD185,[2]Formula!V:X,3,0))*VLOOKUP(AD185,[2]Formula!V:X,2,0))*H185)/SUMIF(AD:AD,AD185,H:H)))</f>
        <v/>
      </c>
      <c r="L185" s="38" t="str">
        <f t="shared" si="12"/>
        <v/>
      </c>
      <c r="M185" s="38" t="str">
        <f t="shared" si="13"/>
        <v/>
      </c>
      <c r="N185" s="38" t="str">
        <f t="shared" si="15"/>
        <v/>
      </c>
      <c r="O185" s="38" t="str">
        <f t="shared" si="16"/>
        <v/>
      </c>
      <c r="P185" s="39" t="str">
        <f t="shared" si="17"/>
        <v/>
      </c>
      <c r="AC185" s="42" t="str">
        <f>IF(B185="","",VLOOKUP(B185,[2]Formula!B:C,2,0))</f>
        <v/>
      </c>
      <c r="AD185" s="43" t="str">
        <f t="shared" si="14"/>
        <v/>
      </c>
    </row>
    <row r="186" spans="1:30" x14ac:dyDescent="0.25">
      <c r="A186" s="64"/>
      <c r="B186" s="64"/>
      <c r="C186" s="66"/>
      <c r="D186" s="67"/>
      <c r="E186" s="64"/>
      <c r="F186" s="64"/>
      <c r="G186" s="37" t="str">
        <f>IF(E186="","",IF(OR(E186="Project Management",E186="Project Support",E186="Sprint Management",E186="Sprint Support"),"NA",ROUND((((VLOOKUP(AD186,[2]Formula!V:X,3,0)))-SUMIF(AD:AD,AD186,H:H)),2)))</f>
        <v/>
      </c>
      <c r="H186" s="71"/>
      <c r="I186" s="72"/>
      <c r="J186" s="72"/>
      <c r="K186" s="38" t="str">
        <f>IF(E186="","",IF(OR(E186="Project Management",E186="Project Support",E186="Sprint Management",E186="Sprint Support"),"NA",(((SUMIF(AD:AD,AD186,H:H)/VLOOKUP(AD186,[2]Formula!V:X,3,0))*VLOOKUP(AD186,[2]Formula!V:X,2,0))*H186)/SUMIF(AD:AD,AD186,H:H)))</f>
        <v/>
      </c>
      <c r="L186" s="38" t="str">
        <f t="shared" si="12"/>
        <v/>
      </c>
      <c r="M186" s="38" t="str">
        <f t="shared" si="13"/>
        <v/>
      </c>
      <c r="N186" s="38" t="str">
        <f t="shared" si="15"/>
        <v/>
      </c>
      <c r="O186" s="38" t="str">
        <f t="shared" si="16"/>
        <v/>
      </c>
      <c r="P186" s="39" t="str">
        <f t="shared" si="17"/>
        <v/>
      </c>
      <c r="AC186" s="42" t="str">
        <f>IF(B186="","",VLOOKUP(B186,[2]Formula!B:C,2,0))</f>
        <v/>
      </c>
      <c r="AD186" s="43" t="str">
        <f t="shared" si="14"/>
        <v/>
      </c>
    </row>
    <row r="187" spans="1:30" x14ac:dyDescent="0.25">
      <c r="A187" s="64"/>
      <c r="B187" s="64"/>
      <c r="C187" s="66"/>
      <c r="D187" s="67"/>
      <c r="E187" s="64"/>
      <c r="F187" s="64"/>
      <c r="G187" s="37" t="str">
        <f>IF(E187="","",IF(OR(E187="Project Management",E187="Project Support",E187="Sprint Management",E187="Sprint Support"),"NA",ROUND((((VLOOKUP(AD187,[2]Formula!V:X,3,0)))-SUMIF(AD:AD,AD187,H:H)),2)))</f>
        <v/>
      </c>
      <c r="H187" s="71"/>
      <c r="I187" s="72"/>
      <c r="J187" s="72"/>
      <c r="K187" s="38" t="str">
        <f>IF(E187="","",IF(OR(E187="Project Management",E187="Project Support",E187="Sprint Management",E187="Sprint Support"),"NA",(((SUMIF(AD:AD,AD187,H:H)/VLOOKUP(AD187,[2]Formula!V:X,3,0))*VLOOKUP(AD187,[2]Formula!V:X,2,0))*H187)/SUMIF(AD:AD,AD187,H:H)))</f>
        <v/>
      </c>
      <c r="L187" s="38" t="str">
        <f t="shared" si="12"/>
        <v/>
      </c>
      <c r="M187" s="38" t="str">
        <f t="shared" si="13"/>
        <v/>
      </c>
      <c r="N187" s="38" t="str">
        <f t="shared" si="15"/>
        <v/>
      </c>
      <c r="O187" s="38" t="str">
        <f t="shared" si="16"/>
        <v/>
      </c>
      <c r="P187" s="39" t="str">
        <f t="shared" si="17"/>
        <v/>
      </c>
      <c r="AC187" s="42" t="str">
        <f>IF(B187="","",VLOOKUP(B187,[2]Formula!B:C,2,0))</f>
        <v/>
      </c>
      <c r="AD187" s="43" t="str">
        <f t="shared" si="14"/>
        <v/>
      </c>
    </row>
    <row r="188" spans="1:30" x14ac:dyDescent="0.25">
      <c r="A188" s="64"/>
      <c r="B188" s="64"/>
      <c r="C188" s="66"/>
      <c r="D188" s="67"/>
      <c r="E188" s="64"/>
      <c r="F188" s="64"/>
      <c r="G188" s="37" t="str">
        <f>IF(E188="","",IF(OR(E188="Project Management",E188="Project Support",E188="Sprint Management",E188="Sprint Support"),"NA",ROUND((((VLOOKUP(AD188,[2]Formula!V:X,3,0)))-SUMIF(AD:AD,AD188,H:H)),2)))</f>
        <v/>
      </c>
      <c r="H188" s="71"/>
      <c r="I188" s="72"/>
      <c r="J188" s="72"/>
      <c r="K188" s="38" t="str">
        <f>IF(E188="","",IF(OR(E188="Project Management",E188="Project Support",E188="Sprint Management",E188="Sprint Support"),"NA",(((SUMIF(AD:AD,AD188,H:H)/VLOOKUP(AD188,[2]Formula!V:X,3,0))*VLOOKUP(AD188,[2]Formula!V:X,2,0))*H188)/SUMIF(AD:AD,AD188,H:H)))</f>
        <v/>
      </c>
      <c r="L188" s="38" t="str">
        <f t="shared" si="12"/>
        <v/>
      </c>
      <c r="M188" s="38" t="str">
        <f t="shared" si="13"/>
        <v/>
      </c>
      <c r="N188" s="38" t="str">
        <f t="shared" si="15"/>
        <v/>
      </c>
      <c r="O188" s="38" t="str">
        <f t="shared" si="16"/>
        <v/>
      </c>
      <c r="P188" s="39" t="str">
        <f t="shared" si="17"/>
        <v/>
      </c>
      <c r="AC188" s="42" t="str">
        <f>IF(B188="","",VLOOKUP(B188,[2]Formula!B:C,2,0))</f>
        <v/>
      </c>
      <c r="AD188" s="43" t="str">
        <f t="shared" si="14"/>
        <v/>
      </c>
    </row>
    <row r="189" spans="1:30" x14ac:dyDescent="0.25">
      <c r="A189" s="64"/>
      <c r="B189" s="64"/>
      <c r="C189" s="66"/>
      <c r="D189" s="67"/>
      <c r="E189" s="64"/>
      <c r="F189" s="64"/>
      <c r="G189" s="37" t="str">
        <f>IF(E189="","",IF(OR(E189="Project Management",E189="Project Support",E189="Sprint Management",E189="Sprint Support"),"NA",ROUND((((VLOOKUP(AD189,[2]Formula!V:X,3,0)))-SUMIF(AD:AD,AD189,H:H)),2)))</f>
        <v/>
      </c>
      <c r="H189" s="71"/>
      <c r="I189" s="72"/>
      <c r="J189" s="72"/>
      <c r="K189" s="38" t="str">
        <f>IF(E189="","",IF(OR(E189="Project Management",E189="Project Support",E189="Sprint Management",E189="Sprint Support"),"NA",(((SUMIF(AD:AD,AD189,H:H)/VLOOKUP(AD189,[2]Formula!V:X,3,0))*VLOOKUP(AD189,[2]Formula!V:X,2,0))*H189)/SUMIF(AD:AD,AD189,H:H)))</f>
        <v/>
      </c>
      <c r="L189" s="38" t="str">
        <f t="shared" si="12"/>
        <v/>
      </c>
      <c r="M189" s="38" t="str">
        <f t="shared" si="13"/>
        <v/>
      </c>
      <c r="N189" s="38" t="str">
        <f t="shared" si="15"/>
        <v/>
      </c>
      <c r="O189" s="38" t="str">
        <f t="shared" si="16"/>
        <v/>
      </c>
      <c r="P189" s="39" t="str">
        <f t="shared" si="17"/>
        <v/>
      </c>
      <c r="AC189" s="42" t="str">
        <f>IF(B189="","",VLOOKUP(B189,[2]Formula!B:C,2,0))</f>
        <v/>
      </c>
      <c r="AD189" s="43" t="str">
        <f t="shared" si="14"/>
        <v/>
      </c>
    </row>
    <row r="190" spans="1:30" x14ac:dyDescent="0.25">
      <c r="A190" s="64"/>
      <c r="B190" s="64"/>
      <c r="C190" s="66"/>
      <c r="D190" s="67"/>
      <c r="E190" s="64"/>
      <c r="F190" s="64"/>
      <c r="G190" s="37" t="str">
        <f>IF(E190="","",IF(OR(E190="Project Management",E190="Project Support",E190="Sprint Management",E190="Sprint Support"),"NA",ROUND((((VLOOKUP(AD190,[2]Formula!V:X,3,0)))-SUMIF(AD:AD,AD190,H:H)),2)))</f>
        <v/>
      </c>
      <c r="H190" s="71"/>
      <c r="I190" s="72"/>
      <c r="J190" s="72"/>
      <c r="K190" s="38" t="str">
        <f>IF(E190="","",IF(OR(E190="Project Management",E190="Project Support",E190="Sprint Management",E190="Sprint Support"),"NA",(((SUMIF(AD:AD,AD190,H:H)/VLOOKUP(AD190,[2]Formula!V:X,3,0))*VLOOKUP(AD190,[2]Formula!V:X,2,0))*H190)/SUMIF(AD:AD,AD190,H:H)))</f>
        <v/>
      </c>
      <c r="L190" s="38" t="str">
        <f t="shared" si="12"/>
        <v/>
      </c>
      <c r="M190" s="38" t="str">
        <f t="shared" si="13"/>
        <v/>
      </c>
      <c r="N190" s="38" t="str">
        <f t="shared" si="15"/>
        <v/>
      </c>
      <c r="O190" s="38" t="str">
        <f t="shared" si="16"/>
        <v/>
      </c>
      <c r="P190" s="39" t="str">
        <f t="shared" si="17"/>
        <v/>
      </c>
      <c r="AC190" s="42" t="str">
        <f>IF(B190="","",VLOOKUP(B190,[2]Formula!B:C,2,0))</f>
        <v/>
      </c>
      <c r="AD190" s="43" t="str">
        <f t="shared" si="14"/>
        <v/>
      </c>
    </row>
    <row r="191" spans="1:30" x14ac:dyDescent="0.25">
      <c r="A191" s="64"/>
      <c r="B191" s="64"/>
      <c r="C191" s="66"/>
      <c r="D191" s="67"/>
      <c r="E191" s="64"/>
      <c r="F191" s="64"/>
      <c r="G191" s="37" t="str">
        <f>IF(E191="","",IF(OR(E191="Project Management",E191="Project Support",E191="Sprint Management",E191="Sprint Support"),"NA",ROUND((((VLOOKUP(AD191,[2]Formula!V:X,3,0)))-SUMIF(AD:AD,AD191,H:H)),2)))</f>
        <v/>
      </c>
      <c r="H191" s="71"/>
      <c r="I191" s="72"/>
      <c r="J191" s="72"/>
      <c r="K191" s="38" t="str">
        <f>IF(E191="","",IF(OR(E191="Project Management",E191="Project Support",E191="Sprint Management",E191="Sprint Support"),"NA",(((SUMIF(AD:AD,AD191,H:H)/VLOOKUP(AD191,[2]Formula!V:X,3,0))*VLOOKUP(AD191,[2]Formula!V:X,2,0))*H191)/SUMIF(AD:AD,AD191,H:H)))</f>
        <v/>
      </c>
      <c r="L191" s="38" t="str">
        <f t="shared" si="12"/>
        <v/>
      </c>
      <c r="M191" s="38" t="str">
        <f t="shared" si="13"/>
        <v/>
      </c>
      <c r="N191" s="38" t="str">
        <f t="shared" si="15"/>
        <v/>
      </c>
      <c r="O191" s="38" t="str">
        <f t="shared" si="16"/>
        <v/>
      </c>
      <c r="P191" s="39" t="str">
        <f t="shared" si="17"/>
        <v/>
      </c>
      <c r="AC191" s="42" t="str">
        <f>IF(B191="","",VLOOKUP(B191,[2]Formula!B:C,2,0))</f>
        <v/>
      </c>
      <c r="AD191" s="43" t="str">
        <f t="shared" si="14"/>
        <v/>
      </c>
    </row>
    <row r="192" spans="1:30" x14ac:dyDescent="0.25">
      <c r="A192" s="64"/>
      <c r="B192" s="64"/>
      <c r="C192" s="66"/>
      <c r="D192" s="67"/>
      <c r="E192" s="64"/>
      <c r="F192" s="64"/>
      <c r="G192" s="37" t="str">
        <f>IF(E192="","",IF(OR(E192="Project Management",E192="Project Support",E192="Sprint Management",E192="Sprint Support"),"NA",ROUND((((VLOOKUP(AD192,[2]Formula!V:X,3,0)))-SUMIF(AD:AD,AD192,H:H)),2)))</f>
        <v/>
      </c>
      <c r="H192" s="71"/>
      <c r="I192" s="72"/>
      <c r="J192" s="72"/>
      <c r="K192" s="38" t="str">
        <f>IF(E192="","",IF(OR(E192="Project Management",E192="Project Support",E192="Sprint Management",E192="Sprint Support"),"NA",(((SUMIF(AD:AD,AD192,H:H)/VLOOKUP(AD192,[2]Formula!V:X,3,0))*VLOOKUP(AD192,[2]Formula!V:X,2,0))*H192)/SUMIF(AD:AD,AD192,H:H)))</f>
        <v/>
      </c>
      <c r="L192" s="38" t="str">
        <f t="shared" si="12"/>
        <v/>
      </c>
      <c r="M192" s="38" t="str">
        <f t="shared" si="13"/>
        <v/>
      </c>
      <c r="N192" s="38" t="str">
        <f t="shared" si="15"/>
        <v/>
      </c>
      <c r="O192" s="38" t="str">
        <f t="shared" si="16"/>
        <v/>
      </c>
      <c r="P192" s="39" t="str">
        <f t="shared" si="17"/>
        <v/>
      </c>
      <c r="AC192" s="42" t="str">
        <f>IF(B192="","",VLOOKUP(B192,[2]Formula!B:C,2,0))</f>
        <v/>
      </c>
      <c r="AD192" s="43" t="str">
        <f t="shared" si="14"/>
        <v/>
      </c>
    </row>
    <row r="193" spans="1:30" x14ac:dyDescent="0.25">
      <c r="A193" s="64"/>
      <c r="B193" s="64"/>
      <c r="C193" s="66"/>
      <c r="D193" s="67"/>
      <c r="E193" s="64"/>
      <c r="F193" s="64"/>
      <c r="G193" s="37" t="str">
        <f>IF(E193="","",IF(OR(E193="Project Management",E193="Project Support",E193="Sprint Management",E193="Sprint Support"),"NA",ROUND((((VLOOKUP(AD193,[2]Formula!V:X,3,0)))-SUMIF(AD:AD,AD193,H:H)),2)))</f>
        <v/>
      </c>
      <c r="H193" s="71"/>
      <c r="I193" s="72"/>
      <c r="J193" s="72"/>
      <c r="K193" s="38" t="str">
        <f>IF(E193="","",IF(OR(E193="Project Management",E193="Project Support",E193="Sprint Management",E193="Sprint Support"),"NA",(((SUMIF(AD:AD,AD193,H:H)/VLOOKUP(AD193,[2]Formula!V:X,3,0))*VLOOKUP(AD193,[2]Formula!V:X,2,0))*H193)/SUMIF(AD:AD,AD193,H:H)))</f>
        <v/>
      </c>
      <c r="L193" s="38" t="str">
        <f t="shared" si="12"/>
        <v/>
      </c>
      <c r="M193" s="38" t="str">
        <f t="shared" si="13"/>
        <v/>
      </c>
      <c r="N193" s="38" t="str">
        <f t="shared" si="15"/>
        <v/>
      </c>
      <c r="O193" s="38" t="str">
        <f t="shared" si="16"/>
        <v/>
      </c>
      <c r="P193" s="39" t="str">
        <f t="shared" si="17"/>
        <v/>
      </c>
      <c r="AC193" s="42" t="str">
        <f>IF(B193="","",VLOOKUP(B193,[2]Formula!B:C,2,0))</f>
        <v/>
      </c>
      <c r="AD193" s="43" t="str">
        <f t="shared" si="14"/>
        <v/>
      </c>
    </row>
    <row r="194" spans="1:30" x14ac:dyDescent="0.25">
      <c r="A194" s="64"/>
      <c r="B194" s="64"/>
      <c r="C194" s="66"/>
      <c r="D194" s="67"/>
      <c r="E194" s="64"/>
      <c r="F194" s="64"/>
      <c r="G194" s="37" t="str">
        <f>IF(E194="","",IF(OR(E194="Project Management",E194="Project Support",E194="Sprint Management",E194="Sprint Support"),"NA",ROUND((((VLOOKUP(AD194,[2]Formula!V:X,3,0)))-SUMIF(AD:AD,AD194,H:H)),2)))</f>
        <v/>
      </c>
      <c r="H194" s="71"/>
      <c r="I194" s="72"/>
      <c r="J194" s="72"/>
      <c r="K194" s="38" t="str">
        <f>IF(E194="","",IF(OR(E194="Project Management",E194="Project Support",E194="Sprint Management",E194="Sprint Support"),"NA",(((SUMIF(AD:AD,AD194,H:H)/VLOOKUP(AD194,[2]Formula!V:X,3,0))*VLOOKUP(AD194,[2]Formula!V:X,2,0))*H194)/SUMIF(AD:AD,AD194,H:H)))</f>
        <v/>
      </c>
      <c r="L194" s="38" t="str">
        <f t="shared" ref="L194:L257" si="18">IFERROR(IF(K194="NA",(H194/I194),(K194/I194)),"")</f>
        <v/>
      </c>
      <c r="M194" s="38" t="str">
        <f t="shared" ref="M194:M257" si="19">IFERROR(IF(K194="NA",1,(K194/H194)),"")</f>
        <v/>
      </c>
      <c r="N194" s="38" t="str">
        <f t="shared" si="15"/>
        <v/>
      </c>
      <c r="O194" s="38" t="str">
        <f t="shared" si="16"/>
        <v/>
      </c>
      <c r="P194" s="39" t="str">
        <f t="shared" si="17"/>
        <v/>
      </c>
      <c r="AC194" s="42" t="str">
        <f>IF(B194="","",VLOOKUP(B194,[2]Formula!B:C,2,0))</f>
        <v/>
      </c>
      <c r="AD194" s="43" t="str">
        <f t="shared" ref="AD194:AD257" si="20">IF(B194="","",CONCATENATE(B194,"_",E194))</f>
        <v/>
      </c>
    </row>
    <row r="195" spans="1:30" x14ac:dyDescent="0.25">
      <c r="A195" s="64"/>
      <c r="B195" s="64"/>
      <c r="C195" s="66"/>
      <c r="D195" s="67"/>
      <c r="E195" s="64"/>
      <c r="F195" s="64"/>
      <c r="G195" s="37" t="str">
        <f>IF(E195="","",IF(OR(E195="Project Management",E195="Project Support",E195="Sprint Management",E195="Sprint Support"),"NA",ROUND((((VLOOKUP(AD195,[2]Formula!V:X,3,0)))-SUMIF(AD:AD,AD195,H:H)),2)))</f>
        <v/>
      </c>
      <c r="H195" s="71"/>
      <c r="I195" s="72"/>
      <c r="J195" s="72"/>
      <c r="K195" s="38" t="str">
        <f>IF(E195="","",IF(OR(E195="Project Management",E195="Project Support",E195="Sprint Management",E195="Sprint Support"),"NA",(((SUMIF(AD:AD,AD195,H:H)/VLOOKUP(AD195,[2]Formula!V:X,3,0))*VLOOKUP(AD195,[2]Formula!V:X,2,0))*H195)/SUMIF(AD:AD,AD195,H:H)))</f>
        <v/>
      </c>
      <c r="L195" s="38" t="str">
        <f t="shared" si="18"/>
        <v/>
      </c>
      <c r="M195" s="38" t="str">
        <f t="shared" si="19"/>
        <v/>
      </c>
      <c r="N195" s="38" t="str">
        <f t="shared" ref="N195:N258" si="21">IFERROR(((L195-M195)/M195)*100,"")</f>
        <v/>
      </c>
      <c r="O195" s="38" t="str">
        <f t="shared" ref="O195:O258" si="22">IFERROR(L195/M195,"")</f>
        <v/>
      </c>
      <c r="P195" s="39" t="str">
        <f t="shared" ref="P195:P258" si="23">IF(O195="","",1)</f>
        <v/>
      </c>
      <c r="AC195" s="42" t="str">
        <f>IF(B195="","",VLOOKUP(B195,[2]Formula!B:C,2,0))</f>
        <v/>
      </c>
      <c r="AD195" s="43" t="str">
        <f t="shared" si="20"/>
        <v/>
      </c>
    </row>
    <row r="196" spans="1:30" x14ac:dyDescent="0.25">
      <c r="A196" s="64"/>
      <c r="B196" s="64"/>
      <c r="C196" s="66"/>
      <c r="D196" s="67"/>
      <c r="E196" s="64"/>
      <c r="F196" s="64"/>
      <c r="G196" s="37" t="str">
        <f>IF(E196="","",IF(OR(E196="Project Management",E196="Project Support",E196="Sprint Management",E196="Sprint Support"),"NA",ROUND((((VLOOKUP(AD196,[2]Formula!V:X,3,0)))-SUMIF(AD:AD,AD196,H:H)),2)))</f>
        <v/>
      </c>
      <c r="H196" s="71"/>
      <c r="I196" s="72"/>
      <c r="J196" s="72"/>
      <c r="K196" s="38" t="str">
        <f>IF(E196="","",IF(OR(E196="Project Management",E196="Project Support",E196="Sprint Management",E196="Sprint Support"),"NA",(((SUMIF(AD:AD,AD196,H:H)/VLOOKUP(AD196,[2]Formula!V:X,3,0))*VLOOKUP(AD196,[2]Formula!V:X,2,0))*H196)/SUMIF(AD:AD,AD196,H:H)))</f>
        <v/>
      </c>
      <c r="L196" s="38" t="str">
        <f t="shared" si="18"/>
        <v/>
      </c>
      <c r="M196" s="38" t="str">
        <f t="shared" si="19"/>
        <v/>
      </c>
      <c r="N196" s="38" t="str">
        <f t="shared" si="21"/>
        <v/>
      </c>
      <c r="O196" s="38" t="str">
        <f t="shared" si="22"/>
        <v/>
      </c>
      <c r="P196" s="39" t="str">
        <f t="shared" si="23"/>
        <v/>
      </c>
      <c r="AC196" s="42" t="str">
        <f>IF(B196="","",VLOOKUP(B196,[2]Formula!B:C,2,0))</f>
        <v/>
      </c>
      <c r="AD196" s="43" t="str">
        <f t="shared" si="20"/>
        <v/>
      </c>
    </row>
    <row r="197" spans="1:30" x14ac:dyDescent="0.25">
      <c r="A197" s="64"/>
      <c r="B197" s="64"/>
      <c r="C197" s="66"/>
      <c r="D197" s="67"/>
      <c r="E197" s="64"/>
      <c r="F197" s="64"/>
      <c r="G197" s="37" t="str">
        <f>IF(E197="","",IF(OR(E197="Project Management",E197="Project Support",E197="Sprint Management",E197="Sprint Support"),"NA",ROUND((((VLOOKUP(AD197,[2]Formula!V:X,3,0)))-SUMIF(AD:AD,AD197,H:H)),2)))</f>
        <v/>
      </c>
      <c r="H197" s="71"/>
      <c r="I197" s="72"/>
      <c r="J197" s="72"/>
      <c r="K197" s="38" t="str">
        <f>IF(E197="","",IF(OR(E197="Project Management",E197="Project Support",E197="Sprint Management",E197="Sprint Support"),"NA",(((SUMIF(AD:AD,AD197,H:H)/VLOOKUP(AD197,[2]Formula!V:X,3,0))*VLOOKUP(AD197,[2]Formula!V:X,2,0))*H197)/SUMIF(AD:AD,AD197,H:H)))</f>
        <v/>
      </c>
      <c r="L197" s="38" t="str">
        <f t="shared" si="18"/>
        <v/>
      </c>
      <c r="M197" s="38" t="str">
        <f t="shared" si="19"/>
        <v/>
      </c>
      <c r="N197" s="38" t="str">
        <f t="shared" si="21"/>
        <v/>
      </c>
      <c r="O197" s="38" t="str">
        <f t="shared" si="22"/>
        <v/>
      </c>
      <c r="P197" s="39" t="str">
        <f t="shared" si="23"/>
        <v/>
      </c>
      <c r="AC197" s="42" t="str">
        <f>IF(B197="","",VLOOKUP(B197,[2]Formula!B:C,2,0))</f>
        <v/>
      </c>
      <c r="AD197" s="43" t="str">
        <f t="shared" si="20"/>
        <v/>
      </c>
    </row>
    <row r="198" spans="1:30" x14ac:dyDescent="0.25">
      <c r="A198" s="64"/>
      <c r="B198" s="64"/>
      <c r="C198" s="66"/>
      <c r="D198" s="67"/>
      <c r="E198" s="64"/>
      <c r="F198" s="64"/>
      <c r="G198" s="37" t="str">
        <f>IF(E198="","",IF(OR(E198="Project Management",E198="Project Support",E198="Sprint Management",E198="Sprint Support"),"NA",ROUND((((VLOOKUP(AD198,[2]Formula!V:X,3,0)))-SUMIF(AD:AD,AD198,H:H)),2)))</f>
        <v/>
      </c>
      <c r="H198" s="71"/>
      <c r="I198" s="72"/>
      <c r="J198" s="72"/>
      <c r="K198" s="38" t="str">
        <f>IF(E198="","",IF(OR(E198="Project Management",E198="Project Support",E198="Sprint Management",E198="Sprint Support"),"NA",(((SUMIF(AD:AD,AD198,H:H)/VLOOKUP(AD198,[2]Formula!V:X,3,0))*VLOOKUP(AD198,[2]Formula!V:X,2,0))*H198)/SUMIF(AD:AD,AD198,H:H)))</f>
        <v/>
      </c>
      <c r="L198" s="38" t="str">
        <f t="shared" si="18"/>
        <v/>
      </c>
      <c r="M198" s="38" t="str">
        <f t="shared" si="19"/>
        <v/>
      </c>
      <c r="N198" s="38" t="str">
        <f t="shared" si="21"/>
        <v/>
      </c>
      <c r="O198" s="38" t="str">
        <f t="shared" si="22"/>
        <v/>
      </c>
      <c r="P198" s="39" t="str">
        <f t="shared" si="23"/>
        <v/>
      </c>
      <c r="AC198" s="42" t="str">
        <f>IF(B198="","",VLOOKUP(B198,[2]Formula!B:C,2,0))</f>
        <v/>
      </c>
      <c r="AD198" s="43" t="str">
        <f t="shared" si="20"/>
        <v/>
      </c>
    </row>
    <row r="199" spans="1:30" x14ac:dyDescent="0.25">
      <c r="A199" s="64"/>
      <c r="B199" s="64"/>
      <c r="C199" s="66"/>
      <c r="D199" s="67"/>
      <c r="E199" s="64"/>
      <c r="F199" s="64"/>
      <c r="G199" s="37" t="str">
        <f>IF(E199="","",IF(OR(E199="Project Management",E199="Project Support",E199="Sprint Management",E199="Sprint Support"),"NA",ROUND((((VLOOKUP(AD199,[2]Formula!V:X,3,0)))-SUMIF(AD:AD,AD199,H:H)),2)))</f>
        <v/>
      </c>
      <c r="H199" s="71"/>
      <c r="I199" s="72"/>
      <c r="J199" s="72"/>
      <c r="K199" s="38" t="str">
        <f>IF(E199="","",IF(OR(E199="Project Management",E199="Project Support",E199="Sprint Management",E199="Sprint Support"),"NA",(((SUMIF(AD:AD,AD199,H:H)/VLOOKUP(AD199,[2]Formula!V:X,3,0))*VLOOKUP(AD199,[2]Formula!V:X,2,0))*H199)/SUMIF(AD:AD,AD199,H:H)))</f>
        <v/>
      </c>
      <c r="L199" s="38" t="str">
        <f t="shared" si="18"/>
        <v/>
      </c>
      <c r="M199" s="38" t="str">
        <f t="shared" si="19"/>
        <v/>
      </c>
      <c r="N199" s="38" t="str">
        <f t="shared" si="21"/>
        <v/>
      </c>
      <c r="O199" s="38" t="str">
        <f t="shared" si="22"/>
        <v/>
      </c>
      <c r="P199" s="39" t="str">
        <f t="shared" si="23"/>
        <v/>
      </c>
      <c r="AC199" s="42" t="str">
        <f>IF(B199="","",VLOOKUP(B199,[2]Formula!B:C,2,0))</f>
        <v/>
      </c>
      <c r="AD199" s="43" t="str">
        <f t="shared" si="20"/>
        <v/>
      </c>
    </row>
    <row r="200" spans="1:30" x14ac:dyDescent="0.25">
      <c r="A200" s="64"/>
      <c r="B200" s="64"/>
      <c r="C200" s="66"/>
      <c r="D200" s="67"/>
      <c r="E200" s="64"/>
      <c r="F200" s="64"/>
      <c r="G200" s="37" t="str">
        <f>IF(E200="","",IF(OR(E200="Project Management",E200="Project Support",E200="Sprint Management",E200="Sprint Support"),"NA",ROUND((((VLOOKUP(AD200,[2]Formula!V:X,3,0)))-SUMIF(AD:AD,AD200,H:H)),2)))</f>
        <v/>
      </c>
      <c r="H200" s="71"/>
      <c r="I200" s="72"/>
      <c r="J200" s="72"/>
      <c r="K200" s="38" t="str">
        <f>IF(E200="","",IF(OR(E200="Project Management",E200="Project Support",E200="Sprint Management",E200="Sprint Support"),"NA",(((SUMIF(AD:AD,AD200,H:H)/VLOOKUP(AD200,[2]Formula!V:X,3,0))*VLOOKUP(AD200,[2]Formula!V:X,2,0))*H200)/SUMIF(AD:AD,AD200,H:H)))</f>
        <v/>
      </c>
      <c r="L200" s="38" t="str">
        <f t="shared" si="18"/>
        <v/>
      </c>
      <c r="M200" s="38" t="str">
        <f t="shared" si="19"/>
        <v/>
      </c>
      <c r="N200" s="38" t="str">
        <f t="shared" si="21"/>
        <v/>
      </c>
      <c r="O200" s="38" t="str">
        <f t="shared" si="22"/>
        <v/>
      </c>
      <c r="P200" s="39" t="str">
        <f t="shared" si="23"/>
        <v/>
      </c>
      <c r="AC200" s="42" t="str">
        <f>IF(B200="","",VLOOKUP(B200,[2]Formula!B:C,2,0))</f>
        <v/>
      </c>
      <c r="AD200" s="43" t="str">
        <f t="shared" si="20"/>
        <v/>
      </c>
    </row>
    <row r="201" spans="1:30" x14ac:dyDescent="0.25">
      <c r="A201" s="64"/>
      <c r="B201" s="64"/>
      <c r="C201" s="66"/>
      <c r="D201" s="67"/>
      <c r="E201" s="64"/>
      <c r="F201" s="64"/>
      <c r="G201" s="37" t="str">
        <f>IF(E201="","",IF(OR(E201="Project Management",E201="Project Support",E201="Sprint Management",E201="Sprint Support"),"NA",ROUND((((VLOOKUP(AD201,[2]Formula!V:X,3,0)))-SUMIF(AD:AD,AD201,H:H)),2)))</f>
        <v/>
      </c>
      <c r="H201" s="71"/>
      <c r="I201" s="72"/>
      <c r="J201" s="72"/>
      <c r="K201" s="38" t="str">
        <f>IF(E201="","",IF(OR(E201="Project Management",E201="Project Support",E201="Sprint Management",E201="Sprint Support"),"NA",(((SUMIF(AD:AD,AD201,H:H)/VLOOKUP(AD201,[2]Formula!V:X,3,0))*VLOOKUP(AD201,[2]Formula!V:X,2,0))*H201)/SUMIF(AD:AD,AD201,H:H)))</f>
        <v/>
      </c>
      <c r="L201" s="38" t="str">
        <f t="shared" si="18"/>
        <v/>
      </c>
      <c r="M201" s="38" t="str">
        <f t="shared" si="19"/>
        <v/>
      </c>
      <c r="N201" s="38" t="str">
        <f t="shared" si="21"/>
        <v/>
      </c>
      <c r="O201" s="38" t="str">
        <f t="shared" si="22"/>
        <v/>
      </c>
      <c r="P201" s="39" t="str">
        <f t="shared" si="23"/>
        <v/>
      </c>
      <c r="AC201" s="42" t="str">
        <f>IF(B201="","",VLOOKUP(B201,[2]Formula!B:C,2,0))</f>
        <v/>
      </c>
      <c r="AD201" s="43" t="str">
        <f t="shared" si="20"/>
        <v/>
      </c>
    </row>
    <row r="202" spans="1:30" x14ac:dyDescent="0.25">
      <c r="A202" s="64"/>
      <c r="B202" s="64"/>
      <c r="C202" s="66"/>
      <c r="D202" s="67"/>
      <c r="E202" s="64"/>
      <c r="F202" s="64"/>
      <c r="G202" s="37" t="str">
        <f>IF(E202="","",IF(OR(E202="Project Management",E202="Project Support",E202="Sprint Management",E202="Sprint Support"),"NA",ROUND((((VLOOKUP(AD202,[2]Formula!V:X,3,0)))-SUMIF(AD:AD,AD202,H:H)),2)))</f>
        <v/>
      </c>
      <c r="H202" s="71"/>
      <c r="I202" s="72"/>
      <c r="J202" s="72"/>
      <c r="K202" s="38" t="str">
        <f>IF(E202="","",IF(OR(E202="Project Management",E202="Project Support",E202="Sprint Management",E202="Sprint Support"),"NA",(((SUMIF(AD:AD,AD202,H:H)/VLOOKUP(AD202,[2]Formula!V:X,3,0))*VLOOKUP(AD202,[2]Formula!V:X,2,0))*H202)/SUMIF(AD:AD,AD202,H:H)))</f>
        <v/>
      </c>
      <c r="L202" s="38" t="str">
        <f t="shared" si="18"/>
        <v/>
      </c>
      <c r="M202" s="38" t="str">
        <f t="shared" si="19"/>
        <v/>
      </c>
      <c r="N202" s="38" t="str">
        <f t="shared" si="21"/>
        <v/>
      </c>
      <c r="O202" s="38" t="str">
        <f t="shared" si="22"/>
        <v/>
      </c>
      <c r="P202" s="39" t="str">
        <f t="shared" si="23"/>
        <v/>
      </c>
      <c r="AC202" s="42" t="str">
        <f>IF(B202="","",VLOOKUP(B202,[2]Formula!B:C,2,0))</f>
        <v/>
      </c>
      <c r="AD202" s="43" t="str">
        <f t="shared" si="20"/>
        <v/>
      </c>
    </row>
    <row r="203" spans="1:30" x14ac:dyDescent="0.25">
      <c r="A203" s="64"/>
      <c r="B203" s="64"/>
      <c r="C203" s="66"/>
      <c r="D203" s="67"/>
      <c r="E203" s="64"/>
      <c r="F203" s="64"/>
      <c r="G203" s="37" t="str">
        <f>IF(E203="","",IF(OR(E203="Project Management",E203="Project Support",E203="Sprint Management",E203="Sprint Support"),"NA",ROUND((((VLOOKUP(AD203,[2]Formula!V:X,3,0)))-SUMIF(AD:AD,AD203,H:H)),2)))</f>
        <v/>
      </c>
      <c r="H203" s="71"/>
      <c r="I203" s="72"/>
      <c r="J203" s="72"/>
      <c r="K203" s="38" t="str">
        <f>IF(E203="","",IF(OR(E203="Project Management",E203="Project Support",E203="Sprint Management",E203="Sprint Support"),"NA",(((SUMIF(AD:AD,AD203,H:H)/VLOOKUP(AD203,[2]Formula!V:X,3,0))*VLOOKUP(AD203,[2]Formula!V:X,2,0))*H203)/SUMIF(AD:AD,AD203,H:H)))</f>
        <v/>
      </c>
      <c r="L203" s="38" t="str">
        <f t="shared" si="18"/>
        <v/>
      </c>
      <c r="M203" s="38" t="str">
        <f t="shared" si="19"/>
        <v/>
      </c>
      <c r="N203" s="38" t="str">
        <f t="shared" si="21"/>
        <v/>
      </c>
      <c r="O203" s="38" t="str">
        <f t="shared" si="22"/>
        <v/>
      </c>
      <c r="P203" s="39" t="str">
        <f t="shared" si="23"/>
        <v/>
      </c>
      <c r="AC203" s="42" t="str">
        <f>IF(B203="","",VLOOKUP(B203,[2]Formula!B:C,2,0))</f>
        <v/>
      </c>
      <c r="AD203" s="43" t="str">
        <f t="shared" si="20"/>
        <v/>
      </c>
    </row>
    <row r="204" spans="1:30" x14ac:dyDescent="0.25">
      <c r="A204" s="64"/>
      <c r="B204" s="64"/>
      <c r="C204" s="66"/>
      <c r="D204" s="67"/>
      <c r="E204" s="64"/>
      <c r="F204" s="64"/>
      <c r="G204" s="37" t="str">
        <f>IF(E204="","",IF(OR(E204="Project Management",E204="Project Support",E204="Sprint Management",E204="Sprint Support"),"NA",ROUND((((VLOOKUP(AD204,[2]Formula!V:X,3,0)))-SUMIF(AD:AD,AD204,H:H)),2)))</f>
        <v/>
      </c>
      <c r="H204" s="71"/>
      <c r="I204" s="72"/>
      <c r="J204" s="72"/>
      <c r="K204" s="38" t="str">
        <f>IF(E204="","",IF(OR(E204="Project Management",E204="Project Support",E204="Sprint Management",E204="Sprint Support"),"NA",(((SUMIF(AD:AD,AD204,H:H)/VLOOKUP(AD204,[2]Formula!V:X,3,0))*VLOOKUP(AD204,[2]Formula!V:X,2,0))*H204)/SUMIF(AD:AD,AD204,H:H)))</f>
        <v/>
      </c>
      <c r="L204" s="38" t="str">
        <f t="shared" si="18"/>
        <v/>
      </c>
      <c r="M204" s="38" t="str">
        <f t="shared" si="19"/>
        <v/>
      </c>
      <c r="N204" s="38" t="str">
        <f t="shared" si="21"/>
        <v/>
      </c>
      <c r="O204" s="38" t="str">
        <f t="shared" si="22"/>
        <v/>
      </c>
      <c r="P204" s="39" t="str">
        <f t="shared" si="23"/>
        <v/>
      </c>
      <c r="AC204" s="42" t="str">
        <f>IF(B204="","",VLOOKUP(B204,[2]Formula!B:C,2,0))</f>
        <v/>
      </c>
      <c r="AD204" s="43" t="str">
        <f t="shared" si="20"/>
        <v/>
      </c>
    </row>
    <row r="205" spans="1:30" x14ac:dyDescent="0.25">
      <c r="A205" s="64"/>
      <c r="B205" s="64"/>
      <c r="C205" s="66"/>
      <c r="D205" s="67"/>
      <c r="E205" s="64"/>
      <c r="F205" s="64"/>
      <c r="G205" s="37" t="str">
        <f>IF(E205="","",IF(OR(E205="Project Management",E205="Project Support",E205="Sprint Management",E205="Sprint Support"),"NA",ROUND((((VLOOKUP(AD205,[2]Formula!V:X,3,0)))-SUMIF(AD:AD,AD205,H:H)),2)))</f>
        <v/>
      </c>
      <c r="H205" s="71"/>
      <c r="I205" s="72"/>
      <c r="J205" s="72"/>
      <c r="K205" s="38" t="str">
        <f>IF(E205="","",IF(OR(E205="Project Management",E205="Project Support",E205="Sprint Management",E205="Sprint Support"),"NA",(((SUMIF(AD:AD,AD205,H:H)/VLOOKUP(AD205,[2]Formula!V:X,3,0))*VLOOKUP(AD205,[2]Formula!V:X,2,0))*H205)/SUMIF(AD:AD,AD205,H:H)))</f>
        <v/>
      </c>
      <c r="L205" s="38" t="str">
        <f t="shared" si="18"/>
        <v/>
      </c>
      <c r="M205" s="38" t="str">
        <f t="shared" si="19"/>
        <v/>
      </c>
      <c r="N205" s="38" t="str">
        <f t="shared" si="21"/>
        <v/>
      </c>
      <c r="O205" s="38" t="str">
        <f t="shared" si="22"/>
        <v/>
      </c>
      <c r="P205" s="39" t="str">
        <f t="shared" si="23"/>
        <v/>
      </c>
      <c r="AC205" s="42" t="str">
        <f>IF(B205="","",VLOOKUP(B205,[2]Formula!B:C,2,0))</f>
        <v/>
      </c>
      <c r="AD205" s="43" t="str">
        <f t="shared" si="20"/>
        <v/>
      </c>
    </row>
    <row r="206" spans="1:30" x14ac:dyDescent="0.25">
      <c r="A206" s="64"/>
      <c r="B206" s="64"/>
      <c r="C206" s="66"/>
      <c r="D206" s="67"/>
      <c r="E206" s="64"/>
      <c r="F206" s="64"/>
      <c r="G206" s="37" t="str">
        <f>IF(E206="","",IF(OR(E206="Project Management",E206="Project Support",E206="Sprint Management",E206="Sprint Support"),"NA",ROUND((((VLOOKUP(AD206,[2]Formula!V:X,3,0)))-SUMIF(AD:AD,AD206,H:H)),2)))</f>
        <v/>
      </c>
      <c r="H206" s="71"/>
      <c r="I206" s="72"/>
      <c r="J206" s="72"/>
      <c r="K206" s="38" t="str">
        <f>IF(E206="","",IF(OR(E206="Project Management",E206="Project Support",E206="Sprint Management",E206="Sprint Support"),"NA",(((SUMIF(AD:AD,AD206,H:H)/VLOOKUP(AD206,[2]Formula!V:X,3,0))*VLOOKUP(AD206,[2]Formula!V:X,2,0))*H206)/SUMIF(AD:AD,AD206,H:H)))</f>
        <v/>
      </c>
      <c r="L206" s="38" t="str">
        <f t="shared" si="18"/>
        <v/>
      </c>
      <c r="M206" s="38" t="str">
        <f t="shared" si="19"/>
        <v/>
      </c>
      <c r="N206" s="38" t="str">
        <f t="shared" si="21"/>
        <v/>
      </c>
      <c r="O206" s="38" t="str">
        <f t="shared" si="22"/>
        <v/>
      </c>
      <c r="P206" s="39" t="str">
        <f t="shared" si="23"/>
        <v/>
      </c>
      <c r="AC206" s="42" t="str">
        <f>IF(B206="","",VLOOKUP(B206,[2]Formula!B:C,2,0))</f>
        <v/>
      </c>
      <c r="AD206" s="43" t="str">
        <f t="shared" si="20"/>
        <v/>
      </c>
    </row>
    <row r="207" spans="1:30" x14ac:dyDescent="0.25">
      <c r="A207" s="64"/>
      <c r="B207" s="64"/>
      <c r="C207" s="66"/>
      <c r="D207" s="67"/>
      <c r="E207" s="64"/>
      <c r="F207" s="64"/>
      <c r="G207" s="37" t="str">
        <f>IF(E207="","",IF(OR(E207="Project Management",E207="Project Support",E207="Sprint Management",E207="Sprint Support"),"NA",ROUND((((VLOOKUP(AD207,[2]Formula!V:X,3,0)))-SUMIF(AD:AD,AD207,H:H)),2)))</f>
        <v/>
      </c>
      <c r="H207" s="71"/>
      <c r="I207" s="72"/>
      <c r="J207" s="72"/>
      <c r="K207" s="38" t="str">
        <f>IF(E207="","",IF(OR(E207="Project Management",E207="Project Support",E207="Sprint Management",E207="Sprint Support"),"NA",(((SUMIF(AD:AD,AD207,H:H)/VLOOKUP(AD207,[2]Formula!V:X,3,0))*VLOOKUP(AD207,[2]Formula!V:X,2,0))*H207)/SUMIF(AD:AD,AD207,H:H)))</f>
        <v/>
      </c>
      <c r="L207" s="38" t="str">
        <f t="shared" si="18"/>
        <v/>
      </c>
      <c r="M207" s="38" t="str">
        <f t="shared" si="19"/>
        <v/>
      </c>
      <c r="N207" s="38" t="str">
        <f t="shared" si="21"/>
        <v/>
      </c>
      <c r="O207" s="38" t="str">
        <f t="shared" si="22"/>
        <v/>
      </c>
      <c r="P207" s="39" t="str">
        <f t="shared" si="23"/>
        <v/>
      </c>
      <c r="AC207" s="42" t="str">
        <f>IF(B207="","",VLOOKUP(B207,[2]Formula!B:C,2,0))</f>
        <v/>
      </c>
      <c r="AD207" s="43" t="str">
        <f t="shared" si="20"/>
        <v/>
      </c>
    </row>
    <row r="208" spans="1:30" x14ac:dyDescent="0.25">
      <c r="A208" s="64"/>
      <c r="B208" s="64"/>
      <c r="C208" s="66"/>
      <c r="D208" s="67"/>
      <c r="E208" s="64"/>
      <c r="F208" s="64"/>
      <c r="G208" s="37" t="str">
        <f>IF(E208="","",IF(OR(E208="Project Management",E208="Project Support",E208="Sprint Management",E208="Sprint Support"),"NA",ROUND((((VLOOKUP(AD208,[2]Formula!V:X,3,0)))-SUMIF(AD:AD,AD208,H:H)),2)))</f>
        <v/>
      </c>
      <c r="H208" s="71"/>
      <c r="I208" s="72"/>
      <c r="J208" s="72"/>
      <c r="K208" s="38" t="str">
        <f>IF(E208="","",IF(OR(E208="Project Management",E208="Project Support",E208="Sprint Management",E208="Sprint Support"),"NA",(((SUMIF(AD:AD,AD208,H:H)/VLOOKUP(AD208,[2]Formula!V:X,3,0))*VLOOKUP(AD208,[2]Formula!V:X,2,0))*H208)/SUMIF(AD:AD,AD208,H:H)))</f>
        <v/>
      </c>
      <c r="L208" s="38" t="str">
        <f t="shared" si="18"/>
        <v/>
      </c>
      <c r="M208" s="38" t="str">
        <f t="shared" si="19"/>
        <v/>
      </c>
      <c r="N208" s="38" t="str">
        <f t="shared" si="21"/>
        <v/>
      </c>
      <c r="O208" s="38" t="str">
        <f t="shared" si="22"/>
        <v/>
      </c>
      <c r="P208" s="39" t="str">
        <f t="shared" si="23"/>
        <v/>
      </c>
      <c r="AC208" s="42" t="str">
        <f>IF(B208="","",VLOOKUP(B208,[2]Formula!B:C,2,0))</f>
        <v/>
      </c>
      <c r="AD208" s="43" t="str">
        <f t="shared" si="20"/>
        <v/>
      </c>
    </row>
    <row r="209" spans="1:30" x14ac:dyDescent="0.25">
      <c r="A209" s="64"/>
      <c r="B209" s="64"/>
      <c r="C209" s="66"/>
      <c r="D209" s="67"/>
      <c r="E209" s="64"/>
      <c r="F209" s="64"/>
      <c r="G209" s="37" t="str">
        <f>IF(E209="","",IF(OR(E209="Project Management",E209="Project Support",E209="Sprint Management",E209="Sprint Support"),"NA",ROUND((((VLOOKUP(AD209,[2]Formula!V:X,3,0)))-SUMIF(AD:AD,AD209,H:H)),2)))</f>
        <v/>
      </c>
      <c r="H209" s="71"/>
      <c r="I209" s="72"/>
      <c r="J209" s="72"/>
      <c r="K209" s="38" t="str">
        <f>IF(E209="","",IF(OR(E209="Project Management",E209="Project Support",E209="Sprint Management",E209="Sprint Support"),"NA",(((SUMIF(AD:AD,AD209,H:H)/VLOOKUP(AD209,[2]Formula!V:X,3,0))*VLOOKUP(AD209,[2]Formula!V:X,2,0))*H209)/SUMIF(AD:AD,AD209,H:H)))</f>
        <v/>
      </c>
      <c r="L209" s="38" t="str">
        <f t="shared" si="18"/>
        <v/>
      </c>
      <c r="M209" s="38" t="str">
        <f t="shared" si="19"/>
        <v/>
      </c>
      <c r="N209" s="38" t="str">
        <f t="shared" si="21"/>
        <v/>
      </c>
      <c r="O209" s="38" t="str">
        <f t="shared" si="22"/>
        <v/>
      </c>
      <c r="P209" s="39" t="str">
        <f t="shared" si="23"/>
        <v/>
      </c>
      <c r="AC209" s="42" t="str">
        <f>IF(B209="","",VLOOKUP(B209,[2]Formula!B:C,2,0))</f>
        <v/>
      </c>
      <c r="AD209" s="43" t="str">
        <f t="shared" si="20"/>
        <v/>
      </c>
    </row>
    <row r="210" spans="1:30" x14ac:dyDescent="0.25">
      <c r="A210" s="64"/>
      <c r="B210" s="64"/>
      <c r="C210" s="66"/>
      <c r="D210" s="67"/>
      <c r="E210" s="64"/>
      <c r="F210" s="64"/>
      <c r="G210" s="37" t="str">
        <f>IF(E210="","",IF(OR(E210="Project Management",E210="Project Support",E210="Sprint Management",E210="Sprint Support"),"NA",ROUND((((VLOOKUP(AD210,[2]Formula!V:X,3,0)))-SUMIF(AD:AD,AD210,H:H)),2)))</f>
        <v/>
      </c>
      <c r="H210" s="71"/>
      <c r="I210" s="72"/>
      <c r="J210" s="72"/>
      <c r="K210" s="38" t="str">
        <f>IF(E210="","",IF(OR(E210="Project Management",E210="Project Support",E210="Sprint Management",E210="Sprint Support"),"NA",(((SUMIF(AD:AD,AD210,H:H)/VLOOKUP(AD210,[2]Formula!V:X,3,0))*VLOOKUP(AD210,[2]Formula!V:X,2,0))*H210)/SUMIF(AD:AD,AD210,H:H)))</f>
        <v/>
      </c>
      <c r="L210" s="38" t="str">
        <f t="shared" si="18"/>
        <v/>
      </c>
      <c r="M210" s="38" t="str">
        <f t="shared" si="19"/>
        <v/>
      </c>
      <c r="N210" s="38" t="str">
        <f t="shared" si="21"/>
        <v/>
      </c>
      <c r="O210" s="38" t="str">
        <f t="shared" si="22"/>
        <v/>
      </c>
      <c r="P210" s="39" t="str">
        <f t="shared" si="23"/>
        <v/>
      </c>
      <c r="AC210" s="42" t="str">
        <f>IF(B210="","",VLOOKUP(B210,[2]Formula!B:C,2,0))</f>
        <v/>
      </c>
      <c r="AD210" s="43" t="str">
        <f t="shared" si="20"/>
        <v/>
      </c>
    </row>
    <row r="211" spans="1:30" x14ac:dyDescent="0.25">
      <c r="A211" s="64"/>
      <c r="B211" s="64"/>
      <c r="C211" s="66"/>
      <c r="D211" s="67"/>
      <c r="E211" s="64"/>
      <c r="F211" s="64"/>
      <c r="G211" s="37" t="str">
        <f>IF(E211="","",IF(OR(E211="Project Management",E211="Project Support",E211="Sprint Management",E211="Sprint Support"),"NA",ROUND((((VLOOKUP(AD211,[2]Formula!V:X,3,0)))-SUMIF(AD:AD,AD211,H:H)),2)))</f>
        <v/>
      </c>
      <c r="H211" s="71"/>
      <c r="I211" s="72"/>
      <c r="J211" s="72"/>
      <c r="K211" s="38" t="str">
        <f>IF(E211="","",IF(OR(E211="Project Management",E211="Project Support",E211="Sprint Management",E211="Sprint Support"),"NA",(((SUMIF(AD:AD,AD211,H:H)/VLOOKUP(AD211,[2]Formula!V:X,3,0))*VLOOKUP(AD211,[2]Formula!V:X,2,0))*H211)/SUMIF(AD:AD,AD211,H:H)))</f>
        <v/>
      </c>
      <c r="L211" s="38" t="str">
        <f t="shared" si="18"/>
        <v/>
      </c>
      <c r="M211" s="38" t="str">
        <f t="shared" si="19"/>
        <v/>
      </c>
      <c r="N211" s="38" t="str">
        <f t="shared" si="21"/>
        <v/>
      </c>
      <c r="O211" s="38" t="str">
        <f t="shared" si="22"/>
        <v/>
      </c>
      <c r="P211" s="39" t="str">
        <f t="shared" si="23"/>
        <v/>
      </c>
      <c r="AC211" s="42" t="str">
        <f>IF(B211="","",VLOOKUP(B211,[2]Formula!B:C,2,0))</f>
        <v/>
      </c>
      <c r="AD211" s="43" t="str">
        <f t="shared" si="20"/>
        <v/>
      </c>
    </row>
    <row r="212" spans="1:30" x14ac:dyDescent="0.25">
      <c r="A212" s="64"/>
      <c r="B212" s="64"/>
      <c r="C212" s="66"/>
      <c r="D212" s="67"/>
      <c r="E212" s="64"/>
      <c r="F212" s="64"/>
      <c r="G212" s="37" t="str">
        <f>IF(E212="","",IF(OR(E212="Project Management",E212="Project Support",E212="Sprint Management",E212="Sprint Support"),"NA",ROUND((((VLOOKUP(AD212,[2]Formula!V:X,3,0)))-SUMIF(AD:AD,AD212,H:H)),2)))</f>
        <v/>
      </c>
      <c r="H212" s="71"/>
      <c r="I212" s="72"/>
      <c r="J212" s="72"/>
      <c r="K212" s="38" t="str">
        <f>IF(E212="","",IF(OR(E212="Project Management",E212="Project Support",E212="Sprint Management",E212="Sprint Support"),"NA",(((SUMIF(AD:AD,AD212,H:H)/VLOOKUP(AD212,[2]Formula!V:X,3,0))*VLOOKUP(AD212,[2]Formula!V:X,2,0))*H212)/SUMIF(AD:AD,AD212,H:H)))</f>
        <v/>
      </c>
      <c r="L212" s="38" t="str">
        <f t="shared" si="18"/>
        <v/>
      </c>
      <c r="M212" s="38" t="str">
        <f t="shared" si="19"/>
        <v/>
      </c>
      <c r="N212" s="38" t="str">
        <f t="shared" si="21"/>
        <v/>
      </c>
      <c r="O212" s="38" t="str">
        <f t="shared" si="22"/>
        <v/>
      </c>
      <c r="P212" s="39" t="str">
        <f t="shared" si="23"/>
        <v/>
      </c>
      <c r="AC212" s="42" t="str">
        <f>IF(B212="","",VLOOKUP(B212,[2]Formula!B:C,2,0))</f>
        <v/>
      </c>
      <c r="AD212" s="43" t="str">
        <f t="shared" si="20"/>
        <v/>
      </c>
    </row>
    <row r="213" spans="1:30" x14ac:dyDescent="0.25">
      <c r="A213" s="64"/>
      <c r="B213" s="64"/>
      <c r="C213" s="66"/>
      <c r="D213" s="67"/>
      <c r="E213" s="64"/>
      <c r="F213" s="64"/>
      <c r="G213" s="37" t="str">
        <f>IF(E213="","",IF(OR(E213="Project Management",E213="Project Support",E213="Sprint Management",E213="Sprint Support"),"NA",ROUND((((VLOOKUP(AD213,[2]Formula!V:X,3,0)))-SUMIF(AD:AD,AD213,H:H)),2)))</f>
        <v/>
      </c>
      <c r="H213" s="71"/>
      <c r="I213" s="72"/>
      <c r="J213" s="72"/>
      <c r="K213" s="38" t="str">
        <f>IF(E213="","",IF(OR(E213="Project Management",E213="Project Support",E213="Sprint Management",E213="Sprint Support"),"NA",(((SUMIF(AD:AD,AD213,H:H)/VLOOKUP(AD213,[2]Formula!V:X,3,0))*VLOOKUP(AD213,[2]Formula!V:X,2,0))*H213)/SUMIF(AD:AD,AD213,H:H)))</f>
        <v/>
      </c>
      <c r="L213" s="38" t="str">
        <f t="shared" si="18"/>
        <v/>
      </c>
      <c r="M213" s="38" t="str">
        <f t="shared" si="19"/>
        <v/>
      </c>
      <c r="N213" s="38" t="str">
        <f t="shared" si="21"/>
        <v/>
      </c>
      <c r="O213" s="38" t="str">
        <f t="shared" si="22"/>
        <v/>
      </c>
      <c r="P213" s="39" t="str">
        <f t="shared" si="23"/>
        <v/>
      </c>
      <c r="AC213" s="42" t="str">
        <f>IF(B213="","",VLOOKUP(B213,[2]Formula!B:C,2,0))</f>
        <v/>
      </c>
      <c r="AD213" s="43" t="str">
        <f t="shared" si="20"/>
        <v/>
      </c>
    </row>
    <row r="214" spans="1:30" x14ac:dyDescent="0.25">
      <c r="A214" s="64"/>
      <c r="B214" s="64"/>
      <c r="C214" s="66"/>
      <c r="D214" s="67"/>
      <c r="E214" s="64"/>
      <c r="F214" s="64"/>
      <c r="G214" s="37" t="str">
        <f>IF(E214="","",IF(OR(E214="Project Management",E214="Project Support",E214="Sprint Management",E214="Sprint Support"),"NA",ROUND((((VLOOKUP(AD214,[2]Formula!V:X,3,0)))-SUMIF(AD:AD,AD214,H:H)),2)))</f>
        <v/>
      </c>
      <c r="H214" s="71"/>
      <c r="I214" s="72"/>
      <c r="J214" s="72"/>
      <c r="K214" s="38" t="str">
        <f>IF(E214="","",IF(OR(E214="Project Management",E214="Project Support",E214="Sprint Management",E214="Sprint Support"),"NA",(((SUMIF(AD:AD,AD214,H:H)/VLOOKUP(AD214,[2]Formula!V:X,3,0))*VLOOKUP(AD214,[2]Formula!V:X,2,0))*H214)/SUMIF(AD:AD,AD214,H:H)))</f>
        <v/>
      </c>
      <c r="L214" s="38" t="str">
        <f t="shared" si="18"/>
        <v/>
      </c>
      <c r="M214" s="38" t="str">
        <f t="shared" si="19"/>
        <v/>
      </c>
      <c r="N214" s="38" t="str">
        <f t="shared" si="21"/>
        <v/>
      </c>
      <c r="O214" s="38" t="str">
        <f t="shared" si="22"/>
        <v/>
      </c>
      <c r="P214" s="39" t="str">
        <f t="shared" si="23"/>
        <v/>
      </c>
      <c r="AC214" s="42" t="str">
        <f>IF(B214="","",VLOOKUP(B214,[2]Formula!B:C,2,0))</f>
        <v/>
      </c>
      <c r="AD214" s="43" t="str">
        <f t="shared" si="20"/>
        <v/>
      </c>
    </row>
    <row r="215" spans="1:30" x14ac:dyDescent="0.25">
      <c r="A215" s="64"/>
      <c r="B215" s="64"/>
      <c r="C215" s="66"/>
      <c r="D215" s="67"/>
      <c r="E215" s="64"/>
      <c r="F215" s="64"/>
      <c r="G215" s="37" t="str">
        <f>IF(E215="","",IF(OR(E215="Project Management",E215="Project Support",E215="Sprint Management",E215="Sprint Support"),"NA",ROUND((((VLOOKUP(AD215,[2]Formula!V:X,3,0)))-SUMIF(AD:AD,AD215,H:H)),2)))</f>
        <v/>
      </c>
      <c r="H215" s="71"/>
      <c r="I215" s="72"/>
      <c r="J215" s="72"/>
      <c r="K215" s="38" t="str">
        <f>IF(E215="","",IF(OR(E215="Project Management",E215="Project Support",E215="Sprint Management",E215="Sprint Support"),"NA",(((SUMIF(AD:AD,AD215,H:H)/VLOOKUP(AD215,[2]Formula!V:X,3,0))*VLOOKUP(AD215,[2]Formula!V:X,2,0))*H215)/SUMIF(AD:AD,AD215,H:H)))</f>
        <v/>
      </c>
      <c r="L215" s="38" t="str">
        <f t="shared" si="18"/>
        <v/>
      </c>
      <c r="M215" s="38" t="str">
        <f t="shared" si="19"/>
        <v/>
      </c>
      <c r="N215" s="38" t="str">
        <f t="shared" si="21"/>
        <v/>
      </c>
      <c r="O215" s="38" t="str">
        <f t="shared" si="22"/>
        <v/>
      </c>
      <c r="P215" s="39" t="str">
        <f t="shared" si="23"/>
        <v/>
      </c>
      <c r="AC215" s="42" t="str">
        <f>IF(B215="","",VLOOKUP(B215,[2]Formula!B:C,2,0))</f>
        <v/>
      </c>
      <c r="AD215" s="43" t="str">
        <f t="shared" si="20"/>
        <v/>
      </c>
    </row>
    <row r="216" spans="1:30" x14ac:dyDescent="0.25">
      <c r="A216" s="64"/>
      <c r="B216" s="64"/>
      <c r="C216" s="66"/>
      <c r="D216" s="67"/>
      <c r="E216" s="64"/>
      <c r="F216" s="64"/>
      <c r="G216" s="37" t="str">
        <f>IF(E216="","",IF(OR(E216="Project Management",E216="Project Support",E216="Sprint Management",E216="Sprint Support"),"NA",ROUND((((VLOOKUP(AD216,[2]Formula!V:X,3,0)))-SUMIF(AD:AD,AD216,H:H)),2)))</f>
        <v/>
      </c>
      <c r="H216" s="71"/>
      <c r="I216" s="72"/>
      <c r="J216" s="72"/>
      <c r="K216" s="38" t="str">
        <f>IF(E216="","",IF(OR(E216="Project Management",E216="Project Support",E216="Sprint Management",E216="Sprint Support"),"NA",(((SUMIF(AD:AD,AD216,H:H)/VLOOKUP(AD216,[2]Formula!V:X,3,0))*VLOOKUP(AD216,[2]Formula!V:X,2,0))*H216)/SUMIF(AD:AD,AD216,H:H)))</f>
        <v/>
      </c>
      <c r="L216" s="38" t="str">
        <f t="shared" si="18"/>
        <v/>
      </c>
      <c r="M216" s="38" t="str">
        <f t="shared" si="19"/>
        <v/>
      </c>
      <c r="N216" s="38" t="str">
        <f t="shared" si="21"/>
        <v/>
      </c>
      <c r="O216" s="38" t="str">
        <f t="shared" si="22"/>
        <v/>
      </c>
      <c r="P216" s="39" t="str">
        <f t="shared" si="23"/>
        <v/>
      </c>
      <c r="AC216" s="42" t="str">
        <f>IF(B216="","",VLOOKUP(B216,[2]Formula!B:C,2,0))</f>
        <v/>
      </c>
      <c r="AD216" s="43" t="str">
        <f t="shared" si="20"/>
        <v/>
      </c>
    </row>
    <row r="217" spans="1:30" x14ac:dyDescent="0.25">
      <c r="A217" s="64"/>
      <c r="B217" s="64"/>
      <c r="C217" s="66"/>
      <c r="D217" s="67"/>
      <c r="E217" s="64"/>
      <c r="F217" s="64"/>
      <c r="G217" s="37" t="str">
        <f>IF(E217="","",IF(OR(E217="Project Management",E217="Project Support",E217="Sprint Management",E217="Sprint Support"),"NA",ROUND((((VLOOKUP(AD217,[2]Formula!V:X,3,0)))-SUMIF(AD:AD,AD217,H:H)),2)))</f>
        <v/>
      </c>
      <c r="H217" s="71"/>
      <c r="I217" s="72"/>
      <c r="J217" s="72"/>
      <c r="K217" s="38" t="str">
        <f>IF(E217="","",IF(OR(E217="Project Management",E217="Project Support",E217="Sprint Management",E217="Sprint Support"),"NA",(((SUMIF(AD:AD,AD217,H:H)/VLOOKUP(AD217,[2]Formula!V:X,3,0))*VLOOKUP(AD217,[2]Formula!V:X,2,0))*H217)/SUMIF(AD:AD,AD217,H:H)))</f>
        <v/>
      </c>
      <c r="L217" s="38" t="str">
        <f t="shared" si="18"/>
        <v/>
      </c>
      <c r="M217" s="38" t="str">
        <f t="shared" si="19"/>
        <v/>
      </c>
      <c r="N217" s="38" t="str">
        <f t="shared" si="21"/>
        <v/>
      </c>
      <c r="O217" s="38" t="str">
        <f t="shared" si="22"/>
        <v/>
      </c>
      <c r="P217" s="39" t="str">
        <f t="shared" si="23"/>
        <v/>
      </c>
      <c r="AC217" s="42" t="str">
        <f>IF(B217="","",VLOOKUP(B217,[2]Formula!B:C,2,0))</f>
        <v/>
      </c>
      <c r="AD217" s="43" t="str">
        <f t="shared" si="20"/>
        <v/>
      </c>
    </row>
    <row r="218" spans="1:30" x14ac:dyDescent="0.25">
      <c r="A218" s="64"/>
      <c r="B218" s="64"/>
      <c r="C218" s="66"/>
      <c r="D218" s="67"/>
      <c r="E218" s="64"/>
      <c r="F218" s="64"/>
      <c r="G218" s="37" t="str">
        <f>IF(E218="","",IF(OR(E218="Project Management",E218="Project Support",E218="Sprint Management",E218="Sprint Support"),"NA",ROUND((((VLOOKUP(AD218,[2]Formula!V:X,3,0)))-SUMIF(AD:AD,AD218,H:H)),2)))</f>
        <v/>
      </c>
      <c r="H218" s="71"/>
      <c r="I218" s="72"/>
      <c r="J218" s="72"/>
      <c r="K218" s="38" t="str">
        <f>IF(E218="","",IF(OR(E218="Project Management",E218="Project Support",E218="Sprint Management",E218="Sprint Support"),"NA",(((SUMIF(AD:AD,AD218,H:H)/VLOOKUP(AD218,[2]Formula!V:X,3,0))*VLOOKUP(AD218,[2]Formula!V:X,2,0))*H218)/SUMIF(AD:AD,AD218,H:H)))</f>
        <v/>
      </c>
      <c r="L218" s="38" t="str">
        <f t="shared" si="18"/>
        <v/>
      </c>
      <c r="M218" s="38" t="str">
        <f t="shared" si="19"/>
        <v/>
      </c>
      <c r="N218" s="38" t="str">
        <f t="shared" si="21"/>
        <v/>
      </c>
      <c r="O218" s="38" t="str">
        <f t="shared" si="22"/>
        <v/>
      </c>
      <c r="P218" s="39" t="str">
        <f t="shared" si="23"/>
        <v/>
      </c>
      <c r="AC218" s="42" t="str">
        <f>IF(B218="","",VLOOKUP(B218,[2]Formula!B:C,2,0))</f>
        <v/>
      </c>
      <c r="AD218" s="43" t="str">
        <f t="shared" si="20"/>
        <v/>
      </c>
    </row>
    <row r="219" spans="1:30" x14ac:dyDescent="0.25">
      <c r="A219" s="64"/>
      <c r="B219" s="64"/>
      <c r="C219" s="66"/>
      <c r="D219" s="67"/>
      <c r="E219" s="64"/>
      <c r="F219" s="64"/>
      <c r="G219" s="37" t="str">
        <f>IF(E219="","",IF(OR(E219="Project Management",E219="Project Support",E219="Sprint Management",E219="Sprint Support"),"NA",ROUND((((VLOOKUP(AD219,[2]Formula!V:X,3,0)))-SUMIF(AD:AD,AD219,H:H)),2)))</f>
        <v/>
      </c>
      <c r="H219" s="71"/>
      <c r="I219" s="72"/>
      <c r="J219" s="72"/>
      <c r="K219" s="38" t="str">
        <f>IF(E219="","",IF(OR(E219="Project Management",E219="Project Support",E219="Sprint Management",E219="Sprint Support"),"NA",(((SUMIF(AD:AD,AD219,H:H)/VLOOKUP(AD219,[2]Formula!V:X,3,0))*VLOOKUP(AD219,[2]Formula!V:X,2,0))*H219)/SUMIF(AD:AD,AD219,H:H)))</f>
        <v/>
      </c>
      <c r="L219" s="38" t="str">
        <f t="shared" si="18"/>
        <v/>
      </c>
      <c r="M219" s="38" t="str">
        <f t="shared" si="19"/>
        <v/>
      </c>
      <c r="N219" s="38" t="str">
        <f t="shared" si="21"/>
        <v/>
      </c>
      <c r="O219" s="38" t="str">
        <f t="shared" si="22"/>
        <v/>
      </c>
      <c r="P219" s="39" t="str">
        <f t="shared" si="23"/>
        <v/>
      </c>
      <c r="AC219" s="42" t="str">
        <f>IF(B219="","",VLOOKUP(B219,[2]Formula!B:C,2,0))</f>
        <v/>
      </c>
      <c r="AD219" s="43" t="str">
        <f t="shared" si="20"/>
        <v/>
      </c>
    </row>
    <row r="220" spans="1:30" x14ac:dyDescent="0.25">
      <c r="A220" s="64"/>
      <c r="B220" s="64"/>
      <c r="C220" s="66"/>
      <c r="D220" s="67"/>
      <c r="E220" s="64"/>
      <c r="F220" s="64"/>
      <c r="G220" s="37" t="str">
        <f>IF(E220="","",IF(OR(E220="Project Management",E220="Project Support",E220="Sprint Management",E220="Sprint Support"),"NA",ROUND((((VLOOKUP(AD220,[2]Formula!V:X,3,0)))-SUMIF(AD:AD,AD220,H:H)),2)))</f>
        <v/>
      </c>
      <c r="H220" s="71"/>
      <c r="I220" s="72"/>
      <c r="J220" s="72"/>
      <c r="K220" s="38" t="str">
        <f>IF(E220="","",IF(OR(E220="Project Management",E220="Project Support",E220="Sprint Management",E220="Sprint Support"),"NA",(((SUMIF(AD:AD,AD220,H:H)/VLOOKUP(AD220,[2]Formula!V:X,3,0))*VLOOKUP(AD220,[2]Formula!V:X,2,0))*H220)/SUMIF(AD:AD,AD220,H:H)))</f>
        <v/>
      </c>
      <c r="L220" s="38" t="str">
        <f t="shared" si="18"/>
        <v/>
      </c>
      <c r="M220" s="38" t="str">
        <f t="shared" si="19"/>
        <v/>
      </c>
      <c r="N220" s="38" t="str">
        <f t="shared" si="21"/>
        <v/>
      </c>
      <c r="O220" s="38" t="str">
        <f t="shared" si="22"/>
        <v/>
      </c>
      <c r="P220" s="39" t="str">
        <f t="shared" si="23"/>
        <v/>
      </c>
      <c r="AC220" s="42" t="str">
        <f>IF(B220="","",VLOOKUP(B220,[2]Formula!B:C,2,0))</f>
        <v/>
      </c>
      <c r="AD220" s="43" t="str">
        <f t="shared" si="20"/>
        <v/>
      </c>
    </row>
    <row r="221" spans="1:30" x14ac:dyDescent="0.25">
      <c r="A221" s="64"/>
      <c r="B221" s="64"/>
      <c r="C221" s="66"/>
      <c r="D221" s="67"/>
      <c r="E221" s="64"/>
      <c r="F221" s="64"/>
      <c r="G221" s="37" t="str">
        <f>IF(E221="","",IF(OR(E221="Project Management",E221="Project Support",E221="Sprint Management",E221="Sprint Support"),"NA",ROUND((((VLOOKUP(AD221,[2]Formula!V:X,3,0)))-SUMIF(AD:AD,AD221,H:H)),2)))</f>
        <v/>
      </c>
      <c r="H221" s="71"/>
      <c r="I221" s="72"/>
      <c r="J221" s="72"/>
      <c r="K221" s="38" t="str">
        <f>IF(E221="","",IF(OR(E221="Project Management",E221="Project Support",E221="Sprint Management",E221="Sprint Support"),"NA",(((SUMIF(AD:AD,AD221,H:H)/VLOOKUP(AD221,[2]Formula!V:X,3,0))*VLOOKUP(AD221,[2]Formula!V:X,2,0))*H221)/SUMIF(AD:AD,AD221,H:H)))</f>
        <v/>
      </c>
      <c r="L221" s="38" t="str">
        <f t="shared" si="18"/>
        <v/>
      </c>
      <c r="M221" s="38" t="str">
        <f t="shared" si="19"/>
        <v/>
      </c>
      <c r="N221" s="38" t="str">
        <f t="shared" si="21"/>
        <v/>
      </c>
      <c r="O221" s="38" t="str">
        <f t="shared" si="22"/>
        <v/>
      </c>
      <c r="P221" s="39" t="str">
        <f t="shared" si="23"/>
        <v/>
      </c>
      <c r="AC221" s="42" t="str">
        <f>IF(B221="","",VLOOKUP(B221,[2]Formula!B:C,2,0))</f>
        <v/>
      </c>
      <c r="AD221" s="43" t="str">
        <f t="shared" si="20"/>
        <v/>
      </c>
    </row>
    <row r="222" spans="1:30" x14ac:dyDescent="0.25">
      <c r="A222" s="64"/>
      <c r="B222" s="64"/>
      <c r="C222" s="66"/>
      <c r="D222" s="67"/>
      <c r="E222" s="64"/>
      <c r="F222" s="64"/>
      <c r="G222" s="37" t="str">
        <f>IF(E222="","",IF(OR(E222="Project Management",E222="Project Support",E222="Sprint Management",E222="Sprint Support"),"NA",ROUND((((VLOOKUP(AD222,[2]Formula!V:X,3,0)))-SUMIF(AD:AD,AD222,H:H)),2)))</f>
        <v/>
      </c>
      <c r="H222" s="71"/>
      <c r="I222" s="72"/>
      <c r="J222" s="72"/>
      <c r="K222" s="38" t="str">
        <f>IF(E222="","",IF(OR(E222="Project Management",E222="Project Support",E222="Sprint Management",E222="Sprint Support"),"NA",(((SUMIF(AD:AD,AD222,H:H)/VLOOKUP(AD222,[2]Formula!V:X,3,0))*VLOOKUP(AD222,[2]Formula!V:X,2,0))*H222)/SUMIF(AD:AD,AD222,H:H)))</f>
        <v/>
      </c>
      <c r="L222" s="38" t="str">
        <f t="shared" si="18"/>
        <v/>
      </c>
      <c r="M222" s="38" t="str">
        <f t="shared" si="19"/>
        <v/>
      </c>
      <c r="N222" s="38" t="str">
        <f t="shared" si="21"/>
        <v/>
      </c>
      <c r="O222" s="38" t="str">
        <f t="shared" si="22"/>
        <v/>
      </c>
      <c r="P222" s="39" t="str">
        <f t="shared" si="23"/>
        <v/>
      </c>
      <c r="AC222" s="42" t="str">
        <f>IF(B222="","",VLOOKUP(B222,[2]Formula!B:C,2,0))</f>
        <v/>
      </c>
      <c r="AD222" s="43" t="str">
        <f t="shared" si="20"/>
        <v/>
      </c>
    </row>
    <row r="223" spans="1:30" x14ac:dyDescent="0.25">
      <c r="A223" s="64"/>
      <c r="B223" s="64"/>
      <c r="C223" s="66"/>
      <c r="D223" s="67"/>
      <c r="E223" s="64"/>
      <c r="F223" s="64"/>
      <c r="G223" s="37" t="str">
        <f>IF(E223="","",IF(OR(E223="Project Management",E223="Project Support",E223="Sprint Management",E223="Sprint Support"),"NA",ROUND((((VLOOKUP(AD223,[2]Formula!V:X,3,0)))-SUMIF(AD:AD,AD223,H:H)),2)))</f>
        <v/>
      </c>
      <c r="H223" s="71"/>
      <c r="I223" s="72"/>
      <c r="J223" s="72"/>
      <c r="K223" s="38" t="str">
        <f>IF(E223="","",IF(OR(E223="Project Management",E223="Project Support",E223="Sprint Management",E223="Sprint Support"),"NA",(((SUMIF(AD:AD,AD223,H:H)/VLOOKUP(AD223,[2]Formula!V:X,3,0))*VLOOKUP(AD223,[2]Formula!V:X,2,0))*H223)/SUMIF(AD:AD,AD223,H:H)))</f>
        <v/>
      </c>
      <c r="L223" s="38" t="str">
        <f t="shared" si="18"/>
        <v/>
      </c>
      <c r="M223" s="38" t="str">
        <f t="shared" si="19"/>
        <v/>
      </c>
      <c r="N223" s="38" t="str">
        <f t="shared" si="21"/>
        <v/>
      </c>
      <c r="O223" s="38" t="str">
        <f t="shared" si="22"/>
        <v/>
      </c>
      <c r="P223" s="39" t="str">
        <f t="shared" si="23"/>
        <v/>
      </c>
      <c r="AC223" s="42" t="str">
        <f>IF(B223="","",VLOOKUP(B223,[2]Formula!B:C,2,0))</f>
        <v/>
      </c>
      <c r="AD223" s="43" t="str">
        <f t="shared" si="20"/>
        <v/>
      </c>
    </row>
    <row r="224" spans="1:30" x14ac:dyDescent="0.25">
      <c r="A224" s="64"/>
      <c r="B224" s="64"/>
      <c r="C224" s="66"/>
      <c r="D224" s="67"/>
      <c r="E224" s="64"/>
      <c r="F224" s="64"/>
      <c r="G224" s="37" t="str">
        <f>IF(E224="","",IF(OR(E224="Project Management",E224="Project Support",E224="Sprint Management",E224="Sprint Support"),"NA",ROUND((((VLOOKUP(AD224,[2]Formula!V:X,3,0)))-SUMIF(AD:AD,AD224,H:H)),2)))</f>
        <v/>
      </c>
      <c r="H224" s="71"/>
      <c r="I224" s="72"/>
      <c r="J224" s="72"/>
      <c r="K224" s="38" t="str">
        <f>IF(E224="","",IF(OR(E224="Project Management",E224="Project Support",E224="Sprint Management",E224="Sprint Support"),"NA",(((SUMIF(AD:AD,AD224,H:H)/VLOOKUP(AD224,[2]Formula!V:X,3,0))*VLOOKUP(AD224,[2]Formula!V:X,2,0))*H224)/SUMIF(AD:AD,AD224,H:H)))</f>
        <v/>
      </c>
      <c r="L224" s="38" t="str">
        <f t="shared" si="18"/>
        <v/>
      </c>
      <c r="M224" s="38" t="str">
        <f t="shared" si="19"/>
        <v/>
      </c>
      <c r="N224" s="38" t="str">
        <f t="shared" si="21"/>
        <v/>
      </c>
      <c r="O224" s="38" t="str">
        <f t="shared" si="22"/>
        <v/>
      </c>
      <c r="P224" s="39" t="str">
        <f t="shared" si="23"/>
        <v/>
      </c>
      <c r="AC224" s="42" t="str">
        <f>IF(B224="","",VLOOKUP(B224,[2]Formula!B:C,2,0))</f>
        <v/>
      </c>
      <c r="AD224" s="43" t="str">
        <f t="shared" si="20"/>
        <v/>
      </c>
    </row>
    <row r="225" spans="1:30" x14ac:dyDescent="0.25">
      <c r="A225" s="64"/>
      <c r="B225" s="64"/>
      <c r="C225" s="66"/>
      <c r="D225" s="67"/>
      <c r="E225" s="64"/>
      <c r="F225" s="64"/>
      <c r="G225" s="37" t="str">
        <f>IF(E225="","",IF(OR(E225="Project Management",E225="Project Support",E225="Sprint Management",E225="Sprint Support"),"NA",ROUND((((VLOOKUP(AD225,[2]Formula!V:X,3,0)))-SUMIF(AD:AD,AD225,H:H)),2)))</f>
        <v/>
      </c>
      <c r="H225" s="71"/>
      <c r="I225" s="72"/>
      <c r="J225" s="72"/>
      <c r="K225" s="38" t="str">
        <f>IF(E225="","",IF(OR(E225="Project Management",E225="Project Support",E225="Sprint Management",E225="Sprint Support"),"NA",(((SUMIF(AD:AD,AD225,H:H)/VLOOKUP(AD225,[2]Formula!V:X,3,0))*VLOOKUP(AD225,[2]Formula!V:X,2,0))*H225)/SUMIF(AD:AD,AD225,H:H)))</f>
        <v/>
      </c>
      <c r="L225" s="38" t="str">
        <f t="shared" si="18"/>
        <v/>
      </c>
      <c r="M225" s="38" t="str">
        <f t="shared" si="19"/>
        <v/>
      </c>
      <c r="N225" s="38" t="str">
        <f t="shared" si="21"/>
        <v/>
      </c>
      <c r="O225" s="38" t="str">
        <f t="shared" si="22"/>
        <v/>
      </c>
      <c r="P225" s="39" t="str">
        <f t="shared" si="23"/>
        <v/>
      </c>
      <c r="AC225" s="42" t="str">
        <f>IF(B225="","",VLOOKUP(B225,[2]Formula!B:C,2,0))</f>
        <v/>
      </c>
      <c r="AD225" s="43" t="str">
        <f t="shared" si="20"/>
        <v/>
      </c>
    </row>
    <row r="226" spans="1:30" x14ac:dyDescent="0.25">
      <c r="A226" s="64"/>
      <c r="B226" s="64"/>
      <c r="C226" s="66"/>
      <c r="D226" s="67"/>
      <c r="E226" s="64"/>
      <c r="F226" s="64"/>
      <c r="G226" s="37" t="str">
        <f>IF(E226="","",IF(OR(E226="Project Management",E226="Project Support",E226="Sprint Management",E226="Sprint Support"),"NA",ROUND((((VLOOKUP(AD226,[2]Formula!V:X,3,0)))-SUMIF(AD:AD,AD226,H:H)),2)))</f>
        <v/>
      </c>
      <c r="H226" s="71"/>
      <c r="I226" s="72"/>
      <c r="J226" s="72"/>
      <c r="K226" s="38" t="str">
        <f>IF(E226="","",IF(OR(E226="Project Management",E226="Project Support",E226="Sprint Management",E226="Sprint Support"),"NA",(((SUMIF(AD:AD,AD226,H:H)/VLOOKUP(AD226,[2]Formula!V:X,3,0))*VLOOKUP(AD226,[2]Formula!V:X,2,0))*H226)/SUMIF(AD:AD,AD226,H:H)))</f>
        <v/>
      </c>
      <c r="L226" s="38" t="str">
        <f t="shared" si="18"/>
        <v/>
      </c>
      <c r="M226" s="38" t="str">
        <f t="shared" si="19"/>
        <v/>
      </c>
      <c r="N226" s="38" t="str">
        <f t="shared" si="21"/>
        <v/>
      </c>
      <c r="O226" s="38" t="str">
        <f t="shared" si="22"/>
        <v/>
      </c>
      <c r="P226" s="39" t="str">
        <f t="shared" si="23"/>
        <v/>
      </c>
      <c r="AC226" s="42" t="str">
        <f>IF(B226="","",VLOOKUP(B226,[2]Formula!B:C,2,0))</f>
        <v/>
      </c>
      <c r="AD226" s="43" t="str">
        <f t="shared" si="20"/>
        <v/>
      </c>
    </row>
    <row r="227" spans="1:30" x14ac:dyDescent="0.25">
      <c r="A227" s="64"/>
      <c r="B227" s="64"/>
      <c r="C227" s="66"/>
      <c r="D227" s="67"/>
      <c r="E227" s="64"/>
      <c r="F227" s="64"/>
      <c r="G227" s="37" t="str">
        <f>IF(E227="","",IF(OR(E227="Project Management",E227="Project Support",E227="Sprint Management",E227="Sprint Support"),"NA",ROUND((((VLOOKUP(AD227,[2]Formula!V:X,3,0)))-SUMIF(AD:AD,AD227,H:H)),2)))</f>
        <v/>
      </c>
      <c r="H227" s="71"/>
      <c r="I227" s="72"/>
      <c r="J227" s="72"/>
      <c r="K227" s="38" t="str">
        <f>IF(E227="","",IF(OR(E227="Project Management",E227="Project Support",E227="Sprint Management",E227="Sprint Support"),"NA",(((SUMIF(AD:AD,AD227,H:H)/VLOOKUP(AD227,[2]Formula!V:X,3,0))*VLOOKUP(AD227,[2]Formula!V:X,2,0))*H227)/SUMIF(AD:AD,AD227,H:H)))</f>
        <v/>
      </c>
      <c r="L227" s="38" t="str">
        <f t="shared" si="18"/>
        <v/>
      </c>
      <c r="M227" s="38" t="str">
        <f t="shared" si="19"/>
        <v/>
      </c>
      <c r="N227" s="38" t="str">
        <f t="shared" si="21"/>
        <v/>
      </c>
      <c r="O227" s="38" t="str">
        <f t="shared" si="22"/>
        <v/>
      </c>
      <c r="P227" s="39" t="str">
        <f t="shared" si="23"/>
        <v/>
      </c>
      <c r="AC227" s="42" t="str">
        <f>IF(B227="","",VLOOKUP(B227,[2]Formula!B:C,2,0))</f>
        <v/>
      </c>
      <c r="AD227" s="43" t="str">
        <f t="shared" si="20"/>
        <v/>
      </c>
    </row>
    <row r="228" spans="1:30" x14ac:dyDescent="0.25">
      <c r="A228" s="64"/>
      <c r="B228" s="64"/>
      <c r="C228" s="66"/>
      <c r="D228" s="67"/>
      <c r="E228" s="64"/>
      <c r="F228" s="64"/>
      <c r="G228" s="37" t="str">
        <f>IF(E228="","",IF(OR(E228="Project Management",E228="Project Support",E228="Sprint Management",E228="Sprint Support"),"NA",ROUND((((VLOOKUP(AD228,[2]Formula!V:X,3,0)))-SUMIF(AD:AD,AD228,H:H)),2)))</f>
        <v/>
      </c>
      <c r="H228" s="71"/>
      <c r="I228" s="72"/>
      <c r="J228" s="72"/>
      <c r="K228" s="38" t="str">
        <f>IF(E228="","",IF(OR(E228="Project Management",E228="Project Support",E228="Sprint Management",E228="Sprint Support"),"NA",(((SUMIF(AD:AD,AD228,H:H)/VLOOKUP(AD228,[2]Formula!V:X,3,0))*VLOOKUP(AD228,[2]Formula!V:X,2,0))*H228)/SUMIF(AD:AD,AD228,H:H)))</f>
        <v/>
      </c>
      <c r="L228" s="38" t="str">
        <f t="shared" si="18"/>
        <v/>
      </c>
      <c r="M228" s="38" t="str">
        <f t="shared" si="19"/>
        <v/>
      </c>
      <c r="N228" s="38" t="str">
        <f t="shared" si="21"/>
        <v/>
      </c>
      <c r="O228" s="38" t="str">
        <f t="shared" si="22"/>
        <v/>
      </c>
      <c r="P228" s="39" t="str">
        <f t="shared" si="23"/>
        <v/>
      </c>
      <c r="AC228" s="42" t="str">
        <f>IF(B228="","",VLOOKUP(B228,[2]Formula!B:C,2,0))</f>
        <v/>
      </c>
      <c r="AD228" s="43" t="str">
        <f t="shared" si="20"/>
        <v/>
      </c>
    </row>
    <row r="229" spans="1:30" x14ac:dyDescent="0.25">
      <c r="A229" s="64"/>
      <c r="B229" s="64"/>
      <c r="C229" s="66"/>
      <c r="D229" s="67"/>
      <c r="E229" s="64"/>
      <c r="F229" s="64"/>
      <c r="G229" s="37" t="str">
        <f>IF(E229="","",IF(OR(E229="Project Management",E229="Project Support",E229="Sprint Management",E229="Sprint Support"),"NA",ROUND((((VLOOKUP(AD229,[2]Formula!V:X,3,0)))-SUMIF(AD:AD,AD229,H:H)),2)))</f>
        <v/>
      </c>
      <c r="H229" s="71"/>
      <c r="I229" s="72"/>
      <c r="J229" s="72"/>
      <c r="K229" s="38" t="str">
        <f>IF(E229="","",IF(OR(E229="Project Management",E229="Project Support",E229="Sprint Management",E229="Sprint Support"),"NA",(((SUMIF(AD:AD,AD229,H:H)/VLOOKUP(AD229,[2]Formula!V:X,3,0))*VLOOKUP(AD229,[2]Formula!V:X,2,0))*H229)/SUMIF(AD:AD,AD229,H:H)))</f>
        <v/>
      </c>
      <c r="L229" s="38" t="str">
        <f t="shared" si="18"/>
        <v/>
      </c>
      <c r="M229" s="38" t="str">
        <f t="shared" si="19"/>
        <v/>
      </c>
      <c r="N229" s="38" t="str">
        <f t="shared" si="21"/>
        <v/>
      </c>
      <c r="O229" s="38" t="str">
        <f t="shared" si="22"/>
        <v/>
      </c>
      <c r="P229" s="39" t="str">
        <f t="shared" si="23"/>
        <v/>
      </c>
      <c r="AC229" s="42" t="str">
        <f>IF(B229="","",VLOOKUP(B229,[2]Formula!B:C,2,0))</f>
        <v/>
      </c>
      <c r="AD229" s="43" t="str">
        <f t="shared" si="20"/>
        <v/>
      </c>
    </row>
    <row r="230" spans="1:30" x14ac:dyDescent="0.25">
      <c r="A230" s="64"/>
      <c r="B230" s="64"/>
      <c r="C230" s="66"/>
      <c r="D230" s="67"/>
      <c r="E230" s="64"/>
      <c r="F230" s="64"/>
      <c r="G230" s="37" t="str">
        <f>IF(E230="","",IF(OR(E230="Project Management",E230="Project Support",E230="Sprint Management",E230="Sprint Support"),"NA",ROUND((((VLOOKUP(AD230,[2]Formula!V:X,3,0)))-SUMIF(AD:AD,AD230,H:H)),2)))</f>
        <v/>
      </c>
      <c r="H230" s="71"/>
      <c r="I230" s="72"/>
      <c r="J230" s="72"/>
      <c r="K230" s="38" t="str">
        <f>IF(E230="","",IF(OR(E230="Project Management",E230="Project Support",E230="Sprint Management",E230="Sprint Support"),"NA",(((SUMIF(AD:AD,AD230,H:H)/VLOOKUP(AD230,[2]Formula!V:X,3,0))*VLOOKUP(AD230,[2]Formula!V:X,2,0))*H230)/SUMIF(AD:AD,AD230,H:H)))</f>
        <v/>
      </c>
      <c r="L230" s="38" t="str">
        <f t="shared" si="18"/>
        <v/>
      </c>
      <c r="M230" s="38" t="str">
        <f t="shared" si="19"/>
        <v/>
      </c>
      <c r="N230" s="38" t="str">
        <f t="shared" si="21"/>
        <v/>
      </c>
      <c r="O230" s="38" t="str">
        <f t="shared" si="22"/>
        <v/>
      </c>
      <c r="P230" s="39" t="str">
        <f t="shared" si="23"/>
        <v/>
      </c>
      <c r="AC230" s="42" t="str">
        <f>IF(B230="","",VLOOKUP(B230,[2]Formula!B:C,2,0))</f>
        <v/>
      </c>
      <c r="AD230" s="43" t="str">
        <f t="shared" si="20"/>
        <v/>
      </c>
    </row>
    <row r="231" spans="1:30" x14ac:dyDescent="0.25">
      <c r="A231" s="64"/>
      <c r="B231" s="64"/>
      <c r="C231" s="66"/>
      <c r="D231" s="67"/>
      <c r="E231" s="64"/>
      <c r="F231" s="64"/>
      <c r="G231" s="37" t="str">
        <f>IF(E231="","",IF(OR(E231="Project Management",E231="Project Support",E231="Sprint Management",E231="Sprint Support"),"NA",ROUND((((VLOOKUP(AD231,[2]Formula!V:X,3,0)))-SUMIF(AD:AD,AD231,H:H)),2)))</f>
        <v/>
      </c>
      <c r="H231" s="71"/>
      <c r="I231" s="72"/>
      <c r="J231" s="72"/>
      <c r="K231" s="38" t="str">
        <f>IF(E231="","",IF(OR(E231="Project Management",E231="Project Support",E231="Sprint Management",E231="Sprint Support"),"NA",(((SUMIF(AD:AD,AD231,H:H)/VLOOKUP(AD231,[2]Formula!V:X,3,0))*VLOOKUP(AD231,[2]Formula!V:X,2,0))*H231)/SUMIF(AD:AD,AD231,H:H)))</f>
        <v/>
      </c>
      <c r="L231" s="38" t="str">
        <f t="shared" si="18"/>
        <v/>
      </c>
      <c r="M231" s="38" t="str">
        <f t="shared" si="19"/>
        <v/>
      </c>
      <c r="N231" s="38" t="str">
        <f t="shared" si="21"/>
        <v/>
      </c>
      <c r="O231" s="38" t="str">
        <f t="shared" si="22"/>
        <v/>
      </c>
      <c r="P231" s="39" t="str">
        <f t="shared" si="23"/>
        <v/>
      </c>
      <c r="AC231" s="42" t="str">
        <f>IF(B231="","",VLOOKUP(B231,[2]Formula!B:C,2,0))</f>
        <v/>
      </c>
      <c r="AD231" s="43" t="str">
        <f t="shared" si="20"/>
        <v/>
      </c>
    </row>
    <row r="232" spans="1:30" x14ac:dyDescent="0.25">
      <c r="A232" s="64"/>
      <c r="B232" s="64"/>
      <c r="C232" s="66"/>
      <c r="D232" s="67"/>
      <c r="E232" s="64"/>
      <c r="F232" s="64"/>
      <c r="G232" s="37" t="str">
        <f>IF(E232="","",IF(OR(E232="Project Management",E232="Project Support",E232="Sprint Management",E232="Sprint Support"),"NA",ROUND((((VLOOKUP(AD232,[2]Formula!V:X,3,0)))-SUMIF(AD:AD,AD232,H:H)),2)))</f>
        <v/>
      </c>
      <c r="H232" s="71"/>
      <c r="I232" s="72"/>
      <c r="J232" s="72"/>
      <c r="K232" s="38" t="str">
        <f>IF(E232="","",IF(OR(E232="Project Management",E232="Project Support",E232="Sprint Management",E232="Sprint Support"),"NA",(((SUMIF(AD:AD,AD232,H:H)/VLOOKUP(AD232,[2]Formula!V:X,3,0))*VLOOKUP(AD232,[2]Formula!V:X,2,0))*H232)/SUMIF(AD:AD,AD232,H:H)))</f>
        <v/>
      </c>
      <c r="L232" s="38" t="str">
        <f t="shared" si="18"/>
        <v/>
      </c>
      <c r="M232" s="38" t="str">
        <f t="shared" si="19"/>
        <v/>
      </c>
      <c r="N232" s="38" t="str">
        <f t="shared" si="21"/>
        <v/>
      </c>
      <c r="O232" s="38" t="str">
        <f t="shared" si="22"/>
        <v/>
      </c>
      <c r="P232" s="39" t="str">
        <f t="shared" si="23"/>
        <v/>
      </c>
      <c r="AC232" s="42" t="str">
        <f>IF(B232="","",VLOOKUP(B232,[2]Formula!B:C,2,0))</f>
        <v/>
      </c>
      <c r="AD232" s="43" t="str">
        <f t="shared" si="20"/>
        <v/>
      </c>
    </row>
    <row r="233" spans="1:30" x14ac:dyDescent="0.25">
      <c r="A233" s="64"/>
      <c r="B233" s="64"/>
      <c r="C233" s="66"/>
      <c r="D233" s="67"/>
      <c r="E233" s="64"/>
      <c r="F233" s="64"/>
      <c r="G233" s="37" t="str">
        <f>IF(E233="","",IF(OR(E233="Project Management",E233="Project Support",E233="Sprint Management",E233="Sprint Support"),"NA",ROUND((((VLOOKUP(AD233,[2]Formula!V:X,3,0)))-SUMIF(AD:AD,AD233,H:H)),2)))</f>
        <v/>
      </c>
      <c r="H233" s="71"/>
      <c r="I233" s="72"/>
      <c r="J233" s="72"/>
      <c r="K233" s="38" t="str">
        <f>IF(E233="","",IF(OR(E233="Project Management",E233="Project Support",E233="Sprint Management",E233="Sprint Support"),"NA",(((SUMIF(AD:AD,AD233,H:H)/VLOOKUP(AD233,[2]Formula!V:X,3,0))*VLOOKUP(AD233,[2]Formula!V:X,2,0))*H233)/SUMIF(AD:AD,AD233,H:H)))</f>
        <v/>
      </c>
      <c r="L233" s="38" t="str">
        <f t="shared" si="18"/>
        <v/>
      </c>
      <c r="M233" s="38" t="str">
        <f t="shared" si="19"/>
        <v/>
      </c>
      <c r="N233" s="38" t="str">
        <f t="shared" si="21"/>
        <v/>
      </c>
      <c r="O233" s="38" t="str">
        <f t="shared" si="22"/>
        <v/>
      </c>
      <c r="P233" s="39" t="str">
        <f t="shared" si="23"/>
        <v/>
      </c>
      <c r="AC233" s="42" t="str">
        <f>IF(B233="","",VLOOKUP(B233,[2]Formula!B:C,2,0))</f>
        <v/>
      </c>
      <c r="AD233" s="43" t="str">
        <f t="shared" si="20"/>
        <v/>
      </c>
    </row>
    <row r="234" spans="1:30" x14ac:dyDescent="0.25">
      <c r="A234" s="64"/>
      <c r="B234" s="64"/>
      <c r="C234" s="66"/>
      <c r="D234" s="67"/>
      <c r="E234" s="64"/>
      <c r="F234" s="64"/>
      <c r="G234" s="37" t="str">
        <f>IF(E234="","",IF(OR(E234="Project Management",E234="Project Support",E234="Sprint Management",E234="Sprint Support"),"NA",ROUND((((VLOOKUP(AD234,[2]Formula!V:X,3,0)))-SUMIF(AD:AD,AD234,H:H)),2)))</f>
        <v/>
      </c>
      <c r="H234" s="71"/>
      <c r="I234" s="72"/>
      <c r="J234" s="72"/>
      <c r="K234" s="38" t="str">
        <f>IF(E234="","",IF(OR(E234="Project Management",E234="Project Support",E234="Sprint Management",E234="Sprint Support"),"NA",(((SUMIF(AD:AD,AD234,H:H)/VLOOKUP(AD234,[2]Formula!V:X,3,0))*VLOOKUP(AD234,[2]Formula!V:X,2,0))*H234)/SUMIF(AD:AD,AD234,H:H)))</f>
        <v/>
      </c>
      <c r="L234" s="38" t="str">
        <f t="shared" si="18"/>
        <v/>
      </c>
      <c r="M234" s="38" t="str">
        <f t="shared" si="19"/>
        <v/>
      </c>
      <c r="N234" s="38" t="str">
        <f t="shared" si="21"/>
        <v/>
      </c>
      <c r="O234" s="38" t="str">
        <f t="shared" si="22"/>
        <v/>
      </c>
      <c r="P234" s="39" t="str">
        <f t="shared" si="23"/>
        <v/>
      </c>
      <c r="AC234" s="42" t="str">
        <f>IF(B234="","",VLOOKUP(B234,[2]Formula!B:C,2,0))</f>
        <v/>
      </c>
      <c r="AD234" s="43" t="str">
        <f t="shared" si="20"/>
        <v/>
      </c>
    </row>
    <row r="235" spans="1:30" x14ac:dyDescent="0.25">
      <c r="A235" s="64"/>
      <c r="B235" s="64"/>
      <c r="C235" s="66"/>
      <c r="D235" s="67"/>
      <c r="E235" s="64"/>
      <c r="F235" s="64"/>
      <c r="G235" s="37" t="str">
        <f>IF(E235="","",IF(OR(E235="Project Management",E235="Project Support",E235="Sprint Management",E235="Sprint Support"),"NA",ROUND((((VLOOKUP(AD235,[2]Formula!V:X,3,0)))-SUMIF(AD:AD,AD235,H:H)),2)))</f>
        <v/>
      </c>
      <c r="H235" s="71"/>
      <c r="I235" s="72"/>
      <c r="J235" s="72"/>
      <c r="K235" s="38" t="str">
        <f>IF(E235="","",IF(OR(E235="Project Management",E235="Project Support",E235="Sprint Management",E235="Sprint Support"),"NA",(((SUMIF(AD:AD,AD235,H:H)/VLOOKUP(AD235,[2]Formula!V:X,3,0))*VLOOKUP(AD235,[2]Formula!V:X,2,0))*H235)/SUMIF(AD:AD,AD235,H:H)))</f>
        <v/>
      </c>
      <c r="L235" s="38" t="str">
        <f t="shared" si="18"/>
        <v/>
      </c>
      <c r="M235" s="38" t="str">
        <f t="shared" si="19"/>
        <v/>
      </c>
      <c r="N235" s="38" t="str">
        <f t="shared" si="21"/>
        <v/>
      </c>
      <c r="O235" s="38" t="str">
        <f t="shared" si="22"/>
        <v/>
      </c>
      <c r="P235" s="39" t="str">
        <f t="shared" si="23"/>
        <v/>
      </c>
      <c r="AC235" s="42" t="str">
        <f>IF(B235="","",VLOOKUP(B235,[2]Formula!B:C,2,0))</f>
        <v/>
      </c>
      <c r="AD235" s="43" t="str">
        <f t="shared" si="20"/>
        <v/>
      </c>
    </row>
    <row r="236" spans="1:30" x14ac:dyDescent="0.25">
      <c r="A236" s="64"/>
      <c r="B236" s="64"/>
      <c r="C236" s="66"/>
      <c r="D236" s="67"/>
      <c r="E236" s="64"/>
      <c r="F236" s="64"/>
      <c r="G236" s="37" t="str">
        <f>IF(E236="","",IF(OR(E236="Project Management",E236="Project Support",E236="Sprint Management",E236="Sprint Support"),"NA",ROUND((((VLOOKUP(AD236,[2]Formula!V:X,3,0)))-SUMIF(AD:AD,AD236,H:H)),2)))</f>
        <v/>
      </c>
      <c r="H236" s="71"/>
      <c r="I236" s="72"/>
      <c r="J236" s="72"/>
      <c r="K236" s="38" t="str">
        <f>IF(E236="","",IF(OR(E236="Project Management",E236="Project Support",E236="Sprint Management",E236="Sprint Support"),"NA",(((SUMIF(AD:AD,AD236,H:H)/VLOOKUP(AD236,[2]Formula!V:X,3,0))*VLOOKUP(AD236,[2]Formula!V:X,2,0))*H236)/SUMIF(AD:AD,AD236,H:H)))</f>
        <v/>
      </c>
      <c r="L236" s="38" t="str">
        <f t="shared" si="18"/>
        <v/>
      </c>
      <c r="M236" s="38" t="str">
        <f t="shared" si="19"/>
        <v/>
      </c>
      <c r="N236" s="38" t="str">
        <f t="shared" si="21"/>
        <v/>
      </c>
      <c r="O236" s="38" t="str">
        <f t="shared" si="22"/>
        <v/>
      </c>
      <c r="P236" s="39" t="str">
        <f t="shared" si="23"/>
        <v/>
      </c>
      <c r="AC236" s="42" t="str">
        <f>IF(B236="","",VLOOKUP(B236,[2]Formula!B:C,2,0))</f>
        <v/>
      </c>
      <c r="AD236" s="43" t="str">
        <f t="shared" si="20"/>
        <v/>
      </c>
    </row>
    <row r="237" spans="1:30" x14ac:dyDescent="0.25">
      <c r="A237" s="64"/>
      <c r="B237" s="64"/>
      <c r="C237" s="66"/>
      <c r="D237" s="67"/>
      <c r="E237" s="64"/>
      <c r="F237" s="64"/>
      <c r="G237" s="37" t="str">
        <f>IF(E237="","",IF(OR(E237="Project Management",E237="Project Support",E237="Sprint Management",E237="Sprint Support"),"NA",ROUND((((VLOOKUP(AD237,[2]Formula!V:X,3,0)))-SUMIF(AD:AD,AD237,H:H)),2)))</f>
        <v/>
      </c>
      <c r="H237" s="71"/>
      <c r="I237" s="72"/>
      <c r="J237" s="72"/>
      <c r="K237" s="38" t="str">
        <f>IF(E237="","",IF(OR(E237="Project Management",E237="Project Support",E237="Sprint Management",E237="Sprint Support"),"NA",(((SUMIF(AD:AD,AD237,H:H)/VLOOKUP(AD237,[2]Formula!V:X,3,0))*VLOOKUP(AD237,[2]Formula!V:X,2,0))*H237)/SUMIF(AD:AD,AD237,H:H)))</f>
        <v/>
      </c>
      <c r="L237" s="38" t="str">
        <f t="shared" si="18"/>
        <v/>
      </c>
      <c r="M237" s="38" t="str">
        <f t="shared" si="19"/>
        <v/>
      </c>
      <c r="N237" s="38" t="str">
        <f t="shared" si="21"/>
        <v/>
      </c>
      <c r="O237" s="38" t="str">
        <f t="shared" si="22"/>
        <v/>
      </c>
      <c r="P237" s="39" t="str">
        <f t="shared" si="23"/>
        <v/>
      </c>
      <c r="AC237" s="42" t="str">
        <f>IF(B237="","",VLOOKUP(B237,[2]Formula!B:C,2,0))</f>
        <v/>
      </c>
      <c r="AD237" s="43" t="str">
        <f t="shared" si="20"/>
        <v/>
      </c>
    </row>
    <row r="238" spans="1:30" x14ac:dyDescent="0.25">
      <c r="A238" s="64"/>
      <c r="B238" s="64"/>
      <c r="C238" s="66"/>
      <c r="D238" s="67"/>
      <c r="E238" s="64"/>
      <c r="F238" s="64"/>
      <c r="G238" s="37" t="str">
        <f>IF(E238="","",IF(OR(E238="Project Management",E238="Project Support",E238="Sprint Management",E238="Sprint Support"),"NA",ROUND((((VLOOKUP(AD238,[2]Formula!V:X,3,0)))-SUMIF(AD:AD,AD238,H:H)),2)))</f>
        <v/>
      </c>
      <c r="H238" s="71"/>
      <c r="I238" s="72"/>
      <c r="J238" s="72"/>
      <c r="K238" s="38" t="str">
        <f>IF(E238="","",IF(OR(E238="Project Management",E238="Project Support",E238="Sprint Management",E238="Sprint Support"),"NA",(((SUMIF(AD:AD,AD238,H:H)/VLOOKUP(AD238,[2]Formula!V:X,3,0))*VLOOKUP(AD238,[2]Formula!V:X,2,0))*H238)/SUMIF(AD:AD,AD238,H:H)))</f>
        <v/>
      </c>
      <c r="L238" s="38" t="str">
        <f t="shared" si="18"/>
        <v/>
      </c>
      <c r="M238" s="38" t="str">
        <f t="shared" si="19"/>
        <v/>
      </c>
      <c r="N238" s="38" t="str">
        <f t="shared" si="21"/>
        <v/>
      </c>
      <c r="O238" s="38" t="str">
        <f t="shared" si="22"/>
        <v/>
      </c>
      <c r="P238" s="39" t="str">
        <f t="shared" si="23"/>
        <v/>
      </c>
      <c r="AC238" s="42" t="str">
        <f>IF(B238="","",VLOOKUP(B238,[2]Formula!B:C,2,0))</f>
        <v/>
      </c>
      <c r="AD238" s="43" t="str">
        <f t="shared" si="20"/>
        <v/>
      </c>
    </row>
    <row r="239" spans="1:30" x14ac:dyDescent="0.25">
      <c r="A239" s="64"/>
      <c r="B239" s="64"/>
      <c r="C239" s="66"/>
      <c r="D239" s="67"/>
      <c r="E239" s="64"/>
      <c r="F239" s="64"/>
      <c r="G239" s="37" t="str">
        <f>IF(E239="","",IF(OR(E239="Project Management",E239="Project Support",E239="Sprint Management",E239="Sprint Support"),"NA",ROUND((((VLOOKUP(AD239,[2]Formula!V:X,3,0)))-SUMIF(AD:AD,AD239,H:H)),2)))</f>
        <v/>
      </c>
      <c r="H239" s="71"/>
      <c r="I239" s="72"/>
      <c r="J239" s="72"/>
      <c r="K239" s="38" t="str">
        <f>IF(E239="","",IF(OR(E239="Project Management",E239="Project Support",E239="Sprint Management",E239="Sprint Support"),"NA",(((SUMIF(AD:AD,AD239,H:H)/VLOOKUP(AD239,[2]Formula!V:X,3,0))*VLOOKUP(AD239,[2]Formula!V:X,2,0))*H239)/SUMIF(AD:AD,AD239,H:H)))</f>
        <v/>
      </c>
      <c r="L239" s="38" t="str">
        <f t="shared" si="18"/>
        <v/>
      </c>
      <c r="M239" s="38" t="str">
        <f t="shared" si="19"/>
        <v/>
      </c>
      <c r="N239" s="38" t="str">
        <f t="shared" si="21"/>
        <v/>
      </c>
      <c r="O239" s="38" t="str">
        <f t="shared" si="22"/>
        <v/>
      </c>
      <c r="P239" s="39" t="str">
        <f t="shared" si="23"/>
        <v/>
      </c>
      <c r="AC239" s="42" t="str">
        <f>IF(B239="","",VLOOKUP(B239,[2]Formula!B:C,2,0))</f>
        <v/>
      </c>
      <c r="AD239" s="43" t="str">
        <f t="shared" si="20"/>
        <v/>
      </c>
    </row>
    <row r="240" spans="1:30" x14ac:dyDescent="0.25">
      <c r="A240" s="64"/>
      <c r="B240" s="64"/>
      <c r="C240" s="66"/>
      <c r="D240" s="67"/>
      <c r="E240" s="64"/>
      <c r="F240" s="64"/>
      <c r="G240" s="37" t="str">
        <f>IF(E240="","",IF(OR(E240="Project Management",E240="Project Support",E240="Sprint Management",E240="Sprint Support"),"NA",ROUND((((VLOOKUP(AD240,[2]Formula!V:X,3,0)))-SUMIF(AD:AD,AD240,H:H)),2)))</f>
        <v/>
      </c>
      <c r="H240" s="71"/>
      <c r="I240" s="72"/>
      <c r="J240" s="72"/>
      <c r="K240" s="38" t="str">
        <f>IF(E240="","",IF(OR(E240="Project Management",E240="Project Support",E240="Sprint Management",E240="Sprint Support"),"NA",(((SUMIF(AD:AD,AD240,H:H)/VLOOKUP(AD240,[2]Formula!V:X,3,0))*VLOOKUP(AD240,[2]Formula!V:X,2,0))*H240)/SUMIF(AD:AD,AD240,H:H)))</f>
        <v/>
      </c>
      <c r="L240" s="38" t="str">
        <f t="shared" si="18"/>
        <v/>
      </c>
      <c r="M240" s="38" t="str">
        <f t="shared" si="19"/>
        <v/>
      </c>
      <c r="N240" s="38" t="str">
        <f t="shared" si="21"/>
        <v/>
      </c>
      <c r="O240" s="38" t="str">
        <f t="shared" si="22"/>
        <v/>
      </c>
      <c r="P240" s="39" t="str">
        <f t="shared" si="23"/>
        <v/>
      </c>
      <c r="AC240" s="42" t="str">
        <f>IF(B240="","",VLOOKUP(B240,[2]Formula!B:C,2,0))</f>
        <v/>
      </c>
      <c r="AD240" s="43" t="str">
        <f t="shared" si="20"/>
        <v/>
      </c>
    </row>
    <row r="241" spans="1:30" x14ac:dyDescent="0.25">
      <c r="A241" s="64"/>
      <c r="B241" s="64"/>
      <c r="C241" s="66"/>
      <c r="D241" s="67"/>
      <c r="E241" s="64"/>
      <c r="F241" s="64"/>
      <c r="G241" s="37" t="str">
        <f>IF(E241="","",IF(OR(E241="Project Management",E241="Project Support",E241="Sprint Management",E241="Sprint Support"),"NA",ROUND((((VLOOKUP(AD241,[2]Formula!V:X,3,0)))-SUMIF(AD:AD,AD241,H:H)),2)))</f>
        <v/>
      </c>
      <c r="H241" s="71"/>
      <c r="I241" s="72"/>
      <c r="J241" s="72"/>
      <c r="K241" s="38" t="str">
        <f>IF(E241="","",IF(OR(E241="Project Management",E241="Project Support",E241="Sprint Management",E241="Sprint Support"),"NA",(((SUMIF(AD:AD,AD241,H:H)/VLOOKUP(AD241,[2]Formula!V:X,3,0))*VLOOKUP(AD241,[2]Formula!V:X,2,0))*H241)/SUMIF(AD:AD,AD241,H:H)))</f>
        <v/>
      </c>
      <c r="L241" s="38" t="str">
        <f t="shared" si="18"/>
        <v/>
      </c>
      <c r="M241" s="38" t="str">
        <f t="shared" si="19"/>
        <v/>
      </c>
      <c r="N241" s="38" t="str">
        <f t="shared" si="21"/>
        <v/>
      </c>
      <c r="O241" s="38" t="str">
        <f t="shared" si="22"/>
        <v/>
      </c>
      <c r="P241" s="39" t="str">
        <f t="shared" si="23"/>
        <v/>
      </c>
      <c r="AC241" s="42" t="str">
        <f>IF(B241="","",VLOOKUP(B241,[2]Formula!B:C,2,0))</f>
        <v/>
      </c>
      <c r="AD241" s="43" t="str">
        <f t="shared" si="20"/>
        <v/>
      </c>
    </row>
    <row r="242" spans="1:30" x14ac:dyDescent="0.25">
      <c r="A242" s="64"/>
      <c r="B242" s="64"/>
      <c r="C242" s="66"/>
      <c r="D242" s="67"/>
      <c r="E242" s="64"/>
      <c r="F242" s="64"/>
      <c r="G242" s="37" t="str">
        <f>IF(E242="","",IF(OR(E242="Project Management",E242="Project Support",E242="Sprint Management",E242="Sprint Support"),"NA",ROUND((((VLOOKUP(AD242,[2]Formula!V:X,3,0)))-SUMIF(AD:AD,AD242,H:H)),2)))</f>
        <v/>
      </c>
      <c r="H242" s="71"/>
      <c r="I242" s="72"/>
      <c r="J242" s="72"/>
      <c r="K242" s="38" t="str">
        <f>IF(E242="","",IF(OR(E242="Project Management",E242="Project Support",E242="Sprint Management",E242="Sprint Support"),"NA",(((SUMIF(AD:AD,AD242,H:H)/VLOOKUP(AD242,[2]Formula!V:X,3,0))*VLOOKUP(AD242,[2]Formula!V:X,2,0))*H242)/SUMIF(AD:AD,AD242,H:H)))</f>
        <v/>
      </c>
      <c r="L242" s="38" t="str">
        <f t="shared" si="18"/>
        <v/>
      </c>
      <c r="M242" s="38" t="str">
        <f t="shared" si="19"/>
        <v/>
      </c>
      <c r="N242" s="38" t="str">
        <f t="shared" si="21"/>
        <v/>
      </c>
      <c r="O242" s="38" t="str">
        <f t="shared" si="22"/>
        <v/>
      </c>
      <c r="P242" s="39" t="str">
        <f t="shared" si="23"/>
        <v/>
      </c>
      <c r="AC242" s="42" t="str">
        <f>IF(B242="","",VLOOKUP(B242,[2]Formula!B:C,2,0))</f>
        <v/>
      </c>
      <c r="AD242" s="43" t="str">
        <f t="shared" si="20"/>
        <v/>
      </c>
    </row>
    <row r="243" spans="1:30" x14ac:dyDescent="0.25">
      <c r="A243" s="64"/>
      <c r="B243" s="64"/>
      <c r="C243" s="66"/>
      <c r="D243" s="67"/>
      <c r="E243" s="64"/>
      <c r="F243" s="64"/>
      <c r="G243" s="37" t="str">
        <f>IF(E243="","",IF(OR(E243="Project Management",E243="Project Support",E243="Sprint Management",E243="Sprint Support"),"NA",ROUND((((VLOOKUP(AD243,[2]Formula!V:X,3,0)))-SUMIF(AD:AD,AD243,H:H)),2)))</f>
        <v/>
      </c>
      <c r="H243" s="71"/>
      <c r="I243" s="72"/>
      <c r="J243" s="72"/>
      <c r="K243" s="38" t="str">
        <f>IF(E243="","",IF(OR(E243="Project Management",E243="Project Support",E243="Sprint Management",E243="Sprint Support"),"NA",(((SUMIF(AD:AD,AD243,H:H)/VLOOKUP(AD243,[2]Formula!V:X,3,0))*VLOOKUP(AD243,[2]Formula!V:X,2,0))*H243)/SUMIF(AD:AD,AD243,H:H)))</f>
        <v/>
      </c>
      <c r="L243" s="38" t="str">
        <f t="shared" si="18"/>
        <v/>
      </c>
      <c r="M243" s="38" t="str">
        <f t="shared" si="19"/>
        <v/>
      </c>
      <c r="N243" s="38" t="str">
        <f t="shared" si="21"/>
        <v/>
      </c>
      <c r="O243" s="38" t="str">
        <f t="shared" si="22"/>
        <v/>
      </c>
      <c r="P243" s="39" t="str">
        <f t="shared" si="23"/>
        <v/>
      </c>
      <c r="AC243" s="42" t="str">
        <f>IF(B243="","",VLOOKUP(B243,[2]Formula!B:C,2,0))</f>
        <v/>
      </c>
      <c r="AD243" s="43" t="str">
        <f t="shared" si="20"/>
        <v/>
      </c>
    </row>
    <row r="244" spans="1:30" x14ac:dyDescent="0.25">
      <c r="A244" s="64"/>
      <c r="B244" s="64"/>
      <c r="C244" s="66"/>
      <c r="D244" s="67"/>
      <c r="E244" s="64"/>
      <c r="F244" s="64"/>
      <c r="G244" s="37" t="str">
        <f>IF(E244="","",IF(OR(E244="Project Management",E244="Project Support",E244="Sprint Management",E244="Sprint Support"),"NA",ROUND((((VLOOKUP(AD244,[2]Formula!V:X,3,0)))-SUMIF(AD:AD,AD244,H:H)),2)))</f>
        <v/>
      </c>
      <c r="H244" s="71"/>
      <c r="I244" s="72"/>
      <c r="J244" s="72"/>
      <c r="K244" s="38" t="str">
        <f>IF(E244="","",IF(OR(E244="Project Management",E244="Project Support",E244="Sprint Management",E244="Sprint Support"),"NA",(((SUMIF(AD:AD,AD244,H:H)/VLOOKUP(AD244,[2]Formula!V:X,3,0))*VLOOKUP(AD244,[2]Formula!V:X,2,0))*H244)/SUMIF(AD:AD,AD244,H:H)))</f>
        <v/>
      </c>
      <c r="L244" s="38" t="str">
        <f t="shared" si="18"/>
        <v/>
      </c>
      <c r="M244" s="38" t="str">
        <f t="shared" si="19"/>
        <v/>
      </c>
      <c r="N244" s="38" t="str">
        <f t="shared" si="21"/>
        <v/>
      </c>
      <c r="O244" s="38" t="str">
        <f t="shared" si="22"/>
        <v/>
      </c>
      <c r="P244" s="39" t="str">
        <f t="shared" si="23"/>
        <v/>
      </c>
      <c r="AC244" s="42" t="str">
        <f>IF(B244="","",VLOOKUP(B244,[2]Formula!B:C,2,0))</f>
        <v/>
      </c>
      <c r="AD244" s="43" t="str">
        <f t="shared" si="20"/>
        <v/>
      </c>
    </row>
    <row r="245" spans="1:30" x14ac:dyDescent="0.25">
      <c r="A245" s="64"/>
      <c r="B245" s="64"/>
      <c r="C245" s="66"/>
      <c r="D245" s="67"/>
      <c r="E245" s="64"/>
      <c r="F245" s="64"/>
      <c r="G245" s="37" t="str">
        <f>IF(E245="","",IF(OR(E245="Project Management",E245="Project Support",E245="Sprint Management",E245="Sprint Support"),"NA",ROUND((((VLOOKUP(AD245,[2]Formula!V:X,3,0)))-SUMIF(AD:AD,AD245,H:H)),2)))</f>
        <v/>
      </c>
      <c r="H245" s="71"/>
      <c r="I245" s="72"/>
      <c r="J245" s="72"/>
      <c r="K245" s="38" t="str">
        <f>IF(E245="","",IF(OR(E245="Project Management",E245="Project Support",E245="Sprint Management",E245="Sprint Support"),"NA",(((SUMIF(AD:AD,AD245,H:H)/VLOOKUP(AD245,[2]Formula!V:X,3,0))*VLOOKUP(AD245,[2]Formula!V:X,2,0))*H245)/SUMIF(AD:AD,AD245,H:H)))</f>
        <v/>
      </c>
      <c r="L245" s="38" t="str">
        <f t="shared" si="18"/>
        <v/>
      </c>
      <c r="M245" s="38" t="str">
        <f t="shared" si="19"/>
        <v/>
      </c>
      <c r="N245" s="38" t="str">
        <f t="shared" si="21"/>
        <v/>
      </c>
      <c r="O245" s="38" t="str">
        <f t="shared" si="22"/>
        <v/>
      </c>
      <c r="P245" s="39" t="str">
        <f t="shared" si="23"/>
        <v/>
      </c>
      <c r="AC245" s="42" t="str">
        <f>IF(B245="","",VLOOKUP(B245,[2]Formula!B:C,2,0))</f>
        <v/>
      </c>
      <c r="AD245" s="43" t="str">
        <f t="shared" si="20"/>
        <v/>
      </c>
    </row>
    <row r="246" spans="1:30" x14ac:dyDescent="0.25">
      <c r="A246" s="64"/>
      <c r="B246" s="64"/>
      <c r="C246" s="66"/>
      <c r="D246" s="67"/>
      <c r="E246" s="64"/>
      <c r="F246" s="64"/>
      <c r="G246" s="37" t="str">
        <f>IF(E246="","",IF(OR(E246="Project Management",E246="Project Support",E246="Sprint Management",E246="Sprint Support"),"NA",ROUND((((VLOOKUP(AD246,[2]Formula!V:X,3,0)))-SUMIF(AD:AD,AD246,H:H)),2)))</f>
        <v/>
      </c>
      <c r="H246" s="71"/>
      <c r="I246" s="72"/>
      <c r="J246" s="72"/>
      <c r="K246" s="38" t="str">
        <f>IF(E246="","",IF(OR(E246="Project Management",E246="Project Support",E246="Sprint Management",E246="Sprint Support"),"NA",(((SUMIF(AD:AD,AD246,H:H)/VLOOKUP(AD246,[2]Formula!V:X,3,0))*VLOOKUP(AD246,[2]Formula!V:X,2,0))*H246)/SUMIF(AD:AD,AD246,H:H)))</f>
        <v/>
      </c>
      <c r="L246" s="38" t="str">
        <f t="shared" si="18"/>
        <v/>
      </c>
      <c r="M246" s="38" t="str">
        <f t="shared" si="19"/>
        <v/>
      </c>
      <c r="N246" s="38" t="str">
        <f t="shared" si="21"/>
        <v/>
      </c>
      <c r="O246" s="38" t="str">
        <f t="shared" si="22"/>
        <v/>
      </c>
      <c r="P246" s="39" t="str">
        <f t="shared" si="23"/>
        <v/>
      </c>
      <c r="AC246" s="42" t="str">
        <f>IF(B246="","",VLOOKUP(B246,[2]Formula!B:C,2,0))</f>
        <v/>
      </c>
      <c r="AD246" s="43" t="str">
        <f t="shared" si="20"/>
        <v/>
      </c>
    </row>
    <row r="247" spans="1:30" x14ac:dyDescent="0.25">
      <c r="A247" s="64"/>
      <c r="B247" s="64"/>
      <c r="C247" s="66"/>
      <c r="D247" s="67"/>
      <c r="E247" s="64"/>
      <c r="F247" s="64"/>
      <c r="G247" s="37" t="str">
        <f>IF(E247="","",IF(OR(E247="Project Management",E247="Project Support",E247="Sprint Management",E247="Sprint Support"),"NA",ROUND((((VLOOKUP(AD247,[2]Formula!V:X,3,0)))-SUMIF(AD:AD,AD247,H:H)),2)))</f>
        <v/>
      </c>
      <c r="H247" s="71"/>
      <c r="I247" s="72"/>
      <c r="J247" s="72"/>
      <c r="K247" s="38" t="str">
        <f>IF(E247="","",IF(OR(E247="Project Management",E247="Project Support",E247="Sprint Management",E247="Sprint Support"),"NA",(((SUMIF(AD:AD,AD247,H:H)/VLOOKUP(AD247,[2]Formula!V:X,3,0))*VLOOKUP(AD247,[2]Formula!V:X,2,0))*H247)/SUMIF(AD:AD,AD247,H:H)))</f>
        <v/>
      </c>
      <c r="L247" s="38" t="str">
        <f t="shared" si="18"/>
        <v/>
      </c>
      <c r="M247" s="38" t="str">
        <f t="shared" si="19"/>
        <v/>
      </c>
      <c r="N247" s="38" t="str">
        <f t="shared" si="21"/>
        <v/>
      </c>
      <c r="O247" s="38" t="str">
        <f t="shared" si="22"/>
        <v/>
      </c>
      <c r="P247" s="39" t="str">
        <f t="shared" si="23"/>
        <v/>
      </c>
      <c r="AC247" s="42" t="str">
        <f>IF(B247="","",VLOOKUP(B247,[2]Formula!B:C,2,0))</f>
        <v/>
      </c>
      <c r="AD247" s="43" t="str">
        <f t="shared" si="20"/>
        <v/>
      </c>
    </row>
    <row r="248" spans="1:30" x14ac:dyDescent="0.25">
      <c r="A248" s="64"/>
      <c r="B248" s="64"/>
      <c r="C248" s="66"/>
      <c r="D248" s="67"/>
      <c r="E248" s="64"/>
      <c r="F248" s="64"/>
      <c r="G248" s="37" t="str">
        <f>IF(E248="","",IF(OR(E248="Project Management",E248="Project Support",E248="Sprint Management",E248="Sprint Support"),"NA",ROUND((((VLOOKUP(AD248,[2]Formula!V:X,3,0)))-SUMIF(AD:AD,AD248,H:H)),2)))</f>
        <v/>
      </c>
      <c r="H248" s="71"/>
      <c r="I248" s="72"/>
      <c r="J248" s="72"/>
      <c r="K248" s="38" t="str">
        <f>IF(E248="","",IF(OR(E248="Project Management",E248="Project Support",E248="Sprint Management",E248="Sprint Support"),"NA",(((SUMIF(AD:AD,AD248,H:H)/VLOOKUP(AD248,[2]Formula!V:X,3,0))*VLOOKUP(AD248,[2]Formula!V:X,2,0))*H248)/SUMIF(AD:AD,AD248,H:H)))</f>
        <v/>
      </c>
      <c r="L248" s="38" t="str">
        <f t="shared" si="18"/>
        <v/>
      </c>
      <c r="M248" s="38" t="str">
        <f t="shared" si="19"/>
        <v/>
      </c>
      <c r="N248" s="38" t="str">
        <f t="shared" si="21"/>
        <v/>
      </c>
      <c r="O248" s="38" t="str">
        <f t="shared" si="22"/>
        <v/>
      </c>
      <c r="P248" s="39" t="str">
        <f t="shared" si="23"/>
        <v/>
      </c>
      <c r="AC248" s="42" t="str">
        <f>IF(B248="","",VLOOKUP(B248,[2]Formula!B:C,2,0))</f>
        <v/>
      </c>
      <c r="AD248" s="43" t="str">
        <f t="shared" si="20"/>
        <v/>
      </c>
    </row>
    <row r="249" spans="1:30" x14ac:dyDescent="0.25">
      <c r="A249" s="64"/>
      <c r="B249" s="64"/>
      <c r="C249" s="66"/>
      <c r="D249" s="67"/>
      <c r="E249" s="64"/>
      <c r="F249" s="64"/>
      <c r="G249" s="37" t="str">
        <f>IF(E249="","",IF(OR(E249="Project Management",E249="Project Support",E249="Sprint Management",E249="Sprint Support"),"NA",ROUND((((VLOOKUP(AD249,[2]Formula!V:X,3,0)))-SUMIF(AD:AD,AD249,H:H)),2)))</f>
        <v/>
      </c>
      <c r="H249" s="71"/>
      <c r="I249" s="72"/>
      <c r="J249" s="72"/>
      <c r="K249" s="38" t="str">
        <f>IF(E249="","",IF(OR(E249="Project Management",E249="Project Support",E249="Sprint Management",E249="Sprint Support"),"NA",(((SUMIF(AD:AD,AD249,H:H)/VLOOKUP(AD249,[2]Formula!V:X,3,0))*VLOOKUP(AD249,[2]Formula!V:X,2,0))*H249)/SUMIF(AD:AD,AD249,H:H)))</f>
        <v/>
      </c>
      <c r="L249" s="38" t="str">
        <f t="shared" si="18"/>
        <v/>
      </c>
      <c r="M249" s="38" t="str">
        <f t="shared" si="19"/>
        <v/>
      </c>
      <c r="N249" s="38" t="str">
        <f t="shared" si="21"/>
        <v/>
      </c>
      <c r="O249" s="38" t="str">
        <f t="shared" si="22"/>
        <v/>
      </c>
      <c r="P249" s="39" t="str">
        <f t="shared" si="23"/>
        <v/>
      </c>
      <c r="AC249" s="42" t="str">
        <f>IF(B249="","",VLOOKUP(B249,[2]Formula!B:C,2,0))</f>
        <v/>
      </c>
      <c r="AD249" s="43" t="str">
        <f t="shared" si="20"/>
        <v/>
      </c>
    </row>
    <row r="250" spans="1:30" x14ac:dyDescent="0.25">
      <c r="A250" s="64"/>
      <c r="B250" s="64"/>
      <c r="C250" s="66"/>
      <c r="D250" s="67"/>
      <c r="E250" s="64"/>
      <c r="F250" s="64"/>
      <c r="G250" s="37" t="str">
        <f>IF(E250="","",IF(OR(E250="Project Management",E250="Project Support",E250="Sprint Management",E250="Sprint Support"),"NA",ROUND((((VLOOKUP(AD250,[2]Formula!V:X,3,0)))-SUMIF(AD:AD,AD250,H:H)),2)))</f>
        <v/>
      </c>
      <c r="H250" s="71"/>
      <c r="I250" s="72"/>
      <c r="J250" s="72"/>
      <c r="K250" s="38" t="str">
        <f>IF(E250="","",IF(OR(E250="Project Management",E250="Project Support",E250="Sprint Management",E250="Sprint Support"),"NA",(((SUMIF(AD:AD,AD250,H:H)/VLOOKUP(AD250,[2]Formula!V:X,3,0))*VLOOKUP(AD250,[2]Formula!V:X,2,0))*H250)/SUMIF(AD:AD,AD250,H:H)))</f>
        <v/>
      </c>
      <c r="L250" s="38" t="str">
        <f t="shared" si="18"/>
        <v/>
      </c>
      <c r="M250" s="38" t="str">
        <f t="shared" si="19"/>
        <v/>
      </c>
      <c r="N250" s="38" t="str">
        <f t="shared" si="21"/>
        <v/>
      </c>
      <c r="O250" s="38" t="str">
        <f t="shared" si="22"/>
        <v/>
      </c>
      <c r="P250" s="39" t="str">
        <f t="shared" si="23"/>
        <v/>
      </c>
      <c r="AC250" s="42" t="str">
        <f>IF(B250="","",VLOOKUP(B250,[2]Formula!B:C,2,0))</f>
        <v/>
      </c>
      <c r="AD250" s="43" t="str">
        <f t="shared" si="20"/>
        <v/>
      </c>
    </row>
    <row r="251" spans="1:30" x14ac:dyDescent="0.25">
      <c r="A251" s="64"/>
      <c r="B251" s="64"/>
      <c r="C251" s="66"/>
      <c r="D251" s="67"/>
      <c r="E251" s="64"/>
      <c r="F251" s="64"/>
      <c r="G251" s="37" t="str">
        <f>IF(E251="","",IF(OR(E251="Project Management",E251="Project Support",E251="Sprint Management",E251="Sprint Support"),"NA",ROUND((((VLOOKUP(AD251,[2]Formula!V:X,3,0)))-SUMIF(AD:AD,AD251,H:H)),2)))</f>
        <v/>
      </c>
      <c r="H251" s="71"/>
      <c r="I251" s="72"/>
      <c r="J251" s="72"/>
      <c r="K251" s="38" t="str">
        <f>IF(E251="","",IF(OR(E251="Project Management",E251="Project Support",E251="Sprint Management",E251="Sprint Support"),"NA",(((SUMIF(AD:AD,AD251,H:H)/VLOOKUP(AD251,[2]Formula!V:X,3,0))*VLOOKUP(AD251,[2]Formula!V:X,2,0))*H251)/SUMIF(AD:AD,AD251,H:H)))</f>
        <v/>
      </c>
      <c r="L251" s="38" t="str">
        <f t="shared" si="18"/>
        <v/>
      </c>
      <c r="M251" s="38" t="str">
        <f t="shared" si="19"/>
        <v/>
      </c>
      <c r="N251" s="38" t="str">
        <f t="shared" si="21"/>
        <v/>
      </c>
      <c r="O251" s="38" t="str">
        <f t="shared" si="22"/>
        <v/>
      </c>
      <c r="P251" s="39" t="str">
        <f t="shared" si="23"/>
        <v/>
      </c>
      <c r="AC251" s="42" t="str">
        <f>IF(B251="","",VLOOKUP(B251,[2]Formula!B:C,2,0))</f>
        <v/>
      </c>
      <c r="AD251" s="43" t="str">
        <f t="shared" si="20"/>
        <v/>
      </c>
    </row>
    <row r="252" spans="1:30" x14ac:dyDescent="0.25">
      <c r="A252" s="64"/>
      <c r="B252" s="64"/>
      <c r="C252" s="66"/>
      <c r="D252" s="67"/>
      <c r="E252" s="64"/>
      <c r="F252" s="64"/>
      <c r="G252" s="37" t="str">
        <f>IF(E252="","",IF(OR(E252="Project Management",E252="Project Support",E252="Sprint Management",E252="Sprint Support"),"NA",ROUND((((VLOOKUP(AD252,[2]Formula!V:X,3,0)))-SUMIF(AD:AD,AD252,H:H)),2)))</f>
        <v/>
      </c>
      <c r="H252" s="71"/>
      <c r="I252" s="72"/>
      <c r="J252" s="72"/>
      <c r="K252" s="38" t="str">
        <f>IF(E252="","",IF(OR(E252="Project Management",E252="Project Support",E252="Sprint Management",E252="Sprint Support"),"NA",(((SUMIF(AD:AD,AD252,H:H)/VLOOKUP(AD252,[2]Formula!V:X,3,0))*VLOOKUP(AD252,[2]Formula!V:X,2,0))*H252)/SUMIF(AD:AD,AD252,H:H)))</f>
        <v/>
      </c>
      <c r="L252" s="38" t="str">
        <f t="shared" si="18"/>
        <v/>
      </c>
      <c r="M252" s="38" t="str">
        <f t="shared" si="19"/>
        <v/>
      </c>
      <c r="N252" s="38" t="str">
        <f t="shared" si="21"/>
        <v/>
      </c>
      <c r="O252" s="38" t="str">
        <f t="shared" si="22"/>
        <v/>
      </c>
      <c r="P252" s="39" t="str">
        <f t="shared" si="23"/>
        <v/>
      </c>
      <c r="AC252" s="42" t="str">
        <f>IF(B252="","",VLOOKUP(B252,[2]Formula!B:C,2,0))</f>
        <v/>
      </c>
      <c r="AD252" s="43" t="str">
        <f t="shared" si="20"/>
        <v/>
      </c>
    </row>
    <row r="253" spans="1:30" x14ac:dyDescent="0.25">
      <c r="A253" s="64"/>
      <c r="B253" s="64"/>
      <c r="C253" s="66"/>
      <c r="D253" s="67"/>
      <c r="E253" s="64"/>
      <c r="F253" s="64"/>
      <c r="G253" s="37" t="str">
        <f>IF(E253="","",IF(OR(E253="Project Management",E253="Project Support",E253="Sprint Management",E253="Sprint Support"),"NA",ROUND((((VLOOKUP(AD253,[2]Formula!V:X,3,0)))-SUMIF(AD:AD,AD253,H:H)),2)))</f>
        <v/>
      </c>
      <c r="H253" s="71"/>
      <c r="I253" s="72"/>
      <c r="J253" s="72"/>
      <c r="K253" s="38" t="str">
        <f>IF(E253="","",IF(OR(E253="Project Management",E253="Project Support",E253="Sprint Management",E253="Sprint Support"),"NA",(((SUMIF(AD:AD,AD253,H:H)/VLOOKUP(AD253,[2]Formula!V:X,3,0))*VLOOKUP(AD253,[2]Formula!V:X,2,0))*H253)/SUMIF(AD:AD,AD253,H:H)))</f>
        <v/>
      </c>
      <c r="L253" s="38" t="str">
        <f t="shared" si="18"/>
        <v/>
      </c>
      <c r="M253" s="38" t="str">
        <f t="shared" si="19"/>
        <v/>
      </c>
      <c r="N253" s="38" t="str">
        <f t="shared" si="21"/>
        <v/>
      </c>
      <c r="O253" s="38" t="str">
        <f t="shared" si="22"/>
        <v/>
      </c>
      <c r="P253" s="39" t="str">
        <f t="shared" si="23"/>
        <v/>
      </c>
      <c r="AC253" s="42" t="str">
        <f>IF(B253="","",VLOOKUP(B253,[2]Formula!B:C,2,0))</f>
        <v/>
      </c>
      <c r="AD253" s="43" t="str">
        <f t="shared" si="20"/>
        <v/>
      </c>
    </row>
    <row r="254" spans="1:30" x14ac:dyDescent="0.25">
      <c r="A254" s="64"/>
      <c r="B254" s="64"/>
      <c r="C254" s="66"/>
      <c r="D254" s="67"/>
      <c r="E254" s="64"/>
      <c r="F254" s="64"/>
      <c r="G254" s="37" t="str">
        <f>IF(E254="","",IF(OR(E254="Project Management",E254="Project Support",E254="Sprint Management",E254="Sprint Support"),"NA",ROUND((((VLOOKUP(AD254,[2]Formula!V:X,3,0)))-SUMIF(AD:AD,AD254,H:H)),2)))</f>
        <v/>
      </c>
      <c r="H254" s="71"/>
      <c r="I254" s="72"/>
      <c r="J254" s="72"/>
      <c r="K254" s="38" t="str">
        <f>IF(E254="","",IF(OR(E254="Project Management",E254="Project Support",E254="Sprint Management",E254="Sprint Support"),"NA",(((SUMIF(AD:AD,AD254,H:H)/VLOOKUP(AD254,[2]Formula!V:X,3,0))*VLOOKUP(AD254,[2]Formula!V:X,2,0))*H254)/SUMIF(AD:AD,AD254,H:H)))</f>
        <v/>
      </c>
      <c r="L254" s="38" t="str">
        <f t="shared" si="18"/>
        <v/>
      </c>
      <c r="M254" s="38" t="str">
        <f t="shared" si="19"/>
        <v/>
      </c>
      <c r="N254" s="38" t="str">
        <f t="shared" si="21"/>
        <v/>
      </c>
      <c r="O254" s="38" t="str">
        <f t="shared" si="22"/>
        <v/>
      </c>
      <c r="P254" s="39" t="str">
        <f t="shared" si="23"/>
        <v/>
      </c>
      <c r="AC254" s="42" t="str">
        <f>IF(B254="","",VLOOKUP(B254,[2]Formula!B:C,2,0))</f>
        <v/>
      </c>
      <c r="AD254" s="43" t="str">
        <f t="shared" si="20"/>
        <v/>
      </c>
    </row>
    <row r="255" spans="1:30" x14ac:dyDescent="0.25">
      <c r="A255" s="64"/>
      <c r="B255" s="64"/>
      <c r="C255" s="66"/>
      <c r="D255" s="67"/>
      <c r="E255" s="64"/>
      <c r="F255" s="64"/>
      <c r="G255" s="37" t="str">
        <f>IF(E255="","",IF(OR(E255="Project Management",E255="Project Support",E255="Sprint Management",E255="Sprint Support"),"NA",ROUND((((VLOOKUP(AD255,[2]Formula!V:X,3,0)))-SUMIF(AD:AD,AD255,H:H)),2)))</f>
        <v/>
      </c>
      <c r="H255" s="71"/>
      <c r="I255" s="72"/>
      <c r="J255" s="72"/>
      <c r="K255" s="38" t="str">
        <f>IF(E255="","",IF(OR(E255="Project Management",E255="Project Support",E255="Sprint Management",E255="Sprint Support"),"NA",(((SUMIF(AD:AD,AD255,H:H)/VLOOKUP(AD255,[2]Formula!V:X,3,0))*VLOOKUP(AD255,[2]Formula!V:X,2,0))*H255)/SUMIF(AD:AD,AD255,H:H)))</f>
        <v/>
      </c>
      <c r="L255" s="38" t="str">
        <f t="shared" si="18"/>
        <v/>
      </c>
      <c r="M255" s="38" t="str">
        <f t="shared" si="19"/>
        <v/>
      </c>
      <c r="N255" s="38" t="str">
        <f t="shared" si="21"/>
        <v/>
      </c>
      <c r="O255" s="38" t="str">
        <f t="shared" si="22"/>
        <v/>
      </c>
      <c r="P255" s="39" t="str">
        <f t="shared" si="23"/>
        <v/>
      </c>
      <c r="AC255" s="42" t="str">
        <f>IF(B255="","",VLOOKUP(B255,[2]Formula!B:C,2,0))</f>
        <v/>
      </c>
      <c r="AD255" s="43" t="str">
        <f t="shared" si="20"/>
        <v/>
      </c>
    </row>
    <row r="256" spans="1:30" x14ac:dyDescent="0.25">
      <c r="A256" s="64"/>
      <c r="B256" s="64"/>
      <c r="C256" s="66"/>
      <c r="D256" s="67"/>
      <c r="E256" s="64"/>
      <c r="F256" s="64"/>
      <c r="G256" s="37" t="str">
        <f>IF(E256="","",IF(OR(E256="Project Management",E256="Project Support",E256="Sprint Management",E256="Sprint Support"),"NA",ROUND((((VLOOKUP(AD256,[2]Formula!V:X,3,0)))-SUMIF(AD:AD,AD256,H:H)),2)))</f>
        <v/>
      </c>
      <c r="H256" s="71"/>
      <c r="I256" s="72"/>
      <c r="J256" s="72"/>
      <c r="K256" s="38" t="str">
        <f>IF(E256="","",IF(OR(E256="Project Management",E256="Project Support",E256="Sprint Management",E256="Sprint Support"),"NA",(((SUMIF(AD:AD,AD256,H:H)/VLOOKUP(AD256,[2]Formula!V:X,3,0))*VLOOKUP(AD256,[2]Formula!V:X,2,0))*H256)/SUMIF(AD:AD,AD256,H:H)))</f>
        <v/>
      </c>
      <c r="L256" s="38" t="str">
        <f t="shared" si="18"/>
        <v/>
      </c>
      <c r="M256" s="38" t="str">
        <f t="shared" si="19"/>
        <v/>
      </c>
      <c r="N256" s="38" t="str">
        <f t="shared" si="21"/>
        <v/>
      </c>
      <c r="O256" s="38" t="str">
        <f t="shared" si="22"/>
        <v/>
      </c>
      <c r="P256" s="39" t="str">
        <f t="shared" si="23"/>
        <v/>
      </c>
      <c r="AC256" s="42" t="str">
        <f>IF(B256="","",VLOOKUP(B256,[2]Formula!B:C,2,0))</f>
        <v/>
      </c>
      <c r="AD256" s="43" t="str">
        <f t="shared" si="20"/>
        <v/>
      </c>
    </row>
    <row r="257" spans="1:30" x14ac:dyDescent="0.25">
      <c r="A257" s="64"/>
      <c r="B257" s="64"/>
      <c r="C257" s="66"/>
      <c r="D257" s="67"/>
      <c r="E257" s="64"/>
      <c r="F257" s="64"/>
      <c r="G257" s="37" t="str">
        <f>IF(E257="","",IF(OR(E257="Project Management",E257="Project Support",E257="Sprint Management",E257="Sprint Support"),"NA",ROUND((((VLOOKUP(AD257,[2]Formula!V:X,3,0)))-SUMIF(AD:AD,AD257,H:H)),2)))</f>
        <v/>
      </c>
      <c r="H257" s="71"/>
      <c r="I257" s="72"/>
      <c r="J257" s="72"/>
      <c r="K257" s="38" t="str">
        <f>IF(E257="","",IF(OR(E257="Project Management",E257="Project Support",E257="Sprint Management",E257="Sprint Support"),"NA",(((SUMIF(AD:AD,AD257,H:H)/VLOOKUP(AD257,[2]Formula!V:X,3,0))*VLOOKUP(AD257,[2]Formula!V:X,2,0))*H257)/SUMIF(AD:AD,AD257,H:H)))</f>
        <v/>
      </c>
      <c r="L257" s="38" t="str">
        <f t="shared" si="18"/>
        <v/>
      </c>
      <c r="M257" s="38" t="str">
        <f t="shared" si="19"/>
        <v/>
      </c>
      <c r="N257" s="38" t="str">
        <f t="shared" si="21"/>
        <v/>
      </c>
      <c r="O257" s="38" t="str">
        <f t="shared" si="22"/>
        <v/>
      </c>
      <c r="P257" s="39" t="str">
        <f t="shared" si="23"/>
        <v/>
      </c>
      <c r="AC257" s="42" t="str">
        <f>IF(B257="","",VLOOKUP(B257,[2]Formula!B:C,2,0))</f>
        <v/>
      </c>
      <c r="AD257" s="43" t="str">
        <f t="shared" si="20"/>
        <v/>
      </c>
    </row>
    <row r="258" spans="1:30" x14ac:dyDescent="0.25">
      <c r="A258" s="64"/>
      <c r="B258" s="64"/>
      <c r="C258" s="66"/>
      <c r="D258" s="67"/>
      <c r="E258" s="64"/>
      <c r="F258" s="64"/>
      <c r="G258" s="37" t="str">
        <f>IF(E258="","",IF(OR(E258="Project Management",E258="Project Support",E258="Sprint Management",E258="Sprint Support"),"NA",ROUND((((VLOOKUP(AD258,[2]Formula!V:X,3,0)))-SUMIF(AD:AD,AD258,H:H)),2)))</f>
        <v/>
      </c>
      <c r="H258" s="71"/>
      <c r="I258" s="72"/>
      <c r="J258" s="72"/>
      <c r="K258" s="38" t="str">
        <f>IF(E258="","",IF(OR(E258="Project Management",E258="Project Support",E258="Sprint Management",E258="Sprint Support"),"NA",(((SUMIF(AD:AD,AD258,H:H)/VLOOKUP(AD258,[2]Formula!V:X,3,0))*VLOOKUP(AD258,[2]Formula!V:X,2,0))*H258)/SUMIF(AD:AD,AD258,H:H)))</f>
        <v/>
      </c>
      <c r="L258" s="38" t="str">
        <f t="shared" ref="L258:L321" si="24">IFERROR(IF(K258="NA",(H258/I258),(K258/I258)),"")</f>
        <v/>
      </c>
      <c r="M258" s="38" t="str">
        <f t="shared" ref="M258:M321" si="25">IFERROR(IF(K258="NA",1,(K258/H258)),"")</f>
        <v/>
      </c>
      <c r="N258" s="38" t="str">
        <f t="shared" si="21"/>
        <v/>
      </c>
      <c r="O258" s="38" t="str">
        <f t="shared" si="22"/>
        <v/>
      </c>
      <c r="P258" s="39" t="str">
        <f t="shared" si="23"/>
        <v/>
      </c>
      <c r="AC258" s="42" t="str">
        <f>IF(B258="","",VLOOKUP(B258,[2]Formula!B:C,2,0))</f>
        <v/>
      </c>
      <c r="AD258" s="43" t="str">
        <f t="shared" ref="AD258:AD321" si="26">IF(B258="","",CONCATENATE(B258,"_",E258))</f>
        <v/>
      </c>
    </row>
    <row r="259" spans="1:30" x14ac:dyDescent="0.25">
      <c r="A259" s="64"/>
      <c r="B259" s="64"/>
      <c r="C259" s="66"/>
      <c r="D259" s="67"/>
      <c r="E259" s="64"/>
      <c r="F259" s="64"/>
      <c r="G259" s="37" t="str">
        <f>IF(E259="","",IF(OR(E259="Project Management",E259="Project Support",E259="Sprint Management",E259="Sprint Support"),"NA",ROUND((((VLOOKUP(AD259,[2]Formula!V:X,3,0)))-SUMIF(AD:AD,AD259,H:H)),2)))</f>
        <v/>
      </c>
      <c r="H259" s="71"/>
      <c r="I259" s="72"/>
      <c r="J259" s="72"/>
      <c r="K259" s="38" t="str">
        <f>IF(E259="","",IF(OR(E259="Project Management",E259="Project Support",E259="Sprint Management",E259="Sprint Support"),"NA",(((SUMIF(AD:AD,AD259,H:H)/VLOOKUP(AD259,[2]Formula!V:X,3,0))*VLOOKUP(AD259,[2]Formula!V:X,2,0))*H259)/SUMIF(AD:AD,AD259,H:H)))</f>
        <v/>
      </c>
      <c r="L259" s="38" t="str">
        <f t="shared" si="24"/>
        <v/>
      </c>
      <c r="M259" s="38" t="str">
        <f t="shared" si="25"/>
        <v/>
      </c>
      <c r="N259" s="38" t="str">
        <f t="shared" ref="N259:N322" si="27">IFERROR(((L259-M259)/M259)*100,"")</f>
        <v/>
      </c>
      <c r="O259" s="38" t="str">
        <f t="shared" ref="O259:O322" si="28">IFERROR(L259/M259,"")</f>
        <v/>
      </c>
      <c r="P259" s="39" t="str">
        <f t="shared" ref="P259:P322" si="29">IF(O259="","",1)</f>
        <v/>
      </c>
      <c r="AC259" s="42" t="str">
        <f>IF(B259="","",VLOOKUP(B259,[2]Formula!B:C,2,0))</f>
        <v/>
      </c>
      <c r="AD259" s="43" t="str">
        <f t="shared" si="26"/>
        <v/>
      </c>
    </row>
    <row r="260" spans="1:30" x14ac:dyDescent="0.25">
      <c r="A260" s="64"/>
      <c r="B260" s="64"/>
      <c r="C260" s="66"/>
      <c r="D260" s="67"/>
      <c r="E260" s="64"/>
      <c r="F260" s="64"/>
      <c r="G260" s="37" t="str">
        <f>IF(E260="","",IF(OR(E260="Project Management",E260="Project Support",E260="Sprint Management",E260="Sprint Support"),"NA",ROUND((((VLOOKUP(AD260,[2]Formula!V:X,3,0)))-SUMIF(AD:AD,AD260,H:H)),2)))</f>
        <v/>
      </c>
      <c r="H260" s="71"/>
      <c r="I260" s="72"/>
      <c r="J260" s="72"/>
      <c r="K260" s="38" t="str">
        <f>IF(E260="","",IF(OR(E260="Project Management",E260="Project Support",E260="Sprint Management",E260="Sprint Support"),"NA",(((SUMIF(AD:AD,AD260,H:H)/VLOOKUP(AD260,[2]Formula!V:X,3,0))*VLOOKUP(AD260,[2]Formula!V:X,2,0))*H260)/SUMIF(AD:AD,AD260,H:H)))</f>
        <v/>
      </c>
      <c r="L260" s="38" t="str">
        <f t="shared" si="24"/>
        <v/>
      </c>
      <c r="M260" s="38" t="str">
        <f t="shared" si="25"/>
        <v/>
      </c>
      <c r="N260" s="38" t="str">
        <f t="shared" si="27"/>
        <v/>
      </c>
      <c r="O260" s="38" t="str">
        <f t="shared" si="28"/>
        <v/>
      </c>
      <c r="P260" s="39" t="str">
        <f t="shared" si="29"/>
        <v/>
      </c>
      <c r="AC260" s="42" t="str">
        <f>IF(B260="","",VLOOKUP(B260,[2]Formula!B:C,2,0))</f>
        <v/>
      </c>
      <c r="AD260" s="43" t="str">
        <f t="shared" si="26"/>
        <v/>
      </c>
    </row>
    <row r="261" spans="1:30" x14ac:dyDescent="0.25">
      <c r="A261" s="64"/>
      <c r="B261" s="64"/>
      <c r="C261" s="66"/>
      <c r="D261" s="67"/>
      <c r="E261" s="64"/>
      <c r="F261" s="64"/>
      <c r="G261" s="37" t="str">
        <f>IF(E261="","",IF(OR(E261="Project Management",E261="Project Support",E261="Sprint Management",E261="Sprint Support"),"NA",ROUND((((VLOOKUP(AD261,[2]Formula!V:X,3,0)))-SUMIF(AD:AD,AD261,H:H)),2)))</f>
        <v/>
      </c>
      <c r="H261" s="71"/>
      <c r="I261" s="72"/>
      <c r="J261" s="72"/>
      <c r="K261" s="38" t="str">
        <f>IF(E261="","",IF(OR(E261="Project Management",E261="Project Support",E261="Sprint Management",E261="Sprint Support"),"NA",(((SUMIF(AD:AD,AD261,H:H)/VLOOKUP(AD261,[2]Formula!V:X,3,0))*VLOOKUP(AD261,[2]Formula!V:X,2,0))*H261)/SUMIF(AD:AD,AD261,H:H)))</f>
        <v/>
      </c>
      <c r="L261" s="38" t="str">
        <f t="shared" si="24"/>
        <v/>
      </c>
      <c r="M261" s="38" t="str">
        <f t="shared" si="25"/>
        <v/>
      </c>
      <c r="N261" s="38" t="str">
        <f t="shared" si="27"/>
        <v/>
      </c>
      <c r="O261" s="38" t="str">
        <f t="shared" si="28"/>
        <v/>
      </c>
      <c r="P261" s="39" t="str">
        <f t="shared" si="29"/>
        <v/>
      </c>
      <c r="AC261" s="42" t="str">
        <f>IF(B261="","",VLOOKUP(B261,[2]Formula!B:C,2,0))</f>
        <v/>
      </c>
      <c r="AD261" s="43" t="str">
        <f t="shared" si="26"/>
        <v/>
      </c>
    </row>
    <row r="262" spans="1:30" x14ac:dyDescent="0.25">
      <c r="A262" s="64"/>
      <c r="B262" s="64"/>
      <c r="C262" s="66"/>
      <c r="D262" s="67"/>
      <c r="E262" s="64"/>
      <c r="F262" s="64"/>
      <c r="G262" s="37" t="str">
        <f>IF(E262="","",IF(OR(E262="Project Management",E262="Project Support",E262="Sprint Management",E262="Sprint Support"),"NA",ROUND((((VLOOKUP(AD262,[2]Formula!V:X,3,0)))-SUMIF(AD:AD,AD262,H:H)),2)))</f>
        <v/>
      </c>
      <c r="H262" s="71"/>
      <c r="I262" s="72"/>
      <c r="J262" s="72"/>
      <c r="K262" s="38" t="str">
        <f>IF(E262="","",IF(OR(E262="Project Management",E262="Project Support",E262="Sprint Management",E262="Sprint Support"),"NA",(((SUMIF(AD:AD,AD262,H:H)/VLOOKUP(AD262,[2]Formula!V:X,3,0))*VLOOKUP(AD262,[2]Formula!V:X,2,0))*H262)/SUMIF(AD:AD,AD262,H:H)))</f>
        <v/>
      </c>
      <c r="L262" s="38" t="str">
        <f t="shared" si="24"/>
        <v/>
      </c>
      <c r="M262" s="38" t="str">
        <f t="shared" si="25"/>
        <v/>
      </c>
      <c r="N262" s="38" t="str">
        <f t="shared" si="27"/>
        <v/>
      </c>
      <c r="O262" s="38" t="str">
        <f t="shared" si="28"/>
        <v/>
      </c>
      <c r="P262" s="39" t="str">
        <f t="shared" si="29"/>
        <v/>
      </c>
      <c r="AC262" s="42" t="str">
        <f>IF(B262="","",VLOOKUP(B262,[2]Formula!B:C,2,0))</f>
        <v/>
      </c>
      <c r="AD262" s="43" t="str">
        <f t="shared" si="26"/>
        <v/>
      </c>
    </row>
    <row r="263" spans="1:30" x14ac:dyDescent="0.25">
      <c r="A263" s="64"/>
      <c r="B263" s="64"/>
      <c r="C263" s="66"/>
      <c r="D263" s="67"/>
      <c r="E263" s="64"/>
      <c r="F263" s="64"/>
      <c r="G263" s="37" t="str">
        <f>IF(E263="","",IF(OR(E263="Project Management",E263="Project Support",E263="Sprint Management",E263="Sprint Support"),"NA",ROUND((((VLOOKUP(AD263,[2]Formula!V:X,3,0)))-SUMIF(AD:AD,AD263,H:H)),2)))</f>
        <v/>
      </c>
      <c r="H263" s="71"/>
      <c r="I263" s="72"/>
      <c r="J263" s="72"/>
      <c r="K263" s="38" t="str">
        <f>IF(E263="","",IF(OR(E263="Project Management",E263="Project Support",E263="Sprint Management",E263="Sprint Support"),"NA",(((SUMIF(AD:AD,AD263,H:H)/VLOOKUP(AD263,[2]Formula!V:X,3,0))*VLOOKUP(AD263,[2]Formula!V:X,2,0))*H263)/SUMIF(AD:AD,AD263,H:H)))</f>
        <v/>
      </c>
      <c r="L263" s="38" t="str">
        <f t="shared" si="24"/>
        <v/>
      </c>
      <c r="M263" s="38" t="str">
        <f t="shared" si="25"/>
        <v/>
      </c>
      <c r="N263" s="38" t="str">
        <f t="shared" si="27"/>
        <v/>
      </c>
      <c r="O263" s="38" t="str">
        <f t="shared" si="28"/>
        <v/>
      </c>
      <c r="P263" s="39" t="str">
        <f t="shared" si="29"/>
        <v/>
      </c>
      <c r="AC263" s="42" t="str">
        <f>IF(B263="","",VLOOKUP(B263,[2]Formula!B:C,2,0))</f>
        <v/>
      </c>
      <c r="AD263" s="43" t="str">
        <f t="shared" si="26"/>
        <v/>
      </c>
    </row>
    <row r="264" spans="1:30" x14ac:dyDescent="0.25">
      <c r="A264" s="64"/>
      <c r="B264" s="64"/>
      <c r="C264" s="66"/>
      <c r="D264" s="67"/>
      <c r="E264" s="64"/>
      <c r="F264" s="64"/>
      <c r="G264" s="37" t="str">
        <f>IF(E264="","",IF(OR(E264="Project Management",E264="Project Support",E264="Sprint Management",E264="Sprint Support"),"NA",ROUND((((VLOOKUP(AD264,[2]Formula!V:X,3,0)))-SUMIF(AD:AD,AD264,H:H)),2)))</f>
        <v/>
      </c>
      <c r="H264" s="71"/>
      <c r="I264" s="72"/>
      <c r="J264" s="72"/>
      <c r="K264" s="38" t="str">
        <f>IF(E264="","",IF(OR(E264="Project Management",E264="Project Support",E264="Sprint Management",E264="Sprint Support"),"NA",(((SUMIF(AD:AD,AD264,H:H)/VLOOKUP(AD264,[2]Formula!V:X,3,0))*VLOOKUP(AD264,[2]Formula!V:X,2,0))*H264)/SUMIF(AD:AD,AD264,H:H)))</f>
        <v/>
      </c>
      <c r="L264" s="38" t="str">
        <f t="shared" si="24"/>
        <v/>
      </c>
      <c r="M264" s="38" t="str">
        <f t="shared" si="25"/>
        <v/>
      </c>
      <c r="N264" s="38" t="str">
        <f t="shared" si="27"/>
        <v/>
      </c>
      <c r="O264" s="38" t="str">
        <f t="shared" si="28"/>
        <v/>
      </c>
      <c r="P264" s="39" t="str">
        <f t="shared" si="29"/>
        <v/>
      </c>
      <c r="AC264" s="42" t="str">
        <f>IF(B264="","",VLOOKUP(B264,[2]Formula!B:C,2,0))</f>
        <v/>
      </c>
      <c r="AD264" s="43" t="str">
        <f t="shared" si="26"/>
        <v/>
      </c>
    </row>
    <row r="265" spans="1:30" x14ac:dyDescent="0.25">
      <c r="A265" s="64"/>
      <c r="B265" s="64"/>
      <c r="C265" s="66"/>
      <c r="D265" s="67"/>
      <c r="E265" s="64"/>
      <c r="F265" s="64"/>
      <c r="G265" s="37" t="str">
        <f>IF(E265="","",IF(OR(E265="Project Management",E265="Project Support",E265="Sprint Management",E265="Sprint Support"),"NA",ROUND((((VLOOKUP(AD265,[2]Formula!V:X,3,0)))-SUMIF(AD:AD,AD265,H:H)),2)))</f>
        <v/>
      </c>
      <c r="H265" s="71"/>
      <c r="I265" s="72"/>
      <c r="J265" s="72"/>
      <c r="K265" s="38" t="str">
        <f>IF(E265="","",IF(OR(E265="Project Management",E265="Project Support",E265="Sprint Management",E265="Sprint Support"),"NA",(((SUMIF(AD:AD,AD265,H:H)/VLOOKUP(AD265,[2]Formula!V:X,3,0))*VLOOKUP(AD265,[2]Formula!V:X,2,0))*H265)/SUMIF(AD:AD,AD265,H:H)))</f>
        <v/>
      </c>
      <c r="L265" s="38" t="str">
        <f t="shared" si="24"/>
        <v/>
      </c>
      <c r="M265" s="38" t="str">
        <f t="shared" si="25"/>
        <v/>
      </c>
      <c r="N265" s="38" t="str">
        <f t="shared" si="27"/>
        <v/>
      </c>
      <c r="O265" s="38" t="str">
        <f t="shared" si="28"/>
        <v/>
      </c>
      <c r="P265" s="39" t="str">
        <f t="shared" si="29"/>
        <v/>
      </c>
      <c r="AC265" s="42" t="str">
        <f>IF(B265="","",VLOOKUP(B265,[2]Formula!B:C,2,0))</f>
        <v/>
      </c>
      <c r="AD265" s="43" t="str">
        <f t="shared" si="26"/>
        <v/>
      </c>
    </row>
    <row r="266" spans="1:30" x14ac:dyDescent="0.25">
      <c r="A266" s="64"/>
      <c r="B266" s="64"/>
      <c r="C266" s="66"/>
      <c r="D266" s="67"/>
      <c r="E266" s="64"/>
      <c r="F266" s="64"/>
      <c r="G266" s="37" t="str">
        <f>IF(E266="","",IF(OR(E266="Project Management",E266="Project Support",E266="Sprint Management",E266="Sprint Support"),"NA",ROUND((((VLOOKUP(AD266,[2]Formula!V:X,3,0)))-SUMIF(AD:AD,AD266,H:H)),2)))</f>
        <v/>
      </c>
      <c r="H266" s="71"/>
      <c r="I266" s="72"/>
      <c r="J266" s="72"/>
      <c r="K266" s="38" t="str">
        <f>IF(E266="","",IF(OR(E266="Project Management",E266="Project Support",E266="Sprint Management",E266="Sprint Support"),"NA",(((SUMIF(AD:AD,AD266,H:H)/VLOOKUP(AD266,[2]Formula!V:X,3,0))*VLOOKUP(AD266,[2]Formula!V:X,2,0))*H266)/SUMIF(AD:AD,AD266,H:H)))</f>
        <v/>
      </c>
      <c r="L266" s="38" t="str">
        <f t="shared" si="24"/>
        <v/>
      </c>
      <c r="M266" s="38" t="str">
        <f t="shared" si="25"/>
        <v/>
      </c>
      <c r="N266" s="38" t="str">
        <f t="shared" si="27"/>
        <v/>
      </c>
      <c r="O266" s="38" t="str">
        <f t="shared" si="28"/>
        <v/>
      </c>
      <c r="P266" s="39" t="str">
        <f t="shared" si="29"/>
        <v/>
      </c>
      <c r="AC266" s="42" t="str">
        <f>IF(B266="","",VLOOKUP(B266,[2]Formula!B:C,2,0))</f>
        <v/>
      </c>
      <c r="AD266" s="43" t="str">
        <f t="shared" si="26"/>
        <v/>
      </c>
    </row>
    <row r="267" spans="1:30" x14ac:dyDescent="0.25">
      <c r="A267" s="64"/>
      <c r="B267" s="64"/>
      <c r="C267" s="66"/>
      <c r="D267" s="67"/>
      <c r="E267" s="64"/>
      <c r="F267" s="64"/>
      <c r="G267" s="37" t="str">
        <f>IF(E267="","",IF(OR(E267="Project Management",E267="Project Support",E267="Sprint Management",E267="Sprint Support"),"NA",ROUND((((VLOOKUP(AD267,[2]Formula!V:X,3,0)))-SUMIF(AD:AD,AD267,H:H)),2)))</f>
        <v/>
      </c>
      <c r="H267" s="71"/>
      <c r="I267" s="72"/>
      <c r="J267" s="72"/>
      <c r="K267" s="38" t="str">
        <f>IF(E267="","",IF(OR(E267="Project Management",E267="Project Support",E267="Sprint Management",E267="Sprint Support"),"NA",(((SUMIF(AD:AD,AD267,H:H)/VLOOKUP(AD267,[2]Formula!V:X,3,0))*VLOOKUP(AD267,[2]Formula!V:X,2,0))*H267)/SUMIF(AD:AD,AD267,H:H)))</f>
        <v/>
      </c>
      <c r="L267" s="38" t="str">
        <f t="shared" si="24"/>
        <v/>
      </c>
      <c r="M267" s="38" t="str">
        <f t="shared" si="25"/>
        <v/>
      </c>
      <c r="N267" s="38" t="str">
        <f t="shared" si="27"/>
        <v/>
      </c>
      <c r="O267" s="38" t="str">
        <f t="shared" si="28"/>
        <v/>
      </c>
      <c r="P267" s="39" t="str">
        <f t="shared" si="29"/>
        <v/>
      </c>
      <c r="AC267" s="42" t="str">
        <f>IF(B267="","",VLOOKUP(B267,[2]Formula!B:C,2,0))</f>
        <v/>
      </c>
      <c r="AD267" s="43" t="str">
        <f t="shared" si="26"/>
        <v/>
      </c>
    </row>
    <row r="268" spans="1:30" x14ac:dyDescent="0.25">
      <c r="A268" s="64"/>
      <c r="B268" s="64"/>
      <c r="C268" s="66"/>
      <c r="D268" s="67"/>
      <c r="E268" s="64"/>
      <c r="F268" s="64"/>
      <c r="G268" s="37" t="str">
        <f>IF(E268="","",IF(OR(E268="Project Management",E268="Project Support",E268="Sprint Management",E268="Sprint Support"),"NA",ROUND((((VLOOKUP(AD268,[2]Formula!V:X,3,0)))-SUMIF(AD:AD,AD268,H:H)),2)))</f>
        <v/>
      </c>
      <c r="H268" s="71"/>
      <c r="I268" s="72"/>
      <c r="J268" s="72"/>
      <c r="K268" s="38" t="str">
        <f>IF(E268="","",IF(OR(E268="Project Management",E268="Project Support",E268="Sprint Management",E268="Sprint Support"),"NA",(((SUMIF(AD:AD,AD268,H:H)/VLOOKUP(AD268,[2]Formula!V:X,3,0))*VLOOKUP(AD268,[2]Formula!V:X,2,0))*H268)/SUMIF(AD:AD,AD268,H:H)))</f>
        <v/>
      </c>
      <c r="L268" s="38" t="str">
        <f t="shared" si="24"/>
        <v/>
      </c>
      <c r="M268" s="38" t="str">
        <f t="shared" si="25"/>
        <v/>
      </c>
      <c r="N268" s="38" t="str">
        <f t="shared" si="27"/>
        <v/>
      </c>
      <c r="O268" s="38" t="str">
        <f t="shared" si="28"/>
        <v/>
      </c>
      <c r="P268" s="39" t="str">
        <f t="shared" si="29"/>
        <v/>
      </c>
      <c r="AC268" s="42" t="str">
        <f>IF(B268="","",VLOOKUP(B268,[2]Formula!B:C,2,0))</f>
        <v/>
      </c>
      <c r="AD268" s="43" t="str">
        <f t="shared" si="26"/>
        <v/>
      </c>
    </row>
    <row r="269" spans="1:30" x14ac:dyDescent="0.25">
      <c r="A269" s="64"/>
      <c r="B269" s="64"/>
      <c r="C269" s="66"/>
      <c r="D269" s="67"/>
      <c r="E269" s="64"/>
      <c r="F269" s="64"/>
      <c r="G269" s="37" t="str">
        <f>IF(E269="","",IF(OR(E269="Project Management",E269="Project Support",E269="Sprint Management",E269="Sprint Support"),"NA",ROUND((((VLOOKUP(AD269,[2]Formula!V:X,3,0)))-SUMIF(AD:AD,AD269,H:H)),2)))</f>
        <v/>
      </c>
      <c r="H269" s="71"/>
      <c r="I269" s="72"/>
      <c r="J269" s="72"/>
      <c r="K269" s="38" t="str">
        <f>IF(E269="","",IF(OR(E269="Project Management",E269="Project Support",E269="Sprint Management",E269="Sprint Support"),"NA",(((SUMIF(AD:AD,AD269,H:H)/VLOOKUP(AD269,[2]Formula!V:X,3,0))*VLOOKUP(AD269,[2]Formula!V:X,2,0))*H269)/SUMIF(AD:AD,AD269,H:H)))</f>
        <v/>
      </c>
      <c r="L269" s="38" t="str">
        <f t="shared" si="24"/>
        <v/>
      </c>
      <c r="M269" s="38" t="str">
        <f t="shared" si="25"/>
        <v/>
      </c>
      <c r="N269" s="38" t="str">
        <f t="shared" si="27"/>
        <v/>
      </c>
      <c r="O269" s="38" t="str">
        <f t="shared" si="28"/>
        <v/>
      </c>
      <c r="P269" s="39" t="str">
        <f t="shared" si="29"/>
        <v/>
      </c>
      <c r="AC269" s="42" t="str">
        <f>IF(B269="","",VLOOKUP(B269,[2]Formula!B:C,2,0))</f>
        <v/>
      </c>
      <c r="AD269" s="43" t="str">
        <f t="shared" si="26"/>
        <v/>
      </c>
    </row>
    <row r="270" spans="1:30" x14ac:dyDescent="0.25">
      <c r="A270" s="64"/>
      <c r="B270" s="64"/>
      <c r="C270" s="66"/>
      <c r="D270" s="67"/>
      <c r="E270" s="64"/>
      <c r="F270" s="64"/>
      <c r="G270" s="37" t="str">
        <f>IF(E270="","",IF(OR(E270="Project Management",E270="Project Support",E270="Sprint Management",E270="Sprint Support"),"NA",ROUND((((VLOOKUP(AD270,[2]Formula!V:X,3,0)))-SUMIF(AD:AD,AD270,H:H)),2)))</f>
        <v/>
      </c>
      <c r="H270" s="71"/>
      <c r="I270" s="72"/>
      <c r="J270" s="72"/>
      <c r="K270" s="38" t="str">
        <f>IF(E270="","",IF(OR(E270="Project Management",E270="Project Support",E270="Sprint Management",E270="Sprint Support"),"NA",(((SUMIF(AD:AD,AD270,H:H)/VLOOKUP(AD270,[2]Formula!V:X,3,0))*VLOOKUP(AD270,[2]Formula!V:X,2,0))*H270)/SUMIF(AD:AD,AD270,H:H)))</f>
        <v/>
      </c>
      <c r="L270" s="38" t="str">
        <f t="shared" si="24"/>
        <v/>
      </c>
      <c r="M270" s="38" t="str">
        <f t="shared" si="25"/>
        <v/>
      </c>
      <c r="N270" s="38" t="str">
        <f t="shared" si="27"/>
        <v/>
      </c>
      <c r="O270" s="38" t="str">
        <f t="shared" si="28"/>
        <v/>
      </c>
      <c r="P270" s="39" t="str">
        <f t="shared" si="29"/>
        <v/>
      </c>
      <c r="AC270" s="42" t="str">
        <f>IF(B270="","",VLOOKUP(B270,[2]Formula!B:C,2,0))</f>
        <v/>
      </c>
      <c r="AD270" s="43" t="str">
        <f t="shared" si="26"/>
        <v/>
      </c>
    </row>
    <row r="271" spans="1:30" x14ac:dyDescent="0.25">
      <c r="A271" s="64"/>
      <c r="B271" s="64"/>
      <c r="C271" s="66"/>
      <c r="D271" s="67"/>
      <c r="E271" s="64"/>
      <c r="F271" s="64"/>
      <c r="G271" s="37" t="str">
        <f>IF(E271="","",IF(OR(E271="Project Management",E271="Project Support",E271="Sprint Management",E271="Sprint Support"),"NA",ROUND((((VLOOKUP(AD271,[2]Formula!V:X,3,0)))-SUMIF(AD:AD,AD271,H:H)),2)))</f>
        <v/>
      </c>
      <c r="H271" s="71"/>
      <c r="I271" s="72"/>
      <c r="J271" s="72"/>
      <c r="K271" s="38" t="str">
        <f>IF(E271="","",IF(OR(E271="Project Management",E271="Project Support",E271="Sprint Management",E271="Sprint Support"),"NA",(((SUMIF(AD:AD,AD271,H:H)/VLOOKUP(AD271,[2]Formula!V:X,3,0))*VLOOKUP(AD271,[2]Formula!V:X,2,0))*H271)/SUMIF(AD:AD,AD271,H:H)))</f>
        <v/>
      </c>
      <c r="L271" s="38" t="str">
        <f t="shared" si="24"/>
        <v/>
      </c>
      <c r="M271" s="38" t="str">
        <f t="shared" si="25"/>
        <v/>
      </c>
      <c r="N271" s="38" t="str">
        <f t="shared" si="27"/>
        <v/>
      </c>
      <c r="O271" s="38" t="str">
        <f t="shared" si="28"/>
        <v/>
      </c>
      <c r="P271" s="39" t="str">
        <f t="shared" si="29"/>
        <v/>
      </c>
      <c r="AC271" s="42" t="str">
        <f>IF(B271="","",VLOOKUP(B271,[2]Formula!B:C,2,0))</f>
        <v/>
      </c>
      <c r="AD271" s="43" t="str">
        <f t="shared" si="26"/>
        <v/>
      </c>
    </row>
    <row r="272" spans="1:30" x14ac:dyDescent="0.25">
      <c r="A272" s="64"/>
      <c r="B272" s="64"/>
      <c r="C272" s="66"/>
      <c r="D272" s="67"/>
      <c r="E272" s="64"/>
      <c r="F272" s="64"/>
      <c r="G272" s="37" t="str">
        <f>IF(E272="","",IF(OR(E272="Project Management",E272="Project Support",E272="Sprint Management",E272="Sprint Support"),"NA",ROUND((((VLOOKUP(AD272,[2]Formula!V:X,3,0)))-SUMIF(AD:AD,AD272,H:H)),2)))</f>
        <v/>
      </c>
      <c r="H272" s="71"/>
      <c r="I272" s="72"/>
      <c r="J272" s="72"/>
      <c r="K272" s="38" t="str">
        <f>IF(E272="","",IF(OR(E272="Project Management",E272="Project Support",E272="Sprint Management",E272="Sprint Support"),"NA",(((SUMIF(AD:AD,AD272,H:H)/VLOOKUP(AD272,[2]Formula!V:X,3,0))*VLOOKUP(AD272,[2]Formula!V:X,2,0))*H272)/SUMIF(AD:AD,AD272,H:H)))</f>
        <v/>
      </c>
      <c r="L272" s="38" t="str">
        <f t="shared" si="24"/>
        <v/>
      </c>
      <c r="M272" s="38" t="str">
        <f t="shared" si="25"/>
        <v/>
      </c>
      <c r="N272" s="38" t="str">
        <f t="shared" si="27"/>
        <v/>
      </c>
      <c r="O272" s="38" t="str">
        <f t="shared" si="28"/>
        <v/>
      </c>
      <c r="P272" s="39" t="str">
        <f t="shared" si="29"/>
        <v/>
      </c>
      <c r="AC272" s="42" t="str">
        <f>IF(B272="","",VLOOKUP(B272,[2]Formula!B:C,2,0))</f>
        <v/>
      </c>
      <c r="AD272" s="43" t="str">
        <f t="shared" si="26"/>
        <v/>
      </c>
    </row>
    <row r="273" spans="1:30" x14ac:dyDescent="0.25">
      <c r="A273" s="64"/>
      <c r="B273" s="64"/>
      <c r="C273" s="66"/>
      <c r="D273" s="67"/>
      <c r="E273" s="64"/>
      <c r="F273" s="64"/>
      <c r="G273" s="37" t="str">
        <f>IF(E273="","",IF(OR(E273="Project Management",E273="Project Support",E273="Sprint Management",E273="Sprint Support"),"NA",ROUND((((VLOOKUP(AD273,[2]Formula!V:X,3,0)))-SUMIF(AD:AD,AD273,H:H)),2)))</f>
        <v/>
      </c>
      <c r="H273" s="71"/>
      <c r="I273" s="72"/>
      <c r="J273" s="72"/>
      <c r="K273" s="38" t="str">
        <f>IF(E273="","",IF(OR(E273="Project Management",E273="Project Support",E273="Sprint Management",E273="Sprint Support"),"NA",(((SUMIF(AD:AD,AD273,H:H)/VLOOKUP(AD273,[2]Formula!V:X,3,0))*VLOOKUP(AD273,[2]Formula!V:X,2,0))*H273)/SUMIF(AD:AD,AD273,H:H)))</f>
        <v/>
      </c>
      <c r="L273" s="38" t="str">
        <f t="shared" si="24"/>
        <v/>
      </c>
      <c r="M273" s="38" t="str">
        <f t="shared" si="25"/>
        <v/>
      </c>
      <c r="N273" s="38" t="str">
        <f t="shared" si="27"/>
        <v/>
      </c>
      <c r="O273" s="38" t="str">
        <f t="shared" si="28"/>
        <v/>
      </c>
      <c r="P273" s="39" t="str">
        <f t="shared" si="29"/>
        <v/>
      </c>
      <c r="AC273" s="42" t="str">
        <f>IF(B273="","",VLOOKUP(B273,[2]Formula!B:C,2,0))</f>
        <v/>
      </c>
      <c r="AD273" s="43" t="str">
        <f t="shared" si="26"/>
        <v/>
      </c>
    </row>
    <row r="274" spans="1:30" x14ac:dyDescent="0.25">
      <c r="A274" s="64"/>
      <c r="B274" s="64"/>
      <c r="C274" s="66"/>
      <c r="D274" s="67"/>
      <c r="E274" s="64"/>
      <c r="F274" s="64"/>
      <c r="G274" s="37" t="str">
        <f>IF(E274="","",IF(OR(E274="Project Management",E274="Project Support",E274="Sprint Management",E274="Sprint Support"),"NA",ROUND((((VLOOKUP(AD274,[2]Formula!V:X,3,0)))-SUMIF(AD:AD,AD274,H:H)),2)))</f>
        <v/>
      </c>
      <c r="H274" s="71"/>
      <c r="I274" s="72"/>
      <c r="J274" s="72"/>
      <c r="K274" s="38" t="str">
        <f>IF(E274="","",IF(OR(E274="Project Management",E274="Project Support",E274="Sprint Management",E274="Sprint Support"),"NA",(((SUMIF(AD:AD,AD274,H:H)/VLOOKUP(AD274,[2]Formula!V:X,3,0))*VLOOKUP(AD274,[2]Formula!V:X,2,0))*H274)/SUMIF(AD:AD,AD274,H:H)))</f>
        <v/>
      </c>
      <c r="L274" s="38" t="str">
        <f t="shared" si="24"/>
        <v/>
      </c>
      <c r="M274" s="38" t="str">
        <f t="shared" si="25"/>
        <v/>
      </c>
      <c r="N274" s="38" t="str">
        <f t="shared" si="27"/>
        <v/>
      </c>
      <c r="O274" s="38" t="str">
        <f t="shared" si="28"/>
        <v/>
      </c>
      <c r="P274" s="39" t="str">
        <f t="shared" si="29"/>
        <v/>
      </c>
      <c r="AC274" s="42" t="str">
        <f>IF(B274="","",VLOOKUP(B274,[2]Formula!B:C,2,0))</f>
        <v/>
      </c>
      <c r="AD274" s="43" t="str">
        <f t="shared" si="26"/>
        <v/>
      </c>
    </row>
    <row r="275" spans="1:30" x14ac:dyDescent="0.25">
      <c r="A275" s="64"/>
      <c r="B275" s="64"/>
      <c r="C275" s="66"/>
      <c r="D275" s="67"/>
      <c r="E275" s="64"/>
      <c r="F275" s="64"/>
      <c r="G275" s="37" t="str">
        <f>IF(E275="","",IF(OR(E275="Project Management",E275="Project Support",E275="Sprint Management",E275="Sprint Support"),"NA",ROUND((((VLOOKUP(AD275,[2]Formula!V:X,3,0)))-SUMIF(AD:AD,AD275,H:H)),2)))</f>
        <v/>
      </c>
      <c r="H275" s="71"/>
      <c r="I275" s="72"/>
      <c r="J275" s="72"/>
      <c r="K275" s="38" t="str">
        <f>IF(E275="","",IF(OR(E275="Project Management",E275="Project Support",E275="Sprint Management",E275="Sprint Support"),"NA",(((SUMIF(AD:AD,AD275,H:H)/VLOOKUP(AD275,[2]Formula!V:X,3,0))*VLOOKUP(AD275,[2]Formula!V:X,2,0))*H275)/SUMIF(AD:AD,AD275,H:H)))</f>
        <v/>
      </c>
      <c r="L275" s="38" t="str">
        <f t="shared" si="24"/>
        <v/>
      </c>
      <c r="M275" s="38" t="str">
        <f t="shared" si="25"/>
        <v/>
      </c>
      <c r="N275" s="38" t="str">
        <f t="shared" si="27"/>
        <v/>
      </c>
      <c r="O275" s="38" t="str">
        <f t="shared" si="28"/>
        <v/>
      </c>
      <c r="P275" s="39" t="str">
        <f t="shared" si="29"/>
        <v/>
      </c>
      <c r="AC275" s="42" t="str">
        <f>IF(B275="","",VLOOKUP(B275,[2]Formula!B:C,2,0))</f>
        <v/>
      </c>
      <c r="AD275" s="43" t="str">
        <f t="shared" si="26"/>
        <v/>
      </c>
    </row>
    <row r="276" spans="1:30" x14ac:dyDescent="0.25">
      <c r="A276" s="64"/>
      <c r="B276" s="64"/>
      <c r="C276" s="66"/>
      <c r="D276" s="67"/>
      <c r="E276" s="64"/>
      <c r="F276" s="64"/>
      <c r="G276" s="37" t="str">
        <f>IF(E276="","",IF(OR(E276="Project Management",E276="Project Support",E276="Sprint Management",E276="Sprint Support"),"NA",ROUND((((VLOOKUP(AD276,[2]Formula!V:X,3,0)))-SUMIF(AD:AD,AD276,H:H)),2)))</f>
        <v/>
      </c>
      <c r="H276" s="71"/>
      <c r="I276" s="72"/>
      <c r="J276" s="72"/>
      <c r="K276" s="38" t="str">
        <f>IF(E276="","",IF(OR(E276="Project Management",E276="Project Support",E276="Sprint Management",E276="Sprint Support"),"NA",(((SUMIF(AD:AD,AD276,H:H)/VLOOKUP(AD276,[2]Formula!V:X,3,0))*VLOOKUP(AD276,[2]Formula!V:X,2,0))*H276)/SUMIF(AD:AD,AD276,H:H)))</f>
        <v/>
      </c>
      <c r="L276" s="38" t="str">
        <f t="shared" si="24"/>
        <v/>
      </c>
      <c r="M276" s="38" t="str">
        <f t="shared" si="25"/>
        <v/>
      </c>
      <c r="N276" s="38" t="str">
        <f t="shared" si="27"/>
        <v/>
      </c>
      <c r="O276" s="38" t="str">
        <f t="shared" si="28"/>
        <v/>
      </c>
      <c r="P276" s="39" t="str">
        <f t="shared" si="29"/>
        <v/>
      </c>
      <c r="AC276" s="42" t="str">
        <f>IF(B276="","",VLOOKUP(B276,[2]Formula!B:C,2,0))</f>
        <v/>
      </c>
      <c r="AD276" s="43" t="str">
        <f t="shared" si="26"/>
        <v/>
      </c>
    </row>
    <row r="277" spans="1:30" x14ac:dyDescent="0.25">
      <c r="A277" s="64"/>
      <c r="B277" s="64"/>
      <c r="C277" s="66"/>
      <c r="D277" s="67"/>
      <c r="E277" s="64"/>
      <c r="F277" s="64"/>
      <c r="G277" s="37" t="str">
        <f>IF(E277="","",IF(OR(E277="Project Management",E277="Project Support",E277="Sprint Management",E277="Sprint Support"),"NA",ROUND((((VLOOKUP(AD277,[2]Formula!V:X,3,0)))-SUMIF(AD:AD,AD277,H:H)),2)))</f>
        <v/>
      </c>
      <c r="H277" s="71"/>
      <c r="I277" s="72"/>
      <c r="J277" s="72"/>
      <c r="K277" s="38" t="str">
        <f>IF(E277="","",IF(OR(E277="Project Management",E277="Project Support",E277="Sprint Management",E277="Sprint Support"),"NA",(((SUMIF(AD:AD,AD277,H:H)/VLOOKUP(AD277,[2]Formula!V:X,3,0))*VLOOKUP(AD277,[2]Formula!V:X,2,0))*H277)/SUMIF(AD:AD,AD277,H:H)))</f>
        <v/>
      </c>
      <c r="L277" s="38" t="str">
        <f t="shared" si="24"/>
        <v/>
      </c>
      <c r="M277" s="38" t="str">
        <f t="shared" si="25"/>
        <v/>
      </c>
      <c r="N277" s="38" t="str">
        <f t="shared" si="27"/>
        <v/>
      </c>
      <c r="O277" s="38" t="str">
        <f t="shared" si="28"/>
        <v/>
      </c>
      <c r="P277" s="39" t="str">
        <f t="shared" si="29"/>
        <v/>
      </c>
      <c r="AC277" s="42" t="str">
        <f>IF(B277="","",VLOOKUP(B277,[2]Formula!B:C,2,0))</f>
        <v/>
      </c>
      <c r="AD277" s="43" t="str">
        <f t="shared" si="26"/>
        <v/>
      </c>
    </row>
    <row r="278" spans="1:30" x14ac:dyDescent="0.25">
      <c r="A278" s="64"/>
      <c r="B278" s="64"/>
      <c r="C278" s="66"/>
      <c r="D278" s="67"/>
      <c r="E278" s="64"/>
      <c r="F278" s="64"/>
      <c r="G278" s="37" t="str">
        <f>IF(E278="","",IF(OR(E278="Project Management",E278="Project Support",E278="Sprint Management",E278="Sprint Support"),"NA",ROUND((((VLOOKUP(AD278,[2]Formula!V:X,3,0)))-SUMIF(AD:AD,AD278,H:H)),2)))</f>
        <v/>
      </c>
      <c r="H278" s="71"/>
      <c r="I278" s="72"/>
      <c r="J278" s="72"/>
      <c r="K278" s="38" t="str">
        <f>IF(E278="","",IF(OR(E278="Project Management",E278="Project Support",E278="Sprint Management",E278="Sprint Support"),"NA",(((SUMIF(AD:AD,AD278,H:H)/VLOOKUP(AD278,[2]Formula!V:X,3,0))*VLOOKUP(AD278,[2]Formula!V:X,2,0))*H278)/SUMIF(AD:AD,AD278,H:H)))</f>
        <v/>
      </c>
      <c r="L278" s="38" t="str">
        <f t="shared" si="24"/>
        <v/>
      </c>
      <c r="M278" s="38" t="str">
        <f t="shared" si="25"/>
        <v/>
      </c>
      <c r="N278" s="38" t="str">
        <f t="shared" si="27"/>
        <v/>
      </c>
      <c r="O278" s="38" t="str">
        <f t="shared" si="28"/>
        <v/>
      </c>
      <c r="P278" s="39" t="str">
        <f t="shared" si="29"/>
        <v/>
      </c>
      <c r="AC278" s="42" t="str">
        <f>IF(B278="","",VLOOKUP(B278,[2]Formula!B:C,2,0))</f>
        <v/>
      </c>
      <c r="AD278" s="43" t="str">
        <f t="shared" si="26"/>
        <v/>
      </c>
    </row>
    <row r="279" spans="1:30" x14ac:dyDescent="0.25">
      <c r="A279" s="64"/>
      <c r="B279" s="64"/>
      <c r="C279" s="66"/>
      <c r="D279" s="67"/>
      <c r="E279" s="64"/>
      <c r="F279" s="64"/>
      <c r="G279" s="37" t="str">
        <f>IF(E279="","",IF(OR(E279="Project Management",E279="Project Support",E279="Sprint Management",E279="Sprint Support"),"NA",ROUND((((VLOOKUP(AD279,[2]Formula!V:X,3,0)))-SUMIF(AD:AD,AD279,H:H)),2)))</f>
        <v/>
      </c>
      <c r="H279" s="71"/>
      <c r="I279" s="72"/>
      <c r="J279" s="72"/>
      <c r="K279" s="38" t="str">
        <f>IF(E279="","",IF(OR(E279="Project Management",E279="Project Support",E279="Sprint Management",E279="Sprint Support"),"NA",(((SUMIF(AD:AD,AD279,H:H)/VLOOKUP(AD279,[2]Formula!V:X,3,0))*VLOOKUP(AD279,[2]Formula!V:X,2,0))*H279)/SUMIF(AD:AD,AD279,H:H)))</f>
        <v/>
      </c>
      <c r="L279" s="38" t="str">
        <f t="shared" si="24"/>
        <v/>
      </c>
      <c r="M279" s="38" t="str">
        <f t="shared" si="25"/>
        <v/>
      </c>
      <c r="N279" s="38" t="str">
        <f t="shared" si="27"/>
        <v/>
      </c>
      <c r="O279" s="38" t="str">
        <f t="shared" si="28"/>
        <v/>
      </c>
      <c r="P279" s="39" t="str">
        <f t="shared" si="29"/>
        <v/>
      </c>
      <c r="AC279" s="42" t="str">
        <f>IF(B279="","",VLOOKUP(B279,[2]Formula!B:C,2,0))</f>
        <v/>
      </c>
      <c r="AD279" s="43" t="str">
        <f t="shared" si="26"/>
        <v/>
      </c>
    </row>
    <row r="280" spans="1:30" x14ac:dyDescent="0.25">
      <c r="A280" s="64"/>
      <c r="B280" s="64"/>
      <c r="C280" s="66"/>
      <c r="D280" s="67"/>
      <c r="E280" s="64"/>
      <c r="F280" s="64"/>
      <c r="G280" s="37" t="str">
        <f>IF(E280="","",IF(OR(E280="Project Management",E280="Project Support",E280="Sprint Management",E280="Sprint Support"),"NA",ROUND((((VLOOKUP(AD280,[2]Formula!V:X,3,0)))-SUMIF(AD:AD,AD280,H:H)),2)))</f>
        <v/>
      </c>
      <c r="H280" s="71"/>
      <c r="I280" s="72"/>
      <c r="J280" s="72"/>
      <c r="K280" s="38" t="str">
        <f>IF(E280="","",IF(OR(E280="Project Management",E280="Project Support",E280="Sprint Management",E280="Sprint Support"),"NA",(((SUMIF(AD:AD,AD280,H:H)/VLOOKUP(AD280,[2]Formula!V:X,3,0))*VLOOKUP(AD280,[2]Formula!V:X,2,0))*H280)/SUMIF(AD:AD,AD280,H:H)))</f>
        <v/>
      </c>
      <c r="L280" s="38" t="str">
        <f t="shared" si="24"/>
        <v/>
      </c>
      <c r="M280" s="38" t="str">
        <f t="shared" si="25"/>
        <v/>
      </c>
      <c r="N280" s="38" t="str">
        <f t="shared" si="27"/>
        <v/>
      </c>
      <c r="O280" s="38" t="str">
        <f t="shared" si="28"/>
        <v/>
      </c>
      <c r="P280" s="39" t="str">
        <f t="shared" si="29"/>
        <v/>
      </c>
      <c r="AC280" s="42" t="str">
        <f>IF(B280="","",VLOOKUP(B280,[2]Formula!B:C,2,0))</f>
        <v/>
      </c>
      <c r="AD280" s="43" t="str">
        <f t="shared" si="26"/>
        <v/>
      </c>
    </row>
    <row r="281" spans="1:30" x14ac:dyDescent="0.25">
      <c r="A281" s="64"/>
      <c r="B281" s="64"/>
      <c r="C281" s="66"/>
      <c r="D281" s="67"/>
      <c r="E281" s="64"/>
      <c r="F281" s="64"/>
      <c r="G281" s="37" t="str">
        <f>IF(E281="","",IF(OR(E281="Project Management",E281="Project Support",E281="Sprint Management",E281="Sprint Support"),"NA",ROUND((((VLOOKUP(AD281,[2]Formula!V:X,3,0)))-SUMIF(AD:AD,AD281,H:H)),2)))</f>
        <v/>
      </c>
      <c r="H281" s="71"/>
      <c r="I281" s="72"/>
      <c r="J281" s="72"/>
      <c r="K281" s="38" t="str">
        <f>IF(E281="","",IF(OR(E281="Project Management",E281="Project Support",E281="Sprint Management",E281="Sprint Support"),"NA",(((SUMIF(AD:AD,AD281,H:H)/VLOOKUP(AD281,[2]Formula!V:X,3,0))*VLOOKUP(AD281,[2]Formula!V:X,2,0))*H281)/SUMIF(AD:AD,AD281,H:H)))</f>
        <v/>
      </c>
      <c r="L281" s="38" t="str">
        <f t="shared" si="24"/>
        <v/>
      </c>
      <c r="M281" s="38" t="str">
        <f t="shared" si="25"/>
        <v/>
      </c>
      <c r="N281" s="38" t="str">
        <f t="shared" si="27"/>
        <v/>
      </c>
      <c r="O281" s="38" t="str">
        <f t="shared" si="28"/>
        <v/>
      </c>
      <c r="P281" s="39" t="str">
        <f t="shared" si="29"/>
        <v/>
      </c>
      <c r="AC281" s="42" t="str">
        <f>IF(B281="","",VLOOKUP(B281,[2]Formula!B:C,2,0))</f>
        <v/>
      </c>
      <c r="AD281" s="43" t="str">
        <f t="shared" si="26"/>
        <v/>
      </c>
    </row>
    <row r="282" spans="1:30" x14ac:dyDescent="0.25">
      <c r="A282" s="64"/>
      <c r="B282" s="64"/>
      <c r="C282" s="66"/>
      <c r="D282" s="67"/>
      <c r="E282" s="64"/>
      <c r="F282" s="64"/>
      <c r="G282" s="37" t="str">
        <f>IF(E282="","",IF(OR(E282="Project Management",E282="Project Support",E282="Sprint Management",E282="Sprint Support"),"NA",ROUND((((VLOOKUP(AD282,[2]Formula!V:X,3,0)))-SUMIF(AD:AD,AD282,H:H)),2)))</f>
        <v/>
      </c>
      <c r="H282" s="71"/>
      <c r="I282" s="72"/>
      <c r="J282" s="72"/>
      <c r="K282" s="38" t="str">
        <f>IF(E282="","",IF(OR(E282="Project Management",E282="Project Support",E282="Sprint Management",E282="Sprint Support"),"NA",(((SUMIF(AD:AD,AD282,H:H)/VLOOKUP(AD282,[2]Formula!V:X,3,0))*VLOOKUP(AD282,[2]Formula!V:X,2,0))*H282)/SUMIF(AD:AD,AD282,H:H)))</f>
        <v/>
      </c>
      <c r="L282" s="38" t="str">
        <f t="shared" si="24"/>
        <v/>
      </c>
      <c r="M282" s="38" t="str">
        <f t="shared" si="25"/>
        <v/>
      </c>
      <c r="N282" s="38" t="str">
        <f t="shared" si="27"/>
        <v/>
      </c>
      <c r="O282" s="38" t="str">
        <f t="shared" si="28"/>
        <v/>
      </c>
      <c r="P282" s="39" t="str">
        <f t="shared" si="29"/>
        <v/>
      </c>
      <c r="AC282" s="42" t="str">
        <f>IF(B282="","",VLOOKUP(B282,[2]Formula!B:C,2,0))</f>
        <v/>
      </c>
      <c r="AD282" s="43" t="str">
        <f t="shared" si="26"/>
        <v/>
      </c>
    </row>
    <row r="283" spans="1:30" x14ac:dyDescent="0.25">
      <c r="A283" s="64"/>
      <c r="B283" s="64"/>
      <c r="C283" s="66"/>
      <c r="D283" s="67"/>
      <c r="E283" s="64"/>
      <c r="F283" s="64"/>
      <c r="G283" s="37" t="str">
        <f>IF(E283="","",IF(OR(E283="Project Management",E283="Project Support",E283="Sprint Management",E283="Sprint Support"),"NA",ROUND((((VLOOKUP(AD283,[2]Formula!V:X,3,0)))-SUMIF(AD:AD,AD283,H:H)),2)))</f>
        <v/>
      </c>
      <c r="H283" s="71"/>
      <c r="I283" s="72"/>
      <c r="J283" s="72"/>
      <c r="K283" s="38" t="str">
        <f>IF(E283="","",IF(OR(E283="Project Management",E283="Project Support",E283="Sprint Management",E283="Sprint Support"),"NA",(((SUMIF(AD:AD,AD283,H:H)/VLOOKUP(AD283,[2]Formula!V:X,3,0))*VLOOKUP(AD283,[2]Formula!V:X,2,0))*H283)/SUMIF(AD:AD,AD283,H:H)))</f>
        <v/>
      </c>
      <c r="L283" s="38" t="str">
        <f t="shared" si="24"/>
        <v/>
      </c>
      <c r="M283" s="38" t="str">
        <f t="shared" si="25"/>
        <v/>
      </c>
      <c r="N283" s="38" t="str">
        <f t="shared" si="27"/>
        <v/>
      </c>
      <c r="O283" s="38" t="str">
        <f t="shared" si="28"/>
        <v/>
      </c>
      <c r="P283" s="39" t="str">
        <f t="shared" si="29"/>
        <v/>
      </c>
      <c r="AC283" s="42" t="str">
        <f>IF(B283="","",VLOOKUP(B283,[2]Formula!B:C,2,0))</f>
        <v/>
      </c>
      <c r="AD283" s="43" t="str">
        <f t="shared" si="26"/>
        <v/>
      </c>
    </row>
    <row r="284" spans="1:30" x14ac:dyDescent="0.25">
      <c r="A284" s="64"/>
      <c r="B284" s="64"/>
      <c r="C284" s="66"/>
      <c r="D284" s="67"/>
      <c r="E284" s="64"/>
      <c r="F284" s="64"/>
      <c r="G284" s="37" t="str">
        <f>IF(E284="","",IF(OR(E284="Project Management",E284="Project Support",E284="Sprint Management",E284="Sprint Support"),"NA",ROUND((((VLOOKUP(AD284,[2]Formula!V:X,3,0)))-SUMIF(AD:AD,AD284,H:H)),2)))</f>
        <v/>
      </c>
      <c r="H284" s="71"/>
      <c r="I284" s="72"/>
      <c r="J284" s="72"/>
      <c r="K284" s="38" t="str">
        <f>IF(E284="","",IF(OR(E284="Project Management",E284="Project Support",E284="Sprint Management",E284="Sprint Support"),"NA",(((SUMIF(AD:AD,AD284,H:H)/VLOOKUP(AD284,[2]Formula!V:X,3,0))*VLOOKUP(AD284,[2]Formula!V:X,2,0))*H284)/SUMIF(AD:AD,AD284,H:H)))</f>
        <v/>
      </c>
      <c r="L284" s="38" t="str">
        <f t="shared" si="24"/>
        <v/>
      </c>
      <c r="M284" s="38" t="str">
        <f t="shared" si="25"/>
        <v/>
      </c>
      <c r="N284" s="38" t="str">
        <f t="shared" si="27"/>
        <v/>
      </c>
      <c r="O284" s="38" t="str">
        <f t="shared" si="28"/>
        <v/>
      </c>
      <c r="P284" s="39" t="str">
        <f t="shared" si="29"/>
        <v/>
      </c>
      <c r="AC284" s="42" t="str">
        <f>IF(B284="","",VLOOKUP(B284,[2]Formula!B:C,2,0))</f>
        <v/>
      </c>
      <c r="AD284" s="43" t="str">
        <f t="shared" si="26"/>
        <v/>
      </c>
    </row>
    <row r="285" spans="1:30" x14ac:dyDescent="0.25">
      <c r="A285" s="64"/>
      <c r="B285" s="64"/>
      <c r="C285" s="66"/>
      <c r="D285" s="67"/>
      <c r="E285" s="64"/>
      <c r="F285" s="64"/>
      <c r="G285" s="37" t="str">
        <f>IF(E285="","",IF(OR(E285="Project Management",E285="Project Support",E285="Sprint Management",E285="Sprint Support"),"NA",ROUND((((VLOOKUP(AD285,[2]Formula!V:X,3,0)))-SUMIF(AD:AD,AD285,H:H)),2)))</f>
        <v/>
      </c>
      <c r="H285" s="71"/>
      <c r="I285" s="72"/>
      <c r="J285" s="72"/>
      <c r="K285" s="38" t="str">
        <f>IF(E285="","",IF(OR(E285="Project Management",E285="Project Support",E285="Sprint Management",E285="Sprint Support"),"NA",(((SUMIF(AD:AD,AD285,H:H)/VLOOKUP(AD285,[2]Formula!V:X,3,0))*VLOOKUP(AD285,[2]Formula!V:X,2,0))*H285)/SUMIF(AD:AD,AD285,H:H)))</f>
        <v/>
      </c>
      <c r="L285" s="38" t="str">
        <f t="shared" si="24"/>
        <v/>
      </c>
      <c r="M285" s="38" t="str">
        <f t="shared" si="25"/>
        <v/>
      </c>
      <c r="N285" s="38" t="str">
        <f t="shared" si="27"/>
        <v/>
      </c>
      <c r="O285" s="38" t="str">
        <f t="shared" si="28"/>
        <v/>
      </c>
      <c r="P285" s="39" t="str">
        <f t="shared" si="29"/>
        <v/>
      </c>
      <c r="AC285" s="42" t="str">
        <f>IF(B285="","",VLOOKUP(B285,[2]Formula!B:C,2,0))</f>
        <v/>
      </c>
      <c r="AD285" s="43" t="str">
        <f t="shared" si="26"/>
        <v/>
      </c>
    </row>
    <row r="286" spans="1:30" x14ac:dyDescent="0.25">
      <c r="A286" s="64"/>
      <c r="B286" s="64"/>
      <c r="C286" s="66"/>
      <c r="D286" s="67"/>
      <c r="E286" s="64"/>
      <c r="F286" s="64"/>
      <c r="G286" s="37" t="str">
        <f>IF(E286="","",IF(OR(E286="Project Management",E286="Project Support",E286="Sprint Management",E286="Sprint Support"),"NA",ROUND((((VLOOKUP(AD286,[2]Formula!V:X,3,0)))-SUMIF(AD:AD,AD286,H:H)),2)))</f>
        <v/>
      </c>
      <c r="H286" s="71"/>
      <c r="I286" s="72"/>
      <c r="J286" s="72"/>
      <c r="K286" s="38" t="str">
        <f>IF(E286="","",IF(OR(E286="Project Management",E286="Project Support",E286="Sprint Management",E286="Sprint Support"),"NA",(((SUMIF(AD:AD,AD286,H:H)/VLOOKUP(AD286,[2]Formula!V:X,3,0))*VLOOKUP(AD286,[2]Formula!V:X,2,0))*H286)/SUMIF(AD:AD,AD286,H:H)))</f>
        <v/>
      </c>
      <c r="L286" s="38" t="str">
        <f t="shared" si="24"/>
        <v/>
      </c>
      <c r="M286" s="38" t="str">
        <f t="shared" si="25"/>
        <v/>
      </c>
      <c r="N286" s="38" t="str">
        <f t="shared" si="27"/>
        <v/>
      </c>
      <c r="O286" s="38" t="str">
        <f t="shared" si="28"/>
        <v/>
      </c>
      <c r="P286" s="39" t="str">
        <f t="shared" si="29"/>
        <v/>
      </c>
      <c r="AC286" s="42" t="str">
        <f>IF(B286="","",VLOOKUP(B286,[2]Formula!B:C,2,0))</f>
        <v/>
      </c>
      <c r="AD286" s="43" t="str">
        <f t="shared" si="26"/>
        <v/>
      </c>
    </row>
    <row r="287" spans="1:30" x14ac:dyDescent="0.25">
      <c r="A287" s="64"/>
      <c r="B287" s="64"/>
      <c r="C287" s="66"/>
      <c r="D287" s="67"/>
      <c r="E287" s="64"/>
      <c r="F287" s="64"/>
      <c r="G287" s="37" t="str">
        <f>IF(E287="","",IF(OR(E287="Project Management",E287="Project Support",E287="Sprint Management",E287="Sprint Support"),"NA",ROUND((((VLOOKUP(AD287,[2]Formula!V:X,3,0)))-SUMIF(AD:AD,AD287,H:H)),2)))</f>
        <v/>
      </c>
      <c r="H287" s="71"/>
      <c r="I287" s="72"/>
      <c r="J287" s="72"/>
      <c r="K287" s="38" t="str">
        <f>IF(E287="","",IF(OR(E287="Project Management",E287="Project Support",E287="Sprint Management",E287="Sprint Support"),"NA",(((SUMIF(AD:AD,AD287,H:H)/VLOOKUP(AD287,[2]Formula!V:X,3,0))*VLOOKUP(AD287,[2]Formula!V:X,2,0))*H287)/SUMIF(AD:AD,AD287,H:H)))</f>
        <v/>
      </c>
      <c r="L287" s="38" t="str">
        <f t="shared" si="24"/>
        <v/>
      </c>
      <c r="M287" s="38" t="str">
        <f t="shared" si="25"/>
        <v/>
      </c>
      <c r="N287" s="38" t="str">
        <f t="shared" si="27"/>
        <v/>
      </c>
      <c r="O287" s="38" t="str">
        <f t="shared" si="28"/>
        <v/>
      </c>
      <c r="P287" s="39" t="str">
        <f t="shared" si="29"/>
        <v/>
      </c>
      <c r="AC287" s="42" t="str">
        <f>IF(B287="","",VLOOKUP(B287,[2]Formula!B:C,2,0))</f>
        <v/>
      </c>
      <c r="AD287" s="43" t="str">
        <f t="shared" si="26"/>
        <v/>
      </c>
    </row>
    <row r="288" spans="1:30" x14ac:dyDescent="0.25">
      <c r="A288" s="64"/>
      <c r="B288" s="64"/>
      <c r="C288" s="66"/>
      <c r="D288" s="67"/>
      <c r="E288" s="64"/>
      <c r="F288" s="64"/>
      <c r="G288" s="37" t="str">
        <f>IF(E288="","",IF(OR(E288="Project Management",E288="Project Support",E288="Sprint Management",E288="Sprint Support"),"NA",ROUND((((VLOOKUP(AD288,[2]Formula!V:X,3,0)))-SUMIF(AD:AD,AD288,H:H)),2)))</f>
        <v/>
      </c>
      <c r="H288" s="71"/>
      <c r="I288" s="72"/>
      <c r="J288" s="72"/>
      <c r="K288" s="38" t="str">
        <f>IF(E288="","",IF(OR(E288="Project Management",E288="Project Support",E288="Sprint Management",E288="Sprint Support"),"NA",(((SUMIF(AD:AD,AD288,H:H)/VLOOKUP(AD288,[2]Formula!V:X,3,0))*VLOOKUP(AD288,[2]Formula!V:X,2,0))*H288)/SUMIF(AD:AD,AD288,H:H)))</f>
        <v/>
      </c>
      <c r="L288" s="38" t="str">
        <f t="shared" si="24"/>
        <v/>
      </c>
      <c r="M288" s="38" t="str">
        <f t="shared" si="25"/>
        <v/>
      </c>
      <c r="N288" s="38" t="str">
        <f t="shared" si="27"/>
        <v/>
      </c>
      <c r="O288" s="38" t="str">
        <f t="shared" si="28"/>
        <v/>
      </c>
      <c r="P288" s="39" t="str">
        <f t="shared" si="29"/>
        <v/>
      </c>
      <c r="AC288" s="42" t="str">
        <f>IF(B288="","",VLOOKUP(B288,[2]Formula!B:C,2,0))</f>
        <v/>
      </c>
      <c r="AD288" s="43" t="str">
        <f t="shared" si="26"/>
        <v/>
      </c>
    </row>
    <row r="289" spans="1:30" x14ac:dyDescent="0.25">
      <c r="A289" s="64"/>
      <c r="B289" s="64"/>
      <c r="C289" s="66"/>
      <c r="D289" s="67"/>
      <c r="E289" s="64"/>
      <c r="F289" s="64"/>
      <c r="G289" s="37" t="str">
        <f>IF(E289="","",IF(OR(E289="Project Management",E289="Project Support",E289="Sprint Management",E289="Sprint Support"),"NA",ROUND((((VLOOKUP(AD289,[2]Formula!V:X,3,0)))-SUMIF(AD:AD,AD289,H:H)),2)))</f>
        <v/>
      </c>
      <c r="H289" s="71"/>
      <c r="I289" s="72"/>
      <c r="J289" s="72"/>
      <c r="K289" s="38" t="str">
        <f>IF(E289="","",IF(OR(E289="Project Management",E289="Project Support",E289="Sprint Management",E289="Sprint Support"),"NA",(((SUMIF(AD:AD,AD289,H:H)/VLOOKUP(AD289,[2]Formula!V:X,3,0))*VLOOKUP(AD289,[2]Formula!V:X,2,0))*H289)/SUMIF(AD:AD,AD289,H:H)))</f>
        <v/>
      </c>
      <c r="L289" s="38" t="str">
        <f t="shared" si="24"/>
        <v/>
      </c>
      <c r="M289" s="38" t="str">
        <f t="shared" si="25"/>
        <v/>
      </c>
      <c r="N289" s="38" t="str">
        <f t="shared" si="27"/>
        <v/>
      </c>
      <c r="O289" s="38" t="str">
        <f t="shared" si="28"/>
        <v/>
      </c>
      <c r="P289" s="39" t="str">
        <f t="shared" si="29"/>
        <v/>
      </c>
      <c r="AC289" s="42" t="str">
        <f>IF(B289="","",VLOOKUP(B289,[2]Formula!B:C,2,0))</f>
        <v/>
      </c>
      <c r="AD289" s="43" t="str">
        <f t="shared" si="26"/>
        <v/>
      </c>
    </row>
    <row r="290" spans="1:30" x14ac:dyDescent="0.25">
      <c r="A290" s="64"/>
      <c r="B290" s="64"/>
      <c r="C290" s="66"/>
      <c r="D290" s="67"/>
      <c r="E290" s="64"/>
      <c r="F290" s="64"/>
      <c r="G290" s="37" t="str">
        <f>IF(E290="","",IF(OR(E290="Project Management",E290="Project Support",E290="Sprint Management",E290="Sprint Support"),"NA",ROUND((((VLOOKUP(AD290,[2]Formula!V:X,3,0)))-SUMIF(AD:AD,AD290,H:H)),2)))</f>
        <v/>
      </c>
      <c r="H290" s="71"/>
      <c r="I290" s="72"/>
      <c r="J290" s="72"/>
      <c r="K290" s="38" t="str">
        <f>IF(E290="","",IF(OR(E290="Project Management",E290="Project Support",E290="Sprint Management",E290="Sprint Support"),"NA",(((SUMIF(AD:AD,AD290,H:H)/VLOOKUP(AD290,[2]Formula!V:X,3,0))*VLOOKUP(AD290,[2]Formula!V:X,2,0))*H290)/SUMIF(AD:AD,AD290,H:H)))</f>
        <v/>
      </c>
      <c r="L290" s="38" t="str">
        <f t="shared" si="24"/>
        <v/>
      </c>
      <c r="M290" s="38" t="str">
        <f t="shared" si="25"/>
        <v/>
      </c>
      <c r="N290" s="38" t="str">
        <f t="shared" si="27"/>
        <v/>
      </c>
      <c r="O290" s="38" t="str">
        <f t="shared" si="28"/>
        <v/>
      </c>
      <c r="P290" s="39" t="str">
        <f t="shared" si="29"/>
        <v/>
      </c>
      <c r="AC290" s="42" t="str">
        <f>IF(B290="","",VLOOKUP(B290,[2]Formula!B:C,2,0))</f>
        <v/>
      </c>
      <c r="AD290" s="43" t="str">
        <f t="shared" si="26"/>
        <v/>
      </c>
    </row>
    <row r="291" spans="1:30" x14ac:dyDescent="0.25">
      <c r="A291" s="64"/>
      <c r="B291" s="64"/>
      <c r="C291" s="66"/>
      <c r="D291" s="67"/>
      <c r="E291" s="64"/>
      <c r="F291" s="64"/>
      <c r="G291" s="37" t="str">
        <f>IF(E291="","",IF(OR(E291="Project Management",E291="Project Support",E291="Sprint Management",E291="Sprint Support"),"NA",ROUND((((VLOOKUP(AD291,[2]Formula!V:X,3,0)))-SUMIF(AD:AD,AD291,H:H)),2)))</f>
        <v/>
      </c>
      <c r="H291" s="71"/>
      <c r="I291" s="72"/>
      <c r="J291" s="72"/>
      <c r="K291" s="38" t="str">
        <f>IF(E291="","",IF(OR(E291="Project Management",E291="Project Support",E291="Sprint Management",E291="Sprint Support"),"NA",(((SUMIF(AD:AD,AD291,H:H)/VLOOKUP(AD291,[2]Formula!V:X,3,0))*VLOOKUP(AD291,[2]Formula!V:X,2,0))*H291)/SUMIF(AD:AD,AD291,H:H)))</f>
        <v/>
      </c>
      <c r="L291" s="38" t="str">
        <f t="shared" si="24"/>
        <v/>
      </c>
      <c r="M291" s="38" t="str">
        <f t="shared" si="25"/>
        <v/>
      </c>
      <c r="N291" s="38" t="str">
        <f t="shared" si="27"/>
        <v/>
      </c>
      <c r="O291" s="38" t="str">
        <f t="shared" si="28"/>
        <v/>
      </c>
      <c r="P291" s="39" t="str">
        <f t="shared" si="29"/>
        <v/>
      </c>
      <c r="AC291" s="42" t="str">
        <f>IF(B291="","",VLOOKUP(B291,[2]Formula!B:C,2,0))</f>
        <v/>
      </c>
      <c r="AD291" s="43" t="str">
        <f t="shared" si="26"/>
        <v/>
      </c>
    </row>
    <row r="292" spans="1:30" x14ac:dyDescent="0.25">
      <c r="A292" s="64"/>
      <c r="B292" s="64"/>
      <c r="C292" s="66"/>
      <c r="D292" s="67"/>
      <c r="E292" s="64"/>
      <c r="F292" s="64"/>
      <c r="G292" s="37" t="str">
        <f>IF(E292="","",IF(OR(E292="Project Management",E292="Project Support",E292="Sprint Management",E292="Sprint Support"),"NA",ROUND((((VLOOKUP(AD292,[2]Formula!V:X,3,0)))-SUMIF(AD:AD,AD292,H:H)),2)))</f>
        <v/>
      </c>
      <c r="H292" s="71"/>
      <c r="I292" s="72"/>
      <c r="J292" s="72"/>
      <c r="K292" s="38" t="str">
        <f>IF(E292="","",IF(OR(E292="Project Management",E292="Project Support",E292="Sprint Management",E292="Sprint Support"),"NA",(((SUMIF(AD:AD,AD292,H:H)/VLOOKUP(AD292,[2]Formula!V:X,3,0))*VLOOKUP(AD292,[2]Formula!V:X,2,0))*H292)/SUMIF(AD:AD,AD292,H:H)))</f>
        <v/>
      </c>
      <c r="L292" s="38" t="str">
        <f t="shared" si="24"/>
        <v/>
      </c>
      <c r="M292" s="38" t="str">
        <f t="shared" si="25"/>
        <v/>
      </c>
      <c r="N292" s="38" t="str">
        <f t="shared" si="27"/>
        <v/>
      </c>
      <c r="O292" s="38" t="str">
        <f t="shared" si="28"/>
        <v/>
      </c>
      <c r="P292" s="39" t="str">
        <f t="shared" si="29"/>
        <v/>
      </c>
      <c r="AC292" s="42" t="str">
        <f>IF(B292="","",VLOOKUP(B292,[2]Formula!B:C,2,0))</f>
        <v/>
      </c>
      <c r="AD292" s="43" t="str">
        <f t="shared" si="26"/>
        <v/>
      </c>
    </row>
    <row r="293" spans="1:30" x14ac:dyDescent="0.25">
      <c r="A293" s="64"/>
      <c r="B293" s="64"/>
      <c r="C293" s="66"/>
      <c r="D293" s="67"/>
      <c r="E293" s="64"/>
      <c r="F293" s="64"/>
      <c r="G293" s="37" t="str">
        <f>IF(E293="","",IF(OR(E293="Project Management",E293="Project Support",E293="Sprint Management",E293="Sprint Support"),"NA",ROUND((((VLOOKUP(AD293,[2]Formula!V:X,3,0)))-SUMIF(AD:AD,AD293,H:H)),2)))</f>
        <v/>
      </c>
      <c r="H293" s="71"/>
      <c r="I293" s="72"/>
      <c r="J293" s="72"/>
      <c r="K293" s="38" t="str">
        <f>IF(E293="","",IF(OR(E293="Project Management",E293="Project Support",E293="Sprint Management",E293="Sprint Support"),"NA",(((SUMIF(AD:AD,AD293,H:H)/VLOOKUP(AD293,[2]Formula!V:X,3,0))*VLOOKUP(AD293,[2]Formula!V:X,2,0))*H293)/SUMIF(AD:AD,AD293,H:H)))</f>
        <v/>
      </c>
      <c r="L293" s="38" t="str">
        <f t="shared" si="24"/>
        <v/>
      </c>
      <c r="M293" s="38" t="str">
        <f t="shared" si="25"/>
        <v/>
      </c>
      <c r="N293" s="38" t="str">
        <f t="shared" si="27"/>
        <v/>
      </c>
      <c r="O293" s="38" t="str">
        <f t="shared" si="28"/>
        <v/>
      </c>
      <c r="P293" s="39" t="str">
        <f t="shared" si="29"/>
        <v/>
      </c>
      <c r="AC293" s="42" t="str">
        <f>IF(B293="","",VLOOKUP(B293,[2]Formula!B:C,2,0))</f>
        <v/>
      </c>
      <c r="AD293" s="43" t="str">
        <f t="shared" si="26"/>
        <v/>
      </c>
    </row>
    <row r="294" spans="1:30" x14ac:dyDescent="0.25">
      <c r="A294" s="64"/>
      <c r="B294" s="64"/>
      <c r="C294" s="66"/>
      <c r="D294" s="67"/>
      <c r="E294" s="64"/>
      <c r="F294" s="64"/>
      <c r="G294" s="37" t="str">
        <f>IF(E294="","",IF(OR(E294="Project Management",E294="Project Support",E294="Sprint Management",E294="Sprint Support"),"NA",ROUND((((VLOOKUP(AD294,[2]Formula!V:X,3,0)))-SUMIF(AD:AD,AD294,H:H)),2)))</f>
        <v/>
      </c>
      <c r="H294" s="71"/>
      <c r="I294" s="72"/>
      <c r="J294" s="72"/>
      <c r="K294" s="38" t="str">
        <f>IF(E294="","",IF(OR(E294="Project Management",E294="Project Support",E294="Sprint Management",E294="Sprint Support"),"NA",(((SUMIF(AD:AD,AD294,H:H)/VLOOKUP(AD294,[2]Formula!V:X,3,0))*VLOOKUP(AD294,[2]Formula!V:X,2,0))*H294)/SUMIF(AD:AD,AD294,H:H)))</f>
        <v/>
      </c>
      <c r="L294" s="38" t="str">
        <f t="shared" si="24"/>
        <v/>
      </c>
      <c r="M294" s="38" t="str">
        <f t="shared" si="25"/>
        <v/>
      </c>
      <c r="N294" s="38" t="str">
        <f t="shared" si="27"/>
        <v/>
      </c>
      <c r="O294" s="38" t="str">
        <f t="shared" si="28"/>
        <v/>
      </c>
      <c r="P294" s="39" t="str">
        <f t="shared" si="29"/>
        <v/>
      </c>
      <c r="AC294" s="42" t="str">
        <f>IF(B294="","",VLOOKUP(B294,[2]Formula!B:C,2,0))</f>
        <v/>
      </c>
      <c r="AD294" s="43" t="str">
        <f t="shared" si="26"/>
        <v/>
      </c>
    </row>
    <row r="295" spans="1:30" x14ac:dyDescent="0.25">
      <c r="A295" s="64"/>
      <c r="B295" s="64"/>
      <c r="C295" s="66"/>
      <c r="D295" s="67"/>
      <c r="E295" s="64"/>
      <c r="F295" s="64"/>
      <c r="G295" s="37" t="str">
        <f>IF(E295="","",IF(OR(E295="Project Management",E295="Project Support",E295="Sprint Management",E295="Sprint Support"),"NA",ROUND((((VLOOKUP(AD295,[2]Formula!V:X,3,0)))-SUMIF(AD:AD,AD295,H:H)),2)))</f>
        <v/>
      </c>
      <c r="H295" s="71"/>
      <c r="I295" s="72"/>
      <c r="J295" s="72"/>
      <c r="K295" s="38" t="str">
        <f>IF(E295="","",IF(OR(E295="Project Management",E295="Project Support",E295="Sprint Management",E295="Sprint Support"),"NA",(((SUMIF(AD:AD,AD295,H:H)/VLOOKUP(AD295,[2]Formula!V:X,3,0))*VLOOKUP(AD295,[2]Formula!V:X,2,0))*H295)/SUMIF(AD:AD,AD295,H:H)))</f>
        <v/>
      </c>
      <c r="L295" s="38" t="str">
        <f t="shared" si="24"/>
        <v/>
      </c>
      <c r="M295" s="38" t="str">
        <f t="shared" si="25"/>
        <v/>
      </c>
      <c r="N295" s="38" t="str">
        <f t="shared" si="27"/>
        <v/>
      </c>
      <c r="O295" s="38" t="str">
        <f t="shared" si="28"/>
        <v/>
      </c>
      <c r="P295" s="39" t="str">
        <f t="shared" si="29"/>
        <v/>
      </c>
      <c r="AC295" s="42" t="str">
        <f>IF(B295="","",VLOOKUP(B295,[2]Formula!B:C,2,0))</f>
        <v/>
      </c>
      <c r="AD295" s="43" t="str">
        <f t="shared" si="26"/>
        <v/>
      </c>
    </row>
    <row r="296" spans="1:30" x14ac:dyDescent="0.25">
      <c r="A296" s="64"/>
      <c r="B296" s="64"/>
      <c r="C296" s="66"/>
      <c r="D296" s="67"/>
      <c r="E296" s="64"/>
      <c r="F296" s="64"/>
      <c r="G296" s="37" t="str">
        <f>IF(E296="","",IF(OR(E296="Project Management",E296="Project Support",E296="Sprint Management",E296="Sprint Support"),"NA",ROUND((((VLOOKUP(AD296,[2]Formula!V:X,3,0)))-SUMIF(AD:AD,AD296,H:H)),2)))</f>
        <v/>
      </c>
      <c r="H296" s="71"/>
      <c r="I296" s="72"/>
      <c r="J296" s="72"/>
      <c r="K296" s="38" t="str">
        <f>IF(E296="","",IF(OR(E296="Project Management",E296="Project Support",E296="Sprint Management",E296="Sprint Support"),"NA",(((SUMIF(AD:AD,AD296,H:H)/VLOOKUP(AD296,[2]Formula!V:X,3,0))*VLOOKUP(AD296,[2]Formula!V:X,2,0))*H296)/SUMIF(AD:AD,AD296,H:H)))</f>
        <v/>
      </c>
      <c r="L296" s="38" t="str">
        <f t="shared" si="24"/>
        <v/>
      </c>
      <c r="M296" s="38" t="str">
        <f t="shared" si="25"/>
        <v/>
      </c>
      <c r="N296" s="38" t="str">
        <f t="shared" si="27"/>
        <v/>
      </c>
      <c r="O296" s="38" t="str">
        <f t="shared" si="28"/>
        <v/>
      </c>
      <c r="P296" s="39" t="str">
        <f t="shared" si="29"/>
        <v/>
      </c>
      <c r="AC296" s="42" t="str">
        <f>IF(B296="","",VLOOKUP(B296,[2]Formula!B:C,2,0))</f>
        <v/>
      </c>
      <c r="AD296" s="43" t="str">
        <f t="shared" si="26"/>
        <v/>
      </c>
    </row>
    <row r="297" spans="1:30" x14ac:dyDescent="0.25">
      <c r="A297" s="64"/>
      <c r="B297" s="64"/>
      <c r="C297" s="66"/>
      <c r="D297" s="67"/>
      <c r="E297" s="64"/>
      <c r="F297" s="64"/>
      <c r="G297" s="37" t="str">
        <f>IF(E297="","",IF(OR(E297="Project Management",E297="Project Support",E297="Sprint Management",E297="Sprint Support"),"NA",ROUND((((VLOOKUP(AD297,[2]Formula!V:X,3,0)))-SUMIF(AD:AD,AD297,H:H)),2)))</f>
        <v/>
      </c>
      <c r="H297" s="71"/>
      <c r="I297" s="72"/>
      <c r="J297" s="72"/>
      <c r="K297" s="38" t="str">
        <f>IF(E297="","",IF(OR(E297="Project Management",E297="Project Support",E297="Sprint Management",E297="Sprint Support"),"NA",(((SUMIF(AD:AD,AD297,H:H)/VLOOKUP(AD297,[2]Formula!V:X,3,0))*VLOOKUP(AD297,[2]Formula!V:X,2,0))*H297)/SUMIF(AD:AD,AD297,H:H)))</f>
        <v/>
      </c>
      <c r="L297" s="38" t="str">
        <f t="shared" si="24"/>
        <v/>
      </c>
      <c r="M297" s="38" t="str">
        <f t="shared" si="25"/>
        <v/>
      </c>
      <c r="N297" s="38" t="str">
        <f t="shared" si="27"/>
        <v/>
      </c>
      <c r="O297" s="38" t="str">
        <f t="shared" si="28"/>
        <v/>
      </c>
      <c r="P297" s="39" t="str">
        <f t="shared" si="29"/>
        <v/>
      </c>
      <c r="AC297" s="42" t="str">
        <f>IF(B297="","",VLOOKUP(B297,[2]Formula!B:C,2,0))</f>
        <v/>
      </c>
      <c r="AD297" s="43" t="str">
        <f t="shared" si="26"/>
        <v/>
      </c>
    </row>
    <row r="298" spans="1:30" x14ac:dyDescent="0.25">
      <c r="A298" s="64"/>
      <c r="B298" s="64"/>
      <c r="C298" s="66"/>
      <c r="D298" s="67"/>
      <c r="E298" s="64"/>
      <c r="F298" s="64"/>
      <c r="G298" s="37" t="str">
        <f>IF(E298="","",IF(OR(E298="Project Management",E298="Project Support",E298="Sprint Management",E298="Sprint Support"),"NA",ROUND((((VLOOKUP(AD298,[2]Formula!V:X,3,0)))-SUMIF(AD:AD,AD298,H:H)),2)))</f>
        <v/>
      </c>
      <c r="H298" s="71"/>
      <c r="I298" s="72"/>
      <c r="J298" s="72"/>
      <c r="K298" s="38" t="str">
        <f>IF(E298="","",IF(OR(E298="Project Management",E298="Project Support",E298="Sprint Management",E298="Sprint Support"),"NA",(((SUMIF(AD:AD,AD298,H:H)/VLOOKUP(AD298,[2]Formula!V:X,3,0))*VLOOKUP(AD298,[2]Formula!V:X,2,0))*H298)/SUMIF(AD:AD,AD298,H:H)))</f>
        <v/>
      </c>
      <c r="L298" s="38" t="str">
        <f t="shared" si="24"/>
        <v/>
      </c>
      <c r="M298" s="38" t="str">
        <f t="shared" si="25"/>
        <v/>
      </c>
      <c r="N298" s="38" t="str">
        <f t="shared" si="27"/>
        <v/>
      </c>
      <c r="O298" s="38" t="str">
        <f t="shared" si="28"/>
        <v/>
      </c>
      <c r="P298" s="39" t="str">
        <f t="shared" si="29"/>
        <v/>
      </c>
      <c r="AC298" s="42" t="str">
        <f>IF(B298="","",VLOOKUP(B298,[2]Formula!B:C,2,0))</f>
        <v/>
      </c>
      <c r="AD298" s="43" t="str">
        <f t="shared" si="26"/>
        <v/>
      </c>
    </row>
    <row r="299" spans="1:30" x14ac:dyDescent="0.25">
      <c r="A299" s="64"/>
      <c r="B299" s="64"/>
      <c r="C299" s="66"/>
      <c r="D299" s="67"/>
      <c r="E299" s="64"/>
      <c r="F299" s="64"/>
      <c r="G299" s="37" t="str">
        <f>IF(E299="","",IF(OR(E299="Project Management",E299="Project Support",E299="Sprint Management",E299="Sprint Support"),"NA",ROUND((((VLOOKUP(AD299,[2]Formula!V:X,3,0)))-SUMIF(AD:AD,AD299,H:H)),2)))</f>
        <v/>
      </c>
      <c r="H299" s="71"/>
      <c r="I299" s="72"/>
      <c r="J299" s="72"/>
      <c r="K299" s="38" t="str">
        <f>IF(E299="","",IF(OR(E299="Project Management",E299="Project Support",E299="Sprint Management",E299="Sprint Support"),"NA",(((SUMIF(AD:AD,AD299,H:H)/VLOOKUP(AD299,[2]Formula!V:X,3,0))*VLOOKUP(AD299,[2]Formula!V:X,2,0))*H299)/SUMIF(AD:AD,AD299,H:H)))</f>
        <v/>
      </c>
      <c r="L299" s="38" t="str">
        <f t="shared" si="24"/>
        <v/>
      </c>
      <c r="M299" s="38" t="str">
        <f t="shared" si="25"/>
        <v/>
      </c>
      <c r="N299" s="38" t="str">
        <f t="shared" si="27"/>
        <v/>
      </c>
      <c r="O299" s="38" t="str">
        <f t="shared" si="28"/>
        <v/>
      </c>
      <c r="P299" s="39" t="str">
        <f t="shared" si="29"/>
        <v/>
      </c>
      <c r="AC299" s="42" t="str">
        <f>IF(B299="","",VLOOKUP(B299,[2]Formula!B:C,2,0))</f>
        <v/>
      </c>
      <c r="AD299" s="43" t="str">
        <f t="shared" si="26"/>
        <v/>
      </c>
    </row>
    <row r="300" spans="1:30" x14ac:dyDescent="0.25">
      <c r="A300" s="64"/>
      <c r="B300" s="64"/>
      <c r="C300" s="66"/>
      <c r="D300" s="67"/>
      <c r="E300" s="64"/>
      <c r="F300" s="64"/>
      <c r="G300" s="37" t="str">
        <f>IF(E300="","",IF(OR(E300="Project Management",E300="Project Support",E300="Sprint Management",E300="Sprint Support"),"NA",ROUND((((VLOOKUP(AD300,[2]Formula!V:X,3,0)))-SUMIF(AD:AD,AD300,H:H)),2)))</f>
        <v/>
      </c>
      <c r="H300" s="71"/>
      <c r="I300" s="72"/>
      <c r="J300" s="72"/>
      <c r="K300" s="38" t="str">
        <f>IF(E300="","",IF(OR(E300="Project Management",E300="Project Support",E300="Sprint Management",E300="Sprint Support"),"NA",(((SUMIF(AD:AD,AD300,H:H)/VLOOKUP(AD300,[2]Formula!V:X,3,0))*VLOOKUP(AD300,[2]Formula!V:X,2,0))*H300)/SUMIF(AD:AD,AD300,H:H)))</f>
        <v/>
      </c>
      <c r="L300" s="38" t="str">
        <f t="shared" si="24"/>
        <v/>
      </c>
      <c r="M300" s="38" t="str">
        <f t="shared" si="25"/>
        <v/>
      </c>
      <c r="N300" s="38" t="str">
        <f t="shared" si="27"/>
        <v/>
      </c>
      <c r="O300" s="38" t="str">
        <f t="shared" si="28"/>
        <v/>
      </c>
      <c r="P300" s="39" t="str">
        <f t="shared" si="29"/>
        <v/>
      </c>
      <c r="AC300" s="42" t="str">
        <f>IF(B300="","",VLOOKUP(B300,[2]Formula!B:C,2,0))</f>
        <v/>
      </c>
      <c r="AD300" s="43" t="str">
        <f t="shared" si="26"/>
        <v/>
      </c>
    </row>
    <row r="301" spans="1:30" x14ac:dyDescent="0.25">
      <c r="A301" s="64"/>
      <c r="B301" s="64"/>
      <c r="C301" s="66"/>
      <c r="D301" s="67"/>
      <c r="E301" s="64"/>
      <c r="F301" s="64"/>
      <c r="G301" s="37" t="str">
        <f>IF(E301="","",IF(OR(E301="Project Management",E301="Project Support",E301="Sprint Management",E301="Sprint Support"),"NA",ROUND((((VLOOKUP(AD301,[2]Formula!V:X,3,0)))-SUMIF(AD:AD,AD301,H:H)),2)))</f>
        <v/>
      </c>
      <c r="H301" s="71"/>
      <c r="I301" s="72"/>
      <c r="J301" s="72"/>
      <c r="K301" s="38" t="str">
        <f>IF(E301="","",IF(OR(E301="Project Management",E301="Project Support",E301="Sprint Management",E301="Sprint Support"),"NA",(((SUMIF(AD:AD,AD301,H:H)/VLOOKUP(AD301,[2]Formula!V:X,3,0))*VLOOKUP(AD301,[2]Formula!V:X,2,0))*H301)/SUMIF(AD:AD,AD301,H:H)))</f>
        <v/>
      </c>
      <c r="L301" s="38" t="str">
        <f t="shared" si="24"/>
        <v/>
      </c>
      <c r="M301" s="38" t="str">
        <f t="shared" si="25"/>
        <v/>
      </c>
      <c r="N301" s="38" t="str">
        <f t="shared" si="27"/>
        <v/>
      </c>
      <c r="O301" s="38" t="str">
        <f t="shared" si="28"/>
        <v/>
      </c>
      <c r="P301" s="39" t="str">
        <f t="shared" si="29"/>
        <v/>
      </c>
      <c r="AC301" s="42" t="str">
        <f>IF(B301="","",VLOOKUP(B301,[2]Formula!B:C,2,0))</f>
        <v/>
      </c>
      <c r="AD301" s="43" t="str">
        <f t="shared" si="26"/>
        <v/>
      </c>
    </row>
    <row r="302" spans="1:30" x14ac:dyDescent="0.25">
      <c r="A302" s="64"/>
      <c r="B302" s="64"/>
      <c r="C302" s="66"/>
      <c r="D302" s="67"/>
      <c r="E302" s="64"/>
      <c r="F302" s="64"/>
      <c r="G302" s="37" t="str">
        <f>IF(E302="","",IF(OR(E302="Project Management",E302="Project Support",E302="Sprint Management",E302="Sprint Support"),"NA",ROUND((((VLOOKUP(AD302,[2]Formula!V:X,3,0)))-SUMIF(AD:AD,AD302,H:H)),2)))</f>
        <v/>
      </c>
      <c r="H302" s="71"/>
      <c r="I302" s="72"/>
      <c r="J302" s="72"/>
      <c r="K302" s="38" t="str">
        <f>IF(E302="","",IF(OR(E302="Project Management",E302="Project Support",E302="Sprint Management",E302="Sprint Support"),"NA",(((SUMIF(AD:AD,AD302,H:H)/VLOOKUP(AD302,[2]Formula!V:X,3,0))*VLOOKUP(AD302,[2]Formula!V:X,2,0))*H302)/SUMIF(AD:AD,AD302,H:H)))</f>
        <v/>
      </c>
      <c r="L302" s="38" t="str">
        <f t="shared" si="24"/>
        <v/>
      </c>
      <c r="M302" s="38" t="str">
        <f t="shared" si="25"/>
        <v/>
      </c>
      <c r="N302" s="38" t="str">
        <f t="shared" si="27"/>
        <v/>
      </c>
      <c r="O302" s="38" t="str">
        <f t="shared" si="28"/>
        <v/>
      </c>
      <c r="P302" s="39" t="str">
        <f t="shared" si="29"/>
        <v/>
      </c>
      <c r="AC302" s="42" t="str">
        <f>IF(B302="","",VLOOKUP(B302,[2]Formula!B:C,2,0))</f>
        <v/>
      </c>
      <c r="AD302" s="43" t="str">
        <f t="shared" si="26"/>
        <v/>
      </c>
    </row>
    <row r="303" spans="1:30" x14ac:dyDescent="0.25">
      <c r="A303" s="64"/>
      <c r="B303" s="64"/>
      <c r="C303" s="66"/>
      <c r="D303" s="67"/>
      <c r="E303" s="64"/>
      <c r="F303" s="64"/>
      <c r="G303" s="37" t="str">
        <f>IF(E303="","",IF(OR(E303="Project Management",E303="Project Support",E303="Sprint Management",E303="Sprint Support"),"NA",ROUND((((VLOOKUP(AD303,[2]Formula!V:X,3,0)))-SUMIF(AD:AD,AD303,H:H)),2)))</f>
        <v/>
      </c>
      <c r="H303" s="71"/>
      <c r="I303" s="72"/>
      <c r="J303" s="72"/>
      <c r="K303" s="38" t="str">
        <f>IF(E303="","",IF(OR(E303="Project Management",E303="Project Support",E303="Sprint Management",E303="Sprint Support"),"NA",(((SUMIF(AD:AD,AD303,H:H)/VLOOKUP(AD303,[2]Formula!V:X,3,0))*VLOOKUP(AD303,[2]Formula!V:X,2,0))*H303)/SUMIF(AD:AD,AD303,H:H)))</f>
        <v/>
      </c>
      <c r="L303" s="38" t="str">
        <f t="shared" si="24"/>
        <v/>
      </c>
      <c r="M303" s="38" t="str">
        <f t="shared" si="25"/>
        <v/>
      </c>
      <c r="N303" s="38" t="str">
        <f t="shared" si="27"/>
        <v/>
      </c>
      <c r="O303" s="38" t="str">
        <f t="shared" si="28"/>
        <v/>
      </c>
      <c r="P303" s="39" t="str">
        <f t="shared" si="29"/>
        <v/>
      </c>
      <c r="AC303" s="42" t="str">
        <f>IF(B303="","",VLOOKUP(B303,[2]Formula!B:C,2,0))</f>
        <v/>
      </c>
      <c r="AD303" s="43" t="str">
        <f t="shared" si="26"/>
        <v/>
      </c>
    </row>
    <row r="304" spans="1:30" x14ac:dyDescent="0.25">
      <c r="A304" s="64"/>
      <c r="B304" s="64"/>
      <c r="C304" s="66"/>
      <c r="D304" s="67"/>
      <c r="E304" s="64"/>
      <c r="F304" s="64"/>
      <c r="G304" s="37" t="str">
        <f>IF(E304="","",IF(OR(E304="Project Management",E304="Project Support",E304="Sprint Management",E304="Sprint Support"),"NA",ROUND((((VLOOKUP(AD304,[2]Formula!V:X,3,0)))-SUMIF(AD:AD,AD304,H:H)),2)))</f>
        <v/>
      </c>
      <c r="H304" s="71"/>
      <c r="I304" s="72"/>
      <c r="J304" s="72"/>
      <c r="K304" s="38" t="str">
        <f>IF(E304="","",IF(OR(E304="Project Management",E304="Project Support",E304="Sprint Management",E304="Sprint Support"),"NA",(((SUMIF(AD:AD,AD304,H:H)/VLOOKUP(AD304,[2]Formula!V:X,3,0))*VLOOKUP(AD304,[2]Formula!V:X,2,0))*H304)/SUMIF(AD:AD,AD304,H:H)))</f>
        <v/>
      </c>
      <c r="L304" s="38" t="str">
        <f t="shared" si="24"/>
        <v/>
      </c>
      <c r="M304" s="38" t="str">
        <f t="shared" si="25"/>
        <v/>
      </c>
      <c r="N304" s="38" t="str">
        <f t="shared" si="27"/>
        <v/>
      </c>
      <c r="O304" s="38" t="str">
        <f t="shared" si="28"/>
        <v/>
      </c>
      <c r="P304" s="39" t="str">
        <f t="shared" si="29"/>
        <v/>
      </c>
      <c r="AC304" s="42" t="str">
        <f>IF(B304="","",VLOOKUP(B304,[2]Formula!B:C,2,0))</f>
        <v/>
      </c>
      <c r="AD304" s="43" t="str">
        <f t="shared" si="26"/>
        <v/>
      </c>
    </row>
    <row r="305" spans="1:30" x14ac:dyDescent="0.25">
      <c r="A305" s="64"/>
      <c r="B305" s="64"/>
      <c r="C305" s="66"/>
      <c r="D305" s="67"/>
      <c r="E305" s="64"/>
      <c r="F305" s="64"/>
      <c r="G305" s="37" t="str">
        <f>IF(E305="","",IF(OR(E305="Project Management",E305="Project Support",E305="Sprint Management",E305="Sprint Support"),"NA",ROUND((((VLOOKUP(AD305,[2]Formula!V:X,3,0)))-SUMIF(AD:AD,AD305,H:H)),2)))</f>
        <v/>
      </c>
      <c r="H305" s="71"/>
      <c r="I305" s="72"/>
      <c r="J305" s="72"/>
      <c r="K305" s="38" t="str">
        <f>IF(E305="","",IF(OR(E305="Project Management",E305="Project Support",E305="Sprint Management",E305="Sprint Support"),"NA",(((SUMIF(AD:AD,AD305,H:H)/VLOOKUP(AD305,[2]Formula!V:X,3,0))*VLOOKUP(AD305,[2]Formula!V:X,2,0))*H305)/SUMIF(AD:AD,AD305,H:H)))</f>
        <v/>
      </c>
      <c r="L305" s="38" t="str">
        <f t="shared" si="24"/>
        <v/>
      </c>
      <c r="M305" s="38" t="str">
        <f t="shared" si="25"/>
        <v/>
      </c>
      <c r="N305" s="38" t="str">
        <f t="shared" si="27"/>
        <v/>
      </c>
      <c r="O305" s="38" t="str">
        <f t="shared" si="28"/>
        <v/>
      </c>
      <c r="P305" s="39" t="str">
        <f t="shared" si="29"/>
        <v/>
      </c>
      <c r="AC305" s="42" t="str">
        <f>IF(B305="","",VLOOKUP(B305,[2]Formula!B:C,2,0))</f>
        <v/>
      </c>
      <c r="AD305" s="43" t="str">
        <f t="shared" si="26"/>
        <v/>
      </c>
    </row>
    <row r="306" spans="1:30" x14ac:dyDescent="0.25">
      <c r="A306" s="64"/>
      <c r="B306" s="64"/>
      <c r="C306" s="66"/>
      <c r="D306" s="67"/>
      <c r="E306" s="64"/>
      <c r="F306" s="64"/>
      <c r="G306" s="37" t="str">
        <f>IF(E306="","",IF(OR(E306="Project Management",E306="Project Support",E306="Sprint Management",E306="Sprint Support"),"NA",ROUND((((VLOOKUP(AD306,[2]Formula!V:X,3,0)))-SUMIF(AD:AD,AD306,H:H)),2)))</f>
        <v/>
      </c>
      <c r="H306" s="71"/>
      <c r="I306" s="72"/>
      <c r="J306" s="72"/>
      <c r="K306" s="38" t="str">
        <f>IF(E306="","",IF(OR(E306="Project Management",E306="Project Support",E306="Sprint Management",E306="Sprint Support"),"NA",(((SUMIF(AD:AD,AD306,H:H)/VLOOKUP(AD306,[2]Formula!V:X,3,0))*VLOOKUP(AD306,[2]Formula!V:X,2,0))*H306)/SUMIF(AD:AD,AD306,H:H)))</f>
        <v/>
      </c>
      <c r="L306" s="38" t="str">
        <f t="shared" si="24"/>
        <v/>
      </c>
      <c r="M306" s="38" t="str">
        <f t="shared" si="25"/>
        <v/>
      </c>
      <c r="N306" s="38" t="str">
        <f t="shared" si="27"/>
        <v/>
      </c>
      <c r="O306" s="38" t="str">
        <f t="shared" si="28"/>
        <v/>
      </c>
      <c r="P306" s="39" t="str">
        <f t="shared" si="29"/>
        <v/>
      </c>
      <c r="AC306" s="42" t="str">
        <f>IF(B306="","",VLOOKUP(B306,[2]Formula!B:C,2,0))</f>
        <v/>
      </c>
      <c r="AD306" s="43" t="str">
        <f t="shared" si="26"/>
        <v/>
      </c>
    </row>
    <row r="307" spans="1:30" x14ac:dyDescent="0.25">
      <c r="A307" s="64"/>
      <c r="B307" s="64"/>
      <c r="C307" s="66"/>
      <c r="D307" s="67"/>
      <c r="E307" s="64"/>
      <c r="F307" s="64"/>
      <c r="G307" s="37" t="str">
        <f>IF(E307="","",IF(OR(E307="Project Management",E307="Project Support",E307="Sprint Management",E307="Sprint Support"),"NA",ROUND((((VLOOKUP(AD307,[2]Formula!V:X,3,0)))-SUMIF(AD:AD,AD307,H:H)),2)))</f>
        <v/>
      </c>
      <c r="H307" s="71"/>
      <c r="I307" s="72"/>
      <c r="J307" s="72"/>
      <c r="K307" s="38" t="str">
        <f>IF(E307="","",IF(OR(E307="Project Management",E307="Project Support",E307="Sprint Management",E307="Sprint Support"),"NA",(((SUMIF(AD:AD,AD307,H:H)/VLOOKUP(AD307,[2]Formula!V:X,3,0))*VLOOKUP(AD307,[2]Formula!V:X,2,0))*H307)/SUMIF(AD:AD,AD307,H:H)))</f>
        <v/>
      </c>
      <c r="L307" s="38" t="str">
        <f t="shared" si="24"/>
        <v/>
      </c>
      <c r="M307" s="38" t="str">
        <f t="shared" si="25"/>
        <v/>
      </c>
      <c r="N307" s="38" t="str">
        <f t="shared" si="27"/>
        <v/>
      </c>
      <c r="O307" s="38" t="str">
        <f t="shared" si="28"/>
        <v/>
      </c>
      <c r="P307" s="39" t="str">
        <f t="shared" si="29"/>
        <v/>
      </c>
      <c r="AC307" s="42" t="str">
        <f>IF(B307="","",VLOOKUP(B307,[2]Formula!B:C,2,0))</f>
        <v/>
      </c>
      <c r="AD307" s="43" t="str">
        <f t="shared" si="26"/>
        <v/>
      </c>
    </row>
    <row r="308" spans="1:30" x14ac:dyDescent="0.25">
      <c r="A308" s="64"/>
      <c r="B308" s="64"/>
      <c r="C308" s="66"/>
      <c r="D308" s="67"/>
      <c r="E308" s="64"/>
      <c r="F308" s="64"/>
      <c r="G308" s="37" t="str">
        <f>IF(E308="","",IF(OR(E308="Project Management",E308="Project Support",E308="Sprint Management",E308="Sprint Support"),"NA",ROUND((((VLOOKUP(AD308,[2]Formula!V:X,3,0)))-SUMIF(AD:AD,AD308,H:H)),2)))</f>
        <v/>
      </c>
      <c r="H308" s="71"/>
      <c r="I308" s="72"/>
      <c r="J308" s="72"/>
      <c r="K308" s="38" t="str">
        <f>IF(E308="","",IF(OR(E308="Project Management",E308="Project Support",E308="Sprint Management",E308="Sprint Support"),"NA",(((SUMIF(AD:AD,AD308,H:H)/VLOOKUP(AD308,[2]Formula!V:X,3,0))*VLOOKUP(AD308,[2]Formula!V:X,2,0))*H308)/SUMIF(AD:AD,AD308,H:H)))</f>
        <v/>
      </c>
      <c r="L308" s="38" t="str">
        <f t="shared" si="24"/>
        <v/>
      </c>
      <c r="M308" s="38" t="str">
        <f t="shared" si="25"/>
        <v/>
      </c>
      <c r="N308" s="38" t="str">
        <f t="shared" si="27"/>
        <v/>
      </c>
      <c r="O308" s="38" t="str">
        <f t="shared" si="28"/>
        <v/>
      </c>
      <c r="P308" s="39" t="str">
        <f t="shared" si="29"/>
        <v/>
      </c>
      <c r="AC308" s="42" t="str">
        <f>IF(B308="","",VLOOKUP(B308,[2]Formula!B:C,2,0))</f>
        <v/>
      </c>
      <c r="AD308" s="43" t="str">
        <f t="shared" si="26"/>
        <v/>
      </c>
    </row>
    <row r="309" spans="1:30" x14ac:dyDescent="0.25">
      <c r="A309" s="64"/>
      <c r="B309" s="64"/>
      <c r="C309" s="66"/>
      <c r="D309" s="67"/>
      <c r="E309" s="64"/>
      <c r="F309" s="64"/>
      <c r="G309" s="37" t="str">
        <f>IF(E309="","",IF(OR(E309="Project Management",E309="Project Support",E309="Sprint Management",E309="Sprint Support"),"NA",ROUND((((VLOOKUP(AD309,[2]Formula!V:X,3,0)))-SUMIF(AD:AD,AD309,H:H)),2)))</f>
        <v/>
      </c>
      <c r="H309" s="71"/>
      <c r="I309" s="72"/>
      <c r="J309" s="72"/>
      <c r="K309" s="38" t="str">
        <f>IF(E309="","",IF(OR(E309="Project Management",E309="Project Support",E309="Sprint Management",E309="Sprint Support"),"NA",(((SUMIF(AD:AD,AD309,H:H)/VLOOKUP(AD309,[2]Formula!V:X,3,0))*VLOOKUP(AD309,[2]Formula!V:X,2,0))*H309)/SUMIF(AD:AD,AD309,H:H)))</f>
        <v/>
      </c>
      <c r="L309" s="38" t="str">
        <f t="shared" si="24"/>
        <v/>
      </c>
      <c r="M309" s="38" t="str">
        <f t="shared" si="25"/>
        <v/>
      </c>
      <c r="N309" s="38" t="str">
        <f t="shared" si="27"/>
        <v/>
      </c>
      <c r="O309" s="38" t="str">
        <f t="shared" si="28"/>
        <v/>
      </c>
      <c r="P309" s="39" t="str">
        <f t="shared" si="29"/>
        <v/>
      </c>
      <c r="AC309" s="42" t="str">
        <f>IF(B309="","",VLOOKUP(B309,[2]Formula!B:C,2,0))</f>
        <v/>
      </c>
      <c r="AD309" s="43" t="str">
        <f t="shared" si="26"/>
        <v/>
      </c>
    </row>
    <row r="310" spans="1:30" x14ac:dyDescent="0.25">
      <c r="A310" s="64"/>
      <c r="B310" s="64"/>
      <c r="C310" s="66"/>
      <c r="D310" s="67"/>
      <c r="E310" s="64"/>
      <c r="F310" s="64"/>
      <c r="G310" s="37" t="str">
        <f>IF(E310="","",IF(OR(E310="Project Management",E310="Project Support",E310="Sprint Management",E310="Sprint Support"),"NA",ROUND((((VLOOKUP(AD310,[2]Formula!V:X,3,0)))-SUMIF(AD:AD,AD310,H:H)),2)))</f>
        <v/>
      </c>
      <c r="H310" s="71"/>
      <c r="I310" s="72"/>
      <c r="J310" s="72"/>
      <c r="K310" s="38" t="str">
        <f>IF(E310="","",IF(OR(E310="Project Management",E310="Project Support",E310="Sprint Management",E310="Sprint Support"),"NA",(((SUMIF(AD:AD,AD310,H:H)/VLOOKUP(AD310,[2]Formula!V:X,3,0))*VLOOKUP(AD310,[2]Formula!V:X,2,0))*H310)/SUMIF(AD:AD,AD310,H:H)))</f>
        <v/>
      </c>
      <c r="L310" s="38" t="str">
        <f t="shared" si="24"/>
        <v/>
      </c>
      <c r="M310" s="38" t="str">
        <f t="shared" si="25"/>
        <v/>
      </c>
      <c r="N310" s="38" t="str">
        <f t="shared" si="27"/>
        <v/>
      </c>
      <c r="O310" s="38" t="str">
        <f t="shared" si="28"/>
        <v/>
      </c>
      <c r="P310" s="39" t="str">
        <f t="shared" si="29"/>
        <v/>
      </c>
      <c r="AC310" s="42" t="str">
        <f>IF(B310="","",VLOOKUP(B310,[2]Formula!B:C,2,0))</f>
        <v/>
      </c>
      <c r="AD310" s="43" t="str">
        <f t="shared" si="26"/>
        <v/>
      </c>
    </row>
    <row r="311" spans="1:30" x14ac:dyDescent="0.25">
      <c r="A311" s="64"/>
      <c r="B311" s="64"/>
      <c r="C311" s="66"/>
      <c r="D311" s="67"/>
      <c r="E311" s="64"/>
      <c r="F311" s="64"/>
      <c r="G311" s="37" t="str">
        <f>IF(E311="","",IF(OR(E311="Project Management",E311="Project Support",E311="Sprint Management",E311="Sprint Support"),"NA",ROUND((((VLOOKUP(AD311,[2]Formula!V:X,3,0)))-SUMIF(AD:AD,AD311,H:H)),2)))</f>
        <v/>
      </c>
      <c r="H311" s="71"/>
      <c r="I311" s="72"/>
      <c r="J311" s="72"/>
      <c r="K311" s="38" t="str">
        <f>IF(E311="","",IF(OR(E311="Project Management",E311="Project Support",E311="Sprint Management",E311="Sprint Support"),"NA",(((SUMIF(AD:AD,AD311,H:H)/VLOOKUP(AD311,[2]Formula!V:X,3,0))*VLOOKUP(AD311,[2]Formula!V:X,2,0))*H311)/SUMIF(AD:AD,AD311,H:H)))</f>
        <v/>
      </c>
      <c r="L311" s="38" t="str">
        <f t="shared" si="24"/>
        <v/>
      </c>
      <c r="M311" s="38" t="str">
        <f t="shared" si="25"/>
        <v/>
      </c>
      <c r="N311" s="38" t="str">
        <f t="shared" si="27"/>
        <v/>
      </c>
      <c r="O311" s="38" t="str">
        <f t="shared" si="28"/>
        <v/>
      </c>
      <c r="P311" s="39" t="str">
        <f t="shared" si="29"/>
        <v/>
      </c>
      <c r="AC311" s="42" t="str">
        <f>IF(B311="","",VLOOKUP(B311,[2]Formula!B:C,2,0))</f>
        <v/>
      </c>
      <c r="AD311" s="43" t="str">
        <f t="shared" si="26"/>
        <v/>
      </c>
    </row>
    <row r="312" spans="1:30" x14ac:dyDescent="0.25">
      <c r="A312" s="64"/>
      <c r="B312" s="64"/>
      <c r="C312" s="66"/>
      <c r="D312" s="67"/>
      <c r="E312" s="64"/>
      <c r="F312" s="64"/>
      <c r="G312" s="37" t="str">
        <f>IF(E312="","",IF(OR(E312="Project Management",E312="Project Support",E312="Sprint Management",E312="Sprint Support"),"NA",ROUND((((VLOOKUP(AD312,[2]Formula!V:X,3,0)))-SUMIF(AD:AD,AD312,H:H)),2)))</f>
        <v/>
      </c>
      <c r="H312" s="71"/>
      <c r="I312" s="72"/>
      <c r="J312" s="72"/>
      <c r="K312" s="38" t="str">
        <f>IF(E312="","",IF(OR(E312="Project Management",E312="Project Support",E312="Sprint Management",E312="Sprint Support"),"NA",(((SUMIF(AD:AD,AD312,H:H)/VLOOKUP(AD312,[2]Formula!V:X,3,0))*VLOOKUP(AD312,[2]Formula!V:X,2,0))*H312)/SUMIF(AD:AD,AD312,H:H)))</f>
        <v/>
      </c>
      <c r="L312" s="38" t="str">
        <f t="shared" si="24"/>
        <v/>
      </c>
      <c r="M312" s="38" t="str">
        <f t="shared" si="25"/>
        <v/>
      </c>
      <c r="N312" s="38" t="str">
        <f t="shared" si="27"/>
        <v/>
      </c>
      <c r="O312" s="38" t="str">
        <f t="shared" si="28"/>
        <v/>
      </c>
      <c r="P312" s="39" t="str">
        <f t="shared" si="29"/>
        <v/>
      </c>
      <c r="AC312" s="42" t="str">
        <f>IF(B312="","",VLOOKUP(B312,[2]Formula!B:C,2,0))</f>
        <v/>
      </c>
      <c r="AD312" s="43" t="str">
        <f t="shared" si="26"/>
        <v/>
      </c>
    </row>
    <row r="313" spans="1:30" x14ac:dyDescent="0.25">
      <c r="A313" s="64"/>
      <c r="B313" s="64"/>
      <c r="C313" s="66"/>
      <c r="D313" s="67"/>
      <c r="E313" s="64"/>
      <c r="F313" s="64"/>
      <c r="G313" s="37" t="str">
        <f>IF(E313="","",IF(OR(E313="Project Management",E313="Project Support",E313="Sprint Management",E313="Sprint Support"),"NA",ROUND((((VLOOKUP(AD313,[2]Formula!V:X,3,0)))-SUMIF(AD:AD,AD313,H:H)),2)))</f>
        <v/>
      </c>
      <c r="H313" s="71"/>
      <c r="I313" s="72"/>
      <c r="J313" s="72"/>
      <c r="K313" s="38" t="str">
        <f>IF(E313="","",IF(OR(E313="Project Management",E313="Project Support",E313="Sprint Management",E313="Sprint Support"),"NA",(((SUMIF(AD:AD,AD313,H:H)/VLOOKUP(AD313,[2]Formula!V:X,3,0))*VLOOKUP(AD313,[2]Formula!V:X,2,0))*H313)/SUMIF(AD:AD,AD313,H:H)))</f>
        <v/>
      </c>
      <c r="L313" s="38" t="str">
        <f t="shared" si="24"/>
        <v/>
      </c>
      <c r="M313" s="38" t="str">
        <f t="shared" si="25"/>
        <v/>
      </c>
      <c r="N313" s="38" t="str">
        <f t="shared" si="27"/>
        <v/>
      </c>
      <c r="O313" s="38" t="str">
        <f t="shared" si="28"/>
        <v/>
      </c>
      <c r="P313" s="39" t="str">
        <f t="shared" si="29"/>
        <v/>
      </c>
      <c r="AC313" s="42" t="str">
        <f>IF(B313="","",VLOOKUP(B313,[2]Formula!B:C,2,0))</f>
        <v/>
      </c>
      <c r="AD313" s="43" t="str">
        <f t="shared" si="26"/>
        <v/>
      </c>
    </row>
    <row r="314" spans="1:30" x14ac:dyDescent="0.25">
      <c r="A314" s="64"/>
      <c r="B314" s="64"/>
      <c r="C314" s="66"/>
      <c r="D314" s="67"/>
      <c r="E314" s="64"/>
      <c r="F314" s="64"/>
      <c r="G314" s="37" t="str">
        <f>IF(E314="","",IF(OR(E314="Project Management",E314="Project Support",E314="Sprint Management",E314="Sprint Support"),"NA",ROUND((((VLOOKUP(AD314,[2]Formula!V:X,3,0)))-SUMIF(AD:AD,AD314,H:H)),2)))</f>
        <v/>
      </c>
      <c r="H314" s="71"/>
      <c r="I314" s="72"/>
      <c r="J314" s="72"/>
      <c r="K314" s="38" t="str">
        <f>IF(E314="","",IF(OR(E314="Project Management",E314="Project Support",E314="Sprint Management",E314="Sprint Support"),"NA",(((SUMIF(AD:AD,AD314,H:H)/VLOOKUP(AD314,[2]Formula!V:X,3,0))*VLOOKUP(AD314,[2]Formula!V:X,2,0))*H314)/SUMIF(AD:AD,AD314,H:H)))</f>
        <v/>
      </c>
      <c r="L314" s="38" t="str">
        <f t="shared" si="24"/>
        <v/>
      </c>
      <c r="M314" s="38" t="str">
        <f t="shared" si="25"/>
        <v/>
      </c>
      <c r="N314" s="38" t="str">
        <f t="shared" si="27"/>
        <v/>
      </c>
      <c r="O314" s="38" t="str">
        <f t="shared" si="28"/>
        <v/>
      </c>
      <c r="P314" s="39" t="str">
        <f t="shared" si="29"/>
        <v/>
      </c>
      <c r="AC314" s="42" t="str">
        <f>IF(B314="","",VLOOKUP(B314,[2]Formula!B:C,2,0))</f>
        <v/>
      </c>
      <c r="AD314" s="43" t="str">
        <f t="shared" si="26"/>
        <v/>
      </c>
    </row>
    <row r="315" spans="1:30" x14ac:dyDescent="0.25">
      <c r="A315" s="64"/>
      <c r="B315" s="64"/>
      <c r="C315" s="66"/>
      <c r="D315" s="67"/>
      <c r="E315" s="64"/>
      <c r="F315" s="64"/>
      <c r="G315" s="37" t="str">
        <f>IF(E315="","",IF(OR(E315="Project Management",E315="Project Support",E315="Sprint Management",E315="Sprint Support"),"NA",ROUND((((VLOOKUP(AD315,[2]Formula!V:X,3,0)))-SUMIF(AD:AD,AD315,H:H)),2)))</f>
        <v/>
      </c>
      <c r="H315" s="71"/>
      <c r="I315" s="72"/>
      <c r="J315" s="72"/>
      <c r="K315" s="38" t="str">
        <f>IF(E315="","",IF(OR(E315="Project Management",E315="Project Support",E315="Sprint Management",E315="Sprint Support"),"NA",(((SUMIF(AD:AD,AD315,H:H)/VLOOKUP(AD315,[2]Formula!V:X,3,0))*VLOOKUP(AD315,[2]Formula!V:X,2,0))*H315)/SUMIF(AD:AD,AD315,H:H)))</f>
        <v/>
      </c>
      <c r="L315" s="38" t="str">
        <f t="shared" si="24"/>
        <v/>
      </c>
      <c r="M315" s="38" t="str">
        <f t="shared" si="25"/>
        <v/>
      </c>
      <c r="N315" s="38" t="str">
        <f t="shared" si="27"/>
        <v/>
      </c>
      <c r="O315" s="38" t="str">
        <f t="shared" si="28"/>
        <v/>
      </c>
      <c r="P315" s="39" t="str">
        <f t="shared" si="29"/>
        <v/>
      </c>
      <c r="AC315" s="42" t="str">
        <f>IF(B315="","",VLOOKUP(B315,[2]Formula!B:C,2,0))</f>
        <v/>
      </c>
      <c r="AD315" s="43" t="str">
        <f t="shared" si="26"/>
        <v/>
      </c>
    </row>
    <row r="316" spans="1:30" x14ac:dyDescent="0.25">
      <c r="A316" s="64"/>
      <c r="B316" s="64"/>
      <c r="C316" s="66"/>
      <c r="D316" s="67"/>
      <c r="E316" s="64"/>
      <c r="F316" s="64"/>
      <c r="G316" s="37" t="str">
        <f>IF(E316="","",IF(OR(E316="Project Management",E316="Project Support",E316="Sprint Management",E316="Sprint Support"),"NA",ROUND((((VLOOKUP(AD316,[2]Formula!V:X,3,0)))-SUMIF(AD:AD,AD316,H:H)),2)))</f>
        <v/>
      </c>
      <c r="H316" s="71"/>
      <c r="I316" s="72"/>
      <c r="J316" s="72"/>
      <c r="K316" s="38" t="str">
        <f>IF(E316="","",IF(OR(E316="Project Management",E316="Project Support",E316="Sprint Management",E316="Sprint Support"),"NA",(((SUMIF(AD:AD,AD316,H:H)/VLOOKUP(AD316,[2]Formula!V:X,3,0))*VLOOKUP(AD316,[2]Formula!V:X,2,0))*H316)/SUMIF(AD:AD,AD316,H:H)))</f>
        <v/>
      </c>
      <c r="L316" s="38" t="str">
        <f t="shared" si="24"/>
        <v/>
      </c>
      <c r="M316" s="38" t="str">
        <f t="shared" si="25"/>
        <v/>
      </c>
      <c r="N316" s="38" t="str">
        <f t="shared" si="27"/>
        <v/>
      </c>
      <c r="O316" s="38" t="str">
        <f t="shared" si="28"/>
        <v/>
      </c>
      <c r="P316" s="39" t="str">
        <f t="shared" si="29"/>
        <v/>
      </c>
      <c r="AC316" s="42" t="str">
        <f>IF(B316="","",VLOOKUP(B316,[2]Formula!B:C,2,0))</f>
        <v/>
      </c>
      <c r="AD316" s="43" t="str">
        <f t="shared" si="26"/>
        <v/>
      </c>
    </row>
    <row r="317" spans="1:30" x14ac:dyDescent="0.25">
      <c r="A317" s="64"/>
      <c r="B317" s="64"/>
      <c r="C317" s="66"/>
      <c r="D317" s="67"/>
      <c r="E317" s="64"/>
      <c r="F317" s="64"/>
      <c r="G317" s="37" t="str">
        <f>IF(E317="","",IF(OR(E317="Project Management",E317="Project Support",E317="Sprint Management",E317="Sprint Support"),"NA",ROUND((((VLOOKUP(AD317,[2]Formula!V:X,3,0)))-SUMIF(AD:AD,AD317,H:H)),2)))</f>
        <v/>
      </c>
      <c r="H317" s="71"/>
      <c r="I317" s="72"/>
      <c r="J317" s="72"/>
      <c r="K317" s="38" t="str">
        <f>IF(E317="","",IF(OR(E317="Project Management",E317="Project Support",E317="Sprint Management",E317="Sprint Support"),"NA",(((SUMIF(AD:AD,AD317,H:H)/VLOOKUP(AD317,[2]Formula!V:X,3,0))*VLOOKUP(AD317,[2]Formula!V:X,2,0))*H317)/SUMIF(AD:AD,AD317,H:H)))</f>
        <v/>
      </c>
      <c r="L317" s="38" t="str">
        <f t="shared" si="24"/>
        <v/>
      </c>
      <c r="M317" s="38" t="str">
        <f t="shared" si="25"/>
        <v/>
      </c>
      <c r="N317" s="38" t="str">
        <f t="shared" si="27"/>
        <v/>
      </c>
      <c r="O317" s="38" t="str">
        <f t="shared" si="28"/>
        <v/>
      </c>
      <c r="P317" s="39" t="str">
        <f t="shared" si="29"/>
        <v/>
      </c>
      <c r="AC317" s="42" t="str">
        <f>IF(B317="","",VLOOKUP(B317,[2]Formula!B:C,2,0))</f>
        <v/>
      </c>
      <c r="AD317" s="43" t="str">
        <f t="shared" si="26"/>
        <v/>
      </c>
    </row>
    <row r="318" spans="1:30" x14ac:dyDescent="0.25">
      <c r="A318" s="64"/>
      <c r="B318" s="64"/>
      <c r="C318" s="66"/>
      <c r="D318" s="67"/>
      <c r="E318" s="64"/>
      <c r="F318" s="64"/>
      <c r="G318" s="37" t="str">
        <f>IF(E318="","",IF(OR(E318="Project Management",E318="Project Support",E318="Sprint Management",E318="Sprint Support"),"NA",ROUND((((VLOOKUP(AD318,[2]Formula!V:X,3,0)))-SUMIF(AD:AD,AD318,H:H)),2)))</f>
        <v/>
      </c>
      <c r="H318" s="71"/>
      <c r="I318" s="72"/>
      <c r="J318" s="72"/>
      <c r="K318" s="38" t="str">
        <f>IF(E318="","",IF(OR(E318="Project Management",E318="Project Support",E318="Sprint Management",E318="Sprint Support"),"NA",(((SUMIF(AD:AD,AD318,H:H)/VLOOKUP(AD318,[2]Formula!V:X,3,0))*VLOOKUP(AD318,[2]Formula!V:X,2,0))*H318)/SUMIF(AD:AD,AD318,H:H)))</f>
        <v/>
      </c>
      <c r="L318" s="38" t="str">
        <f t="shared" si="24"/>
        <v/>
      </c>
      <c r="M318" s="38" t="str">
        <f t="shared" si="25"/>
        <v/>
      </c>
      <c r="N318" s="38" t="str">
        <f t="shared" si="27"/>
        <v/>
      </c>
      <c r="O318" s="38" t="str">
        <f t="shared" si="28"/>
        <v/>
      </c>
      <c r="P318" s="39" t="str">
        <f t="shared" si="29"/>
        <v/>
      </c>
      <c r="AC318" s="42" t="str">
        <f>IF(B318="","",VLOOKUP(B318,[2]Formula!B:C,2,0))</f>
        <v/>
      </c>
      <c r="AD318" s="43" t="str">
        <f t="shared" si="26"/>
        <v/>
      </c>
    </row>
    <row r="319" spans="1:30" x14ac:dyDescent="0.25">
      <c r="A319" s="64"/>
      <c r="B319" s="64"/>
      <c r="C319" s="66"/>
      <c r="D319" s="67"/>
      <c r="E319" s="64"/>
      <c r="F319" s="64"/>
      <c r="G319" s="37" t="str">
        <f>IF(E319="","",IF(OR(E319="Project Management",E319="Project Support",E319="Sprint Management",E319="Sprint Support"),"NA",ROUND((((VLOOKUP(AD319,[2]Formula!V:X,3,0)))-SUMIF(AD:AD,AD319,H:H)),2)))</f>
        <v/>
      </c>
      <c r="H319" s="71"/>
      <c r="I319" s="72"/>
      <c r="J319" s="72"/>
      <c r="K319" s="38" t="str">
        <f>IF(E319="","",IF(OR(E319="Project Management",E319="Project Support",E319="Sprint Management",E319="Sprint Support"),"NA",(((SUMIF(AD:AD,AD319,H:H)/VLOOKUP(AD319,[2]Formula!V:X,3,0))*VLOOKUP(AD319,[2]Formula!V:X,2,0))*H319)/SUMIF(AD:AD,AD319,H:H)))</f>
        <v/>
      </c>
      <c r="L319" s="38" t="str">
        <f t="shared" si="24"/>
        <v/>
      </c>
      <c r="M319" s="38" t="str">
        <f t="shared" si="25"/>
        <v/>
      </c>
      <c r="N319" s="38" t="str">
        <f t="shared" si="27"/>
        <v/>
      </c>
      <c r="O319" s="38" t="str">
        <f t="shared" si="28"/>
        <v/>
      </c>
      <c r="P319" s="39" t="str">
        <f t="shared" si="29"/>
        <v/>
      </c>
      <c r="AC319" s="42" t="str">
        <f>IF(B319="","",VLOOKUP(B319,[2]Formula!B:C,2,0))</f>
        <v/>
      </c>
      <c r="AD319" s="43" t="str">
        <f t="shared" si="26"/>
        <v/>
      </c>
    </row>
    <row r="320" spans="1:30" x14ac:dyDescent="0.25">
      <c r="A320" s="64"/>
      <c r="B320" s="64"/>
      <c r="C320" s="66"/>
      <c r="D320" s="67"/>
      <c r="E320" s="64"/>
      <c r="F320" s="64"/>
      <c r="G320" s="37" t="str">
        <f>IF(E320="","",IF(OR(E320="Project Management",E320="Project Support",E320="Sprint Management",E320="Sprint Support"),"NA",ROUND((((VLOOKUP(AD320,[2]Formula!V:X,3,0)))-SUMIF(AD:AD,AD320,H:H)),2)))</f>
        <v/>
      </c>
      <c r="H320" s="71"/>
      <c r="I320" s="72"/>
      <c r="J320" s="72"/>
      <c r="K320" s="38" t="str">
        <f>IF(E320="","",IF(OR(E320="Project Management",E320="Project Support",E320="Sprint Management",E320="Sprint Support"),"NA",(((SUMIF(AD:AD,AD320,H:H)/VLOOKUP(AD320,[2]Formula!V:X,3,0))*VLOOKUP(AD320,[2]Formula!V:X,2,0))*H320)/SUMIF(AD:AD,AD320,H:H)))</f>
        <v/>
      </c>
      <c r="L320" s="38" t="str">
        <f t="shared" si="24"/>
        <v/>
      </c>
      <c r="M320" s="38" t="str">
        <f t="shared" si="25"/>
        <v/>
      </c>
      <c r="N320" s="38" t="str">
        <f t="shared" si="27"/>
        <v/>
      </c>
      <c r="O320" s="38" t="str">
        <f t="shared" si="28"/>
        <v/>
      </c>
      <c r="P320" s="39" t="str">
        <f t="shared" si="29"/>
        <v/>
      </c>
      <c r="AC320" s="42" t="str">
        <f>IF(B320="","",VLOOKUP(B320,[2]Formula!B:C,2,0))</f>
        <v/>
      </c>
      <c r="AD320" s="43" t="str">
        <f t="shared" si="26"/>
        <v/>
      </c>
    </row>
    <row r="321" spans="1:30" x14ac:dyDescent="0.25">
      <c r="A321" s="64"/>
      <c r="B321" s="64"/>
      <c r="C321" s="66"/>
      <c r="D321" s="67"/>
      <c r="E321" s="64"/>
      <c r="F321" s="64"/>
      <c r="G321" s="37" t="str">
        <f>IF(E321="","",IF(OR(E321="Project Management",E321="Project Support",E321="Sprint Management",E321="Sprint Support"),"NA",ROUND((((VLOOKUP(AD321,[2]Formula!V:X,3,0)))-SUMIF(AD:AD,AD321,H:H)),2)))</f>
        <v/>
      </c>
      <c r="H321" s="71"/>
      <c r="I321" s="72"/>
      <c r="J321" s="72"/>
      <c r="K321" s="38" t="str">
        <f>IF(E321="","",IF(OR(E321="Project Management",E321="Project Support",E321="Sprint Management",E321="Sprint Support"),"NA",(((SUMIF(AD:AD,AD321,H:H)/VLOOKUP(AD321,[2]Formula!V:X,3,0))*VLOOKUP(AD321,[2]Formula!V:X,2,0))*H321)/SUMIF(AD:AD,AD321,H:H)))</f>
        <v/>
      </c>
      <c r="L321" s="38" t="str">
        <f t="shared" si="24"/>
        <v/>
      </c>
      <c r="M321" s="38" t="str">
        <f t="shared" si="25"/>
        <v/>
      </c>
      <c r="N321" s="38" t="str">
        <f t="shared" si="27"/>
        <v/>
      </c>
      <c r="O321" s="38" t="str">
        <f t="shared" si="28"/>
        <v/>
      </c>
      <c r="P321" s="39" t="str">
        <f t="shared" si="29"/>
        <v/>
      </c>
      <c r="AC321" s="42" t="str">
        <f>IF(B321="","",VLOOKUP(B321,[2]Formula!B:C,2,0))</f>
        <v/>
      </c>
      <c r="AD321" s="43" t="str">
        <f t="shared" si="26"/>
        <v/>
      </c>
    </row>
    <row r="322" spans="1:30" x14ac:dyDescent="0.25">
      <c r="A322" s="64"/>
      <c r="B322" s="64"/>
      <c r="C322" s="66"/>
      <c r="D322" s="67"/>
      <c r="E322" s="64"/>
      <c r="F322" s="64"/>
      <c r="G322" s="37" t="str">
        <f>IF(E322="","",IF(OR(E322="Project Management",E322="Project Support",E322="Sprint Management",E322="Sprint Support"),"NA",ROUND((((VLOOKUP(AD322,[2]Formula!V:X,3,0)))-SUMIF(AD:AD,AD322,H:H)),2)))</f>
        <v/>
      </c>
      <c r="H322" s="71"/>
      <c r="I322" s="72"/>
      <c r="J322" s="72"/>
      <c r="K322" s="38" t="str">
        <f>IF(E322="","",IF(OR(E322="Project Management",E322="Project Support",E322="Sprint Management",E322="Sprint Support"),"NA",(((SUMIF(AD:AD,AD322,H:H)/VLOOKUP(AD322,[2]Formula!V:X,3,0))*VLOOKUP(AD322,[2]Formula!V:X,2,0))*H322)/SUMIF(AD:AD,AD322,H:H)))</f>
        <v/>
      </c>
      <c r="L322" s="38" t="str">
        <f t="shared" ref="L322:L385" si="30">IFERROR(IF(K322="NA",(H322/I322),(K322/I322)),"")</f>
        <v/>
      </c>
      <c r="M322" s="38" t="str">
        <f t="shared" ref="M322:M385" si="31">IFERROR(IF(K322="NA",1,(K322/H322)),"")</f>
        <v/>
      </c>
      <c r="N322" s="38" t="str">
        <f t="shared" si="27"/>
        <v/>
      </c>
      <c r="O322" s="38" t="str">
        <f t="shared" si="28"/>
        <v/>
      </c>
      <c r="P322" s="39" t="str">
        <f t="shared" si="29"/>
        <v/>
      </c>
      <c r="AC322" s="42" t="str">
        <f>IF(B322="","",VLOOKUP(B322,[2]Formula!B:C,2,0))</f>
        <v/>
      </c>
      <c r="AD322" s="43" t="str">
        <f t="shared" ref="AD322:AD385" si="32">IF(B322="","",CONCATENATE(B322,"_",E322))</f>
        <v/>
      </c>
    </row>
    <row r="323" spans="1:30" x14ac:dyDescent="0.25">
      <c r="A323" s="64"/>
      <c r="B323" s="64"/>
      <c r="C323" s="66"/>
      <c r="D323" s="67"/>
      <c r="E323" s="64"/>
      <c r="F323" s="64"/>
      <c r="G323" s="37" t="str">
        <f>IF(E323="","",IF(OR(E323="Project Management",E323="Project Support",E323="Sprint Management",E323="Sprint Support"),"NA",ROUND((((VLOOKUP(AD323,[2]Formula!V:X,3,0)))-SUMIF(AD:AD,AD323,H:H)),2)))</f>
        <v/>
      </c>
      <c r="H323" s="71"/>
      <c r="I323" s="72"/>
      <c r="J323" s="72"/>
      <c r="K323" s="38" t="str">
        <f>IF(E323="","",IF(OR(E323="Project Management",E323="Project Support",E323="Sprint Management",E323="Sprint Support"),"NA",(((SUMIF(AD:AD,AD323,H:H)/VLOOKUP(AD323,[2]Formula!V:X,3,0))*VLOOKUP(AD323,[2]Formula!V:X,2,0))*H323)/SUMIF(AD:AD,AD323,H:H)))</f>
        <v/>
      </c>
      <c r="L323" s="38" t="str">
        <f t="shared" si="30"/>
        <v/>
      </c>
      <c r="M323" s="38" t="str">
        <f t="shared" si="31"/>
        <v/>
      </c>
      <c r="N323" s="38" t="str">
        <f t="shared" ref="N323:N386" si="33">IFERROR(((L323-M323)/M323)*100,"")</f>
        <v/>
      </c>
      <c r="O323" s="38" t="str">
        <f t="shared" ref="O323:O386" si="34">IFERROR(L323/M323,"")</f>
        <v/>
      </c>
      <c r="P323" s="39" t="str">
        <f t="shared" ref="P323:P386" si="35">IF(O323="","",1)</f>
        <v/>
      </c>
      <c r="AC323" s="42" t="str">
        <f>IF(B323="","",VLOOKUP(B323,[2]Formula!B:C,2,0))</f>
        <v/>
      </c>
      <c r="AD323" s="43" t="str">
        <f t="shared" si="32"/>
        <v/>
      </c>
    </row>
    <row r="324" spans="1:30" x14ac:dyDescent="0.25">
      <c r="A324" s="64"/>
      <c r="B324" s="64"/>
      <c r="C324" s="66"/>
      <c r="D324" s="67"/>
      <c r="E324" s="64"/>
      <c r="F324" s="64"/>
      <c r="G324" s="37" t="str">
        <f>IF(E324="","",IF(OR(E324="Project Management",E324="Project Support",E324="Sprint Management",E324="Sprint Support"),"NA",ROUND((((VLOOKUP(AD324,[2]Formula!V:X,3,0)))-SUMIF(AD:AD,AD324,H:H)),2)))</f>
        <v/>
      </c>
      <c r="H324" s="71"/>
      <c r="I324" s="72"/>
      <c r="J324" s="72"/>
      <c r="K324" s="38" t="str">
        <f>IF(E324="","",IF(OR(E324="Project Management",E324="Project Support",E324="Sprint Management",E324="Sprint Support"),"NA",(((SUMIF(AD:AD,AD324,H:H)/VLOOKUP(AD324,[2]Formula!V:X,3,0))*VLOOKUP(AD324,[2]Formula!V:X,2,0))*H324)/SUMIF(AD:AD,AD324,H:H)))</f>
        <v/>
      </c>
      <c r="L324" s="38" t="str">
        <f t="shared" si="30"/>
        <v/>
      </c>
      <c r="M324" s="38" t="str">
        <f t="shared" si="31"/>
        <v/>
      </c>
      <c r="N324" s="38" t="str">
        <f t="shared" si="33"/>
        <v/>
      </c>
      <c r="O324" s="38" t="str">
        <f t="shared" si="34"/>
        <v/>
      </c>
      <c r="P324" s="39" t="str">
        <f t="shared" si="35"/>
        <v/>
      </c>
      <c r="AC324" s="42" t="str">
        <f>IF(B324="","",VLOOKUP(B324,[2]Formula!B:C,2,0))</f>
        <v/>
      </c>
      <c r="AD324" s="43" t="str">
        <f t="shared" si="32"/>
        <v/>
      </c>
    </row>
    <row r="325" spans="1:30" x14ac:dyDescent="0.25">
      <c r="A325" s="64"/>
      <c r="B325" s="64"/>
      <c r="C325" s="66"/>
      <c r="D325" s="67"/>
      <c r="E325" s="64"/>
      <c r="F325" s="64"/>
      <c r="G325" s="37" t="str">
        <f>IF(E325="","",IF(OR(E325="Project Management",E325="Project Support",E325="Sprint Management",E325="Sprint Support"),"NA",ROUND((((VLOOKUP(AD325,[2]Formula!V:X,3,0)))-SUMIF(AD:AD,AD325,H:H)),2)))</f>
        <v/>
      </c>
      <c r="H325" s="71"/>
      <c r="I325" s="72"/>
      <c r="J325" s="72"/>
      <c r="K325" s="38" t="str">
        <f>IF(E325="","",IF(OR(E325="Project Management",E325="Project Support",E325="Sprint Management",E325="Sprint Support"),"NA",(((SUMIF(AD:AD,AD325,H:H)/VLOOKUP(AD325,[2]Formula!V:X,3,0))*VLOOKUP(AD325,[2]Formula!V:X,2,0))*H325)/SUMIF(AD:AD,AD325,H:H)))</f>
        <v/>
      </c>
      <c r="L325" s="38" t="str">
        <f t="shared" si="30"/>
        <v/>
      </c>
      <c r="M325" s="38" t="str">
        <f t="shared" si="31"/>
        <v/>
      </c>
      <c r="N325" s="38" t="str">
        <f t="shared" si="33"/>
        <v/>
      </c>
      <c r="O325" s="38" t="str">
        <f t="shared" si="34"/>
        <v/>
      </c>
      <c r="P325" s="39" t="str">
        <f t="shared" si="35"/>
        <v/>
      </c>
      <c r="AC325" s="42" t="str">
        <f>IF(B325="","",VLOOKUP(B325,[2]Formula!B:C,2,0))</f>
        <v/>
      </c>
      <c r="AD325" s="43" t="str">
        <f t="shared" si="32"/>
        <v/>
      </c>
    </row>
    <row r="326" spans="1:30" x14ac:dyDescent="0.25">
      <c r="A326" s="64"/>
      <c r="B326" s="64"/>
      <c r="C326" s="66"/>
      <c r="D326" s="67"/>
      <c r="E326" s="64"/>
      <c r="F326" s="64"/>
      <c r="G326" s="37" t="str">
        <f>IF(E326="","",IF(OR(E326="Project Management",E326="Project Support",E326="Sprint Management",E326="Sprint Support"),"NA",ROUND((((VLOOKUP(AD326,[2]Formula!V:X,3,0)))-SUMIF(AD:AD,AD326,H:H)),2)))</f>
        <v/>
      </c>
      <c r="H326" s="71"/>
      <c r="I326" s="72"/>
      <c r="J326" s="72"/>
      <c r="K326" s="38" t="str">
        <f>IF(E326="","",IF(OR(E326="Project Management",E326="Project Support",E326="Sprint Management",E326="Sprint Support"),"NA",(((SUMIF(AD:AD,AD326,H:H)/VLOOKUP(AD326,[2]Formula!V:X,3,0))*VLOOKUP(AD326,[2]Formula!V:X,2,0))*H326)/SUMIF(AD:AD,AD326,H:H)))</f>
        <v/>
      </c>
      <c r="L326" s="38" t="str">
        <f t="shared" si="30"/>
        <v/>
      </c>
      <c r="M326" s="38" t="str">
        <f t="shared" si="31"/>
        <v/>
      </c>
      <c r="N326" s="38" t="str">
        <f t="shared" si="33"/>
        <v/>
      </c>
      <c r="O326" s="38" t="str">
        <f t="shared" si="34"/>
        <v/>
      </c>
      <c r="P326" s="39" t="str">
        <f t="shared" si="35"/>
        <v/>
      </c>
      <c r="AC326" s="42" t="str">
        <f>IF(B326="","",VLOOKUP(B326,[2]Formula!B:C,2,0))</f>
        <v/>
      </c>
      <c r="AD326" s="43" t="str">
        <f t="shared" si="32"/>
        <v/>
      </c>
    </row>
    <row r="327" spans="1:30" x14ac:dyDescent="0.25">
      <c r="A327" s="64"/>
      <c r="B327" s="64"/>
      <c r="C327" s="66"/>
      <c r="D327" s="67"/>
      <c r="E327" s="64"/>
      <c r="F327" s="64"/>
      <c r="G327" s="37" t="str">
        <f>IF(E327="","",IF(OR(E327="Project Management",E327="Project Support",E327="Sprint Management",E327="Sprint Support"),"NA",ROUND((((VLOOKUP(AD327,[2]Formula!V:X,3,0)))-SUMIF(AD:AD,AD327,H:H)),2)))</f>
        <v/>
      </c>
      <c r="H327" s="71"/>
      <c r="I327" s="72"/>
      <c r="J327" s="72"/>
      <c r="K327" s="38" t="str">
        <f>IF(E327="","",IF(OR(E327="Project Management",E327="Project Support",E327="Sprint Management",E327="Sprint Support"),"NA",(((SUMIF(AD:AD,AD327,H:H)/VLOOKUP(AD327,[2]Formula!V:X,3,0))*VLOOKUP(AD327,[2]Formula!V:X,2,0))*H327)/SUMIF(AD:AD,AD327,H:H)))</f>
        <v/>
      </c>
      <c r="L327" s="38" t="str">
        <f t="shared" si="30"/>
        <v/>
      </c>
      <c r="M327" s="38" t="str">
        <f t="shared" si="31"/>
        <v/>
      </c>
      <c r="N327" s="38" t="str">
        <f t="shared" si="33"/>
        <v/>
      </c>
      <c r="O327" s="38" t="str">
        <f t="shared" si="34"/>
        <v/>
      </c>
      <c r="P327" s="39" t="str">
        <f t="shared" si="35"/>
        <v/>
      </c>
      <c r="AC327" s="42" t="str">
        <f>IF(B327="","",VLOOKUP(B327,[2]Formula!B:C,2,0))</f>
        <v/>
      </c>
      <c r="AD327" s="43" t="str">
        <f t="shared" si="32"/>
        <v/>
      </c>
    </row>
    <row r="328" spans="1:30" x14ac:dyDescent="0.25">
      <c r="A328" s="64"/>
      <c r="B328" s="64"/>
      <c r="C328" s="66"/>
      <c r="D328" s="67"/>
      <c r="E328" s="64"/>
      <c r="F328" s="64"/>
      <c r="G328" s="37" t="str">
        <f>IF(E328="","",IF(OR(E328="Project Management",E328="Project Support",E328="Sprint Management",E328="Sprint Support"),"NA",ROUND((((VLOOKUP(AD328,[2]Formula!V:X,3,0)))-SUMIF(AD:AD,AD328,H:H)),2)))</f>
        <v/>
      </c>
      <c r="H328" s="71"/>
      <c r="I328" s="72"/>
      <c r="J328" s="72"/>
      <c r="K328" s="38" t="str">
        <f>IF(E328="","",IF(OR(E328="Project Management",E328="Project Support",E328="Sprint Management",E328="Sprint Support"),"NA",(((SUMIF(AD:AD,AD328,H:H)/VLOOKUP(AD328,[2]Formula!V:X,3,0))*VLOOKUP(AD328,[2]Formula!V:X,2,0))*H328)/SUMIF(AD:AD,AD328,H:H)))</f>
        <v/>
      </c>
      <c r="L328" s="38" t="str">
        <f t="shared" si="30"/>
        <v/>
      </c>
      <c r="M328" s="38" t="str">
        <f t="shared" si="31"/>
        <v/>
      </c>
      <c r="N328" s="38" t="str">
        <f t="shared" si="33"/>
        <v/>
      </c>
      <c r="O328" s="38" t="str">
        <f t="shared" si="34"/>
        <v/>
      </c>
      <c r="P328" s="39" t="str">
        <f t="shared" si="35"/>
        <v/>
      </c>
      <c r="AC328" s="42" t="str">
        <f>IF(B328="","",VLOOKUP(B328,[2]Formula!B:C,2,0))</f>
        <v/>
      </c>
      <c r="AD328" s="43" t="str">
        <f t="shared" si="32"/>
        <v/>
      </c>
    </row>
    <row r="329" spans="1:30" x14ac:dyDescent="0.25">
      <c r="A329" s="64"/>
      <c r="B329" s="64"/>
      <c r="C329" s="66"/>
      <c r="D329" s="67"/>
      <c r="E329" s="64"/>
      <c r="F329" s="64"/>
      <c r="G329" s="37" t="str">
        <f>IF(E329="","",IF(OR(E329="Project Management",E329="Project Support",E329="Sprint Management",E329="Sprint Support"),"NA",ROUND((((VLOOKUP(AD329,[2]Formula!V:X,3,0)))-SUMIF(AD:AD,AD329,H:H)),2)))</f>
        <v/>
      </c>
      <c r="H329" s="71"/>
      <c r="I329" s="72"/>
      <c r="J329" s="72"/>
      <c r="K329" s="38" t="str">
        <f>IF(E329="","",IF(OR(E329="Project Management",E329="Project Support",E329="Sprint Management",E329="Sprint Support"),"NA",(((SUMIF(AD:AD,AD329,H:H)/VLOOKUP(AD329,[2]Formula!V:X,3,0))*VLOOKUP(AD329,[2]Formula!V:X,2,0))*H329)/SUMIF(AD:AD,AD329,H:H)))</f>
        <v/>
      </c>
      <c r="L329" s="38" t="str">
        <f t="shared" si="30"/>
        <v/>
      </c>
      <c r="M329" s="38" t="str">
        <f t="shared" si="31"/>
        <v/>
      </c>
      <c r="N329" s="38" t="str">
        <f t="shared" si="33"/>
        <v/>
      </c>
      <c r="O329" s="38" t="str">
        <f t="shared" si="34"/>
        <v/>
      </c>
      <c r="P329" s="39" t="str">
        <f t="shared" si="35"/>
        <v/>
      </c>
      <c r="AC329" s="42" t="str">
        <f>IF(B329="","",VLOOKUP(B329,[2]Formula!B:C,2,0))</f>
        <v/>
      </c>
      <c r="AD329" s="43" t="str">
        <f t="shared" si="32"/>
        <v/>
      </c>
    </row>
    <row r="330" spans="1:30" x14ac:dyDescent="0.25">
      <c r="A330" s="64"/>
      <c r="B330" s="64"/>
      <c r="C330" s="66"/>
      <c r="D330" s="67"/>
      <c r="E330" s="64"/>
      <c r="F330" s="64"/>
      <c r="G330" s="37" t="str">
        <f>IF(E330="","",IF(OR(E330="Project Management",E330="Project Support",E330="Sprint Management",E330="Sprint Support"),"NA",ROUND((((VLOOKUP(AD330,[2]Formula!V:X,3,0)))-SUMIF(AD:AD,AD330,H:H)),2)))</f>
        <v/>
      </c>
      <c r="H330" s="71"/>
      <c r="I330" s="72"/>
      <c r="J330" s="72"/>
      <c r="K330" s="38" t="str">
        <f>IF(E330="","",IF(OR(E330="Project Management",E330="Project Support",E330="Sprint Management",E330="Sprint Support"),"NA",(((SUMIF(AD:AD,AD330,H:H)/VLOOKUP(AD330,[2]Formula!V:X,3,0))*VLOOKUP(AD330,[2]Formula!V:X,2,0))*H330)/SUMIF(AD:AD,AD330,H:H)))</f>
        <v/>
      </c>
      <c r="L330" s="38" t="str">
        <f t="shared" si="30"/>
        <v/>
      </c>
      <c r="M330" s="38" t="str">
        <f t="shared" si="31"/>
        <v/>
      </c>
      <c r="N330" s="38" t="str">
        <f t="shared" si="33"/>
        <v/>
      </c>
      <c r="O330" s="38" t="str">
        <f t="shared" si="34"/>
        <v/>
      </c>
      <c r="P330" s="39" t="str">
        <f t="shared" si="35"/>
        <v/>
      </c>
      <c r="AC330" s="42" t="str">
        <f>IF(B330="","",VLOOKUP(B330,[2]Formula!B:C,2,0))</f>
        <v/>
      </c>
      <c r="AD330" s="43" t="str">
        <f t="shared" si="32"/>
        <v/>
      </c>
    </row>
    <row r="331" spans="1:30" x14ac:dyDescent="0.25">
      <c r="A331" s="64"/>
      <c r="B331" s="64"/>
      <c r="C331" s="66"/>
      <c r="D331" s="67"/>
      <c r="E331" s="64"/>
      <c r="F331" s="64"/>
      <c r="G331" s="37" t="str">
        <f>IF(E331="","",IF(OR(E331="Project Management",E331="Project Support",E331="Sprint Management",E331="Sprint Support"),"NA",ROUND((((VLOOKUP(AD331,[2]Formula!V:X,3,0)))-SUMIF(AD:AD,AD331,H:H)),2)))</f>
        <v/>
      </c>
      <c r="H331" s="71"/>
      <c r="I331" s="72"/>
      <c r="J331" s="72"/>
      <c r="K331" s="38" t="str">
        <f>IF(E331="","",IF(OR(E331="Project Management",E331="Project Support",E331="Sprint Management",E331="Sprint Support"),"NA",(((SUMIF(AD:AD,AD331,H:H)/VLOOKUP(AD331,[2]Formula!V:X,3,0))*VLOOKUP(AD331,[2]Formula!V:X,2,0))*H331)/SUMIF(AD:AD,AD331,H:H)))</f>
        <v/>
      </c>
      <c r="L331" s="38" t="str">
        <f t="shared" si="30"/>
        <v/>
      </c>
      <c r="M331" s="38" t="str">
        <f t="shared" si="31"/>
        <v/>
      </c>
      <c r="N331" s="38" t="str">
        <f t="shared" si="33"/>
        <v/>
      </c>
      <c r="O331" s="38" t="str">
        <f t="shared" si="34"/>
        <v/>
      </c>
      <c r="P331" s="39" t="str">
        <f t="shared" si="35"/>
        <v/>
      </c>
      <c r="AC331" s="42" t="str">
        <f>IF(B331="","",VLOOKUP(B331,[2]Formula!B:C,2,0))</f>
        <v/>
      </c>
      <c r="AD331" s="43" t="str">
        <f t="shared" si="32"/>
        <v/>
      </c>
    </row>
    <row r="332" spans="1:30" x14ac:dyDescent="0.25">
      <c r="A332" s="64"/>
      <c r="B332" s="64"/>
      <c r="C332" s="66"/>
      <c r="D332" s="67"/>
      <c r="E332" s="64"/>
      <c r="F332" s="64"/>
      <c r="G332" s="37" t="str">
        <f>IF(E332="","",IF(OR(E332="Project Management",E332="Project Support",E332="Sprint Management",E332="Sprint Support"),"NA",ROUND((((VLOOKUP(AD332,[2]Formula!V:X,3,0)))-SUMIF(AD:AD,AD332,H:H)),2)))</f>
        <v/>
      </c>
      <c r="H332" s="71"/>
      <c r="I332" s="72"/>
      <c r="J332" s="72"/>
      <c r="K332" s="38" t="str">
        <f>IF(E332="","",IF(OR(E332="Project Management",E332="Project Support",E332="Sprint Management",E332="Sprint Support"),"NA",(((SUMIF(AD:AD,AD332,H:H)/VLOOKUP(AD332,[2]Formula!V:X,3,0))*VLOOKUP(AD332,[2]Formula!V:X,2,0))*H332)/SUMIF(AD:AD,AD332,H:H)))</f>
        <v/>
      </c>
      <c r="L332" s="38" t="str">
        <f t="shared" si="30"/>
        <v/>
      </c>
      <c r="M332" s="38" t="str">
        <f t="shared" si="31"/>
        <v/>
      </c>
      <c r="N332" s="38" t="str">
        <f t="shared" si="33"/>
        <v/>
      </c>
      <c r="O332" s="38" t="str">
        <f t="shared" si="34"/>
        <v/>
      </c>
      <c r="P332" s="39" t="str">
        <f t="shared" si="35"/>
        <v/>
      </c>
      <c r="AC332" s="42" t="str">
        <f>IF(B332="","",VLOOKUP(B332,[2]Formula!B:C,2,0))</f>
        <v/>
      </c>
      <c r="AD332" s="43" t="str">
        <f t="shared" si="32"/>
        <v/>
      </c>
    </row>
    <row r="333" spans="1:30" x14ac:dyDescent="0.25">
      <c r="A333" s="64"/>
      <c r="B333" s="64"/>
      <c r="C333" s="66"/>
      <c r="D333" s="67"/>
      <c r="E333" s="64"/>
      <c r="F333" s="64"/>
      <c r="G333" s="37" t="str">
        <f>IF(E333="","",IF(OR(E333="Project Management",E333="Project Support",E333="Sprint Management",E333="Sprint Support"),"NA",ROUND((((VLOOKUP(AD333,[2]Formula!V:X,3,0)))-SUMIF(AD:AD,AD333,H:H)),2)))</f>
        <v/>
      </c>
      <c r="H333" s="71"/>
      <c r="I333" s="72"/>
      <c r="J333" s="72"/>
      <c r="K333" s="38" t="str">
        <f>IF(E333="","",IF(OR(E333="Project Management",E333="Project Support",E333="Sprint Management",E333="Sprint Support"),"NA",(((SUMIF(AD:AD,AD333,H:H)/VLOOKUP(AD333,[2]Formula!V:X,3,0))*VLOOKUP(AD333,[2]Formula!V:X,2,0))*H333)/SUMIF(AD:AD,AD333,H:H)))</f>
        <v/>
      </c>
      <c r="L333" s="38" t="str">
        <f t="shared" si="30"/>
        <v/>
      </c>
      <c r="M333" s="38" t="str">
        <f t="shared" si="31"/>
        <v/>
      </c>
      <c r="N333" s="38" t="str">
        <f t="shared" si="33"/>
        <v/>
      </c>
      <c r="O333" s="38" t="str">
        <f t="shared" si="34"/>
        <v/>
      </c>
      <c r="P333" s="39" t="str">
        <f t="shared" si="35"/>
        <v/>
      </c>
      <c r="AC333" s="42" t="str">
        <f>IF(B333="","",VLOOKUP(B333,[2]Formula!B:C,2,0))</f>
        <v/>
      </c>
      <c r="AD333" s="43" t="str">
        <f t="shared" si="32"/>
        <v/>
      </c>
    </row>
    <row r="334" spans="1:30" x14ac:dyDescent="0.25">
      <c r="A334" s="64"/>
      <c r="B334" s="64"/>
      <c r="C334" s="66"/>
      <c r="D334" s="67"/>
      <c r="E334" s="64"/>
      <c r="F334" s="64"/>
      <c r="G334" s="37" t="str">
        <f>IF(E334="","",IF(OR(E334="Project Management",E334="Project Support",E334="Sprint Management",E334="Sprint Support"),"NA",ROUND((((VLOOKUP(AD334,[2]Formula!V:X,3,0)))-SUMIF(AD:AD,AD334,H:H)),2)))</f>
        <v/>
      </c>
      <c r="H334" s="71"/>
      <c r="I334" s="72"/>
      <c r="J334" s="72"/>
      <c r="K334" s="38" t="str">
        <f>IF(E334="","",IF(OR(E334="Project Management",E334="Project Support",E334="Sprint Management",E334="Sprint Support"),"NA",(((SUMIF(AD:AD,AD334,H:H)/VLOOKUP(AD334,[2]Formula!V:X,3,0))*VLOOKUP(AD334,[2]Formula!V:X,2,0))*H334)/SUMIF(AD:AD,AD334,H:H)))</f>
        <v/>
      </c>
      <c r="L334" s="38" t="str">
        <f t="shared" si="30"/>
        <v/>
      </c>
      <c r="M334" s="38" t="str">
        <f t="shared" si="31"/>
        <v/>
      </c>
      <c r="N334" s="38" t="str">
        <f t="shared" si="33"/>
        <v/>
      </c>
      <c r="O334" s="38" t="str">
        <f t="shared" si="34"/>
        <v/>
      </c>
      <c r="P334" s="39" t="str">
        <f t="shared" si="35"/>
        <v/>
      </c>
      <c r="AC334" s="42" t="str">
        <f>IF(B334="","",VLOOKUP(B334,[2]Formula!B:C,2,0))</f>
        <v/>
      </c>
      <c r="AD334" s="43" t="str">
        <f t="shared" si="32"/>
        <v/>
      </c>
    </row>
    <row r="335" spans="1:30" x14ac:dyDescent="0.25">
      <c r="A335" s="64"/>
      <c r="B335" s="64"/>
      <c r="C335" s="66"/>
      <c r="D335" s="67"/>
      <c r="E335" s="64"/>
      <c r="F335" s="64"/>
      <c r="G335" s="37" t="str">
        <f>IF(E335="","",IF(OR(E335="Project Management",E335="Project Support",E335="Sprint Management",E335="Sprint Support"),"NA",ROUND((((VLOOKUP(AD335,[2]Formula!V:X,3,0)))-SUMIF(AD:AD,AD335,H:H)),2)))</f>
        <v/>
      </c>
      <c r="H335" s="71"/>
      <c r="I335" s="72"/>
      <c r="J335" s="72"/>
      <c r="K335" s="38" t="str">
        <f>IF(E335="","",IF(OR(E335="Project Management",E335="Project Support",E335="Sprint Management",E335="Sprint Support"),"NA",(((SUMIF(AD:AD,AD335,H:H)/VLOOKUP(AD335,[2]Formula!V:X,3,0))*VLOOKUP(AD335,[2]Formula!V:X,2,0))*H335)/SUMIF(AD:AD,AD335,H:H)))</f>
        <v/>
      </c>
      <c r="L335" s="38" t="str">
        <f t="shared" si="30"/>
        <v/>
      </c>
      <c r="M335" s="38" t="str">
        <f t="shared" si="31"/>
        <v/>
      </c>
      <c r="N335" s="38" t="str">
        <f t="shared" si="33"/>
        <v/>
      </c>
      <c r="O335" s="38" t="str">
        <f t="shared" si="34"/>
        <v/>
      </c>
      <c r="P335" s="39" t="str">
        <f t="shared" si="35"/>
        <v/>
      </c>
      <c r="AC335" s="42" t="str">
        <f>IF(B335="","",VLOOKUP(B335,[2]Formula!B:C,2,0))</f>
        <v/>
      </c>
      <c r="AD335" s="43" t="str">
        <f t="shared" si="32"/>
        <v/>
      </c>
    </row>
    <row r="336" spans="1:30" x14ac:dyDescent="0.25">
      <c r="A336" s="64"/>
      <c r="B336" s="64"/>
      <c r="C336" s="66"/>
      <c r="D336" s="67"/>
      <c r="E336" s="64"/>
      <c r="F336" s="64"/>
      <c r="G336" s="37" t="str">
        <f>IF(E336="","",IF(OR(E336="Project Management",E336="Project Support",E336="Sprint Management",E336="Sprint Support"),"NA",ROUND((((VLOOKUP(AD336,[2]Formula!V:X,3,0)))-SUMIF(AD:AD,AD336,H:H)),2)))</f>
        <v/>
      </c>
      <c r="H336" s="71"/>
      <c r="I336" s="72"/>
      <c r="J336" s="72"/>
      <c r="K336" s="38" t="str">
        <f>IF(E336="","",IF(OR(E336="Project Management",E336="Project Support",E336="Sprint Management",E336="Sprint Support"),"NA",(((SUMIF(AD:AD,AD336,H:H)/VLOOKUP(AD336,[2]Formula!V:X,3,0))*VLOOKUP(AD336,[2]Formula!V:X,2,0))*H336)/SUMIF(AD:AD,AD336,H:H)))</f>
        <v/>
      </c>
      <c r="L336" s="38" t="str">
        <f t="shared" si="30"/>
        <v/>
      </c>
      <c r="M336" s="38" t="str">
        <f t="shared" si="31"/>
        <v/>
      </c>
      <c r="N336" s="38" t="str">
        <f t="shared" si="33"/>
        <v/>
      </c>
      <c r="O336" s="38" t="str">
        <f t="shared" si="34"/>
        <v/>
      </c>
      <c r="P336" s="39" t="str">
        <f t="shared" si="35"/>
        <v/>
      </c>
      <c r="AC336" s="42" t="str">
        <f>IF(B336="","",VLOOKUP(B336,[2]Formula!B:C,2,0))</f>
        <v/>
      </c>
      <c r="AD336" s="43" t="str">
        <f t="shared" si="32"/>
        <v/>
      </c>
    </row>
    <row r="337" spans="1:30" x14ac:dyDescent="0.25">
      <c r="A337" s="64"/>
      <c r="B337" s="64"/>
      <c r="C337" s="66"/>
      <c r="D337" s="67"/>
      <c r="E337" s="64"/>
      <c r="F337" s="64"/>
      <c r="G337" s="37" t="str">
        <f>IF(E337="","",IF(OR(E337="Project Management",E337="Project Support",E337="Sprint Management",E337="Sprint Support"),"NA",ROUND((((VLOOKUP(AD337,[2]Formula!V:X,3,0)))-SUMIF(AD:AD,AD337,H:H)),2)))</f>
        <v/>
      </c>
      <c r="H337" s="71"/>
      <c r="I337" s="72"/>
      <c r="J337" s="72"/>
      <c r="K337" s="38" t="str">
        <f>IF(E337="","",IF(OR(E337="Project Management",E337="Project Support",E337="Sprint Management",E337="Sprint Support"),"NA",(((SUMIF(AD:AD,AD337,H:H)/VLOOKUP(AD337,[2]Formula!V:X,3,0))*VLOOKUP(AD337,[2]Formula!V:X,2,0))*H337)/SUMIF(AD:AD,AD337,H:H)))</f>
        <v/>
      </c>
      <c r="L337" s="38" t="str">
        <f t="shared" si="30"/>
        <v/>
      </c>
      <c r="M337" s="38" t="str">
        <f t="shared" si="31"/>
        <v/>
      </c>
      <c r="N337" s="38" t="str">
        <f t="shared" si="33"/>
        <v/>
      </c>
      <c r="O337" s="38" t="str">
        <f t="shared" si="34"/>
        <v/>
      </c>
      <c r="P337" s="39" t="str">
        <f t="shared" si="35"/>
        <v/>
      </c>
      <c r="AC337" s="42" t="str">
        <f>IF(B337="","",VLOOKUP(B337,[2]Formula!B:C,2,0))</f>
        <v/>
      </c>
      <c r="AD337" s="43" t="str">
        <f t="shared" si="32"/>
        <v/>
      </c>
    </row>
    <row r="338" spans="1:30" x14ac:dyDescent="0.25">
      <c r="A338" s="64"/>
      <c r="B338" s="64"/>
      <c r="C338" s="66"/>
      <c r="D338" s="67"/>
      <c r="E338" s="64"/>
      <c r="F338" s="64"/>
      <c r="G338" s="37" t="str">
        <f>IF(E338="","",IF(OR(E338="Project Management",E338="Project Support",E338="Sprint Management",E338="Sprint Support"),"NA",ROUND((((VLOOKUP(AD338,[2]Formula!V:X,3,0)))-SUMIF(AD:AD,AD338,H:H)),2)))</f>
        <v/>
      </c>
      <c r="H338" s="71"/>
      <c r="I338" s="72"/>
      <c r="J338" s="72"/>
      <c r="K338" s="38" t="str">
        <f>IF(E338="","",IF(OR(E338="Project Management",E338="Project Support",E338="Sprint Management",E338="Sprint Support"),"NA",(((SUMIF(AD:AD,AD338,H:H)/VLOOKUP(AD338,[2]Formula!V:X,3,0))*VLOOKUP(AD338,[2]Formula!V:X,2,0))*H338)/SUMIF(AD:AD,AD338,H:H)))</f>
        <v/>
      </c>
      <c r="L338" s="38" t="str">
        <f t="shared" si="30"/>
        <v/>
      </c>
      <c r="M338" s="38" t="str">
        <f t="shared" si="31"/>
        <v/>
      </c>
      <c r="N338" s="38" t="str">
        <f t="shared" si="33"/>
        <v/>
      </c>
      <c r="O338" s="38" t="str">
        <f t="shared" si="34"/>
        <v/>
      </c>
      <c r="P338" s="39" t="str">
        <f t="shared" si="35"/>
        <v/>
      </c>
      <c r="AC338" s="42" t="str">
        <f>IF(B338="","",VLOOKUP(B338,[2]Formula!B:C,2,0))</f>
        <v/>
      </c>
      <c r="AD338" s="43" t="str">
        <f t="shared" si="32"/>
        <v/>
      </c>
    </row>
    <row r="339" spans="1:30" x14ac:dyDescent="0.25">
      <c r="A339" s="64"/>
      <c r="B339" s="64"/>
      <c r="C339" s="66"/>
      <c r="D339" s="67"/>
      <c r="E339" s="64"/>
      <c r="F339" s="64"/>
      <c r="G339" s="37" t="str">
        <f>IF(E339="","",IF(OR(E339="Project Management",E339="Project Support",E339="Sprint Management",E339="Sprint Support"),"NA",ROUND((((VLOOKUP(AD339,[2]Formula!V:X,3,0)))-SUMIF(AD:AD,AD339,H:H)),2)))</f>
        <v/>
      </c>
      <c r="H339" s="71"/>
      <c r="I339" s="72"/>
      <c r="J339" s="72"/>
      <c r="K339" s="38" t="str">
        <f>IF(E339="","",IF(OR(E339="Project Management",E339="Project Support",E339="Sprint Management",E339="Sprint Support"),"NA",(((SUMIF(AD:AD,AD339,H:H)/VLOOKUP(AD339,[2]Formula!V:X,3,0))*VLOOKUP(AD339,[2]Formula!V:X,2,0))*H339)/SUMIF(AD:AD,AD339,H:H)))</f>
        <v/>
      </c>
      <c r="L339" s="38" t="str">
        <f t="shared" si="30"/>
        <v/>
      </c>
      <c r="M339" s="38" t="str">
        <f t="shared" si="31"/>
        <v/>
      </c>
      <c r="N339" s="38" t="str">
        <f t="shared" si="33"/>
        <v/>
      </c>
      <c r="O339" s="38" t="str">
        <f t="shared" si="34"/>
        <v/>
      </c>
      <c r="P339" s="39" t="str">
        <f t="shared" si="35"/>
        <v/>
      </c>
      <c r="AC339" s="42" t="str">
        <f>IF(B339="","",VLOOKUP(B339,[2]Formula!B:C,2,0))</f>
        <v/>
      </c>
      <c r="AD339" s="43" t="str">
        <f t="shared" si="32"/>
        <v/>
      </c>
    </row>
    <row r="340" spans="1:30" x14ac:dyDescent="0.25">
      <c r="A340" s="64"/>
      <c r="B340" s="64"/>
      <c r="C340" s="66"/>
      <c r="D340" s="67"/>
      <c r="E340" s="64"/>
      <c r="F340" s="64"/>
      <c r="G340" s="37" t="str">
        <f>IF(E340="","",IF(OR(E340="Project Management",E340="Project Support",E340="Sprint Management",E340="Sprint Support"),"NA",ROUND((((VLOOKUP(AD340,[2]Formula!V:X,3,0)))-SUMIF(AD:AD,AD340,H:H)),2)))</f>
        <v/>
      </c>
      <c r="H340" s="71"/>
      <c r="I340" s="72"/>
      <c r="J340" s="72"/>
      <c r="K340" s="38" t="str">
        <f>IF(E340="","",IF(OR(E340="Project Management",E340="Project Support",E340="Sprint Management",E340="Sprint Support"),"NA",(((SUMIF(AD:AD,AD340,H:H)/VLOOKUP(AD340,[2]Formula!V:X,3,0))*VLOOKUP(AD340,[2]Formula!V:X,2,0))*H340)/SUMIF(AD:AD,AD340,H:H)))</f>
        <v/>
      </c>
      <c r="L340" s="38" t="str">
        <f t="shared" si="30"/>
        <v/>
      </c>
      <c r="M340" s="38" t="str">
        <f t="shared" si="31"/>
        <v/>
      </c>
      <c r="N340" s="38" t="str">
        <f t="shared" si="33"/>
        <v/>
      </c>
      <c r="O340" s="38" t="str">
        <f t="shared" si="34"/>
        <v/>
      </c>
      <c r="P340" s="39" t="str">
        <f t="shared" si="35"/>
        <v/>
      </c>
      <c r="AC340" s="42" t="str">
        <f>IF(B340="","",VLOOKUP(B340,[2]Formula!B:C,2,0))</f>
        <v/>
      </c>
      <c r="AD340" s="43" t="str">
        <f t="shared" si="32"/>
        <v/>
      </c>
    </row>
    <row r="341" spans="1:30" x14ac:dyDescent="0.25">
      <c r="A341" s="64"/>
      <c r="B341" s="64"/>
      <c r="C341" s="66"/>
      <c r="D341" s="67"/>
      <c r="E341" s="64"/>
      <c r="F341" s="64"/>
      <c r="G341" s="37" t="str">
        <f>IF(E341="","",IF(OR(E341="Project Management",E341="Project Support",E341="Sprint Management",E341="Sprint Support"),"NA",ROUND((((VLOOKUP(AD341,[2]Formula!V:X,3,0)))-SUMIF(AD:AD,AD341,H:H)),2)))</f>
        <v/>
      </c>
      <c r="H341" s="71"/>
      <c r="I341" s="72"/>
      <c r="J341" s="72"/>
      <c r="K341" s="38" t="str">
        <f>IF(E341="","",IF(OR(E341="Project Management",E341="Project Support",E341="Sprint Management",E341="Sprint Support"),"NA",(((SUMIF(AD:AD,AD341,H:H)/VLOOKUP(AD341,[2]Formula!V:X,3,0))*VLOOKUP(AD341,[2]Formula!V:X,2,0))*H341)/SUMIF(AD:AD,AD341,H:H)))</f>
        <v/>
      </c>
      <c r="L341" s="38" t="str">
        <f t="shared" si="30"/>
        <v/>
      </c>
      <c r="M341" s="38" t="str">
        <f t="shared" si="31"/>
        <v/>
      </c>
      <c r="N341" s="38" t="str">
        <f t="shared" si="33"/>
        <v/>
      </c>
      <c r="O341" s="38" t="str">
        <f t="shared" si="34"/>
        <v/>
      </c>
      <c r="P341" s="39" t="str">
        <f t="shared" si="35"/>
        <v/>
      </c>
      <c r="AC341" s="42" t="str">
        <f>IF(B341="","",VLOOKUP(B341,[2]Formula!B:C,2,0))</f>
        <v/>
      </c>
      <c r="AD341" s="43" t="str">
        <f t="shared" si="32"/>
        <v/>
      </c>
    </row>
    <row r="342" spans="1:30" x14ac:dyDescent="0.25">
      <c r="A342" s="64"/>
      <c r="B342" s="64"/>
      <c r="C342" s="66"/>
      <c r="D342" s="67"/>
      <c r="E342" s="64"/>
      <c r="F342" s="64"/>
      <c r="G342" s="37" t="str">
        <f>IF(E342="","",IF(OR(E342="Project Management",E342="Project Support",E342="Sprint Management",E342="Sprint Support"),"NA",ROUND((((VLOOKUP(AD342,[2]Formula!V:X,3,0)))-SUMIF(AD:AD,AD342,H:H)),2)))</f>
        <v/>
      </c>
      <c r="H342" s="71"/>
      <c r="I342" s="72"/>
      <c r="J342" s="72"/>
      <c r="K342" s="38" t="str">
        <f>IF(E342="","",IF(OR(E342="Project Management",E342="Project Support",E342="Sprint Management",E342="Sprint Support"),"NA",(((SUMIF(AD:AD,AD342,H:H)/VLOOKUP(AD342,[2]Formula!V:X,3,0))*VLOOKUP(AD342,[2]Formula!V:X,2,0))*H342)/SUMIF(AD:AD,AD342,H:H)))</f>
        <v/>
      </c>
      <c r="L342" s="38" t="str">
        <f t="shared" si="30"/>
        <v/>
      </c>
      <c r="M342" s="38" t="str">
        <f t="shared" si="31"/>
        <v/>
      </c>
      <c r="N342" s="38" t="str">
        <f t="shared" si="33"/>
        <v/>
      </c>
      <c r="O342" s="38" t="str">
        <f t="shared" si="34"/>
        <v/>
      </c>
      <c r="P342" s="39" t="str">
        <f t="shared" si="35"/>
        <v/>
      </c>
      <c r="AC342" s="42" t="str">
        <f>IF(B342="","",VLOOKUP(B342,[2]Formula!B:C,2,0))</f>
        <v/>
      </c>
      <c r="AD342" s="43" t="str">
        <f t="shared" si="32"/>
        <v/>
      </c>
    </row>
    <row r="343" spans="1:30" x14ac:dyDescent="0.25">
      <c r="A343" s="64"/>
      <c r="B343" s="64"/>
      <c r="C343" s="66"/>
      <c r="D343" s="67"/>
      <c r="E343" s="64"/>
      <c r="F343" s="64"/>
      <c r="G343" s="37" t="str">
        <f>IF(E343="","",IF(OR(E343="Project Management",E343="Project Support",E343="Sprint Management",E343="Sprint Support"),"NA",ROUND((((VLOOKUP(AD343,[2]Formula!V:X,3,0)))-SUMIF(AD:AD,AD343,H:H)),2)))</f>
        <v/>
      </c>
      <c r="H343" s="71"/>
      <c r="I343" s="72"/>
      <c r="J343" s="72"/>
      <c r="K343" s="38" t="str">
        <f>IF(E343="","",IF(OR(E343="Project Management",E343="Project Support",E343="Sprint Management",E343="Sprint Support"),"NA",(((SUMIF(AD:AD,AD343,H:H)/VLOOKUP(AD343,[2]Formula!V:X,3,0))*VLOOKUP(AD343,[2]Formula!V:X,2,0))*H343)/SUMIF(AD:AD,AD343,H:H)))</f>
        <v/>
      </c>
      <c r="L343" s="38" t="str">
        <f t="shared" si="30"/>
        <v/>
      </c>
      <c r="M343" s="38" t="str">
        <f t="shared" si="31"/>
        <v/>
      </c>
      <c r="N343" s="38" t="str">
        <f t="shared" si="33"/>
        <v/>
      </c>
      <c r="O343" s="38" t="str">
        <f t="shared" si="34"/>
        <v/>
      </c>
      <c r="P343" s="39" t="str">
        <f t="shared" si="35"/>
        <v/>
      </c>
      <c r="AC343" s="42" t="str">
        <f>IF(B343="","",VLOOKUP(B343,[2]Formula!B:C,2,0))</f>
        <v/>
      </c>
      <c r="AD343" s="43" t="str">
        <f t="shared" si="32"/>
        <v/>
      </c>
    </row>
    <row r="344" spans="1:30" x14ac:dyDescent="0.25">
      <c r="A344" s="64"/>
      <c r="B344" s="64"/>
      <c r="C344" s="66"/>
      <c r="D344" s="67"/>
      <c r="E344" s="64"/>
      <c r="F344" s="64"/>
      <c r="G344" s="37" t="str">
        <f>IF(E344="","",IF(OR(E344="Project Management",E344="Project Support",E344="Sprint Management",E344="Sprint Support"),"NA",ROUND((((VLOOKUP(AD344,[2]Formula!V:X,3,0)))-SUMIF(AD:AD,AD344,H:H)),2)))</f>
        <v/>
      </c>
      <c r="H344" s="71"/>
      <c r="I344" s="72"/>
      <c r="J344" s="72"/>
      <c r="K344" s="38" t="str">
        <f>IF(E344="","",IF(OR(E344="Project Management",E344="Project Support",E344="Sprint Management",E344="Sprint Support"),"NA",(((SUMIF(AD:AD,AD344,H:H)/VLOOKUP(AD344,[2]Formula!V:X,3,0))*VLOOKUP(AD344,[2]Formula!V:X,2,0))*H344)/SUMIF(AD:AD,AD344,H:H)))</f>
        <v/>
      </c>
      <c r="L344" s="38" t="str">
        <f t="shared" si="30"/>
        <v/>
      </c>
      <c r="M344" s="38" t="str">
        <f t="shared" si="31"/>
        <v/>
      </c>
      <c r="N344" s="38" t="str">
        <f t="shared" si="33"/>
        <v/>
      </c>
      <c r="O344" s="38" t="str">
        <f t="shared" si="34"/>
        <v/>
      </c>
      <c r="P344" s="39" t="str">
        <f t="shared" si="35"/>
        <v/>
      </c>
      <c r="AC344" s="42" t="str">
        <f>IF(B344="","",VLOOKUP(B344,[2]Formula!B:C,2,0))</f>
        <v/>
      </c>
      <c r="AD344" s="43" t="str">
        <f t="shared" si="32"/>
        <v/>
      </c>
    </row>
    <row r="345" spans="1:30" x14ac:dyDescent="0.25">
      <c r="A345" s="64"/>
      <c r="B345" s="64"/>
      <c r="C345" s="66"/>
      <c r="D345" s="67"/>
      <c r="E345" s="64"/>
      <c r="F345" s="64"/>
      <c r="G345" s="37" t="str">
        <f>IF(E345="","",IF(OR(E345="Project Management",E345="Project Support",E345="Sprint Management",E345="Sprint Support"),"NA",ROUND((((VLOOKUP(AD345,[2]Formula!V:X,3,0)))-SUMIF(AD:AD,AD345,H:H)),2)))</f>
        <v/>
      </c>
      <c r="H345" s="71"/>
      <c r="I345" s="72"/>
      <c r="J345" s="72"/>
      <c r="K345" s="38" t="str">
        <f>IF(E345="","",IF(OR(E345="Project Management",E345="Project Support",E345="Sprint Management",E345="Sprint Support"),"NA",(((SUMIF(AD:AD,AD345,H:H)/VLOOKUP(AD345,[2]Formula!V:X,3,0))*VLOOKUP(AD345,[2]Formula!V:X,2,0))*H345)/SUMIF(AD:AD,AD345,H:H)))</f>
        <v/>
      </c>
      <c r="L345" s="38" t="str">
        <f t="shared" si="30"/>
        <v/>
      </c>
      <c r="M345" s="38" t="str">
        <f t="shared" si="31"/>
        <v/>
      </c>
      <c r="N345" s="38" t="str">
        <f t="shared" si="33"/>
        <v/>
      </c>
      <c r="O345" s="38" t="str">
        <f t="shared" si="34"/>
        <v/>
      </c>
      <c r="P345" s="39" t="str">
        <f t="shared" si="35"/>
        <v/>
      </c>
      <c r="AC345" s="42" t="str">
        <f>IF(B345="","",VLOOKUP(B345,[2]Formula!B:C,2,0))</f>
        <v/>
      </c>
      <c r="AD345" s="43" t="str">
        <f t="shared" si="32"/>
        <v/>
      </c>
    </row>
    <row r="346" spans="1:30" x14ac:dyDescent="0.25">
      <c r="A346" s="64"/>
      <c r="B346" s="64"/>
      <c r="C346" s="66"/>
      <c r="D346" s="67"/>
      <c r="E346" s="64"/>
      <c r="F346" s="64"/>
      <c r="G346" s="37" t="str">
        <f>IF(E346="","",IF(OR(E346="Project Management",E346="Project Support",E346="Sprint Management",E346="Sprint Support"),"NA",ROUND((((VLOOKUP(AD346,[2]Formula!V:X,3,0)))-SUMIF(AD:AD,AD346,H:H)),2)))</f>
        <v/>
      </c>
      <c r="H346" s="71"/>
      <c r="I346" s="72"/>
      <c r="J346" s="72"/>
      <c r="K346" s="38" t="str">
        <f>IF(E346="","",IF(OR(E346="Project Management",E346="Project Support",E346="Sprint Management",E346="Sprint Support"),"NA",(((SUMIF(AD:AD,AD346,H:H)/VLOOKUP(AD346,[2]Formula!V:X,3,0))*VLOOKUP(AD346,[2]Formula!V:X,2,0))*H346)/SUMIF(AD:AD,AD346,H:H)))</f>
        <v/>
      </c>
      <c r="L346" s="38" t="str">
        <f t="shared" si="30"/>
        <v/>
      </c>
      <c r="M346" s="38" t="str">
        <f t="shared" si="31"/>
        <v/>
      </c>
      <c r="N346" s="38" t="str">
        <f t="shared" si="33"/>
        <v/>
      </c>
      <c r="O346" s="38" t="str">
        <f t="shared" si="34"/>
        <v/>
      </c>
      <c r="P346" s="39" t="str">
        <f t="shared" si="35"/>
        <v/>
      </c>
      <c r="AC346" s="42" t="str">
        <f>IF(B346="","",VLOOKUP(B346,[2]Formula!B:C,2,0))</f>
        <v/>
      </c>
      <c r="AD346" s="43" t="str">
        <f t="shared" si="32"/>
        <v/>
      </c>
    </row>
    <row r="347" spans="1:30" x14ac:dyDescent="0.25">
      <c r="A347" s="64"/>
      <c r="B347" s="64"/>
      <c r="C347" s="66"/>
      <c r="D347" s="67"/>
      <c r="E347" s="64"/>
      <c r="F347" s="64"/>
      <c r="G347" s="37" t="str">
        <f>IF(E347="","",IF(OR(E347="Project Management",E347="Project Support",E347="Sprint Management",E347="Sprint Support"),"NA",ROUND((((VLOOKUP(AD347,[2]Formula!V:X,3,0)))-SUMIF(AD:AD,AD347,H:H)),2)))</f>
        <v/>
      </c>
      <c r="H347" s="71"/>
      <c r="I347" s="72"/>
      <c r="J347" s="72"/>
      <c r="K347" s="38" t="str">
        <f>IF(E347="","",IF(OR(E347="Project Management",E347="Project Support",E347="Sprint Management",E347="Sprint Support"),"NA",(((SUMIF(AD:AD,AD347,H:H)/VLOOKUP(AD347,[2]Formula!V:X,3,0))*VLOOKUP(AD347,[2]Formula!V:X,2,0))*H347)/SUMIF(AD:AD,AD347,H:H)))</f>
        <v/>
      </c>
      <c r="L347" s="38" t="str">
        <f t="shared" si="30"/>
        <v/>
      </c>
      <c r="M347" s="38" t="str">
        <f t="shared" si="31"/>
        <v/>
      </c>
      <c r="N347" s="38" t="str">
        <f t="shared" si="33"/>
        <v/>
      </c>
      <c r="O347" s="38" t="str">
        <f t="shared" si="34"/>
        <v/>
      </c>
      <c r="P347" s="39" t="str">
        <f t="shared" si="35"/>
        <v/>
      </c>
      <c r="AC347" s="42" t="str">
        <f>IF(B347="","",VLOOKUP(B347,[2]Formula!B:C,2,0))</f>
        <v/>
      </c>
      <c r="AD347" s="43" t="str">
        <f t="shared" si="32"/>
        <v/>
      </c>
    </row>
    <row r="348" spans="1:30" x14ac:dyDescent="0.25">
      <c r="A348" s="64"/>
      <c r="B348" s="64"/>
      <c r="C348" s="66"/>
      <c r="D348" s="67"/>
      <c r="E348" s="64"/>
      <c r="F348" s="64"/>
      <c r="G348" s="37" t="str">
        <f>IF(E348="","",IF(OR(E348="Project Management",E348="Project Support",E348="Sprint Management",E348="Sprint Support"),"NA",ROUND((((VLOOKUP(AD348,[2]Formula!V:X,3,0)))-SUMIF(AD:AD,AD348,H:H)),2)))</f>
        <v/>
      </c>
      <c r="H348" s="71"/>
      <c r="I348" s="72"/>
      <c r="J348" s="72"/>
      <c r="K348" s="38" t="str">
        <f>IF(E348="","",IF(OR(E348="Project Management",E348="Project Support",E348="Sprint Management",E348="Sprint Support"),"NA",(((SUMIF(AD:AD,AD348,H:H)/VLOOKUP(AD348,[2]Formula!V:X,3,0))*VLOOKUP(AD348,[2]Formula!V:X,2,0))*H348)/SUMIF(AD:AD,AD348,H:H)))</f>
        <v/>
      </c>
      <c r="L348" s="38" t="str">
        <f t="shared" si="30"/>
        <v/>
      </c>
      <c r="M348" s="38" t="str">
        <f t="shared" si="31"/>
        <v/>
      </c>
      <c r="N348" s="38" t="str">
        <f t="shared" si="33"/>
        <v/>
      </c>
      <c r="O348" s="38" t="str">
        <f t="shared" si="34"/>
        <v/>
      </c>
      <c r="P348" s="39" t="str">
        <f t="shared" si="35"/>
        <v/>
      </c>
      <c r="AC348" s="42" t="str">
        <f>IF(B348="","",VLOOKUP(B348,[2]Formula!B:C,2,0))</f>
        <v/>
      </c>
      <c r="AD348" s="43" t="str">
        <f t="shared" si="32"/>
        <v/>
      </c>
    </row>
    <row r="349" spans="1:30" x14ac:dyDescent="0.25">
      <c r="A349" s="64"/>
      <c r="B349" s="64"/>
      <c r="C349" s="66"/>
      <c r="D349" s="67"/>
      <c r="E349" s="64"/>
      <c r="F349" s="64"/>
      <c r="G349" s="37" t="str">
        <f>IF(E349="","",IF(OR(E349="Project Management",E349="Project Support",E349="Sprint Management",E349="Sprint Support"),"NA",ROUND((((VLOOKUP(AD349,[2]Formula!V:X,3,0)))-SUMIF(AD:AD,AD349,H:H)),2)))</f>
        <v/>
      </c>
      <c r="H349" s="71"/>
      <c r="I349" s="72"/>
      <c r="J349" s="72"/>
      <c r="K349" s="38" t="str">
        <f>IF(E349="","",IF(OR(E349="Project Management",E349="Project Support",E349="Sprint Management",E349="Sprint Support"),"NA",(((SUMIF(AD:AD,AD349,H:H)/VLOOKUP(AD349,[2]Formula!V:X,3,0))*VLOOKUP(AD349,[2]Formula!V:X,2,0))*H349)/SUMIF(AD:AD,AD349,H:H)))</f>
        <v/>
      </c>
      <c r="L349" s="38" t="str">
        <f t="shared" si="30"/>
        <v/>
      </c>
      <c r="M349" s="38" t="str">
        <f t="shared" si="31"/>
        <v/>
      </c>
      <c r="N349" s="38" t="str">
        <f t="shared" si="33"/>
        <v/>
      </c>
      <c r="O349" s="38" t="str">
        <f t="shared" si="34"/>
        <v/>
      </c>
      <c r="P349" s="39" t="str">
        <f t="shared" si="35"/>
        <v/>
      </c>
      <c r="AC349" s="42" t="str">
        <f>IF(B349="","",VLOOKUP(B349,[2]Formula!B:C,2,0))</f>
        <v/>
      </c>
      <c r="AD349" s="43" t="str">
        <f t="shared" si="32"/>
        <v/>
      </c>
    </row>
    <row r="350" spans="1:30" x14ac:dyDescent="0.25">
      <c r="A350" s="64"/>
      <c r="B350" s="64"/>
      <c r="C350" s="66"/>
      <c r="D350" s="67"/>
      <c r="E350" s="64"/>
      <c r="F350" s="64"/>
      <c r="G350" s="37" t="str">
        <f>IF(E350="","",IF(OR(E350="Project Management",E350="Project Support",E350="Sprint Management",E350="Sprint Support"),"NA",ROUND((((VLOOKUP(AD350,[2]Formula!V:X,3,0)))-SUMIF(AD:AD,AD350,H:H)),2)))</f>
        <v/>
      </c>
      <c r="H350" s="71"/>
      <c r="I350" s="72"/>
      <c r="J350" s="72"/>
      <c r="K350" s="38" t="str">
        <f>IF(E350="","",IF(OR(E350="Project Management",E350="Project Support",E350="Sprint Management",E350="Sprint Support"),"NA",(((SUMIF(AD:AD,AD350,H:H)/VLOOKUP(AD350,[2]Formula!V:X,3,0))*VLOOKUP(AD350,[2]Formula!V:X,2,0))*H350)/SUMIF(AD:AD,AD350,H:H)))</f>
        <v/>
      </c>
      <c r="L350" s="38" t="str">
        <f t="shared" si="30"/>
        <v/>
      </c>
      <c r="M350" s="38" t="str">
        <f t="shared" si="31"/>
        <v/>
      </c>
      <c r="N350" s="38" t="str">
        <f t="shared" si="33"/>
        <v/>
      </c>
      <c r="O350" s="38" t="str">
        <f t="shared" si="34"/>
        <v/>
      </c>
      <c r="P350" s="39" t="str">
        <f t="shared" si="35"/>
        <v/>
      </c>
      <c r="AC350" s="42" t="str">
        <f>IF(B350="","",VLOOKUP(B350,[2]Formula!B:C,2,0))</f>
        <v/>
      </c>
      <c r="AD350" s="43" t="str">
        <f t="shared" si="32"/>
        <v/>
      </c>
    </row>
    <row r="351" spans="1:30" x14ac:dyDescent="0.25">
      <c r="A351" s="64"/>
      <c r="B351" s="64"/>
      <c r="C351" s="66"/>
      <c r="D351" s="67"/>
      <c r="E351" s="64"/>
      <c r="F351" s="64"/>
      <c r="G351" s="37" t="str">
        <f>IF(E351="","",IF(OR(E351="Project Management",E351="Project Support",E351="Sprint Management",E351="Sprint Support"),"NA",ROUND((((VLOOKUP(AD351,[2]Formula!V:X,3,0)))-SUMIF(AD:AD,AD351,H:H)),2)))</f>
        <v/>
      </c>
      <c r="H351" s="71"/>
      <c r="I351" s="72"/>
      <c r="J351" s="72"/>
      <c r="K351" s="38" t="str">
        <f>IF(E351="","",IF(OR(E351="Project Management",E351="Project Support",E351="Sprint Management",E351="Sprint Support"),"NA",(((SUMIF(AD:AD,AD351,H:H)/VLOOKUP(AD351,[2]Formula!V:X,3,0))*VLOOKUP(AD351,[2]Formula!V:X,2,0))*H351)/SUMIF(AD:AD,AD351,H:H)))</f>
        <v/>
      </c>
      <c r="L351" s="38" t="str">
        <f t="shared" si="30"/>
        <v/>
      </c>
      <c r="M351" s="38" t="str">
        <f t="shared" si="31"/>
        <v/>
      </c>
      <c r="N351" s="38" t="str">
        <f t="shared" si="33"/>
        <v/>
      </c>
      <c r="O351" s="38" t="str">
        <f t="shared" si="34"/>
        <v/>
      </c>
      <c r="P351" s="39" t="str">
        <f t="shared" si="35"/>
        <v/>
      </c>
      <c r="AC351" s="42" t="str">
        <f>IF(B351="","",VLOOKUP(B351,[2]Formula!B:C,2,0))</f>
        <v/>
      </c>
      <c r="AD351" s="43" t="str">
        <f t="shared" si="32"/>
        <v/>
      </c>
    </row>
    <row r="352" spans="1:30" x14ac:dyDescent="0.25">
      <c r="A352" s="64"/>
      <c r="B352" s="64"/>
      <c r="C352" s="66"/>
      <c r="D352" s="67"/>
      <c r="E352" s="64"/>
      <c r="F352" s="64"/>
      <c r="G352" s="37" t="str">
        <f>IF(E352="","",IF(OR(E352="Project Management",E352="Project Support",E352="Sprint Management",E352="Sprint Support"),"NA",ROUND((((VLOOKUP(AD352,[2]Formula!V:X,3,0)))-SUMIF(AD:AD,AD352,H:H)),2)))</f>
        <v/>
      </c>
      <c r="H352" s="71"/>
      <c r="I352" s="72"/>
      <c r="J352" s="72"/>
      <c r="K352" s="38" t="str">
        <f>IF(E352="","",IF(OR(E352="Project Management",E352="Project Support",E352="Sprint Management",E352="Sprint Support"),"NA",(((SUMIF(AD:AD,AD352,H:H)/VLOOKUP(AD352,[2]Formula!V:X,3,0))*VLOOKUP(AD352,[2]Formula!V:X,2,0))*H352)/SUMIF(AD:AD,AD352,H:H)))</f>
        <v/>
      </c>
      <c r="L352" s="38" t="str">
        <f t="shared" si="30"/>
        <v/>
      </c>
      <c r="M352" s="38" t="str">
        <f t="shared" si="31"/>
        <v/>
      </c>
      <c r="N352" s="38" t="str">
        <f t="shared" si="33"/>
        <v/>
      </c>
      <c r="O352" s="38" t="str">
        <f t="shared" si="34"/>
        <v/>
      </c>
      <c r="P352" s="39" t="str">
        <f t="shared" si="35"/>
        <v/>
      </c>
      <c r="AC352" s="42" t="str">
        <f>IF(B352="","",VLOOKUP(B352,[2]Formula!B:C,2,0))</f>
        <v/>
      </c>
      <c r="AD352" s="43" t="str">
        <f t="shared" si="32"/>
        <v/>
      </c>
    </row>
    <row r="353" spans="1:30" x14ac:dyDescent="0.25">
      <c r="A353" s="64"/>
      <c r="B353" s="64"/>
      <c r="C353" s="66"/>
      <c r="D353" s="67"/>
      <c r="E353" s="64"/>
      <c r="F353" s="64"/>
      <c r="G353" s="37" t="str">
        <f>IF(E353="","",IF(OR(E353="Project Management",E353="Project Support",E353="Sprint Management",E353="Sprint Support"),"NA",ROUND((((VLOOKUP(AD353,[2]Formula!V:X,3,0)))-SUMIF(AD:AD,AD353,H:H)),2)))</f>
        <v/>
      </c>
      <c r="H353" s="71"/>
      <c r="I353" s="72"/>
      <c r="J353" s="72"/>
      <c r="K353" s="38" t="str">
        <f>IF(E353="","",IF(OR(E353="Project Management",E353="Project Support",E353="Sprint Management",E353="Sprint Support"),"NA",(((SUMIF(AD:AD,AD353,H:H)/VLOOKUP(AD353,[2]Formula!V:X,3,0))*VLOOKUP(AD353,[2]Formula!V:X,2,0))*H353)/SUMIF(AD:AD,AD353,H:H)))</f>
        <v/>
      </c>
      <c r="L353" s="38" t="str">
        <f t="shared" si="30"/>
        <v/>
      </c>
      <c r="M353" s="38" t="str">
        <f t="shared" si="31"/>
        <v/>
      </c>
      <c r="N353" s="38" t="str">
        <f t="shared" si="33"/>
        <v/>
      </c>
      <c r="O353" s="38" t="str">
        <f t="shared" si="34"/>
        <v/>
      </c>
      <c r="P353" s="39" t="str">
        <f t="shared" si="35"/>
        <v/>
      </c>
      <c r="AC353" s="42" t="str">
        <f>IF(B353="","",VLOOKUP(B353,[2]Formula!B:C,2,0))</f>
        <v/>
      </c>
      <c r="AD353" s="43" t="str">
        <f t="shared" si="32"/>
        <v/>
      </c>
    </row>
    <row r="354" spans="1:30" x14ac:dyDescent="0.25">
      <c r="A354" s="64"/>
      <c r="B354" s="64"/>
      <c r="C354" s="66"/>
      <c r="D354" s="67"/>
      <c r="E354" s="64"/>
      <c r="F354" s="64"/>
      <c r="G354" s="37" t="str">
        <f>IF(E354="","",IF(OR(E354="Project Management",E354="Project Support",E354="Sprint Management",E354="Sprint Support"),"NA",ROUND((((VLOOKUP(AD354,[2]Formula!V:X,3,0)))-SUMIF(AD:AD,AD354,H:H)),2)))</f>
        <v/>
      </c>
      <c r="H354" s="71"/>
      <c r="I354" s="72"/>
      <c r="J354" s="72"/>
      <c r="K354" s="38" t="str">
        <f>IF(E354="","",IF(OR(E354="Project Management",E354="Project Support",E354="Sprint Management",E354="Sprint Support"),"NA",(((SUMIF(AD:AD,AD354,H:H)/VLOOKUP(AD354,[2]Formula!V:X,3,0))*VLOOKUP(AD354,[2]Formula!V:X,2,0))*H354)/SUMIF(AD:AD,AD354,H:H)))</f>
        <v/>
      </c>
      <c r="L354" s="38" t="str">
        <f t="shared" si="30"/>
        <v/>
      </c>
      <c r="M354" s="38" t="str">
        <f t="shared" si="31"/>
        <v/>
      </c>
      <c r="N354" s="38" t="str">
        <f t="shared" si="33"/>
        <v/>
      </c>
      <c r="O354" s="38" t="str">
        <f t="shared" si="34"/>
        <v/>
      </c>
      <c r="P354" s="39" t="str">
        <f t="shared" si="35"/>
        <v/>
      </c>
      <c r="AC354" s="42" t="str">
        <f>IF(B354="","",VLOOKUP(B354,[2]Formula!B:C,2,0))</f>
        <v/>
      </c>
      <c r="AD354" s="43" t="str">
        <f t="shared" si="32"/>
        <v/>
      </c>
    </row>
    <row r="355" spans="1:30" x14ac:dyDescent="0.25">
      <c r="A355" s="64"/>
      <c r="B355" s="64"/>
      <c r="C355" s="66"/>
      <c r="D355" s="67"/>
      <c r="E355" s="64"/>
      <c r="F355" s="64"/>
      <c r="G355" s="37" t="str">
        <f>IF(E355="","",IF(OR(E355="Project Management",E355="Project Support",E355="Sprint Management",E355="Sprint Support"),"NA",ROUND((((VLOOKUP(AD355,[2]Formula!V:X,3,0)))-SUMIF(AD:AD,AD355,H:H)),2)))</f>
        <v/>
      </c>
      <c r="H355" s="71"/>
      <c r="I355" s="72"/>
      <c r="J355" s="72"/>
      <c r="K355" s="38" t="str">
        <f>IF(E355="","",IF(OR(E355="Project Management",E355="Project Support",E355="Sprint Management",E355="Sprint Support"),"NA",(((SUMIF(AD:AD,AD355,H:H)/VLOOKUP(AD355,[2]Formula!V:X,3,0))*VLOOKUP(AD355,[2]Formula!V:X,2,0))*H355)/SUMIF(AD:AD,AD355,H:H)))</f>
        <v/>
      </c>
      <c r="L355" s="38" t="str">
        <f t="shared" si="30"/>
        <v/>
      </c>
      <c r="M355" s="38" t="str">
        <f t="shared" si="31"/>
        <v/>
      </c>
      <c r="N355" s="38" t="str">
        <f t="shared" si="33"/>
        <v/>
      </c>
      <c r="O355" s="38" t="str">
        <f t="shared" si="34"/>
        <v/>
      </c>
      <c r="P355" s="39" t="str">
        <f t="shared" si="35"/>
        <v/>
      </c>
      <c r="AC355" s="42" t="str">
        <f>IF(B355="","",VLOOKUP(B355,[2]Formula!B:C,2,0))</f>
        <v/>
      </c>
      <c r="AD355" s="43" t="str">
        <f t="shared" si="32"/>
        <v/>
      </c>
    </row>
    <row r="356" spans="1:30" x14ac:dyDescent="0.25">
      <c r="A356" s="64"/>
      <c r="B356" s="64"/>
      <c r="C356" s="66"/>
      <c r="D356" s="67"/>
      <c r="E356" s="64"/>
      <c r="F356" s="64"/>
      <c r="G356" s="37" t="str">
        <f>IF(E356="","",IF(OR(E356="Project Management",E356="Project Support",E356="Sprint Management",E356="Sprint Support"),"NA",ROUND((((VLOOKUP(AD356,[2]Formula!V:X,3,0)))-SUMIF(AD:AD,AD356,H:H)),2)))</f>
        <v/>
      </c>
      <c r="H356" s="71"/>
      <c r="I356" s="72"/>
      <c r="J356" s="72"/>
      <c r="K356" s="38" t="str">
        <f>IF(E356="","",IF(OR(E356="Project Management",E356="Project Support",E356="Sprint Management",E356="Sprint Support"),"NA",(((SUMIF(AD:AD,AD356,H:H)/VLOOKUP(AD356,[2]Formula!V:X,3,0))*VLOOKUP(AD356,[2]Formula!V:X,2,0))*H356)/SUMIF(AD:AD,AD356,H:H)))</f>
        <v/>
      </c>
      <c r="L356" s="38" t="str">
        <f t="shared" si="30"/>
        <v/>
      </c>
      <c r="M356" s="38" t="str">
        <f t="shared" si="31"/>
        <v/>
      </c>
      <c r="N356" s="38" t="str">
        <f t="shared" si="33"/>
        <v/>
      </c>
      <c r="O356" s="38" t="str">
        <f t="shared" si="34"/>
        <v/>
      </c>
      <c r="P356" s="39" t="str">
        <f t="shared" si="35"/>
        <v/>
      </c>
      <c r="AC356" s="42" t="str">
        <f>IF(B356="","",VLOOKUP(B356,[2]Formula!B:C,2,0))</f>
        <v/>
      </c>
      <c r="AD356" s="43" t="str">
        <f t="shared" si="32"/>
        <v/>
      </c>
    </row>
    <row r="357" spans="1:30" x14ac:dyDescent="0.25">
      <c r="A357" s="64"/>
      <c r="B357" s="64"/>
      <c r="C357" s="66"/>
      <c r="D357" s="67"/>
      <c r="E357" s="64"/>
      <c r="F357" s="64"/>
      <c r="G357" s="37" t="str">
        <f>IF(E357="","",IF(OR(E357="Project Management",E357="Project Support",E357="Sprint Management",E357="Sprint Support"),"NA",ROUND((((VLOOKUP(AD357,[2]Formula!V:X,3,0)))-SUMIF(AD:AD,AD357,H:H)),2)))</f>
        <v/>
      </c>
      <c r="H357" s="71"/>
      <c r="I357" s="72"/>
      <c r="J357" s="72"/>
      <c r="K357" s="38" t="str">
        <f>IF(E357="","",IF(OR(E357="Project Management",E357="Project Support",E357="Sprint Management",E357="Sprint Support"),"NA",(((SUMIF(AD:AD,AD357,H:H)/VLOOKUP(AD357,[2]Formula!V:X,3,0))*VLOOKUP(AD357,[2]Formula!V:X,2,0))*H357)/SUMIF(AD:AD,AD357,H:H)))</f>
        <v/>
      </c>
      <c r="L357" s="38" t="str">
        <f t="shared" si="30"/>
        <v/>
      </c>
      <c r="M357" s="38" t="str">
        <f t="shared" si="31"/>
        <v/>
      </c>
      <c r="N357" s="38" t="str">
        <f t="shared" si="33"/>
        <v/>
      </c>
      <c r="O357" s="38" t="str">
        <f t="shared" si="34"/>
        <v/>
      </c>
      <c r="P357" s="39" t="str">
        <f t="shared" si="35"/>
        <v/>
      </c>
      <c r="AC357" s="42" t="str">
        <f>IF(B357="","",VLOOKUP(B357,[2]Formula!B:C,2,0))</f>
        <v/>
      </c>
      <c r="AD357" s="43" t="str">
        <f t="shared" si="32"/>
        <v/>
      </c>
    </row>
    <row r="358" spans="1:30" x14ac:dyDescent="0.25">
      <c r="A358" s="64"/>
      <c r="B358" s="64"/>
      <c r="C358" s="66"/>
      <c r="D358" s="67"/>
      <c r="E358" s="64"/>
      <c r="F358" s="64"/>
      <c r="G358" s="37" t="str">
        <f>IF(E358="","",IF(OR(E358="Project Management",E358="Project Support",E358="Sprint Management",E358="Sprint Support"),"NA",ROUND((((VLOOKUP(AD358,[2]Formula!V:X,3,0)))-SUMIF(AD:AD,AD358,H:H)),2)))</f>
        <v/>
      </c>
      <c r="H358" s="71"/>
      <c r="I358" s="72"/>
      <c r="J358" s="72"/>
      <c r="K358" s="38" t="str">
        <f>IF(E358="","",IF(OR(E358="Project Management",E358="Project Support",E358="Sprint Management",E358="Sprint Support"),"NA",(((SUMIF(AD:AD,AD358,H:H)/VLOOKUP(AD358,[2]Formula!V:X,3,0))*VLOOKUP(AD358,[2]Formula!V:X,2,0))*H358)/SUMIF(AD:AD,AD358,H:H)))</f>
        <v/>
      </c>
      <c r="L358" s="38" t="str">
        <f t="shared" si="30"/>
        <v/>
      </c>
      <c r="M358" s="38" t="str">
        <f t="shared" si="31"/>
        <v/>
      </c>
      <c r="N358" s="38" t="str">
        <f t="shared" si="33"/>
        <v/>
      </c>
      <c r="O358" s="38" t="str">
        <f t="shared" si="34"/>
        <v/>
      </c>
      <c r="P358" s="39" t="str">
        <f t="shared" si="35"/>
        <v/>
      </c>
      <c r="AC358" s="42" t="str">
        <f>IF(B358="","",VLOOKUP(B358,[2]Formula!B:C,2,0))</f>
        <v/>
      </c>
      <c r="AD358" s="43" t="str">
        <f t="shared" si="32"/>
        <v/>
      </c>
    </row>
    <row r="359" spans="1:30" x14ac:dyDescent="0.25">
      <c r="A359" s="64"/>
      <c r="B359" s="64"/>
      <c r="C359" s="66"/>
      <c r="D359" s="67"/>
      <c r="E359" s="64"/>
      <c r="F359" s="64"/>
      <c r="G359" s="37" t="str">
        <f>IF(E359="","",IF(OR(E359="Project Management",E359="Project Support",E359="Sprint Management",E359="Sprint Support"),"NA",ROUND((((VLOOKUP(AD359,[2]Formula!V:X,3,0)))-SUMIF(AD:AD,AD359,H:H)),2)))</f>
        <v/>
      </c>
      <c r="H359" s="71"/>
      <c r="I359" s="72"/>
      <c r="J359" s="72"/>
      <c r="K359" s="38" t="str">
        <f>IF(E359="","",IF(OR(E359="Project Management",E359="Project Support",E359="Sprint Management",E359="Sprint Support"),"NA",(((SUMIF(AD:AD,AD359,H:H)/VLOOKUP(AD359,[2]Formula!V:X,3,0))*VLOOKUP(AD359,[2]Formula!V:X,2,0))*H359)/SUMIF(AD:AD,AD359,H:H)))</f>
        <v/>
      </c>
      <c r="L359" s="38" t="str">
        <f t="shared" si="30"/>
        <v/>
      </c>
      <c r="M359" s="38" t="str">
        <f t="shared" si="31"/>
        <v/>
      </c>
      <c r="N359" s="38" t="str">
        <f t="shared" si="33"/>
        <v/>
      </c>
      <c r="O359" s="38" t="str">
        <f t="shared" si="34"/>
        <v/>
      </c>
      <c r="P359" s="39" t="str">
        <f t="shared" si="35"/>
        <v/>
      </c>
      <c r="AC359" s="42" t="str">
        <f>IF(B359="","",VLOOKUP(B359,[2]Formula!B:C,2,0))</f>
        <v/>
      </c>
      <c r="AD359" s="43" t="str">
        <f t="shared" si="32"/>
        <v/>
      </c>
    </row>
    <row r="360" spans="1:30" x14ac:dyDescent="0.25">
      <c r="A360" s="64"/>
      <c r="B360" s="64"/>
      <c r="C360" s="66"/>
      <c r="D360" s="67"/>
      <c r="E360" s="64"/>
      <c r="F360" s="64"/>
      <c r="G360" s="37" t="str">
        <f>IF(E360="","",IF(OR(E360="Project Management",E360="Project Support",E360="Sprint Management",E360="Sprint Support"),"NA",ROUND((((VLOOKUP(AD360,[2]Formula!V:X,3,0)))-SUMIF(AD:AD,AD360,H:H)),2)))</f>
        <v/>
      </c>
      <c r="H360" s="71"/>
      <c r="I360" s="72"/>
      <c r="J360" s="72"/>
      <c r="K360" s="38" t="str">
        <f>IF(E360="","",IF(OR(E360="Project Management",E360="Project Support",E360="Sprint Management",E360="Sprint Support"),"NA",(((SUMIF(AD:AD,AD360,H:H)/VLOOKUP(AD360,[2]Formula!V:X,3,0))*VLOOKUP(AD360,[2]Formula!V:X,2,0))*H360)/SUMIF(AD:AD,AD360,H:H)))</f>
        <v/>
      </c>
      <c r="L360" s="38" t="str">
        <f t="shared" si="30"/>
        <v/>
      </c>
      <c r="M360" s="38" t="str">
        <f t="shared" si="31"/>
        <v/>
      </c>
      <c r="N360" s="38" t="str">
        <f t="shared" si="33"/>
        <v/>
      </c>
      <c r="O360" s="38" t="str">
        <f t="shared" si="34"/>
        <v/>
      </c>
      <c r="P360" s="39" t="str">
        <f t="shared" si="35"/>
        <v/>
      </c>
      <c r="AC360" s="42" t="str">
        <f>IF(B360="","",VLOOKUP(B360,[2]Formula!B:C,2,0))</f>
        <v/>
      </c>
      <c r="AD360" s="43" t="str">
        <f t="shared" si="32"/>
        <v/>
      </c>
    </row>
    <row r="361" spans="1:30" x14ac:dyDescent="0.25">
      <c r="A361" s="64"/>
      <c r="B361" s="64"/>
      <c r="C361" s="66"/>
      <c r="D361" s="67"/>
      <c r="E361" s="64"/>
      <c r="F361" s="64"/>
      <c r="G361" s="37" t="str">
        <f>IF(E361="","",IF(OR(E361="Project Management",E361="Project Support",E361="Sprint Management",E361="Sprint Support"),"NA",ROUND((((VLOOKUP(AD361,[2]Formula!V:X,3,0)))-SUMIF(AD:AD,AD361,H:H)),2)))</f>
        <v/>
      </c>
      <c r="H361" s="71"/>
      <c r="I361" s="72"/>
      <c r="J361" s="72"/>
      <c r="K361" s="38" t="str">
        <f>IF(E361="","",IF(OR(E361="Project Management",E361="Project Support",E361="Sprint Management",E361="Sprint Support"),"NA",(((SUMIF(AD:AD,AD361,H:H)/VLOOKUP(AD361,[2]Formula!V:X,3,0))*VLOOKUP(AD361,[2]Formula!V:X,2,0))*H361)/SUMIF(AD:AD,AD361,H:H)))</f>
        <v/>
      </c>
      <c r="L361" s="38" t="str">
        <f t="shared" si="30"/>
        <v/>
      </c>
      <c r="M361" s="38" t="str">
        <f t="shared" si="31"/>
        <v/>
      </c>
      <c r="N361" s="38" t="str">
        <f t="shared" si="33"/>
        <v/>
      </c>
      <c r="O361" s="38" t="str">
        <f t="shared" si="34"/>
        <v/>
      </c>
      <c r="P361" s="39" t="str">
        <f t="shared" si="35"/>
        <v/>
      </c>
      <c r="AC361" s="42" t="str">
        <f>IF(B361="","",VLOOKUP(B361,[2]Formula!B:C,2,0))</f>
        <v/>
      </c>
      <c r="AD361" s="43" t="str">
        <f t="shared" si="32"/>
        <v/>
      </c>
    </row>
    <row r="362" spans="1:30" x14ac:dyDescent="0.25">
      <c r="A362" s="64"/>
      <c r="B362" s="64"/>
      <c r="C362" s="66"/>
      <c r="D362" s="67"/>
      <c r="E362" s="64"/>
      <c r="F362" s="64"/>
      <c r="G362" s="37" t="str">
        <f>IF(E362="","",IF(OR(E362="Project Management",E362="Project Support",E362="Sprint Management",E362="Sprint Support"),"NA",ROUND((((VLOOKUP(AD362,[2]Formula!V:X,3,0)))-SUMIF(AD:AD,AD362,H:H)),2)))</f>
        <v/>
      </c>
      <c r="H362" s="71"/>
      <c r="I362" s="72"/>
      <c r="J362" s="72"/>
      <c r="K362" s="38" t="str">
        <f>IF(E362="","",IF(OR(E362="Project Management",E362="Project Support",E362="Sprint Management",E362="Sprint Support"),"NA",(((SUMIF(AD:AD,AD362,H:H)/VLOOKUP(AD362,[2]Formula!V:X,3,0))*VLOOKUP(AD362,[2]Formula!V:X,2,0))*H362)/SUMIF(AD:AD,AD362,H:H)))</f>
        <v/>
      </c>
      <c r="L362" s="38" t="str">
        <f t="shared" si="30"/>
        <v/>
      </c>
      <c r="M362" s="38" t="str">
        <f t="shared" si="31"/>
        <v/>
      </c>
      <c r="N362" s="38" t="str">
        <f t="shared" si="33"/>
        <v/>
      </c>
      <c r="O362" s="38" t="str">
        <f t="shared" si="34"/>
        <v/>
      </c>
      <c r="P362" s="39" t="str">
        <f t="shared" si="35"/>
        <v/>
      </c>
      <c r="AC362" s="42" t="str">
        <f>IF(B362="","",VLOOKUP(B362,[2]Formula!B:C,2,0))</f>
        <v/>
      </c>
      <c r="AD362" s="43" t="str">
        <f t="shared" si="32"/>
        <v/>
      </c>
    </row>
    <row r="363" spans="1:30" x14ac:dyDescent="0.25">
      <c r="A363" s="64"/>
      <c r="B363" s="64"/>
      <c r="C363" s="66"/>
      <c r="D363" s="67"/>
      <c r="E363" s="64"/>
      <c r="F363" s="64"/>
      <c r="G363" s="37" t="str">
        <f>IF(E363="","",IF(OR(E363="Project Management",E363="Project Support",E363="Sprint Management",E363="Sprint Support"),"NA",ROUND((((VLOOKUP(AD363,[2]Formula!V:X,3,0)))-SUMIF(AD:AD,AD363,H:H)),2)))</f>
        <v/>
      </c>
      <c r="H363" s="71"/>
      <c r="I363" s="72"/>
      <c r="J363" s="72"/>
      <c r="K363" s="38" t="str">
        <f>IF(E363="","",IF(OR(E363="Project Management",E363="Project Support",E363="Sprint Management",E363="Sprint Support"),"NA",(((SUMIF(AD:AD,AD363,H:H)/VLOOKUP(AD363,[2]Formula!V:X,3,0))*VLOOKUP(AD363,[2]Formula!V:X,2,0))*H363)/SUMIF(AD:AD,AD363,H:H)))</f>
        <v/>
      </c>
      <c r="L363" s="38" t="str">
        <f t="shared" si="30"/>
        <v/>
      </c>
      <c r="M363" s="38" t="str">
        <f t="shared" si="31"/>
        <v/>
      </c>
      <c r="N363" s="38" t="str">
        <f t="shared" si="33"/>
        <v/>
      </c>
      <c r="O363" s="38" t="str">
        <f t="shared" si="34"/>
        <v/>
      </c>
      <c r="P363" s="39" t="str">
        <f t="shared" si="35"/>
        <v/>
      </c>
      <c r="AC363" s="42" t="str">
        <f>IF(B363="","",VLOOKUP(B363,[2]Formula!B:C,2,0))</f>
        <v/>
      </c>
      <c r="AD363" s="43" t="str">
        <f t="shared" si="32"/>
        <v/>
      </c>
    </row>
    <row r="364" spans="1:30" x14ac:dyDescent="0.25">
      <c r="A364" s="64"/>
      <c r="B364" s="64"/>
      <c r="C364" s="66"/>
      <c r="D364" s="67"/>
      <c r="E364" s="64"/>
      <c r="F364" s="64"/>
      <c r="G364" s="37" t="str">
        <f>IF(E364="","",IF(OR(E364="Project Management",E364="Project Support",E364="Sprint Management",E364="Sprint Support"),"NA",ROUND((((VLOOKUP(AD364,[2]Formula!V:X,3,0)))-SUMIF(AD:AD,AD364,H:H)),2)))</f>
        <v/>
      </c>
      <c r="H364" s="71"/>
      <c r="I364" s="72"/>
      <c r="J364" s="72"/>
      <c r="K364" s="38" t="str">
        <f>IF(E364="","",IF(OR(E364="Project Management",E364="Project Support",E364="Sprint Management",E364="Sprint Support"),"NA",(((SUMIF(AD:AD,AD364,H:H)/VLOOKUP(AD364,[2]Formula!V:X,3,0))*VLOOKUP(AD364,[2]Formula!V:X,2,0))*H364)/SUMIF(AD:AD,AD364,H:H)))</f>
        <v/>
      </c>
      <c r="L364" s="38" t="str">
        <f t="shared" si="30"/>
        <v/>
      </c>
      <c r="M364" s="38" t="str">
        <f t="shared" si="31"/>
        <v/>
      </c>
      <c r="N364" s="38" t="str">
        <f t="shared" si="33"/>
        <v/>
      </c>
      <c r="O364" s="38" t="str">
        <f t="shared" si="34"/>
        <v/>
      </c>
      <c r="P364" s="39" t="str">
        <f t="shared" si="35"/>
        <v/>
      </c>
      <c r="AC364" s="42" t="str">
        <f>IF(B364="","",VLOOKUP(B364,[2]Formula!B:C,2,0))</f>
        <v/>
      </c>
      <c r="AD364" s="43" t="str">
        <f t="shared" si="32"/>
        <v/>
      </c>
    </row>
    <row r="365" spans="1:30" x14ac:dyDescent="0.25">
      <c r="A365" s="64"/>
      <c r="B365" s="64"/>
      <c r="C365" s="66"/>
      <c r="D365" s="67"/>
      <c r="E365" s="64"/>
      <c r="F365" s="64"/>
      <c r="G365" s="37" t="str">
        <f>IF(E365="","",IF(OR(E365="Project Management",E365="Project Support",E365="Sprint Management",E365="Sprint Support"),"NA",ROUND((((VLOOKUP(AD365,[2]Formula!V:X,3,0)))-SUMIF(AD:AD,AD365,H:H)),2)))</f>
        <v/>
      </c>
      <c r="H365" s="71"/>
      <c r="I365" s="72"/>
      <c r="J365" s="72"/>
      <c r="K365" s="38" t="str">
        <f>IF(E365="","",IF(OR(E365="Project Management",E365="Project Support",E365="Sprint Management",E365="Sprint Support"),"NA",(((SUMIF(AD:AD,AD365,H:H)/VLOOKUP(AD365,[2]Formula!V:X,3,0))*VLOOKUP(AD365,[2]Formula!V:X,2,0))*H365)/SUMIF(AD:AD,AD365,H:H)))</f>
        <v/>
      </c>
      <c r="L365" s="38" t="str">
        <f t="shared" si="30"/>
        <v/>
      </c>
      <c r="M365" s="38" t="str">
        <f t="shared" si="31"/>
        <v/>
      </c>
      <c r="N365" s="38" t="str">
        <f t="shared" si="33"/>
        <v/>
      </c>
      <c r="O365" s="38" t="str">
        <f t="shared" si="34"/>
        <v/>
      </c>
      <c r="P365" s="39" t="str">
        <f t="shared" si="35"/>
        <v/>
      </c>
      <c r="AC365" s="42" t="str">
        <f>IF(B365="","",VLOOKUP(B365,[2]Formula!B:C,2,0))</f>
        <v/>
      </c>
      <c r="AD365" s="43" t="str">
        <f t="shared" si="32"/>
        <v/>
      </c>
    </row>
    <row r="366" spans="1:30" x14ac:dyDescent="0.25">
      <c r="A366" s="64"/>
      <c r="B366" s="64"/>
      <c r="C366" s="66"/>
      <c r="D366" s="67"/>
      <c r="E366" s="64"/>
      <c r="F366" s="64"/>
      <c r="G366" s="37" t="str">
        <f>IF(E366="","",IF(OR(E366="Project Management",E366="Project Support",E366="Sprint Management",E366="Sprint Support"),"NA",ROUND((((VLOOKUP(AD366,[2]Formula!V:X,3,0)))-SUMIF(AD:AD,AD366,H:H)),2)))</f>
        <v/>
      </c>
      <c r="H366" s="71"/>
      <c r="I366" s="72"/>
      <c r="J366" s="72"/>
      <c r="K366" s="38" t="str">
        <f>IF(E366="","",IF(OR(E366="Project Management",E366="Project Support",E366="Sprint Management",E366="Sprint Support"),"NA",(((SUMIF(AD:AD,AD366,H:H)/VLOOKUP(AD366,[2]Formula!V:X,3,0))*VLOOKUP(AD366,[2]Formula!V:X,2,0))*H366)/SUMIF(AD:AD,AD366,H:H)))</f>
        <v/>
      </c>
      <c r="L366" s="38" t="str">
        <f t="shared" si="30"/>
        <v/>
      </c>
      <c r="M366" s="38" t="str">
        <f t="shared" si="31"/>
        <v/>
      </c>
      <c r="N366" s="38" t="str">
        <f t="shared" si="33"/>
        <v/>
      </c>
      <c r="O366" s="38" t="str">
        <f t="shared" si="34"/>
        <v/>
      </c>
      <c r="P366" s="39" t="str">
        <f t="shared" si="35"/>
        <v/>
      </c>
      <c r="AC366" s="42" t="str">
        <f>IF(B366="","",VLOOKUP(B366,[2]Formula!B:C,2,0))</f>
        <v/>
      </c>
      <c r="AD366" s="43" t="str">
        <f t="shared" si="32"/>
        <v/>
      </c>
    </row>
    <row r="367" spans="1:30" x14ac:dyDescent="0.25">
      <c r="A367" s="64"/>
      <c r="B367" s="64"/>
      <c r="C367" s="66"/>
      <c r="D367" s="67"/>
      <c r="E367" s="64"/>
      <c r="F367" s="64"/>
      <c r="G367" s="37" t="str">
        <f>IF(E367="","",IF(OR(E367="Project Management",E367="Project Support",E367="Sprint Management",E367="Sprint Support"),"NA",ROUND((((VLOOKUP(AD367,[2]Formula!V:X,3,0)))-SUMIF(AD:AD,AD367,H:H)),2)))</f>
        <v/>
      </c>
      <c r="H367" s="71"/>
      <c r="I367" s="72"/>
      <c r="J367" s="72"/>
      <c r="K367" s="38" t="str">
        <f>IF(E367="","",IF(OR(E367="Project Management",E367="Project Support",E367="Sprint Management",E367="Sprint Support"),"NA",(((SUMIF(AD:AD,AD367,H:H)/VLOOKUP(AD367,[2]Formula!V:X,3,0))*VLOOKUP(AD367,[2]Formula!V:X,2,0))*H367)/SUMIF(AD:AD,AD367,H:H)))</f>
        <v/>
      </c>
      <c r="L367" s="38" t="str">
        <f t="shared" si="30"/>
        <v/>
      </c>
      <c r="M367" s="38" t="str">
        <f t="shared" si="31"/>
        <v/>
      </c>
      <c r="N367" s="38" t="str">
        <f t="shared" si="33"/>
        <v/>
      </c>
      <c r="O367" s="38" t="str">
        <f t="shared" si="34"/>
        <v/>
      </c>
      <c r="P367" s="39" t="str">
        <f t="shared" si="35"/>
        <v/>
      </c>
      <c r="AC367" s="42" t="str">
        <f>IF(B367="","",VLOOKUP(B367,[2]Formula!B:C,2,0))</f>
        <v/>
      </c>
      <c r="AD367" s="43" t="str">
        <f t="shared" si="32"/>
        <v/>
      </c>
    </row>
    <row r="368" spans="1:30" x14ac:dyDescent="0.25">
      <c r="A368" s="64"/>
      <c r="B368" s="64"/>
      <c r="C368" s="66"/>
      <c r="D368" s="67"/>
      <c r="E368" s="64"/>
      <c r="F368" s="64"/>
      <c r="G368" s="37" t="str">
        <f>IF(E368="","",IF(OR(E368="Project Management",E368="Project Support",E368="Sprint Management",E368="Sprint Support"),"NA",ROUND((((VLOOKUP(AD368,[2]Formula!V:X,3,0)))-SUMIF(AD:AD,AD368,H:H)),2)))</f>
        <v/>
      </c>
      <c r="H368" s="71"/>
      <c r="I368" s="72"/>
      <c r="J368" s="72"/>
      <c r="K368" s="38" t="str">
        <f>IF(E368="","",IF(OR(E368="Project Management",E368="Project Support",E368="Sprint Management",E368="Sprint Support"),"NA",(((SUMIF(AD:AD,AD368,H:H)/VLOOKUP(AD368,[2]Formula!V:X,3,0))*VLOOKUP(AD368,[2]Formula!V:X,2,0))*H368)/SUMIF(AD:AD,AD368,H:H)))</f>
        <v/>
      </c>
      <c r="L368" s="38" t="str">
        <f t="shared" si="30"/>
        <v/>
      </c>
      <c r="M368" s="38" t="str">
        <f t="shared" si="31"/>
        <v/>
      </c>
      <c r="N368" s="38" t="str">
        <f t="shared" si="33"/>
        <v/>
      </c>
      <c r="O368" s="38" t="str">
        <f t="shared" si="34"/>
        <v/>
      </c>
      <c r="P368" s="39" t="str">
        <f t="shared" si="35"/>
        <v/>
      </c>
      <c r="AC368" s="42" t="str">
        <f>IF(B368="","",VLOOKUP(B368,[2]Formula!B:C,2,0))</f>
        <v/>
      </c>
      <c r="AD368" s="43" t="str">
        <f t="shared" si="32"/>
        <v/>
      </c>
    </row>
    <row r="369" spans="1:30" x14ac:dyDescent="0.25">
      <c r="A369" s="64"/>
      <c r="B369" s="64"/>
      <c r="C369" s="66"/>
      <c r="D369" s="67"/>
      <c r="E369" s="64"/>
      <c r="F369" s="64"/>
      <c r="G369" s="37" t="str">
        <f>IF(E369="","",IF(OR(E369="Project Management",E369="Project Support",E369="Sprint Management",E369="Sprint Support"),"NA",ROUND((((VLOOKUP(AD369,[2]Formula!V:X,3,0)))-SUMIF(AD:AD,AD369,H:H)),2)))</f>
        <v/>
      </c>
      <c r="H369" s="71"/>
      <c r="I369" s="72"/>
      <c r="J369" s="72"/>
      <c r="K369" s="38" t="str">
        <f>IF(E369="","",IF(OR(E369="Project Management",E369="Project Support",E369="Sprint Management",E369="Sprint Support"),"NA",(((SUMIF(AD:AD,AD369,H:H)/VLOOKUP(AD369,[2]Formula!V:X,3,0))*VLOOKUP(AD369,[2]Formula!V:X,2,0))*H369)/SUMIF(AD:AD,AD369,H:H)))</f>
        <v/>
      </c>
      <c r="L369" s="38" t="str">
        <f t="shared" si="30"/>
        <v/>
      </c>
      <c r="M369" s="38" t="str">
        <f t="shared" si="31"/>
        <v/>
      </c>
      <c r="N369" s="38" t="str">
        <f t="shared" si="33"/>
        <v/>
      </c>
      <c r="O369" s="38" t="str">
        <f t="shared" si="34"/>
        <v/>
      </c>
      <c r="P369" s="39" t="str">
        <f t="shared" si="35"/>
        <v/>
      </c>
      <c r="AC369" s="42" t="str">
        <f>IF(B369="","",VLOOKUP(B369,[2]Formula!B:C,2,0))</f>
        <v/>
      </c>
      <c r="AD369" s="43" t="str">
        <f t="shared" si="32"/>
        <v/>
      </c>
    </row>
    <row r="370" spans="1:30" x14ac:dyDescent="0.25">
      <c r="A370" s="64"/>
      <c r="B370" s="64"/>
      <c r="C370" s="66"/>
      <c r="D370" s="67"/>
      <c r="E370" s="64"/>
      <c r="F370" s="64"/>
      <c r="G370" s="37" t="str">
        <f>IF(E370="","",IF(OR(E370="Project Management",E370="Project Support",E370="Sprint Management",E370="Sprint Support"),"NA",ROUND((((VLOOKUP(AD370,[2]Formula!V:X,3,0)))-SUMIF(AD:AD,AD370,H:H)),2)))</f>
        <v/>
      </c>
      <c r="H370" s="71"/>
      <c r="I370" s="72"/>
      <c r="J370" s="72"/>
      <c r="K370" s="38" t="str">
        <f>IF(E370="","",IF(OR(E370="Project Management",E370="Project Support",E370="Sprint Management",E370="Sprint Support"),"NA",(((SUMIF(AD:AD,AD370,H:H)/VLOOKUP(AD370,[2]Formula!V:X,3,0))*VLOOKUP(AD370,[2]Formula!V:X,2,0))*H370)/SUMIF(AD:AD,AD370,H:H)))</f>
        <v/>
      </c>
      <c r="L370" s="38" t="str">
        <f t="shared" si="30"/>
        <v/>
      </c>
      <c r="M370" s="38" t="str">
        <f t="shared" si="31"/>
        <v/>
      </c>
      <c r="N370" s="38" t="str">
        <f t="shared" si="33"/>
        <v/>
      </c>
      <c r="O370" s="38" t="str">
        <f t="shared" si="34"/>
        <v/>
      </c>
      <c r="P370" s="39" t="str">
        <f t="shared" si="35"/>
        <v/>
      </c>
      <c r="AC370" s="42" t="str">
        <f>IF(B370="","",VLOOKUP(B370,[2]Formula!B:C,2,0))</f>
        <v/>
      </c>
      <c r="AD370" s="43" t="str">
        <f t="shared" si="32"/>
        <v/>
      </c>
    </row>
    <row r="371" spans="1:30" x14ac:dyDescent="0.25">
      <c r="A371" s="64"/>
      <c r="B371" s="64"/>
      <c r="C371" s="66"/>
      <c r="D371" s="67"/>
      <c r="E371" s="64"/>
      <c r="F371" s="64"/>
      <c r="G371" s="37" t="str">
        <f>IF(E371="","",IF(OR(E371="Project Management",E371="Project Support",E371="Sprint Management",E371="Sprint Support"),"NA",ROUND((((VLOOKUP(AD371,[2]Formula!V:X,3,0)))-SUMIF(AD:AD,AD371,H:H)),2)))</f>
        <v/>
      </c>
      <c r="H371" s="71"/>
      <c r="I371" s="72"/>
      <c r="J371" s="72"/>
      <c r="K371" s="38" t="str">
        <f>IF(E371="","",IF(OR(E371="Project Management",E371="Project Support",E371="Sprint Management",E371="Sprint Support"),"NA",(((SUMIF(AD:AD,AD371,H:H)/VLOOKUP(AD371,[2]Formula!V:X,3,0))*VLOOKUP(AD371,[2]Formula!V:X,2,0))*H371)/SUMIF(AD:AD,AD371,H:H)))</f>
        <v/>
      </c>
      <c r="L371" s="38" t="str">
        <f t="shared" si="30"/>
        <v/>
      </c>
      <c r="M371" s="38" t="str">
        <f t="shared" si="31"/>
        <v/>
      </c>
      <c r="N371" s="38" t="str">
        <f t="shared" si="33"/>
        <v/>
      </c>
      <c r="O371" s="38" t="str">
        <f t="shared" si="34"/>
        <v/>
      </c>
      <c r="P371" s="39" t="str">
        <f t="shared" si="35"/>
        <v/>
      </c>
      <c r="AC371" s="42" t="str">
        <f>IF(B371="","",VLOOKUP(B371,[2]Formula!B:C,2,0))</f>
        <v/>
      </c>
      <c r="AD371" s="43" t="str">
        <f t="shared" si="32"/>
        <v/>
      </c>
    </row>
    <row r="372" spans="1:30" x14ac:dyDescent="0.25">
      <c r="A372" s="64"/>
      <c r="B372" s="64"/>
      <c r="C372" s="66"/>
      <c r="D372" s="67"/>
      <c r="E372" s="64"/>
      <c r="F372" s="64"/>
      <c r="G372" s="37" t="str">
        <f>IF(E372="","",IF(OR(E372="Project Management",E372="Project Support",E372="Sprint Management",E372="Sprint Support"),"NA",ROUND((((VLOOKUP(AD372,[2]Formula!V:X,3,0)))-SUMIF(AD:AD,AD372,H:H)),2)))</f>
        <v/>
      </c>
      <c r="H372" s="71"/>
      <c r="I372" s="72"/>
      <c r="J372" s="72"/>
      <c r="K372" s="38" t="str">
        <f>IF(E372="","",IF(OR(E372="Project Management",E372="Project Support",E372="Sprint Management",E372="Sprint Support"),"NA",(((SUMIF(AD:AD,AD372,H:H)/VLOOKUP(AD372,[2]Formula!V:X,3,0))*VLOOKUP(AD372,[2]Formula!V:X,2,0))*H372)/SUMIF(AD:AD,AD372,H:H)))</f>
        <v/>
      </c>
      <c r="L372" s="38" t="str">
        <f t="shared" si="30"/>
        <v/>
      </c>
      <c r="M372" s="38" t="str">
        <f t="shared" si="31"/>
        <v/>
      </c>
      <c r="N372" s="38" t="str">
        <f t="shared" si="33"/>
        <v/>
      </c>
      <c r="O372" s="38" t="str">
        <f t="shared" si="34"/>
        <v/>
      </c>
      <c r="P372" s="39" t="str">
        <f t="shared" si="35"/>
        <v/>
      </c>
      <c r="AC372" s="42" t="str">
        <f>IF(B372="","",VLOOKUP(B372,[2]Formula!B:C,2,0))</f>
        <v/>
      </c>
      <c r="AD372" s="43" t="str">
        <f t="shared" si="32"/>
        <v/>
      </c>
    </row>
    <row r="373" spans="1:30" x14ac:dyDescent="0.25">
      <c r="A373" s="64"/>
      <c r="B373" s="64"/>
      <c r="C373" s="66"/>
      <c r="D373" s="67"/>
      <c r="E373" s="64"/>
      <c r="F373" s="64"/>
      <c r="G373" s="37" t="str">
        <f>IF(E373="","",IF(OR(E373="Project Management",E373="Project Support",E373="Sprint Management",E373="Sprint Support"),"NA",ROUND((((VLOOKUP(AD373,[2]Formula!V:X,3,0)))-SUMIF(AD:AD,AD373,H:H)),2)))</f>
        <v/>
      </c>
      <c r="H373" s="71"/>
      <c r="I373" s="72"/>
      <c r="J373" s="72"/>
      <c r="K373" s="38" t="str">
        <f>IF(E373="","",IF(OR(E373="Project Management",E373="Project Support",E373="Sprint Management",E373="Sprint Support"),"NA",(((SUMIF(AD:AD,AD373,H:H)/VLOOKUP(AD373,[2]Formula!V:X,3,0))*VLOOKUP(AD373,[2]Formula!V:X,2,0))*H373)/SUMIF(AD:AD,AD373,H:H)))</f>
        <v/>
      </c>
      <c r="L373" s="38" t="str">
        <f t="shared" si="30"/>
        <v/>
      </c>
      <c r="M373" s="38" t="str">
        <f t="shared" si="31"/>
        <v/>
      </c>
      <c r="N373" s="38" t="str">
        <f t="shared" si="33"/>
        <v/>
      </c>
      <c r="O373" s="38" t="str">
        <f t="shared" si="34"/>
        <v/>
      </c>
      <c r="P373" s="39" t="str">
        <f t="shared" si="35"/>
        <v/>
      </c>
      <c r="AC373" s="42" t="str">
        <f>IF(B373="","",VLOOKUP(B373,[2]Formula!B:C,2,0))</f>
        <v/>
      </c>
      <c r="AD373" s="43" t="str">
        <f t="shared" si="32"/>
        <v/>
      </c>
    </row>
    <row r="374" spans="1:30" x14ac:dyDescent="0.25">
      <c r="A374" s="64"/>
      <c r="B374" s="64"/>
      <c r="C374" s="66"/>
      <c r="D374" s="67"/>
      <c r="E374" s="64"/>
      <c r="F374" s="64"/>
      <c r="G374" s="37" t="str">
        <f>IF(E374="","",IF(OR(E374="Project Management",E374="Project Support",E374="Sprint Management",E374="Sprint Support"),"NA",ROUND((((VLOOKUP(AD374,[2]Formula!V:X,3,0)))-SUMIF(AD:AD,AD374,H:H)),2)))</f>
        <v/>
      </c>
      <c r="H374" s="71"/>
      <c r="I374" s="72"/>
      <c r="J374" s="72"/>
      <c r="K374" s="38" t="str">
        <f>IF(E374="","",IF(OR(E374="Project Management",E374="Project Support",E374="Sprint Management",E374="Sprint Support"),"NA",(((SUMIF(AD:AD,AD374,H:H)/VLOOKUP(AD374,[2]Formula!V:X,3,0))*VLOOKUP(AD374,[2]Formula!V:X,2,0))*H374)/SUMIF(AD:AD,AD374,H:H)))</f>
        <v/>
      </c>
      <c r="L374" s="38" t="str">
        <f t="shared" si="30"/>
        <v/>
      </c>
      <c r="M374" s="38" t="str">
        <f t="shared" si="31"/>
        <v/>
      </c>
      <c r="N374" s="38" t="str">
        <f t="shared" si="33"/>
        <v/>
      </c>
      <c r="O374" s="38" t="str">
        <f t="shared" si="34"/>
        <v/>
      </c>
      <c r="P374" s="39" t="str">
        <f t="shared" si="35"/>
        <v/>
      </c>
      <c r="AC374" s="42" t="str">
        <f>IF(B374="","",VLOOKUP(B374,[2]Formula!B:C,2,0))</f>
        <v/>
      </c>
      <c r="AD374" s="43" t="str">
        <f t="shared" si="32"/>
        <v/>
      </c>
    </row>
    <row r="375" spans="1:30" x14ac:dyDescent="0.25">
      <c r="A375" s="64"/>
      <c r="B375" s="64"/>
      <c r="C375" s="66"/>
      <c r="D375" s="67"/>
      <c r="E375" s="64"/>
      <c r="F375" s="64"/>
      <c r="G375" s="37" t="str">
        <f>IF(E375="","",IF(OR(E375="Project Management",E375="Project Support",E375="Sprint Management",E375="Sprint Support"),"NA",ROUND((((VLOOKUP(AD375,[2]Formula!V:X,3,0)))-SUMIF(AD:AD,AD375,H:H)),2)))</f>
        <v/>
      </c>
      <c r="H375" s="71"/>
      <c r="I375" s="72"/>
      <c r="J375" s="72"/>
      <c r="K375" s="38" t="str">
        <f>IF(E375="","",IF(OR(E375="Project Management",E375="Project Support",E375="Sprint Management",E375="Sprint Support"),"NA",(((SUMIF(AD:AD,AD375,H:H)/VLOOKUP(AD375,[2]Formula!V:X,3,0))*VLOOKUP(AD375,[2]Formula!V:X,2,0))*H375)/SUMIF(AD:AD,AD375,H:H)))</f>
        <v/>
      </c>
      <c r="L375" s="38" t="str">
        <f t="shared" si="30"/>
        <v/>
      </c>
      <c r="M375" s="38" t="str">
        <f t="shared" si="31"/>
        <v/>
      </c>
      <c r="N375" s="38" t="str">
        <f t="shared" si="33"/>
        <v/>
      </c>
      <c r="O375" s="38" t="str">
        <f t="shared" si="34"/>
        <v/>
      </c>
      <c r="P375" s="39" t="str">
        <f t="shared" si="35"/>
        <v/>
      </c>
      <c r="AC375" s="42" t="str">
        <f>IF(B375="","",VLOOKUP(B375,[2]Formula!B:C,2,0))</f>
        <v/>
      </c>
      <c r="AD375" s="43" t="str">
        <f t="shared" si="32"/>
        <v/>
      </c>
    </row>
    <row r="376" spans="1:30" x14ac:dyDescent="0.25">
      <c r="A376" s="64"/>
      <c r="B376" s="64"/>
      <c r="C376" s="66"/>
      <c r="D376" s="67"/>
      <c r="E376" s="64"/>
      <c r="F376" s="64"/>
      <c r="G376" s="37" t="str">
        <f>IF(E376="","",IF(OR(E376="Project Management",E376="Project Support",E376="Sprint Management",E376="Sprint Support"),"NA",ROUND((((VLOOKUP(AD376,[2]Formula!V:X,3,0)))-SUMIF(AD:AD,AD376,H:H)),2)))</f>
        <v/>
      </c>
      <c r="H376" s="71"/>
      <c r="I376" s="72"/>
      <c r="J376" s="72"/>
      <c r="K376" s="38" t="str">
        <f>IF(E376="","",IF(OR(E376="Project Management",E376="Project Support",E376="Sprint Management",E376="Sprint Support"),"NA",(((SUMIF(AD:AD,AD376,H:H)/VLOOKUP(AD376,[2]Formula!V:X,3,0))*VLOOKUP(AD376,[2]Formula!V:X,2,0))*H376)/SUMIF(AD:AD,AD376,H:H)))</f>
        <v/>
      </c>
      <c r="L376" s="38" t="str">
        <f t="shared" si="30"/>
        <v/>
      </c>
      <c r="M376" s="38" t="str">
        <f t="shared" si="31"/>
        <v/>
      </c>
      <c r="N376" s="38" t="str">
        <f t="shared" si="33"/>
        <v/>
      </c>
      <c r="O376" s="38" t="str">
        <f t="shared" si="34"/>
        <v/>
      </c>
      <c r="P376" s="39" t="str">
        <f t="shared" si="35"/>
        <v/>
      </c>
      <c r="AC376" s="42" t="str">
        <f>IF(B376="","",VLOOKUP(B376,[2]Formula!B:C,2,0))</f>
        <v/>
      </c>
      <c r="AD376" s="43" t="str">
        <f t="shared" si="32"/>
        <v/>
      </c>
    </row>
    <row r="377" spans="1:30" x14ac:dyDescent="0.25">
      <c r="A377" s="64"/>
      <c r="B377" s="64"/>
      <c r="C377" s="66"/>
      <c r="D377" s="67"/>
      <c r="E377" s="64"/>
      <c r="F377" s="64"/>
      <c r="G377" s="37" t="str">
        <f>IF(E377="","",IF(OR(E377="Project Management",E377="Project Support",E377="Sprint Management",E377="Sprint Support"),"NA",ROUND((((VLOOKUP(AD377,[2]Formula!V:X,3,0)))-SUMIF(AD:AD,AD377,H:H)),2)))</f>
        <v/>
      </c>
      <c r="H377" s="71"/>
      <c r="I377" s="72"/>
      <c r="J377" s="72"/>
      <c r="K377" s="38" t="str">
        <f>IF(E377="","",IF(OR(E377="Project Management",E377="Project Support",E377="Sprint Management",E377="Sprint Support"),"NA",(((SUMIF(AD:AD,AD377,H:H)/VLOOKUP(AD377,[2]Formula!V:X,3,0))*VLOOKUP(AD377,[2]Formula!V:X,2,0))*H377)/SUMIF(AD:AD,AD377,H:H)))</f>
        <v/>
      </c>
      <c r="L377" s="38" t="str">
        <f t="shared" si="30"/>
        <v/>
      </c>
      <c r="M377" s="38" t="str">
        <f t="shared" si="31"/>
        <v/>
      </c>
      <c r="N377" s="38" t="str">
        <f t="shared" si="33"/>
        <v/>
      </c>
      <c r="O377" s="38" t="str">
        <f t="shared" si="34"/>
        <v/>
      </c>
      <c r="P377" s="39" t="str">
        <f t="shared" si="35"/>
        <v/>
      </c>
      <c r="AC377" s="42" t="str">
        <f>IF(B377="","",VLOOKUP(B377,[2]Formula!B:C,2,0))</f>
        <v/>
      </c>
      <c r="AD377" s="43" t="str">
        <f t="shared" si="32"/>
        <v/>
      </c>
    </row>
    <row r="378" spans="1:30" x14ac:dyDescent="0.25">
      <c r="A378" s="64"/>
      <c r="B378" s="64"/>
      <c r="C378" s="66"/>
      <c r="D378" s="67"/>
      <c r="E378" s="64"/>
      <c r="F378" s="64"/>
      <c r="G378" s="37" t="str">
        <f>IF(E378="","",IF(OR(E378="Project Management",E378="Project Support",E378="Sprint Management",E378="Sprint Support"),"NA",ROUND((((VLOOKUP(AD378,[2]Formula!V:X,3,0)))-SUMIF(AD:AD,AD378,H:H)),2)))</f>
        <v/>
      </c>
      <c r="H378" s="71"/>
      <c r="I378" s="72"/>
      <c r="J378" s="72"/>
      <c r="K378" s="38" t="str">
        <f>IF(E378="","",IF(OR(E378="Project Management",E378="Project Support",E378="Sprint Management",E378="Sprint Support"),"NA",(((SUMIF(AD:AD,AD378,H:H)/VLOOKUP(AD378,[2]Formula!V:X,3,0))*VLOOKUP(AD378,[2]Formula!V:X,2,0))*H378)/SUMIF(AD:AD,AD378,H:H)))</f>
        <v/>
      </c>
      <c r="L378" s="38" t="str">
        <f t="shared" si="30"/>
        <v/>
      </c>
      <c r="M378" s="38" t="str">
        <f t="shared" si="31"/>
        <v/>
      </c>
      <c r="N378" s="38" t="str">
        <f t="shared" si="33"/>
        <v/>
      </c>
      <c r="O378" s="38" t="str">
        <f t="shared" si="34"/>
        <v/>
      </c>
      <c r="P378" s="39" t="str">
        <f t="shared" si="35"/>
        <v/>
      </c>
      <c r="AC378" s="42" t="str">
        <f>IF(B378="","",VLOOKUP(B378,[2]Formula!B:C,2,0))</f>
        <v/>
      </c>
      <c r="AD378" s="43" t="str">
        <f t="shared" si="32"/>
        <v/>
      </c>
    </row>
    <row r="379" spans="1:30" x14ac:dyDescent="0.25">
      <c r="A379" s="64"/>
      <c r="B379" s="64"/>
      <c r="C379" s="66"/>
      <c r="D379" s="67"/>
      <c r="E379" s="64"/>
      <c r="F379" s="64"/>
      <c r="G379" s="37" t="str">
        <f>IF(E379="","",IF(OR(E379="Project Management",E379="Project Support",E379="Sprint Management",E379="Sprint Support"),"NA",ROUND((((VLOOKUP(AD379,[2]Formula!V:X,3,0)))-SUMIF(AD:AD,AD379,H:H)),2)))</f>
        <v/>
      </c>
      <c r="H379" s="71"/>
      <c r="I379" s="72"/>
      <c r="J379" s="72"/>
      <c r="K379" s="38" t="str">
        <f>IF(E379="","",IF(OR(E379="Project Management",E379="Project Support",E379="Sprint Management",E379="Sprint Support"),"NA",(((SUMIF(AD:AD,AD379,H:H)/VLOOKUP(AD379,[2]Formula!V:X,3,0))*VLOOKUP(AD379,[2]Formula!V:X,2,0))*H379)/SUMIF(AD:AD,AD379,H:H)))</f>
        <v/>
      </c>
      <c r="L379" s="38" t="str">
        <f t="shared" si="30"/>
        <v/>
      </c>
      <c r="M379" s="38" t="str">
        <f t="shared" si="31"/>
        <v/>
      </c>
      <c r="N379" s="38" t="str">
        <f t="shared" si="33"/>
        <v/>
      </c>
      <c r="O379" s="38" t="str">
        <f t="shared" si="34"/>
        <v/>
      </c>
      <c r="P379" s="39" t="str">
        <f t="shared" si="35"/>
        <v/>
      </c>
      <c r="AC379" s="42" t="str">
        <f>IF(B379="","",VLOOKUP(B379,[2]Formula!B:C,2,0))</f>
        <v/>
      </c>
      <c r="AD379" s="43" t="str">
        <f t="shared" si="32"/>
        <v/>
      </c>
    </row>
    <row r="380" spans="1:30" x14ac:dyDescent="0.25">
      <c r="A380" s="64"/>
      <c r="B380" s="64"/>
      <c r="C380" s="66"/>
      <c r="D380" s="67"/>
      <c r="E380" s="64"/>
      <c r="F380" s="64"/>
      <c r="G380" s="37" t="str">
        <f>IF(E380="","",IF(OR(E380="Project Management",E380="Project Support",E380="Sprint Management",E380="Sprint Support"),"NA",ROUND((((VLOOKUP(AD380,[2]Formula!V:X,3,0)))-SUMIF(AD:AD,AD380,H:H)),2)))</f>
        <v/>
      </c>
      <c r="H380" s="71"/>
      <c r="I380" s="72"/>
      <c r="J380" s="72"/>
      <c r="K380" s="38" t="str">
        <f>IF(E380="","",IF(OR(E380="Project Management",E380="Project Support",E380="Sprint Management",E380="Sprint Support"),"NA",(((SUMIF(AD:AD,AD380,H:H)/VLOOKUP(AD380,[2]Formula!V:X,3,0))*VLOOKUP(AD380,[2]Formula!V:X,2,0))*H380)/SUMIF(AD:AD,AD380,H:H)))</f>
        <v/>
      </c>
      <c r="L380" s="38" t="str">
        <f t="shared" si="30"/>
        <v/>
      </c>
      <c r="M380" s="38" t="str">
        <f t="shared" si="31"/>
        <v/>
      </c>
      <c r="N380" s="38" t="str">
        <f t="shared" si="33"/>
        <v/>
      </c>
      <c r="O380" s="38" t="str">
        <f t="shared" si="34"/>
        <v/>
      </c>
      <c r="P380" s="39" t="str">
        <f t="shared" si="35"/>
        <v/>
      </c>
      <c r="AC380" s="42" t="str">
        <f>IF(B380="","",VLOOKUP(B380,[2]Formula!B:C,2,0))</f>
        <v/>
      </c>
      <c r="AD380" s="43" t="str">
        <f t="shared" si="32"/>
        <v/>
      </c>
    </row>
    <row r="381" spans="1:30" x14ac:dyDescent="0.25">
      <c r="A381" s="64"/>
      <c r="B381" s="64"/>
      <c r="C381" s="66"/>
      <c r="D381" s="67"/>
      <c r="E381" s="64"/>
      <c r="F381" s="64"/>
      <c r="G381" s="37" t="str">
        <f>IF(E381="","",IF(OR(E381="Project Management",E381="Project Support",E381="Sprint Management",E381="Sprint Support"),"NA",ROUND((((VLOOKUP(AD381,[2]Formula!V:X,3,0)))-SUMIF(AD:AD,AD381,H:H)),2)))</f>
        <v/>
      </c>
      <c r="H381" s="71"/>
      <c r="I381" s="72"/>
      <c r="J381" s="72"/>
      <c r="K381" s="38" t="str">
        <f>IF(E381="","",IF(OR(E381="Project Management",E381="Project Support",E381="Sprint Management",E381="Sprint Support"),"NA",(((SUMIF(AD:AD,AD381,H:H)/VLOOKUP(AD381,[2]Formula!V:X,3,0))*VLOOKUP(AD381,[2]Formula!V:X,2,0))*H381)/SUMIF(AD:AD,AD381,H:H)))</f>
        <v/>
      </c>
      <c r="L381" s="38" t="str">
        <f t="shared" si="30"/>
        <v/>
      </c>
      <c r="M381" s="38" t="str">
        <f t="shared" si="31"/>
        <v/>
      </c>
      <c r="N381" s="38" t="str">
        <f t="shared" si="33"/>
        <v/>
      </c>
      <c r="O381" s="38" t="str">
        <f t="shared" si="34"/>
        <v/>
      </c>
      <c r="P381" s="39" t="str">
        <f t="shared" si="35"/>
        <v/>
      </c>
      <c r="AC381" s="42" t="str">
        <f>IF(B381="","",VLOOKUP(B381,[2]Formula!B:C,2,0))</f>
        <v/>
      </c>
      <c r="AD381" s="43" t="str">
        <f t="shared" si="32"/>
        <v/>
      </c>
    </row>
    <row r="382" spans="1:30" x14ac:dyDescent="0.25">
      <c r="A382" s="64"/>
      <c r="B382" s="64"/>
      <c r="C382" s="66"/>
      <c r="D382" s="67"/>
      <c r="E382" s="64"/>
      <c r="F382" s="64"/>
      <c r="G382" s="37" t="str">
        <f>IF(E382="","",IF(OR(E382="Project Management",E382="Project Support",E382="Sprint Management",E382="Sprint Support"),"NA",ROUND((((VLOOKUP(AD382,[2]Formula!V:X,3,0)))-SUMIF(AD:AD,AD382,H:H)),2)))</f>
        <v/>
      </c>
      <c r="H382" s="71"/>
      <c r="I382" s="72"/>
      <c r="J382" s="72"/>
      <c r="K382" s="38" t="str">
        <f>IF(E382="","",IF(OR(E382="Project Management",E382="Project Support",E382="Sprint Management",E382="Sprint Support"),"NA",(((SUMIF(AD:AD,AD382,H:H)/VLOOKUP(AD382,[2]Formula!V:X,3,0))*VLOOKUP(AD382,[2]Formula!V:X,2,0))*H382)/SUMIF(AD:AD,AD382,H:H)))</f>
        <v/>
      </c>
      <c r="L382" s="38" t="str">
        <f t="shared" si="30"/>
        <v/>
      </c>
      <c r="M382" s="38" t="str">
        <f t="shared" si="31"/>
        <v/>
      </c>
      <c r="N382" s="38" t="str">
        <f t="shared" si="33"/>
        <v/>
      </c>
      <c r="O382" s="38" t="str">
        <f t="shared" si="34"/>
        <v/>
      </c>
      <c r="P382" s="39" t="str">
        <f t="shared" si="35"/>
        <v/>
      </c>
      <c r="AC382" s="42" t="str">
        <f>IF(B382="","",VLOOKUP(B382,[2]Formula!B:C,2,0))</f>
        <v/>
      </c>
      <c r="AD382" s="43" t="str">
        <f t="shared" si="32"/>
        <v/>
      </c>
    </row>
    <row r="383" spans="1:30" x14ac:dyDescent="0.25">
      <c r="A383" s="64"/>
      <c r="B383" s="64"/>
      <c r="C383" s="66"/>
      <c r="D383" s="67"/>
      <c r="E383" s="64"/>
      <c r="F383" s="64"/>
      <c r="G383" s="37" t="str">
        <f>IF(E383="","",IF(OR(E383="Project Management",E383="Project Support",E383="Sprint Management",E383="Sprint Support"),"NA",ROUND((((VLOOKUP(AD383,[2]Formula!V:X,3,0)))-SUMIF(AD:AD,AD383,H:H)),2)))</f>
        <v/>
      </c>
      <c r="H383" s="71"/>
      <c r="I383" s="72"/>
      <c r="J383" s="72"/>
      <c r="K383" s="38" t="str">
        <f>IF(E383="","",IF(OR(E383="Project Management",E383="Project Support",E383="Sprint Management",E383="Sprint Support"),"NA",(((SUMIF(AD:AD,AD383,H:H)/VLOOKUP(AD383,[2]Formula!V:X,3,0))*VLOOKUP(AD383,[2]Formula!V:X,2,0))*H383)/SUMIF(AD:AD,AD383,H:H)))</f>
        <v/>
      </c>
      <c r="L383" s="38" t="str">
        <f t="shared" si="30"/>
        <v/>
      </c>
      <c r="M383" s="38" t="str">
        <f t="shared" si="31"/>
        <v/>
      </c>
      <c r="N383" s="38" t="str">
        <f t="shared" si="33"/>
        <v/>
      </c>
      <c r="O383" s="38" t="str">
        <f t="shared" si="34"/>
        <v/>
      </c>
      <c r="P383" s="39" t="str">
        <f t="shared" si="35"/>
        <v/>
      </c>
      <c r="AC383" s="42" t="str">
        <f>IF(B383="","",VLOOKUP(B383,[2]Formula!B:C,2,0))</f>
        <v/>
      </c>
      <c r="AD383" s="43" t="str">
        <f t="shared" si="32"/>
        <v/>
      </c>
    </row>
    <row r="384" spans="1:30" x14ac:dyDescent="0.25">
      <c r="A384" s="64"/>
      <c r="B384" s="64"/>
      <c r="C384" s="66"/>
      <c r="D384" s="67"/>
      <c r="E384" s="64"/>
      <c r="F384" s="64"/>
      <c r="G384" s="37" t="str">
        <f>IF(E384="","",IF(OR(E384="Project Management",E384="Project Support",E384="Sprint Management",E384="Sprint Support"),"NA",ROUND((((VLOOKUP(AD384,[2]Formula!V:X,3,0)))-SUMIF(AD:AD,AD384,H:H)),2)))</f>
        <v/>
      </c>
      <c r="H384" s="71"/>
      <c r="I384" s="72"/>
      <c r="J384" s="72"/>
      <c r="K384" s="38" t="str">
        <f>IF(E384="","",IF(OR(E384="Project Management",E384="Project Support",E384="Sprint Management",E384="Sprint Support"),"NA",(((SUMIF(AD:AD,AD384,H:H)/VLOOKUP(AD384,[2]Formula!V:X,3,0))*VLOOKUP(AD384,[2]Formula!V:X,2,0))*H384)/SUMIF(AD:AD,AD384,H:H)))</f>
        <v/>
      </c>
      <c r="L384" s="38" t="str">
        <f t="shared" si="30"/>
        <v/>
      </c>
      <c r="M384" s="38" t="str">
        <f t="shared" si="31"/>
        <v/>
      </c>
      <c r="N384" s="38" t="str">
        <f t="shared" si="33"/>
        <v/>
      </c>
      <c r="O384" s="38" t="str">
        <f t="shared" si="34"/>
        <v/>
      </c>
      <c r="P384" s="39" t="str">
        <f t="shared" si="35"/>
        <v/>
      </c>
      <c r="AC384" s="42" t="str">
        <f>IF(B384="","",VLOOKUP(B384,[2]Formula!B:C,2,0))</f>
        <v/>
      </c>
      <c r="AD384" s="43" t="str">
        <f t="shared" si="32"/>
        <v/>
      </c>
    </row>
    <row r="385" spans="1:30" x14ac:dyDescent="0.25">
      <c r="A385" s="64"/>
      <c r="B385" s="64"/>
      <c r="C385" s="66"/>
      <c r="D385" s="67"/>
      <c r="E385" s="64"/>
      <c r="F385" s="64"/>
      <c r="G385" s="37" t="str">
        <f>IF(E385="","",IF(OR(E385="Project Management",E385="Project Support",E385="Sprint Management",E385="Sprint Support"),"NA",ROUND((((VLOOKUP(AD385,[2]Formula!V:X,3,0)))-SUMIF(AD:AD,AD385,H:H)),2)))</f>
        <v/>
      </c>
      <c r="H385" s="71"/>
      <c r="I385" s="72"/>
      <c r="J385" s="72"/>
      <c r="K385" s="38" t="str">
        <f>IF(E385="","",IF(OR(E385="Project Management",E385="Project Support",E385="Sprint Management",E385="Sprint Support"),"NA",(((SUMIF(AD:AD,AD385,H:H)/VLOOKUP(AD385,[2]Formula!V:X,3,0))*VLOOKUP(AD385,[2]Formula!V:X,2,0))*H385)/SUMIF(AD:AD,AD385,H:H)))</f>
        <v/>
      </c>
      <c r="L385" s="38" t="str">
        <f t="shared" si="30"/>
        <v/>
      </c>
      <c r="M385" s="38" t="str">
        <f t="shared" si="31"/>
        <v/>
      </c>
      <c r="N385" s="38" t="str">
        <f t="shared" si="33"/>
        <v/>
      </c>
      <c r="O385" s="38" t="str">
        <f t="shared" si="34"/>
        <v/>
      </c>
      <c r="P385" s="39" t="str">
        <f t="shared" si="35"/>
        <v/>
      </c>
      <c r="AC385" s="42" t="str">
        <f>IF(B385="","",VLOOKUP(B385,[2]Formula!B:C,2,0))</f>
        <v/>
      </c>
      <c r="AD385" s="43" t="str">
        <f t="shared" si="32"/>
        <v/>
      </c>
    </row>
    <row r="386" spans="1:30" x14ac:dyDescent="0.25">
      <c r="A386" s="64"/>
      <c r="B386" s="64"/>
      <c r="C386" s="66"/>
      <c r="D386" s="67"/>
      <c r="E386" s="64"/>
      <c r="F386" s="64"/>
      <c r="G386" s="37" t="str">
        <f>IF(E386="","",IF(OR(E386="Project Management",E386="Project Support",E386="Sprint Management",E386="Sprint Support"),"NA",ROUND((((VLOOKUP(AD386,[2]Formula!V:X,3,0)))-SUMIF(AD:AD,AD386,H:H)),2)))</f>
        <v/>
      </c>
      <c r="H386" s="71"/>
      <c r="I386" s="72"/>
      <c r="J386" s="72"/>
      <c r="K386" s="38" t="str">
        <f>IF(E386="","",IF(OR(E386="Project Management",E386="Project Support",E386="Sprint Management",E386="Sprint Support"),"NA",(((SUMIF(AD:AD,AD386,H:H)/VLOOKUP(AD386,[2]Formula!V:X,3,0))*VLOOKUP(AD386,[2]Formula!V:X,2,0))*H386)/SUMIF(AD:AD,AD386,H:H)))</f>
        <v/>
      </c>
      <c r="L386" s="38" t="str">
        <f t="shared" ref="L386:L449" si="36">IFERROR(IF(K386="NA",(H386/I386),(K386/I386)),"")</f>
        <v/>
      </c>
      <c r="M386" s="38" t="str">
        <f t="shared" ref="M386:M449" si="37">IFERROR(IF(K386="NA",1,(K386/H386)),"")</f>
        <v/>
      </c>
      <c r="N386" s="38" t="str">
        <f t="shared" si="33"/>
        <v/>
      </c>
      <c r="O386" s="38" t="str">
        <f t="shared" si="34"/>
        <v/>
      </c>
      <c r="P386" s="39" t="str">
        <f t="shared" si="35"/>
        <v/>
      </c>
      <c r="AC386" s="42" t="str">
        <f>IF(B386="","",VLOOKUP(B386,[2]Formula!B:C,2,0))</f>
        <v/>
      </c>
      <c r="AD386" s="43" t="str">
        <f t="shared" ref="AD386:AD449" si="38">IF(B386="","",CONCATENATE(B386,"_",E386))</f>
        <v/>
      </c>
    </row>
    <row r="387" spans="1:30" x14ac:dyDescent="0.25">
      <c r="A387" s="64"/>
      <c r="B387" s="64"/>
      <c r="C387" s="66"/>
      <c r="D387" s="67"/>
      <c r="E387" s="64"/>
      <c r="F387" s="64"/>
      <c r="G387" s="37" t="str">
        <f>IF(E387="","",IF(OR(E387="Project Management",E387="Project Support",E387="Sprint Management",E387="Sprint Support"),"NA",ROUND((((VLOOKUP(AD387,[2]Formula!V:X,3,0)))-SUMIF(AD:AD,AD387,H:H)),2)))</f>
        <v/>
      </c>
      <c r="H387" s="71"/>
      <c r="I387" s="72"/>
      <c r="J387" s="72"/>
      <c r="K387" s="38" t="str">
        <f>IF(E387="","",IF(OR(E387="Project Management",E387="Project Support",E387="Sprint Management",E387="Sprint Support"),"NA",(((SUMIF(AD:AD,AD387,H:H)/VLOOKUP(AD387,[2]Formula!V:X,3,0))*VLOOKUP(AD387,[2]Formula!V:X,2,0))*H387)/SUMIF(AD:AD,AD387,H:H)))</f>
        <v/>
      </c>
      <c r="L387" s="38" t="str">
        <f t="shared" si="36"/>
        <v/>
      </c>
      <c r="M387" s="38" t="str">
        <f t="shared" si="37"/>
        <v/>
      </c>
      <c r="N387" s="38" t="str">
        <f t="shared" ref="N387:N450" si="39">IFERROR(((L387-M387)/M387)*100,"")</f>
        <v/>
      </c>
      <c r="O387" s="38" t="str">
        <f t="shared" ref="O387:O450" si="40">IFERROR(L387/M387,"")</f>
        <v/>
      </c>
      <c r="P387" s="39" t="str">
        <f t="shared" ref="P387:P450" si="41">IF(O387="","",1)</f>
        <v/>
      </c>
      <c r="AC387" s="42" t="str">
        <f>IF(B387="","",VLOOKUP(B387,[2]Formula!B:C,2,0))</f>
        <v/>
      </c>
      <c r="AD387" s="43" t="str">
        <f t="shared" si="38"/>
        <v/>
      </c>
    </row>
    <row r="388" spans="1:30" x14ac:dyDescent="0.25">
      <c r="A388" s="64"/>
      <c r="B388" s="64"/>
      <c r="C388" s="66"/>
      <c r="D388" s="67"/>
      <c r="E388" s="64"/>
      <c r="F388" s="64"/>
      <c r="G388" s="37" t="str">
        <f>IF(E388="","",IF(OR(E388="Project Management",E388="Project Support",E388="Sprint Management",E388="Sprint Support"),"NA",ROUND((((VLOOKUP(AD388,[2]Formula!V:X,3,0)))-SUMIF(AD:AD,AD388,H:H)),2)))</f>
        <v/>
      </c>
      <c r="H388" s="71"/>
      <c r="I388" s="72"/>
      <c r="J388" s="72"/>
      <c r="K388" s="38" t="str">
        <f>IF(E388="","",IF(OR(E388="Project Management",E388="Project Support",E388="Sprint Management",E388="Sprint Support"),"NA",(((SUMIF(AD:AD,AD388,H:H)/VLOOKUP(AD388,[2]Formula!V:X,3,0))*VLOOKUP(AD388,[2]Formula!V:X,2,0))*H388)/SUMIF(AD:AD,AD388,H:H)))</f>
        <v/>
      </c>
      <c r="L388" s="38" t="str">
        <f t="shared" si="36"/>
        <v/>
      </c>
      <c r="M388" s="38" t="str">
        <f t="shared" si="37"/>
        <v/>
      </c>
      <c r="N388" s="38" t="str">
        <f t="shared" si="39"/>
        <v/>
      </c>
      <c r="O388" s="38" t="str">
        <f t="shared" si="40"/>
        <v/>
      </c>
      <c r="P388" s="39" t="str">
        <f t="shared" si="41"/>
        <v/>
      </c>
      <c r="AC388" s="42" t="str">
        <f>IF(B388="","",VLOOKUP(B388,[2]Formula!B:C,2,0))</f>
        <v/>
      </c>
      <c r="AD388" s="43" t="str">
        <f t="shared" si="38"/>
        <v/>
      </c>
    </row>
    <row r="389" spans="1:30" x14ac:dyDescent="0.25">
      <c r="A389" s="64"/>
      <c r="B389" s="64"/>
      <c r="C389" s="66"/>
      <c r="D389" s="67"/>
      <c r="E389" s="64"/>
      <c r="F389" s="64"/>
      <c r="G389" s="37" t="str">
        <f>IF(E389="","",IF(OR(E389="Project Management",E389="Project Support",E389="Sprint Management",E389="Sprint Support"),"NA",ROUND((((VLOOKUP(AD389,[2]Formula!V:X,3,0)))-SUMIF(AD:AD,AD389,H:H)),2)))</f>
        <v/>
      </c>
      <c r="H389" s="71"/>
      <c r="I389" s="72"/>
      <c r="J389" s="72"/>
      <c r="K389" s="38" t="str">
        <f>IF(E389="","",IF(OR(E389="Project Management",E389="Project Support",E389="Sprint Management",E389="Sprint Support"),"NA",(((SUMIF(AD:AD,AD389,H:H)/VLOOKUP(AD389,[2]Formula!V:X,3,0))*VLOOKUP(AD389,[2]Formula!V:X,2,0))*H389)/SUMIF(AD:AD,AD389,H:H)))</f>
        <v/>
      </c>
      <c r="L389" s="38" t="str">
        <f t="shared" si="36"/>
        <v/>
      </c>
      <c r="M389" s="38" t="str">
        <f t="shared" si="37"/>
        <v/>
      </c>
      <c r="N389" s="38" t="str">
        <f t="shared" si="39"/>
        <v/>
      </c>
      <c r="O389" s="38" t="str">
        <f t="shared" si="40"/>
        <v/>
      </c>
      <c r="P389" s="39" t="str">
        <f t="shared" si="41"/>
        <v/>
      </c>
      <c r="AC389" s="42" t="str">
        <f>IF(B389="","",VLOOKUP(B389,[2]Formula!B:C,2,0))</f>
        <v/>
      </c>
      <c r="AD389" s="43" t="str">
        <f t="shared" si="38"/>
        <v/>
      </c>
    </row>
    <row r="390" spans="1:30" x14ac:dyDescent="0.25">
      <c r="A390" s="64"/>
      <c r="B390" s="64"/>
      <c r="C390" s="66"/>
      <c r="D390" s="67"/>
      <c r="E390" s="64"/>
      <c r="F390" s="64"/>
      <c r="G390" s="37" t="str">
        <f>IF(E390="","",IF(OR(E390="Project Management",E390="Project Support",E390="Sprint Management",E390="Sprint Support"),"NA",ROUND((((VLOOKUP(AD390,[2]Formula!V:X,3,0)))-SUMIF(AD:AD,AD390,H:H)),2)))</f>
        <v/>
      </c>
      <c r="H390" s="71"/>
      <c r="I390" s="72"/>
      <c r="J390" s="72"/>
      <c r="K390" s="38" t="str">
        <f>IF(E390="","",IF(OR(E390="Project Management",E390="Project Support",E390="Sprint Management",E390="Sprint Support"),"NA",(((SUMIF(AD:AD,AD390,H:H)/VLOOKUP(AD390,[2]Formula!V:X,3,0))*VLOOKUP(AD390,[2]Formula!V:X,2,0))*H390)/SUMIF(AD:AD,AD390,H:H)))</f>
        <v/>
      </c>
      <c r="L390" s="38" t="str">
        <f t="shared" si="36"/>
        <v/>
      </c>
      <c r="M390" s="38" t="str">
        <f t="shared" si="37"/>
        <v/>
      </c>
      <c r="N390" s="38" t="str">
        <f t="shared" si="39"/>
        <v/>
      </c>
      <c r="O390" s="38" t="str">
        <f t="shared" si="40"/>
        <v/>
      </c>
      <c r="P390" s="39" t="str">
        <f t="shared" si="41"/>
        <v/>
      </c>
      <c r="AC390" s="42" t="str">
        <f>IF(B390="","",VLOOKUP(B390,[2]Formula!B:C,2,0))</f>
        <v/>
      </c>
      <c r="AD390" s="43" t="str">
        <f t="shared" si="38"/>
        <v/>
      </c>
    </row>
    <row r="391" spans="1:30" x14ac:dyDescent="0.25">
      <c r="A391" s="64"/>
      <c r="B391" s="64"/>
      <c r="C391" s="66"/>
      <c r="D391" s="67"/>
      <c r="E391" s="64"/>
      <c r="F391" s="64"/>
      <c r="G391" s="37" t="str">
        <f>IF(E391="","",IF(OR(E391="Project Management",E391="Project Support",E391="Sprint Management",E391="Sprint Support"),"NA",ROUND((((VLOOKUP(AD391,[2]Formula!V:X,3,0)))-SUMIF(AD:AD,AD391,H:H)),2)))</f>
        <v/>
      </c>
      <c r="H391" s="71"/>
      <c r="I391" s="72"/>
      <c r="J391" s="72"/>
      <c r="K391" s="38" t="str">
        <f>IF(E391="","",IF(OR(E391="Project Management",E391="Project Support",E391="Sprint Management",E391="Sprint Support"),"NA",(((SUMIF(AD:AD,AD391,H:H)/VLOOKUP(AD391,[2]Formula!V:X,3,0))*VLOOKUP(AD391,[2]Formula!V:X,2,0))*H391)/SUMIF(AD:AD,AD391,H:H)))</f>
        <v/>
      </c>
      <c r="L391" s="38" t="str">
        <f t="shared" si="36"/>
        <v/>
      </c>
      <c r="M391" s="38" t="str">
        <f t="shared" si="37"/>
        <v/>
      </c>
      <c r="N391" s="38" t="str">
        <f t="shared" si="39"/>
        <v/>
      </c>
      <c r="O391" s="38" t="str">
        <f t="shared" si="40"/>
        <v/>
      </c>
      <c r="P391" s="39" t="str">
        <f t="shared" si="41"/>
        <v/>
      </c>
      <c r="AC391" s="42" t="str">
        <f>IF(B391="","",VLOOKUP(B391,[2]Formula!B:C,2,0))</f>
        <v/>
      </c>
      <c r="AD391" s="43" t="str">
        <f t="shared" si="38"/>
        <v/>
      </c>
    </row>
    <row r="392" spans="1:30" x14ac:dyDescent="0.25">
      <c r="A392" s="64"/>
      <c r="B392" s="64"/>
      <c r="C392" s="66"/>
      <c r="D392" s="67"/>
      <c r="E392" s="64"/>
      <c r="F392" s="64"/>
      <c r="G392" s="37" t="str">
        <f>IF(E392="","",IF(OR(E392="Project Management",E392="Project Support",E392="Sprint Management",E392="Sprint Support"),"NA",ROUND((((VLOOKUP(AD392,[2]Formula!V:X,3,0)))-SUMIF(AD:AD,AD392,H:H)),2)))</f>
        <v/>
      </c>
      <c r="H392" s="71"/>
      <c r="I392" s="72"/>
      <c r="J392" s="72"/>
      <c r="K392" s="38" t="str">
        <f>IF(E392="","",IF(OR(E392="Project Management",E392="Project Support",E392="Sprint Management",E392="Sprint Support"),"NA",(((SUMIF(AD:AD,AD392,H:H)/VLOOKUP(AD392,[2]Formula!V:X,3,0))*VLOOKUP(AD392,[2]Formula!V:X,2,0))*H392)/SUMIF(AD:AD,AD392,H:H)))</f>
        <v/>
      </c>
      <c r="L392" s="38" t="str">
        <f t="shared" si="36"/>
        <v/>
      </c>
      <c r="M392" s="38" t="str">
        <f t="shared" si="37"/>
        <v/>
      </c>
      <c r="N392" s="38" t="str">
        <f t="shared" si="39"/>
        <v/>
      </c>
      <c r="O392" s="38" t="str">
        <f t="shared" si="40"/>
        <v/>
      </c>
      <c r="P392" s="39" t="str">
        <f t="shared" si="41"/>
        <v/>
      </c>
      <c r="AC392" s="42" t="str">
        <f>IF(B392="","",VLOOKUP(B392,[2]Formula!B:C,2,0))</f>
        <v/>
      </c>
      <c r="AD392" s="43" t="str">
        <f t="shared" si="38"/>
        <v/>
      </c>
    </row>
    <row r="393" spans="1:30" x14ac:dyDescent="0.25">
      <c r="A393" s="64"/>
      <c r="B393" s="64"/>
      <c r="C393" s="66"/>
      <c r="D393" s="67"/>
      <c r="E393" s="64"/>
      <c r="F393" s="64"/>
      <c r="G393" s="37" t="str">
        <f>IF(E393="","",IF(OR(E393="Project Management",E393="Project Support",E393="Sprint Management",E393="Sprint Support"),"NA",ROUND((((VLOOKUP(AD393,[2]Formula!V:X,3,0)))-SUMIF(AD:AD,AD393,H:H)),2)))</f>
        <v/>
      </c>
      <c r="H393" s="71"/>
      <c r="I393" s="72"/>
      <c r="J393" s="72"/>
      <c r="K393" s="38" t="str">
        <f>IF(E393="","",IF(OR(E393="Project Management",E393="Project Support",E393="Sprint Management",E393="Sprint Support"),"NA",(((SUMIF(AD:AD,AD393,H:H)/VLOOKUP(AD393,[2]Formula!V:X,3,0))*VLOOKUP(AD393,[2]Formula!V:X,2,0))*H393)/SUMIF(AD:AD,AD393,H:H)))</f>
        <v/>
      </c>
      <c r="L393" s="38" t="str">
        <f t="shared" si="36"/>
        <v/>
      </c>
      <c r="M393" s="38" t="str">
        <f t="shared" si="37"/>
        <v/>
      </c>
      <c r="N393" s="38" t="str">
        <f t="shared" si="39"/>
        <v/>
      </c>
      <c r="O393" s="38" t="str">
        <f t="shared" si="40"/>
        <v/>
      </c>
      <c r="P393" s="39" t="str">
        <f t="shared" si="41"/>
        <v/>
      </c>
      <c r="AC393" s="42" t="str">
        <f>IF(B393="","",VLOOKUP(B393,[2]Formula!B:C,2,0))</f>
        <v/>
      </c>
      <c r="AD393" s="43" t="str">
        <f t="shared" si="38"/>
        <v/>
      </c>
    </row>
    <row r="394" spans="1:30" x14ac:dyDescent="0.25">
      <c r="A394" s="64"/>
      <c r="B394" s="64"/>
      <c r="C394" s="66"/>
      <c r="D394" s="67"/>
      <c r="E394" s="64"/>
      <c r="F394" s="64"/>
      <c r="G394" s="37" t="str">
        <f>IF(E394="","",IF(OR(E394="Project Management",E394="Project Support",E394="Sprint Management",E394="Sprint Support"),"NA",ROUND((((VLOOKUP(AD394,[2]Formula!V:X,3,0)))-SUMIF(AD:AD,AD394,H:H)),2)))</f>
        <v/>
      </c>
      <c r="H394" s="71"/>
      <c r="I394" s="72"/>
      <c r="J394" s="72"/>
      <c r="K394" s="38" t="str">
        <f>IF(E394="","",IF(OR(E394="Project Management",E394="Project Support",E394="Sprint Management",E394="Sprint Support"),"NA",(((SUMIF(AD:AD,AD394,H:H)/VLOOKUP(AD394,[2]Formula!V:X,3,0))*VLOOKUP(AD394,[2]Formula!V:X,2,0))*H394)/SUMIF(AD:AD,AD394,H:H)))</f>
        <v/>
      </c>
      <c r="L394" s="38" t="str">
        <f t="shared" si="36"/>
        <v/>
      </c>
      <c r="M394" s="38" t="str">
        <f t="shared" si="37"/>
        <v/>
      </c>
      <c r="N394" s="38" t="str">
        <f t="shared" si="39"/>
        <v/>
      </c>
      <c r="O394" s="38" t="str">
        <f t="shared" si="40"/>
        <v/>
      </c>
      <c r="P394" s="39" t="str">
        <f t="shared" si="41"/>
        <v/>
      </c>
      <c r="AC394" s="42" t="str">
        <f>IF(B394="","",VLOOKUP(B394,[2]Formula!B:C,2,0))</f>
        <v/>
      </c>
      <c r="AD394" s="43" t="str">
        <f t="shared" si="38"/>
        <v/>
      </c>
    </row>
    <row r="395" spans="1:30" x14ac:dyDescent="0.25">
      <c r="A395" s="64"/>
      <c r="B395" s="64"/>
      <c r="C395" s="66"/>
      <c r="D395" s="67"/>
      <c r="E395" s="64"/>
      <c r="F395" s="64"/>
      <c r="G395" s="37" t="str">
        <f>IF(E395="","",IF(OR(E395="Project Management",E395="Project Support",E395="Sprint Management",E395="Sprint Support"),"NA",ROUND((((VLOOKUP(AD395,[2]Formula!V:X,3,0)))-SUMIF(AD:AD,AD395,H:H)),2)))</f>
        <v/>
      </c>
      <c r="H395" s="71"/>
      <c r="I395" s="72"/>
      <c r="J395" s="72"/>
      <c r="K395" s="38" t="str">
        <f>IF(E395="","",IF(OR(E395="Project Management",E395="Project Support",E395="Sprint Management",E395="Sprint Support"),"NA",(((SUMIF(AD:AD,AD395,H:H)/VLOOKUP(AD395,[2]Formula!V:X,3,0))*VLOOKUP(AD395,[2]Formula!V:X,2,0))*H395)/SUMIF(AD:AD,AD395,H:H)))</f>
        <v/>
      </c>
      <c r="L395" s="38" t="str">
        <f t="shared" si="36"/>
        <v/>
      </c>
      <c r="M395" s="38" t="str">
        <f t="shared" si="37"/>
        <v/>
      </c>
      <c r="N395" s="38" t="str">
        <f t="shared" si="39"/>
        <v/>
      </c>
      <c r="O395" s="38" t="str">
        <f t="shared" si="40"/>
        <v/>
      </c>
      <c r="P395" s="39" t="str">
        <f t="shared" si="41"/>
        <v/>
      </c>
      <c r="AC395" s="42" t="str">
        <f>IF(B395="","",VLOOKUP(B395,[2]Formula!B:C,2,0))</f>
        <v/>
      </c>
      <c r="AD395" s="43" t="str">
        <f t="shared" si="38"/>
        <v/>
      </c>
    </row>
    <row r="396" spans="1:30" x14ac:dyDescent="0.25">
      <c r="A396" s="64"/>
      <c r="B396" s="64"/>
      <c r="C396" s="66"/>
      <c r="D396" s="67"/>
      <c r="E396" s="64"/>
      <c r="F396" s="64"/>
      <c r="G396" s="37" t="str">
        <f>IF(E396="","",IF(OR(E396="Project Management",E396="Project Support",E396="Sprint Management",E396="Sprint Support"),"NA",ROUND((((VLOOKUP(AD396,[2]Formula!V:X,3,0)))-SUMIF(AD:AD,AD396,H:H)),2)))</f>
        <v/>
      </c>
      <c r="H396" s="71"/>
      <c r="I396" s="72"/>
      <c r="J396" s="72"/>
      <c r="K396" s="38" t="str">
        <f>IF(E396="","",IF(OR(E396="Project Management",E396="Project Support",E396="Sprint Management",E396="Sprint Support"),"NA",(((SUMIF(AD:AD,AD396,H:H)/VLOOKUP(AD396,[2]Formula!V:X,3,0))*VLOOKUP(AD396,[2]Formula!V:X,2,0))*H396)/SUMIF(AD:AD,AD396,H:H)))</f>
        <v/>
      </c>
      <c r="L396" s="38" t="str">
        <f t="shared" si="36"/>
        <v/>
      </c>
      <c r="M396" s="38" t="str">
        <f t="shared" si="37"/>
        <v/>
      </c>
      <c r="N396" s="38" t="str">
        <f t="shared" si="39"/>
        <v/>
      </c>
      <c r="O396" s="38" t="str">
        <f t="shared" si="40"/>
        <v/>
      </c>
      <c r="P396" s="39" t="str">
        <f t="shared" si="41"/>
        <v/>
      </c>
      <c r="AC396" s="42" t="str">
        <f>IF(B396="","",VLOOKUP(B396,[2]Formula!B:C,2,0))</f>
        <v/>
      </c>
      <c r="AD396" s="43" t="str">
        <f t="shared" si="38"/>
        <v/>
      </c>
    </row>
    <row r="397" spans="1:30" x14ac:dyDescent="0.25">
      <c r="A397" s="64"/>
      <c r="B397" s="64"/>
      <c r="C397" s="66"/>
      <c r="D397" s="67"/>
      <c r="E397" s="64"/>
      <c r="F397" s="64"/>
      <c r="G397" s="37" t="str">
        <f>IF(E397="","",IF(OR(E397="Project Management",E397="Project Support",E397="Sprint Management",E397="Sprint Support"),"NA",ROUND((((VLOOKUP(AD397,[2]Formula!V:X,3,0)))-SUMIF(AD:AD,AD397,H:H)),2)))</f>
        <v/>
      </c>
      <c r="H397" s="71"/>
      <c r="I397" s="72"/>
      <c r="J397" s="72"/>
      <c r="K397" s="38" t="str">
        <f>IF(E397="","",IF(OR(E397="Project Management",E397="Project Support",E397="Sprint Management",E397="Sprint Support"),"NA",(((SUMIF(AD:AD,AD397,H:H)/VLOOKUP(AD397,[2]Formula!V:X,3,0))*VLOOKUP(AD397,[2]Formula!V:X,2,0))*H397)/SUMIF(AD:AD,AD397,H:H)))</f>
        <v/>
      </c>
      <c r="L397" s="38" t="str">
        <f t="shared" si="36"/>
        <v/>
      </c>
      <c r="M397" s="38" t="str">
        <f t="shared" si="37"/>
        <v/>
      </c>
      <c r="N397" s="38" t="str">
        <f t="shared" si="39"/>
        <v/>
      </c>
      <c r="O397" s="38" t="str">
        <f t="shared" si="40"/>
        <v/>
      </c>
      <c r="P397" s="39" t="str">
        <f t="shared" si="41"/>
        <v/>
      </c>
      <c r="AC397" s="42" t="str">
        <f>IF(B397="","",VLOOKUP(B397,[2]Formula!B:C,2,0))</f>
        <v/>
      </c>
      <c r="AD397" s="43" t="str">
        <f t="shared" si="38"/>
        <v/>
      </c>
    </row>
    <row r="398" spans="1:30" x14ac:dyDescent="0.25">
      <c r="A398" s="64"/>
      <c r="B398" s="64"/>
      <c r="C398" s="66"/>
      <c r="D398" s="67"/>
      <c r="E398" s="64"/>
      <c r="F398" s="64"/>
      <c r="G398" s="37" t="str">
        <f>IF(E398="","",IF(OR(E398="Project Management",E398="Project Support",E398="Sprint Management",E398="Sprint Support"),"NA",ROUND((((VLOOKUP(AD398,[2]Formula!V:X,3,0)))-SUMIF(AD:AD,AD398,H:H)),2)))</f>
        <v/>
      </c>
      <c r="H398" s="71"/>
      <c r="I398" s="72"/>
      <c r="J398" s="72"/>
      <c r="K398" s="38" t="str">
        <f>IF(E398="","",IF(OR(E398="Project Management",E398="Project Support",E398="Sprint Management",E398="Sprint Support"),"NA",(((SUMIF(AD:AD,AD398,H:H)/VLOOKUP(AD398,[2]Formula!V:X,3,0))*VLOOKUP(AD398,[2]Formula!V:X,2,0))*H398)/SUMIF(AD:AD,AD398,H:H)))</f>
        <v/>
      </c>
      <c r="L398" s="38" t="str">
        <f t="shared" si="36"/>
        <v/>
      </c>
      <c r="M398" s="38" t="str">
        <f t="shared" si="37"/>
        <v/>
      </c>
      <c r="N398" s="38" t="str">
        <f t="shared" si="39"/>
        <v/>
      </c>
      <c r="O398" s="38" t="str">
        <f t="shared" si="40"/>
        <v/>
      </c>
      <c r="P398" s="39" t="str">
        <f t="shared" si="41"/>
        <v/>
      </c>
      <c r="AC398" s="42" t="str">
        <f>IF(B398="","",VLOOKUP(B398,[2]Formula!B:C,2,0))</f>
        <v/>
      </c>
      <c r="AD398" s="43" t="str">
        <f t="shared" si="38"/>
        <v/>
      </c>
    </row>
    <row r="399" spans="1:30" x14ac:dyDescent="0.25">
      <c r="A399" s="64"/>
      <c r="B399" s="64"/>
      <c r="C399" s="66"/>
      <c r="D399" s="67"/>
      <c r="E399" s="64"/>
      <c r="F399" s="64"/>
      <c r="G399" s="37" t="str">
        <f>IF(E399="","",IF(OR(E399="Project Management",E399="Project Support",E399="Sprint Management",E399="Sprint Support"),"NA",ROUND((((VLOOKUP(AD399,[2]Formula!V:X,3,0)))-SUMIF(AD:AD,AD399,H:H)),2)))</f>
        <v/>
      </c>
      <c r="H399" s="71"/>
      <c r="I399" s="72"/>
      <c r="J399" s="72"/>
      <c r="K399" s="38" t="str">
        <f>IF(E399="","",IF(OR(E399="Project Management",E399="Project Support",E399="Sprint Management",E399="Sprint Support"),"NA",(((SUMIF(AD:AD,AD399,H:H)/VLOOKUP(AD399,[2]Formula!V:X,3,0))*VLOOKUP(AD399,[2]Formula!V:X,2,0))*H399)/SUMIF(AD:AD,AD399,H:H)))</f>
        <v/>
      </c>
      <c r="L399" s="38" t="str">
        <f t="shared" si="36"/>
        <v/>
      </c>
      <c r="M399" s="38" t="str">
        <f t="shared" si="37"/>
        <v/>
      </c>
      <c r="N399" s="38" t="str">
        <f t="shared" si="39"/>
        <v/>
      </c>
      <c r="O399" s="38" t="str">
        <f t="shared" si="40"/>
        <v/>
      </c>
      <c r="P399" s="39" t="str">
        <f t="shared" si="41"/>
        <v/>
      </c>
      <c r="AC399" s="42" t="str">
        <f>IF(B399="","",VLOOKUP(B399,[2]Formula!B:C,2,0))</f>
        <v/>
      </c>
      <c r="AD399" s="43" t="str">
        <f t="shared" si="38"/>
        <v/>
      </c>
    </row>
    <row r="400" spans="1:30" x14ac:dyDescent="0.25">
      <c r="A400" s="64"/>
      <c r="B400" s="64"/>
      <c r="C400" s="66"/>
      <c r="D400" s="67"/>
      <c r="E400" s="64"/>
      <c r="F400" s="64"/>
      <c r="G400" s="37" t="str">
        <f>IF(E400="","",IF(OR(E400="Project Management",E400="Project Support",E400="Sprint Management",E400="Sprint Support"),"NA",ROUND((((VLOOKUP(AD400,[2]Formula!V:X,3,0)))-SUMIF(AD:AD,AD400,H:H)),2)))</f>
        <v/>
      </c>
      <c r="H400" s="71"/>
      <c r="I400" s="72"/>
      <c r="J400" s="72"/>
      <c r="K400" s="38" t="str">
        <f>IF(E400="","",IF(OR(E400="Project Management",E400="Project Support",E400="Sprint Management",E400="Sprint Support"),"NA",(((SUMIF(AD:AD,AD400,H:H)/VLOOKUP(AD400,[2]Formula!V:X,3,0))*VLOOKUP(AD400,[2]Formula!V:X,2,0))*H400)/SUMIF(AD:AD,AD400,H:H)))</f>
        <v/>
      </c>
      <c r="L400" s="38" t="str">
        <f t="shared" si="36"/>
        <v/>
      </c>
      <c r="M400" s="38" t="str">
        <f t="shared" si="37"/>
        <v/>
      </c>
      <c r="N400" s="38" t="str">
        <f t="shared" si="39"/>
        <v/>
      </c>
      <c r="O400" s="38" t="str">
        <f t="shared" si="40"/>
        <v/>
      </c>
      <c r="P400" s="39" t="str">
        <f t="shared" si="41"/>
        <v/>
      </c>
      <c r="AC400" s="42" t="str">
        <f>IF(B400="","",VLOOKUP(B400,[2]Formula!B:C,2,0))</f>
        <v/>
      </c>
      <c r="AD400" s="43" t="str">
        <f t="shared" si="38"/>
        <v/>
      </c>
    </row>
    <row r="401" spans="1:30" x14ac:dyDescent="0.25">
      <c r="A401" s="64"/>
      <c r="B401" s="64"/>
      <c r="C401" s="66"/>
      <c r="D401" s="67"/>
      <c r="E401" s="64"/>
      <c r="F401" s="64"/>
      <c r="G401" s="37" t="str">
        <f>IF(E401="","",IF(OR(E401="Project Management",E401="Project Support",E401="Sprint Management",E401="Sprint Support"),"NA",ROUND((((VLOOKUP(AD401,[2]Formula!V:X,3,0)))-SUMIF(AD:AD,AD401,H:H)),2)))</f>
        <v/>
      </c>
      <c r="H401" s="71"/>
      <c r="I401" s="72"/>
      <c r="J401" s="72"/>
      <c r="K401" s="38" t="str">
        <f>IF(E401="","",IF(OR(E401="Project Management",E401="Project Support",E401="Sprint Management",E401="Sprint Support"),"NA",(((SUMIF(AD:AD,AD401,H:H)/VLOOKUP(AD401,[2]Formula!V:X,3,0))*VLOOKUP(AD401,[2]Formula!V:X,2,0))*H401)/SUMIF(AD:AD,AD401,H:H)))</f>
        <v/>
      </c>
      <c r="L401" s="38" t="str">
        <f t="shared" si="36"/>
        <v/>
      </c>
      <c r="M401" s="38" t="str">
        <f t="shared" si="37"/>
        <v/>
      </c>
      <c r="N401" s="38" t="str">
        <f t="shared" si="39"/>
        <v/>
      </c>
      <c r="O401" s="38" t="str">
        <f t="shared" si="40"/>
        <v/>
      </c>
      <c r="P401" s="39" t="str">
        <f t="shared" si="41"/>
        <v/>
      </c>
      <c r="AC401" s="42" t="str">
        <f>IF(B401="","",VLOOKUP(B401,[2]Formula!B:C,2,0))</f>
        <v/>
      </c>
      <c r="AD401" s="43" t="str">
        <f t="shared" si="38"/>
        <v/>
      </c>
    </row>
    <row r="402" spans="1:30" x14ac:dyDescent="0.25">
      <c r="A402" s="64"/>
      <c r="B402" s="64"/>
      <c r="C402" s="66"/>
      <c r="D402" s="67"/>
      <c r="E402" s="64"/>
      <c r="F402" s="64"/>
      <c r="G402" s="37" t="str">
        <f>IF(E402="","",IF(OR(E402="Project Management",E402="Project Support",E402="Sprint Management",E402="Sprint Support"),"NA",ROUND((((VLOOKUP(AD402,[2]Formula!V:X,3,0)))-SUMIF(AD:AD,AD402,H:H)),2)))</f>
        <v/>
      </c>
      <c r="H402" s="71"/>
      <c r="I402" s="72"/>
      <c r="J402" s="72"/>
      <c r="K402" s="38" t="str">
        <f>IF(E402="","",IF(OR(E402="Project Management",E402="Project Support",E402="Sprint Management",E402="Sprint Support"),"NA",(((SUMIF(AD:AD,AD402,H:H)/VLOOKUP(AD402,[2]Formula!V:X,3,0))*VLOOKUP(AD402,[2]Formula!V:X,2,0))*H402)/SUMIF(AD:AD,AD402,H:H)))</f>
        <v/>
      </c>
      <c r="L402" s="38" t="str">
        <f t="shared" si="36"/>
        <v/>
      </c>
      <c r="M402" s="38" t="str">
        <f t="shared" si="37"/>
        <v/>
      </c>
      <c r="N402" s="38" t="str">
        <f t="shared" si="39"/>
        <v/>
      </c>
      <c r="O402" s="38" t="str">
        <f t="shared" si="40"/>
        <v/>
      </c>
      <c r="P402" s="39" t="str">
        <f t="shared" si="41"/>
        <v/>
      </c>
      <c r="AC402" s="42" t="str">
        <f>IF(B402="","",VLOOKUP(B402,[2]Formula!B:C,2,0))</f>
        <v/>
      </c>
      <c r="AD402" s="43" t="str">
        <f t="shared" si="38"/>
        <v/>
      </c>
    </row>
    <row r="403" spans="1:30" x14ac:dyDescent="0.25">
      <c r="A403" s="64"/>
      <c r="B403" s="64"/>
      <c r="C403" s="66"/>
      <c r="D403" s="67"/>
      <c r="E403" s="64"/>
      <c r="F403" s="64"/>
      <c r="G403" s="37" t="str">
        <f>IF(E403="","",IF(OR(E403="Project Management",E403="Project Support",E403="Sprint Management",E403="Sprint Support"),"NA",ROUND((((VLOOKUP(AD403,[2]Formula!V:X,3,0)))-SUMIF(AD:AD,AD403,H:H)),2)))</f>
        <v/>
      </c>
      <c r="H403" s="71"/>
      <c r="I403" s="72"/>
      <c r="J403" s="72"/>
      <c r="K403" s="38" t="str">
        <f>IF(E403="","",IF(OR(E403="Project Management",E403="Project Support",E403="Sprint Management",E403="Sprint Support"),"NA",(((SUMIF(AD:AD,AD403,H:H)/VLOOKUP(AD403,[2]Formula!V:X,3,0))*VLOOKUP(AD403,[2]Formula!V:X,2,0))*H403)/SUMIF(AD:AD,AD403,H:H)))</f>
        <v/>
      </c>
      <c r="L403" s="38" t="str">
        <f t="shared" si="36"/>
        <v/>
      </c>
      <c r="M403" s="38" t="str">
        <f t="shared" si="37"/>
        <v/>
      </c>
      <c r="N403" s="38" t="str">
        <f t="shared" si="39"/>
        <v/>
      </c>
      <c r="O403" s="38" t="str">
        <f t="shared" si="40"/>
        <v/>
      </c>
      <c r="P403" s="39" t="str">
        <f t="shared" si="41"/>
        <v/>
      </c>
      <c r="AC403" s="42" t="str">
        <f>IF(B403="","",VLOOKUP(B403,[2]Formula!B:C,2,0))</f>
        <v/>
      </c>
      <c r="AD403" s="43" t="str">
        <f t="shared" si="38"/>
        <v/>
      </c>
    </row>
    <row r="404" spans="1:30" x14ac:dyDescent="0.25">
      <c r="A404" s="64"/>
      <c r="B404" s="64"/>
      <c r="C404" s="66"/>
      <c r="D404" s="67"/>
      <c r="E404" s="64"/>
      <c r="F404" s="64"/>
      <c r="G404" s="37" t="str">
        <f>IF(E404="","",IF(OR(E404="Project Management",E404="Project Support",E404="Sprint Management",E404="Sprint Support"),"NA",ROUND((((VLOOKUP(AD404,[2]Formula!V:X,3,0)))-SUMIF(AD:AD,AD404,H:H)),2)))</f>
        <v/>
      </c>
      <c r="H404" s="71"/>
      <c r="I404" s="72"/>
      <c r="J404" s="72"/>
      <c r="K404" s="38" t="str">
        <f>IF(E404="","",IF(OR(E404="Project Management",E404="Project Support",E404="Sprint Management",E404="Sprint Support"),"NA",(((SUMIF(AD:AD,AD404,H:H)/VLOOKUP(AD404,[2]Formula!V:X,3,0))*VLOOKUP(AD404,[2]Formula!V:X,2,0))*H404)/SUMIF(AD:AD,AD404,H:H)))</f>
        <v/>
      </c>
      <c r="L404" s="38" t="str">
        <f t="shared" si="36"/>
        <v/>
      </c>
      <c r="M404" s="38" t="str">
        <f t="shared" si="37"/>
        <v/>
      </c>
      <c r="N404" s="38" t="str">
        <f t="shared" si="39"/>
        <v/>
      </c>
      <c r="O404" s="38" t="str">
        <f t="shared" si="40"/>
        <v/>
      </c>
      <c r="P404" s="39" t="str">
        <f t="shared" si="41"/>
        <v/>
      </c>
      <c r="AC404" s="42" t="str">
        <f>IF(B404="","",VLOOKUP(B404,[2]Formula!B:C,2,0))</f>
        <v/>
      </c>
      <c r="AD404" s="43" t="str">
        <f t="shared" si="38"/>
        <v/>
      </c>
    </row>
    <row r="405" spans="1:30" x14ac:dyDescent="0.25">
      <c r="A405" s="64"/>
      <c r="B405" s="64"/>
      <c r="C405" s="66"/>
      <c r="D405" s="67"/>
      <c r="E405" s="64"/>
      <c r="F405" s="64"/>
      <c r="G405" s="37" t="str">
        <f>IF(E405="","",IF(OR(E405="Project Management",E405="Project Support",E405="Sprint Management",E405="Sprint Support"),"NA",ROUND((((VLOOKUP(AD405,[2]Formula!V:X,3,0)))-SUMIF(AD:AD,AD405,H:H)),2)))</f>
        <v/>
      </c>
      <c r="H405" s="71"/>
      <c r="I405" s="72"/>
      <c r="J405" s="72"/>
      <c r="K405" s="38" t="str">
        <f>IF(E405="","",IF(OR(E405="Project Management",E405="Project Support",E405="Sprint Management",E405="Sprint Support"),"NA",(((SUMIF(AD:AD,AD405,H:H)/VLOOKUP(AD405,[2]Formula!V:X,3,0))*VLOOKUP(AD405,[2]Formula!V:X,2,0))*H405)/SUMIF(AD:AD,AD405,H:H)))</f>
        <v/>
      </c>
      <c r="L405" s="38" t="str">
        <f t="shared" si="36"/>
        <v/>
      </c>
      <c r="M405" s="38" t="str">
        <f t="shared" si="37"/>
        <v/>
      </c>
      <c r="N405" s="38" t="str">
        <f t="shared" si="39"/>
        <v/>
      </c>
      <c r="O405" s="38" t="str">
        <f t="shared" si="40"/>
        <v/>
      </c>
      <c r="P405" s="39" t="str">
        <f t="shared" si="41"/>
        <v/>
      </c>
      <c r="AC405" s="42" t="str">
        <f>IF(B405="","",VLOOKUP(B405,[2]Formula!B:C,2,0))</f>
        <v/>
      </c>
      <c r="AD405" s="43" t="str">
        <f t="shared" si="38"/>
        <v/>
      </c>
    </row>
    <row r="406" spans="1:30" x14ac:dyDescent="0.25">
      <c r="A406" s="64"/>
      <c r="B406" s="64"/>
      <c r="C406" s="66"/>
      <c r="D406" s="67"/>
      <c r="E406" s="64"/>
      <c r="F406" s="64"/>
      <c r="G406" s="37" t="str">
        <f>IF(E406="","",IF(OR(E406="Project Management",E406="Project Support",E406="Sprint Management",E406="Sprint Support"),"NA",ROUND((((VLOOKUP(AD406,[2]Formula!V:X,3,0)))-SUMIF(AD:AD,AD406,H:H)),2)))</f>
        <v/>
      </c>
      <c r="H406" s="71"/>
      <c r="I406" s="72"/>
      <c r="J406" s="72"/>
      <c r="K406" s="38" t="str">
        <f>IF(E406="","",IF(OR(E406="Project Management",E406="Project Support",E406="Sprint Management",E406="Sprint Support"),"NA",(((SUMIF(AD:AD,AD406,H:H)/VLOOKUP(AD406,[2]Formula!V:X,3,0))*VLOOKUP(AD406,[2]Formula!V:X,2,0))*H406)/SUMIF(AD:AD,AD406,H:H)))</f>
        <v/>
      </c>
      <c r="L406" s="38" t="str">
        <f t="shared" si="36"/>
        <v/>
      </c>
      <c r="M406" s="38" t="str">
        <f t="shared" si="37"/>
        <v/>
      </c>
      <c r="N406" s="38" t="str">
        <f t="shared" si="39"/>
        <v/>
      </c>
      <c r="O406" s="38" t="str">
        <f t="shared" si="40"/>
        <v/>
      </c>
      <c r="P406" s="39" t="str">
        <f t="shared" si="41"/>
        <v/>
      </c>
      <c r="AC406" s="42" t="str">
        <f>IF(B406="","",VLOOKUP(B406,[2]Formula!B:C,2,0))</f>
        <v/>
      </c>
      <c r="AD406" s="43" t="str">
        <f t="shared" si="38"/>
        <v/>
      </c>
    </row>
    <row r="407" spans="1:30" x14ac:dyDescent="0.25">
      <c r="A407" s="64"/>
      <c r="B407" s="64"/>
      <c r="C407" s="66"/>
      <c r="D407" s="67"/>
      <c r="E407" s="64"/>
      <c r="F407" s="64"/>
      <c r="G407" s="37" t="str">
        <f>IF(E407="","",IF(OR(E407="Project Management",E407="Project Support",E407="Sprint Management",E407="Sprint Support"),"NA",ROUND((((VLOOKUP(AD407,[2]Formula!V:X,3,0)))-SUMIF(AD:AD,AD407,H:H)),2)))</f>
        <v/>
      </c>
      <c r="H407" s="71"/>
      <c r="I407" s="72"/>
      <c r="J407" s="72"/>
      <c r="K407" s="38" t="str">
        <f>IF(E407="","",IF(OR(E407="Project Management",E407="Project Support",E407="Sprint Management",E407="Sprint Support"),"NA",(((SUMIF(AD:AD,AD407,H:H)/VLOOKUP(AD407,[2]Formula!V:X,3,0))*VLOOKUP(AD407,[2]Formula!V:X,2,0))*H407)/SUMIF(AD:AD,AD407,H:H)))</f>
        <v/>
      </c>
      <c r="L407" s="38" t="str">
        <f t="shared" si="36"/>
        <v/>
      </c>
      <c r="M407" s="38" t="str">
        <f t="shared" si="37"/>
        <v/>
      </c>
      <c r="N407" s="38" t="str">
        <f t="shared" si="39"/>
        <v/>
      </c>
      <c r="O407" s="38" t="str">
        <f t="shared" si="40"/>
        <v/>
      </c>
      <c r="P407" s="39" t="str">
        <f t="shared" si="41"/>
        <v/>
      </c>
      <c r="AC407" s="42" t="str">
        <f>IF(B407="","",VLOOKUP(B407,[2]Formula!B:C,2,0))</f>
        <v/>
      </c>
      <c r="AD407" s="43" t="str">
        <f t="shared" si="38"/>
        <v/>
      </c>
    </row>
    <row r="408" spans="1:30" x14ac:dyDescent="0.25">
      <c r="A408" s="64"/>
      <c r="B408" s="64"/>
      <c r="C408" s="66"/>
      <c r="D408" s="67"/>
      <c r="E408" s="64"/>
      <c r="F408" s="64"/>
      <c r="G408" s="37" t="str">
        <f>IF(E408="","",IF(OR(E408="Project Management",E408="Project Support",E408="Sprint Management",E408="Sprint Support"),"NA",ROUND((((VLOOKUP(AD408,[2]Formula!V:X,3,0)))-SUMIF(AD:AD,AD408,H:H)),2)))</f>
        <v/>
      </c>
      <c r="H408" s="71"/>
      <c r="I408" s="72"/>
      <c r="J408" s="72"/>
      <c r="K408" s="38" t="str">
        <f>IF(E408="","",IF(OR(E408="Project Management",E408="Project Support",E408="Sprint Management",E408="Sprint Support"),"NA",(((SUMIF(AD:AD,AD408,H:H)/VLOOKUP(AD408,[2]Formula!V:X,3,0))*VLOOKUP(AD408,[2]Formula!V:X,2,0))*H408)/SUMIF(AD:AD,AD408,H:H)))</f>
        <v/>
      </c>
      <c r="L408" s="38" t="str">
        <f t="shared" si="36"/>
        <v/>
      </c>
      <c r="M408" s="38" t="str">
        <f t="shared" si="37"/>
        <v/>
      </c>
      <c r="N408" s="38" t="str">
        <f t="shared" si="39"/>
        <v/>
      </c>
      <c r="O408" s="38" t="str">
        <f t="shared" si="40"/>
        <v/>
      </c>
      <c r="P408" s="39" t="str">
        <f t="shared" si="41"/>
        <v/>
      </c>
      <c r="AC408" s="42" t="str">
        <f>IF(B408="","",VLOOKUP(B408,[2]Formula!B:C,2,0))</f>
        <v/>
      </c>
      <c r="AD408" s="43" t="str">
        <f t="shared" si="38"/>
        <v/>
      </c>
    </row>
    <row r="409" spans="1:30" x14ac:dyDescent="0.25">
      <c r="A409" s="64"/>
      <c r="B409" s="64"/>
      <c r="C409" s="66"/>
      <c r="D409" s="67"/>
      <c r="E409" s="64"/>
      <c r="F409" s="64"/>
      <c r="G409" s="37" t="str">
        <f>IF(E409="","",IF(OR(E409="Project Management",E409="Project Support",E409="Sprint Management",E409="Sprint Support"),"NA",ROUND((((VLOOKUP(AD409,[2]Formula!V:X,3,0)))-SUMIF(AD:AD,AD409,H:H)),2)))</f>
        <v/>
      </c>
      <c r="H409" s="71"/>
      <c r="I409" s="72"/>
      <c r="J409" s="72"/>
      <c r="K409" s="38" t="str">
        <f>IF(E409="","",IF(OR(E409="Project Management",E409="Project Support",E409="Sprint Management",E409="Sprint Support"),"NA",(((SUMIF(AD:AD,AD409,H:H)/VLOOKUP(AD409,[2]Formula!V:X,3,0))*VLOOKUP(AD409,[2]Formula!V:X,2,0))*H409)/SUMIF(AD:AD,AD409,H:H)))</f>
        <v/>
      </c>
      <c r="L409" s="38" t="str">
        <f t="shared" si="36"/>
        <v/>
      </c>
      <c r="M409" s="38" t="str">
        <f t="shared" si="37"/>
        <v/>
      </c>
      <c r="N409" s="38" t="str">
        <f t="shared" si="39"/>
        <v/>
      </c>
      <c r="O409" s="38" t="str">
        <f t="shared" si="40"/>
        <v/>
      </c>
      <c r="P409" s="39" t="str">
        <f t="shared" si="41"/>
        <v/>
      </c>
      <c r="AC409" s="42" t="str">
        <f>IF(B409="","",VLOOKUP(B409,[2]Formula!B:C,2,0))</f>
        <v/>
      </c>
      <c r="AD409" s="43" t="str">
        <f t="shared" si="38"/>
        <v/>
      </c>
    </row>
    <row r="410" spans="1:30" x14ac:dyDescent="0.25">
      <c r="A410" s="64"/>
      <c r="B410" s="64"/>
      <c r="C410" s="66"/>
      <c r="D410" s="67"/>
      <c r="E410" s="64"/>
      <c r="F410" s="64"/>
      <c r="G410" s="37" t="str">
        <f>IF(E410="","",IF(OR(E410="Project Management",E410="Project Support",E410="Sprint Management",E410="Sprint Support"),"NA",ROUND((((VLOOKUP(AD410,[2]Formula!V:X,3,0)))-SUMIF(AD:AD,AD410,H:H)),2)))</f>
        <v/>
      </c>
      <c r="H410" s="71"/>
      <c r="I410" s="72"/>
      <c r="J410" s="72"/>
      <c r="K410" s="38" t="str">
        <f>IF(E410="","",IF(OR(E410="Project Management",E410="Project Support",E410="Sprint Management",E410="Sprint Support"),"NA",(((SUMIF(AD:AD,AD410,H:H)/VLOOKUP(AD410,[2]Formula!V:X,3,0))*VLOOKUP(AD410,[2]Formula!V:X,2,0))*H410)/SUMIF(AD:AD,AD410,H:H)))</f>
        <v/>
      </c>
      <c r="L410" s="38" t="str">
        <f t="shared" si="36"/>
        <v/>
      </c>
      <c r="M410" s="38" t="str">
        <f t="shared" si="37"/>
        <v/>
      </c>
      <c r="N410" s="38" t="str">
        <f t="shared" si="39"/>
        <v/>
      </c>
      <c r="O410" s="38" t="str">
        <f t="shared" si="40"/>
        <v/>
      </c>
      <c r="P410" s="39" t="str">
        <f t="shared" si="41"/>
        <v/>
      </c>
      <c r="AC410" s="42" t="str">
        <f>IF(B410="","",VLOOKUP(B410,[2]Formula!B:C,2,0))</f>
        <v/>
      </c>
      <c r="AD410" s="43" t="str">
        <f t="shared" si="38"/>
        <v/>
      </c>
    </row>
    <row r="411" spans="1:30" x14ac:dyDescent="0.25">
      <c r="A411" s="64"/>
      <c r="B411" s="64"/>
      <c r="C411" s="66"/>
      <c r="D411" s="67"/>
      <c r="E411" s="64"/>
      <c r="F411" s="64"/>
      <c r="G411" s="37" t="str">
        <f>IF(E411="","",IF(OR(E411="Project Management",E411="Project Support",E411="Sprint Management",E411="Sprint Support"),"NA",ROUND((((VLOOKUP(AD411,[2]Formula!V:X,3,0)))-SUMIF(AD:AD,AD411,H:H)),2)))</f>
        <v/>
      </c>
      <c r="H411" s="71"/>
      <c r="I411" s="72"/>
      <c r="J411" s="72"/>
      <c r="K411" s="38" t="str">
        <f>IF(E411="","",IF(OR(E411="Project Management",E411="Project Support",E411="Sprint Management",E411="Sprint Support"),"NA",(((SUMIF(AD:AD,AD411,H:H)/VLOOKUP(AD411,[2]Formula!V:X,3,0))*VLOOKUP(AD411,[2]Formula!V:X,2,0))*H411)/SUMIF(AD:AD,AD411,H:H)))</f>
        <v/>
      </c>
      <c r="L411" s="38" t="str">
        <f t="shared" si="36"/>
        <v/>
      </c>
      <c r="M411" s="38" t="str">
        <f t="shared" si="37"/>
        <v/>
      </c>
      <c r="N411" s="38" t="str">
        <f t="shared" si="39"/>
        <v/>
      </c>
      <c r="O411" s="38" t="str">
        <f t="shared" si="40"/>
        <v/>
      </c>
      <c r="P411" s="39" t="str">
        <f t="shared" si="41"/>
        <v/>
      </c>
      <c r="AC411" s="42" t="str">
        <f>IF(B411="","",VLOOKUP(B411,[2]Formula!B:C,2,0))</f>
        <v/>
      </c>
      <c r="AD411" s="43" t="str">
        <f t="shared" si="38"/>
        <v/>
      </c>
    </row>
    <row r="412" spans="1:30" x14ac:dyDescent="0.25">
      <c r="A412" s="64"/>
      <c r="B412" s="64"/>
      <c r="C412" s="66"/>
      <c r="D412" s="67"/>
      <c r="E412" s="64"/>
      <c r="F412" s="64"/>
      <c r="G412" s="37" t="str">
        <f>IF(E412="","",IF(OR(E412="Project Management",E412="Project Support",E412="Sprint Management",E412="Sprint Support"),"NA",ROUND((((VLOOKUP(AD412,[2]Formula!V:X,3,0)))-SUMIF(AD:AD,AD412,H:H)),2)))</f>
        <v/>
      </c>
      <c r="H412" s="71"/>
      <c r="I412" s="72"/>
      <c r="J412" s="72"/>
      <c r="K412" s="38" t="str">
        <f>IF(E412="","",IF(OR(E412="Project Management",E412="Project Support",E412="Sprint Management",E412="Sprint Support"),"NA",(((SUMIF(AD:AD,AD412,H:H)/VLOOKUP(AD412,[2]Formula!V:X,3,0))*VLOOKUP(AD412,[2]Formula!V:X,2,0))*H412)/SUMIF(AD:AD,AD412,H:H)))</f>
        <v/>
      </c>
      <c r="L412" s="38" t="str">
        <f t="shared" si="36"/>
        <v/>
      </c>
      <c r="M412" s="38" t="str">
        <f t="shared" si="37"/>
        <v/>
      </c>
      <c r="N412" s="38" t="str">
        <f t="shared" si="39"/>
        <v/>
      </c>
      <c r="O412" s="38" t="str">
        <f t="shared" si="40"/>
        <v/>
      </c>
      <c r="P412" s="39" t="str">
        <f t="shared" si="41"/>
        <v/>
      </c>
      <c r="AC412" s="42" t="str">
        <f>IF(B412="","",VLOOKUP(B412,[2]Formula!B:C,2,0))</f>
        <v/>
      </c>
      <c r="AD412" s="43" t="str">
        <f t="shared" si="38"/>
        <v/>
      </c>
    </row>
    <row r="413" spans="1:30" x14ac:dyDescent="0.25">
      <c r="A413" s="64"/>
      <c r="B413" s="64"/>
      <c r="C413" s="66"/>
      <c r="D413" s="67"/>
      <c r="E413" s="64"/>
      <c r="F413" s="64"/>
      <c r="G413" s="37" t="str">
        <f>IF(E413="","",IF(OR(E413="Project Management",E413="Project Support",E413="Sprint Management",E413="Sprint Support"),"NA",ROUND((((VLOOKUP(AD413,[2]Formula!V:X,3,0)))-SUMIF(AD:AD,AD413,H:H)),2)))</f>
        <v/>
      </c>
      <c r="H413" s="71"/>
      <c r="I413" s="72"/>
      <c r="J413" s="72"/>
      <c r="K413" s="38" t="str">
        <f>IF(E413="","",IF(OR(E413="Project Management",E413="Project Support",E413="Sprint Management",E413="Sprint Support"),"NA",(((SUMIF(AD:AD,AD413,H:H)/VLOOKUP(AD413,[2]Formula!V:X,3,0))*VLOOKUP(AD413,[2]Formula!V:X,2,0))*H413)/SUMIF(AD:AD,AD413,H:H)))</f>
        <v/>
      </c>
      <c r="L413" s="38" t="str">
        <f t="shared" si="36"/>
        <v/>
      </c>
      <c r="M413" s="38" t="str">
        <f t="shared" si="37"/>
        <v/>
      </c>
      <c r="N413" s="38" t="str">
        <f t="shared" si="39"/>
        <v/>
      </c>
      <c r="O413" s="38" t="str">
        <f t="shared" si="40"/>
        <v/>
      </c>
      <c r="P413" s="39" t="str">
        <f t="shared" si="41"/>
        <v/>
      </c>
      <c r="AC413" s="42" t="str">
        <f>IF(B413="","",VLOOKUP(B413,[2]Formula!B:C,2,0))</f>
        <v/>
      </c>
      <c r="AD413" s="43" t="str">
        <f t="shared" si="38"/>
        <v/>
      </c>
    </row>
    <row r="414" spans="1:30" x14ac:dyDescent="0.25">
      <c r="A414" s="64"/>
      <c r="B414" s="64"/>
      <c r="C414" s="66"/>
      <c r="D414" s="67"/>
      <c r="E414" s="64"/>
      <c r="F414" s="64"/>
      <c r="G414" s="37" t="str">
        <f>IF(E414="","",IF(OR(E414="Project Management",E414="Project Support",E414="Sprint Management",E414="Sprint Support"),"NA",ROUND((((VLOOKUP(AD414,[2]Formula!V:X,3,0)))-SUMIF(AD:AD,AD414,H:H)),2)))</f>
        <v/>
      </c>
      <c r="H414" s="71"/>
      <c r="I414" s="72"/>
      <c r="J414" s="72"/>
      <c r="K414" s="38" t="str">
        <f>IF(E414="","",IF(OR(E414="Project Management",E414="Project Support",E414="Sprint Management",E414="Sprint Support"),"NA",(((SUMIF(AD:AD,AD414,H:H)/VLOOKUP(AD414,[2]Formula!V:X,3,0))*VLOOKUP(AD414,[2]Formula!V:X,2,0))*H414)/SUMIF(AD:AD,AD414,H:H)))</f>
        <v/>
      </c>
      <c r="L414" s="38" t="str">
        <f t="shared" si="36"/>
        <v/>
      </c>
      <c r="M414" s="38" t="str">
        <f t="shared" si="37"/>
        <v/>
      </c>
      <c r="N414" s="38" t="str">
        <f t="shared" si="39"/>
        <v/>
      </c>
      <c r="O414" s="38" t="str">
        <f t="shared" si="40"/>
        <v/>
      </c>
      <c r="P414" s="39" t="str">
        <f t="shared" si="41"/>
        <v/>
      </c>
      <c r="AC414" s="42" t="str">
        <f>IF(B414="","",VLOOKUP(B414,[2]Formula!B:C,2,0))</f>
        <v/>
      </c>
      <c r="AD414" s="43" t="str">
        <f t="shared" si="38"/>
        <v/>
      </c>
    </row>
    <row r="415" spans="1:30" x14ac:dyDescent="0.25">
      <c r="A415" s="64"/>
      <c r="B415" s="64"/>
      <c r="C415" s="66"/>
      <c r="D415" s="67"/>
      <c r="E415" s="64"/>
      <c r="F415" s="64"/>
      <c r="G415" s="37" t="str">
        <f>IF(E415="","",IF(OR(E415="Project Management",E415="Project Support",E415="Sprint Management",E415="Sprint Support"),"NA",ROUND((((VLOOKUP(AD415,[2]Formula!V:X,3,0)))-SUMIF(AD:AD,AD415,H:H)),2)))</f>
        <v/>
      </c>
      <c r="H415" s="71"/>
      <c r="I415" s="72"/>
      <c r="J415" s="72"/>
      <c r="K415" s="38" t="str">
        <f>IF(E415="","",IF(OR(E415="Project Management",E415="Project Support",E415="Sprint Management",E415="Sprint Support"),"NA",(((SUMIF(AD:AD,AD415,H:H)/VLOOKUP(AD415,[2]Formula!V:X,3,0))*VLOOKUP(AD415,[2]Formula!V:X,2,0))*H415)/SUMIF(AD:AD,AD415,H:H)))</f>
        <v/>
      </c>
      <c r="L415" s="38" t="str">
        <f t="shared" si="36"/>
        <v/>
      </c>
      <c r="M415" s="38" t="str">
        <f t="shared" si="37"/>
        <v/>
      </c>
      <c r="N415" s="38" t="str">
        <f t="shared" si="39"/>
        <v/>
      </c>
      <c r="O415" s="38" t="str">
        <f t="shared" si="40"/>
        <v/>
      </c>
      <c r="P415" s="39" t="str">
        <f t="shared" si="41"/>
        <v/>
      </c>
      <c r="AC415" s="42" t="str">
        <f>IF(B415="","",VLOOKUP(B415,[2]Formula!B:C,2,0))</f>
        <v/>
      </c>
      <c r="AD415" s="43" t="str">
        <f t="shared" si="38"/>
        <v/>
      </c>
    </row>
    <row r="416" spans="1:30" x14ac:dyDescent="0.25">
      <c r="A416" s="64"/>
      <c r="B416" s="64"/>
      <c r="C416" s="66"/>
      <c r="D416" s="67"/>
      <c r="E416" s="64"/>
      <c r="F416" s="64"/>
      <c r="G416" s="37" t="str">
        <f>IF(E416="","",IF(OR(E416="Project Management",E416="Project Support",E416="Sprint Management",E416="Sprint Support"),"NA",ROUND((((VLOOKUP(AD416,[2]Formula!V:X,3,0)))-SUMIF(AD:AD,AD416,H:H)),2)))</f>
        <v/>
      </c>
      <c r="H416" s="71"/>
      <c r="I416" s="72"/>
      <c r="J416" s="72"/>
      <c r="K416" s="38" t="str">
        <f>IF(E416="","",IF(OR(E416="Project Management",E416="Project Support",E416="Sprint Management",E416="Sprint Support"),"NA",(((SUMIF(AD:AD,AD416,H:H)/VLOOKUP(AD416,[2]Formula!V:X,3,0))*VLOOKUP(AD416,[2]Formula!V:X,2,0))*H416)/SUMIF(AD:AD,AD416,H:H)))</f>
        <v/>
      </c>
      <c r="L416" s="38" t="str">
        <f t="shared" si="36"/>
        <v/>
      </c>
      <c r="M416" s="38" t="str">
        <f t="shared" si="37"/>
        <v/>
      </c>
      <c r="N416" s="38" t="str">
        <f t="shared" si="39"/>
        <v/>
      </c>
      <c r="O416" s="38" t="str">
        <f t="shared" si="40"/>
        <v/>
      </c>
      <c r="P416" s="39" t="str">
        <f t="shared" si="41"/>
        <v/>
      </c>
      <c r="AC416" s="42" t="str">
        <f>IF(B416="","",VLOOKUP(B416,[2]Formula!B:C,2,0))</f>
        <v/>
      </c>
      <c r="AD416" s="43" t="str">
        <f t="shared" si="38"/>
        <v/>
      </c>
    </row>
    <row r="417" spans="1:30" x14ac:dyDescent="0.25">
      <c r="A417" s="64"/>
      <c r="B417" s="64"/>
      <c r="C417" s="66"/>
      <c r="D417" s="67"/>
      <c r="E417" s="64"/>
      <c r="F417" s="64"/>
      <c r="G417" s="37" t="str">
        <f>IF(E417="","",IF(OR(E417="Project Management",E417="Project Support",E417="Sprint Management",E417="Sprint Support"),"NA",ROUND((((VLOOKUP(AD417,[2]Formula!V:X,3,0)))-SUMIF(AD:AD,AD417,H:H)),2)))</f>
        <v/>
      </c>
      <c r="H417" s="71"/>
      <c r="I417" s="72"/>
      <c r="J417" s="72"/>
      <c r="K417" s="38" t="str">
        <f>IF(E417="","",IF(OR(E417="Project Management",E417="Project Support",E417="Sprint Management",E417="Sprint Support"),"NA",(((SUMIF(AD:AD,AD417,H:H)/VLOOKUP(AD417,[2]Formula!V:X,3,0))*VLOOKUP(AD417,[2]Formula!V:X,2,0))*H417)/SUMIF(AD:AD,AD417,H:H)))</f>
        <v/>
      </c>
      <c r="L417" s="38" t="str">
        <f t="shared" si="36"/>
        <v/>
      </c>
      <c r="M417" s="38" t="str">
        <f t="shared" si="37"/>
        <v/>
      </c>
      <c r="N417" s="38" t="str">
        <f t="shared" si="39"/>
        <v/>
      </c>
      <c r="O417" s="38" t="str">
        <f t="shared" si="40"/>
        <v/>
      </c>
      <c r="P417" s="39" t="str">
        <f t="shared" si="41"/>
        <v/>
      </c>
      <c r="AC417" s="42" t="str">
        <f>IF(B417="","",VLOOKUP(B417,[2]Formula!B:C,2,0))</f>
        <v/>
      </c>
      <c r="AD417" s="43" t="str">
        <f t="shared" si="38"/>
        <v/>
      </c>
    </row>
    <row r="418" spans="1:30" x14ac:dyDescent="0.25">
      <c r="A418" s="64"/>
      <c r="B418" s="64"/>
      <c r="C418" s="66"/>
      <c r="D418" s="67"/>
      <c r="E418" s="64"/>
      <c r="F418" s="64"/>
      <c r="G418" s="37" t="str">
        <f>IF(E418="","",IF(OR(E418="Project Management",E418="Project Support",E418="Sprint Management",E418="Sprint Support"),"NA",ROUND((((VLOOKUP(AD418,[2]Formula!V:X,3,0)))-SUMIF(AD:AD,AD418,H:H)),2)))</f>
        <v/>
      </c>
      <c r="H418" s="71"/>
      <c r="I418" s="72"/>
      <c r="J418" s="72"/>
      <c r="K418" s="38" t="str">
        <f>IF(E418="","",IF(OR(E418="Project Management",E418="Project Support",E418="Sprint Management",E418="Sprint Support"),"NA",(((SUMIF(AD:AD,AD418,H:H)/VLOOKUP(AD418,[2]Formula!V:X,3,0))*VLOOKUP(AD418,[2]Formula!V:X,2,0))*H418)/SUMIF(AD:AD,AD418,H:H)))</f>
        <v/>
      </c>
      <c r="L418" s="38" t="str">
        <f t="shared" si="36"/>
        <v/>
      </c>
      <c r="M418" s="38" t="str">
        <f t="shared" si="37"/>
        <v/>
      </c>
      <c r="N418" s="38" t="str">
        <f t="shared" si="39"/>
        <v/>
      </c>
      <c r="O418" s="38" t="str">
        <f t="shared" si="40"/>
        <v/>
      </c>
      <c r="P418" s="39" t="str">
        <f t="shared" si="41"/>
        <v/>
      </c>
      <c r="AC418" s="42" t="str">
        <f>IF(B418="","",VLOOKUP(B418,[2]Formula!B:C,2,0))</f>
        <v/>
      </c>
      <c r="AD418" s="43" t="str">
        <f t="shared" si="38"/>
        <v/>
      </c>
    </row>
    <row r="419" spans="1:30" x14ac:dyDescent="0.25">
      <c r="A419" s="64"/>
      <c r="B419" s="64"/>
      <c r="C419" s="66"/>
      <c r="D419" s="67"/>
      <c r="E419" s="64"/>
      <c r="F419" s="64"/>
      <c r="G419" s="37" t="str">
        <f>IF(E419="","",IF(OR(E419="Project Management",E419="Project Support",E419="Sprint Management",E419="Sprint Support"),"NA",ROUND((((VLOOKUP(AD419,[2]Formula!V:X,3,0)))-SUMIF(AD:AD,AD419,H:H)),2)))</f>
        <v/>
      </c>
      <c r="H419" s="71"/>
      <c r="I419" s="72"/>
      <c r="J419" s="72"/>
      <c r="K419" s="38" t="str">
        <f>IF(E419="","",IF(OR(E419="Project Management",E419="Project Support",E419="Sprint Management",E419="Sprint Support"),"NA",(((SUMIF(AD:AD,AD419,H:H)/VLOOKUP(AD419,[2]Formula!V:X,3,0))*VLOOKUP(AD419,[2]Formula!V:X,2,0))*H419)/SUMIF(AD:AD,AD419,H:H)))</f>
        <v/>
      </c>
      <c r="L419" s="38" t="str">
        <f t="shared" si="36"/>
        <v/>
      </c>
      <c r="M419" s="38" t="str">
        <f t="shared" si="37"/>
        <v/>
      </c>
      <c r="N419" s="38" t="str">
        <f t="shared" si="39"/>
        <v/>
      </c>
      <c r="O419" s="38" t="str">
        <f t="shared" si="40"/>
        <v/>
      </c>
      <c r="P419" s="39" t="str">
        <f t="shared" si="41"/>
        <v/>
      </c>
      <c r="AC419" s="42" t="str">
        <f>IF(B419="","",VLOOKUP(B419,[2]Formula!B:C,2,0))</f>
        <v/>
      </c>
      <c r="AD419" s="43" t="str">
        <f t="shared" si="38"/>
        <v/>
      </c>
    </row>
    <row r="420" spans="1:30" x14ac:dyDescent="0.25">
      <c r="A420" s="64"/>
      <c r="B420" s="64"/>
      <c r="C420" s="66"/>
      <c r="D420" s="67"/>
      <c r="E420" s="64"/>
      <c r="F420" s="64"/>
      <c r="G420" s="37" t="str">
        <f>IF(E420="","",IF(OR(E420="Project Management",E420="Project Support",E420="Sprint Management",E420="Sprint Support"),"NA",ROUND((((VLOOKUP(AD420,[2]Formula!V:X,3,0)))-SUMIF(AD:AD,AD420,H:H)),2)))</f>
        <v/>
      </c>
      <c r="H420" s="71"/>
      <c r="I420" s="72"/>
      <c r="J420" s="72"/>
      <c r="K420" s="38" t="str">
        <f>IF(E420="","",IF(OR(E420="Project Management",E420="Project Support",E420="Sprint Management",E420="Sprint Support"),"NA",(((SUMIF(AD:AD,AD420,H:H)/VLOOKUP(AD420,[2]Formula!V:X,3,0))*VLOOKUP(AD420,[2]Formula!V:X,2,0))*H420)/SUMIF(AD:AD,AD420,H:H)))</f>
        <v/>
      </c>
      <c r="L420" s="38" t="str">
        <f t="shared" si="36"/>
        <v/>
      </c>
      <c r="M420" s="38" t="str">
        <f t="shared" si="37"/>
        <v/>
      </c>
      <c r="N420" s="38" t="str">
        <f t="shared" si="39"/>
        <v/>
      </c>
      <c r="O420" s="38" t="str">
        <f t="shared" si="40"/>
        <v/>
      </c>
      <c r="P420" s="39" t="str">
        <f t="shared" si="41"/>
        <v/>
      </c>
      <c r="AC420" s="42" t="str">
        <f>IF(B420="","",VLOOKUP(B420,[2]Formula!B:C,2,0))</f>
        <v/>
      </c>
      <c r="AD420" s="43" t="str">
        <f t="shared" si="38"/>
        <v/>
      </c>
    </row>
    <row r="421" spans="1:30" x14ac:dyDescent="0.25">
      <c r="A421" s="64"/>
      <c r="B421" s="64"/>
      <c r="C421" s="66"/>
      <c r="D421" s="67"/>
      <c r="E421" s="64"/>
      <c r="F421" s="64"/>
      <c r="G421" s="37" t="str">
        <f>IF(E421="","",IF(OR(E421="Project Management",E421="Project Support",E421="Sprint Management",E421="Sprint Support"),"NA",ROUND((((VLOOKUP(AD421,[2]Formula!V:X,3,0)))-SUMIF(AD:AD,AD421,H:H)),2)))</f>
        <v/>
      </c>
      <c r="H421" s="71"/>
      <c r="I421" s="72"/>
      <c r="J421" s="72"/>
      <c r="K421" s="38" t="str">
        <f>IF(E421="","",IF(OR(E421="Project Management",E421="Project Support",E421="Sprint Management",E421="Sprint Support"),"NA",(((SUMIF(AD:AD,AD421,H:H)/VLOOKUP(AD421,[2]Formula!V:X,3,0))*VLOOKUP(AD421,[2]Formula!V:X,2,0))*H421)/SUMIF(AD:AD,AD421,H:H)))</f>
        <v/>
      </c>
      <c r="L421" s="38" t="str">
        <f t="shared" si="36"/>
        <v/>
      </c>
      <c r="M421" s="38" t="str">
        <f t="shared" si="37"/>
        <v/>
      </c>
      <c r="N421" s="38" t="str">
        <f t="shared" si="39"/>
        <v/>
      </c>
      <c r="O421" s="38" t="str">
        <f t="shared" si="40"/>
        <v/>
      </c>
      <c r="P421" s="39" t="str">
        <f t="shared" si="41"/>
        <v/>
      </c>
      <c r="AC421" s="42" t="str">
        <f>IF(B421="","",VLOOKUP(B421,[2]Formula!B:C,2,0))</f>
        <v/>
      </c>
      <c r="AD421" s="43" t="str">
        <f t="shared" si="38"/>
        <v/>
      </c>
    </row>
    <row r="422" spans="1:30" x14ac:dyDescent="0.25">
      <c r="A422" s="64"/>
      <c r="B422" s="64"/>
      <c r="C422" s="66"/>
      <c r="D422" s="67"/>
      <c r="E422" s="64"/>
      <c r="F422" s="64"/>
      <c r="G422" s="37" t="str">
        <f>IF(E422="","",IF(OR(E422="Project Management",E422="Project Support",E422="Sprint Management",E422="Sprint Support"),"NA",ROUND((((VLOOKUP(AD422,[2]Formula!V:X,3,0)))-SUMIF(AD:AD,AD422,H:H)),2)))</f>
        <v/>
      </c>
      <c r="H422" s="71"/>
      <c r="I422" s="72"/>
      <c r="J422" s="72"/>
      <c r="K422" s="38" t="str">
        <f>IF(E422="","",IF(OR(E422="Project Management",E422="Project Support",E422="Sprint Management",E422="Sprint Support"),"NA",(((SUMIF(AD:AD,AD422,H:H)/VLOOKUP(AD422,[2]Formula!V:X,3,0))*VLOOKUP(AD422,[2]Formula!V:X,2,0))*H422)/SUMIF(AD:AD,AD422,H:H)))</f>
        <v/>
      </c>
      <c r="L422" s="38" t="str">
        <f t="shared" si="36"/>
        <v/>
      </c>
      <c r="M422" s="38" t="str">
        <f t="shared" si="37"/>
        <v/>
      </c>
      <c r="N422" s="38" t="str">
        <f t="shared" si="39"/>
        <v/>
      </c>
      <c r="O422" s="38" t="str">
        <f t="shared" si="40"/>
        <v/>
      </c>
      <c r="P422" s="39" t="str">
        <f t="shared" si="41"/>
        <v/>
      </c>
      <c r="AC422" s="42" t="str">
        <f>IF(B422="","",VLOOKUP(B422,[2]Formula!B:C,2,0))</f>
        <v/>
      </c>
      <c r="AD422" s="43" t="str">
        <f t="shared" si="38"/>
        <v/>
      </c>
    </row>
    <row r="423" spans="1:30" x14ac:dyDescent="0.25">
      <c r="A423" s="64"/>
      <c r="B423" s="64"/>
      <c r="C423" s="66"/>
      <c r="D423" s="67"/>
      <c r="E423" s="64"/>
      <c r="F423" s="64"/>
      <c r="G423" s="37" t="str">
        <f>IF(E423="","",IF(OR(E423="Project Management",E423="Project Support",E423="Sprint Management",E423="Sprint Support"),"NA",ROUND((((VLOOKUP(AD423,[2]Formula!V:X,3,0)))-SUMIF(AD:AD,AD423,H:H)),2)))</f>
        <v/>
      </c>
      <c r="H423" s="71"/>
      <c r="I423" s="72"/>
      <c r="J423" s="72"/>
      <c r="K423" s="38" t="str">
        <f>IF(E423="","",IF(OR(E423="Project Management",E423="Project Support",E423="Sprint Management",E423="Sprint Support"),"NA",(((SUMIF(AD:AD,AD423,H:H)/VLOOKUP(AD423,[2]Formula!V:X,3,0))*VLOOKUP(AD423,[2]Formula!V:X,2,0))*H423)/SUMIF(AD:AD,AD423,H:H)))</f>
        <v/>
      </c>
      <c r="L423" s="38" t="str">
        <f t="shared" si="36"/>
        <v/>
      </c>
      <c r="M423" s="38" t="str">
        <f t="shared" si="37"/>
        <v/>
      </c>
      <c r="N423" s="38" t="str">
        <f t="shared" si="39"/>
        <v/>
      </c>
      <c r="O423" s="38" t="str">
        <f t="shared" si="40"/>
        <v/>
      </c>
      <c r="P423" s="39" t="str">
        <f t="shared" si="41"/>
        <v/>
      </c>
      <c r="AC423" s="42" t="str">
        <f>IF(B423="","",VLOOKUP(B423,[2]Formula!B:C,2,0))</f>
        <v/>
      </c>
      <c r="AD423" s="43" t="str">
        <f t="shared" si="38"/>
        <v/>
      </c>
    </row>
    <row r="424" spans="1:30" x14ac:dyDescent="0.25">
      <c r="A424" s="64"/>
      <c r="B424" s="64"/>
      <c r="C424" s="66"/>
      <c r="D424" s="67"/>
      <c r="E424" s="64"/>
      <c r="F424" s="64"/>
      <c r="G424" s="37" t="str">
        <f>IF(E424="","",IF(OR(E424="Project Management",E424="Project Support",E424="Sprint Management",E424="Sprint Support"),"NA",ROUND((((VLOOKUP(AD424,[2]Formula!V:X,3,0)))-SUMIF(AD:AD,AD424,H:H)),2)))</f>
        <v/>
      </c>
      <c r="H424" s="71"/>
      <c r="I424" s="72"/>
      <c r="J424" s="72"/>
      <c r="K424" s="38" t="str">
        <f>IF(E424="","",IF(OR(E424="Project Management",E424="Project Support",E424="Sprint Management",E424="Sprint Support"),"NA",(((SUMIF(AD:AD,AD424,H:H)/VLOOKUP(AD424,[2]Formula!V:X,3,0))*VLOOKUP(AD424,[2]Formula!V:X,2,0))*H424)/SUMIF(AD:AD,AD424,H:H)))</f>
        <v/>
      </c>
      <c r="L424" s="38" t="str">
        <f t="shared" si="36"/>
        <v/>
      </c>
      <c r="M424" s="38" t="str">
        <f t="shared" si="37"/>
        <v/>
      </c>
      <c r="N424" s="38" t="str">
        <f t="shared" si="39"/>
        <v/>
      </c>
      <c r="O424" s="38" t="str">
        <f t="shared" si="40"/>
        <v/>
      </c>
      <c r="P424" s="39" t="str">
        <f t="shared" si="41"/>
        <v/>
      </c>
      <c r="AC424" s="42" t="str">
        <f>IF(B424="","",VLOOKUP(B424,[2]Formula!B:C,2,0))</f>
        <v/>
      </c>
      <c r="AD424" s="43" t="str">
        <f t="shared" si="38"/>
        <v/>
      </c>
    </row>
    <row r="425" spans="1:30" x14ac:dyDescent="0.25">
      <c r="A425" s="64"/>
      <c r="B425" s="64"/>
      <c r="C425" s="66"/>
      <c r="D425" s="67"/>
      <c r="E425" s="64"/>
      <c r="F425" s="64"/>
      <c r="G425" s="37" t="str">
        <f>IF(E425="","",IF(OR(E425="Project Management",E425="Project Support",E425="Sprint Management",E425="Sprint Support"),"NA",ROUND((((VLOOKUP(AD425,[2]Formula!V:X,3,0)))-SUMIF(AD:AD,AD425,H:H)),2)))</f>
        <v/>
      </c>
      <c r="H425" s="71"/>
      <c r="I425" s="72"/>
      <c r="J425" s="72"/>
      <c r="K425" s="38" t="str">
        <f>IF(E425="","",IF(OR(E425="Project Management",E425="Project Support",E425="Sprint Management",E425="Sprint Support"),"NA",(((SUMIF(AD:AD,AD425,H:H)/VLOOKUP(AD425,[2]Formula!V:X,3,0))*VLOOKUP(AD425,[2]Formula!V:X,2,0))*H425)/SUMIF(AD:AD,AD425,H:H)))</f>
        <v/>
      </c>
      <c r="L425" s="38" t="str">
        <f t="shared" si="36"/>
        <v/>
      </c>
      <c r="M425" s="38" t="str">
        <f t="shared" si="37"/>
        <v/>
      </c>
      <c r="N425" s="38" t="str">
        <f t="shared" si="39"/>
        <v/>
      </c>
      <c r="O425" s="38" t="str">
        <f t="shared" si="40"/>
        <v/>
      </c>
      <c r="P425" s="39" t="str">
        <f t="shared" si="41"/>
        <v/>
      </c>
      <c r="AC425" s="42" t="str">
        <f>IF(B425="","",VLOOKUP(B425,[2]Formula!B:C,2,0))</f>
        <v/>
      </c>
      <c r="AD425" s="43" t="str">
        <f t="shared" si="38"/>
        <v/>
      </c>
    </row>
    <row r="426" spans="1:30" x14ac:dyDescent="0.25">
      <c r="A426" s="64"/>
      <c r="B426" s="64"/>
      <c r="C426" s="66"/>
      <c r="D426" s="67"/>
      <c r="E426" s="64"/>
      <c r="F426" s="64"/>
      <c r="G426" s="37" t="str">
        <f>IF(E426="","",IF(OR(E426="Project Management",E426="Project Support",E426="Sprint Management",E426="Sprint Support"),"NA",ROUND((((VLOOKUP(AD426,[2]Formula!V:X,3,0)))-SUMIF(AD:AD,AD426,H:H)),2)))</f>
        <v/>
      </c>
      <c r="H426" s="71"/>
      <c r="I426" s="72"/>
      <c r="J426" s="72"/>
      <c r="K426" s="38" t="str">
        <f>IF(E426="","",IF(OR(E426="Project Management",E426="Project Support",E426="Sprint Management",E426="Sprint Support"),"NA",(((SUMIF(AD:AD,AD426,H:H)/VLOOKUP(AD426,[2]Formula!V:X,3,0))*VLOOKUP(AD426,[2]Formula!V:X,2,0))*H426)/SUMIF(AD:AD,AD426,H:H)))</f>
        <v/>
      </c>
      <c r="L426" s="38" t="str">
        <f t="shared" si="36"/>
        <v/>
      </c>
      <c r="M426" s="38" t="str">
        <f t="shared" si="37"/>
        <v/>
      </c>
      <c r="N426" s="38" t="str">
        <f t="shared" si="39"/>
        <v/>
      </c>
      <c r="O426" s="38" t="str">
        <f t="shared" si="40"/>
        <v/>
      </c>
      <c r="P426" s="39" t="str">
        <f t="shared" si="41"/>
        <v/>
      </c>
      <c r="AC426" s="42" t="str">
        <f>IF(B426="","",VLOOKUP(B426,[2]Formula!B:C,2,0))</f>
        <v/>
      </c>
      <c r="AD426" s="43" t="str">
        <f t="shared" si="38"/>
        <v/>
      </c>
    </row>
    <row r="427" spans="1:30" x14ac:dyDescent="0.25">
      <c r="A427" s="64"/>
      <c r="B427" s="64"/>
      <c r="C427" s="66"/>
      <c r="D427" s="67"/>
      <c r="E427" s="64"/>
      <c r="F427" s="64"/>
      <c r="G427" s="37" t="str">
        <f>IF(E427="","",IF(OR(E427="Project Management",E427="Project Support",E427="Sprint Management",E427="Sprint Support"),"NA",ROUND((((VLOOKUP(AD427,[2]Formula!V:X,3,0)))-SUMIF(AD:AD,AD427,H:H)),2)))</f>
        <v/>
      </c>
      <c r="H427" s="71"/>
      <c r="I427" s="72"/>
      <c r="J427" s="72"/>
      <c r="K427" s="38" t="str">
        <f>IF(E427="","",IF(OR(E427="Project Management",E427="Project Support",E427="Sprint Management",E427="Sprint Support"),"NA",(((SUMIF(AD:AD,AD427,H:H)/VLOOKUP(AD427,[2]Formula!V:X,3,0))*VLOOKUP(AD427,[2]Formula!V:X,2,0))*H427)/SUMIF(AD:AD,AD427,H:H)))</f>
        <v/>
      </c>
      <c r="L427" s="38" t="str">
        <f t="shared" si="36"/>
        <v/>
      </c>
      <c r="M427" s="38" t="str">
        <f t="shared" si="37"/>
        <v/>
      </c>
      <c r="N427" s="38" t="str">
        <f t="shared" si="39"/>
        <v/>
      </c>
      <c r="O427" s="38" t="str">
        <f t="shared" si="40"/>
        <v/>
      </c>
      <c r="P427" s="39" t="str">
        <f t="shared" si="41"/>
        <v/>
      </c>
      <c r="AC427" s="42" t="str">
        <f>IF(B427="","",VLOOKUP(B427,[2]Formula!B:C,2,0))</f>
        <v/>
      </c>
      <c r="AD427" s="43" t="str">
        <f t="shared" si="38"/>
        <v/>
      </c>
    </row>
    <row r="428" spans="1:30" x14ac:dyDescent="0.25">
      <c r="A428" s="64"/>
      <c r="B428" s="64"/>
      <c r="C428" s="66"/>
      <c r="D428" s="67"/>
      <c r="E428" s="64"/>
      <c r="F428" s="64"/>
      <c r="G428" s="37" t="str">
        <f>IF(E428="","",IF(OR(E428="Project Management",E428="Project Support",E428="Sprint Management",E428="Sprint Support"),"NA",ROUND((((VLOOKUP(AD428,[2]Formula!V:X,3,0)))-SUMIF(AD:AD,AD428,H:H)),2)))</f>
        <v/>
      </c>
      <c r="H428" s="71"/>
      <c r="I428" s="72"/>
      <c r="J428" s="72"/>
      <c r="K428" s="38" t="str">
        <f>IF(E428="","",IF(OR(E428="Project Management",E428="Project Support",E428="Sprint Management",E428="Sprint Support"),"NA",(((SUMIF(AD:AD,AD428,H:H)/VLOOKUP(AD428,[2]Formula!V:X,3,0))*VLOOKUP(AD428,[2]Formula!V:X,2,0))*H428)/SUMIF(AD:AD,AD428,H:H)))</f>
        <v/>
      </c>
      <c r="L428" s="38" t="str">
        <f t="shared" si="36"/>
        <v/>
      </c>
      <c r="M428" s="38" t="str">
        <f t="shared" si="37"/>
        <v/>
      </c>
      <c r="N428" s="38" t="str">
        <f t="shared" si="39"/>
        <v/>
      </c>
      <c r="O428" s="38" t="str">
        <f t="shared" si="40"/>
        <v/>
      </c>
      <c r="P428" s="39" t="str">
        <f t="shared" si="41"/>
        <v/>
      </c>
      <c r="AC428" s="42" t="str">
        <f>IF(B428="","",VLOOKUP(B428,[2]Formula!B:C,2,0))</f>
        <v/>
      </c>
      <c r="AD428" s="43" t="str">
        <f t="shared" si="38"/>
        <v/>
      </c>
    </row>
    <row r="429" spans="1:30" x14ac:dyDescent="0.25">
      <c r="A429" s="64"/>
      <c r="B429" s="64"/>
      <c r="C429" s="66"/>
      <c r="D429" s="67"/>
      <c r="E429" s="64"/>
      <c r="F429" s="64"/>
      <c r="G429" s="37" t="str">
        <f>IF(E429="","",IF(OR(E429="Project Management",E429="Project Support",E429="Sprint Management",E429="Sprint Support"),"NA",ROUND((((VLOOKUP(AD429,[2]Formula!V:X,3,0)))-SUMIF(AD:AD,AD429,H:H)),2)))</f>
        <v/>
      </c>
      <c r="H429" s="71"/>
      <c r="I429" s="72"/>
      <c r="J429" s="72"/>
      <c r="K429" s="38" t="str">
        <f>IF(E429="","",IF(OR(E429="Project Management",E429="Project Support",E429="Sprint Management",E429="Sprint Support"),"NA",(((SUMIF(AD:AD,AD429,H:H)/VLOOKUP(AD429,[2]Formula!V:X,3,0))*VLOOKUP(AD429,[2]Formula!V:X,2,0))*H429)/SUMIF(AD:AD,AD429,H:H)))</f>
        <v/>
      </c>
      <c r="L429" s="38" t="str">
        <f t="shared" si="36"/>
        <v/>
      </c>
      <c r="M429" s="38" t="str">
        <f t="shared" si="37"/>
        <v/>
      </c>
      <c r="N429" s="38" t="str">
        <f t="shared" si="39"/>
        <v/>
      </c>
      <c r="O429" s="38" t="str">
        <f t="shared" si="40"/>
        <v/>
      </c>
      <c r="P429" s="39" t="str">
        <f t="shared" si="41"/>
        <v/>
      </c>
      <c r="AC429" s="42" t="str">
        <f>IF(B429="","",VLOOKUP(B429,[2]Formula!B:C,2,0))</f>
        <v/>
      </c>
      <c r="AD429" s="43" t="str">
        <f t="shared" si="38"/>
        <v/>
      </c>
    </row>
    <row r="430" spans="1:30" x14ac:dyDescent="0.25">
      <c r="A430" s="64"/>
      <c r="B430" s="64"/>
      <c r="C430" s="66"/>
      <c r="D430" s="67"/>
      <c r="E430" s="64"/>
      <c r="F430" s="64"/>
      <c r="G430" s="37" t="str">
        <f>IF(E430="","",IF(OR(E430="Project Management",E430="Project Support",E430="Sprint Management",E430="Sprint Support"),"NA",ROUND((((VLOOKUP(AD430,[2]Formula!V:X,3,0)))-SUMIF(AD:AD,AD430,H:H)),2)))</f>
        <v/>
      </c>
      <c r="H430" s="71"/>
      <c r="I430" s="72"/>
      <c r="J430" s="72"/>
      <c r="K430" s="38" t="str">
        <f>IF(E430="","",IF(OR(E430="Project Management",E430="Project Support",E430="Sprint Management",E430="Sprint Support"),"NA",(((SUMIF(AD:AD,AD430,H:H)/VLOOKUP(AD430,[2]Formula!V:X,3,0))*VLOOKUP(AD430,[2]Formula!V:X,2,0))*H430)/SUMIF(AD:AD,AD430,H:H)))</f>
        <v/>
      </c>
      <c r="L430" s="38" t="str">
        <f t="shared" si="36"/>
        <v/>
      </c>
      <c r="M430" s="38" t="str">
        <f t="shared" si="37"/>
        <v/>
      </c>
      <c r="N430" s="38" t="str">
        <f t="shared" si="39"/>
        <v/>
      </c>
      <c r="O430" s="38" t="str">
        <f t="shared" si="40"/>
        <v/>
      </c>
      <c r="P430" s="39" t="str">
        <f t="shared" si="41"/>
        <v/>
      </c>
      <c r="AC430" s="42" t="str">
        <f>IF(B430="","",VLOOKUP(B430,[2]Formula!B:C,2,0))</f>
        <v/>
      </c>
      <c r="AD430" s="43" t="str">
        <f t="shared" si="38"/>
        <v/>
      </c>
    </row>
    <row r="431" spans="1:30" x14ac:dyDescent="0.25">
      <c r="A431" s="64"/>
      <c r="B431" s="64"/>
      <c r="C431" s="66"/>
      <c r="D431" s="67"/>
      <c r="E431" s="64"/>
      <c r="F431" s="64"/>
      <c r="G431" s="37" t="str">
        <f>IF(E431="","",IF(OR(E431="Project Management",E431="Project Support",E431="Sprint Management",E431="Sprint Support"),"NA",ROUND((((VLOOKUP(AD431,[2]Formula!V:X,3,0)))-SUMIF(AD:AD,AD431,H:H)),2)))</f>
        <v/>
      </c>
      <c r="H431" s="71"/>
      <c r="I431" s="72"/>
      <c r="J431" s="72"/>
      <c r="K431" s="38" t="str">
        <f>IF(E431="","",IF(OR(E431="Project Management",E431="Project Support",E431="Sprint Management",E431="Sprint Support"),"NA",(((SUMIF(AD:AD,AD431,H:H)/VLOOKUP(AD431,[2]Formula!V:X,3,0))*VLOOKUP(AD431,[2]Formula!V:X,2,0))*H431)/SUMIF(AD:AD,AD431,H:H)))</f>
        <v/>
      </c>
      <c r="L431" s="38" t="str">
        <f t="shared" si="36"/>
        <v/>
      </c>
      <c r="M431" s="38" t="str">
        <f t="shared" si="37"/>
        <v/>
      </c>
      <c r="N431" s="38" t="str">
        <f t="shared" si="39"/>
        <v/>
      </c>
      <c r="O431" s="38" t="str">
        <f t="shared" si="40"/>
        <v/>
      </c>
      <c r="P431" s="39" t="str">
        <f t="shared" si="41"/>
        <v/>
      </c>
      <c r="AC431" s="42" t="str">
        <f>IF(B431="","",VLOOKUP(B431,[2]Formula!B:C,2,0))</f>
        <v/>
      </c>
      <c r="AD431" s="43" t="str">
        <f t="shared" si="38"/>
        <v/>
      </c>
    </row>
    <row r="432" spans="1:30" x14ac:dyDescent="0.25">
      <c r="A432" s="64"/>
      <c r="B432" s="64"/>
      <c r="C432" s="66"/>
      <c r="D432" s="67"/>
      <c r="E432" s="64"/>
      <c r="F432" s="64"/>
      <c r="G432" s="37" t="str">
        <f>IF(E432="","",IF(OR(E432="Project Management",E432="Project Support",E432="Sprint Management",E432="Sprint Support"),"NA",ROUND((((VLOOKUP(AD432,[2]Formula!V:X,3,0)))-SUMIF(AD:AD,AD432,H:H)),2)))</f>
        <v/>
      </c>
      <c r="H432" s="71"/>
      <c r="I432" s="72"/>
      <c r="J432" s="72"/>
      <c r="K432" s="38" t="str">
        <f>IF(E432="","",IF(OR(E432="Project Management",E432="Project Support",E432="Sprint Management",E432="Sprint Support"),"NA",(((SUMIF(AD:AD,AD432,H:H)/VLOOKUP(AD432,[2]Formula!V:X,3,0))*VLOOKUP(AD432,[2]Formula!V:X,2,0))*H432)/SUMIF(AD:AD,AD432,H:H)))</f>
        <v/>
      </c>
      <c r="L432" s="38" t="str">
        <f t="shared" si="36"/>
        <v/>
      </c>
      <c r="M432" s="38" t="str">
        <f t="shared" si="37"/>
        <v/>
      </c>
      <c r="N432" s="38" t="str">
        <f t="shared" si="39"/>
        <v/>
      </c>
      <c r="O432" s="38" t="str">
        <f t="shared" si="40"/>
        <v/>
      </c>
      <c r="P432" s="39" t="str">
        <f t="shared" si="41"/>
        <v/>
      </c>
      <c r="AC432" s="42" t="str">
        <f>IF(B432="","",VLOOKUP(B432,[2]Formula!B:C,2,0))</f>
        <v/>
      </c>
      <c r="AD432" s="43" t="str">
        <f t="shared" si="38"/>
        <v/>
      </c>
    </row>
    <row r="433" spans="1:30" x14ac:dyDescent="0.25">
      <c r="A433" s="64"/>
      <c r="B433" s="64"/>
      <c r="C433" s="66"/>
      <c r="D433" s="67"/>
      <c r="E433" s="64"/>
      <c r="F433" s="64"/>
      <c r="G433" s="37" t="str">
        <f>IF(E433="","",IF(OR(E433="Project Management",E433="Project Support",E433="Sprint Management",E433="Sprint Support"),"NA",ROUND((((VLOOKUP(AD433,[2]Formula!V:X,3,0)))-SUMIF(AD:AD,AD433,H:H)),2)))</f>
        <v/>
      </c>
      <c r="H433" s="71"/>
      <c r="I433" s="72"/>
      <c r="J433" s="72"/>
      <c r="K433" s="38" t="str">
        <f>IF(E433="","",IF(OR(E433="Project Management",E433="Project Support",E433="Sprint Management",E433="Sprint Support"),"NA",(((SUMIF(AD:AD,AD433,H:H)/VLOOKUP(AD433,[2]Formula!V:X,3,0))*VLOOKUP(AD433,[2]Formula!V:X,2,0))*H433)/SUMIF(AD:AD,AD433,H:H)))</f>
        <v/>
      </c>
      <c r="L433" s="38" t="str">
        <f t="shared" si="36"/>
        <v/>
      </c>
      <c r="M433" s="38" t="str">
        <f t="shared" si="37"/>
        <v/>
      </c>
      <c r="N433" s="38" t="str">
        <f t="shared" si="39"/>
        <v/>
      </c>
      <c r="O433" s="38" t="str">
        <f t="shared" si="40"/>
        <v/>
      </c>
      <c r="P433" s="39" t="str">
        <f t="shared" si="41"/>
        <v/>
      </c>
      <c r="AC433" s="42" t="str">
        <f>IF(B433="","",VLOOKUP(B433,[2]Formula!B:C,2,0))</f>
        <v/>
      </c>
      <c r="AD433" s="43" t="str">
        <f t="shared" si="38"/>
        <v/>
      </c>
    </row>
    <row r="434" spans="1:30" x14ac:dyDescent="0.25">
      <c r="A434" s="64"/>
      <c r="B434" s="64"/>
      <c r="C434" s="66"/>
      <c r="D434" s="67"/>
      <c r="E434" s="64"/>
      <c r="F434" s="64"/>
      <c r="G434" s="37" t="str">
        <f>IF(E434="","",IF(OR(E434="Project Management",E434="Project Support",E434="Sprint Management",E434="Sprint Support"),"NA",ROUND((((VLOOKUP(AD434,[2]Formula!V:X,3,0)))-SUMIF(AD:AD,AD434,H:H)),2)))</f>
        <v/>
      </c>
      <c r="H434" s="71"/>
      <c r="I434" s="72"/>
      <c r="J434" s="72"/>
      <c r="K434" s="38" t="str">
        <f>IF(E434="","",IF(OR(E434="Project Management",E434="Project Support",E434="Sprint Management",E434="Sprint Support"),"NA",(((SUMIF(AD:AD,AD434,H:H)/VLOOKUP(AD434,[2]Formula!V:X,3,0))*VLOOKUP(AD434,[2]Formula!V:X,2,0))*H434)/SUMIF(AD:AD,AD434,H:H)))</f>
        <v/>
      </c>
      <c r="L434" s="38" t="str">
        <f t="shared" si="36"/>
        <v/>
      </c>
      <c r="M434" s="38" t="str">
        <f t="shared" si="37"/>
        <v/>
      </c>
      <c r="N434" s="38" t="str">
        <f t="shared" si="39"/>
        <v/>
      </c>
      <c r="O434" s="38" t="str">
        <f t="shared" si="40"/>
        <v/>
      </c>
      <c r="P434" s="39" t="str">
        <f t="shared" si="41"/>
        <v/>
      </c>
      <c r="AC434" s="42" t="str">
        <f>IF(B434="","",VLOOKUP(B434,[2]Formula!B:C,2,0))</f>
        <v/>
      </c>
      <c r="AD434" s="43" t="str">
        <f t="shared" si="38"/>
        <v/>
      </c>
    </row>
    <row r="435" spans="1:30" x14ac:dyDescent="0.25">
      <c r="A435" s="64"/>
      <c r="B435" s="64"/>
      <c r="C435" s="66"/>
      <c r="D435" s="67"/>
      <c r="E435" s="64"/>
      <c r="F435" s="64"/>
      <c r="G435" s="37" t="str">
        <f>IF(E435="","",IF(OR(E435="Project Management",E435="Project Support",E435="Sprint Management",E435="Sprint Support"),"NA",ROUND((((VLOOKUP(AD435,[2]Formula!V:X,3,0)))-SUMIF(AD:AD,AD435,H:H)),2)))</f>
        <v/>
      </c>
      <c r="H435" s="71"/>
      <c r="I435" s="72"/>
      <c r="J435" s="72"/>
      <c r="K435" s="38" t="str">
        <f>IF(E435="","",IF(OR(E435="Project Management",E435="Project Support",E435="Sprint Management",E435="Sprint Support"),"NA",(((SUMIF(AD:AD,AD435,H:H)/VLOOKUP(AD435,[2]Formula!V:X,3,0))*VLOOKUP(AD435,[2]Formula!V:X,2,0))*H435)/SUMIF(AD:AD,AD435,H:H)))</f>
        <v/>
      </c>
      <c r="L435" s="38" t="str">
        <f t="shared" si="36"/>
        <v/>
      </c>
      <c r="M435" s="38" t="str">
        <f t="shared" si="37"/>
        <v/>
      </c>
      <c r="N435" s="38" t="str">
        <f t="shared" si="39"/>
        <v/>
      </c>
      <c r="O435" s="38" t="str">
        <f t="shared" si="40"/>
        <v/>
      </c>
      <c r="P435" s="39" t="str">
        <f t="shared" si="41"/>
        <v/>
      </c>
      <c r="AC435" s="42" t="str">
        <f>IF(B435="","",VLOOKUP(B435,[2]Formula!B:C,2,0))</f>
        <v/>
      </c>
      <c r="AD435" s="43" t="str">
        <f t="shared" si="38"/>
        <v/>
      </c>
    </row>
    <row r="436" spans="1:30" x14ac:dyDescent="0.25">
      <c r="A436" s="64"/>
      <c r="B436" s="64"/>
      <c r="C436" s="66"/>
      <c r="D436" s="67"/>
      <c r="E436" s="64"/>
      <c r="F436" s="64"/>
      <c r="G436" s="37" t="str">
        <f>IF(E436="","",IF(OR(E436="Project Management",E436="Project Support",E436="Sprint Management",E436="Sprint Support"),"NA",ROUND((((VLOOKUP(AD436,[2]Formula!V:X,3,0)))-SUMIF(AD:AD,AD436,H:H)),2)))</f>
        <v/>
      </c>
      <c r="H436" s="71"/>
      <c r="I436" s="72"/>
      <c r="J436" s="72"/>
      <c r="K436" s="38" t="str">
        <f>IF(E436="","",IF(OR(E436="Project Management",E436="Project Support",E436="Sprint Management",E436="Sprint Support"),"NA",(((SUMIF(AD:AD,AD436,H:H)/VLOOKUP(AD436,[2]Formula!V:X,3,0))*VLOOKUP(AD436,[2]Formula!V:X,2,0))*H436)/SUMIF(AD:AD,AD436,H:H)))</f>
        <v/>
      </c>
      <c r="L436" s="38" t="str">
        <f t="shared" si="36"/>
        <v/>
      </c>
      <c r="M436" s="38" t="str">
        <f t="shared" si="37"/>
        <v/>
      </c>
      <c r="N436" s="38" t="str">
        <f t="shared" si="39"/>
        <v/>
      </c>
      <c r="O436" s="38" t="str">
        <f t="shared" si="40"/>
        <v/>
      </c>
      <c r="P436" s="39" t="str">
        <f t="shared" si="41"/>
        <v/>
      </c>
      <c r="AC436" s="42" t="str">
        <f>IF(B436="","",VLOOKUP(B436,[2]Formula!B:C,2,0))</f>
        <v/>
      </c>
      <c r="AD436" s="43" t="str">
        <f t="shared" si="38"/>
        <v/>
      </c>
    </row>
    <row r="437" spans="1:30" x14ac:dyDescent="0.25">
      <c r="A437" s="64"/>
      <c r="B437" s="64"/>
      <c r="C437" s="66"/>
      <c r="D437" s="67"/>
      <c r="E437" s="64"/>
      <c r="F437" s="64"/>
      <c r="G437" s="37" t="str">
        <f>IF(E437="","",IF(OR(E437="Project Management",E437="Project Support",E437="Sprint Management",E437="Sprint Support"),"NA",ROUND((((VLOOKUP(AD437,[2]Formula!V:X,3,0)))-SUMIF(AD:AD,AD437,H:H)),2)))</f>
        <v/>
      </c>
      <c r="H437" s="71"/>
      <c r="I437" s="72"/>
      <c r="J437" s="72"/>
      <c r="K437" s="38" t="str">
        <f>IF(E437="","",IF(OR(E437="Project Management",E437="Project Support",E437="Sprint Management",E437="Sprint Support"),"NA",(((SUMIF(AD:AD,AD437,H:H)/VLOOKUP(AD437,[2]Formula!V:X,3,0))*VLOOKUP(AD437,[2]Formula!V:X,2,0))*H437)/SUMIF(AD:AD,AD437,H:H)))</f>
        <v/>
      </c>
      <c r="L437" s="38" t="str">
        <f t="shared" si="36"/>
        <v/>
      </c>
      <c r="M437" s="38" t="str">
        <f t="shared" si="37"/>
        <v/>
      </c>
      <c r="N437" s="38" t="str">
        <f t="shared" si="39"/>
        <v/>
      </c>
      <c r="O437" s="38" t="str">
        <f t="shared" si="40"/>
        <v/>
      </c>
      <c r="P437" s="39" t="str">
        <f t="shared" si="41"/>
        <v/>
      </c>
      <c r="AC437" s="42" t="str">
        <f>IF(B437="","",VLOOKUP(B437,[2]Formula!B:C,2,0))</f>
        <v/>
      </c>
      <c r="AD437" s="43" t="str">
        <f t="shared" si="38"/>
        <v/>
      </c>
    </row>
    <row r="438" spans="1:30" x14ac:dyDescent="0.25">
      <c r="A438" s="64"/>
      <c r="B438" s="64"/>
      <c r="C438" s="66"/>
      <c r="D438" s="67"/>
      <c r="E438" s="64"/>
      <c r="F438" s="64"/>
      <c r="G438" s="37" t="str">
        <f>IF(E438="","",IF(OR(E438="Project Management",E438="Project Support",E438="Sprint Management",E438="Sprint Support"),"NA",ROUND((((VLOOKUP(AD438,[2]Formula!V:X,3,0)))-SUMIF(AD:AD,AD438,H:H)),2)))</f>
        <v/>
      </c>
      <c r="H438" s="71"/>
      <c r="I438" s="72"/>
      <c r="J438" s="72"/>
      <c r="K438" s="38" t="str">
        <f>IF(E438="","",IF(OR(E438="Project Management",E438="Project Support",E438="Sprint Management",E438="Sprint Support"),"NA",(((SUMIF(AD:AD,AD438,H:H)/VLOOKUP(AD438,[2]Formula!V:X,3,0))*VLOOKUP(AD438,[2]Formula!V:X,2,0))*H438)/SUMIF(AD:AD,AD438,H:H)))</f>
        <v/>
      </c>
      <c r="L438" s="38" t="str">
        <f t="shared" si="36"/>
        <v/>
      </c>
      <c r="M438" s="38" t="str">
        <f t="shared" si="37"/>
        <v/>
      </c>
      <c r="N438" s="38" t="str">
        <f t="shared" si="39"/>
        <v/>
      </c>
      <c r="O438" s="38" t="str">
        <f t="shared" si="40"/>
        <v/>
      </c>
      <c r="P438" s="39" t="str">
        <f t="shared" si="41"/>
        <v/>
      </c>
      <c r="AC438" s="42" t="str">
        <f>IF(B438="","",VLOOKUP(B438,[2]Formula!B:C,2,0))</f>
        <v/>
      </c>
      <c r="AD438" s="43" t="str">
        <f t="shared" si="38"/>
        <v/>
      </c>
    </row>
    <row r="439" spans="1:30" x14ac:dyDescent="0.25">
      <c r="A439" s="64"/>
      <c r="B439" s="64"/>
      <c r="C439" s="66"/>
      <c r="D439" s="67"/>
      <c r="E439" s="64"/>
      <c r="F439" s="64"/>
      <c r="G439" s="37" t="str">
        <f>IF(E439="","",IF(OR(E439="Project Management",E439="Project Support",E439="Sprint Management",E439="Sprint Support"),"NA",ROUND((((VLOOKUP(AD439,[2]Formula!V:X,3,0)))-SUMIF(AD:AD,AD439,H:H)),2)))</f>
        <v/>
      </c>
      <c r="H439" s="71"/>
      <c r="I439" s="72"/>
      <c r="J439" s="72"/>
      <c r="K439" s="38" t="str">
        <f>IF(E439="","",IF(OR(E439="Project Management",E439="Project Support",E439="Sprint Management",E439="Sprint Support"),"NA",(((SUMIF(AD:AD,AD439,H:H)/VLOOKUP(AD439,[2]Formula!V:X,3,0))*VLOOKUP(AD439,[2]Formula!V:X,2,0))*H439)/SUMIF(AD:AD,AD439,H:H)))</f>
        <v/>
      </c>
      <c r="L439" s="38" t="str">
        <f t="shared" si="36"/>
        <v/>
      </c>
      <c r="M439" s="38" t="str">
        <f t="shared" si="37"/>
        <v/>
      </c>
      <c r="N439" s="38" t="str">
        <f t="shared" si="39"/>
        <v/>
      </c>
      <c r="O439" s="38" t="str">
        <f t="shared" si="40"/>
        <v/>
      </c>
      <c r="P439" s="39" t="str">
        <f t="shared" si="41"/>
        <v/>
      </c>
      <c r="AC439" s="42" t="str">
        <f>IF(B439="","",VLOOKUP(B439,[2]Formula!B:C,2,0))</f>
        <v/>
      </c>
      <c r="AD439" s="43" t="str">
        <f t="shared" si="38"/>
        <v/>
      </c>
    </row>
    <row r="440" spans="1:30" x14ac:dyDescent="0.25">
      <c r="A440" s="64"/>
      <c r="B440" s="64"/>
      <c r="C440" s="66"/>
      <c r="D440" s="67"/>
      <c r="E440" s="64"/>
      <c r="F440" s="64"/>
      <c r="G440" s="37" t="str">
        <f>IF(E440="","",IF(OR(E440="Project Management",E440="Project Support",E440="Sprint Management",E440="Sprint Support"),"NA",ROUND((((VLOOKUP(AD440,[2]Formula!V:X,3,0)))-SUMIF(AD:AD,AD440,H:H)),2)))</f>
        <v/>
      </c>
      <c r="H440" s="71"/>
      <c r="I440" s="72"/>
      <c r="J440" s="72"/>
      <c r="K440" s="38" t="str">
        <f>IF(E440="","",IF(OR(E440="Project Management",E440="Project Support",E440="Sprint Management",E440="Sprint Support"),"NA",(((SUMIF(AD:AD,AD440,H:H)/VLOOKUP(AD440,[2]Formula!V:X,3,0))*VLOOKUP(AD440,[2]Formula!V:X,2,0))*H440)/SUMIF(AD:AD,AD440,H:H)))</f>
        <v/>
      </c>
      <c r="L440" s="38" t="str">
        <f t="shared" si="36"/>
        <v/>
      </c>
      <c r="M440" s="38" t="str">
        <f t="shared" si="37"/>
        <v/>
      </c>
      <c r="N440" s="38" t="str">
        <f t="shared" si="39"/>
        <v/>
      </c>
      <c r="O440" s="38" t="str">
        <f t="shared" si="40"/>
        <v/>
      </c>
      <c r="P440" s="39" t="str">
        <f t="shared" si="41"/>
        <v/>
      </c>
      <c r="AC440" s="42" t="str">
        <f>IF(B440="","",VLOOKUP(B440,[2]Formula!B:C,2,0))</f>
        <v/>
      </c>
      <c r="AD440" s="43" t="str">
        <f t="shared" si="38"/>
        <v/>
      </c>
    </row>
    <row r="441" spans="1:30" x14ac:dyDescent="0.25">
      <c r="A441" s="64"/>
      <c r="B441" s="64"/>
      <c r="C441" s="66"/>
      <c r="D441" s="67"/>
      <c r="E441" s="64"/>
      <c r="F441" s="64"/>
      <c r="G441" s="37" t="str">
        <f>IF(E441="","",IF(OR(E441="Project Management",E441="Project Support",E441="Sprint Management",E441="Sprint Support"),"NA",ROUND((((VLOOKUP(AD441,[2]Formula!V:X,3,0)))-SUMIF(AD:AD,AD441,H:H)),2)))</f>
        <v/>
      </c>
      <c r="H441" s="71"/>
      <c r="I441" s="72"/>
      <c r="J441" s="72"/>
      <c r="K441" s="38" t="str">
        <f>IF(E441="","",IF(OR(E441="Project Management",E441="Project Support",E441="Sprint Management",E441="Sprint Support"),"NA",(((SUMIF(AD:AD,AD441,H:H)/VLOOKUP(AD441,[2]Formula!V:X,3,0))*VLOOKUP(AD441,[2]Formula!V:X,2,0))*H441)/SUMIF(AD:AD,AD441,H:H)))</f>
        <v/>
      </c>
      <c r="L441" s="38" t="str">
        <f t="shared" si="36"/>
        <v/>
      </c>
      <c r="M441" s="38" t="str">
        <f t="shared" si="37"/>
        <v/>
      </c>
      <c r="N441" s="38" t="str">
        <f t="shared" si="39"/>
        <v/>
      </c>
      <c r="O441" s="38" t="str">
        <f t="shared" si="40"/>
        <v/>
      </c>
      <c r="P441" s="39" t="str">
        <f t="shared" si="41"/>
        <v/>
      </c>
      <c r="AC441" s="42" t="str">
        <f>IF(B441="","",VLOOKUP(B441,[2]Formula!B:C,2,0))</f>
        <v/>
      </c>
      <c r="AD441" s="43" t="str">
        <f t="shared" si="38"/>
        <v/>
      </c>
    </row>
    <row r="442" spans="1:30" x14ac:dyDescent="0.25">
      <c r="A442" s="64"/>
      <c r="B442" s="64"/>
      <c r="C442" s="66"/>
      <c r="D442" s="67"/>
      <c r="E442" s="64"/>
      <c r="F442" s="64"/>
      <c r="G442" s="37" t="str">
        <f>IF(E442="","",IF(OR(E442="Project Management",E442="Project Support",E442="Sprint Management",E442="Sprint Support"),"NA",ROUND((((VLOOKUP(AD442,[2]Formula!V:X,3,0)))-SUMIF(AD:AD,AD442,H:H)),2)))</f>
        <v/>
      </c>
      <c r="H442" s="71"/>
      <c r="I442" s="72"/>
      <c r="J442" s="72"/>
      <c r="K442" s="38" t="str">
        <f>IF(E442="","",IF(OR(E442="Project Management",E442="Project Support",E442="Sprint Management",E442="Sprint Support"),"NA",(((SUMIF(AD:AD,AD442,H:H)/VLOOKUP(AD442,[2]Formula!V:X,3,0))*VLOOKUP(AD442,[2]Formula!V:X,2,0))*H442)/SUMIF(AD:AD,AD442,H:H)))</f>
        <v/>
      </c>
      <c r="L442" s="38" t="str">
        <f t="shared" si="36"/>
        <v/>
      </c>
      <c r="M442" s="38" t="str">
        <f t="shared" si="37"/>
        <v/>
      </c>
      <c r="N442" s="38" t="str">
        <f t="shared" si="39"/>
        <v/>
      </c>
      <c r="O442" s="38" t="str">
        <f t="shared" si="40"/>
        <v/>
      </c>
      <c r="P442" s="39" t="str">
        <f t="shared" si="41"/>
        <v/>
      </c>
      <c r="AC442" s="42" t="str">
        <f>IF(B442="","",VLOOKUP(B442,[2]Formula!B:C,2,0))</f>
        <v/>
      </c>
      <c r="AD442" s="43" t="str">
        <f t="shared" si="38"/>
        <v/>
      </c>
    </row>
    <row r="443" spans="1:30" x14ac:dyDescent="0.25">
      <c r="A443" s="64"/>
      <c r="B443" s="64"/>
      <c r="C443" s="66"/>
      <c r="D443" s="67"/>
      <c r="E443" s="64"/>
      <c r="F443" s="64"/>
      <c r="G443" s="37" t="str">
        <f>IF(E443="","",IF(OR(E443="Project Management",E443="Project Support",E443="Sprint Management",E443="Sprint Support"),"NA",ROUND((((VLOOKUP(AD443,[2]Formula!V:X,3,0)))-SUMIF(AD:AD,AD443,H:H)),2)))</f>
        <v/>
      </c>
      <c r="H443" s="71"/>
      <c r="I443" s="72"/>
      <c r="J443" s="72"/>
      <c r="K443" s="38" t="str">
        <f>IF(E443="","",IF(OR(E443="Project Management",E443="Project Support",E443="Sprint Management",E443="Sprint Support"),"NA",(((SUMIF(AD:AD,AD443,H:H)/VLOOKUP(AD443,[2]Formula!V:X,3,0))*VLOOKUP(AD443,[2]Formula!V:X,2,0))*H443)/SUMIF(AD:AD,AD443,H:H)))</f>
        <v/>
      </c>
      <c r="L443" s="38" t="str">
        <f t="shared" si="36"/>
        <v/>
      </c>
      <c r="M443" s="38" t="str">
        <f t="shared" si="37"/>
        <v/>
      </c>
      <c r="N443" s="38" t="str">
        <f t="shared" si="39"/>
        <v/>
      </c>
      <c r="O443" s="38" t="str">
        <f t="shared" si="40"/>
        <v/>
      </c>
      <c r="P443" s="39" t="str">
        <f t="shared" si="41"/>
        <v/>
      </c>
      <c r="AC443" s="42" t="str">
        <f>IF(B443="","",VLOOKUP(B443,[2]Formula!B:C,2,0))</f>
        <v/>
      </c>
      <c r="AD443" s="43" t="str">
        <f t="shared" si="38"/>
        <v/>
      </c>
    </row>
    <row r="444" spans="1:30" x14ac:dyDescent="0.25">
      <c r="A444" s="64"/>
      <c r="B444" s="64"/>
      <c r="C444" s="66"/>
      <c r="D444" s="67"/>
      <c r="E444" s="64"/>
      <c r="F444" s="64"/>
      <c r="G444" s="37" t="str">
        <f>IF(E444="","",IF(OR(E444="Project Management",E444="Project Support",E444="Sprint Management",E444="Sprint Support"),"NA",ROUND((((VLOOKUP(AD444,[2]Formula!V:X,3,0)))-SUMIF(AD:AD,AD444,H:H)),2)))</f>
        <v/>
      </c>
      <c r="H444" s="71"/>
      <c r="I444" s="72"/>
      <c r="J444" s="72"/>
      <c r="K444" s="38" t="str">
        <f>IF(E444="","",IF(OR(E444="Project Management",E444="Project Support",E444="Sprint Management",E444="Sprint Support"),"NA",(((SUMIF(AD:AD,AD444,H:H)/VLOOKUP(AD444,[2]Formula!V:X,3,0))*VLOOKUP(AD444,[2]Formula!V:X,2,0))*H444)/SUMIF(AD:AD,AD444,H:H)))</f>
        <v/>
      </c>
      <c r="L444" s="38" t="str">
        <f t="shared" si="36"/>
        <v/>
      </c>
      <c r="M444" s="38" t="str">
        <f t="shared" si="37"/>
        <v/>
      </c>
      <c r="N444" s="38" t="str">
        <f t="shared" si="39"/>
        <v/>
      </c>
      <c r="O444" s="38" t="str">
        <f t="shared" si="40"/>
        <v/>
      </c>
      <c r="P444" s="39" t="str">
        <f t="shared" si="41"/>
        <v/>
      </c>
      <c r="AC444" s="42" t="str">
        <f>IF(B444="","",VLOOKUP(B444,[2]Formula!B:C,2,0))</f>
        <v/>
      </c>
      <c r="AD444" s="43" t="str">
        <f t="shared" si="38"/>
        <v/>
      </c>
    </row>
    <row r="445" spans="1:30" x14ac:dyDescent="0.25">
      <c r="A445" s="64"/>
      <c r="B445" s="64"/>
      <c r="C445" s="66"/>
      <c r="D445" s="67"/>
      <c r="E445" s="64"/>
      <c r="F445" s="64"/>
      <c r="G445" s="37" t="str">
        <f>IF(E445="","",IF(OR(E445="Project Management",E445="Project Support",E445="Sprint Management",E445="Sprint Support"),"NA",ROUND((((VLOOKUP(AD445,[2]Formula!V:X,3,0)))-SUMIF(AD:AD,AD445,H:H)),2)))</f>
        <v/>
      </c>
      <c r="H445" s="71"/>
      <c r="I445" s="72"/>
      <c r="J445" s="72"/>
      <c r="K445" s="38" t="str">
        <f>IF(E445="","",IF(OR(E445="Project Management",E445="Project Support",E445="Sprint Management",E445="Sprint Support"),"NA",(((SUMIF(AD:AD,AD445,H:H)/VLOOKUP(AD445,[2]Formula!V:X,3,0))*VLOOKUP(AD445,[2]Formula!V:X,2,0))*H445)/SUMIF(AD:AD,AD445,H:H)))</f>
        <v/>
      </c>
      <c r="L445" s="38" t="str">
        <f t="shared" si="36"/>
        <v/>
      </c>
      <c r="M445" s="38" t="str">
        <f t="shared" si="37"/>
        <v/>
      </c>
      <c r="N445" s="38" t="str">
        <f t="shared" si="39"/>
        <v/>
      </c>
      <c r="O445" s="38" t="str">
        <f t="shared" si="40"/>
        <v/>
      </c>
      <c r="P445" s="39" t="str">
        <f t="shared" si="41"/>
        <v/>
      </c>
      <c r="AC445" s="42" t="str">
        <f>IF(B445="","",VLOOKUP(B445,[2]Formula!B:C,2,0))</f>
        <v/>
      </c>
      <c r="AD445" s="43" t="str">
        <f t="shared" si="38"/>
        <v/>
      </c>
    </row>
    <row r="446" spans="1:30" x14ac:dyDescent="0.25">
      <c r="A446" s="64"/>
      <c r="B446" s="64"/>
      <c r="C446" s="66"/>
      <c r="D446" s="67"/>
      <c r="E446" s="64"/>
      <c r="F446" s="64"/>
      <c r="G446" s="37" t="str">
        <f>IF(E446="","",IF(OR(E446="Project Management",E446="Project Support",E446="Sprint Management",E446="Sprint Support"),"NA",ROUND((((VLOOKUP(AD446,[2]Formula!V:X,3,0)))-SUMIF(AD:AD,AD446,H:H)),2)))</f>
        <v/>
      </c>
      <c r="H446" s="71"/>
      <c r="I446" s="72"/>
      <c r="J446" s="72"/>
      <c r="K446" s="38" t="str">
        <f>IF(E446="","",IF(OR(E446="Project Management",E446="Project Support",E446="Sprint Management",E446="Sprint Support"),"NA",(((SUMIF(AD:AD,AD446,H:H)/VLOOKUP(AD446,[2]Formula!V:X,3,0))*VLOOKUP(AD446,[2]Formula!V:X,2,0))*H446)/SUMIF(AD:AD,AD446,H:H)))</f>
        <v/>
      </c>
      <c r="L446" s="38" t="str">
        <f t="shared" si="36"/>
        <v/>
      </c>
      <c r="M446" s="38" t="str">
        <f t="shared" si="37"/>
        <v/>
      </c>
      <c r="N446" s="38" t="str">
        <f t="shared" si="39"/>
        <v/>
      </c>
      <c r="O446" s="38" t="str">
        <f t="shared" si="40"/>
        <v/>
      </c>
      <c r="P446" s="39" t="str">
        <f t="shared" si="41"/>
        <v/>
      </c>
      <c r="AC446" s="42" t="str">
        <f>IF(B446="","",VLOOKUP(B446,[2]Formula!B:C,2,0))</f>
        <v/>
      </c>
      <c r="AD446" s="43" t="str">
        <f t="shared" si="38"/>
        <v/>
      </c>
    </row>
    <row r="447" spans="1:30" x14ac:dyDescent="0.25">
      <c r="A447" s="64"/>
      <c r="B447" s="64"/>
      <c r="C447" s="66"/>
      <c r="D447" s="67"/>
      <c r="E447" s="64"/>
      <c r="F447" s="64"/>
      <c r="G447" s="37" t="str">
        <f>IF(E447="","",IF(OR(E447="Project Management",E447="Project Support",E447="Sprint Management",E447="Sprint Support"),"NA",ROUND((((VLOOKUP(AD447,[2]Formula!V:X,3,0)))-SUMIF(AD:AD,AD447,H:H)),2)))</f>
        <v/>
      </c>
      <c r="H447" s="71"/>
      <c r="I447" s="72"/>
      <c r="J447" s="72"/>
      <c r="K447" s="38" t="str">
        <f>IF(E447="","",IF(OR(E447="Project Management",E447="Project Support",E447="Sprint Management",E447="Sprint Support"),"NA",(((SUMIF(AD:AD,AD447,H:H)/VLOOKUP(AD447,[2]Formula!V:X,3,0))*VLOOKUP(AD447,[2]Formula!V:X,2,0))*H447)/SUMIF(AD:AD,AD447,H:H)))</f>
        <v/>
      </c>
      <c r="L447" s="38" t="str">
        <f t="shared" si="36"/>
        <v/>
      </c>
      <c r="M447" s="38" t="str">
        <f t="shared" si="37"/>
        <v/>
      </c>
      <c r="N447" s="38" t="str">
        <f t="shared" si="39"/>
        <v/>
      </c>
      <c r="O447" s="38" t="str">
        <f t="shared" si="40"/>
        <v/>
      </c>
      <c r="P447" s="39" t="str">
        <f t="shared" si="41"/>
        <v/>
      </c>
      <c r="AC447" s="42" t="str">
        <f>IF(B447="","",VLOOKUP(B447,[2]Formula!B:C,2,0))</f>
        <v/>
      </c>
      <c r="AD447" s="43" t="str">
        <f t="shared" si="38"/>
        <v/>
      </c>
    </row>
    <row r="448" spans="1:30" x14ac:dyDescent="0.25">
      <c r="A448" s="64"/>
      <c r="B448" s="64"/>
      <c r="C448" s="66"/>
      <c r="D448" s="67"/>
      <c r="E448" s="64"/>
      <c r="F448" s="64"/>
      <c r="G448" s="37" t="str">
        <f>IF(E448="","",IF(OR(E448="Project Management",E448="Project Support",E448="Sprint Management",E448="Sprint Support"),"NA",ROUND((((VLOOKUP(AD448,[2]Formula!V:X,3,0)))-SUMIF(AD:AD,AD448,H:H)),2)))</f>
        <v/>
      </c>
      <c r="H448" s="71"/>
      <c r="I448" s="72"/>
      <c r="J448" s="72"/>
      <c r="K448" s="38" t="str">
        <f>IF(E448="","",IF(OR(E448="Project Management",E448="Project Support",E448="Sprint Management",E448="Sprint Support"),"NA",(((SUMIF(AD:AD,AD448,H:H)/VLOOKUP(AD448,[2]Formula!V:X,3,0))*VLOOKUP(AD448,[2]Formula!V:X,2,0))*H448)/SUMIF(AD:AD,AD448,H:H)))</f>
        <v/>
      </c>
      <c r="L448" s="38" t="str">
        <f t="shared" si="36"/>
        <v/>
      </c>
      <c r="M448" s="38" t="str">
        <f t="shared" si="37"/>
        <v/>
      </c>
      <c r="N448" s="38" t="str">
        <f t="shared" si="39"/>
        <v/>
      </c>
      <c r="O448" s="38" t="str">
        <f t="shared" si="40"/>
        <v/>
      </c>
      <c r="P448" s="39" t="str">
        <f t="shared" si="41"/>
        <v/>
      </c>
      <c r="AC448" s="42" t="str">
        <f>IF(B448="","",VLOOKUP(B448,[2]Formula!B:C,2,0))</f>
        <v/>
      </c>
      <c r="AD448" s="43" t="str">
        <f t="shared" si="38"/>
        <v/>
      </c>
    </row>
    <row r="449" spans="1:30" x14ac:dyDescent="0.25">
      <c r="A449" s="64"/>
      <c r="B449" s="64"/>
      <c r="C449" s="66"/>
      <c r="D449" s="67"/>
      <c r="E449" s="64"/>
      <c r="F449" s="64"/>
      <c r="G449" s="37" t="str">
        <f>IF(E449="","",IF(OR(E449="Project Management",E449="Project Support",E449="Sprint Management",E449="Sprint Support"),"NA",ROUND((((VLOOKUP(AD449,[2]Formula!V:X,3,0)))-SUMIF(AD:AD,AD449,H:H)),2)))</f>
        <v/>
      </c>
      <c r="H449" s="71"/>
      <c r="I449" s="72"/>
      <c r="J449" s="72"/>
      <c r="K449" s="38" t="str">
        <f>IF(E449="","",IF(OR(E449="Project Management",E449="Project Support",E449="Sprint Management",E449="Sprint Support"),"NA",(((SUMIF(AD:AD,AD449,H:H)/VLOOKUP(AD449,[2]Formula!V:X,3,0))*VLOOKUP(AD449,[2]Formula!V:X,2,0))*H449)/SUMIF(AD:AD,AD449,H:H)))</f>
        <v/>
      </c>
      <c r="L449" s="38" t="str">
        <f t="shared" si="36"/>
        <v/>
      </c>
      <c r="M449" s="38" t="str">
        <f t="shared" si="37"/>
        <v/>
      </c>
      <c r="N449" s="38" t="str">
        <f t="shared" si="39"/>
        <v/>
      </c>
      <c r="O449" s="38" t="str">
        <f t="shared" si="40"/>
        <v/>
      </c>
      <c r="P449" s="39" t="str">
        <f t="shared" si="41"/>
        <v/>
      </c>
      <c r="AC449" s="42" t="str">
        <f>IF(B449="","",VLOOKUP(B449,[2]Formula!B:C,2,0))</f>
        <v/>
      </c>
      <c r="AD449" s="43" t="str">
        <f t="shared" si="38"/>
        <v/>
      </c>
    </row>
    <row r="450" spans="1:30" x14ac:dyDescent="0.25">
      <c r="A450" s="64"/>
      <c r="B450" s="64"/>
      <c r="C450" s="66"/>
      <c r="D450" s="67"/>
      <c r="E450" s="64"/>
      <c r="F450" s="64"/>
      <c r="G450" s="37" t="str">
        <f>IF(E450="","",IF(OR(E450="Project Management",E450="Project Support",E450="Sprint Management",E450="Sprint Support"),"NA",ROUND((((VLOOKUP(AD450,[2]Formula!V:X,3,0)))-SUMIF(AD:AD,AD450,H:H)),2)))</f>
        <v/>
      </c>
      <c r="H450" s="71"/>
      <c r="I450" s="72"/>
      <c r="J450" s="72"/>
      <c r="K450" s="38" t="str">
        <f>IF(E450="","",IF(OR(E450="Project Management",E450="Project Support",E450="Sprint Management",E450="Sprint Support"),"NA",(((SUMIF(AD:AD,AD450,H:H)/VLOOKUP(AD450,[2]Formula!V:X,3,0))*VLOOKUP(AD450,[2]Formula!V:X,2,0))*H450)/SUMIF(AD:AD,AD450,H:H)))</f>
        <v/>
      </c>
      <c r="L450" s="38" t="str">
        <f t="shared" ref="L450:L513" si="42">IFERROR(IF(K450="NA",(H450/I450),(K450/I450)),"")</f>
        <v/>
      </c>
      <c r="M450" s="38" t="str">
        <f t="shared" ref="M450:M513" si="43">IFERROR(IF(K450="NA",1,(K450/H450)),"")</f>
        <v/>
      </c>
      <c r="N450" s="38" t="str">
        <f t="shared" si="39"/>
        <v/>
      </c>
      <c r="O450" s="38" t="str">
        <f t="shared" si="40"/>
        <v/>
      </c>
      <c r="P450" s="39" t="str">
        <f t="shared" si="41"/>
        <v/>
      </c>
      <c r="AC450" s="42" t="str">
        <f>IF(B450="","",VLOOKUP(B450,[2]Formula!B:C,2,0))</f>
        <v/>
      </c>
      <c r="AD450" s="43" t="str">
        <f t="shared" ref="AD450:AD513" si="44">IF(B450="","",CONCATENATE(B450,"_",E450))</f>
        <v/>
      </c>
    </row>
    <row r="451" spans="1:30" x14ac:dyDescent="0.25">
      <c r="A451" s="64"/>
      <c r="B451" s="64"/>
      <c r="C451" s="66"/>
      <c r="D451" s="67"/>
      <c r="E451" s="64"/>
      <c r="F451" s="64"/>
      <c r="G451" s="37" t="str">
        <f>IF(E451="","",IF(OR(E451="Project Management",E451="Project Support",E451="Sprint Management",E451="Sprint Support"),"NA",ROUND((((VLOOKUP(AD451,[2]Formula!V:X,3,0)))-SUMIF(AD:AD,AD451,H:H)),2)))</f>
        <v/>
      </c>
      <c r="H451" s="71"/>
      <c r="I451" s="72"/>
      <c r="J451" s="72"/>
      <c r="K451" s="38" t="str">
        <f>IF(E451="","",IF(OR(E451="Project Management",E451="Project Support",E451="Sprint Management",E451="Sprint Support"),"NA",(((SUMIF(AD:AD,AD451,H:H)/VLOOKUP(AD451,[2]Formula!V:X,3,0))*VLOOKUP(AD451,[2]Formula!V:X,2,0))*H451)/SUMIF(AD:AD,AD451,H:H)))</f>
        <v/>
      </c>
      <c r="L451" s="38" t="str">
        <f t="shared" si="42"/>
        <v/>
      </c>
      <c r="M451" s="38" t="str">
        <f t="shared" si="43"/>
        <v/>
      </c>
      <c r="N451" s="38" t="str">
        <f t="shared" ref="N451:N514" si="45">IFERROR(((L451-M451)/M451)*100,"")</f>
        <v/>
      </c>
      <c r="O451" s="38" t="str">
        <f t="shared" ref="O451:O500" si="46">IFERROR(L451/M451,"")</f>
        <v/>
      </c>
      <c r="P451" s="39" t="str">
        <f t="shared" ref="P451:P514" si="47">IF(O451="","",1)</f>
        <v/>
      </c>
      <c r="AC451" s="42" t="str">
        <f>IF(B451="","",VLOOKUP(B451,[2]Formula!B:C,2,0))</f>
        <v/>
      </c>
      <c r="AD451" s="43" t="str">
        <f t="shared" si="44"/>
        <v/>
      </c>
    </row>
    <row r="452" spans="1:30" x14ac:dyDescent="0.25">
      <c r="A452" s="64"/>
      <c r="B452" s="64"/>
      <c r="C452" s="66"/>
      <c r="D452" s="67"/>
      <c r="E452" s="64"/>
      <c r="F452" s="64"/>
      <c r="G452" s="37" t="str">
        <f>IF(E452="","",IF(OR(E452="Project Management",E452="Project Support",E452="Sprint Management",E452="Sprint Support"),"NA",ROUND((((VLOOKUP(AD452,[2]Formula!V:X,3,0)))-SUMIF(AD:AD,AD452,H:H)),2)))</f>
        <v/>
      </c>
      <c r="H452" s="71"/>
      <c r="I452" s="72"/>
      <c r="J452" s="72"/>
      <c r="K452" s="38" t="str">
        <f>IF(E452="","",IF(OR(E452="Project Management",E452="Project Support",E452="Sprint Management",E452="Sprint Support"),"NA",(((SUMIF(AD:AD,AD452,H:H)/VLOOKUP(AD452,[2]Formula!V:X,3,0))*VLOOKUP(AD452,[2]Formula!V:X,2,0))*H452)/SUMIF(AD:AD,AD452,H:H)))</f>
        <v/>
      </c>
      <c r="L452" s="38" t="str">
        <f t="shared" si="42"/>
        <v/>
      </c>
      <c r="M452" s="38" t="str">
        <f t="shared" si="43"/>
        <v/>
      </c>
      <c r="N452" s="38" t="str">
        <f t="shared" si="45"/>
        <v/>
      </c>
      <c r="O452" s="38" t="str">
        <f t="shared" si="46"/>
        <v/>
      </c>
      <c r="P452" s="39" t="str">
        <f t="shared" si="47"/>
        <v/>
      </c>
      <c r="AC452" s="42" t="str">
        <f>IF(B452="","",VLOOKUP(B452,[2]Formula!B:C,2,0))</f>
        <v/>
      </c>
      <c r="AD452" s="43" t="str">
        <f t="shared" si="44"/>
        <v/>
      </c>
    </row>
    <row r="453" spans="1:30" x14ac:dyDescent="0.25">
      <c r="A453" s="64"/>
      <c r="B453" s="64"/>
      <c r="C453" s="66"/>
      <c r="D453" s="67"/>
      <c r="E453" s="64"/>
      <c r="F453" s="64"/>
      <c r="G453" s="37" t="str">
        <f>IF(E453="","",IF(OR(E453="Project Management",E453="Project Support",E453="Sprint Management",E453="Sprint Support"),"NA",ROUND((((VLOOKUP(AD453,[2]Formula!V:X,3,0)))-SUMIF(AD:AD,AD453,H:H)),2)))</f>
        <v/>
      </c>
      <c r="H453" s="71"/>
      <c r="I453" s="72"/>
      <c r="J453" s="72"/>
      <c r="K453" s="38" t="str">
        <f>IF(E453="","",IF(OR(E453="Project Management",E453="Project Support",E453="Sprint Management",E453="Sprint Support"),"NA",(((SUMIF(AD:AD,AD453,H:H)/VLOOKUP(AD453,[2]Formula!V:X,3,0))*VLOOKUP(AD453,[2]Formula!V:X,2,0))*H453)/SUMIF(AD:AD,AD453,H:H)))</f>
        <v/>
      </c>
      <c r="L453" s="38" t="str">
        <f t="shared" si="42"/>
        <v/>
      </c>
      <c r="M453" s="38" t="str">
        <f t="shared" si="43"/>
        <v/>
      </c>
      <c r="N453" s="38" t="str">
        <f t="shared" si="45"/>
        <v/>
      </c>
      <c r="O453" s="38" t="str">
        <f t="shared" si="46"/>
        <v/>
      </c>
      <c r="P453" s="39" t="str">
        <f t="shared" si="47"/>
        <v/>
      </c>
      <c r="AC453" s="42" t="str">
        <f>IF(B453="","",VLOOKUP(B453,[2]Formula!B:C,2,0))</f>
        <v/>
      </c>
      <c r="AD453" s="43" t="str">
        <f t="shared" si="44"/>
        <v/>
      </c>
    </row>
    <row r="454" spans="1:30" x14ac:dyDescent="0.25">
      <c r="A454" s="64"/>
      <c r="B454" s="64"/>
      <c r="C454" s="66"/>
      <c r="D454" s="67"/>
      <c r="E454" s="64"/>
      <c r="F454" s="64"/>
      <c r="G454" s="37" t="str">
        <f>IF(E454="","",IF(OR(E454="Project Management",E454="Project Support",E454="Sprint Management",E454="Sprint Support"),"NA",ROUND((((VLOOKUP(AD454,[2]Formula!V:X,3,0)))-SUMIF(AD:AD,AD454,H:H)),2)))</f>
        <v/>
      </c>
      <c r="H454" s="71"/>
      <c r="I454" s="72"/>
      <c r="J454" s="72"/>
      <c r="K454" s="38" t="str">
        <f>IF(E454="","",IF(OR(E454="Project Management",E454="Project Support",E454="Sprint Management",E454="Sprint Support"),"NA",(((SUMIF(AD:AD,AD454,H:H)/VLOOKUP(AD454,[2]Formula!V:X,3,0))*VLOOKUP(AD454,[2]Formula!V:X,2,0))*H454)/SUMIF(AD:AD,AD454,H:H)))</f>
        <v/>
      </c>
      <c r="L454" s="38" t="str">
        <f t="shared" si="42"/>
        <v/>
      </c>
      <c r="M454" s="38" t="str">
        <f t="shared" si="43"/>
        <v/>
      </c>
      <c r="N454" s="38" t="str">
        <f t="shared" si="45"/>
        <v/>
      </c>
      <c r="O454" s="38" t="str">
        <f t="shared" si="46"/>
        <v/>
      </c>
      <c r="P454" s="39" t="str">
        <f t="shared" si="47"/>
        <v/>
      </c>
      <c r="AC454" s="42" t="str">
        <f>IF(B454="","",VLOOKUP(B454,[2]Formula!B:C,2,0))</f>
        <v/>
      </c>
      <c r="AD454" s="43" t="str">
        <f t="shared" si="44"/>
        <v/>
      </c>
    </row>
    <row r="455" spans="1:30" x14ac:dyDescent="0.25">
      <c r="A455" s="64"/>
      <c r="B455" s="64"/>
      <c r="C455" s="66"/>
      <c r="D455" s="67"/>
      <c r="E455" s="64"/>
      <c r="F455" s="64"/>
      <c r="G455" s="37" t="str">
        <f>IF(E455="","",IF(OR(E455="Project Management",E455="Project Support",E455="Sprint Management",E455="Sprint Support"),"NA",ROUND((((VLOOKUP(AD455,[2]Formula!V:X,3,0)))-SUMIF(AD:AD,AD455,H:H)),2)))</f>
        <v/>
      </c>
      <c r="H455" s="71"/>
      <c r="I455" s="72"/>
      <c r="J455" s="72"/>
      <c r="K455" s="38" t="str">
        <f>IF(E455="","",IF(OR(E455="Project Management",E455="Project Support",E455="Sprint Management",E455="Sprint Support"),"NA",(((SUMIF(AD:AD,AD455,H:H)/VLOOKUP(AD455,[2]Formula!V:X,3,0))*VLOOKUP(AD455,[2]Formula!V:X,2,0))*H455)/SUMIF(AD:AD,AD455,H:H)))</f>
        <v/>
      </c>
      <c r="L455" s="38" t="str">
        <f t="shared" si="42"/>
        <v/>
      </c>
      <c r="M455" s="38" t="str">
        <f t="shared" si="43"/>
        <v/>
      </c>
      <c r="N455" s="38" t="str">
        <f t="shared" si="45"/>
        <v/>
      </c>
      <c r="O455" s="38" t="str">
        <f t="shared" si="46"/>
        <v/>
      </c>
      <c r="P455" s="39" t="str">
        <f t="shared" si="47"/>
        <v/>
      </c>
      <c r="AC455" s="42" t="str">
        <f>IF(B455="","",VLOOKUP(B455,[2]Formula!B:C,2,0))</f>
        <v/>
      </c>
      <c r="AD455" s="43" t="str">
        <f t="shared" si="44"/>
        <v/>
      </c>
    </row>
    <row r="456" spans="1:30" x14ac:dyDescent="0.25">
      <c r="A456" s="64"/>
      <c r="B456" s="64"/>
      <c r="C456" s="66"/>
      <c r="D456" s="67"/>
      <c r="E456" s="64"/>
      <c r="F456" s="64"/>
      <c r="G456" s="37" t="str">
        <f>IF(E456="","",IF(OR(E456="Project Management",E456="Project Support",E456="Sprint Management",E456="Sprint Support"),"NA",ROUND((((VLOOKUP(AD456,[2]Formula!V:X,3,0)))-SUMIF(AD:AD,AD456,H:H)),2)))</f>
        <v/>
      </c>
      <c r="H456" s="71"/>
      <c r="I456" s="72"/>
      <c r="J456" s="72"/>
      <c r="K456" s="38" t="str">
        <f>IF(E456="","",IF(OR(E456="Project Management",E456="Project Support",E456="Sprint Management",E456="Sprint Support"),"NA",(((SUMIF(AD:AD,AD456,H:H)/VLOOKUP(AD456,[2]Formula!V:X,3,0))*VLOOKUP(AD456,[2]Formula!V:X,2,0))*H456)/SUMIF(AD:AD,AD456,H:H)))</f>
        <v/>
      </c>
      <c r="L456" s="38" t="str">
        <f t="shared" si="42"/>
        <v/>
      </c>
      <c r="M456" s="38" t="str">
        <f t="shared" si="43"/>
        <v/>
      </c>
      <c r="N456" s="38" t="str">
        <f t="shared" si="45"/>
        <v/>
      </c>
      <c r="O456" s="38" t="str">
        <f t="shared" si="46"/>
        <v/>
      </c>
      <c r="P456" s="39" t="str">
        <f t="shared" si="47"/>
        <v/>
      </c>
      <c r="AC456" s="42" t="str">
        <f>IF(B456="","",VLOOKUP(B456,[2]Formula!B:C,2,0))</f>
        <v/>
      </c>
      <c r="AD456" s="43" t="str">
        <f t="shared" si="44"/>
        <v/>
      </c>
    </row>
    <row r="457" spans="1:30" x14ac:dyDescent="0.25">
      <c r="A457" s="64"/>
      <c r="B457" s="64"/>
      <c r="C457" s="66"/>
      <c r="D457" s="67"/>
      <c r="E457" s="64"/>
      <c r="F457" s="64"/>
      <c r="G457" s="37" t="str">
        <f>IF(E457="","",IF(OR(E457="Project Management",E457="Project Support",E457="Sprint Management",E457="Sprint Support"),"NA",ROUND((((VLOOKUP(AD457,[2]Formula!V:X,3,0)))-SUMIF(AD:AD,AD457,H:H)),2)))</f>
        <v/>
      </c>
      <c r="H457" s="71"/>
      <c r="I457" s="72"/>
      <c r="J457" s="72"/>
      <c r="K457" s="38" t="str">
        <f>IF(E457="","",IF(OR(E457="Project Management",E457="Project Support",E457="Sprint Management",E457="Sprint Support"),"NA",(((SUMIF(AD:AD,AD457,H:H)/VLOOKUP(AD457,[2]Formula!V:X,3,0))*VLOOKUP(AD457,[2]Formula!V:X,2,0))*H457)/SUMIF(AD:AD,AD457,H:H)))</f>
        <v/>
      </c>
      <c r="L457" s="38" t="str">
        <f t="shared" si="42"/>
        <v/>
      </c>
      <c r="M457" s="38" t="str">
        <f t="shared" si="43"/>
        <v/>
      </c>
      <c r="N457" s="38" t="str">
        <f t="shared" si="45"/>
        <v/>
      </c>
      <c r="O457" s="38" t="str">
        <f t="shared" si="46"/>
        <v/>
      </c>
      <c r="P457" s="39" t="str">
        <f t="shared" si="47"/>
        <v/>
      </c>
      <c r="AC457" s="42" t="str">
        <f>IF(B457="","",VLOOKUP(B457,[2]Formula!B:C,2,0))</f>
        <v/>
      </c>
      <c r="AD457" s="43" t="str">
        <f t="shared" si="44"/>
        <v/>
      </c>
    </row>
    <row r="458" spans="1:30" x14ac:dyDescent="0.25">
      <c r="A458" s="64"/>
      <c r="B458" s="64"/>
      <c r="C458" s="66"/>
      <c r="D458" s="67"/>
      <c r="E458" s="64"/>
      <c r="F458" s="64"/>
      <c r="G458" s="37" t="str">
        <f>IF(E458="","",IF(OR(E458="Project Management",E458="Project Support",E458="Sprint Management",E458="Sprint Support"),"NA",ROUND((((VLOOKUP(AD458,[2]Formula!V:X,3,0)))-SUMIF(AD:AD,AD458,H:H)),2)))</f>
        <v/>
      </c>
      <c r="H458" s="71"/>
      <c r="I458" s="72"/>
      <c r="J458" s="72"/>
      <c r="K458" s="38" t="str">
        <f>IF(E458="","",IF(OR(E458="Project Management",E458="Project Support",E458="Sprint Management",E458="Sprint Support"),"NA",(((SUMIF(AD:AD,AD458,H:H)/VLOOKUP(AD458,[2]Formula!V:X,3,0))*VLOOKUP(AD458,[2]Formula!V:X,2,0))*H458)/SUMIF(AD:AD,AD458,H:H)))</f>
        <v/>
      </c>
      <c r="L458" s="38" t="str">
        <f t="shared" si="42"/>
        <v/>
      </c>
      <c r="M458" s="38" t="str">
        <f t="shared" si="43"/>
        <v/>
      </c>
      <c r="N458" s="38" t="str">
        <f t="shared" si="45"/>
        <v/>
      </c>
      <c r="O458" s="38" t="str">
        <f t="shared" si="46"/>
        <v/>
      </c>
      <c r="P458" s="39" t="str">
        <f t="shared" si="47"/>
        <v/>
      </c>
      <c r="AC458" s="42" t="str">
        <f>IF(B458="","",VLOOKUP(B458,[2]Formula!B:C,2,0))</f>
        <v/>
      </c>
      <c r="AD458" s="43" t="str">
        <f t="shared" si="44"/>
        <v/>
      </c>
    </row>
    <row r="459" spans="1:30" x14ac:dyDescent="0.25">
      <c r="A459" s="64"/>
      <c r="B459" s="64"/>
      <c r="C459" s="66"/>
      <c r="D459" s="67"/>
      <c r="E459" s="64"/>
      <c r="F459" s="64"/>
      <c r="G459" s="37" t="str">
        <f>IF(E459="","",IF(OR(E459="Project Management",E459="Project Support",E459="Sprint Management",E459="Sprint Support"),"NA",ROUND((((VLOOKUP(AD459,[2]Formula!V:X,3,0)))-SUMIF(AD:AD,AD459,H:H)),2)))</f>
        <v/>
      </c>
      <c r="H459" s="71"/>
      <c r="I459" s="72"/>
      <c r="J459" s="72"/>
      <c r="K459" s="38" t="str">
        <f>IF(E459="","",IF(OR(E459="Project Management",E459="Project Support",E459="Sprint Management",E459="Sprint Support"),"NA",(((SUMIF(AD:AD,AD459,H:H)/VLOOKUP(AD459,[2]Formula!V:X,3,0))*VLOOKUP(AD459,[2]Formula!V:X,2,0))*H459)/SUMIF(AD:AD,AD459,H:H)))</f>
        <v/>
      </c>
      <c r="L459" s="38" t="str">
        <f t="shared" si="42"/>
        <v/>
      </c>
      <c r="M459" s="38" t="str">
        <f t="shared" si="43"/>
        <v/>
      </c>
      <c r="N459" s="38" t="str">
        <f t="shared" si="45"/>
        <v/>
      </c>
      <c r="O459" s="38" t="str">
        <f t="shared" si="46"/>
        <v/>
      </c>
      <c r="P459" s="39" t="str">
        <f t="shared" si="47"/>
        <v/>
      </c>
      <c r="AC459" s="42" t="str">
        <f>IF(B459="","",VLOOKUP(B459,[2]Formula!B:C,2,0))</f>
        <v/>
      </c>
      <c r="AD459" s="43" t="str">
        <f t="shared" si="44"/>
        <v/>
      </c>
    </row>
    <row r="460" spans="1:30" x14ac:dyDescent="0.25">
      <c r="A460" s="64"/>
      <c r="B460" s="64"/>
      <c r="C460" s="66"/>
      <c r="D460" s="67"/>
      <c r="E460" s="64"/>
      <c r="F460" s="64"/>
      <c r="G460" s="37" t="str">
        <f>IF(E460="","",IF(OR(E460="Project Management",E460="Project Support",E460="Sprint Management",E460="Sprint Support"),"NA",ROUND((((VLOOKUP(AD460,[2]Formula!V:X,3,0)))-SUMIF(AD:AD,AD460,H:H)),2)))</f>
        <v/>
      </c>
      <c r="H460" s="71"/>
      <c r="I460" s="72"/>
      <c r="J460" s="72"/>
      <c r="K460" s="38" t="str">
        <f>IF(E460="","",IF(OR(E460="Project Management",E460="Project Support",E460="Sprint Management",E460="Sprint Support"),"NA",(((SUMIF(AD:AD,AD460,H:H)/VLOOKUP(AD460,[2]Formula!V:X,3,0))*VLOOKUP(AD460,[2]Formula!V:X,2,0))*H460)/SUMIF(AD:AD,AD460,H:H)))</f>
        <v/>
      </c>
      <c r="L460" s="38" t="str">
        <f t="shared" si="42"/>
        <v/>
      </c>
      <c r="M460" s="38" t="str">
        <f t="shared" si="43"/>
        <v/>
      </c>
      <c r="N460" s="38" t="str">
        <f t="shared" si="45"/>
        <v/>
      </c>
      <c r="O460" s="38" t="str">
        <f t="shared" si="46"/>
        <v/>
      </c>
      <c r="P460" s="39" t="str">
        <f t="shared" si="47"/>
        <v/>
      </c>
      <c r="AC460" s="42" t="str">
        <f>IF(B460="","",VLOOKUP(B460,[2]Formula!B:C,2,0))</f>
        <v/>
      </c>
      <c r="AD460" s="43" t="str">
        <f t="shared" si="44"/>
        <v/>
      </c>
    </row>
    <row r="461" spans="1:30" x14ac:dyDescent="0.25">
      <c r="A461" s="64"/>
      <c r="B461" s="64"/>
      <c r="C461" s="66"/>
      <c r="D461" s="67"/>
      <c r="E461" s="64"/>
      <c r="F461" s="64"/>
      <c r="G461" s="37" t="str">
        <f>IF(E461="","",IF(OR(E461="Project Management",E461="Project Support",E461="Sprint Management",E461="Sprint Support"),"NA",ROUND((((VLOOKUP(AD461,[2]Formula!V:X,3,0)))-SUMIF(AD:AD,AD461,H:H)),2)))</f>
        <v/>
      </c>
      <c r="H461" s="71"/>
      <c r="I461" s="72"/>
      <c r="J461" s="72"/>
      <c r="K461" s="38" t="str">
        <f>IF(E461="","",IF(OR(E461="Project Management",E461="Project Support",E461="Sprint Management",E461="Sprint Support"),"NA",(((SUMIF(AD:AD,AD461,H:H)/VLOOKUP(AD461,[2]Formula!V:X,3,0))*VLOOKUP(AD461,[2]Formula!V:X,2,0))*H461)/SUMIF(AD:AD,AD461,H:H)))</f>
        <v/>
      </c>
      <c r="L461" s="38" t="str">
        <f t="shared" si="42"/>
        <v/>
      </c>
      <c r="M461" s="38" t="str">
        <f t="shared" si="43"/>
        <v/>
      </c>
      <c r="N461" s="38" t="str">
        <f t="shared" si="45"/>
        <v/>
      </c>
      <c r="O461" s="38" t="str">
        <f t="shared" si="46"/>
        <v/>
      </c>
      <c r="P461" s="39" t="str">
        <f t="shared" si="47"/>
        <v/>
      </c>
      <c r="AC461" s="42" t="str">
        <f>IF(B461="","",VLOOKUP(B461,[2]Formula!B:C,2,0))</f>
        <v/>
      </c>
      <c r="AD461" s="43" t="str">
        <f t="shared" si="44"/>
        <v/>
      </c>
    </row>
    <row r="462" spans="1:30" x14ac:dyDescent="0.25">
      <c r="A462" s="64"/>
      <c r="B462" s="64"/>
      <c r="C462" s="66"/>
      <c r="D462" s="67"/>
      <c r="E462" s="64"/>
      <c r="F462" s="64"/>
      <c r="G462" s="37" t="str">
        <f>IF(E462="","",IF(OR(E462="Project Management",E462="Project Support",E462="Sprint Management",E462="Sprint Support"),"NA",ROUND((((VLOOKUP(AD462,[2]Formula!V:X,3,0)))-SUMIF(AD:AD,AD462,H:H)),2)))</f>
        <v/>
      </c>
      <c r="H462" s="71"/>
      <c r="I462" s="72"/>
      <c r="J462" s="72"/>
      <c r="K462" s="38" t="str">
        <f>IF(E462="","",IF(OR(E462="Project Management",E462="Project Support",E462="Sprint Management",E462="Sprint Support"),"NA",(((SUMIF(AD:AD,AD462,H:H)/VLOOKUP(AD462,[2]Formula!V:X,3,0))*VLOOKUP(AD462,[2]Formula!V:X,2,0))*H462)/SUMIF(AD:AD,AD462,H:H)))</f>
        <v/>
      </c>
      <c r="L462" s="38" t="str">
        <f t="shared" si="42"/>
        <v/>
      </c>
      <c r="M462" s="38" t="str">
        <f t="shared" si="43"/>
        <v/>
      </c>
      <c r="N462" s="38" t="str">
        <f t="shared" si="45"/>
        <v/>
      </c>
      <c r="O462" s="38" t="str">
        <f t="shared" si="46"/>
        <v/>
      </c>
      <c r="P462" s="39" t="str">
        <f t="shared" si="47"/>
        <v/>
      </c>
      <c r="AC462" s="42" t="str">
        <f>IF(B462="","",VLOOKUP(B462,[2]Formula!B:C,2,0))</f>
        <v/>
      </c>
      <c r="AD462" s="43" t="str">
        <f t="shared" si="44"/>
        <v/>
      </c>
    </row>
    <row r="463" spans="1:30" x14ac:dyDescent="0.25">
      <c r="A463" s="64"/>
      <c r="B463" s="64"/>
      <c r="C463" s="66"/>
      <c r="D463" s="67"/>
      <c r="E463" s="64"/>
      <c r="F463" s="64"/>
      <c r="G463" s="37" t="str">
        <f>IF(E463="","",IF(OR(E463="Project Management",E463="Project Support",E463="Sprint Management",E463="Sprint Support"),"NA",ROUND((((VLOOKUP(AD463,[2]Formula!V:X,3,0)))-SUMIF(AD:AD,AD463,H:H)),2)))</f>
        <v/>
      </c>
      <c r="H463" s="71"/>
      <c r="I463" s="72"/>
      <c r="J463" s="72"/>
      <c r="K463" s="38" t="str">
        <f>IF(E463="","",IF(OR(E463="Project Management",E463="Project Support",E463="Sprint Management",E463="Sprint Support"),"NA",(((SUMIF(AD:AD,AD463,H:H)/VLOOKUP(AD463,[2]Formula!V:X,3,0))*VLOOKUP(AD463,[2]Formula!V:X,2,0))*H463)/SUMIF(AD:AD,AD463,H:H)))</f>
        <v/>
      </c>
      <c r="L463" s="38" t="str">
        <f t="shared" si="42"/>
        <v/>
      </c>
      <c r="M463" s="38" t="str">
        <f t="shared" si="43"/>
        <v/>
      </c>
      <c r="N463" s="38" t="str">
        <f t="shared" si="45"/>
        <v/>
      </c>
      <c r="O463" s="38" t="str">
        <f t="shared" si="46"/>
        <v/>
      </c>
      <c r="P463" s="39" t="str">
        <f t="shared" si="47"/>
        <v/>
      </c>
      <c r="AC463" s="42" t="str">
        <f>IF(B463="","",VLOOKUP(B463,[2]Formula!B:C,2,0))</f>
        <v/>
      </c>
      <c r="AD463" s="43" t="str">
        <f t="shared" si="44"/>
        <v/>
      </c>
    </row>
    <row r="464" spans="1:30" x14ac:dyDescent="0.25">
      <c r="A464" s="64"/>
      <c r="B464" s="64"/>
      <c r="C464" s="66"/>
      <c r="D464" s="67"/>
      <c r="E464" s="64"/>
      <c r="F464" s="64"/>
      <c r="G464" s="37" t="str">
        <f>IF(E464="","",IF(OR(E464="Project Management",E464="Project Support",E464="Sprint Management",E464="Sprint Support"),"NA",ROUND((((VLOOKUP(AD464,[2]Formula!V:X,3,0)))-SUMIF(AD:AD,AD464,H:H)),2)))</f>
        <v/>
      </c>
      <c r="H464" s="71"/>
      <c r="I464" s="72"/>
      <c r="J464" s="72"/>
      <c r="K464" s="38" t="str">
        <f>IF(E464="","",IF(OR(E464="Project Management",E464="Project Support",E464="Sprint Management",E464="Sprint Support"),"NA",(((SUMIF(AD:AD,AD464,H:H)/VLOOKUP(AD464,[2]Formula!V:X,3,0))*VLOOKUP(AD464,[2]Formula!V:X,2,0))*H464)/SUMIF(AD:AD,AD464,H:H)))</f>
        <v/>
      </c>
      <c r="L464" s="38" t="str">
        <f t="shared" si="42"/>
        <v/>
      </c>
      <c r="M464" s="38" t="str">
        <f t="shared" si="43"/>
        <v/>
      </c>
      <c r="N464" s="38" t="str">
        <f t="shared" si="45"/>
        <v/>
      </c>
      <c r="O464" s="38" t="str">
        <f t="shared" si="46"/>
        <v/>
      </c>
      <c r="P464" s="39" t="str">
        <f t="shared" si="47"/>
        <v/>
      </c>
      <c r="AC464" s="42" t="str">
        <f>IF(B464="","",VLOOKUP(B464,[2]Formula!B:C,2,0))</f>
        <v/>
      </c>
      <c r="AD464" s="43" t="str">
        <f t="shared" si="44"/>
        <v/>
      </c>
    </row>
    <row r="465" spans="1:30" x14ac:dyDescent="0.25">
      <c r="A465" s="64"/>
      <c r="B465" s="64"/>
      <c r="C465" s="66"/>
      <c r="D465" s="67"/>
      <c r="E465" s="64"/>
      <c r="F465" s="64"/>
      <c r="G465" s="37" t="str">
        <f>IF(E465="","",IF(OR(E465="Project Management",E465="Project Support",E465="Sprint Management",E465="Sprint Support"),"NA",ROUND((((VLOOKUP(AD465,[2]Formula!V:X,3,0)))-SUMIF(AD:AD,AD465,H:H)),2)))</f>
        <v/>
      </c>
      <c r="H465" s="71"/>
      <c r="I465" s="72"/>
      <c r="J465" s="72"/>
      <c r="K465" s="38" t="str">
        <f>IF(E465="","",IF(OR(E465="Project Management",E465="Project Support",E465="Sprint Management",E465="Sprint Support"),"NA",(((SUMIF(AD:AD,AD465,H:H)/VLOOKUP(AD465,[2]Formula!V:X,3,0))*VLOOKUP(AD465,[2]Formula!V:X,2,0))*H465)/SUMIF(AD:AD,AD465,H:H)))</f>
        <v/>
      </c>
      <c r="L465" s="38" t="str">
        <f t="shared" si="42"/>
        <v/>
      </c>
      <c r="M465" s="38" t="str">
        <f t="shared" si="43"/>
        <v/>
      </c>
      <c r="N465" s="38" t="str">
        <f t="shared" si="45"/>
        <v/>
      </c>
      <c r="O465" s="38" t="str">
        <f t="shared" si="46"/>
        <v/>
      </c>
      <c r="P465" s="39" t="str">
        <f t="shared" si="47"/>
        <v/>
      </c>
      <c r="AC465" s="42" t="str">
        <f>IF(B465="","",VLOOKUP(B465,[2]Formula!B:C,2,0))</f>
        <v/>
      </c>
      <c r="AD465" s="43" t="str">
        <f t="shared" si="44"/>
        <v/>
      </c>
    </row>
    <row r="466" spans="1:30" x14ac:dyDescent="0.25">
      <c r="A466" s="64"/>
      <c r="B466" s="64"/>
      <c r="C466" s="66"/>
      <c r="D466" s="67"/>
      <c r="E466" s="64"/>
      <c r="F466" s="64"/>
      <c r="G466" s="37" t="str">
        <f>IF(E466="","",IF(OR(E466="Project Management",E466="Project Support",E466="Sprint Management",E466="Sprint Support"),"NA",ROUND((((VLOOKUP(AD466,[2]Formula!V:X,3,0)))-SUMIF(AD:AD,AD466,H:H)),2)))</f>
        <v/>
      </c>
      <c r="H466" s="71"/>
      <c r="I466" s="72"/>
      <c r="J466" s="72"/>
      <c r="K466" s="38" t="str">
        <f>IF(E466="","",IF(OR(E466="Project Management",E466="Project Support",E466="Sprint Management",E466="Sprint Support"),"NA",(((SUMIF(AD:AD,AD466,H:H)/VLOOKUP(AD466,[2]Formula!V:X,3,0))*VLOOKUP(AD466,[2]Formula!V:X,2,0))*H466)/SUMIF(AD:AD,AD466,H:H)))</f>
        <v/>
      </c>
      <c r="L466" s="38" t="str">
        <f t="shared" si="42"/>
        <v/>
      </c>
      <c r="M466" s="38" t="str">
        <f t="shared" si="43"/>
        <v/>
      </c>
      <c r="N466" s="38" t="str">
        <f t="shared" si="45"/>
        <v/>
      </c>
      <c r="O466" s="38" t="str">
        <f t="shared" si="46"/>
        <v/>
      </c>
      <c r="P466" s="39" t="str">
        <f t="shared" si="47"/>
        <v/>
      </c>
      <c r="AC466" s="42" t="str">
        <f>IF(B466="","",VLOOKUP(B466,[2]Formula!B:C,2,0))</f>
        <v/>
      </c>
      <c r="AD466" s="43" t="str">
        <f t="shared" si="44"/>
        <v/>
      </c>
    </row>
    <row r="467" spans="1:30" x14ac:dyDescent="0.25">
      <c r="A467" s="64"/>
      <c r="B467" s="64"/>
      <c r="C467" s="66"/>
      <c r="D467" s="67"/>
      <c r="E467" s="64"/>
      <c r="F467" s="64"/>
      <c r="G467" s="37" t="str">
        <f>IF(E467="","",IF(OR(E467="Project Management",E467="Project Support",E467="Sprint Management",E467="Sprint Support"),"NA",ROUND((((VLOOKUP(AD467,[2]Formula!V:X,3,0)))-SUMIF(AD:AD,AD467,H:H)),2)))</f>
        <v/>
      </c>
      <c r="H467" s="71"/>
      <c r="I467" s="72"/>
      <c r="J467" s="72"/>
      <c r="K467" s="38" t="str">
        <f>IF(E467="","",IF(OR(E467="Project Management",E467="Project Support",E467="Sprint Management",E467="Sprint Support"),"NA",(((SUMIF(AD:AD,AD467,H:H)/VLOOKUP(AD467,[2]Formula!V:X,3,0))*VLOOKUP(AD467,[2]Formula!V:X,2,0))*H467)/SUMIF(AD:AD,AD467,H:H)))</f>
        <v/>
      </c>
      <c r="L467" s="38" t="str">
        <f t="shared" si="42"/>
        <v/>
      </c>
      <c r="M467" s="38" t="str">
        <f t="shared" si="43"/>
        <v/>
      </c>
      <c r="N467" s="38" t="str">
        <f t="shared" si="45"/>
        <v/>
      </c>
      <c r="O467" s="38" t="str">
        <f t="shared" si="46"/>
        <v/>
      </c>
      <c r="P467" s="39" t="str">
        <f t="shared" si="47"/>
        <v/>
      </c>
      <c r="AC467" s="42" t="str">
        <f>IF(B467="","",VLOOKUP(B467,[2]Formula!B:C,2,0))</f>
        <v/>
      </c>
      <c r="AD467" s="43" t="str">
        <f t="shared" si="44"/>
        <v/>
      </c>
    </row>
    <row r="468" spans="1:30" x14ac:dyDescent="0.25">
      <c r="A468" s="64"/>
      <c r="B468" s="64"/>
      <c r="C468" s="66"/>
      <c r="D468" s="67"/>
      <c r="E468" s="64"/>
      <c r="F468" s="64"/>
      <c r="G468" s="37" t="str">
        <f>IF(E468="","",IF(OR(E468="Project Management",E468="Project Support",E468="Sprint Management",E468="Sprint Support"),"NA",ROUND((((VLOOKUP(AD468,[2]Formula!V:X,3,0)))-SUMIF(AD:AD,AD468,H:H)),2)))</f>
        <v/>
      </c>
      <c r="H468" s="71"/>
      <c r="I468" s="72"/>
      <c r="J468" s="72"/>
      <c r="K468" s="38" t="str">
        <f>IF(E468="","",IF(OR(E468="Project Management",E468="Project Support",E468="Sprint Management",E468="Sprint Support"),"NA",(((SUMIF(AD:AD,AD468,H:H)/VLOOKUP(AD468,[2]Formula!V:X,3,0))*VLOOKUP(AD468,[2]Formula!V:X,2,0))*H468)/SUMIF(AD:AD,AD468,H:H)))</f>
        <v/>
      </c>
      <c r="L468" s="38" t="str">
        <f t="shared" si="42"/>
        <v/>
      </c>
      <c r="M468" s="38" t="str">
        <f t="shared" si="43"/>
        <v/>
      </c>
      <c r="N468" s="38" t="str">
        <f t="shared" si="45"/>
        <v/>
      </c>
      <c r="O468" s="38" t="str">
        <f t="shared" si="46"/>
        <v/>
      </c>
      <c r="P468" s="39" t="str">
        <f t="shared" si="47"/>
        <v/>
      </c>
      <c r="AC468" s="42" t="str">
        <f>IF(B468="","",VLOOKUP(B468,[2]Formula!B:C,2,0))</f>
        <v/>
      </c>
      <c r="AD468" s="43" t="str">
        <f t="shared" si="44"/>
        <v/>
      </c>
    </row>
    <row r="469" spans="1:30" x14ac:dyDescent="0.25">
      <c r="A469" s="64"/>
      <c r="B469" s="64"/>
      <c r="C469" s="66"/>
      <c r="D469" s="67"/>
      <c r="E469" s="64"/>
      <c r="F469" s="64"/>
      <c r="G469" s="37" t="str">
        <f>IF(E469="","",IF(OR(E469="Project Management",E469="Project Support",E469="Sprint Management",E469="Sprint Support"),"NA",ROUND((((VLOOKUP(AD469,[2]Formula!V:X,3,0)))-SUMIF(AD:AD,AD469,H:H)),2)))</f>
        <v/>
      </c>
      <c r="H469" s="71"/>
      <c r="I469" s="72"/>
      <c r="J469" s="72"/>
      <c r="K469" s="38" t="str">
        <f>IF(E469="","",IF(OR(E469="Project Management",E469="Project Support",E469="Sprint Management",E469="Sprint Support"),"NA",(((SUMIF(AD:AD,AD469,H:H)/VLOOKUP(AD469,[2]Formula!V:X,3,0))*VLOOKUP(AD469,[2]Formula!V:X,2,0))*H469)/SUMIF(AD:AD,AD469,H:H)))</f>
        <v/>
      </c>
      <c r="L469" s="38" t="str">
        <f t="shared" si="42"/>
        <v/>
      </c>
      <c r="M469" s="38" t="str">
        <f t="shared" si="43"/>
        <v/>
      </c>
      <c r="N469" s="38" t="str">
        <f t="shared" si="45"/>
        <v/>
      </c>
      <c r="O469" s="38" t="str">
        <f t="shared" si="46"/>
        <v/>
      </c>
      <c r="P469" s="39" t="str">
        <f t="shared" si="47"/>
        <v/>
      </c>
      <c r="AC469" s="42" t="str">
        <f>IF(B469="","",VLOOKUP(B469,[2]Formula!B:C,2,0))</f>
        <v/>
      </c>
      <c r="AD469" s="43" t="str">
        <f t="shared" si="44"/>
        <v/>
      </c>
    </row>
    <row r="470" spans="1:30" x14ac:dyDescent="0.25">
      <c r="A470" s="64"/>
      <c r="B470" s="64"/>
      <c r="C470" s="66"/>
      <c r="D470" s="67"/>
      <c r="E470" s="64"/>
      <c r="F470" s="64"/>
      <c r="G470" s="37" t="str">
        <f>IF(E470="","",IF(OR(E470="Project Management",E470="Project Support",E470="Sprint Management",E470="Sprint Support"),"NA",ROUND((((VLOOKUP(AD470,[2]Formula!V:X,3,0)))-SUMIF(AD:AD,AD470,H:H)),2)))</f>
        <v/>
      </c>
      <c r="H470" s="71"/>
      <c r="I470" s="72"/>
      <c r="J470" s="72"/>
      <c r="K470" s="38" t="str">
        <f>IF(E470="","",IF(OR(E470="Project Management",E470="Project Support",E470="Sprint Management",E470="Sprint Support"),"NA",(((SUMIF(AD:AD,AD470,H:H)/VLOOKUP(AD470,[2]Formula!V:X,3,0))*VLOOKUP(AD470,[2]Formula!V:X,2,0))*H470)/SUMIF(AD:AD,AD470,H:H)))</f>
        <v/>
      </c>
      <c r="L470" s="38" t="str">
        <f t="shared" si="42"/>
        <v/>
      </c>
      <c r="M470" s="38" t="str">
        <f t="shared" si="43"/>
        <v/>
      </c>
      <c r="N470" s="38" t="str">
        <f t="shared" si="45"/>
        <v/>
      </c>
      <c r="O470" s="38" t="str">
        <f t="shared" si="46"/>
        <v/>
      </c>
      <c r="P470" s="39" t="str">
        <f t="shared" si="47"/>
        <v/>
      </c>
      <c r="AC470" s="42" t="str">
        <f>IF(B470="","",VLOOKUP(B470,[2]Formula!B:C,2,0))</f>
        <v/>
      </c>
      <c r="AD470" s="43" t="str">
        <f t="shared" si="44"/>
        <v/>
      </c>
    </row>
    <row r="471" spans="1:30" x14ac:dyDescent="0.25">
      <c r="A471" s="64"/>
      <c r="B471" s="64"/>
      <c r="C471" s="66"/>
      <c r="D471" s="67"/>
      <c r="E471" s="64"/>
      <c r="F471" s="64"/>
      <c r="G471" s="37" t="str">
        <f>IF(E471="","",IF(OR(E471="Project Management",E471="Project Support",E471="Sprint Management",E471="Sprint Support"),"NA",ROUND((((VLOOKUP(AD471,[2]Formula!V:X,3,0)))-SUMIF(AD:AD,AD471,H:H)),2)))</f>
        <v/>
      </c>
      <c r="H471" s="71"/>
      <c r="I471" s="72"/>
      <c r="J471" s="72"/>
      <c r="K471" s="38" t="str">
        <f>IF(E471="","",IF(OR(E471="Project Management",E471="Project Support",E471="Sprint Management",E471="Sprint Support"),"NA",(((SUMIF(AD:AD,AD471,H:H)/VLOOKUP(AD471,[2]Formula!V:X,3,0))*VLOOKUP(AD471,[2]Formula!V:X,2,0))*H471)/SUMIF(AD:AD,AD471,H:H)))</f>
        <v/>
      </c>
      <c r="L471" s="38" t="str">
        <f t="shared" si="42"/>
        <v/>
      </c>
      <c r="M471" s="38" t="str">
        <f t="shared" si="43"/>
        <v/>
      </c>
      <c r="N471" s="38" t="str">
        <f t="shared" si="45"/>
        <v/>
      </c>
      <c r="O471" s="38" t="str">
        <f t="shared" si="46"/>
        <v/>
      </c>
      <c r="P471" s="39" t="str">
        <f t="shared" si="47"/>
        <v/>
      </c>
      <c r="AC471" s="42" t="str">
        <f>IF(B471="","",VLOOKUP(B471,[2]Formula!B:C,2,0))</f>
        <v/>
      </c>
      <c r="AD471" s="43" t="str">
        <f t="shared" si="44"/>
        <v/>
      </c>
    </row>
    <row r="472" spans="1:30" x14ac:dyDescent="0.25">
      <c r="A472" s="64"/>
      <c r="B472" s="64"/>
      <c r="C472" s="66"/>
      <c r="D472" s="67"/>
      <c r="E472" s="64"/>
      <c r="F472" s="64"/>
      <c r="G472" s="37" t="str">
        <f>IF(E472="","",IF(OR(E472="Project Management",E472="Project Support",E472="Sprint Management",E472="Sprint Support"),"NA",ROUND((((VLOOKUP(AD472,[2]Formula!V:X,3,0)))-SUMIF(AD:AD,AD472,H:H)),2)))</f>
        <v/>
      </c>
      <c r="H472" s="71"/>
      <c r="I472" s="72"/>
      <c r="J472" s="72"/>
      <c r="K472" s="38" t="str">
        <f>IF(E472="","",IF(OR(E472="Project Management",E472="Project Support",E472="Sprint Management",E472="Sprint Support"),"NA",(((SUMIF(AD:AD,AD472,H:H)/VLOOKUP(AD472,[2]Formula!V:X,3,0))*VLOOKUP(AD472,[2]Formula!V:X,2,0))*H472)/SUMIF(AD:AD,AD472,H:H)))</f>
        <v/>
      </c>
      <c r="L472" s="38" t="str">
        <f t="shared" si="42"/>
        <v/>
      </c>
      <c r="M472" s="38" t="str">
        <f t="shared" si="43"/>
        <v/>
      </c>
      <c r="N472" s="38" t="str">
        <f t="shared" si="45"/>
        <v/>
      </c>
      <c r="O472" s="38" t="str">
        <f t="shared" si="46"/>
        <v/>
      </c>
      <c r="P472" s="39" t="str">
        <f t="shared" si="47"/>
        <v/>
      </c>
      <c r="AC472" s="42" t="str">
        <f>IF(B472="","",VLOOKUP(B472,[2]Formula!B:C,2,0))</f>
        <v/>
      </c>
      <c r="AD472" s="43" t="str">
        <f t="shared" si="44"/>
        <v/>
      </c>
    </row>
    <row r="473" spans="1:30" x14ac:dyDescent="0.25">
      <c r="A473" s="64"/>
      <c r="B473" s="64"/>
      <c r="C473" s="66"/>
      <c r="D473" s="67"/>
      <c r="E473" s="64"/>
      <c r="F473" s="64"/>
      <c r="G473" s="37" t="str">
        <f>IF(E473="","",IF(OR(E473="Project Management",E473="Project Support",E473="Sprint Management",E473="Sprint Support"),"NA",ROUND((((VLOOKUP(AD473,[2]Formula!V:X,3,0)))-SUMIF(AD:AD,AD473,H:H)),2)))</f>
        <v/>
      </c>
      <c r="H473" s="71"/>
      <c r="I473" s="72"/>
      <c r="J473" s="72"/>
      <c r="K473" s="38" t="str">
        <f>IF(E473="","",IF(OR(E473="Project Management",E473="Project Support",E473="Sprint Management",E473="Sprint Support"),"NA",(((SUMIF(AD:AD,AD473,H:H)/VLOOKUP(AD473,[2]Formula!V:X,3,0))*VLOOKUP(AD473,[2]Formula!V:X,2,0))*H473)/SUMIF(AD:AD,AD473,H:H)))</f>
        <v/>
      </c>
      <c r="L473" s="38" t="str">
        <f t="shared" si="42"/>
        <v/>
      </c>
      <c r="M473" s="38" t="str">
        <f t="shared" si="43"/>
        <v/>
      </c>
      <c r="N473" s="38" t="str">
        <f t="shared" si="45"/>
        <v/>
      </c>
      <c r="O473" s="38" t="str">
        <f t="shared" si="46"/>
        <v/>
      </c>
      <c r="P473" s="39" t="str">
        <f t="shared" si="47"/>
        <v/>
      </c>
      <c r="AC473" s="42" t="str">
        <f>IF(B473="","",VLOOKUP(B473,[2]Formula!B:C,2,0))</f>
        <v/>
      </c>
      <c r="AD473" s="43" t="str">
        <f t="shared" si="44"/>
        <v/>
      </c>
    </row>
    <row r="474" spans="1:30" x14ac:dyDescent="0.25">
      <c r="A474" s="64"/>
      <c r="B474" s="64"/>
      <c r="C474" s="66"/>
      <c r="D474" s="67"/>
      <c r="E474" s="64"/>
      <c r="F474" s="64"/>
      <c r="G474" s="37" t="str">
        <f>IF(E474="","",IF(OR(E474="Project Management",E474="Project Support",E474="Sprint Management",E474="Sprint Support"),"NA",ROUND((((VLOOKUP(AD474,[2]Formula!V:X,3,0)))-SUMIF(AD:AD,AD474,H:H)),2)))</f>
        <v/>
      </c>
      <c r="H474" s="71"/>
      <c r="I474" s="72"/>
      <c r="J474" s="72"/>
      <c r="K474" s="38" t="str">
        <f>IF(E474="","",IF(OR(E474="Project Management",E474="Project Support",E474="Sprint Management",E474="Sprint Support"),"NA",(((SUMIF(AD:AD,AD474,H:H)/VLOOKUP(AD474,[2]Formula!V:X,3,0))*VLOOKUP(AD474,[2]Formula!V:X,2,0))*H474)/SUMIF(AD:AD,AD474,H:H)))</f>
        <v/>
      </c>
      <c r="L474" s="38" t="str">
        <f t="shared" si="42"/>
        <v/>
      </c>
      <c r="M474" s="38" t="str">
        <f t="shared" si="43"/>
        <v/>
      </c>
      <c r="N474" s="38" t="str">
        <f t="shared" si="45"/>
        <v/>
      </c>
      <c r="O474" s="38" t="str">
        <f t="shared" si="46"/>
        <v/>
      </c>
      <c r="P474" s="39" t="str">
        <f t="shared" si="47"/>
        <v/>
      </c>
      <c r="AC474" s="42" t="str">
        <f>IF(B474="","",VLOOKUP(B474,[2]Formula!B:C,2,0))</f>
        <v/>
      </c>
      <c r="AD474" s="43" t="str">
        <f t="shared" si="44"/>
        <v/>
      </c>
    </row>
    <row r="475" spans="1:30" x14ac:dyDescent="0.25">
      <c r="A475" s="64"/>
      <c r="B475" s="64"/>
      <c r="C475" s="66"/>
      <c r="D475" s="67"/>
      <c r="E475" s="64"/>
      <c r="F475" s="64"/>
      <c r="G475" s="37" t="str">
        <f>IF(E475="","",IF(OR(E475="Project Management",E475="Project Support",E475="Sprint Management",E475="Sprint Support"),"NA",ROUND((((VLOOKUP(AD475,[2]Formula!V:X,3,0)))-SUMIF(AD:AD,AD475,H:H)),2)))</f>
        <v/>
      </c>
      <c r="H475" s="71"/>
      <c r="I475" s="72"/>
      <c r="J475" s="72"/>
      <c r="K475" s="38" t="str">
        <f>IF(E475="","",IF(OR(E475="Project Management",E475="Project Support",E475="Sprint Management",E475="Sprint Support"),"NA",(((SUMIF(AD:AD,AD475,H:H)/VLOOKUP(AD475,[2]Formula!V:X,3,0))*VLOOKUP(AD475,[2]Formula!V:X,2,0))*H475)/SUMIF(AD:AD,AD475,H:H)))</f>
        <v/>
      </c>
      <c r="L475" s="38" t="str">
        <f t="shared" si="42"/>
        <v/>
      </c>
      <c r="M475" s="38" t="str">
        <f t="shared" si="43"/>
        <v/>
      </c>
      <c r="N475" s="38" t="str">
        <f t="shared" si="45"/>
        <v/>
      </c>
      <c r="O475" s="38" t="str">
        <f t="shared" si="46"/>
        <v/>
      </c>
      <c r="P475" s="39" t="str">
        <f t="shared" si="47"/>
        <v/>
      </c>
      <c r="AC475" s="42" t="str">
        <f>IF(B475="","",VLOOKUP(B475,[2]Formula!B:C,2,0))</f>
        <v/>
      </c>
      <c r="AD475" s="43" t="str">
        <f t="shared" si="44"/>
        <v/>
      </c>
    </row>
    <row r="476" spans="1:30" x14ac:dyDescent="0.25">
      <c r="A476" s="64"/>
      <c r="B476" s="64"/>
      <c r="C476" s="66"/>
      <c r="D476" s="67"/>
      <c r="E476" s="64"/>
      <c r="F476" s="64"/>
      <c r="G476" s="37" t="str">
        <f>IF(E476="","",IF(OR(E476="Project Management",E476="Project Support",E476="Sprint Management",E476="Sprint Support"),"NA",ROUND((((VLOOKUP(AD476,[2]Formula!V:X,3,0)))-SUMIF(AD:AD,AD476,H:H)),2)))</f>
        <v/>
      </c>
      <c r="H476" s="71"/>
      <c r="I476" s="72"/>
      <c r="J476" s="72"/>
      <c r="K476" s="38" t="str">
        <f>IF(E476="","",IF(OR(E476="Project Management",E476="Project Support",E476="Sprint Management",E476="Sprint Support"),"NA",(((SUMIF(AD:AD,AD476,H:H)/VLOOKUP(AD476,[2]Formula!V:X,3,0))*VLOOKUP(AD476,[2]Formula!V:X,2,0))*H476)/SUMIF(AD:AD,AD476,H:H)))</f>
        <v/>
      </c>
      <c r="L476" s="38" t="str">
        <f t="shared" si="42"/>
        <v/>
      </c>
      <c r="M476" s="38" t="str">
        <f t="shared" si="43"/>
        <v/>
      </c>
      <c r="N476" s="38" t="str">
        <f t="shared" si="45"/>
        <v/>
      </c>
      <c r="O476" s="38" t="str">
        <f t="shared" si="46"/>
        <v/>
      </c>
      <c r="P476" s="39" t="str">
        <f t="shared" si="47"/>
        <v/>
      </c>
      <c r="AC476" s="42" t="str">
        <f>IF(B476="","",VLOOKUP(B476,[2]Formula!B:C,2,0))</f>
        <v/>
      </c>
      <c r="AD476" s="43" t="str">
        <f t="shared" si="44"/>
        <v/>
      </c>
    </row>
    <row r="477" spans="1:30" x14ac:dyDescent="0.25">
      <c r="A477" s="64"/>
      <c r="B477" s="64"/>
      <c r="C477" s="66"/>
      <c r="D477" s="67"/>
      <c r="E477" s="64"/>
      <c r="F477" s="64"/>
      <c r="G477" s="37" t="str">
        <f>IF(E477="","",IF(OR(E477="Project Management",E477="Project Support",E477="Sprint Management",E477="Sprint Support"),"NA",ROUND((((VLOOKUP(AD477,[2]Formula!V:X,3,0)))-SUMIF(AD:AD,AD477,H:H)),2)))</f>
        <v/>
      </c>
      <c r="H477" s="71"/>
      <c r="I477" s="72"/>
      <c r="J477" s="72"/>
      <c r="K477" s="38" t="str">
        <f>IF(E477="","",IF(OR(E477="Project Management",E477="Project Support",E477="Sprint Management",E477="Sprint Support"),"NA",(((SUMIF(AD:AD,AD477,H:H)/VLOOKUP(AD477,[2]Formula!V:X,3,0))*VLOOKUP(AD477,[2]Formula!V:X,2,0))*H477)/SUMIF(AD:AD,AD477,H:H)))</f>
        <v/>
      </c>
      <c r="L477" s="38" t="str">
        <f t="shared" si="42"/>
        <v/>
      </c>
      <c r="M477" s="38" t="str">
        <f t="shared" si="43"/>
        <v/>
      </c>
      <c r="N477" s="38" t="str">
        <f t="shared" si="45"/>
        <v/>
      </c>
      <c r="O477" s="38" t="str">
        <f t="shared" si="46"/>
        <v/>
      </c>
      <c r="P477" s="39" t="str">
        <f t="shared" si="47"/>
        <v/>
      </c>
      <c r="AC477" s="42" t="str">
        <f>IF(B477="","",VLOOKUP(B477,[2]Formula!B:C,2,0))</f>
        <v/>
      </c>
      <c r="AD477" s="43" t="str">
        <f t="shared" si="44"/>
        <v/>
      </c>
    </row>
    <row r="478" spans="1:30" x14ac:dyDescent="0.25">
      <c r="A478" s="64"/>
      <c r="B478" s="64"/>
      <c r="C478" s="66"/>
      <c r="D478" s="67"/>
      <c r="E478" s="64"/>
      <c r="F478" s="64"/>
      <c r="G478" s="37" t="str">
        <f>IF(E478="","",IF(OR(E478="Project Management",E478="Project Support",E478="Sprint Management",E478="Sprint Support"),"NA",ROUND((((VLOOKUP(AD478,[2]Formula!V:X,3,0)))-SUMIF(AD:AD,AD478,H:H)),2)))</f>
        <v/>
      </c>
      <c r="H478" s="71"/>
      <c r="I478" s="72"/>
      <c r="J478" s="72"/>
      <c r="K478" s="38" t="str">
        <f>IF(E478="","",IF(OR(E478="Project Management",E478="Project Support",E478="Sprint Management",E478="Sprint Support"),"NA",(((SUMIF(AD:AD,AD478,H:H)/VLOOKUP(AD478,[2]Formula!V:X,3,0))*VLOOKUP(AD478,[2]Formula!V:X,2,0))*H478)/SUMIF(AD:AD,AD478,H:H)))</f>
        <v/>
      </c>
      <c r="L478" s="38" t="str">
        <f t="shared" si="42"/>
        <v/>
      </c>
      <c r="M478" s="38" t="str">
        <f t="shared" si="43"/>
        <v/>
      </c>
      <c r="N478" s="38" t="str">
        <f t="shared" si="45"/>
        <v/>
      </c>
      <c r="O478" s="38" t="str">
        <f t="shared" si="46"/>
        <v/>
      </c>
      <c r="P478" s="39" t="str">
        <f t="shared" si="47"/>
        <v/>
      </c>
      <c r="AC478" s="42" t="str">
        <f>IF(B478="","",VLOOKUP(B478,[2]Formula!B:C,2,0))</f>
        <v/>
      </c>
      <c r="AD478" s="43" t="str">
        <f t="shared" si="44"/>
        <v/>
      </c>
    </row>
    <row r="479" spans="1:30" x14ac:dyDescent="0.25">
      <c r="A479" s="64"/>
      <c r="B479" s="64"/>
      <c r="C479" s="66"/>
      <c r="D479" s="67"/>
      <c r="E479" s="64"/>
      <c r="F479" s="64"/>
      <c r="G479" s="37" t="str">
        <f>IF(E479="","",IF(OR(E479="Project Management",E479="Project Support",E479="Sprint Management",E479="Sprint Support"),"NA",ROUND((((VLOOKUP(AD479,[2]Formula!V:X,3,0)))-SUMIF(AD:AD,AD479,H:H)),2)))</f>
        <v/>
      </c>
      <c r="H479" s="71"/>
      <c r="I479" s="72"/>
      <c r="J479" s="72"/>
      <c r="K479" s="38" t="str">
        <f>IF(E479="","",IF(OR(E479="Project Management",E479="Project Support",E479="Sprint Management",E479="Sprint Support"),"NA",(((SUMIF(AD:AD,AD479,H:H)/VLOOKUP(AD479,[2]Formula!V:X,3,0))*VLOOKUP(AD479,[2]Formula!V:X,2,0))*H479)/SUMIF(AD:AD,AD479,H:H)))</f>
        <v/>
      </c>
      <c r="L479" s="38" t="str">
        <f t="shared" si="42"/>
        <v/>
      </c>
      <c r="M479" s="38" t="str">
        <f t="shared" si="43"/>
        <v/>
      </c>
      <c r="N479" s="38" t="str">
        <f t="shared" si="45"/>
        <v/>
      </c>
      <c r="O479" s="38" t="str">
        <f t="shared" si="46"/>
        <v/>
      </c>
      <c r="P479" s="39" t="str">
        <f t="shared" si="47"/>
        <v/>
      </c>
      <c r="AC479" s="42" t="str">
        <f>IF(B479="","",VLOOKUP(B479,[2]Formula!B:C,2,0))</f>
        <v/>
      </c>
      <c r="AD479" s="43" t="str">
        <f t="shared" si="44"/>
        <v/>
      </c>
    </row>
    <row r="480" spans="1:30" x14ac:dyDescent="0.25">
      <c r="A480" s="64"/>
      <c r="B480" s="64"/>
      <c r="C480" s="66"/>
      <c r="D480" s="67"/>
      <c r="E480" s="64"/>
      <c r="F480" s="64"/>
      <c r="G480" s="37" t="str">
        <f>IF(E480="","",IF(OR(E480="Project Management",E480="Project Support",E480="Sprint Management",E480="Sprint Support"),"NA",ROUND((((VLOOKUP(AD480,[2]Formula!V:X,3,0)))-SUMIF(AD:AD,AD480,H:H)),2)))</f>
        <v/>
      </c>
      <c r="H480" s="71"/>
      <c r="I480" s="72"/>
      <c r="J480" s="72"/>
      <c r="K480" s="38" t="str">
        <f>IF(E480="","",IF(OR(E480="Project Management",E480="Project Support",E480="Sprint Management",E480="Sprint Support"),"NA",(((SUMIF(AD:AD,AD480,H:H)/VLOOKUP(AD480,[2]Formula!V:X,3,0))*VLOOKUP(AD480,[2]Formula!V:X,2,0))*H480)/SUMIF(AD:AD,AD480,H:H)))</f>
        <v/>
      </c>
      <c r="L480" s="38" t="str">
        <f t="shared" si="42"/>
        <v/>
      </c>
      <c r="M480" s="38" t="str">
        <f t="shared" si="43"/>
        <v/>
      </c>
      <c r="N480" s="38" t="str">
        <f t="shared" si="45"/>
        <v/>
      </c>
      <c r="O480" s="38" t="str">
        <f t="shared" si="46"/>
        <v/>
      </c>
      <c r="P480" s="39" t="str">
        <f t="shared" si="47"/>
        <v/>
      </c>
      <c r="AC480" s="42" t="str">
        <f>IF(B480="","",VLOOKUP(B480,[2]Formula!B:C,2,0))</f>
        <v/>
      </c>
      <c r="AD480" s="43" t="str">
        <f t="shared" si="44"/>
        <v/>
      </c>
    </row>
    <row r="481" spans="1:30" x14ac:dyDescent="0.25">
      <c r="A481" s="64"/>
      <c r="B481" s="64"/>
      <c r="C481" s="66"/>
      <c r="D481" s="67"/>
      <c r="E481" s="64"/>
      <c r="F481" s="64"/>
      <c r="G481" s="37" t="str">
        <f>IF(E481="","",IF(OR(E481="Project Management",E481="Project Support",E481="Sprint Management",E481="Sprint Support"),"NA",ROUND((((VLOOKUP(AD481,[2]Formula!V:X,3,0)))-SUMIF(AD:AD,AD481,H:H)),2)))</f>
        <v/>
      </c>
      <c r="H481" s="71"/>
      <c r="I481" s="72"/>
      <c r="J481" s="72"/>
      <c r="K481" s="38" t="str">
        <f>IF(E481="","",IF(OR(E481="Project Management",E481="Project Support",E481="Sprint Management",E481="Sprint Support"),"NA",(((SUMIF(AD:AD,AD481,H:H)/VLOOKUP(AD481,[2]Formula!V:X,3,0))*VLOOKUP(AD481,[2]Formula!V:X,2,0))*H481)/SUMIF(AD:AD,AD481,H:H)))</f>
        <v/>
      </c>
      <c r="L481" s="38" t="str">
        <f t="shared" si="42"/>
        <v/>
      </c>
      <c r="M481" s="38" t="str">
        <f t="shared" si="43"/>
        <v/>
      </c>
      <c r="N481" s="38" t="str">
        <f t="shared" si="45"/>
        <v/>
      </c>
      <c r="O481" s="38" t="str">
        <f t="shared" si="46"/>
        <v/>
      </c>
      <c r="P481" s="39" t="str">
        <f t="shared" si="47"/>
        <v/>
      </c>
      <c r="AC481" s="42" t="str">
        <f>IF(B481="","",VLOOKUP(B481,[2]Formula!B:C,2,0))</f>
        <v/>
      </c>
      <c r="AD481" s="43" t="str">
        <f t="shared" si="44"/>
        <v/>
      </c>
    </row>
    <row r="482" spans="1:30" x14ac:dyDescent="0.25">
      <c r="A482" s="64"/>
      <c r="B482" s="64"/>
      <c r="C482" s="66"/>
      <c r="D482" s="67"/>
      <c r="E482" s="64"/>
      <c r="F482" s="64"/>
      <c r="G482" s="37" t="str">
        <f>IF(E482="","",IF(OR(E482="Project Management",E482="Project Support",E482="Sprint Management",E482="Sprint Support"),"NA",ROUND((((VLOOKUP(AD482,[2]Formula!V:X,3,0)))-SUMIF(AD:AD,AD482,H:H)),2)))</f>
        <v/>
      </c>
      <c r="H482" s="71"/>
      <c r="I482" s="72"/>
      <c r="J482" s="72"/>
      <c r="K482" s="38" t="str">
        <f>IF(E482="","",IF(OR(E482="Project Management",E482="Project Support",E482="Sprint Management",E482="Sprint Support"),"NA",(((SUMIF(AD:AD,AD482,H:H)/VLOOKUP(AD482,[2]Formula!V:X,3,0))*VLOOKUP(AD482,[2]Formula!V:X,2,0))*H482)/SUMIF(AD:AD,AD482,H:H)))</f>
        <v/>
      </c>
      <c r="L482" s="38" t="str">
        <f t="shared" si="42"/>
        <v/>
      </c>
      <c r="M482" s="38" t="str">
        <f t="shared" si="43"/>
        <v/>
      </c>
      <c r="N482" s="38" t="str">
        <f t="shared" si="45"/>
        <v/>
      </c>
      <c r="O482" s="38" t="str">
        <f t="shared" si="46"/>
        <v/>
      </c>
      <c r="P482" s="39" t="str">
        <f t="shared" si="47"/>
        <v/>
      </c>
      <c r="AC482" s="42" t="str">
        <f>IF(B482="","",VLOOKUP(B482,[2]Formula!B:C,2,0))</f>
        <v/>
      </c>
      <c r="AD482" s="43" t="str">
        <f t="shared" si="44"/>
        <v/>
      </c>
    </row>
    <row r="483" spans="1:30" x14ac:dyDescent="0.25">
      <c r="A483" s="64"/>
      <c r="B483" s="64"/>
      <c r="C483" s="66"/>
      <c r="D483" s="67"/>
      <c r="E483" s="64"/>
      <c r="F483" s="64"/>
      <c r="G483" s="37" t="str">
        <f>IF(E483="","",IF(OR(E483="Project Management",E483="Project Support",E483="Sprint Management",E483="Sprint Support"),"NA",ROUND((((VLOOKUP(AD483,[2]Formula!V:X,3,0)))-SUMIF(AD:AD,AD483,H:H)),2)))</f>
        <v/>
      </c>
      <c r="H483" s="71"/>
      <c r="I483" s="72"/>
      <c r="J483" s="72"/>
      <c r="K483" s="38" t="str">
        <f>IF(E483="","",IF(OR(E483="Project Management",E483="Project Support",E483="Sprint Management",E483="Sprint Support"),"NA",(((SUMIF(AD:AD,AD483,H:H)/VLOOKUP(AD483,[2]Formula!V:X,3,0))*VLOOKUP(AD483,[2]Formula!V:X,2,0))*H483)/SUMIF(AD:AD,AD483,H:H)))</f>
        <v/>
      </c>
      <c r="L483" s="38" t="str">
        <f t="shared" si="42"/>
        <v/>
      </c>
      <c r="M483" s="38" t="str">
        <f t="shared" si="43"/>
        <v/>
      </c>
      <c r="N483" s="38" t="str">
        <f t="shared" si="45"/>
        <v/>
      </c>
      <c r="O483" s="38" t="str">
        <f t="shared" si="46"/>
        <v/>
      </c>
      <c r="P483" s="39" t="str">
        <f t="shared" si="47"/>
        <v/>
      </c>
      <c r="AC483" s="42" t="str">
        <f>IF(B483="","",VLOOKUP(B483,[2]Formula!B:C,2,0))</f>
        <v/>
      </c>
      <c r="AD483" s="43" t="str">
        <f t="shared" si="44"/>
        <v/>
      </c>
    </row>
    <row r="484" spans="1:30" x14ac:dyDescent="0.25">
      <c r="A484" s="64"/>
      <c r="B484" s="64"/>
      <c r="C484" s="66"/>
      <c r="D484" s="67"/>
      <c r="E484" s="64"/>
      <c r="F484" s="64"/>
      <c r="G484" s="37" t="str">
        <f>IF(E484="","",IF(OR(E484="Project Management",E484="Project Support",E484="Sprint Management",E484="Sprint Support"),"NA",ROUND((((VLOOKUP(AD484,[2]Formula!V:X,3,0)))-SUMIF(AD:AD,AD484,H:H)),2)))</f>
        <v/>
      </c>
      <c r="H484" s="71"/>
      <c r="I484" s="72"/>
      <c r="J484" s="72"/>
      <c r="K484" s="38" t="str">
        <f>IF(E484="","",IF(OR(E484="Project Management",E484="Project Support",E484="Sprint Management",E484="Sprint Support"),"NA",(((SUMIF(AD:AD,AD484,H:H)/VLOOKUP(AD484,[2]Formula!V:X,3,0))*VLOOKUP(AD484,[2]Formula!V:X,2,0))*H484)/SUMIF(AD:AD,AD484,H:H)))</f>
        <v/>
      </c>
      <c r="L484" s="38" t="str">
        <f t="shared" si="42"/>
        <v/>
      </c>
      <c r="M484" s="38" t="str">
        <f t="shared" si="43"/>
        <v/>
      </c>
      <c r="N484" s="38" t="str">
        <f t="shared" si="45"/>
        <v/>
      </c>
      <c r="O484" s="38" t="str">
        <f t="shared" si="46"/>
        <v/>
      </c>
      <c r="P484" s="39" t="str">
        <f t="shared" si="47"/>
        <v/>
      </c>
      <c r="AC484" s="42" t="str">
        <f>IF(B484="","",VLOOKUP(B484,[2]Formula!B:C,2,0))</f>
        <v/>
      </c>
      <c r="AD484" s="43" t="str">
        <f t="shared" si="44"/>
        <v/>
      </c>
    </row>
    <row r="485" spans="1:30" x14ac:dyDescent="0.25">
      <c r="A485" s="64"/>
      <c r="B485" s="64"/>
      <c r="C485" s="66"/>
      <c r="D485" s="67"/>
      <c r="E485" s="64"/>
      <c r="F485" s="64"/>
      <c r="G485" s="37" t="str">
        <f>IF(E485="","",IF(OR(E485="Project Management",E485="Project Support",E485="Sprint Management",E485="Sprint Support"),"NA",ROUND((((VLOOKUP(AD485,[2]Formula!V:X,3,0)))-SUMIF(AD:AD,AD485,H:H)),2)))</f>
        <v/>
      </c>
      <c r="H485" s="71"/>
      <c r="I485" s="72"/>
      <c r="J485" s="72"/>
      <c r="K485" s="38" t="str">
        <f>IF(E485="","",IF(OR(E485="Project Management",E485="Project Support",E485="Sprint Management",E485="Sprint Support"),"NA",(((SUMIF(AD:AD,AD485,H:H)/VLOOKUP(AD485,[2]Formula!V:X,3,0))*VLOOKUP(AD485,[2]Formula!V:X,2,0))*H485)/SUMIF(AD:AD,AD485,H:H)))</f>
        <v/>
      </c>
      <c r="L485" s="38" t="str">
        <f t="shared" si="42"/>
        <v/>
      </c>
      <c r="M485" s="38" t="str">
        <f t="shared" si="43"/>
        <v/>
      </c>
      <c r="N485" s="38" t="str">
        <f t="shared" si="45"/>
        <v/>
      </c>
      <c r="O485" s="38" t="str">
        <f t="shared" si="46"/>
        <v/>
      </c>
      <c r="P485" s="39" t="str">
        <f t="shared" si="47"/>
        <v/>
      </c>
      <c r="AC485" s="42" t="str">
        <f>IF(B485="","",VLOOKUP(B485,[2]Formula!B:C,2,0))</f>
        <v/>
      </c>
      <c r="AD485" s="43" t="str">
        <f t="shared" si="44"/>
        <v/>
      </c>
    </row>
    <row r="486" spans="1:30" x14ac:dyDescent="0.25">
      <c r="A486" s="64"/>
      <c r="B486" s="64"/>
      <c r="C486" s="66"/>
      <c r="D486" s="67"/>
      <c r="E486" s="64"/>
      <c r="F486" s="64"/>
      <c r="G486" s="37" t="str">
        <f>IF(E486="","",IF(OR(E486="Project Management",E486="Project Support",E486="Sprint Management",E486="Sprint Support"),"NA",ROUND((((VLOOKUP(AD486,[2]Formula!V:X,3,0)))-SUMIF(AD:AD,AD486,H:H)),2)))</f>
        <v/>
      </c>
      <c r="H486" s="71"/>
      <c r="I486" s="72"/>
      <c r="J486" s="72"/>
      <c r="K486" s="38" t="str">
        <f>IF(E486="","",IF(OR(E486="Project Management",E486="Project Support",E486="Sprint Management",E486="Sprint Support"),"NA",(((SUMIF(AD:AD,AD486,H:H)/VLOOKUP(AD486,[2]Formula!V:X,3,0))*VLOOKUP(AD486,[2]Formula!V:X,2,0))*H486)/SUMIF(AD:AD,AD486,H:H)))</f>
        <v/>
      </c>
      <c r="L486" s="38" t="str">
        <f t="shared" si="42"/>
        <v/>
      </c>
      <c r="M486" s="38" t="str">
        <f t="shared" si="43"/>
        <v/>
      </c>
      <c r="N486" s="38" t="str">
        <f t="shared" si="45"/>
        <v/>
      </c>
      <c r="O486" s="38" t="str">
        <f t="shared" si="46"/>
        <v/>
      </c>
      <c r="P486" s="39" t="str">
        <f t="shared" si="47"/>
        <v/>
      </c>
      <c r="AC486" s="42" t="str">
        <f>IF(B486="","",VLOOKUP(B486,[2]Formula!B:C,2,0))</f>
        <v/>
      </c>
      <c r="AD486" s="43" t="str">
        <f t="shared" si="44"/>
        <v/>
      </c>
    </row>
    <row r="487" spans="1:30" x14ac:dyDescent="0.25">
      <c r="A487" s="64"/>
      <c r="B487" s="64"/>
      <c r="C487" s="66"/>
      <c r="D487" s="67"/>
      <c r="E487" s="64"/>
      <c r="F487" s="64"/>
      <c r="G487" s="37" t="str">
        <f>IF(E487="","",IF(OR(E487="Project Management",E487="Project Support",E487="Sprint Management",E487="Sprint Support"),"NA",ROUND((((VLOOKUP(AD487,[2]Formula!V:X,3,0)))-SUMIF(AD:AD,AD487,H:H)),2)))</f>
        <v/>
      </c>
      <c r="H487" s="71"/>
      <c r="I487" s="72"/>
      <c r="J487" s="72"/>
      <c r="K487" s="38" t="str">
        <f>IF(E487="","",IF(OR(E487="Project Management",E487="Project Support",E487="Sprint Management",E487="Sprint Support"),"NA",(((SUMIF(AD:AD,AD487,H:H)/VLOOKUP(AD487,[2]Formula!V:X,3,0))*VLOOKUP(AD487,[2]Formula!V:X,2,0))*H487)/SUMIF(AD:AD,AD487,H:H)))</f>
        <v/>
      </c>
      <c r="L487" s="38" t="str">
        <f t="shared" si="42"/>
        <v/>
      </c>
      <c r="M487" s="38" t="str">
        <f t="shared" si="43"/>
        <v/>
      </c>
      <c r="N487" s="38" t="str">
        <f t="shared" si="45"/>
        <v/>
      </c>
      <c r="O487" s="38" t="str">
        <f t="shared" si="46"/>
        <v/>
      </c>
      <c r="P487" s="39" t="str">
        <f t="shared" si="47"/>
        <v/>
      </c>
      <c r="AC487" s="42" t="str">
        <f>IF(B487="","",VLOOKUP(B487,[2]Formula!B:C,2,0))</f>
        <v/>
      </c>
      <c r="AD487" s="43" t="str">
        <f t="shared" si="44"/>
        <v/>
      </c>
    </row>
    <row r="488" spans="1:30" x14ac:dyDescent="0.25">
      <c r="A488" s="64"/>
      <c r="B488" s="64"/>
      <c r="C488" s="66"/>
      <c r="D488" s="67"/>
      <c r="E488" s="64"/>
      <c r="F488" s="64"/>
      <c r="G488" s="37" t="str">
        <f>IF(E488="","",IF(OR(E488="Project Management",E488="Project Support",E488="Sprint Management",E488="Sprint Support"),"NA",ROUND((((VLOOKUP(AD488,[2]Formula!V:X,3,0)))-SUMIF(AD:AD,AD488,H:H)),2)))</f>
        <v/>
      </c>
      <c r="H488" s="71"/>
      <c r="I488" s="72"/>
      <c r="J488" s="72"/>
      <c r="K488" s="38" t="str">
        <f>IF(E488="","",IF(OR(E488="Project Management",E488="Project Support",E488="Sprint Management",E488="Sprint Support"),"NA",(((SUMIF(AD:AD,AD488,H:H)/VLOOKUP(AD488,[2]Formula!V:X,3,0))*VLOOKUP(AD488,[2]Formula!V:X,2,0))*H488)/SUMIF(AD:AD,AD488,H:H)))</f>
        <v/>
      </c>
      <c r="L488" s="38" t="str">
        <f t="shared" si="42"/>
        <v/>
      </c>
      <c r="M488" s="38" t="str">
        <f t="shared" si="43"/>
        <v/>
      </c>
      <c r="N488" s="38" t="str">
        <f t="shared" si="45"/>
        <v/>
      </c>
      <c r="O488" s="38" t="str">
        <f t="shared" si="46"/>
        <v/>
      </c>
      <c r="P488" s="39" t="str">
        <f t="shared" si="47"/>
        <v/>
      </c>
      <c r="AC488" s="42" t="str">
        <f>IF(B488="","",VLOOKUP(B488,[2]Formula!B:C,2,0))</f>
        <v/>
      </c>
      <c r="AD488" s="43" t="str">
        <f t="shared" si="44"/>
        <v/>
      </c>
    </row>
    <row r="489" spans="1:30" x14ac:dyDescent="0.25">
      <c r="A489" s="64"/>
      <c r="B489" s="64"/>
      <c r="C489" s="66"/>
      <c r="D489" s="67"/>
      <c r="E489" s="64"/>
      <c r="F489" s="64"/>
      <c r="G489" s="37" t="str">
        <f>IF(E489="","",IF(OR(E489="Project Management",E489="Project Support",E489="Sprint Management",E489="Sprint Support"),"NA",ROUND((((VLOOKUP(AD489,[2]Formula!V:X,3,0)))-SUMIF(AD:AD,AD489,H:H)),2)))</f>
        <v/>
      </c>
      <c r="H489" s="71"/>
      <c r="I489" s="72"/>
      <c r="J489" s="72"/>
      <c r="K489" s="38" t="str">
        <f>IF(E489="","",IF(OR(E489="Project Management",E489="Project Support",E489="Sprint Management",E489="Sprint Support"),"NA",(((SUMIF(AD:AD,AD489,H:H)/VLOOKUP(AD489,[2]Formula!V:X,3,0))*VLOOKUP(AD489,[2]Formula!V:X,2,0))*H489)/SUMIF(AD:AD,AD489,H:H)))</f>
        <v/>
      </c>
      <c r="L489" s="38" t="str">
        <f t="shared" si="42"/>
        <v/>
      </c>
      <c r="M489" s="38" t="str">
        <f t="shared" si="43"/>
        <v/>
      </c>
      <c r="N489" s="38" t="str">
        <f t="shared" si="45"/>
        <v/>
      </c>
      <c r="O489" s="38" t="str">
        <f t="shared" si="46"/>
        <v/>
      </c>
      <c r="P489" s="39" t="str">
        <f t="shared" si="47"/>
        <v/>
      </c>
      <c r="AC489" s="42" t="str">
        <f>IF(B489="","",VLOOKUP(B489,[2]Formula!B:C,2,0))</f>
        <v/>
      </c>
      <c r="AD489" s="43" t="str">
        <f t="shared" si="44"/>
        <v/>
      </c>
    </row>
    <row r="490" spans="1:30" x14ac:dyDescent="0.25">
      <c r="A490" s="64"/>
      <c r="B490" s="64"/>
      <c r="C490" s="66"/>
      <c r="D490" s="67"/>
      <c r="E490" s="64"/>
      <c r="F490" s="64"/>
      <c r="G490" s="37" t="str">
        <f>IF(E490="","",IF(OR(E490="Project Management",E490="Project Support",E490="Sprint Management",E490="Sprint Support"),"NA",ROUND((((VLOOKUP(AD490,[2]Formula!V:X,3,0)))-SUMIF(AD:AD,AD490,H:H)),2)))</f>
        <v/>
      </c>
      <c r="H490" s="71"/>
      <c r="I490" s="72"/>
      <c r="J490" s="72"/>
      <c r="K490" s="38" t="str">
        <f>IF(E490="","",IF(OR(E490="Project Management",E490="Project Support",E490="Sprint Management",E490="Sprint Support"),"NA",(((SUMIF(AD:AD,AD490,H:H)/VLOOKUP(AD490,[2]Formula!V:X,3,0))*VLOOKUP(AD490,[2]Formula!V:X,2,0))*H490)/SUMIF(AD:AD,AD490,H:H)))</f>
        <v/>
      </c>
      <c r="L490" s="38" t="str">
        <f t="shared" si="42"/>
        <v/>
      </c>
      <c r="M490" s="38" t="str">
        <f t="shared" si="43"/>
        <v/>
      </c>
      <c r="N490" s="38" t="str">
        <f t="shared" si="45"/>
        <v/>
      </c>
      <c r="O490" s="38" t="str">
        <f t="shared" si="46"/>
        <v/>
      </c>
      <c r="P490" s="39" t="str">
        <f t="shared" si="47"/>
        <v/>
      </c>
      <c r="AC490" s="42" t="str">
        <f>IF(B490="","",VLOOKUP(B490,[2]Formula!B:C,2,0))</f>
        <v/>
      </c>
      <c r="AD490" s="43" t="str">
        <f t="shared" si="44"/>
        <v/>
      </c>
    </row>
    <row r="491" spans="1:30" x14ac:dyDescent="0.25">
      <c r="A491" s="64"/>
      <c r="B491" s="64"/>
      <c r="C491" s="66"/>
      <c r="D491" s="67"/>
      <c r="E491" s="64"/>
      <c r="F491" s="64"/>
      <c r="G491" s="37" t="str">
        <f>IF(E491="","",IF(OR(E491="Project Management",E491="Project Support",E491="Sprint Management",E491="Sprint Support"),"NA",ROUND((((VLOOKUP(AD491,[2]Formula!V:X,3,0)))-SUMIF(AD:AD,AD491,H:H)),2)))</f>
        <v/>
      </c>
      <c r="H491" s="71"/>
      <c r="I491" s="72"/>
      <c r="J491" s="72"/>
      <c r="K491" s="38" t="str">
        <f>IF(E491="","",IF(OR(E491="Project Management",E491="Project Support",E491="Sprint Management",E491="Sprint Support"),"NA",(((SUMIF(AD:AD,AD491,H:H)/VLOOKUP(AD491,[2]Formula!V:X,3,0))*VLOOKUP(AD491,[2]Formula!V:X,2,0))*H491)/SUMIF(AD:AD,AD491,H:H)))</f>
        <v/>
      </c>
      <c r="L491" s="38" t="str">
        <f t="shared" si="42"/>
        <v/>
      </c>
      <c r="M491" s="38" t="str">
        <f t="shared" si="43"/>
        <v/>
      </c>
      <c r="N491" s="38" t="str">
        <f t="shared" si="45"/>
        <v/>
      </c>
      <c r="O491" s="38" t="str">
        <f t="shared" si="46"/>
        <v/>
      </c>
      <c r="P491" s="39" t="str">
        <f t="shared" si="47"/>
        <v/>
      </c>
      <c r="AC491" s="42" t="str">
        <f>IF(B491="","",VLOOKUP(B491,[2]Formula!B:C,2,0))</f>
        <v/>
      </c>
      <c r="AD491" s="43" t="str">
        <f t="shared" si="44"/>
        <v/>
      </c>
    </row>
    <row r="492" spans="1:30" x14ac:dyDescent="0.25">
      <c r="A492" s="64"/>
      <c r="B492" s="64"/>
      <c r="C492" s="66"/>
      <c r="D492" s="67"/>
      <c r="E492" s="64"/>
      <c r="F492" s="64"/>
      <c r="G492" s="37" t="str">
        <f>IF(E492="","",IF(OR(E492="Project Management",E492="Project Support",E492="Sprint Management",E492="Sprint Support"),"NA",ROUND((((VLOOKUP(AD492,[2]Formula!V:X,3,0)))-SUMIF(AD:AD,AD492,H:H)),2)))</f>
        <v/>
      </c>
      <c r="H492" s="71"/>
      <c r="I492" s="72"/>
      <c r="J492" s="72"/>
      <c r="K492" s="38" t="str">
        <f>IF(E492="","",IF(OR(E492="Project Management",E492="Project Support",E492="Sprint Management",E492="Sprint Support"),"NA",(((SUMIF(AD:AD,AD492,H:H)/VLOOKUP(AD492,[2]Formula!V:X,3,0))*VLOOKUP(AD492,[2]Formula!V:X,2,0))*H492)/SUMIF(AD:AD,AD492,H:H)))</f>
        <v/>
      </c>
      <c r="L492" s="38" t="str">
        <f t="shared" si="42"/>
        <v/>
      </c>
      <c r="M492" s="38" t="str">
        <f t="shared" si="43"/>
        <v/>
      </c>
      <c r="N492" s="38" t="str">
        <f t="shared" si="45"/>
        <v/>
      </c>
      <c r="O492" s="38" t="str">
        <f t="shared" si="46"/>
        <v/>
      </c>
      <c r="P492" s="39" t="str">
        <f t="shared" si="47"/>
        <v/>
      </c>
      <c r="AC492" s="42" t="str">
        <f>IF(B492="","",VLOOKUP(B492,[2]Formula!B:C,2,0))</f>
        <v/>
      </c>
      <c r="AD492" s="43" t="str">
        <f t="shared" si="44"/>
        <v/>
      </c>
    </row>
    <row r="493" spans="1:30" x14ac:dyDescent="0.25">
      <c r="A493" s="64"/>
      <c r="B493" s="64"/>
      <c r="C493" s="66"/>
      <c r="D493" s="67"/>
      <c r="E493" s="64"/>
      <c r="F493" s="64"/>
      <c r="G493" s="37" t="str">
        <f>IF(E493="","",IF(OR(E493="Project Management",E493="Project Support",E493="Sprint Management",E493="Sprint Support"),"NA",ROUND((((VLOOKUP(AD493,[2]Formula!V:X,3,0)))-SUMIF(AD:AD,AD493,H:H)),2)))</f>
        <v/>
      </c>
      <c r="H493" s="71"/>
      <c r="I493" s="72"/>
      <c r="J493" s="72"/>
      <c r="K493" s="38" t="str">
        <f>IF(E493="","",IF(OR(E493="Project Management",E493="Project Support",E493="Sprint Management",E493="Sprint Support"),"NA",(((SUMIF(AD:AD,AD493,H:H)/VLOOKUP(AD493,[2]Formula!V:X,3,0))*VLOOKUP(AD493,[2]Formula!V:X,2,0))*H493)/SUMIF(AD:AD,AD493,H:H)))</f>
        <v/>
      </c>
      <c r="L493" s="38" t="str">
        <f t="shared" si="42"/>
        <v/>
      </c>
      <c r="M493" s="38" t="str">
        <f t="shared" si="43"/>
        <v/>
      </c>
      <c r="N493" s="38" t="str">
        <f t="shared" si="45"/>
        <v/>
      </c>
      <c r="O493" s="38" t="str">
        <f t="shared" si="46"/>
        <v/>
      </c>
      <c r="P493" s="39" t="str">
        <f t="shared" si="47"/>
        <v/>
      </c>
      <c r="AC493" s="42" t="str">
        <f>IF(B493="","",VLOOKUP(B493,[2]Formula!B:C,2,0))</f>
        <v/>
      </c>
      <c r="AD493" s="43" t="str">
        <f t="shared" si="44"/>
        <v/>
      </c>
    </row>
    <row r="494" spans="1:30" x14ac:dyDescent="0.25">
      <c r="A494" s="64"/>
      <c r="B494" s="64"/>
      <c r="C494" s="66"/>
      <c r="D494" s="67"/>
      <c r="E494" s="64"/>
      <c r="F494" s="64"/>
      <c r="G494" s="37" t="str">
        <f>IF(E494="","",IF(OR(E494="Project Management",E494="Project Support",E494="Sprint Management",E494="Sprint Support"),"NA",ROUND((((VLOOKUP(AD494,[2]Formula!V:X,3,0)))-SUMIF(AD:AD,AD494,H:H)),2)))</f>
        <v/>
      </c>
      <c r="H494" s="71"/>
      <c r="I494" s="72"/>
      <c r="J494" s="72"/>
      <c r="K494" s="38" t="str">
        <f>IF(E494="","",IF(OR(E494="Project Management",E494="Project Support",E494="Sprint Management",E494="Sprint Support"),"NA",(((SUMIF(AD:AD,AD494,H:H)/VLOOKUP(AD494,[2]Formula!V:X,3,0))*VLOOKUP(AD494,[2]Formula!V:X,2,0))*H494)/SUMIF(AD:AD,AD494,H:H)))</f>
        <v/>
      </c>
      <c r="L494" s="38" t="str">
        <f t="shared" si="42"/>
        <v/>
      </c>
      <c r="M494" s="38" t="str">
        <f t="shared" si="43"/>
        <v/>
      </c>
      <c r="N494" s="38" t="str">
        <f t="shared" si="45"/>
        <v/>
      </c>
      <c r="O494" s="38" t="str">
        <f t="shared" si="46"/>
        <v/>
      </c>
      <c r="P494" s="39" t="str">
        <f t="shared" si="47"/>
        <v/>
      </c>
      <c r="AC494" s="42" t="str">
        <f>IF(B494="","",VLOOKUP(B494,[2]Formula!B:C,2,0))</f>
        <v/>
      </c>
      <c r="AD494" s="43" t="str">
        <f t="shared" si="44"/>
        <v/>
      </c>
    </row>
    <row r="495" spans="1:30" x14ac:dyDescent="0.25">
      <c r="A495" s="64"/>
      <c r="B495" s="64"/>
      <c r="C495" s="66"/>
      <c r="D495" s="67"/>
      <c r="E495" s="64"/>
      <c r="F495" s="64"/>
      <c r="G495" s="37" t="str">
        <f>IF(E495="","",IF(OR(E495="Project Management",E495="Project Support",E495="Sprint Management",E495="Sprint Support"),"NA",ROUND((((VLOOKUP(AD495,[2]Formula!V:X,3,0)))-SUMIF(AD:AD,AD495,H:H)),2)))</f>
        <v/>
      </c>
      <c r="H495" s="71"/>
      <c r="I495" s="72"/>
      <c r="J495" s="72"/>
      <c r="K495" s="38" t="str">
        <f>IF(E495="","",IF(OR(E495="Project Management",E495="Project Support",E495="Sprint Management",E495="Sprint Support"),"NA",(((SUMIF(AD:AD,AD495,H:H)/VLOOKUP(AD495,[2]Formula!V:X,3,0))*VLOOKUP(AD495,[2]Formula!V:X,2,0))*H495)/SUMIF(AD:AD,AD495,H:H)))</f>
        <v/>
      </c>
      <c r="L495" s="38" t="str">
        <f t="shared" si="42"/>
        <v/>
      </c>
      <c r="M495" s="38" t="str">
        <f t="shared" si="43"/>
        <v/>
      </c>
      <c r="N495" s="38" t="str">
        <f t="shared" si="45"/>
        <v/>
      </c>
      <c r="O495" s="38" t="str">
        <f t="shared" si="46"/>
        <v/>
      </c>
      <c r="P495" s="39" t="str">
        <f t="shared" si="47"/>
        <v/>
      </c>
      <c r="AC495" s="42" t="str">
        <f>IF(B495="","",VLOOKUP(B495,[2]Formula!B:C,2,0))</f>
        <v/>
      </c>
      <c r="AD495" s="43" t="str">
        <f t="shared" si="44"/>
        <v/>
      </c>
    </row>
    <row r="496" spans="1:30" x14ac:dyDescent="0.25">
      <c r="A496" s="64"/>
      <c r="B496" s="64"/>
      <c r="C496" s="66"/>
      <c r="D496" s="67"/>
      <c r="E496" s="64"/>
      <c r="F496" s="64"/>
      <c r="G496" s="37" t="str">
        <f>IF(E496="","",IF(OR(E496="Project Management",E496="Project Support",E496="Sprint Management",E496="Sprint Support"),"NA",ROUND((((VLOOKUP(AD496,[2]Formula!V:X,3,0)))-SUMIF(AD:AD,AD496,H:H)),2)))</f>
        <v/>
      </c>
      <c r="H496" s="71"/>
      <c r="I496" s="72"/>
      <c r="J496" s="72"/>
      <c r="K496" s="38" t="str">
        <f>IF(E496="","",IF(OR(E496="Project Management",E496="Project Support",E496="Sprint Management",E496="Sprint Support"),"NA",(((SUMIF(AD:AD,AD496,H:H)/VLOOKUP(AD496,[2]Formula!V:X,3,0))*VLOOKUP(AD496,[2]Formula!V:X,2,0))*H496)/SUMIF(AD:AD,AD496,H:H)))</f>
        <v/>
      </c>
      <c r="L496" s="38" t="str">
        <f t="shared" si="42"/>
        <v/>
      </c>
      <c r="M496" s="38" t="str">
        <f t="shared" si="43"/>
        <v/>
      </c>
      <c r="N496" s="38" t="str">
        <f t="shared" si="45"/>
        <v/>
      </c>
      <c r="O496" s="38" t="str">
        <f t="shared" si="46"/>
        <v/>
      </c>
      <c r="P496" s="39" t="str">
        <f t="shared" si="47"/>
        <v/>
      </c>
      <c r="AC496" s="42" t="str">
        <f>IF(B496="","",VLOOKUP(B496,[2]Formula!B:C,2,0))</f>
        <v/>
      </c>
      <c r="AD496" s="43" t="str">
        <f t="shared" si="44"/>
        <v/>
      </c>
    </row>
    <row r="497" spans="1:30" x14ac:dyDescent="0.25">
      <c r="A497" s="64"/>
      <c r="B497" s="64"/>
      <c r="C497" s="66"/>
      <c r="D497" s="67"/>
      <c r="E497" s="64"/>
      <c r="F497" s="64"/>
      <c r="G497" s="37" t="str">
        <f>IF(E497="","",IF(OR(E497="Project Management",E497="Project Support",E497="Sprint Management",E497="Sprint Support"),"NA",ROUND((((VLOOKUP(AD497,[2]Formula!V:X,3,0)))-SUMIF(AD:AD,AD497,H:H)),2)))</f>
        <v/>
      </c>
      <c r="H497" s="71"/>
      <c r="I497" s="72"/>
      <c r="J497" s="72"/>
      <c r="K497" s="38" t="str">
        <f>IF(E497="","",IF(OR(E497="Project Management",E497="Project Support",E497="Sprint Management",E497="Sprint Support"),"NA",(((SUMIF(AD:AD,AD497,H:H)/VLOOKUP(AD497,[2]Formula!V:X,3,0))*VLOOKUP(AD497,[2]Formula!V:X,2,0))*H497)/SUMIF(AD:AD,AD497,H:H)))</f>
        <v/>
      </c>
      <c r="L497" s="38" t="str">
        <f t="shared" si="42"/>
        <v/>
      </c>
      <c r="M497" s="38" t="str">
        <f t="shared" si="43"/>
        <v/>
      </c>
      <c r="N497" s="38" t="str">
        <f t="shared" si="45"/>
        <v/>
      </c>
      <c r="O497" s="38" t="str">
        <f t="shared" si="46"/>
        <v/>
      </c>
      <c r="P497" s="39" t="str">
        <f t="shared" si="47"/>
        <v/>
      </c>
      <c r="AC497" s="42" t="str">
        <f>IF(B497="","",VLOOKUP(B497,[2]Formula!B:C,2,0))</f>
        <v/>
      </c>
      <c r="AD497" s="43" t="str">
        <f t="shared" si="44"/>
        <v/>
      </c>
    </row>
    <row r="498" spans="1:30" x14ac:dyDescent="0.25">
      <c r="A498" s="64"/>
      <c r="B498" s="64"/>
      <c r="C498" s="66"/>
      <c r="D498" s="67"/>
      <c r="E498" s="64"/>
      <c r="F498" s="64"/>
      <c r="G498" s="37" t="str">
        <f>IF(E498="","",IF(OR(E498="Project Management",E498="Project Support",E498="Sprint Management",E498="Sprint Support"),"NA",ROUND((((VLOOKUP(AD498,[2]Formula!V:X,3,0)))-SUMIF(AD:AD,AD498,H:H)),2)))</f>
        <v/>
      </c>
      <c r="H498" s="71"/>
      <c r="I498" s="72"/>
      <c r="J498" s="72"/>
      <c r="K498" s="38" t="str">
        <f>IF(E498="","",IF(OR(E498="Project Management",E498="Project Support",E498="Sprint Management",E498="Sprint Support"),"NA",(((SUMIF(AD:AD,AD498,H:H)/VLOOKUP(AD498,[2]Formula!V:X,3,0))*VLOOKUP(AD498,[2]Formula!V:X,2,0))*H498)/SUMIF(AD:AD,AD498,H:H)))</f>
        <v/>
      </c>
      <c r="L498" s="38" t="str">
        <f t="shared" si="42"/>
        <v/>
      </c>
      <c r="M498" s="38" t="str">
        <f t="shared" si="43"/>
        <v/>
      </c>
      <c r="N498" s="38" t="str">
        <f t="shared" si="45"/>
        <v/>
      </c>
      <c r="O498" s="38" t="str">
        <f t="shared" si="46"/>
        <v/>
      </c>
      <c r="P498" s="39" t="str">
        <f t="shared" si="47"/>
        <v/>
      </c>
      <c r="AC498" s="42" t="str">
        <f>IF(B498="","",VLOOKUP(B498,[2]Formula!B:C,2,0))</f>
        <v/>
      </c>
      <c r="AD498" s="43" t="str">
        <f t="shared" si="44"/>
        <v/>
      </c>
    </row>
    <row r="499" spans="1:30" x14ac:dyDescent="0.25">
      <c r="A499" s="64"/>
      <c r="B499" s="64"/>
      <c r="C499" s="66"/>
      <c r="D499" s="67"/>
      <c r="E499" s="64"/>
      <c r="F499" s="64"/>
      <c r="G499" s="37" t="str">
        <f>IF(E499="","",IF(OR(E499="Project Management",E499="Project Support",E499="Sprint Management",E499="Sprint Support"),"NA",ROUND((((VLOOKUP(AD499,[2]Formula!V:X,3,0)))-SUMIF(AD:AD,AD499,H:H)),2)))</f>
        <v/>
      </c>
      <c r="H499" s="71"/>
      <c r="I499" s="72"/>
      <c r="J499" s="72"/>
      <c r="K499" s="38" t="str">
        <f>IF(E499="","",IF(OR(E499="Project Management",E499="Project Support",E499="Sprint Management",E499="Sprint Support"),"NA",(((SUMIF(AD:AD,AD499,H:H)/VLOOKUP(AD499,[2]Formula!V:X,3,0))*VLOOKUP(AD499,[2]Formula!V:X,2,0))*H499)/SUMIF(AD:AD,AD499,H:H)))</f>
        <v/>
      </c>
      <c r="L499" s="38" t="str">
        <f t="shared" si="42"/>
        <v/>
      </c>
      <c r="M499" s="38" t="str">
        <f t="shared" si="43"/>
        <v/>
      </c>
      <c r="N499" s="38" t="str">
        <f t="shared" si="45"/>
        <v/>
      </c>
      <c r="O499" s="38" t="str">
        <f>IFERROR(L499/M499,"")</f>
        <v/>
      </c>
      <c r="P499" s="39" t="str">
        <f t="shared" si="47"/>
        <v/>
      </c>
      <c r="AC499" s="42" t="str">
        <f>IF(B499="","",VLOOKUP(B499,[2]Formula!B:C,2,0))</f>
        <v/>
      </c>
      <c r="AD499" s="43" t="str">
        <f t="shared" si="44"/>
        <v/>
      </c>
    </row>
    <row r="500" spans="1:30" x14ac:dyDescent="0.25">
      <c r="A500" s="64"/>
      <c r="B500" s="64"/>
      <c r="C500" s="66"/>
      <c r="D500" s="67"/>
      <c r="E500" s="64"/>
      <c r="F500" s="64"/>
      <c r="G500" s="37" t="str">
        <f>IF(E500="","",IF(OR(E500="Project Management",E500="Project Support",E500="Sprint Management",E500="Sprint Support"),"NA",ROUND((((VLOOKUP(AD500,[2]Formula!V:X,3,0)))-SUMIF(AD:AD,AD500,H:H)),2)))</f>
        <v/>
      </c>
      <c r="H500" s="71"/>
      <c r="I500" s="72"/>
      <c r="J500" s="72"/>
      <c r="K500" s="38" t="str">
        <f>IF(E500="","",IF(OR(E500="Project Management",E500="Project Support",E500="Sprint Management",E500="Sprint Support"),"NA",(((SUMIF(AD:AD,AD500,H:H)/VLOOKUP(AD500,[2]Formula!V:X,3,0))*VLOOKUP(AD500,[2]Formula!V:X,2,0))*H500)/SUMIF(AD:AD,AD500,H:H)))</f>
        <v/>
      </c>
      <c r="L500" s="38" t="str">
        <f t="shared" si="42"/>
        <v/>
      </c>
      <c r="M500" s="38" t="str">
        <f t="shared" si="43"/>
        <v/>
      </c>
      <c r="N500" s="38" t="str">
        <f t="shared" si="45"/>
        <v/>
      </c>
      <c r="O500" s="38" t="str">
        <f>IFERROR(L500/M500,"")</f>
        <v/>
      </c>
      <c r="P500" s="39" t="str">
        <f t="shared" si="47"/>
        <v/>
      </c>
      <c r="AC500" s="42" t="str">
        <f>IF(B500="","",VLOOKUP(B500,[2]Formula!B:C,2,0))</f>
        <v/>
      </c>
      <c r="AD500" s="43" t="str">
        <f t="shared" si="44"/>
        <v/>
      </c>
    </row>
    <row r="501" spans="1:30" x14ac:dyDescent="0.25">
      <c r="A501" s="64"/>
      <c r="B501" s="64"/>
      <c r="C501" s="66"/>
      <c r="D501" s="67"/>
      <c r="E501" s="64"/>
      <c r="F501" s="64"/>
      <c r="G501" s="37" t="str">
        <f>IF(E501="","",IF(OR(E501="Project Management",E501="Project Support",E501="Sprint Management",E501="Sprint Support"),"NA",ROUND((((VLOOKUP(AD501,[2]Formula!V:X,3,0)))-SUMIF(AD:AD,AD501,H:H)),2)))</f>
        <v/>
      </c>
      <c r="H501" s="71"/>
      <c r="I501" s="72"/>
      <c r="J501" s="72"/>
      <c r="K501" s="38" t="str">
        <f>IF(E501="","",IF(OR(E501="Project Management",E501="Project Support",E501="Sprint Management",E501="Sprint Support"),"NA",(((SUMIF(AD:AD,AD501,H:H)/VLOOKUP(AD501,[2]Formula!V:X,3,0))*VLOOKUP(AD501,[2]Formula!V:X,2,0))*H501)/SUMIF(AD:AD,AD501,H:H)))</f>
        <v/>
      </c>
      <c r="L501" s="38" t="str">
        <f t="shared" si="42"/>
        <v/>
      </c>
      <c r="M501" s="38" t="str">
        <f t="shared" si="43"/>
        <v/>
      </c>
      <c r="N501" s="38" t="str">
        <f t="shared" si="45"/>
        <v/>
      </c>
      <c r="O501" s="38" t="str">
        <f t="shared" ref="O501:O564" si="48">IFERROR(L501/M501,"")</f>
        <v/>
      </c>
      <c r="P501" s="39" t="str">
        <f t="shared" si="47"/>
        <v/>
      </c>
      <c r="AC501" s="42" t="str">
        <f>IF(B501="","",VLOOKUP(B501,[2]Formula!B:C,2,0))</f>
        <v/>
      </c>
      <c r="AD501" s="43" t="str">
        <f t="shared" si="44"/>
        <v/>
      </c>
    </row>
    <row r="502" spans="1:30" x14ac:dyDescent="0.25">
      <c r="A502" s="64"/>
      <c r="B502" s="64"/>
      <c r="C502" s="66"/>
      <c r="D502" s="67"/>
      <c r="E502" s="64"/>
      <c r="F502" s="64"/>
      <c r="G502" s="37" t="str">
        <f>IF(E502="","",IF(OR(E502="Project Management",E502="Project Support",E502="Sprint Management",E502="Sprint Support"),"NA",ROUND((((VLOOKUP(AD502,[2]Formula!V:X,3,0)))-SUMIF(AD:AD,AD502,H:H)),2)))</f>
        <v/>
      </c>
      <c r="H502" s="71"/>
      <c r="I502" s="72"/>
      <c r="J502" s="72"/>
      <c r="K502" s="38" t="str">
        <f>IF(E502="","",IF(OR(E502="Project Management",E502="Project Support",E502="Sprint Management",E502="Sprint Support"),"NA",(((SUMIF(AD:AD,AD502,H:H)/VLOOKUP(AD502,[2]Formula!V:X,3,0))*VLOOKUP(AD502,[2]Formula!V:X,2,0))*H502)/SUMIF(AD:AD,AD502,H:H)))</f>
        <v/>
      </c>
      <c r="L502" s="38" t="str">
        <f t="shared" si="42"/>
        <v/>
      </c>
      <c r="M502" s="38" t="str">
        <f t="shared" si="43"/>
        <v/>
      </c>
      <c r="N502" s="38" t="str">
        <f t="shared" si="45"/>
        <v/>
      </c>
      <c r="O502" s="38" t="str">
        <f t="shared" si="48"/>
        <v/>
      </c>
      <c r="P502" s="39" t="str">
        <f t="shared" si="47"/>
        <v/>
      </c>
      <c r="AC502" s="42" t="str">
        <f>IF(B502="","",VLOOKUP(B502,[2]Formula!B:C,2,0))</f>
        <v/>
      </c>
      <c r="AD502" s="43" t="str">
        <f t="shared" si="44"/>
        <v/>
      </c>
    </row>
    <row r="503" spans="1:30" x14ac:dyDescent="0.25">
      <c r="A503" s="64"/>
      <c r="B503" s="64"/>
      <c r="C503" s="66"/>
      <c r="D503" s="67"/>
      <c r="E503" s="64"/>
      <c r="F503" s="64"/>
      <c r="G503" s="37" t="str">
        <f>IF(E503="","",IF(OR(E503="Project Management",E503="Project Support",E503="Sprint Management",E503="Sprint Support"),"NA",ROUND((((VLOOKUP(AD503,[2]Formula!V:X,3,0)))-SUMIF(AD:AD,AD503,H:H)),2)))</f>
        <v/>
      </c>
      <c r="H503" s="71"/>
      <c r="I503" s="72"/>
      <c r="J503" s="72"/>
      <c r="K503" s="38" t="str">
        <f>IF(E503="","",IF(OR(E503="Project Management",E503="Project Support",E503="Sprint Management",E503="Sprint Support"),"NA",(((SUMIF(AD:AD,AD503,H:H)/VLOOKUP(AD503,[2]Formula!V:X,3,0))*VLOOKUP(AD503,[2]Formula!V:X,2,0))*H503)/SUMIF(AD:AD,AD503,H:H)))</f>
        <v/>
      </c>
      <c r="L503" s="38" t="str">
        <f t="shared" si="42"/>
        <v/>
      </c>
      <c r="M503" s="38" t="str">
        <f t="shared" si="43"/>
        <v/>
      </c>
      <c r="N503" s="38" t="str">
        <f t="shared" si="45"/>
        <v/>
      </c>
      <c r="O503" s="38" t="str">
        <f t="shared" si="48"/>
        <v/>
      </c>
      <c r="P503" s="39" t="str">
        <f t="shared" si="47"/>
        <v/>
      </c>
      <c r="AC503" s="42" t="str">
        <f>IF(B503="","",VLOOKUP(B503,[2]Formula!B:C,2,0))</f>
        <v/>
      </c>
      <c r="AD503" s="43" t="str">
        <f t="shared" si="44"/>
        <v/>
      </c>
    </row>
    <row r="504" spans="1:30" x14ac:dyDescent="0.25">
      <c r="A504" s="64"/>
      <c r="B504" s="64"/>
      <c r="C504" s="66"/>
      <c r="D504" s="67"/>
      <c r="E504" s="64"/>
      <c r="F504" s="64"/>
      <c r="G504" s="37" t="str">
        <f>IF(E504="","",IF(OR(E504="Project Management",E504="Project Support",E504="Sprint Management",E504="Sprint Support"),"NA",ROUND((((VLOOKUP(AD504,[2]Formula!V:X,3,0)))-SUMIF(AD:AD,AD504,H:H)),2)))</f>
        <v/>
      </c>
      <c r="H504" s="71"/>
      <c r="I504" s="72"/>
      <c r="J504" s="72"/>
      <c r="K504" s="38" t="str">
        <f>IF(E504="","",IF(OR(E504="Project Management",E504="Project Support",E504="Sprint Management",E504="Sprint Support"),"NA",(((SUMIF(AD:AD,AD504,H:H)/VLOOKUP(AD504,[2]Formula!V:X,3,0))*VLOOKUP(AD504,[2]Formula!V:X,2,0))*H504)/SUMIF(AD:AD,AD504,H:H)))</f>
        <v/>
      </c>
      <c r="L504" s="38" t="str">
        <f t="shared" si="42"/>
        <v/>
      </c>
      <c r="M504" s="38" t="str">
        <f t="shared" si="43"/>
        <v/>
      </c>
      <c r="N504" s="38" t="str">
        <f t="shared" si="45"/>
        <v/>
      </c>
      <c r="O504" s="38" t="str">
        <f t="shared" si="48"/>
        <v/>
      </c>
      <c r="P504" s="39" t="str">
        <f t="shared" si="47"/>
        <v/>
      </c>
      <c r="AC504" s="42" t="str">
        <f>IF(B504="","",VLOOKUP(B504,[2]Formula!B:C,2,0))</f>
        <v/>
      </c>
      <c r="AD504" s="43" t="str">
        <f t="shared" si="44"/>
        <v/>
      </c>
    </row>
    <row r="505" spans="1:30" x14ac:dyDescent="0.25">
      <c r="A505" s="64"/>
      <c r="B505" s="64"/>
      <c r="C505" s="66"/>
      <c r="D505" s="67"/>
      <c r="E505" s="64"/>
      <c r="F505" s="64"/>
      <c r="G505" s="37" t="str">
        <f>IF(E505="","",IF(OR(E505="Project Management",E505="Project Support",E505="Sprint Management",E505="Sprint Support"),"NA",ROUND((((VLOOKUP(AD505,[2]Formula!V:X,3,0)))-SUMIF(AD:AD,AD505,H:H)),2)))</f>
        <v/>
      </c>
      <c r="H505" s="71"/>
      <c r="I505" s="72"/>
      <c r="J505" s="72"/>
      <c r="K505" s="38" t="str">
        <f>IF(E505="","",IF(OR(E505="Project Management",E505="Project Support",E505="Sprint Management",E505="Sprint Support"),"NA",(((SUMIF(AD:AD,AD505,H:H)/VLOOKUP(AD505,[2]Formula!V:X,3,0))*VLOOKUP(AD505,[2]Formula!V:X,2,0))*H505)/SUMIF(AD:AD,AD505,H:H)))</f>
        <v/>
      </c>
      <c r="L505" s="38" t="str">
        <f t="shared" si="42"/>
        <v/>
      </c>
      <c r="M505" s="38" t="str">
        <f t="shared" si="43"/>
        <v/>
      </c>
      <c r="N505" s="38" t="str">
        <f t="shared" si="45"/>
        <v/>
      </c>
      <c r="O505" s="38" t="str">
        <f t="shared" si="48"/>
        <v/>
      </c>
      <c r="P505" s="39" t="str">
        <f t="shared" si="47"/>
        <v/>
      </c>
      <c r="AC505" s="42" t="str">
        <f>IF(B505="","",VLOOKUP(B505,[2]Formula!B:C,2,0))</f>
        <v/>
      </c>
      <c r="AD505" s="43" t="str">
        <f t="shared" si="44"/>
        <v/>
      </c>
    </row>
    <row r="506" spans="1:30" x14ac:dyDescent="0.25">
      <c r="A506" s="64"/>
      <c r="B506" s="64"/>
      <c r="C506" s="66"/>
      <c r="D506" s="67"/>
      <c r="E506" s="64"/>
      <c r="F506" s="64"/>
      <c r="G506" s="37" t="str">
        <f>IF(E506="","",IF(OR(E506="Project Management",E506="Project Support",E506="Sprint Management",E506="Sprint Support"),"NA",ROUND((((VLOOKUP(AD506,[2]Formula!V:X,3,0)))-SUMIF(AD:AD,AD506,H:H)),2)))</f>
        <v/>
      </c>
      <c r="H506" s="71"/>
      <c r="I506" s="72"/>
      <c r="J506" s="72"/>
      <c r="K506" s="38" t="str">
        <f>IF(E506="","",IF(OR(E506="Project Management",E506="Project Support",E506="Sprint Management",E506="Sprint Support"),"NA",(((SUMIF(AD:AD,AD506,H:H)/VLOOKUP(AD506,[2]Formula!V:X,3,0))*VLOOKUP(AD506,[2]Formula!V:X,2,0))*H506)/SUMIF(AD:AD,AD506,H:H)))</f>
        <v/>
      </c>
      <c r="L506" s="38" t="str">
        <f t="shared" si="42"/>
        <v/>
      </c>
      <c r="M506" s="38" t="str">
        <f t="shared" si="43"/>
        <v/>
      </c>
      <c r="N506" s="38" t="str">
        <f t="shared" si="45"/>
        <v/>
      </c>
      <c r="O506" s="38" t="str">
        <f t="shared" si="48"/>
        <v/>
      </c>
      <c r="P506" s="39" t="str">
        <f t="shared" si="47"/>
        <v/>
      </c>
      <c r="AC506" s="42" t="str">
        <f>IF(B506="","",VLOOKUP(B506,[2]Formula!B:C,2,0))</f>
        <v/>
      </c>
      <c r="AD506" s="43" t="str">
        <f t="shared" si="44"/>
        <v/>
      </c>
    </row>
    <row r="507" spans="1:30" x14ac:dyDescent="0.25">
      <c r="A507" s="64"/>
      <c r="B507" s="64"/>
      <c r="C507" s="66"/>
      <c r="D507" s="67"/>
      <c r="E507" s="64"/>
      <c r="F507" s="64"/>
      <c r="G507" s="37" t="str">
        <f>IF(E507="","",IF(OR(E507="Project Management",E507="Project Support",E507="Sprint Management",E507="Sprint Support"),"NA",ROUND((((VLOOKUP(AD507,[2]Formula!V:X,3,0)))-SUMIF(AD:AD,AD507,H:H)),2)))</f>
        <v/>
      </c>
      <c r="H507" s="71"/>
      <c r="I507" s="72"/>
      <c r="J507" s="72"/>
      <c r="K507" s="38" t="str">
        <f>IF(E507="","",IF(OR(E507="Project Management",E507="Project Support",E507="Sprint Management",E507="Sprint Support"),"NA",(((SUMIF(AD:AD,AD507,H:H)/VLOOKUP(AD507,[2]Formula!V:X,3,0))*VLOOKUP(AD507,[2]Formula!V:X,2,0))*H507)/SUMIF(AD:AD,AD507,H:H)))</f>
        <v/>
      </c>
      <c r="L507" s="38" t="str">
        <f t="shared" si="42"/>
        <v/>
      </c>
      <c r="M507" s="38" t="str">
        <f t="shared" si="43"/>
        <v/>
      </c>
      <c r="N507" s="38" t="str">
        <f t="shared" si="45"/>
        <v/>
      </c>
      <c r="O507" s="38" t="str">
        <f t="shared" si="48"/>
        <v/>
      </c>
      <c r="P507" s="39" t="str">
        <f t="shared" si="47"/>
        <v/>
      </c>
      <c r="AC507" s="42" t="str">
        <f>IF(B507="","",VLOOKUP(B507,[2]Formula!B:C,2,0))</f>
        <v/>
      </c>
      <c r="AD507" s="43" t="str">
        <f t="shared" si="44"/>
        <v/>
      </c>
    </row>
    <row r="508" spans="1:30" x14ac:dyDescent="0.25">
      <c r="A508" s="64"/>
      <c r="B508" s="64"/>
      <c r="C508" s="66"/>
      <c r="D508" s="67"/>
      <c r="E508" s="64"/>
      <c r="F508" s="64"/>
      <c r="G508" s="37" t="str">
        <f>IF(E508="","",IF(OR(E508="Project Management",E508="Project Support",E508="Sprint Management",E508="Sprint Support"),"NA",ROUND((((VLOOKUP(AD508,[2]Formula!V:X,3,0)))-SUMIF(AD:AD,AD508,H:H)),2)))</f>
        <v/>
      </c>
      <c r="H508" s="71"/>
      <c r="I508" s="72"/>
      <c r="J508" s="72"/>
      <c r="K508" s="38" t="str">
        <f>IF(E508="","",IF(OR(E508="Project Management",E508="Project Support",E508="Sprint Management",E508="Sprint Support"),"NA",(((SUMIF(AD:AD,AD508,H:H)/VLOOKUP(AD508,[2]Formula!V:X,3,0))*VLOOKUP(AD508,[2]Formula!V:X,2,0))*H508)/SUMIF(AD:AD,AD508,H:H)))</f>
        <v/>
      </c>
      <c r="L508" s="38" t="str">
        <f t="shared" si="42"/>
        <v/>
      </c>
      <c r="M508" s="38" t="str">
        <f t="shared" si="43"/>
        <v/>
      </c>
      <c r="N508" s="38" t="str">
        <f t="shared" si="45"/>
        <v/>
      </c>
      <c r="O508" s="38" t="str">
        <f t="shared" si="48"/>
        <v/>
      </c>
      <c r="P508" s="39" t="str">
        <f t="shared" si="47"/>
        <v/>
      </c>
      <c r="AC508" s="42" t="str">
        <f>IF(B508="","",VLOOKUP(B508,[2]Formula!B:C,2,0))</f>
        <v/>
      </c>
      <c r="AD508" s="43" t="str">
        <f t="shared" si="44"/>
        <v/>
      </c>
    </row>
    <row r="509" spans="1:30" x14ac:dyDescent="0.25">
      <c r="A509" s="64"/>
      <c r="B509" s="64"/>
      <c r="C509" s="66"/>
      <c r="D509" s="67"/>
      <c r="E509" s="64"/>
      <c r="F509" s="64"/>
      <c r="G509" s="37" t="str">
        <f>IF(E509="","",IF(OR(E509="Project Management",E509="Project Support",E509="Sprint Management",E509="Sprint Support"),"NA",ROUND((((VLOOKUP(AD509,[2]Formula!V:X,3,0)))-SUMIF(AD:AD,AD509,H:H)),2)))</f>
        <v/>
      </c>
      <c r="H509" s="71"/>
      <c r="I509" s="72"/>
      <c r="J509" s="72"/>
      <c r="K509" s="38" t="str">
        <f>IF(E509="","",IF(OR(E509="Project Management",E509="Project Support",E509="Sprint Management",E509="Sprint Support"),"NA",(((SUMIF(AD:AD,AD509,H:H)/VLOOKUP(AD509,[2]Formula!V:X,3,0))*VLOOKUP(AD509,[2]Formula!V:X,2,0))*H509)/SUMIF(AD:AD,AD509,H:H)))</f>
        <v/>
      </c>
      <c r="L509" s="38" t="str">
        <f t="shared" si="42"/>
        <v/>
      </c>
      <c r="M509" s="38" t="str">
        <f t="shared" si="43"/>
        <v/>
      </c>
      <c r="N509" s="38" t="str">
        <f t="shared" si="45"/>
        <v/>
      </c>
      <c r="O509" s="38" t="str">
        <f t="shared" si="48"/>
        <v/>
      </c>
      <c r="P509" s="39" t="str">
        <f t="shared" si="47"/>
        <v/>
      </c>
      <c r="AC509" s="42" t="str">
        <f>IF(B509="","",VLOOKUP(B509,[2]Formula!B:C,2,0))</f>
        <v/>
      </c>
      <c r="AD509" s="43" t="str">
        <f t="shared" si="44"/>
        <v/>
      </c>
    </row>
    <row r="510" spans="1:30" x14ac:dyDescent="0.25">
      <c r="A510" s="64"/>
      <c r="B510" s="64"/>
      <c r="C510" s="66"/>
      <c r="D510" s="67"/>
      <c r="E510" s="64"/>
      <c r="F510" s="64"/>
      <c r="G510" s="37" t="str">
        <f>IF(E510="","",IF(OR(E510="Project Management",E510="Project Support",E510="Sprint Management",E510="Sprint Support"),"NA",ROUND((((VLOOKUP(AD510,[2]Formula!V:X,3,0)))-SUMIF(AD:AD,AD510,H:H)),2)))</f>
        <v/>
      </c>
      <c r="H510" s="71"/>
      <c r="I510" s="72"/>
      <c r="J510" s="72"/>
      <c r="K510" s="38" t="str">
        <f>IF(E510="","",IF(OR(E510="Project Management",E510="Project Support",E510="Sprint Management",E510="Sprint Support"),"NA",(((SUMIF(AD:AD,AD510,H:H)/VLOOKUP(AD510,[2]Formula!V:X,3,0))*VLOOKUP(AD510,[2]Formula!V:X,2,0))*H510)/SUMIF(AD:AD,AD510,H:H)))</f>
        <v/>
      </c>
      <c r="L510" s="38" t="str">
        <f t="shared" si="42"/>
        <v/>
      </c>
      <c r="M510" s="38" t="str">
        <f t="shared" si="43"/>
        <v/>
      </c>
      <c r="N510" s="38" t="str">
        <f t="shared" si="45"/>
        <v/>
      </c>
      <c r="O510" s="38" t="str">
        <f t="shared" si="48"/>
        <v/>
      </c>
      <c r="P510" s="39" t="str">
        <f t="shared" si="47"/>
        <v/>
      </c>
      <c r="AC510" s="42" t="str">
        <f>IF(B510="","",VLOOKUP(B510,[2]Formula!B:C,2,0))</f>
        <v/>
      </c>
      <c r="AD510" s="43" t="str">
        <f t="shared" si="44"/>
        <v/>
      </c>
    </row>
    <row r="511" spans="1:30" x14ac:dyDescent="0.25">
      <c r="A511" s="64"/>
      <c r="B511" s="64"/>
      <c r="C511" s="66"/>
      <c r="D511" s="67"/>
      <c r="E511" s="64"/>
      <c r="F511" s="64"/>
      <c r="G511" s="37" t="str">
        <f>IF(E511="","",IF(OR(E511="Project Management",E511="Project Support",E511="Sprint Management",E511="Sprint Support"),"NA",ROUND((((VLOOKUP(AD511,[2]Formula!V:X,3,0)))-SUMIF(AD:AD,AD511,H:H)),2)))</f>
        <v/>
      </c>
      <c r="H511" s="71"/>
      <c r="I511" s="72"/>
      <c r="J511" s="72"/>
      <c r="K511" s="38" t="str">
        <f>IF(E511="","",IF(OR(E511="Project Management",E511="Project Support",E511="Sprint Management",E511="Sprint Support"),"NA",(((SUMIF(AD:AD,AD511,H:H)/VLOOKUP(AD511,[2]Formula!V:X,3,0))*VLOOKUP(AD511,[2]Formula!V:X,2,0))*H511)/SUMIF(AD:AD,AD511,H:H)))</f>
        <v/>
      </c>
      <c r="L511" s="38" t="str">
        <f t="shared" si="42"/>
        <v/>
      </c>
      <c r="M511" s="38" t="str">
        <f t="shared" si="43"/>
        <v/>
      </c>
      <c r="N511" s="38" t="str">
        <f t="shared" si="45"/>
        <v/>
      </c>
      <c r="O511" s="38" t="str">
        <f t="shared" si="48"/>
        <v/>
      </c>
      <c r="P511" s="39" t="str">
        <f t="shared" si="47"/>
        <v/>
      </c>
      <c r="AC511" s="42" t="str">
        <f>IF(B511="","",VLOOKUP(B511,[2]Formula!B:C,2,0))</f>
        <v/>
      </c>
      <c r="AD511" s="43" t="str">
        <f t="shared" si="44"/>
        <v/>
      </c>
    </row>
    <row r="512" spans="1:30" x14ac:dyDescent="0.25">
      <c r="A512" s="64"/>
      <c r="B512" s="64"/>
      <c r="C512" s="66"/>
      <c r="D512" s="67"/>
      <c r="E512" s="64"/>
      <c r="F512" s="64"/>
      <c r="G512" s="37" t="str">
        <f>IF(E512="","",IF(OR(E512="Project Management",E512="Project Support",E512="Sprint Management",E512="Sprint Support"),"NA",ROUND((((VLOOKUP(AD512,[2]Formula!V:X,3,0)))-SUMIF(AD:AD,AD512,H:H)),2)))</f>
        <v/>
      </c>
      <c r="H512" s="71"/>
      <c r="I512" s="72"/>
      <c r="J512" s="72"/>
      <c r="K512" s="38" t="str">
        <f>IF(E512="","",IF(OR(E512="Project Management",E512="Project Support",E512="Sprint Management",E512="Sprint Support"),"NA",(((SUMIF(AD:AD,AD512,H:H)/VLOOKUP(AD512,[2]Formula!V:X,3,0))*VLOOKUP(AD512,[2]Formula!V:X,2,0))*H512)/SUMIF(AD:AD,AD512,H:H)))</f>
        <v/>
      </c>
      <c r="L512" s="38" t="str">
        <f t="shared" si="42"/>
        <v/>
      </c>
      <c r="M512" s="38" t="str">
        <f t="shared" si="43"/>
        <v/>
      </c>
      <c r="N512" s="38" t="str">
        <f t="shared" si="45"/>
        <v/>
      </c>
      <c r="O512" s="38" t="str">
        <f t="shared" si="48"/>
        <v/>
      </c>
      <c r="P512" s="39" t="str">
        <f t="shared" si="47"/>
        <v/>
      </c>
      <c r="AC512" s="42" t="str">
        <f>IF(B512="","",VLOOKUP(B512,[2]Formula!B:C,2,0))</f>
        <v/>
      </c>
      <c r="AD512" s="43" t="str">
        <f t="shared" si="44"/>
        <v/>
      </c>
    </row>
    <row r="513" spans="1:30" x14ac:dyDescent="0.25">
      <c r="A513" s="64"/>
      <c r="B513" s="64"/>
      <c r="C513" s="66"/>
      <c r="D513" s="67"/>
      <c r="E513" s="64"/>
      <c r="F513" s="64"/>
      <c r="G513" s="37" t="str">
        <f>IF(E513="","",IF(OR(E513="Project Management",E513="Project Support",E513="Sprint Management",E513="Sprint Support"),"NA",ROUND((((VLOOKUP(AD513,[2]Formula!V:X,3,0)))-SUMIF(AD:AD,AD513,H:H)),2)))</f>
        <v/>
      </c>
      <c r="H513" s="71"/>
      <c r="I513" s="72"/>
      <c r="J513" s="72"/>
      <c r="K513" s="38" t="str">
        <f>IF(E513="","",IF(OR(E513="Project Management",E513="Project Support",E513="Sprint Management",E513="Sprint Support"),"NA",(((SUMIF(AD:AD,AD513,H:H)/VLOOKUP(AD513,[2]Formula!V:X,3,0))*VLOOKUP(AD513,[2]Formula!V:X,2,0))*H513)/SUMIF(AD:AD,AD513,H:H)))</f>
        <v/>
      </c>
      <c r="L513" s="38" t="str">
        <f t="shared" si="42"/>
        <v/>
      </c>
      <c r="M513" s="38" t="str">
        <f t="shared" si="43"/>
        <v/>
      </c>
      <c r="N513" s="38" t="str">
        <f t="shared" si="45"/>
        <v/>
      </c>
      <c r="O513" s="38" t="str">
        <f t="shared" si="48"/>
        <v/>
      </c>
      <c r="P513" s="39" t="str">
        <f t="shared" si="47"/>
        <v/>
      </c>
      <c r="AC513" s="42" t="str">
        <f>IF(B513="","",VLOOKUP(B513,[2]Formula!B:C,2,0))</f>
        <v/>
      </c>
      <c r="AD513" s="43" t="str">
        <f t="shared" si="44"/>
        <v/>
      </c>
    </row>
    <row r="514" spans="1:30" x14ac:dyDescent="0.25">
      <c r="A514" s="64"/>
      <c r="B514" s="64"/>
      <c r="C514" s="66"/>
      <c r="D514" s="67"/>
      <c r="E514" s="64"/>
      <c r="F514" s="64"/>
      <c r="G514" s="37" t="str">
        <f>IF(E514="","",IF(OR(E514="Project Management",E514="Project Support",E514="Sprint Management",E514="Sprint Support"),"NA",ROUND((((VLOOKUP(AD514,[2]Formula!V:X,3,0)))-SUMIF(AD:AD,AD514,H:H)),2)))</f>
        <v/>
      </c>
      <c r="H514" s="71"/>
      <c r="I514" s="72"/>
      <c r="J514" s="72"/>
      <c r="K514" s="38" t="str">
        <f>IF(E514="","",IF(OR(E514="Project Management",E514="Project Support",E514="Sprint Management",E514="Sprint Support"),"NA",(((SUMIF(AD:AD,AD514,H:H)/VLOOKUP(AD514,[2]Formula!V:X,3,0))*VLOOKUP(AD514,[2]Formula!V:X,2,0))*H514)/SUMIF(AD:AD,AD514,H:H)))</f>
        <v/>
      </c>
      <c r="L514" s="38" t="str">
        <f t="shared" ref="L514:L577" si="49">IFERROR(IF(K514="NA",(H514/I514),(K514/I514)),"")</f>
        <v/>
      </c>
      <c r="M514" s="38" t="str">
        <f t="shared" ref="M514:M577" si="50">IFERROR(IF(K514="NA",1,(K514/H514)),"")</f>
        <v/>
      </c>
      <c r="N514" s="38" t="str">
        <f t="shared" si="45"/>
        <v/>
      </c>
      <c r="O514" s="38" t="str">
        <f t="shared" si="48"/>
        <v/>
      </c>
      <c r="P514" s="39" t="str">
        <f t="shared" si="47"/>
        <v/>
      </c>
      <c r="AC514" s="42" t="str">
        <f>IF(B514="","",VLOOKUP(B514,[2]Formula!B:C,2,0))</f>
        <v/>
      </c>
      <c r="AD514" s="43" t="str">
        <f t="shared" ref="AD514:AD577" si="51">IF(B514="","",CONCATENATE(B514,"_",E514))</f>
        <v/>
      </c>
    </row>
    <row r="515" spans="1:30" x14ac:dyDescent="0.25">
      <c r="A515" s="64"/>
      <c r="B515" s="64"/>
      <c r="C515" s="66"/>
      <c r="D515" s="67"/>
      <c r="E515" s="64"/>
      <c r="F515" s="64"/>
      <c r="G515" s="37" t="str">
        <f>IF(E515="","",IF(OR(E515="Project Management",E515="Project Support",E515="Sprint Management",E515="Sprint Support"),"NA",ROUND((((VLOOKUP(AD515,[2]Formula!V:X,3,0)))-SUMIF(AD:AD,AD515,H:H)),2)))</f>
        <v/>
      </c>
      <c r="H515" s="71"/>
      <c r="I515" s="72"/>
      <c r="J515" s="72"/>
      <c r="K515" s="38" t="str">
        <f>IF(E515="","",IF(OR(E515="Project Management",E515="Project Support",E515="Sprint Management",E515="Sprint Support"),"NA",(((SUMIF(AD:AD,AD515,H:H)/VLOOKUP(AD515,[2]Formula!V:X,3,0))*VLOOKUP(AD515,[2]Formula!V:X,2,0))*H515)/SUMIF(AD:AD,AD515,H:H)))</f>
        <v/>
      </c>
      <c r="L515" s="38" t="str">
        <f t="shared" si="49"/>
        <v/>
      </c>
      <c r="M515" s="38" t="str">
        <f t="shared" si="50"/>
        <v/>
      </c>
      <c r="N515" s="38" t="str">
        <f t="shared" ref="N515:N578" si="52">IFERROR(((L515-M515)/M515)*100,"")</f>
        <v/>
      </c>
      <c r="O515" s="38" t="str">
        <f t="shared" si="48"/>
        <v/>
      </c>
      <c r="P515" s="39" t="str">
        <f t="shared" ref="P515:P578" si="53">IF(O515="","",1)</f>
        <v/>
      </c>
      <c r="AC515" s="42" t="str">
        <f>IF(B515="","",VLOOKUP(B515,[2]Formula!B:C,2,0))</f>
        <v/>
      </c>
      <c r="AD515" s="43" t="str">
        <f t="shared" si="51"/>
        <v/>
      </c>
    </row>
    <row r="516" spans="1:30" x14ac:dyDescent="0.25">
      <c r="A516" s="64"/>
      <c r="B516" s="64"/>
      <c r="C516" s="66"/>
      <c r="D516" s="67"/>
      <c r="E516" s="64"/>
      <c r="F516" s="64"/>
      <c r="G516" s="37" t="str">
        <f>IF(E516="","",IF(OR(E516="Project Management",E516="Project Support",E516="Sprint Management",E516="Sprint Support"),"NA",ROUND((((VLOOKUP(AD516,[2]Formula!V:X,3,0)))-SUMIF(AD:AD,AD516,H:H)),2)))</f>
        <v/>
      </c>
      <c r="H516" s="71"/>
      <c r="I516" s="72"/>
      <c r="J516" s="72"/>
      <c r="K516" s="38" t="str">
        <f>IF(E516="","",IF(OR(E516="Project Management",E516="Project Support",E516="Sprint Management",E516="Sprint Support"),"NA",(((SUMIF(AD:AD,AD516,H:H)/VLOOKUP(AD516,[2]Formula!V:X,3,0))*VLOOKUP(AD516,[2]Formula!V:X,2,0))*H516)/SUMIF(AD:AD,AD516,H:H)))</f>
        <v/>
      </c>
      <c r="L516" s="38" t="str">
        <f t="shared" si="49"/>
        <v/>
      </c>
      <c r="M516" s="38" t="str">
        <f t="shared" si="50"/>
        <v/>
      </c>
      <c r="N516" s="38" t="str">
        <f t="shared" si="52"/>
        <v/>
      </c>
      <c r="O516" s="38" t="str">
        <f t="shared" si="48"/>
        <v/>
      </c>
      <c r="P516" s="39" t="str">
        <f t="shared" si="53"/>
        <v/>
      </c>
      <c r="AC516" s="42" t="str">
        <f>IF(B516="","",VLOOKUP(B516,[2]Formula!B:C,2,0))</f>
        <v/>
      </c>
      <c r="AD516" s="43" t="str">
        <f t="shared" si="51"/>
        <v/>
      </c>
    </row>
    <row r="517" spans="1:30" x14ac:dyDescent="0.25">
      <c r="A517" s="64"/>
      <c r="B517" s="64"/>
      <c r="C517" s="66"/>
      <c r="D517" s="67"/>
      <c r="E517" s="64"/>
      <c r="F517" s="64"/>
      <c r="G517" s="37" t="str">
        <f>IF(E517="","",IF(OR(E517="Project Management",E517="Project Support",E517="Sprint Management",E517="Sprint Support"),"NA",ROUND((((VLOOKUP(AD517,[2]Formula!V:X,3,0)))-SUMIF(AD:AD,AD517,H:H)),2)))</f>
        <v/>
      </c>
      <c r="H517" s="71"/>
      <c r="I517" s="72"/>
      <c r="J517" s="72"/>
      <c r="K517" s="38" t="str">
        <f>IF(E517="","",IF(OR(E517="Project Management",E517="Project Support",E517="Sprint Management",E517="Sprint Support"),"NA",(((SUMIF(AD:AD,AD517,H:H)/VLOOKUP(AD517,[2]Formula!V:X,3,0))*VLOOKUP(AD517,[2]Formula!V:X,2,0))*H517)/SUMIF(AD:AD,AD517,H:H)))</f>
        <v/>
      </c>
      <c r="L517" s="38" t="str">
        <f t="shared" si="49"/>
        <v/>
      </c>
      <c r="M517" s="38" t="str">
        <f t="shared" si="50"/>
        <v/>
      </c>
      <c r="N517" s="38" t="str">
        <f t="shared" si="52"/>
        <v/>
      </c>
      <c r="O517" s="38" t="str">
        <f t="shared" si="48"/>
        <v/>
      </c>
      <c r="P517" s="39" t="str">
        <f t="shared" si="53"/>
        <v/>
      </c>
      <c r="AC517" s="42" t="str">
        <f>IF(B517="","",VLOOKUP(B517,[2]Formula!B:C,2,0))</f>
        <v/>
      </c>
      <c r="AD517" s="43" t="str">
        <f t="shared" si="51"/>
        <v/>
      </c>
    </row>
    <row r="518" spans="1:30" x14ac:dyDescent="0.25">
      <c r="A518" s="64"/>
      <c r="B518" s="64"/>
      <c r="C518" s="66"/>
      <c r="D518" s="67"/>
      <c r="E518" s="64"/>
      <c r="F518" s="64"/>
      <c r="G518" s="37" t="str">
        <f>IF(E518="","",IF(OR(E518="Project Management",E518="Project Support",E518="Sprint Management",E518="Sprint Support"),"NA",ROUND((((VLOOKUP(AD518,[2]Formula!V:X,3,0)))-SUMIF(AD:AD,AD518,H:H)),2)))</f>
        <v/>
      </c>
      <c r="H518" s="71"/>
      <c r="I518" s="72"/>
      <c r="J518" s="72"/>
      <c r="K518" s="38" t="str">
        <f>IF(E518="","",IF(OR(E518="Project Management",E518="Project Support",E518="Sprint Management",E518="Sprint Support"),"NA",(((SUMIF(AD:AD,AD518,H:H)/VLOOKUP(AD518,[2]Formula!V:X,3,0))*VLOOKUP(AD518,[2]Formula!V:X,2,0))*H518)/SUMIF(AD:AD,AD518,H:H)))</f>
        <v/>
      </c>
      <c r="L518" s="38" t="str">
        <f t="shared" si="49"/>
        <v/>
      </c>
      <c r="M518" s="38" t="str">
        <f t="shared" si="50"/>
        <v/>
      </c>
      <c r="N518" s="38" t="str">
        <f t="shared" si="52"/>
        <v/>
      </c>
      <c r="O518" s="38" t="str">
        <f t="shared" si="48"/>
        <v/>
      </c>
      <c r="P518" s="39" t="str">
        <f t="shared" si="53"/>
        <v/>
      </c>
      <c r="AC518" s="42" t="str">
        <f>IF(B518="","",VLOOKUP(B518,[2]Formula!B:C,2,0))</f>
        <v/>
      </c>
      <c r="AD518" s="43" t="str">
        <f t="shared" si="51"/>
        <v/>
      </c>
    </row>
    <row r="519" spans="1:30" x14ac:dyDescent="0.25">
      <c r="A519" s="64"/>
      <c r="B519" s="64"/>
      <c r="C519" s="66"/>
      <c r="D519" s="67"/>
      <c r="E519" s="64"/>
      <c r="F519" s="64"/>
      <c r="G519" s="37" t="str">
        <f>IF(E519="","",IF(OR(E519="Project Management",E519="Project Support",E519="Sprint Management",E519="Sprint Support"),"NA",ROUND((((VLOOKUP(AD519,[2]Formula!V:X,3,0)))-SUMIF(AD:AD,AD519,H:H)),2)))</f>
        <v/>
      </c>
      <c r="H519" s="71"/>
      <c r="I519" s="72"/>
      <c r="J519" s="72"/>
      <c r="K519" s="38" t="str">
        <f>IF(E519="","",IF(OR(E519="Project Management",E519="Project Support",E519="Sprint Management",E519="Sprint Support"),"NA",(((SUMIF(AD:AD,AD519,H:H)/VLOOKUP(AD519,[2]Formula!V:X,3,0))*VLOOKUP(AD519,[2]Formula!V:X,2,0))*H519)/SUMIF(AD:AD,AD519,H:H)))</f>
        <v/>
      </c>
      <c r="L519" s="38" t="str">
        <f t="shared" si="49"/>
        <v/>
      </c>
      <c r="M519" s="38" t="str">
        <f t="shared" si="50"/>
        <v/>
      </c>
      <c r="N519" s="38" t="str">
        <f t="shared" si="52"/>
        <v/>
      </c>
      <c r="O519" s="38" t="str">
        <f t="shared" si="48"/>
        <v/>
      </c>
      <c r="P519" s="39" t="str">
        <f t="shared" si="53"/>
        <v/>
      </c>
      <c r="AC519" s="42" t="str">
        <f>IF(B519="","",VLOOKUP(B519,[2]Formula!B:C,2,0))</f>
        <v/>
      </c>
      <c r="AD519" s="43" t="str">
        <f t="shared" si="51"/>
        <v/>
      </c>
    </row>
    <row r="520" spans="1:30" x14ac:dyDescent="0.25">
      <c r="A520" s="64"/>
      <c r="B520" s="64"/>
      <c r="C520" s="66"/>
      <c r="D520" s="67"/>
      <c r="E520" s="64"/>
      <c r="F520" s="64"/>
      <c r="G520" s="37" t="str">
        <f>IF(E520="","",IF(OR(E520="Project Management",E520="Project Support",E520="Sprint Management",E520="Sprint Support"),"NA",ROUND((((VLOOKUP(AD520,[2]Formula!V:X,3,0)))-SUMIF(AD:AD,AD520,H:H)),2)))</f>
        <v/>
      </c>
      <c r="H520" s="71"/>
      <c r="I520" s="72"/>
      <c r="J520" s="72"/>
      <c r="K520" s="38" t="str">
        <f>IF(E520="","",IF(OR(E520="Project Management",E520="Project Support",E520="Sprint Management",E520="Sprint Support"),"NA",(((SUMIF(AD:AD,AD520,H:H)/VLOOKUP(AD520,[2]Formula!V:X,3,0))*VLOOKUP(AD520,[2]Formula!V:X,2,0))*H520)/SUMIF(AD:AD,AD520,H:H)))</f>
        <v/>
      </c>
      <c r="L520" s="38" t="str">
        <f t="shared" si="49"/>
        <v/>
      </c>
      <c r="M520" s="38" t="str">
        <f t="shared" si="50"/>
        <v/>
      </c>
      <c r="N520" s="38" t="str">
        <f t="shared" si="52"/>
        <v/>
      </c>
      <c r="O520" s="38" t="str">
        <f t="shared" si="48"/>
        <v/>
      </c>
      <c r="P520" s="39" t="str">
        <f t="shared" si="53"/>
        <v/>
      </c>
      <c r="AC520" s="42" t="str">
        <f>IF(B520="","",VLOOKUP(B520,[2]Formula!B:C,2,0))</f>
        <v/>
      </c>
      <c r="AD520" s="43" t="str">
        <f t="shared" si="51"/>
        <v/>
      </c>
    </row>
    <row r="521" spans="1:30" x14ac:dyDescent="0.25">
      <c r="A521" s="64"/>
      <c r="B521" s="64"/>
      <c r="C521" s="66"/>
      <c r="D521" s="67"/>
      <c r="E521" s="64"/>
      <c r="F521" s="64"/>
      <c r="G521" s="37" t="str">
        <f>IF(E521="","",IF(OR(E521="Project Management",E521="Project Support",E521="Sprint Management",E521="Sprint Support"),"NA",ROUND((((VLOOKUP(AD521,[2]Formula!V:X,3,0)))-SUMIF(AD:AD,AD521,H:H)),2)))</f>
        <v/>
      </c>
      <c r="H521" s="71"/>
      <c r="I521" s="72"/>
      <c r="J521" s="72"/>
      <c r="K521" s="38" t="str">
        <f>IF(E521="","",IF(OR(E521="Project Management",E521="Project Support",E521="Sprint Management",E521="Sprint Support"),"NA",(((SUMIF(AD:AD,AD521,H:H)/VLOOKUP(AD521,[2]Formula!V:X,3,0))*VLOOKUP(AD521,[2]Formula!V:X,2,0))*H521)/SUMIF(AD:AD,AD521,H:H)))</f>
        <v/>
      </c>
      <c r="L521" s="38" t="str">
        <f t="shared" si="49"/>
        <v/>
      </c>
      <c r="M521" s="38" t="str">
        <f t="shared" si="50"/>
        <v/>
      </c>
      <c r="N521" s="38" t="str">
        <f t="shared" si="52"/>
        <v/>
      </c>
      <c r="O521" s="38" t="str">
        <f t="shared" si="48"/>
        <v/>
      </c>
      <c r="P521" s="39" t="str">
        <f t="shared" si="53"/>
        <v/>
      </c>
      <c r="AC521" s="42" t="str">
        <f>IF(B521="","",VLOOKUP(B521,[2]Formula!B:C,2,0))</f>
        <v/>
      </c>
      <c r="AD521" s="43" t="str">
        <f t="shared" si="51"/>
        <v/>
      </c>
    </row>
    <row r="522" spans="1:30" x14ac:dyDescent="0.25">
      <c r="A522" s="64"/>
      <c r="B522" s="64"/>
      <c r="C522" s="66"/>
      <c r="D522" s="67"/>
      <c r="E522" s="64"/>
      <c r="F522" s="64"/>
      <c r="G522" s="37" t="str">
        <f>IF(E522="","",IF(OR(E522="Project Management",E522="Project Support",E522="Sprint Management",E522="Sprint Support"),"NA",ROUND((((VLOOKUP(AD522,[2]Formula!V:X,3,0)))-SUMIF(AD:AD,AD522,H:H)),2)))</f>
        <v/>
      </c>
      <c r="H522" s="71"/>
      <c r="I522" s="72"/>
      <c r="J522" s="72"/>
      <c r="K522" s="38" t="str">
        <f>IF(E522="","",IF(OR(E522="Project Management",E522="Project Support",E522="Sprint Management",E522="Sprint Support"),"NA",(((SUMIF(AD:AD,AD522,H:H)/VLOOKUP(AD522,[2]Formula!V:X,3,0))*VLOOKUP(AD522,[2]Formula!V:X,2,0))*H522)/SUMIF(AD:AD,AD522,H:H)))</f>
        <v/>
      </c>
      <c r="L522" s="38" t="str">
        <f t="shared" si="49"/>
        <v/>
      </c>
      <c r="M522" s="38" t="str">
        <f t="shared" si="50"/>
        <v/>
      </c>
      <c r="N522" s="38" t="str">
        <f t="shared" si="52"/>
        <v/>
      </c>
      <c r="O522" s="38" t="str">
        <f t="shared" si="48"/>
        <v/>
      </c>
      <c r="P522" s="39" t="str">
        <f t="shared" si="53"/>
        <v/>
      </c>
      <c r="AC522" s="42" t="str">
        <f>IF(B522="","",VLOOKUP(B522,[2]Formula!B:C,2,0))</f>
        <v/>
      </c>
      <c r="AD522" s="43" t="str">
        <f t="shared" si="51"/>
        <v/>
      </c>
    </row>
    <row r="523" spans="1:30" x14ac:dyDescent="0.25">
      <c r="A523" s="64"/>
      <c r="B523" s="64"/>
      <c r="C523" s="66"/>
      <c r="D523" s="67"/>
      <c r="E523" s="64"/>
      <c r="F523" s="64"/>
      <c r="G523" s="37" t="str">
        <f>IF(E523="","",IF(OR(E523="Project Management",E523="Project Support",E523="Sprint Management",E523="Sprint Support"),"NA",ROUND((((VLOOKUP(AD523,[2]Formula!V:X,3,0)))-SUMIF(AD:AD,AD523,H:H)),2)))</f>
        <v/>
      </c>
      <c r="H523" s="71"/>
      <c r="I523" s="72"/>
      <c r="J523" s="72"/>
      <c r="K523" s="38" t="str">
        <f>IF(E523="","",IF(OR(E523="Project Management",E523="Project Support",E523="Sprint Management",E523="Sprint Support"),"NA",(((SUMIF(AD:AD,AD523,H:H)/VLOOKUP(AD523,[2]Formula!V:X,3,0))*VLOOKUP(AD523,[2]Formula!V:X,2,0))*H523)/SUMIF(AD:AD,AD523,H:H)))</f>
        <v/>
      </c>
      <c r="L523" s="38" t="str">
        <f t="shared" si="49"/>
        <v/>
      </c>
      <c r="M523" s="38" t="str">
        <f t="shared" si="50"/>
        <v/>
      </c>
      <c r="N523" s="38" t="str">
        <f t="shared" si="52"/>
        <v/>
      </c>
      <c r="O523" s="38" t="str">
        <f t="shared" si="48"/>
        <v/>
      </c>
      <c r="P523" s="39" t="str">
        <f t="shared" si="53"/>
        <v/>
      </c>
      <c r="AC523" s="42" t="str">
        <f>IF(B523="","",VLOOKUP(B523,[2]Formula!B:C,2,0))</f>
        <v/>
      </c>
      <c r="AD523" s="43" t="str">
        <f t="shared" si="51"/>
        <v/>
      </c>
    </row>
    <row r="524" spans="1:30" x14ac:dyDescent="0.25">
      <c r="A524" s="64"/>
      <c r="B524" s="64"/>
      <c r="C524" s="66"/>
      <c r="D524" s="67"/>
      <c r="E524" s="64"/>
      <c r="F524" s="64"/>
      <c r="G524" s="37" t="str">
        <f>IF(E524="","",IF(OR(E524="Project Management",E524="Project Support",E524="Sprint Management",E524="Sprint Support"),"NA",ROUND((((VLOOKUP(AD524,[2]Formula!V:X,3,0)))-SUMIF(AD:AD,AD524,H:H)),2)))</f>
        <v/>
      </c>
      <c r="H524" s="71"/>
      <c r="I524" s="72"/>
      <c r="J524" s="72"/>
      <c r="K524" s="38" t="str">
        <f>IF(E524="","",IF(OR(E524="Project Management",E524="Project Support",E524="Sprint Management",E524="Sprint Support"),"NA",(((SUMIF(AD:AD,AD524,H:H)/VLOOKUP(AD524,[2]Formula!V:X,3,0))*VLOOKUP(AD524,[2]Formula!V:X,2,0))*H524)/SUMIF(AD:AD,AD524,H:H)))</f>
        <v/>
      </c>
      <c r="L524" s="38" t="str">
        <f t="shared" si="49"/>
        <v/>
      </c>
      <c r="M524" s="38" t="str">
        <f t="shared" si="50"/>
        <v/>
      </c>
      <c r="N524" s="38" t="str">
        <f t="shared" si="52"/>
        <v/>
      </c>
      <c r="O524" s="38" t="str">
        <f t="shared" si="48"/>
        <v/>
      </c>
      <c r="P524" s="39" t="str">
        <f t="shared" si="53"/>
        <v/>
      </c>
      <c r="AC524" s="42" t="str">
        <f>IF(B524="","",VLOOKUP(B524,[2]Formula!B:C,2,0))</f>
        <v/>
      </c>
      <c r="AD524" s="43" t="str">
        <f t="shared" si="51"/>
        <v/>
      </c>
    </row>
    <row r="525" spans="1:30" x14ac:dyDescent="0.25">
      <c r="A525" s="64"/>
      <c r="B525" s="64"/>
      <c r="C525" s="66"/>
      <c r="D525" s="67"/>
      <c r="E525" s="64"/>
      <c r="F525" s="64"/>
      <c r="G525" s="37" t="str">
        <f>IF(E525="","",IF(OR(E525="Project Management",E525="Project Support",E525="Sprint Management",E525="Sprint Support"),"NA",ROUND((((VLOOKUP(AD525,[2]Formula!V:X,3,0)))-SUMIF(AD:AD,AD525,H:H)),2)))</f>
        <v/>
      </c>
      <c r="H525" s="71"/>
      <c r="I525" s="72"/>
      <c r="J525" s="72"/>
      <c r="K525" s="38" t="str">
        <f>IF(E525="","",IF(OR(E525="Project Management",E525="Project Support",E525="Sprint Management",E525="Sprint Support"),"NA",(((SUMIF(AD:AD,AD525,H:H)/VLOOKUP(AD525,[2]Formula!V:X,3,0))*VLOOKUP(AD525,[2]Formula!V:X,2,0))*H525)/SUMIF(AD:AD,AD525,H:H)))</f>
        <v/>
      </c>
      <c r="L525" s="38" t="str">
        <f t="shared" si="49"/>
        <v/>
      </c>
      <c r="M525" s="38" t="str">
        <f t="shared" si="50"/>
        <v/>
      </c>
      <c r="N525" s="38" t="str">
        <f t="shared" si="52"/>
        <v/>
      </c>
      <c r="O525" s="38" t="str">
        <f t="shared" si="48"/>
        <v/>
      </c>
      <c r="P525" s="39" t="str">
        <f t="shared" si="53"/>
        <v/>
      </c>
      <c r="AC525" s="42" t="str">
        <f>IF(B525="","",VLOOKUP(B525,[2]Formula!B:C,2,0))</f>
        <v/>
      </c>
      <c r="AD525" s="43" t="str">
        <f t="shared" si="51"/>
        <v/>
      </c>
    </row>
    <row r="526" spans="1:30" x14ac:dyDescent="0.25">
      <c r="A526" s="64"/>
      <c r="B526" s="64"/>
      <c r="C526" s="66"/>
      <c r="D526" s="67"/>
      <c r="E526" s="64"/>
      <c r="F526" s="64"/>
      <c r="G526" s="37" t="str">
        <f>IF(E526="","",IF(OR(E526="Project Management",E526="Project Support",E526="Sprint Management",E526="Sprint Support"),"NA",ROUND((((VLOOKUP(AD526,[2]Formula!V:X,3,0)))-SUMIF(AD:AD,AD526,H:H)),2)))</f>
        <v/>
      </c>
      <c r="H526" s="71"/>
      <c r="I526" s="72"/>
      <c r="J526" s="72"/>
      <c r="K526" s="38" t="str">
        <f>IF(E526="","",IF(OR(E526="Project Management",E526="Project Support",E526="Sprint Management",E526="Sprint Support"),"NA",(((SUMIF(AD:AD,AD526,H:H)/VLOOKUP(AD526,[2]Formula!V:X,3,0))*VLOOKUP(AD526,[2]Formula!V:X,2,0))*H526)/SUMIF(AD:AD,AD526,H:H)))</f>
        <v/>
      </c>
      <c r="L526" s="38" t="str">
        <f t="shared" si="49"/>
        <v/>
      </c>
      <c r="M526" s="38" t="str">
        <f t="shared" si="50"/>
        <v/>
      </c>
      <c r="N526" s="38" t="str">
        <f t="shared" si="52"/>
        <v/>
      </c>
      <c r="O526" s="38" t="str">
        <f t="shared" si="48"/>
        <v/>
      </c>
      <c r="P526" s="39" t="str">
        <f t="shared" si="53"/>
        <v/>
      </c>
      <c r="AC526" s="42" t="str">
        <f>IF(B526="","",VLOOKUP(B526,[2]Formula!B:C,2,0))</f>
        <v/>
      </c>
      <c r="AD526" s="43" t="str">
        <f t="shared" si="51"/>
        <v/>
      </c>
    </row>
    <row r="527" spans="1:30" x14ac:dyDescent="0.25">
      <c r="A527" s="64"/>
      <c r="B527" s="64"/>
      <c r="C527" s="66"/>
      <c r="D527" s="67"/>
      <c r="E527" s="64"/>
      <c r="F527" s="64"/>
      <c r="G527" s="37" t="str">
        <f>IF(E527="","",IF(OR(E527="Project Management",E527="Project Support",E527="Sprint Management",E527="Sprint Support"),"NA",ROUND((((VLOOKUP(AD527,[2]Formula!V:X,3,0)))-SUMIF(AD:AD,AD527,H:H)),2)))</f>
        <v/>
      </c>
      <c r="H527" s="71"/>
      <c r="I527" s="72"/>
      <c r="J527" s="72"/>
      <c r="K527" s="38" t="str">
        <f>IF(E527="","",IF(OR(E527="Project Management",E527="Project Support",E527="Sprint Management",E527="Sprint Support"),"NA",(((SUMIF(AD:AD,AD527,H:H)/VLOOKUP(AD527,[2]Formula!V:X,3,0))*VLOOKUP(AD527,[2]Formula!V:X,2,0))*H527)/SUMIF(AD:AD,AD527,H:H)))</f>
        <v/>
      </c>
      <c r="L527" s="38" t="str">
        <f t="shared" si="49"/>
        <v/>
      </c>
      <c r="M527" s="38" t="str">
        <f t="shared" si="50"/>
        <v/>
      </c>
      <c r="N527" s="38" t="str">
        <f t="shared" si="52"/>
        <v/>
      </c>
      <c r="O527" s="38" t="str">
        <f t="shared" si="48"/>
        <v/>
      </c>
      <c r="P527" s="39" t="str">
        <f t="shared" si="53"/>
        <v/>
      </c>
      <c r="AC527" s="42" t="str">
        <f>IF(B527="","",VLOOKUP(B527,[2]Formula!B:C,2,0))</f>
        <v/>
      </c>
      <c r="AD527" s="43" t="str">
        <f t="shared" si="51"/>
        <v/>
      </c>
    </row>
    <row r="528" spans="1:30" x14ac:dyDescent="0.25">
      <c r="A528" s="64"/>
      <c r="B528" s="64"/>
      <c r="C528" s="66"/>
      <c r="D528" s="67"/>
      <c r="E528" s="64"/>
      <c r="F528" s="64"/>
      <c r="G528" s="37" t="str">
        <f>IF(E528="","",IF(OR(E528="Project Management",E528="Project Support",E528="Sprint Management",E528="Sprint Support"),"NA",ROUND((((VLOOKUP(AD528,[2]Formula!V:X,3,0)))-SUMIF(AD:AD,AD528,H:H)),2)))</f>
        <v/>
      </c>
      <c r="H528" s="71"/>
      <c r="I528" s="72"/>
      <c r="J528" s="72"/>
      <c r="K528" s="38" t="str">
        <f>IF(E528="","",IF(OR(E528="Project Management",E528="Project Support",E528="Sprint Management",E528="Sprint Support"),"NA",(((SUMIF(AD:AD,AD528,H:H)/VLOOKUP(AD528,[2]Formula!V:X,3,0))*VLOOKUP(AD528,[2]Formula!V:X,2,0))*H528)/SUMIF(AD:AD,AD528,H:H)))</f>
        <v/>
      </c>
      <c r="L528" s="38" t="str">
        <f t="shared" si="49"/>
        <v/>
      </c>
      <c r="M528" s="38" t="str">
        <f t="shared" si="50"/>
        <v/>
      </c>
      <c r="N528" s="38" t="str">
        <f t="shared" si="52"/>
        <v/>
      </c>
      <c r="O528" s="38" t="str">
        <f t="shared" si="48"/>
        <v/>
      </c>
      <c r="P528" s="39" t="str">
        <f t="shared" si="53"/>
        <v/>
      </c>
      <c r="AC528" s="42" t="str">
        <f>IF(B528="","",VLOOKUP(B528,[2]Formula!B:C,2,0))</f>
        <v/>
      </c>
      <c r="AD528" s="43" t="str">
        <f t="shared" si="51"/>
        <v/>
      </c>
    </row>
    <row r="529" spans="1:30" x14ac:dyDescent="0.25">
      <c r="A529" s="64"/>
      <c r="B529" s="64"/>
      <c r="C529" s="66"/>
      <c r="D529" s="67"/>
      <c r="E529" s="64"/>
      <c r="F529" s="64"/>
      <c r="G529" s="37" t="str">
        <f>IF(E529="","",IF(OR(E529="Project Management",E529="Project Support",E529="Sprint Management",E529="Sprint Support"),"NA",ROUND((((VLOOKUP(AD529,[2]Formula!V:X,3,0)))-SUMIF(AD:AD,AD529,H:H)),2)))</f>
        <v/>
      </c>
      <c r="H529" s="71"/>
      <c r="I529" s="72"/>
      <c r="J529" s="72"/>
      <c r="K529" s="38" t="str">
        <f>IF(E529="","",IF(OR(E529="Project Management",E529="Project Support",E529="Sprint Management",E529="Sprint Support"),"NA",(((SUMIF(AD:AD,AD529,H:H)/VLOOKUP(AD529,[2]Formula!V:X,3,0))*VLOOKUP(AD529,[2]Formula!V:X,2,0))*H529)/SUMIF(AD:AD,AD529,H:H)))</f>
        <v/>
      </c>
      <c r="L529" s="38" t="str">
        <f t="shared" si="49"/>
        <v/>
      </c>
      <c r="M529" s="38" t="str">
        <f t="shared" si="50"/>
        <v/>
      </c>
      <c r="N529" s="38" t="str">
        <f t="shared" si="52"/>
        <v/>
      </c>
      <c r="O529" s="38" t="str">
        <f t="shared" si="48"/>
        <v/>
      </c>
      <c r="P529" s="39" t="str">
        <f t="shared" si="53"/>
        <v/>
      </c>
      <c r="AC529" s="42" t="str">
        <f>IF(B529="","",VLOOKUP(B529,[2]Formula!B:C,2,0))</f>
        <v/>
      </c>
      <c r="AD529" s="43" t="str">
        <f t="shared" si="51"/>
        <v/>
      </c>
    </row>
    <row r="530" spans="1:30" x14ac:dyDescent="0.25">
      <c r="A530" s="64"/>
      <c r="B530" s="64"/>
      <c r="C530" s="66"/>
      <c r="D530" s="67"/>
      <c r="E530" s="64"/>
      <c r="F530" s="64"/>
      <c r="G530" s="37" t="str">
        <f>IF(E530="","",IF(OR(E530="Project Management",E530="Project Support",E530="Sprint Management",E530="Sprint Support"),"NA",ROUND((((VLOOKUP(AD530,[2]Formula!V:X,3,0)))-SUMIF(AD:AD,AD530,H:H)),2)))</f>
        <v/>
      </c>
      <c r="H530" s="71"/>
      <c r="I530" s="72"/>
      <c r="J530" s="72"/>
      <c r="K530" s="38" t="str">
        <f>IF(E530="","",IF(OR(E530="Project Management",E530="Project Support",E530="Sprint Management",E530="Sprint Support"),"NA",(((SUMIF(AD:AD,AD530,H:H)/VLOOKUP(AD530,[2]Formula!V:X,3,0))*VLOOKUP(AD530,[2]Formula!V:X,2,0))*H530)/SUMIF(AD:AD,AD530,H:H)))</f>
        <v/>
      </c>
      <c r="L530" s="38" t="str">
        <f t="shared" si="49"/>
        <v/>
      </c>
      <c r="M530" s="38" t="str">
        <f t="shared" si="50"/>
        <v/>
      </c>
      <c r="N530" s="38" t="str">
        <f t="shared" si="52"/>
        <v/>
      </c>
      <c r="O530" s="38" t="str">
        <f t="shared" si="48"/>
        <v/>
      </c>
      <c r="P530" s="39" t="str">
        <f t="shared" si="53"/>
        <v/>
      </c>
      <c r="AC530" s="42" t="str">
        <f>IF(B530="","",VLOOKUP(B530,[2]Formula!B:C,2,0))</f>
        <v/>
      </c>
      <c r="AD530" s="43" t="str">
        <f t="shared" si="51"/>
        <v/>
      </c>
    </row>
    <row r="531" spans="1:30" x14ac:dyDescent="0.25">
      <c r="A531" s="64"/>
      <c r="B531" s="64"/>
      <c r="C531" s="66"/>
      <c r="D531" s="67"/>
      <c r="E531" s="64"/>
      <c r="F531" s="64"/>
      <c r="G531" s="37" t="str">
        <f>IF(E531="","",IF(OR(E531="Project Management",E531="Project Support",E531="Sprint Management",E531="Sprint Support"),"NA",ROUND((((VLOOKUP(AD531,[2]Formula!V:X,3,0)))-SUMIF(AD:AD,AD531,H:H)),2)))</f>
        <v/>
      </c>
      <c r="H531" s="71"/>
      <c r="I531" s="72"/>
      <c r="J531" s="72"/>
      <c r="K531" s="38" t="str">
        <f>IF(E531="","",IF(OR(E531="Project Management",E531="Project Support",E531="Sprint Management",E531="Sprint Support"),"NA",(((SUMIF(AD:AD,AD531,H:H)/VLOOKUP(AD531,[2]Formula!V:X,3,0))*VLOOKUP(AD531,[2]Formula!V:X,2,0))*H531)/SUMIF(AD:AD,AD531,H:H)))</f>
        <v/>
      </c>
      <c r="L531" s="38" t="str">
        <f t="shared" si="49"/>
        <v/>
      </c>
      <c r="M531" s="38" t="str">
        <f t="shared" si="50"/>
        <v/>
      </c>
      <c r="N531" s="38" t="str">
        <f t="shared" si="52"/>
        <v/>
      </c>
      <c r="O531" s="38" t="str">
        <f t="shared" si="48"/>
        <v/>
      </c>
      <c r="P531" s="39" t="str">
        <f t="shared" si="53"/>
        <v/>
      </c>
      <c r="AC531" s="42" t="str">
        <f>IF(B531="","",VLOOKUP(B531,[2]Formula!B:C,2,0))</f>
        <v/>
      </c>
      <c r="AD531" s="43" t="str">
        <f t="shared" si="51"/>
        <v/>
      </c>
    </row>
    <row r="532" spans="1:30" x14ac:dyDescent="0.25">
      <c r="A532" s="64"/>
      <c r="B532" s="64"/>
      <c r="C532" s="66"/>
      <c r="D532" s="67"/>
      <c r="E532" s="64"/>
      <c r="F532" s="64"/>
      <c r="G532" s="37" t="str">
        <f>IF(E532="","",IF(OR(E532="Project Management",E532="Project Support",E532="Sprint Management",E532="Sprint Support"),"NA",ROUND((((VLOOKUP(AD532,[2]Formula!V:X,3,0)))-SUMIF(AD:AD,AD532,H:H)),2)))</f>
        <v/>
      </c>
      <c r="H532" s="71"/>
      <c r="I532" s="72"/>
      <c r="J532" s="72"/>
      <c r="K532" s="38" t="str">
        <f>IF(E532="","",IF(OR(E532="Project Management",E532="Project Support",E532="Sprint Management",E532="Sprint Support"),"NA",(((SUMIF(AD:AD,AD532,H:H)/VLOOKUP(AD532,[2]Formula!V:X,3,0))*VLOOKUP(AD532,[2]Formula!V:X,2,0))*H532)/SUMIF(AD:AD,AD532,H:H)))</f>
        <v/>
      </c>
      <c r="L532" s="38" t="str">
        <f t="shared" si="49"/>
        <v/>
      </c>
      <c r="M532" s="38" t="str">
        <f t="shared" si="50"/>
        <v/>
      </c>
      <c r="N532" s="38" t="str">
        <f t="shared" si="52"/>
        <v/>
      </c>
      <c r="O532" s="38" t="str">
        <f t="shared" si="48"/>
        <v/>
      </c>
      <c r="P532" s="39" t="str">
        <f t="shared" si="53"/>
        <v/>
      </c>
      <c r="AC532" s="42" t="str">
        <f>IF(B532="","",VLOOKUP(B532,[2]Formula!B:C,2,0))</f>
        <v/>
      </c>
      <c r="AD532" s="43" t="str">
        <f t="shared" si="51"/>
        <v/>
      </c>
    </row>
    <row r="533" spans="1:30" x14ac:dyDescent="0.25">
      <c r="A533" s="64"/>
      <c r="B533" s="64"/>
      <c r="C533" s="66"/>
      <c r="D533" s="67"/>
      <c r="E533" s="64"/>
      <c r="F533" s="64"/>
      <c r="G533" s="37" t="str">
        <f>IF(E533="","",IF(OR(E533="Project Management",E533="Project Support",E533="Sprint Management",E533="Sprint Support"),"NA",ROUND((((VLOOKUP(AD533,[2]Formula!V:X,3,0)))-SUMIF(AD:AD,AD533,H:H)),2)))</f>
        <v/>
      </c>
      <c r="H533" s="71"/>
      <c r="I533" s="72"/>
      <c r="J533" s="72"/>
      <c r="K533" s="38" t="str">
        <f>IF(E533="","",IF(OR(E533="Project Management",E533="Project Support",E533="Sprint Management",E533="Sprint Support"),"NA",(((SUMIF(AD:AD,AD533,H:H)/VLOOKUP(AD533,[2]Formula!V:X,3,0))*VLOOKUP(AD533,[2]Formula!V:X,2,0))*H533)/SUMIF(AD:AD,AD533,H:H)))</f>
        <v/>
      </c>
      <c r="L533" s="38" t="str">
        <f t="shared" si="49"/>
        <v/>
      </c>
      <c r="M533" s="38" t="str">
        <f t="shared" si="50"/>
        <v/>
      </c>
      <c r="N533" s="38" t="str">
        <f t="shared" si="52"/>
        <v/>
      </c>
      <c r="O533" s="38" t="str">
        <f t="shared" si="48"/>
        <v/>
      </c>
      <c r="P533" s="39" t="str">
        <f t="shared" si="53"/>
        <v/>
      </c>
      <c r="AC533" s="42" t="str">
        <f>IF(B533="","",VLOOKUP(B533,[2]Formula!B:C,2,0))</f>
        <v/>
      </c>
      <c r="AD533" s="43" t="str">
        <f t="shared" si="51"/>
        <v/>
      </c>
    </row>
    <row r="534" spans="1:30" x14ac:dyDescent="0.25">
      <c r="A534" s="64"/>
      <c r="B534" s="64"/>
      <c r="C534" s="66"/>
      <c r="D534" s="67"/>
      <c r="E534" s="64"/>
      <c r="F534" s="64"/>
      <c r="G534" s="37" t="str">
        <f>IF(E534="","",IF(OR(E534="Project Management",E534="Project Support",E534="Sprint Management",E534="Sprint Support"),"NA",ROUND((((VLOOKUP(AD534,[2]Formula!V:X,3,0)))-SUMIF(AD:AD,AD534,H:H)),2)))</f>
        <v/>
      </c>
      <c r="H534" s="71"/>
      <c r="I534" s="72"/>
      <c r="J534" s="72"/>
      <c r="K534" s="38" t="str">
        <f>IF(E534="","",IF(OR(E534="Project Management",E534="Project Support",E534="Sprint Management",E534="Sprint Support"),"NA",(((SUMIF(AD:AD,AD534,H:H)/VLOOKUP(AD534,[2]Formula!V:X,3,0))*VLOOKUP(AD534,[2]Formula!V:X,2,0))*H534)/SUMIF(AD:AD,AD534,H:H)))</f>
        <v/>
      </c>
      <c r="L534" s="38" t="str">
        <f t="shared" si="49"/>
        <v/>
      </c>
      <c r="M534" s="38" t="str">
        <f t="shared" si="50"/>
        <v/>
      </c>
      <c r="N534" s="38" t="str">
        <f t="shared" si="52"/>
        <v/>
      </c>
      <c r="O534" s="38" t="str">
        <f t="shared" si="48"/>
        <v/>
      </c>
      <c r="P534" s="39" t="str">
        <f t="shared" si="53"/>
        <v/>
      </c>
      <c r="AC534" s="42" t="str">
        <f>IF(B534="","",VLOOKUP(B534,[2]Formula!B:C,2,0))</f>
        <v/>
      </c>
      <c r="AD534" s="43" t="str">
        <f t="shared" si="51"/>
        <v/>
      </c>
    </row>
    <row r="535" spans="1:30" x14ac:dyDescent="0.25">
      <c r="A535" s="64"/>
      <c r="B535" s="64"/>
      <c r="C535" s="66"/>
      <c r="D535" s="67"/>
      <c r="E535" s="64"/>
      <c r="F535" s="64"/>
      <c r="G535" s="37" t="str">
        <f>IF(E535="","",IF(OR(E535="Project Management",E535="Project Support",E535="Sprint Management",E535="Sprint Support"),"NA",ROUND((((VLOOKUP(AD535,[2]Formula!V:X,3,0)))-SUMIF(AD:AD,AD535,H:H)),2)))</f>
        <v/>
      </c>
      <c r="H535" s="71"/>
      <c r="I535" s="72"/>
      <c r="J535" s="72"/>
      <c r="K535" s="38" t="str">
        <f>IF(E535="","",IF(OR(E535="Project Management",E535="Project Support",E535="Sprint Management",E535="Sprint Support"),"NA",(((SUMIF(AD:AD,AD535,H:H)/VLOOKUP(AD535,[2]Formula!V:X,3,0))*VLOOKUP(AD535,[2]Formula!V:X,2,0))*H535)/SUMIF(AD:AD,AD535,H:H)))</f>
        <v/>
      </c>
      <c r="L535" s="38" t="str">
        <f t="shared" si="49"/>
        <v/>
      </c>
      <c r="M535" s="38" t="str">
        <f t="shared" si="50"/>
        <v/>
      </c>
      <c r="N535" s="38" t="str">
        <f t="shared" si="52"/>
        <v/>
      </c>
      <c r="O535" s="38" t="str">
        <f t="shared" si="48"/>
        <v/>
      </c>
      <c r="P535" s="39" t="str">
        <f t="shared" si="53"/>
        <v/>
      </c>
      <c r="AC535" s="42" t="str">
        <f>IF(B535="","",VLOOKUP(B535,[2]Formula!B:C,2,0))</f>
        <v/>
      </c>
      <c r="AD535" s="43" t="str">
        <f t="shared" si="51"/>
        <v/>
      </c>
    </row>
    <row r="536" spans="1:30" x14ac:dyDescent="0.25">
      <c r="A536" s="64"/>
      <c r="B536" s="64"/>
      <c r="C536" s="66"/>
      <c r="D536" s="67"/>
      <c r="E536" s="64"/>
      <c r="F536" s="64"/>
      <c r="G536" s="37" t="str">
        <f>IF(E536="","",IF(OR(E536="Project Management",E536="Project Support",E536="Sprint Management",E536="Sprint Support"),"NA",ROUND((((VLOOKUP(AD536,[2]Formula!V:X,3,0)))-SUMIF(AD:AD,AD536,H:H)),2)))</f>
        <v/>
      </c>
      <c r="H536" s="71"/>
      <c r="I536" s="72"/>
      <c r="J536" s="72"/>
      <c r="K536" s="38" t="str">
        <f>IF(E536="","",IF(OR(E536="Project Management",E536="Project Support",E536="Sprint Management",E536="Sprint Support"),"NA",(((SUMIF(AD:AD,AD536,H:H)/VLOOKUP(AD536,[2]Formula!V:X,3,0))*VLOOKUP(AD536,[2]Formula!V:X,2,0))*H536)/SUMIF(AD:AD,AD536,H:H)))</f>
        <v/>
      </c>
      <c r="L536" s="38" t="str">
        <f t="shared" si="49"/>
        <v/>
      </c>
      <c r="M536" s="38" t="str">
        <f t="shared" si="50"/>
        <v/>
      </c>
      <c r="N536" s="38" t="str">
        <f t="shared" si="52"/>
        <v/>
      </c>
      <c r="O536" s="38" t="str">
        <f t="shared" si="48"/>
        <v/>
      </c>
      <c r="P536" s="39" t="str">
        <f t="shared" si="53"/>
        <v/>
      </c>
      <c r="AC536" s="42" t="str">
        <f>IF(B536="","",VLOOKUP(B536,[2]Formula!B:C,2,0))</f>
        <v/>
      </c>
      <c r="AD536" s="43" t="str">
        <f t="shared" si="51"/>
        <v/>
      </c>
    </row>
    <row r="537" spans="1:30" x14ac:dyDescent="0.25">
      <c r="A537" s="64"/>
      <c r="B537" s="64"/>
      <c r="C537" s="66"/>
      <c r="D537" s="67"/>
      <c r="E537" s="64"/>
      <c r="F537" s="64"/>
      <c r="G537" s="37" t="str">
        <f>IF(E537="","",IF(OR(E537="Project Management",E537="Project Support",E537="Sprint Management",E537="Sprint Support"),"NA",ROUND((((VLOOKUP(AD537,[2]Formula!V:X,3,0)))-SUMIF(AD:AD,AD537,H:H)),2)))</f>
        <v/>
      </c>
      <c r="H537" s="71"/>
      <c r="I537" s="72"/>
      <c r="J537" s="72"/>
      <c r="K537" s="38" t="str">
        <f>IF(E537="","",IF(OR(E537="Project Management",E537="Project Support",E537="Sprint Management",E537="Sprint Support"),"NA",(((SUMIF(AD:AD,AD537,H:H)/VLOOKUP(AD537,[2]Formula!V:X,3,0))*VLOOKUP(AD537,[2]Formula!V:X,2,0))*H537)/SUMIF(AD:AD,AD537,H:H)))</f>
        <v/>
      </c>
      <c r="L537" s="38" t="str">
        <f t="shared" si="49"/>
        <v/>
      </c>
      <c r="M537" s="38" t="str">
        <f t="shared" si="50"/>
        <v/>
      </c>
      <c r="N537" s="38" t="str">
        <f t="shared" si="52"/>
        <v/>
      </c>
      <c r="O537" s="38" t="str">
        <f t="shared" si="48"/>
        <v/>
      </c>
      <c r="P537" s="39" t="str">
        <f t="shared" si="53"/>
        <v/>
      </c>
      <c r="AC537" s="42" t="str">
        <f>IF(B537="","",VLOOKUP(B537,[2]Formula!B:C,2,0))</f>
        <v/>
      </c>
      <c r="AD537" s="43" t="str">
        <f t="shared" si="51"/>
        <v/>
      </c>
    </row>
    <row r="538" spans="1:30" x14ac:dyDescent="0.25">
      <c r="A538" s="64"/>
      <c r="B538" s="64"/>
      <c r="C538" s="66"/>
      <c r="D538" s="67"/>
      <c r="E538" s="64"/>
      <c r="F538" s="64"/>
      <c r="G538" s="37" t="str">
        <f>IF(E538="","",IF(OR(E538="Project Management",E538="Project Support",E538="Sprint Management",E538="Sprint Support"),"NA",ROUND((((VLOOKUP(AD538,[2]Formula!V:X,3,0)))-SUMIF(AD:AD,AD538,H:H)),2)))</f>
        <v/>
      </c>
      <c r="H538" s="71"/>
      <c r="I538" s="72"/>
      <c r="J538" s="72"/>
      <c r="K538" s="38" t="str">
        <f>IF(E538="","",IF(OR(E538="Project Management",E538="Project Support",E538="Sprint Management",E538="Sprint Support"),"NA",(((SUMIF(AD:AD,AD538,H:H)/VLOOKUP(AD538,[2]Formula!V:X,3,0))*VLOOKUP(AD538,[2]Formula!V:X,2,0))*H538)/SUMIF(AD:AD,AD538,H:H)))</f>
        <v/>
      </c>
      <c r="L538" s="38" t="str">
        <f t="shared" si="49"/>
        <v/>
      </c>
      <c r="M538" s="38" t="str">
        <f t="shared" si="50"/>
        <v/>
      </c>
      <c r="N538" s="38" t="str">
        <f t="shared" si="52"/>
        <v/>
      </c>
      <c r="O538" s="38" t="str">
        <f t="shared" si="48"/>
        <v/>
      </c>
      <c r="P538" s="39" t="str">
        <f t="shared" si="53"/>
        <v/>
      </c>
      <c r="AC538" s="42" t="str">
        <f>IF(B538="","",VLOOKUP(B538,[2]Formula!B:C,2,0))</f>
        <v/>
      </c>
      <c r="AD538" s="43" t="str">
        <f t="shared" si="51"/>
        <v/>
      </c>
    </row>
    <row r="539" spans="1:30" x14ac:dyDescent="0.25">
      <c r="A539" s="64"/>
      <c r="B539" s="64"/>
      <c r="C539" s="66"/>
      <c r="D539" s="67"/>
      <c r="E539" s="64"/>
      <c r="F539" s="64"/>
      <c r="G539" s="37" t="str">
        <f>IF(E539="","",IF(OR(E539="Project Management",E539="Project Support",E539="Sprint Management",E539="Sprint Support"),"NA",ROUND((((VLOOKUP(AD539,[2]Formula!V:X,3,0)))-SUMIF(AD:AD,AD539,H:H)),2)))</f>
        <v/>
      </c>
      <c r="H539" s="71"/>
      <c r="I539" s="72"/>
      <c r="J539" s="72"/>
      <c r="K539" s="38" t="str">
        <f>IF(E539="","",IF(OR(E539="Project Management",E539="Project Support",E539="Sprint Management",E539="Sprint Support"),"NA",(((SUMIF(AD:AD,AD539,H:H)/VLOOKUP(AD539,[2]Formula!V:X,3,0))*VLOOKUP(AD539,[2]Formula!V:X,2,0))*H539)/SUMIF(AD:AD,AD539,H:H)))</f>
        <v/>
      </c>
      <c r="L539" s="38" t="str">
        <f t="shared" si="49"/>
        <v/>
      </c>
      <c r="M539" s="38" t="str">
        <f t="shared" si="50"/>
        <v/>
      </c>
      <c r="N539" s="38" t="str">
        <f t="shared" si="52"/>
        <v/>
      </c>
      <c r="O539" s="38" t="str">
        <f t="shared" si="48"/>
        <v/>
      </c>
      <c r="P539" s="39" t="str">
        <f t="shared" si="53"/>
        <v/>
      </c>
      <c r="AC539" s="42" t="str">
        <f>IF(B539="","",VLOOKUP(B539,[2]Formula!B:C,2,0))</f>
        <v/>
      </c>
      <c r="AD539" s="43" t="str">
        <f t="shared" si="51"/>
        <v/>
      </c>
    </row>
    <row r="540" spans="1:30" x14ac:dyDescent="0.25">
      <c r="A540" s="64"/>
      <c r="B540" s="64"/>
      <c r="C540" s="66"/>
      <c r="D540" s="67"/>
      <c r="E540" s="64"/>
      <c r="F540" s="64"/>
      <c r="G540" s="37" t="str">
        <f>IF(E540="","",IF(OR(E540="Project Management",E540="Project Support",E540="Sprint Management",E540="Sprint Support"),"NA",ROUND((((VLOOKUP(AD540,[2]Formula!V:X,3,0)))-SUMIF(AD:AD,AD540,H:H)),2)))</f>
        <v/>
      </c>
      <c r="H540" s="71"/>
      <c r="I540" s="72"/>
      <c r="J540" s="72"/>
      <c r="K540" s="38" t="str">
        <f>IF(E540="","",IF(OR(E540="Project Management",E540="Project Support",E540="Sprint Management",E540="Sprint Support"),"NA",(((SUMIF(AD:AD,AD540,H:H)/VLOOKUP(AD540,[2]Formula!V:X,3,0))*VLOOKUP(AD540,[2]Formula!V:X,2,0))*H540)/SUMIF(AD:AD,AD540,H:H)))</f>
        <v/>
      </c>
      <c r="L540" s="38" t="str">
        <f t="shared" si="49"/>
        <v/>
      </c>
      <c r="M540" s="38" t="str">
        <f t="shared" si="50"/>
        <v/>
      </c>
      <c r="N540" s="38" t="str">
        <f t="shared" si="52"/>
        <v/>
      </c>
      <c r="O540" s="38" t="str">
        <f t="shared" si="48"/>
        <v/>
      </c>
      <c r="P540" s="39" t="str">
        <f t="shared" si="53"/>
        <v/>
      </c>
      <c r="AC540" s="42" t="str">
        <f>IF(B540="","",VLOOKUP(B540,[2]Formula!B:C,2,0))</f>
        <v/>
      </c>
      <c r="AD540" s="43" t="str">
        <f t="shared" si="51"/>
        <v/>
      </c>
    </row>
    <row r="541" spans="1:30" x14ac:dyDescent="0.25">
      <c r="A541" s="64"/>
      <c r="B541" s="64"/>
      <c r="C541" s="66"/>
      <c r="D541" s="67"/>
      <c r="E541" s="64"/>
      <c r="F541" s="64"/>
      <c r="G541" s="37" t="str">
        <f>IF(E541="","",IF(OR(E541="Project Management",E541="Project Support",E541="Sprint Management",E541="Sprint Support"),"NA",ROUND((((VLOOKUP(AD541,[2]Formula!V:X,3,0)))-SUMIF(AD:AD,AD541,H:H)),2)))</f>
        <v/>
      </c>
      <c r="H541" s="71"/>
      <c r="I541" s="72"/>
      <c r="J541" s="72"/>
      <c r="K541" s="38" t="str">
        <f>IF(E541="","",IF(OR(E541="Project Management",E541="Project Support",E541="Sprint Management",E541="Sprint Support"),"NA",(((SUMIF(AD:AD,AD541,H:H)/VLOOKUP(AD541,[2]Formula!V:X,3,0))*VLOOKUP(AD541,[2]Formula!V:X,2,0))*H541)/SUMIF(AD:AD,AD541,H:H)))</f>
        <v/>
      </c>
      <c r="L541" s="38" t="str">
        <f t="shared" si="49"/>
        <v/>
      </c>
      <c r="M541" s="38" t="str">
        <f t="shared" si="50"/>
        <v/>
      </c>
      <c r="N541" s="38" t="str">
        <f t="shared" si="52"/>
        <v/>
      </c>
      <c r="O541" s="38" t="str">
        <f t="shared" si="48"/>
        <v/>
      </c>
      <c r="P541" s="39" t="str">
        <f t="shared" si="53"/>
        <v/>
      </c>
      <c r="AC541" s="42" t="str">
        <f>IF(B541="","",VLOOKUP(B541,[2]Formula!B:C,2,0))</f>
        <v/>
      </c>
      <c r="AD541" s="43" t="str">
        <f t="shared" si="51"/>
        <v/>
      </c>
    </row>
    <row r="542" spans="1:30" x14ac:dyDescent="0.25">
      <c r="A542" s="64"/>
      <c r="B542" s="64"/>
      <c r="C542" s="66"/>
      <c r="D542" s="67"/>
      <c r="E542" s="64"/>
      <c r="F542" s="64"/>
      <c r="G542" s="37" t="str">
        <f>IF(E542="","",IF(OR(E542="Project Management",E542="Project Support",E542="Sprint Management",E542="Sprint Support"),"NA",ROUND((((VLOOKUP(AD542,[2]Formula!V:X,3,0)))-SUMIF(AD:AD,AD542,H:H)),2)))</f>
        <v/>
      </c>
      <c r="H542" s="71"/>
      <c r="I542" s="72"/>
      <c r="J542" s="72"/>
      <c r="K542" s="38" t="str">
        <f>IF(E542="","",IF(OR(E542="Project Management",E542="Project Support",E542="Sprint Management",E542="Sprint Support"),"NA",(((SUMIF(AD:AD,AD542,H:H)/VLOOKUP(AD542,[2]Formula!V:X,3,0))*VLOOKUP(AD542,[2]Formula!V:X,2,0))*H542)/SUMIF(AD:AD,AD542,H:H)))</f>
        <v/>
      </c>
      <c r="L542" s="38" t="str">
        <f t="shared" si="49"/>
        <v/>
      </c>
      <c r="M542" s="38" t="str">
        <f t="shared" si="50"/>
        <v/>
      </c>
      <c r="N542" s="38" t="str">
        <f t="shared" si="52"/>
        <v/>
      </c>
      <c r="O542" s="38" t="str">
        <f t="shared" si="48"/>
        <v/>
      </c>
      <c r="P542" s="39" t="str">
        <f t="shared" si="53"/>
        <v/>
      </c>
      <c r="AC542" s="42" t="str">
        <f>IF(B542="","",VLOOKUP(B542,[2]Formula!B:C,2,0))</f>
        <v/>
      </c>
      <c r="AD542" s="43" t="str">
        <f t="shared" si="51"/>
        <v/>
      </c>
    </row>
    <row r="543" spans="1:30" x14ac:dyDescent="0.25">
      <c r="A543" s="64"/>
      <c r="B543" s="64"/>
      <c r="C543" s="66"/>
      <c r="D543" s="67"/>
      <c r="E543" s="64"/>
      <c r="F543" s="64"/>
      <c r="G543" s="37" t="str">
        <f>IF(E543="","",IF(OR(E543="Project Management",E543="Project Support",E543="Sprint Management",E543="Sprint Support"),"NA",ROUND((((VLOOKUP(AD543,[2]Formula!V:X,3,0)))-SUMIF(AD:AD,AD543,H:H)),2)))</f>
        <v/>
      </c>
      <c r="H543" s="71"/>
      <c r="I543" s="72"/>
      <c r="J543" s="72"/>
      <c r="K543" s="38" t="str">
        <f>IF(E543="","",IF(OR(E543="Project Management",E543="Project Support",E543="Sprint Management",E543="Sprint Support"),"NA",(((SUMIF(AD:AD,AD543,H:H)/VLOOKUP(AD543,[2]Formula!V:X,3,0))*VLOOKUP(AD543,[2]Formula!V:X,2,0))*H543)/SUMIF(AD:AD,AD543,H:H)))</f>
        <v/>
      </c>
      <c r="L543" s="38" t="str">
        <f t="shared" si="49"/>
        <v/>
      </c>
      <c r="M543" s="38" t="str">
        <f t="shared" si="50"/>
        <v/>
      </c>
      <c r="N543" s="38" t="str">
        <f t="shared" si="52"/>
        <v/>
      </c>
      <c r="O543" s="38" t="str">
        <f t="shared" si="48"/>
        <v/>
      </c>
      <c r="P543" s="39" t="str">
        <f t="shared" si="53"/>
        <v/>
      </c>
      <c r="AC543" s="42" t="str">
        <f>IF(B543="","",VLOOKUP(B543,[2]Formula!B:C,2,0))</f>
        <v/>
      </c>
      <c r="AD543" s="43" t="str">
        <f t="shared" si="51"/>
        <v/>
      </c>
    </row>
    <row r="544" spans="1:30" x14ac:dyDescent="0.25">
      <c r="A544" s="64"/>
      <c r="B544" s="64"/>
      <c r="C544" s="66"/>
      <c r="D544" s="67"/>
      <c r="E544" s="64"/>
      <c r="F544" s="64"/>
      <c r="G544" s="37" t="str">
        <f>IF(E544="","",IF(OR(E544="Project Management",E544="Project Support",E544="Sprint Management",E544="Sprint Support"),"NA",ROUND((((VLOOKUP(AD544,[2]Formula!V:X,3,0)))-SUMIF(AD:AD,AD544,H:H)),2)))</f>
        <v/>
      </c>
      <c r="H544" s="71"/>
      <c r="I544" s="72"/>
      <c r="J544" s="72"/>
      <c r="K544" s="38" t="str">
        <f>IF(E544="","",IF(OR(E544="Project Management",E544="Project Support",E544="Sprint Management",E544="Sprint Support"),"NA",(((SUMIF(AD:AD,AD544,H:H)/VLOOKUP(AD544,[2]Formula!V:X,3,0))*VLOOKUP(AD544,[2]Formula!V:X,2,0))*H544)/SUMIF(AD:AD,AD544,H:H)))</f>
        <v/>
      </c>
      <c r="L544" s="38" t="str">
        <f t="shared" si="49"/>
        <v/>
      </c>
      <c r="M544" s="38" t="str">
        <f t="shared" si="50"/>
        <v/>
      </c>
      <c r="N544" s="38" t="str">
        <f t="shared" si="52"/>
        <v/>
      </c>
      <c r="O544" s="38" t="str">
        <f t="shared" si="48"/>
        <v/>
      </c>
      <c r="P544" s="39" t="str">
        <f t="shared" si="53"/>
        <v/>
      </c>
      <c r="AC544" s="42" t="str">
        <f>IF(B544="","",VLOOKUP(B544,[2]Formula!B:C,2,0))</f>
        <v/>
      </c>
      <c r="AD544" s="43" t="str">
        <f t="shared" si="51"/>
        <v/>
      </c>
    </row>
    <row r="545" spans="1:30" x14ac:dyDescent="0.25">
      <c r="A545" s="64"/>
      <c r="B545" s="64"/>
      <c r="C545" s="66"/>
      <c r="D545" s="67"/>
      <c r="E545" s="64"/>
      <c r="F545" s="64"/>
      <c r="G545" s="37" t="str">
        <f>IF(E545="","",IF(OR(E545="Project Management",E545="Project Support",E545="Sprint Management",E545="Sprint Support"),"NA",ROUND((((VLOOKUP(AD545,[2]Formula!V:X,3,0)))-SUMIF(AD:AD,AD545,H:H)),2)))</f>
        <v/>
      </c>
      <c r="H545" s="71"/>
      <c r="I545" s="72"/>
      <c r="J545" s="72"/>
      <c r="K545" s="38" t="str">
        <f>IF(E545="","",IF(OR(E545="Project Management",E545="Project Support",E545="Sprint Management",E545="Sprint Support"),"NA",(((SUMIF(AD:AD,AD545,H:H)/VLOOKUP(AD545,[2]Formula!V:X,3,0))*VLOOKUP(AD545,[2]Formula!V:X,2,0))*H545)/SUMIF(AD:AD,AD545,H:H)))</f>
        <v/>
      </c>
      <c r="L545" s="38" t="str">
        <f t="shared" si="49"/>
        <v/>
      </c>
      <c r="M545" s="38" t="str">
        <f t="shared" si="50"/>
        <v/>
      </c>
      <c r="N545" s="38" t="str">
        <f t="shared" si="52"/>
        <v/>
      </c>
      <c r="O545" s="38" t="str">
        <f t="shared" si="48"/>
        <v/>
      </c>
      <c r="P545" s="39" t="str">
        <f t="shared" si="53"/>
        <v/>
      </c>
      <c r="AC545" s="42" t="str">
        <f>IF(B545="","",VLOOKUP(B545,[2]Formula!B:C,2,0))</f>
        <v/>
      </c>
      <c r="AD545" s="43" t="str">
        <f t="shared" si="51"/>
        <v/>
      </c>
    </row>
    <row r="546" spans="1:30" x14ac:dyDescent="0.25">
      <c r="A546" s="64"/>
      <c r="B546" s="64"/>
      <c r="C546" s="66"/>
      <c r="D546" s="67"/>
      <c r="E546" s="64"/>
      <c r="F546" s="64"/>
      <c r="G546" s="37" t="str">
        <f>IF(E546="","",IF(OR(E546="Project Management",E546="Project Support",E546="Sprint Management",E546="Sprint Support"),"NA",ROUND((((VLOOKUP(AD546,[2]Formula!V:X,3,0)))-SUMIF(AD:AD,AD546,H:H)),2)))</f>
        <v/>
      </c>
      <c r="H546" s="71"/>
      <c r="I546" s="72"/>
      <c r="J546" s="72"/>
      <c r="K546" s="38" t="str">
        <f>IF(E546="","",IF(OR(E546="Project Management",E546="Project Support",E546="Sprint Management",E546="Sprint Support"),"NA",(((SUMIF(AD:AD,AD546,H:H)/VLOOKUP(AD546,[2]Formula!V:X,3,0))*VLOOKUP(AD546,[2]Formula!V:X,2,0))*H546)/SUMIF(AD:AD,AD546,H:H)))</f>
        <v/>
      </c>
      <c r="L546" s="38" t="str">
        <f t="shared" si="49"/>
        <v/>
      </c>
      <c r="M546" s="38" t="str">
        <f t="shared" si="50"/>
        <v/>
      </c>
      <c r="N546" s="38" t="str">
        <f t="shared" si="52"/>
        <v/>
      </c>
      <c r="O546" s="38" t="str">
        <f t="shared" si="48"/>
        <v/>
      </c>
      <c r="P546" s="39" t="str">
        <f t="shared" si="53"/>
        <v/>
      </c>
      <c r="AC546" s="42" t="str">
        <f>IF(B546="","",VLOOKUP(B546,[2]Formula!B:C,2,0))</f>
        <v/>
      </c>
      <c r="AD546" s="43" t="str">
        <f t="shared" si="51"/>
        <v/>
      </c>
    </row>
    <row r="547" spans="1:30" x14ac:dyDescent="0.25">
      <c r="A547" s="64"/>
      <c r="B547" s="64"/>
      <c r="C547" s="66"/>
      <c r="D547" s="67"/>
      <c r="E547" s="64"/>
      <c r="F547" s="64"/>
      <c r="G547" s="37" t="str">
        <f>IF(E547="","",IF(OR(E547="Project Management",E547="Project Support",E547="Sprint Management",E547="Sprint Support"),"NA",ROUND((((VLOOKUP(AD547,[2]Formula!V:X,3,0)))-SUMIF(AD:AD,AD547,H:H)),2)))</f>
        <v/>
      </c>
      <c r="H547" s="71"/>
      <c r="I547" s="72"/>
      <c r="J547" s="72"/>
      <c r="K547" s="38" t="str">
        <f>IF(E547="","",IF(OR(E547="Project Management",E547="Project Support",E547="Sprint Management",E547="Sprint Support"),"NA",(((SUMIF(AD:AD,AD547,H:H)/VLOOKUP(AD547,[2]Formula!V:X,3,0))*VLOOKUP(AD547,[2]Formula!V:X,2,0))*H547)/SUMIF(AD:AD,AD547,H:H)))</f>
        <v/>
      </c>
      <c r="L547" s="38" t="str">
        <f t="shared" si="49"/>
        <v/>
      </c>
      <c r="M547" s="38" t="str">
        <f t="shared" si="50"/>
        <v/>
      </c>
      <c r="N547" s="38" t="str">
        <f t="shared" si="52"/>
        <v/>
      </c>
      <c r="O547" s="38" t="str">
        <f t="shared" si="48"/>
        <v/>
      </c>
      <c r="P547" s="39" t="str">
        <f t="shared" si="53"/>
        <v/>
      </c>
      <c r="AC547" s="42" t="str">
        <f>IF(B547="","",VLOOKUP(B547,[2]Formula!B:C,2,0))</f>
        <v/>
      </c>
      <c r="AD547" s="43" t="str">
        <f t="shared" si="51"/>
        <v/>
      </c>
    </row>
    <row r="548" spans="1:30" x14ac:dyDescent="0.25">
      <c r="A548" s="64"/>
      <c r="B548" s="64"/>
      <c r="C548" s="66"/>
      <c r="D548" s="67"/>
      <c r="E548" s="64"/>
      <c r="F548" s="64"/>
      <c r="G548" s="37" t="str">
        <f>IF(E548="","",IF(OR(E548="Project Management",E548="Project Support",E548="Sprint Management",E548="Sprint Support"),"NA",ROUND((((VLOOKUP(AD548,[2]Formula!V:X,3,0)))-SUMIF(AD:AD,AD548,H:H)),2)))</f>
        <v/>
      </c>
      <c r="H548" s="71"/>
      <c r="I548" s="72"/>
      <c r="J548" s="72"/>
      <c r="K548" s="38" t="str">
        <f>IF(E548="","",IF(OR(E548="Project Management",E548="Project Support",E548="Sprint Management",E548="Sprint Support"),"NA",(((SUMIF(AD:AD,AD548,H:H)/VLOOKUP(AD548,[2]Formula!V:X,3,0))*VLOOKUP(AD548,[2]Formula!V:X,2,0))*H548)/SUMIF(AD:AD,AD548,H:H)))</f>
        <v/>
      </c>
      <c r="L548" s="38" t="str">
        <f t="shared" si="49"/>
        <v/>
      </c>
      <c r="M548" s="38" t="str">
        <f t="shared" si="50"/>
        <v/>
      </c>
      <c r="N548" s="38" t="str">
        <f t="shared" si="52"/>
        <v/>
      </c>
      <c r="O548" s="38" t="str">
        <f t="shared" si="48"/>
        <v/>
      </c>
      <c r="P548" s="39" t="str">
        <f t="shared" si="53"/>
        <v/>
      </c>
      <c r="AC548" s="42" t="str">
        <f>IF(B548="","",VLOOKUP(B548,[2]Formula!B:C,2,0))</f>
        <v/>
      </c>
      <c r="AD548" s="43" t="str">
        <f t="shared" si="51"/>
        <v/>
      </c>
    </row>
    <row r="549" spans="1:30" x14ac:dyDescent="0.25">
      <c r="A549" s="64"/>
      <c r="B549" s="64"/>
      <c r="C549" s="66"/>
      <c r="D549" s="67"/>
      <c r="E549" s="64"/>
      <c r="F549" s="64"/>
      <c r="G549" s="37" t="str">
        <f>IF(E549="","",IF(OR(E549="Project Management",E549="Project Support",E549="Sprint Management",E549="Sprint Support"),"NA",ROUND((((VLOOKUP(AD549,[2]Formula!V:X,3,0)))-SUMIF(AD:AD,AD549,H:H)),2)))</f>
        <v/>
      </c>
      <c r="H549" s="71"/>
      <c r="I549" s="72"/>
      <c r="J549" s="72"/>
      <c r="K549" s="38" t="str">
        <f>IF(E549="","",IF(OR(E549="Project Management",E549="Project Support",E549="Sprint Management",E549="Sprint Support"),"NA",(((SUMIF(AD:AD,AD549,H:H)/VLOOKUP(AD549,[2]Formula!V:X,3,0))*VLOOKUP(AD549,[2]Formula!V:X,2,0))*H549)/SUMIF(AD:AD,AD549,H:H)))</f>
        <v/>
      </c>
      <c r="L549" s="38" t="str">
        <f t="shared" si="49"/>
        <v/>
      </c>
      <c r="M549" s="38" t="str">
        <f t="shared" si="50"/>
        <v/>
      </c>
      <c r="N549" s="38" t="str">
        <f t="shared" si="52"/>
        <v/>
      </c>
      <c r="O549" s="38" t="str">
        <f t="shared" si="48"/>
        <v/>
      </c>
      <c r="P549" s="39" t="str">
        <f t="shared" si="53"/>
        <v/>
      </c>
      <c r="AC549" s="42" t="str">
        <f>IF(B549="","",VLOOKUP(B549,[2]Formula!B:C,2,0))</f>
        <v/>
      </c>
      <c r="AD549" s="43" t="str">
        <f t="shared" si="51"/>
        <v/>
      </c>
    </row>
    <row r="550" spans="1:30" x14ac:dyDescent="0.25">
      <c r="A550" s="64"/>
      <c r="B550" s="64"/>
      <c r="C550" s="66"/>
      <c r="D550" s="67"/>
      <c r="E550" s="64"/>
      <c r="F550" s="64"/>
      <c r="G550" s="37" t="str">
        <f>IF(E550="","",IF(OR(E550="Project Management",E550="Project Support",E550="Sprint Management",E550="Sprint Support"),"NA",ROUND((((VLOOKUP(AD550,[2]Formula!V:X,3,0)))-SUMIF(AD:AD,AD550,H:H)),2)))</f>
        <v/>
      </c>
      <c r="H550" s="71"/>
      <c r="I550" s="72"/>
      <c r="J550" s="72"/>
      <c r="K550" s="38" t="str">
        <f>IF(E550="","",IF(OR(E550="Project Management",E550="Project Support",E550="Sprint Management",E550="Sprint Support"),"NA",(((SUMIF(AD:AD,AD550,H:H)/VLOOKUP(AD550,[2]Formula!V:X,3,0))*VLOOKUP(AD550,[2]Formula!V:X,2,0))*H550)/SUMIF(AD:AD,AD550,H:H)))</f>
        <v/>
      </c>
      <c r="L550" s="38" t="str">
        <f t="shared" si="49"/>
        <v/>
      </c>
      <c r="M550" s="38" t="str">
        <f t="shared" si="50"/>
        <v/>
      </c>
      <c r="N550" s="38" t="str">
        <f t="shared" si="52"/>
        <v/>
      </c>
      <c r="O550" s="38" t="str">
        <f t="shared" si="48"/>
        <v/>
      </c>
      <c r="P550" s="39" t="str">
        <f t="shared" si="53"/>
        <v/>
      </c>
      <c r="AC550" s="42" t="str">
        <f>IF(B550="","",VLOOKUP(B550,[2]Formula!B:C,2,0))</f>
        <v/>
      </c>
      <c r="AD550" s="43" t="str">
        <f t="shared" si="51"/>
        <v/>
      </c>
    </row>
    <row r="551" spans="1:30" x14ac:dyDescent="0.25">
      <c r="A551" s="64"/>
      <c r="B551" s="64"/>
      <c r="C551" s="66"/>
      <c r="D551" s="67"/>
      <c r="E551" s="64"/>
      <c r="F551" s="64"/>
      <c r="G551" s="37" t="str">
        <f>IF(E551="","",IF(OR(E551="Project Management",E551="Project Support",E551="Sprint Management",E551="Sprint Support"),"NA",ROUND((((VLOOKUP(AD551,[2]Formula!V:X,3,0)))-SUMIF(AD:AD,AD551,H:H)),2)))</f>
        <v/>
      </c>
      <c r="H551" s="71"/>
      <c r="I551" s="72"/>
      <c r="J551" s="72"/>
      <c r="K551" s="38" t="str">
        <f>IF(E551="","",IF(OR(E551="Project Management",E551="Project Support",E551="Sprint Management",E551="Sprint Support"),"NA",(((SUMIF(AD:AD,AD551,H:H)/VLOOKUP(AD551,[2]Formula!V:X,3,0))*VLOOKUP(AD551,[2]Formula!V:X,2,0))*H551)/SUMIF(AD:AD,AD551,H:H)))</f>
        <v/>
      </c>
      <c r="L551" s="38" t="str">
        <f t="shared" si="49"/>
        <v/>
      </c>
      <c r="M551" s="38" t="str">
        <f t="shared" si="50"/>
        <v/>
      </c>
      <c r="N551" s="38" t="str">
        <f t="shared" si="52"/>
        <v/>
      </c>
      <c r="O551" s="38" t="str">
        <f t="shared" si="48"/>
        <v/>
      </c>
      <c r="P551" s="39" t="str">
        <f t="shared" si="53"/>
        <v/>
      </c>
      <c r="AC551" s="42" t="str">
        <f>IF(B551="","",VLOOKUP(B551,[2]Formula!B:C,2,0))</f>
        <v/>
      </c>
      <c r="AD551" s="43" t="str">
        <f t="shared" si="51"/>
        <v/>
      </c>
    </row>
    <row r="552" spans="1:30" x14ac:dyDescent="0.25">
      <c r="A552" s="64"/>
      <c r="B552" s="64"/>
      <c r="C552" s="66"/>
      <c r="D552" s="67"/>
      <c r="E552" s="64"/>
      <c r="F552" s="64"/>
      <c r="G552" s="37" t="str">
        <f>IF(E552="","",IF(OR(E552="Project Management",E552="Project Support",E552="Sprint Management",E552="Sprint Support"),"NA",ROUND((((VLOOKUP(AD552,[2]Formula!V:X,3,0)))-SUMIF(AD:AD,AD552,H:H)),2)))</f>
        <v/>
      </c>
      <c r="H552" s="71"/>
      <c r="I552" s="72"/>
      <c r="J552" s="72"/>
      <c r="K552" s="38" t="str">
        <f>IF(E552="","",IF(OR(E552="Project Management",E552="Project Support",E552="Sprint Management",E552="Sprint Support"),"NA",(((SUMIF(AD:AD,AD552,H:H)/VLOOKUP(AD552,[2]Formula!V:X,3,0))*VLOOKUP(AD552,[2]Formula!V:X,2,0))*H552)/SUMIF(AD:AD,AD552,H:H)))</f>
        <v/>
      </c>
      <c r="L552" s="38" t="str">
        <f t="shared" si="49"/>
        <v/>
      </c>
      <c r="M552" s="38" t="str">
        <f t="shared" si="50"/>
        <v/>
      </c>
      <c r="N552" s="38" t="str">
        <f t="shared" si="52"/>
        <v/>
      </c>
      <c r="O552" s="38" t="str">
        <f t="shared" si="48"/>
        <v/>
      </c>
      <c r="P552" s="39" t="str">
        <f t="shared" si="53"/>
        <v/>
      </c>
      <c r="AC552" s="42" t="str">
        <f>IF(B552="","",VLOOKUP(B552,[2]Formula!B:C,2,0))</f>
        <v/>
      </c>
      <c r="AD552" s="43" t="str">
        <f t="shared" si="51"/>
        <v/>
      </c>
    </row>
    <row r="553" spans="1:30" x14ac:dyDescent="0.25">
      <c r="A553" s="64"/>
      <c r="B553" s="64"/>
      <c r="C553" s="66"/>
      <c r="D553" s="67"/>
      <c r="E553" s="64"/>
      <c r="F553" s="64"/>
      <c r="G553" s="37" t="str">
        <f>IF(E553="","",IF(OR(E553="Project Management",E553="Project Support",E553="Sprint Management",E553="Sprint Support"),"NA",ROUND((((VLOOKUP(AD553,[2]Formula!V:X,3,0)))-SUMIF(AD:AD,AD553,H:H)),2)))</f>
        <v/>
      </c>
      <c r="H553" s="71"/>
      <c r="I553" s="72"/>
      <c r="J553" s="72"/>
      <c r="K553" s="38" t="str">
        <f>IF(E553="","",IF(OR(E553="Project Management",E553="Project Support",E553="Sprint Management",E553="Sprint Support"),"NA",(((SUMIF(AD:AD,AD553,H:H)/VLOOKUP(AD553,[2]Formula!V:X,3,0))*VLOOKUP(AD553,[2]Formula!V:X,2,0))*H553)/SUMIF(AD:AD,AD553,H:H)))</f>
        <v/>
      </c>
      <c r="L553" s="38" t="str">
        <f t="shared" si="49"/>
        <v/>
      </c>
      <c r="M553" s="38" t="str">
        <f t="shared" si="50"/>
        <v/>
      </c>
      <c r="N553" s="38" t="str">
        <f t="shared" si="52"/>
        <v/>
      </c>
      <c r="O553" s="38" t="str">
        <f t="shared" si="48"/>
        <v/>
      </c>
      <c r="P553" s="39" t="str">
        <f t="shared" si="53"/>
        <v/>
      </c>
      <c r="AC553" s="42" t="str">
        <f>IF(B553="","",VLOOKUP(B553,[2]Formula!B:C,2,0))</f>
        <v/>
      </c>
      <c r="AD553" s="43" t="str">
        <f t="shared" si="51"/>
        <v/>
      </c>
    </row>
    <row r="554" spans="1:30" x14ac:dyDescent="0.25">
      <c r="A554" s="64"/>
      <c r="B554" s="64"/>
      <c r="C554" s="66"/>
      <c r="D554" s="67"/>
      <c r="E554" s="64"/>
      <c r="F554" s="64"/>
      <c r="G554" s="37" t="str">
        <f>IF(E554="","",IF(OR(E554="Project Management",E554="Project Support",E554="Sprint Management",E554="Sprint Support"),"NA",ROUND((((VLOOKUP(AD554,[2]Formula!V:X,3,0)))-SUMIF(AD:AD,AD554,H:H)),2)))</f>
        <v/>
      </c>
      <c r="H554" s="71"/>
      <c r="I554" s="72"/>
      <c r="J554" s="72"/>
      <c r="K554" s="38" t="str">
        <f>IF(E554="","",IF(OR(E554="Project Management",E554="Project Support",E554="Sprint Management",E554="Sprint Support"),"NA",(((SUMIF(AD:AD,AD554,H:H)/VLOOKUP(AD554,[2]Formula!V:X,3,0))*VLOOKUP(AD554,[2]Formula!V:X,2,0))*H554)/SUMIF(AD:AD,AD554,H:H)))</f>
        <v/>
      </c>
      <c r="L554" s="38" t="str">
        <f t="shared" si="49"/>
        <v/>
      </c>
      <c r="M554" s="38" t="str">
        <f t="shared" si="50"/>
        <v/>
      </c>
      <c r="N554" s="38" t="str">
        <f t="shared" si="52"/>
        <v/>
      </c>
      <c r="O554" s="38" t="str">
        <f t="shared" si="48"/>
        <v/>
      </c>
      <c r="P554" s="39" t="str">
        <f t="shared" si="53"/>
        <v/>
      </c>
      <c r="AC554" s="42" t="str">
        <f>IF(B554="","",VLOOKUP(B554,[2]Formula!B:C,2,0))</f>
        <v/>
      </c>
      <c r="AD554" s="43" t="str">
        <f t="shared" si="51"/>
        <v/>
      </c>
    </row>
    <row r="555" spans="1:30" x14ac:dyDescent="0.25">
      <c r="A555" s="64"/>
      <c r="B555" s="64"/>
      <c r="C555" s="66"/>
      <c r="D555" s="67"/>
      <c r="E555" s="64"/>
      <c r="F555" s="64"/>
      <c r="G555" s="37" t="str">
        <f>IF(E555="","",IF(OR(E555="Project Management",E555="Project Support",E555="Sprint Management",E555="Sprint Support"),"NA",ROUND((((VLOOKUP(AD555,[2]Formula!V:X,3,0)))-SUMIF(AD:AD,AD555,H:H)),2)))</f>
        <v/>
      </c>
      <c r="H555" s="71"/>
      <c r="I555" s="72"/>
      <c r="J555" s="72"/>
      <c r="K555" s="38" t="str">
        <f>IF(E555="","",IF(OR(E555="Project Management",E555="Project Support",E555="Sprint Management",E555="Sprint Support"),"NA",(((SUMIF(AD:AD,AD555,H:H)/VLOOKUP(AD555,[2]Formula!V:X,3,0))*VLOOKUP(AD555,[2]Formula!V:X,2,0))*H555)/SUMIF(AD:AD,AD555,H:H)))</f>
        <v/>
      </c>
      <c r="L555" s="38" t="str">
        <f t="shared" si="49"/>
        <v/>
      </c>
      <c r="M555" s="38" t="str">
        <f t="shared" si="50"/>
        <v/>
      </c>
      <c r="N555" s="38" t="str">
        <f t="shared" si="52"/>
        <v/>
      </c>
      <c r="O555" s="38" t="str">
        <f t="shared" si="48"/>
        <v/>
      </c>
      <c r="P555" s="39" t="str">
        <f t="shared" si="53"/>
        <v/>
      </c>
      <c r="AC555" s="42" t="str">
        <f>IF(B555="","",VLOOKUP(B555,[2]Formula!B:C,2,0))</f>
        <v/>
      </c>
      <c r="AD555" s="43" t="str">
        <f t="shared" si="51"/>
        <v/>
      </c>
    </row>
    <row r="556" spans="1:30" x14ac:dyDescent="0.25">
      <c r="A556" s="64"/>
      <c r="B556" s="64"/>
      <c r="C556" s="66"/>
      <c r="D556" s="67"/>
      <c r="E556" s="64"/>
      <c r="F556" s="64"/>
      <c r="G556" s="37" t="str">
        <f>IF(E556="","",IF(OR(E556="Project Management",E556="Project Support",E556="Sprint Management",E556="Sprint Support"),"NA",ROUND((((VLOOKUP(AD556,[2]Formula!V:X,3,0)))-SUMIF(AD:AD,AD556,H:H)),2)))</f>
        <v/>
      </c>
      <c r="H556" s="71"/>
      <c r="I556" s="72"/>
      <c r="J556" s="72"/>
      <c r="K556" s="38" t="str">
        <f>IF(E556="","",IF(OR(E556="Project Management",E556="Project Support",E556="Sprint Management",E556="Sprint Support"),"NA",(((SUMIF(AD:AD,AD556,H:H)/VLOOKUP(AD556,[2]Formula!V:X,3,0))*VLOOKUP(AD556,[2]Formula!V:X,2,0))*H556)/SUMIF(AD:AD,AD556,H:H)))</f>
        <v/>
      </c>
      <c r="L556" s="38" t="str">
        <f t="shared" si="49"/>
        <v/>
      </c>
      <c r="M556" s="38" t="str">
        <f t="shared" si="50"/>
        <v/>
      </c>
      <c r="N556" s="38" t="str">
        <f t="shared" si="52"/>
        <v/>
      </c>
      <c r="O556" s="38" t="str">
        <f t="shared" si="48"/>
        <v/>
      </c>
      <c r="P556" s="39" t="str">
        <f t="shared" si="53"/>
        <v/>
      </c>
      <c r="AC556" s="42" t="str">
        <f>IF(B556="","",VLOOKUP(B556,[2]Formula!B:C,2,0))</f>
        <v/>
      </c>
      <c r="AD556" s="43" t="str">
        <f t="shared" si="51"/>
        <v/>
      </c>
    </row>
    <row r="557" spans="1:30" x14ac:dyDescent="0.25">
      <c r="A557" s="64"/>
      <c r="B557" s="64"/>
      <c r="C557" s="66"/>
      <c r="D557" s="67"/>
      <c r="E557" s="64"/>
      <c r="F557" s="64"/>
      <c r="G557" s="37" t="str">
        <f>IF(E557="","",IF(OR(E557="Project Management",E557="Project Support",E557="Sprint Management",E557="Sprint Support"),"NA",ROUND((((VLOOKUP(AD557,[2]Formula!V:X,3,0)))-SUMIF(AD:AD,AD557,H:H)),2)))</f>
        <v/>
      </c>
      <c r="H557" s="71"/>
      <c r="I557" s="72"/>
      <c r="J557" s="72"/>
      <c r="K557" s="38" t="str">
        <f>IF(E557="","",IF(OR(E557="Project Management",E557="Project Support",E557="Sprint Management",E557="Sprint Support"),"NA",(((SUMIF(AD:AD,AD557,H:H)/VLOOKUP(AD557,[2]Formula!V:X,3,0))*VLOOKUP(AD557,[2]Formula!V:X,2,0))*H557)/SUMIF(AD:AD,AD557,H:H)))</f>
        <v/>
      </c>
      <c r="L557" s="38" t="str">
        <f t="shared" si="49"/>
        <v/>
      </c>
      <c r="M557" s="38" t="str">
        <f t="shared" si="50"/>
        <v/>
      </c>
      <c r="N557" s="38" t="str">
        <f t="shared" si="52"/>
        <v/>
      </c>
      <c r="O557" s="38" t="str">
        <f t="shared" si="48"/>
        <v/>
      </c>
      <c r="P557" s="39" t="str">
        <f t="shared" si="53"/>
        <v/>
      </c>
      <c r="AC557" s="42" t="str">
        <f>IF(B557="","",VLOOKUP(B557,[2]Formula!B:C,2,0))</f>
        <v/>
      </c>
      <c r="AD557" s="43" t="str">
        <f t="shared" si="51"/>
        <v/>
      </c>
    </row>
    <row r="558" spans="1:30" x14ac:dyDescent="0.25">
      <c r="A558" s="64"/>
      <c r="B558" s="64"/>
      <c r="C558" s="66"/>
      <c r="D558" s="67"/>
      <c r="E558" s="64"/>
      <c r="F558" s="64"/>
      <c r="G558" s="37" t="str">
        <f>IF(E558="","",IF(OR(E558="Project Management",E558="Project Support",E558="Sprint Management",E558="Sprint Support"),"NA",ROUND((((VLOOKUP(AD558,[2]Formula!V:X,3,0)))-SUMIF(AD:AD,AD558,H:H)),2)))</f>
        <v/>
      </c>
      <c r="H558" s="71"/>
      <c r="I558" s="72"/>
      <c r="J558" s="72"/>
      <c r="K558" s="38" t="str">
        <f>IF(E558="","",IF(OR(E558="Project Management",E558="Project Support",E558="Sprint Management",E558="Sprint Support"),"NA",(((SUMIF(AD:AD,AD558,H:H)/VLOOKUP(AD558,[2]Formula!V:X,3,0))*VLOOKUP(AD558,[2]Formula!V:X,2,0))*H558)/SUMIF(AD:AD,AD558,H:H)))</f>
        <v/>
      </c>
      <c r="L558" s="38" t="str">
        <f t="shared" si="49"/>
        <v/>
      </c>
      <c r="M558" s="38" t="str">
        <f t="shared" si="50"/>
        <v/>
      </c>
      <c r="N558" s="38" t="str">
        <f t="shared" si="52"/>
        <v/>
      </c>
      <c r="O558" s="38" t="str">
        <f t="shared" si="48"/>
        <v/>
      </c>
      <c r="P558" s="39" t="str">
        <f t="shared" si="53"/>
        <v/>
      </c>
      <c r="AC558" s="42" t="str">
        <f>IF(B558="","",VLOOKUP(B558,[2]Formula!B:C,2,0))</f>
        <v/>
      </c>
      <c r="AD558" s="43" t="str">
        <f t="shared" si="51"/>
        <v/>
      </c>
    </row>
    <row r="559" spans="1:30" x14ac:dyDescent="0.25">
      <c r="A559" s="64"/>
      <c r="B559" s="64"/>
      <c r="C559" s="66"/>
      <c r="D559" s="67"/>
      <c r="E559" s="64"/>
      <c r="F559" s="64"/>
      <c r="G559" s="37" t="str">
        <f>IF(E559="","",IF(OR(E559="Project Management",E559="Project Support",E559="Sprint Management",E559="Sprint Support"),"NA",ROUND((((VLOOKUP(AD559,[2]Formula!V:X,3,0)))-SUMIF(AD:AD,AD559,H:H)),2)))</f>
        <v/>
      </c>
      <c r="H559" s="71"/>
      <c r="I559" s="72"/>
      <c r="J559" s="72"/>
      <c r="K559" s="38" t="str">
        <f>IF(E559="","",IF(OR(E559="Project Management",E559="Project Support",E559="Sprint Management",E559="Sprint Support"),"NA",(((SUMIF(AD:AD,AD559,H:H)/VLOOKUP(AD559,[2]Formula!V:X,3,0))*VLOOKUP(AD559,[2]Formula!V:X,2,0))*H559)/SUMIF(AD:AD,AD559,H:H)))</f>
        <v/>
      </c>
      <c r="L559" s="38" t="str">
        <f t="shared" si="49"/>
        <v/>
      </c>
      <c r="M559" s="38" t="str">
        <f t="shared" si="50"/>
        <v/>
      </c>
      <c r="N559" s="38" t="str">
        <f t="shared" si="52"/>
        <v/>
      </c>
      <c r="O559" s="38" t="str">
        <f t="shared" si="48"/>
        <v/>
      </c>
      <c r="P559" s="39" t="str">
        <f t="shared" si="53"/>
        <v/>
      </c>
      <c r="AC559" s="42" t="str">
        <f>IF(B559="","",VLOOKUP(B559,[2]Formula!B:C,2,0))</f>
        <v/>
      </c>
      <c r="AD559" s="43" t="str">
        <f t="shared" si="51"/>
        <v/>
      </c>
    </row>
    <row r="560" spans="1:30" x14ac:dyDescent="0.25">
      <c r="A560" s="64"/>
      <c r="B560" s="64"/>
      <c r="C560" s="66"/>
      <c r="D560" s="67"/>
      <c r="E560" s="64"/>
      <c r="F560" s="64"/>
      <c r="G560" s="37" t="str">
        <f>IF(E560="","",IF(OR(E560="Project Management",E560="Project Support",E560="Sprint Management",E560="Sprint Support"),"NA",ROUND((((VLOOKUP(AD560,[2]Formula!V:X,3,0)))-SUMIF(AD:AD,AD560,H:H)),2)))</f>
        <v/>
      </c>
      <c r="H560" s="71"/>
      <c r="I560" s="72"/>
      <c r="J560" s="72"/>
      <c r="K560" s="38" t="str">
        <f>IF(E560="","",IF(OR(E560="Project Management",E560="Project Support",E560="Sprint Management",E560="Sprint Support"),"NA",(((SUMIF(AD:AD,AD560,H:H)/VLOOKUP(AD560,[2]Formula!V:X,3,0))*VLOOKUP(AD560,[2]Formula!V:X,2,0))*H560)/SUMIF(AD:AD,AD560,H:H)))</f>
        <v/>
      </c>
      <c r="L560" s="38" t="str">
        <f t="shared" si="49"/>
        <v/>
      </c>
      <c r="M560" s="38" t="str">
        <f t="shared" si="50"/>
        <v/>
      </c>
      <c r="N560" s="38" t="str">
        <f t="shared" si="52"/>
        <v/>
      </c>
      <c r="O560" s="38" t="str">
        <f t="shared" si="48"/>
        <v/>
      </c>
      <c r="P560" s="39" t="str">
        <f t="shared" si="53"/>
        <v/>
      </c>
      <c r="AC560" s="42" t="str">
        <f>IF(B560="","",VLOOKUP(B560,[2]Formula!B:C,2,0))</f>
        <v/>
      </c>
      <c r="AD560" s="43" t="str">
        <f t="shared" si="51"/>
        <v/>
      </c>
    </row>
    <row r="561" spans="1:30" x14ac:dyDescent="0.25">
      <c r="A561" s="64"/>
      <c r="B561" s="64"/>
      <c r="C561" s="66"/>
      <c r="D561" s="67"/>
      <c r="E561" s="64"/>
      <c r="F561" s="64"/>
      <c r="G561" s="37" t="str">
        <f>IF(E561="","",IF(OR(E561="Project Management",E561="Project Support",E561="Sprint Management",E561="Sprint Support"),"NA",ROUND((((VLOOKUP(AD561,[2]Formula!V:X,3,0)))-SUMIF(AD:AD,AD561,H:H)),2)))</f>
        <v/>
      </c>
      <c r="H561" s="71"/>
      <c r="I561" s="72"/>
      <c r="J561" s="72"/>
      <c r="K561" s="38" t="str">
        <f>IF(E561="","",IF(OR(E561="Project Management",E561="Project Support",E561="Sprint Management",E561="Sprint Support"),"NA",(((SUMIF(AD:AD,AD561,H:H)/VLOOKUP(AD561,[2]Formula!V:X,3,0))*VLOOKUP(AD561,[2]Formula!V:X,2,0))*H561)/SUMIF(AD:AD,AD561,H:H)))</f>
        <v/>
      </c>
      <c r="L561" s="38" t="str">
        <f t="shared" si="49"/>
        <v/>
      </c>
      <c r="M561" s="38" t="str">
        <f t="shared" si="50"/>
        <v/>
      </c>
      <c r="N561" s="38" t="str">
        <f t="shared" si="52"/>
        <v/>
      </c>
      <c r="O561" s="38" t="str">
        <f t="shared" si="48"/>
        <v/>
      </c>
      <c r="P561" s="39" t="str">
        <f t="shared" si="53"/>
        <v/>
      </c>
      <c r="AC561" s="42" t="str">
        <f>IF(B561="","",VLOOKUP(B561,[2]Formula!B:C,2,0))</f>
        <v/>
      </c>
      <c r="AD561" s="43" t="str">
        <f t="shared" si="51"/>
        <v/>
      </c>
    </row>
    <row r="562" spans="1:30" x14ac:dyDescent="0.25">
      <c r="A562" s="64"/>
      <c r="B562" s="64"/>
      <c r="C562" s="66"/>
      <c r="D562" s="67"/>
      <c r="E562" s="64"/>
      <c r="F562" s="64"/>
      <c r="G562" s="37" t="str">
        <f>IF(E562="","",IF(OR(E562="Project Management",E562="Project Support",E562="Sprint Management",E562="Sprint Support"),"NA",ROUND((((VLOOKUP(AD562,[2]Formula!V:X,3,0)))-SUMIF(AD:AD,AD562,H:H)),2)))</f>
        <v/>
      </c>
      <c r="H562" s="71"/>
      <c r="I562" s="72"/>
      <c r="J562" s="72"/>
      <c r="K562" s="38" t="str">
        <f>IF(E562="","",IF(OR(E562="Project Management",E562="Project Support",E562="Sprint Management",E562="Sprint Support"),"NA",(((SUMIF(AD:AD,AD562,H:H)/VLOOKUP(AD562,[2]Formula!V:X,3,0))*VLOOKUP(AD562,[2]Formula!V:X,2,0))*H562)/SUMIF(AD:AD,AD562,H:H)))</f>
        <v/>
      </c>
      <c r="L562" s="38" t="str">
        <f t="shared" si="49"/>
        <v/>
      </c>
      <c r="M562" s="38" t="str">
        <f t="shared" si="50"/>
        <v/>
      </c>
      <c r="N562" s="38" t="str">
        <f t="shared" si="52"/>
        <v/>
      </c>
      <c r="O562" s="38" t="str">
        <f t="shared" si="48"/>
        <v/>
      </c>
      <c r="P562" s="39" t="str">
        <f t="shared" si="53"/>
        <v/>
      </c>
      <c r="AC562" s="42" t="str">
        <f>IF(B562="","",VLOOKUP(B562,[2]Formula!B:C,2,0))</f>
        <v/>
      </c>
      <c r="AD562" s="43" t="str">
        <f t="shared" si="51"/>
        <v/>
      </c>
    </row>
    <row r="563" spans="1:30" x14ac:dyDescent="0.25">
      <c r="A563" s="64"/>
      <c r="B563" s="64"/>
      <c r="C563" s="66"/>
      <c r="D563" s="67"/>
      <c r="E563" s="64"/>
      <c r="F563" s="64"/>
      <c r="G563" s="37" t="str">
        <f>IF(E563="","",IF(OR(E563="Project Management",E563="Project Support",E563="Sprint Management",E563="Sprint Support"),"NA",ROUND((((VLOOKUP(AD563,[2]Formula!V:X,3,0)))-SUMIF(AD:AD,AD563,H:H)),2)))</f>
        <v/>
      </c>
      <c r="H563" s="71"/>
      <c r="I563" s="72"/>
      <c r="J563" s="72"/>
      <c r="K563" s="38" t="str">
        <f>IF(E563="","",IF(OR(E563="Project Management",E563="Project Support",E563="Sprint Management",E563="Sprint Support"),"NA",(((SUMIF(AD:AD,AD563,H:H)/VLOOKUP(AD563,[2]Formula!V:X,3,0))*VLOOKUP(AD563,[2]Formula!V:X,2,0))*H563)/SUMIF(AD:AD,AD563,H:H)))</f>
        <v/>
      </c>
      <c r="L563" s="38" t="str">
        <f t="shared" si="49"/>
        <v/>
      </c>
      <c r="M563" s="38" t="str">
        <f t="shared" si="50"/>
        <v/>
      </c>
      <c r="N563" s="38" t="str">
        <f t="shared" si="52"/>
        <v/>
      </c>
      <c r="O563" s="38" t="str">
        <f t="shared" si="48"/>
        <v/>
      </c>
      <c r="P563" s="39" t="str">
        <f t="shared" si="53"/>
        <v/>
      </c>
      <c r="AC563" s="42" t="str">
        <f>IF(B563="","",VLOOKUP(B563,[2]Formula!B:C,2,0))</f>
        <v/>
      </c>
      <c r="AD563" s="43" t="str">
        <f t="shared" si="51"/>
        <v/>
      </c>
    </row>
    <row r="564" spans="1:30" x14ac:dyDescent="0.25">
      <c r="A564" s="64"/>
      <c r="B564" s="64"/>
      <c r="C564" s="66"/>
      <c r="D564" s="67"/>
      <c r="E564" s="64"/>
      <c r="F564" s="64"/>
      <c r="G564" s="37" t="str">
        <f>IF(E564="","",IF(OR(E564="Project Management",E564="Project Support",E564="Sprint Management",E564="Sprint Support"),"NA",ROUND((((VLOOKUP(AD564,[2]Formula!V:X,3,0)))-SUMIF(AD:AD,AD564,H:H)),2)))</f>
        <v/>
      </c>
      <c r="H564" s="71"/>
      <c r="I564" s="72"/>
      <c r="J564" s="72"/>
      <c r="K564" s="38" t="str">
        <f>IF(E564="","",IF(OR(E564="Project Management",E564="Project Support",E564="Sprint Management",E564="Sprint Support"),"NA",(((SUMIF(AD:AD,AD564,H:H)/VLOOKUP(AD564,[2]Formula!V:X,3,0))*VLOOKUP(AD564,[2]Formula!V:X,2,0))*H564)/SUMIF(AD:AD,AD564,H:H)))</f>
        <v/>
      </c>
      <c r="L564" s="38" t="str">
        <f t="shared" si="49"/>
        <v/>
      </c>
      <c r="M564" s="38" t="str">
        <f t="shared" si="50"/>
        <v/>
      </c>
      <c r="N564" s="38" t="str">
        <f t="shared" si="52"/>
        <v/>
      </c>
      <c r="O564" s="38" t="str">
        <f t="shared" si="48"/>
        <v/>
      </c>
      <c r="P564" s="39" t="str">
        <f t="shared" si="53"/>
        <v/>
      </c>
      <c r="AC564" s="42" t="str">
        <f>IF(B564="","",VLOOKUP(B564,[2]Formula!B:C,2,0))</f>
        <v/>
      </c>
      <c r="AD564" s="43" t="str">
        <f t="shared" si="51"/>
        <v/>
      </c>
    </row>
    <row r="565" spans="1:30" x14ac:dyDescent="0.25">
      <c r="A565" s="64"/>
      <c r="B565" s="64"/>
      <c r="C565" s="66"/>
      <c r="D565" s="67"/>
      <c r="E565" s="64"/>
      <c r="F565" s="64"/>
      <c r="G565" s="37" t="str">
        <f>IF(E565="","",IF(OR(E565="Project Management",E565="Project Support",E565="Sprint Management",E565="Sprint Support"),"NA",ROUND((((VLOOKUP(AD565,[2]Formula!V:X,3,0)))-SUMIF(AD:AD,AD565,H:H)),2)))</f>
        <v/>
      </c>
      <c r="H565" s="71"/>
      <c r="I565" s="72"/>
      <c r="J565" s="72"/>
      <c r="K565" s="38" t="str">
        <f>IF(E565="","",IF(OR(E565="Project Management",E565="Project Support",E565="Sprint Management",E565="Sprint Support"),"NA",(((SUMIF(AD:AD,AD565,H:H)/VLOOKUP(AD565,[2]Formula!V:X,3,0))*VLOOKUP(AD565,[2]Formula!V:X,2,0))*H565)/SUMIF(AD:AD,AD565,H:H)))</f>
        <v/>
      </c>
      <c r="L565" s="38" t="str">
        <f t="shared" si="49"/>
        <v/>
      </c>
      <c r="M565" s="38" t="str">
        <f t="shared" si="50"/>
        <v/>
      </c>
      <c r="N565" s="38" t="str">
        <f t="shared" si="52"/>
        <v/>
      </c>
      <c r="O565" s="38" t="str">
        <f t="shared" ref="O565:O628" si="54">IFERROR(L565/M565,"")</f>
        <v/>
      </c>
      <c r="P565" s="39" t="str">
        <f t="shared" si="53"/>
        <v/>
      </c>
      <c r="AC565" s="42" t="str">
        <f>IF(B565="","",VLOOKUP(B565,[2]Formula!B:C,2,0))</f>
        <v/>
      </c>
      <c r="AD565" s="43" t="str">
        <f t="shared" si="51"/>
        <v/>
      </c>
    </row>
    <row r="566" spans="1:30" x14ac:dyDescent="0.25">
      <c r="A566" s="64"/>
      <c r="B566" s="64"/>
      <c r="C566" s="66"/>
      <c r="D566" s="67"/>
      <c r="E566" s="64"/>
      <c r="F566" s="64"/>
      <c r="G566" s="37" t="str">
        <f>IF(E566="","",IF(OR(E566="Project Management",E566="Project Support",E566="Sprint Management",E566="Sprint Support"),"NA",ROUND((((VLOOKUP(AD566,[2]Formula!V:X,3,0)))-SUMIF(AD:AD,AD566,H:H)),2)))</f>
        <v/>
      </c>
      <c r="H566" s="71"/>
      <c r="I566" s="72"/>
      <c r="J566" s="72"/>
      <c r="K566" s="38" t="str">
        <f>IF(E566="","",IF(OR(E566="Project Management",E566="Project Support",E566="Sprint Management",E566="Sprint Support"),"NA",(((SUMIF(AD:AD,AD566,H:H)/VLOOKUP(AD566,[2]Formula!V:X,3,0))*VLOOKUP(AD566,[2]Formula!V:X,2,0))*H566)/SUMIF(AD:AD,AD566,H:H)))</f>
        <v/>
      </c>
      <c r="L566" s="38" t="str">
        <f t="shared" si="49"/>
        <v/>
      </c>
      <c r="M566" s="38" t="str">
        <f t="shared" si="50"/>
        <v/>
      </c>
      <c r="N566" s="38" t="str">
        <f t="shared" si="52"/>
        <v/>
      </c>
      <c r="O566" s="38" t="str">
        <f t="shared" si="54"/>
        <v/>
      </c>
      <c r="P566" s="39" t="str">
        <f t="shared" si="53"/>
        <v/>
      </c>
      <c r="AC566" s="42" t="str">
        <f>IF(B566="","",VLOOKUP(B566,[2]Formula!B:C,2,0))</f>
        <v/>
      </c>
      <c r="AD566" s="43" t="str">
        <f t="shared" si="51"/>
        <v/>
      </c>
    </row>
    <row r="567" spans="1:30" x14ac:dyDescent="0.25">
      <c r="A567" s="64"/>
      <c r="B567" s="64"/>
      <c r="C567" s="66"/>
      <c r="D567" s="67"/>
      <c r="E567" s="64"/>
      <c r="F567" s="64"/>
      <c r="G567" s="37" t="str">
        <f>IF(E567="","",IF(OR(E567="Project Management",E567="Project Support",E567="Sprint Management",E567="Sprint Support"),"NA",ROUND((((VLOOKUP(AD567,[2]Formula!V:X,3,0)))-SUMIF(AD:AD,AD567,H:H)),2)))</f>
        <v/>
      </c>
      <c r="H567" s="71"/>
      <c r="I567" s="72"/>
      <c r="J567" s="72"/>
      <c r="K567" s="38" t="str">
        <f>IF(E567="","",IF(OR(E567="Project Management",E567="Project Support",E567="Sprint Management",E567="Sprint Support"),"NA",(((SUMIF(AD:AD,AD567,H:H)/VLOOKUP(AD567,[2]Formula!V:X,3,0))*VLOOKUP(AD567,[2]Formula!V:X,2,0))*H567)/SUMIF(AD:AD,AD567,H:H)))</f>
        <v/>
      </c>
      <c r="L567" s="38" t="str">
        <f t="shared" si="49"/>
        <v/>
      </c>
      <c r="M567" s="38" t="str">
        <f t="shared" si="50"/>
        <v/>
      </c>
      <c r="N567" s="38" t="str">
        <f t="shared" si="52"/>
        <v/>
      </c>
      <c r="O567" s="38" t="str">
        <f t="shared" si="54"/>
        <v/>
      </c>
      <c r="P567" s="39" t="str">
        <f t="shared" si="53"/>
        <v/>
      </c>
      <c r="AC567" s="42" t="str">
        <f>IF(B567="","",VLOOKUP(B567,[2]Formula!B:C,2,0))</f>
        <v/>
      </c>
      <c r="AD567" s="43" t="str">
        <f t="shared" si="51"/>
        <v/>
      </c>
    </row>
    <row r="568" spans="1:30" x14ac:dyDescent="0.25">
      <c r="A568" s="64"/>
      <c r="B568" s="64"/>
      <c r="C568" s="66"/>
      <c r="D568" s="67"/>
      <c r="E568" s="64"/>
      <c r="F568" s="64"/>
      <c r="G568" s="37" t="str">
        <f>IF(E568="","",IF(OR(E568="Project Management",E568="Project Support",E568="Sprint Management",E568="Sprint Support"),"NA",ROUND((((VLOOKUP(AD568,[2]Formula!V:X,3,0)))-SUMIF(AD:AD,AD568,H:H)),2)))</f>
        <v/>
      </c>
      <c r="H568" s="71"/>
      <c r="I568" s="72"/>
      <c r="J568" s="72"/>
      <c r="K568" s="38" t="str">
        <f>IF(E568="","",IF(OR(E568="Project Management",E568="Project Support",E568="Sprint Management",E568="Sprint Support"),"NA",(((SUMIF(AD:AD,AD568,H:H)/VLOOKUP(AD568,[2]Formula!V:X,3,0))*VLOOKUP(AD568,[2]Formula!V:X,2,0))*H568)/SUMIF(AD:AD,AD568,H:H)))</f>
        <v/>
      </c>
      <c r="L568" s="38" t="str">
        <f t="shared" si="49"/>
        <v/>
      </c>
      <c r="M568" s="38" t="str">
        <f t="shared" si="50"/>
        <v/>
      </c>
      <c r="N568" s="38" t="str">
        <f t="shared" si="52"/>
        <v/>
      </c>
      <c r="O568" s="38" t="str">
        <f t="shared" si="54"/>
        <v/>
      </c>
      <c r="P568" s="39" t="str">
        <f t="shared" si="53"/>
        <v/>
      </c>
      <c r="AC568" s="42" t="str">
        <f>IF(B568="","",VLOOKUP(B568,[2]Formula!B:C,2,0))</f>
        <v/>
      </c>
      <c r="AD568" s="43" t="str">
        <f t="shared" si="51"/>
        <v/>
      </c>
    </row>
    <row r="569" spans="1:30" x14ac:dyDescent="0.25">
      <c r="A569" s="64"/>
      <c r="B569" s="64"/>
      <c r="C569" s="66"/>
      <c r="D569" s="67"/>
      <c r="E569" s="64"/>
      <c r="F569" s="64"/>
      <c r="G569" s="37" t="str">
        <f>IF(E569="","",IF(OR(E569="Project Management",E569="Project Support",E569="Sprint Management",E569="Sprint Support"),"NA",ROUND((((VLOOKUP(AD569,[2]Formula!V:X,3,0)))-SUMIF(AD:AD,AD569,H:H)),2)))</f>
        <v/>
      </c>
      <c r="H569" s="71"/>
      <c r="I569" s="72"/>
      <c r="J569" s="72"/>
      <c r="K569" s="38" t="str">
        <f>IF(E569="","",IF(OR(E569="Project Management",E569="Project Support",E569="Sprint Management",E569="Sprint Support"),"NA",(((SUMIF(AD:AD,AD569,H:H)/VLOOKUP(AD569,[2]Formula!V:X,3,0))*VLOOKUP(AD569,[2]Formula!V:X,2,0))*H569)/SUMIF(AD:AD,AD569,H:H)))</f>
        <v/>
      </c>
      <c r="L569" s="38" t="str">
        <f t="shared" si="49"/>
        <v/>
      </c>
      <c r="M569" s="38" t="str">
        <f t="shared" si="50"/>
        <v/>
      </c>
      <c r="N569" s="38" t="str">
        <f t="shared" si="52"/>
        <v/>
      </c>
      <c r="O569" s="38" t="str">
        <f t="shared" si="54"/>
        <v/>
      </c>
      <c r="P569" s="39" t="str">
        <f t="shared" si="53"/>
        <v/>
      </c>
      <c r="AC569" s="42" t="str">
        <f>IF(B569="","",VLOOKUP(B569,[2]Formula!B:C,2,0))</f>
        <v/>
      </c>
      <c r="AD569" s="43" t="str">
        <f t="shared" si="51"/>
        <v/>
      </c>
    </row>
    <row r="570" spans="1:30" x14ac:dyDescent="0.25">
      <c r="A570" s="64"/>
      <c r="B570" s="64"/>
      <c r="C570" s="66"/>
      <c r="D570" s="67"/>
      <c r="E570" s="64"/>
      <c r="F570" s="64"/>
      <c r="G570" s="37" t="str">
        <f>IF(E570="","",IF(OR(E570="Project Management",E570="Project Support",E570="Sprint Management",E570="Sprint Support"),"NA",ROUND((((VLOOKUP(AD570,[2]Formula!V:X,3,0)))-SUMIF(AD:AD,AD570,H:H)),2)))</f>
        <v/>
      </c>
      <c r="H570" s="71"/>
      <c r="I570" s="72"/>
      <c r="J570" s="72"/>
      <c r="K570" s="38" t="str">
        <f>IF(E570="","",IF(OR(E570="Project Management",E570="Project Support",E570="Sprint Management",E570="Sprint Support"),"NA",(((SUMIF(AD:AD,AD570,H:H)/VLOOKUP(AD570,[2]Formula!V:X,3,0))*VLOOKUP(AD570,[2]Formula!V:X,2,0))*H570)/SUMIF(AD:AD,AD570,H:H)))</f>
        <v/>
      </c>
      <c r="L570" s="38" t="str">
        <f t="shared" si="49"/>
        <v/>
      </c>
      <c r="M570" s="38" t="str">
        <f t="shared" si="50"/>
        <v/>
      </c>
      <c r="N570" s="38" t="str">
        <f t="shared" si="52"/>
        <v/>
      </c>
      <c r="O570" s="38" t="str">
        <f t="shared" si="54"/>
        <v/>
      </c>
      <c r="P570" s="39" t="str">
        <f t="shared" si="53"/>
        <v/>
      </c>
      <c r="AC570" s="42" t="str">
        <f>IF(B570="","",VLOOKUP(B570,[2]Formula!B:C,2,0))</f>
        <v/>
      </c>
      <c r="AD570" s="43" t="str">
        <f t="shared" si="51"/>
        <v/>
      </c>
    </row>
    <row r="571" spans="1:30" x14ac:dyDescent="0.25">
      <c r="A571" s="64"/>
      <c r="B571" s="64"/>
      <c r="C571" s="66"/>
      <c r="D571" s="67"/>
      <c r="E571" s="64"/>
      <c r="F571" s="64"/>
      <c r="G571" s="37" t="str">
        <f>IF(E571="","",IF(OR(E571="Project Management",E571="Project Support",E571="Sprint Management",E571="Sprint Support"),"NA",ROUND((((VLOOKUP(AD571,[2]Formula!V:X,3,0)))-SUMIF(AD:AD,AD571,H:H)),2)))</f>
        <v/>
      </c>
      <c r="H571" s="71"/>
      <c r="I571" s="72"/>
      <c r="J571" s="72"/>
      <c r="K571" s="38" t="str">
        <f>IF(E571="","",IF(OR(E571="Project Management",E571="Project Support",E571="Sprint Management",E571="Sprint Support"),"NA",(((SUMIF(AD:AD,AD571,H:H)/VLOOKUP(AD571,[2]Formula!V:X,3,0))*VLOOKUP(AD571,[2]Formula!V:X,2,0))*H571)/SUMIF(AD:AD,AD571,H:H)))</f>
        <v/>
      </c>
      <c r="L571" s="38" t="str">
        <f t="shared" si="49"/>
        <v/>
      </c>
      <c r="M571" s="38" t="str">
        <f t="shared" si="50"/>
        <v/>
      </c>
      <c r="N571" s="38" t="str">
        <f t="shared" si="52"/>
        <v/>
      </c>
      <c r="O571" s="38" t="str">
        <f t="shared" si="54"/>
        <v/>
      </c>
      <c r="P571" s="39" t="str">
        <f t="shared" si="53"/>
        <v/>
      </c>
      <c r="AC571" s="42" t="str">
        <f>IF(B571="","",VLOOKUP(B571,[2]Formula!B:C,2,0))</f>
        <v/>
      </c>
      <c r="AD571" s="43" t="str">
        <f t="shared" si="51"/>
        <v/>
      </c>
    </row>
    <row r="572" spans="1:30" x14ac:dyDescent="0.25">
      <c r="A572" s="64"/>
      <c r="B572" s="64"/>
      <c r="C572" s="66"/>
      <c r="D572" s="67"/>
      <c r="E572" s="64"/>
      <c r="F572" s="64"/>
      <c r="G572" s="37" t="str">
        <f>IF(E572="","",IF(OR(E572="Project Management",E572="Project Support",E572="Sprint Management",E572="Sprint Support"),"NA",ROUND((((VLOOKUP(AD572,[2]Formula!V:X,3,0)))-SUMIF(AD:AD,AD572,H:H)),2)))</f>
        <v/>
      </c>
      <c r="H572" s="71"/>
      <c r="I572" s="72"/>
      <c r="J572" s="72"/>
      <c r="K572" s="38" t="str">
        <f>IF(E572="","",IF(OR(E572="Project Management",E572="Project Support",E572="Sprint Management",E572="Sprint Support"),"NA",(((SUMIF(AD:AD,AD572,H:H)/VLOOKUP(AD572,[2]Formula!V:X,3,0))*VLOOKUP(AD572,[2]Formula!V:X,2,0))*H572)/SUMIF(AD:AD,AD572,H:H)))</f>
        <v/>
      </c>
      <c r="L572" s="38" t="str">
        <f t="shared" si="49"/>
        <v/>
      </c>
      <c r="M572" s="38" t="str">
        <f t="shared" si="50"/>
        <v/>
      </c>
      <c r="N572" s="38" t="str">
        <f t="shared" si="52"/>
        <v/>
      </c>
      <c r="O572" s="38" t="str">
        <f t="shared" si="54"/>
        <v/>
      </c>
      <c r="P572" s="39" t="str">
        <f t="shared" si="53"/>
        <v/>
      </c>
      <c r="AC572" s="42" t="str">
        <f>IF(B572="","",VLOOKUP(B572,[2]Formula!B:C,2,0))</f>
        <v/>
      </c>
      <c r="AD572" s="43" t="str">
        <f t="shared" si="51"/>
        <v/>
      </c>
    </row>
    <row r="573" spans="1:30" x14ac:dyDescent="0.25">
      <c r="A573" s="64"/>
      <c r="B573" s="64"/>
      <c r="C573" s="66"/>
      <c r="D573" s="67"/>
      <c r="E573" s="64"/>
      <c r="F573" s="64"/>
      <c r="G573" s="37" t="str">
        <f>IF(E573="","",IF(OR(E573="Project Management",E573="Project Support",E573="Sprint Management",E573="Sprint Support"),"NA",ROUND((((VLOOKUP(AD573,[2]Formula!V:X,3,0)))-SUMIF(AD:AD,AD573,H:H)),2)))</f>
        <v/>
      </c>
      <c r="H573" s="71"/>
      <c r="I573" s="72"/>
      <c r="J573" s="72"/>
      <c r="K573" s="38" t="str">
        <f>IF(E573="","",IF(OR(E573="Project Management",E573="Project Support",E573="Sprint Management",E573="Sprint Support"),"NA",(((SUMIF(AD:AD,AD573,H:H)/VLOOKUP(AD573,[2]Formula!V:X,3,0))*VLOOKUP(AD573,[2]Formula!V:X,2,0))*H573)/SUMIF(AD:AD,AD573,H:H)))</f>
        <v/>
      </c>
      <c r="L573" s="38" t="str">
        <f t="shared" si="49"/>
        <v/>
      </c>
      <c r="M573" s="38" t="str">
        <f t="shared" si="50"/>
        <v/>
      </c>
      <c r="N573" s="38" t="str">
        <f t="shared" si="52"/>
        <v/>
      </c>
      <c r="O573" s="38" t="str">
        <f t="shared" si="54"/>
        <v/>
      </c>
      <c r="P573" s="39" t="str">
        <f t="shared" si="53"/>
        <v/>
      </c>
      <c r="AC573" s="42" t="str">
        <f>IF(B573="","",VLOOKUP(B573,[2]Formula!B:C,2,0))</f>
        <v/>
      </c>
      <c r="AD573" s="43" t="str">
        <f t="shared" si="51"/>
        <v/>
      </c>
    </row>
    <row r="574" spans="1:30" x14ac:dyDescent="0.25">
      <c r="A574" s="64"/>
      <c r="B574" s="64"/>
      <c r="C574" s="66"/>
      <c r="D574" s="67"/>
      <c r="E574" s="64"/>
      <c r="F574" s="64"/>
      <c r="G574" s="37" t="str">
        <f>IF(E574="","",IF(OR(E574="Project Management",E574="Project Support",E574="Sprint Management",E574="Sprint Support"),"NA",ROUND((((VLOOKUP(AD574,[2]Formula!V:X,3,0)))-SUMIF(AD:AD,AD574,H:H)),2)))</f>
        <v/>
      </c>
      <c r="H574" s="71"/>
      <c r="I574" s="72"/>
      <c r="J574" s="72"/>
      <c r="K574" s="38" t="str">
        <f>IF(E574="","",IF(OR(E574="Project Management",E574="Project Support",E574="Sprint Management",E574="Sprint Support"),"NA",(((SUMIF(AD:AD,AD574,H:H)/VLOOKUP(AD574,[2]Formula!V:X,3,0))*VLOOKUP(AD574,[2]Formula!V:X,2,0))*H574)/SUMIF(AD:AD,AD574,H:H)))</f>
        <v/>
      </c>
      <c r="L574" s="38" t="str">
        <f t="shared" si="49"/>
        <v/>
      </c>
      <c r="M574" s="38" t="str">
        <f t="shared" si="50"/>
        <v/>
      </c>
      <c r="N574" s="38" t="str">
        <f t="shared" si="52"/>
        <v/>
      </c>
      <c r="O574" s="38" t="str">
        <f t="shared" si="54"/>
        <v/>
      </c>
      <c r="P574" s="39" t="str">
        <f t="shared" si="53"/>
        <v/>
      </c>
      <c r="AC574" s="42" t="str">
        <f>IF(B574="","",VLOOKUP(B574,[2]Formula!B:C,2,0))</f>
        <v/>
      </c>
      <c r="AD574" s="43" t="str">
        <f t="shared" si="51"/>
        <v/>
      </c>
    </row>
    <row r="575" spans="1:30" x14ac:dyDescent="0.25">
      <c r="A575" s="64"/>
      <c r="B575" s="64"/>
      <c r="C575" s="66"/>
      <c r="D575" s="67"/>
      <c r="E575" s="64"/>
      <c r="F575" s="64"/>
      <c r="G575" s="37" t="str">
        <f>IF(E575="","",IF(OR(E575="Project Management",E575="Project Support",E575="Sprint Management",E575="Sprint Support"),"NA",ROUND((((VLOOKUP(AD575,[2]Formula!V:X,3,0)))-SUMIF(AD:AD,AD575,H:H)),2)))</f>
        <v/>
      </c>
      <c r="H575" s="71"/>
      <c r="I575" s="72"/>
      <c r="J575" s="72"/>
      <c r="K575" s="38" t="str">
        <f>IF(E575="","",IF(OR(E575="Project Management",E575="Project Support",E575="Sprint Management",E575="Sprint Support"),"NA",(((SUMIF(AD:AD,AD575,H:H)/VLOOKUP(AD575,[2]Formula!V:X,3,0))*VLOOKUP(AD575,[2]Formula!V:X,2,0))*H575)/SUMIF(AD:AD,AD575,H:H)))</f>
        <v/>
      </c>
      <c r="L575" s="38" t="str">
        <f t="shared" si="49"/>
        <v/>
      </c>
      <c r="M575" s="38" t="str">
        <f t="shared" si="50"/>
        <v/>
      </c>
      <c r="N575" s="38" t="str">
        <f t="shared" si="52"/>
        <v/>
      </c>
      <c r="O575" s="38" t="str">
        <f t="shared" si="54"/>
        <v/>
      </c>
      <c r="P575" s="39" t="str">
        <f t="shared" si="53"/>
        <v/>
      </c>
      <c r="AC575" s="42" t="str">
        <f>IF(B575="","",VLOOKUP(B575,[2]Formula!B:C,2,0))</f>
        <v/>
      </c>
      <c r="AD575" s="43" t="str">
        <f t="shared" si="51"/>
        <v/>
      </c>
    </row>
    <row r="576" spans="1:30" x14ac:dyDescent="0.25">
      <c r="A576" s="64"/>
      <c r="B576" s="64"/>
      <c r="C576" s="66"/>
      <c r="D576" s="67"/>
      <c r="E576" s="64"/>
      <c r="F576" s="64"/>
      <c r="G576" s="37" t="str">
        <f>IF(E576="","",IF(OR(E576="Project Management",E576="Project Support",E576="Sprint Management",E576="Sprint Support"),"NA",ROUND((((VLOOKUP(AD576,[2]Formula!V:X,3,0)))-SUMIF(AD:AD,AD576,H:H)),2)))</f>
        <v/>
      </c>
      <c r="H576" s="71"/>
      <c r="I576" s="72"/>
      <c r="J576" s="72"/>
      <c r="K576" s="38" t="str">
        <f>IF(E576="","",IF(OR(E576="Project Management",E576="Project Support",E576="Sprint Management",E576="Sprint Support"),"NA",(((SUMIF(AD:AD,AD576,H:H)/VLOOKUP(AD576,[2]Formula!V:X,3,0))*VLOOKUP(AD576,[2]Formula!V:X,2,0))*H576)/SUMIF(AD:AD,AD576,H:H)))</f>
        <v/>
      </c>
      <c r="L576" s="38" t="str">
        <f t="shared" si="49"/>
        <v/>
      </c>
      <c r="M576" s="38" t="str">
        <f t="shared" si="50"/>
        <v/>
      </c>
      <c r="N576" s="38" t="str">
        <f t="shared" si="52"/>
        <v/>
      </c>
      <c r="O576" s="38" t="str">
        <f t="shared" si="54"/>
        <v/>
      </c>
      <c r="P576" s="39" t="str">
        <f t="shared" si="53"/>
        <v/>
      </c>
      <c r="AC576" s="42" t="str">
        <f>IF(B576="","",VLOOKUP(B576,[2]Formula!B:C,2,0))</f>
        <v/>
      </c>
      <c r="AD576" s="43" t="str">
        <f t="shared" si="51"/>
        <v/>
      </c>
    </row>
    <row r="577" spans="1:30" x14ac:dyDescent="0.25">
      <c r="A577" s="64"/>
      <c r="B577" s="64"/>
      <c r="C577" s="66"/>
      <c r="D577" s="67"/>
      <c r="E577" s="64"/>
      <c r="F577" s="64"/>
      <c r="G577" s="37" t="str">
        <f>IF(E577="","",IF(OR(E577="Project Management",E577="Project Support",E577="Sprint Management",E577="Sprint Support"),"NA",ROUND((((VLOOKUP(AD577,[2]Formula!V:X,3,0)))-SUMIF(AD:AD,AD577,H:H)),2)))</f>
        <v/>
      </c>
      <c r="H577" s="71"/>
      <c r="I577" s="72"/>
      <c r="J577" s="72"/>
      <c r="K577" s="38" t="str">
        <f>IF(E577="","",IF(OR(E577="Project Management",E577="Project Support",E577="Sprint Management",E577="Sprint Support"),"NA",(((SUMIF(AD:AD,AD577,H:H)/VLOOKUP(AD577,[2]Formula!V:X,3,0))*VLOOKUP(AD577,[2]Formula!V:X,2,0))*H577)/SUMIF(AD:AD,AD577,H:H)))</f>
        <v/>
      </c>
      <c r="L577" s="38" t="str">
        <f t="shared" si="49"/>
        <v/>
      </c>
      <c r="M577" s="38" t="str">
        <f t="shared" si="50"/>
        <v/>
      </c>
      <c r="N577" s="38" t="str">
        <f t="shared" si="52"/>
        <v/>
      </c>
      <c r="O577" s="38" t="str">
        <f t="shared" si="54"/>
        <v/>
      </c>
      <c r="P577" s="39" t="str">
        <f t="shared" si="53"/>
        <v/>
      </c>
      <c r="AC577" s="42" t="str">
        <f>IF(B577="","",VLOOKUP(B577,[2]Formula!B:C,2,0))</f>
        <v/>
      </c>
      <c r="AD577" s="43" t="str">
        <f t="shared" si="51"/>
        <v/>
      </c>
    </row>
    <row r="578" spans="1:30" x14ac:dyDescent="0.25">
      <c r="A578" s="64"/>
      <c r="B578" s="64"/>
      <c r="C578" s="66"/>
      <c r="D578" s="67"/>
      <c r="E578" s="64"/>
      <c r="F578" s="64"/>
      <c r="G578" s="37" t="str">
        <f>IF(E578="","",IF(OR(E578="Project Management",E578="Project Support",E578="Sprint Management",E578="Sprint Support"),"NA",ROUND((((VLOOKUP(AD578,[2]Formula!V:X,3,0)))-SUMIF(AD:AD,AD578,H:H)),2)))</f>
        <v/>
      </c>
      <c r="H578" s="71"/>
      <c r="I578" s="72"/>
      <c r="J578" s="72"/>
      <c r="K578" s="38" t="str">
        <f>IF(E578="","",IF(OR(E578="Project Management",E578="Project Support",E578="Sprint Management",E578="Sprint Support"),"NA",(((SUMIF(AD:AD,AD578,H:H)/VLOOKUP(AD578,[2]Formula!V:X,3,0))*VLOOKUP(AD578,[2]Formula!V:X,2,0))*H578)/SUMIF(AD:AD,AD578,H:H)))</f>
        <v/>
      </c>
      <c r="L578" s="38" t="str">
        <f t="shared" ref="L578:L641" si="55">IFERROR(IF(K578="NA",(H578/I578),(K578/I578)),"")</f>
        <v/>
      </c>
      <c r="M578" s="38" t="str">
        <f t="shared" ref="M578:M641" si="56">IFERROR(IF(K578="NA",1,(K578/H578)),"")</f>
        <v/>
      </c>
      <c r="N578" s="38" t="str">
        <f t="shared" si="52"/>
        <v/>
      </c>
      <c r="O578" s="38" t="str">
        <f t="shared" si="54"/>
        <v/>
      </c>
      <c r="P578" s="39" t="str">
        <f t="shared" si="53"/>
        <v/>
      </c>
      <c r="AC578" s="42" t="str">
        <f>IF(B578="","",VLOOKUP(B578,[2]Formula!B:C,2,0))</f>
        <v/>
      </c>
      <c r="AD578" s="43" t="str">
        <f t="shared" ref="AD578:AD641" si="57">IF(B578="","",CONCATENATE(B578,"_",E578))</f>
        <v/>
      </c>
    </row>
    <row r="579" spans="1:30" x14ac:dyDescent="0.25">
      <c r="A579" s="64"/>
      <c r="B579" s="64"/>
      <c r="C579" s="66"/>
      <c r="D579" s="67"/>
      <c r="E579" s="64"/>
      <c r="F579" s="64"/>
      <c r="G579" s="37" t="str">
        <f>IF(E579="","",IF(OR(E579="Project Management",E579="Project Support",E579="Sprint Management",E579="Sprint Support"),"NA",ROUND((((VLOOKUP(AD579,[2]Formula!V:X,3,0)))-SUMIF(AD:AD,AD579,H:H)),2)))</f>
        <v/>
      </c>
      <c r="H579" s="71"/>
      <c r="I579" s="72"/>
      <c r="J579" s="72"/>
      <c r="K579" s="38" t="str">
        <f>IF(E579="","",IF(OR(E579="Project Management",E579="Project Support",E579="Sprint Management",E579="Sprint Support"),"NA",(((SUMIF(AD:AD,AD579,H:H)/VLOOKUP(AD579,[2]Formula!V:X,3,0))*VLOOKUP(AD579,[2]Formula!V:X,2,0))*H579)/SUMIF(AD:AD,AD579,H:H)))</f>
        <v/>
      </c>
      <c r="L579" s="38" t="str">
        <f t="shared" si="55"/>
        <v/>
      </c>
      <c r="M579" s="38" t="str">
        <f t="shared" si="56"/>
        <v/>
      </c>
      <c r="N579" s="38" t="str">
        <f t="shared" ref="N579:N642" si="58">IFERROR(((L579-M579)/M579)*100,"")</f>
        <v/>
      </c>
      <c r="O579" s="38" t="str">
        <f t="shared" si="54"/>
        <v/>
      </c>
      <c r="P579" s="39" t="str">
        <f t="shared" ref="P579:P642" si="59">IF(O579="","",1)</f>
        <v/>
      </c>
      <c r="AC579" s="42" t="str">
        <f>IF(B579="","",VLOOKUP(B579,[2]Formula!B:C,2,0))</f>
        <v/>
      </c>
      <c r="AD579" s="43" t="str">
        <f t="shared" si="57"/>
        <v/>
      </c>
    </row>
    <row r="580" spans="1:30" x14ac:dyDescent="0.25">
      <c r="A580" s="64"/>
      <c r="B580" s="64"/>
      <c r="C580" s="66"/>
      <c r="D580" s="67"/>
      <c r="E580" s="64"/>
      <c r="F580" s="64"/>
      <c r="G580" s="37" t="str">
        <f>IF(E580="","",IF(OR(E580="Project Management",E580="Project Support",E580="Sprint Management",E580="Sprint Support"),"NA",ROUND((((VLOOKUP(AD580,[2]Formula!V:X,3,0)))-SUMIF(AD:AD,AD580,H:H)),2)))</f>
        <v/>
      </c>
      <c r="H580" s="71"/>
      <c r="I580" s="72"/>
      <c r="J580" s="72"/>
      <c r="K580" s="38" t="str">
        <f>IF(E580="","",IF(OR(E580="Project Management",E580="Project Support",E580="Sprint Management",E580="Sprint Support"),"NA",(((SUMIF(AD:AD,AD580,H:H)/VLOOKUP(AD580,[2]Formula!V:X,3,0))*VLOOKUP(AD580,[2]Formula!V:X,2,0))*H580)/SUMIF(AD:AD,AD580,H:H)))</f>
        <v/>
      </c>
      <c r="L580" s="38" t="str">
        <f t="shared" si="55"/>
        <v/>
      </c>
      <c r="M580" s="38" t="str">
        <f t="shared" si="56"/>
        <v/>
      </c>
      <c r="N580" s="38" t="str">
        <f t="shared" si="58"/>
        <v/>
      </c>
      <c r="O580" s="38" t="str">
        <f t="shared" si="54"/>
        <v/>
      </c>
      <c r="P580" s="39" t="str">
        <f t="shared" si="59"/>
        <v/>
      </c>
      <c r="AC580" s="42" t="str">
        <f>IF(B580="","",VLOOKUP(B580,[2]Formula!B:C,2,0))</f>
        <v/>
      </c>
      <c r="AD580" s="43" t="str">
        <f t="shared" si="57"/>
        <v/>
      </c>
    </row>
    <row r="581" spans="1:30" x14ac:dyDescent="0.25">
      <c r="A581" s="64"/>
      <c r="B581" s="64"/>
      <c r="C581" s="66"/>
      <c r="D581" s="67"/>
      <c r="E581" s="64"/>
      <c r="F581" s="64"/>
      <c r="G581" s="37" t="str">
        <f>IF(E581="","",IF(OR(E581="Project Management",E581="Project Support",E581="Sprint Management",E581="Sprint Support"),"NA",ROUND((((VLOOKUP(AD581,[2]Formula!V:X,3,0)))-SUMIF(AD:AD,AD581,H:H)),2)))</f>
        <v/>
      </c>
      <c r="H581" s="71"/>
      <c r="I581" s="72"/>
      <c r="J581" s="72"/>
      <c r="K581" s="38" t="str">
        <f>IF(E581="","",IF(OR(E581="Project Management",E581="Project Support",E581="Sprint Management",E581="Sprint Support"),"NA",(((SUMIF(AD:AD,AD581,H:H)/VLOOKUP(AD581,[2]Formula!V:X,3,0))*VLOOKUP(AD581,[2]Formula!V:X,2,0))*H581)/SUMIF(AD:AD,AD581,H:H)))</f>
        <v/>
      </c>
      <c r="L581" s="38" t="str">
        <f t="shared" si="55"/>
        <v/>
      </c>
      <c r="M581" s="38" t="str">
        <f t="shared" si="56"/>
        <v/>
      </c>
      <c r="N581" s="38" t="str">
        <f t="shared" si="58"/>
        <v/>
      </c>
      <c r="O581" s="38" t="str">
        <f t="shared" si="54"/>
        <v/>
      </c>
      <c r="P581" s="39" t="str">
        <f t="shared" si="59"/>
        <v/>
      </c>
      <c r="AC581" s="42" t="str">
        <f>IF(B581="","",VLOOKUP(B581,[2]Formula!B:C,2,0))</f>
        <v/>
      </c>
      <c r="AD581" s="43" t="str">
        <f t="shared" si="57"/>
        <v/>
      </c>
    </row>
    <row r="582" spans="1:30" x14ac:dyDescent="0.25">
      <c r="A582" s="64"/>
      <c r="B582" s="64"/>
      <c r="C582" s="66"/>
      <c r="D582" s="67"/>
      <c r="E582" s="64"/>
      <c r="F582" s="64"/>
      <c r="G582" s="37" t="str">
        <f>IF(E582="","",IF(OR(E582="Project Management",E582="Project Support",E582="Sprint Management",E582="Sprint Support"),"NA",ROUND((((VLOOKUP(AD582,[2]Formula!V:X,3,0)))-SUMIF(AD:AD,AD582,H:H)),2)))</f>
        <v/>
      </c>
      <c r="H582" s="71"/>
      <c r="I582" s="72"/>
      <c r="J582" s="72"/>
      <c r="K582" s="38" t="str">
        <f>IF(E582="","",IF(OR(E582="Project Management",E582="Project Support",E582="Sprint Management",E582="Sprint Support"),"NA",(((SUMIF(AD:AD,AD582,H:H)/VLOOKUP(AD582,[2]Formula!V:X,3,0))*VLOOKUP(AD582,[2]Formula!V:X,2,0))*H582)/SUMIF(AD:AD,AD582,H:H)))</f>
        <v/>
      </c>
      <c r="L582" s="38" t="str">
        <f t="shared" si="55"/>
        <v/>
      </c>
      <c r="M582" s="38" t="str">
        <f t="shared" si="56"/>
        <v/>
      </c>
      <c r="N582" s="38" t="str">
        <f t="shared" si="58"/>
        <v/>
      </c>
      <c r="O582" s="38" t="str">
        <f t="shared" si="54"/>
        <v/>
      </c>
      <c r="P582" s="39" t="str">
        <f t="shared" si="59"/>
        <v/>
      </c>
      <c r="AC582" s="42" t="str">
        <f>IF(B582="","",VLOOKUP(B582,[2]Formula!B:C,2,0))</f>
        <v/>
      </c>
      <c r="AD582" s="43" t="str">
        <f t="shared" si="57"/>
        <v/>
      </c>
    </row>
    <row r="583" spans="1:30" x14ac:dyDescent="0.25">
      <c r="A583" s="64"/>
      <c r="B583" s="64"/>
      <c r="C583" s="66"/>
      <c r="D583" s="67"/>
      <c r="E583" s="64"/>
      <c r="F583" s="64"/>
      <c r="G583" s="37" t="str">
        <f>IF(E583="","",IF(OR(E583="Project Management",E583="Project Support",E583="Sprint Management",E583="Sprint Support"),"NA",ROUND((((VLOOKUP(AD583,[2]Formula!V:X,3,0)))-SUMIF(AD:AD,AD583,H:H)),2)))</f>
        <v/>
      </c>
      <c r="H583" s="71"/>
      <c r="I583" s="72"/>
      <c r="J583" s="72"/>
      <c r="K583" s="38" t="str">
        <f>IF(E583="","",IF(OR(E583="Project Management",E583="Project Support",E583="Sprint Management",E583="Sprint Support"),"NA",(((SUMIF(AD:AD,AD583,H:H)/VLOOKUP(AD583,[2]Formula!V:X,3,0))*VLOOKUP(AD583,[2]Formula!V:X,2,0))*H583)/SUMIF(AD:AD,AD583,H:H)))</f>
        <v/>
      </c>
      <c r="L583" s="38" t="str">
        <f t="shared" si="55"/>
        <v/>
      </c>
      <c r="M583" s="38" t="str">
        <f t="shared" si="56"/>
        <v/>
      </c>
      <c r="N583" s="38" t="str">
        <f t="shared" si="58"/>
        <v/>
      </c>
      <c r="O583" s="38" t="str">
        <f t="shared" si="54"/>
        <v/>
      </c>
      <c r="P583" s="39" t="str">
        <f t="shared" si="59"/>
        <v/>
      </c>
      <c r="AC583" s="42" t="str">
        <f>IF(B583="","",VLOOKUP(B583,[2]Formula!B:C,2,0))</f>
        <v/>
      </c>
      <c r="AD583" s="43" t="str">
        <f t="shared" si="57"/>
        <v/>
      </c>
    </row>
    <row r="584" spans="1:30" x14ac:dyDescent="0.25">
      <c r="A584" s="64"/>
      <c r="B584" s="64"/>
      <c r="C584" s="66"/>
      <c r="D584" s="67"/>
      <c r="E584" s="64"/>
      <c r="F584" s="64"/>
      <c r="G584" s="37" t="str">
        <f>IF(E584="","",IF(OR(E584="Project Management",E584="Project Support",E584="Sprint Management",E584="Sprint Support"),"NA",ROUND((((VLOOKUP(AD584,[2]Formula!V:X,3,0)))-SUMIF(AD:AD,AD584,H:H)),2)))</f>
        <v/>
      </c>
      <c r="H584" s="71"/>
      <c r="I584" s="72"/>
      <c r="J584" s="72"/>
      <c r="K584" s="38" t="str">
        <f>IF(E584="","",IF(OR(E584="Project Management",E584="Project Support",E584="Sprint Management",E584="Sprint Support"),"NA",(((SUMIF(AD:AD,AD584,H:H)/VLOOKUP(AD584,[2]Formula!V:X,3,0))*VLOOKUP(AD584,[2]Formula!V:X,2,0))*H584)/SUMIF(AD:AD,AD584,H:H)))</f>
        <v/>
      </c>
      <c r="L584" s="38" t="str">
        <f t="shared" si="55"/>
        <v/>
      </c>
      <c r="M584" s="38" t="str">
        <f t="shared" si="56"/>
        <v/>
      </c>
      <c r="N584" s="38" t="str">
        <f t="shared" si="58"/>
        <v/>
      </c>
      <c r="O584" s="38" t="str">
        <f t="shared" si="54"/>
        <v/>
      </c>
      <c r="P584" s="39" t="str">
        <f t="shared" si="59"/>
        <v/>
      </c>
      <c r="AC584" s="42" t="str">
        <f>IF(B584="","",VLOOKUP(B584,[2]Formula!B:C,2,0))</f>
        <v/>
      </c>
      <c r="AD584" s="43" t="str">
        <f t="shared" si="57"/>
        <v/>
      </c>
    </row>
    <row r="585" spans="1:30" x14ac:dyDescent="0.25">
      <c r="A585" s="64"/>
      <c r="B585" s="64"/>
      <c r="C585" s="66"/>
      <c r="D585" s="67"/>
      <c r="E585" s="64"/>
      <c r="F585" s="64"/>
      <c r="G585" s="37" t="str">
        <f>IF(E585="","",IF(OR(E585="Project Management",E585="Project Support",E585="Sprint Management",E585="Sprint Support"),"NA",ROUND((((VLOOKUP(AD585,[2]Formula!V:X,3,0)))-SUMIF(AD:AD,AD585,H:H)),2)))</f>
        <v/>
      </c>
      <c r="H585" s="71"/>
      <c r="I585" s="72"/>
      <c r="J585" s="72"/>
      <c r="K585" s="38" t="str">
        <f>IF(E585="","",IF(OR(E585="Project Management",E585="Project Support",E585="Sprint Management",E585="Sprint Support"),"NA",(((SUMIF(AD:AD,AD585,H:H)/VLOOKUP(AD585,[2]Formula!V:X,3,0))*VLOOKUP(AD585,[2]Formula!V:X,2,0))*H585)/SUMIF(AD:AD,AD585,H:H)))</f>
        <v/>
      </c>
      <c r="L585" s="38" t="str">
        <f t="shared" si="55"/>
        <v/>
      </c>
      <c r="M585" s="38" t="str">
        <f t="shared" si="56"/>
        <v/>
      </c>
      <c r="N585" s="38" t="str">
        <f t="shared" si="58"/>
        <v/>
      </c>
      <c r="O585" s="38" t="str">
        <f t="shared" si="54"/>
        <v/>
      </c>
      <c r="P585" s="39" t="str">
        <f t="shared" si="59"/>
        <v/>
      </c>
      <c r="AC585" s="42" t="str">
        <f>IF(B585="","",VLOOKUP(B585,[2]Formula!B:C,2,0))</f>
        <v/>
      </c>
      <c r="AD585" s="43" t="str">
        <f t="shared" si="57"/>
        <v/>
      </c>
    </row>
    <row r="586" spans="1:30" x14ac:dyDescent="0.25">
      <c r="A586" s="64"/>
      <c r="B586" s="64"/>
      <c r="C586" s="66"/>
      <c r="D586" s="67"/>
      <c r="E586" s="64"/>
      <c r="F586" s="64"/>
      <c r="G586" s="37" t="str">
        <f>IF(E586="","",IF(OR(E586="Project Management",E586="Project Support",E586="Sprint Management",E586="Sprint Support"),"NA",ROUND((((VLOOKUP(AD586,[2]Formula!V:X,3,0)))-SUMIF(AD:AD,AD586,H:H)),2)))</f>
        <v/>
      </c>
      <c r="H586" s="71"/>
      <c r="I586" s="72"/>
      <c r="J586" s="72"/>
      <c r="K586" s="38" t="str">
        <f>IF(E586="","",IF(OR(E586="Project Management",E586="Project Support",E586="Sprint Management",E586="Sprint Support"),"NA",(((SUMIF(AD:AD,AD586,H:H)/VLOOKUP(AD586,[2]Formula!V:X,3,0))*VLOOKUP(AD586,[2]Formula!V:X,2,0))*H586)/SUMIF(AD:AD,AD586,H:H)))</f>
        <v/>
      </c>
      <c r="L586" s="38" t="str">
        <f t="shared" si="55"/>
        <v/>
      </c>
      <c r="M586" s="38" t="str">
        <f t="shared" si="56"/>
        <v/>
      </c>
      <c r="N586" s="38" t="str">
        <f t="shared" si="58"/>
        <v/>
      </c>
      <c r="O586" s="38" t="str">
        <f t="shared" si="54"/>
        <v/>
      </c>
      <c r="P586" s="39" t="str">
        <f t="shared" si="59"/>
        <v/>
      </c>
      <c r="AC586" s="42" t="str">
        <f>IF(B586="","",VLOOKUP(B586,[2]Formula!B:C,2,0))</f>
        <v/>
      </c>
      <c r="AD586" s="43" t="str">
        <f t="shared" si="57"/>
        <v/>
      </c>
    </row>
    <row r="587" spans="1:30" x14ac:dyDescent="0.25">
      <c r="A587" s="64"/>
      <c r="B587" s="64"/>
      <c r="C587" s="66"/>
      <c r="D587" s="67"/>
      <c r="E587" s="64"/>
      <c r="F587" s="64"/>
      <c r="G587" s="37" t="str">
        <f>IF(E587="","",IF(OR(E587="Project Management",E587="Project Support",E587="Sprint Management",E587="Sprint Support"),"NA",ROUND((((VLOOKUP(AD587,[2]Formula!V:X,3,0)))-SUMIF(AD:AD,AD587,H:H)),2)))</f>
        <v/>
      </c>
      <c r="H587" s="71"/>
      <c r="I587" s="72"/>
      <c r="J587" s="72"/>
      <c r="K587" s="38" t="str">
        <f>IF(E587="","",IF(OR(E587="Project Management",E587="Project Support",E587="Sprint Management",E587="Sprint Support"),"NA",(((SUMIF(AD:AD,AD587,H:H)/VLOOKUP(AD587,[2]Formula!V:X,3,0))*VLOOKUP(AD587,[2]Formula!V:X,2,0))*H587)/SUMIF(AD:AD,AD587,H:H)))</f>
        <v/>
      </c>
      <c r="L587" s="38" t="str">
        <f t="shared" si="55"/>
        <v/>
      </c>
      <c r="M587" s="38" t="str">
        <f t="shared" si="56"/>
        <v/>
      </c>
      <c r="N587" s="38" t="str">
        <f t="shared" si="58"/>
        <v/>
      </c>
      <c r="O587" s="38" t="str">
        <f t="shared" si="54"/>
        <v/>
      </c>
      <c r="P587" s="39" t="str">
        <f t="shared" si="59"/>
        <v/>
      </c>
      <c r="AC587" s="42" t="str">
        <f>IF(B587="","",VLOOKUP(B587,[2]Formula!B:C,2,0))</f>
        <v/>
      </c>
      <c r="AD587" s="43" t="str">
        <f t="shared" si="57"/>
        <v/>
      </c>
    </row>
    <row r="588" spans="1:30" x14ac:dyDescent="0.25">
      <c r="A588" s="64"/>
      <c r="B588" s="64"/>
      <c r="C588" s="66"/>
      <c r="D588" s="67"/>
      <c r="E588" s="64"/>
      <c r="F588" s="64"/>
      <c r="G588" s="37" t="str">
        <f>IF(E588="","",IF(OR(E588="Project Management",E588="Project Support",E588="Sprint Management",E588="Sprint Support"),"NA",ROUND((((VLOOKUP(AD588,[2]Formula!V:X,3,0)))-SUMIF(AD:AD,AD588,H:H)),2)))</f>
        <v/>
      </c>
      <c r="H588" s="71"/>
      <c r="I588" s="72"/>
      <c r="J588" s="72"/>
      <c r="K588" s="38" t="str">
        <f>IF(E588="","",IF(OR(E588="Project Management",E588="Project Support",E588="Sprint Management",E588="Sprint Support"),"NA",(((SUMIF(AD:AD,AD588,H:H)/VLOOKUP(AD588,[2]Formula!V:X,3,0))*VLOOKUP(AD588,[2]Formula!V:X,2,0))*H588)/SUMIF(AD:AD,AD588,H:H)))</f>
        <v/>
      </c>
      <c r="L588" s="38" t="str">
        <f t="shared" si="55"/>
        <v/>
      </c>
      <c r="M588" s="38" t="str">
        <f t="shared" si="56"/>
        <v/>
      </c>
      <c r="N588" s="38" t="str">
        <f t="shared" si="58"/>
        <v/>
      </c>
      <c r="O588" s="38" t="str">
        <f t="shared" si="54"/>
        <v/>
      </c>
      <c r="P588" s="39" t="str">
        <f t="shared" si="59"/>
        <v/>
      </c>
      <c r="AC588" s="42" t="str">
        <f>IF(B588="","",VLOOKUP(B588,[2]Formula!B:C,2,0))</f>
        <v/>
      </c>
      <c r="AD588" s="43" t="str">
        <f t="shared" si="57"/>
        <v/>
      </c>
    </row>
    <row r="589" spans="1:30" x14ac:dyDescent="0.25">
      <c r="A589" s="64"/>
      <c r="B589" s="64"/>
      <c r="C589" s="66"/>
      <c r="D589" s="67"/>
      <c r="E589" s="64"/>
      <c r="F589" s="64"/>
      <c r="G589" s="37" t="str">
        <f>IF(E589="","",IF(OR(E589="Project Management",E589="Project Support",E589="Sprint Management",E589="Sprint Support"),"NA",ROUND((((VLOOKUP(AD589,[2]Formula!V:X,3,0)))-SUMIF(AD:AD,AD589,H:H)),2)))</f>
        <v/>
      </c>
      <c r="H589" s="71"/>
      <c r="I589" s="72"/>
      <c r="J589" s="72"/>
      <c r="K589" s="38" t="str">
        <f>IF(E589="","",IF(OR(E589="Project Management",E589="Project Support",E589="Sprint Management",E589="Sprint Support"),"NA",(((SUMIF(AD:AD,AD589,H:H)/VLOOKUP(AD589,[2]Formula!V:X,3,0))*VLOOKUP(AD589,[2]Formula!V:X,2,0))*H589)/SUMIF(AD:AD,AD589,H:H)))</f>
        <v/>
      </c>
      <c r="L589" s="38" t="str">
        <f t="shared" si="55"/>
        <v/>
      </c>
      <c r="M589" s="38" t="str">
        <f t="shared" si="56"/>
        <v/>
      </c>
      <c r="N589" s="38" t="str">
        <f t="shared" si="58"/>
        <v/>
      </c>
      <c r="O589" s="38" t="str">
        <f t="shared" si="54"/>
        <v/>
      </c>
      <c r="P589" s="39" t="str">
        <f t="shared" si="59"/>
        <v/>
      </c>
      <c r="AC589" s="42" t="str">
        <f>IF(B589="","",VLOOKUP(B589,[2]Formula!B:C,2,0))</f>
        <v/>
      </c>
      <c r="AD589" s="43" t="str">
        <f t="shared" si="57"/>
        <v/>
      </c>
    </row>
    <row r="590" spans="1:30" x14ac:dyDescent="0.25">
      <c r="A590" s="64"/>
      <c r="B590" s="64"/>
      <c r="C590" s="66"/>
      <c r="D590" s="67"/>
      <c r="E590" s="64"/>
      <c r="F590" s="64"/>
      <c r="G590" s="37" t="str">
        <f>IF(E590="","",IF(OR(E590="Project Management",E590="Project Support",E590="Sprint Management",E590="Sprint Support"),"NA",ROUND((((VLOOKUP(AD590,[2]Formula!V:X,3,0)))-SUMIF(AD:AD,AD590,H:H)),2)))</f>
        <v/>
      </c>
      <c r="H590" s="71"/>
      <c r="I590" s="72"/>
      <c r="J590" s="72"/>
      <c r="K590" s="38" t="str">
        <f>IF(E590="","",IF(OR(E590="Project Management",E590="Project Support",E590="Sprint Management",E590="Sprint Support"),"NA",(((SUMIF(AD:AD,AD590,H:H)/VLOOKUP(AD590,[2]Formula!V:X,3,0))*VLOOKUP(AD590,[2]Formula!V:X,2,0))*H590)/SUMIF(AD:AD,AD590,H:H)))</f>
        <v/>
      </c>
      <c r="L590" s="38" t="str">
        <f t="shared" si="55"/>
        <v/>
      </c>
      <c r="M590" s="38" t="str">
        <f t="shared" si="56"/>
        <v/>
      </c>
      <c r="N590" s="38" t="str">
        <f t="shared" si="58"/>
        <v/>
      </c>
      <c r="O590" s="38" t="str">
        <f t="shared" si="54"/>
        <v/>
      </c>
      <c r="P590" s="39" t="str">
        <f t="shared" si="59"/>
        <v/>
      </c>
      <c r="AC590" s="42" t="str">
        <f>IF(B590="","",VLOOKUP(B590,[2]Formula!B:C,2,0))</f>
        <v/>
      </c>
      <c r="AD590" s="43" t="str">
        <f t="shared" si="57"/>
        <v/>
      </c>
    </row>
    <row r="591" spans="1:30" x14ac:dyDescent="0.25">
      <c r="A591" s="64"/>
      <c r="B591" s="64"/>
      <c r="C591" s="66"/>
      <c r="D591" s="67"/>
      <c r="E591" s="64"/>
      <c r="F591" s="64"/>
      <c r="G591" s="37" t="str">
        <f>IF(E591="","",IF(OR(E591="Project Management",E591="Project Support",E591="Sprint Management",E591="Sprint Support"),"NA",ROUND((((VLOOKUP(AD591,[2]Formula!V:X,3,0)))-SUMIF(AD:AD,AD591,H:H)),2)))</f>
        <v/>
      </c>
      <c r="H591" s="71"/>
      <c r="I591" s="72"/>
      <c r="J591" s="72"/>
      <c r="K591" s="38" t="str">
        <f>IF(E591="","",IF(OR(E591="Project Management",E591="Project Support",E591="Sprint Management",E591="Sprint Support"),"NA",(((SUMIF(AD:AD,AD591,H:H)/VLOOKUP(AD591,[2]Formula!V:X,3,0))*VLOOKUP(AD591,[2]Formula!V:X,2,0))*H591)/SUMIF(AD:AD,AD591,H:H)))</f>
        <v/>
      </c>
      <c r="L591" s="38" t="str">
        <f t="shared" si="55"/>
        <v/>
      </c>
      <c r="M591" s="38" t="str">
        <f t="shared" si="56"/>
        <v/>
      </c>
      <c r="N591" s="38" t="str">
        <f t="shared" si="58"/>
        <v/>
      </c>
      <c r="O591" s="38" t="str">
        <f t="shared" si="54"/>
        <v/>
      </c>
      <c r="P591" s="39" t="str">
        <f t="shared" si="59"/>
        <v/>
      </c>
      <c r="AC591" s="42" t="str">
        <f>IF(B591="","",VLOOKUP(B591,[2]Formula!B:C,2,0))</f>
        <v/>
      </c>
      <c r="AD591" s="43" t="str">
        <f t="shared" si="57"/>
        <v/>
      </c>
    </row>
    <row r="592" spans="1:30" x14ac:dyDescent="0.25">
      <c r="A592" s="64"/>
      <c r="B592" s="64"/>
      <c r="C592" s="66"/>
      <c r="D592" s="67"/>
      <c r="E592" s="64"/>
      <c r="F592" s="64"/>
      <c r="G592" s="37" t="str">
        <f>IF(E592="","",IF(OR(E592="Project Management",E592="Project Support",E592="Sprint Management",E592="Sprint Support"),"NA",ROUND((((VLOOKUP(AD592,[2]Formula!V:X,3,0)))-SUMIF(AD:AD,AD592,H:H)),2)))</f>
        <v/>
      </c>
      <c r="H592" s="71"/>
      <c r="I592" s="72"/>
      <c r="J592" s="72"/>
      <c r="K592" s="38" t="str">
        <f>IF(E592="","",IF(OR(E592="Project Management",E592="Project Support",E592="Sprint Management",E592="Sprint Support"),"NA",(((SUMIF(AD:AD,AD592,H:H)/VLOOKUP(AD592,[2]Formula!V:X,3,0))*VLOOKUP(AD592,[2]Formula!V:X,2,0))*H592)/SUMIF(AD:AD,AD592,H:H)))</f>
        <v/>
      </c>
      <c r="L592" s="38" t="str">
        <f t="shared" si="55"/>
        <v/>
      </c>
      <c r="M592" s="38" t="str">
        <f t="shared" si="56"/>
        <v/>
      </c>
      <c r="N592" s="38" t="str">
        <f t="shared" si="58"/>
        <v/>
      </c>
      <c r="O592" s="38" t="str">
        <f t="shared" si="54"/>
        <v/>
      </c>
      <c r="P592" s="39" t="str">
        <f t="shared" si="59"/>
        <v/>
      </c>
      <c r="AC592" s="42" t="str">
        <f>IF(B592="","",VLOOKUP(B592,[2]Formula!B:C,2,0))</f>
        <v/>
      </c>
      <c r="AD592" s="43" t="str">
        <f t="shared" si="57"/>
        <v/>
      </c>
    </row>
    <row r="593" spans="1:30" x14ac:dyDescent="0.25">
      <c r="A593" s="64"/>
      <c r="B593" s="64"/>
      <c r="C593" s="66"/>
      <c r="D593" s="67"/>
      <c r="E593" s="64"/>
      <c r="F593" s="64"/>
      <c r="G593" s="37" t="str">
        <f>IF(E593="","",IF(OR(E593="Project Management",E593="Project Support",E593="Sprint Management",E593="Sprint Support"),"NA",ROUND((((VLOOKUP(AD593,[2]Formula!V:X,3,0)))-SUMIF(AD:AD,AD593,H:H)),2)))</f>
        <v/>
      </c>
      <c r="H593" s="71"/>
      <c r="I593" s="72"/>
      <c r="J593" s="72"/>
      <c r="K593" s="38" t="str">
        <f>IF(E593="","",IF(OR(E593="Project Management",E593="Project Support",E593="Sprint Management",E593="Sprint Support"),"NA",(((SUMIF(AD:AD,AD593,H:H)/VLOOKUP(AD593,[2]Formula!V:X,3,0))*VLOOKUP(AD593,[2]Formula!V:X,2,0))*H593)/SUMIF(AD:AD,AD593,H:H)))</f>
        <v/>
      </c>
      <c r="L593" s="38" t="str">
        <f t="shared" si="55"/>
        <v/>
      </c>
      <c r="M593" s="38" t="str">
        <f t="shared" si="56"/>
        <v/>
      </c>
      <c r="N593" s="38" t="str">
        <f t="shared" si="58"/>
        <v/>
      </c>
      <c r="O593" s="38" t="str">
        <f t="shared" si="54"/>
        <v/>
      </c>
      <c r="P593" s="39" t="str">
        <f t="shared" si="59"/>
        <v/>
      </c>
      <c r="AC593" s="42" t="str">
        <f>IF(B593="","",VLOOKUP(B593,[2]Formula!B:C,2,0))</f>
        <v/>
      </c>
      <c r="AD593" s="43" t="str">
        <f t="shared" si="57"/>
        <v/>
      </c>
    </row>
    <row r="594" spans="1:30" x14ac:dyDescent="0.25">
      <c r="A594" s="64"/>
      <c r="B594" s="64"/>
      <c r="C594" s="66"/>
      <c r="D594" s="67"/>
      <c r="E594" s="64"/>
      <c r="F594" s="64"/>
      <c r="G594" s="37" t="str">
        <f>IF(E594="","",IF(OR(E594="Project Management",E594="Project Support",E594="Sprint Management",E594="Sprint Support"),"NA",ROUND((((VLOOKUP(AD594,[2]Formula!V:X,3,0)))-SUMIF(AD:AD,AD594,H:H)),2)))</f>
        <v/>
      </c>
      <c r="H594" s="71"/>
      <c r="I594" s="72"/>
      <c r="J594" s="72"/>
      <c r="K594" s="38" t="str">
        <f>IF(E594="","",IF(OR(E594="Project Management",E594="Project Support",E594="Sprint Management",E594="Sprint Support"),"NA",(((SUMIF(AD:AD,AD594,H:H)/VLOOKUP(AD594,[2]Formula!V:X,3,0))*VLOOKUP(AD594,[2]Formula!V:X,2,0))*H594)/SUMIF(AD:AD,AD594,H:H)))</f>
        <v/>
      </c>
      <c r="L594" s="38" t="str">
        <f t="shared" si="55"/>
        <v/>
      </c>
      <c r="M594" s="38" t="str">
        <f t="shared" si="56"/>
        <v/>
      </c>
      <c r="N594" s="38" t="str">
        <f t="shared" si="58"/>
        <v/>
      </c>
      <c r="O594" s="38" t="str">
        <f t="shared" si="54"/>
        <v/>
      </c>
      <c r="P594" s="39" t="str">
        <f t="shared" si="59"/>
        <v/>
      </c>
      <c r="AC594" s="42" t="str">
        <f>IF(B594="","",VLOOKUP(B594,[2]Formula!B:C,2,0))</f>
        <v/>
      </c>
      <c r="AD594" s="43" t="str">
        <f t="shared" si="57"/>
        <v/>
      </c>
    </row>
    <row r="595" spans="1:30" x14ac:dyDescent="0.25">
      <c r="A595" s="64"/>
      <c r="B595" s="64"/>
      <c r="C595" s="66"/>
      <c r="D595" s="67"/>
      <c r="E595" s="64"/>
      <c r="F595" s="64"/>
      <c r="G595" s="37" t="str">
        <f>IF(E595="","",IF(OR(E595="Project Management",E595="Project Support",E595="Sprint Management",E595="Sprint Support"),"NA",ROUND((((VLOOKUP(AD595,[2]Formula!V:X,3,0)))-SUMIF(AD:AD,AD595,H:H)),2)))</f>
        <v/>
      </c>
      <c r="H595" s="71"/>
      <c r="I595" s="72"/>
      <c r="J595" s="72"/>
      <c r="K595" s="38" t="str">
        <f>IF(E595="","",IF(OR(E595="Project Management",E595="Project Support",E595="Sprint Management",E595="Sprint Support"),"NA",(((SUMIF(AD:AD,AD595,H:H)/VLOOKUP(AD595,[2]Formula!V:X,3,0))*VLOOKUP(AD595,[2]Formula!V:X,2,0))*H595)/SUMIF(AD:AD,AD595,H:H)))</f>
        <v/>
      </c>
      <c r="L595" s="38" t="str">
        <f t="shared" si="55"/>
        <v/>
      </c>
      <c r="M595" s="38" t="str">
        <f t="shared" si="56"/>
        <v/>
      </c>
      <c r="N595" s="38" t="str">
        <f t="shared" si="58"/>
        <v/>
      </c>
      <c r="O595" s="38" t="str">
        <f t="shared" si="54"/>
        <v/>
      </c>
      <c r="P595" s="39" t="str">
        <f t="shared" si="59"/>
        <v/>
      </c>
      <c r="AC595" s="42" t="str">
        <f>IF(B595="","",VLOOKUP(B595,[2]Formula!B:C,2,0))</f>
        <v/>
      </c>
      <c r="AD595" s="43" t="str">
        <f t="shared" si="57"/>
        <v/>
      </c>
    </row>
    <row r="596" spans="1:30" x14ac:dyDescent="0.25">
      <c r="A596" s="64"/>
      <c r="B596" s="64"/>
      <c r="C596" s="66"/>
      <c r="D596" s="67"/>
      <c r="E596" s="64"/>
      <c r="F596" s="64"/>
      <c r="G596" s="37" t="str">
        <f>IF(E596="","",IF(OR(E596="Project Management",E596="Project Support",E596="Sprint Management",E596="Sprint Support"),"NA",ROUND((((VLOOKUP(AD596,[2]Formula!V:X,3,0)))-SUMIF(AD:AD,AD596,H:H)),2)))</f>
        <v/>
      </c>
      <c r="H596" s="71"/>
      <c r="I596" s="72"/>
      <c r="J596" s="72"/>
      <c r="K596" s="38" t="str">
        <f>IF(E596="","",IF(OR(E596="Project Management",E596="Project Support",E596="Sprint Management",E596="Sprint Support"),"NA",(((SUMIF(AD:AD,AD596,H:H)/VLOOKUP(AD596,[2]Formula!V:X,3,0))*VLOOKUP(AD596,[2]Formula!V:X,2,0))*H596)/SUMIF(AD:AD,AD596,H:H)))</f>
        <v/>
      </c>
      <c r="L596" s="38" t="str">
        <f t="shared" si="55"/>
        <v/>
      </c>
      <c r="M596" s="38" t="str">
        <f t="shared" si="56"/>
        <v/>
      </c>
      <c r="N596" s="38" t="str">
        <f t="shared" si="58"/>
        <v/>
      </c>
      <c r="O596" s="38" t="str">
        <f t="shared" si="54"/>
        <v/>
      </c>
      <c r="P596" s="39" t="str">
        <f t="shared" si="59"/>
        <v/>
      </c>
      <c r="AC596" s="42" t="str">
        <f>IF(B596="","",VLOOKUP(B596,[2]Formula!B:C,2,0))</f>
        <v/>
      </c>
      <c r="AD596" s="43" t="str">
        <f t="shared" si="57"/>
        <v/>
      </c>
    </row>
    <row r="597" spans="1:30" x14ac:dyDescent="0.25">
      <c r="A597" s="64"/>
      <c r="B597" s="64"/>
      <c r="C597" s="66"/>
      <c r="D597" s="67"/>
      <c r="E597" s="64"/>
      <c r="F597" s="64"/>
      <c r="G597" s="37" t="str">
        <f>IF(E597="","",IF(OR(E597="Project Management",E597="Project Support",E597="Sprint Management",E597="Sprint Support"),"NA",ROUND((((VLOOKUP(AD597,[2]Formula!V:X,3,0)))-SUMIF(AD:AD,AD597,H:H)),2)))</f>
        <v/>
      </c>
      <c r="H597" s="71"/>
      <c r="I597" s="72"/>
      <c r="J597" s="72"/>
      <c r="K597" s="38" t="str">
        <f>IF(E597="","",IF(OR(E597="Project Management",E597="Project Support",E597="Sprint Management",E597="Sprint Support"),"NA",(((SUMIF(AD:AD,AD597,H:H)/VLOOKUP(AD597,[2]Formula!V:X,3,0))*VLOOKUP(AD597,[2]Formula!V:X,2,0))*H597)/SUMIF(AD:AD,AD597,H:H)))</f>
        <v/>
      </c>
      <c r="L597" s="38" t="str">
        <f t="shared" si="55"/>
        <v/>
      </c>
      <c r="M597" s="38" t="str">
        <f t="shared" si="56"/>
        <v/>
      </c>
      <c r="N597" s="38" t="str">
        <f t="shared" si="58"/>
        <v/>
      </c>
      <c r="O597" s="38" t="str">
        <f t="shared" si="54"/>
        <v/>
      </c>
      <c r="P597" s="39" t="str">
        <f t="shared" si="59"/>
        <v/>
      </c>
      <c r="AC597" s="42" t="str">
        <f>IF(B597="","",VLOOKUP(B597,[2]Formula!B:C,2,0))</f>
        <v/>
      </c>
      <c r="AD597" s="43" t="str">
        <f t="shared" si="57"/>
        <v/>
      </c>
    </row>
    <row r="598" spans="1:30" x14ac:dyDescent="0.25">
      <c r="A598" s="64"/>
      <c r="B598" s="64"/>
      <c r="C598" s="66"/>
      <c r="D598" s="67"/>
      <c r="E598" s="64"/>
      <c r="F598" s="64"/>
      <c r="G598" s="37" t="str">
        <f>IF(E598="","",IF(OR(E598="Project Management",E598="Project Support",E598="Sprint Management",E598="Sprint Support"),"NA",ROUND((((VLOOKUP(AD598,[2]Formula!V:X,3,0)))-SUMIF(AD:AD,AD598,H:H)),2)))</f>
        <v/>
      </c>
      <c r="H598" s="71"/>
      <c r="I598" s="72"/>
      <c r="J598" s="72"/>
      <c r="K598" s="38" t="str">
        <f>IF(E598="","",IF(OR(E598="Project Management",E598="Project Support",E598="Sprint Management",E598="Sprint Support"),"NA",(((SUMIF(AD:AD,AD598,H:H)/VLOOKUP(AD598,[2]Formula!V:X,3,0))*VLOOKUP(AD598,[2]Formula!V:X,2,0))*H598)/SUMIF(AD:AD,AD598,H:H)))</f>
        <v/>
      </c>
      <c r="L598" s="38" t="str">
        <f t="shared" si="55"/>
        <v/>
      </c>
      <c r="M598" s="38" t="str">
        <f t="shared" si="56"/>
        <v/>
      </c>
      <c r="N598" s="38" t="str">
        <f t="shared" si="58"/>
        <v/>
      </c>
      <c r="O598" s="38" t="str">
        <f t="shared" si="54"/>
        <v/>
      </c>
      <c r="P598" s="39" t="str">
        <f t="shared" si="59"/>
        <v/>
      </c>
      <c r="AC598" s="42" t="str">
        <f>IF(B598="","",VLOOKUP(B598,[2]Formula!B:C,2,0))</f>
        <v/>
      </c>
      <c r="AD598" s="43" t="str">
        <f t="shared" si="57"/>
        <v/>
      </c>
    </row>
    <row r="599" spans="1:30" x14ac:dyDescent="0.25">
      <c r="A599" s="64"/>
      <c r="B599" s="64"/>
      <c r="C599" s="66"/>
      <c r="D599" s="67"/>
      <c r="E599" s="64"/>
      <c r="F599" s="64"/>
      <c r="G599" s="37" t="str">
        <f>IF(E599="","",IF(OR(E599="Project Management",E599="Project Support",E599="Sprint Management",E599="Sprint Support"),"NA",ROUND((((VLOOKUP(AD599,[2]Formula!V:X,3,0)))-SUMIF(AD:AD,AD599,H:H)),2)))</f>
        <v/>
      </c>
      <c r="H599" s="71"/>
      <c r="I599" s="72"/>
      <c r="J599" s="72"/>
      <c r="K599" s="38" t="str">
        <f>IF(E599="","",IF(OR(E599="Project Management",E599="Project Support",E599="Sprint Management",E599="Sprint Support"),"NA",(((SUMIF(AD:AD,AD599,H:H)/VLOOKUP(AD599,[2]Formula!V:X,3,0))*VLOOKUP(AD599,[2]Formula!V:X,2,0))*H599)/SUMIF(AD:AD,AD599,H:H)))</f>
        <v/>
      </c>
      <c r="L599" s="38" t="str">
        <f t="shared" si="55"/>
        <v/>
      </c>
      <c r="M599" s="38" t="str">
        <f t="shared" si="56"/>
        <v/>
      </c>
      <c r="N599" s="38" t="str">
        <f t="shared" si="58"/>
        <v/>
      </c>
      <c r="O599" s="38" t="str">
        <f t="shared" si="54"/>
        <v/>
      </c>
      <c r="P599" s="39" t="str">
        <f t="shared" si="59"/>
        <v/>
      </c>
      <c r="AC599" s="42" t="str">
        <f>IF(B599="","",VLOOKUP(B599,[2]Formula!B:C,2,0))</f>
        <v/>
      </c>
      <c r="AD599" s="43" t="str">
        <f t="shared" si="57"/>
        <v/>
      </c>
    </row>
    <row r="600" spans="1:30" x14ac:dyDescent="0.25">
      <c r="A600" s="64"/>
      <c r="B600" s="64"/>
      <c r="C600" s="66"/>
      <c r="D600" s="67"/>
      <c r="E600" s="64"/>
      <c r="F600" s="64"/>
      <c r="G600" s="37" t="str">
        <f>IF(E600="","",IF(OR(E600="Project Management",E600="Project Support",E600="Sprint Management",E600="Sprint Support"),"NA",ROUND((((VLOOKUP(AD600,[2]Formula!V:X,3,0)))-SUMIF(AD:AD,AD600,H:H)),2)))</f>
        <v/>
      </c>
      <c r="H600" s="71"/>
      <c r="I600" s="72"/>
      <c r="J600" s="72"/>
      <c r="K600" s="38" t="str">
        <f>IF(E600="","",IF(OR(E600="Project Management",E600="Project Support",E600="Sprint Management",E600="Sprint Support"),"NA",(((SUMIF(AD:AD,AD600,H:H)/VLOOKUP(AD600,[2]Formula!V:X,3,0))*VLOOKUP(AD600,[2]Formula!V:X,2,0))*H600)/SUMIF(AD:AD,AD600,H:H)))</f>
        <v/>
      </c>
      <c r="L600" s="38" t="str">
        <f t="shared" si="55"/>
        <v/>
      </c>
      <c r="M600" s="38" t="str">
        <f t="shared" si="56"/>
        <v/>
      </c>
      <c r="N600" s="38" t="str">
        <f t="shared" si="58"/>
        <v/>
      </c>
      <c r="O600" s="38" t="str">
        <f t="shared" si="54"/>
        <v/>
      </c>
      <c r="P600" s="39" t="str">
        <f t="shared" si="59"/>
        <v/>
      </c>
      <c r="AC600" s="42" t="str">
        <f>IF(B600="","",VLOOKUP(B600,[2]Formula!B:C,2,0))</f>
        <v/>
      </c>
      <c r="AD600" s="43" t="str">
        <f t="shared" si="57"/>
        <v/>
      </c>
    </row>
    <row r="601" spans="1:30" x14ac:dyDescent="0.25">
      <c r="A601" s="64"/>
      <c r="B601" s="64"/>
      <c r="C601" s="66"/>
      <c r="D601" s="67"/>
      <c r="E601" s="64"/>
      <c r="F601" s="64"/>
      <c r="G601" s="37" t="str">
        <f>IF(E601="","",IF(OR(E601="Project Management",E601="Project Support",E601="Sprint Management",E601="Sprint Support"),"NA",ROUND((((VLOOKUP(AD601,[2]Formula!V:X,3,0)))-SUMIF(AD:AD,AD601,H:H)),2)))</f>
        <v/>
      </c>
      <c r="H601" s="71"/>
      <c r="I601" s="72"/>
      <c r="J601" s="72"/>
      <c r="K601" s="38" t="str">
        <f>IF(E601="","",IF(OR(E601="Project Management",E601="Project Support",E601="Sprint Management",E601="Sprint Support"),"NA",(((SUMIF(AD:AD,AD601,H:H)/VLOOKUP(AD601,[2]Formula!V:X,3,0))*VLOOKUP(AD601,[2]Formula!V:X,2,0))*H601)/SUMIF(AD:AD,AD601,H:H)))</f>
        <v/>
      </c>
      <c r="L601" s="38" t="str">
        <f t="shared" si="55"/>
        <v/>
      </c>
      <c r="M601" s="38" t="str">
        <f t="shared" si="56"/>
        <v/>
      </c>
      <c r="N601" s="38" t="str">
        <f t="shared" si="58"/>
        <v/>
      </c>
      <c r="O601" s="38" t="str">
        <f t="shared" si="54"/>
        <v/>
      </c>
      <c r="P601" s="39" t="str">
        <f t="shared" si="59"/>
        <v/>
      </c>
      <c r="AC601" s="42" t="str">
        <f>IF(B601="","",VLOOKUP(B601,[2]Formula!B:C,2,0))</f>
        <v/>
      </c>
      <c r="AD601" s="43" t="str">
        <f t="shared" si="57"/>
        <v/>
      </c>
    </row>
    <row r="602" spans="1:30" x14ac:dyDescent="0.25">
      <c r="A602" s="64"/>
      <c r="B602" s="64"/>
      <c r="C602" s="66"/>
      <c r="D602" s="67"/>
      <c r="E602" s="64"/>
      <c r="F602" s="64"/>
      <c r="G602" s="37" t="str">
        <f>IF(E602="","",IF(OR(E602="Project Management",E602="Project Support",E602="Sprint Management",E602="Sprint Support"),"NA",ROUND((((VLOOKUP(AD602,[2]Formula!V:X,3,0)))-SUMIF(AD:AD,AD602,H:H)),2)))</f>
        <v/>
      </c>
      <c r="H602" s="71"/>
      <c r="I602" s="72"/>
      <c r="J602" s="72"/>
      <c r="K602" s="38" t="str">
        <f>IF(E602="","",IF(OR(E602="Project Management",E602="Project Support",E602="Sprint Management",E602="Sprint Support"),"NA",(((SUMIF(AD:AD,AD602,H:H)/VLOOKUP(AD602,[2]Formula!V:X,3,0))*VLOOKUP(AD602,[2]Formula!V:X,2,0))*H602)/SUMIF(AD:AD,AD602,H:H)))</f>
        <v/>
      </c>
      <c r="L602" s="38" t="str">
        <f t="shared" si="55"/>
        <v/>
      </c>
      <c r="M602" s="38" t="str">
        <f t="shared" si="56"/>
        <v/>
      </c>
      <c r="N602" s="38" t="str">
        <f t="shared" si="58"/>
        <v/>
      </c>
      <c r="O602" s="38" t="str">
        <f t="shared" si="54"/>
        <v/>
      </c>
      <c r="P602" s="39" t="str">
        <f t="shared" si="59"/>
        <v/>
      </c>
      <c r="AC602" s="42" t="str">
        <f>IF(B602="","",VLOOKUP(B602,[2]Formula!B:C,2,0))</f>
        <v/>
      </c>
      <c r="AD602" s="43" t="str">
        <f t="shared" si="57"/>
        <v/>
      </c>
    </row>
    <row r="603" spans="1:30" x14ac:dyDescent="0.25">
      <c r="A603" s="64"/>
      <c r="B603" s="64"/>
      <c r="C603" s="66"/>
      <c r="D603" s="67"/>
      <c r="E603" s="64"/>
      <c r="F603" s="64"/>
      <c r="G603" s="37" t="str">
        <f>IF(E603="","",IF(OR(E603="Project Management",E603="Project Support",E603="Sprint Management",E603="Sprint Support"),"NA",ROUND((((VLOOKUP(AD603,[2]Formula!V:X,3,0)))-SUMIF(AD:AD,AD603,H:H)),2)))</f>
        <v/>
      </c>
      <c r="H603" s="71"/>
      <c r="I603" s="72"/>
      <c r="J603" s="72"/>
      <c r="K603" s="38" t="str">
        <f>IF(E603="","",IF(OR(E603="Project Management",E603="Project Support",E603="Sprint Management",E603="Sprint Support"),"NA",(((SUMIF(AD:AD,AD603,H:H)/VLOOKUP(AD603,[2]Formula!V:X,3,0))*VLOOKUP(AD603,[2]Formula!V:X,2,0))*H603)/SUMIF(AD:AD,AD603,H:H)))</f>
        <v/>
      </c>
      <c r="L603" s="38" t="str">
        <f t="shared" si="55"/>
        <v/>
      </c>
      <c r="M603" s="38" t="str">
        <f t="shared" si="56"/>
        <v/>
      </c>
      <c r="N603" s="38" t="str">
        <f t="shared" si="58"/>
        <v/>
      </c>
      <c r="O603" s="38" t="str">
        <f t="shared" si="54"/>
        <v/>
      </c>
      <c r="P603" s="39" t="str">
        <f t="shared" si="59"/>
        <v/>
      </c>
      <c r="AC603" s="42" t="str">
        <f>IF(B603="","",VLOOKUP(B603,[2]Formula!B:C,2,0))</f>
        <v/>
      </c>
      <c r="AD603" s="43" t="str">
        <f t="shared" si="57"/>
        <v/>
      </c>
    </row>
    <row r="604" spans="1:30" x14ac:dyDescent="0.25">
      <c r="A604" s="64"/>
      <c r="B604" s="64"/>
      <c r="C604" s="66"/>
      <c r="D604" s="67"/>
      <c r="E604" s="64"/>
      <c r="F604" s="64"/>
      <c r="G604" s="37" t="str">
        <f>IF(E604="","",IF(OR(E604="Project Management",E604="Project Support",E604="Sprint Management",E604="Sprint Support"),"NA",ROUND((((VLOOKUP(AD604,[2]Formula!V:X,3,0)))-SUMIF(AD:AD,AD604,H:H)),2)))</f>
        <v/>
      </c>
      <c r="H604" s="71"/>
      <c r="I604" s="72"/>
      <c r="J604" s="72"/>
      <c r="K604" s="38" t="str">
        <f>IF(E604="","",IF(OR(E604="Project Management",E604="Project Support",E604="Sprint Management",E604="Sprint Support"),"NA",(((SUMIF(AD:AD,AD604,H:H)/VLOOKUP(AD604,[2]Formula!V:X,3,0))*VLOOKUP(AD604,[2]Formula!V:X,2,0))*H604)/SUMIF(AD:AD,AD604,H:H)))</f>
        <v/>
      </c>
      <c r="L604" s="38" t="str">
        <f t="shared" si="55"/>
        <v/>
      </c>
      <c r="M604" s="38" t="str">
        <f t="shared" si="56"/>
        <v/>
      </c>
      <c r="N604" s="38" t="str">
        <f t="shared" si="58"/>
        <v/>
      </c>
      <c r="O604" s="38" t="str">
        <f t="shared" si="54"/>
        <v/>
      </c>
      <c r="P604" s="39" t="str">
        <f t="shared" si="59"/>
        <v/>
      </c>
      <c r="AC604" s="42" t="str">
        <f>IF(B604="","",VLOOKUP(B604,[2]Formula!B:C,2,0))</f>
        <v/>
      </c>
      <c r="AD604" s="43" t="str">
        <f t="shared" si="57"/>
        <v/>
      </c>
    </row>
    <row r="605" spans="1:30" x14ac:dyDescent="0.25">
      <c r="A605" s="64"/>
      <c r="B605" s="64"/>
      <c r="C605" s="66"/>
      <c r="D605" s="67"/>
      <c r="E605" s="64"/>
      <c r="F605" s="64"/>
      <c r="G605" s="37" t="str">
        <f>IF(E605="","",IF(OR(E605="Project Management",E605="Project Support",E605="Sprint Management",E605="Sprint Support"),"NA",ROUND((((VLOOKUP(AD605,[2]Formula!V:X,3,0)))-SUMIF(AD:AD,AD605,H:H)),2)))</f>
        <v/>
      </c>
      <c r="H605" s="71"/>
      <c r="I605" s="72"/>
      <c r="J605" s="72"/>
      <c r="K605" s="38" t="str">
        <f>IF(E605="","",IF(OR(E605="Project Management",E605="Project Support",E605="Sprint Management",E605="Sprint Support"),"NA",(((SUMIF(AD:AD,AD605,H:H)/VLOOKUP(AD605,[2]Formula!V:X,3,0))*VLOOKUP(AD605,[2]Formula!V:X,2,0))*H605)/SUMIF(AD:AD,AD605,H:H)))</f>
        <v/>
      </c>
      <c r="L605" s="38" t="str">
        <f t="shared" si="55"/>
        <v/>
      </c>
      <c r="M605" s="38" t="str">
        <f t="shared" si="56"/>
        <v/>
      </c>
      <c r="N605" s="38" t="str">
        <f t="shared" si="58"/>
        <v/>
      </c>
      <c r="O605" s="38" t="str">
        <f t="shared" si="54"/>
        <v/>
      </c>
      <c r="P605" s="39" t="str">
        <f t="shared" si="59"/>
        <v/>
      </c>
      <c r="AC605" s="42" t="str">
        <f>IF(B605="","",VLOOKUP(B605,[2]Formula!B:C,2,0))</f>
        <v/>
      </c>
      <c r="AD605" s="43" t="str">
        <f t="shared" si="57"/>
        <v/>
      </c>
    </row>
    <row r="606" spans="1:30" x14ac:dyDescent="0.25">
      <c r="A606" s="64"/>
      <c r="B606" s="64"/>
      <c r="C606" s="66"/>
      <c r="D606" s="67"/>
      <c r="E606" s="64"/>
      <c r="F606" s="64"/>
      <c r="G606" s="37" t="str">
        <f>IF(E606="","",IF(OR(E606="Project Management",E606="Project Support",E606="Sprint Management",E606="Sprint Support"),"NA",ROUND((((VLOOKUP(AD606,[2]Formula!V:X,3,0)))-SUMIF(AD:AD,AD606,H:H)),2)))</f>
        <v/>
      </c>
      <c r="H606" s="71"/>
      <c r="I606" s="72"/>
      <c r="J606" s="72"/>
      <c r="K606" s="38" t="str">
        <f>IF(E606="","",IF(OR(E606="Project Management",E606="Project Support",E606="Sprint Management",E606="Sprint Support"),"NA",(((SUMIF(AD:AD,AD606,H:H)/VLOOKUP(AD606,[2]Formula!V:X,3,0))*VLOOKUP(AD606,[2]Formula!V:X,2,0))*H606)/SUMIF(AD:AD,AD606,H:H)))</f>
        <v/>
      </c>
      <c r="L606" s="38" t="str">
        <f t="shared" si="55"/>
        <v/>
      </c>
      <c r="M606" s="38" t="str">
        <f t="shared" si="56"/>
        <v/>
      </c>
      <c r="N606" s="38" t="str">
        <f t="shared" si="58"/>
        <v/>
      </c>
      <c r="O606" s="38" t="str">
        <f t="shared" si="54"/>
        <v/>
      </c>
      <c r="P606" s="39" t="str">
        <f t="shared" si="59"/>
        <v/>
      </c>
      <c r="AC606" s="42" t="str">
        <f>IF(B606="","",VLOOKUP(B606,[2]Formula!B:C,2,0))</f>
        <v/>
      </c>
      <c r="AD606" s="43" t="str">
        <f t="shared" si="57"/>
        <v/>
      </c>
    </row>
    <row r="607" spans="1:30" x14ac:dyDescent="0.25">
      <c r="A607" s="64"/>
      <c r="B607" s="64"/>
      <c r="C607" s="66"/>
      <c r="D607" s="67"/>
      <c r="E607" s="64"/>
      <c r="F607" s="64"/>
      <c r="G607" s="37" t="str">
        <f>IF(E607="","",IF(OR(E607="Project Management",E607="Project Support",E607="Sprint Management",E607="Sprint Support"),"NA",ROUND((((VLOOKUP(AD607,[2]Formula!V:X,3,0)))-SUMIF(AD:AD,AD607,H:H)),2)))</f>
        <v/>
      </c>
      <c r="H607" s="71"/>
      <c r="I607" s="72"/>
      <c r="J607" s="72"/>
      <c r="K607" s="38" t="str">
        <f>IF(E607="","",IF(OR(E607="Project Management",E607="Project Support",E607="Sprint Management",E607="Sprint Support"),"NA",(((SUMIF(AD:AD,AD607,H:H)/VLOOKUP(AD607,[2]Formula!V:X,3,0))*VLOOKUP(AD607,[2]Formula!V:X,2,0))*H607)/SUMIF(AD:AD,AD607,H:H)))</f>
        <v/>
      </c>
      <c r="L607" s="38" t="str">
        <f t="shared" si="55"/>
        <v/>
      </c>
      <c r="M607" s="38" t="str">
        <f t="shared" si="56"/>
        <v/>
      </c>
      <c r="N607" s="38" t="str">
        <f t="shared" si="58"/>
        <v/>
      </c>
      <c r="O607" s="38" t="str">
        <f t="shared" si="54"/>
        <v/>
      </c>
      <c r="P607" s="39" t="str">
        <f t="shared" si="59"/>
        <v/>
      </c>
      <c r="AC607" s="42" t="str">
        <f>IF(B607="","",VLOOKUP(B607,[2]Formula!B:C,2,0))</f>
        <v/>
      </c>
      <c r="AD607" s="43" t="str">
        <f t="shared" si="57"/>
        <v/>
      </c>
    </row>
    <row r="608" spans="1:30" x14ac:dyDescent="0.25">
      <c r="A608" s="64"/>
      <c r="B608" s="64"/>
      <c r="C608" s="66"/>
      <c r="D608" s="67"/>
      <c r="E608" s="64"/>
      <c r="F608" s="64"/>
      <c r="G608" s="37" t="str">
        <f>IF(E608="","",IF(OR(E608="Project Management",E608="Project Support",E608="Sprint Management",E608="Sprint Support"),"NA",ROUND((((VLOOKUP(AD608,[2]Formula!V:X,3,0)))-SUMIF(AD:AD,AD608,H:H)),2)))</f>
        <v/>
      </c>
      <c r="H608" s="71"/>
      <c r="I608" s="72"/>
      <c r="J608" s="72"/>
      <c r="K608" s="38" t="str">
        <f>IF(E608="","",IF(OR(E608="Project Management",E608="Project Support",E608="Sprint Management",E608="Sprint Support"),"NA",(((SUMIF(AD:AD,AD608,H:H)/VLOOKUP(AD608,[2]Formula!V:X,3,0))*VLOOKUP(AD608,[2]Formula!V:X,2,0))*H608)/SUMIF(AD:AD,AD608,H:H)))</f>
        <v/>
      </c>
      <c r="L608" s="38" t="str">
        <f t="shared" si="55"/>
        <v/>
      </c>
      <c r="M608" s="38" t="str">
        <f t="shared" si="56"/>
        <v/>
      </c>
      <c r="N608" s="38" t="str">
        <f t="shared" si="58"/>
        <v/>
      </c>
      <c r="O608" s="38" t="str">
        <f t="shared" si="54"/>
        <v/>
      </c>
      <c r="P608" s="39" t="str">
        <f t="shared" si="59"/>
        <v/>
      </c>
      <c r="AC608" s="42" t="str">
        <f>IF(B608="","",VLOOKUP(B608,[2]Formula!B:C,2,0))</f>
        <v/>
      </c>
      <c r="AD608" s="43" t="str">
        <f t="shared" si="57"/>
        <v/>
      </c>
    </row>
    <row r="609" spans="1:30" x14ac:dyDescent="0.25">
      <c r="A609" s="64"/>
      <c r="B609" s="64"/>
      <c r="C609" s="66"/>
      <c r="D609" s="67"/>
      <c r="E609" s="64"/>
      <c r="F609" s="64"/>
      <c r="G609" s="37" t="str">
        <f>IF(E609="","",IF(OR(E609="Project Management",E609="Project Support",E609="Sprint Management",E609="Sprint Support"),"NA",ROUND((((VLOOKUP(AD609,[2]Formula!V:X,3,0)))-SUMIF(AD:AD,AD609,H:H)),2)))</f>
        <v/>
      </c>
      <c r="H609" s="71"/>
      <c r="I609" s="72"/>
      <c r="J609" s="72"/>
      <c r="K609" s="38" t="str">
        <f>IF(E609="","",IF(OR(E609="Project Management",E609="Project Support",E609="Sprint Management",E609="Sprint Support"),"NA",(((SUMIF(AD:AD,AD609,H:H)/VLOOKUP(AD609,[2]Formula!V:X,3,0))*VLOOKUP(AD609,[2]Formula!V:X,2,0))*H609)/SUMIF(AD:AD,AD609,H:H)))</f>
        <v/>
      </c>
      <c r="L609" s="38" t="str">
        <f t="shared" si="55"/>
        <v/>
      </c>
      <c r="M609" s="38" t="str">
        <f t="shared" si="56"/>
        <v/>
      </c>
      <c r="N609" s="38" t="str">
        <f t="shared" si="58"/>
        <v/>
      </c>
      <c r="O609" s="38" t="str">
        <f t="shared" si="54"/>
        <v/>
      </c>
      <c r="P609" s="39" t="str">
        <f t="shared" si="59"/>
        <v/>
      </c>
      <c r="AC609" s="42" t="str">
        <f>IF(B609="","",VLOOKUP(B609,[2]Formula!B:C,2,0))</f>
        <v/>
      </c>
      <c r="AD609" s="43" t="str">
        <f t="shared" si="57"/>
        <v/>
      </c>
    </row>
    <row r="610" spans="1:30" x14ac:dyDescent="0.25">
      <c r="A610" s="64"/>
      <c r="B610" s="64"/>
      <c r="C610" s="66"/>
      <c r="D610" s="67"/>
      <c r="E610" s="64"/>
      <c r="F610" s="64"/>
      <c r="G610" s="37" t="str">
        <f>IF(E610="","",IF(OR(E610="Project Management",E610="Project Support",E610="Sprint Management",E610="Sprint Support"),"NA",ROUND((((VLOOKUP(AD610,[2]Formula!V:X,3,0)))-SUMIF(AD:AD,AD610,H:H)),2)))</f>
        <v/>
      </c>
      <c r="H610" s="71"/>
      <c r="I610" s="72"/>
      <c r="J610" s="72"/>
      <c r="K610" s="38" t="str">
        <f>IF(E610="","",IF(OR(E610="Project Management",E610="Project Support",E610="Sprint Management",E610="Sprint Support"),"NA",(((SUMIF(AD:AD,AD610,H:H)/VLOOKUP(AD610,[2]Formula!V:X,3,0))*VLOOKUP(AD610,[2]Formula!V:X,2,0))*H610)/SUMIF(AD:AD,AD610,H:H)))</f>
        <v/>
      </c>
      <c r="L610" s="38" t="str">
        <f t="shared" si="55"/>
        <v/>
      </c>
      <c r="M610" s="38" t="str">
        <f t="shared" si="56"/>
        <v/>
      </c>
      <c r="N610" s="38" t="str">
        <f t="shared" si="58"/>
        <v/>
      </c>
      <c r="O610" s="38" t="str">
        <f t="shared" si="54"/>
        <v/>
      </c>
      <c r="P610" s="39" t="str">
        <f t="shared" si="59"/>
        <v/>
      </c>
      <c r="AC610" s="42" t="str">
        <f>IF(B610="","",VLOOKUP(B610,[2]Formula!B:C,2,0))</f>
        <v/>
      </c>
      <c r="AD610" s="43" t="str">
        <f t="shared" si="57"/>
        <v/>
      </c>
    </row>
    <row r="611" spans="1:30" x14ac:dyDescent="0.25">
      <c r="A611" s="64"/>
      <c r="B611" s="64"/>
      <c r="C611" s="66"/>
      <c r="D611" s="67"/>
      <c r="E611" s="64"/>
      <c r="F611" s="64"/>
      <c r="G611" s="37" t="str">
        <f>IF(E611="","",IF(OR(E611="Project Management",E611="Project Support",E611="Sprint Management",E611="Sprint Support"),"NA",ROUND((((VLOOKUP(AD611,[2]Formula!V:X,3,0)))-SUMIF(AD:AD,AD611,H:H)),2)))</f>
        <v/>
      </c>
      <c r="H611" s="71"/>
      <c r="I611" s="72"/>
      <c r="J611" s="72"/>
      <c r="K611" s="38" t="str">
        <f>IF(E611="","",IF(OR(E611="Project Management",E611="Project Support",E611="Sprint Management",E611="Sprint Support"),"NA",(((SUMIF(AD:AD,AD611,H:H)/VLOOKUP(AD611,[2]Formula!V:X,3,0))*VLOOKUP(AD611,[2]Formula!V:X,2,0))*H611)/SUMIF(AD:AD,AD611,H:H)))</f>
        <v/>
      </c>
      <c r="L611" s="38" t="str">
        <f t="shared" si="55"/>
        <v/>
      </c>
      <c r="M611" s="38" t="str">
        <f t="shared" si="56"/>
        <v/>
      </c>
      <c r="N611" s="38" t="str">
        <f t="shared" si="58"/>
        <v/>
      </c>
      <c r="O611" s="38" t="str">
        <f t="shared" si="54"/>
        <v/>
      </c>
      <c r="P611" s="39" t="str">
        <f t="shared" si="59"/>
        <v/>
      </c>
      <c r="AC611" s="42" t="str">
        <f>IF(B611="","",VLOOKUP(B611,[2]Formula!B:C,2,0))</f>
        <v/>
      </c>
      <c r="AD611" s="43" t="str">
        <f t="shared" si="57"/>
        <v/>
      </c>
    </row>
    <row r="612" spans="1:30" x14ac:dyDescent="0.25">
      <c r="A612" s="64"/>
      <c r="B612" s="64"/>
      <c r="C612" s="66"/>
      <c r="D612" s="67"/>
      <c r="E612" s="64"/>
      <c r="F612" s="64"/>
      <c r="G612" s="37" t="str">
        <f>IF(E612="","",IF(OR(E612="Project Management",E612="Project Support",E612="Sprint Management",E612="Sprint Support"),"NA",ROUND((((VLOOKUP(AD612,[2]Formula!V:X,3,0)))-SUMIF(AD:AD,AD612,H:H)),2)))</f>
        <v/>
      </c>
      <c r="H612" s="71"/>
      <c r="I612" s="72"/>
      <c r="J612" s="72"/>
      <c r="K612" s="38" t="str">
        <f>IF(E612="","",IF(OR(E612="Project Management",E612="Project Support",E612="Sprint Management",E612="Sprint Support"),"NA",(((SUMIF(AD:AD,AD612,H:H)/VLOOKUP(AD612,[2]Formula!V:X,3,0))*VLOOKUP(AD612,[2]Formula!V:X,2,0))*H612)/SUMIF(AD:AD,AD612,H:H)))</f>
        <v/>
      </c>
      <c r="L612" s="38" t="str">
        <f t="shared" si="55"/>
        <v/>
      </c>
      <c r="M612" s="38" t="str">
        <f t="shared" si="56"/>
        <v/>
      </c>
      <c r="N612" s="38" t="str">
        <f t="shared" si="58"/>
        <v/>
      </c>
      <c r="O612" s="38" t="str">
        <f t="shared" si="54"/>
        <v/>
      </c>
      <c r="P612" s="39" t="str">
        <f t="shared" si="59"/>
        <v/>
      </c>
      <c r="AC612" s="42" t="str">
        <f>IF(B612="","",VLOOKUP(B612,[2]Formula!B:C,2,0))</f>
        <v/>
      </c>
      <c r="AD612" s="43" t="str">
        <f t="shared" si="57"/>
        <v/>
      </c>
    </row>
    <row r="613" spans="1:30" x14ac:dyDescent="0.25">
      <c r="A613" s="64"/>
      <c r="B613" s="64"/>
      <c r="C613" s="66"/>
      <c r="D613" s="67"/>
      <c r="E613" s="64"/>
      <c r="F613" s="64"/>
      <c r="G613" s="37" t="str">
        <f>IF(E613="","",IF(OR(E613="Project Management",E613="Project Support",E613="Sprint Management",E613="Sprint Support"),"NA",ROUND((((VLOOKUP(AD613,[2]Formula!V:X,3,0)))-SUMIF(AD:AD,AD613,H:H)),2)))</f>
        <v/>
      </c>
      <c r="H613" s="71"/>
      <c r="I613" s="72"/>
      <c r="J613" s="72"/>
      <c r="K613" s="38" t="str">
        <f>IF(E613="","",IF(OR(E613="Project Management",E613="Project Support",E613="Sprint Management",E613="Sprint Support"),"NA",(((SUMIF(AD:AD,AD613,H:H)/VLOOKUP(AD613,[2]Formula!V:X,3,0))*VLOOKUP(AD613,[2]Formula!V:X,2,0))*H613)/SUMIF(AD:AD,AD613,H:H)))</f>
        <v/>
      </c>
      <c r="L613" s="38" t="str">
        <f t="shared" si="55"/>
        <v/>
      </c>
      <c r="M613" s="38" t="str">
        <f t="shared" si="56"/>
        <v/>
      </c>
      <c r="N613" s="38" t="str">
        <f t="shared" si="58"/>
        <v/>
      </c>
      <c r="O613" s="38" t="str">
        <f t="shared" si="54"/>
        <v/>
      </c>
      <c r="P613" s="39" t="str">
        <f t="shared" si="59"/>
        <v/>
      </c>
      <c r="AC613" s="42" t="str">
        <f>IF(B613="","",VLOOKUP(B613,[2]Formula!B:C,2,0))</f>
        <v/>
      </c>
      <c r="AD613" s="43" t="str">
        <f t="shared" si="57"/>
        <v/>
      </c>
    </row>
    <row r="614" spans="1:30" x14ac:dyDescent="0.25">
      <c r="A614" s="64"/>
      <c r="B614" s="64"/>
      <c r="C614" s="66"/>
      <c r="D614" s="67"/>
      <c r="E614" s="64"/>
      <c r="F614" s="64"/>
      <c r="G614" s="37" t="str">
        <f>IF(E614="","",IF(OR(E614="Project Management",E614="Project Support",E614="Sprint Management",E614="Sprint Support"),"NA",ROUND((((VLOOKUP(AD614,[2]Formula!V:X,3,0)))-SUMIF(AD:AD,AD614,H:H)),2)))</f>
        <v/>
      </c>
      <c r="H614" s="71"/>
      <c r="I614" s="72"/>
      <c r="J614" s="72"/>
      <c r="K614" s="38" t="str">
        <f>IF(E614="","",IF(OR(E614="Project Management",E614="Project Support",E614="Sprint Management",E614="Sprint Support"),"NA",(((SUMIF(AD:AD,AD614,H:H)/VLOOKUP(AD614,[2]Formula!V:X,3,0))*VLOOKUP(AD614,[2]Formula!V:X,2,0))*H614)/SUMIF(AD:AD,AD614,H:H)))</f>
        <v/>
      </c>
      <c r="L614" s="38" t="str">
        <f t="shared" si="55"/>
        <v/>
      </c>
      <c r="M614" s="38" t="str">
        <f t="shared" si="56"/>
        <v/>
      </c>
      <c r="N614" s="38" t="str">
        <f t="shared" si="58"/>
        <v/>
      </c>
      <c r="O614" s="38" t="str">
        <f t="shared" si="54"/>
        <v/>
      </c>
      <c r="P614" s="39" t="str">
        <f t="shared" si="59"/>
        <v/>
      </c>
      <c r="AC614" s="42" t="str">
        <f>IF(B614="","",VLOOKUP(B614,[2]Formula!B:C,2,0))</f>
        <v/>
      </c>
      <c r="AD614" s="43" t="str">
        <f t="shared" si="57"/>
        <v/>
      </c>
    </row>
    <row r="615" spans="1:30" x14ac:dyDescent="0.25">
      <c r="A615" s="64"/>
      <c r="B615" s="64"/>
      <c r="C615" s="66"/>
      <c r="D615" s="67"/>
      <c r="E615" s="64"/>
      <c r="F615" s="64"/>
      <c r="G615" s="37" t="str">
        <f>IF(E615="","",IF(OR(E615="Project Management",E615="Project Support",E615="Sprint Management",E615="Sprint Support"),"NA",ROUND((((VLOOKUP(AD615,[2]Formula!V:X,3,0)))-SUMIF(AD:AD,AD615,H:H)),2)))</f>
        <v/>
      </c>
      <c r="H615" s="71"/>
      <c r="I615" s="72"/>
      <c r="J615" s="72"/>
      <c r="K615" s="38" t="str">
        <f>IF(E615="","",IF(OR(E615="Project Management",E615="Project Support",E615="Sprint Management",E615="Sprint Support"),"NA",(((SUMIF(AD:AD,AD615,H:H)/VLOOKUP(AD615,[2]Formula!V:X,3,0))*VLOOKUP(AD615,[2]Formula!V:X,2,0))*H615)/SUMIF(AD:AD,AD615,H:H)))</f>
        <v/>
      </c>
      <c r="L615" s="38" t="str">
        <f t="shared" si="55"/>
        <v/>
      </c>
      <c r="M615" s="38" t="str">
        <f t="shared" si="56"/>
        <v/>
      </c>
      <c r="N615" s="38" t="str">
        <f t="shared" si="58"/>
        <v/>
      </c>
      <c r="O615" s="38" t="str">
        <f t="shared" si="54"/>
        <v/>
      </c>
      <c r="P615" s="39" t="str">
        <f t="shared" si="59"/>
        <v/>
      </c>
      <c r="AC615" s="42" t="str">
        <f>IF(B615="","",VLOOKUP(B615,[2]Formula!B:C,2,0))</f>
        <v/>
      </c>
      <c r="AD615" s="43" t="str">
        <f t="shared" si="57"/>
        <v/>
      </c>
    </row>
    <row r="616" spans="1:30" x14ac:dyDescent="0.25">
      <c r="A616" s="64"/>
      <c r="B616" s="64"/>
      <c r="C616" s="66"/>
      <c r="D616" s="67"/>
      <c r="E616" s="64"/>
      <c r="F616" s="64"/>
      <c r="G616" s="37" t="str">
        <f>IF(E616="","",IF(OR(E616="Project Management",E616="Project Support",E616="Sprint Management",E616="Sprint Support"),"NA",ROUND((((VLOOKUP(AD616,[2]Formula!V:X,3,0)))-SUMIF(AD:AD,AD616,H:H)),2)))</f>
        <v/>
      </c>
      <c r="H616" s="71"/>
      <c r="I616" s="72"/>
      <c r="J616" s="72"/>
      <c r="K616" s="38" t="str">
        <f>IF(E616="","",IF(OR(E616="Project Management",E616="Project Support",E616="Sprint Management",E616="Sprint Support"),"NA",(((SUMIF(AD:AD,AD616,H:H)/VLOOKUP(AD616,[2]Formula!V:X,3,0))*VLOOKUP(AD616,[2]Formula!V:X,2,0))*H616)/SUMIF(AD:AD,AD616,H:H)))</f>
        <v/>
      </c>
      <c r="L616" s="38" t="str">
        <f t="shared" si="55"/>
        <v/>
      </c>
      <c r="M616" s="38" t="str">
        <f t="shared" si="56"/>
        <v/>
      </c>
      <c r="N616" s="38" t="str">
        <f t="shared" si="58"/>
        <v/>
      </c>
      <c r="O616" s="38" t="str">
        <f t="shared" si="54"/>
        <v/>
      </c>
      <c r="P616" s="39" t="str">
        <f t="shared" si="59"/>
        <v/>
      </c>
      <c r="AC616" s="42" t="str">
        <f>IF(B616="","",VLOOKUP(B616,[2]Formula!B:C,2,0))</f>
        <v/>
      </c>
      <c r="AD616" s="43" t="str">
        <f t="shared" si="57"/>
        <v/>
      </c>
    </row>
    <row r="617" spans="1:30" x14ac:dyDescent="0.25">
      <c r="A617" s="64"/>
      <c r="B617" s="64"/>
      <c r="C617" s="66"/>
      <c r="D617" s="67"/>
      <c r="E617" s="64"/>
      <c r="F617" s="64"/>
      <c r="G617" s="37" t="str">
        <f>IF(E617="","",IF(OR(E617="Project Management",E617="Project Support",E617="Sprint Management",E617="Sprint Support"),"NA",ROUND((((VLOOKUP(AD617,[2]Formula!V:X,3,0)))-SUMIF(AD:AD,AD617,H:H)),2)))</f>
        <v/>
      </c>
      <c r="H617" s="71"/>
      <c r="I617" s="72"/>
      <c r="J617" s="72"/>
      <c r="K617" s="38" t="str">
        <f>IF(E617="","",IF(OR(E617="Project Management",E617="Project Support",E617="Sprint Management",E617="Sprint Support"),"NA",(((SUMIF(AD:AD,AD617,H:H)/VLOOKUP(AD617,[2]Formula!V:X,3,0))*VLOOKUP(AD617,[2]Formula!V:X,2,0))*H617)/SUMIF(AD:AD,AD617,H:H)))</f>
        <v/>
      </c>
      <c r="L617" s="38" t="str">
        <f t="shared" si="55"/>
        <v/>
      </c>
      <c r="M617" s="38" t="str">
        <f t="shared" si="56"/>
        <v/>
      </c>
      <c r="N617" s="38" t="str">
        <f t="shared" si="58"/>
        <v/>
      </c>
      <c r="O617" s="38" t="str">
        <f t="shared" si="54"/>
        <v/>
      </c>
      <c r="P617" s="39" t="str">
        <f t="shared" si="59"/>
        <v/>
      </c>
      <c r="AC617" s="42" t="str">
        <f>IF(B617="","",VLOOKUP(B617,[2]Formula!B:C,2,0))</f>
        <v/>
      </c>
      <c r="AD617" s="43" t="str">
        <f t="shared" si="57"/>
        <v/>
      </c>
    </row>
    <row r="618" spans="1:30" x14ac:dyDescent="0.25">
      <c r="A618" s="64"/>
      <c r="B618" s="64"/>
      <c r="C618" s="66"/>
      <c r="D618" s="67"/>
      <c r="E618" s="64"/>
      <c r="F618" s="64"/>
      <c r="G618" s="37" t="str">
        <f>IF(E618="","",IF(OR(E618="Project Management",E618="Project Support",E618="Sprint Management",E618="Sprint Support"),"NA",ROUND((((VLOOKUP(AD618,[2]Formula!V:X,3,0)))-SUMIF(AD:AD,AD618,H:H)),2)))</f>
        <v/>
      </c>
      <c r="H618" s="71"/>
      <c r="I618" s="72"/>
      <c r="J618" s="72"/>
      <c r="K618" s="38" t="str">
        <f>IF(E618="","",IF(OR(E618="Project Management",E618="Project Support",E618="Sprint Management",E618="Sprint Support"),"NA",(((SUMIF(AD:AD,AD618,H:H)/VLOOKUP(AD618,[2]Formula!V:X,3,0))*VLOOKUP(AD618,[2]Formula!V:X,2,0))*H618)/SUMIF(AD:AD,AD618,H:H)))</f>
        <v/>
      </c>
      <c r="L618" s="38" t="str">
        <f t="shared" si="55"/>
        <v/>
      </c>
      <c r="M618" s="38" t="str">
        <f t="shared" si="56"/>
        <v/>
      </c>
      <c r="N618" s="38" t="str">
        <f t="shared" si="58"/>
        <v/>
      </c>
      <c r="O618" s="38" t="str">
        <f t="shared" si="54"/>
        <v/>
      </c>
      <c r="P618" s="39" t="str">
        <f t="shared" si="59"/>
        <v/>
      </c>
      <c r="AC618" s="42" t="str">
        <f>IF(B618="","",VLOOKUP(B618,[2]Formula!B:C,2,0))</f>
        <v/>
      </c>
      <c r="AD618" s="43" t="str">
        <f t="shared" si="57"/>
        <v/>
      </c>
    </row>
    <row r="619" spans="1:30" x14ac:dyDescent="0.25">
      <c r="A619" s="64"/>
      <c r="B619" s="64"/>
      <c r="C619" s="66"/>
      <c r="D619" s="67"/>
      <c r="E619" s="64"/>
      <c r="F619" s="64"/>
      <c r="G619" s="37" t="str">
        <f>IF(E619="","",IF(OR(E619="Project Management",E619="Project Support",E619="Sprint Management",E619="Sprint Support"),"NA",ROUND((((VLOOKUP(AD619,[2]Formula!V:X,3,0)))-SUMIF(AD:AD,AD619,H:H)),2)))</f>
        <v/>
      </c>
      <c r="H619" s="71"/>
      <c r="I619" s="72"/>
      <c r="J619" s="72"/>
      <c r="K619" s="38" t="str">
        <f>IF(E619="","",IF(OR(E619="Project Management",E619="Project Support",E619="Sprint Management",E619="Sprint Support"),"NA",(((SUMIF(AD:AD,AD619,H:H)/VLOOKUP(AD619,[2]Formula!V:X,3,0))*VLOOKUP(AD619,[2]Formula!V:X,2,0))*H619)/SUMIF(AD:AD,AD619,H:H)))</f>
        <v/>
      </c>
      <c r="L619" s="38" t="str">
        <f t="shared" si="55"/>
        <v/>
      </c>
      <c r="M619" s="38" t="str">
        <f t="shared" si="56"/>
        <v/>
      </c>
      <c r="N619" s="38" t="str">
        <f t="shared" si="58"/>
        <v/>
      </c>
      <c r="O619" s="38" t="str">
        <f t="shared" si="54"/>
        <v/>
      </c>
      <c r="P619" s="39" t="str">
        <f t="shared" si="59"/>
        <v/>
      </c>
      <c r="AC619" s="42" t="str">
        <f>IF(B619="","",VLOOKUP(B619,[2]Formula!B:C,2,0))</f>
        <v/>
      </c>
      <c r="AD619" s="43" t="str">
        <f t="shared" si="57"/>
        <v/>
      </c>
    </row>
    <row r="620" spans="1:30" x14ac:dyDescent="0.25">
      <c r="A620" s="64"/>
      <c r="B620" s="64"/>
      <c r="C620" s="66"/>
      <c r="D620" s="67"/>
      <c r="E620" s="64"/>
      <c r="F620" s="64"/>
      <c r="G620" s="37" t="str">
        <f>IF(E620="","",IF(OR(E620="Project Management",E620="Project Support",E620="Sprint Management",E620="Sprint Support"),"NA",ROUND((((VLOOKUP(AD620,[2]Formula!V:X,3,0)))-SUMIF(AD:AD,AD620,H:H)),2)))</f>
        <v/>
      </c>
      <c r="H620" s="71"/>
      <c r="I620" s="72"/>
      <c r="J620" s="72"/>
      <c r="K620" s="38" t="str">
        <f>IF(E620="","",IF(OR(E620="Project Management",E620="Project Support",E620="Sprint Management",E620="Sprint Support"),"NA",(((SUMIF(AD:AD,AD620,H:H)/VLOOKUP(AD620,[2]Formula!V:X,3,0))*VLOOKUP(AD620,[2]Formula!V:X,2,0))*H620)/SUMIF(AD:AD,AD620,H:H)))</f>
        <v/>
      </c>
      <c r="L620" s="38" t="str">
        <f t="shared" si="55"/>
        <v/>
      </c>
      <c r="M620" s="38" t="str">
        <f t="shared" si="56"/>
        <v/>
      </c>
      <c r="N620" s="38" t="str">
        <f t="shared" si="58"/>
        <v/>
      </c>
      <c r="O620" s="38" t="str">
        <f t="shared" si="54"/>
        <v/>
      </c>
      <c r="P620" s="39" t="str">
        <f t="shared" si="59"/>
        <v/>
      </c>
      <c r="AC620" s="42" t="str">
        <f>IF(B620="","",VLOOKUP(B620,[2]Formula!B:C,2,0))</f>
        <v/>
      </c>
      <c r="AD620" s="43" t="str">
        <f t="shared" si="57"/>
        <v/>
      </c>
    </row>
    <row r="621" spans="1:30" x14ac:dyDescent="0.25">
      <c r="A621" s="64"/>
      <c r="B621" s="64"/>
      <c r="C621" s="66"/>
      <c r="D621" s="67"/>
      <c r="E621" s="64"/>
      <c r="F621" s="64"/>
      <c r="G621" s="37" t="str">
        <f>IF(E621="","",IF(OR(E621="Project Management",E621="Project Support",E621="Sprint Management",E621="Sprint Support"),"NA",ROUND((((VLOOKUP(AD621,[2]Formula!V:X,3,0)))-SUMIF(AD:AD,AD621,H:H)),2)))</f>
        <v/>
      </c>
      <c r="H621" s="71"/>
      <c r="I621" s="72"/>
      <c r="J621" s="72"/>
      <c r="K621" s="38" t="str">
        <f>IF(E621="","",IF(OR(E621="Project Management",E621="Project Support",E621="Sprint Management",E621="Sprint Support"),"NA",(((SUMIF(AD:AD,AD621,H:H)/VLOOKUP(AD621,[2]Formula!V:X,3,0))*VLOOKUP(AD621,[2]Formula!V:X,2,0))*H621)/SUMIF(AD:AD,AD621,H:H)))</f>
        <v/>
      </c>
      <c r="L621" s="38" t="str">
        <f t="shared" si="55"/>
        <v/>
      </c>
      <c r="M621" s="38" t="str">
        <f t="shared" si="56"/>
        <v/>
      </c>
      <c r="N621" s="38" t="str">
        <f t="shared" si="58"/>
        <v/>
      </c>
      <c r="O621" s="38" t="str">
        <f t="shared" si="54"/>
        <v/>
      </c>
      <c r="P621" s="39" t="str">
        <f t="shared" si="59"/>
        <v/>
      </c>
      <c r="AC621" s="42" t="str">
        <f>IF(B621="","",VLOOKUP(B621,[2]Formula!B:C,2,0))</f>
        <v/>
      </c>
      <c r="AD621" s="43" t="str">
        <f t="shared" si="57"/>
        <v/>
      </c>
    </row>
    <row r="622" spans="1:30" x14ac:dyDescent="0.25">
      <c r="A622" s="64"/>
      <c r="B622" s="64"/>
      <c r="C622" s="66"/>
      <c r="D622" s="67"/>
      <c r="E622" s="64"/>
      <c r="F622" s="64"/>
      <c r="G622" s="37" t="str">
        <f>IF(E622="","",IF(OR(E622="Project Management",E622="Project Support",E622="Sprint Management",E622="Sprint Support"),"NA",ROUND((((VLOOKUP(AD622,[2]Formula!V:X,3,0)))-SUMIF(AD:AD,AD622,H:H)),2)))</f>
        <v/>
      </c>
      <c r="H622" s="71"/>
      <c r="I622" s="72"/>
      <c r="J622" s="72"/>
      <c r="K622" s="38" t="str">
        <f>IF(E622="","",IF(OR(E622="Project Management",E622="Project Support",E622="Sprint Management",E622="Sprint Support"),"NA",(((SUMIF(AD:AD,AD622,H:H)/VLOOKUP(AD622,[2]Formula!V:X,3,0))*VLOOKUP(AD622,[2]Formula!V:X,2,0))*H622)/SUMIF(AD:AD,AD622,H:H)))</f>
        <v/>
      </c>
      <c r="L622" s="38" t="str">
        <f t="shared" si="55"/>
        <v/>
      </c>
      <c r="M622" s="38" t="str">
        <f t="shared" si="56"/>
        <v/>
      </c>
      <c r="N622" s="38" t="str">
        <f t="shared" si="58"/>
        <v/>
      </c>
      <c r="O622" s="38" t="str">
        <f t="shared" si="54"/>
        <v/>
      </c>
      <c r="P622" s="39" t="str">
        <f t="shared" si="59"/>
        <v/>
      </c>
      <c r="AC622" s="42" t="str">
        <f>IF(B622="","",VLOOKUP(B622,[2]Formula!B:C,2,0))</f>
        <v/>
      </c>
      <c r="AD622" s="43" t="str">
        <f t="shared" si="57"/>
        <v/>
      </c>
    </row>
    <row r="623" spans="1:30" x14ac:dyDescent="0.25">
      <c r="A623" s="64"/>
      <c r="B623" s="64"/>
      <c r="C623" s="66"/>
      <c r="D623" s="67"/>
      <c r="E623" s="64"/>
      <c r="F623" s="64"/>
      <c r="G623" s="37" t="str">
        <f>IF(E623="","",IF(OR(E623="Project Management",E623="Project Support",E623="Sprint Management",E623="Sprint Support"),"NA",ROUND((((VLOOKUP(AD623,[2]Formula!V:X,3,0)))-SUMIF(AD:AD,AD623,H:H)),2)))</f>
        <v/>
      </c>
      <c r="H623" s="71"/>
      <c r="I623" s="72"/>
      <c r="J623" s="72"/>
      <c r="K623" s="38" t="str">
        <f>IF(E623="","",IF(OR(E623="Project Management",E623="Project Support",E623="Sprint Management",E623="Sprint Support"),"NA",(((SUMIF(AD:AD,AD623,H:H)/VLOOKUP(AD623,[2]Formula!V:X,3,0))*VLOOKUP(AD623,[2]Formula!V:X,2,0))*H623)/SUMIF(AD:AD,AD623,H:H)))</f>
        <v/>
      </c>
      <c r="L623" s="38" t="str">
        <f t="shared" si="55"/>
        <v/>
      </c>
      <c r="M623" s="38" t="str">
        <f t="shared" si="56"/>
        <v/>
      </c>
      <c r="N623" s="38" t="str">
        <f t="shared" si="58"/>
        <v/>
      </c>
      <c r="O623" s="38" t="str">
        <f t="shared" si="54"/>
        <v/>
      </c>
      <c r="P623" s="39" t="str">
        <f t="shared" si="59"/>
        <v/>
      </c>
      <c r="AC623" s="42" t="str">
        <f>IF(B623="","",VLOOKUP(B623,[2]Formula!B:C,2,0))</f>
        <v/>
      </c>
      <c r="AD623" s="43" t="str">
        <f t="shared" si="57"/>
        <v/>
      </c>
    </row>
    <row r="624" spans="1:30" x14ac:dyDescent="0.25">
      <c r="A624" s="64"/>
      <c r="B624" s="64"/>
      <c r="C624" s="66"/>
      <c r="D624" s="67"/>
      <c r="E624" s="64"/>
      <c r="F624" s="64"/>
      <c r="G624" s="37" t="str">
        <f>IF(E624="","",IF(OR(E624="Project Management",E624="Project Support",E624="Sprint Management",E624="Sprint Support"),"NA",ROUND((((VLOOKUP(AD624,[2]Formula!V:X,3,0)))-SUMIF(AD:AD,AD624,H:H)),2)))</f>
        <v/>
      </c>
      <c r="H624" s="71"/>
      <c r="I624" s="72"/>
      <c r="J624" s="72"/>
      <c r="K624" s="38" t="str">
        <f>IF(E624="","",IF(OR(E624="Project Management",E624="Project Support",E624="Sprint Management",E624="Sprint Support"),"NA",(((SUMIF(AD:AD,AD624,H:H)/VLOOKUP(AD624,[2]Formula!V:X,3,0))*VLOOKUP(AD624,[2]Formula!V:X,2,0))*H624)/SUMIF(AD:AD,AD624,H:H)))</f>
        <v/>
      </c>
      <c r="L624" s="38" t="str">
        <f t="shared" si="55"/>
        <v/>
      </c>
      <c r="M624" s="38" t="str">
        <f t="shared" si="56"/>
        <v/>
      </c>
      <c r="N624" s="38" t="str">
        <f t="shared" si="58"/>
        <v/>
      </c>
      <c r="O624" s="38" t="str">
        <f t="shared" si="54"/>
        <v/>
      </c>
      <c r="P624" s="39" t="str">
        <f t="shared" si="59"/>
        <v/>
      </c>
      <c r="AC624" s="42" t="str">
        <f>IF(B624="","",VLOOKUP(B624,[2]Formula!B:C,2,0))</f>
        <v/>
      </c>
      <c r="AD624" s="43" t="str">
        <f t="shared" si="57"/>
        <v/>
      </c>
    </row>
    <row r="625" spans="1:30" x14ac:dyDescent="0.25">
      <c r="A625" s="64"/>
      <c r="B625" s="64"/>
      <c r="C625" s="66"/>
      <c r="D625" s="67"/>
      <c r="E625" s="64"/>
      <c r="F625" s="64"/>
      <c r="G625" s="37" t="str">
        <f>IF(E625="","",IF(OR(E625="Project Management",E625="Project Support",E625="Sprint Management",E625="Sprint Support"),"NA",ROUND((((VLOOKUP(AD625,[2]Formula!V:X,3,0)))-SUMIF(AD:AD,AD625,H:H)),2)))</f>
        <v/>
      </c>
      <c r="H625" s="71"/>
      <c r="I625" s="72"/>
      <c r="J625" s="72"/>
      <c r="K625" s="38" t="str">
        <f>IF(E625="","",IF(OR(E625="Project Management",E625="Project Support",E625="Sprint Management",E625="Sprint Support"),"NA",(((SUMIF(AD:AD,AD625,H:H)/VLOOKUP(AD625,[2]Formula!V:X,3,0))*VLOOKUP(AD625,[2]Formula!V:X,2,0))*H625)/SUMIF(AD:AD,AD625,H:H)))</f>
        <v/>
      </c>
      <c r="L625" s="38" t="str">
        <f t="shared" si="55"/>
        <v/>
      </c>
      <c r="M625" s="38" t="str">
        <f t="shared" si="56"/>
        <v/>
      </c>
      <c r="N625" s="38" t="str">
        <f t="shared" si="58"/>
        <v/>
      </c>
      <c r="O625" s="38" t="str">
        <f t="shared" si="54"/>
        <v/>
      </c>
      <c r="P625" s="39" t="str">
        <f t="shared" si="59"/>
        <v/>
      </c>
      <c r="AC625" s="42" t="str">
        <f>IF(B625="","",VLOOKUP(B625,[2]Formula!B:C,2,0))</f>
        <v/>
      </c>
      <c r="AD625" s="43" t="str">
        <f t="shared" si="57"/>
        <v/>
      </c>
    </row>
    <row r="626" spans="1:30" x14ac:dyDescent="0.25">
      <c r="A626" s="64"/>
      <c r="B626" s="64"/>
      <c r="C626" s="66"/>
      <c r="D626" s="67"/>
      <c r="E626" s="64"/>
      <c r="F626" s="64"/>
      <c r="G626" s="37" t="str">
        <f>IF(E626="","",IF(OR(E626="Project Management",E626="Project Support",E626="Sprint Management",E626="Sprint Support"),"NA",ROUND((((VLOOKUP(AD626,[2]Formula!V:X,3,0)))-SUMIF(AD:AD,AD626,H:H)),2)))</f>
        <v/>
      </c>
      <c r="H626" s="71"/>
      <c r="I626" s="72"/>
      <c r="J626" s="72"/>
      <c r="K626" s="38" t="str">
        <f>IF(E626="","",IF(OR(E626="Project Management",E626="Project Support",E626="Sprint Management",E626="Sprint Support"),"NA",(((SUMIF(AD:AD,AD626,H:H)/VLOOKUP(AD626,[2]Formula!V:X,3,0))*VLOOKUP(AD626,[2]Formula!V:X,2,0))*H626)/SUMIF(AD:AD,AD626,H:H)))</f>
        <v/>
      </c>
      <c r="L626" s="38" t="str">
        <f t="shared" si="55"/>
        <v/>
      </c>
      <c r="M626" s="38" t="str">
        <f t="shared" si="56"/>
        <v/>
      </c>
      <c r="N626" s="38" t="str">
        <f t="shared" si="58"/>
        <v/>
      </c>
      <c r="O626" s="38" t="str">
        <f t="shared" si="54"/>
        <v/>
      </c>
      <c r="P626" s="39" t="str">
        <f t="shared" si="59"/>
        <v/>
      </c>
      <c r="AC626" s="42" t="str">
        <f>IF(B626="","",VLOOKUP(B626,[2]Formula!B:C,2,0))</f>
        <v/>
      </c>
      <c r="AD626" s="43" t="str">
        <f t="shared" si="57"/>
        <v/>
      </c>
    </row>
    <row r="627" spans="1:30" x14ac:dyDescent="0.25">
      <c r="A627" s="64"/>
      <c r="B627" s="64"/>
      <c r="C627" s="66"/>
      <c r="D627" s="67"/>
      <c r="E627" s="64"/>
      <c r="F627" s="64"/>
      <c r="G627" s="37" t="str">
        <f>IF(E627="","",IF(OR(E627="Project Management",E627="Project Support",E627="Sprint Management",E627="Sprint Support"),"NA",ROUND((((VLOOKUP(AD627,[2]Formula!V:X,3,0)))-SUMIF(AD:AD,AD627,H:H)),2)))</f>
        <v/>
      </c>
      <c r="H627" s="71"/>
      <c r="I627" s="72"/>
      <c r="J627" s="72"/>
      <c r="K627" s="38" t="str">
        <f>IF(E627="","",IF(OR(E627="Project Management",E627="Project Support",E627="Sprint Management",E627="Sprint Support"),"NA",(((SUMIF(AD:AD,AD627,H:H)/VLOOKUP(AD627,[2]Formula!V:X,3,0))*VLOOKUP(AD627,[2]Formula!V:X,2,0))*H627)/SUMIF(AD:AD,AD627,H:H)))</f>
        <v/>
      </c>
      <c r="L627" s="38" t="str">
        <f t="shared" si="55"/>
        <v/>
      </c>
      <c r="M627" s="38" t="str">
        <f t="shared" si="56"/>
        <v/>
      </c>
      <c r="N627" s="38" t="str">
        <f t="shared" si="58"/>
        <v/>
      </c>
      <c r="O627" s="38" t="str">
        <f t="shared" si="54"/>
        <v/>
      </c>
      <c r="P627" s="39" t="str">
        <f t="shared" si="59"/>
        <v/>
      </c>
      <c r="AC627" s="42" t="str">
        <f>IF(B627="","",VLOOKUP(B627,[2]Formula!B:C,2,0))</f>
        <v/>
      </c>
      <c r="AD627" s="43" t="str">
        <f t="shared" si="57"/>
        <v/>
      </c>
    </row>
    <row r="628" spans="1:30" x14ac:dyDescent="0.25">
      <c r="A628" s="64"/>
      <c r="B628" s="64"/>
      <c r="C628" s="66"/>
      <c r="D628" s="67"/>
      <c r="E628" s="64"/>
      <c r="F628" s="64"/>
      <c r="G628" s="37" t="str">
        <f>IF(E628="","",IF(OR(E628="Project Management",E628="Project Support",E628="Sprint Management",E628="Sprint Support"),"NA",ROUND((((VLOOKUP(AD628,[2]Formula!V:X,3,0)))-SUMIF(AD:AD,AD628,H:H)),2)))</f>
        <v/>
      </c>
      <c r="H628" s="71"/>
      <c r="I628" s="72"/>
      <c r="J628" s="72"/>
      <c r="K628" s="38" t="str">
        <f>IF(E628="","",IF(OR(E628="Project Management",E628="Project Support",E628="Sprint Management",E628="Sprint Support"),"NA",(((SUMIF(AD:AD,AD628,H:H)/VLOOKUP(AD628,[2]Formula!V:X,3,0))*VLOOKUP(AD628,[2]Formula!V:X,2,0))*H628)/SUMIF(AD:AD,AD628,H:H)))</f>
        <v/>
      </c>
      <c r="L628" s="38" t="str">
        <f t="shared" si="55"/>
        <v/>
      </c>
      <c r="M628" s="38" t="str">
        <f t="shared" si="56"/>
        <v/>
      </c>
      <c r="N628" s="38" t="str">
        <f t="shared" si="58"/>
        <v/>
      </c>
      <c r="O628" s="38" t="str">
        <f t="shared" si="54"/>
        <v/>
      </c>
      <c r="P628" s="39" t="str">
        <f t="shared" si="59"/>
        <v/>
      </c>
      <c r="AC628" s="42" t="str">
        <f>IF(B628="","",VLOOKUP(B628,[2]Formula!B:C,2,0))</f>
        <v/>
      </c>
      <c r="AD628" s="43" t="str">
        <f t="shared" si="57"/>
        <v/>
      </c>
    </row>
    <row r="629" spans="1:30" x14ac:dyDescent="0.25">
      <c r="A629" s="64"/>
      <c r="B629" s="64"/>
      <c r="C629" s="66"/>
      <c r="D629" s="67"/>
      <c r="E629" s="64"/>
      <c r="F629" s="64"/>
      <c r="G629" s="37" t="str">
        <f>IF(E629="","",IF(OR(E629="Project Management",E629="Project Support",E629="Sprint Management",E629="Sprint Support"),"NA",ROUND((((VLOOKUP(AD629,[2]Formula!V:X,3,0)))-SUMIF(AD:AD,AD629,H:H)),2)))</f>
        <v/>
      </c>
      <c r="H629" s="71"/>
      <c r="I629" s="72"/>
      <c r="J629" s="72"/>
      <c r="K629" s="38" t="str">
        <f>IF(E629="","",IF(OR(E629="Project Management",E629="Project Support",E629="Sprint Management",E629="Sprint Support"),"NA",(((SUMIF(AD:AD,AD629,H:H)/VLOOKUP(AD629,[2]Formula!V:X,3,0))*VLOOKUP(AD629,[2]Formula!V:X,2,0))*H629)/SUMIF(AD:AD,AD629,H:H)))</f>
        <v/>
      </c>
      <c r="L629" s="38" t="str">
        <f t="shared" si="55"/>
        <v/>
      </c>
      <c r="M629" s="38" t="str">
        <f t="shared" si="56"/>
        <v/>
      </c>
      <c r="N629" s="38" t="str">
        <f t="shared" si="58"/>
        <v/>
      </c>
      <c r="O629" s="38" t="str">
        <f t="shared" ref="O629:O692" si="60">IFERROR(L629/M629,"")</f>
        <v/>
      </c>
      <c r="P629" s="39" t="str">
        <f t="shared" si="59"/>
        <v/>
      </c>
      <c r="AC629" s="42" t="str">
        <f>IF(B629="","",VLOOKUP(B629,[2]Formula!B:C,2,0))</f>
        <v/>
      </c>
      <c r="AD629" s="43" t="str">
        <f t="shared" si="57"/>
        <v/>
      </c>
    </row>
    <row r="630" spans="1:30" x14ac:dyDescent="0.25">
      <c r="A630" s="64"/>
      <c r="B630" s="64"/>
      <c r="C630" s="66"/>
      <c r="D630" s="67"/>
      <c r="E630" s="64"/>
      <c r="F630" s="64"/>
      <c r="G630" s="37" t="str">
        <f>IF(E630="","",IF(OR(E630="Project Management",E630="Project Support",E630="Sprint Management",E630="Sprint Support"),"NA",ROUND((((VLOOKUP(AD630,[2]Formula!V:X,3,0)))-SUMIF(AD:AD,AD630,H:H)),2)))</f>
        <v/>
      </c>
      <c r="H630" s="71"/>
      <c r="I630" s="72"/>
      <c r="J630" s="72"/>
      <c r="K630" s="38" t="str">
        <f>IF(E630="","",IF(OR(E630="Project Management",E630="Project Support",E630="Sprint Management",E630="Sprint Support"),"NA",(((SUMIF(AD:AD,AD630,H:H)/VLOOKUP(AD630,[2]Formula!V:X,3,0))*VLOOKUP(AD630,[2]Formula!V:X,2,0))*H630)/SUMIF(AD:AD,AD630,H:H)))</f>
        <v/>
      </c>
      <c r="L630" s="38" t="str">
        <f t="shared" si="55"/>
        <v/>
      </c>
      <c r="M630" s="38" t="str">
        <f t="shared" si="56"/>
        <v/>
      </c>
      <c r="N630" s="38" t="str">
        <f t="shared" si="58"/>
        <v/>
      </c>
      <c r="O630" s="38" t="str">
        <f t="shared" si="60"/>
        <v/>
      </c>
      <c r="P630" s="39" t="str">
        <f t="shared" si="59"/>
        <v/>
      </c>
      <c r="AC630" s="42" t="str">
        <f>IF(B630="","",VLOOKUP(B630,[2]Formula!B:C,2,0))</f>
        <v/>
      </c>
      <c r="AD630" s="43" t="str">
        <f t="shared" si="57"/>
        <v/>
      </c>
    </row>
    <row r="631" spans="1:30" x14ac:dyDescent="0.25">
      <c r="A631" s="64"/>
      <c r="B631" s="64"/>
      <c r="C631" s="66"/>
      <c r="D631" s="67"/>
      <c r="E631" s="64"/>
      <c r="F631" s="64"/>
      <c r="G631" s="37" t="str">
        <f>IF(E631="","",IF(OR(E631="Project Management",E631="Project Support",E631="Sprint Management",E631="Sprint Support"),"NA",ROUND((((VLOOKUP(AD631,[2]Formula!V:X,3,0)))-SUMIF(AD:AD,AD631,H:H)),2)))</f>
        <v/>
      </c>
      <c r="H631" s="71"/>
      <c r="I631" s="72"/>
      <c r="J631" s="72"/>
      <c r="K631" s="38" t="str">
        <f>IF(E631="","",IF(OR(E631="Project Management",E631="Project Support",E631="Sprint Management",E631="Sprint Support"),"NA",(((SUMIF(AD:AD,AD631,H:H)/VLOOKUP(AD631,[2]Formula!V:X,3,0))*VLOOKUP(AD631,[2]Formula!V:X,2,0))*H631)/SUMIF(AD:AD,AD631,H:H)))</f>
        <v/>
      </c>
      <c r="L631" s="38" t="str">
        <f t="shared" si="55"/>
        <v/>
      </c>
      <c r="M631" s="38" t="str">
        <f t="shared" si="56"/>
        <v/>
      </c>
      <c r="N631" s="38" t="str">
        <f t="shared" si="58"/>
        <v/>
      </c>
      <c r="O631" s="38" t="str">
        <f t="shared" si="60"/>
        <v/>
      </c>
      <c r="P631" s="39" t="str">
        <f t="shared" si="59"/>
        <v/>
      </c>
      <c r="AC631" s="42" t="str">
        <f>IF(B631="","",VLOOKUP(B631,[2]Formula!B:C,2,0))</f>
        <v/>
      </c>
      <c r="AD631" s="43" t="str">
        <f t="shared" si="57"/>
        <v/>
      </c>
    </row>
    <row r="632" spans="1:30" x14ac:dyDescent="0.25">
      <c r="A632" s="64"/>
      <c r="B632" s="64"/>
      <c r="C632" s="66"/>
      <c r="D632" s="67"/>
      <c r="E632" s="64"/>
      <c r="F632" s="64"/>
      <c r="G632" s="37" t="str">
        <f>IF(E632="","",IF(OR(E632="Project Management",E632="Project Support",E632="Sprint Management",E632="Sprint Support"),"NA",ROUND((((VLOOKUP(AD632,[2]Formula!V:X,3,0)))-SUMIF(AD:AD,AD632,H:H)),2)))</f>
        <v/>
      </c>
      <c r="H632" s="71"/>
      <c r="I632" s="72"/>
      <c r="J632" s="72"/>
      <c r="K632" s="38" t="str">
        <f>IF(E632="","",IF(OR(E632="Project Management",E632="Project Support",E632="Sprint Management",E632="Sprint Support"),"NA",(((SUMIF(AD:AD,AD632,H:H)/VLOOKUP(AD632,[2]Formula!V:X,3,0))*VLOOKUP(AD632,[2]Formula!V:X,2,0))*H632)/SUMIF(AD:AD,AD632,H:H)))</f>
        <v/>
      </c>
      <c r="L632" s="38" t="str">
        <f t="shared" si="55"/>
        <v/>
      </c>
      <c r="M632" s="38" t="str">
        <f t="shared" si="56"/>
        <v/>
      </c>
      <c r="N632" s="38" t="str">
        <f t="shared" si="58"/>
        <v/>
      </c>
      <c r="O632" s="38" t="str">
        <f t="shared" si="60"/>
        <v/>
      </c>
      <c r="P632" s="39" t="str">
        <f t="shared" si="59"/>
        <v/>
      </c>
      <c r="AC632" s="42" t="str">
        <f>IF(B632="","",VLOOKUP(B632,[2]Formula!B:C,2,0))</f>
        <v/>
      </c>
      <c r="AD632" s="43" t="str">
        <f t="shared" si="57"/>
        <v/>
      </c>
    </row>
    <row r="633" spans="1:30" x14ac:dyDescent="0.25">
      <c r="A633" s="64"/>
      <c r="B633" s="64"/>
      <c r="C633" s="66"/>
      <c r="D633" s="67"/>
      <c r="E633" s="64"/>
      <c r="F633" s="64"/>
      <c r="G633" s="37" t="str">
        <f>IF(E633="","",IF(OR(E633="Project Management",E633="Project Support",E633="Sprint Management",E633="Sprint Support"),"NA",ROUND((((VLOOKUP(AD633,[2]Formula!V:X,3,0)))-SUMIF(AD:AD,AD633,H:H)),2)))</f>
        <v/>
      </c>
      <c r="H633" s="71"/>
      <c r="I633" s="72"/>
      <c r="J633" s="72"/>
      <c r="K633" s="38" t="str">
        <f>IF(E633="","",IF(OR(E633="Project Management",E633="Project Support",E633="Sprint Management",E633="Sprint Support"),"NA",(((SUMIF(AD:AD,AD633,H:H)/VLOOKUP(AD633,[2]Formula!V:X,3,0))*VLOOKUP(AD633,[2]Formula!V:X,2,0))*H633)/SUMIF(AD:AD,AD633,H:H)))</f>
        <v/>
      </c>
      <c r="L633" s="38" t="str">
        <f t="shared" si="55"/>
        <v/>
      </c>
      <c r="M633" s="38" t="str">
        <f t="shared" si="56"/>
        <v/>
      </c>
      <c r="N633" s="38" t="str">
        <f t="shared" si="58"/>
        <v/>
      </c>
      <c r="O633" s="38" t="str">
        <f t="shared" si="60"/>
        <v/>
      </c>
      <c r="P633" s="39" t="str">
        <f t="shared" si="59"/>
        <v/>
      </c>
      <c r="AC633" s="42" t="str">
        <f>IF(B633="","",VLOOKUP(B633,[2]Formula!B:C,2,0))</f>
        <v/>
      </c>
      <c r="AD633" s="43" t="str">
        <f t="shared" si="57"/>
        <v/>
      </c>
    </row>
    <row r="634" spans="1:30" x14ac:dyDescent="0.25">
      <c r="A634" s="64"/>
      <c r="B634" s="64"/>
      <c r="C634" s="66"/>
      <c r="D634" s="67"/>
      <c r="E634" s="64"/>
      <c r="F634" s="64"/>
      <c r="G634" s="37" t="str">
        <f>IF(E634="","",IF(OR(E634="Project Management",E634="Project Support",E634="Sprint Management",E634="Sprint Support"),"NA",ROUND((((VLOOKUP(AD634,[2]Formula!V:X,3,0)))-SUMIF(AD:AD,AD634,H:H)),2)))</f>
        <v/>
      </c>
      <c r="H634" s="71"/>
      <c r="I634" s="72"/>
      <c r="J634" s="72"/>
      <c r="K634" s="38" t="str">
        <f>IF(E634="","",IF(OR(E634="Project Management",E634="Project Support",E634="Sprint Management",E634="Sprint Support"),"NA",(((SUMIF(AD:AD,AD634,H:H)/VLOOKUP(AD634,[2]Formula!V:X,3,0))*VLOOKUP(AD634,[2]Formula!V:X,2,0))*H634)/SUMIF(AD:AD,AD634,H:H)))</f>
        <v/>
      </c>
      <c r="L634" s="38" t="str">
        <f t="shared" si="55"/>
        <v/>
      </c>
      <c r="M634" s="38" t="str">
        <f t="shared" si="56"/>
        <v/>
      </c>
      <c r="N634" s="38" t="str">
        <f t="shared" si="58"/>
        <v/>
      </c>
      <c r="O634" s="38" t="str">
        <f t="shared" si="60"/>
        <v/>
      </c>
      <c r="P634" s="39" t="str">
        <f t="shared" si="59"/>
        <v/>
      </c>
      <c r="AC634" s="42" t="str">
        <f>IF(B634="","",VLOOKUP(B634,[2]Formula!B:C,2,0))</f>
        <v/>
      </c>
      <c r="AD634" s="43" t="str">
        <f t="shared" si="57"/>
        <v/>
      </c>
    </row>
    <row r="635" spans="1:30" x14ac:dyDescent="0.25">
      <c r="A635" s="64"/>
      <c r="B635" s="64"/>
      <c r="C635" s="66"/>
      <c r="D635" s="67"/>
      <c r="E635" s="64"/>
      <c r="F635" s="64"/>
      <c r="G635" s="37" t="str">
        <f>IF(E635="","",IF(OR(E635="Project Management",E635="Project Support",E635="Sprint Management",E635="Sprint Support"),"NA",ROUND((((VLOOKUP(AD635,[2]Formula!V:X,3,0)))-SUMIF(AD:AD,AD635,H:H)),2)))</f>
        <v/>
      </c>
      <c r="H635" s="71"/>
      <c r="I635" s="72"/>
      <c r="J635" s="72"/>
      <c r="K635" s="38" t="str">
        <f>IF(E635="","",IF(OR(E635="Project Management",E635="Project Support",E635="Sprint Management",E635="Sprint Support"),"NA",(((SUMIF(AD:AD,AD635,H:H)/VLOOKUP(AD635,[2]Formula!V:X,3,0))*VLOOKUP(AD635,[2]Formula!V:X,2,0))*H635)/SUMIF(AD:AD,AD635,H:H)))</f>
        <v/>
      </c>
      <c r="L635" s="38" t="str">
        <f t="shared" si="55"/>
        <v/>
      </c>
      <c r="M635" s="38" t="str">
        <f t="shared" si="56"/>
        <v/>
      </c>
      <c r="N635" s="38" t="str">
        <f t="shared" si="58"/>
        <v/>
      </c>
      <c r="O635" s="38" t="str">
        <f t="shared" si="60"/>
        <v/>
      </c>
      <c r="P635" s="39" t="str">
        <f t="shared" si="59"/>
        <v/>
      </c>
      <c r="AC635" s="42" t="str">
        <f>IF(B635="","",VLOOKUP(B635,[2]Formula!B:C,2,0))</f>
        <v/>
      </c>
      <c r="AD635" s="43" t="str">
        <f t="shared" si="57"/>
        <v/>
      </c>
    </row>
    <row r="636" spans="1:30" x14ac:dyDescent="0.25">
      <c r="A636" s="64"/>
      <c r="B636" s="64"/>
      <c r="C636" s="66"/>
      <c r="D636" s="67"/>
      <c r="E636" s="64"/>
      <c r="F636" s="64"/>
      <c r="G636" s="37" t="str">
        <f>IF(E636="","",IF(OR(E636="Project Management",E636="Project Support",E636="Sprint Management",E636="Sprint Support"),"NA",ROUND((((VLOOKUP(AD636,[2]Formula!V:X,3,0)))-SUMIF(AD:AD,AD636,H:H)),2)))</f>
        <v/>
      </c>
      <c r="H636" s="71"/>
      <c r="I636" s="72"/>
      <c r="J636" s="72"/>
      <c r="K636" s="38" t="str">
        <f>IF(E636="","",IF(OR(E636="Project Management",E636="Project Support",E636="Sprint Management",E636="Sprint Support"),"NA",(((SUMIF(AD:AD,AD636,H:H)/VLOOKUP(AD636,[2]Formula!V:X,3,0))*VLOOKUP(AD636,[2]Formula!V:X,2,0))*H636)/SUMIF(AD:AD,AD636,H:H)))</f>
        <v/>
      </c>
      <c r="L636" s="38" t="str">
        <f t="shared" si="55"/>
        <v/>
      </c>
      <c r="M636" s="38" t="str">
        <f t="shared" si="56"/>
        <v/>
      </c>
      <c r="N636" s="38" t="str">
        <f t="shared" si="58"/>
        <v/>
      </c>
      <c r="O636" s="38" t="str">
        <f t="shared" si="60"/>
        <v/>
      </c>
      <c r="P636" s="39" t="str">
        <f t="shared" si="59"/>
        <v/>
      </c>
      <c r="AC636" s="42" t="str">
        <f>IF(B636="","",VLOOKUP(B636,[2]Formula!B:C,2,0))</f>
        <v/>
      </c>
      <c r="AD636" s="43" t="str">
        <f t="shared" si="57"/>
        <v/>
      </c>
    </row>
    <row r="637" spans="1:30" x14ac:dyDescent="0.25">
      <c r="A637" s="64"/>
      <c r="B637" s="64"/>
      <c r="C637" s="66"/>
      <c r="D637" s="67"/>
      <c r="E637" s="64"/>
      <c r="F637" s="64"/>
      <c r="G637" s="37" t="str">
        <f>IF(E637="","",IF(OR(E637="Project Management",E637="Project Support",E637="Sprint Management",E637="Sprint Support"),"NA",ROUND((((VLOOKUP(AD637,[2]Formula!V:X,3,0)))-SUMIF(AD:AD,AD637,H:H)),2)))</f>
        <v/>
      </c>
      <c r="H637" s="71"/>
      <c r="I637" s="72"/>
      <c r="J637" s="72"/>
      <c r="K637" s="38" t="str">
        <f>IF(E637="","",IF(OR(E637="Project Management",E637="Project Support",E637="Sprint Management",E637="Sprint Support"),"NA",(((SUMIF(AD:AD,AD637,H:H)/VLOOKUP(AD637,[2]Formula!V:X,3,0))*VLOOKUP(AD637,[2]Formula!V:X,2,0))*H637)/SUMIF(AD:AD,AD637,H:H)))</f>
        <v/>
      </c>
      <c r="L637" s="38" t="str">
        <f t="shared" si="55"/>
        <v/>
      </c>
      <c r="M637" s="38" t="str">
        <f t="shared" si="56"/>
        <v/>
      </c>
      <c r="N637" s="38" t="str">
        <f t="shared" si="58"/>
        <v/>
      </c>
      <c r="O637" s="38" t="str">
        <f t="shared" si="60"/>
        <v/>
      </c>
      <c r="P637" s="39" t="str">
        <f t="shared" si="59"/>
        <v/>
      </c>
      <c r="AC637" s="42" t="str">
        <f>IF(B637="","",VLOOKUP(B637,[2]Formula!B:C,2,0))</f>
        <v/>
      </c>
      <c r="AD637" s="43" t="str">
        <f t="shared" si="57"/>
        <v/>
      </c>
    </row>
    <row r="638" spans="1:30" x14ac:dyDescent="0.25">
      <c r="A638" s="64"/>
      <c r="B638" s="64"/>
      <c r="C638" s="66"/>
      <c r="D638" s="67"/>
      <c r="E638" s="64"/>
      <c r="F638" s="64"/>
      <c r="G638" s="37" t="str">
        <f>IF(E638="","",IF(OR(E638="Project Management",E638="Project Support",E638="Sprint Management",E638="Sprint Support"),"NA",ROUND((((VLOOKUP(AD638,[2]Formula!V:X,3,0)))-SUMIF(AD:AD,AD638,H:H)),2)))</f>
        <v/>
      </c>
      <c r="H638" s="71"/>
      <c r="I638" s="72"/>
      <c r="J638" s="72"/>
      <c r="K638" s="38" t="str">
        <f>IF(E638="","",IF(OR(E638="Project Management",E638="Project Support",E638="Sprint Management",E638="Sprint Support"),"NA",(((SUMIF(AD:AD,AD638,H:H)/VLOOKUP(AD638,[2]Formula!V:X,3,0))*VLOOKUP(AD638,[2]Formula!V:X,2,0))*H638)/SUMIF(AD:AD,AD638,H:H)))</f>
        <v/>
      </c>
      <c r="L638" s="38" t="str">
        <f t="shared" si="55"/>
        <v/>
      </c>
      <c r="M638" s="38" t="str">
        <f t="shared" si="56"/>
        <v/>
      </c>
      <c r="N638" s="38" t="str">
        <f t="shared" si="58"/>
        <v/>
      </c>
      <c r="O638" s="38" t="str">
        <f t="shared" si="60"/>
        <v/>
      </c>
      <c r="P638" s="39" t="str">
        <f t="shared" si="59"/>
        <v/>
      </c>
      <c r="AC638" s="42" t="str">
        <f>IF(B638="","",VLOOKUP(B638,[2]Formula!B:C,2,0))</f>
        <v/>
      </c>
      <c r="AD638" s="43" t="str">
        <f t="shared" si="57"/>
        <v/>
      </c>
    </row>
    <row r="639" spans="1:30" x14ac:dyDescent="0.25">
      <c r="A639" s="64"/>
      <c r="B639" s="64"/>
      <c r="C639" s="66"/>
      <c r="D639" s="67"/>
      <c r="E639" s="64"/>
      <c r="F639" s="64"/>
      <c r="G639" s="37" t="str">
        <f>IF(E639="","",IF(OR(E639="Project Management",E639="Project Support",E639="Sprint Management",E639="Sprint Support"),"NA",ROUND((((VLOOKUP(AD639,[2]Formula!V:X,3,0)))-SUMIF(AD:AD,AD639,H:H)),2)))</f>
        <v/>
      </c>
      <c r="H639" s="71"/>
      <c r="I639" s="72"/>
      <c r="J639" s="72"/>
      <c r="K639" s="38" t="str">
        <f>IF(E639="","",IF(OR(E639="Project Management",E639="Project Support",E639="Sprint Management",E639="Sprint Support"),"NA",(((SUMIF(AD:AD,AD639,H:H)/VLOOKUP(AD639,[2]Formula!V:X,3,0))*VLOOKUP(AD639,[2]Formula!V:X,2,0))*H639)/SUMIF(AD:AD,AD639,H:H)))</f>
        <v/>
      </c>
      <c r="L639" s="38" t="str">
        <f t="shared" si="55"/>
        <v/>
      </c>
      <c r="M639" s="38" t="str">
        <f t="shared" si="56"/>
        <v/>
      </c>
      <c r="N639" s="38" t="str">
        <f t="shared" si="58"/>
        <v/>
      </c>
      <c r="O639" s="38" t="str">
        <f t="shared" si="60"/>
        <v/>
      </c>
      <c r="P639" s="39" t="str">
        <f t="shared" si="59"/>
        <v/>
      </c>
      <c r="AC639" s="42" t="str">
        <f>IF(B639="","",VLOOKUP(B639,[2]Formula!B:C,2,0))</f>
        <v/>
      </c>
      <c r="AD639" s="43" t="str">
        <f t="shared" si="57"/>
        <v/>
      </c>
    </row>
    <row r="640" spans="1:30" x14ac:dyDescent="0.25">
      <c r="A640" s="64"/>
      <c r="B640" s="64"/>
      <c r="C640" s="66"/>
      <c r="D640" s="67"/>
      <c r="E640" s="64"/>
      <c r="F640" s="64"/>
      <c r="G640" s="37" t="str">
        <f>IF(E640="","",IF(OR(E640="Project Management",E640="Project Support",E640="Sprint Management",E640="Sprint Support"),"NA",ROUND((((VLOOKUP(AD640,[2]Formula!V:X,3,0)))-SUMIF(AD:AD,AD640,H:H)),2)))</f>
        <v/>
      </c>
      <c r="H640" s="71"/>
      <c r="I640" s="72"/>
      <c r="J640" s="72"/>
      <c r="K640" s="38" t="str">
        <f>IF(E640="","",IF(OR(E640="Project Management",E640="Project Support",E640="Sprint Management",E640="Sprint Support"),"NA",(((SUMIF(AD:AD,AD640,H:H)/VLOOKUP(AD640,[2]Formula!V:X,3,0))*VLOOKUP(AD640,[2]Formula!V:X,2,0))*H640)/SUMIF(AD:AD,AD640,H:H)))</f>
        <v/>
      </c>
      <c r="L640" s="38" t="str">
        <f t="shared" si="55"/>
        <v/>
      </c>
      <c r="M640" s="38" t="str">
        <f t="shared" si="56"/>
        <v/>
      </c>
      <c r="N640" s="38" t="str">
        <f t="shared" si="58"/>
        <v/>
      </c>
      <c r="O640" s="38" t="str">
        <f t="shared" si="60"/>
        <v/>
      </c>
      <c r="P640" s="39" t="str">
        <f t="shared" si="59"/>
        <v/>
      </c>
      <c r="AC640" s="42" t="str">
        <f>IF(B640="","",VLOOKUP(B640,[2]Formula!B:C,2,0))</f>
        <v/>
      </c>
      <c r="AD640" s="43" t="str">
        <f t="shared" si="57"/>
        <v/>
      </c>
    </row>
    <row r="641" spans="1:30" x14ac:dyDescent="0.25">
      <c r="A641" s="64"/>
      <c r="B641" s="64"/>
      <c r="C641" s="66"/>
      <c r="D641" s="67"/>
      <c r="E641" s="64"/>
      <c r="F641" s="64"/>
      <c r="G641" s="37" t="str">
        <f>IF(E641="","",IF(OR(E641="Project Management",E641="Project Support",E641="Sprint Management",E641="Sprint Support"),"NA",ROUND((((VLOOKUP(AD641,[2]Formula!V:X,3,0)))-SUMIF(AD:AD,AD641,H:H)),2)))</f>
        <v/>
      </c>
      <c r="H641" s="71"/>
      <c r="I641" s="72"/>
      <c r="J641" s="72"/>
      <c r="K641" s="38" t="str">
        <f>IF(E641="","",IF(OR(E641="Project Management",E641="Project Support",E641="Sprint Management",E641="Sprint Support"),"NA",(((SUMIF(AD:AD,AD641,H:H)/VLOOKUP(AD641,[2]Formula!V:X,3,0))*VLOOKUP(AD641,[2]Formula!V:X,2,0))*H641)/SUMIF(AD:AD,AD641,H:H)))</f>
        <v/>
      </c>
      <c r="L641" s="38" t="str">
        <f t="shared" si="55"/>
        <v/>
      </c>
      <c r="M641" s="38" t="str">
        <f t="shared" si="56"/>
        <v/>
      </c>
      <c r="N641" s="38" t="str">
        <f t="shared" si="58"/>
        <v/>
      </c>
      <c r="O641" s="38" t="str">
        <f t="shared" si="60"/>
        <v/>
      </c>
      <c r="P641" s="39" t="str">
        <f t="shared" si="59"/>
        <v/>
      </c>
      <c r="AC641" s="42" t="str">
        <f>IF(B641="","",VLOOKUP(B641,[2]Formula!B:C,2,0))</f>
        <v/>
      </c>
      <c r="AD641" s="43" t="str">
        <f t="shared" si="57"/>
        <v/>
      </c>
    </row>
    <row r="642" spans="1:30" x14ac:dyDescent="0.25">
      <c r="A642" s="64"/>
      <c r="B642" s="64"/>
      <c r="C642" s="66"/>
      <c r="D642" s="67"/>
      <c r="E642" s="64"/>
      <c r="F642" s="64"/>
      <c r="G642" s="37" t="str">
        <f>IF(E642="","",IF(OR(E642="Project Management",E642="Project Support",E642="Sprint Management",E642="Sprint Support"),"NA",ROUND((((VLOOKUP(AD642,[2]Formula!V:X,3,0)))-SUMIF(AD:AD,AD642,H:H)),2)))</f>
        <v/>
      </c>
      <c r="H642" s="71"/>
      <c r="I642" s="72"/>
      <c r="J642" s="72"/>
      <c r="K642" s="38" t="str">
        <f>IF(E642="","",IF(OR(E642="Project Management",E642="Project Support",E642="Sprint Management",E642="Sprint Support"),"NA",(((SUMIF(AD:AD,AD642,H:H)/VLOOKUP(AD642,[2]Formula!V:X,3,0))*VLOOKUP(AD642,[2]Formula!V:X,2,0))*H642)/SUMIF(AD:AD,AD642,H:H)))</f>
        <v/>
      </c>
      <c r="L642" s="38" t="str">
        <f t="shared" ref="L642:L705" si="61">IFERROR(IF(K642="NA",(H642/I642),(K642/I642)),"")</f>
        <v/>
      </c>
      <c r="M642" s="38" t="str">
        <f t="shared" ref="M642:M705" si="62">IFERROR(IF(K642="NA",1,(K642/H642)),"")</f>
        <v/>
      </c>
      <c r="N642" s="38" t="str">
        <f t="shared" si="58"/>
        <v/>
      </c>
      <c r="O642" s="38" t="str">
        <f t="shared" si="60"/>
        <v/>
      </c>
      <c r="P642" s="39" t="str">
        <f t="shared" si="59"/>
        <v/>
      </c>
      <c r="AC642" s="42" t="str">
        <f>IF(B642="","",VLOOKUP(B642,[2]Formula!B:C,2,0))</f>
        <v/>
      </c>
      <c r="AD642" s="43" t="str">
        <f t="shared" ref="AD642:AD705" si="63">IF(B642="","",CONCATENATE(B642,"_",E642))</f>
        <v/>
      </c>
    </row>
    <row r="643" spans="1:30" x14ac:dyDescent="0.25">
      <c r="A643" s="64"/>
      <c r="B643" s="64"/>
      <c r="C643" s="66"/>
      <c r="D643" s="67"/>
      <c r="E643" s="64"/>
      <c r="F643" s="64"/>
      <c r="G643" s="37" t="str">
        <f>IF(E643="","",IF(OR(E643="Project Management",E643="Project Support",E643="Sprint Management",E643="Sprint Support"),"NA",ROUND((((VLOOKUP(AD643,[2]Formula!V:X,3,0)))-SUMIF(AD:AD,AD643,H:H)),2)))</f>
        <v/>
      </c>
      <c r="H643" s="71"/>
      <c r="I643" s="72"/>
      <c r="J643" s="72"/>
      <c r="K643" s="38" t="str">
        <f>IF(E643="","",IF(OR(E643="Project Management",E643="Project Support",E643="Sprint Management",E643="Sprint Support"),"NA",(((SUMIF(AD:AD,AD643,H:H)/VLOOKUP(AD643,[2]Formula!V:X,3,0))*VLOOKUP(AD643,[2]Formula!V:X,2,0))*H643)/SUMIF(AD:AD,AD643,H:H)))</f>
        <v/>
      </c>
      <c r="L643" s="38" t="str">
        <f t="shared" si="61"/>
        <v/>
      </c>
      <c r="M643" s="38" t="str">
        <f t="shared" si="62"/>
        <v/>
      </c>
      <c r="N643" s="38" t="str">
        <f t="shared" ref="N643:N706" si="64">IFERROR(((L643-M643)/M643)*100,"")</f>
        <v/>
      </c>
      <c r="O643" s="38" t="str">
        <f t="shared" si="60"/>
        <v/>
      </c>
      <c r="P643" s="39" t="str">
        <f t="shared" ref="P643:P706" si="65">IF(O643="","",1)</f>
        <v/>
      </c>
      <c r="AC643" s="42" t="str">
        <f>IF(B643="","",VLOOKUP(B643,[2]Formula!B:C,2,0))</f>
        <v/>
      </c>
      <c r="AD643" s="43" t="str">
        <f t="shared" si="63"/>
        <v/>
      </c>
    </row>
    <row r="644" spans="1:30" x14ac:dyDescent="0.25">
      <c r="A644" s="64"/>
      <c r="B644" s="64"/>
      <c r="C644" s="66"/>
      <c r="D644" s="67"/>
      <c r="E644" s="64"/>
      <c r="F644" s="64"/>
      <c r="G644" s="37" t="str">
        <f>IF(E644="","",IF(OR(E644="Project Management",E644="Project Support",E644="Sprint Management",E644="Sprint Support"),"NA",ROUND((((VLOOKUP(AD644,[2]Formula!V:X,3,0)))-SUMIF(AD:AD,AD644,H:H)),2)))</f>
        <v/>
      </c>
      <c r="H644" s="71"/>
      <c r="I644" s="72"/>
      <c r="J644" s="72"/>
      <c r="K644" s="38" t="str">
        <f>IF(E644="","",IF(OR(E644="Project Management",E644="Project Support",E644="Sprint Management",E644="Sprint Support"),"NA",(((SUMIF(AD:AD,AD644,H:H)/VLOOKUP(AD644,[2]Formula!V:X,3,0))*VLOOKUP(AD644,[2]Formula!V:X,2,0))*H644)/SUMIF(AD:AD,AD644,H:H)))</f>
        <v/>
      </c>
      <c r="L644" s="38" t="str">
        <f t="shared" si="61"/>
        <v/>
      </c>
      <c r="M644" s="38" t="str">
        <f t="shared" si="62"/>
        <v/>
      </c>
      <c r="N644" s="38" t="str">
        <f t="shared" si="64"/>
        <v/>
      </c>
      <c r="O644" s="38" t="str">
        <f t="shared" si="60"/>
        <v/>
      </c>
      <c r="P644" s="39" t="str">
        <f t="shared" si="65"/>
        <v/>
      </c>
      <c r="AC644" s="42" t="str">
        <f>IF(B644="","",VLOOKUP(B644,[2]Formula!B:C,2,0))</f>
        <v/>
      </c>
      <c r="AD644" s="43" t="str">
        <f t="shared" si="63"/>
        <v/>
      </c>
    </row>
    <row r="645" spans="1:30" x14ac:dyDescent="0.25">
      <c r="A645" s="64"/>
      <c r="B645" s="64"/>
      <c r="C645" s="66"/>
      <c r="D645" s="67"/>
      <c r="E645" s="64"/>
      <c r="F645" s="64"/>
      <c r="G645" s="37" t="str">
        <f>IF(E645="","",IF(OR(E645="Project Management",E645="Project Support",E645="Sprint Management",E645="Sprint Support"),"NA",ROUND((((VLOOKUP(AD645,[2]Formula!V:X,3,0)))-SUMIF(AD:AD,AD645,H:H)),2)))</f>
        <v/>
      </c>
      <c r="H645" s="71"/>
      <c r="I645" s="72"/>
      <c r="J645" s="72"/>
      <c r="K645" s="38" t="str">
        <f>IF(E645="","",IF(OR(E645="Project Management",E645="Project Support",E645="Sprint Management",E645="Sprint Support"),"NA",(((SUMIF(AD:AD,AD645,H:H)/VLOOKUP(AD645,[2]Formula!V:X,3,0))*VLOOKUP(AD645,[2]Formula!V:X,2,0))*H645)/SUMIF(AD:AD,AD645,H:H)))</f>
        <v/>
      </c>
      <c r="L645" s="38" t="str">
        <f t="shared" si="61"/>
        <v/>
      </c>
      <c r="M645" s="38" t="str">
        <f t="shared" si="62"/>
        <v/>
      </c>
      <c r="N645" s="38" t="str">
        <f t="shared" si="64"/>
        <v/>
      </c>
      <c r="O645" s="38" t="str">
        <f t="shared" si="60"/>
        <v/>
      </c>
      <c r="P645" s="39" t="str">
        <f t="shared" si="65"/>
        <v/>
      </c>
      <c r="AC645" s="42" t="str">
        <f>IF(B645="","",VLOOKUP(B645,[2]Formula!B:C,2,0))</f>
        <v/>
      </c>
      <c r="AD645" s="43" t="str">
        <f t="shared" si="63"/>
        <v/>
      </c>
    </row>
    <row r="646" spans="1:30" x14ac:dyDescent="0.25">
      <c r="A646" s="64"/>
      <c r="B646" s="64"/>
      <c r="C646" s="66"/>
      <c r="D646" s="67"/>
      <c r="E646" s="64"/>
      <c r="F646" s="64"/>
      <c r="G646" s="37" t="str">
        <f>IF(E646="","",IF(OR(E646="Project Management",E646="Project Support",E646="Sprint Management",E646="Sprint Support"),"NA",ROUND((((VLOOKUP(AD646,[2]Formula!V:X,3,0)))-SUMIF(AD:AD,AD646,H:H)),2)))</f>
        <v/>
      </c>
      <c r="H646" s="71"/>
      <c r="I646" s="72"/>
      <c r="J646" s="72"/>
      <c r="K646" s="38" t="str">
        <f>IF(E646="","",IF(OR(E646="Project Management",E646="Project Support",E646="Sprint Management",E646="Sprint Support"),"NA",(((SUMIF(AD:AD,AD646,H:H)/VLOOKUP(AD646,[2]Formula!V:X,3,0))*VLOOKUP(AD646,[2]Formula!V:X,2,0))*H646)/SUMIF(AD:AD,AD646,H:H)))</f>
        <v/>
      </c>
      <c r="L646" s="38" t="str">
        <f t="shared" si="61"/>
        <v/>
      </c>
      <c r="M646" s="38" t="str">
        <f t="shared" si="62"/>
        <v/>
      </c>
      <c r="N646" s="38" t="str">
        <f t="shared" si="64"/>
        <v/>
      </c>
      <c r="O646" s="38" t="str">
        <f t="shared" si="60"/>
        <v/>
      </c>
      <c r="P646" s="39" t="str">
        <f t="shared" si="65"/>
        <v/>
      </c>
      <c r="AC646" s="42" t="str">
        <f>IF(B646="","",VLOOKUP(B646,[2]Formula!B:C,2,0))</f>
        <v/>
      </c>
      <c r="AD646" s="43" t="str">
        <f t="shared" si="63"/>
        <v/>
      </c>
    </row>
    <row r="647" spans="1:30" x14ac:dyDescent="0.25">
      <c r="A647" s="64"/>
      <c r="B647" s="64"/>
      <c r="C647" s="66"/>
      <c r="D647" s="67"/>
      <c r="E647" s="64"/>
      <c r="F647" s="64"/>
      <c r="G647" s="37" t="str">
        <f>IF(E647="","",IF(OR(E647="Project Management",E647="Project Support",E647="Sprint Management",E647="Sprint Support"),"NA",ROUND((((VLOOKUP(AD647,[2]Formula!V:X,3,0)))-SUMIF(AD:AD,AD647,H:H)),2)))</f>
        <v/>
      </c>
      <c r="H647" s="71"/>
      <c r="I647" s="72"/>
      <c r="J647" s="72"/>
      <c r="K647" s="38" t="str">
        <f>IF(E647="","",IF(OR(E647="Project Management",E647="Project Support",E647="Sprint Management",E647="Sprint Support"),"NA",(((SUMIF(AD:AD,AD647,H:H)/VLOOKUP(AD647,[2]Formula!V:X,3,0))*VLOOKUP(AD647,[2]Formula!V:X,2,0))*H647)/SUMIF(AD:AD,AD647,H:H)))</f>
        <v/>
      </c>
      <c r="L647" s="38" t="str">
        <f t="shared" si="61"/>
        <v/>
      </c>
      <c r="M647" s="38" t="str">
        <f t="shared" si="62"/>
        <v/>
      </c>
      <c r="N647" s="38" t="str">
        <f t="shared" si="64"/>
        <v/>
      </c>
      <c r="O647" s="38" t="str">
        <f t="shared" si="60"/>
        <v/>
      </c>
      <c r="P647" s="39" t="str">
        <f t="shared" si="65"/>
        <v/>
      </c>
      <c r="AC647" s="42" t="str">
        <f>IF(B647="","",VLOOKUP(B647,[2]Formula!B:C,2,0))</f>
        <v/>
      </c>
      <c r="AD647" s="43" t="str">
        <f t="shared" si="63"/>
        <v/>
      </c>
    </row>
    <row r="648" spans="1:30" x14ac:dyDescent="0.25">
      <c r="A648" s="64"/>
      <c r="B648" s="64"/>
      <c r="C648" s="66"/>
      <c r="D648" s="67"/>
      <c r="E648" s="64"/>
      <c r="F648" s="64"/>
      <c r="G648" s="37" t="str">
        <f>IF(E648="","",IF(OR(E648="Project Management",E648="Project Support",E648="Sprint Management",E648="Sprint Support"),"NA",ROUND((((VLOOKUP(AD648,[2]Formula!V:X,3,0)))-SUMIF(AD:AD,AD648,H:H)),2)))</f>
        <v/>
      </c>
      <c r="H648" s="71"/>
      <c r="I648" s="72"/>
      <c r="J648" s="72"/>
      <c r="K648" s="38" t="str">
        <f>IF(E648="","",IF(OR(E648="Project Management",E648="Project Support",E648="Sprint Management",E648="Sprint Support"),"NA",(((SUMIF(AD:AD,AD648,H:H)/VLOOKUP(AD648,[2]Formula!V:X,3,0))*VLOOKUP(AD648,[2]Formula!V:X,2,0))*H648)/SUMIF(AD:AD,AD648,H:H)))</f>
        <v/>
      </c>
      <c r="L648" s="38" t="str">
        <f t="shared" si="61"/>
        <v/>
      </c>
      <c r="M648" s="38" t="str">
        <f t="shared" si="62"/>
        <v/>
      </c>
      <c r="N648" s="38" t="str">
        <f t="shared" si="64"/>
        <v/>
      </c>
      <c r="O648" s="38" t="str">
        <f t="shared" si="60"/>
        <v/>
      </c>
      <c r="P648" s="39" t="str">
        <f t="shared" si="65"/>
        <v/>
      </c>
      <c r="AC648" s="42" t="str">
        <f>IF(B648="","",VLOOKUP(B648,[2]Formula!B:C,2,0))</f>
        <v/>
      </c>
      <c r="AD648" s="43" t="str">
        <f t="shared" si="63"/>
        <v/>
      </c>
    </row>
    <row r="649" spans="1:30" x14ac:dyDescent="0.25">
      <c r="A649" s="64"/>
      <c r="B649" s="64"/>
      <c r="C649" s="66"/>
      <c r="D649" s="67"/>
      <c r="E649" s="64"/>
      <c r="F649" s="64"/>
      <c r="G649" s="37" t="str">
        <f>IF(E649="","",IF(OR(E649="Project Management",E649="Project Support",E649="Sprint Management",E649="Sprint Support"),"NA",ROUND((((VLOOKUP(AD649,[2]Formula!V:X,3,0)))-SUMIF(AD:AD,AD649,H:H)),2)))</f>
        <v/>
      </c>
      <c r="H649" s="71"/>
      <c r="I649" s="72"/>
      <c r="J649" s="72"/>
      <c r="K649" s="38" t="str">
        <f>IF(E649="","",IF(OR(E649="Project Management",E649="Project Support",E649="Sprint Management",E649="Sprint Support"),"NA",(((SUMIF(AD:AD,AD649,H:H)/VLOOKUP(AD649,[2]Formula!V:X,3,0))*VLOOKUP(AD649,[2]Formula!V:X,2,0))*H649)/SUMIF(AD:AD,AD649,H:H)))</f>
        <v/>
      </c>
      <c r="L649" s="38" t="str">
        <f t="shared" si="61"/>
        <v/>
      </c>
      <c r="M649" s="38" t="str">
        <f t="shared" si="62"/>
        <v/>
      </c>
      <c r="N649" s="38" t="str">
        <f t="shared" si="64"/>
        <v/>
      </c>
      <c r="O649" s="38" t="str">
        <f t="shared" si="60"/>
        <v/>
      </c>
      <c r="P649" s="39" t="str">
        <f t="shared" si="65"/>
        <v/>
      </c>
      <c r="AC649" s="42" t="str">
        <f>IF(B649="","",VLOOKUP(B649,[2]Formula!B:C,2,0))</f>
        <v/>
      </c>
      <c r="AD649" s="43" t="str">
        <f t="shared" si="63"/>
        <v/>
      </c>
    </row>
    <row r="650" spans="1:30" x14ac:dyDescent="0.25">
      <c r="A650" s="64"/>
      <c r="B650" s="64"/>
      <c r="C650" s="66"/>
      <c r="D650" s="67"/>
      <c r="E650" s="64"/>
      <c r="F650" s="64"/>
      <c r="G650" s="37" t="str">
        <f>IF(E650="","",IF(OR(E650="Project Management",E650="Project Support",E650="Sprint Management",E650="Sprint Support"),"NA",ROUND((((VLOOKUP(AD650,[2]Formula!V:X,3,0)))-SUMIF(AD:AD,AD650,H:H)),2)))</f>
        <v/>
      </c>
      <c r="H650" s="71"/>
      <c r="I650" s="72"/>
      <c r="J650" s="72"/>
      <c r="K650" s="38" t="str">
        <f>IF(E650="","",IF(OR(E650="Project Management",E650="Project Support",E650="Sprint Management",E650="Sprint Support"),"NA",(((SUMIF(AD:AD,AD650,H:H)/VLOOKUP(AD650,[2]Formula!V:X,3,0))*VLOOKUP(AD650,[2]Formula!V:X,2,0))*H650)/SUMIF(AD:AD,AD650,H:H)))</f>
        <v/>
      </c>
      <c r="L650" s="38" t="str">
        <f t="shared" si="61"/>
        <v/>
      </c>
      <c r="M650" s="38" t="str">
        <f t="shared" si="62"/>
        <v/>
      </c>
      <c r="N650" s="38" t="str">
        <f t="shared" si="64"/>
        <v/>
      </c>
      <c r="O650" s="38" t="str">
        <f t="shared" si="60"/>
        <v/>
      </c>
      <c r="P650" s="39" t="str">
        <f t="shared" si="65"/>
        <v/>
      </c>
      <c r="AC650" s="42" t="str">
        <f>IF(B650="","",VLOOKUP(B650,[2]Formula!B:C,2,0))</f>
        <v/>
      </c>
      <c r="AD650" s="43" t="str">
        <f t="shared" si="63"/>
        <v/>
      </c>
    </row>
    <row r="651" spans="1:30" x14ac:dyDescent="0.25">
      <c r="A651" s="64"/>
      <c r="B651" s="64"/>
      <c r="C651" s="66"/>
      <c r="D651" s="67"/>
      <c r="E651" s="64"/>
      <c r="F651" s="64"/>
      <c r="G651" s="37" t="str">
        <f>IF(E651="","",IF(OR(E651="Project Management",E651="Project Support",E651="Sprint Management",E651="Sprint Support"),"NA",ROUND((((VLOOKUP(AD651,[2]Formula!V:X,3,0)))-SUMIF(AD:AD,AD651,H:H)),2)))</f>
        <v/>
      </c>
      <c r="H651" s="71"/>
      <c r="I651" s="72"/>
      <c r="J651" s="72"/>
      <c r="K651" s="38" t="str">
        <f>IF(E651="","",IF(OR(E651="Project Management",E651="Project Support",E651="Sprint Management",E651="Sprint Support"),"NA",(((SUMIF(AD:AD,AD651,H:H)/VLOOKUP(AD651,[2]Formula!V:X,3,0))*VLOOKUP(AD651,[2]Formula!V:X,2,0))*H651)/SUMIF(AD:AD,AD651,H:H)))</f>
        <v/>
      </c>
      <c r="L651" s="38" t="str">
        <f t="shared" si="61"/>
        <v/>
      </c>
      <c r="M651" s="38" t="str">
        <f t="shared" si="62"/>
        <v/>
      </c>
      <c r="N651" s="38" t="str">
        <f t="shared" si="64"/>
        <v/>
      </c>
      <c r="O651" s="38" t="str">
        <f t="shared" si="60"/>
        <v/>
      </c>
      <c r="P651" s="39" t="str">
        <f t="shared" si="65"/>
        <v/>
      </c>
      <c r="AC651" s="42" t="str">
        <f>IF(B651="","",VLOOKUP(B651,[2]Formula!B:C,2,0))</f>
        <v/>
      </c>
      <c r="AD651" s="43" t="str">
        <f t="shared" si="63"/>
        <v/>
      </c>
    </row>
    <row r="652" spans="1:30" x14ac:dyDescent="0.25">
      <c r="A652" s="64"/>
      <c r="B652" s="64"/>
      <c r="C652" s="66"/>
      <c r="D652" s="67"/>
      <c r="E652" s="64"/>
      <c r="F652" s="64"/>
      <c r="G652" s="37" t="str">
        <f>IF(E652="","",IF(OR(E652="Project Management",E652="Project Support",E652="Sprint Management",E652="Sprint Support"),"NA",ROUND((((VLOOKUP(AD652,[2]Formula!V:X,3,0)))-SUMIF(AD:AD,AD652,H:H)),2)))</f>
        <v/>
      </c>
      <c r="H652" s="71"/>
      <c r="I652" s="72"/>
      <c r="J652" s="72"/>
      <c r="K652" s="38" t="str">
        <f>IF(E652="","",IF(OR(E652="Project Management",E652="Project Support",E652="Sprint Management",E652="Sprint Support"),"NA",(((SUMIF(AD:AD,AD652,H:H)/VLOOKUP(AD652,[2]Formula!V:X,3,0))*VLOOKUP(AD652,[2]Formula!V:X,2,0))*H652)/SUMIF(AD:AD,AD652,H:H)))</f>
        <v/>
      </c>
      <c r="L652" s="38" t="str">
        <f t="shared" si="61"/>
        <v/>
      </c>
      <c r="M652" s="38" t="str">
        <f t="shared" si="62"/>
        <v/>
      </c>
      <c r="N652" s="38" t="str">
        <f t="shared" si="64"/>
        <v/>
      </c>
      <c r="O652" s="38" t="str">
        <f t="shared" si="60"/>
        <v/>
      </c>
      <c r="P652" s="39" t="str">
        <f t="shared" si="65"/>
        <v/>
      </c>
      <c r="AC652" s="42" t="str">
        <f>IF(B652="","",VLOOKUP(B652,[2]Formula!B:C,2,0))</f>
        <v/>
      </c>
      <c r="AD652" s="43" t="str">
        <f t="shared" si="63"/>
        <v/>
      </c>
    </row>
    <row r="653" spans="1:30" x14ac:dyDescent="0.25">
      <c r="A653" s="64"/>
      <c r="B653" s="64"/>
      <c r="C653" s="66"/>
      <c r="D653" s="67"/>
      <c r="E653" s="64"/>
      <c r="F653" s="64"/>
      <c r="G653" s="37" t="str">
        <f>IF(E653="","",IF(OR(E653="Project Management",E653="Project Support",E653="Sprint Management",E653="Sprint Support"),"NA",ROUND((((VLOOKUP(AD653,[2]Formula!V:X,3,0)))-SUMIF(AD:AD,AD653,H:H)),2)))</f>
        <v/>
      </c>
      <c r="H653" s="71"/>
      <c r="I653" s="72"/>
      <c r="J653" s="72"/>
      <c r="K653" s="38" t="str">
        <f>IF(E653="","",IF(OR(E653="Project Management",E653="Project Support",E653="Sprint Management",E653="Sprint Support"),"NA",(((SUMIF(AD:AD,AD653,H:H)/VLOOKUP(AD653,[2]Formula!V:X,3,0))*VLOOKUP(AD653,[2]Formula!V:X,2,0))*H653)/SUMIF(AD:AD,AD653,H:H)))</f>
        <v/>
      </c>
      <c r="L653" s="38" t="str">
        <f t="shared" si="61"/>
        <v/>
      </c>
      <c r="M653" s="38" t="str">
        <f t="shared" si="62"/>
        <v/>
      </c>
      <c r="N653" s="38" t="str">
        <f t="shared" si="64"/>
        <v/>
      </c>
      <c r="O653" s="38" t="str">
        <f t="shared" si="60"/>
        <v/>
      </c>
      <c r="P653" s="39" t="str">
        <f t="shared" si="65"/>
        <v/>
      </c>
      <c r="AC653" s="42" t="str">
        <f>IF(B653="","",VLOOKUP(B653,[2]Formula!B:C,2,0))</f>
        <v/>
      </c>
      <c r="AD653" s="43" t="str">
        <f t="shared" si="63"/>
        <v/>
      </c>
    </row>
    <row r="654" spans="1:30" x14ac:dyDescent="0.25">
      <c r="A654" s="64"/>
      <c r="B654" s="64"/>
      <c r="C654" s="66"/>
      <c r="D654" s="67"/>
      <c r="E654" s="64"/>
      <c r="F654" s="64"/>
      <c r="G654" s="37" t="str">
        <f>IF(E654="","",IF(OR(E654="Project Management",E654="Project Support",E654="Sprint Management",E654="Sprint Support"),"NA",ROUND((((VLOOKUP(AD654,[2]Formula!V:X,3,0)))-SUMIF(AD:AD,AD654,H:H)),2)))</f>
        <v/>
      </c>
      <c r="H654" s="71"/>
      <c r="I654" s="72"/>
      <c r="J654" s="72"/>
      <c r="K654" s="38" t="str">
        <f>IF(E654="","",IF(OR(E654="Project Management",E654="Project Support",E654="Sprint Management",E654="Sprint Support"),"NA",(((SUMIF(AD:AD,AD654,H:H)/VLOOKUP(AD654,[2]Formula!V:X,3,0))*VLOOKUP(AD654,[2]Formula!V:X,2,0))*H654)/SUMIF(AD:AD,AD654,H:H)))</f>
        <v/>
      </c>
      <c r="L654" s="38" t="str">
        <f t="shared" si="61"/>
        <v/>
      </c>
      <c r="M654" s="38" t="str">
        <f t="shared" si="62"/>
        <v/>
      </c>
      <c r="N654" s="38" t="str">
        <f t="shared" si="64"/>
        <v/>
      </c>
      <c r="O654" s="38" t="str">
        <f t="shared" si="60"/>
        <v/>
      </c>
      <c r="P654" s="39" t="str">
        <f t="shared" si="65"/>
        <v/>
      </c>
      <c r="AC654" s="42" t="str">
        <f>IF(B654="","",VLOOKUP(B654,[2]Formula!B:C,2,0))</f>
        <v/>
      </c>
      <c r="AD654" s="43" t="str">
        <f t="shared" si="63"/>
        <v/>
      </c>
    </row>
    <row r="655" spans="1:30" x14ac:dyDescent="0.25">
      <c r="A655" s="64"/>
      <c r="B655" s="64"/>
      <c r="C655" s="66"/>
      <c r="D655" s="67"/>
      <c r="E655" s="64"/>
      <c r="F655" s="64"/>
      <c r="G655" s="37" t="str">
        <f>IF(E655="","",IF(OR(E655="Project Management",E655="Project Support",E655="Sprint Management",E655="Sprint Support"),"NA",ROUND((((VLOOKUP(AD655,[2]Formula!V:X,3,0)))-SUMIF(AD:AD,AD655,H:H)),2)))</f>
        <v/>
      </c>
      <c r="H655" s="71"/>
      <c r="I655" s="72"/>
      <c r="J655" s="72"/>
      <c r="K655" s="38" t="str">
        <f>IF(E655="","",IF(OR(E655="Project Management",E655="Project Support",E655="Sprint Management",E655="Sprint Support"),"NA",(((SUMIF(AD:AD,AD655,H:H)/VLOOKUP(AD655,[2]Formula!V:X,3,0))*VLOOKUP(AD655,[2]Formula!V:X,2,0))*H655)/SUMIF(AD:AD,AD655,H:H)))</f>
        <v/>
      </c>
      <c r="L655" s="38" t="str">
        <f t="shared" si="61"/>
        <v/>
      </c>
      <c r="M655" s="38" t="str">
        <f t="shared" si="62"/>
        <v/>
      </c>
      <c r="N655" s="38" t="str">
        <f t="shared" si="64"/>
        <v/>
      </c>
      <c r="O655" s="38" t="str">
        <f t="shared" si="60"/>
        <v/>
      </c>
      <c r="P655" s="39" t="str">
        <f t="shared" si="65"/>
        <v/>
      </c>
      <c r="AC655" s="42" t="str">
        <f>IF(B655="","",VLOOKUP(B655,[2]Formula!B:C,2,0))</f>
        <v/>
      </c>
      <c r="AD655" s="43" t="str">
        <f t="shared" si="63"/>
        <v/>
      </c>
    </row>
    <row r="656" spans="1:30" x14ac:dyDescent="0.25">
      <c r="A656" s="64"/>
      <c r="B656" s="64"/>
      <c r="C656" s="66"/>
      <c r="D656" s="67"/>
      <c r="E656" s="64"/>
      <c r="F656" s="64"/>
      <c r="G656" s="37" t="str">
        <f>IF(E656="","",IF(OR(E656="Project Management",E656="Project Support",E656="Sprint Management",E656="Sprint Support"),"NA",ROUND((((VLOOKUP(AD656,[2]Formula!V:X,3,0)))-SUMIF(AD:AD,AD656,H:H)),2)))</f>
        <v/>
      </c>
      <c r="H656" s="71"/>
      <c r="I656" s="72"/>
      <c r="J656" s="72"/>
      <c r="K656" s="38" t="str">
        <f>IF(E656="","",IF(OR(E656="Project Management",E656="Project Support",E656="Sprint Management",E656="Sprint Support"),"NA",(((SUMIF(AD:AD,AD656,H:H)/VLOOKUP(AD656,[2]Formula!V:X,3,0))*VLOOKUP(AD656,[2]Formula!V:X,2,0))*H656)/SUMIF(AD:AD,AD656,H:H)))</f>
        <v/>
      </c>
      <c r="L656" s="38" t="str">
        <f t="shared" si="61"/>
        <v/>
      </c>
      <c r="M656" s="38" t="str">
        <f t="shared" si="62"/>
        <v/>
      </c>
      <c r="N656" s="38" t="str">
        <f t="shared" si="64"/>
        <v/>
      </c>
      <c r="O656" s="38" t="str">
        <f t="shared" si="60"/>
        <v/>
      </c>
      <c r="P656" s="39" t="str">
        <f t="shared" si="65"/>
        <v/>
      </c>
      <c r="AC656" s="42" t="str">
        <f>IF(B656="","",VLOOKUP(B656,[2]Formula!B:C,2,0))</f>
        <v/>
      </c>
      <c r="AD656" s="43" t="str">
        <f t="shared" si="63"/>
        <v/>
      </c>
    </row>
    <row r="657" spans="1:30" x14ac:dyDescent="0.25">
      <c r="A657" s="64"/>
      <c r="B657" s="64"/>
      <c r="C657" s="66"/>
      <c r="D657" s="67"/>
      <c r="E657" s="64"/>
      <c r="F657" s="64"/>
      <c r="G657" s="37" t="str">
        <f>IF(E657="","",IF(OR(E657="Project Management",E657="Project Support",E657="Sprint Management",E657="Sprint Support"),"NA",ROUND((((VLOOKUP(AD657,[2]Formula!V:X,3,0)))-SUMIF(AD:AD,AD657,H:H)),2)))</f>
        <v/>
      </c>
      <c r="H657" s="71"/>
      <c r="I657" s="72"/>
      <c r="J657" s="72"/>
      <c r="K657" s="38" t="str">
        <f>IF(E657="","",IF(OR(E657="Project Management",E657="Project Support",E657="Sprint Management",E657="Sprint Support"),"NA",(((SUMIF(AD:AD,AD657,H:H)/VLOOKUP(AD657,[2]Formula!V:X,3,0))*VLOOKUP(AD657,[2]Formula!V:X,2,0))*H657)/SUMIF(AD:AD,AD657,H:H)))</f>
        <v/>
      </c>
      <c r="L657" s="38" t="str">
        <f t="shared" si="61"/>
        <v/>
      </c>
      <c r="M657" s="38" t="str">
        <f t="shared" si="62"/>
        <v/>
      </c>
      <c r="N657" s="38" t="str">
        <f t="shared" si="64"/>
        <v/>
      </c>
      <c r="O657" s="38" t="str">
        <f t="shared" si="60"/>
        <v/>
      </c>
      <c r="P657" s="39" t="str">
        <f t="shared" si="65"/>
        <v/>
      </c>
      <c r="AC657" s="42" t="str">
        <f>IF(B657="","",VLOOKUP(B657,[2]Formula!B:C,2,0))</f>
        <v/>
      </c>
      <c r="AD657" s="43" t="str">
        <f t="shared" si="63"/>
        <v/>
      </c>
    </row>
    <row r="658" spans="1:30" x14ac:dyDescent="0.25">
      <c r="A658" s="64"/>
      <c r="B658" s="64"/>
      <c r="C658" s="66"/>
      <c r="D658" s="67"/>
      <c r="E658" s="64"/>
      <c r="F658" s="64"/>
      <c r="G658" s="37" t="str">
        <f>IF(E658="","",IF(OR(E658="Project Management",E658="Project Support",E658="Sprint Management",E658="Sprint Support"),"NA",ROUND((((VLOOKUP(AD658,[2]Formula!V:X,3,0)))-SUMIF(AD:AD,AD658,H:H)),2)))</f>
        <v/>
      </c>
      <c r="H658" s="71"/>
      <c r="I658" s="72"/>
      <c r="J658" s="72"/>
      <c r="K658" s="38" t="str">
        <f>IF(E658="","",IF(OR(E658="Project Management",E658="Project Support",E658="Sprint Management",E658="Sprint Support"),"NA",(((SUMIF(AD:AD,AD658,H:H)/VLOOKUP(AD658,[2]Formula!V:X,3,0))*VLOOKUP(AD658,[2]Formula!V:X,2,0))*H658)/SUMIF(AD:AD,AD658,H:H)))</f>
        <v/>
      </c>
      <c r="L658" s="38" t="str">
        <f t="shared" si="61"/>
        <v/>
      </c>
      <c r="M658" s="38" t="str">
        <f t="shared" si="62"/>
        <v/>
      </c>
      <c r="N658" s="38" t="str">
        <f t="shared" si="64"/>
        <v/>
      </c>
      <c r="O658" s="38" t="str">
        <f t="shared" si="60"/>
        <v/>
      </c>
      <c r="P658" s="39" t="str">
        <f t="shared" si="65"/>
        <v/>
      </c>
      <c r="AC658" s="42" t="str">
        <f>IF(B658="","",VLOOKUP(B658,[2]Formula!B:C,2,0))</f>
        <v/>
      </c>
      <c r="AD658" s="43" t="str">
        <f t="shared" si="63"/>
        <v/>
      </c>
    </row>
    <row r="659" spans="1:30" x14ac:dyDescent="0.25">
      <c r="A659" s="64"/>
      <c r="B659" s="64"/>
      <c r="C659" s="66"/>
      <c r="D659" s="67"/>
      <c r="E659" s="64"/>
      <c r="F659" s="64"/>
      <c r="G659" s="37" t="str">
        <f>IF(E659="","",IF(OR(E659="Project Management",E659="Project Support",E659="Sprint Management",E659="Sprint Support"),"NA",ROUND((((VLOOKUP(AD659,[2]Formula!V:X,3,0)))-SUMIF(AD:AD,AD659,H:H)),2)))</f>
        <v/>
      </c>
      <c r="H659" s="71"/>
      <c r="I659" s="72"/>
      <c r="J659" s="72"/>
      <c r="K659" s="38" t="str">
        <f>IF(E659="","",IF(OR(E659="Project Management",E659="Project Support",E659="Sprint Management",E659="Sprint Support"),"NA",(((SUMIF(AD:AD,AD659,H:H)/VLOOKUP(AD659,[2]Formula!V:X,3,0))*VLOOKUP(AD659,[2]Formula!V:X,2,0))*H659)/SUMIF(AD:AD,AD659,H:H)))</f>
        <v/>
      </c>
      <c r="L659" s="38" t="str">
        <f t="shared" si="61"/>
        <v/>
      </c>
      <c r="M659" s="38" t="str">
        <f t="shared" si="62"/>
        <v/>
      </c>
      <c r="N659" s="38" t="str">
        <f t="shared" si="64"/>
        <v/>
      </c>
      <c r="O659" s="38" t="str">
        <f t="shared" si="60"/>
        <v/>
      </c>
      <c r="P659" s="39" t="str">
        <f t="shared" si="65"/>
        <v/>
      </c>
      <c r="AC659" s="42" t="str">
        <f>IF(B659="","",VLOOKUP(B659,[2]Formula!B:C,2,0))</f>
        <v/>
      </c>
      <c r="AD659" s="43" t="str">
        <f t="shared" si="63"/>
        <v/>
      </c>
    </row>
    <row r="660" spans="1:30" x14ac:dyDescent="0.25">
      <c r="A660" s="64"/>
      <c r="B660" s="64"/>
      <c r="C660" s="66"/>
      <c r="D660" s="67"/>
      <c r="E660" s="64"/>
      <c r="F660" s="64"/>
      <c r="G660" s="37" t="str">
        <f>IF(E660="","",IF(OR(E660="Project Management",E660="Project Support",E660="Sprint Management",E660="Sprint Support"),"NA",ROUND((((VLOOKUP(AD660,[2]Formula!V:X,3,0)))-SUMIF(AD:AD,AD660,H:H)),2)))</f>
        <v/>
      </c>
      <c r="H660" s="71"/>
      <c r="I660" s="72"/>
      <c r="J660" s="72"/>
      <c r="K660" s="38" t="str">
        <f>IF(E660="","",IF(OR(E660="Project Management",E660="Project Support",E660="Sprint Management",E660="Sprint Support"),"NA",(((SUMIF(AD:AD,AD660,H:H)/VLOOKUP(AD660,[2]Formula!V:X,3,0))*VLOOKUP(AD660,[2]Formula!V:X,2,0))*H660)/SUMIF(AD:AD,AD660,H:H)))</f>
        <v/>
      </c>
      <c r="L660" s="38" t="str">
        <f t="shared" si="61"/>
        <v/>
      </c>
      <c r="M660" s="38" t="str">
        <f t="shared" si="62"/>
        <v/>
      </c>
      <c r="N660" s="38" t="str">
        <f t="shared" si="64"/>
        <v/>
      </c>
      <c r="O660" s="38" t="str">
        <f t="shared" si="60"/>
        <v/>
      </c>
      <c r="P660" s="39" t="str">
        <f t="shared" si="65"/>
        <v/>
      </c>
      <c r="AC660" s="42" t="str">
        <f>IF(B660="","",VLOOKUP(B660,[2]Formula!B:C,2,0))</f>
        <v/>
      </c>
      <c r="AD660" s="43" t="str">
        <f t="shared" si="63"/>
        <v/>
      </c>
    </row>
    <row r="661" spans="1:30" x14ac:dyDescent="0.25">
      <c r="A661" s="64"/>
      <c r="B661" s="64"/>
      <c r="C661" s="66"/>
      <c r="D661" s="67"/>
      <c r="E661" s="64"/>
      <c r="F661" s="64"/>
      <c r="G661" s="37" t="str">
        <f>IF(E661="","",IF(OR(E661="Project Management",E661="Project Support",E661="Sprint Management",E661="Sprint Support"),"NA",ROUND((((VLOOKUP(AD661,[2]Formula!V:X,3,0)))-SUMIF(AD:AD,AD661,H:H)),2)))</f>
        <v/>
      </c>
      <c r="H661" s="71"/>
      <c r="I661" s="72"/>
      <c r="J661" s="72"/>
      <c r="K661" s="38" t="str">
        <f>IF(E661="","",IF(OR(E661="Project Management",E661="Project Support",E661="Sprint Management",E661="Sprint Support"),"NA",(((SUMIF(AD:AD,AD661,H:H)/VLOOKUP(AD661,[2]Formula!V:X,3,0))*VLOOKUP(AD661,[2]Formula!V:X,2,0))*H661)/SUMIF(AD:AD,AD661,H:H)))</f>
        <v/>
      </c>
      <c r="L661" s="38" t="str">
        <f t="shared" si="61"/>
        <v/>
      </c>
      <c r="M661" s="38" t="str">
        <f t="shared" si="62"/>
        <v/>
      </c>
      <c r="N661" s="38" t="str">
        <f t="shared" si="64"/>
        <v/>
      </c>
      <c r="O661" s="38" t="str">
        <f t="shared" si="60"/>
        <v/>
      </c>
      <c r="P661" s="39" t="str">
        <f t="shared" si="65"/>
        <v/>
      </c>
      <c r="AC661" s="42" t="str">
        <f>IF(B661="","",VLOOKUP(B661,[2]Formula!B:C,2,0))</f>
        <v/>
      </c>
      <c r="AD661" s="43" t="str">
        <f t="shared" si="63"/>
        <v/>
      </c>
    </row>
    <row r="662" spans="1:30" x14ac:dyDescent="0.25">
      <c r="A662" s="64"/>
      <c r="B662" s="64"/>
      <c r="C662" s="66"/>
      <c r="D662" s="67"/>
      <c r="E662" s="64"/>
      <c r="F662" s="64"/>
      <c r="G662" s="37" t="str">
        <f>IF(E662="","",IF(OR(E662="Project Management",E662="Project Support",E662="Sprint Management",E662="Sprint Support"),"NA",ROUND((((VLOOKUP(AD662,[2]Formula!V:X,3,0)))-SUMIF(AD:AD,AD662,H:H)),2)))</f>
        <v/>
      </c>
      <c r="H662" s="71"/>
      <c r="I662" s="72"/>
      <c r="J662" s="72"/>
      <c r="K662" s="38" t="str">
        <f>IF(E662="","",IF(OR(E662="Project Management",E662="Project Support",E662="Sprint Management",E662="Sprint Support"),"NA",(((SUMIF(AD:AD,AD662,H:H)/VLOOKUP(AD662,[2]Formula!V:X,3,0))*VLOOKUP(AD662,[2]Formula!V:X,2,0))*H662)/SUMIF(AD:AD,AD662,H:H)))</f>
        <v/>
      </c>
      <c r="L662" s="38" t="str">
        <f t="shared" si="61"/>
        <v/>
      </c>
      <c r="M662" s="38" t="str">
        <f t="shared" si="62"/>
        <v/>
      </c>
      <c r="N662" s="38" t="str">
        <f t="shared" si="64"/>
        <v/>
      </c>
      <c r="O662" s="38" t="str">
        <f t="shared" si="60"/>
        <v/>
      </c>
      <c r="P662" s="39" t="str">
        <f t="shared" si="65"/>
        <v/>
      </c>
      <c r="AC662" s="42" t="str">
        <f>IF(B662="","",VLOOKUP(B662,[2]Formula!B:C,2,0))</f>
        <v/>
      </c>
      <c r="AD662" s="43" t="str">
        <f t="shared" si="63"/>
        <v/>
      </c>
    </row>
    <row r="663" spans="1:30" x14ac:dyDescent="0.25">
      <c r="A663" s="64"/>
      <c r="B663" s="64"/>
      <c r="C663" s="66"/>
      <c r="D663" s="67"/>
      <c r="E663" s="64"/>
      <c r="F663" s="64"/>
      <c r="G663" s="37" t="str">
        <f>IF(E663="","",IF(OR(E663="Project Management",E663="Project Support",E663="Sprint Management",E663="Sprint Support"),"NA",ROUND((((VLOOKUP(AD663,[2]Formula!V:X,3,0)))-SUMIF(AD:AD,AD663,H:H)),2)))</f>
        <v/>
      </c>
      <c r="H663" s="71"/>
      <c r="I663" s="72"/>
      <c r="J663" s="72"/>
      <c r="K663" s="38" t="str">
        <f>IF(E663="","",IF(OR(E663="Project Management",E663="Project Support",E663="Sprint Management",E663="Sprint Support"),"NA",(((SUMIF(AD:AD,AD663,H:H)/VLOOKUP(AD663,[2]Formula!V:X,3,0))*VLOOKUP(AD663,[2]Formula!V:X,2,0))*H663)/SUMIF(AD:AD,AD663,H:H)))</f>
        <v/>
      </c>
      <c r="L663" s="38" t="str">
        <f t="shared" si="61"/>
        <v/>
      </c>
      <c r="M663" s="38" t="str">
        <f t="shared" si="62"/>
        <v/>
      </c>
      <c r="N663" s="38" t="str">
        <f t="shared" si="64"/>
        <v/>
      </c>
      <c r="O663" s="38" t="str">
        <f t="shared" si="60"/>
        <v/>
      </c>
      <c r="P663" s="39" t="str">
        <f t="shared" si="65"/>
        <v/>
      </c>
      <c r="AC663" s="42" t="str">
        <f>IF(B663="","",VLOOKUP(B663,[2]Formula!B:C,2,0))</f>
        <v/>
      </c>
      <c r="AD663" s="43" t="str">
        <f t="shared" si="63"/>
        <v/>
      </c>
    </row>
    <row r="664" spans="1:30" x14ac:dyDescent="0.25">
      <c r="A664" s="64"/>
      <c r="B664" s="64"/>
      <c r="C664" s="66"/>
      <c r="D664" s="67"/>
      <c r="E664" s="64"/>
      <c r="F664" s="64"/>
      <c r="G664" s="37" t="str">
        <f>IF(E664="","",IF(OR(E664="Project Management",E664="Project Support",E664="Sprint Management",E664="Sprint Support"),"NA",ROUND((((VLOOKUP(AD664,[2]Formula!V:X,3,0)))-SUMIF(AD:AD,AD664,H:H)),2)))</f>
        <v/>
      </c>
      <c r="H664" s="71"/>
      <c r="I664" s="72"/>
      <c r="J664" s="72"/>
      <c r="K664" s="38" t="str">
        <f>IF(E664="","",IF(OR(E664="Project Management",E664="Project Support",E664="Sprint Management",E664="Sprint Support"),"NA",(((SUMIF(AD:AD,AD664,H:H)/VLOOKUP(AD664,[2]Formula!V:X,3,0))*VLOOKUP(AD664,[2]Formula!V:X,2,0))*H664)/SUMIF(AD:AD,AD664,H:H)))</f>
        <v/>
      </c>
      <c r="L664" s="38" t="str">
        <f t="shared" si="61"/>
        <v/>
      </c>
      <c r="M664" s="38" t="str">
        <f t="shared" si="62"/>
        <v/>
      </c>
      <c r="N664" s="38" t="str">
        <f t="shared" si="64"/>
        <v/>
      </c>
      <c r="O664" s="38" t="str">
        <f t="shared" si="60"/>
        <v/>
      </c>
      <c r="P664" s="39" t="str">
        <f t="shared" si="65"/>
        <v/>
      </c>
      <c r="AC664" s="42" t="str">
        <f>IF(B664="","",VLOOKUP(B664,[2]Formula!B:C,2,0))</f>
        <v/>
      </c>
      <c r="AD664" s="43" t="str">
        <f t="shared" si="63"/>
        <v/>
      </c>
    </row>
    <row r="665" spans="1:30" x14ac:dyDescent="0.25">
      <c r="A665" s="64"/>
      <c r="B665" s="64"/>
      <c r="C665" s="66"/>
      <c r="D665" s="67"/>
      <c r="E665" s="64"/>
      <c r="F665" s="64"/>
      <c r="G665" s="37" t="str">
        <f>IF(E665="","",IF(OR(E665="Project Management",E665="Project Support",E665="Sprint Management",E665="Sprint Support"),"NA",ROUND((((VLOOKUP(AD665,[2]Formula!V:X,3,0)))-SUMIF(AD:AD,AD665,H:H)),2)))</f>
        <v/>
      </c>
      <c r="H665" s="71"/>
      <c r="I665" s="72"/>
      <c r="J665" s="72"/>
      <c r="K665" s="38" t="str">
        <f>IF(E665="","",IF(OR(E665="Project Management",E665="Project Support",E665="Sprint Management",E665="Sprint Support"),"NA",(((SUMIF(AD:AD,AD665,H:H)/VLOOKUP(AD665,[2]Formula!V:X,3,0))*VLOOKUP(AD665,[2]Formula!V:X,2,0))*H665)/SUMIF(AD:AD,AD665,H:H)))</f>
        <v/>
      </c>
      <c r="L665" s="38" t="str">
        <f t="shared" si="61"/>
        <v/>
      </c>
      <c r="M665" s="38" t="str">
        <f t="shared" si="62"/>
        <v/>
      </c>
      <c r="N665" s="38" t="str">
        <f t="shared" si="64"/>
        <v/>
      </c>
      <c r="O665" s="38" t="str">
        <f t="shared" si="60"/>
        <v/>
      </c>
      <c r="P665" s="39" t="str">
        <f t="shared" si="65"/>
        <v/>
      </c>
      <c r="AC665" s="42" t="str">
        <f>IF(B665="","",VLOOKUP(B665,[2]Formula!B:C,2,0))</f>
        <v/>
      </c>
      <c r="AD665" s="43" t="str">
        <f t="shared" si="63"/>
        <v/>
      </c>
    </row>
    <row r="666" spans="1:30" x14ac:dyDescent="0.25">
      <c r="A666" s="64"/>
      <c r="B666" s="64"/>
      <c r="C666" s="66"/>
      <c r="D666" s="67"/>
      <c r="E666" s="64"/>
      <c r="F666" s="64"/>
      <c r="G666" s="37" t="str">
        <f>IF(E666="","",IF(OR(E666="Project Management",E666="Project Support",E666="Sprint Management",E666="Sprint Support"),"NA",ROUND((((VLOOKUP(AD666,[2]Formula!V:X,3,0)))-SUMIF(AD:AD,AD666,H:H)),2)))</f>
        <v/>
      </c>
      <c r="H666" s="71"/>
      <c r="I666" s="72"/>
      <c r="J666" s="72"/>
      <c r="K666" s="38" t="str">
        <f>IF(E666="","",IF(OR(E666="Project Management",E666="Project Support",E666="Sprint Management",E666="Sprint Support"),"NA",(((SUMIF(AD:AD,AD666,H:H)/VLOOKUP(AD666,[2]Formula!V:X,3,0))*VLOOKUP(AD666,[2]Formula!V:X,2,0))*H666)/SUMIF(AD:AD,AD666,H:H)))</f>
        <v/>
      </c>
      <c r="L666" s="38" t="str">
        <f t="shared" si="61"/>
        <v/>
      </c>
      <c r="M666" s="38" t="str">
        <f t="shared" si="62"/>
        <v/>
      </c>
      <c r="N666" s="38" t="str">
        <f t="shared" si="64"/>
        <v/>
      </c>
      <c r="O666" s="38" t="str">
        <f t="shared" si="60"/>
        <v/>
      </c>
      <c r="P666" s="39" t="str">
        <f t="shared" si="65"/>
        <v/>
      </c>
      <c r="AC666" s="42" t="str">
        <f>IF(B666="","",VLOOKUP(B666,[2]Formula!B:C,2,0))</f>
        <v/>
      </c>
      <c r="AD666" s="43" t="str">
        <f t="shared" si="63"/>
        <v/>
      </c>
    </row>
    <row r="667" spans="1:30" x14ac:dyDescent="0.25">
      <c r="A667" s="64"/>
      <c r="B667" s="64"/>
      <c r="C667" s="66"/>
      <c r="D667" s="67"/>
      <c r="E667" s="64"/>
      <c r="F667" s="64"/>
      <c r="G667" s="37" t="str">
        <f>IF(E667="","",IF(OR(E667="Project Management",E667="Project Support",E667="Sprint Management",E667="Sprint Support"),"NA",ROUND((((VLOOKUP(AD667,[2]Formula!V:X,3,0)))-SUMIF(AD:AD,AD667,H:H)),2)))</f>
        <v/>
      </c>
      <c r="H667" s="71"/>
      <c r="I667" s="72"/>
      <c r="J667" s="72"/>
      <c r="K667" s="38" t="str">
        <f>IF(E667="","",IF(OR(E667="Project Management",E667="Project Support",E667="Sprint Management",E667="Sprint Support"),"NA",(((SUMIF(AD:AD,AD667,H:H)/VLOOKUP(AD667,[2]Formula!V:X,3,0))*VLOOKUP(AD667,[2]Formula!V:X,2,0))*H667)/SUMIF(AD:AD,AD667,H:H)))</f>
        <v/>
      </c>
      <c r="L667" s="38" t="str">
        <f t="shared" si="61"/>
        <v/>
      </c>
      <c r="M667" s="38" t="str">
        <f t="shared" si="62"/>
        <v/>
      </c>
      <c r="N667" s="38" t="str">
        <f t="shared" si="64"/>
        <v/>
      </c>
      <c r="O667" s="38" t="str">
        <f t="shared" si="60"/>
        <v/>
      </c>
      <c r="P667" s="39" t="str">
        <f t="shared" si="65"/>
        <v/>
      </c>
      <c r="AC667" s="42" t="str">
        <f>IF(B667="","",VLOOKUP(B667,[2]Formula!B:C,2,0))</f>
        <v/>
      </c>
      <c r="AD667" s="43" t="str">
        <f t="shared" si="63"/>
        <v/>
      </c>
    </row>
    <row r="668" spans="1:30" x14ac:dyDescent="0.25">
      <c r="A668" s="64"/>
      <c r="B668" s="64"/>
      <c r="C668" s="66"/>
      <c r="D668" s="67"/>
      <c r="E668" s="64"/>
      <c r="F668" s="64"/>
      <c r="G668" s="37" t="str">
        <f>IF(E668="","",IF(OR(E668="Project Management",E668="Project Support",E668="Sprint Management",E668="Sprint Support"),"NA",ROUND((((VLOOKUP(AD668,[2]Formula!V:X,3,0)))-SUMIF(AD:AD,AD668,H:H)),2)))</f>
        <v/>
      </c>
      <c r="H668" s="71"/>
      <c r="I668" s="72"/>
      <c r="J668" s="72"/>
      <c r="K668" s="38" t="str">
        <f>IF(E668="","",IF(OR(E668="Project Management",E668="Project Support",E668="Sprint Management",E668="Sprint Support"),"NA",(((SUMIF(AD:AD,AD668,H:H)/VLOOKUP(AD668,[2]Formula!V:X,3,0))*VLOOKUP(AD668,[2]Formula!V:X,2,0))*H668)/SUMIF(AD:AD,AD668,H:H)))</f>
        <v/>
      </c>
      <c r="L668" s="38" t="str">
        <f t="shared" si="61"/>
        <v/>
      </c>
      <c r="M668" s="38" t="str">
        <f t="shared" si="62"/>
        <v/>
      </c>
      <c r="N668" s="38" t="str">
        <f t="shared" si="64"/>
        <v/>
      </c>
      <c r="O668" s="38" t="str">
        <f t="shared" si="60"/>
        <v/>
      </c>
      <c r="P668" s="39" t="str">
        <f t="shared" si="65"/>
        <v/>
      </c>
      <c r="AC668" s="42" t="str">
        <f>IF(B668="","",VLOOKUP(B668,[2]Formula!B:C,2,0))</f>
        <v/>
      </c>
      <c r="AD668" s="43" t="str">
        <f t="shared" si="63"/>
        <v/>
      </c>
    </row>
    <row r="669" spans="1:30" x14ac:dyDescent="0.25">
      <c r="A669" s="64"/>
      <c r="B669" s="64"/>
      <c r="C669" s="66"/>
      <c r="D669" s="67"/>
      <c r="E669" s="64"/>
      <c r="F669" s="64"/>
      <c r="G669" s="37" t="str">
        <f>IF(E669="","",IF(OR(E669="Project Management",E669="Project Support",E669="Sprint Management",E669="Sprint Support"),"NA",ROUND((((VLOOKUP(AD669,[2]Formula!V:X,3,0)))-SUMIF(AD:AD,AD669,H:H)),2)))</f>
        <v/>
      </c>
      <c r="H669" s="71"/>
      <c r="I669" s="72"/>
      <c r="J669" s="72"/>
      <c r="K669" s="38" t="str">
        <f>IF(E669="","",IF(OR(E669="Project Management",E669="Project Support",E669="Sprint Management",E669="Sprint Support"),"NA",(((SUMIF(AD:AD,AD669,H:H)/VLOOKUP(AD669,[2]Formula!V:X,3,0))*VLOOKUP(AD669,[2]Formula!V:X,2,0))*H669)/SUMIF(AD:AD,AD669,H:H)))</f>
        <v/>
      </c>
      <c r="L669" s="38" t="str">
        <f t="shared" si="61"/>
        <v/>
      </c>
      <c r="M669" s="38" t="str">
        <f t="shared" si="62"/>
        <v/>
      </c>
      <c r="N669" s="38" t="str">
        <f t="shared" si="64"/>
        <v/>
      </c>
      <c r="O669" s="38" t="str">
        <f t="shared" si="60"/>
        <v/>
      </c>
      <c r="P669" s="39" t="str">
        <f t="shared" si="65"/>
        <v/>
      </c>
      <c r="AC669" s="42" t="str">
        <f>IF(B669="","",VLOOKUP(B669,[2]Formula!B:C,2,0))</f>
        <v/>
      </c>
      <c r="AD669" s="43" t="str">
        <f t="shared" si="63"/>
        <v/>
      </c>
    </row>
    <row r="670" spans="1:30" x14ac:dyDescent="0.25">
      <c r="A670" s="64"/>
      <c r="B670" s="64"/>
      <c r="C670" s="66"/>
      <c r="D670" s="67"/>
      <c r="E670" s="64"/>
      <c r="F670" s="64"/>
      <c r="G670" s="37" t="str">
        <f>IF(E670="","",IF(OR(E670="Project Management",E670="Project Support",E670="Sprint Management",E670="Sprint Support"),"NA",ROUND((((VLOOKUP(AD670,[2]Formula!V:X,3,0)))-SUMIF(AD:AD,AD670,H:H)),2)))</f>
        <v/>
      </c>
      <c r="H670" s="71"/>
      <c r="I670" s="72"/>
      <c r="J670" s="72"/>
      <c r="K670" s="38" t="str">
        <f>IF(E670="","",IF(OR(E670="Project Management",E670="Project Support",E670="Sprint Management",E670="Sprint Support"),"NA",(((SUMIF(AD:AD,AD670,H:H)/VLOOKUP(AD670,[2]Formula!V:X,3,0))*VLOOKUP(AD670,[2]Formula!V:X,2,0))*H670)/SUMIF(AD:AD,AD670,H:H)))</f>
        <v/>
      </c>
      <c r="L670" s="38" t="str">
        <f t="shared" si="61"/>
        <v/>
      </c>
      <c r="M670" s="38" t="str">
        <f t="shared" si="62"/>
        <v/>
      </c>
      <c r="N670" s="38" t="str">
        <f t="shared" si="64"/>
        <v/>
      </c>
      <c r="O670" s="38" t="str">
        <f t="shared" si="60"/>
        <v/>
      </c>
      <c r="P670" s="39" t="str">
        <f t="shared" si="65"/>
        <v/>
      </c>
      <c r="AC670" s="42" t="str">
        <f>IF(B670="","",VLOOKUP(B670,[2]Formula!B:C,2,0))</f>
        <v/>
      </c>
      <c r="AD670" s="43" t="str">
        <f t="shared" si="63"/>
        <v/>
      </c>
    </row>
    <row r="671" spans="1:30" x14ac:dyDescent="0.25">
      <c r="A671" s="64"/>
      <c r="B671" s="64"/>
      <c r="C671" s="66"/>
      <c r="D671" s="67"/>
      <c r="E671" s="64"/>
      <c r="F671" s="64"/>
      <c r="G671" s="37" t="str">
        <f>IF(E671="","",IF(OR(E671="Project Management",E671="Project Support",E671="Sprint Management",E671="Sprint Support"),"NA",ROUND((((VLOOKUP(AD671,[2]Formula!V:X,3,0)))-SUMIF(AD:AD,AD671,H:H)),2)))</f>
        <v/>
      </c>
      <c r="H671" s="71"/>
      <c r="I671" s="72"/>
      <c r="J671" s="72"/>
      <c r="K671" s="38" t="str">
        <f>IF(E671="","",IF(OR(E671="Project Management",E671="Project Support",E671="Sprint Management",E671="Sprint Support"),"NA",(((SUMIF(AD:AD,AD671,H:H)/VLOOKUP(AD671,[2]Formula!V:X,3,0))*VLOOKUP(AD671,[2]Formula!V:X,2,0))*H671)/SUMIF(AD:AD,AD671,H:H)))</f>
        <v/>
      </c>
      <c r="L671" s="38" t="str">
        <f t="shared" si="61"/>
        <v/>
      </c>
      <c r="M671" s="38" t="str">
        <f t="shared" si="62"/>
        <v/>
      </c>
      <c r="N671" s="38" t="str">
        <f t="shared" si="64"/>
        <v/>
      </c>
      <c r="O671" s="38" t="str">
        <f t="shared" si="60"/>
        <v/>
      </c>
      <c r="P671" s="39" t="str">
        <f t="shared" si="65"/>
        <v/>
      </c>
      <c r="AC671" s="42" t="str">
        <f>IF(B671="","",VLOOKUP(B671,[2]Formula!B:C,2,0))</f>
        <v/>
      </c>
      <c r="AD671" s="43" t="str">
        <f t="shared" si="63"/>
        <v/>
      </c>
    </row>
    <row r="672" spans="1:30" x14ac:dyDescent="0.25">
      <c r="A672" s="64"/>
      <c r="B672" s="64"/>
      <c r="C672" s="66"/>
      <c r="D672" s="67"/>
      <c r="E672" s="64"/>
      <c r="F672" s="64"/>
      <c r="G672" s="37" t="str">
        <f>IF(E672="","",IF(OR(E672="Project Management",E672="Project Support",E672="Sprint Management",E672="Sprint Support"),"NA",ROUND((((VLOOKUP(AD672,[2]Formula!V:X,3,0)))-SUMIF(AD:AD,AD672,H:H)),2)))</f>
        <v/>
      </c>
      <c r="H672" s="71"/>
      <c r="I672" s="72"/>
      <c r="J672" s="72"/>
      <c r="K672" s="38" t="str">
        <f>IF(E672="","",IF(OR(E672="Project Management",E672="Project Support",E672="Sprint Management",E672="Sprint Support"),"NA",(((SUMIF(AD:AD,AD672,H:H)/VLOOKUP(AD672,[2]Formula!V:X,3,0))*VLOOKUP(AD672,[2]Formula!V:X,2,0))*H672)/SUMIF(AD:AD,AD672,H:H)))</f>
        <v/>
      </c>
      <c r="L672" s="38" t="str">
        <f t="shared" si="61"/>
        <v/>
      </c>
      <c r="M672" s="38" t="str">
        <f t="shared" si="62"/>
        <v/>
      </c>
      <c r="N672" s="38" t="str">
        <f t="shared" si="64"/>
        <v/>
      </c>
      <c r="O672" s="38" t="str">
        <f t="shared" si="60"/>
        <v/>
      </c>
      <c r="P672" s="39" t="str">
        <f t="shared" si="65"/>
        <v/>
      </c>
      <c r="AC672" s="42" t="str">
        <f>IF(B672="","",VLOOKUP(B672,[2]Formula!B:C,2,0))</f>
        <v/>
      </c>
      <c r="AD672" s="43" t="str">
        <f t="shared" si="63"/>
        <v/>
      </c>
    </row>
    <row r="673" spans="1:30" x14ac:dyDescent="0.25">
      <c r="A673" s="64"/>
      <c r="B673" s="64"/>
      <c r="C673" s="66"/>
      <c r="D673" s="67"/>
      <c r="E673" s="64"/>
      <c r="F673" s="64"/>
      <c r="G673" s="37" t="str">
        <f>IF(E673="","",IF(OR(E673="Project Management",E673="Project Support",E673="Sprint Management",E673="Sprint Support"),"NA",ROUND((((VLOOKUP(AD673,[2]Formula!V:X,3,0)))-SUMIF(AD:AD,AD673,H:H)),2)))</f>
        <v/>
      </c>
      <c r="H673" s="71"/>
      <c r="I673" s="72"/>
      <c r="J673" s="72"/>
      <c r="K673" s="38" t="str">
        <f>IF(E673="","",IF(OR(E673="Project Management",E673="Project Support",E673="Sprint Management",E673="Sprint Support"),"NA",(((SUMIF(AD:AD,AD673,H:H)/VLOOKUP(AD673,[2]Formula!V:X,3,0))*VLOOKUP(AD673,[2]Formula!V:X,2,0))*H673)/SUMIF(AD:AD,AD673,H:H)))</f>
        <v/>
      </c>
      <c r="L673" s="38" t="str">
        <f t="shared" si="61"/>
        <v/>
      </c>
      <c r="M673" s="38" t="str">
        <f t="shared" si="62"/>
        <v/>
      </c>
      <c r="N673" s="38" t="str">
        <f t="shared" si="64"/>
        <v/>
      </c>
      <c r="O673" s="38" t="str">
        <f t="shared" si="60"/>
        <v/>
      </c>
      <c r="P673" s="39" t="str">
        <f t="shared" si="65"/>
        <v/>
      </c>
      <c r="AC673" s="42" t="str">
        <f>IF(B673="","",VLOOKUP(B673,[2]Formula!B:C,2,0))</f>
        <v/>
      </c>
      <c r="AD673" s="43" t="str">
        <f t="shared" si="63"/>
        <v/>
      </c>
    </row>
    <row r="674" spans="1:30" x14ac:dyDescent="0.25">
      <c r="A674" s="64"/>
      <c r="B674" s="64"/>
      <c r="C674" s="66"/>
      <c r="D674" s="67"/>
      <c r="E674" s="64"/>
      <c r="F674" s="64"/>
      <c r="G674" s="37" t="str">
        <f>IF(E674="","",IF(OR(E674="Project Management",E674="Project Support",E674="Sprint Management",E674="Sprint Support"),"NA",ROUND((((VLOOKUP(AD674,[2]Formula!V:X,3,0)))-SUMIF(AD:AD,AD674,H:H)),2)))</f>
        <v/>
      </c>
      <c r="H674" s="71"/>
      <c r="I674" s="72"/>
      <c r="J674" s="72"/>
      <c r="K674" s="38" t="str">
        <f>IF(E674="","",IF(OR(E674="Project Management",E674="Project Support",E674="Sprint Management",E674="Sprint Support"),"NA",(((SUMIF(AD:AD,AD674,H:H)/VLOOKUP(AD674,[2]Formula!V:X,3,0))*VLOOKUP(AD674,[2]Formula!V:X,2,0))*H674)/SUMIF(AD:AD,AD674,H:H)))</f>
        <v/>
      </c>
      <c r="L674" s="38" t="str">
        <f t="shared" si="61"/>
        <v/>
      </c>
      <c r="M674" s="38" t="str">
        <f t="shared" si="62"/>
        <v/>
      </c>
      <c r="N674" s="38" t="str">
        <f t="shared" si="64"/>
        <v/>
      </c>
      <c r="O674" s="38" t="str">
        <f t="shared" si="60"/>
        <v/>
      </c>
      <c r="P674" s="39" t="str">
        <f t="shared" si="65"/>
        <v/>
      </c>
      <c r="AC674" s="42" t="str">
        <f>IF(B674="","",VLOOKUP(B674,[2]Formula!B:C,2,0))</f>
        <v/>
      </c>
      <c r="AD674" s="43" t="str">
        <f t="shared" si="63"/>
        <v/>
      </c>
    </row>
    <row r="675" spans="1:30" x14ac:dyDescent="0.25">
      <c r="A675" s="64"/>
      <c r="B675" s="64"/>
      <c r="C675" s="66"/>
      <c r="D675" s="67"/>
      <c r="E675" s="64"/>
      <c r="F675" s="64"/>
      <c r="G675" s="37" t="str">
        <f>IF(E675="","",IF(OR(E675="Project Management",E675="Project Support",E675="Sprint Management",E675="Sprint Support"),"NA",ROUND((((VLOOKUP(AD675,[2]Formula!V:X,3,0)))-SUMIF(AD:AD,AD675,H:H)),2)))</f>
        <v/>
      </c>
      <c r="H675" s="71"/>
      <c r="I675" s="72"/>
      <c r="J675" s="72"/>
      <c r="K675" s="38" t="str">
        <f>IF(E675="","",IF(OR(E675="Project Management",E675="Project Support",E675="Sprint Management",E675="Sprint Support"),"NA",(((SUMIF(AD:AD,AD675,H:H)/VLOOKUP(AD675,[2]Formula!V:X,3,0))*VLOOKUP(AD675,[2]Formula!V:X,2,0))*H675)/SUMIF(AD:AD,AD675,H:H)))</f>
        <v/>
      </c>
      <c r="L675" s="38" t="str">
        <f t="shared" si="61"/>
        <v/>
      </c>
      <c r="M675" s="38" t="str">
        <f t="shared" si="62"/>
        <v/>
      </c>
      <c r="N675" s="38" t="str">
        <f t="shared" si="64"/>
        <v/>
      </c>
      <c r="O675" s="38" t="str">
        <f t="shared" si="60"/>
        <v/>
      </c>
      <c r="P675" s="39" t="str">
        <f t="shared" si="65"/>
        <v/>
      </c>
      <c r="AC675" s="42" t="str">
        <f>IF(B675="","",VLOOKUP(B675,[2]Formula!B:C,2,0))</f>
        <v/>
      </c>
      <c r="AD675" s="43" t="str">
        <f t="shared" si="63"/>
        <v/>
      </c>
    </row>
    <row r="676" spans="1:30" x14ac:dyDescent="0.25">
      <c r="A676" s="64"/>
      <c r="B676" s="64"/>
      <c r="C676" s="66"/>
      <c r="D676" s="67"/>
      <c r="E676" s="64"/>
      <c r="F676" s="64"/>
      <c r="G676" s="37" t="str">
        <f>IF(E676="","",IF(OR(E676="Project Management",E676="Project Support",E676="Sprint Management",E676="Sprint Support"),"NA",ROUND((((VLOOKUP(AD676,[2]Formula!V:X,3,0)))-SUMIF(AD:AD,AD676,H:H)),2)))</f>
        <v/>
      </c>
      <c r="H676" s="71"/>
      <c r="I676" s="72"/>
      <c r="J676" s="72"/>
      <c r="K676" s="38" t="str">
        <f>IF(E676="","",IF(OR(E676="Project Management",E676="Project Support",E676="Sprint Management",E676="Sprint Support"),"NA",(((SUMIF(AD:AD,AD676,H:H)/VLOOKUP(AD676,[2]Formula!V:X,3,0))*VLOOKUP(AD676,[2]Formula!V:X,2,0))*H676)/SUMIF(AD:AD,AD676,H:H)))</f>
        <v/>
      </c>
      <c r="L676" s="38" t="str">
        <f t="shared" si="61"/>
        <v/>
      </c>
      <c r="M676" s="38" t="str">
        <f t="shared" si="62"/>
        <v/>
      </c>
      <c r="N676" s="38" t="str">
        <f t="shared" si="64"/>
        <v/>
      </c>
      <c r="O676" s="38" t="str">
        <f t="shared" si="60"/>
        <v/>
      </c>
      <c r="P676" s="39" t="str">
        <f t="shared" si="65"/>
        <v/>
      </c>
      <c r="AC676" s="42" t="str">
        <f>IF(B676="","",VLOOKUP(B676,[2]Formula!B:C,2,0))</f>
        <v/>
      </c>
      <c r="AD676" s="43" t="str">
        <f t="shared" si="63"/>
        <v/>
      </c>
    </row>
    <row r="677" spans="1:30" x14ac:dyDescent="0.25">
      <c r="A677" s="64"/>
      <c r="B677" s="64"/>
      <c r="C677" s="66"/>
      <c r="D677" s="67"/>
      <c r="E677" s="64"/>
      <c r="F677" s="64"/>
      <c r="G677" s="37" t="str">
        <f>IF(E677="","",IF(OR(E677="Project Management",E677="Project Support",E677="Sprint Management",E677="Sprint Support"),"NA",ROUND((((VLOOKUP(AD677,[2]Formula!V:X,3,0)))-SUMIF(AD:AD,AD677,H:H)),2)))</f>
        <v/>
      </c>
      <c r="H677" s="71"/>
      <c r="I677" s="72"/>
      <c r="J677" s="72"/>
      <c r="K677" s="38" t="str">
        <f>IF(E677="","",IF(OR(E677="Project Management",E677="Project Support",E677="Sprint Management",E677="Sprint Support"),"NA",(((SUMIF(AD:AD,AD677,H:H)/VLOOKUP(AD677,[2]Formula!V:X,3,0))*VLOOKUP(AD677,[2]Formula!V:X,2,0))*H677)/SUMIF(AD:AD,AD677,H:H)))</f>
        <v/>
      </c>
      <c r="L677" s="38" t="str">
        <f t="shared" si="61"/>
        <v/>
      </c>
      <c r="M677" s="38" t="str">
        <f t="shared" si="62"/>
        <v/>
      </c>
      <c r="N677" s="38" t="str">
        <f t="shared" si="64"/>
        <v/>
      </c>
      <c r="O677" s="38" t="str">
        <f t="shared" si="60"/>
        <v/>
      </c>
      <c r="P677" s="39" t="str">
        <f t="shared" si="65"/>
        <v/>
      </c>
      <c r="AC677" s="42" t="str">
        <f>IF(B677="","",VLOOKUP(B677,[2]Formula!B:C,2,0))</f>
        <v/>
      </c>
      <c r="AD677" s="43" t="str">
        <f t="shared" si="63"/>
        <v/>
      </c>
    </row>
    <row r="678" spans="1:30" x14ac:dyDescent="0.25">
      <c r="A678" s="64"/>
      <c r="B678" s="64"/>
      <c r="C678" s="66"/>
      <c r="D678" s="67"/>
      <c r="E678" s="64"/>
      <c r="F678" s="64"/>
      <c r="G678" s="37" t="str">
        <f>IF(E678="","",IF(OR(E678="Project Management",E678="Project Support",E678="Sprint Management",E678="Sprint Support"),"NA",ROUND((((VLOOKUP(AD678,[2]Formula!V:X,3,0)))-SUMIF(AD:AD,AD678,H:H)),2)))</f>
        <v/>
      </c>
      <c r="H678" s="71"/>
      <c r="I678" s="72"/>
      <c r="J678" s="72"/>
      <c r="K678" s="38" t="str">
        <f>IF(E678="","",IF(OR(E678="Project Management",E678="Project Support",E678="Sprint Management",E678="Sprint Support"),"NA",(((SUMIF(AD:AD,AD678,H:H)/VLOOKUP(AD678,[2]Formula!V:X,3,0))*VLOOKUP(AD678,[2]Formula!V:X,2,0))*H678)/SUMIF(AD:AD,AD678,H:H)))</f>
        <v/>
      </c>
      <c r="L678" s="38" t="str">
        <f t="shared" si="61"/>
        <v/>
      </c>
      <c r="M678" s="38" t="str">
        <f t="shared" si="62"/>
        <v/>
      </c>
      <c r="N678" s="38" t="str">
        <f t="shared" si="64"/>
        <v/>
      </c>
      <c r="O678" s="38" t="str">
        <f t="shared" si="60"/>
        <v/>
      </c>
      <c r="P678" s="39" t="str">
        <f t="shared" si="65"/>
        <v/>
      </c>
      <c r="AC678" s="42" t="str">
        <f>IF(B678="","",VLOOKUP(B678,[2]Formula!B:C,2,0))</f>
        <v/>
      </c>
      <c r="AD678" s="43" t="str">
        <f t="shared" si="63"/>
        <v/>
      </c>
    </row>
    <row r="679" spans="1:30" x14ac:dyDescent="0.25">
      <c r="A679" s="64"/>
      <c r="B679" s="64"/>
      <c r="C679" s="66"/>
      <c r="D679" s="67"/>
      <c r="E679" s="64"/>
      <c r="F679" s="64"/>
      <c r="G679" s="37" t="str">
        <f>IF(E679="","",IF(OR(E679="Project Management",E679="Project Support",E679="Sprint Management",E679="Sprint Support"),"NA",ROUND((((VLOOKUP(AD679,[2]Formula!V:X,3,0)))-SUMIF(AD:AD,AD679,H:H)),2)))</f>
        <v/>
      </c>
      <c r="H679" s="71"/>
      <c r="I679" s="72"/>
      <c r="J679" s="72"/>
      <c r="K679" s="38" t="str">
        <f>IF(E679="","",IF(OR(E679="Project Management",E679="Project Support",E679="Sprint Management",E679="Sprint Support"),"NA",(((SUMIF(AD:AD,AD679,H:H)/VLOOKUP(AD679,[2]Formula!V:X,3,0))*VLOOKUP(AD679,[2]Formula!V:X,2,0))*H679)/SUMIF(AD:AD,AD679,H:H)))</f>
        <v/>
      </c>
      <c r="L679" s="38" t="str">
        <f t="shared" si="61"/>
        <v/>
      </c>
      <c r="M679" s="38" t="str">
        <f t="shared" si="62"/>
        <v/>
      </c>
      <c r="N679" s="38" t="str">
        <f t="shared" si="64"/>
        <v/>
      </c>
      <c r="O679" s="38" t="str">
        <f t="shared" si="60"/>
        <v/>
      </c>
      <c r="P679" s="39" t="str">
        <f t="shared" si="65"/>
        <v/>
      </c>
      <c r="AC679" s="42" t="str">
        <f>IF(B679="","",VLOOKUP(B679,[2]Formula!B:C,2,0))</f>
        <v/>
      </c>
      <c r="AD679" s="43" t="str">
        <f t="shared" si="63"/>
        <v/>
      </c>
    </row>
    <row r="680" spans="1:30" x14ac:dyDescent="0.25">
      <c r="A680" s="64"/>
      <c r="B680" s="64"/>
      <c r="C680" s="66"/>
      <c r="D680" s="67"/>
      <c r="E680" s="64"/>
      <c r="F680" s="64"/>
      <c r="G680" s="37" t="str">
        <f>IF(E680="","",IF(OR(E680="Project Management",E680="Project Support",E680="Sprint Management",E680="Sprint Support"),"NA",ROUND((((VLOOKUP(AD680,[2]Formula!V:X,3,0)))-SUMIF(AD:AD,AD680,H:H)),2)))</f>
        <v/>
      </c>
      <c r="H680" s="71"/>
      <c r="I680" s="72"/>
      <c r="J680" s="72"/>
      <c r="K680" s="38" t="str">
        <f>IF(E680="","",IF(OR(E680="Project Management",E680="Project Support",E680="Sprint Management",E680="Sprint Support"),"NA",(((SUMIF(AD:AD,AD680,H:H)/VLOOKUP(AD680,[2]Formula!V:X,3,0))*VLOOKUP(AD680,[2]Formula!V:X,2,0))*H680)/SUMIF(AD:AD,AD680,H:H)))</f>
        <v/>
      </c>
      <c r="L680" s="38" t="str">
        <f t="shared" si="61"/>
        <v/>
      </c>
      <c r="M680" s="38" t="str">
        <f t="shared" si="62"/>
        <v/>
      </c>
      <c r="N680" s="38" t="str">
        <f t="shared" si="64"/>
        <v/>
      </c>
      <c r="O680" s="38" t="str">
        <f t="shared" si="60"/>
        <v/>
      </c>
      <c r="P680" s="39" t="str">
        <f t="shared" si="65"/>
        <v/>
      </c>
      <c r="AC680" s="42" t="str">
        <f>IF(B680="","",VLOOKUP(B680,[2]Formula!B:C,2,0))</f>
        <v/>
      </c>
      <c r="AD680" s="43" t="str">
        <f t="shared" si="63"/>
        <v/>
      </c>
    </row>
    <row r="681" spans="1:30" x14ac:dyDescent="0.25">
      <c r="A681" s="64"/>
      <c r="B681" s="64"/>
      <c r="C681" s="66"/>
      <c r="D681" s="67"/>
      <c r="E681" s="64"/>
      <c r="F681" s="64"/>
      <c r="G681" s="37" t="str">
        <f>IF(E681="","",IF(OR(E681="Project Management",E681="Project Support",E681="Sprint Management",E681="Sprint Support"),"NA",ROUND((((VLOOKUP(AD681,[2]Formula!V:X,3,0)))-SUMIF(AD:AD,AD681,H:H)),2)))</f>
        <v/>
      </c>
      <c r="H681" s="71"/>
      <c r="I681" s="72"/>
      <c r="J681" s="72"/>
      <c r="K681" s="38" t="str">
        <f>IF(E681="","",IF(OR(E681="Project Management",E681="Project Support",E681="Sprint Management",E681="Sprint Support"),"NA",(((SUMIF(AD:AD,AD681,H:H)/VLOOKUP(AD681,[2]Formula!V:X,3,0))*VLOOKUP(AD681,[2]Formula!V:X,2,0))*H681)/SUMIF(AD:AD,AD681,H:H)))</f>
        <v/>
      </c>
      <c r="L681" s="38" t="str">
        <f t="shared" si="61"/>
        <v/>
      </c>
      <c r="M681" s="38" t="str">
        <f t="shared" si="62"/>
        <v/>
      </c>
      <c r="N681" s="38" t="str">
        <f t="shared" si="64"/>
        <v/>
      </c>
      <c r="O681" s="38" t="str">
        <f t="shared" si="60"/>
        <v/>
      </c>
      <c r="P681" s="39" t="str">
        <f t="shared" si="65"/>
        <v/>
      </c>
      <c r="AC681" s="42" t="str">
        <f>IF(B681="","",VLOOKUP(B681,[2]Formula!B:C,2,0))</f>
        <v/>
      </c>
      <c r="AD681" s="43" t="str">
        <f t="shared" si="63"/>
        <v/>
      </c>
    </row>
    <row r="682" spans="1:30" x14ac:dyDescent="0.25">
      <c r="A682" s="64"/>
      <c r="B682" s="64"/>
      <c r="C682" s="66"/>
      <c r="D682" s="67"/>
      <c r="E682" s="64"/>
      <c r="F682" s="64"/>
      <c r="G682" s="37" t="str">
        <f>IF(E682="","",IF(OR(E682="Project Management",E682="Project Support",E682="Sprint Management",E682="Sprint Support"),"NA",ROUND((((VLOOKUP(AD682,[2]Formula!V:X,3,0)))-SUMIF(AD:AD,AD682,H:H)),2)))</f>
        <v/>
      </c>
      <c r="H682" s="71"/>
      <c r="I682" s="72"/>
      <c r="J682" s="72"/>
      <c r="K682" s="38" t="str">
        <f>IF(E682="","",IF(OR(E682="Project Management",E682="Project Support",E682="Sprint Management",E682="Sprint Support"),"NA",(((SUMIF(AD:AD,AD682,H:H)/VLOOKUP(AD682,[2]Formula!V:X,3,0))*VLOOKUP(AD682,[2]Formula!V:X,2,0))*H682)/SUMIF(AD:AD,AD682,H:H)))</f>
        <v/>
      </c>
      <c r="L682" s="38" t="str">
        <f t="shared" si="61"/>
        <v/>
      </c>
      <c r="M682" s="38" t="str">
        <f t="shared" si="62"/>
        <v/>
      </c>
      <c r="N682" s="38" t="str">
        <f t="shared" si="64"/>
        <v/>
      </c>
      <c r="O682" s="38" t="str">
        <f t="shared" si="60"/>
        <v/>
      </c>
      <c r="P682" s="39" t="str">
        <f t="shared" si="65"/>
        <v/>
      </c>
      <c r="AC682" s="42" t="str">
        <f>IF(B682="","",VLOOKUP(B682,[2]Formula!B:C,2,0))</f>
        <v/>
      </c>
      <c r="AD682" s="43" t="str">
        <f t="shared" si="63"/>
        <v/>
      </c>
    </row>
    <row r="683" spans="1:30" x14ac:dyDescent="0.25">
      <c r="A683" s="64"/>
      <c r="B683" s="64"/>
      <c r="C683" s="66"/>
      <c r="D683" s="67"/>
      <c r="E683" s="64"/>
      <c r="F683" s="64"/>
      <c r="G683" s="37" t="str">
        <f>IF(E683="","",IF(OR(E683="Project Management",E683="Project Support",E683="Sprint Management",E683="Sprint Support"),"NA",ROUND((((VLOOKUP(AD683,[2]Formula!V:X,3,0)))-SUMIF(AD:AD,AD683,H:H)),2)))</f>
        <v/>
      </c>
      <c r="H683" s="71"/>
      <c r="I683" s="72"/>
      <c r="J683" s="72"/>
      <c r="K683" s="38" t="str">
        <f>IF(E683="","",IF(OR(E683="Project Management",E683="Project Support",E683="Sprint Management",E683="Sprint Support"),"NA",(((SUMIF(AD:AD,AD683,H:H)/VLOOKUP(AD683,[2]Formula!V:X,3,0))*VLOOKUP(AD683,[2]Formula!V:X,2,0))*H683)/SUMIF(AD:AD,AD683,H:H)))</f>
        <v/>
      </c>
      <c r="L683" s="38" t="str">
        <f t="shared" si="61"/>
        <v/>
      </c>
      <c r="M683" s="38" t="str">
        <f t="shared" si="62"/>
        <v/>
      </c>
      <c r="N683" s="38" t="str">
        <f t="shared" si="64"/>
        <v/>
      </c>
      <c r="O683" s="38" t="str">
        <f t="shared" si="60"/>
        <v/>
      </c>
      <c r="P683" s="39" t="str">
        <f t="shared" si="65"/>
        <v/>
      </c>
      <c r="AC683" s="42" t="str">
        <f>IF(B683="","",VLOOKUP(B683,[2]Formula!B:C,2,0))</f>
        <v/>
      </c>
      <c r="AD683" s="43" t="str">
        <f t="shared" si="63"/>
        <v/>
      </c>
    </row>
    <row r="684" spans="1:30" x14ac:dyDescent="0.25">
      <c r="A684" s="64"/>
      <c r="B684" s="64"/>
      <c r="C684" s="66"/>
      <c r="D684" s="67"/>
      <c r="E684" s="64"/>
      <c r="F684" s="64"/>
      <c r="G684" s="37" t="str">
        <f>IF(E684="","",IF(OR(E684="Project Management",E684="Project Support",E684="Sprint Management",E684="Sprint Support"),"NA",ROUND((((VLOOKUP(AD684,[2]Formula!V:X,3,0)))-SUMIF(AD:AD,AD684,H:H)),2)))</f>
        <v/>
      </c>
      <c r="H684" s="71"/>
      <c r="I684" s="72"/>
      <c r="J684" s="72"/>
      <c r="K684" s="38" t="str">
        <f>IF(E684="","",IF(OR(E684="Project Management",E684="Project Support",E684="Sprint Management",E684="Sprint Support"),"NA",(((SUMIF(AD:AD,AD684,H:H)/VLOOKUP(AD684,[2]Formula!V:X,3,0))*VLOOKUP(AD684,[2]Formula!V:X,2,0))*H684)/SUMIF(AD:AD,AD684,H:H)))</f>
        <v/>
      </c>
      <c r="L684" s="38" t="str">
        <f t="shared" si="61"/>
        <v/>
      </c>
      <c r="M684" s="38" t="str">
        <f t="shared" si="62"/>
        <v/>
      </c>
      <c r="N684" s="38" t="str">
        <f t="shared" si="64"/>
        <v/>
      </c>
      <c r="O684" s="38" t="str">
        <f t="shared" si="60"/>
        <v/>
      </c>
      <c r="P684" s="39" t="str">
        <f t="shared" si="65"/>
        <v/>
      </c>
      <c r="AC684" s="42" t="str">
        <f>IF(B684="","",VLOOKUP(B684,[2]Formula!B:C,2,0))</f>
        <v/>
      </c>
      <c r="AD684" s="43" t="str">
        <f t="shared" si="63"/>
        <v/>
      </c>
    </row>
    <row r="685" spans="1:30" x14ac:dyDescent="0.25">
      <c r="A685" s="64"/>
      <c r="B685" s="64"/>
      <c r="C685" s="66"/>
      <c r="D685" s="67"/>
      <c r="E685" s="64"/>
      <c r="F685" s="64"/>
      <c r="G685" s="37" t="str">
        <f>IF(E685="","",IF(OR(E685="Project Management",E685="Project Support",E685="Sprint Management",E685="Sprint Support"),"NA",ROUND((((VLOOKUP(AD685,[2]Formula!V:X,3,0)))-SUMIF(AD:AD,AD685,H:H)),2)))</f>
        <v/>
      </c>
      <c r="H685" s="71"/>
      <c r="I685" s="72"/>
      <c r="J685" s="72"/>
      <c r="K685" s="38" t="str">
        <f>IF(E685="","",IF(OR(E685="Project Management",E685="Project Support",E685="Sprint Management",E685="Sprint Support"),"NA",(((SUMIF(AD:AD,AD685,H:H)/VLOOKUP(AD685,[2]Formula!V:X,3,0))*VLOOKUP(AD685,[2]Formula!V:X,2,0))*H685)/SUMIF(AD:AD,AD685,H:H)))</f>
        <v/>
      </c>
      <c r="L685" s="38" t="str">
        <f t="shared" si="61"/>
        <v/>
      </c>
      <c r="M685" s="38" t="str">
        <f t="shared" si="62"/>
        <v/>
      </c>
      <c r="N685" s="38" t="str">
        <f t="shared" si="64"/>
        <v/>
      </c>
      <c r="O685" s="38" t="str">
        <f t="shared" si="60"/>
        <v/>
      </c>
      <c r="P685" s="39" t="str">
        <f t="shared" si="65"/>
        <v/>
      </c>
      <c r="AC685" s="42" t="str">
        <f>IF(B685="","",VLOOKUP(B685,[2]Formula!B:C,2,0))</f>
        <v/>
      </c>
      <c r="AD685" s="43" t="str">
        <f t="shared" si="63"/>
        <v/>
      </c>
    </row>
    <row r="686" spans="1:30" x14ac:dyDescent="0.25">
      <c r="A686" s="64"/>
      <c r="B686" s="64"/>
      <c r="C686" s="66"/>
      <c r="D686" s="67"/>
      <c r="E686" s="64"/>
      <c r="F686" s="64"/>
      <c r="G686" s="37" t="str">
        <f>IF(E686="","",IF(OR(E686="Project Management",E686="Project Support",E686="Sprint Management",E686="Sprint Support"),"NA",ROUND((((VLOOKUP(AD686,[2]Formula!V:X,3,0)))-SUMIF(AD:AD,AD686,H:H)),2)))</f>
        <v/>
      </c>
      <c r="H686" s="71"/>
      <c r="I686" s="72"/>
      <c r="J686" s="72"/>
      <c r="K686" s="38" t="str">
        <f>IF(E686="","",IF(OR(E686="Project Management",E686="Project Support",E686="Sprint Management",E686="Sprint Support"),"NA",(((SUMIF(AD:AD,AD686,H:H)/VLOOKUP(AD686,[2]Formula!V:X,3,0))*VLOOKUP(AD686,[2]Formula!V:X,2,0))*H686)/SUMIF(AD:AD,AD686,H:H)))</f>
        <v/>
      </c>
      <c r="L686" s="38" t="str">
        <f t="shared" si="61"/>
        <v/>
      </c>
      <c r="M686" s="38" t="str">
        <f t="shared" si="62"/>
        <v/>
      </c>
      <c r="N686" s="38" t="str">
        <f t="shared" si="64"/>
        <v/>
      </c>
      <c r="O686" s="38" t="str">
        <f t="shared" si="60"/>
        <v/>
      </c>
      <c r="P686" s="39" t="str">
        <f t="shared" si="65"/>
        <v/>
      </c>
      <c r="AC686" s="42" t="str">
        <f>IF(B686="","",VLOOKUP(B686,[2]Formula!B:C,2,0))</f>
        <v/>
      </c>
      <c r="AD686" s="43" t="str">
        <f t="shared" si="63"/>
        <v/>
      </c>
    </row>
    <row r="687" spans="1:30" x14ac:dyDescent="0.25">
      <c r="A687" s="64"/>
      <c r="B687" s="64"/>
      <c r="C687" s="66"/>
      <c r="D687" s="67"/>
      <c r="E687" s="64"/>
      <c r="F687" s="64"/>
      <c r="G687" s="37" t="str">
        <f>IF(E687="","",IF(OR(E687="Project Management",E687="Project Support",E687="Sprint Management",E687="Sprint Support"),"NA",ROUND((((VLOOKUP(AD687,[2]Formula!V:X,3,0)))-SUMIF(AD:AD,AD687,H:H)),2)))</f>
        <v/>
      </c>
      <c r="H687" s="71"/>
      <c r="I687" s="72"/>
      <c r="J687" s="72"/>
      <c r="K687" s="38" t="str">
        <f>IF(E687="","",IF(OR(E687="Project Management",E687="Project Support",E687="Sprint Management",E687="Sprint Support"),"NA",(((SUMIF(AD:AD,AD687,H:H)/VLOOKUP(AD687,[2]Formula!V:X,3,0))*VLOOKUP(AD687,[2]Formula!V:X,2,0))*H687)/SUMIF(AD:AD,AD687,H:H)))</f>
        <v/>
      </c>
      <c r="L687" s="38" t="str">
        <f t="shared" si="61"/>
        <v/>
      </c>
      <c r="M687" s="38" t="str">
        <f t="shared" si="62"/>
        <v/>
      </c>
      <c r="N687" s="38" t="str">
        <f t="shared" si="64"/>
        <v/>
      </c>
      <c r="O687" s="38" t="str">
        <f t="shared" si="60"/>
        <v/>
      </c>
      <c r="P687" s="39" t="str">
        <f t="shared" si="65"/>
        <v/>
      </c>
      <c r="AC687" s="42" t="str">
        <f>IF(B687="","",VLOOKUP(B687,[2]Formula!B:C,2,0))</f>
        <v/>
      </c>
      <c r="AD687" s="43" t="str">
        <f t="shared" si="63"/>
        <v/>
      </c>
    </row>
    <row r="688" spans="1:30" x14ac:dyDescent="0.25">
      <c r="A688" s="64"/>
      <c r="B688" s="64"/>
      <c r="C688" s="66"/>
      <c r="D688" s="67"/>
      <c r="E688" s="64"/>
      <c r="F688" s="64"/>
      <c r="G688" s="37" t="str">
        <f>IF(E688="","",IF(OR(E688="Project Management",E688="Project Support",E688="Sprint Management",E688="Sprint Support"),"NA",ROUND((((VLOOKUP(AD688,[2]Formula!V:X,3,0)))-SUMIF(AD:AD,AD688,H:H)),2)))</f>
        <v/>
      </c>
      <c r="H688" s="71"/>
      <c r="I688" s="72"/>
      <c r="J688" s="72"/>
      <c r="K688" s="38" t="str">
        <f>IF(E688="","",IF(OR(E688="Project Management",E688="Project Support",E688="Sprint Management",E688="Sprint Support"),"NA",(((SUMIF(AD:AD,AD688,H:H)/VLOOKUP(AD688,[2]Formula!V:X,3,0))*VLOOKUP(AD688,[2]Formula!V:X,2,0))*H688)/SUMIF(AD:AD,AD688,H:H)))</f>
        <v/>
      </c>
      <c r="L688" s="38" t="str">
        <f t="shared" si="61"/>
        <v/>
      </c>
      <c r="M688" s="38" t="str">
        <f t="shared" si="62"/>
        <v/>
      </c>
      <c r="N688" s="38" t="str">
        <f t="shared" si="64"/>
        <v/>
      </c>
      <c r="O688" s="38" t="str">
        <f t="shared" si="60"/>
        <v/>
      </c>
      <c r="P688" s="39" t="str">
        <f t="shared" si="65"/>
        <v/>
      </c>
      <c r="AC688" s="42" t="str">
        <f>IF(B688="","",VLOOKUP(B688,[2]Formula!B:C,2,0))</f>
        <v/>
      </c>
      <c r="AD688" s="43" t="str">
        <f t="shared" si="63"/>
        <v/>
      </c>
    </row>
    <row r="689" spans="1:30" x14ac:dyDescent="0.25">
      <c r="A689" s="64"/>
      <c r="B689" s="64"/>
      <c r="C689" s="66"/>
      <c r="D689" s="67"/>
      <c r="E689" s="64"/>
      <c r="F689" s="64"/>
      <c r="G689" s="37" t="str">
        <f>IF(E689="","",IF(OR(E689="Project Management",E689="Project Support",E689="Sprint Management",E689="Sprint Support"),"NA",ROUND((((VLOOKUP(AD689,[2]Formula!V:X,3,0)))-SUMIF(AD:AD,AD689,H:H)),2)))</f>
        <v/>
      </c>
      <c r="H689" s="71"/>
      <c r="I689" s="72"/>
      <c r="J689" s="72"/>
      <c r="K689" s="38" t="str">
        <f>IF(E689="","",IF(OR(E689="Project Management",E689="Project Support",E689="Sprint Management",E689="Sprint Support"),"NA",(((SUMIF(AD:AD,AD689,H:H)/VLOOKUP(AD689,[2]Formula!V:X,3,0))*VLOOKUP(AD689,[2]Formula!V:X,2,0))*H689)/SUMIF(AD:AD,AD689,H:H)))</f>
        <v/>
      </c>
      <c r="L689" s="38" t="str">
        <f t="shared" si="61"/>
        <v/>
      </c>
      <c r="M689" s="38" t="str">
        <f t="shared" si="62"/>
        <v/>
      </c>
      <c r="N689" s="38" t="str">
        <f t="shared" si="64"/>
        <v/>
      </c>
      <c r="O689" s="38" t="str">
        <f t="shared" si="60"/>
        <v/>
      </c>
      <c r="P689" s="39" t="str">
        <f t="shared" si="65"/>
        <v/>
      </c>
      <c r="AC689" s="42" t="str">
        <f>IF(B689="","",VLOOKUP(B689,[2]Formula!B:C,2,0))</f>
        <v/>
      </c>
      <c r="AD689" s="43" t="str">
        <f t="shared" si="63"/>
        <v/>
      </c>
    </row>
    <row r="690" spans="1:30" x14ac:dyDescent="0.25">
      <c r="A690" s="64"/>
      <c r="B690" s="64"/>
      <c r="C690" s="66"/>
      <c r="D690" s="67"/>
      <c r="E690" s="64"/>
      <c r="F690" s="64"/>
      <c r="G690" s="37" t="str">
        <f>IF(E690="","",IF(OR(E690="Project Management",E690="Project Support",E690="Sprint Management",E690="Sprint Support"),"NA",ROUND((((VLOOKUP(AD690,[2]Formula!V:X,3,0)))-SUMIF(AD:AD,AD690,H:H)),2)))</f>
        <v/>
      </c>
      <c r="H690" s="71"/>
      <c r="I690" s="72"/>
      <c r="J690" s="72"/>
      <c r="K690" s="38" t="str">
        <f>IF(E690="","",IF(OR(E690="Project Management",E690="Project Support",E690="Sprint Management",E690="Sprint Support"),"NA",(((SUMIF(AD:AD,AD690,H:H)/VLOOKUP(AD690,[2]Formula!V:X,3,0))*VLOOKUP(AD690,[2]Formula!V:X,2,0))*H690)/SUMIF(AD:AD,AD690,H:H)))</f>
        <v/>
      </c>
      <c r="L690" s="38" t="str">
        <f t="shared" si="61"/>
        <v/>
      </c>
      <c r="M690" s="38" t="str">
        <f t="shared" si="62"/>
        <v/>
      </c>
      <c r="N690" s="38" t="str">
        <f t="shared" si="64"/>
        <v/>
      </c>
      <c r="O690" s="38" t="str">
        <f t="shared" si="60"/>
        <v/>
      </c>
      <c r="P690" s="39" t="str">
        <f t="shared" si="65"/>
        <v/>
      </c>
      <c r="AC690" s="42" t="str">
        <f>IF(B690="","",VLOOKUP(B690,[2]Formula!B:C,2,0))</f>
        <v/>
      </c>
      <c r="AD690" s="43" t="str">
        <f t="shared" si="63"/>
        <v/>
      </c>
    </row>
    <row r="691" spans="1:30" x14ac:dyDescent="0.25">
      <c r="A691" s="64"/>
      <c r="B691" s="64"/>
      <c r="C691" s="66"/>
      <c r="D691" s="67"/>
      <c r="E691" s="64"/>
      <c r="F691" s="64"/>
      <c r="G691" s="37" t="str">
        <f>IF(E691="","",IF(OR(E691="Project Management",E691="Project Support",E691="Sprint Management",E691="Sprint Support"),"NA",ROUND((((VLOOKUP(AD691,[2]Formula!V:X,3,0)))-SUMIF(AD:AD,AD691,H:H)),2)))</f>
        <v/>
      </c>
      <c r="H691" s="71"/>
      <c r="I691" s="72"/>
      <c r="J691" s="72"/>
      <c r="K691" s="38" t="str">
        <f>IF(E691="","",IF(OR(E691="Project Management",E691="Project Support",E691="Sprint Management",E691="Sprint Support"),"NA",(((SUMIF(AD:AD,AD691,H:H)/VLOOKUP(AD691,[2]Formula!V:X,3,0))*VLOOKUP(AD691,[2]Formula!V:X,2,0))*H691)/SUMIF(AD:AD,AD691,H:H)))</f>
        <v/>
      </c>
      <c r="L691" s="38" t="str">
        <f t="shared" si="61"/>
        <v/>
      </c>
      <c r="M691" s="38" t="str">
        <f t="shared" si="62"/>
        <v/>
      </c>
      <c r="N691" s="38" t="str">
        <f t="shared" si="64"/>
        <v/>
      </c>
      <c r="O691" s="38" t="str">
        <f t="shared" si="60"/>
        <v/>
      </c>
      <c r="P691" s="39" t="str">
        <f t="shared" si="65"/>
        <v/>
      </c>
      <c r="AC691" s="42" t="str">
        <f>IF(B691="","",VLOOKUP(B691,[2]Formula!B:C,2,0))</f>
        <v/>
      </c>
      <c r="AD691" s="43" t="str">
        <f t="shared" si="63"/>
        <v/>
      </c>
    </row>
    <row r="692" spans="1:30" x14ac:dyDescent="0.25">
      <c r="A692" s="64"/>
      <c r="B692" s="64"/>
      <c r="C692" s="66"/>
      <c r="D692" s="67"/>
      <c r="E692" s="64"/>
      <c r="F692" s="64"/>
      <c r="G692" s="37" t="str">
        <f>IF(E692="","",IF(OR(E692="Project Management",E692="Project Support",E692="Sprint Management",E692="Sprint Support"),"NA",ROUND((((VLOOKUP(AD692,[2]Formula!V:X,3,0)))-SUMIF(AD:AD,AD692,H:H)),2)))</f>
        <v/>
      </c>
      <c r="H692" s="71"/>
      <c r="I692" s="72"/>
      <c r="J692" s="72"/>
      <c r="K692" s="38" t="str">
        <f>IF(E692="","",IF(OR(E692="Project Management",E692="Project Support",E692="Sprint Management",E692="Sprint Support"),"NA",(((SUMIF(AD:AD,AD692,H:H)/VLOOKUP(AD692,[2]Formula!V:X,3,0))*VLOOKUP(AD692,[2]Formula!V:X,2,0))*H692)/SUMIF(AD:AD,AD692,H:H)))</f>
        <v/>
      </c>
      <c r="L692" s="38" t="str">
        <f t="shared" si="61"/>
        <v/>
      </c>
      <c r="M692" s="38" t="str">
        <f t="shared" si="62"/>
        <v/>
      </c>
      <c r="N692" s="38" t="str">
        <f t="shared" si="64"/>
        <v/>
      </c>
      <c r="O692" s="38" t="str">
        <f t="shared" si="60"/>
        <v/>
      </c>
      <c r="P692" s="39" t="str">
        <f t="shared" si="65"/>
        <v/>
      </c>
      <c r="AC692" s="42" t="str">
        <f>IF(B692="","",VLOOKUP(B692,[2]Formula!B:C,2,0))</f>
        <v/>
      </c>
      <c r="AD692" s="43" t="str">
        <f t="shared" si="63"/>
        <v/>
      </c>
    </row>
    <row r="693" spans="1:30" x14ac:dyDescent="0.25">
      <c r="A693" s="64"/>
      <c r="B693" s="64"/>
      <c r="C693" s="66"/>
      <c r="D693" s="67"/>
      <c r="E693" s="64"/>
      <c r="F693" s="64"/>
      <c r="G693" s="37" t="str">
        <f>IF(E693="","",IF(OR(E693="Project Management",E693="Project Support",E693="Sprint Management",E693="Sprint Support"),"NA",ROUND((((VLOOKUP(AD693,[2]Formula!V:X,3,0)))-SUMIF(AD:AD,AD693,H:H)),2)))</f>
        <v/>
      </c>
      <c r="H693" s="71"/>
      <c r="I693" s="72"/>
      <c r="J693" s="72"/>
      <c r="K693" s="38" t="str">
        <f>IF(E693="","",IF(OR(E693="Project Management",E693="Project Support",E693="Sprint Management",E693="Sprint Support"),"NA",(((SUMIF(AD:AD,AD693,H:H)/VLOOKUP(AD693,[2]Formula!V:X,3,0))*VLOOKUP(AD693,[2]Formula!V:X,2,0))*H693)/SUMIF(AD:AD,AD693,H:H)))</f>
        <v/>
      </c>
      <c r="L693" s="38" t="str">
        <f t="shared" si="61"/>
        <v/>
      </c>
      <c r="M693" s="38" t="str">
        <f t="shared" si="62"/>
        <v/>
      </c>
      <c r="N693" s="38" t="str">
        <f t="shared" si="64"/>
        <v/>
      </c>
      <c r="O693" s="38" t="str">
        <f t="shared" ref="O693:O756" si="66">IFERROR(L693/M693,"")</f>
        <v/>
      </c>
      <c r="P693" s="39" t="str">
        <f t="shared" si="65"/>
        <v/>
      </c>
      <c r="AC693" s="42" t="str">
        <f>IF(B693="","",VLOOKUP(B693,[2]Formula!B:C,2,0))</f>
        <v/>
      </c>
      <c r="AD693" s="43" t="str">
        <f t="shared" si="63"/>
        <v/>
      </c>
    </row>
    <row r="694" spans="1:30" x14ac:dyDescent="0.25">
      <c r="A694" s="64"/>
      <c r="B694" s="64"/>
      <c r="C694" s="66"/>
      <c r="D694" s="67"/>
      <c r="E694" s="64"/>
      <c r="F694" s="64"/>
      <c r="G694" s="37" t="str">
        <f>IF(E694="","",IF(OR(E694="Project Management",E694="Project Support",E694="Sprint Management",E694="Sprint Support"),"NA",ROUND((((VLOOKUP(AD694,[2]Formula!V:X,3,0)))-SUMIF(AD:AD,AD694,H:H)),2)))</f>
        <v/>
      </c>
      <c r="H694" s="71"/>
      <c r="I694" s="72"/>
      <c r="J694" s="72"/>
      <c r="K694" s="38" t="str">
        <f>IF(E694="","",IF(OR(E694="Project Management",E694="Project Support",E694="Sprint Management",E694="Sprint Support"),"NA",(((SUMIF(AD:AD,AD694,H:H)/VLOOKUP(AD694,[2]Formula!V:X,3,0))*VLOOKUP(AD694,[2]Formula!V:X,2,0))*H694)/SUMIF(AD:AD,AD694,H:H)))</f>
        <v/>
      </c>
      <c r="L694" s="38" t="str">
        <f t="shared" si="61"/>
        <v/>
      </c>
      <c r="M694" s="38" t="str">
        <f t="shared" si="62"/>
        <v/>
      </c>
      <c r="N694" s="38" t="str">
        <f t="shared" si="64"/>
        <v/>
      </c>
      <c r="O694" s="38" t="str">
        <f t="shared" si="66"/>
        <v/>
      </c>
      <c r="P694" s="39" t="str">
        <f t="shared" si="65"/>
        <v/>
      </c>
      <c r="AC694" s="42" t="str">
        <f>IF(B694="","",VLOOKUP(B694,[2]Formula!B:C,2,0))</f>
        <v/>
      </c>
      <c r="AD694" s="43" t="str">
        <f t="shared" si="63"/>
        <v/>
      </c>
    </row>
    <row r="695" spans="1:30" x14ac:dyDescent="0.25">
      <c r="A695" s="64"/>
      <c r="B695" s="64"/>
      <c r="C695" s="66"/>
      <c r="D695" s="67"/>
      <c r="E695" s="64"/>
      <c r="F695" s="64"/>
      <c r="G695" s="37" t="str">
        <f>IF(E695="","",IF(OR(E695="Project Management",E695="Project Support",E695="Sprint Management",E695="Sprint Support"),"NA",ROUND((((VLOOKUP(AD695,[2]Formula!V:X,3,0)))-SUMIF(AD:AD,AD695,H:H)),2)))</f>
        <v/>
      </c>
      <c r="H695" s="71"/>
      <c r="I695" s="72"/>
      <c r="J695" s="72"/>
      <c r="K695" s="38" t="str">
        <f>IF(E695="","",IF(OR(E695="Project Management",E695="Project Support",E695="Sprint Management",E695="Sprint Support"),"NA",(((SUMIF(AD:AD,AD695,H:H)/VLOOKUP(AD695,[2]Formula!V:X,3,0))*VLOOKUP(AD695,[2]Formula!V:X,2,0))*H695)/SUMIF(AD:AD,AD695,H:H)))</f>
        <v/>
      </c>
      <c r="L695" s="38" t="str">
        <f t="shared" si="61"/>
        <v/>
      </c>
      <c r="M695" s="38" t="str">
        <f t="shared" si="62"/>
        <v/>
      </c>
      <c r="N695" s="38" t="str">
        <f t="shared" si="64"/>
        <v/>
      </c>
      <c r="O695" s="38" t="str">
        <f t="shared" si="66"/>
        <v/>
      </c>
      <c r="P695" s="39" t="str">
        <f t="shared" si="65"/>
        <v/>
      </c>
      <c r="AC695" s="42" t="str">
        <f>IF(B695="","",VLOOKUP(B695,[2]Formula!B:C,2,0))</f>
        <v/>
      </c>
      <c r="AD695" s="43" t="str">
        <f t="shared" si="63"/>
        <v/>
      </c>
    </row>
    <row r="696" spans="1:30" x14ac:dyDescent="0.25">
      <c r="A696" s="64"/>
      <c r="B696" s="64"/>
      <c r="C696" s="66"/>
      <c r="D696" s="67"/>
      <c r="E696" s="64"/>
      <c r="F696" s="64"/>
      <c r="G696" s="37" t="str">
        <f>IF(E696="","",IF(OR(E696="Project Management",E696="Project Support",E696="Sprint Management",E696="Sprint Support"),"NA",ROUND((((VLOOKUP(AD696,[2]Formula!V:X,3,0)))-SUMIF(AD:AD,AD696,H:H)),2)))</f>
        <v/>
      </c>
      <c r="H696" s="71"/>
      <c r="I696" s="72"/>
      <c r="J696" s="72"/>
      <c r="K696" s="38" t="str">
        <f>IF(E696="","",IF(OR(E696="Project Management",E696="Project Support",E696="Sprint Management",E696="Sprint Support"),"NA",(((SUMIF(AD:AD,AD696,H:H)/VLOOKUP(AD696,[2]Formula!V:X,3,0))*VLOOKUP(AD696,[2]Formula!V:X,2,0))*H696)/SUMIF(AD:AD,AD696,H:H)))</f>
        <v/>
      </c>
      <c r="L696" s="38" t="str">
        <f t="shared" si="61"/>
        <v/>
      </c>
      <c r="M696" s="38" t="str">
        <f t="shared" si="62"/>
        <v/>
      </c>
      <c r="N696" s="38" t="str">
        <f t="shared" si="64"/>
        <v/>
      </c>
      <c r="O696" s="38" t="str">
        <f t="shared" si="66"/>
        <v/>
      </c>
      <c r="P696" s="39" t="str">
        <f t="shared" si="65"/>
        <v/>
      </c>
      <c r="AC696" s="42" t="str">
        <f>IF(B696="","",VLOOKUP(B696,[2]Formula!B:C,2,0))</f>
        <v/>
      </c>
      <c r="AD696" s="43" t="str">
        <f t="shared" si="63"/>
        <v/>
      </c>
    </row>
    <row r="697" spans="1:30" x14ac:dyDescent="0.25">
      <c r="A697" s="64"/>
      <c r="B697" s="64"/>
      <c r="C697" s="66"/>
      <c r="D697" s="67"/>
      <c r="E697" s="64"/>
      <c r="F697" s="64"/>
      <c r="G697" s="37" t="str">
        <f>IF(E697="","",IF(OR(E697="Project Management",E697="Project Support",E697="Sprint Management",E697="Sprint Support"),"NA",ROUND((((VLOOKUP(AD697,[2]Formula!V:X,3,0)))-SUMIF(AD:AD,AD697,H:H)),2)))</f>
        <v/>
      </c>
      <c r="H697" s="71"/>
      <c r="I697" s="72"/>
      <c r="J697" s="72"/>
      <c r="K697" s="38" t="str">
        <f>IF(E697="","",IF(OR(E697="Project Management",E697="Project Support",E697="Sprint Management",E697="Sprint Support"),"NA",(((SUMIF(AD:AD,AD697,H:H)/VLOOKUP(AD697,[2]Formula!V:X,3,0))*VLOOKUP(AD697,[2]Formula!V:X,2,0))*H697)/SUMIF(AD:AD,AD697,H:H)))</f>
        <v/>
      </c>
      <c r="L697" s="38" t="str">
        <f t="shared" si="61"/>
        <v/>
      </c>
      <c r="M697" s="38" t="str">
        <f t="shared" si="62"/>
        <v/>
      </c>
      <c r="N697" s="38" t="str">
        <f t="shared" si="64"/>
        <v/>
      </c>
      <c r="O697" s="38" t="str">
        <f t="shared" si="66"/>
        <v/>
      </c>
      <c r="P697" s="39" t="str">
        <f t="shared" si="65"/>
        <v/>
      </c>
      <c r="AC697" s="42" t="str">
        <f>IF(B697="","",VLOOKUP(B697,[2]Formula!B:C,2,0))</f>
        <v/>
      </c>
      <c r="AD697" s="43" t="str">
        <f t="shared" si="63"/>
        <v/>
      </c>
    </row>
    <row r="698" spans="1:30" x14ac:dyDescent="0.25">
      <c r="A698" s="64"/>
      <c r="B698" s="64"/>
      <c r="C698" s="66"/>
      <c r="D698" s="67"/>
      <c r="E698" s="64"/>
      <c r="F698" s="64"/>
      <c r="G698" s="37" t="str">
        <f>IF(E698="","",IF(OR(E698="Project Management",E698="Project Support",E698="Sprint Management",E698="Sprint Support"),"NA",ROUND((((VLOOKUP(AD698,[2]Formula!V:X,3,0)))-SUMIF(AD:AD,AD698,H:H)),2)))</f>
        <v/>
      </c>
      <c r="H698" s="71"/>
      <c r="I698" s="72"/>
      <c r="J698" s="72"/>
      <c r="K698" s="38" t="str">
        <f>IF(E698="","",IF(OR(E698="Project Management",E698="Project Support",E698="Sprint Management",E698="Sprint Support"),"NA",(((SUMIF(AD:AD,AD698,H:H)/VLOOKUP(AD698,[2]Formula!V:X,3,0))*VLOOKUP(AD698,[2]Formula!V:X,2,0))*H698)/SUMIF(AD:AD,AD698,H:H)))</f>
        <v/>
      </c>
      <c r="L698" s="38" t="str">
        <f t="shared" si="61"/>
        <v/>
      </c>
      <c r="M698" s="38" t="str">
        <f t="shared" si="62"/>
        <v/>
      </c>
      <c r="N698" s="38" t="str">
        <f t="shared" si="64"/>
        <v/>
      </c>
      <c r="O698" s="38" t="str">
        <f t="shared" si="66"/>
        <v/>
      </c>
      <c r="P698" s="39" t="str">
        <f t="shared" si="65"/>
        <v/>
      </c>
      <c r="AC698" s="42" t="str">
        <f>IF(B698="","",VLOOKUP(B698,[2]Formula!B:C,2,0))</f>
        <v/>
      </c>
      <c r="AD698" s="43" t="str">
        <f t="shared" si="63"/>
        <v/>
      </c>
    </row>
    <row r="699" spans="1:30" x14ac:dyDescent="0.25">
      <c r="A699" s="64"/>
      <c r="B699" s="64"/>
      <c r="C699" s="66"/>
      <c r="D699" s="67"/>
      <c r="E699" s="64"/>
      <c r="F699" s="64"/>
      <c r="G699" s="37" t="str">
        <f>IF(E699="","",IF(OR(E699="Project Management",E699="Project Support",E699="Sprint Management",E699="Sprint Support"),"NA",ROUND((((VLOOKUP(AD699,[2]Formula!V:X,3,0)))-SUMIF(AD:AD,AD699,H:H)),2)))</f>
        <v/>
      </c>
      <c r="H699" s="71"/>
      <c r="I699" s="72"/>
      <c r="J699" s="72"/>
      <c r="K699" s="38" t="str">
        <f>IF(E699="","",IF(OR(E699="Project Management",E699="Project Support",E699="Sprint Management",E699="Sprint Support"),"NA",(((SUMIF(AD:AD,AD699,H:H)/VLOOKUP(AD699,[2]Formula!V:X,3,0))*VLOOKUP(AD699,[2]Formula!V:X,2,0))*H699)/SUMIF(AD:AD,AD699,H:H)))</f>
        <v/>
      </c>
      <c r="L699" s="38" t="str">
        <f t="shared" si="61"/>
        <v/>
      </c>
      <c r="M699" s="38" t="str">
        <f t="shared" si="62"/>
        <v/>
      </c>
      <c r="N699" s="38" t="str">
        <f t="shared" si="64"/>
        <v/>
      </c>
      <c r="O699" s="38" t="str">
        <f t="shared" si="66"/>
        <v/>
      </c>
      <c r="P699" s="39" t="str">
        <f t="shared" si="65"/>
        <v/>
      </c>
      <c r="AC699" s="42" t="str">
        <f>IF(B699="","",VLOOKUP(B699,[2]Formula!B:C,2,0))</f>
        <v/>
      </c>
      <c r="AD699" s="43" t="str">
        <f t="shared" si="63"/>
        <v/>
      </c>
    </row>
    <row r="700" spans="1:30" x14ac:dyDescent="0.25">
      <c r="A700" s="64"/>
      <c r="B700" s="64"/>
      <c r="C700" s="66"/>
      <c r="D700" s="67"/>
      <c r="E700" s="64"/>
      <c r="F700" s="64"/>
      <c r="G700" s="37" t="str">
        <f>IF(E700="","",IF(OR(E700="Project Management",E700="Project Support",E700="Sprint Management",E700="Sprint Support"),"NA",ROUND((((VLOOKUP(AD700,[2]Formula!V:X,3,0)))-SUMIF(AD:AD,AD700,H:H)),2)))</f>
        <v/>
      </c>
      <c r="H700" s="71"/>
      <c r="I700" s="72"/>
      <c r="J700" s="72"/>
      <c r="K700" s="38" t="str">
        <f>IF(E700="","",IF(OR(E700="Project Management",E700="Project Support",E700="Sprint Management",E700="Sprint Support"),"NA",(((SUMIF(AD:AD,AD700,H:H)/VLOOKUP(AD700,[2]Formula!V:X,3,0))*VLOOKUP(AD700,[2]Formula!V:X,2,0))*H700)/SUMIF(AD:AD,AD700,H:H)))</f>
        <v/>
      </c>
      <c r="L700" s="38" t="str">
        <f t="shared" si="61"/>
        <v/>
      </c>
      <c r="M700" s="38" t="str">
        <f t="shared" si="62"/>
        <v/>
      </c>
      <c r="N700" s="38" t="str">
        <f t="shared" si="64"/>
        <v/>
      </c>
      <c r="O700" s="38" t="str">
        <f t="shared" si="66"/>
        <v/>
      </c>
      <c r="P700" s="39" t="str">
        <f t="shared" si="65"/>
        <v/>
      </c>
      <c r="AC700" s="42" t="str">
        <f>IF(B700="","",VLOOKUP(B700,[2]Formula!B:C,2,0))</f>
        <v/>
      </c>
      <c r="AD700" s="43" t="str">
        <f t="shared" si="63"/>
        <v/>
      </c>
    </row>
    <row r="701" spans="1:30" x14ac:dyDescent="0.25">
      <c r="A701" s="64"/>
      <c r="B701" s="64"/>
      <c r="C701" s="66"/>
      <c r="D701" s="67"/>
      <c r="E701" s="64"/>
      <c r="F701" s="64"/>
      <c r="G701" s="37" t="str">
        <f>IF(E701="","",IF(OR(E701="Project Management",E701="Project Support",E701="Sprint Management",E701="Sprint Support"),"NA",ROUND((((VLOOKUP(AD701,[2]Formula!V:X,3,0)))-SUMIF(AD:AD,AD701,H:H)),2)))</f>
        <v/>
      </c>
      <c r="H701" s="71"/>
      <c r="I701" s="72"/>
      <c r="J701" s="72"/>
      <c r="K701" s="38" t="str">
        <f>IF(E701="","",IF(OR(E701="Project Management",E701="Project Support",E701="Sprint Management",E701="Sprint Support"),"NA",(((SUMIF(AD:AD,AD701,H:H)/VLOOKUP(AD701,[2]Formula!V:X,3,0))*VLOOKUP(AD701,[2]Formula!V:X,2,0))*H701)/SUMIF(AD:AD,AD701,H:H)))</f>
        <v/>
      </c>
      <c r="L701" s="38" t="str">
        <f t="shared" si="61"/>
        <v/>
      </c>
      <c r="M701" s="38" t="str">
        <f t="shared" si="62"/>
        <v/>
      </c>
      <c r="N701" s="38" t="str">
        <f t="shared" si="64"/>
        <v/>
      </c>
      <c r="O701" s="38" t="str">
        <f t="shared" si="66"/>
        <v/>
      </c>
      <c r="P701" s="39" t="str">
        <f t="shared" si="65"/>
        <v/>
      </c>
      <c r="AC701" s="42" t="str">
        <f>IF(B701="","",VLOOKUP(B701,[2]Formula!B:C,2,0))</f>
        <v/>
      </c>
      <c r="AD701" s="43" t="str">
        <f t="shared" si="63"/>
        <v/>
      </c>
    </row>
    <row r="702" spans="1:30" x14ac:dyDescent="0.25">
      <c r="A702" s="64"/>
      <c r="B702" s="64"/>
      <c r="C702" s="66"/>
      <c r="D702" s="67"/>
      <c r="E702" s="64"/>
      <c r="F702" s="64"/>
      <c r="G702" s="37" t="str">
        <f>IF(E702="","",IF(OR(E702="Project Management",E702="Project Support",E702="Sprint Management",E702="Sprint Support"),"NA",ROUND((((VLOOKUP(AD702,[2]Formula!V:X,3,0)))-SUMIF(AD:AD,AD702,H:H)),2)))</f>
        <v/>
      </c>
      <c r="H702" s="71"/>
      <c r="I702" s="72"/>
      <c r="J702" s="72"/>
      <c r="K702" s="38" t="str">
        <f>IF(E702="","",IF(OR(E702="Project Management",E702="Project Support",E702="Sprint Management",E702="Sprint Support"),"NA",(((SUMIF(AD:AD,AD702,H:H)/VLOOKUP(AD702,[2]Formula!V:X,3,0))*VLOOKUP(AD702,[2]Formula!V:X,2,0))*H702)/SUMIF(AD:AD,AD702,H:H)))</f>
        <v/>
      </c>
      <c r="L702" s="38" t="str">
        <f t="shared" si="61"/>
        <v/>
      </c>
      <c r="M702" s="38" t="str">
        <f t="shared" si="62"/>
        <v/>
      </c>
      <c r="N702" s="38" t="str">
        <f t="shared" si="64"/>
        <v/>
      </c>
      <c r="O702" s="38" t="str">
        <f t="shared" si="66"/>
        <v/>
      </c>
      <c r="P702" s="39" t="str">
        <f t="shared" si="65"/>
        <v/>
      </c>
      <c r="AC702" s="42" t="str">
        <f>IF(B702="","",VLOOKUP(B702,[2]Formula!B:C,2,0))</f>
        <v/>
      </c>
      <c r="AD702" s="43" t="str">
        <f t="shared" si="63"/>
        <v/>
      </c>
    </row>
    <row r="703" spans="1:30" x14ac:dyDescent="0.25">
      <c r="A703" s="64"/>
      <c r="B703" s="64"/>
      <c r="C703" s="66"/>
      <c r="D703" s="67"/>
      <c r="E703" s="64"/>
      <c r="F703" s="64"/>
      <c r="G703" s="37" t="str">
        <f>IF(E703="","",IF(OR(E703="Project Management",E703="Project Support",E703="Sprint Management",E703="Sprint Support"),"NA",ROUND((((VLOOKUP(AD703,[2]Formula!V:X,3,0)))-SUMIF(AD:AD,AD703,H:H)),2)))</f>
        <v/>
      </c>
      <c r="H703" s="71"/>
      <c r="I703" s="72"/>
      <c r="J703" s="72"/>
      <c r="K703" s="38" t="str">
        <f>IF(E703="","",IF(OR(E703="Project Management",E703="Project Support",E703="Sprint Management",E703="Sprint Support"),"NA",(((SUMIF(AD:AD,AD703,H:H)/VLOOKUP(AD703,[2]Formula!V:X,3,0))*VLOOKUP(AD703,[2]Formula!V:X,2,0))*H703)/SUMIF(AD:AD,AD703,H:H)))</f>
        <v/>
      </c>
      <c r="L703" s="38" t="str">
        <f t="shared" si="61"/>
        <v/>
      </c>
      <c r="M703" s="38" t="str">
        <f t="shared" si="62"/>
        <v/>
      </c>
      <c r="N703" s="38" t="str">
        <f t="shared" si="64"/>
        <v/>
      </c>
      <c r="O703" s="38" t="str">
        <f t="shared" si="66"/>
        <v/>
      </c>
      <c r="P703" s="39" t="str">
        <f t="shared" si="65"/>
        <v/>
      </c>
      <c r="AC703" s="42" t="str">
        <f>IF(B703="","",VLOOKUP(B703,[2]Formula!B:C,2,0))</f>
        <v/>
      </c>
      <c r="AD703" s="43" t="str">
        <f t="shared" si="63"/>
        <v/>
      </c>
    </row>
    <row r="704" spans="1:30" x14ac:dyDescent="0.25">
      <c r="A704" s="64"/>
      <c r="B704" s="64"/>
      <c r="C704" s="66"/>
      <c r="D704" s="67"/>
      <c r="E704" s="64"/>
      <c r="F704" s="64"/>
      <c r="G704" s="37" t="str">
        <f>IF(E704="","",IF(OR(E704="Project Management",E704="Project Support",E704="Sprint Management",E704="Sprint Support"),"NA",ROUND((((VLOOKUP(AD704,[2]Formula!V:X,3,0)))-SUMIF(AD:AD,AD704,H:H)),2)))</f>
        <v/>
      </c>
      <c r="H704" s="71"/>
      <c r="I704" s="72"/>
      <c r="J704" s="72"/>
      <c r="K704" s="38" t="str">
        <f>IF(E704="","",IF(OR(E704="Project Management",E704="Project Support",E704="Sprint Management",E704="Sprint Support"),"NA",(((SUMIF(AD:AD,AD704,H:H)/VLOOKUP(AD704,[2]Formula!V:X,3,0))*VLOOKUP(AD704,[2]Formula!V:X,2,0))*H704)/SUMIF(AD:AD,AD704,H:H)))</f>
        <v/>
      </c>
      <c r="L704" s="38" t="str">
        <f t="shared" si="61"/>
        <v/>
      </c>
      <c r="M704" s="38" t="str">
        <f t="shared" si="62"/>
        <v/>
      </c>
      <c r="N704" s="38" t="str">
        <f t="shared" si="64"/>
        <v/>
      </c>
      <c r="O704" s="38" t="str">
        <f t="shared" si="66"/>
        <v/>
      </c>
      <c r="P704" s="39" t="str">
        <f t="shared" si="65"/>
        <v/>
      </c>
      <c r="AC704" s="42" t="str">
        <f>IF(B704="","",VLOOKUP(B704,[2]Formula!B:C,2,0))</f>
        <v/>
      </c>
      <c r="AD704" s="43" t="str">
        <f t="shared" si="63"/>
        <v/>
      </c>
    </row>
    <row r="705" spans="1:30" x14ac:dyDescent="0.25">
      <c r="A705" s="64"/>
      <c r="B705" s="64"/>
      <c r="C705" s="66"/>
      <c r="D705" s="67"/>
      <c r="E705" s="64"/>
      <c r="F705" s="64"/>
      <c r="G705" s="37" t="str">
        <f>IF(E705="","",IF(OR(E705="Project Management",E705="Project Support",E705="Sprint Management",E705="Sprint Support"),"NA",ROUND((((VLOOKUP(AD705,[2]Formula!V:X,3,0)))-SUMIF(AD:AD,AD705,H:H)),2)))</f>
        <v/>
      </c>
      <c r="H705" s="71"/>
      <c r="I705" s="72"/>
      <c r="J705" s="72"/>
      <c r="K705" s="38" t="str">
        <f>IF(E705="","",IF(OR(E705="Project Management",E705="Project Support",E705="Sprint Management",E705="Sprint Support"),"NA",(((SUMIF(AD:AD,AD705,H:H)/VLOOKUP(AD705,[2]Formula!V:X,3,0))*VLOOKUP(AD705,[2]Formula!V:X,2,0))*H705)/SUMIF(AD:AD,AD705,H:H)))</f>
        <v/>
      </c>
      <c r="L705" s="38" t="str">
        <f t="shared" si="61"/>
        <v/>
      </c>
      <c r="M705" s="38" t="str">
        <f t="shared" si="62"/>
        <v/>
      </c>
      <c r="N705" s="38" t="str">
        <f t="shared" si="64"/>
        <v/>
      </c>
      <c r="O705" s="38" t="str">
        <f t="shared" si="66"/>
        <v/>
      </c>
      <c r="P705" s="39" t="str">
        <f t="shared" si="65"/>
        <v/>
      </c>
      <c r="AC705" s="42" t="str">
        <f>IF(B705="","",VLOOKUP(B705,[2]Formula!B:C,2,0))</f>
        <v/>
      </c>
      <c r="AD705" s="43" t="str">
        <f t="shared" si="63"/>
        <v/>
      </c>
    </row>
    <row r="706" spans="1:30" x14ac:dyDescent="0.25">
      <c r="A706" s="64"/>
      <c r="B706" s="64"/>
      <c r="C706" s="66"/>
      <c r="D706" s="67"/>
      <c r="E706" s="64"/>
      <c r="F706" s="64"/>
      <c r="G706" s="37" t="str">
        <f>IF(E706="","",IF(OR(E706="Project Management",E706="Project Support",E706="Sprint Management",E706="Sprint Support"),"NA",ROUND((((VLOOKUP(AD706,[2]Formula!V:X,3,0)))-SUMIF(AD:AD,AD706,H:H)),2)))</f>
        <v/>
      </c>
      <c r="H706" s="71"/>
      <c r="I706" s="72"/>
      <c r="J706" s="72"/>
      <c r="K706" s="38" t="str">
        <f>IF(E706="","",IF(OR(E706="Project Management",E706="Project Support",E706="Sprint Management",E706="Sprint Support"),"NA",(((SUMIF(AD:AD,AD706,H:H)/VLOOKUP(AD706,[2]Formula!V:X,3,0))*VLOOKUP(AD706,[2]Formula!V:X,2,0))*H706)/SUMIF(AD:AD,AD706,H:H)))</f>
        <v/>
      </c>
      <c r="L706" s="38" t="str">
        <f t="shared" ref="L706:L769" si="67">IFERROR(IF(K706="NA",(H706/I706),(K706/I706)),"")</f>
        <v/>
      </c>
      <c r="M706" s="38" t="str">
        <f t="shared" ref="M706:M769" si="68">IFERROR(IF(K706="NA",1,(K706/H706)),"")</f>
        <v/>
      </c>
      <c r="N706" s="38" t="str">
        <f t="shared" si="64"/>
        <v/>
      </c>
      <c r="O706" s="38" t="str">
        <f t="shared" si="66"/>
        <v/>
      </c>
      <c r="P706" s="39" t="str">
        <f t="shared" si="65"/>
        <v/>
      </c>
      <c r="AC706" s="42" t="str">
        <f>IF(B706="","",VLOOKUP(B706,[2]Formula!B:C,2,0))</f>
        <v/>
      </c>
      <c r="AD706" s="43" t="str">
        <f t="shared" ref="AD706:AD769" si="69">IF(B706="","",CONCATENATE(B706,"_",E706))</f>
        <v/>
      </c>
    </row>
    <row r="707" spans="1:30" x14ac:dyDescent="0.25">
      <c r="A707" s="64"/>
      <c r="B707" s="64"/>
      <c r="C707" s="66"/>
      <c r="D707" s="67"/>
      <c r="E707" s="64"/>
      <c r="F707" s="64"/>
      <c r="G707" s="37" t="str">
        <f>IF(E707="","",IF(OR(E707="Project Management",E707="Project Support",E707="Sprint Management",E707="Sprint Support"),"NA",ROUND((((VLOOKUP(AD707,[2]Formula!V:X,3,0)))-SUMIF(AD:AD,AD707,H:H)),2)))</f>
        <v/>
      </c>
      <c r="H707" s="71"/>
      <c r="I707" s="72"/>
      <c r="J707" s="72"/>
      <c r="K707" s="38" t="str">
        <f>IF(E707="","",IF(OR(E707="Project Management",E707="Project Support",E707="Sprint Management",E707="Sprint Support"),"NA",(((SUMIF(AD:AD,AD707,H:H)/VLOOKUP(AD707,[2]Formula!V:X,3,0))*VLOOKUP(AD707,[2]Formula!V:X,2,0))*H707)/SUMIF(AD:AD,AD707,H:H)))</f>
        <v/>
      </c>
      <c r="L707" s="38" t="str">
        <f t="shared" si="67"/>
        <v/>
      </c>
      <c r="M707" s="38" t="str">
        <f t="shared" si="68"/>
        <v/>
      </c>
      <c r="N707" s="38" t="str">
        <f t="shared" ref="N707:N770" si="70">IFERROR(((L707-M707)/M707)*100,"")</f>
        <v/>
      </c>
      <c r="O707" s="38" t="str">
        <f t="shared" si="66"/>
        <v/>
      </c>
      <c r="P707" s="39" t="str">
        <f t="shared" ref="P707:P770" si="71">IF(O707="","",1)</f>
        <v/>
      </c>
      <c r="AC707" s="42" t="str">
        <f>IF(B707="","",VLOOKUP(B707,[2]Formula!B:C,2,0))</f>
        <v/>
      </c>
      <c r="AD707" s="43" t="str">
        <f t="shared" si="69"/>
        <v/>
      </c>
    </row>
    <row r="708" spans="1:30" x14ac:dyDescent="0.25">
      <c r="A708" s="64"/>
      <c r="B708" s="64"/>
      <c r="C708" s="66"/>
      <c r="D708" s="67"/>
      <c r="E708" s="64"/>
      <c r="F708" s="64"/>
      <c r="G708" s="37" t="str">
        <f>IF(E708="","",IF(OR(E708="Project Management",E708="Project Support",E708="Sprint Management",E708="Sprint Support"),"NA",ROUND((((VLOOKUP(AD708,[2]Formula!V:X,3,0)))-SUMIF(AD:AD,AD708,H:H)),2)))</f>
        <v/>
      </c>
      <c r="H708" s="71"/>
      <c r="I708" s="72"/>
      <c r="J708" s="72"/>
      <c r="K708" s="38" t="str">
        <f>IF(E708="","",IF(OR(E708="Project Management",E708="Project Support",E708="Sprint Management",E708="Sprint Support"),"NA",(((SUMIF(AD:AD,AD708,H:H)/VLOOKUP(AD708,[2]Formula!V:X,3,0))*VLOOKUP(AD708,[2]Formula!V:X,2,0))*H708)/SUMIF(AD:AD,AD708,H:H)))</f>
        <v/>
      </c>
      <c r="L708" s="38" t="str">
        <f t="shared" si="67"/>
        <v/>
      </c>
      <c r="M708" s="38" t="str">
        <f t="shared" si="68"/>
        <v/>
      </c>
      <c r="N708" s="38" t="str">
        <f t="shared" si="70"/>
        <v/>
      </c>
      <c r="O708" s="38" t="str">
        <f t="shared" si="66"/>
        <v/>
      </c>
      <c r="P708" s="39" t="str">
        <f t="shared" si="71"/>
        <v/>
      </c>
      <c r="AC708" s="42" t="str">
        <f>IF(B708="","",VLOOKUP(B708,[2]Formula!B:C,2,0))</f>
        <v/>
      </c>
      <c r="AD708" s="43" t="str">
        <f t="shared" si="69"/>
        <v/>
      </c>
    </row>
    <row r="709" spans="1:30" x14ac:dyDescent="0.25">
      <c r="A709" s="64"/>
      <c r="B709" s="64"/>
      <c r="C709" s="66"/>
      <c r="D709" s="67"/>
      <c r="E709" s="64"/>
      <c r="F709" s="64"/>
      <c r="G709" s="37" t="str">
        <f>IF(E709="","",IF(OR(E709="Project Management",E709="Project Support",E709="Sprint Management",E709="Sprint Support"),"NA",ROUND((((VLOOKUP(AD709,[2]Formula!V:X,3,0)))-SUMIF(AD:AD,AD709,H:H)),2)))</f>
        <v/>
      </c>
      <c r="H709" s="71"/>
      <c r="I709" s="72"/>
      <c r="J709" s="72"/>
      <c r="K709" s="38" t="str">
        <f>IF(E709="","",IF(OR(E709="Project Management",E709="Project Support",E709="Sprint Management",E709="Sprint Support"),"NA",(((SUMIF(AD:AD,AD709,H:H)/VLOOKUP(AD709,[2]Formula!V:X,3,0))*VLOOKUP(AD709,[2]Formula!V:X,2,0))*H709)/SUMIF(AD:AD,AD709,H:H)))</f>
        <v/>
      </c>
      <c r="L709" s="38" t="str">
        <f t="shared" si="67"/>
        <v/>
      </c>
      <c r="M709" s="38" t="str">
        <f t="shared" si="68"/>
        <v/>
      </c>
      <c r="N709" s="38" t="str">
        <f t="shared" si="70"/>
        <v/>
      </c>
      <c r="O709" s="38" t="str">
        <f t="shared" si="66"/>
        <v/>
      </c>
      <c r="P709" s="39" t="str">
        <f t="shared" si="71"/>
        <v/>
      </c>
      <c r="AC709" s="42" t="str">
        <f>IF(B709="","",VLOOKUP(B709,[2]Formula!B:C,2,0))</f>
        <v/>
      </c>
      <c r="AD709" s="43" t="str">
        <f t="shared" si="69"/>
        <v/>
      </c>
    </row>
    <row r="710" spans="1:30" x14ac:dyDescent="0.25">
      <c r="A710" s="64"/>
      <c r="B710" s="64"/>
      <c r="C710" s="66"/>
      <c r="D710" s="67"/>
      <c r="E710" s="64"/>
      <c r="F710" s="64"/>
      <c r="G710" s="37" t="str">
        <f>IF(E710="","",IF(OR(E710="Project Management",E710="Project Support",E710="Sprint Management",E710="Sprint Support"),"NA",ROUND((((VLOOKUP(AD710,[2]Formula!V:X,3,0)))-SUMIF(AD:AD,AD710,H:H)),2)))</f>
        <v/>
      </c>
      <c r="H710" s="71"/>
      <c r="I710" s="72"/>
      <c r="J710" s="72"/>
      <c r="K710" s="38" t="str">
        <f>IF(E710="","",IF(OR(E710="Project Management",E710="Project Support",E710="Sprint Management",E710="Sprint Support"),"NA",(((SUMIF(AD:AD,AD710,H:H)/VLOOKUP(AD710,[2]Formula!V:X,3,0))*VLOOKUP(AD710,[2]Formula!V:X,2,0))*H710)/SUMIF(AD:AD,AD710,H:H)))</f>
        <v/>
      </c>
      <c r="L710" s="38" t="str">
        <f t="shared" si="67"/>
        <v/>
      </c>
      <c r="M710" s="38" t="str">
        <f t="shared" si="68"/>
        <v/>
      </c>
      <c r="N710" s="38" t="str">
        <f t="shared" si="70"/>
        <v/>
      </c>
      <c r="O710" s="38" t="str">
        <f t="shared" si="66"/>
        <v/>
      </c>
      <c r="P710" s="39" t="str">
        <f t="shared" si="71"/>
        <v/>
      </c>
      <c r="AC710" s="42" t="str">
        <f>IF(B710="","",VLOOKUP(B710,[2]Formula!B:C,2,0))</f>
        <v/>
      </c>
      <c r="AD710" s="43" t="str">
        <f t="shared" si="69"/>
        <v/>
      </c>
    </row>
    <row r="711" spans="1:30" x14ac:dyDescent="0.25">
      <c r="A711" s="64"/>
      <c r="B711" s="64"/>
      <c r="C711" s="66"/>
      <c r="D711" s="67"/>
      <c r="E711" s="64"/>
      <c r="F711" s="64"/>
      <c r="G711" s="37" t="str">
        <f>IF(E711="","",IF(OR(E711="Project Management",E711="Project Support",E711="Sprint Management",E711="Sprint Support"),"NA",ROUND((((VLOOKUP(AD711,[2]Formula!V:X,3,0)))-SUMIF(AD:AD,AD711,H:H)),2)))</f>
        <v/>
      </c>
      <c r="H711" s="71"/>
      <c r="I711" s="72"/>
      <c r="J711" s="72"/>
      <c r="K711" s="38" t="str">
        <f>IF(E711="","",IF(OR(E711="Project Management",E711="Project Support",E711="Sprint Management",E711="Sprint Support"),"NA",(((SUMIF(AD:AD,AD711,H:H)/VLOOKUP(AD711,[2]Formula!V:X,3,0))*VLOOKUP(AD711,[2]Formula!V:X,2,0))*H711)/SUMIF(AD:AD,AD711,H:H)))</f>
        <v/>
      </c>
      <c r="L711" s="38" t="str">
        <f t="shared" si="67"/>
        <v/>
      </c>
      <c r="M711" s="38" t="str">
        <f t="shared" si="68"/>
        <v/>
      </c>
      <c r="N711" s="38" t="str">
        <f t="shared" si="70"/>
        <v/>
      </c>
      <c r="O711" s="38" t="str">
        <f t="shared" si="66"/>
        <v/>
      </c>
      <c r="P711" s="39" t="str">
        <f t="shared" si="71"/>
        <v/>
      </c>
      <c r="AC711" s="42" t="str">
        <f>IF(B711="","",VLOOKUP(B711,[2]Formula!B:C,2,0))</f>
        <v/>
      </c>
      <c r="AD711" s="43" t="str">
        <f t="shared" si="69"/>
        <v/>
      </c>
    </row>
    <row r="712" spans="1:30" x14ac:dyDescent="0.25">
      <c r="A712" s="64"/>
      <c r="B712" s="64"/>
      <c r="C712" s="66"/>
      <c r="D712" s="67"/>
      <c r="E712" s="64"/>
      <c r="F712" s="64"/>
      <c r="G712" s="37" t="str">
        <f>IF(E712="","",IF(OR(E712="Project Management",E712="Project Support",E712="Sprint Management",E712="Sprint Support"),"NA",ROUND((((VLOOKUP(AD712,[2]Formula!V:X,3,0)))-SUMIF(AD:AD,AD712,H:H)),2)))</f>
        <v/>
      </c>
      <c r="H712" s="71"/>
      <c r="I712" s="72"/>
      <c r="J712" s="72"/>
      <c r="K712" s="38" t="str">
        <f>IF(E712="","",IF(OR(E712="Project Management",E712="Project Support",E712="Sprint Management",E712="Sprint Support"),"NA",(((SUMIF(AD:AD,AD712,H:H)/VLOOKUP(AD712,[2]Formula!V:X,3,0))*VLOOKUP(AD712,[2]Formula!V:X,2,0))*H712)/SUMIF(AD:AD,AD712,H:H)))</f>
        <v/>
      </c>
      <c r="L712" s="38" t="str">
        <f t="shared" si="67"/>
        <v/>
      </c>
      <c r="M712" s="38" t="str">
        <f t="shared" si="68"/>
        <v/>
      </c>
      <c r="N712" s="38" t="str">
        <f t="shared" si="70"/>
        <v/>
      </c>
      <c r="O712" s="38" t="str">
        <f t="shared" si="66"/>
        <v/>
      </c>
      <c r="P712" s="39" t="str">
        <f t="shared" si="71"/>
        <v/>
      </c>
      <c r="AC712" s="42" t="str">
        <f>IF(B712="","",VLOOKUP(B712,[2]Formula!B:C,2,0))</f>
        <v/>
      </c>
      <c r="AD712" s="43" t="str">
        <f t="shared" si="69"/>
        <v/>
      </c>
    </row>
    <row r="713" spans="1:30" x14ac:dyDescent="0.25">
      <c r="A713" s="64"/>
      <c r="B713" s="64"/>
      <c r="C713" s="66"/>
      <c r="D713" s="67"/>
      <c r="E713" s="64"/>
      <c r="F713" s="64"/>
      <c r="G713" s="37" t="str">
        <f>IF(E713="","",IF(OR(E713="Project Management",E713="Project Support",E713="Sprint Management",E713="Sprint Support"),"NA",ROUND((((VLOOKUP(AD713,[2]Formula!V:X,3,0)))-SUMIF(AD:AD,AD713,H:H)),2)))</f>
        <v/>
      </c>
      <c r="H713" s="71"/>
      <c r="I713" s="72"/>
      <c r="J713" s="72"/>
      <c r="K713" s="38" t="str">
        <f>IF(E713="","",IF(OR(E713="Project Management",E713="Project Support",E713="Sprint Management",E713="Sprint Support"),"NA",(((SUMIF(AD:AD,AD713,H:H)/VLOOKUP(AD713,[2]Formula!V:X,3,0))*VLOOKUP(AD713,[2]Formula!V:X,2,0))*H713)/SUMIF(AD:AD,AD713,H:H)))</f>
        <v/>
      </c>
      <c r="L713" s="38" t="str">
        <f t="shared" si="67"/>
        <v/>
      </c>
      <c r="M713" s="38" t="str">
        <f t="shared" si="68"/>
        <v/>
      </c>
      <c r="N713" s="38" t="str">
        <f t="shared" si="70"/>
        <v/>
      </c>
      <c r="O713" s="38" t="str">
        <f t="shared" si="66"/>
        <v/>
      </c>
      <c r="P713" s="39" t="str">
        <f t="shared" si="71"/>
        <v/>
      </c>
      <c r="AC713" s="42" t="str">
        <f>IF(B713="","",VLOOKUP(B713,[2]Formula!B:C,2,0))</f>
        <v/>
      </c>
      <c r="AD713" s="43" t="str">
        <f t="shared" si="69"/>
        <v/>
      </c>
    </row>
    <row r="714" spans="1:30" x14ac:dyDescent="0.25">
      <c r="A714" s="64"/>
      <c r="B714" s="64"/>
      <c r="C714" s="66"/>
      <c r="D714" s="67"/>
      <c r="E714" s="64"/>
      <c r="F714" s="64"/>
      <c r="G714" s="37" t="str">
        <f>IF(E714="","",IF(OR(E714="Project Management",E714="Project Support",E714="Sprint Management",E714="Sprint Support"),"NA",ROUND((((VLOOKUP(AD714,[2]Formula!V:X,3,0)))-SUMIF(AD:AD,AD714,H:H)),2)))</f>
        <v/>
      </c>
      <c r="H714" s="71"/>
      <c r="I714" s="72"/>
      <c r="J714" s="72"/>
      <c r="K714" s="38" t="str">
        <f>IF(E714="","",IF(OR(E714="Project Management",E714="Project Support",E714="Sprint Management",E714="Sprint Support"),"NA",(((SUMIF(AD:AD,AD714,H:H)/VLOOKUP(AD714,[2]Formula!V:X,3,0))*VLOOKUP(AD714,[2]Formula!V:X,2,0))*H714)/SUMIF(AD:AD,AD714,H:H)))</f>
        <v/>
      </c>
      <c r="L714" s="38" t="str">
        <f t="shared" si="67"/>
        <v/>
      </c>
      <c r="M714" s="38" t="str">
        <f t="shared" si="68"/>
        <v/>
      </c>
      <c r="N714" s="38" t="str">
        <f t="shared" si="70"/>
        <v/>
      </c>
      <c r="O714" s="38" t="str">
        <f t="shared" si="66"/>
        <v/>
      </c>
      <c r="P714" s="39" t="str">
        <f t="shared" si="71"/>
        <v/>
      </c>
      <c r="AC714" s="42" t="str">
        <f>IF(B714="","",VLOOKUP(B714,[2]Formula!B:C,2,0))</f>
        <v/>
      </c>
      <c r="AD714" s="43" t="str">
        <f t="shared" si="69"/>
        <v/>
      </c>
    </row>
    <row r="715" spans="1:30" x14ac:dyDescent="0.25">
      <c r="A715" s="64"/>
      <c r="B715" s="64"/>
      <c r="C715" s="66"/>
      <c r="D715" s="67"/>
      <c r="E715" s="64"/>
      <c r="F715" s="64"/>
      <c r="G715" s="37" t="str">
        <f>IF(E715="","",IF(OR(E715="Project Management",E715="Project Support",E715="Sprint Management",E715="Sprint Support"),"NA",ROUND((((VLOOKUP(AD715,[2]Formula!V:X,3,0)))-SUMIF(AD:AD,AD715,H:H)),2)))</f>
        <v/>
      </c>
      <c r="H715" s="71"/>
      <c r="I715" s="72"/>
      <c r="J715" s="72"/>
      <c r="K715" s="38" t="str">
        <f>IF(E715="","",IF(OR(E715="Project Management",E715="Project Support",E715="Sprint Management",E715="Sprint Support"),"NA",(((SUMIF(AD:AD,AD715,H:H)/VLOOKUP(AD715,[2]Formula!V:X,3,0))*VLOOKUP(AD715,[2]Formula!V:X,2,0))*H715)/SUMIF(AD:AD,AD715,H:H)))</f>
        <v/>
      </c>
      <c r="L715" s="38" t="str">
        <f t="shared" si="67"/>
        <v/>
      </c>
      <c r="M715" s="38" t="str">
        <f t="shared" si="68"/>
        <v/>
      </c>
      <c r="N715" s="38" t="str">
        <f t="shared" si="70"/>
        <v/>
      </c>
      <c r="O715" s="38" t="str">
        <f t="shared" si="66"/>
        <v/>
      </c>
      <c r="P715" s="39" t="str">
        <f t="shared" si="71"/>
        <v/>
      </c>
      <c r="AC715" s="42" t="str">
        <f>IF(B715="","",VLOOKUP(B715,[2]Formula!B:C,2,0))</f>
        <v/>
      </c>
      <c r="AD715" s="43" t="str">
        <f t="shared" si="69"/>
        <v/>
      </c>
    </row>
    <row r="716" spans="1:30" x14ac:dyDescent="0.25">
      <c r="A716" s="64"/>
      <c r="B716" s="64"/>
      <c r="C716" s="66"/>
      <c r="D716" s="67"/>
      <c r="E716" s="64"/>
      <c r="F716" s="64"/>
      <c r="G716" s="37" t="str">
        <f>IF(E716="","",IF(OR(E716="Project Management",E716="Project Support",E716="Sprint Management",E716="Sprint Support"),"NA",ROUND((((VLOOKUP(AD716,[2]Formula!V:X,3,0)))-SUMIF(AD:AD,AD716,H:H)),2)))</f>
        <v/>
      </c>
      <c r="H716" s="71"/>
      <c r="I716" s="72"/>
      <c r="J716" s="72"/>
      <c r="K716" s="38" t="str">
        <f>IF(E716="","",IF(OR(E716="Project Management",E716="Project Support",E716="Sprint Management",E716="Sprint Support"),"NA",(((SUMIF(AD:AD,AD716,H:H)/VLOOKUP(AD716,[2]Formula!V:X,3,0))*VLOOKUP(AD716,[2]Formula!V:X,2,0))*H716)/SUMIF(AD:AD,AD716,H:H)))</f>
        <v/>
      </c>
      <c r="L716" s="38" t="str">
        <f t="shared" si="67"/>
        <v/>
      </c>
      <c r="M716" s="38" t="str">
        <f t="shared" si="68"/>
        <v/>
      </c>
      <c r="N716" s="38" t="str">
        <f t="shared" si="70"/>
        <v/>
      </c>
      <c r="O716" s="38" t="str">
        <f t="shared" si="66"/>
        <v/>
      </c>
      <c r="P716" s="39" t="str">
        <f t="shared" si="71"/>
        <v/>
      </c>
      <c r="AC716" s="42" t="str">
        <f>IF(B716="","",VLOOKUP(B716,[2]Formula!B:C,2,0))</f>
        <v/>
      </c>
      <c r="AD716" s="43" t="str">
        <f t="shared" si="69"/>
        <v/>
      </c>
    </row>
    <row r="717" spans="1:30" x14ac:dyDescent="0.25">
      <c r="A717" s="64"/>
      <c r="B717" s="64"/>
      <c r="C717" s="66"/>
      <c r="D717" s="67"/>
      <c r="E717" s="64"/>
      <c r="F717" s="64"/>
      <c r="G717" s="37" t="str">
        <f>IF(E717="","",IF(OR(E717="Project Management",E717="Project Support",E717="Sprint Management",E717="Sprint Support"),"NA",ROUND((((VLOOKUP(AD717,[2]Formula!V:X,3,0)))-SUMIF(AD:AD,AD717,H:H)),2)))</f>
        <v/>
      </c>
      <c r="H717" s="71"/>
      <c r="I717" s="72"/>
      <c r="J717" s="72"/>
      <c r="K717" s="38" t="str">
        <f>IF(E717="","",IF(OR(E717="Project Management",E717="Project Support",E717="Sprint Management",E717="Sprint Support"),"NA",(((SUMIF(AD:AD,AD717,H:H)/VLOOKUP(AD717,[2]Formula!V:X,3,0))*VLOOKUP(AD717,[2]Formula!V:X,2,0))*H717)/SUMIF(AD:AD,AD717,H:H)))</f>
        <v/>
      </c>
      <c r="L717" s="38" t="str">
        <f t="shared" si="67"/>
        <v/>
      </c>
      <c r="M717" s="38" t="str">
        <f t="shared" si="68"/>
        <v/>
      </c>
      <c r="N717" s="38" t="str">
        <f t="shared" si="70"/>
        <v/>
      </c>
      <c r="O717" s="38" t="str">
        <f t="shared" si="66"/>
        <v/>
      </c>
      <c r="P717" s="39" t="str">
        <f t="shared" si="71"/>
        <v/>
      </c>
      <c r="AC717" s="42" t="str">
        <f>IF(B717="","",VLOOKUP(B717,[2]Formula!B:C,2,0))</f>
        <v/>
      </c>
      <c r="AD717" s="43" t="str">
        <f t="shared" si="69"/>
        <v/>
      </c>
    </row>
    <row r="718" spans="1:30" x14ac:dyDescent="0.25">
      <c r="A718" s="64"/>
      <c r="B718" s="64"/>
      <c r="C718" s="66"/>
      <c r="D718" s="67"/>
      <c r="E718" s="64"/>
      <c r="F718" s="64"/>
      <c r="G718" s="37" t="str">
        <f>IF(E718="","",IF(OR(E718="Project Management",E718="Project Support",E718="Sprint Management",E718="Sprint Support"),"NA",ROUND((((VLOOKUP(AD718,[2]Formula!V:X,3,0)))-SUMIF(AD:AD,AD718,H:H)),2)))</f>
        <v/>
      </c>
      <c r="H718" s="71"/>
      <c r="I718" s="72"/>
      <c r="J718" s="72"/>
      <c r="K718" s="38" t="str">
        <f>IF(E718="","",IF(OR(E718="Project Management",E718="Project Support",E718="Sprint Management",E718="Sprint Support"),"NA",(((SUMIF(AD:AD,AD718,H:H)/VLOOKUP(AD718,[2]Formula!V:X,3,0))*VLOOKUP(AD718,[2]Formula!V:X,2,0))*H718)/SUMIF(AD:AD,AD718,H:H)))</f>
        <v/>
      </c>
      <c r="L718" s="38" t="str">
        <f t="shared" si="67"/>
        <v/>
      </c>
      <c r="M718" s="38" t="str">
        <f t="shared" si="68"/>
        <v/>
      </c>
      <c r="N718" s="38" t="str">
        <f t="shared" si="70"/>
        <v/>
      </c>
      <c r="O718" s="38" t="str">
        <f t="shared" si="66"/>
        <v/>
      </c>
      <c r="P718" s="39" t="str">
        <f t="shared" si="71"/>
        <v/>
      </c>
      <c r="AC718" s="42" t="str">
        <f>IF(B718="","",VLOOKUP(B718,[2]Formula!B:C,2,0))</f>
        <v/>
      </c>
      <c r="AD718" s="43" t="str">
        <f t="shared" si="69"/>
        <v/>
      </c>
    </row>
    <row r="719" spans="1:30" x14ac:dyDescent="0.25">
      <c r="A719" s="64"/>
      <c r="B719" s="64"/>
      <c r="C719" s="66"/>
      <c r="D719" s="67"/>
      <c r="E719" s="64"/>
      <c r="F719" s="64"/>
      <c r="G719" s="37" t="str">
        <f>IF(E719="","",IF(OR(E719="Project Management",E719="Project Support",E719="Sprint Management",E719="Sprint Support"),"NA",ROUND((((VLOOKUP(AD719,[2]Formula!V:X,3,0)))-SUMIF(AD:AD,AD719,H:H)),2)))</f>
        <v/>
      </c>
      <c r="H719" s="71"/>
      <c r="I719" s="72"/>
      <c r="J719" s="72"/>
      <c r="K719" s="38" t="str">
        <f>IF(E719="","",IF(OR(E719="Project Management",E719="Project Support",E719="Sprint Management",E719="Sprint Support"),"NA",(((SUMIF(AD:AD,AD719,H:H)/VLOOKUP(AD719,[2]Formula!V:X,3,0))*VLOOKUP(AD719,[2]Formula!V:X,2,0))*H719)/SUMIF(AD:AD,AD719,H:H)))</f>
        <v/>
      </c>
      <c r="L719" s="38" t="str">
        <f t="shared" si="67"/>
        <v/>
      </c>
      <c r="M719" s="38" t="str">
        <f t="shared" si="68"/>
        <v/>
      </c>
      <c r="N719" s="38" t="str">
        <f t="shared" si="70"/>
        <v/>
      </c>
      <c r="O719" s="38" t="str">
        <f t="shared" si="66"/>
        <v/>
      </c>
      <c r="P719" s="39" t="str">
        <f t="shared" si="71"/>
        <v/>
      </c>
      <c r="AC719" s="42" t="str">
        <f>IF(B719="","",VLOOKUP(B719,[2]Formula!B:C,2,0))</f>
        <v/>
      </c>
      <c r="AD719" s="43" t="str">
        <f t="shared" si="69"/>
        <v/>
      </c>
    </row>
    <row r="720" spans="1:30" x14ac:dyDescent="0.25">
      <c r="A720" s="64"/>
      <c r="B720" s="64"/>
      <c r="C720" s="66"/>
      <c r="D720" s="67"/>
      <c r="E720" s="64"/>
      <c r="F720" s="64"/>
      <c r="G720" s="37" t="str">
        <f>IF(E720="","",IF(OR(E720="Project Management",E720="Project Support",E720="Sprint Management",E720="Sprint Support"),"NA",ROUND((((VLOOKUP(AD720,[2]Formula!V:X,3,0)))-SUMIF(AD:AD,AD720,H:H)),2)))</f>
        <v/>
      </c>
      <c r="H720" s="71"/>
      <c r="I720" s="72"/>
      <c r="J720" s="72"/>
      <c r="K720" s="38" t="str">
        <f>IF(E720="","",IF(OR(E720="Project Management",E720="Project Support",E720="Sprint Management",E720="Sprint Support"),"NA",(((SUMIF(AD:AD,AD720,H:H)/VLOOKUP(AD720,[2]Formula!V:X,3,0))*VLOOKUP(AD720,[2]Formula!V:X,2,0))*H720)/SUMIF(AD:AD,AD720,H:H)))</f>
        <v/>
      </c>
      <c r="L720" s="38" t="str">
        <f t="shared" si="67"/>
        <v/>
      </c>
      <c r="M720" s="38" t="str">
        <f t="shared" si="68"/>
        <v/>
      </c>
      <c r="N720" s="38" t="str">
        <f t="shared" si="70"/>
        <v/>
      </c>
      <c r="O720" s="38" t="str">
        <f t="shared" si="66"/>
        <v/>
      </c>
      <c r="P720" s="39" t="str">
        <f t="shared" si="71"/>
        <v/>
      </c>
      <c r="AC720" s="42" t="str">
        <f>IF(B720="","",VLOOKUP(B720,[2]Formula!B:C,2,0))</f>
        <v/>
      </c>
      <c r="AD720" s="43" t="str">
        <f t="shared" si="69"/>
        <v/>
      </c>
    </row>
    <row r="721" spans="1:30" x14ac:dyDescent="0.25">
      <c r="A721" s="64"/>
      <c r="B721" s="64"/>
      <c r="C721" s="66"/>
      <c r="D721" s="67"/>
      <c r="E721" s="64"/>
      <c r="F721" s="64"/>
      <c r="G721" s="37" t="str">
        <f>IF(E721="","",IF(OR(E721="Project Management",E721="Project Support",E721="Sprint Management",E721="Sprint Support"),"NA",ROUND((((VLOOKUP(AD721,[2]Formula!V:X,3,0)))-SUMIF(AD:AD,AD721,H:H)),2)))</f>
        <v/>
      </c>
      <c r="H721" s="71"/>
      <c r="I721" s="72"/>
      <c r="J721" s="72"/>
      <c r="K721" s="38" t="str">
        <f>IF(E721="","",IF(OR(E721="Project Management",E721="Project Support",E721="Sprint Management",E721="Sprint Support"),"NA",(((SUMIF(AD:AD,AD721,H:H)/VLOOKUP(AD721,[2]Formula!V:X,3,0))*VLOOKUP(AD721,[2]Formula!V:X,2,0))*H721)/SUMIF(AD:AD,AD721,H:H)))</f>
        <v/>
      </c>
      <c r="L721" s="38" t="str">
        <f t="shared" si="67"/>
        <v/>
      </c>
      <c r="M721" s="38" t="str">
        <f t="shared" si="68"/>
        <v/>
      </c>
      <c r="N721" s="38" t="str">
        <f t="shared" si="70"/>
        <v/>
      </c>
      <c r="O721" s="38" t="str">
        <f t="shared" si="66"/>
        <v/>
      </c>
      <c r="P721" s="39" t="str">
        <f t="shared" si="71"/>
        <v/>
      </c>
      <c r="AC721" s="42" t="str">
        <f>IF(B721="","",VLOOKUP(B721,[2]Formula!B:C,2,0))</f>
        <v/>
      </c>
      <c r="AD721" s="43" t="str">
        <f t="shared" si="69"/>
        <v/>
      </c>
    </row>
    <row r="722" spans="1:30" x14ac:dyDescent="0.25">
      <c r="A722" s="64"/>
      <c r="B722" s="64"/>
      <c r="C722" s="66"/>
      <c r="D722" s="67"/>
      <c r="E722" s="64"/>
      <c r="F722" s="64"/>
      <c r="G722" s="37" t="str">
        <f>IF(E722="","",IF(OR(E722="Project Management",E722="Project Support",E722="Sprint Management",E722="Sprint Support"),"NA",ROUND((((VLOOKUP(AD722,[2]Formula!V:X,3,0)))-SUMIF(AD:AD,AD722,H:H)),2)))</f>
        <v/>
      </c>
      <c r="H722" s="71"/>
      <c r="I722" s="72"/>
      <c r="J722" s="72"/>
      <c r="K722" s="38" t="str">
        <f>IF(E722="","",IF(OR(E722="Project Management",E722="Project Support",E722="Sprint Management",E722="Sprint Support"),"NA",(((SUMIF(AD:AD,AD722,H:H)/VLOOKUP(AD722,[2]Formula!V:X,3,0))*VLOOKUP(AD722,[2]Formula!V:X,2,0))*H722)/SUMIF(AD:AD,AD722,H:H)))</f>
        <v/>
      </c>
      <c r="L722" s="38" t="str">
        <f t="shared" si="67"/>
        <v/>
      </c>
      <c r="M722" s="38" t="str">
        <f t="shared" si="68"/>
        <v/>
      </c>
      <c r="N722" s="38" t="str">
        <f t="shared" si="70"/>
        <v/>
      </c>
      <c r="O722" s="38" t="str">
        <f t="shared" si="66"/>
        <v/>
      </c>
      <c r="P722" s="39" t="str">
        <f t="shared" si="71"/>
        <v/>
      </c>
      <c r="AC722" s="42" t="str">
        <f>IF(B722="","",VLOOKUP(B722,[2]Formula!B:C,2,0))</f>
        <v/>
      </c>
      <c r="AD722" s="43" t="str">
        <f t="shared" si="69"/>
        <v/>
      </c>
    </row>
    <row r="723" spans="1:30" x14ac:dyDescent="0.25">
      <c r="A723" s="64"/>
      <c r="B723" s="64"/>
      <c r="C723" s="66"/>
      <c r="D723" s="67"/>
      <c r="E723" s="64"/>
      <c r="F723" s="64"/>
      <c r="G723" s="37" t="str">
        <f>IF(E723="","",IF(OR(E723="Project Management",E723="Project Support",E723="Sprint Management",E723="Sprint Support"),"NA",ROUND((((VLOOKUP(AD723,[2]Formula!V:X,3,0)))-SUMIF(AD:AD,AD723,H:H)),2)))</f>
        <v/>
      </c>
      <c r="H723" s="71"/>
      <c r="I723" s="72"/>
      <c r="J723" s="72"/>
      <c r="K723" s="38" t="str">
        <f>IF(E723="","",IF(OR(E723="Project Management",E723="Project Support",E723="Sprint Management",E723="Sprint Support"),"NA",(((SUMIF(AD:AD,AD723,H:H)/VLOOKUP(AD723,[2]Formula!V:X,3,0))*VLOOKUP(AD723,[2]Formula!V:X,2,0))*H723)/SUMIF(AD:AD,AD723,H:H)))</f>
        <v/>
      </c>
      <c r="L723" s="38" t="str">
        <f t="shared" si="67"/>
        <v/>
      </c>
      <c r="M723" s="38" t="str">
        <f t="shared" si="68"/>
        <v/>
      </c>
      <c r="N723" s="38" t="str">
        <f t="shared" si="70"/>
        <v/>
      </c>
      <c r="O723" s="38" t="str">
        <f t="shared" si="66"/>
        <v/>
      </c>
      <c r="P723" s="39" t="str">
        <f t="shared" si="71"/>
        <v/>
      </c>
      <c r="AC723" s="42" t="str">
        <f>IF(B723="","",VLOOKUP(B723,[2]Formula!B:C,2,0))</f>
        <v/>
      </c>
      <c r="AD723" s="43" t="str">
        <f t="shared" si="69"/>
        <v/>
      </c>
    </row>
    <row r="724" spans="1:30" x14ac:dyDescent="0.25">
      <c r="A724" s="64"/>
      <c r="B724" s="64"/>
      <c r="C724" s="66"/>
      <c r="D724" s="67"/>
      <c r="E724" s="64"/>
      <c r="F724" s="64"/>
      <c r="G724" s="37" t="str">
        <f>IF(E724="","",IF(OR(E724="Project Management",E724="Project Support",E724="Sprint Management",E724="Sprint Support"),"NA",ROUND((((VLOOKUP(AD724,[2]Formula!V:X,3,0)))-SUMIF(AD:AD,AD724,H:H)),2)))</f>
        <v/>
      </c>
      <c r="H724" s="71"/>
      <c r="I724" s="72"/>
      <c r="J724" s="72"/>
      <c r="K724" s="38" t="str">
        <f>IF(E724="","",IF(OR(E724="Project Management",E724="Project Support",E724="Sprint Management",E724="Sprint Support"),"NA",(((SUMIF(AD:AD,AD724,H:H)/VLOOKUP(AD724,[2]Formula!V:X,3,0))*VLOOKUP(AD724,[2]Formula!V:X,2,0))*H724)/SUMIF(AD:AD,AD724,H:H)))</f>
        <v/>
      </c>
      <c r="L724" s="38" t="str">
        <f t="shared" si="67"/>
        <v/>
      </c>
      <c r="M724" s="38" t="str">
        <f t="shared" si="68"/>
        <v/>
      </c>
      <c r="N724" s="38" t="str">
        <f t="shared" si="70"/>
        <v/>
      </c>
      <c r="O724" s="38" t="str">
        <f t="shared" si="66"/>
        <v/>
      </c>
      <c r="P724" s="39" t="str">
        <f t="shared" si="71"/>
        <v/>
      </c>
      <c r="AC724" s="42" t="str">
        <f>IF(B724="","",VLOOKUP(B724,[2]Formula!B:C,2,0))</f>
        <v/>
      </c>
      <c r="AD724" s="43" t="str">
        <f t="shared" si="69"/>
        <v/>
      </c>
    </row>
    <row r="725" spans="1:30" x14ac:dyDescent="0.25">
      <c r="A725" s="64"/>
      <c r="B725" s="64"/>
      <c r="C725" s="66"/>
      <c r="D725" s="67"/>
      <c r="E725" s="64"/>
      <c r="F725" s="64"/>
      <c r="G725" s="37" t="str">
        <f>IF(E725="","",IF(OR(E725="Project Management",E725="Project Support",E725="Sprint Management",E725="Sprint Support"),"NA",ROUND((((VLOOKUP(AD725,[2]Formula!V:X,3,0)))-SUMIF(AD:AD,AD725,H:H)),2)))</f>
        <v/>
      </c>
      <c r="H725" s="71"/>
      <c r="I725" s="72"/>
      <c r="J725" s="72"/>
      <c r="K725" s="38" t="str">
        <f>IF(E725="","",IF(OR(E725="Project Management",E725="Project Support",E725="Sprint Management",E725="Sprint Support"),"NA",(((SUMIF(AD:AD,AD725,H:H)/VLOOKUP(AD725,[2]Formula!V:X,3,0))*VLOOKUP(AD725,[2]Formula!V:X,2,0))*H725)/SUMIF(AD:AD,AD725,H:H)))</f>
        <v/>
      </c>
      <c r="L725" s="38" t="str">
        <f t="shared" si="67"/>
        <v/>
      </c>
      <c r="M725" s="38" t="str">
        <f t="shared" si="68"/>
        <v/>
      </c>
      <c r="N725" s="38" t="str">
        <f t="shared" si="70"/>
        <v/>
      </c>
      <c r="O725" s="38" t="str">
        <f t="shared" si="66"/>
        <v/>
      </c>
      <c r="P725" s="39" t="str">
        <f t="shared" si="71"/>
        <v/>
      </c>
      <c r="AC725" s="42" t="str">
        <f>IF(B725="","",VLOOKUP(B725,[2]Formula!B:C,2,0))</f>
        <v/>
      </c>
      <c r="AD725" s="43" t="str">
        <f t="shared" si="69"/>
        <v/>
      </c>
    </row>
    <row r="726" spans="1:30" x14ac:dyDescent="0.25">
      <c r="A726" s="64"/>
      <c r="B726" s="64"/>
      <c r="C726" s="66"/>
      <c r="D726" s="67"/>
      <c r="E726" s="64"/>
      <c r="F726" s="64"/>
      <c r="G726" s="37" t="str">
        <f>IF(E726="","",IF(OR(E726="Project Management",E726="Project Support",E726="Sprint Management",E726="Sprint Support"),"NA",ROUND((((VLOOKUP(AD726,[2]Formula!V:X,3,0)))-SUMIF(AD:AD,AD726,H:H)),2)))</f>
        <v/>
      </c>
      <c r="H726" s="71"/>
      <c r="I726" s="72"/>
      <c r="J726" s="72"/>
      <c r="K726" s="38" t="str">
        <f>IF(E726="","",IF(OR(E726="Project Management",E726="Project Support",E726="Sprint Management",E726="Sprint Support"),"NA",(((SUMIF(AD:AD,AD726,H:H)/VLOOKUP(AD726,[2]Formula!V:X,3,0))*VLOOKUP(AD726,[2]Formula!V:X,2,0))*H726)/SUMIF(AD:AD,AD726,H:H)))</f>
        <v/>
      </c>
      <c r="L726" s="38" t="str">
        <f t="shared" si="67"/>
        <v/>
      </c>
      <c r="M726" s="38" t="str">
        <f t="shared" si="68"/>
        <v/>
      </c>
      <c r="N726" s="38" t="str">
        <f t="shared" si="70"/>
        <v/>
      </c>
      <c r="O726" s="38" t="str">
        <f t="shared" si="66"/>
        <v/>
      </c>
      <c r="P726" s="39" t="str">
        <f t="shared" si="71"/>
        <v/>
      </c>
      <c r="AC726" s="42" t="str">
        <f>IF(B726="","",VLOOKUP(B726,[2]Formula!B:C,2,0))</f>
        <v/>
      </c>
      <c r="AD726" s="43" t="str">
        <f t="shared" si="69"/>
        <v/>
      </c>
    </row>
    <row r="727" spans="1:30" x14ac:dyDescent="0.25">
      <c r="A727" s="64"/>
      <c r="B727" s="64"/>
      <c r="C727" s="66"/>
      <c r="D727" s="67"/>
      <c r="E727" s="64"/>
      <c r="F727" s="64"/>
      <c r="G727" s="37" t="str">
        <f>IF(E727="","",IF(OR(E727="Project Management",E727="Project Support",E727="Sprint Management",E727="Sprint Support"),"NA",ROUND((((VLOOKUP(AD727,[2]Formula!V:X,3,0)))-SUMIF(AD:AD,AD727,H:H)),2)))</f>
        <v/>
      </c>
      <c r="H727" s="71"/>
      <c r="I727" s="72"/>
      <c r="J727" s="72"/>
      <c r="K727" s="38" t="str">
        <f>IF(E727="","",IF(OR(E727="Project Management",E727="Project Support",E727="Sprint Management",E727="Sprint Support"),"NA",(((SUMIF(AD:AD,AD727,H:H)/VLOOKUP(AD727,[2]Formula!V:X,3,0))*VLOOKUP(AD727,[2]Formula!V:X,2,0))*H727)/SUMIF(AD:AD,AD727,H:H)))</f>
        <v/>
      </c>
      <c r="L727" s="38" t="str">
        <f t="shared" si="67"/>
        <v/>
      </c>
      <c r="M727" s="38" t="str">
        <f t="shared" si="68"/>
        <v/>
      </c>
      <c r="N727" s="38" t="str">
        <f t="shared" si="70"/>
        <v/>
      </c>
      <c r="O727" s="38" t="str">
        <f t="shared" si="66"/>
        <v/>
      </c>
      <c r="P727" s="39" t="str">
        <f t="shared" si="71"/>
        <v/>
      </c>
      <c r="AC727" s="42" t="str">
        <f>IF(B727="","",VLOOKUP(B727,[2]Formula!B:C,2,0))</f>
        <v/>
      </c>
      <c r="AD727" s="43" t="str">
        <f t="shared" si="69"/>
        <v/>
      </c>
    </row>
    <row r="728" spans="1:30" x14ac:dyDescent="0.25">
      <c r="A728" s="64"/>
      <c r="B728" s="64"/>
      <c r="C728" s="66"/>
      <c r="D728" s="67"/>
      <c r="E728" s="64"/>
      <c r="F728" s="64"/>
      <c r="G728" s="37" t="str">
        <f>IF(E728="","",IF(OR(E728="Project Management",E728="Project Support",E728="Sprint Management",E728="Sprint Support"),"NA",ROUND((((VLOOKUP(AD728,[2]Formula!V:X,3,0)))-SUMIF(AD:AD,AD728,H:H)),2)))</f>
        <v/>
      </c>
      <c r="H728" s="71"/>
      <c r="I728" s="72"/>
      <c r="J728" s="72"/>
      <c r="K728" s="38" t="str">
        <f>IF(E728="","",IF(OR(E728="Project Management",E728="Project Support",E728="Sprint Management",E728="Sprint Support"),"NA",(((SUMIF(AD:AD,AD728,H:H)/VLOOKUP(AD728,[2]Formula!V:X,3,0))*VLOOKUP(AD728,[2]Formula!V:X,2,0))*H728)/SUMIF(AD:AD,AD728,H:H)))</f>
        <v/>
      </c>
      <c r="L728" s="38" t="str">
        <f t="shared" si="67"/>
        <v/>
      </c>
      <c r="M728" s="38" t="str">
        <f t="shared" si="68"/>
        <v/>
      </c>
      <c r="N728" s="38" t="str">
        <f t="shared" si="70"/>
        <v/>
      </c>
      <c r="O728" s="38" t="str">
        <f t="shared" si="66"/>
        <v/>
      </c>
      <c r="P728" s="39" t="str">
        <f t="shared" si="71"/>
        <v/>
      </c>
      <c r="AC728" s="42" t="str">
        <f>IF(B728="","",VLOOKUP(B728,[2]Formula!B:C,2,0))</f>
        <v/>
      </c>
      <c r="AD728" s="43" t="str">
        <f t="shared" si="69"/>
        <v/>
      </c>
    </row>
    <row r="729" spans="1:30" x14ac:dyDescent="0.25">
      <c r="A729" s="64"/>
      <c r="B729" s="64"/>
      <c r="C729" s="66"/>
      <c r="D729" s="67"/>
      <c r="E729" s="64"/>
      <c r="F729" s="64"/>
      <c r="G729" s="37" t="str">
        <f>IF(E729="","",IF(OR(E729="Project Management",E729="Project Support",E729="Sprint Management",E729="Sprint Support"),"NA",ROUND((((VLOOKUP(AD729,[2]Formula!V:X,3,0)))-SUMIF(AD:AD,AD729,H:H)),2)))</f>
        <v/>
      </c>
      <c r="H729" s="71"/>
      <c r="I729" s="72"/>
      <c r="J729" s="72"/>
      <c r="K729" s="38" t="str">
        <f>IF(E729="","",IF(OR(E729="Project Management",E729="Project Support",E729="Sprint Management",E729="Sprint Support"),"NA",(((SUMIF(AD:AD,AD729,H:H)/VLOOKUP(AD729,[2]Formula!V:X,3,0))*VLOOKUP(AD729,[2]Formula!V:X,2,0))*H729)/SUMIF(AD:AD,AD729,H:H)))</f>
        <v/>
      </c>
      <c r="L729" s="38" t="str">
        <f t="shared" si="67"/>
        <v/>
      </c>
      <c r="M729" s="38" t="str">
        <f t="shared" si="68"/>
        <v/>
      </c>
      <c r="N729" s="38" t="str">
        <f t="shared" si="70"/>
        <v/>
      </c>
      <c r="O729" s="38" t="str">
        <f t="shared" si="66"/>
        <v/>
      </c>
      <c r="P729" s="39" t="str">
        <f t="shared" si="71"/>
        <v/>
      </c>
      <c r="AC729" s="42" t="str">
        <f>IF(B729="","",VLOOKUP(B729,[2]Formula!B:C,2,0))</f>
        <v/>
      </c>
      <c r="AD729" s="43" t="str">
        <f t="shared" si="69"/>
        <v/>
      </c>
    </row>
    <row r="730" spans="1:30" x14ac:dyDescent="0.25">
      <c r="A730" s="64"/>
      <c r="B730" s="64"/>
      <c r="C730" s="66"/>
      <c r="D730" s="67"/>
      <c r="E730" s="64"/>
      <c r="F730" s="64"/>
      <c r="G730" s="37" t="str">
        <f>IF(E730="","",IF(OR(E730="Project Management",E730="Project Support",E730="Sprint Management",E730="Sprint Support"),"NA",ROUND((((VLOOKUP(AD730,[2]Formula!V:X,3,0)))-SUMIF(AD:AD,AD730,H:H)),2)))</f>
        <v/>
      </c>
      <c r="H730" s="71"/>
      <c r="I730" s="72"/>
      <c r="J730" s="72"/>
      <c r="K730" s="38" t="str">
        <f>IF(E730="","",IF(OR(E730="Project Management",E730="Project Support",E730="Sprint Management",E730="Sprint Support"),"NA",(((SUMIF(AD:AD,AD730,H:H)/VLOOKUP(AD730,[2]Formula!V:X,3,0))*VLOOKUP(AD730,[2]Formula!V:X,2,0))*H730)/SUMIF(AD:AD,AD730,H:H)))</f>
        <v/>
      </c>
      <c r="L730" s="38" t="str">
        <f t="shared" si="67"/>
        <v/>
      </c>
      <c r="M730" s="38" t="str">
        <f t="shared" si="68"/>
        <v/>
      </c>
      <c r="N730" s="38" t="str">
        <f t="shared" si="70"/>
        <v/>
      </c>
      <c r="O730" s="38" t="str">
        <f t="shared" si="66"/>
        <v/>
      </c>
      <c r="P730" s="39" t="str">
        <f t="shared" si="71"/>
        <v/>
      </c>
      <c r="AC730" s="42" t="str">
        <f>IF(B730="","",VLOOKUP(B730,[2]Formula!B:C,2,0))</f>
        <v/>
      </c>
      <c r="AD730" s="43" t="str">
        <f t="shared" si="69"/>
        <v/>
      </c>
    </row>
    <row r="731" spans="1:30" x14ac:dyDescent="0.25">
      <c r="A731" s="64"/>
      <c r="B731" s="64"/>
      <c r="C731" s="66"/>
      <c r="D731" s="67"/>
      <c r="E731" s="64"/>
      <c r="F731" s="64"/>
      <c r="G731" s="37" t="str">
        <f>IF(E731="","",IF(OR(E731="Project Management",E731="Project Support",E731="Sprint Management",E731="Sprint Support"),"NA",ROUND((((VLOOKUP(AD731,[2]Formula!V:X,3,0)))-SUMIF(AD:AD,AD731,H:H)),2)))</f>
        <v/>
      </c>
      <c r="H731" s="71"/>
      <c r="I731" s="72"/>
      <c r="J731" s="72"/>
      <c r="K731" s="38" t="str">
        <f>IF(E731="","",IF(OR(E731="Project Management",E731="Project Support",E731="Sprint Management",E731="Sprint Support"),"NA",(((SUMIF(AD:AD,AD731,H:H)/VLOOKUP(AD731,[2]Formula!V:X,3,0))*VLOOKUP(AD731,[2]Formula!V:X,2,0))*H731)/SUMIF(AD:AD,AD731,H:H)))</f>
        <v/>
      </c>
      <c r="L731" s="38" t="str">
        <f t="shared" si="67"/>
        <v/>
      </c>
      <c r="M731" s="38" t="str">
        <f t="shared" si="68"/>
        <v/>
      </c>
      <c r="N731" s="38" t="str">
        <f t="shared" si="70"/>
        <v/>
      </c>
      <c r="O731" s="38" t="str">
        <f t="shared" si="66"/>
        <v/>
      </c>
      <c r="P731" s="39" t="str">
        <f t="shared" si="71"/>
        <v/>
      </c>
      <c r="AC731" s="42" t="str">
        <f>IF(B731="","",VLOOKUP(B731,[2]Formula!B:C,2,0))</f>
        <v/>
      </c>
      <c r="AD731" s="43" t="str">
        <f t="shared" si="69"/>
        <v/>
      </c>
    </row>
    <row r="732" spans="1:30" x14ac:dyDescent="0.25">
      <c r="A732" s="64"/>
      <c r="B732" s="64"/>
      <c r="C732" s="66"/>
      <c r="D732" s="67"/>
      <c r="E732" s="64"/>
      <c r="F732" s="64"/>
      <c r="G732" s="37" t="str">
        <f>IF(E732="","",IF(OR(E732="Project Management",E732="Project Support",E732="Sprint Management",E732="Sprint Support"),"NA",ROUND((((VLOOKUP(AD732,[2]Formula!V:X,3,0)))-SUMIF(AD:AD,AD732,H:H)),2)))</f>
        <v/>
      </c>
      <c r="H732" s="71"/>
      <c r="I732" s="72"/>
      <c r="J732" s="72"/>
      <c r="K732" s="38" t="str">
        <f>IF(E732="","",IF(OR(E732="Project Management",E732="Project Support",E732="Sprint Management",E732="Sprint Support"),"NA",(((SUMIF(AD:AD,AD732,H:H)/VLOOKUP(AD732,[2]Formula!V:X,3,0))*VLOOKUP(AD732,[2]Formula!V:X,2,0))*H732)/SUMIF(AD:AD,AD732,H:H)))</f>
        <v/>
      </c>
      <c r="L732" s="38" t="str">
        <f t="shared" si="67"/>
        <v/>
      </c>
      <c r="M732" s="38" t="str">
        <f t="shared" si="68"/>
        <v/>
      </c>
      <c r="N732" s="38" t="str">
        <f t="shared" si="70"/>
        <v/>
      </c>
      <c r="O732" s="38" t="str">
        <f t="shared" si="66"/>
        <v/>
      </c>
      <c r="P732" s="39" t="str">
        <f t="shared" si="71"/>
        <v/>
      </c>
      <c r="AC732" s="42" t="str">
        <f>IF(B732="","",VLOOKUP(B732,[2]Formula!B:C,2,0))</f>
        <v/>
      </c>
      <c r="AD732" s="43" t="str">
        <f t="shared" si="69"/>
        <v/>
      </c>
    </row>
    <row r="733" spans="1:30" x14ac:dyDescent="0.25">
      <c r="A733" s="64"/>
      <c r="B733" s="64"/>
      <c r="C733" s="66"/>
      <c r="D733" s="67"/>
      <c r="E733" s="64"/>
      <c r="F733" s="64"/>
      <c r="G733" s="37" t="str">
        <f>IF(E733="","",IF(OR(E733="Project Management",E733="Project Support",E733="Sprint Management",E733="Sprint Support"),"NA",ROUND((((VLOOKUP(AD733,[2]Formula!V:X,3,0)))-SUMIF(AD:AD,AD733,H:H)),2)))</f>
        <v/>
      </c>
      <c r="H733" s="71"/>
      <c r="I733" s="72"/>
      <c r="J733" s="72"/>
      <c r="K733" s="38" t="str">
        <f>IF(E733="","",IF(OR(E733="Project Management",E733="Project Support",E733="Sprint Management",E733="Sprint Support"),"NA",(((SUMIF(AD:AD,AD733,H:H)/VLOOKUP(AD733,[2]Formula!V:X,3,0))*VLOOKUP(AD733,[2]Formula!V:X,2,0))*H733)/SUMIF(AD:AD,AD733,H:H)))</f>
        <v/>
      </c>
      <c r="L733" s="38" t="str">
        <f t="shared" si="67"/>
        <v/>
      </c>
      <c r="M733" s="38" t="str">
        <f t="shared" si="68"/>
        <v/>
      </c>
      <c r="N733" s="38" t="str">
        <f t="shared" si="70"/>
        <v/>
      </c>
      <c r="O733" s="38" t="str">
        <f t="shared" si="66"/>
        <v/>
      </c>
      <c r="P733" s="39" t="str">
        <f t="shared" si="71"/>
        <v/>
      </c>
      <c r="AC733" s="42" t="str">
        <f>IF(B733="","",VLOOKUP(B733,[2]Formula!B:C,2,0))</f>
        <v/>
      </c>
      <c r="AD733" s="43" t="str">
        <f t="shared" si="69"/>
        <v/>
      </c>
    </row>
    <row r="734" spans="1:30" x14ac:dyDescent="0.25">
      <c r="A734" s="64"/>
      <c r="B734" s="64"/>
      <c r="C734" s="66"/>
      <c r="D734" s="67"/>
      <c r="E734" s="64"/>
      <c r="F734" s="64"/>
      <c r="G734" s="37" t="str">
        <f>IF(E734="","",IF(OR(E734="Project Management",E734="Project Support",E734="Sprint Management",E734="Sprint Support"),"NA",ROUND((((VLOOKUP(AD734,[2]Formula!V:X,3,0)))-SUMIF(AD:AD,AD734,H:H)),2)))</f>
        <v/>
      </c>
      <c r="H734" s="71"/>
      <c r="I734" s="72"/>
      <c r="J734" s="72"/>
      <c r="K734" s="38" t="str">
        <f>IF(E734="","",IF(OR(E734="Project Management",E734="Project Support",E734="Sprint Management",E734="Sprint Support"),"NA",(((SUMIF(AD:AD,AD734,H:H)/VLOOKUP(AD734,[2]Formula!V:X,3,0))*VLOOKUP(AD734,[2]Formula!V:X,2,0))*H734)/SUMIF(AD:AD,AD734,H:H)))</f>
        <v/>
      </c>
      <c r="L734" s="38" t="str">
        <f t="shared" si="67"/>
        <v/>
      </c>
      <c r="M734" s="38" t="str">
        <f t="shared" si="68"/>
        <v/>
      </c>
      <c r="N734" s="38" t="str">
        <f t="shared" si="70"/>
        <v/>
      </c>
      <c r="O734" s="38" t="str">
        <f t="shared" si="66"/>
        <v/>
      </c>
      <c r="P734" s="39" t="str">
        <f t="shared" si="71"/>
        <v/>
      </c>
      <c r="AC734" s="42" t="str">
        <f>IF(B734="","",VLOOKUP(B734,[2]Formula!B:C,2,0))</f>
        <v/>
      </c>
      <c r="AD734" s="43" t="str">
        <f t="shared" si="69"/>
        <v/>
      </c>
    </row>
    <row r="735" spans="1:30" x14ac:dyDescent="0.25">
      <c r="A735" s="64"/>
      <c r="B735" s="64"/>
      <c r="C735" s="66"/>
      <c r="D735" s="67"/>
      <c r="E735" s="64"/>
      <c r="F735" s="64"/>
      <c r="G735" s="37" t="str">
        <f>IF(E735="","",IF(OR(E735="Project Management",E735="Project Support",E735="Sprint Management",E735="Sprint Support"),"NA",ROUND((((VLOOKUP(AD735,[2]Formula!V:X,3,0)))-SUMIF(AD:AD,AD735,H:H)),2)))</f>
        <v/>
      </c>
      <c r="H735" s="71"/>
      <c r="I735" s="72"/>
      <c r="J735" s="72"/>
      <c r="K735" s="38" t="str">
        <f>IF(E735="","",IF(OR(E735="Project Management",E735="Project Support",E735="Sprint Management",E735="Sprint Support"),"NA",(((SUMIF(AD:AD,AD735,H:H)/VLOOKUP(AD735,[2]Formula!V:X,3,0))*VLOOKUP(AD735,[2]Formula!V:X,2,0))*H735)/SUMIF(AD:AD,AD735,H:H)))</f>
        <v/>
      </c>
      <c r="L735" s="38" t="str">
        <f t="shared" si="67"/>
        <v/>
      </c>
      <c r="M735" s="38" t="str">
        <f t="shared" si="68"/>
        <v/>
      </c>
      <c r="N735" s="38" t="str">
        <f t="shared" si="70"/>
        <v/>
      </c>
      <c r="O735" s="38" t="str">
        <f t="shared" si="66"/>
        <v/>
      </c>
      <c r="P735" s="39" t="str">
        <f t="shared" si="71"/>
        <v/>
      </c>
      <c r="AC735" s="42" t="str">
        <f>IF(B735="","",VLOOKUP(B735,[2]Formula!B:C,2,0))</f>
        <v/>
      </c>
      <c r="AD735" s="43" t="str">
        <f t="shared" si="69"/>
        <v/>
      </c>
    </row>
    <row r="736" spans="1:30" x14ac:dyDescent="0.25">
      <c r="A736" s="64"/>
      <c r="B736" s="64"/>
      <c r="C736" s="66"/>
      <c r="D736" s="67"/>
      <c r="E736" s="64"/>
      <c r="F736" s="64"/>
      <c r="G736" s="37" t="str">
        <f>IF(E736="","",IF(OR(E736="Project Management",E736="Project Support",E736="Sprint Management",E736="Sprint Support"),"NA",ROUND((((VLOOKUP(AD736,[2]Formula!V:X,3,0)))-SUMIF(AD:AD,AD736,H:H)),2)))</f>
        <v/>
      </c>
      <c r="H736" s="71"/>
      <c r="I736" s="72"/>
      <c r="J736" s="72"/>
      <c r="K736" s="38" t="str">
        <f>IF(E736="","",IF(OR(E736="Project Management",E736="Project Support",E736="Sprint Management",E736="Sprint Support"),"NA",(((SUMIF(AD:AD,AD736,H:H)/VLOOKUP(AD736,[2]Formula!V:X,3,0))*VLOOKUP(AD736,[2]Formula!V:X,2,0))*H736)/SUMIF(AD:AD,AD736,H:H)))</f>
        <v/>
      </c>
      <c r="L736" s="38" t="str">
        <f t="shared" si="67"/>
        <v/>
      </c>
      <c r="M736" s="38" t="str">
        <f t="shared" si="68"/>
        <v/>
      </c>
      <c r="N736" s="38" t="str">
        <f t="shared" si="70"/>
        <v/>
      </c>
      <c r="O736" s="38" t="str">
        <f t="shared" si="66"/>
        <v/>
      </c>
      <c r="P736" s="39" t="str">
        <f t="shared" si="71"/>
        <v/>
      </c>
      <c r="AC736" s="42" t="str">
        <f>IF(B736="","",VLOOKUP(B736,[2]Formula!B:C,2,0))</f>
        <v/>
      </c>
      <c r="AD736" s="43" t="str">
        <f t="shared" si="69"/>
        <v/>
      </c>
    </row>
    <row r="737" spans="1:30" x14ac:dyDescent="0.25">
      <c r="A737" s="64"/>
      <c r="B737" s="64"/>
      <c r="C737" s="66"/>
      <c r="D737" s="67"/>
      <c r="E737" s="64"/>
      <c r="F737" s="64"/>
      <c r="G737" s="37" t="str">
        <f>IF(E737="","",IF(OR(E737="Project Management",E737="Project Support",E737="Sprint Management",E737="Sprint Support"),"NA",ROUND((((VLOOKUP(AD737,[2]Formula!V:X,3,0)))-SUMIF(AD:AD,AD737,H:H)),2)))</f>
        <v/>
      </c>
      <c r="H737" s="71"/>
      <c r="I737" s="72"/>
      <c r="J737" s="72"/>
      <c r="K737" s="38" t="str">
        <f>IF(E737="","",IF(OR(E737="Project Management",E737="Project Support",E737="Sprint Management",E737="Sprint Support"),"NA",(((SUMIF(AD:AD,AD737,H:H)/VLOOKUP(AD737,[2]Formula!V:X,3,0))*VLOOKUP(AD737,[2]Formula!V:X,2,0))*H737)/SUMIF(AD:AD,AD737,H:H)))</f>
        <v/>
      </c>
      <c r="L737" s="38" t="str">
        <f t="shared" si="67"/>
        <v/>
      </c>
      <c r="M737" s="38" t="str">
        <f t="shared" si="68"/>
        <v/>
      </c>
      <c r="N737" s="38" t="str">
        <f t="shared" si="70"/>
        <v/>
      </c>
      <c r="O737" s="38" t="str">
        <f t="shared" si="66"/>
        <v/>
      </c>
      <c r="P737" s="39" t="str">
        <f t="shared" si="71"/>
        <v/>
      </c>
      <c r="AC737" s="42" t="str">
        <f>IF(B737="","",VLOOKUP(B737,[2]Formula!B:C,2,0))</f>
        <v/>
      </c>
      <c r="AD737" s="43" t="str">
        <f t="shared" si="69"/>
        <v/>
      </c>
    </row>
    <row r="738" spans="1:30" x14ac:dyDescent="0.25">
      <c r="A738" s="64"/>
      <c r="B738" s="64"/>
      <c r="C738" s="66"/>
      <c r="D738" s="67"/>
      <c r="E738" s="64"/>
      <c r="F738" s="64"/>
      <c r="G738" s="37" t="str">
        <f>IF(E738="","",IF(OR(E738="Project Management",E738="Project Support",E738="Sprint Management",E738="Sprint Support"),"NA",ROUND((((VLOOKUP(AD738,[2]Formula!V:X,3,0)))-SUMIF(AD:AD,AD738,H:H)),2)))</f>
        <v/>
      </c>
      <c r="H738" s="71"/>
      <c r="I738" s="72"/>
      <c r="J738" s="72"/>
      <c r="K738" s="38" t="str">
        <f>IF(E738="","",IF(OR(E738="Project Management",E738="Project Support",E738="Sprint Management",E738="Sprint Support"),"NA",(((SUMIF(AD:AD,AD738,H:H)/VLOOKUP(AD738,[2]Formula!V:X,3,0))*VLOOKUP(AD738,[2]Formula!V:X,2,0))*H738)/SUMIF(AD:AD,AD738,H:H)))</f>
        <v/>
      </c>
      <c r="L738" s="38" t="str">
        <f t="shared" si="67"/>
        <v/>
      </c>
      <c r="M738" s="38" t="str">
        <f t="shared" si="68"/>
        <v/>
      </c>
      <c r="N738" s="38" t="str">
        <f t="shared" si="70"/>
        <v/>
      </c>
      <c r="O738" s="38" t="str">
        <f t="shared" si="66"/>
        <v/>
      </c>
      <c r="P738" s="39" t="str">
        <f t="shared" si="71"/>
        <v/>
      </c>
      <c r="AC738" s="42" t="str">
        <f>IF(B738="","",VLOOKUP(B738,[2]Formula!B:C,2,0))</f>
        <v/>
      </c>
      <c r="AD738" s="43" t="str">
        <f t="shared" si="69"/>
        <v/>
      </c>
    </row>
    <row r="739" spans="1:30" x14ac:dyDescent="0.25">
      <c r="A739" s="64"/>
      <c r="B739" s="64"/>
      <c r="C739" s="66"/>
      <c r="D739" s="67"/>
      <c r="E739" s="64"/>
      <c r="F739" s="64"/>
      <c r="G739" s="37" t="str">
        <f>IF(E739="","",IF(OR(E739="Project Management",E739="Project Support",E739="Sprint Management",E739="Sprint Support"),"NA",ROUND((((VLOOKUP(AD739,[2]Formula!V:X,3,0)))-SUMIF(AD:AD,AD739,H:H)),2)))</f>
        <v/>
      </c>
      <c r="H739" s="71"/>
      <c r="I739" s="72"/>
      <c r="J739" s="72"/>
      <c r="K739" s="38" t="str">
        <f>IF(E739="","",IF(OR(E739="Project Management",E739="Project Support",E739="Sprint Management",E739="Sprint Support"),"NA",(((SUMIF(AD:AD,AD739,H:H)/VLOOKUP(AD739,[2]Formula!V:X,3,0))*VLOOKUP(AD739,[2]Formula!V:X,2,0))*H739)/SUMIF(AD:AD,AD739,H:H)))</f>
        <v/>
      </c>
      <c r="L739" s="38" t="str">
        <f t="shared" si="67"/>
        <v/>
      </c>
      <c r="M739" s="38" t="str">
        <f t="shared" si="68"/>
        <v/>
      </c>
      <c r="N739" s="38" t="str">
        <f t="shared" si="70"/>
        <v/>
      </c>
      <c r="O739" s="38" t="str">
        <f t="shared" si="66"/>
        <v/>
      </c>
      <c r="P739" s="39" t="str">
        <f t="shared" si="71"/>
        <v/>
      </c>
      <c r="AC739" s="42" t="str">
        <f>IF(B739="","",VLOOKUP(B739,[2]Formula!B:C,2,0))</f>
        <v/>
      </c>
      <c r="AD739" s="43" t="str">
        <f t="shared" si="69"/>
        <v/>
      </c>
    </row>
    <row r="740" spans="1:30" x14ac:dyDescent="0.25">
      <c r="A740" s="64"/>
      <c r="B740" s="64"/>
      <c r="C740" s="66"/>
      <c r="D740" s="67"/>
      <c r="E740" s="64"/>
      <c r="F740" s="64"/>
      <c r="G740" s="37" t="str">
        <f>IF(E740="","",IF(OR(E740="Project Management",E740="Project Support",E740="Sprint Management",E740="Sprint Support"),"NA",ROUND((((VLOOKUP(AD740,[2]Formula!V:X,3,0)))-SUMIF(AD:AD,AD740,H:H)),2)))</f>
        <v/>
      </c>
      <c r="H740" s="71"/>
      <c r="I740" s="72"/>
      <c r="J740" s="72"/>
      <c r="K740" s="38" t="str">
        <f>IF(E740="","",IF(OR(E740="Project Management",E740="Project Support",E740="Sprint Management",E740="Sprint Support"),"NA",(((SUMIF(AD:AD,AD740,H:H)/VLOOKUP(AD740,[2]Formula!V:X,3,0))*VLOOKUP(AD740,[2]Formula!V:X,2,0))*H740)/SUMIF(AD:AD,AD740,H:H)))</f>
        <v/>
      </c>
      <c r="L740" s="38" t="str">
        <f t="shared" si="67"/>
        <v/>
      </c>
      <c r="M740" s="38" t="str">
        <f t="shared" si="68"/>
        <v/>
      </c>
      <c r="N740" s="38" t="str">
        <f t="shared" si="70"/>
        <v/>
      </c>
      <c r="O740" s="38" t="str">
        <f t="shared" si="66"/>
        <v/>
      </c>
      <c r="P740" s="39" t="str">
        <f t="shared" si="71"/>
        <v/>
      </c>
      <c r="AC740" s="42" t="str">
        <f>IF(B740="","",VLOOKUP(B740,[2]Formula!B:C,2,0))</f>
        <v/>
      </c>
      <c r="AD740" s="43" t="str">
        <f t="shared" si="69"/>
        <v/>
      </c>
    </row>
    <row r="741" spans="1:30" x14ac:dyDescent="0.25">
      <c r="A741" s="64"/>
      <c r="B741" s="64"/>
      <c r="C741" s="66"/>
      <c r="D741" s="67"/>
      <c r="E741" s="64"/>
      <c r="F741" s="64"/>
      <c r="G741" s="37" t="str">
        <f>IF(E741="","",IF(OR(E741="Project Management",E741="Project Support",E741="Sprint Management",E741="Sprint Support"),"NA",ROUND((((VLOOKUP(AD741,[2]Formula!V:X,3,0)))-SUMIF(AD:AD,AD741,H:H)),2)))</f>
        <v/>
      </c>
      <c r="H741" s="71"/>
      <c r="I741" s="72"/>
      <c r="J741" s="72"/>
      <c r="K741" s="38" t="str">
        <f>IF(E741="","",IF(OR(E741="Project Management",E741="Project Support",E741="Sprint Management",E741="Sprint Support"),"NA",(((SUMIF(AD:AD,AD741,H:H)/VLOOKUP(AD741,[2]Formula!V:X,3,0))*VLOOKUP(AD741,[2]Formula!V:X,2,0))*H741)/SUMIF(AD:AD,AD741,H:H)))</f>
        <v/>
      </c>
      <c r="L741" s="38" t="str">
        <f t="shared" si="67"/>
        <v/>
      </c>
      <c r="M741" s="38" t="str">
        <f t="shared" si="68"/>
        <v/>
      </c>
      <c r="N741" s="38" t="str">
        <f t="shared" si="70"/>
        <v/>
      </c>
      <c r="O741" s="38" t="str">
        <f t="shared" si="66"/>
        <v/>
      </c>
      <c r="P741" s="39" t="str">
        <f t="shared" si="71"/>
        <v/>
      </c>
      <c r="AC741" s="42" t="str">
        <f>IF(B741="","",VLOOKUP(B741,[2]Formula!B:C,2,0))</f>
        <v/>
      </c>
      <c r="AD741" s="43" t="str">
        <f t="shared" si="69"/>
        <v/>
      </c>
    </row>
    <row r="742" spans="1:30" x14ac:dyDescent="0.25">
      <c r="A742" s="64"/>
      <c r="B742" s="64"/>
      <c r="C742" s="66"/>
      <c r="D742" s="67"/>
      <c r="E742" s="64"/>
      <c r="F742" s="64"/>
      <c r="G742" s="37" t="str">
        <f>IF(E742="","",IF(OR(E742="Project Management",E742="Project Support",E742="Sprint Management",E742="Sprint Support"),"NA",ROUND((((VLOOKUP(AD742,[2]Formula!V:X,3,0)))-SUMIF(AD:AD,AD742,H:H)),2)))</f>
        <v/>
      </c>
      <c r="H742" s="71"/>
      <c r="I742" s="72"/>
      <c r="J742" s="72"/>
      <c r="K742" s="38" t="str">
        <f>IF(E742="","",IF(OR(E742="Project Management",E742="Project Support",E742="Sprint Management",E742="Sprint Support"),"NA",(((SUMIF(AD:AD,AD742,H:H)/VLOOKUP(AD742,[2]Formula!V:X,3,0))*VLOOKUP(AD742,[2]Formula!V:X,2,0))*H742)/SUMIF(AD:AD,AD742,H:H)))</f>
        <v/>
      </c>
      <c r="L742" s="38" t="str">
        <f t="shared" si="67"/>
        <v/>
      </c>
      <c r="M742" s="38" t="str">
        <f t="shared" si="68"/>
        <v/>
      </c>
      <c r="N742" s="38" t="str">
        <f t="shared" si="70"/>
        <v/>
      </c>
      <c r="O742" s="38" t="str">
        <f t="shared" si="66"/>
        <v/>
      </c>
      <c r="P742" s="39" t="str">
        <f t="shared" si="71"/>
        <v/>
      </c>
      <c r="AC742" s="42" t="str">
        <f>IF(B742="","",VLOOKUP(B742,[2]Formula!B:C,2,0))</f>
        <v/>
      </c>
      <c r="AD742" s="43" t="str">
        <f t="shared" si="69"/>
        <v/>
      </c>
    </row>
    <row r="743" spans="1:30" x14ac:dyDescent="0.25">
      <c r="A743" s="64"/>
      <c r="B743" s="64"/>
      <c r="C743" s="66"/>
      <c r="D743" s="67"/>
      <c r="E743" s="64"/>
      <c r="F743" s="64"/>
      <c r="G743" s="37" t="str">
        <f>IF(E743="","",IF(OR(E743="Project Management",E743="Project Support",E743="Sprint Management",E743="Sprint Support"),"NA",ROUND((((VLOOKUP(AD743,[2]Formula!V:X,3,0)))-SUMIF(AD:AD,AD743,H:H)),2)))</f>
        <v/>
      </c>
      <c r="H743" s="71"/>
      <c r="I743" s="72"/>
      <c r="J743" s="72"/>
      <c r="K743" s="38" t="str">
        <f>IF(E743="","",IF(OR(E743="Project Management",E743="Project Support",E743="Sprint Management",E743="Sprint Support"),"NA",(((SUMIF(AD:AD,AD743,H:H)/VLOOKUP(AD743,[2]Formula!V:X,3,0))*VLOOKUP(AD743,[2]Formula!V:X,2,0))*H743)/SUMIF(AD:AD,AD743,H:H)))</f>
        <v/>
      </c>
      <c r="L743" s="38" t="str">
        <f t="shared" si="67"/>
        <v/>
      </c>
      <c r="M743" s="38" t="str">
        <f t="shared" si="68"/>
        <v/>
      </c>
      <c r="N743" s="38" t="str">
        <f t="shared" si="70"/>
        <v/>
      </c>
      <c r="O743" s="38" t="str">
        <f t="shared" si="66"/>
        <v/>
      </c>
      <c r="P743" s="39" t="str">
        <f t="shared" si="71"/>
        <v/>
      </c>
      <c r="AC743" s="42" t="str">
        <f>IF(B743="","",VLOOKUP(B743,[2]Formula!B:C,2,0))</f>
        <v/>
      </c>
      <c r="AD743" s="43" t="str">
        <f t="shared" si="69"/>
        <v/>
      </c>
    </row>
    <row r="744" spans="1:30" x14ac:dyDescent="0.25">
      <c r="A744" s="64"/>
      <c r="B744" s="64"/>
      <c r="C744" s="66"/>
      <c r="D744" s="67"/>
      <c r="E744" s="64"/>
      <c r="F744" s="64"/>
      <c r="G744" s="37" t="str">
        <f>IF(E744="","",IF(OR(E744="Project Management",E744="Project Support",E744="Sprint Management",E744="Sprint Support"),"NA",ROUND((((VLOOKUP(AD744,[2]Formula!V:X,3,0)))-SUMIF(AD:AD,AD744,H:H)),2)))</f>
        <v/>
      </c>
      <c r="H744" s="71"/>
      <c r="I744" s="72"/>
      <c r="J744" s="72"/>
      <c r="K744" s="38" t="str">
        <f>IF(E744="","",IF(OR(E744="Project Management",E744="Project Support",E744="Sprint Management",E744="Sprint Support"),"NA",(((SUMIF(AD:AD,AD744,H:H)/VLOOKUP(AD744,[2]Formula!V:X,3,0))*VLOOKUP(AD744,[2]Formula!V:X,2,0))*H744)/SUMIF(AD:AD,AD744,H:H)))</f>
        <v/>
      </c>
      <c r="L744" s="38" t="str">
        <f t="shared" si="67"/>
        <v/>
      </c>
      <c r="M744" s="38" t="str">
        <f t="shared" si="68"/>
        <v/>
      </c>
      <c r="N744" s="38" t="str">
        <f t="shared" si="70"/>
        <v/>
      </c>
      <c r="O744" s="38" t="str">
        <f t="shared" si="66"/>
        <v/>
      </c>
      <c r="P744" s="39" t="str">
        <f t="shared" si="71"/>
        <v/>
      </c>
      <c r="AC744" s="42" t="str">
        <f>IF(B744="","",VLOOKUP(B744,[2]Formula!B:C,2,0))</f>
        <v/>
      </c>
      <c r="AD744" s="43" t="str">
        <f t="shared" si="69"/>
        <v/>
      </c>
    </row>
    <row r="745" spans="1:30" x14ac:dyDescent="0.25">
      <c r="A745" s="64"/>
      <c r="B745" s="64"/>
      <c r="C745" s="66"/>
      <c r="D745" s="67"/>
      <c r="E745" s="64"/>
      <c r="F745" s="64"/>
      <c r="G745" s="37" t="str">
        <f>IF(E745="","",IF(OR(E745="Project Management",E745="Project Support",E745="Sprint Management",E745="Sprint Support"),"NA",ROUND((((VLOOKUP(AD745,[2]Formula!V:X,3,0)))-SUMIF(AD:AD,AD745,H:H)),2)))</f>
        <v/>
      </c>
      <c r="H745" s="71"/>
      <c r="I745" s="72"/>
      <c r="J745" s="72"/>
      <c r="K745" s="38" t="str">
        <f>IF(E745="","",IF(OR(E745="Project Management",E745="Project Support",E745="Sprint Management",E745="Sprint Support"),"NA",(((SUMIF(AD:AD,AD745,H:H)/VLOOKUP(AD745,[2]Formula!V:X,3,0))*VLOOKUP(AD745,[2]Formula!V:X,2,0))*H745)/SUMIF(AD:AD,AD745,H:H)))</f>
        <v/>
      </c>
      <c r="L745" s="38" t="str">
        <f t="shared" si="67"/>
        <v/>
      </c>
      <c r="M745" s="38" t="str">
        <f t="shared" si="68"/>
        <v/>
      </c>
      <c r="N745" s="38" t="str">
        <f t="shared" si="70"/>
        <v/>
      </c>
      <c r="O745" s="38" t="str">
        <f t="shared" si="66"/>
        <v/>
      </c>
      <c r="P745" s="39" t="str">
        <f t="shared" si="71"/>
        <v/>
      </c>
      <c r="AC745" s="42" t="str">
        <f>IF(B745="","",VLOOKUP(B745,[2]Formula!B:C,2,0))</f>
        <v/>
      </c>
      <c r="AD745" s="43" t="str">
        <f t="shared" si="69"/>
        <v/>
      </c>
    </row>
    <row r="746" spans="1:30" x14ac:dyDescent="0.25">
      <c r="A746" s="64"/>
      <c r="B746" s="64"/>
      <c r="C746" s="66"/>
      <c r="D746" s="67"/>
      <c r="E746" s="64"/>
      <c r="F746" s="64"/>
      <c r="G746" s="37" t="str">
        <f>IF(E746="","",IF(OR(E746="Project Management",E746="Project Support",E746="Sprint Management",E746="Sprint Support"),"NA",ROUND((((VLOOKUP(AD746,[2]Formula!V:X,3,0)))-SUMIF(AD:AD,AD746,H:H)),2)))</f>
        <v/>
      </c>
      <c r="H746" s="71"/>
      <c r="I746" s="72"/>
      <c r="J746" s="72"/>
      <c r="K746" s="38" t="str">
        <f>IF(E746="","",IF(OR(E746="Project Management",E746="Project Support",E746="Sprint Management",E746="Sprint Support"),"NA",(((SUMIF(AD:AD,AD746,H:H)/VLOOKUP(AD746,[2]Formula!V:X,3,0))*VLOOKUP(AD746,[2]Formula!V:X,2,0))*H746)/SUMIF(AD:AD,AD746,H:H)))</f>
        <v/>
      </c>
      <c r="L746" s="38" t="str">
        <f t="shared" si="67"/>
        <v/>
      </c>
      <c r="M746" s="38" t="str">
        <f t="shared" si="68"/>
        <v/>
      </c>
      <c r="N746" s="38" t="str">
        <f t="shared" si="70"/>
        <v/>
      </c>
      <c r="O746" s="38" t="str">
        <f t="shared" si="66"/>
        <v/>
      </c>
      <c r="P746" s="39" t="str">
        <f t="shared" si="71"/>
        <v/>
      </c>
      <c r="AC746" s="42" t="str">
        <f>IF(B746="","",VLOOKUP(B746,[2]Formula!B:C,2,0))</f>
        <v/>
      </c>
      <c r="AD746" s="43" t="str">
        <f t="shared" si="69"/>
        <v/>
      </c>
    </row>
    <row r="747" spans="1:30" x14ac:dyDescent="0.25">
      <c r="A747" s="64"/>
      <c r="B747" s="64"/>
      <c r="C747" s="66"/>
      <c r="D747" s="67"/>
      <c r="E747" s="64"/>
      <c r="F747" s="64"/>
      <c r="G747" s="37" t="str">
        <f>IF(E747="","",IF(OR(E747="Project Management",E747="Project Support",E747="Sprint Management",E747="Sprint Support"),"NA",ROUND((((VLOOKUP(AD747,[2]Formula!V:X,3,0)))-SUMIF(AD:AD,AD747,H:H)),2)))</f>
        <v/>
      </c>
      <c r="H747" s="71"/>
      <c r="I747" s="72"/>
      <c r="J747" s="72"/>
      <c r="K747" s="38" t="str">
        <f>IF(E747="","",IF(OR(E747="Project Management",E747="Project Support",E747="Sprint Management",E747="Sprint Support"),"NA",(((SUMIF(AD:AD,AD747,H:H)/VLOOKUP(AD747,[2]Formula!V:X,3,0))*VLOOKUP(AD747,[2]Formula!V:X,2,0))*H747)/SUMIF(AD:AD,AD747,H:H)))</f>
        <v/>
      </c>
      <c r="L747" s="38" t="str">
        <f t="shared" si="67"/>
        <v/>
      </c>
      <c r="M747" s="38" t="str">
        <f t="shared" si="68"/>
        <v/>
      </c>
      <c r="N747" s="38" t="str">
        <f t="shared" si="70"/>
        <v/>
      </c>
      <c r="O747" s="38" t="str">
        <f t="shared" si="66"/>
        <v/>
      </c>
      <c r="P747" s="39" t="str">
        <f t="shared" si="71"/>
        <v/>
      </c>
      <c r="AC747" s="42" t="str">
        <f>IF(B747="","",VLOOKUP(B747,[2]Formula!B:C,2,0))</f>
        <v/>
      </c>
      <c r="AD747" s="43" t="str">
        <f t="shared" si="69"/>
        <v/>
      </c>
    </row>
    <row r="748" spans="1:30" x14ac:dyDescent="0.25">
      <c r="A748" s="64"/>
      <c r="B748" s="64"/>
      <c r="C748" s="66"/>
      <c r="D748" s="67"/>
      <c r="E748" s="64"/>
      <c r="F748" s="64"/>
      <c r="G748" s="37" t="str">
        <f>IF(E748="","",IF(OR(E748="Project Management",E748="Project Support",E748="Sprint Management",E748="Sprint Support"),"NA",ROUND((((VLOOKUP(AD748,[2]Formula!V:X,3,0)))-SUMIF(AD:AD,AD748,H:H)),2)))</f>
        <v/>
      </c>
      <c r="H748" s="71"/>
      <c r="I748" s="72"/>
      <c r="J748" s="72"/>
      <c r="K748" s="38" t="str">
        <f>IF(E748="","",IF(OR(E748="Project Management",E748="Project Support",E748="Sprint Management",E748="Sprint Support"),"NA",(((SUMIF(AD:AD,AD748,H:H)/VLOOKUP(AD748,[2]Formula!V:X,3,0))*VLOOKUP(AD748,[2]Formula!V:X,2,0))*H748)/SUMIF(AD:AD,AD748,H:H)))</f>
        <v/>
      </c>
      <c r="L748" s="38" t="str">
        <f t="shared" si="67"/>
        <v/>
      </c>
      <c r="M748" s="38" t="str">
        <f t="shared" si="68"/>
        <v/>
      </c>
      <c r="N748" s="38" t="str">
        <f t="shared" si="70"/>
        <v/>
      </c>
      <c r="O748" s="38" t="str">
        <f t="shared" si="66"/>
        <v/>
      </c>
      <c r="P748" s="39" t="str">
        <f t="shared" si="71"/>
        <v/>
      </c>
      <c r="AC748" s="42" t="str">
        <f>IF(B748="","",VLOOKUP(B748,[2]Formula!B:C,2,0))</f>
        <v/>
      </c>
      <c r="AD748" s="43" t="str">
        <f t="shared" si="69"/>
        <v/>
      </c>
    </row>
    <row r="749" spans="1:30" x14ac:dyDescent="0.25">
      <c r="A749" s="64"/>
      <c r="B749" s="64"/>
      <c r="C749" s="66"/>
      <c r="D749" s="67"/>
      <c r="E749" s="64"/>
      <c r="F749" s="64"/>
      <c r="G749" s="37" t="str">
        <f>IF(E749="","",IF(OR(E749="Project Management",E749="Project Support",E749="Sprint Management",E749="Sprint Support"),"NA",ROUND((((VLOOKUP(AD749,[2]Formula!V:X,3,0)))-SUMIF(AD:AD,AD749,H:H)),2)))</f>
        <v/>
      </c>
      <c r="H749" s="71"/>
      <c r="I749" s="72"/>
      <c r="J749" s="72"/>
      <c r="K749" s="38" t="str">
        <f>IF(E749="","",IF(OR(E749="Project Management",E749="Project Support",E749="Sprint Management",E749="Sprint Support"),"NA",(((SUMIF(AD:AD,AD749,H:H)/VLOOKUP(AD749,[2]Formula!V:X,3,0))*VLOOKUP(AD749,[2]Formula!V:X,2,0))*H749)/SUMIF(AD:AD,AD749,H:H)))</f>
        <v/>
      </c>
      <c r="L749" s="38" t="str">
        <f t="shared" si="67"/>
        <v/>
      </c>
      <c r="M749" s="38" t="str">
        <f t="shared" si="68"/>
        <v/>
      </c>
      <c r="N749" s="38" t="str">
        <f t="shared" si="70"/>
        <v/>
      </c>
      <c r="O749" s="38" t="str">
        <f t="shared" si="66"/>
        <v/>
      </c>
      <c r="P749" s="39" t="str">
        <f t="shared" si="71"/>
        <v/>
      </c>
      <c r="AC749" s="42" t="str">
        <f>IF(B749="","",VLOOKUP(B749,[2]Formula!B:C,2,0))</f>
        <v/>
      </c>
      <c r="AD749" s="43" t="str">
        <f t="shared" si="69"/>
        <v/>
      </c>
    </row>
    <row r="750" spans="1:30" x14ac:dyDescent="0.25">
      <c r="A750" s="64"/>
      <c r="B750" s="64"/>
      <c r="C750" s="66"/>
      <c r="D750" s="67"/>
      <c r="E750" s="64"/>
      <c r="F750" s="64"/>
      <c r="G750" s="37" t="str">
        <f>IF(E750="","",IF(OR(E750="Project Management",E750="Project Support",E750="Sprint Management",E750="Sprint Support"),"NA",ROUND((((VLOOKUP(AD750,[2]Formula!V:X,3,0)))-SUMIF(AD:AD,AD750,H:H)),2)))</f>
        <v/>
      </c>
      <c r="H750" s="71"/>
      <c r="I750" s="72"/>
      <c r="J750" s="72"/>
      <c r="K750" s="38" t="str">
        <f>IF(E750="","",IF(OR(E750="Project Management",E750="Project Support",E750="Sprint Management",E750="Sprint Support"),"NA",(((SUMIF(AD:AD,AD750,H:H)/VLOOKUP(AD750,[2]Formula!V:X,3,0))*VLOOKUP(AD750,[2]Formula!V:X,2,0))*H750)/SUMIF(AD:AD,AD750,H:H)))</f>
        <v/>
      </c>
      <c r="L750" s="38" t="str">
        <f t="shared" si="67"/>
        <v/>
      </c>
      <c r="M750" s="38" t="str">
        <f t="shared" si="68"/>
        <v/>
      </c>
      <c r="N750" s="38" t="str">
        <f t="shared" si="70"/>
        <v/>
      </c>
      <c r="O750" s="38" t="str">
        <f t="shared" si="66"/>
        <v/>
      </c>
      <c r="P750" s="39" t="str">
        <f t="shared" si="71"/>
        <v/>
      </c>
      <c r="AC750" s="42" t="str">
        <f>IF(B750="","",VLOOKUP(B750,[2]Formula!B:C,2,0))</f>
        <v/>
      </c>
      <c r="AD750" s="43" t="str">
        <f t="shared" si="69"/>
        <v/>
      </c>
    </row>
    <row r="751" spans="1:30" x14ac:dyDescent="0.25">
      <c r="A751" s="64"/>
      <c r="B751" s="64"/>
      <c r="C751" s="66"/>
      <c r="D751" s="67"/>
      <c r="E751" s="64"/>
      <c r="F751" s="64"/>
      <c r="G751" s="37" t="str">
        <f>IF(E751="","",IF(OR(E751="Project Management",E751="Project Support",E751="Sprint Management",E751="Sprint Support"),"NA",ROUND((((VLOOKUP(AD751,[2]Formula!V:X,3,0)))-SUMIF(AD:AD,AD751,H:H)),2)))</f>
        <v/>
      </c>
      <c r="H751" s="71"/>
      <c r="I751" s="72"/>
      <c r="J751" s="72"/>
      <c r="K751" s="38" t="str">
        <f>IF(E751="","",IF(OR(E751="Project Management",E751="Project Support",E751="Sprint Management",E751="Sprint Support"),"NA",(((SUMIF(AD:AD,AD751,H:H)/VLOOKUP(AD751,[2]Formula!V:X,3,0))*VLOOKUP(AD751,[2]Formula!V:X,2,0))*H751)/SUMIF(AD:AD,AD751,H:H)))</f>
        <v/>
      </c>
      <c r="L751" s="38" t="str">
        <f t="shared" si="67"/>
        <v/>
      </c>
      <c r="M751" s="38" t="str">
        <f t="shared" si="68"/>
        <v/>
      </c>
      <c r="N751" s="38" t="str">
        <f t="shared" si="70"/>
        <v/>
      </c>
      <c r="O751" s="38" t="str">
        <f t="shared" si="66"/>
        <v/>
      </c>
      <c r="P751" s="39" t="str">
        <f t="shared" si="71"/>
        <v/>
      </c>
      <c r="AC751" s="42" t="str">
        <f>IF(B751="","",VLOOKUP(B751,[2]Formula!B:C,2,0))</f>
        <v/>
      </c>
      <c r="AD751" s="43" t="str">
        <f t="shared" si="69"/>
        <v/>
      </c>
    </row>
    <row r="752" spans="1:30" x14ac:dyDescent="0.25">
      <c r="A752" s="64"/>
      <c r="B752" s="64"/>
      <c r="C752" s="66"/>
      <c r="D752" s="67"/>
      <c r="E752" s="64"/>
      <c r="F752" s="64"/>
      <c r="G752" s="37" t="str">
        <f>IF(E752="","",IF(OR(E752="Project Management",E752="Project Support",E752="Sprint Management",E752="Sprint Support"),"NA",ROUND((((VLOOKUP(AD752,[2]Formula!V:X,3,0)))-SUMIF(AD:AD,AD752,H:H)),2)))</f>
        <v/>
      </c>
      <c r="H752" s="71"/>
      <c r="I752" s="72"/>
      <c r="J752" s="72"/>
      <c r="K752" s="38" t="str">
        <f>IF(E752="","",IF(OR(E752="Project Management",E752="Project Support",E752="Sprint Management",E752="Sprint Support"),"NA",(((SUMIF(AD:AD,AD752,H:H)/VLOOKUP(AD752,[2]Formula!V:X,3,0))*VLOOKUP(AD752,[2]Formula!V:X,2,0))*H752)/SUMIF(AD:AD,AD752,H:H)))</f>
        <v/>
      </c>
      <c r="L752" s="38" t="str">
        <f t="shared" si="67"/>
        <v/>
      </c>
      <c r="M752" s="38" t="str">
        <f t="shared" si="68"/>
        <v/>
      </c>
      <c r="N752" s="38" t="str">
        <f t="shared" si="70"/>
        <v/>
      </c>
      <c r="O752" s="38" t="str">
        <f t="shared" si="66"/>
        <v/>
      </c>
      <c r="P752" s="39" t="str">
        <f t="shared" si="71"/>
        <v/>
      </c>
      <c r="AC752" s="42" t="str">
        <f>IF(B752="","",VLOOKUP(B752,[2]Formula!B:C,2,0))</f>
        <v/>
      </c>
      <c r="AD752" s="43" t="str">
        <f t="shared" si="69"/>
        <v/>
      </c>
    </row>
    <row r="753" spans="1:30" x14ac:dyDescent="0.25">
      <c r="A753" s="64"/>
      <c r="B753" s="64"/>
      <c r="C753" s="66"/>
      <c r="D753" s="67"/>
      <c r="E753" s="64"/>
      <c r="F753" s="64"/>
      <c r="G753" s="37" t="str">
        <f>IF(E753="","",IF(OR(E753="Project Management",E753="Project Support",E753="Sprint Management",E753="Sprint Support"),"NA",ROUND((((VLOOKUP(AD753,[2]Formula!V:X,3,0)))-SUMIF(AD:AD,AD753,H:H)),2)))</f>
        <v/>
      </c>
      <c r="H753" s="71"/>
      <c r="I753" s="72"/>
      <c r="J753" s="72"/>
      <c r="K753" s="38" t="str">
        <f>IF(E753="","",IF(OR(E753="Project Management",E753="Project Support",E753="Sprint Management",E753="Sprint Support"),"NA",(((SUMIF(AD:AD,AD753,H:H)/VLOOKUP(AD753,[2]Formula!V:X,3,0))*VLOOKUP(AD753,[2]Formula!V:X,2,0))*H753)/SUMIF(AD:AD,AD753,H:H)))</f>
        <v/>
      </c>
      <c r="L753" s="38" t="str">
        <f t="shared" si="67"/>
        <v/>
      </c>
      <c r="M753" s="38" t="str">
        <f t="shared" si="68"/>
        <v/>
      </c>
      <c r="N753" s="38" t="str">
        <f t="shared" si="70"/>
        <v/>
      </c>
      <c r="O753" s="38" t="str">
        <f t="shared" si="66"/>
        <v/>
      </c>
      <c r="P753" s="39" t="str">
        <f t="shared" si="71"/>
        <v/>
      </c>
      <c r="AC753" s="42" t="str">
        <f>IF(B753="","",VLOOKUP(B753,[2]Formula!B:C,2,0))</f>
        <v/>
      </c>
      <c r="AD753" s="43" t="str">
        <f t="shared" si="69"/>
        <v/>
      </c>
    </row>
    <row r="754" spans="1:30" x14ac:dyDescent="0.25">
      <c r="A754" s="64"/>
      <c r="B754" s="64"/>
      <c r="C754" s="66"/>
      <c r="D754" s="67"/>
      <c r="E754" s="64"/>
      <c r="F754" s="64"/>
      <c r="G754" s="37" t="str">
        <f>IF(E754="","",IF(OR(E754="Project Management",E754="Project Support",E754="Sprint Management",E754="Sprint Support"),"NA",ROUND((((VLOOKUP(AD754,[2]Formula!V:X,3,0)))-SUMIF(AD:AD,AD754,H:H)),2)))</f>
        <v/>
      </c>
      <c r="H754" s="71"/>
      <c r="I754" s="72"/>
      <c r="J754" s="72"/>
      <c r="K754" s="38" t="str">
        <f>IF(E754="","",IF(OR(E754="Project Management",E754="Project Support",E754="Sprint Management",E754="Sprint Support"),"NA",(((SUMIF(AD:AD,AD754,H:H)/VLOOKUP(AD754,[2]Formula!V:X,3,0))*VLOOKUP(AD754,[2]Formula!V:X,2,0))*H754)/SUMIF(AD:AD,AD754,H:H)))</f>
        <v/>
      </c>
      <c r="L754" s="38" t="str">
        <f t="shared" si="67"/>
        <v/>
      </c>
      <c r="M754" s="38" t="str">
        <f t="shared" si="68"/>
        <v/>
      </c>
      <c r="N754" s="38" t="str">
        <f t="shared" si="70"/>
        <v/>
      </c>
      <c r="O754" s="38" t="str">
        <f t="shared" si="66"/>
        <v/>
      </c>
      <c r="P754" s="39" t="str">
        <f t="shared" si="71"/>
        <v/>
      </c>
      <c r="AC754" s="42" t="str">
        <f>IF(B754="","",VLOOKUP(B754,[2]Formula!B:C,2,0))</f>
        <v/>
      </c>
      <c r="AD754" s="43" t="str">
        <f t="shared" si="69"/>
        <v/>
      </c>
    </row>
    <row r="755" spans="1:30" x14ac:dyDescent="0.25">
      <c r="A755" s="64"/>
      <c r="B755" s="64"/>
      <c r="C755" s="66"/>
      <c r="D755" s="67"/>
      <c r="E755" s="64"/>
      <c r="F755" s="64"/>
      <c r="G755" s="37" t="str">
        <f>IF(E755="","",IF(OR(E755="Project Management",E755="Project Support",E755="Sprint Management",E755="Sprint Support"),"NA",ROUND((((VLOOKUP(AD755,[2]Formula!V:X,3,0)))-SUMIF(AD:AD,AD755,H:H)),2)))</f>
        <v/>
      </c>
      <c r="H755" s="71"/>
      <c r="I755" s="72"/>
      <c r="J755" s="72"/>
      <c r="K755" s="38" t="str">
        <f>IF(E755="","",IF(OR(E755="Project Management",E755="Project Support",E755="Sprint Management",E755="Sprint Support"),"NA",(((SUMIF(AD:AD,AD755,H:H)/VLOOKUP(AD755,[2]Formula!V:X,3,0))*VLOOKUP(AD755,[2]Formula!V:X,2,0))*H755)/SUMIF(AD:AD,AD755,H:H)))</f>
        <v/>
      </c>
      <c r="L755" s="38" t="str">
        <f t="shared" si="67"/>
        <v/>
      </c>
      <c r="M755" s="38" t="str">
        <f t="shared" si="68"/>
        <v/>
      </c>
      <c r="N755" s="38" t="str">
        <f t="shared" si="70"/>
        <v/>
      </c>
      <c r="O755" s="38" t="str">
        <f t="shared" si="66"/>
        <v/>
      </c>
      <c r="P755" s="39" t="str">
        <f t="shared" si="71"/>
        <v/>
      </c>
      <c r="AC755" s="42" t="str">
        <f>IF(B755="","",VLOOKUP(B755,[2]Formula!B:C,2,0))</f>
        <v/>
      </c>
      <c r="AD755" s="43" t="str">
        <f t="shared" si="69"/>
        <v/>
      </c>
    </row>
    <row r="756" spans="1:30" x14ac:dyDescent="0.25">
      <c r="A756" s="64"/>
      <c r="B756" s="64"/>
      <c r="C756" s="66"/>
      <c r="D756" s="67"/>
      <c r="E756" s="64"/>
      <c r="F756" s="64"/>
      <c r="G756" s="37" t="str">
        <f>IF(E756="","",IF(OR(E756="Project Management",E756="Project Support",E756="Sprint Management",E756="Sprint Support"),"NA",ROUND((((VLOOKUP(AD756,[2]Formula!V:X,3,0)))-SUMIF(AD:AD,AD756,H:H)),2)))</f>
        <v/>
      </c>
      <c r="H756" s="71"/>
      <c r="I756" s="72"/>
      <c r="J756" s="72"/>
      <c r="K756" s="38" t="str">
        <f>IF(E756="","",IF(OR(E756="Project Management",E756="Project Support",E756="Sprint Management",E756="Sprint Support"),"NA",(((SUMIF(AD:AD,AD756,H:H)/VLOOKUP(AD756,[2]Formula!V:X,3,0))*VLOOKUP(AD756,[2]Formula!V:X,2,0))*H756)/SUMIF(AD:AD,AD756,H:H)))</f>
        <v/>
      </c>
      <c r="L756" s="38" t="str">
        <f t="shared" si="67"/>
        <v/>
      </c>
      <c r="M756" s="38" t="str">
        <f t="shared" si="68"/>
        <v/>
      </c>
      <c r="N756" s="38" t="str">
        <f t="shared" si="70"/>
        <v/>
      </c>
      <c r="O756" s="38" t="str">
        <f t="shared" si="66"/>
        <v/>
      </c>
      <c r="P756" s="39" t="str">
        <f t="shared" si="71"/>
        <v/>
      </c>
      <c r="AC756" s="42" t="str">
        <f>IF(B756="","",VLOOKUP(B756,[2]Formula!B:C,2,0))</f>
        <v/>
      </c>
      <c r="AD756" s="43" t="str">
        <f t="shared" si="69"/>
        <v/>
      </c>
    </row>
    <row r="757" spans="1:30" x14ac:dyDescent="0.25">
      <c r="A757" s="64"/>
      <c r="B757" s="64"/>
      <c r="C757" s="66"/>
      <c r="D757" s="67"/>
      <c r="E757" s="64"/>
      <c r="F757" s="64"/>
      <c r="G757" s="37" t="str">
        <f>IF(E757="","",IF(OR(E757="Project Management",E757="Project Support",E757="Sprint Management",E757="Sprint Support"),"NA",ROUND((((VLOOKUP(AD757,[2]Formula!V:X,3,0)))-SUMIF(AD:AD,AD757,H:H)),2)))</f>
        <v/>
      </c>
      <c r="H757" s="71"/>
      <c r="I757" s="72"/>
      <c r="J757" s="72"/>
      <c r="K757" s="38" t="str">
        <f>IF(E757="","",IF(OR(E757="Project Management",E757="Project Support",E757="Sprint Management",E757="Sprint Support"),"NA",(((SUMIF(AD:AD,AD757,H:H)/VLOOKUP(AD757,[2]Formula!V:X,3,0))*VLOOKUP(AD757,[2]Formula!V:X,2,0))*H757)/SUMIF(AD:AD,AD757,H:H)))</f>
        <v/>
      </c>
      <c r="L757" s="38" t="str">
        <f t="shared" si="67"/>
        <v/>
      </c>
      <c r="M757" s="38" t="str">
        <f t="shared" si="68"/>
        <v/>
      </c>
      <c r="N757" s="38" t="str">
        <f t="shared" si="70"/>
        <v/>
      </c>
      <c r="O757" s="38" t="str">
        <f t="shared" ref="O757:O820" si="72">IFERROR(L757/M757,"")</f>
        <v/>
      </c>
      <c r="P757" s="39" t="str">
        <f t="shared" si="71"/>
        <v/>
      </c>
      <c r="AC757" s="42" t="str">
        <f>IF(B757="","",VLOOKUP(B757,[2]Formula!B:C,2,0))</f>
        <v/>
      </c>
      <c r="AD757" s="43" t="str">
        <f t="shared" si="69"/>
        <v/>
      </c>
    </row>
    <row r="758" spans="1:30" x14ac:dyDescent="0.25">
      <c r="A758" s="64"/>
      <c r="B758" s="64"/>
      <c r="C758" s="66"/>
      <c r="D758" s="67"/>
      <c r="E758" s="64"/>
      <c r="F758" s="64"/>
      <c r="G758" s="37" t="str">
        <f>IF(E758="","",IF(OR(E758="Project Management",E758="Project Support",E758="Sprint Management",E758="Sprint Support"),"NA",ROUND((((VLOOKUP(AD758,[2]Formula!V:X,3,0)))-SUMIF(AD:AD,AD758,H:H)),2)))</f>
        <v/>
      </c>
      <c r="H758" s="71"/>
      <c r="I758" s="72"/>
      <c r="J758" s="72"/>
      <c r="K758" s="38" t="str">
        <f>IF(E758="","",IF(OR(E758="Project Management",E758="Project Support",E758="Sprint Management",E758="Sprint Support"),"NA",(((SUMIF(AD:AD,AD758,H:H)/VLOOKUP(AD758,[2]Formula!V:X,3,0))*VLOOKUP(AD758,[2]Formula!V:X,2,0))*H758)/SUMIF(AD:AD,AD758,H:H)))</f>
        <v/>
      </c>
      <c r="L758" s="38" t="str">
        <f t="shared" si="67"/>
        <v/>
      </c>
      <c r="M758" s="38" t="str">
        <f t="shared" si="68"/>
        <v/>
      </c>
      <c r="N758" s="38" t="str">
        <f t="shared" si="70"/>
        <v/>
      </c>
      <c r="O758" s="38" t="str">
        <f t="shared" si="72"/>
        <v/>
      </c>
      <c r="P758" s="39" t="str">
        <f t="shared" si="71"/>
        <v/>
      </c>
      <c r="AC758" s="42" t="str">
        <f>IF(B758="","",VLOOKUP(B758,[2]Formula!B:C,2,0))</f>
        <v/>
      </c>
      <c r="AD758" s="43" t="str">
        <f t="shared" si="69"/>
        <v/>
      </c>
    </row>
    <row r="759" spans="1:30" x14ac:dyDescent="0.25">
      <c r="A759" s="64"/>
      <c r="B759" s="64"/>
      <c r="C759" s="66"/>
      <c r="D759" s="67"/>
      <c r="E759" s="64"/>
      <c r="F759" s="64"/>
      <c r="G759" s="37" t="str">
        <f>IF(E759="","",IF(OR(E759="Project Management",E759="Project Support",E759="Sprint Management",E759="Sprint Support"),"NA",ROUND((((VLOOKUP(AD759,[2]Formula!V:X,3,0)))-SUMIF(AD:AD,AD759,H:H)),2)))</f>
        <v/>
      </c>
      <c r="H759" s="71"/>
      <c r="I759" s="72"/>
      <c r="J759" s="72"/>
      <c r="K759" s="38" t="str">
        <f>IF(E759="","",IF(OR(E759="Project Management",E759="Project Support",E759="Sprint Management",E759="Sprint Support"),"NA",(((SUMIF(AD:AD,AD759,H:H)/VLOOKUP(AD759,[2]Formula!V:X,3,0))*VLOOKUP(AD759,[2]Formula!V:X,2,0))*H759)/SUMIF(AD:AD,AD759,H:H)))</f>
        <v/>
      </c>
      <c r="L759" s="38" t="str">
        <f t="shared" si="67"/>
        <v/>
      </c>
      <c r="M759" s="38" t="str">
        <f t="shared" si="68"/>
        <v/>
      </c>
      <c r="N759" s="38" t="str">
        <f t="shared" si="70"/>
        <v/>
      </c>
      <c r="O759" s="38" t="str">
        <f t="shared" si="72"/>
        <v/>
      </c>
      <c r="P759" s="39" t="str">
        <f t="shared" si="71"/>
        <v/>
      </c>
      <c r="AC759" s="42" t="str">
        <f>IF(B759="","",VLOOKUP(B759,[2]Formula!B:C,2,0))</f>
        <v/>
      </c>
      <c r="AD759" s="43" t="str">
        <f t="shared" si="69"/>
        <v/>
      </c>
    </row>
    <row r="760" spans="1:30" x14ac:dyDescent="0.25">
      <c r="A760" s="64"/>
      <c r="B760" s="64"/>
      <c r="C760" s="66"/>
      <c r="D760" s="67"/>
      <c r="E760" s="64"/>
      <c r="F760" s="64"/>
      <c r="G760" s="37" t="str">
        <f>IF(E760="","",IF(OR(E760="Project Management",E760="Project Support",E760="Sprint Management",E760="Sprint Support"),"NA",ROUND((((VLOOKUP(AD760,[2]Formula!V:X,3,0)))-SUMIF(AD:AD,AD760,H:H)),2)))</f>
        <v/>
      </c>
      <c r="H760" s="71"/>
      <c r="I760" s="72"/>
      <c r="J760" s="72"/>
      <c r="K760" s="38" t="str">
        <f>IF(E760="","",IF(OR(E760="Project Management",E760="Project Support",E760="Sprint Management",E760="Sprint Support"),"NA",(((SUMIF(AD:AD,AD760,H:H)/VLOOKUP(AD760,[2]Formula!V:X,3,0))*VLOOKUP(AD760,[2]Formula!V:X,2,0))*H760)/SUMIF(AD:AD,AD760,H:H)))</f>
        <v/>
      </c>
      <c r="L760" s="38" t="str">
        <f t="shared" si="67"/>
        <v/>
      </c>
      <c r="M760" s="38" t="str">
        <f t="shared" si="68"/>
        <v/>
      </c>
      <c r="N760" s="38" t="str">
        <f t="shared" si="70"/>
        <v/>
      </c>
      <c r="O760" s="38" t="str">
        <f t="shared" si="72"/>
        <v/>
      </c>
      <c r="P760" s="39" t="str">
        <f t="shared" si="71"/>
        <v/>
      </c>
      <c r="AC760" s="42" t="str">
        <f>IF(B760="","",VLOOKUP(B760,[2]Formula!B:C,2,0))</f>
        <v/>
      </c>
      <c r="AD760" s="43" t="str">
        <f t="shared" si="69"/>
        <v/>
      </c>
    </row>
    <row r="761" spans="1:30" x14ac:dyDescent="0.25">
      <c r="A761" s="64"/>
      <c r="B761" s="64"/>
      <c r="C761" s="66"/>
      <c r="D761" s="67"/>
      <c r="E761" s="64"/>
      <c r="F761" s="64"/>
      <c r="G761" s="37" t="str">
        <f>IF(E761="","",IF(OR(E761="Project Management",E761="Project Support",E761="Sprint Management",E761="Sprint Support"),"NA",ROUND((((VLOOKUP(AD761,[2]Formula!V:X,3,0)))-SUMIF(AD:AD,AD761,H:H)),2)))</f>
        <v/>
      </c>
      <c r="H761" s="71"/>
      <c r="I761" s="72"/>
      <c r="J761" s="72"/>
      <c r="K761" s="38" t="str">
        <f>IF(E761="","",IF(OR(E761="Project Management",E761="Project Support",E761="Sprint Management",E761="Sprint Support"),"NA",(((SUMIF(AD:AD,AD761,H:H)/VLOOKUP(AD761,[2]Formula!V:X,3,0))*VLOOKUP(AD761,[2]Formula!V:X,2,0))*H761)/SUMIF(AD:AD,AD761,H:H)))</f>
        <v/>
      </c>
      <c r="L761" s="38" t="str">
        <f t="shared" si="67"/>
        <v/>
      </c>
      <c r="M761" s="38" t="str">
        <f t="shared" si="68"/>
        <v/>
      </c>
      <c r="N761" s="38" t="str">
        <f t="shared" si="70"/>
        <v/>
      </c>
      <c r="O761" s="38" t="str">
        <f t="shared" si="72"/>
        <v/>
      </c>
      <c r="P761" s="39" t="str">
        <f t="shared" si="71"/>
        <v/>
      </c>
      <c r="AC761" s="42" t="str">
        <f>IF(B761="","",VLOOKUP(B761,[2]Formula!B:C,2,0))</f>
        <v/>
      </c>
      <c r="AD761" s="43" t="str">
        <f t="shared" si="69"/>
        <v/>
      </c>
    </row>
    <row r="762" spans="1:30" x14ac:dyDescent="0.25">
      <c r="A762" s="64"/>
      <c r="B762" s="64"/>
      <c r="C762" s="66"/>
      <c r="D762" s="67"/>
      <c r="E762" s="64"/>
      <c r="F762" s="64"/>
      <c r="G762" s="37" t="str">
        <f>IF(E762="","",IF(OR(E762="Project Management",E762="Project Support",E762="Sprint Management",E762="Sprint Support"),"NA",ROUND((((VLOOKUP(AD762,[2]Formula!V:X,3,0)))-SUMIF(AD:AD,AD762,H:H)),2)))</f>
        <v/>
      </c>
      <c r="H762" s="71"/>
      <c r="I762" s="72"/>
      <c r="J762" s="72"/>
      <c r="K762" s="38" t="str">
        <f>IF(E762="","",IF(OR(E762="Project Management",E762="Project Support",E762="Sprint Management",E762="Sprint Support"),"NA",(((SUMIF(AD:AD,AD762,H:H)/VLOOKUP(AD762,[2]Formula!V:X,3,0))*VLOOKUP(AD762,[2]Formula!V:X,2,0))*H762)/SUMIF(AD:AD,AD762,H:H)))</f>
        <v/>
      </c>
      <c r="L762" s="38" t="str">
        <f t="shared" si="67"/>
        <v/>
      </c>
      <c r="M762" s="38" t="str">
        <f t="shared" si="68"/>
        <v/>
      </c>
      <c r="N762" s="38" t="str">
        <f t="shared" si="70"/>
        <v/>
      </c>
      <c r="O762" s="38" t="str">
        <f t="shared" si="72"/>
        <v/>
      </c>
      <c r="P762" s="39" t="str">
        <f t="shared" si="71"/>
        <v/>
      </c>
      <c r="AC762" s="42" t="str">
        <f>IF(B762="","",VLOOKUP(B762,[2]Formula!B:C,2,0))</f>
        <v/>
      </c>
      <c r="AD762" s="43" t="str">
        <f t="shared" si="69"/>
        <v/>
      </c>
    </row>
    <row r="763" spans="1:30" x14ac:dyDescent="0.25">
      <c r="A763" s="64"/>
      <c r="B763" s="64"/>
      <c r="C763" s="66"/>
      <c r="D763" s="67"/>
      <c r="E763" s="64"/>
      <c r="F763" s="64"/>
      <c r="G763" s="37" t="str">
        <f>IF(E763="","",IF(OR(E763="Project Management",E763="Project Support",E763="Sprint Management",E763="Sprint Support"),"NA",ROUND((((VLOOKUP(AD763,[2]Formula!V:X,3,0)))-SUMIF(AD:AD,AD763,H:H)),2)))</f>
        <v/>
      </c>
      <c r="H763" s="71"/>
      <c r="I763" s="72"/>
      <c r="J763" s="72"/>
      <c r="K763" s="38" t="str">
        <f>IF(E763="","",IF(OR(E763="Project Management",E763="Project Support",E763="Sprint Management",E763="Sprint Support"),"NA",(((SUMIF(AD:AD,AD763,H:H)/VLOOKUP(AD763,[2]Formula!V:X,3,0))*VLOOKUP(AD763,[2]Formula!V:X,2,0))*H763)/SUMIF(AD:AD,AD763,H:H)))</f>
        <v/>
      </c>
      <c r="L763" s="38" t="str">
        <f t="shared" si="67"/>
        <v/>
      </c>
      <c r="M763" s="38" t="str">
        <f t="shared" si="68"/>
        <v/>
      </c>
      <c r="N763" s="38" t="str">
        <f t="shared" si="70"/>
        <v/>
      </c>
      <c r="O763" s="38" t="str">
        <f t="shared" si="72"/>
        <v/>
      </c>
      <c r="P763" s="39" t="str">
        <f t="shared" si="71"/>
        <v/>
      </c>
      <c r="AC763" s="42" t="str">
        <f>IF(B763="","",VLOOKUP(B763,[2]Formula!B:C,2,0))</f>
        <v/>
      </c>
      <c r="AD763" s="43" t="str">
        <f t="shared" si="69"/>
        <v/>
      </c>
    </row>
    <row r="764" spans="1:30" x14ac:dyDescent="0.25">
      <c r="A764" s="64"/>
      <c r="B764" s="64"/>
      <c r="C764" s="66"/>
      <c r="D764" s="67"/>
      <c r="E764" s="64"/>
      <c r="F764" s="64"/>
      <c r="G764" s="37" t="str">
        <f>IF(E764="","",IF(OR(E764="Project Management",E764="Project Support",E764="Sprint Management",E764="Sprint Support"),"NA",ROUND((((VLOOKUP(AD764,[2]Formula!V:X,3,0)))-SUMIF(AD:AD,AD764,H:H)),2)))</f>
        <v/>
      </c>
      <c r="H764" s="71"/>
      <c r="I764" s="72"/>
      <c r="J764" s="72"/>
      <c r="K764" s="38" t="str">
        <f>IF(E764="","",IF(OR(E764="Project Management",E764="Project Support",E764="Sprint Management",E764="Sprint Support"),"NA",(((SUMIF(AD:AD,AD764,H:H)/VLOOKUP(AD764,[2]Formula!V:X,3,0))*VLOOKUP(AD764,[2]Formula!V:X,2,0))*H764)/SUMIF(AD:AD,AD764,H:H)))</f>
        <v/>
      </c>
      <c r="L764" s="38" t="str">
        <f t="shared" si="67"/>
        <v/>
      </c>
      <c r="M764" s="38" t="str">
        <f t="shared" si="68"/>
        <v/>
      </c>
      <c r="N764" s="38" t="str">
        <f t="shared" si="70"/>
        <v/>
      </c>
      <c r="O764" s="38" t="str">
        <f t="shared" si="72"/>
        <v/>
      </c>
      <c r="P764" s="39" t="str">
        <f t="shared" si="71"/>
        <v/>
      </c>
      <c r="AC764" s="42" t="str">
        <f>IF(B764="","",VLOOKUP(B764,[2]Formula!B:C,2,0))</f>
        <v/>
      </c>
      <c r="AD764" s="43" t="str">
        <f t="shared" si="69"/>
        <v/>
      </c>
    </row>
    <row r="765" spans="1:30" x14ac:dyDescent="0.25">
      <c r="A765" s="64"/>
      <c r="B765" s="64"/>
      <c r="C765" s="66"/>
      <c r="D765" s="67"/>
      <c r="E765" s="64"/>
      <c r="F765" s="64"/>
      <c r="G765" s="37" t="str">
        <f>IF(E765="","",IF(OR(E765="Project Management",E765="Project Support",E765="Sprint Management",E765="Sprint Support"),"NA",ROUND((((VLOOKUP(AD765,[2]Formula!V:X,3,0)))-SUMIF(AD:AD,AD765,H:H)),2)))</f>
        <v/>
      </c>
      <c r="H765" s="71"/>
      <c r="I765" s="72"/>
      <c r="J765" s="72"/>
      <c r="K765" s="38" t="str">
        <f>IF(E765="","",IF(OR(E765="Project Management",E765="Project Support",E765="Sprint Management",E765="Sprint Support"),"NA",(((SUMIF(AD:AD,AD765,H:H)/VLOOKUP(AD765,[2]Formula!V:X,3,0))*VLOOKUP(AD765,[2]Formula!V:X,2,0))*H765)/SUMIF(AD:AD,AD765,H:H)))</f>
        <v/>
      </c>
      <c r="L765" s="38" t="str">
        <f t="shared" si="67"/>
        <v/>
      </c>
      <c r="M765" s="38" t="str">
        <f t="shared" si="68"/>
        <v/>
      </c>
      <c r="N765" s="38" t="str">
        <f t="shared" si="70"/>
        <v/>
      </c>
      <c r="O765" s="38" t="str">
        <f t="shared" si="72"/>
        <v/>
      </c>
      <c r="P765" s="39" t="str">
        <f t="shared" si="71"/>
        <v/>
      </c>
      <c r="AC765" s="42" t="str">
        <f>IF(B765="","",VLOOKUP(B765,[2]Formula!B:C,2,0))</f>
        <v/>
      </c>
      <c r="AD765" s="43" t="str">
        <f t="shared" si="69"/>
        <v/>
      </c>
    </row>
    <row r="766" spans="1:30" x14ac:dyDescent="0.25">
      <c r="A766" s="64"/>
      <c r="B766" s="64"/>
      <c r="C766" s="66"/>
      <c r="D766" s="67"/>
      <c r="E766" s="64"/>
      <c r="F766" s="64"/>
      <c r="G766" s="37" t="str">
        <f>IF(E766="","",IF(OR(E766="Project Management",E766="Project Support",E766="Sprint Management",E766="Sprint Support"),"NA",ROUND((((VLOOKUP(AD766,[2]Formula!V:X,3,0)))-SUMIF(AD:AD,AD766,H:H)),2)))</f>
        <v/>
      </c>
      <c r="H766" s="71"/>
      <c r="I766" s="72"/>
      <c r="J766" s="72"/>
      <c r="K766" s="38" t="str">
        <f>IF(E766="","",IF(OR(E766="Project Management",E766="Project Support",E766="Sprint Management",E766="Sprint Support"),"NA",(((SUMIF(AD:AD,AD766,H:H)/VLOOKUP(AD766,[2]Formula!V:X,3,0))*VLOOKUP(AD766,[2]Formula!V:X,2,0))*H766)/SUMIF(AD:AD,AD766,H:H)))</f>
        <v/>
      </c>
      <c r="L766" s="38" t="str">
        <f t="shared" si="67"/>
        <v/>
      </c>
      <c r="M766" s="38" t="str">
        <f t="shared" si="68"/>
        <v/>
      </c>
      <c r="N766" s="38" t="str">
        <f t="shared" si="70"/>
        <v/>
      </c>
      <c r="O766" s="38" t="str">
        <f t="shared" si="72"/>
        <v/>
      </c>
      <c r="P766" s="39" t="str">
        <f t="shared" si="71"/>
        <v/>
      </c>
      <c r="AC766" s="42" t="str">
        <f>IF(B766="","",VLOOKUP(B766,[2]Formula!B:C,2,0))</f>
        <v/>
      </c>
      <c r="AD766" s="43" t="str">
        <f t="shared" si="69"/>
        <v/>
      </c>
    </row>
    <row r="767" spans="1:30" x14ac:dyDescent="0.25">
      <c r="A767" s="64"/>
      <c r="B767" s="64"/>
      <c r="C767" s="66"/>
      <c r="D767" s="67"/>
      <c r="E767" s="64"/>
      <c r="F767" s="64"/>
      <c r="G767" s="37" t="str">
        <f>IF(E767="","",IF(OR(E767="Project Management",E767="Project Support",E767="Sprint Management",E767="Sprint Support"),"NA",ROUND((((VLOOKUP(AD767,[2]Formula!V:X,3,0)))-SUMIF(AD:AD,AD767,H:H)),2)))</f>
        <v/>
      </c>
      <c r="H767" s="71"/>
      <c r="I767" s="72"/>
      <c r="J767" s="72"/>
      <c r="K767" s="38" t="str">
        <f>IF(E767="","",IF(OR(E767="Project Management",E767="Project Support",E767="Sprint Management",E767="Sprint Support"),"NA",(((SUMIF(AD:AD,AD767,H:H)/VLOOKUP(AD767,[2]Formula!V:X,3,0))*VLOOKUP(AD767,[2]Formula!V:X,2,0))*H767)/SUMIF(AD:AD,AD767,H:H)))</f>
        <v/>
      </c>
      <c r="L767" s="38" t="str">
        <f t="shared" si="67"/>
        <v/>
      </c>
      <c r="M767" s="38" t="str">
        <f t="shared" si="68"/>
        <v/>
      </c>
      <c r="N767" s="38" t="str">
        <f t="shared" si="70"/>
        <v/>
      </c>
      <c r="O767" s="38" t="str">
        <f t="shared" si="72"/>
        <v/>
      </c>
      <c r="P767" s="39" t="str">
        <f t="shared" si="71"/>
        <v/>
      </c>
      <c r="AC767" s="42" t="str">
        <f>IF(B767="","",VLOOKUP(B767,[2]Formula!B:C,2,0))</f>
        <v/>
      </c>
      <c r="AD767" s="43" t="str">
        <f t="shared" si="69"/>
        <v/>
      </c>
    </row>
    <row r="768" spans="1:30" x14ac:dyDescent="0.25">
      <c r="A768" s="64"/>
      <c r="B768" s="64"/>
      <c r="C768" s="66"/>
      <c r="D768" s="67"/>
      <c r="E768" s="64"/>
      <c r="F768" s="64"/>
      <c r="G768" s="37" t="str">
        <f>IF(E768="","",IF(OR(E768="Project Management",E768="Project Support",E768="Sprint Management",E768="Sprint Support"),"NA",ROUND((((VLOOKUP(AD768,[2]Formula!V:X,3,0)))-SUMIF(AD:AD,AD768,H:H)),2)))</f>
        <v/>
      </c>
      <c r="H768" s="71"/>
      <c r="I768" s="72"/>
      <c r="J768" s="72"/>
      <c r="K768" s="38" t="str">
        <f>IF(E768="","",IF(OR(E768="Project Management",E768="Project Support",E768="Sprint Management",E768="Sprint Support"),"NA",(((SUMIF(AD:AD,AD768,H:H)/VLOOKUP(AD768,[2]Formula!V:X,3,0))*VLOOKUP(AD768,[2]Formula!V:X,2,0))*H768)/SUMIF(AD:AD,AD768,H:H)))</f>
        <v/>
      </c>
      <c r="L768" s="38" t="str">
        <f t="shared" si="67"/>
        <v/>
      </c>
      <c r="M768" s="38" t="str">
        <f t="shared" si="68"/>
        <v/>
      </c>
      <c r="N768" s="38" t="str">
        <f t="shared" si="70"/>
        <v/>
      </c>
      <c r="O768" s="38" t="str">
        <f t="shared" si="72"/>
        <v/>
      </c>
      <c r="P768" s="39" t="str">
        <f t="shared" si="71"/>
        <v/>
      </c>
      <c r="AC768" s="42" t="str">
        <f>IF(B768="","",VLOOKUP(B768,[2]Formula!B:C,2,0))</f>
        <v/>
      </c>
      <c r="AD768" s="43" t="str">
        <f t="shared" si="69"/>
        <v/>
      </c>
    </row>
    <row r="769" spans="1:30" x14ac:dyDescent="0.25">
      <c r="A769" s="64"/>
      <c r="B769" s="64"/>
      <c r="C769" s="66"/>
      <c r="D769" s="67"/>
      <c r="E769" s="64"/>
      <c r="F769" s="64"/>
      <c r="G769" s="37" t="str">
        <f>IF(E769="","",IF(OR(E769="Project Management",E769="Project Support",E769="Sprint Management",E769="Sprint Support"),"NA",ROUND((((VLOOKUP(AD769,[2]Formula!V:X,3,0)))-SUMIF(AD:AD,AD769,H:H)),2)))</f>
        <v/>
      </c>
      <c r="H769" s="71"/>
      <c r="I769" s="72"/>
      <c r="J769" s="72"/>
      <c r="K769" s="38" t="str">
        <f>IF(E769="","",IF(OR(E769="Project Management",E769="Project Support",E769="Sprint Management",E769="Sprint Support"),"NA",(((SUMIF(AD:AD,AD769,H:H)/VLOOKUP(AD769,[2]Formula!V:X,3,0))*VLOOKUP(AD769,[2]Formula!V:X,2,0))*H769)/SUMIF(AD:AD,AD769,H:H)))</f>
        <v/>
      </c>
      <c r="L769" s="38" t="str">
        <f t="shared" si="67"/>
        <v/>
      </c>
      <c r="M769" s="38" t="str">
        <f t="shared" si="68"/>
        <v/>
      </c>
      <c r="N769" s="38" t="str">
        <f t="shared" si="70"/>
        <v/>
      </c>
      <c r="O769" s="38" t="str">
        <f t="shared" si="72"/>
        <v/>
      </c>
      <c r="P769" s="39" t="str">
        <f t="shared" si="71"/>
        <v/>
      </c>
      <c r="AC769" s="42" t="str">
        <f>IF(B769="","",VLOOKUP(B769,[2]Formula!B:C,2,0))</f>
        <v/>
      </c>
      <c r="AD769" s="43" t="str">
        <f t="shared" si="69"/>
        <v/>
      </c>
    </row>
    <row r="770" spans="1:30" x14ac:dyDescent="0.25">
      <c r="A770" s="64"/>
      <c r="B770" s="64"/>
      <c r="C770" s="66"/>
      <c r="D770" s="67"/>
      <c r="E770" s="64"/>
      <c r="F770" s="64"/>
      <c r="G770" s="37" t="str">
        <f>IF(E770="","",IF(OR(E770="Project Management",E770="Project Support",E770="Sprint Management",E770="Sprint Support"),"NA",ROUND((((VLOOKUP(AD770,[2]Formula!V:X,3,0)))-SUMIF(AD:AD,AD770,H:H)),2)))</f>
        <v/>
      </c>
      <c r="H770" s="71"/>
      <c r="I770" s="72"/>
      <c r="J770" s="72"/>
      <c r="K770" s="38" t="str">
        <f>IF(E770="","",IF(OR(E770="Project Management",E770="Project Support",E770="Sprint Management",E770="Sprint Support"),"NA",(((SUMIF(AD:AD,AD770,H:H)/VLOOKUP(AD770,[2]Formula!V:X,3,0))*VLOOKUP(AD770,[2]Formula!V:X,2,0))*H770)/SUMIF(AD:AD,AD770,H:H)))</f>
        <v/>
      </c>
      <c r="L770" s="38" t="str">
        <f t="shared" ref="L770:L833" si="73">IFERROR(IF(K770="NA",(H770/I770),(K770/I770)),"")</f>
        <v/>
      </c>
      <c r="M770" s="38" t="str">
        <f t="shared" ref="M770:M833" si="74">IFERROR(IF(K770="NA",1,(K770/H770)),"")</f>
        <v/>
      </c>
      <c r="N770" s="38" t="str">
        <f t="shared" si="70"/>
        <v/>
      </c>
      <c r="O770" s="38" t="str">
        <f t="shared" si="72"/>
        <v/>
      </c>
      <c r="P770" s="39" t="str">
        <f t="shared" si="71"/>
        <v/>
      </c>
      <c r="AC770" s="42" t="str">
        <f>IF(B770="","",VLOOKUP(B770,[2]Formula!B:C,2,0))</f>
        <v/>
      </c>
      <c r="AD770" s="43" t="str">
        <f t="shared" ref="AD770:AD833" si="75">IF(B770="","",CONCATENATE(B770,"_",E770))</f>
        <v/>
      </c>
    </row>
    <row r="771" spans="1:30" x14ac:dyDescent="0.25">
      <c r="A771" s="64"/>
      <c r="B771" s="64"/>
      <c r="C771" s="66"/>
      <c r="D771" s="67"/>
      <c r="E771" s="64"/>
      <c r="F771" s="64"/>
      <c r="G771" s="37" t="str">
        <f>IF(E771="","",IF(OR(E771="Project Management",E771="Project Support",E771="Sprint Management",E771="Sprint Support"),"NA",ROUND((((VLOOKUP(AD771,[2]Formula!V:X,3,0)))-SUMIF(AD:AD,AD771,H:H)),2)))</f>
        <v/>
      </c>
      <c r="H771" s="71"/>
      <c r="I771" s="72"/>
      <c r="J771" s="72"/>
      <c r="K771" s="38" t="str">
        <f>IF(E771="","",IF(OR(E771="Project Management",E771="Project Support",E771="Sprint Management",E771="Sprint Support"),"NA",(((SUMIF(AD:AD,AD771,H:H)/VLOOKUP(AD771,[2]Formula!V:X,3,0))*VLOOKUP(AD771,[2]Formula!V:X,2,0))*H771)/SUMIF(AD:AD,AD771,H:H)))</f>
        <v/>
      </c>
      <c r="L771" s="38" t="str">
        <f t="shared" si="73"/>
        <v/>
      </c>
      <c r="M771" s="38" t="str">
        <f t="shared" si="74"/>
        <v/>
      </c>
      <c r="N771" s="38" t="str">
        <f t="shared" ref="N771:N834" si="76">IFERROR(((L771-M771)/M771)*100,"")</f>
        <v/>
      </c>
      <c r="O771" s="38" t="str">
        <f t="shared" si="72"/>
        <v/>
      </c>
      <c r="P771" s="39" t="str">
        <f t="shared" ref="P771:P834" si="77">IF(O771="","",1)</f>
        <v/>
      </c>
      <c r="AC771" s="42" t="str">
        <f>IF(B771="","",VLOOKUP(B771,[2]Formula!B:C,2,0))</f>
        <v/>
      </c>
      <c r="AD771" s="43" t="str">
        <f t="shared" si="75"/>
        <v/>
      </c>
    </row>
    <row r="772" spans="1:30" x14ac:dyDescent="0.25">
      <c r="A772" s="64"/>
      <c r="B772" s="64"/>
      <c r="C772" s="66"/>
      <c r="D772" s="67"/>
      <c r="E772" s="64"/>
      <c r="F772" s="64"/>
      <c r="G772" s="37" t="str">
        <f>IF(E772="","",IF(OR(E772="Project Management",E772="Project Support",E772="Sprint Management",E772="Sprint Support"),"NA",ROUND((((VLOOKUP(AD772,[2]Formula!V:X,3,0)))-SUMIF(AD:AD,AD772,H:H)),2)))</f>
        <v/>
      </c>
      <c r="H772" s="71"/>
      <c r="I772" s="72"/>
      <c r="J772" s="72"/>
      <c r="K772" s="38" t="str">
        <f>IF(E772="","",IF(OR(E772="Project Management",E772="Project Support",E772="Sprint Management",E772="Sprint Support"),"NA",(((SUMIF(AD:AD,AD772,H:H)/VLOOKUP(AD772,[2]Formula!V:X,3,0))*VLOOKUP(AD772,[2]Formula!V:X,2,0))*H772)/SUMIF(AD:AD,AD772,H:H)))</f>
        <v/>
      </c>
      <c r="L772" s="38" t="str">
        <f t="shared" si="73"/>
        <v/>
      </c>
      <c r="M772" s="38" t="str">
        <f t="shared" si="74"/>
        <v/>
      </c>
      <c r="N772" s="38" t="str">
        <f t="shared" si="76"/>
        <v/>
      </c>
      <c r="O772" s="38" t="str">
        <f t="shared" si="72"/>
        <v/>
      </c>
      <c r="P772" s="39" t="str">
        <f t="shared" si="77"/>
        <v/>
      </c>
      <c r="AC772" s="42" t="str">
        <f>IF(B772="","",VLOOKUP(B772,[2]Formula!B:C,2,0))</f>
        <v/>
      </c>
      <c r="AD772" s="43" t="str">
        <f t="shared" si="75"/>
        <v/>
      </c>
    </row>
    <row r="773" spans="1:30" x14ac:dyDescent="0.25">
      <c r="A773" s="64"/>
      <c r="B773" s="64"/>
      <c r="C773" s="66"/>
      <c r="D773" s="67"/>
      <c r="E773" s="64"/>
      <c r="F773" s="64"/>
      <c r="G773" s="37" t="str">
        <f>IF(E773="","",IF(OR(E773="Project Management",E773="Project Support",E773="Sprint Management",E773="Sprint Support"),"NA",ROUND((((VLOOKUP(AD773,[2]Formula!V:X,3,0)))-SUMIF(AD:AD,AD773,H:H)),2)))</f>
        <v/>
      </c>
      <c r="H773" s="71"/>
      <c r="I773" s="72"/>
      <c r="J773" s="72"/>
      <c r="K773" s="38" t="str">
        <f>IF(E773="","",IF(OR(E773="Project Management",E773="Project Support",E773="Sprint Management",E773="Sprint Support"),"NA",(((SUMIF(AD:AD,AD773,H:H)/VLOOKUP(AD773,[2]Formula!V:X,3,0))*VLOOKUP(AD773,[2]Formula!V:X,2,0))*H773)/SUMIF(AD:AD,AD773,H:H)))</f>
        <v/>
      </c>
      <c r="L773" s="38" t="str">
        <f t="shared" si="73"/>
        <v/>
      </c>
      <c r="M773" s="38" t="str">
        <f t="shared" si="74"/>
        <v/>
      </c>
      <c r="N773" s="38" t="str">
        <f t="shared" si="76"/>
        <v/>
      </c>
      <c r="O773" s="38" t="str">
        <f t="shared" si="72"/>
        <v/>
      </c>
      <c r="P773" s="39" t="str">
        <f t="shared" si="77"/>
        <v/>
      </c>
      <c r="AC773" s="42" t="str">
        <f>IF(B773="","",VLOOKUP(B773,[2]Formula!B:C,2,0))</f>
        <v/>
      </c>
      <c r="AD773" s="43" t="str">
        <f t="shared" si="75"/>
        <v/>
      </c>
    </row>
    <row r="774" spans="1:30" x14ac:dyDescent="0.25">
      <c r="A774" s="64"/>
      <c r="B774" s="64"/>
      <c r="C774" s="66"/>
      <c r="D774" s="67"/>
      <c r="E774" s="64"/>
      <c r="F774" s="64"/>
      <c r="G774" s="37" t="str">
        <f>IF(E774="","",IF(OR(E774="Project Management",E774="Project Support",E774="Sprint Management",E774="Sprint Support"),"NA",ROUND((((VLOOKUP(AD774,[2]Formula!V:X,3,0)))-SUMIF(AD:AD,AD774,H:H)),2)))</f>
        <v/>
      </c>
      <c r="H774" s="71"/>
      <c r="I774" s="72"/>
      <c r="J774" s="72"/>
      <c r="K774" s="38" t="str">
        <f>IF(E774="","",IF(OR(E774="Project Management",E774="Project Support",E774="Sprint Management",E774="Sprint Support"),"NA",(((SUMIF(AD:AD,AD774,H:H)/VLOOKUP(AD774,[2]Formula!V:X,3,0))*VLOOKUP(AD774,[2]Formula!V:X,2,0))*H774)/SUMIF(AD:AD,AD774,H:H)))</f>
        <v/>
      </c>
      <c r="L774" s="38" t="str">
        <f t="shared" si="73"/>
        <v/>
      </c>
      <c r="M774" s="38" t="str">
        <f t="shared" si="74"/>
        <v/>
      </c>
      <c r="N774" s="38" t="str">
        <f t="shared" si="76"/>
        <v/>
      </c>
      <c r="O774" s="38" t="str">
        <f t="shared" si="72"/>
        <v/>
      </c>
      <c r="P774" s="39" t="str">
        <f t="shared" si="77"/>
        <v/>
      </c>
      <c r="AC774" s="42" t="str">
        <f>IF(B774="","",VLOOKUP(B774,[2]Formula!B:C,2,0))</f>
        <v/>
      </c>
      <c r="AD774" s="43" t="str">
        <f t="shared" si="75"/>
        <v/>
      </c>
    </row>
    <row r="775" spans="1:30" x14ac:dyDescent="0.25">
      <c r="A775" s="64"/>
      <c r="B775" s="64"/>
      <c r="C775" s="66"/>
      <c r="D775" s="67"/>
      <c r="E775" s="64"/>
      <c r="F775" s="64"/>
      <c r="G775" s="37" t="str">
        <f>IF(E775="","",IF(OR(E775="Project Management",E775="Project Support",E775="Sprint Management",E775="Sprint Support"),"NA",ROUND((((VLOOKUP(AD775,[2]Formula!V:X,3,0)))-SUMIF(AD:AD,AD775,H:H)),2)))</f>
        <v/>
      </c>
      <c r="H775" s="71"/>
      <c r="I775" s="72"/>
      <c r="J775" s="72"/>
      <c r="K775" s="38" t="str">
        <f>IF(E775="","",IF(OR(E775="Project Management",E775="Project Support",E775="Sprint Management",E775="Sprint Support"),"NA",(((SUMIF(AD:AD,AD775,H:H)/VLOOKUP(AD775,[2]Formula!V:X,3,0))*VLOOKUP(AD775,[2]Formula!V:X,2,0))*H775)/SUMIF(AD:AD,AD775,H:H)))</f>
        <v/>
      </c>
      <c r="L775" s="38" t="str">
        <f t="shared" si="73"/>
        <v/>
      </c>
      <c r="M775" s="38" t="str">
        <f t="shared" si="74"/>
        <v/>
      </c>
      <c r="N775" s="38" t="str">
        <f t="shared" si="76"/>
        <v/>
      </c>
      <c r="O775" s="38" t="str">
        <f t="shared" si="72"/>
        <v/>
      </c>
      <c r="P775" s="39" t="str">
        <f t="shared" si="77"/>
        <v/>
      </c>
      <c r="AC775" s="42" t="str">
        <f>IF(B775="","",VLOOKUP(B775,[2]Formula!B:C,2,0))</f>
        <v/>
      </c>
      <c r="AD775" s="43" t="str">
        <f t="shared" si="75"/>
        <v/>
      </c>
    </row>
    <row r="776" spans="1:30" x14ac:dyDescent="0.25">
      <c r="A776" s="64"/>
      <c r="B776" s="64"/>
      <c r="C776" s="66"/>
      <c r="D776" s="67"/>
      <c r="E776" s="64"/>
      <c r="F776" s="64"/>
      <c r="G776" s="37" t="str">
        <f>IF(E776="","",IF(OR(E776="Project Management",E776="Project Support",E776="Sprint Management",E776="Sprint Support"),"NA",ROUND((((VLOOKUP(AD776,[2]Formula!V:X,3,0)))-SUMIF(AD:AD,AD776,H:H)),2)))</f>
        <v/>
      </c>
      <c r="H776" s="71"/>
      <c r="I776" s="72"/>
      <c r="J776" s="72"/>
      <c r="K776" s="38" t="str">
        <f>IF(E776="","",IF(OR(E776="Project Management",E776="Project Support",E776="Sprint Management",E776="Sprint Support"),"NA",(((SUMIF(AD:AD,AD776,H:H)/VLOOKUP(AD776,[2]Formula!V:X,3,0))*VLOOKUP(AD776,[2]Formula!V:X,2,0))*H776)/SUMIF(AD:AD,AD776,H:H)))</f>
        <v/>
      </c>
      <c r="L776" s="38" t="str">
        <f t="shared" si="73"/>
        <v/>
      </c>
      <c r="M776" s="38" t="str">
        <f t="shared" si="74"/>
        <v/>
      </c>
      <c r="N776" s="38" t="str">
        <f t="shared" si="76"/>
        <v/>
      </c>
      <c r="O776" s="38" t="str">
        <f t="shared" si="72"/>
        <v/>
      </c>
      <c r="P776" s="39" t="str">
        <f t="shared" si="77"/>
        <v/>
      </c>
      <c r="AC776" s="42" t="str">
        <f>IF(B776="","",VLOOKUP(B776,[2]Formula!B:C,2,0))</f>
        <v/>
      </c>
      <c r="AD776" s="43" t="str">
        <f t="shared" si="75"/>
        <v/>
      </c>
    </row>
    <row r="777" spans="1:30" x14ac:dyDescent="0.25">
      <c r="A777" s="64"/>
      <c r="B777" s="64"/>
      <c r="C777" s="66"/>
      <c r="D777" s="67"/>
      <c r="E777" s="64"/>
      <c r="F777" s="64"/>
      <c r="G777" s="37" t="str">
        <f>IF(E777="","",IF(OR(E777="Project Management",E777="Project Support",E777="Sprint Management",E777="Sprint Support"),"NA",ROUND((((VLOOKUP(AD777,[2]Formula!V:X,3,0)))-SUMIF(AD:AD,AD777,H:H)),2)))</f>
        <v/>
      </c>
      <c r="H777" s="71"/>
      <c r="I777" s="72"/>
      <c r="J777" s="72"/>
      <c r="K777" s="38" t="str">
        <f>IF(E777="","",IF(OR(E777="Project Management",E777="Project Support",E777="Sprint Management",E777="Sprint Support"),"NA",(((SUMIF(AD:AD,AD777,H:H)/VLOOKUP(AD777,[2]Formula!V:X,3,0))*VLOOKUP(AD777,[2]Formula!V:X,2,0))*H777)/SUMIF(AD:AD,AD777,H:H)))</f>
        <v/>
      </c>
      <c r="L777" s="38" t="str">
        <f t="shared" si="73"/>
        <v/>
      </c>
      <c r="M777" s="38" t="str">
        <f t="shared" si="74"/>
        <v/>
      </c>
      <c r="N777" s="38" t="str">
        <f t="shared" si="76"/>
        <v/>
      </c>
      <c r="O777" s="38" t="str">
        <f t="shared" si="72"/>
        <v/>
      </c>
      <c r="P777" s="39" t="str">
        <f t="shared" si="77"/>
        <v/>
      </c>
      <c r="AC777" s="42" t="str">
        <f>IF(B777="","",VLOOKUP(B777,[2]Formula!B:C,2,0))</f>
        <v/>
      </c>
      <c r="AD777" s="43" t="str">
        <f t="shared" si="75"/>
        <v/>
      </c>
    </row>
    <row r="778" spans="1:30" x14ac:dyDescent="0.25">
      <c r="A778" s="64"/>
      <c r="B778" s="64"/>
      <c r="C778" s="66"/>
      <c r="D778" s="67"/>
      <c r="E778" s="64"/>
      <c r="F778" s="64"/>
      <c r="G778" s="37" t="str">
        <f>IF(E778="","",IF(OR(E778="Project Management",E778="Project Support",E778="Sprint Management",E778="Sprint Support"),"NA",ROUND((((VLOOKUP(AD778,[2]Formula!V:X,3,0)))-SUMIF(AD:AD,AD778,H:H)),2)))</f>
        <v/>
      </c>
      <c r="H778" s="71"/>
      <c r="I778" s="72"/>
      <c r="J778" s="72"/>
      <c r="K778" s="38" t="str">
        <f>IF(E778="","",IF(OR(E778="Project Management",E778="Project Support",E778="Sprint Management",E778="Sprint Support"),"NA",(((SUMIF(AD:AD,AD778,H:H)/VLOOKUP(AD778,[2]Formula!V:X,3,0))*VLOOKUP(AD778,[2]Formula!V:X,2,0))*H778)/SUMIF(AD:AD,AD778,H:H)))</f>
        <v/>
      </c>
      <c r="L778" s="38" t="str">
        <f t="shared" si="73"/>
        <v/>
      </c>
      <c r="M778" s="38" t="str">
        <f t="shared" si="74"/>
        <v/>
      </c>
      <c r="N778" s="38" t="str">
        <f t="shared" si="76"/>
        <v/>
      </c>
      <c r="O778" s="38" t="str">
        <f t="shared" si="72"/>
        <v/>
      </c>
      <c r="P778" s="39" t="str">
        <f t="shared" si="77"/>
        <v/>
      </c>
      <c r="AC778" s="42" t="str">
        <f>IF(B778="","",VLOOKUP(B778,[2]Formula!B:C,2,0))</f>
        <v/>
      </c>
      <c r="AD778" s="43" t="str">
        <f t="shared" si="75"/>
        <v/>
      </c>
    </row>
    <row r="779" spans="1:30" x14ac:dyDescent="0.25">
      <c r="A779" s="64"/>
      <c r="B779" s="64"/>
      <c r="C779" s="66"/>
      <c r="D779" s="67"/>
      <c r="E779" s="64"/>
      <c r="F779" s="64"/>
      <c r="G779" s="37" t="str">
        <f>IF(E779="","",IF(OR(E779="Project Management",E779="Project Support",E779="Sprint Management",E779="Sprint Support"),"NA",ROUND((((VLOOKUP(AD779,[2]Formula!V:X,3,0)))-SUMIF(AD:AD,AD779,H:H)),2)))</f>
        <v/>
      </c>
      <c r="H779" s="71"/>
      <c r="I779" s="72"/>
      <c r="J779" s="72"/>
      <c r="K779" s="38" t="str">
        <f>IF(E779="","",IF(OR(E779="Project Management",E779="Project Support",E779="Sprint Management",E779="Sprint Support"),"NA",(((SUMIF(AD:AD,AD779,H:H)/VLOOKUP(AD779,[2]Formula!V:X,3,0))*VLOOKUP(AD779,[2]Formula!V:X,2,0))*H779)/SUMIF(AD:AD,AD779,H:H)))</f>
        <v/>
      </c>
      <c r="L779" s="38" t="str">
        <f t="shared" si="73"/>
        <v/>
      </c>
      <c r="M779" s="38" t="str">
        <f t="shared" si="74"/>
        <v/>
      </c>
      <c r="N779" s="38" t="str">
        <f t="shared" si="76"/>
        <v/>
      </c>
      <c r="O779" s="38" t="str">
        <f t="shared" si="72"/>
        <v/>
      </c>
      <c r="P779" s="39" t="str">
        <f t="shared" si="77"/>
        <v/>
      </c>
      <c r="AC779" s="42" t="str">
        <f>IF(B779="","",VLOOKUP(B779,[2]Formula!B:C,2,0))</f>
        <v/>
      </c>
      <c r="AD779" s="43" t="str">
        <f t="shared" si="75"/>
        <v/>
      </c>
    </row>
    <row r="780" spans="1:30" x14ac:dyDescent="0.25">
      <c r="A780" s="64"/>
      <c r="B780" s="64"/>
      <c r="C780" s="66"/>
      <c r="D780" s="67"/>
      <c r="E780" s="64"/>
      <c r="F780" s="64"/>
      <c r="G780" s="37" t="str">
        <f>IF(E780="","",IF(OR(E780="Project Management",E780="Project Support",E780="Sprint Management",E780="Sprint Support"),"NA",ROUND((((VLOOKUP(AD780,[2]Formula!V:X,3,0)))-SUMIF(AD:AD,AD780,H:H)),2)))</f>
        <v/>
      </c>
      <c r="H780" s="71"/>
      <c r="I780" s="72"/>
      <c r="J780" s="72"/>
      <c r="K780" s="38" t="str">
        <f>IF(E780="","",IF(OR(E780="Project Management",E780="Project Support",E780="Sprint Management",E780="Sprint Support"),"NA",(((SUMIF(AD:AD,AD780,H:H)/VLOOKUP(AD780,[2]Formula!V:X,3,0))*VLOOKUP(AD780,[2]Formula!V:X,2,0))*H780)/SUMIF(AD:AD,AD780,H:H)))</f>
        <v/>
      </c>
      <c r="L780" s="38" t="str">
        <f t="shared" si="73"/>
        <v/>
      </c>
      <c r="M780" s="38" t="str">
        <f t="shared" si="74"/>
        <v/>
      </c>
      <c r="N780" s="38" t="str">
        <f t="shared" si="76"/>
        <v/>
      </c>
      <c r="O780" s="38" t="str">
        <f t="shared" si="72"/>
        <v/>
      </c>
      <c r="P780" s="39" t="str">
        <f t="shared" si="77"/>
        <v/>
      </c>
      <c r="AC780" s="42" t="str">
        <f>IF(B780="","",VLOOKUP(B780,[2]Formula!B:C,2,0))</f>
        <v/>
      </c>
      <c r="AD780" s="43" t="str">
        <f t="shared" si="75"/>
        <v/>
      </c>
    </row>
    <row r="781" spans="1:30" x14ac:dyDescent="0.25">
      <c r="A781" s="64"/>
      <c r="B781" s="64"/>
      <c r="C781" s="66"/>
      <c r="D781" s="67"/>
      <c r="E781" s="64"/>
      <c r="F781" s="64"/>
      <c r="G781" s="37" t="str">
        <f>IF(E781="","",IF(OR(E781="Project Management",E781="Project Support",E781="Sprint Management",E781="Sprint Support"),"NA",ROUND((((VLOOKUP(AD781,[2]Formula!V:X,3,0)))-SUMIF(AD:AD,AD781,H:H)),2)))</f>
        <v/>
      </c>
      <c r="H781" s="71"/>
      <c r="I781" s="72"/>
      <c r="J781" s="72"/>
      <c r="K781" s="38" t="str">
        <f>IF(E781="","",IF(OR(E781="Project Management",E781="Project Support",E781="Sprint Management",E781="Sprint Support"),"NA",(((SUMIF(AD:AD,AD781,H:H)/VLOOKUP(AD781,[2]Formula!V:X,3,0))*VLOOKUP(AD781,[2]Formula!V:X,2,0))*H781)/SUMIF(AD:AD,AD781,H:H)))</f>
        <v/>
      </c>
      <c r="L781" s="38" t="str">
        <f t="shared" si="73"/>
        <v/>
      </c>
      <c r="M781" s="38" t="str">
        <f t="shared" si="74"/>
        <v/>
      </c>
      <c r="N781" s="38" t="str">
        <f t="shared" si="76"/>
        <v/>
      </c>
      <c r="O781" s="38" t="str">
        <f t="shared" si="72"/>
        <v/>
      </c>
      <c r="P781" s="39" t="str">
        <f t="shared" si="77"/>
        <v/>
      </c>
      <c r="AC781" s="42" t="str">
        <f>IF(B781="","",VLOOKUP(B781,[2]Formula!B:C,2,0))</f>
        <v/>
      </c>
      <c r="AD781" s="43" t="str">
        <f t="shared" si="75"/>
        <v/>
      </c>
    </row>
    <row r="782" spans="1:30" x14ac:dyDescent="0.25">
      <c r="A782" s="64"/>
      <c r="B782" s="64"/>
      <c r="C782" s="66"/>
      <c r="D782" s="67"/>
      <c r="E782" s="64"/>
      <c r="F782" s="64"/>
      <c r="G782" s="37" t="str">
        <f>IF(E782="","",IF(OR(E782="Project Management",E782="Project Support",E782="Sprint Management",E782="Sprint Support"),"NA",ROUND((((VLOOKUP(AD782,[2]Formula!V:X,3,0)))-SUMIF(AD:AD,AD782,H:H)),2)))</f>
        <v/>
      </c>
      <c r="H782" s="71"/>
      <c r="I782" s="72"/>
      <c r="J782" s="72"/>
      <c r="K782" s="38" t="str">
        <f>IF(E782="","",IF(OR(E782="Project Management",E782="Project Support",E782="Sprint Management",E782="Sprint Support"),"NA",(((SUMIF(AD:AD,AD782,H:H)/VLOOKUP(AD782,[2]Formula!V:X,3,0))*VLOOKUP(AD782,[2]Formula!V:X,2,0))*H782)/SUMIF(AD:AD,AD782,H:H)))</f>
        <v/>
      </c>
      <c r="L782" s="38" t="str">
        <f t="shared" si="73"/>
        <v/>
      </c>
      <c r="M782" s="38" t="str">
        <f t="shared" si="74"/>
        <v/>
      </c>
      <c r="N782" s="38" t="str">
        <f t="shared" si="76"/>
        <v/>
      </c>
      <c r="O782" s="38" t="str">
        <f t="shared" si="72"/>
        <v/>
      </c>
      <c r="P782" s="39" t="str">
        <f t="shared" si="77"/>
        <v/>
      </c>
      <c r="AC782" s="42" t="str">
        <f>IF(B782="","",VLOOKUP(B782,[2]Formula!B:C,2,0))</f>
        <v/>
      </c>
      <c r="AD782" s="43" t="str">
        <f t="shared" si="75"/>
        <v/>
      </c>
    </row>
    <row r="783" spans="1:30" x14ac:dyDescent="0.25">
      <c r="A783" s="64"/>
      <c r="B783" s="64"/>
      <c r="C783" s="66"/>
      <c r="D783" s="67"/>
      <c r="E783" s="64"/>
      <c r="F783" s="64"/>
      <c r="G783" s="37" t="str">
        <f>IF(E783="","",IF(OR(E783="Project Management",E783="Project Support",E783="Sprint Management",E783="Sprint Support"),"NA",ROUND((((VLOOKUP(AD783,[2]Formula!V:X,3,0)))-SUMIF(AD:AD,AD783,H:H)),2)))</f>
        <v/>
      </c>
      <c r="H783" s="71"/>
      <c r="I783" s="72"/>
      <c r="J783" s="72"/>
      <c r="K783" s="38" t="str">
        <f>IF(E783="","",IF(OR(E783="Project Management",E783="Project Support",E783="Sprint Management",E783="Sprint Support"),"NA",(((SUMIF(AD:AD,AD783,H:H)/VLOOKUP(AD783,[2]Formula!V:X,3,0))*VLOOKUP(AD783,[2]Formula!V:X,2,0))*H783)/SUMIF(AD:AD,AD783,H:H)))</f>
        <v/>
      </c>
      <c r="L783" s="38" t="str">
        <f t="shared" si="73"/>
        <v/>
      </c>
      <c r="M783" s="38" t="str">
        <f t="shared" si="74"/>
        <v/>
      </c>
      <c r="N783" s="38" t="str">
        <f t="shared" si="76"/>
        <v/>
      </c>
      <c r="O783" s="38" t="str">
        <f t="shared" si="72"/>
        <v/>
      </c>
      <c r="P783" s="39" t="str">
        <f t="shared" si="77"/>
        <v/>
      </c>
      <c r="AC783" s="42" t="str">
        <f>IF(B783="","",VLOOKUP(B783,[2]Formula!B:C,2,0))</f>
        <v/>
      </c>
      <c r="AD783" s="43" t="str">
        <f t="shared" si="75"/>
        <v/>
      </c>
    </row>
    <row r="784" spans="1:30" x14ac:dyDescent="0.25">
      <c r="A784" s="64"/>
      <c r="B784" s="64"/>
      <c r="C784" s="66"/>
      <c r="D784" s="67"/>
      <c r="E784" s="64"/>
      <c r="F784" s="64"/>
      <c r="G784" s="37" t="str">
        <f>IF(E784="","",IF(OR(E784="Project Management",E784="Project Support",E784="Sprint Management",E784="Sprint Support"),"NA",ROUND((((VLOOKUP(AD784,[2]Formula!V:X,3,0)))-SUMIF(AD:AD,AD784,H:H)),2)))</f>
        <v/>
      </c>
      <c r="H784" s="71"/>
      <c r="I784" s="72"/>
      <c r="J784" s="72"/>
      <c r="K784" s="38" t="str">
        <f>IF(E784="","",IF(OR(E784="Project Management",E784="Project Support",E784="Sprint Management",E784="Sprint Support"),"NA",(((SUMIF(AD:AD,AD784,H:H)/VLOOKUP(AD784,[2]Formula!V:X,3,0))*VLOOKUP(AD784,[2]Formula!V:X,2,0))*H784)/SUMIF(AD:AD,AD784,H:H)))</f>
        <v/>
      </c>
      <c r="L784" s="38" t="str">
        <f t="shared" si="73"/>
        <v/>
      </c>
      <c r="M784" s="38" t="str">
        <f t="shared" si="74"/>
        <v/>
      </c>
      <c r="N784" s="38" t="str">
        <f t="shared" si="76"/>
        <v/>
      </c>
      <c r="O784" s="38" t="str">
        <f t="shared" si="72"/>
        <v/>
      </c>
      <c r="P784" s="39" t="str">
        <f t="shared" si="77"/>
        <v/>
      </c>
      <c r="AC784" s="42" t="str">
        <f>IF(B784="","",VLOOKUP(B784,[2]Formula!B:C,2,0))</f>
        <v/>
      </c>
      <c r="AD784" s="43" t="str">
        <f t="shared" si="75"/>
        <v/>
      </c>
    </row>
    <row r="785" spans="1:30" x14ac:dyDescent="0.25">
      <c r="A785" s="64"/>
      <c r="B785" s="64"/>
      <c r="C785" s="66"/>
      <c r="D785" s="67"/>
      <c r="E785" s="64"/>
      <c r="F785" s="64"/>
      <c r="G785" s="37" t="str">
        <f>IF(E785="","",IF(OR(E785="Project Management",E785="Project Support",E785="Sprint Management",E785="Sprint Support"),"NA",ROUND((((VLOOKUP(AD785,[2]Formula!V:X,3,0)))-SUMIF(AD:AD,AD785,H:H)),2)))</f>
        <v/>
      </c>
      <c r="H785" s="71"/>
      <c r="I785" s="72"/>
      <c r="J785" s="72"/>
      <c r="K785" s="38" t="str">
        <f>IF(E785="","",IF(OR(E785="Project Management",E785="Project Support",E785="Sprint Management",E785="Sprint Support"),"NA",(((SUMIF(AD:AD,AD785,H:H)/VLOOKUP(AD785,[2]Formula!V:X,3,0))*VLOOKUP(AD785,[2]Formula!V:X,2,0))*H785)/SUMIF(AD:AD,AD785,H:H)))</f>
        <v/>
      </c>
      <c r="L785" s="38" t="str">
        <f t="shared" si="73"/>
        <v/>
      </c>
      <c r="M785" s="38" t="str">
        <f t="shared" si="74"/>
        <v/>
      </c>
      <c r="N785" s="38" t="str">
        <f t="shared" si="76"/>
        <v/>
      </c>
      <c r="O785" s="38" t="str">
        <f t="shared" si="72"/>
        <v/>
      </c>
      <c r="P785" s="39" t="str">
        <f t="shared" si="77"/>
        <v/>
      </c>
      <c r="AC785" s="42" t="str">
        <f>IF(B785="","",VLOOKUP(B785,[2]Formula!B:C,2,0))</f>
        <v/>
      </c>
      <c r="AD785" s="43" t="str">
        <f t="shared" si="75"/>
        <v/>
      </c>
    </row>
    <row r="786" spans="1:30" x14ac:dyDescent="0.25">
      <c r="A786" s="64"/>
      <c r="B786" s="64"/>
      <c r="C786" s="66"/>
      <c r="D786" s="67"/>
      <c r="E786" s="64"/>
      <c r="F786" s="64"/>
      <c r="G786" s="37" t="str">
        <f>IF(E786="","",IF(OR(E786="Project Management",E786="Project Support",E786="Sprint Management",E786="Sprint Support"),"NA",ROUND((((VLOOKUP(AD786,[2]Formula!V:X,3,0)))-SUMIF(AD:AD,AD786,H:H)),2)))</f>
        <v/>
      </c>
      <c r="H786" s="71"/>
      <c r="I786" s="72"/>
      <c r="J786" s="72"/>
      <c r="K786" s="38" t="str">
        <f>IF(E786="","",IF(OR(E786="Project Management",E786="Project Support",E786="Sprint Management",E786="Sprint Support"),"NA",(((SUMIF(AD:AD,AD786,H:H)/VLOOKUP(AD786,[2]Formula!V:X,3,0))*VLOOKUP(AD786,[2]Formula!V:X,2,0))*H786)/SUMIF(AD:AD,AD786,H:H)))</f>
        <v/>
      </c>
      <c r="L786" s="38" t="str">
        <f t="shared" si="73"/>
        <v/>
      </c>
      <c r="M786" s="38" t="str">
        <f t="shared" si="74"/>
        <v/>
      </c>
      <c r="N786" s="38" t="str">
        <f t="shared" si="76"/>
        <v/>
      </c>
      <c r="O786" s="38" t="str">
        <f t="shared" si="72"/>
        <v/>
      </c>
      <c r="P786" s="39" t="str">
        <f t="shared" si="77"/>
        <v/>
      </c>
      <c r="AC786" s="42" t="str">
        <f>IF(B786="","",VLOOKUP(B786,[2]Formula!B:C,2,0))</f>
        <v/>
      </c>
      <c r="AD786" s="43" t="str">
        <f t="shared" si="75"/>
        <v/>
      </c>
    </row>
    <row r="787" spans="1:30" x14ac:dyDescent="0.25">
      <c r="A787" s="64"/>
      <c r="B787" s="64"/>
      <c r="C787" s="66"/>
      <c r="D787" s="67"/>
      <c r="E787" s="64"/>
      <c r="F787" s="64"/>
      <c r="G787" s="37" t="str">
        <f>IF(E787="","",IF(OR(E787="Project Management",E787="Project Support",E787="Sprint Management",E787="Sprint Support"),"NA",ROUND((((VLOOKUP(AD787,[2]Formula!V:X,3,0)))-SUMIF(AD:AD,AD787,H:H)),2)))</f>
        <v/>
      </c>
      <c r="H787" s="71"/>
      <c r="I787" s="72"/>
      <c r="J787" s="72"/>
      <c r="K787" s="38" t="str">
        <f>IF(E787="","",IF(OR(E787="Project Management",E787="Project Support",E787="Sprint Management",E787="Sprint Support"),"NA",(((SUMIF(AD:AD,AD787,H:H)/VLOOKUP(AD787,[2]Formula!V:X,3,0))*VLOOKUP(AD787,[2]Formula!V:X,2,0))*H787)/SUMIF(AD:AD,AD787,H:H)))</f>
        <v/>
      </c>
      <c r="L787" s="38" t="str">
        <f t="shared" si="73"/>
        <v/>
      </c>
      <c r="M787" s="38" t="str">
        <f t="shared" si="74"/>
        <v/>
      </c>
      <c r="N787" s="38" t="str">
        <f t="shared" si="76"/>
        <v/>
      </c>
      <c r="O787" s="38" t="str">
        <f t="shared" si="72"/>
        <v/>
      </c>
      <c r="P787" s="39" t="str">
        <f t="shared" si="77"/>
        <v/>
      </c>
      <c r="AC787" s="42" t="str">
        <f>IF(B787="","",VLOOKUP(B787,[2]Formula!B:C,2,0))</f>
        <v/>
      </c>
      <c r="AD787" s="43" t="str">
        <f t="shared" si="75"/>
        <v/>
      </c>
    </row>
    <row r="788" spans="1:30" x14ac:dyDescent="0.25">
      <c r="A788" s="64"/>
      <c r="B788" s="64"/>
      <c r="C788" s="66"/>
      <c r="D788" s="67"/>
      <c r="E788" s="64"/>
      <c r="F788" s="64"/>
      <c r="G788" s="37" t="str">
        <f>IF(E788="","",IF(OR(E788="Project Management",E788="Project Support",E788="Sprint Management",E788="Sprint Support"),"NA",ROUND((((VLOOKUP(AD788,[2]Formula!V:X,3,0)))-SUMIF(AD:AD,AD788,H:H)),2)))</f>
        <v/>
      </c>
      <c r="H788" s="71"/>
      <c r="I788" s="72"/>
      <c r="J788" s="72"/>
      <c r="K788" s="38" t="str">
        <f>IF(E788="","",IF(OR(E788="Project Management",E788="Project Support",E788="Sprint Management",E788="Sprint Support"),"NA",(((SUMIF(AD:AD,AD788,H:H)/VLOOKUP(AD788,[2]Formula!V:X,3,0))*VLOOKUP(AD788,[2]Formula!V:X,2,0))*H788)/SUMIF(AD:AD,AD788,H:H)))</f>
        <v/>
      </c>
      <c r="L788" s="38" t="str">
        <f t="shared" si="73"/>
        <v/>
      </c>
      <c r="M788" s="38" t="str">
        <f t="shared" si="74"/>
        <v/>
      </c>
      <c r="N788" s="38" t="str">
        <f t="shared" si="76"/>
        <v/>
      </c>
      <c r="O788" s="38" t="str">
        <f t="shared" si="72"/>
        <v/>
      </c>
      <c r="P788" s="39" t="str">
        <f t="shared" si="77"/>
        <v/>
      </c>
      <c r="AC788" s="42" t="str">
        <f>IF(B788="","",VLOOKUP(B788,[2]Formula!B:C,2,0))</f>
        <v/>
      </c>
      <c r="AD788" s="43" t="str">
        <f t="shared" si="75"/>
        <v/>
      </c>
    </row>
    <row r="789" spans="1:30" x14ac:dyDescent="0.25">
      <c r="A789" s="64"/>
      <c r="B789" s="64"/>
      <c r="C789" s="66"/>
      <c r="D789" s="67"/>
      <c r="E789" s="64"/>
      <c r="F789" s="64"/>
      <c r="G789" s="37" t="str">
        <f>IF(E789="","",IF(OR(E789="Project Management",E789="Project Support",E789="Sprint Management",E789="Sprint Support"),"NA",ROUND((((VLOOKUP(AD789,[2]Formula!V:X,3,0)))-SUMIF(AD:AD,AD789,H:H)),2)))</f>
        <v/>
      </c>
      <c r="H789" s="71"/>
      <c r="I789" s="72"/>
      <c r="J789" s="72"/>
      <c r="K789" s="38" t="str">
        <f>IF(E789="","",IF(OR(E789="Project Management",E789="Project Support",E789="Sprint Management",E789="Sprint Support"),"NA",(((SUMIF(AD:AD,AD789,H:H)/VLOOKUP(AD789,[2]Formula!V:X,3,0))*VLOOKUP(AD789,[2]Formula!V:X,2,0))*H789)/SUMIF(AD:AD,AD789,H:H)))</f>
        <v/>
      </c>
      <c r="L789" s="38" t="str">
        <f t="shared" si="73"/>
        <v/>
      </c>
      <c r="M789" s="38" t="str">
        <f t="shared" si="74"/>
        <v/>
      </c>
      <c r="N789" s="38" t="str">
        <f t="shared" si="76"/>
        <v/>
      </c>
      <c r="O789" s="38" t="str">
        <f t="shared" si="72"/>
        <v/>
      </c>
      <c r="P789" s="39" t="str">
        <f t="shared" si="77"/>
        <v/>
      </c>
      <c r="AC789" s="42" t="str">
        <f>IF(B789="","",VLOOKUP(B789,[2]Formula!B:C,2,0))</f>
        <v/>
      </c>
      <c r="AD789" s="43" t="str">
        <f t="shared" si="75"/>
        <v/>
      </c>
    </row>
    <row r="790" spans="1:30" x14ac:dyDescent="0.25">
      <c r="A790" s="64"/>
      <c r="B790" s="64"/>
      <c r="C790" s="66"/>
      <c r="D790" s="67"/>
      <c r="E790" s="64"/>
      <c r="F790" s="64"/>
      <c r="G790" s="37" t="str">
        <f>IF(E790="","",IF(OR(E790="Project Management",E790="Project Support",E790="Sprint Management",E790="Sprint Support"),"NA",ROUND((((VLOOKUP(AD790,[2]Formula!V:X,3,0)))-SUMIF(AD:AD,AD790,H:H)),2)))</f>
        <v/>
      </c>
      <c r="H790" s="71"/>
      <c r="I790" s="72"/>
      <c r="J790" s="72"/>
      <c r="K790" s="38" t="str">
        <f>IF(E790="","",IF(OR(E790="Project Management",E790="Project Support",E790="Sprint Management",E790="Sprint Support"),"NA",(((SUMIF(AD:AD,AD790,H:H)/VLOOKUP(AD790,[2]Formula!V:X,3,0))*VLOOKUP(AD790,[2]Formula!V:X,2,0))*H790)/SUMIF(AD:AD,AD790,H:H)))</f>
        <v/>
      </c>
      <c r="L790" s="38" t="str">
        <f t="shared" si="73"/>
        <v/>
      </c>
      <c r="M790" s="38" t="str">
        <f t="shared" si="74"/>
        <v/>
      </c>
      <c r="N790" s="38" t="str">
        <f t="shared" si="76"/>
        <v/>
      </c>
      <c r="O790" s="38" t="str">
        <f t="shared" si="72"/>
        <v/>
      </c>
      <c r="P790" s="39" t="str">
        <f t="shared" si="77"/>
        <v/>
      </c>
      <c r="AC790" s="42" t="str">
        <f>IF(B790="","",VLOOKUP(B790,[2]Formula!B:C,2,0))</f>
        <v/>
      </c>
      <c r="AD790" s="43" t="str">
        <f t="shared" si="75"/>
        <v/>
      </c>
    </row>
    <row r="791" spans="1:30" x14ac:dyDescent="0.25">
      <c r="A791" s="64"/>
      <c r="B791" s="64"/>
      <c r="C791" s="66"/>
      <c r="D791" s="67"/>
      <c r="E791" s="64"/>
      <c r="F791" s="64"/>
      <c r="G791" s="37" t="str">
        <f>IF(E791="","",IF(OR(E791="Project Management",E791="Project Support",E791="Sprint Management",E791="Sprint Support"),"NA",ROUND((((VLOOKUP(AD791,[2]Formula!V:X,3,0)))-SUMIF(AD:AD,AD791,H:H)),2)))</f>
        <v/>
      </c>
      <c r="H791" s="71"/>
      <c r="I791" s="72"/>
      <c r="J791" s="72"/>
      <c r="K791" s="38" t="str">
        <f>IF(E791="","",IF(OR(E791="Project Management",E791="Project Support",E791="Sprint Management",E791="Sprint Support"),"NA",(((SUMIF(AD:AD,AD791,H:H)/VLOOKUP(AD791,[2]Formula!V:X,3,0))*VLOOKUP(AD791,[2]Formula!V:X,2,0))*H791)/SUMIF(AD:AD,AD791,H:H)))</f>
        <v/>
      </c>
      <c r="L791" s="38" t="str">
        <f t="shared" si="73"/>
        <v/>
      </c>
      <c r="M791" s="38" t="str">
        <f t="shared" si="74"/>
        <v/>
      </c>
      <c r="N791" s="38" t="str">
        <f t="shared" si="76"/>
        <v/>
      </c>
      <c r="O791" s="38" t="str">
        <f t="shared" si="72"/>
        <v/>
      </c>
      <c r="P791" s="39" t="str">
        <f t="shared" si="77"/>
        <v/>
      </c>
      <c r="AC791" s="42" t="str">
        <f>IF(B791="","",VLOOKUP(B791,[2]Formula!B:C,2,0))</f>
        <v/>
      </c>
      <c r="AD791" s="43" t="str">
        <f t="shared" si="75"/>
        <v/>
      </c>
    </row>
    <row r="792" spans="1:30" x14ac:dyDescent="0.25">
      <c r="A792" s="64"/>
      <c r="B792" s="64"/>
      <c r="C792" s="66"/>
      <c r="D792" s="67"/>
      <c r="E792" s="64"/>
      <c r="F792" s="64"/>
      <c r="G792" s="37" t="str">
        <f>IF(E792="","",IF(OR(E792="Project Management",E792="Project Support",E792="Sprint Management",E792="Sprint Support"),"NA",ROUND((((VLOOKUP(AD792,[2]Formula!V:X,3,0)))-SUMIF(AD:AD,AD792,H:H)),2)))</f>
        <v/>
      </c>
      <c r="H792" s="71"/>
      <c r="I792" s="72"/>
      <c r="J792" s="72"/>
      <c r="K792" s="38" t="str">
        <f>IF(E792="","",IF(OR(E792="Project Management",E792="Project Support",E792="Sprint Management",E792="Sprint Support"),"NA",(((SUMIF(AD:AD,AD792,H:H)/VLOOKUP(AD792,[2]Formula!V:X,3,0))*VLOOKUP(AD792,[2]Formula!V:X,2,0))*H792)/SUMIF(AD:AD,AD792,H:H)))</f>
        <v/>
      </c>
      <c r="L792" s="38" t="str">
        <f t="shared" si="73"/>
        <v/>
      </c>
      <c r="M792" s="38" t="str">
        <f t="shared" si="74"/>
        <v/>
      </c>
      <c r="N792" s="38" t="str">
        <f t="shared" si="76"/>
        <v/>
      </c>
      <c r="O792" s="38" t="str">
        <f t="shared" si="72"/>
        <v/>
      </c>
      <c r="P792" s="39" t="str">
        <f t="shared" si="77"/>
        <v/>
      </c>
      <c r="AC792" s="42" t="str">
        <f>IF(B792="","",VLOOKUP(B792,[2]Formula!B:C,2,0))</f>
        <v/>
      </c>
      <c r="AD792" s="43" t="str">
        <f t="shared" si="75"/>
        <v/>
      </c>
    </row>
    <row r="793" spans="1:30" x14ac:dyDescent="0.25">
      <c r="A793" s="64"/>
      <c r="B793" s="64"/>
      <c r="C793" s="66"/>
      <c r="D793" s="67"/>
      <c r="E793" s="64"/>
      <c r="F793" s="64"/>
      <c r="G793" s="37" t="str">
        <f>IF(E793="","",IF(OR(E793="Project Management",E793="Project Support",E793="Sprint Management",E793="Sprint Support"),"NA",ROUND((((VLOOKUP(AD793,[2]Formula!V:X,3,0)))-SUMIF(AD:AD,AD793,H:H)),2)))</f>
        <v/>
      </c>
      <c r="H793" s="71"/>
      <c r="I793" s="72"/>
      <c r="J793" s="72"/>
      <c r="K793" s="38" t="str">
        <f>IF(E793="","",IF(OR(E793="Project Management",E793="Project Support",E793="Sprint Management",E793="Sprint Support"),"NA",(((SUMIF(AD:AD,AD793,H:H)/VLOOKUP(AD793,[2]Formula!V:X,3,0))*VLOOKUP(AD793,[2]Formula!V:X,2,0))*H793)/SUMIF(AD:AD,AD793,H:H)))</f>
        <v/>
      </c>
      <c r="L793" s="38" t="str">
        <f t="shared" si="73"/>
        <v/>
      </c>
      <c r="M793" s="38" t="str">
        <f t="shared" si="74"/>
        <v/>
      </c>
      <c r="N793" s="38" t="str">
        <f t="shared" si="76"/>
        <v/>
      </c>
      <c r="O793" s="38" t="str">
        <f t="shared" si="72"/>
        <v/>
      </c>
      <c r="P793" s="39" t="str">
        <f t="shared" si="77"/>
        <v/>
      </c>
      <c r="AC793" s="42" t="str">
        <f>IF(B793="","",VLOOKUP(B793,[2]Formula!B:C,2,0))</f>
        <v/>
      </c>
      <c r="AD793" s="43" t="str">
        <f t="shared" si="75"/>
        <v/>
      </c>
    </row>
    <row r="794" spans="1:30" x14ac:dyDescent="0.25">
      <c r="A794" s="64"/>
      <c r="B794" s="64"/>
      <c r="C794" s="66"/>
      <c r="D794" s="67"/>
      <c r="E794" s="64"/>
      <c r="F794" s="64"/>
      <c r="G794" s="37" t="str">
        <f>IF(E794="","",IF(OR(E794="Project Management",E794="Project Support",E794="Sprint Management",E794="Sprint Support"),"NA",ROUND((((VLOOKUP(AD794,[2]Formula!V:X,3,0)))-SUMIF(AD:AD,AD794,H:H)),2)))</f>
        <v/>
      </c>
      <c r="H794" s="71"/>
      <c r="I794" s="72"/>
      <c r="J794" s="72"/>
      <c r="K794" s="38" t="str">
        <f>IF(E794="","",IF(OR(E794="Project Management",E794="Project Support",E794="Sprint Management",E794="Sprint Support"),"NA",(((SUMIF(AD:AD,AD794,H:H)/VLOOKUP(AD794,[2]Formula!V:X,3,0))*VLOOKUP(AD794,[2]Formula!V:X,2,0))*H794)/SUMIF(AD:AD,AD794,H:H)))</f>
        <v/>
      </c>
      <c r="L794" s="38" t="str">
        <f t="shared" si="73"/>
        <v/>
      </c>
      <c r="M794" s="38" t="str">
        <f t="shared" si="74"/>
        <v/>
      </c>
      <c r="N794" s="38" t="str">
        <f t="shared" si="76"/>
        <v/>
      </c>
      <c r="O794" s="38" t="str">
        <f t="shared" si="72"/>
        <v/>
      </c>
      <c r="P794" s="39" t="str">
        <f t="shared" si="77"/>
        <v/>
      </c>
      <c r="AC794" s="42" t="str">
        <f>IF(B794="","",VLOOKUP(B794,[2]Formula!B:C,2,0))</f>
        <v/>
      </c>
      <c r="AD794" s="43" t="str">
        <f t="shared" si="75"/>
        <v/>
      </c>
    </row>
    <row r="795" spans="1:30" x14ac:dyDescent="0.25">
      <c r="A795" s="64"/>
      <c r="B795" s="64"/>
      <c r="C795" s="66"/>
      <c r="D795" s="67"/>
      <c r="E795" s="64"/>
      <c r="F795" s="64"/>
      <c r="G795" s="37" t="str">
        <f>IF(E795="","",IF(OR(E795="Project Management",E795="Project Support",E795="Sprint Management",E795="Sprint Support"),"NA",ROUND((((VLOOKUP(AD795,[2]Formula!V:X,3,0)))-SUMIF(AD:AD,AD795,H:H)),2)))</f>
        <v/>
      </c>
      <c r="H795" s="71"/>
      <c r="I795" s="72"/>
      <c r="J795" s="72"/>
      <c r="K795" s="38" t="str">
        <f>IF(E795="","",IF(OR(E795="Project Management",E795="Project Support",E795="Sprint Management",E795="Sprint Support"),"NA",(((SUMIF(AD:AD,AD795,H:H)/VLOOKUP(AD795,[2]Formula!V:X,3,0))*VLOOKUP(AD795,[2]Formula!V:X,2,0))*H795)/SUMIF(AD:AD,AD795,H:H)))</f>
        <v/>
      </c>
      <c r="L795" s="38" t="str">
        <f t="shared" si="73"/>
        <v/>
      </c>
      <c r="M795" s="38" t="str">
        <f t="shared" si="74"/>
        <v/>
      </c>
      <c r="N795" s="38" t="str">
        <f t="shared" si="76"/>
        <v/>
      </c>
      <c r="O795" s="38" t="str">
        <f t="shared" si="72"/>
        <v/>
      </c>
      <c r="P795" s="39" t="str">
        <f t="shared" si="77"/>
        <v/>
      </c>
      <c r="AC795" s="42" t="str">
        <f>IF(B795="","",VLOOKUP(B795,[2]Formula!B:C,2,0))</f>
        <v/>
      </c>
      <c r="AD795" s="43" t="str">
        <f t="shared" si="75"/>
        <v/>
      </c>
    </row>
    <row r="796" spans="1:30" x14ac:dyDescent="0.25">
      <c r="A796" s="64"/>
      <c r="B796" s="64"/>
      <c r="C796" s="66"/>
      <c r="D796" s="67"/>
      <c r="E796" s="64"/>
      <c r="F796" s="64"/>
      <c r="G796" s="37" t="str">
        <f>IF(E796="","",IF(OR(E796="Project Management",E796="Project Support",E796="Sprint Management",E796="Sprint Support"),"NA",ROUND((((VLOOKUP(AD796,[2]Formula!V:X,3,0)))-SUMIF(AD:AD,AD796,H:H)),2)))</f>
        <v/>
      </c>
      <c r="H796" s="71"/>
      <c r="I796" s="72"/>
      <c r="J796" s="72"/>
      <c r="K796" s="38" t="str">
        <f>IF(E796="","",IF(OR(E796="Project Management",E796="Project Support",E796="Sprint Management",E796="Sprint Support"),"NA",(((SUMIF(AD:AD,AD796,H:H)/VLOOKUP(AD796,[2]Formula!V:X,3,0))*VLOOKUP(AD796,[2]Formula!V:X,2,0))*H796)/SUMIF(AD:AD,AD796,H:H)))</f>
        <v/>
      </c>
      <c r="L796" s="38" t="str">
        <f t="shared" si="73"/>
        <v/>
      </c>
      <c r="M796" s="38" t="str">
        <f t="shared" si="74"/>
        <v/>
      </c>
      <c r="N796" s="38" t="str">
        <f t="shared" si="76"/>
        <v/>
      </c>
      <c r="O796" s="38" t="str">
        <f t="shared" si="72"/>
        <v/>
      </c>
      <c r="P796" s="39" t="str">
        <f t="shared" si="77"/>
        <v/>
      </c>
      <c r="AC796" s="42" t="str">
        <f>IF(B796="","",VLOOKUP(B796,[2]Formula!B:C,2,0))</f>
        <v/>
      </c>
      <c r="AD796" s="43" t="str">
        <f t="shared" si="75"/>
        <v/>
      </c>
    </row>
    <row r="797" spans="1:30" x14ac:dyDescent="0.25">
      <c r="A797" s="64"/>
      <c r="B797" s="64"/>
      <c r="C797" s="66"/>
      <c r="D797" s="67"/>
      <c r="E797" s="64"/>
      <c r="F797" s="64"/>
      <c r="G797" s="37" t="str">
        <f>IF(E797="","",IF(OR(E797="Project Management",E797="Project Support",E797="Sprint Management",E797="Sprint Support"),"NA",ROUND((((VLOOKUP(AD797,[2]Formula!V:X,3,0)))-SUMIF(AD:AD,AD797,H:H)),2)))</f>
        <v/>
      </c>
      <c r="H797" s="71"/>
      <c r="I797" s="72"/>
      <c r="J797" s="72"/>
      <c r="K797" s="38" t="str">
        <f>IF(E797="","",IF(OR(E797="Project Management",E797="Project Support",E797="Sprint Management",E797="Sprint Support"),"NA",(((SUMIF(AD:AD,AD797,H:H)/VLOOKUP(AD797,[2]Formula!V:X,3,0))*VLOOKUP(AD797,[2]Formula!V:X,2,0))*H797)/SUMIF(AD:AD,AD797,H:H)))</f>
        <v/>
      </c>
      <c r="L797" s="38" t="str">
        <f t="shared" si="73"/>
        <v/>
      </c>
      <c r="M797" s="38" t="str">
        <f t="shared" si="74"/>
        <v/>
      </c>
      <c r="N797" s="38" t="str">
        <f t="shared" si="76"/>
        <v/>
      </c>
      <c r="O797" s="38" t="str">
        <f t="shared" si="72"/>
        <v/>
      </c>
      <c r="P797" s="39" t="str">
        <f t="shared" si="77"/>
        <v/>
      </c>
      <c r="AC797" s="42" t="str">
        <f>IF(B797="","",VLOOKUP(B797,[2]Formula!B:C,2,0))</f>
        <v/>
      </c>
      <c r="AD797" s="43" t="str">
        <f t="shared" si="75"/>
        <v/>
      </c>
    </row>
    <row r="798" spans="1:30" x14ac:dyDescent="0.25">
      <c r="A798" s="64"/>
      <c r="B798" s="64"/>
      <c r="C798" s="66"/>
      <c r="D798" s="67"/>
      <c r="E798" s="64"/>
      <c r="F798" s="64"/>
      <c r="G798" s="37" t="str">
        <f>IF(E798="","",IF(OR(E798="Project Management",E798="Project Support",E798="Sprint Management",E798="Sprint Support"),"NA",ROUND((((VLOOKUP(AD798,[2]Formula!V:X,3,0)))-SUMIF(AD:AD,AD798,H:H)),2)))</f>
        <v/>
      </c>
      <c r="H798" s="71"/>
      <c r="I798" s="72"/>
      <c r="J798" s="72"/>
      <c r="K798" s="38" t="str">
        <f>IF(E798="","",IF(OR(E798="Project Management",E798="Project Support",E798="Sprint Management",E798="Sprint Support"),"NA",(((SUMIF(AD:AD,AD798,H:H)/VLOOKUP(AD798,[2]Formula!V:X,3,0))*VLOOKUP(AD798,[2]Formula!V:X,2,0))*H798)/SUMIF(AD:AD,AD798,H:H)))</f>
        <v/>
      </c>
      <c r="L798" s="38" t="str">
        <f t="shared" si="73"/>
        <v/>
      </c>
      <c r="M798" s="38" t="str">
        <f t="shared" si="74"/>
        <v/>
      </c>
      <c r="N798" s="38" t="str">
        <f t="shared" si="76"/>
        <v/>
      </c>
      <c r="O798" s="38" t="str">
        <f t="shared" si="72"/>
        <v/>
      </c>
      <c r="P798" s="39" t="str">
        <f t="shared" si="77"/>
        <v/>
      </c>
      <c r="AC798" s="42" t="str">
        <f>IF(B798="","",VLOOKUP(B798,[2]Formula!B:C,2,0))</f>
        <v/>
      </c>
      <c r="AD798" s="43" t="str">
        <f t="shared" si="75"/>
        <v/>
      </c>
    </row>
    <row r="799" spans="1:30" x14ac:dyDescent="0.25">
      <c r="A799" s="64"/>
      <c r="B799" s="64"/>
      <c r="C799" s="66"/>
      <c r="D799" s="67"/>
      <c r="E799" s="64"/>
      <c r="F799" s="64"/>
      <c r="G799" s="37" t="str">
        <f>IF(E799="","",IF(OR(E799="Project Management",E799="Project Support",E799="Sprint Management",E799="Sprint Support"),"NA",ROUND((((VLOOKUP(AD799,[2]Formula!V:X,3,0)))-SUMIF(AD:AD,AD799,H:H)),2)))</f>
        <v/>
      </c>
      <c r="H799" s="71"/>
      <c r="I799" s="72"/>
      <c r="J799" s="72"/>
      <c r="K799" s="38" t="str">
        <f>IF(E799="","",IF(OR(E799="Project Management",E799="Project Support",E799="Sprint Management",E799="Sprint Support"),"NA",(((SUMIF(AD:AD,AD799,H:H)/VLOOKUP(AD799,[2]Formula!V:X,3,0))*VLOOKUP(AD799,[2]Formula!V:X,2,0))*H799)/SUMIF(AD:AD,AD799,H:H)))</f>
        <v/>
      </c>
      <c r="L799" s="38" t="str">
        <f t="shared" si="73"/>
        <v/>
      </c>
      <c r="M799" s="38" t="str">
        <f t="shared" si="74"/>
        <v/>
      </c>
      <c r="N799" s="38" t="str">
        <f t="shared" si="76"/>
        <v/>
      </c>
      <c r="O799" s="38" t="str">
        <f t="shared" si="72"/>
        <v/>
      </c>
      <c r="P799" s="39" t="str">
        <f t="shared" si="77"/>
        <v/>
      </c>
      <c r="AC799" s="42" t="str">
        <f>IF(B799="","",VLOOKUP(B799,[2]Formula!B:C,2,0))</f>
        <v/>
      </c>
      <c r="AD799" s="43" t="str">
        <f t="shared" si="75"/>
        <v/>
      </c>
    </row>
    <row r="800" spans="1:30" x14ac:dyDescent="0.25">
      <c r="A800" s="64"/>
      <c r="B800" s="64"/>
      <c r="C800" s="66"/>
      <c r="D800" s="67"/>
      <c r="E800" s="64"/>
      <c r="F800" s="64"/>
      <c r="G800" s="37" t="str">
        <f>IF(E800="","",IF(OR(E800="Project Management",E800="Project Support",E800="Sprint Management",E800="Sprint Support"),"NA",ROUND((((VLOOKUP(AD800,[2]Formula!V:X,3,0)))-SUMIF(AD:AD,AD800,H:H)),2)))</f>
        <v/>
      </c>
      <c r="H800" s="71"/>
      <c r="I800" s="72"/>
      <c r="J800" s="72"/>
      <c r="K800" s="38" t="str">
        <f>IF(E800="","",IF(OR(E800="Project Management",E800="Project Support",E800="Sprint Management",E800="Sprint Support"),"NA",(((SUMIF(AD:AD,AD800,H:H)/VLOOKUP(AD800,[2]Formula!V:X,3,0))*VLOOKUP(AD800,[2]Formula!V:X,2,0))*H800)/SUMIF(AD:AD,AD800,H:H)))</f>
        <v/>
      </c>
      <c r="L800" s="38" t="str">
        <f t="shared" si="73"/>
        <v/>
      </c>
      <c r="M800" s="38" t="str">
        <f t="shared" si="74"/>
        <v/>
      </c>
      <c r="N800" s="38" t="str">
        <f t="shared" si="76"/>
        <v/>
      </c>
      <c r="O800" s="38" t="str">
        <f t="shared" si="72"/>
        <v/>
      </c>
      <c r="P800" s="39" t="str">
        <f t="shared" si="77"/>
        <v/>
      </c>
      <c r="AC800" s="42" t="str">
        <f>IF(B800="","",VLOOKUP(B800,[2]Formula!B:C,2,0))</f>
        <v/>
      </c>
      <c r="AD800" s="43" t="str">
        <f t="shared" si="75"/>
        <v/>
      </c>
    </row>
    <row r="801" spans="1:30" x14ac:dyDescent="0.25">
      <c r="A801" s="64"/>
      <c r="B801" s="64"/>
      <c r="C801" s="66"/>
      <c r="D801" s="67"/>
      <c r="E801" s="64"/>
      <c r="F801" s="64"/>
      <c r="G801" s="37" t="str">
        <f>IF(E801="","",IF(OR(E801="Project Management",E801="Project Support",E801="Sprint Management",E801="Sprint Support"),"NA",ROUND((((VLOOKUP(AD801,[2]Formula!V:X,3,0)))-SUMIF(AD:AD,AD801,H:H)),2)))</f>
        <v/>
      </c>
      <c r="H801" s="71"/>
      <c r="I801" s="72"/>
      <c r="J801" s="72"/>
      <c r="K801" s="38" t="str">
        <f>IF(E801="","",IF(OR(E801="Project Management",E801="Project Support",E801="Sprint Management",E801="Sprint Support"),"NA",(((SUMIF(AD:AD,AD801,H:H)/VLOOKUP(AD801,[2]Formula!V:X,3,0))*VLOOKUP(AD801,[2]Formula!V:X,2,0))*H801)/SUMIF(AD:AD,AD801,H:H)))</f>
        <v/>
      </c>
      <c r="L801" s="38" t="str">
        <f t="shared" si="73"/>
        <v/>
      </c>
      <c r="M801" s="38" t="str">
        <f t="shared" si="74"/>
        <v/>
      </c>
      <c r="N801" s="38" t="str">
        <f t="shared" si="76"/>
        <v/>
      </c>
      <c r="O801" s="38" t="str">
        <f t="shared" si="72"/>
        <v/>
      </c>
      <c r="P801" s="39" t="str">
        <f t="shared" si="77"/>
        <v/>
      </c>
      <c r="AC801" s="42" t="str">
        <f>IF(B801="","",VLOOKUP(B801,[2]Formula!B:C,2,0))</f>
        <v/>
      </c>
      <c r="AD801" s="43" t="str">
        <f t="shared" si="75"/>
        <v/>
      </c>
    </row>
    <row r="802" spans="1:30" x14ac:dyDescent="0.25">
      <c r="A802" s="64"/>
      <c r="B802" s="64"/>
      <c r="C802" s="66"/>
      <c r="D802" s="67"/>
      <c r="E802" s="64"/>
      <c r="F802" s="64"/>
      <c r="G802" s="37" t="str">
        <f>IF(E802="","",IF(OR(E802="Project Management",E802="Project Support",E802="Sprint Management",E802="Sprint Support"),"NA",ROUND((((VLOOKUP(AD802,[2]Formula!V:X,3,0)))-SUMIF(AD:AD,AD802,H:H)),2)))</f>
        <v/>
      </c>
      <c r="H802" s="71"/>
      <c r="I802" s="72"/>
      <c r="J802" s="72"/>
      <c r="K802" s="38" t="str">
        <f>IF(E802="","",IF(OR(E802="Project Management",E802="Project Support",E802="Sprint Management",E802="Sprint Support"),"NA",(((SUMIF(AD:AD,AD802,H:H)/VLOOKUP(AD802,[2]Formula!V:X,3,0))*VLOOKUP(AD802,[2]Formula!V:X,2,0))*H802)/SUMIF(AD:AD,AD802,H:H)))</f>
        <v/>
      </c>
      <c r="L802" s="38" t="str">
        <f t="shared" si="73"/>
        <v/>
      </c>
      <c r="M802" s="38" t="str">
        <f t="shared" si="74"/>
        <v/>
      </c>
      <c r="N802" s="38" t="str">
        <f t="shared" si="76"/>
        <v/>
      </c>
      <c r="O802" s="38" t="str">
        <f t="shared" si="72"/>
        <v/>
      </c>
      <c r="P802" s="39" t="str">
        <f t="shared" si="77"/>
        <v/>
      </c>
      <c r="AC802" s="42" t="str">
        <f>IF(B802="","",VLOOKUP(B802,[2]Formula!B:C,2,0))</f>
        <v/>
      </c>
      <c r="AD802" s="43" t="str">
        <f t="shared" si="75"/>
        <v/>
      </c>
    </row>
    <row r="803" spans="1:30" x14ac:dyDescent="0.25">
      <c r="A803" s="64"/>
      <c r="B803" s="64"/>
      <c r="C803" s="66"/>
      <c r="D803" s="67"/>
      <c r="E803" s="64"/>
      <c r="F803" s="64"/>
      <c r="G803" s="37" t="str">
        <f>IF(E803="","",IF(OR(E803="Project Management",E803="Project Support",E803="Sprint Management",E803="Sprint Support"),"NA",ROUND((((VLOOKUP(AD803,[2]Formula!V:X,3,0)))-SUMIF(AD:AD,AD803,H:H)),2)))</f>
        <v/>
      </c>
      <c r="H803" s="71"/>
      <c r="I803" s="72"/>
      <c r="J803" s="72"/>
      <c r="K803" s="38" t="str">
        <f>IF(E803="","",IF(OR(E803="Project Management",E803="Project Support",E803="Sprint Management",E803="Sprint Support"),"NA",(((SUMIF(AD:AD,AD803,H:H)/VLOOKUP(AD803,[2]Formula!V:X,3,0))*VLOOKUP(AD803,[2]Formula!V:X,2,0))*H803)/SUMIF(AD:AD,AD803,H:H)))</f>
        <v/>
      </c>
      <c r="L803" s="38" t="str">
        <f t="shared" si="73"/>
        <v/>
      </c>
      <c r="M803" s="38" t="str">
        <f t="shared" si="74"/>
        <v/>
      </c>
      <c r="N803" s="38" t="str">
        <f t="shared" si="76"/>
        <v/>
      </c>
      <c r="O803" s="38" t="str">
        <f t="shared" si="72"/>
        <v/>
      </c>
      <c r="P803" s="39" t="str">
        <f t="shared" si="77"/>
        <v/>
      </c>
      <c r="AC803" s="42" t="str">
        <f>IF(B803="","",VLOOKUP(B803,[2]Formula!B:C,2,0))</f>
        <v/>
      </c>
      <c r="AD803" s="43" t="str">
        <f t="shared" si="75"/>
        <v/>
      </c>
    </row>
    <row r="804" spans="1:30" x14ac:dyDescent="0.25">
      <c r="A804" s="64"/>
      <c r="B804" s="64"/>
      <c r="C804" s="66"/>
      <c r="D804" s="67"/>
      <c r="E804" s="64"/>
      <c r="F804" s="64"/>
      <c r="G804" s="37" t="str">
        <f>IF(E804="","",IF(OR(E804="Project Management",E804="Project Support",E804="Sprint Management",E804="Sprint Support"),"NA",ROUND((((VLOOKUP(AD804,[2]Formula!V:X,3,0)))-SUMIF(AD:AD,AD804,H:H)),2)))</f>
        <v/>
      </c>
      <c r="H804" s="71"/>
      <c r="I804" s="72"/>
      <c r="J804" s="72"/>
      <c r="K804" s="38" t="str">
        <f>IF(E804="","",IF(OR(E804="Project Management",E804="Project Support",E804="Sprint Management",E804="Sprint Support"),"NA",(((SUMIF(AD:AD,AD804,H:H)/VLOOKUP(AD804,[2]Formula!V:X,3,0))*VLOOKUP(AD804,[2]Formula!V:X,2,0))*H804)/SUMIF(AD:AD,AD804,H:H)))</f>
        <v/>
      </c>
      <c r="L804" s="38" t="str">
        <f t="shared" si="73"/>
        <v/>
      </c>
      <c r="M804" s="38" t="str">
        <f t="shared" si="74"/>
        <v/>
      </c>
      <c r="N804" s="38" t="str">
        <f t="shared" si="76"/>
        <v/>
      </c>
      <c r="O804" s="38" t="str">
        <f t="shared" si="72"/>
        <v/>
      </c>
      <c r="P804" s="39" t="str">
        <f t="shared" si="77"/>
        <v/>
      </c>
      <c r="AC804" s="42" t="str">
        <f>IF(B804="","",VLOOKUP(B804,[2]Formula!B:C,2,0))</f>
        <v/>
      </c>
      <c r="AD804" s="43" t="str">
        <f t="shared" si="75"/>
        <v/>
      </c>
    </row>
    <row r="805" spans="1:30" x14ac:dyDescent="0.25">
      <c r="A805" s="64"/>
      <c r="B805" s="64"/>
      <c r="C805" s="66"/>
      <c r="D805" s="67"/>
      <c r="E805" s="64"/>
      <c r="F805" s="64"/>
      <c r="G805" s="37" t="str">
        <f>IF(E805="","",IF(OR(E805="Project Management",E805="Project Support",E805="Sprint Management",E805="Sprint Support"),"NA",ROUND((((VLOOKUP(AD805,[2]Formula!V:X,3,0)))-SUMIF(AD:AD,AD805,H:H)),2)))</f>
        <v/>
      </c>
      <c r="H805" s="71"/>
      <c r="I805" s="72"/>
      <c r="J805" s="72"/>
      <c r="K805" s="38" t="str">
        <f>IF(E805="","",IF(OR(E805="Project Management",E805="Project Support",E805="Sprint Management",E805="Sprint Support"),"NA",(((SUMIF(AD:AD,AD805,H:H)/VLOOKUP(AD805,[2]Formula!V:X,3,0))*VLOOKUP(AD805,[2]Formula!V:X,2,0))*H805)/SUMIF(AD:AD,AD805,H:H)))</f>
        <v/>
      </c>
      <c r="L805" s="38" t="str">
        <f t="shared" si="73"/>
        <v/>
      </c>
      <c r="M805" s="38" t="str">
        <f t="shared" si="74"/>
        <v/>
      </c>
      <c r="N805" s="38" t="str">
        <f t="shared" si="76"/>
        <v/>
      </c>
      <c r="O805" s="38" t="str">
        <f t="shared" si="72"/>
        <v/>
      </c>
      <c r="P805" s="39" t="str">
        <f t="shared" si="77"/>
        <v/>
      </c>
      <c r="AC805" s="42" t="str">
        <f>IF(B805="","",VLOOKUP(B805,[2]Formula!B:C,2,0))</f>
        <v/>
      </c>
      <c r="AD805" s="43" t="str">
        <f t="shared" si="75"/>
        <v/>
      </c>
    </row>
    <row r="806" spans="1:30" x14ac:dyDescent="0.25">
      <c r="A806" s="64"/>
      <c r="B806" s="64"/>
      <c r="C806" s="66"/>
      <c r="D806" s="67"/>
      <c r="E806" s="64"/>
      <c r="F806" s="64"/>
      <c r="G806" s="37" t="str">
        <f>IF(E806="","",IF(OR(E806="Project Management",E806="Project Support",E806="Sprint Management",E806="Sprint Support"),"NA",ROUND((((VLOOKUP(AD806,[2]Formula!V:X,3,0)))-SUMIF(AD:AD,AD806,H:H)),2)))</f>
        <v/>
      </c>
      <c r="H806" s="71"/>
      <c r="I806" s="72"/>
      <c r="J806" s="72"/>
      <c r="K806" s="38" t="str">
        <f>IF(E806="","",IF(OR(E806="Project Management",E806="Project Support",E806="Sprint Management",E806="Sprint Support"),"NA",(((SUMIF(AD:AD,AD806,H:H)/VLOOKUP(AD806,[2]Formula!V:X,3,0))*VLOOKUP(AD806,[2]Formula!V:X,2,0))*H806)/SUMIF(AD:AD,AD806,H:H)))</f>
        <v/>
      </c>
      <c r="L806" s="38" t="str">
        <f t="shared" si="73"/>
        <v/>
      </c>
      <c r="M806" s="38" t="str">
        <f t="shared" si="74"/>
        <v/>
      </c>
      <c r="N806" s="38" t="str">
        <f t="shared" si="76"/>
        <v/>
      </c>
      <c r="O806" s="38" t="str">
        <f t="shared" si="72"/>
        <v/>
      </c>
      <c r="P806" s="39" t="str">
        <f t="shared" si="77"/>
        <v/>
      </c>
      <c r="AC806" s="42" t="str">
        <f>IF(B806="","",VLOOKUP(B806,[2]Formula!B:C,2,0))</f>
        <v/>
      </c>
      <c r="AD806" s="43" t="str">
        <f t="shared" si="75"/>
        <v/>
      </c>
    </row>
    <row r="807" spans="1:30" x14ac:dyDescent="0.25">
      <c r="A807" s="64"/>
      <c r="B807" s="64"/>
      <c r="C807" s="66"/>
      <c r="D807" s="67"/>
      <c r="E807" s="64"/>
      <c r="F807" s="64"/>
      <c r="G807" s="37" t="str">
        <f>IF(E807="","",IF(OR(E807="Project Management",E807="Project Support",E807="Sprint Management",E807="Sprint Support"),"NA",ROUND((((VLOOKUP(AD807,[2]Formula!V:X,3,0)))-SUMIF(AD:AD,AD807,H:H)),2)))</f>
        <v/>
      </c>
      <c r="H807" s="71"/>
      <c r="I807" s="72"/>
      <c r="J807" s="72"/>
      <c r="K807" s="38" t="str">
        <f>IF(E807="","",IF(OR(E807="Project Management",E807="Project Support",E807="Sprint Management",E807="Sprint Support"),"NA",(((SUMIF(AD:AD,AD807,H:H)/VLOOKUP(AD807,[2]Formula!V:X,3,0))*VLOOKUP(AD807,[2]Formula!V:X,2,0))*H807)/SUMIF(AD:AD,AD807,H:H)))</f>
        <v/>
      </c>
      <c r="L807" s="38" t="str">
        <f t="shared" si="73"/>
        <v/>
      </c>
      <c r="M807" s="38" t="str">
        <f t="shared" si="74"/>
        <v/>
      </c>
      <c r="N807" s="38" t="str">
        <f t="shared" si="76"/>
        <v/>
      </c>
      <c r="O807" s="38" t="str">
        <f t="shared" si="72"/>
        <v/>
      </c>
      <c r="P807" s="39" t="str">
        <f t="shared" si="77"/>
        <v/>
      </c>
      <c r="AC807" s="42" t="str">
        <f>IF(B807="","",VLOOKUP(B807,[2]Formula!B:C,2,0))</f>
        <v/>
      </c>
      <c r="AD807" s="43" t="str">
        <f t="shared" si="75"/>
        <v/>
      </c>
    </row>
    <row r="808" spans="1:30" x14ac:dyDescent="0.25">
      <c r="A808" s="64"/>
      <c r="B808" s="64"/>
      <c r="C808" s="66"/>
      <c r="D808" s="67"/>
      <c r="E808" s="64"/>
      <c r="F808" s="64"/>
      <c r="G808" s="37" t="str">
        <f>IF(E808="","",IF(OR(E808="Project Management",E808="Project Support",E808="Sprint Management",E808="Sprint Support"),"NA",ROUND((((VLOOKUP(AD808,[2]Formula!V:X,3,0)))-SUMIF(AD:AD,AD808,H:H)),2)))</f>
        <v/>
      </c>
      <c r="H808" s="71"/>
      <c r="I808" s="72"/>
      <c r="J808" s="72"/>
      <c r="K808" s="38" t="str">
        <f>IF(E808="","",IF(OR(E808="Project Management",E808="Project Support",E808="Sprint Management",E808="Sprint Support"),"NA",(((SUMIF(AD:AD,AD808,H:H)/VLOOKUP(AD808,[2]Formula!V:X,3,0))*VLOOKUP(AD808,[2]Formula!V:X,2,0))*H808)/SUMIF(AD:AD,AD808,H:H)))</f>
        <v/>
      </c>
      <c r="L808" s="38" t="str">
        <f t="shared" si="73"/>
        <v/>
      </c>
      <c r="M808" s="38" t="str">
        <f t="shared" si="74"/>
        <v/>
      </c>
      <c r="N808" s="38" t="str">
        <f t="shared" si="76"/>
        <v/>
      </c>
      <c r="O808" s="38" t="str">
        <f t="shared" si="72"/>
        <v/>
      </c>
      <c r="P808" s="39" t="str">
        <f t="shared" si="77"/>
        <v/>
      </c>
      <c r="AC808" s="42" t="str">
        <f>IF(B808="","",VLOOKUP(B808,[2]Formula!B:C,2,0))</f>
        <v/>
      </c>
      <c r="AD808" s="43" t="str">
        <f t="shared" si="75"/>
        <v/>
      </c>
    </row>
    <row r="809" spans="1:30" x14ac:dyDescent="0.25">
      <c r="A809" s="64"/>
      <c r="B809" s="64"/>
      <c r="C809" s="66"/>
      <c r="D809" s="67"/>
      <c r="E809" s="64"/>
      <c r="F809" s="64"/>
      <c r="G809" s="37" t="str">
        <f>IF(E809="","",IF(OR(E809="Project Management",E809="Project Support",E809="Sprint Management",E809="Sprint Support"),"NA",ROUND((((VLOOKUP(AD809,[2]Formula!V:X,3,0)))-SUMIF(AD:AD,AD809,H:H)),2)))</f>
        <v/>
      </c>
      <c r="H809" s="71"/>
      <c r="I809" s="72"/>
      <c r="J809" s="72"/>
      <c r="K809" s="38" t="str">
        <f>IF(E809="","",IF(OR(E809="Project Management",E809="Project Support",E809="Sprint Management",E809="Sprint Support"),"NA",(((SUMIF(AD:AD,AD809,H:H)/VLOOKUP(AD809,[2]Formula!V:X,3,0))*VLOOKUP(AD809,[2]Formula!V:X,2,0))*H809)/SUMIF(AD:AD,AD809,H:H)))</f>
        <v/>
      </c>
      <c r="L809" s="38" t="str">
        <f t="shared" si="73"/>
        <v/>
      </c>
      <c r="M809" s="38" t="str">
        <f t="shared" si="74"/>
        <v/>
      </c>
      <c r="N809" s="38" t="str">
        <f t="shared" si="76"/>
        <v/>
      </c>
      <c r="O809" s="38" t="str">
        <f t="shared" si="72"/>
        <v/>
      </c>
      <c r="P809" s="39" t="str">
        <f t="shared" si="77"/>
        <v/>
      </c>
      <c r="AC809" s="42" t="str">
        <f>IF(B809="","",VLOOKUP(B809,[2]Formula!B:C,2,0))</f>
        <v/>
      </c>
      <c r="AD809" s="43" t="str">
        <f t="shared" si="75"/>
        <v/>
      </c>
    </row>
    <row r="810" spans="1:30" x14ac:dyDescent="0.25">
      <c r="A810" s="64"/>
      <c r="B810" s="64"/>
      <c r="C810" s="66"/>
      <c r="D810" s="67"/>
      <c r="E810" s="64"/>
      <c r="F810" s="64"/>
      <c r="G810" s="37" t="str">
        <f>IF(E810="","",IF(OR(E810="Project Management",E810="Project Support",E810="Sprint Management",E810="Sprint Support"),"NA",ROUND((((VLOOKUP(AD810,[2]Formula!V:X,3,0)))-SUMIF(AD:AD,AD810,H:H)),2)))</f>
        <v/>
      </c>
      <c r="H810" s="71"/>
      <c r="I810" s="72"/>
      <c r="J810" s="72"/>
      <c r="K810" s="38" t="str">
        <f>IF(E810="","",IF(OR(E810="Project Management",E810="Project Support",E810="Sprint Management",E810="Sprint Support"),"NA",(((SUMIF(AD:AD,AD810,H:H)/VLOOKUP(AD810,[2]Formula!V:X,3,0))*VLOOKUP(AD810,[2]Formula!V:X,2,0))*H810)/SUMIF(AD:AD,AD810,H:H)))</f>
        <v/>
      </c>
      <c r="L810" s="38" t="str">
        <f t="shared" si="73"/>
        <v/>
      </c>
      <c r="M810" s="38" t="str">
        <f t="shared" si="74"/>
        <v/>
      </c>
      <c r="N810" s="38" t="str">
        <f t="shared" si="76"/>
        <v/>
      </c>
      <c r="O810" s="38" t="str">
        <f t="shared" si="72"/>
        <v/>
      </c>
      <c r="P810" s="39" t="str">
        <f t="shared" si="77"/>
        <v/>
      </c>
      <c r="AC810" s="42" t="str">
        <f>IF(B810="","",VLOOKUP(B810,[2]Formula!B:C,2,0))</f>
        <v/>
      </c>
      <c r="AD810" s="43" t="str">
        <f t="shared" si="75"/>
        <v/>
      </c>
    </row>
    <row r="811" spans="1:30" x14ac:dyDescent="0.25">
      <c r="A811" s="64"/>
      <c r="B811" s="64"/>
      <c r="C811" s="66"/>
      <c r="D811" s="67"/>
      <c r="E811" s="64"/>
      <c r="F811" s="64"/>
      <c r="G811" s="37" t="str">
        <f>IF(E811="","",IF(OR(E811="Project Management",E811="Project Support",E811="Sprint Management",E811="Sprint Support"),"NA",ROUND((((VLOOKUP(AD811,[2]Formula!V:X,3,0)))-SUMIF(AD:AD,AD811,H:H)),2)))</f>
        <v/>
      </c>
      <c r="H811" s="71"/>
      <c r="I811" s="72"/>
      <c r="J811" s="72"/>
      <c r="K811" s="38" t="str">
        <f>IF(E811="","",IF(OR(E811="Project Management",E811="Project Support",E811="Sprint Management",E811="Sprint Support"),"NA",(((SUMIF(AD:AD,AD811,H:H)/VLOOKUP(AD811,[2]Formula!V:X,3,0))*VLOOKUP(AD811,[2]Formula!V:X,2,0))*H811)/SUMIF(AD:AD,AD811,H:H)))</f>
        <v/>
      </c>
      <c r="L811" s="38" t="str">
        <f t="shared" si="73"/>
        <v/>
      </c>
      <c r="M811" s="38" t="str">
        <f t="shared" si="74"/>
        <v/>
      </c>
      <c r="N811" s="38" t="str">
        <f t="shared" si="76"/>
        <v/>
      </c>
      <c r="O811" s="38" t="str">
        <f t="shared" si="72"/>
        <v/>
      </c>
      <c r="P811" s="39" t="str">
        <f t="shared" si="77"/>
        <v/>
      </c>
      <c r="AC811" s="42" t="str">
        <f>IF(B811="","",VLOOKUP(B811,[2]Formula!B:C,2,0))</f>
        <v/>
      </c>
      <c r="AD811" s="43" t="str">
        <f t="shared" si="75"/>
        <v/>
      </c>
    </row>
    <row r="812" spans="1:30" x14ac:dyDescent="0.25">
      <c r="A812" s="64"/>
      <c r="B812" s="64"/>
      <c r="C812" s="66"/>
      <c r="D812" s="67"/>
      <c r="E812" s="64"/>
      <c r="F812" s="64"/>
      <c r="G812" s="37" t="str">
        <f>IF(E812="","",IF(OR(E812="Project Management",E812="Project Support",E812="Sprint Management",E812="Sprint Support"),"NA",ROUND((((VLOOKUP(AD812,[2]Formula!V:X,3,0)))-SUMIF(AD:AD,AD812,H:H)),2)))</f>
        <v/>
      </c>
      <c r="H812" s="71"/>
      <c r="I812" s="72"/>
      <c r="J812" s="72"/>
      <c r="K812" s="38" t="str">
        <f>IF(E812="","",IF(OR(E812="Project Management",E812="Project Support",E812="Sprint Management",E812="Sprint Support"),"NA",(((SUMIF(AD:AD,AD812,H:H)/VLOOKUP(AD812,[2]Formula!V:X,3,0))*VLOOKUP(AD812,[2]Formula!V:X,2,0))*H812)/SUMIF(AD:AD,AD812,H:H)))</f>
        <v/>
      </c>
      <c r="L812" s="38" t="str">
        <f t="shared" si="73"/>
        <v/>
      </c>
      <c r="M812" s="38" t="str">
        <f t="shared" si="74"/>
        <v/>
      </c>
      <c r="N812" s="38" t="str">
        <f t="shared" si="76"/>
        <v/>
      </c>
      <c r="O812" s="38" t="str">
        <f t="shared" si="72"/>
        <v/>
      </c>
      <c r="P812" s="39" t="str">
        <f t="shared" si="77"/>
        <v/>
      </c>
      <c r="AC812" s="42" t="str">
        <f>IF(B812="","",VLOOKUP(B812,[2]Formula!B:C,2,0))</f>
        <v/>
      </c>
      <c r="AD812" s="43" t="str">
        <f t="shared" si="75"/>
        <v/>
      </c>
    </row>
    <row r="813" spans="1:30" x14ac:dyDescent="0.25">
      <c r="A813" s="64"/>
      <c r="B813" s="64"/>
      <c r="C813" s="66"/>
      <c r="D813" s="67"/>
      <c r="E813" s="64"/>
      <c r="F813" s="64"/>
      <c r="G813" s="37" t="str">
        <f>IF(E813="","",IF(OR(E813="Project Management",E813="Project Support",E813="Sprint Management",E813="Sprint Support"),"NA",ROUND((((VLOOKUP(AD813,[2]Formula!V:X,3,0)))-SUMIF(AD:AD,AD813,H:H)),2)))</f>
        <v/>
      </c>
      <c r="H813" s="71"/>
      <c r="I813" s="72"/>
      <c r="J813" s="72"/>
      <c r="K813" s="38" t="str">
        <f>IF(E813="","",IF(OR(E813="Project Management",E813="Project Support",E813="Sprint Management",E813="Sprint Support"),"NA",(((SUMIF(AD:AD,AD813,H:H)/VLOOKUP(AD813,[2]Formula!V:X,3,0))*VLOOKUP(AD813,[2]Formula!V:X,2,0))*H813)/SUMIF(AD:AD,AD813,H:H)))</f>
        <v/>
      </c>
      <c r="L813" s="38" t="str">
        <f t="shared" si="73"/>
        <v/>
      </c>
      <c r="M813" s="38" t="str">
        <f t="shared" si="74"/>
        <v/>
      </c>
      <c r="N813" s="38" t="str">
        <f t="shared" si="76"/>
        <v/>
      </c>
      <c r="O813" s="38" t="str">
        <f t="shared" si="72"/>
        <v/>
      </c>
      <c r="P813" s="39" t="str">
        <f t="shared" si="77"/>
        <v/>
      </c>
      <c r="AC813" s="42" t="str">
        <f>IF(B813="","",VLOOKUP(B813,[2]Formula!B:C,2,0))</f>
        <v/>
      </c>
      <c r="AD813" s="43" t="str">
        <f t="shared" si="75"/>
        <v/>
      </c>
    </row>
    <row r="814" spans="1:30" x14ac:dyDescent="0.25">
      <c r="A814" s="64"/>
      <c r="B814" s="64"/>
      <c r="C814" s="66"/>
      <c r="D814" s="67"/>
      <c r="E814" s="64"/>
      <c r="F814" s="64"/>
      <c r="G814" s="37" t="str">
        <f>IF(E814="","",IF(OR(E814="Project Management",E814="Project Support",E814="Sprint Management",E814="Sprint Support"),"NA",ROUND((((VLOOKUP(AD814,[2]Formula!V:X,3,0)))-SUMIF(AD:AD,AD814,H:H)),2)))</f>
        <v/>
      </c>
      <c r="H814" s="71"/>
      <c r="I814" s="72"/>
      <c r="J814" s="72"/>
      <c r="K814" s="38" t="str">
        <f>IF(E814="","",IF(OR(E814="Project Management",E814="Project Support",E814="Sprint Management",E814="Sprint Support"),"NA",(((SUMIF(AD:AD,AD814,H:H)/VLOOKUP(AD814,[2]Formula!V:X,3,0))*VLOOKUP(AD814,[2]Formula!V:X,2,0))*H814)/SUMIF(AD:AD,AD814,H:H)))</f>
        <v/>
      </c>
      <c r="L814" s="38" t="str">
        <f t="shared" si="73"/>
        <v/>
      </c>
      <c r="M814" s="38" t="str">
        <f t="shared" si="74"/>
        <v/>
      </c>
      <c r="N814" s="38" t="str">
        <f t="shared" si="76"/>
        <v/>
      </c>
      <c r="O814" s="38" t="str">
        <f t="shared" si="72"/>
        <v/>
      </c>
      <c r="P814" s="39" t="str">
        <f t="shared" si="77"/>
        <v/>
      </c>
      <c r="AC814" s="42" t="str">
        <f>IF(B814="","",VLOOKUP(B814,[2]Formula!B:C,2,0))</f>
        <v/>
      </c>
      <c r="AD814" s="43" t="str">
        <f t="shared" si="75"/>
        <v/>
      </c>
    </row>
    <row r="815" spans="1:30" x14ac:dyDescent="0.25">
      <c r="A815" s="64"/>
      <c r="B815" s="64"/>
      <c r="C815" s="66"/>
      <c r="D815" s="67"/>
      <c r="E815" s="64"/>
      <c r="F815" s="64"/>
      <c r="G815" s="37" t="str">
        <f>IF(E815="","",IF(OR(E815="Project Management",E815="Project Support",E815="Sprint Management",E815="Sprint Support"),"NA",ROUND((((VLOOKUP(AD815,[2]Formula!V:X,3,0)))-SUMIF(AD:AD,AD815,H:H)),2)))</f>
        <v/>
      </c>
      <c r="H815" s="71"/>
      <c r="I815" s="72"/>
      <c r="J815" s="72"/>
      <c r="K815" s="38" t="str">
        <f>IF(E815="","",IF(OR(E815="Project Management",E815="Project Support",E815="Sprint Management",E815="Sprint Support"),"NA",(((SUMIF(AD:AD,AD815,H:H)/VLOOKUP(AD815,[2]Formula!V:X,3,0))*VLOOKUP(AD815,[2]Formula!V:X,2,0))*H815)/SUMIF(AD:AD,AD815,H:H)))</f>
        <v/>
      </c>
      <c r="L815" s="38" t="str">
        <f t="shared" si="73"/>
        <v/>
      </c>
      <c r="M815" s="38" t="str">
        <f t="shared" si="74"/>
        <v/>
      </c>
      <c r="N815" s="38" t="str">
        <f t="shared" si="76"/>
        <v/>
      </c>
      <c r="O815" s="38" t="str">
        <f t="shared" si="72"/>
        <v/>
      </c>
      <c r="P815" s="39" t="str">
        <f t="shared" si="77"/>
        <v/>
      </c>
      <c r="AC815" s="42" t="str">
        <f>IF(B815="","",VLOOKUP(B815,[2]Formula!B:C,2,0))</f>
        <v/>
      </c>
      <c r="AD815" s="43" t="str">
        <f t="shared" si="75"/>
        <v/>
      </c>
    </row>
    <row r="816" spans="1:30" x14ac:dyDescent="0.25">
      <c r="A816" s="64"/>
      <c r="B816" s="64"/>
      <c r="C816" s="66"/>
      <c r="D816" s="67"/>
      <c r="E816" s="64"/>
      <c r="F816" s="64"/>
      <c r="G816" s="37" t="str">
        <f>IF(E816="","",IF(OR(E816="Project Management",E816="Project Support",E816="Sprint Management",E816="Sprint Support"),"NA",ROUND((((VLOOKUP(AD816,[2]Formula!V:X,3,0)))-SUMIF(AD:AD,AD816,H:H)),2)))</f>
        <v/>
      </c>
      <c r="H816" s="71"/>
      <c r="I816" s="72"/>
      <c r="J816" s="72"/>
      <c r="K816" s="38" t="str">
        <f>IF(E816="","",IF(OR(E816="Project Management",E816="Project Support",E816="Sprint Management",E816="Sprint Support"),"NA",(((SUMIF(AD:AD,AD816,H:H)/VLOOKUP(AD816,[2]Formula!V:X,3,0))*VLOOKUP(AD816,[2]Formula!V:X,2,0))*H816)/SUMIF(AD:AD,AD816,H:H)))</f>
        <v/>
      </c>
      <c r="L816" s="38" t="str">
        <f t="shared" si="73"/>
        <v/>
      </c>
      <c r="M816" s="38" t="str">
        <f t="shared" si="74"/>
        <v/>
      </c>
      <c r="N816" s="38" t="str">
        <f t="shared" si="76"/>
        <v/>
      </c>
      <c r="O816" s="38" t="str">
        <f t="shared" si="72"/>
        <v/>
      </c>
      <c r="P816" s="39" t="str">
        <f t="shared" si="77"/>
        <v/>
      </c>
      <c r="AC816" s="42" t="str">
        <f>IF(B816="","",VLOOKUP(B816,[2]Formula!B:C,2,0))</f>
        <v/>
      </c>
      <c r="AD816" s="43" t="str">
        <f t="shared" si="75"/>
        <v/>
      </c>
    </row>
    <row r="817" spans="1:30" x14ac:dyDescent="0.25">
      <c r="A817" s="64"/>
      <c r="B817" s="64"/>
      <c r="C817" s="66"/>
      <c r="D817" s="67"/>
      <c r="E817" s="64"/>
      <c r="F817" s="64"/>
      <c r="G817" s="37" t="str">
        <f>IF(E817="","",IF(OR(E817="Project Management",E817="Project Support",E817="Sprint Management",E817="Sprint Support"),"NA",ROUND((((VLOOKUP(AD817,[2]Formula!V:X,3,0)))-SUMIF(AD:AD,AD817,H:H)),2)))</f>
        <v/>
      </c>
      <c r="H817" s="71"/>
      <c r="I817" s="72"/>
      <c r="J817" s="72"/>
      <c r="K817" s="38" t="str">
        <f>IF(E817="","",IF(OR(E817="Project Management",E817="Project Support",E817="Sprint Management",E817="Sprint Support"),"NA",(((SUMIF(AD:AD,AD817,H:H)/VLOOKUP(AD817,[2]Formula!V:X,3,0))*VLOOKUP(AD817,[2]Formula!V:X,2,0))*H817)/SUMIF(AD:AD,AD817,H:H)))</f>
        <v/>
      </c>
      <c r="L817" s="38" t="str">
        <f t="shared" si="73"/>
        <v/>
      </c>
      <c r="M817" s="38" t="str">
        <f t="shared" si="74"/>
        <v/>
      </c>
      <c r="N817" s="38" t="str">
        <f t="shared" si="76"/>
        <v/>
      </c>
      <c r="O817" s="38" t="str">
        <f t="shared" si="72"/>
        <v/>
      </c>
      <c r="P817" s="39" t="str">
        <f t="shared" si="77"/>
        <v/>
      </c>
      <c r="AC817" s="42" t="str">
        <f>IF(B817="","",VLOOKUP(B817,[2]Formula!B:C,2,0))</f>
        <v/>
      </c>
      <c r="AD817" s="43" t="str">
        <f t="shared" si="75"/>
        <v/>
      </c>
    </row>
    <row r="818" spans="1:30" x14ac:dyDescent="0.25">
      <c r="A818" s="64"/>
      <c r="B818" s="64"/>
      <c r="C818" s="66"/>
      <c r="D818" s="67"/>
      <c r="E818" s="64"/>
      <c r="F818" s="64"/>
      <c r="G818" s="37" t="str">
        <f>IF(E818="","",IF(OR(E818="Project Management",E818="Project Support",E818="Sprint Management",E818="Sprint Support"),"NA",ROUND((((VLOOKUP(AD818,[2]Formula!V:X,3,0)))-SUMIF(AD:AD,AD818,H:H)),2)))</f>
        <v/>
      </c>
      <c r="H818" s="71"/>
      <c r="I818" s="72"/>
      <c r="J818" s="72"/>
      <c r="K818" s="38" t="str">
        <f>IF(E818="","",IF(OR(E818="Project Management",E818="Project Support",E818="Sprint Management",E818="Sprint Support"),"NA",(((SUMIF(AD:AD,AD818,H:H)/VLOOKUP(AD818,[2]Formula!V:X,3,0))*VLOOKUP(AD818,[2]Formula!V:X,2,0))*H818)/SUMIF(AD:AD,AD818,H:H)))</f>
        <v/>
      </c>
      <c r="L818" s="38" t="str">
        <f t="shared" si="73"/>
        <v/>
      </c>
      <c r="M818" s="38" t="str">
        <f t="shared" si="74"/>
        <v/>
      </c>
      <c r="N818" s="38" t="str">
        <f t="shared" si="76"/>
        <v/>
      </c>
      <c r="O818" s="38" t="str">
        <f t="shared" si="72"/>
        <v/>
      </c>
      <c r="P818" s="39" t="str">
        <f t="shared" si="77"/>
        <v/>
      </c>
      <c r="AC818" s="42" t="str">
        <f>IF(B818="","",VLOOKUP(B818,[2]Formula!B:C,2,0))</f>
        <v/>
      </c>
      <c r="AD818" s="43" t="str">
        <f t="shared" si="75"/>
        <v/>
      </c>
    </row>
    <row r="819" spans="1:30" x14ac:dyDescent="0.25">
      <c r="A819" s="64"/>
      <c r="B819" s="64"/>
      <c r="C819" s="66"/>
      <c r="D819" s="67"/>
      <c r="E819" s="64"/>
      <c r="F819" s="64"/>
      <c r="G819" s="37" t="str">
        <f>IF(E819="","",IF(OR(E819="Project Management",E819="Project Support",E819="Sprint Management",E819="Sprint Support"),"NA",ROUND((((VLOOKUP(AD819,[2]Formula!V:X,3,0)))-SUMIF(AD:AD,AD819,H:H)),2)))</f>
        <v/>
      </c>
      <c r="H819" s="71"/>
      <c r="I819" s="72"/>
      <c r="J819" s="72"/>
      <c r="K819" s="38" t="str">
        <f>IF(E819="","",IF(OR(E819="Project Management",E819="Project Support",E819="Sprint Management",E819="Sprint Support"),"NA",(((SUMIF(AD:AD,AD819,H:H)/VLOOKUP(AD819,[2]Formula!V:X,3,0))*VLOOKUP(AD819,[2]Formula!V:X,2,0))*H819)/SUMIF(AD:AD,AD819,H:H)))</f>
        <v/>
      </c>
      <c r="L819" s="38" t="str">
        <f t="shared" si="73"/>
        <v/>
      </c>
      <c r="M819" s="38" t="str">
        <f t="shared" si="74"/>
        <v/>
      </c>
      <c r="N819" s="38" t="str">
        <f t="shared" si="76"/>
        <v/>
      </c>
      <c r="O819" s="38" t="str">
        <f t="shared" si="72"/>
        <v/>
      </c>
      <c r="P819" s="39" t="str">
        <f t="shared" si="77"/>
        <v/>
      </c>
      <c r="AC819" s="42" t="str">
        <f>IF(B819="","",VLOOKUP(B819,[2]Formula!B:C,2,0))</f>
        <v/>
      </c>
      <c r="AD819" s="43" t="str">
        <f t="shared" si="75"/>
        <v/>
      </c>
    </row>
    <row r="820" spans="1:30" x14ac:dyDescent="0.25">
      <c r="A820" s="64"/>
      <c r="B820" s="64"/>
      <c r="C820" s="66"/>
      <c r="D820" s="67"/>
      <c r="E820" s="64"/>
      <c r="F820" s="64"/>
      <c r="G820" s="37" t="str">
        <f>IF(E820="","",IF(OR(E820="Project Management",E820="Project Support",E820="Sprint Management",E820="Sprint Support"),"NA",ROUND((((VLOOKUP(AD820,[2]Formula!V:X,3,0)))-SUMIF(AD:AD,AD820,H:H)),2)))</f>
        <v/>
      </c>
      <c r="H820" s="71"/>
      <c r="I820" s="72"/>
      <c r="J820" s="72"/>
      <c r="K820" s="38" t="str">
        <f>IF(E820="","",IF(OR(E820="Project Management",E820="Project Support",E820="Sprint Management",E820="Sprint Support"),"NA",(((SUMIF(AD:AD,AD820,H:H)/VLOOKUP(AD820,[2]Formula!V:X,3,0))*VLOOKUP(AD820,[2]Formula!V:X,2,0))*H820)/SUMIF(AD:AD,AD820,H:H)))</f>
        <v/>
      </c>
      <c r="L820" s="38" t="str">
        <f t="shared" si="73"/>
        <v/>
      </c>
      <c r="M820" s="38" t="str">
        <f t="shared" si="74"/>
        <v/>
      </c>
      <c r="N820" s="38" t="str">
        <f t="shared" si="76"/>
        <v/>
      </c>
      <c r="O820" s="38" t="str">
        <f t="shared" si="72"/>
        <v/>
      </c>
      <c r="P820" s="39" t="str">
        <f t="shared" si="77"/>
        <v/>
      </c>
      <c r="AC820" s="42" t="str">
        <f>IF(B820="","",VLOOKUP(B820,[2]Formula!B:C,2,0))</f>
        <v/>
      </c>
      <c r="AD820" s="43" t="str">
        <f t="shared" si="75"/>
        <v/>
      </c>
    </row>
    <row r="821" spans="1:30" x14ac:dyDescent="0.25">
      <c r="A821" s="64"/>
      <c r="B821" s="64"/>
      <c r="C821" s="66"/>
      <c r="D821" s="67"/>
      <c r="E821" s="64"/>
      <c r="F821" s="64"/>
      <c r="G821" s="37" t="str">
        <f>IF(E821="","",IF(OR(E821="Project Management",E821="Project Support",E821="Sprint Management",E821="Sprint Support"),"NA",ROUND((((VLOOKUP(AD821,[2]Formula!V:X,3,0)))-SUMIF(AD:AD,AD821,H:H)),2)))</f>
        <v/>
      </c>
      <c r="H821" s="71"/>
      <c r="I821" s="72"/>
      <c r="J821" s="72"/>
      <c r="K821" s="38" t="str">
        <f>IF(E821="","",IF(OR(E821="Project Management",E821="Project Support",E821="Sprint Management",E821="Sprint Support"),"NA",(((SUMIF(AD:AD,AD821,H:H)/VLOOKUP(AD821,[2]Formula!V:X,3,0))*VLOOKUP(AD821,[2]Formula!V:X,2,0))*H821)/SUMIF(AD:AD,AD821,H:H)))</f>
        <v/>
      </c>
      <c r="L821" s="38" t="str">
        <f t="shared" si="73"/>
        <v/>
      </c>
      <c r="M821" s="38" t="str">
        <f t="shared" si="74"/>
        <v/>
      </c>
      <c r="N821" s="38" t="str">
        <f t="shared" si="76"/>
        <v/>
      </c>
      <c r="O821" s="38" t="str">
        <f t="shared" ref="O821:O884" si="78">IFERROR(L821/M821,"")</f>
        <v/>
      </c>
      <c r="P821" s="39" t="str">
        <f t="shared" si="77"/>
        <v/>
      </c>
      <c r="AC821" s="42" t="str">
        <f>IF(B821="","",VLOOKUP(B821,[2]Formula!B:C,2,0))</f>
        <v/>
      </c>
      <c r="AD821" s="43" t="str">
        <f t="shared" si="75"/>
        <v/>
      </c>
    </row>
    <row r="822" spans="1:30" x14ac:dyDescent="0.25">
      <c r="A822" s="64"/>
      <c r="B822" s="64"/>
      <c r="C822" s="66"/>
      <c r="D822" s="67"/>
      <c r="E822" s="64"/>
      <c r="F822" s="64"/>
      <c r="G822" s="37" t="str">
        <f>IF(E822="","",IF(OR(E822="Project Management",E822="Project Support",E822="Sprint Management",E822="Sprint Support"),"NA",ROUND((((VLOOKUP(AD822,[2]Formula!V:X,3,0)))-SUMIF(AD:AD,AD822,H:H)),2)))</f>
        <v/>
      </c>
      <c r="H822" s="71"/>
      <c r="I822" s="72"/>
      <c r="J822" s="72"/>
      <c r="K822" s="38" t="str">
        <f>IF(E822="","",IF(OR(E822="Project Management",E822="Project Support",E822="Sprint Management",E822="Sprint Support"),"NA",(((SUMIF(AD:AD,AD822,H:H)/VLOOKUP(AD822,[2]Formula!V:X,3,0))*VLOOKUP(AD822,[2]Formula!V:X,2,0))*H822)/SUMIF(AD:AD,AD822,H:H)))</f>
        <v/>
      </c>
      <c r="L822" s="38" t="str">
        <f t="shared" si="73"/>
        <v/>
      </c>
      <c r="M822" s="38" t="str">
        <f t="shared" si="74"/>
        <v/>
      </c>
      <c r="N822" s="38" t="str">
        <f t="shared" si="76"/>
        <v/>
      </c>
      <c r="O822" s="38" t="str">
        <f t="shared" si="78"/>
        <v/>
      </c>
      <c r="P822" s="39" t="str">
        <f t="shared" si="77"/>
        <v/>
      </c>
      <c r="AC822" s="42" t="str">
        <f>IF(B822="","",VLOOKUP(B822,[2]Formula!B:C,2,0))</f>
        <v/>
      </c>
      <c r="AD822" s="43" t="str">
        <f t="shared" si="75"/>
        <v/>
      </c>
    </row>
    <row r="823" spans="1:30" x14ac:dyDescent="0.25">
      <c r="A823" s="64"/>
      <c r="B823" s="64"/>
      <c r="C823" s="66"/>
      <c r="D823" s="67"/>
      <c r="E823" s="64"/>
      <c r="F823" s="64"/>
      <c r="G823" s="37" t="str">
        <f>IF(E823="","",IF(OR(E823="Project Management",E823="Project Support",E823="Sprint Management",E823="Sprint Support"),"NA",ROUND((((VLOOKUP(AD823,[2]Formula!V:X,3,0)))-SUMIF(AD:AD,AD823,H:H)),2)))</f>
        <v/>
      </c>
      <c r="H823" s="71"/>
      <c r="I823" s="72"/>
      <c r="J823" s="72"/>
      <c r="K823" s="38" t="str">
        <f>IF(E823="","",IF(OR(E823="Project Management",E823="Project Support",E823="Sprint Management",E823="Sprint Support"),"NA",(((SUMIF(AD:AD,AD823,H:H)/VLOOKUP(AD823,[2]Formula!V:X,3,0))*VLOOKUP(AD823,[2]Formula!V:X,2,0))*H823)/SUMIF(AD:AD,AD823,H:H)))</f>
        <v/>
      </c>
      <c r="L823" s="38" t="str">
        <f t="shared" si="73"/>
        <v/>
      </c>
      <c r="M823" s="38" t="str">
        <f t="shared" si="74"/>
        <v/>
      </c>
      <c r="N823" s="38" t="str">
        <f t="shared" si="76"/>
        <v/>
      </c>
      <c r="O823" s="38" t="str">
        <f t="shared" si="78"/>
        <v/>
      </c>
      <c r="P823" s="39" t="str">
        <f t="shared" si="77"/>
        <v/>
      </c>
      <c r="AC823" s="42" t="str">
        <f>IF(B823="","",VLOOKUP(B823,[2]Formula!B:C,2,0))</f>
        <v/>
      </c>
      <c r="AD823" s="43" t="str">
        <f t="shared" si="75"/>
        <v/>
      </c>
    </row>
    <row r="824" spans="1:30" x14ac:dyDescent="0.25">
      <c r="A824" s="64"/>
      <c r="B824" s="64"/>
      <c r="C824" s="66"/>
      <c r="D824" s="67"/>
      <c r="E824" s="64"/>
      <c r="F824" s="64"/>
      <c r="G824" s="37" t="str">
        <f>IF(E824="","",IF(OR(E824="Project Management",E824="Project Support",E824="Sprint Management",E824="Sprint Support"),"NA",ROUND((((VLOOKUP(AD824,[2]Formula!V:X,3,0)))-SUMIF(AD:AD,AD824,H:H)),2)))</f>
        <v/>
      </c>
      <c r="H824" s="71"/>
      <c r="I824" s="72"/>
      <c r="J824" s="72"/>
      <c r="K824" s="38" t="str">
        <f>IF(E824="","",IF(OR(E824="Project Management",E824="Project Support",E824="Sprint Management",E824="Sprint Support"),"NA",(((SUMIF(AD:AD,AD824,H:H)/VLOOKUP(AD824,[2]Formula!V:X,3,0))*VLOOKUP(AD824,[2]Formula!V:X,2,0))*H824)/SUMIF(AD:AD,AD824,H:H)))</f>
        <v/>
      </c>
      <c r="L824" s="38" t="str">
        <f t="shared" si="73"/>
        <v/>
      </c>
      <c r="M824" s="38" t="str">
        <f t="shared" si="74"/>
        <v/>
      </c>
      <c r="N824" s="38" t="str">
        <f t="shared" si="76"/>
        <v/>
      </c>
      <c r="O824" s="38" t="str">
        <f t="shared" si="78"/>
        <v/>
      </c>
      <c r="P824" s="39" t="str">
        <f t="shared" si="77"/>
        <v/>
      </c>
      <c r="AC824" s="42" t="str">
        <f>IF(B824="","",VLOOKUP(B824,[2]Formula!B:C,2,0))</f>
        <v/>
      </c>
      <c r="AD824" s="43" t="str">
        <f t="shared" si="75"/>
        <v/>
      </c>
    </row>
    <row r="825" spans="1:30" x14ac:dyDescent="0.25">
      <c r="A825" s="64"/>
      <c r="B825" s="64"/>
      <c r="C825" s="66"/>
      <c r="D825" s="67"/>
      <c r="E825" s="64"/>
      <c r="F825" s="64"/>
      <c r="G825" s="37" t="str">
        <f>IF(E825="","",IF(OR(E825="Project Management",E825="Project Support",E825="Sprint Management",E825="Sprint Support"),"NA",ROUND((((VLOOKUP(AD825,[2]Formula!V:X,3,0)))-SUMIF(AD:AD,AD825,H:H)),2)))</f>
        <v/>
      </c>
      <c r="H825" s="71"/>
      <c r="I825" s="72"/>
      <c r="J825" s="72"/>
      <c r="K825" s="38" t="str">
        <f>IF(E825="","",IF(OR(E825="Project Management",E825="Project Support",E825="Sprint Management",E825="Sprint Support"),"NA",(((SUMIF(AD:AD,AD825,H:H)/VLOOKUP(AD825,[2]Formula!V:X,3,0))*VLOOKUP(AD825,[2]Formula!V:X,2,0))*H825)/SUMIF(AD:AD,AD825,H:H)))</f>
        <v/>
      </c>
      <c r="L825" s="38" t="str">
        <f t="shared" si="73"/>
        <v/>
      </c>
      <c r="M825" s="38" t="str">
        <f t="shared" si="74"/>
        <v/>
      </c>
      <c r="N825" s="38" t="str">
        <f t="shared" si="76"/>
        <v/>
      </c>
      <c r="O825" s="38" t="str">
        <f t="shared" si="78"/>
        <v/>
      </c>
      <c r="P825" s="39" t="str">
        <f t="shared" si="77"/>
        <v/>
      </c>
      <c r="AC825" s="42" t="str">
        <f>IF(B825="","",VLOOKUP(B825,[2]Formula!B:C,2,0))</f>
        <v/>
      </c>
      <c r="AD825" s="43" t="str">
        <f t="shared" si="75"/>
        <v/>
      </c>
    </row>
    <row r="826" spans="1:30" x14ac:dyDescent="0.25">
      <c r="A826" s="64"/>
      <c r="B826" s="64"/>
      <c r="C826" s="66"/>
      <c r="D826" s="67"/>
      <c r="E826" s="64"/>
      <c r="F826" s="64"/>
      <c r="G826" s="37" t="str">
        <f>IF(E826="","",IF(OR(E826="Project Management",E826="Project Support",E826="Sprint Management",E826="Sprint Support"),"NA",ROUND((((VLOOKUP(AD826,[2]Formula!V:X,3,0)))-SUMIF(AD:AD,AD826,H:H)),2)))</f>
        <v/>
      </c>
      <c r="H826" s="71"/>
      <c r="I826" s="72"/>
      <c r="J826" s="72"/>
      <c r="K826" s="38" t="str">
        <f>IF(E826="","",IF(OR(E826="Project Management",E826="Project Support",E826="Sprint Management",E826="Sprint Support"),"NA",(((SUMIF(AD:AD,AD826,H:H)/VLOOKUP(AD826,[2]Formula!V:X,3,0))*VLOOKUP(AD826,[2]Formula!V:X,2,0))*H826)/SUMIF(AD:AD,AD826,H:H)))</f>
        <v/>
      </c>
      <c r="L826" s="38" t="str">
        <f t="shared" si="73"/>
        <v/>
      </c>
      <c r="M826" s="38" t="str">
        <f t="shared" si="74"/>
        <v/>
      </c>
      <c r="N826" s="38" t="str">
        <f t="shared" si="76"/>
        <v/>
      </c>
      <c r="O826" s="38" t="str">
        <f t="shared" si="78"/>
        <v/>
      </c>
      <c r="P826" s="39" t="str">
        <f t="shared" si="77"/>
        <v/>
      </c>
      <c r="AC826" s="42" t="str">
        <f>IF(B826="","",VLOOKUP(B826,[2]Formula!B:C,2,0))</f>
        <v/>
      </c>
      <c r="AD826" s="43" t="str">
        <f t="shared" si="75"/>
        <v/>
      </c>
    </row>
    <row r="827" spans="1:30" x14ac:dyDescent="0.25">
      <c r="A827" s="64"/>
      <c r="B827" s="64"/>
      <c r="C827" s="66"/>
      <c r="D827" s="67"/>
      <c r="E827" s="64"/>
      <c r="F827" s="64"/>
      <c r="G827" s="37" t="str">
        <f>IF(E827="","",IF(OR(E827="Project Management",E827="Project Support",E827="Sprint Management",E827="Sprint Support"),"NA",ROUND((((VLOOKUP(AD827,[2]Formula!V:X,3,0)))-SUMIF(AD:AD,AD827,H:H)),2)))</f>
        <v/>
      </c>
      <c r="H827" s="71"/>
      <c r="I827" s="72"/>
      <c r="J827" s="72"/>
      <c r="K827" s="38" t="str">
        <f>IF(E827="","",IF(OR(E827="Project Management",E827="Project Support",E827="Sprint Management",E827="Sprint Support"),"NA",(((SUMIF(AD:AD,AD827,H:H)/VLOOKUP(AD827,[2]Formula!V:X,3,0))*VLOOKUP(AD827,[2]Formula!V:X,2,0))*H827)/SUMIF(AD:AD,AD827,H:H)))</f>
        <v/>
      </c>
      <c r="L827" s="38" t="str">
        <f t="shared" si="73"/>
        <v/>
      </c>
      <c r="M827" s="38" t="str">
        <f t="shared" si="74"/>
        <v/>
      </c>
      <c r="N827" s="38" t="str">
        <f t="shared" si="76"/>
        <v/>
      </c>
      <c r="O827" s="38" t="str">
        <f t="shared" si="78"/>
        <v/>
      </c>
      <c r="P827" s="39" t="str">
        <f t="shared" si="77"/>
        <v/>
      </c>
      <c r="AC827" s="42" t="str">
        <f>IF(B827="","",VLOOKUP(B827,[2]Formula!B:C,2,0))</f>
        <v/>
      </c>
      <c r="AD827" s="43" t="str">
        <f t="shared" si="75"/>
        <v/>
      </c>
    </row>
    <row r="828" spans="1:30" x14ac:dyDescent="0.25">
      <c r="A828" s="64"/>
      <c r="B828" s="64"/>
      <c r="C828" s="66"/>
      <c r="D828" s="67"/>
      <c r="E828" s="64"/>
      <c r="F828" s="64"/>
      <c r="G828" s="37" t="str">
        <f>IF(E828="","",IF(OR(E828="Project Management",E828="Project Support",E828="Sprint Management",E828="Sprint Support"),"NA",ROUND((((VLOOKUP(AD828,[2]Formula!V:X,3,0)))-SUMIF(AD:AD,AD828,H:H)),2)))</f>
        <v/>
      </c>
      <c r="H828" s="71"/>
      <c r="I828" s="72"/>
      <c r="J828" s="72"/>
      <c r="K828" s="38" t="str">
        <f>IF(E828="","",IF(OR(E828="Project Management",E828="Project Support",E828="Sprint Management",E828="Sprint Support"),"NA",(((SUMIF(AD:AD,AD828,H:H)/VLOOKUP(AD828,[2]Formula!V:X,3,0))*VLOOKUP(AD828,[2]Formula!V:X,2,0))*H828)/SUMIF(AD:AD,AD828,H:H)))</f>
        <v/>
      </c>
      <c r="L828" s="38" t="str">
        <f t="shared" si="73"/>
        <v/>
      </c>
      <c r="M828" s="38" t="str">
        <f t="shared" si="74"/>
        <v/>
      </c>
      <c r="N828" s="38" t="str">
        <f t="shared" si="76"/>
        <v/>
      </c>
      <c r="O828" s="38" t="str">
        <f t="shared" si="78"/>
        <v/>
      </c>
      <c r="P828" s="39" t="str">
        <f t="shared" si="77"/>
        <v/>
      </c>
      <c r="AC828" s="42" t="str">
        <f>IF(B828="","",VLOOKUP(B828,[2]Formula!B:C,2,0))</f>
        <v/>
      </c>
      <c r="AD828" s="43" t="str">
        <f t="shared" si="75"/>
        <v/>
      </c>
    </row>
    <row r="829" spans="1:30" x14ac:dyDescent="0.25">
      <c r="A829" s="64"/>
      <c r="B829" s="64"/>
      <c r="C829" s="66"/>
      <c r="D829" s="67"/>
      <c r="E829" s="64"/>
      <c r="F829" s="64"/>
      <c r="G829" s="37" t="str">
        <f>IF(E829="","",IF(OR(E829="Project Management",E829="Project Support",E829="Sprint Management",E829="Sprint Support"),"NA",ROUND((((VLOOKUP(AD829,[2]Formula!V:X,3,0)))-SUMIF(AD:AD,AD829,H:H)),2)))</f>
        <v/>
      </c>
      <c r="H829" s="71"/>
      <c r="I829" s="72"/>
      <c r="J829" s="72"/>
      <c r="K829" s="38" t="str">
        <f>IF(E829="","",IF(OR(E829="Project Management",E829="Project Support",E829="Sprint Management",E829="Sprint Support"),"NA",(((SUMIF(AD:AD,AD829,H:H)/VLOOKUP(AD829,[2]Formula!V:X,3,0))*VLOOKUP(AD829,[2]Formula!V:X,2,0))*H829)/SUMIF(AD:AD,AD829,H:H)))</f>
        <v/>
      </c>
      <c r="L829" s="38" t="str">
        <f t="shared" si="73"/>
        <v/>
      </c>
      <c r="M829" s="38" t="str">
        <f t="shared" si="74"/>
        <v/>
      </c>
      <c r="N829" s="38" t="str">
        <f t="shared" si="76"/>
        <v/>
      </c>
      <c r="O829" s="38" t="str">
        <f t="shared" si="78"/>
        <v/>
      </c>
      <c r="P829" s="39" t="str">
        <f t="shared" si="77"/>
        <v/>
      </c>
      <c r="AC829" s="42" t="str">
        <f>IF(B829="","",VLOOKUP(B829,[2]Formula!B:C,2,0))</f>
        <v/>
      </c>
      <c r="AD829" s="43" t="str">
        <f t="shared" si="75"/>
        <v/>
      </c>
    </row>
    <row r="830" spans="1:30" x14ac:dyDescent="0.25">
      <c r="A830" s="64"/>
      <c r="B830" s="64"/>
      <c r="C830" s="66"/>
      <c r="D830" s="67"/>
      <c r="E830" s="64"/>
      <c r="F830" s="64"/>
      <c r="G830" s="37" t="str">
        <f>IF(E830="","",IF(OR(E830="Project Management",E830="Project Support",E830="Sprint Management",E830="Sprint Support"),"NA",ROUND((((VLOOKUP(AD830,[2]Formula!V:X,3,0)))-SUMIF(AD:AD,AD830,H:H)),2)))</f>
        <v/>
      </c>
      <c r="H830" s="71"/>
      <c r="I830" s="72"/>
      <c r="J830" s="72"/>
      <c r="K830" s="38" t="str">
        <f>IF(E830="","",IF(OR(E830="Project Management",E830="Project Support",E830="Sprint Management",E830="Sprint Support"),"NA",(((SUMIF(AD:AD,AD830,H:H)/VLOOKUP(AD830,[2]Formula!V:X,3,0))*VLOOKUP(AD830,[2]Formula!V:X,2,0))*H830)/SUMIF(AD:AD,AD830,H:H)))</f>
        <v/>
      </c>
      <c r="L830" s="38" t="str">
        <f t="shared" si="73"/>
        <v/>
      </c>
      <c r="M830" s="38" t="str">
        <f t="shared" si="74"/>
        <v/>
      </c>
      <c r="N830" s="38" t="str">
        <f t="shared" si="76"/>
        <v/>
      </c>
      <c r="O830" s="38" t="str">
        <f t="shared" si="78"/>
        <v/>
      </c>
      <c r="P830" s="39" t="str">
        <f t="shared" si="77"/>
        <v/>
      </c>
      <c r="AC830" s="42" t="str">
        <f>IF(B830="","",VLOOKUP(B830,[2]Formula!B:C,2,0))</f>
        <v/>
      </c>
      <c r="AD830" s="43" t="str">
        <f t="shared" si="75"/>
        <v/>
      </c>
    </row>
    <row r="831" spans="1:30" x14ac:dyDescent="0.25">
      <c r="A831" s="64"/>
      <c r="B831" s="64"/>
      <c r="C831" s="66"/>
      <c r="D831" s="67"/>
      <c r="E831" s="64"/>
      <c r="F831" s="64"/>
      <c r="G831" s="37" t="str">
        <f>IF(E831="","",IF(OR(E831="Project Management",E831="Project Support",E831="Sprint Management",E831="Sprint Support"),"NA",ROUND((((VLOOKUP(AD831,[2]Formula!V:X,3,0)))-SUMIF(AD:AD,AD831,H:H)),2)))</f>
        <v/>
      </c>
      <c r="H831" s="71"/>
      <c r="I831" s="72"/>
      <c r="J831" s="72"/>
      <c r="K831" s="38" t="str">
        <f>IF(E831="","",IF(OR(E831="Project Management",E831="Project Support",E831="Sprint Management",E831="Sprint Support"),"NA",(((SUMIF(AD:AD,AD831,H:H)/VLOOKUP(AD831,[2]Formula!V:X,3,0))*VLOOKUP(AD831,[2]Formula!V:X,2,0))*H831)/SUMIF(AD:AD,AD831,H:H)))</f>
        <v/>
      </c>
      <c r="L831" s="38" t="str">
        <f t="shared" si="73"/>
        <v/>
      </c>
      <c r="M831" s="38" t="str">
        <f t="shared" si="74"/>
        <v/>
      </c>
      <c r="N831" s="38" t="str">
        <f t="shared" si="76"/>
        <v/>
      </c>
      <c r="O831" s="38" t="str">
        <f t="shared" si="78"/>
        <v/>
      </c>
      <c r="P831" s="39" t="str">
        <f t="shared" si="77"/>
        <v/>
      </c>
      <c r="AC831" s="42" t="str">
        <f>IF(B831="","",VLOOKUP(B831,[2]Formula!B:C,2,0))</f>
        <v/>
      </c>
      <c r="AD831" s="43" t="str">
        <f t="shared" si="75"/>
        <v/>
      </c>
    </row>
    <row r="832" spans="1:30" x14ac:dyDescent="0.25">
      <c r="A832" s="64"/>
      <c r="B832" s="64"/>
      <c r="C832" s="66"/>
      <c r="D832" s="67"/>
      <c r="E832" s="64"/>
      <c r="F832" s="64"/>
      <c r="G832" s="37" t="str">
        <f>IF(E832="","",IF(OR(E832="Project Management",E832="Project Support",E832="Sprint Management",E832="Sprint Support"),"NA",ROUND((((VLOOKUP(AD832,[2]Formula!V:X,3,0)))-SUMIF(AD:AD,AD832,H:H)),2)))</f>
        <v/>
      </c>
      <c r="H832" s="71"/>
      <c r="I832" s="72"/>
      <c r="J832" s="72"/>
      <c r="K832" s="38" t="str">
        <f>IF(E832="","",IF(OR(E832="Project Management",E832="Project Support",E832="Sprint Management",E832="Sprint Support"),"NA",(((SUMIF(AD:AD,AD832,H:H)/VLOOKUP(AD832,[2]Formula!V:X,3,0))*VLOOKUP(AD832,[2]Formula!V:X,2,0))*H832)/SUMIF(AD:AD,AD832,H:H)))</f>
        <v/>
      </c>
      <c r="L832" s="38" t="str">
        <f t="shared" si="73"/>
        <v/>
      </c>
      <c r="M832" s="38" t="str">
        <f t="shared" si="74"/>
        <v/>
      </c>
      <c r="N832" s="38" t="str">
        <f t="shared" si="76"/>
        <v/>
      </c>
      <c r="O832" s="38" t="str">
        <f t="shared" si="78"/>
        <v/>
      </c>
      <c r="P832" s="39" t="str">
        <f t="shared" si="77"/>
        <v/>
      </c>
      <c r="AC832" s="42" t="str">
        <f>IF(B832="","",VLOOKUP(B832,[2]Formula!B:C,2,0))</f>
        <v/>
      </c>
      <c r="AD832" s="43" t="str">
        <f t="shared" si="75"/>
        <v/>
      </c>
    </row>
    <row r="833" spans="1:30" x14ac:dyDescent="0.25">
      <c r="A833" s="64"/>
      <c r="B833" s="64"/>
      <c r="C833" s="66"/>
      <c r="D833" s="67"/>
      <c r="E833" s="64"/>
      <c r="F833" s="64"/>
      <c r="G833" s="37" t="str">
        <f>IF(E833="","",IF(OR(E833="Project Management",E833="Project Support",E833="Sprint Management",E833="Sprint Support"),"NA",ROUND((((VLOOKUP(AD833,[2]Formula!V:X,3,0)))-SUMIF(AD:AD,AD833,H:H)),2)))</f>
        <v/>
      </c>
      <c r="H833" s="71"/>
      <c r="I833" s="72"/>
      <c r="J833" s="72"/>
      <c r="K833" s="38" t="str">
        <f>IF(E833="","",IF(OR(E833="Project Management",E833="Project Support",E833="Sprint Management",E833="Sprint Support"),"NA",(((SUMIF(AD:AD,AD833,H:H)/VLOOKUP(AD833,[2]Formula!V:X,3,0))*VLOOKUP(AD833,[2]Formula!V:X,2,0))*H833)/SUMIF(AD:AD,AD833,H:H)))</f>
        <v/>
      </c>
      <c r="L833" s="38" t="str">
        <f t="shared" si="73"/>
        <v/>
      </c>
      <c r="M833" s="38" t="str">
        <f t="shared" si="74"/>
        <v/>
      </c>
      <c r="N833" s="38" t="str">
        <f t="shared" si="76"/>
        <v/>
      </c>
      <c r="O833" s="38" t="str">
        <f t="shared" si="78"/>
        <v/>
      </c>
      <c r="P833" s="39" t="str">
        <f t="shared" si="77"/>
        <v/>
      </c>
      <c r="AC833" s="42" t="str">
        <f>IF(B833="","",VLOOKUP(B833,[2]Formula!B:C,2,0))</f>
        <v/>
      </c>
      <c r="AD833" s="43" t="str">
        <f t="shared" si="75"/>
        <v/>
      </c>
    </row>
    <row r="834" spans="1:30" x14ac:dyDescent="0.25">
      <c r="A834" s="64"/>
      <c r="B834" s="64"/>
      <c r="C834" s="66"/>
      <c r="D834" s="67"/>
      <c r="E834" s="64"/>
      <c r="F834" s="64"/>
      <c r="G834" s="37" t="str">
        <f>IF(E834="","",IF(OR(E834="Project Management",E834="Project Support",E834="Sprint Management",E834="Sprint Support"),"NA",ROUND((((VLOOKUP(AD834,[2]Formula!V:X,3,0)))-SUMIF(AD:AD,AD834,H:H)),2)))</f>
        <v/>
      </c>
      <c r="H834" s="71"/>
      <c r="I834" s="72"/>
      <c r="J834" s="72"/>
      <c r="K834" s="38" t="str">
        <f>IF(E834="","",IF(OR(E834="Project Management",E834="Project Support",E834="Sprint Management",E834="Sprint Support"),"NA",(((SUMIF(AD:AD,AD834,H:H)/VLOOKUP(AD834,[2]Formula!V:X,3,0))*VLOOKUP(AD834,[2]Formula!V:X,2,0))*H834)/SUMIF(AD:AD,AD834,H:H)))</f>
        <v/>
      </c>
      <c r="L834" s="38" t="str">
        <f t="shared" ref="L834:L897" si="79">IFERROR(IF(K834="NA",(H834/I834),(K834/I834)),"")</f>
        <v/>
      </c>
      <c r="M834" s="38" t="str">
        <f t="shared" ref="M834:M897" si="80">IFERROR(IF(K834="NA",1,(K834/H834)),"")</f>
        <v/>
      </c>
      <c r="N834" s="38" t="str">
        <f t="shared" si="76"/>
        <v/>
      </c>
      <c r="O834" s="38" t="str">
        <f t="shared" si="78"/>
        <v/>
      </c>
      <c r="P834" s="39" t="str">
        <f t="shared" si="77"/>
        <v/>
      </c>
      <c r="AC834" s="42" t="str">
        <f>IF(B834="","",VLOOKUP(B834,[2]Formula!B:C,2,0))</f>
        <v/>
      </c>
      <c r="AD834" s="43" t="str">
        <f t="shared" ref="AD834:AD897" si="81">IF(B834="","",CONCATENATE(B834,"_",E834))</f>
        <v/>
      </c>
    </row>
    <row r="835" spans="1:30" x14ac:dyDescent="0.25">
      <c r="A835" s="64"/>
      <c r="B835" s="64"/>
      <c r="C835" s="66"/>
      <c r="D835" s="67"/>
      <c r="E835" s="64"/>
      <c r="F835" s="64"/>
      <c r="G835" s="37" t="str">
        <f>IF(E835="","",IF(OR(E835="Project Management",E835="Project Support",E835="Sprint Management",E835="Sprint Support"),"NA",ROUND((((VLOOKUP(AD835,[2]Formula!V:X,3,0)))-SUMIF(AD:AD,AD835,H:H)),2)))</f>
        <v/>
      </c>
      <c r="H835" s="71"/>
      <c r="I835" s="72"/>
      <c r="J835" s="72"/>
      <c r="K835" s="38" t="str">
        <f>IF(E835="","",IF(OR(E835="Project Management",E835="Project Support",E835="Sprint Management",E835="Sprint Support"),"NA",(((SUMIF(AD:AD,AD835,H:H)/VLOOKUP(AD835,[2]Formula!V:X,3,0))*VLOOKUP(AD835,[2]Formula!V:X,2,0))*H835)/SUMIF(AD:AD,AD835,H:H)))</f>
        <v/>
      </c>
      <c r="L835" s="38" t="str">
        <f t="shared" si="79"/>
        <v/>
      </c>
      <c r="M835" s="38" t="str">
        <f t="shared" si="80"/>
        <v/>
      </c>
      <c r="N835" s="38" t="str">
        <f t="shared" ref="N835:N898" si="82">IFERROR(((L835-M835)/M835)*100,"")</f>
        <v/>
      </c>
      <c r="O835" s="38" t="str">
        <f t="shared" si="78"/>
        <v/>
      </c>
      <c r="P835" s="39" t="str">
        <f t="shared" ref="P835:P898" si="83">IF(O835="","",1)</f>
        <v/>
      </c>
      <c r="AC835" s="42" t="str">
        <f>IF(B835="","",VLOOKUP(B835,[2]Formula!B:C,2,0))</f>
        <v/>
      </c>
      <c r="AD835" s="43" t="str">
        <f t="shared" si="81"/>
        <v/>
      </c>
    </row>
    <row r="836" spans="1:30" x14ac:dyDescent="0.25">
      <c r="A836" s="64"/>
      <c r="B836" s="64"/>
      <c r="C836" s="66"/>
      <c r="D836" s="67"/>
      <c r="E836" s="64"/>
      <c r="F836" s="64"/>
      <c r="G836" s="37" t="str">
        <f>IF(E836="","",IF(OR(E836="Project Management",E836="Project Support",E836="Sprint Management",E836="Sprint Support"),"NA",ROUND((((VLOOKUP(AD836,[2]Formula!V:X,3,0)))-SUMIF(AD:AD,AD836,H:H)),2)))</f>
        <v/>
      </c>
      <c r="H836" s="71"/>
      <c r="I836" s="72"/>
      <c r="J836" s="72"/>
      <c r="K836" s="38" t="str">
        <f>IF(E836="","",IF(OR(E836="Project Management",E836="Project Support",E836="Sprint Management",E836="Sprint Support"),"NA",(((SUMIF(AD:AD,AD836,H:H)/VLOOKUP(AD836,[2]Formula!V:X,3,0))*VLOOKUP(AD836,[2]Formula!V:X,2,0))*H836)/SUMIF(AD:AD,AD836,H:H)))</f>
        <v/>
      </c>
      <c r="L836" s="38" t="str">
        <f t="shared" si="79"/>
        <v/>
      </c>
      <c r="M836" s="38" t="str">
        <f t="shared" si="80"/>
        <v/>
      </c>
      <c r="N836" s="38" t="str">
        <f t="shared" si="82"/>
        <v/>
      </c>
      <c r="O836" s="38" t="str">
        <f t="shared" si="78"/>
        <v/>
      </c>
      <c r="P836" s="39" t="str">
        <f t="shared" si="83"/>
        <v/>
      </c>
      <c r="AC836" s="42" t="str">
        <f>IF(B836="","",VLOOKUP(B836,[2]Formula!B:C,2,0))</f>
        <v/>
      </c>
      <c r="AD836" s="43" t="str">
        <f t="shared" si="81"/>
        <v/>
      </c>
    </row>
    <row r="837" spans="1:30" x14ac:dyDescent="0.25">
      <c r="A837" s="64"/>
      <c r="B837" s="64"/>
      <c r="C837" s="66"/>
      <c r="D837" s="67"/>
      <c r="E837" s="64"/>
      <c r="F837" s="64"/>
      <c r="G837" s="37" t="str">
        <f>IF(E837="","",IF(OR(E837="Project Management",E837="Project Support",E837="Sprint Management",E837="Sprint Support"),"NA",ROUND((((VLOOKUP(AD837,[2]Formula!V:X,3,0)))-SUMIF(AD:AD,AD837,H:H)),2)))</f>
        <v/>
      </c>
      <c r="H837" s="71"/>
      <c r="I837" s="72"/>
      <c r="J837" s="72"/>
      <c r="K837" s="38" t="str">
        <f>IF(E837="","",IF(OR(E837="Project Management",E837="Project Support",E837="Sprint Management",E837="Sprint Support"),"NA",(((SUMIF(AD:AD,AD837,H:H)/VLOOKUP(AD837,[2]Formula!V:X,3,0))*VLOOKUP(AD837,[2]Formula!V:X,2,0))*H837)/SUMIF(AD:AD,AD837,H:H)))</f>
        <v/>
      </c>
      <c r="L837" s="38" t="str">
        <f t="shared" si="79"/>
        <v/>
      </c>
      <c r="M837" s="38" t="str">
        <f t="shared" si="80"/>
        <v/>
      </c>
      <c r="N837" s="38" t="str">
        <f t="shared" si="82"/>
        <v/>
      </c>
      <c r="O837" s="38" t="str">
        <f t="shared" si="78"/>
        <v/>
      </c>
      <c r="P837" s="39" t="str">
        <f t="shared" si="83"/>
        <v/>
      </c>
      <c r="AC837" s="42" t="str">
        <f>IF(B837="","",VLOOKUP(B837,[2]Formula!B:C,2,0))</f>
        <v/>
      </c>
      <c r="AD837" s="43" t="str">
        <f t="shared" si="81"/>
        <v/>
      </c>
    </row>
    <row r="838" spans="1:30" x14ac:dyDescent="0.25">
      <c r="A838" s="64"/>
      <c r="B838" s="64"/>
      <c r="C838" s="66"/>
      <c r="D838" s="67"/>
      <c r="E838" s="64"/>
      <c r="F838" s="64"/>
      <c r="G838" s="37" t="str">
        <f>IF(E838="","",IF(OR(E838="Project Management",E838="Project Support",E838="Sprint Management",E838="Sprint Support"),"NA",ROUND((((VLOOKUP(AD838,[2]Formula!V:X,3,0)))-SUMIF(AD:AD,AD838,H:H)),2)))</f>
        <v/>
      </c>
      <c r="H838" s="71"/>
      <c r="I838" s="72"/>
      <c r="J838" s="72"/>
      <c r="K838" s="38" t="str">
        <f>IF(E838="","",IF(OR(E838="Project Management",E838="Project Support",E838="Sprint Management",E838="Sprint Support"),"NA",(((SUMIF(AD:AD,AD838,H:H)/VLOOKUP(AD838,[2]Formula!V:X,3,0))*VLOOKUP(AD838,[2]Formula!V:X,2,0))*H838)/SUMIF(AD:AD,AD838,H:H)))</f>
        <v/>
      </c>
      <c r="L838" s="38" t="str">
        <f t="shared" si="79"/>
        <v/>
      </c>
      <c r="M838" s="38" t="str">
        <f t="shared" si="80"/>
        <v/>
      </c>
      <c r="N838" s="38" t="str">
        <f t="shared" si="82"/>
        <v/>
      </c>
      <c r="O838" s="38" t="str">
        <f t="shared" si="78"/>
        <v/>
      </c>
      <c r="P838" s="39" t="str">
        <f t="shared" si="83"/>
        <v/>
      </c>
      <c r="AC838" s="42" t="str">
        <f>IF(B838="","",VLOOKUP(B838,[2]Formula!B:C,2,0))</f>
        <v/>
      </c>
      <c r="AD838" s="43" t="str">
        <f t="shared" si="81"/>
        <v/>
      </c>
    </row>
    <row r="839" spans="1:30" x14ac:dyDescent="0.25">
      <c r="A839" s="64"/>
      <c r="B839" s="64"/>
      <c r="C839" s="66"/>
      <c r="D839" s="67"/>
      <c r="E839" s="64"/>
      <c r="F839" s="64"/>
      <c r="G839" s="37" t="str">
        <f>IF(E839="","",IF(OR(E839="Project Management",E839="Project Support",E839="Sprint Management",E839="Sprint Support"),"NA",ROUND((((VLOOKUP(AD839,[2]Formula!V:X,3,0)))-SUMIF(AD:AD,AD839,H:H)),2)))</f>
        <v/>
      </c>
      <c r="H839" s="71"/>
      <c r="I839" s="72"/>
      <c r="J839" s="72"/>
      <c r="K839" s="38" t="str">
        <f>IF(E839="","",IF(OR(E839="Project Management",E839="Project Support",E839="Sprint Management",E839="Sprint Support"),"NA",(((SUMIF(AD:AD,AD839,H:H)/VLOOKUP(AD839,[2]Formula!V:X,3,0))*VLOOKUP(AD839,[2]Formula!V:X,2,0))*H839)/SUMIF(AD:AD,AD839,H:H)))</f>
        <v/>
      </c>
      <c r="L839" s="38" t="str">
        <f t="shared" si="79"/>
        <v/>
      </c>
      <c r="M839" s="38" t="str">
        <f t="shared" si="80"/>
        <v/>
      </c>
      <c r="N839" s="38" t="str">
        <f t="shared" si="82"/>
        <v/>
      </c>
      <c r="O839" s="38" t="str">
        <f t="shared" si="78"/>
        <v/>
      </c>
      <c r="P839" s="39" t="str">
        <f t="shared" si="83"/>
        <v/>
      </c>
      <c r="AC839" s="42" t="str">
        <f>IF(B839="","",VLOOKUP(B839,[2]Formula!B:C,2,0))</f>
        <v/>
      </c>
      <c r="AD839" s="43" t="str">
        <f t="shared" si="81"/>
        <v/>
      </c>
    </row>
    <row r="840" spans="1:30" x14ac:dyDescent="0.25">
      <c r="A840" s="64"/>
      <c r="B840" s="64"/>
      <c r="C840" s="66"/>
      <c r="D840" s="67"/>
      <c r="E840" s="64"/>
      <c r="F840" s="64"/>
      <c r="G840" s="37" t="str">
        <f>IF(E840="","",IF(OR(E840="Project Management",E840="Project Support",E840="Sprint Management",E840="Sprint Support"),"NA",ROUND((((VLOOKUP(AD840,[2]Formula!V:X,3,0)))-SUMIF(AD:AD,AD840,H:H)),2)))</f>
        <v/>
      </c>
      <c r="H840" s="71"/>
      <c r="I840" s="72"/>
      <c r="J840" s="72"/>
      <c r="K840" s="38" t="str">
        <f>IF(E840="","",IF(OR(E840="Project Management",E840="Project Support",E840="Sprint Management",E840="Sprint Support"),"NA",(((SUMIF(AD:AD,AD840,H:H)/VLOOKUP(AD840,[2]Formula!V:X,3,0))*VLOOKUP(AD840,[2]Formula!V:X,2,0))*H840)/SUMIF(AD:AD,AD840,H:H)))</f>
        <v/>
      </c>
      <c r="L840" s="38" t="str">
        <f t="shared" si="79"/>
        <v/>
      </c>
      <c r="M840" s="38" t="str">
        <f t="shared" si="80"/>
        <v/>
      </c>
      <c r="N840" s="38" t="str">
        <f t="shared" si="82"/>
        <v/>
      </c>
      <c r="O840" s="38" t="str">
        <f t="shared" si="78"/>
        <v/>
      </c>
      <c r="P840" s="39" t="str">
        <f t="shared" si="83"/>
        <v/>
      </c>
      <c r="AC840" s="42" t="str">
        <f>IF(B840="","",VLOOKUP(B840,[2]Formula!B:C,2,0))</f>
        <v/>
      </c>
      <c r="AD840" s="43" t="str">
        <f t="shared" si="81"/>
        <v/>
      </c>
    </row>
    <row r="841" spans="1:30" x14ac:dyDescent="0.25">
      <c r="A841" s="64"/>
      <c r="B841" s="64"/>
      <c r="C841" s="66"/>
      <c r="D841" s="67"/>
      <c r="E841" s="64"/>
      <c r="F841" s="64"/>
      <c r="G841" s="37" t="str">
        <f>IF(E841="","",IF(OR(E841="Project Management",E841="Project Support",E841="Sprint Management",E841="Sprint Support"),"NA",ROUND((((VLOOKUP(AD841,[2]Formula!V:X,3,0)))-SUMIF(AD:AD,AD841,H:H)),2)))</f>
        <v/>
      </c>
      <c r="H841" s="71"/>
      <c r="I841" s="72"/>
      <c r="J841" s="72"/>
      <c r="K841" s="38" t="str">
        <f>IF(E841="","",IF(OR(E841="Project Management",E841="Project Support",E841="Sprint Management",E841="Sprint Support"),"NA",(((SUMIF(AD:AD,AD841,H:H)/VLOOKUP(AD841,[2]Formula!V:X,3,0))*VLOOKUP(AD841,[2]Formula!V:X,2,0))*H841)/SUMIF(AD:AD,AD841,H:H)))</f>
        <v/>
      </c>
      <c r="L841" s="38" t="str">
        <f t="shared" si="79"/>
        <v/>
      </c>
      <c r="M841" s="38" t="str">
        <f t="shared" si="80"/>
        <v/>
      </c>
      <c r="N841" s="38" t="str">
        <f t="shared" si="82"/>
        <v/>
      </c>
      <c r="O841" s="38" t="str">
        <f t="shared" si="78"/>
        <v/>
      </c>
      <c r="P841" s="39" t="str">
        <f t="shared" si="83"/>
        <v/>
      </c>
      <c r="AC841" s="42" t="str">
        <f>IF(B841="","",VLOOKUP(B841,[2]Formula!B:C,2,0))</f>
        <v/>
      </c>
      <c r="AD841" s="43" t="str">
        <f t="shared" si="81"/>
        <v/>
      </c>
    </row>
    <row r="842" spans="1:30" x14ac:dyDescent="0.25">
      <c r="A842" s="64"/>
      <c r="B842" s="64"/>
      <c r="C842" s="66"/>
      <c r="D842" s="67"/>
      <c r="E842" s="64"/>
      <c r="F842" s="64"/>
      <c r="G842" s="37" t="str">
        <f>IF(E842="","",IF(OR(E842="Project Management",E842="Project Support",E842="Sprint Management",E842="Sprint Support"),"NA",ROUND((((VLOOKUP(AD842,[2]Formula!V:X,3,0)))-SUMIF(AD:AD,AD842,H:H)),2)))</f>
        <v/>
      </c>
      <c r="H842" s="71"/>
      <c r="I842" s="72"/>
      <c r="J842" s="72"/>
      <c r="K842" s="38" t="str">
        <f>IF(E842="","",IF(OR(E842="Project Management",E842="Project Support",E842="Sprint Management",E842="Sprint Support"),"NA",(((SUMIF(AD:AD,AD842,H:H)/VLOOKUP(AD842,[2]Formula!V:X,3,0))*VLOOKUP(AD842,[2]Formula!V:X,2,0))*H842)/SUMIF(AD:AD,AD842,H:H)))</f>
        <v/>
      </c>
      <c r="L842" s="38" t="str">
        <f t="shared" si="79"/>
        <v/>
      </c>
      <c r="M842" s="38" t="str">
        <f t="shared" si="80"/>
        <v/>
      </c>
      <c r="N842" s="38" t="str">
        <f t="shared" si="82"/>
        <v/>
      </c>
      <c r="O842" s="38" t="str">
        <f t="shared" si="78"/>
        <v/>
      </c>
      <c r="P842" s="39" t="str">
        <f t="shared" si="83"/>
        <v/>
      </c>
      <c r="AC842" s="42" t="str">
        <f>IF(B842="","",VLOOKUP(B842,[2]Formula!B:C,2,0))</f>
        <v/>
      </c>
      <c r="AD842" s="43" t="str">
        <f t="shared" si="81"/>
        <v/>
      </c>
    </row>
    <row r="843" spans="1:30" x14ac:dyDescent="0.25">
      <c r="A843" s="64"/>
      <c r="B843" s="64"/>
      <c r="C843" s="66"/>
      <c r="D843" s="67"/>
      <c r="E843" s="64"/>
      <c r="F843" s="64"/>
      <c r="G843" s="37" t="str">
        <f>IF(E843="","",IF(OR(E843="Project Management",E843="Project Support",E843="Sprint Management",E843="Sprint Support"),"NA",ROUND((((VLOOKUP(AD843,[2]Formula!V:X,3,0)))-SUMIF(AD:AD,AD843,H:H)),2)))</f>
        <v/>
      </c>
      <c r="H843" s="71"/>
      <c r="I843" s="72"/>
      <c r="J843" s="72"/>
      <c r="K843" s="38" t="str">
        <f>IF(E843="","",IF(OR(E843="Project Management",E843="Project Support",E843="Sprint Management",E843="Sprint Support"),"NA",(((SUMIF(AD:AD,AD843,H:H)/VLOOKUP(AD843,[2]Formula!V:X,3,0))*VLOOKUP(AD843,[2]Formula!V:X,2,0))*H843)/SUMIF(AD:AD,AD843,H:H)))</f>
        <v/>
      </c>
      <c r="L843" s="38" t="str">
        <f t="shared" si="79"/>
        <v/>
      </c>
      <c r="M843" s="38" t="str">
        <f t="shared" si="80"/>
        <v/>
      </c>
      <c r="N843" s="38" t="str">
        <f t="shared" si="82"/>
        <v/>
      </c>
      <c r="O843" s="38" t="str">
        <f t="shared" si="78"/>
        <v/>
      </c>
      <c r="P843" s="39" t="str">
        <f t="shared" si="83"/>
        <v/>
      </c>
      <c r="AC843" s="42" t="str">
        <f>IF(B843="","",VLOOKUP(B843,[2]Formula!B:C,2,0))</f>
        <v/>
      </c>
      <c r="AD843" s="43" t="str">
        <f t="shared" si="81"/>
        <v/>
      </c>
    </row>
    <row r="844" spans="1:30" x14ac:dyDescent="0.25">
      <c r="A844" s="64"/>
      <c r="B844" s="64"/>
      <c r="C844" s="66"/>
      <c r="D844" s="67"/>
      <c r="E844" s="64"/>
      <c r="F844" s="64"/>
      <c r="G844" s="37" t="str">
        <f>IF(E844="","",IF(OR(E844="Project Management",E844="Project Support",E844="Sprint Management",E844="Sprint Support"),"NA",ROUND((((VLOOKUP(AD844,[2]Formula!V:X,3,0)))-SUMIF(AD:AD,AD844,H:H)),2)))</f>
        <v/>
      </c>
      <c r="H844" s="71"/>
      <c r="I844" s="72"/>
      <c r="J844" s="72"/>
      <c r="K844" s="38" t="str">
        <f>IF(E844="","",IF(OR(E844="Project Management",E844="Project Support",E844="Sprint Management",E844="Sprint Support"),"NA",(((SUMIF(AD:AD,AD844,H:H)/VLOOKUP(AD844,[2]Formula!V:X,3,0))*VLOOKUP(AD844,[2]Formula!V:X,2,0))*H844)/SUMIF(AD:AD,AD844,H:H)))</f>
        <v/>
      </c>
      <c r="L844" s="38" t="str">
        <f t="shared" si="79"/>
        <v/>
      </c>
      <c r="M844" s="38" t="str">
        <f t="shared" si="80"/>
        <v/>
      </c>
      <c r="N844" s="38" t="str">
        <f t="shared" si="82"/>
        <v/>
      </c>
      <c r="O844" s="38" t="str">
        <f t="shared" si="78"/>
        <v/>
      </c>
      <c r="P844" s="39" t="str">
        <f t="shared" si="83"/>
        <v/>
      </c>
      <c r="AC844" s="42" t="str">
        <f>IF(B844="","",VLOOKUP(B844,[2]Formula!B:C,2,0))</f>
        <v/>
      </c>
      <c r="AD844" s="43" t="str">
        <f t="shared" si="81"/>
        <v/>
      </c>
    </row>
    <row r="845" spans="1:30" x14ac:dyDescent="0.25">
      <c r="A845" s="64"/>
      <c r="B845" s="64"/>
      <c r="C845" s="66"/>
      <c r="D845" s="67"/>
      <c r="E845" s="64"/>
      <c r="F845" s="64"/>
      <c r="G845" s="37" t="str">
        <f>IF(E845="","",IF(OR(E845="Project Management",E845="Project Support",E845="Sprint Management",E845="Sprint Support"),"NA",ROUND((((VLOOKUP(AD845,[2]Formula!V:X,3,0)))-SUMIF(AD:AD,AD845,H:H)),2)))</f>
        <v/>
      </c>
      <c r="H845" s="71"/>
      <c r="I845" s="72"/>
      <c r="J845" s="72"/>
      <c r="K845" s="38" t="str">
        <f>IF(E845="","",IF(OR(E845="Project Management",E845="Project Support",E845="Sprint Management",E845="Sprint Support"),"NA",(((SUMIF(AD:AD,AD845,H:H)/VLOOKUP(AD845,[2]Formula!V:X,3,0))*VLOOKUP(AD845,[2]Formula!V:X,2,0))*H845)/SUMIF(AD:AD,AD845,H:H)))</f>
        <v/>
      </c>
      <c r="L845" s="38" t="str">
        <f t="shared" si="79"/>
        <v/>
      </c>
      <c r="M845" s="38" t="str">
        <f t="shared" si="80"/>
        <v/>
      </c>
      <c r="N845" s="38" t="str">
        <f t="shared" si="82"/>
        <v/>
      </c>
      <c r="O845" s="38" t="str">
        <f t="shared" si="78"/>
        <v/>
      </c>
      <c r="P845" s="39" t="str">
        <f t="shared" si="83"/>
        <v/>
      </c>
      <c r="AC845" s="42" t="str">
        <f>IF(B845="","",VLOOKUP(B845,[2]Formula!B:C,2,0))</f>
        <v/>
      </c>
      <c r="AD845" s="43" t="str">
        <f t="shared" si="81"/>
        <v/>
      </c>
    </row>
    <row r="846" spans="1:30" x14ac:dyDescent="0.25">
      <c r="A846" s="64"/>
      <c r="B846" s="64"/>
      <c r="C846" s="66"/>
      <c r="D846" s="67"/>
      <c r="E846" s="64"/>
      <c r="F846" s="64"/>
      <c r="G846" s="37" t="str">
        <f>IF(E846="","",IF(OR(E846="Project Management",E846="Project Support",E846="Sprint Management",E846="Sprint Support"),"NA",ROUND((((VLOOKUP(AD846,[2]Formula!V:X,3,0)))-SUMIF(AD:AD,AD846,H:H)),2)))</f>
        <v/>
      </c>
      <c r="H846" s="71"/>
      <c r="I846" s="72"/>
      <c r="J846" s="72"/>
      <c r="K846" s="38" t="str">
        <f>IF(E846="","",IF(OR(E846="Project Management",E846="Project Support",E846="Sprint Management",E846="Sprint Support"),"NA",(((SUMIF(AD:AD,AD846,H:H)/VLOOKUP(AD846,[2]Formula!V:X,3,0))*VLOOKUP(AD846,[2]Formula!V:X,2,0))*H846)/SUMIF(AD:AD,AD846,H:H)))</f>
        <v/>
      </c>
      <c r="L846" s="38" t="str">
        <f t="shared" si="79"/>
        <v/>
      </c>
      <c r="M846" s="38" t="str">
        <f t="shared" si="80"/>
        <v/>
      </c>
      <c r="N846" s="38" t="str">
        <f t="shared" si="82"/>
        <v/>
      </c>
      <c r="O846" s="38" t="str">
        <f t="shared" si="78"/>
        <v/>
      </c>
      <c r="P846" s="39" t="str">
        <f t="shared" si="83"/>
        <v/>
      </c>
      <c r="AC846" s="42" t="str">
        <f>IF(B846="","",VLOOKUP(B846,[2]Formula!B:C,2,0))</f>
        <v/>
      </c>
      <c r="AD846" s="43" t="str">
        <f t="shared" si="81"/>
        <v/>
      </c>
    </row>
    <row r="847" spans="1:30" x14ac:dyDescent="0.25">
      <c r="A847" s="64"/>
      <c r="B847" s="64"/>
      <c r="C847" s="66"/>
      <c r="D847" s="67"/>
      <c r="E847" s="64"/>
      <c r="F847" s="64"/>
      <c r="G847" s="37" t="str">
        <f>IF(E847="","",IF(OR(E847="Project Management",E847="Project Support",E847="Sprint Management",E847="Sprint Support"),"NA",ROUND((((VLOOKUP(AD847,[2]Formula!V:X,3,0)))-SUMIF(AD:AD,AD847,H:H)),2)))</f>
        <v/>
      </c>
      <c r="H847" s="71"/>
      <c r="I847" s="72"/>
      <c r="J847" s="72"/>
      <c r="K847" s="38" t="str">
        <f>IF(E847="","",IF(OR(E847="Project Management",E847="Project Support",E847="Sprint Management",E847="Sprint Support"),"NA",(((SUMIF(AD:AD,AD847,H:H)/VLOOKUP(AD847,[2]Formula!V:X,3,0))*VLOOKUP(AD847,[2]Formula!V:X,2,0))*H847)/SUMIF(AD:AD,AD847,H:H)))</f>
        <v/>
      </c>
      <c r="L847" s="38" t="str">
        <f t="shared" si="79"/>
        <v/>
      </c>
      <c r="M847" s="38" t="str">
        <f t="shared" si="80"/>
        <v/>
      </c>
      <c r="N847" s="38" t="str">
        <f t="shared" si="82"/>
        <v/>
      </c>
      <c r="O847" s="38" t="str">
        <f t="shared" si="78"/>
        <v/>
      </c>
      <c r="P847" s="39" t="str">
        <f t="shared" si="83"/>
        <v/>
      </c>
      <c r="AC847" s="42" t="str">
        <f>IF(B847="","",VLOOKUP(B847,[2]Formula!B:C,2,0))</f>
        <v/>
      </c>
      <c r="AD847" s="43" t="str">
        <f t="shared" si="81"/>
        <v/>
      </c>
    </row>
    <row r="848" spans="1:30" x14ac:dyDescent="0.25">
      <c r="A848" s="64"/>
      <c r="B848" s="64"/>
      <c r="C848" s="66"/>
      <c r="D848" s="67"/>
      <c r="E848" s="64"/>
      <c r="F848" s="64"/>
      <c r="G848" s="37" t="str">
        <f>IF(E848="","",IF(OR(E848="Project Management",E848="Project Support",E848="Sprint Management",E848="Sprint Support"),"NA",ROUND((((VLOOKUP(AD848,[2]Formula!V:X,3,0)))-SUMIF(AD:AD,AD848,H:H)),2)))</f>
        <v/>
      </c>
      <c r="H848" s="71"/>
      <c r="I848" s="72"/>
      <c r="J848" s="72"/>
      <c r="K848" s="38" t="str">
        <f>IF(E848="","",IF(OR(E848="Project Management",E848="Project Support",E848="Sprint Management",E848="Sprint Support"),"NA",(((SUMIF(AD:AD,AD848,H:H)/VLOOKUP(AD848,[2]Formula!V:X,3,0))*VLOOKUP(AD848,[2]Formula!V:X,2,0))*H848)/SUMIF(AD:AD,AD848,H:H)))</f>
        <v/>
      </c>
      <c r="L848" s="38" t="str">
        <f t="shared" si="79"/>
        <v/>
      </c>
      <c r="M848" s="38" t="str">
        <f t="shared" si="80"/>
        <v/>
      </c>
      <c r="N848" s="38" t="str">
        <f t="shared" si="82"/>
        <v/>
      </c>
      <c r="O848" s="38" t="str">
        <f t="shared" si="78"/>
        <v/>
      </c>
      <c r="P848" s="39" t="str">
        <f t="shared" si="83"/>
        <v/>
      </c>
      <c r="AC848" s="42" t="str">
        <f>IF(B848="","",VLOOKUP(B848,[2]Formula!B:C,2,0))</f>
        <v/>
      </c>
      <c r="AD848" s="43" t="str">
        <f t="shared" si="81"/>
        <v/>
      </c>
    </row>
    <row r="849" spans="1:30" x14ac:dyDescent="0.25">
      <c r="A849" s="64"/>
      <c r="B849" s="64"/>
      <c r="C849" s="66"/>
      <c r="D849" s="67"/>
      <c r="E849" s="64"/>
      <c r="F849" s="64"/>
      <c r="G849" s="37" t="str">
        <f>IF(E849="","",IF(OR(E849="Project Management",E849="Project Support",E849="Sprint Management",E849="Sprint Support"),"NA",ROUND((((VLOOKUP(AD849,[2]Formula!V:X,3,0)))-SUMIF(AD:AD,AD849,H:H)),2)))</f>
        <v/>
      </c>
      <c r="H849" s="71"/>
      <c r="I849" s="72"/>
      <c r="J849" s="72"/>
      <c r="K849" s="38" t="str">
        <f>IF(E849="","",IF(OR(E849="Project Management",E849="Project Support",E849="Sprint Management",E849="Sprint Support"),"NA",(((SUMIF(AD:AD,AD849,H:H)/VLOOKUP(AD849,[2]Formula!V:X,3,0))*VLOOKUP(AD849,[2]Formula!V:X,2,0))*H849)/SUMIF(AD:AD,AD849,H:H)))</f>
        <v/>
      </c>
      <c r="L849" s="38" t="str">
        <f t="shared" si="79"/>
        <v/>
      </c>
      <c r="M849" s="38" t="str">
        <f t="shared" si="80"/>
        <v/>
      </c>
      <c r="N849" s="38" t="str">
        <f t="shared" si="82"/>
        <v/>
      </c>
      <c r="O849" s="38" t="str">
        <f t="shared" si="78"/>
        <v/>
      </c>
      <c r="P849" s="39" t="str">
        <f t="shared" si="83"/>
        <v/>
      </c>
      <c r="AC849" s="42" t="str">
        <f>IF(B849="","",VLOOKUP(B849,[2]Formula!B:C,2,0))</f>
        <v/>
      </c>
      <c r="AD849" s="43" t="str">
        <f t="shared" si="81"/>
        <v/>
      </c>
    </row>
    <row r="850" spans="1:30" x14ac:dyDescent="0.25">
      <c r="A850" s="64"/>
      <c r="B850" s="64"/>
      <c r="C850" s="66"/>
      <c r="D850" s="67"/>
      <c r="E850" s="64"/>
      <c r="F850" s="64"/>
      <c r="G850" s="37" t="str">
        <f>IF(E850="","",IF(OR(E850="Project Management",E850="Project Support",E850="Sprint Management",E850="Sprint Support"),"NA",ROUND((((VLOOKUP(AD850,[2]Formula!V:X,3,0)))-SUMIF(AD:AD,AD850,H:H)),2)))</f>
        <v/>
      </c>
      <c r="H850" s="71"/>
      <c r="I850" s="72"/>
      <c r="J850" s="72"/>
      <c r="K850" s="38" t="str">
        <f>IF(E850="","",IF(OR(E850="Project Management",E850="Project Support",E850="Sprint Management",E850="Sprint Support"),"NA",(((SUMIF(AD:AD,AD850,H:H)/VLOOKUP(AD850,[2]Formula!V:X,3,0))*VLOOKUP(AD850,[2]Formula!V:X,2,0))*H850)/SUMIF(AD:AD,AD850,H:H)))</f>
        <v/>
      </c>
      <c r="L850" s="38" t="str">
        <f t="shared" si="79"/>
        <v/>
      </c>
      <c r="M850" s="38" t="str">
        <f t="shared" si="80"/>
        <v/>
      </c>
      <c r="N850" s="38" t="str">
        <f t="shared" si="82"/>
        <v/>
      </c>
      <c r="O850" s="38" t="str">
        <f t="shared" si="78"/>
        <v/>
      </c>
      <c r="P850" s="39" t="str">
        <f t="shared" si="83"/>
        <v/>
      </c>
      <c r="AC850" s="42" t="str">
        <f>IF(B850="","",VLOOKUP(B850,[2]Formula!B:C,2,0))</f>
        <v/>
      </c>
      <c r="AD850" s="43" t="str">
        <f t="shared" si="81"/>
        <v/>
      </c>
    </row>
    <row r="851" spans="1:30" x14ac:dyDescent="0.25">
      <c r="A851" s="64"/>
      <c r="B851" s="64"/>
      <c r="C851" s="66"/>
      <c r="D851" s="67"/>
      <c r="E851" s="64"/>
      <c r="F851" s="64"/>
      <c r="G851" s="37" t="str">
        <f>IF(E851="","",IF(OR(E851="Project Management",E851="Project Support",E851="Sprint Management",E851="Sprint Support"),"NA",ROUND((((VLOOKUP(AD851,[2]Formula!V:X,3,0)))-SUMIF(AD:AD,AD851,H:H)),2)))</f>
        <v/>
      </c>
      <c r="H851" s="71"/>
      <c r="I851" s="72"/>
      <c r="J851" s="72"/>
      <c r="K851" s="38" t="str">
        <f>IF(E851="","",IF(OR(E851="Project Management",E851="Project Support",E851="Sprint Management",E851="Sprint Support"),"NA",(((SUMIF(AD:AD,AD851,H:H)/VLOOKUP(AD851,[2]Formula!V:X,3,0))*VLOOKUP(AD851,[2]Formula!V:X,2,0))*H851)/SUMIF(AD:AD,AD851,H:H)))</f>
        <v/>
      </c>
      <c r="L851" s="38" t="str">
        <f t="shared" si="79"/>
        <v/>
      </c>
      <c r="M851" s="38" t="str">
        <f t="shared" si="80"/>
        <v/>
      </c>
      <c r="N851" s="38" t="str">
        <f t="shared" si="82"/>
        <v/>
      </c>
      <c r="O851" s="38" t="str">
        <f t="shared" si="78"/>
        <v/>
      </c>
      <c r="P851" s="39" t="str">
        <f t="shared" si="83"/>
        <v/>
      </c>
      <c r="AC851" s="42" t="str">
        <f>IF(B851="","",VLOOKUP(B851,[2]Formula!B:C,2,0))</f>
        <v/>
      </c>
      <c r="AD851" s="43" t="str">
        <f t="shared" si="81"/>
        <v/>
      </c>
    </row>
    <row r="852" spans="1:30" x14ac:dyDescent="0.25">
      <c r="A852" s="64"/>
      <c r="B852" s="64"/>
      <c r="C852" s="66"/>
      <c r="D852" s="67"/>
      <c r="E852" s="64"/>
      <c r="F852" s="64"/>
      <c r="G852" s="37" t="str">
        <f>IF(E852="","",IF(OR(E852="Project Management",E852="Project Support",E852="Sprint Management",E852="Sprint Support"),"NA",ROUND((((VLOOKUP(AD852,[2]Formula!V:X,3,0)))-SUMIF(AD:AD,AD852,H:H)),2)))</f>
        <v/>
      </c>
      <c r="H852" s="71"/>
      <c r="I852" s="72"/>
      <c r="J852" s="72"/>
      <c r="K852" s="38" t="str">
        <f>IF(E852="","",IF(OR(E852="Project Management",E852="Project Support",E852="Sprint Management",E852="Sprint Support"),"NA",(((SUMIF(AD:AD,AD852,H:H)/VLOOKUP(AD852,[2]Formula!V:X,3,0))*VLOOKUP(AD852,[2]Formula!V:X,2,0))*H852)/SUMIF(AD:AD,AD852,H:H)))</f>
        <v/>
      </c>
      <c r="L852" s="38" t="str">
        <f t="shared" si="79"/>
        <v/>
      </c>
      <c r="M852" s="38" t="str">
        <f t="shared" si="80"/>
        <v/>
      </c>
      <c r="N852" s="38" t="str">
        <f t="shared" si="82"/>
        <v/>
      </c>
      <c r="O852" s="38" t="str">
        <f t="shared" si="78"/>
        <v/>
      </c>
      <c r="P852" s="39" t="str">
        <f t="shared" si="83"/>
        <v/>
      </c>
      <c r="AC852" s="42" t="str">
        <f>IF(B852="","",VLOOKUP(B852,[2]Formula!B:C,2,0))</f>
        <v/>
      </c>
      <c r="AD852" s="43" t="str">
        <f t="shared" si="81"/>
        <v/>
      </c>
    </row>
    <row r="853" spans="1:30" x14ac:dyDescent="0.25">
      <c r="A853" s="64"/>
      <c r="B853" s="64"/>
      <c r="C853" s="66"/>
      <c r="D853" s="67"/>
      <c r="E853" s="64"/>
      <c r="F853" s="64"/>
      <c r="G853" s="37" t="str">
        <f>IF(E853="","",IF(OR(E853="Project Management",E853="Project Support",E853="Sprint Management",E853="Sprint Support"),"NA",ROUND((((VLOOKUP(AD853,[2]Formula!V:X,3,0)))-SUMIF(AD:AD,AD853,H:H)),2)))</f>
        <v/>
      </c>
      <c r="H853" s="71"/>
      <c r="I853" s="72"/>
      <c r="J853" s="72"/>
      <c r="K853" s="38" t="str">
        <f>IF(E853="","",IF(OR(E853="Project Management",E853="Project Support",E853="Sprint Management",E853="Sprint Support"),"NA",(((SUMIF(AD:AD,AD853,H:H)/VLOOKUP(AD853,[2]Formula!V:X,3,0))*VLOOKUP(AD853,[2]Formula!V:X,2,0))*H853)/SUMIF(AD:AD,AD853,H:H)))</f>
        <v/>
      </c>
      <c r="L853" s="38" t="str">
        <f t="shared" si="79"/>
        <v/>
      </c>
      <c r="M853" s="38" t="str">
        <f t="shared" si="80"/>
        <v/>
      </c>
      <c r="N853" s="38" t="str">
        <f t="shared" si="82"/>
        <v/>
      </c>
      <c r="O853" s="38" t="str">
        <f t="shared" si="78"/>
        <v/>
      </c>
      <c r="P853" s="39" t="str">
        <f t="shared" si="83"/>
        <v/>
      </c>
      <c r="AC853" s="42" t="str">
        <f>IF(B853="","",VLOOKUP(B853,[2]Formula!B:C,2,0))</f>
        <v/>
      </c>
      <c r="AD853" s="43" t="str">
        <f t="shared" si="81"/>
        <v/>
      </c>
    </row>
    <row r="854" spans="1:30" x14ac:dyDescent="0.25">
      <c r="A854" s="64"/>
      <c r="B854" s="64"/>
      <c r="C854" s="66"/>
      <c r="D854" s="67"/>
      <c r="E854" s="64"/>
      <c r="F854" s="64"/>
      <c r="G854" s="37" t="str">
        <f>IF(E854="","",IF(OR(E854="Project Management",E854="Project Support",E854="Sprint Management",E854="Sprint Support"),"NA",ROUND((((VLOOKUP(AD854,[2]Formula!V:X,3,0)))-SUMIF(AD:AD,AD854,H:H)),2)))</f>
        <v/>
      </c>
      <c r="H854" s="71"/>
      <c r="I854" s="72"/>
      <c r="J854" s="72"/>
      <c r="K854" s="38" t="str">
        <f>IF(E854="","",IF(OR(E854="Project Management",E854="Project Support",E854="Sprint Management",E854="Sprint Support"),"NA",(((SUMIF(AD:AD,AD854,H:H)/VLOOKUP(AD854,[2]Formula!V:X,3,0))*VLOOKUP(AD854,[2]Formula!V:X,2,0))*H854)/SUMIF(AD:AD,AD854,H:H)))</f>
        <v/>
      </c>
      <c r="L854" s="38" t="str">
        <f t="shared" si="79"/>
        <v/>
      </c>
      <c r="M854" s="38" t="str">
        <f t="shared" si="80"/>
        <v/>
      </c>
      <c r="N854" s="38" t="str">
        <f t="shared" si="82"/>
        <v/>
      </c>
      <c r="O854" s="38" t="str">
        <f t="shared" si="78"/>
        <v/>
      </c>
      <c r="P854" s="39" t="str">
        <f t="shared" si="83"/>
        <v/>
      </c>
      <c r="AC854" s="42" t="str">
        <f>IF(B854="","",VLOOKUP(B854,[2]Formula!B:C,2,0))</f>
        <v/>
      </c>
      <c r="AD854" s="43" t="str">
        <f t="shared" si="81"/>
        <v/>
      </c>
    </row>
    <row r="855" spans="1:30" x14ac:dyDescent="0.25">
      <c r="A855" s="64"/>
      <c r="B855" s="64"/>
      <c r="C855" s="66"/>
      <c r="D855" s="67"/>
      <c r="E855" s="64"/>
      <c r="F855" s="64"/>
      <c r="G855" s="37" t="str">
        <f>IF(E855="","",IF(OR(E855="Project Management",E855="Project Support",E855="Sprint Management",E855="Sprint Support"),"NA",ROUND((((VLOOKUP(AD855,[2]Formula!V:X,3,0)))-SUMIF(AD:AD,AD855,H:H)),2)))</f>
        <v/>
      </c>
      <c r="H855" s="71"/>
      <c r="I855" s="72"/>
      <c r="J855" s="72"/>
      <c r="K855" s="38" t="str">
        <f>IF(E855="","",IF(OR(E855="Project Management",E855="Project Support",E855="Sprint Management",E855="Sprint Support"),"NA",(((SUMIF(AD:AD,AD855,H:H)/VLOOKUP(AD855,[2]Formula!V:X,3,0))*VLOOKUP(AD855,[2]Formula!V:X,2,0))*H855)/SUMIF(AD:AD,AD855,H:H)))</f>
        <v/>
      </c>
      <c r="L855" s="38" t="str">
        <f t="shared" si="79"/>
        <v/>
      </c>
      <c r="M855" s="38" t="str">
        <f t="shared" si="80"/>
        <v/>
      </c>
      <c r="N855" s="38" t="str">
        <f t="shared" si="82"/>
        <v/>
      </c>
      <c r="O855" s="38" t="str">
        <f t="shared" si="78"/>
        <v/>
      </c>
      <c r="P855" s="39" t="str">
        <f t="shared" si="83"/>
        <v/>
      </c>
      <c r="AC855" s="42" t="str">
        <f>IF(B855="","",VLOOKUP(B855,[2]Formula!B:C,2,0))</f>
        <v/>
      </c>
      <c r="AD855" s="43" t="str">
        <f t="shared" si="81"/>
        <v/>
      </c>
    </row>
    <row r="856" spans="1:30" x14ac:dyDescent="0.25">
      <c r="A856" s="64"/>
      <c r="B856" s="64"/>
      <c r="C856" s="66"/>
      <c r="D856" s="67"/>
      <c r="E856" s="64"/>
      <c r="F856" s="64"/>
      <c r="G856" s="37" t="str">
        <f>IF(E856="","",IF(OR(E856="Project Management",E856="Project Support",E856="Sprint Management",E856="Sprint Support"),"NA",ROUND((((VLOOKUP(AD856,[2]Formula!V:X,3,0)))-SUMIF(AD:AD,AD856,H:H)),2)))</f>
        <v/>
      </c>
      <c r="H856" s="71"/>
      <c r="I856" s="72"/>
      <c r="J856" s="72"/>
      <c r="K856" s="38" t="str">
        <f>IF(E856="","",IF(OR(E856="Project Management",E856="Project Support",E856="Sprint Management",E856="Sprint Support"),"NA",(((SUMIF(AD:AD,AD856,H:H)/VLOOKUP(AD856,[2]Formula!V:X,3,0))*VLOOKUP(AD856,[2]Formula!V:X,2,0))*H856)/SUMIF(AD:AD,AD856,H:H)))</f>
        <v/>
      </c>
      <c r="L856" s="38" t="str">
        <f t="shared" si="79"/>
        <v/>
      </c>
      <c r="M856" s="38" t="str">
        <f t="shared" si="80"/>
        <v/>
      </c>
      <c r="N856" s="38" t="str">
        <f t="shared" si="82"/>
        <v/>
      </c>
      <c r="O856" s="38" t="str">
        <f t="shared" si="78"/>
        <v/>
      </c>
      <c r="P856" s="39" t="str">
        <f t="shared" si="83"/>
        <v/>
      </c>
      <c r="AC856" s="42" t="str">
        <f>IF(B856="","",VLOOKUP(B856,[2]Formula!B:C,2,0))</f>
        <v/>
      </c>
      <c r="AD856" s="43" t="str">
        <f t="shared" si="81"/>
        <v/>
      </c>
    </row>
    <row r="857" spans="1:30" x14ac:dyDescent="0.25">
      <c r="A857" s="64"/>
      <c r="B857" s="64"/>
      <c r="C857" s="66"/>
      <c r="D857" s="67"/>
      <c r="E857" s="64"/>
      <c r="F857" s="64"/>
      <c r="G857" s="37" t="str">
        <f>IF(E857="","",IF(OR(E857="Project Management",E857="Project Support",E857="Sprint Management",E857="Sprint Support"),"NA",ROUND((((VLOOKUP(AD857,[2]Formula!V:X,3,0)))-SUMIF(AD:AD,AD857,H:H)),2)))</f>
        <v/>
      </c>
      <c r="H857" s="71"/>
      <c r="I857" s="72"/>
      <c r="J857" s="72"/>
      <c r="K857" s="38" t="str">
        <f>IF(E857="","",IF(OR(E857="Project Management",E857="Project Support",E857="Sprint Management",E857="Sprint Support"),"NA",(((SUMIF(AD:AD,AD857,H:H)/VLOOKUP(AD857,[2]Formula!V:X,3,0))*VLOOKUP(AD857,[2]Formula!V:X,2,0))*H857)/SUMIF(AD:AD,AD857,H:H)))</f>
        <v/>
      </c>
      <c r="L857" s="38" t="str">
        <f t="shared" si="79"/>
        <v/>
      </c>
      <c r="M857" s="38" t="str">
        <f t="shared" si="80"/>
        <v/>
      </c>
      <c r="N857" s="38" t="str">
        <f t="shared" si="82"/>
        <v/>
      </c>
      <c r="O857" s="38" t="str">
        <f t="shared" si="78"/>
        <v/>
      </c>
      <c r="P857" s="39" t="str">
        <f t="shared" si="83"/>
        <v/>
      </c>
      <c r="AC857" s="42" t="str">
        <f>IF(B857="","",VLOOKUP(B857,[2]Formula!B:C,2,0))</f>
        <v/>
      </c>
      <c r="AD857" s="43" t="str">
        <f t="shared" si="81"/>
        <v/>
      </c>
    </row>
    <row r="858" spans="1:30" x14ac:dyDescent="0.25">
      <c r="A858" s="64"/>
      <c r="B858" s="64"/>
      <c r="C858" s="66"/>
      <c r="D858" s="67"/>
      <c r="E858" s="64"/>
      <c r="F858" s="64"/>
      <c r="G858" s="37" t="str">
        <f>IF(E858="","",IF(OR(E858="Project Management",E858="Project Support",E858="Sprint Management",E858="Sprint Support"),"NA",ROUND((((VLOOKUP(AD858,[2]Formula!V:X,3,0)))-SUMIF(AD:AD,AD858,H:H)),2)))</f>
        <v/>
      </c>
      <c r="H858" s="71"/>
      <c r="I858" s="72"/>
      <c r="J858" s="72"/>
      <c r="K858" s="38" t="str">
        <f>IF(E858="","",IF(OR(E858="Project Management",E858="Project Support",E858="Sprint Management",E858="Sprint Support"),"NA",(((SUMIF(AD:AD,AD858,H:H)/VLOOKUP(AD858,[2]Formula!V:X,3,0))*VLOOKUP(AD858,[2]Formula!V:X,2,0))*H858)/SUMIF(AD:AD,AD858,H:H)))</f>
        <v/>
      </c>
      <c r="L858" s="38" t="str">
        <f t="shared" si="79"/>
        <v/>
      </c>
      <c r="M858" s="38" t="str">
        <f t="shared" si="80"/>
        <v/>
      </c>
      <c r="N858" s="38" t="str">
        <f t="shared" si="82"/>
        <v/>
      </c>
      <c r="O858" s="38" t="str">
        <f t="shared" si="78"/>
        <v/>
      </c>
      <c r="P858" s="39" t="str">
        <f t="shared" si="83"/>
        <v/>
      </c>
      <c r="AC858" s="42" t="str">
        <f>IF(B858="","",VLOOKUP(B858,[2]Formula!B:C,2,0))</f>
        <v/>
      </c>
      <c r="AD858" s="43" t="str">
        <f t="shared" si="81"/>
        <v/>
      </c>
    </row>
    <row r="859" spans="1:30" x14ac:dyDescent="0.25">
      <c r="A859" s="64"/>
      <c r="B859" s="64"/>
      <c r="C859" s="66"/>
      <c r="D859" s="67"/>
      <c r="E859" s="64"/>
      <c r="F859" s="64"/>
      <c r="G859" s="37" t="str">
        <f>IF(E859="","",IF(OR(E859="Project Management",E859="Project Support",E859="Sprint Management",E859="Sprint Support"),"NA",ROUND((((VLOOKUP(AD859,[2]Formula!V:X,3,0)))-SUMIF(AD:AD,AD859,H:H)),2)))</f>
        <v/>
      </c>
      <c r="H859" s="71"/>
      <c r="I859" s="72"/>
      <c r="J859" s="72"/>
      <c r="K859" s="38" t="str">
        <f>IF(E859="","",IF(OR(E859="Project Management",E859="Project Support",E859="Sprint Management",E859="Sprint Support"),"NA",(((SUMIF(AD:AD,AD859,H:H)/VLOOKUP(AD859,[2]Formula!V:X,3,0))*VLOOKUP(AD859,[2]Formula!V:X,2,0))*H859)/SUMIF(AD:AD,AD859,H:H)))</f>
        <v/>
      </c>
      <c r="L859" s="38" t="str">
        <f t="shared" si="79"/>
        <v/>
      </c>
      <c r="M859" s="38" t="str">
        <f t="shared" si="80"/>
        <v/>
      </c>
      <c r="N859" s="38" t="str">
        <f t="shared" si="82"/>
        <v/>
      </c>
      <c r="O859" s="38" t="str">
        <f t="shared" si="78"/>
        <v/>
      </c>
      <c r="P859" s="39" t="str">
        <f t="shared" si="83"/>
        <v/>
      </c>
      <c r="AC859" s="42" t="str">
        <f>IF(B859="","",VLOOKUP(B859,[2]Formula!B:C,2,0))</f>
        <v/>
      </c>
      <c r="AD859" s="43" t="str">
        <f t="shared" si="81"/>
        <v/>
      </c>
    </row>
    <row r="860" spans="1:30" x14ac:dyDescent="0.25">
      <c r="A860" s="64"/>
      <c r="B860" s="64"/>
      <c r="C860" s="66"/>
      <c r="D860" s="67"/>
      <c r="E860" s="64"/>
      <c r="F860" s="64"/>
      <c r="G860" s="37" t="str">
        <f>IF(E860="","",IF(OR(E860="Project Management",E860="Project Support",E860="Sprint Management",E860="Sprint Support"),"NA",ROUND((((VLOOKUP(AD860,[2]Formula!V:X,3,0)))-SUMIF(AD:AD,AD860,H:H)),2)))</f>
        <v/>
      </c>
      <c r="H860" s="71"/>
      <c r="I860" s="72"/>
      <c r="J860" s="72"/>
      <c r="K860" s="38" t="str">
        <f>IF(E860="","",IF(OR(E860="Project Management",E860="Project Support",E860="Sprint Management",E860="Sprint Support"),"NA",(((SUMIF(AD:AD,AD860,H:H)/VLOOKUP(AD860,[2]Formula!V:X,3,0))*VLOOKUP(AD860,[2]Formula!V:X,2,0))*H860)/SUMIF(AD:AD,AD860,H:H)))</f>
        <v/>
      </c>
      <c r="L860" s="38" t="str">
        <f t="shared" si="79"/>
        <v/>
      </c>
      <c r="M860" s="38" t="str">
        <f t="shared" si="80"/>
        <v/>
      </c>
      <c r="N860" s="38" t="str">
        <f t="shared" si="82"/>
        <v/>
      </c>
      <c r="O860" s="38" t="str">
        <f t="shared" si="78"/>
        <v/>
      </c>
      <c r="P860" s="39" t="str">
        <f t="shared" si="83"/>
        <v/>
      </c>
      <c r="AC860" s="42" t="str">
        <f>IF(B860="","",VLOOKUP(B860,[2]Formula!B:C,2,0))</f>
        <v/>
      </c>
      <c r="AD860" s="43" t="str">
        <f t="shared" si="81"/>
        <v/>
      </c>
    </row>
    <row r="861" spans="1:30" x14ac:dyDescent="0.25">
      <c r="A861" s="64"/>
      <c r="B861" s="64"/>
      <c r="C861" s="66"/>
      <c r="D861" s="67"/>
      <c r="E861" s="64"/>
      <c r="F861" s="64"/>
      <c r="G861" s="37" t="str">
        <f>IF(E861="","",IF(OR(E861="Project Management",E861="Project Support",E861="Sprint Management",E861="Sprint Support"),"NA",ROUND((((VLOOKUP(AD861,[2]Formula!V:X,3,0)))-SUMIF(AD:AD,AD861,H:H)),2)))</f>
        <v/>
      </c>
      <c r="H861" s="71"/>
      <c r="I861" s="72"/>
      <c r="J861" s="72"/>
      <c r="K861" s="38" t="str">
        <f>IF(E861="","",IF(OR(E861="Project Management",E861="Project Support",E861="Sprint Management",E861="Sprint Support"),"NA",(((SUMIF(AD:AD,AD861,H:H)/VLOOKUP(AD861,[2]Formula!V:X,3,0))*VLOOKUP(AD861,[2]Formula!V:X,2,0))*H861)/SUMIF(AD:AD,AD861,H:H)))</f>
        <v/>
      </c>
      <c r="L861" s="38" t="str">
        <f t="shared" si="79"/>
        <v/>
      </c>
      <c r="M861" s="38" t="str">
        <f t="shared" si="80"/>
        <v/>
      </c>
      <c r="N861" s="38" t="str">
        <f t="shared" si="82"/>
        <v/>
      </c>
      <c r="O861" s="38" t="str">
        <f t="shared" si="78"/>
        <v/>
      </c>
      <c r="P861" s="39" t="str">
        <f t="shared" si="83"/>
        <v/>
      </c>
      <c r="AC861" s="42" t="str">
        <f>IF(B861="","",VLOOKUP(B861,[2]Formula!B:C,2,0))</f>
        <v/>
      </c>
      <c r="AD861" s="43" t="str">
        <f t="shared" si="81"/>
        <v/>
      </c>
    </row>
    <row r="862" spans="1:30" x14ac:dyDescent="0.25">
      <c r="A862" s="64"/>
      <c r="B862" s="64"/>
      <c r="C862" s="66"/>
      <c r="D862" s="67"/>
      <c r="E862" s="64"/>
      <c r="F862" s="64"/>
      <c r="G862" s="37" t="str">
        <f>IF(E862="","",IF(OR(E862="Project Management",E862="Project Support",E862="Sprint Management",E862="Sprint Support"),"NA",ROUND((((VLOOKUP(AD862,[2]Formula!V:X,3,0)))-SUMIF(AD:AD,AD862,H:H)),2)))</f>
        <v/>
      </c>
      <c r="H862" s="71"/>
      <c r="I862" s="72"/>
      <c r="J862" s="72"/>
      <c r="K862" s="38" t="str">
        <f>IF(E862="","",IF(OR(E862="Project Management",E862="Project Support",E862="Sprint Management",E862="Sprint Support"),"NA",(((SUMIF(AD:AD,AD862,H:H)/VLOOKUP(AD862,[2]Formula!V:X,3,0))*VLOOKUP(AD862,[2]Formula!V:X,2,0))*H862)/SUMIF(AD:AD,AD862,H:H)))</f>
        <v/>
      </c>
      <c r="L862" s="38" t="str">
        <f t="shared" si="79"/>
        <v/>
      </c>
      <c r="M862" s="38" t="str">
        <f t="shared" si="80"/>
        <v/>
      </c>
      <c r="N862" s="38" t="str">
        <f t="shared" si="82"/>
        <v/>
      </c>
      <c r="O862" s="38" t="str">
        <f t="shared" si="78"/>
        <v/>
      </c>
      <c r="P862" s="39" t="str">
        <f t="shared" si="83"/>
        <v/>
      </c>
      <c r="AC862" s="42" t="str">
        <f>IF(B862="","",VLOOKUP(B862,[2]Formula!B:C,2,0))</f>
        <v/>
      </c>
      <c r="AD862" s="43" t="str">
        <f t="shared" si="81"/>
        <v/>
      </c>
    </row>
    <row r="863" spans="1:30" x14ac:dyDescent="0.25">
      <c r="A863" s="64"/>
      <c r="B863" s="64"/>
      <c r="C863" s="66"/>
      <c r="D863" s="67"/>
      <c r="E863" s="64"/>
      <c r="F863" s="64"/>
      <c r="G863" s="37" t="str">
        <f>IF(E863="","",IF(OR(E863="Project Management",E863="Project Support",E863="Sprint Management",E863="Sprint Support"),"NA",ROUND((((VLOOKUP(AD863,[2]Formula!V:X,3,0)))-SUMIF(AD:AD,AD863,H:H)),2)))</f>
        <v/>
      </c>
      <c r="H863" s="71"/>
      <c r="I863" s="72"/>
      <c r="J863" s="72"/>
      <c r="K863" s="38" t="str">
        <f>IF(E863="","",IF(OR(E863="Project Management",E863="Project Support",E863="Sprint Management",E863="Sprint Support"),"NA",(((SUMIF(AD:AD,AD863,H:H)/VLOOKUP(AD863,[2]Formula!V:X,3,0))*VLOOKUP(AD863,[2]Formula!V:X,2,0))*H863)/SUMIF(AD:AD,AD863,H:H)))</f>
        <v/>
      </c>
      <c r="L863" s="38" t="str">
        <f t="shared" si="79"/>
        <v/>
      </c>
      <c r="M863" s="38" t="str">
        <f t="shared" si="80"/>
        <v/>
      </c>
      <c r="N863" s="38" t="str">
        <f t="shared" si="82"/>
        <v/>
      </c>
      <c r="O863" s="38" t="str">
        <f t="shared" si="78"/>
        <v/>
      </c>
      <c r="P863" s="39" t="str">
        <f t="shared" si="83"/>
        <v/>
      </c>
      <c r="AC863" s="42" t="str">
        <f>IF(B863="","",VLOOKUP(B863,[2]Formula!B:C,2,0))</f>
        <v/>
      </c>
      <c r="AD863" s="43" t="str">
        <f t="shared" si="81"/>
        <v/>
      </c>
    </row>
    <row r="864" spans="1:30" x14ac:dyDescent="0.25">
      <c r="A864" s="64"/>
      <c r="B864" s="64"/>
      <c r="C864" s="66"/>
      <c r="D864" s="67"/>
      <c r="E864" s="64"/>
      <c r="F864" s="64"/>
      <c r="G864" s="37" t="str">
        <f>IF(E864="","",IF(OR(E864="Project Management",E864="Project Support",E864="Sprint Management",E864="Sprint Support"),"NA",ROUND((((VLOOKUP(AD864,[2]Formula!V:X,3,0)))-SUMIF(AD:AD,AD864,H:H)),2)))</f>
        <v/>
      </c>
      <c r="H864" s="71"/>
      <c r="I864" s="72"/>
      <c r="J864" s="72"/>
      <c r="K864" s="38" t="str">
        <f>IF(E864="","",IF(OR(E864="Project Management",E864="Project Support",E864="Sprint Management",E864="Sprint Support"),"NA",(((SUMIF(AD:AD,AD864,H:H)/VLOOKUP(AD864,[2]Formula!V:X,3,0))*VLOOKUP(AD864,[2]Formula!V:X,2,0))*H864)/SUMIF(AD:AD,AD864,H:H)))</f>
        <v/>
      </c>
      <c r="L864" s="38" t="str">
        <f t="shared" si="79"/>
        <v/>
      </c>
      <c r="M864" s="38" t="str">
        <f t="shared" si="80"/>
        <v/>
      </c>
      <c r="N864" s="38" t="str">
        <f t="shared" si="82"/>
        <v/>
      </c>
      <c r="O864" s="38" t="str">
        <f t="shared" si="78"/>
        <v/>
      </c>
      <c r="P864" s="39" t="str">
        <f t="shared" si="83"/>
        <v/>
      </c>
      <c r="AC864" s="42" t="str">
        <f>IF(B864="","",VLOOKUP(B864,[2]Formula!B:C,2,0))</f>
        <v/>
      </c>
      <c r="AD864" s="43" t="str">
        <f t="shared" si="81"/>
        <v/>
      </c>
    </row>
    <row r="865" spans="1:30" x14ac:dyDescent="0.25">
      <c r="A865" s="64"/>
      <c r="B865" s="64"/>
      <c r="C865" s="66"/>
      <c r="D865" s="67"/>
      <c r="E865" s="64"/>
      <c r="F865" s="64"/>
      <c r="G865" s="37" t="str">
        <f>IF(E865="","",IF(OR(E865="Project Management",E865="Project Support",E865="Sprint Management",E865="Sprint Support"),"NA",ROUND((((VLOOKUP(AD865,[2]Formula!V:X,3,0)))-SUMIF(AD:AD,AD865,H:H)),2)))</f>
        <v/>
      </c>
      <c r="H865" s="71"/>
      <c r="I865" s="72"/>
      <c r="J865" s="72"/>
      <c r="K865" s="38" t="str">
        <f>IF(E865="","",IF(OR(E865="Project Management",E865="Project Support",E865="Sprint Management",E865="Sprint Support"),"NA",(((SUMIF(AD:AD,AD865,H:H)/VLOOKUP(AD865,[2]Formula!V:X,3,0))*VLOOKUP(AD865,[2]Formula!V:X,2,0))*H865)/SUMIF(AD:AD,AD865,H:H)))</f>
        <v/>
      </c>
      <c r="L865" s="38" t="str">
        <f t="shared" si="79"/>
        <v/>
      </c>
      <c r="M865" s="38" t="str">
        <f t="shared" si="80"/>
        <v/>
      </c>
      <c r="N865" s="38" t="str">
        <f t="shared" si="82"/>
        <v/>
      </c>
      <c r="O865" s="38" t="str">
        <f t="shared" si="78"/>
        <v/>
      </c>
      <c r="P865" s="39" t="str">
        <f t="shared" si="83"/>
        <v/>
      </c>
      <c r="AC865" s="42" t="str">
        <f>IF(B865="","",VLOOKUP(B865,[2]Formula!B:C,2,0))</f>
        <v/>
      </c>
      <c r="AD865" s="43" t="str">
        <f t="shared" si="81"/>
        <v/>
      </c>
    </row>
    <row r="866" spans="1:30" x14ac:dyDescent="0.25">
      <c r="A866" s="64"/>
      <c r="B866" s="64"/>
      <c r="C866" s="66"/>
      <c r="D866" s="67"/>
      <c r="E866" s="64"/>
      <c r="F866" s="64"/>
      <c r="G866" s="37" t="str">
        <f>IF(E866="","",IF(OR(E866="Project Management",E866="Project Support",E866="Sprint Management",E866="Sprint Support"),"NA",ROUND((((VLOOKUP(AD866,[2]Formula!V:X,3,0)))-SUMIF(AD:AD,AD866,H:H)),2)))</f>
        <v/>
      </c>
      <c r="H866" s="71"/>
      <c r="I866" s="72"/>
      <c r="J866" s="72"/>
      <c r="K866" s="38" t="str">
        <f>IF(E866="","",IF(OR(E866="Project Management",E866="Project Support",E866="Sprint Management",E866="Sprint Support"),"NA",(((SUMIF(AD:AD,AD866,H:H)/VLOOKUP(AD866,[2]Formula!V:X,3,0))*VLOOKUP(AD866,[2]Formula!V:X,2,0))*H866)/SUMIF(AD:AD,AD866,H:H)))</f>
        <v/>
      </c>
      <c r="L866" s="38" t="str">
        <f t="shared" si="79"/>
        <v/>
      </c>
      <c r="M866" s="38" t="str">
        <f t="shared" si="80"/>
        <v/>
      </c>
      <c r="N866" s="38" t="str">
        <f t="shared" si="82"/>
        <v/>
      </c>
      <c r="O866" s="38" t="str">
        <f t="shared" si="78"/>
        <v/>
      </c>
      <c r="P866" s="39" t="str">
        <f t="shared" si="83"/>
        <v/>
      </c>
      <c r="AC866" s="42" t="str">
        <f>IF(B866="","",VLOOKUP(B866,[2]Formula!B:C,2,0))</f>
        <v/>
      </c>
      <c r="AD866" s="43" t="str">
        <f t="shared" si="81"/>
        <v/>
      </c>
    </row>
    <row r="867" spans="1:30" x14ac:dyDescent="0.25">
      <c r="A867" s="64"/>
      <c r="B867" s="64"/>
      <c r="C867" s="66"/>
      <c r="D867" s="67"/>
      <c r="E867" s="64"/>
      <c r="F867" s="64"/>
      <c r="G867" s="37" t="str">
        <f>IF(E867="","",IF(OR(E867="Project Management",E867="Project Support",E867="Sprint Management",E867="Sprint Support"),"NA",ROUND((((VLOOKUP(AD867,[2]Formula!V:X,3,0)))-SUMIF(AD:AD,AD867,H:H)),2)))</f>
        <v/>
      </c>
      <c r="H867" s="71"/>
      <c r="I867" s="72"/>
      <c r="J867" s="72"/>
      <c r="K867" s="38" t="str">
        <f>IF(E867="","",IF(OR(E867="Project Management",E867="Project Support",E867="Sprint Management",E867="Sprint Support"),"NA",(((SUMIF(AD:AD,AD867,H:H)/VLOOKUP(AD867,[2]Formula!V:X,3,0))*VLOOKUP(AD867,[2]Formula!V:X,2,0))*H867)/SUMIF(AD:AD,AD867,H:H)))</f>
        <v/>
      </c>
      <c r="L867" s="38" t="str">
        <f t="shared" si="79"/>
        <v/>
      </c>
      <c r="M867" s="38" t="str">
        <f t="shared" si="80"/>
        <v/>
      </c>
      <c r="N867" s="38" t="str">
        <f t="shared" si="82"/>
        <v/>
      </c>
      <c r="O867" s="38" t="str">
        <f t="shared" si="78"/>
        <v/>
      </c>
      <c r="P867" s="39" t="str">
        <f t="shared" si="83"/>
        <v/>
      </c>
      <c r="AC867" s="42" t="str">
        <f>IF(B867="","",VLOOKUP(B867,[2]Formula!B:C,2,0))</f>
        <v/>
      </c>
      <c r="AD867" s="43" t="str">
        <f t="shared" si="81"/>
        <v/>
      </c>
    </row>
    <row r="868" spans="1:30" x14ac:dyDescent="0.25">
      <c r="A868" s="64"/>
      <c r="B868" s="64"/>
      <c r="C868" s="66"/>
      <c r="D868" s="67"/>
      <c r="E868" s="64"/>
      <c r="F868" s="64"/>
      <c r="G868" s="37" t="str">
        <f>IF(E868="","",IF(OR(E868="Project Management",E868="Project Support",E868="Sprint Management",E868="Sprint Support"),"NA",ROUND((((VLOOKUP(AD868,[2]Formula!V:X,3,0)))-SUMIF(AD:AD,AD868,H:H)),2)))</f>
        <v/>
      </c>
      <c r="H868" s="71"/>
      <c r="I868" s="72"/>
      <c r="J868" s="72"/>
      <c r="K868" s="38" t="str">
        <f>IF(E868="","",IF(OR(E868="Project Management",E868="Project Support",E868="Sprint Management",E868="Sprint Support"),"NA",(((SUMIF(AD:AD,AD868,H:H)/VLOOKUP(AD868,[2]Formula!V:X,3,0))*VLOOKUP(AD868,[2]Formula!V:X,2,0))*H868)/SUMIF(AD:AD,AD868,H:H)))</f>
        <v/>
      </c>
      <c r="L868" s="38" t="str">
        <f t="shared" si="79"/>
        <v/>
      </c>
      <c r="M868" s="38" t="str">
        <f t="shared" si="80"/>
        <v/>
      </c>
      <c r="N868" s="38" t="str">
        <f t="shared" si="82"/>
        <v/>
      </c>
      <c r="O868" s="38" t="str">
        <f t="shared" si="78"/>
        <v/>
      </c>
      <c r="P868" s="39" t="str">
        <f t="shared" si="83"/>
        <v/>
      </c>
      <c r="AC868" s="42" t="str">
        <f>IF(B868="","",VLOOKUP(B868,[2]Formula!B:C,2,0))</f>
        <v/>
      </c>
      <c r="AD868" s="43" t="str">
        <f t="shared" si="81"/>
        <v/>
      </c>
    </row>
    <row r="869" spans="1:30" x14ac:dyDescent="0.25">
      <c r="A869" s="64"/>
      <c r="B869" s="64"/>
      <c r="C869" s="66"/>
      <c r="D869" s="67"/>
      <c r="E869" s="64"/>
      <c r="F869" s="64"/>
      <c r="G869" s="37" t="str">
        <f>IF(E869="","",IF(OR(E869="Project Management",E869="Project Support",E869="Sprint Management",E869="Sprint Support"),"NA",ROUND((((VLOOKUP(AD869,[2]Formula!V:X,3,0)))-SUMIF(AD:AD,AD869,H:H)),2)))</f>
        <v/>
      </c>
      <c r="H869" s="71"/>
      <c r="I869" s="72"/>
      <c r="J869" s="72"/>
      <c r="K869" s="38" t="str">
        <f>IF(E869="","",IF(OR(E869="Project Management",E869="Project Support",E869="Sprint Management",E869="Sprint Support"),"NA",(((SUMIF(AD:AD,AD869,H:H)/VLOOKUP(AD869,[2]Formula!V:X,3,0))*VLOOKUP(AD869,[2]Formula!V:X,2,0))*H869)/SUMIF(AD:AD,AD869,H:H)))</f>
        <v/>
      </c>
      <c r="L869" s="38" t="str">
        <f t="shared" si="79"/>
        <v/>
      </c>
      <c r="M869" s="38" t="str">
        <f t="shared" si="80"/>
        <v/>
      </c>
      <c r="N869" s="38" t="str">
        <f t="shared" si="82"/>
        <v/>
      </c>
      <c r="O869" s="38" t="str">
        <f t="shared" si="78"/>
        <v/>
      </c>
      <c r="P869" s="39" t="str">
        <f t="shared" si="83"/>
        <v/>
      </c>
      <c r="AC869" s="42" t="str">
        <f>IF(B869="","",VLOOKUP(B869,[2]Formula!B:C,2,0))</f>
        <v/>
      </c>
      <c r="AD869" s="43" t="str">
        <f t="shared" si="81"/>
        <v/>
      </c>
    </row>
    <row r="870" spans="1:30" x14ac:dyDescent="0.25">
      <c r="A870" s="64"/>
      <c r="B870" s="64"/>
      <c r="C870" s="66"/>
      <c r="D870" s="67"/>
      <c r="E870" s="64"/>
      <c r="F870" s="64"/>
      <c r="G870" s="37" t="str">
        <f>IF(E870="","",IF(OR(E870="Project Management",E870="Project Support",E870="Sprint Management",E870="Sprint Support"),"NA",ROUND((((VLOOKUP(AD870,[2]Formula!V:X,3,0)))-SUMIF(AD:AD,AD870,H:H)),2)))</f>
        <v/>
      </c>
      <c r="H870" s="71"/>
      <c r="I870" s="72"/>
      <c r="J870" s="72"/>
      <c r="K870" s="38" t="str">
        <f>IF(E870="","",IF(OR(E870="Project Management",E870="Project Support",E870="Sprint Management",E870="Sprint Support"),"NA",(((SUMIF(AD:AD,AD870,H:H)/VLOOKUP(AD870,[2]Formula!V:X,3,0))*VLOOKUP(AD870,[2]Formula!V:X,2,0))*H870)/SUMIF(AD:AD,AD870,H:H)))</f>
        <v/>
      </c>
      <c r="L870" s="38" t="str">
        <f t="shared" si="79"/>
        <v/>
      </c>
      <c r="M870" s="38" t="str">
        <f t="shared" si="80"/>
        <v/>
      </c>
      <c r="N870" s="38" t="str">
        <f t="shared" si="82"/>
        <v/>
      </c>
      <c r="O870" s="38" t="str">
        <f t="shared" si="78"/>
        <v/>
      </c>
      <c r="P870" s="39" t="str">
        <f t="shared" si="83"/>
        <v/>
      </c>
      <c r="AC870" s="42" t="str">
        <f>IF(B870="","",VLOOKUP(B870,[2]Formula!B:C,2,0))</f>
        <v/>
      </c>
      <c r="AD870" s="43" t="str">
        <f t="shared" si="81"/>
        <v/>
      </c>
    </row>
    <row r="871" spans="1:30" x14ac:dyDescent="0.25">
      <c r="A871" s="64"/>
      <c r="B871" s="64"/>
      <c r="C871" s="66"/>
      <c r="D871" s="67"/>
      <c r="E871" s="64"/>
      <c r="F871" s="64"/>
      <c r="G871" s="37" t="str">
        <f>IF(E871="","",IF(OR(E871="Project Management",E871="Project Support",E871="Sprint Management",E871="Sprint Support"),"NA",ROUND((((VLOOKUP(AD871,[2]Formula!V:X,3,0)))-SUMIF(AD:AD,AD871,H:H)),2)))</f>
        <v/>
      </c>
      <c r="H871" s="71"/>
      <c r="I871" s="72"/>
      <c r="J871" s="72"/>
      <c r="K871" s="38" t="str">
        <f>IF(E871="","",IF(OR(E871="Project Management",E871="Project Support",E871="Sprint Management",E871="Sprint Support"),"NA",(((SUMIF(AD:AD,AD871,H:H)/VLOOKUP(AD871,[2]Formula!V:X,3,0))*VLOOKUP(AD871,[2]Formula!V:X,2,0))*H871)/SUMIF(AD:AD,AD871,H:H)))</f>
        <v/>
      </c>
      <c r="L871" s="38" t="str">
        <f t="shared" si="79"/>
        <v/>
      </c>
      <c r="M871" s="38" t="str">
        <f t="shared" si="80"/>
        <v/>
      </c>
      <c r="N871" s="38" t="str">
        <f t="shared" si="82"/>
        <v/>
      </c>
      <c r="O871" s="38" t="str">
        <f t="shared" si="78"/>
        <v/>
      </c>
      <c r="P871" s="39" t="str">
        <f t="shared" si="83"/>
        <v/>
      </c>
      <c r="AC871" s="42" t="str">
        <f>IF(B871="","",VLOOKUP(B871,[2]Formula!B:C,2,0))</f>
        <v/>
      </c>
      <c r="AD871" s="43" t="str">
        <f t="shared" si="81"/>
        <v/>
      </c>
    </row>
    <row r="872" spans="1:30" x14ac:dyDescent="0.25">
      <c r="A872" s="64"/>
      <c r="B872" s="64"/>
      <c r="C872" s="66"/>
      <c r="D872" s="67"/>
      <c r="E872" s="64"/>
      <c r="F872" s="64"/>
      <c r="G872" s="37" t="str">
        <f>IF(E872="","",IF(OR(E872="Project Management",E872="Project Support",E872="Sprint Management",E872="Sprint Support"),"NA",ROUND((((VLOOKUP(AD872,[2]Formula!V:X,3,0)))-SUMIF(AD:AD,AD872,H:H)),2)))</f>
        <v/>
      </c>
      <c r="H872" s="71"/>
      <c r="I872" s="72"/>
      <c r="J872" s="72"/>
      <c r="K872" s="38" t="str">
        <f>IF(E872="","",IF(OR(E872="Project Management",E872="Project Support",E872="Sprint Management",E872="Sprint Support"),"NA",(((SUMIF(AD:AD,AD872,H:H)/VLOOKUP(AD872,[2]Formula!V:X,3,0))*VLOOKUP(AD872,[2]Formula!V:X,2,0))*H872)/SUMIF(AD:AD,AD872,H:H)))</f>
        <v/>
      </c>
      <c r="L872" s="38" t="str">
        <f t="shared" si="79"/>
        <v/>
      </c>
      <c r="M872" s="38" t="str">
        <f t="shared" si="80"/>
        <v/>
      </c>
      <c r="N872" s="38" t="str">
        <f t="shared" si="82"/>
        <v/>
      </c>
      <c r="O872" s="38" t="str">
        <f t="shared" si="78"/>
        <v/>
      </c>
      <c r="P872" s="39" t="str">
        <f t="shared" si="83"/>
        <v/>
      </c>
      <c r="AC872" s="42" t="str">
        <f>IF(B872="","",VLOOKUP(B872,[2]Formula!B:C,2,0))</f>
        <v/>
      </c>
      <c r="AD872" s="43" t="str">
        <f t="shared" si="81"/>
        <v/>
      </c>
    </row>
    <row r="873" spans="1:30" x14ac:dyDescent="0.25">
      <c r="A873" s="64"/>
      <c r="B873" s="64"/>
      <c r="C873" s="66"/>
      <c r="D873" s="67"/>
      <c r="E873" s="64"/>
      <c r="F873" s="64"/>
      <c r="G873" s="37" t="str">
        <f>IF(E873="","",IF(OR(E873="Project Management",E873="Project Support",E873="Sprint Management",E873="Sprint Support"),"NA",ROUND((((VLOOKUP(AD873,[2]Formula!V:X,3,0)))-SUMIF(AD:AD,AD873,H:H)),2)))</f>
        <v/>
      </c>
      <c r="H873" s="71"/>
      <c r="I873" s="72"/>
      <c r="J873" s="72"/>
      <c r="K873" s="38" t="str">
        <f>IF(E873="","",IF(OR(E873="Project Management",E873="Project Support",E873="Sprint Management",E873="Sprint Support"),"NA",(((SUMIF(AD:AD,AD873,H:H)/VLOOKUP(AD873,[2]Formula!V:X,3,0))*VLOOKUP(AD873,[2]Formula!V:X,2,0))*H873)/SUMIF(AD:AD,AD873,H:H)))</f>
        <v/>
      </c>
      <c r="L873" s="38" t="str">
        <f t="shared" si="79"/>
        <v/>
      </c>
      <c r="M873" s="38" t="str">
        <f t="shared" si="80"/>
        <v/>
      </c>
      <c r="N873" s="38" t="str">
        <f t="shared" si="82"/>
        <v/>
      </c>
      <c r="O873" s="38" t="str">
        <f t="shared" si="78"/>
        <v/>
      </c>
      <c r="P873" s="39" t="str">
        <f t="shared" si="83"/>
        <v/>
      </c>
      <c r="AC873" s="42" t="str">
        <f>IF(B873="","",VLOOKUP(B873,[2]Formula!B:C,2,0))</f>
        <v/>
      </c>
      <c r="AD873" s="43" t="str">
        <f t="shared" si="81"/>
        <v/>
      </c>
    </row>
    <row r="874" spans="1:30" x14ac:dyDescent="0.25">
      <c r="A874" s="64"/>
      <c r="B874" s="64"/>
      <c r="C874" s="66"/>
      <c r="D874" s="67"/>
      <c r="E874" s="64"/>
      <c r="F874" s="64"/>
      <c r="G874" s="37" t="str">
        <f>IF(E874="","",IF(OR(E874="Project Management",E874="Project Support",E874="Sprint Management",E874="Sprint Support"),"NA",ROUND((((VLOOKUP(AD874,[2]Formula!V:X,3,0)))-SUMIF(AD:AD,AD874,H:H)),2)))</f>
        <v/>
      </c>
      <c r="H874" s="71"/>
      <c r="I874" s="72"/>
      <c r="J874" s="72"/>
      <c r="K874" s="38" t="str">
        <f>IF(E874="","",IF(OR(E874="Project Management",E874="Project Support",E874="Sprint Management",E874="Sprint Support"),"NA",(((SUMIF(AD:AD,AD874,H:H)/VLOOKUP(AD874,[2]Formula!V:X,3,0))*VLOOKUP(AD874,[2]Formula!V:X,2,0))*H874)/SUMIF(AD:AD,AD874,H:H)))</f>
        <v/>
      </c>
      <c r="L874" s="38" t="str">
        <f t="shared" si="79"/>
        <v/>
      </c>
      <c r="M874" s="38" t="str">
        <f t="shared" si="80"/>
        <v/>
      </c>
      <c r="N874" s="38" t="str">
        <f t="shared" si="82"/>
        <v/>
      </c>
      <c r="O874" s="38" t="str">
        <f t="shared" si="78"/>
        <v/>
      </c>
      <c r="P874" s="39" t="str">
        <f t="shared" si="83"/>
        <v/>
      </c>
      <c r="AC874" s="42" t="str">
        <f>IF(B874="","",VLOOKUP(B874,[2]Formula!B:C,2,0))</f>
        <v/>
      </c>
      <c r="AD874" s="43" t="str">
        <f t="shared" si="81"/>
        <v/>
      </c>
    </row>
    <row r="875" spans="1:30" x14ac:dyDescent="0.25">
      <c r="A875" s="64"/>
      <c r="B875" s="64"/>
      <c r="C875" s="66"/>
      <c r="D875" s="67"/>
      <c r="E875" s="64"/>
      <c r="F875" s="64"/>
      <c r="G875" s="37" t="str">
        <f>IF(E875="","",IF(OR(E875="Project Management",E875="Project Support",E875="Sprint Management",E875="Sprint Support"),"NA",ROUND((((VLOOKUP(AD875,[2]Formula!V:X,3,0)))-SUMIF(AD:AD,AD875,H:H)),2)))</f>
        <v/>
      </c>
      <c r="H875" s="71"/>
      <c r="I875" s="72"/>
      <c r="J875" s="72"/>
      <c r="K875" s="38" t="str">
        <f>IF(E875="","",IF(OR(E875="Project Management",E875="Project Support",E875="Sprint Management",E875="Sprint Support"),"NA",(((SUMIF(AD:AD,AD875,H:H)/VLOOKUP(AD875,[2]Formula!V:X,3,0))*VLOOKUP(AD875,[2]Formula!V:X,2,0))*H875)/SUMIF(AD:AD,AD875,H:H)))</f>
        <v/>
      </c>
      <c r="L875" s="38" t="str">
        <f t="shared" si="79"/>
        <v/>
      </c>
      <c r="M875" s="38" t="str">
        <f t="shared" si="80"/>
        <v/>
      </c>
      <c r="N875" s="38" t="str">
        <f t="shared" si="82"/>
        <v/>
      </c>
      <c r="O875" s="38" t="str">
        <f t="shared" si="78"/>
        <v/>
      </c>
      <c r="P875" s="39" t="str">
        <f t="shared" si="83"/>
        <v/>
      </c>
      <c r="AC875" s="42" t="str">
        <f>IF(B875="","",VLOOKUP(B875,[2]Formula!B:C,2,0))</f>
        <v/>
      </c>
      <c r="AD875" s="43" t="str">
        <f t="shared" si="81"/>
        <v/>
      </c>
    </row>
    <row r="876" spans="1:30" x14ac:dyDescent="0.25">
      <c r="A876" s="64"/>
      <c r="B876" s="64"/>
      <c r="C876" s="66"/>
      <c r="D876" s="67"/>
      <c r="E876" s="64"/>
      <c r="F876" s="64"/>
      <c r="G876" s="37" t="str">
        <f>IF(E876="","",IF(OR(E876="Project Management",E876="Project Support",E876="Sprint Management",E876="Sprint Support"),"NA",ROUND((((VLOOKUP(AD876,[2]Formula!V:X,3,0)))-SUMIF(AD:AD,AD876,H:H)),2)))</f>
        <v/>
      </c>
      <c r="H876" s="71"/>
      <c r="I876" s="72"/>
      <c r="J876" s="72"/>
      <c r="K876" s="38" t="str">
        <f>IF(E876="","",IF(OR(E876="Project Management",E876="Project Support",E876="Sprint Management",E876="Sprint Support"),"NA",(((SUMIF(AD:AD,AD876,H:H)/VLOOKUP(AD876,[2]Formula!V:X,3,0))*VLOOKUP(AD876,[2]Formula!V:X,2,0))*H876)/SUMIF(AD:AD,AD876,H:H)))</f>
        <v/>
      </c>
      <c r="L876" s="38" t="str">
        <f t="shared" si="79"/>
        <v/>
      </c>
      <c r="M876" s="38" t="str">
        <f t="shared" si="80"/>
        <v/>
      </c>
      <c r="N876" s="38" t="str">
        <f t="shared" si="82"/>
        <v/>
      </c>
      <c r="O876" s="38" t="str">
        <f t="shared" si="78"/>
        <v/>
      </c>
      <c r="P876" s="39" t="str">
        <f t="shared" si="83"/>
        <v/>
      </c>
      <c r="AC876" s="42" t="str">
        <f>IF(B876="","",VLOOKUP(B876,[2]Formula!B:C,2,0))</f>
        <v/>
      </c>
      <c r="AD876" s="43" t="str">
        <f t="shared" si="81"/>
        <v/>
      </c>
    </row>
    <row r="877" spans="1:30" x14ac:dyDescent="0.25">
      <c r="A877" s="64"/>
      <c r="B877" s="64"/>
      <c r="C877" s="66"/>
      <c r="D877" s="67"/>
      <c r="E877" s="64"/>
      <c r="F877" s="64"/>
      <c r="G877" s="37" t="str">
        <f>IF(E877="","",IF(OR(E877="Project Management",E877="Project Support",E877="Sprint Management",E877="Sprint Support"),"NA",ROUND((((VLOOKUP(AD877,[2]Formula!V:X,3,0)))-SUMIF(AD:AD,AD877,H:H)),2)))</f>
        <v/>
      </c>
      <c r="H877" s="71"/>
      <c r="I877" s="72"/>
      <c r="J877" s="72"/>
      <c r="K877" s="38" t="str">
        <f>IF(E877="","",IF(OR(E877="Project Management",E877="Project Support",E877="Sprint Management",E877="Sprint Support"),"NA",(((SUMIF(AD:AD,AD877,H:H)/VLOOKUP(AD877,[2]Formula!V:X,3,0))*VLOOKUP(AD877,[2]Formula!V:X,2,0))*H877)/SUMIF(AD:AD,AD877,H:H)))</f>
        <v/>
      </c>
      <c r="L877" s="38" t="str">
        <f t="shared" si="79"/>
        <v/>
      </c>
      <c r="M877" s="38" t="str">
        <f t="shared" si="80"/>
        <v/>
      </c>
      <c r="N877" s="38" t="str">
        <f t="shared" si="82"/>
        <v/>
      </c>
      <c r="O877" s="38" t="str">
        <f t="shared" si="78"/>
        <v/>
      </c>
      <c r="P877" s="39" t="str">
        <f t="shared" si="83"/>
        <v/>
      </c>
      <c r="AC877" s="42" t="str">
        <f>IF(B877="","",VLOOKUP(B877,[2]Formula!B:C,2,0))</f>
        <v/>
      </c>
      <c r="AD877" s="43" t="str">
        <f t="shared" si="81"/>
        <v/>
      </c>
    </row>
    <row r="878" spans="1:30" x14ac:dyDescent="0.25">
      <c r="A878" s="64"/>
      <c r="B878" s="64"/>
      <c r="C878" s="66"/>
      <c r="D878" s="67"/>
      <c r="E878" s="64"/>
      <c r="F878" s="64"/>
      <c r="G878" s="37" t="str">
        <f>IF(E878="","",IF(OR(E878="Project Management",E878="Project Support",E878="Sprint Management",E878="Sprint Support"),"NA",ROUND((((VLOOKUP(AD878,[2]Formula!V:X,3,0)))-SUMIF(AD:AD,AD878,H:H)),2)))</f>
        <v/>
      </c>
      <c r="H878" s="71"/>
      <c r="I878" s="72"/>
      <c r="J878" s="72"/>
      <c r="K878" s="38" t="str">
        <f>IF(E878="","",IF(OR(E878="Project Management",E878="Project Support",E878="Sprint Management",E878="Sprint Support"),"NA",(((SUMIF(AD:AD,AD878,H:H)/VLOOKUP(AD878,[2]Formula!V:X,3,0))*VLOOKUP(AD878,[2]Formula!V:X,2,0))*H878)/SUMIF(AD:AD,AD878,H:H)))</f>
        <v/>
      </c>
      <c r="L878" s="38" t="str">
        <f t="shared" si="79"/>
        <v/>
      </c>
      <c r="M878" s="38" t="str">
        <f t="shared" si="80"/>
        <v/>
      </c>
      <c r="N878" s="38" t="str">
        <f t="shared" si="82"/>
        <v/>
      </c>
      <c r="O878" s="38" t="str">
        <f t="shared" si="78"/>
        <v/>
      </c>
      <c r="P878" s="39" t="str">
        <f t="shared" si="83"/>
        <v/>
      </c>
      <c r="AC878" s="42" t="str">
        <f>IF(B878="","",VLOOKUP(B878,[2]Formula!B:C,2,0))</f>
        <v/>
      </c>
      <c r="AD878" s="43" t="str">
        <f t="shared" si="81"/>
        <v/>
      </c>
    </row>
    <row r="879" spans="1:30" x14ac:dyDescent="0.25">
      <c r="A879" s="64"/>
      <c r="B879" s="64"/>
      <c r="C879" s="66"/>
      <c r="D879" s="67"/>
      <c r="E879" s="64"/>
      <c r="F879" s="64"/>
      <c r="G879" s="37" t="str">
        <f>IF(E879="","",IF(OR(E879="Project Management",E879="Project Support",E879="Sprint Management",E879="Sprint Support"),"NA",ROUND((((VLOOKUP(AD879,[2]Formula!V:X,3,0)))-SUMIF(AD:AD,AD879,H:H)),2)))</f>
        <v/>
      </c>
      <c r="H879" s="71"/>
      <c r="I879" s="72"/>
      <c r="J879" s="72"/>
      <c r="K879" s="38" t="str">
        <f>IF(E879="","",IF(OR(E879="Project Management",E879="Project Support",E879="Sprint Management",E879="Sprint Support"),"NA",(((SUMIF(AD:AD,AD879,H:H)/VLOOKUP(AD879,[2]Formula!V:X,3,0))*VLOOKUP(AD879,[2]Formula!V:X,2,0))*H879)/SUMIF(AD:AD,AD879,H:H)))</f>
        <v/>
      </c>
      <c r="L879" s="38" t="str">
        <f t="shared" si="79"/>
        <v/>
      </c>
      <c r="M879" s="38" t="str">
        <f t="shared" si="80"/>
        <v/>
      </c>
      <c r="N879" s="38" t="str">
        <f t="shared" si="82"/>
        <v/>
      </c>
      <c r="O879" s="38" t="str">
        <f t="shared" si="78"/>
        <v/>
      </c>
      <c r="P879" s="39" t="str">
        <f t="shared" si="83"/>
        <v/>
      </c>
      <c r="AC879" s="42" t="str">
        <f>IF(B879="","",VLOOKUP(B879,[2]Formula!B:C,2,0))</f>
        <v/>
      </c>
      <c r="AD879" s="43" t="str">
        <f t="shared" si="81"/>
        <v/>
      </c>
    </row>
    <row r="880" spans="1:30" x14ac:dyDescent="0.25">
      <c r="A880" s="64"/>
      <c r="B880" s="64"/>
      <c r="C880" s="66"/>
      <c r="D880" s="67"/>
      <c r="E880" s="64"/>
      <c r="F880" s="64"/>
      <c r="G880" s="37" t="str">
        <f>IF(E880="","",IF(OR(E880="Project Management",E880="Project Support",E880="Sprint Management",E880="Sprint Support"),"NA",ROUND((((VLOOKUP(AD880,[2]Formula!V:X,3,0)))-SUMIF(AD:AD,AD880,H:H)),2)))</f>
        <v/>
      </c>
      <c r="H880" s="71"/>
      <c r="I880" s="72"/>
      <c r="J880" s="72"/>
      <c r="K880" s="38" t="str">
        <f>IF(E880="","",IF(OR(E880="Project Management",E880="Project Support",E880="Sprint Management",E880="Sprint Support"),"NA",(((SUMIF(AD:AD,AD880,H:H)/VLOOKUP(AD880,[2]Formula!V:X,3,0))*VLOOKUP(AD880,[2]Formula!V:X,2,0))*H880)/SUMIF(AD:AD,AD880,H:H)))</f>
        <v/>
      </c>
      <c r="L880" s="38" t="str">
        <f t="shared" si="79"/>
        <v/>
      </c>
      <c r="M880" s="38" t="str">
        <f t="shared" si="80"/>
        <v/>
      </c>
      <c r="N880" s="38" t="str">
        <f t="shared" si="82"/>
        <v/>
      </c>
      <c r="O880" s="38" t="str">
        <f t="shared" si="78"/>
        <v/>
      </c>
      <c r="P880" s="39" t="str">
        <f t="shared" si="83"/>
        <v/>
      </c>
      <c r="AC880" s="42" t="str">
        <f>IF(B880="","",VLOOKUP(B880,[2]Formula!B:C,2,0))</f>
        <v/>
      </c>
      <c r="AD880" s="43" t="str">
        <f t="shared" si="81"/>
        <v/>
      </c>
    </row>
    <row r="881" spans="1:30" x14ac:dyDescent="0.25">
      <c r="A881" s="64"/>
      <c r="B881" s="64"/>
      <c r="C881" s="66"/>
      <c r="D881" s="67"/>
      <c r="E881" s="64"/>
      <c r="F881" s="64"/>
      <c r="G881" s="37" t="str">
        <f>IF(E881="","",IF(OR(E881="Project Management",E881="Project Support",E881="Sprint Management",E881="Sprint Support"),"NA",ROUND((((VLOOKUP(AD881,[2]Formula!V:X,3,0)))-SUMIF(AD:AD,AD881,H:H)),2)))</f>
        <v/>
      </c>
      <c r="H881" s="71"/>
      <c r="I881" s="72"/>
      <c r="J881" s="72"/>
      <c r="K881" s="38" t="str">
        <f>IF(E881="","",IF(OR(E881="Project Management",E881="Project Support",E881="Sprint Management",E881="Sprint Support"),"NA",(((SUMIF(AD:AD,AD881,H:H)/VLOOKUP(AD881,[2]Formula!V:X,3,0))*VLOOKUP(AD881,[2]Formula!V:X,2,0))*H881)/SUMIF(AD:AD,AD881,H:H)))</f>
        <v/>
      </c>
      <c r="L881" s="38" t="str">
        <f t="shared" si="79"/>
        <v/>
      </c>
      <c r="M881" s="38" t="str">
        <f t="shared" si="80"/>
        <v/>
      </c>
      <c r="N881" s="38" t="str">
        <f t="shared" si="82"/>
        <v/>
      </c>
      <c r="O881" s="38" t="str">
        <f t="shared" si="78"/>
        <v/>
      </c>
      <c r="P881" s="39" t="str">
        <f t="shared" si="83"/>
        <v/>
      </c>
      <c r="AC881" s="42" t="str">
        <f>IF(B881="","",VLOOKUP(B881,[2]Formula!B:C,2,0))</f>
        <v/>
      </c>
      <c r="AD881" s="43" t="str">
        <f t="shared" si="81"/>
        <v/>
      </c>
    </row>
    <row r="882" spans="1:30" x14ac:dyDescent="0.25">
      <c r="A882" s="64"/>
      <c r="B882" s="64"/>
      <c r="C882" s="66"/>
      <c r="D882" s="67"/>
      <c r="E882" s="64"/>
      <c r="F882" s="64"/>
      <c r="G882" s="37" t="str">
        <f>IF(E882="","",IF(OR(E882="Project Management",E882="Project Support",E882="Sprint Management",E882="Sprint Support"),"NA",ROUND((((VLOOKUP(AD882,[2]Formula!V:X,3,0)))-SUMIF(AD:AD,AD882,H:H)),2)))</f>
        <v/>
      </c>
      <c r="H882" s="71"/>
      <c r="I882" s="72"/>
      <c r="J882" s="72"/>
      <c r="K882" s="38" t="str">
        <f>IF(E882="","",IF(OR(E882="Project Management",E882="Project Support",E882="Sprint Management",E882="Sprint Support"),"NA",(((SUMIF(AD:AD,AD882,H:H)/VLOOKUP(AD882,[2]Formula!V:X,3,0))*VLOOKUP(AD882,[2]Formula!V:X,2,0))*H882)/SUMIF(AD:AD,AD882,H:H)))</f>
        <v/>
      </c>
      <c r="L882" s="38" t="str">
        <f t="shared" si="79"/>
        <v/>
      </c>
      <c r="M882" s="38" t="str">
        <f t="shared" si="80"/>
        <v/>
      </c>
      <c r="N882" s="38" t="str">
        <f t="shared" si="82"/>
        <v/>
      </c>
      <c r="O882" s="38" t="str">
        <f t="shared" si="78"/>
        <v/>
      </c>
      <c r="P882" s="39" t="str">
        <f t="shared" si="83"/>
        <v/>
      </c>
      <c r="AC882" s="42" t="str">
        <f>IF(B882="","",VLOOKUP(B882,[2]Formula!B:C,2,0))</f>
        <v/>
      </c>
      <c r="AD882" s="43" t="str">
        <f t="shared" si="81"/>
        <v/>
      </c>
    </row>
    <row r="883" spans="1:30" x14ac:dyDescent="0.25">
      <c r="A883" s="64"/>
      <c r="B883" s="64"/>
      <c r="C883" s="66"/>
      <c r="D883" s="67"/>
      <c r="E883" s="64"/>
      <c r="F883" s="64"/>
      <c r="G883" s="37" t="str">
        <f>IF(E883="","",IF(OR(E883="Project Management",E883="Project Support",E883="Sprint Management",E883="Sprint Support"),"NA",ROUND((((VLOOKUP(AD883,[2]Formula!V:X,3,0)))-SUMIF(AD:AD,AD883,H:H)),2)))</f>
        <v/>
      </c>
      <c r="H883" s="71"/>
      <c r="I883" s="72"/>
      <c r="J883" s="72"/>
      <c r="K883" s="38" t="str">
        <f>IF(E883="","",IF(OR(E883="Project Management",E883="Project Support",E883="Sprint Management",E883="Sprint Support"),"NA",(((SUMIF(AD:AD,AD883,H:H)/VLOOKUP(AD883,[2]Formula!V:X,3,0))*VLOOKUP(AD883,[2]Formula!V:X,2,0))*H883)/SUMIF(AD:AD,AD883,H:H)))</f>
        <v/>
      </c>
      <c r="L883" s="38" t="str">
        <f t="shared" si="79"/>
        <v/>
      </c>
      <c r="M883" s="38" t="str">
        <f t="shared" si="80"/>
        <v/>
      </c>
      <c r="N883" s="38" t="str">
        <f t="shared" si="82"/>
        <v/>
      </c>
      <c r="O883" s="38" t="str">
        <f t="shared" si="78"/>
        <v/>
      </c>
      <c r="P883" s="39" t="str">
        <f t="shared" si="83"/>
        <v/>
      </c>
      <c r="AC883" s="42" t="str">
        <f>IF(B883="","",VLOOKUP(B883,[2]Formula!B:C,2,0))</f>
        <v/>
      </c>
      <c r="AD883" s="43" t="str">
        <f t="shared" si="81"/>
        <v/>
      </c>
    </row>
    <row r="884" spans="1:30" x14ac:dyDescent="0.25">
      <c r="A884" s="64"/>
      <c r="B884" s="64"/>
      <c r="C884" s="66"/>
      <c r="D884" s="67"/>
      <c r="E884" s="64"/>
      <c r="F884" s="64"/>
      <c r="G884" s="37" t="str">
        <f>IF(E884="","",IF(OR(E884="Project Management",E884="Project Support",E884="Sprint Management",E884="Sprint Support"),"NA",ROUND((((VLOOKUP(AD884,[2]Formula!V:X,3,0)))-SUMIF(AD:AD,AD884,H:H)),2)))</f>
        <v/>
      </c>
      <c r="H884" s="71"/>
      <c r="I884" s="72"/>
      <c r="J884" s="72"/>
      <c r="K884" s="38" t="str">
        <f>IF(E884="","",IF(OR(E884="Project Management",E884="Project Support",E884="Sprint Management",E884="Sprint Support"),"NA",(((SUMIF(AD:AD,AD884,H:H)/VLOOKUP(AD884,[2]Formula!V:X,3,0))*VLOOKUP(AD884,[2]Formula!V:X,2,0))*H884)/SUMIF(AD:AD,AD884,H:H)))</f>
        <v/>
      </c>
      <c r="L884" s="38" t="str">
        <f t="shared" si="79"/>
        <v/>
      </c>
      <c r="M884" s="38" t="str">
        <f t="shared" si="80"/>
        <v/>
      </c>
      <c r="N884" s="38" t="str">
        <f t="shared" si="82"/>
        <v/>
      </c>
      <c r="O884" s="38" t="str">
        <f t="shared" si="78"/>
        <v/>
      </c>
      <c r="P884" s="39" t="str">
        <f t="shared" si="83"/>
        <v/>
      </c>
      <c r="AC884" s="42" t="str">
        <f>IF(B884="","",VLOOKUP(B884,[2]Formula!B:C,2,0))</f>
        <v/>
      </c>
      <c r="AD884" s="43" t="str">
        <f t="shared" si="81"/>
        <v/>
      </c>
    </row>
    <row r="885" spans="1:30" x14ac:dyDescent="0.25">
      <c r="A885" s="64"/>
      <c r="B885" s="64"/>
      <c r="C885" s="66"/>
      <c r="D885" s="67"/>
      <c r="E885" s="64"/>
      <c r="F885" s="64"/>
      <c r="G885" s="37" t="str">
        <f>IF(E885="","",IF(OR(E885="Project Management",E885="Project Support",E885="Sprint Management",E885="Sprint Support"),"NA",ROUND((((VLOOKUP(AD885,[2]Formula!V:X,3,0)))-SUMIF(AD:AD,AD885,H:H)),2)))</f>
        <v/>
      </c>
      <c r="H885" s="71"/>
      <c r="I885" s="72"/>
      <c r="J885" s="72"/>
      <c r="K885" s="38" t="str">
        <f>IF(E885="","",IF(OR(E885="Project Management",E885="Project Support",E885="Sprint Management",E885="Sprint Support"),"NA",(((SUMIF(AD:AD,AD885,H:H)/VLOOKUP(AD885,[2]Formula!V:X,3,0))*VLOOKUP(AD885,[2]Formula!V:X,2,0))*H885)/SUMIF(AD:AD,AD885,H:H)))</f>
        <v/>
      </c>
      <c r="L885" s="38" t="str">
        <f t="shared" si="79"/>
        <v/>
      </c>
      <c r="M885" s="38" t="str">
        <f t="shared" si="80"/>
        <v/>
      </c>
      <c r="N885" s="38" t="str">
        <f t="shared" si="82"/>
        <v/>
      </c>
      <c r="O885" s="38" t="str">
        <f t="shared" ref="O885:O948" si="84">IFERROR(L885/M885,"")</f>
        <v/>
      </c>
      <c r="P885" s="39" t="str">
        <f t="shared" si="83"/>
        <v/>
      </c>
      <c r="AC885" s="42" t="str">
        <f>IF(B885="","",VLOOKUP(B885,[2]Formula!B:C,2,0))</f>
        <v/>
      </c>
      <c r="AD885" s="43" t="str">
        <f t="shared" si="81"/>
        <v/>
      </c>
    </row>
    <row r="886" spans="1:30" x14ac:dyDescent="0.25">
      <c r="A886" s="64"/>
      <c r="B886" s="64"/>
      <c r="C886" s="66"/>
      <c r="D886" s="67"/>
      <c r="E886" s="64"/>
      <c r="F886" s="64"/>
      <c r="G886" s="37" t="str">
        <f>IF(E886="","",IF(OR(E886="Project Management",E886="Project Support",E886="Sprint Management",E886="Sprint Support"),"NA",ROUND((((VLOOKUP(AD886,[2]Formula!V:X,3,0)))-SUMIF(AD:AD,AD886,H:H)),2)))</f>
        <v/>
      </c>
      <c r="H886" s="71"/>
      <c r="I886" s="72"/>
      <c r="J886" s="72"/>
      <c r="K886" s="38" t="str">
        <f>IF(E886="","",IF(OR(E886="Project Management",E886="Project Support",E886="Sprint Management",E886="Sprint Support"),"NA",(((SUMIF(AD:AD,AD886,H:H)/VLOOKUP(AD886,[2]Formula!V:X,3,0))*VLOOKUP(AD886,[2]Formula!V:X,2,0))*H886)/SUMIF(AD:AD,AD886,H:H)))</f>
        <v/>
      </c>
      <c r="L886" s="38" t="str">
        <f t="shared" si="79"/>
        <v/>
      </c>
      <c r="M886" s="38" t="str">
        <f t="shared" si="80"/>
        <v/>
      </c>
      <c r="N886" s="38" t="str">
        <f t="shared" si="82"/>
        <v/>
      </c>
      <c r="O886" s="38" t="str">
        <f t="shared" si="84"/>
        <v/>
      </c>
      <c r="P886" s="39" t="str">
        <f t="shared" si="83"/>
        <v/>
      </c>
      <c r="AC886" s="42" t="str">
        <f>IF(B886="","",VLOOKUP(B886,[2]Formula!B:C,2,0))</f>
        <v/>
      </c>
      <c r="AD886" s="43" t="str">
        <f t="shared" si="81"/>
        <v/>
      </c>
    </row>
    <row r="887" spans="1:30" x14ac:dyDescent="0.25">
      <c r="A887" s="64"/>
      <c r="B887" s="64"/>
      <c r="C887" s="66"/>
      <c r="D887" s="67"/>
      <c r="E887" s="64"/>
      <c r="F887" s="64"/>
      <c r="G887" s="37" t="str">
        <f>IF(E887="","",IF(OR(E887="Project Management",E887="Project Support",E887="Sprint Management",E887="Sprint Support"),"NA",ROUND((((VLOOKUP(AD887,[2]Formula!V:X,3,0)))-SUMIF(AD:AD,AD887,H:H)),2)))</f>
        <v/>
      </c>
      <c r="H887" s="71"/>
      <c r="I887" s="72"/>
      <c r="J887" s="72"/>
      <c r="K887" s="38" t="str">
        <f>IF(E887="","",IF(OR(E887="Project Management",E887="Project Support",E887="Sprint Management",E887="Sprint Support"),"NA",(((SUMIF(AD:AD,AD887,H:H)/VLOOKUP(AD887,[2]Formula!V:X,3,0))*VLOOKUP(AD887,[2]Formula!V:X,2,0))*H887)/SUMIF(AD:AD,AD887,H:H)))</f>
        <v/>
      </c>
      <c r="L887" s="38" t="str">
        <f t="shared" si="79"/>
        <v/>
      </c>
      <c r="M887" s="38" t="str">
        <f t="shared" si="80"/>
        <v/>
      </c>
      <c r="N887" s="38" t="str">
        <f t="shared" si="82"/>
        <v/>
      </c>
      <c r="O887" s="38" t="str">
        <f t="shared" si="84"/>
        <v/>
      </c>
      <c r="P887" s="39" t="str">
        <f t="shared" si="83"/>
        <v/>
      </c>
      <c r="AC887" s="42" t="str">
        <f>IF(B887="","",VLOOKUP(B887,[2]Formula!B:C,2,0))</f>
        <v/>
      </c>
      <c r="AD887" s="43" t="str">
        <f t="shared" si="81"/>
        <v/>
      </c>
    </row>
    <row r="888" spans="1:30" x14ac:dyDescent="0.25">
      <c r="A888" s="64"/>
      <c r="B888" s="64"/>
      <c r="C888" s="66"/>
      <c r="D888" s="67"/>
      <c r="E888" s="64"/>
      <c r="F888" s="64"/>
      <c r="G888" s="37" t="str">
        <f>IF(E888="","",IF(OR(E888="Project Management",E888="Project Support",E888="Sprint Management",E888="Sprint Support"),"NA",ROUND((((VLOOKUP(AD888,[2]Formula!V:X,3,0)))-SUMIF(AD:AD,AD888,H:H)),2)))</f>
        <v/>
      </c>
      <c r="H888" s="71"/>
      <c r="I888" s="72"/>
      <c r="J888" s="72"/>
      <c r="K888" s="38" t="str">
        <f>IF(E888="","",IF(OR(E888="Project Management",E888="Project Support",E888="Sprint Management",E888="Sprint Support"),"NA",(((SUMIF(AD:AD,AD888,H:H)/VLOOKUP(AD888,[2]Formula!V:X,3,0))*VLOOKUP(AD888,[2]Formula!V:X,2,0))*H888)/SUMIF(AD:AD,AD888,H:H)))</f>
        <v/>
      </c>
      <c r="L888" s="38" t="str">
        <f t="shared" si="79"/>
        <v/>
      </c>
      <c r="M888" s="38" t="str">
        <f t="shared" si="80"/>
        <v/>
      </c>
      <c r="N888" s="38" t="str">
        <f t="shared" si="82"/>
        <v/>
      </c>
      <c r="O888" s="38" t="str">
        <f t="shared" si="84"/>
        <v/>
      </c>
      <c r="P888" s="39" t="str">
        <f t="shared" si="83"/>
        <v/>
      </c>
      <c r="AC888" s="42" t="str">
        <f>IF(B888="","",VLOOKUP(B888,[2]Formula!B:C,2,0))</f>
        <v/>
      </c>
      <c r="AD888" s="43" t="str">
        <f t="shared" si="81"/>
        <v/>
      </c>
    </row>
    <row r="889" spans="1:30" x14ac:dyDescent="0.25">
      <c r="A889" s="64"/>
      <c r="B889" s="64"/>
      <c r="C889" s="66"/>
      <c r="D889" s="67"/>
      <c r="E889" s="64"/>
      <c r="F889" s="64"/>
      <c r="G889" s="37" t="str">
        <f>IF(E889="","",IF(OR(E889="Project Management",E889="Project Support",E889="Sprint Management",E889="Sprint Support"),"NA",ROUND((((VLOOKUP(AD889,[2]Formula!V:X,3,0)))-SUMIF(AD:AD,AD889,H:H)),2)))</f>
        <v/>
      </c>
      <c r="H889" s="71"/>
      <c r="I889" s="72"/>
      <c r="J889" s="72"/>
      <c r="K889" s="38" t="str">
        <f>IF(E889="","",IF(OR(E889="Project Management",E889="Project Support",E889="Sprint Management",E889="Sprint Support"),"NA",(((SUMIF(AD:AD,AD889,H:H)/VLOOKUP(AD889,[2]Formula!V:X,3,0))*VLOOKUP(AD889,[2]Formula!V:X,2,0))*H889)/SUMIF(AD:AD,AD889,H:H)))</f>
        <v/>
      </c>
      <c r="L889" s="38" t="str">
        <f t="shared" si="79"/>
        <v/>
      </c>
      <c r="M889" s="38" t="str">
        <f t="shared" si="80"/>
        <v/>
      </c>
      <c r="N889" s="38" t="str">
        <f t="shared" si="82"/>
        <v/>
      </c>
      <c r="O889" s="38" t="str">
        <f t="shared" si="84"/>
        <v/>
      </c>
      <c r="P889" s="39" t="str">
        <f t="shared" si="83"/>
        <v/>
      </c>
      <c r="AC889" s="42" t="str">
        <f>IF(B889="","",VLOOKUP(B889,[2]Formula!B:C,2,0))</f>
        <v/>
      </c>
      <c r="AD889" s="43" t="str">
        <f t="shared" si="81"/>
        <v/>
      </c>
    </row>
    <row r="890" spans="1:30" x14ac:dyDescent="0.25">
      <c r="A890" s="64"/>
      <c r="B890" s="64"/>
      <c r="C890" s="66"/>
      <c r="D890" s="67"/>
      <c r="E890" s="64"/>
      <c r="F890" s="64"/>
      <c r="G890" s="37" t="str">
        <f>IF(E890="","",IF(OR(E890="Project Management",E890="Project Support",E890="Sprint Management",E890="Sprint Support"),"NA",ROUND((((VLOOKUP(AD890,[2]Formula!V:X,3,0)))-SUMIF(AD:AD,AD890,H:H)),2)))</f>
        <v/>
      </c>
      <c r="H890" s="71"/>
      <c r="I890" s="72"/>
      <c r="J890" s="72"/>
      <c r="K890" s="38" t="str">
        <f>IF(E890="","",IF(OR(E890="Project Management",E890="Project Support",E890="Sprint Management",E890="Sprint Support"),"NA",(((SUMIF(AD:AD,AD890,H:H)/VLOOKUP(AD890,[2]Formula!V:X,3,0))*VLOOKUP(AD890,[2]Formula!V:X,2,0))*H890)/SUMIF(AD:AD,AD890,H:H)))</f>
        <v/>
      </c>
      <c r="L890" s="38" t="str">
        <f t="shared" si="79"/>
        <v/>
      </c>
      <c r="M890" s="38" t="str">
        <f t="shared" si="80"/>
        <v/>
      </c>
      <c r="N890" s="38" t="str">
        <f t="shared" si="82"/>
        <v/>
      </c>
      <c r="O890" s="38" t="str">
        <f t="shared" si="84"/>
        <v/>
      </c>
      <c r="P890" s="39" t="str">
        <f t="shared" si="83"/>
        <v/>
      </c>
      <c r="AC890" s="42" t="str">
        <f>IF(B890="","",VLOOKUP(B890,[2]Formula!B:C,2,0))</f>
        <v/>
      </c>
      <c r="AD890" s="43" t="str">
        <f t="shared" si="81"/>
        <v/>
      </c>
    </row>
    <row r="891" spans="1:30" x14ac:dyDescent="0.25">
      <c r="A891" s="64"/>
      <c r="B891" s="64"/>
      <c r="C891" s="66"/>
      <c r="D891" s="67"/>
      <c r="E891" s="64"/>
      <c r="F891" s="64"/>
      <c r="G891" s="37" t="str">
        <f>IF(E891="","",IF(OR(E891="Project Management",E891="Project Support",E891="Sprint Management",E891="Sprint Support"),"NA",ROUND((((VLOOKUP(AD891,[2]Formula!V:X,3,0)))-SUMIF(AD:AD,AD891,H:H)),2)))</f>
        <v/>
      </c>
      <c r="H891" s="71"/>
      <c r="I891" s="72"/>
      <c r="J891" s="72"/>
      <c r="K891" s="38" t="str">
        <f>IF(E891="","",IF(OR(E891="Project Management",E891="Project Support",E891="Sprint Management",E891="Sprint Support"),"NA",(((SUMIF(AD:AD,AD891,H:H)/VLOOKUP(AD891,[2]Formula!V:X,3,0))*VLOOKUP(AD891,[2]Formula!V:X,2,0))*H891)/SUMIF(AD:AD,AD891,H:H)))</f>
        <v/>
      </c>
      <c r="L891" s="38" t="str">
        <f t="shared" si="79"/>
        <v/>
      </c>
      <c r="M891" s="38" t="str">
        <f t="shared" si="80"/>
        <v/>
      </c>
      <c r="N891" s="38" t="str">
        <f t="shared" si="82"/>
        <v/>
      </c>
      <c r="O891" s="38" t="str">
        <f t="shared" si="84"/>
        <v/>
      </c>
      <c r="P891" s="39" t="str">
        <f t="shared" si="83"/>
        <v/>
      </c>
      <c r="AC891" s="42" t="str">
        <f>IF(B891="","",VLOOKUP(B891,[2]Formula!B:C,2,0))</f>
        <v/>
      </c>
      <c r="AD891" s="43" t="str">
        <f t="shared" si="81"/>
        <v/>
      </c>
    </row>
    <row r="892" spans="1:30" x14ac:dyDescent="0.25">
      <c r="A892" s="64"/>
      <c r="B892" s="64"/>
      <c r="C892" s="66"/>
      <c r="D892" s="67"/>
      <c r="E892" s="64"/>
      <c r="F892" s="64"/>
      <c r="G892" s="37" t="str">
        <f>IF(E892="","",IF(OR(E892="Project Management",E892="Project Support",E892="Sprint Management",E892="Sprint Support"),"NA",ROUND((((VLOOKUP(AD892,[2]Formula!V:X,3,0)))-SUMIF(AD:AD,AD892,H:H)),2)))</f>
        <v/>
      </c>
      <c r="H892" s="71"/>
      <c r="I892" s="72"/>
      <c r="J892" s="72"/>
      <c r="K892" s="38" t="str">
        <f>IF(E892="","",IF(OR(E892="Project Management",E892="Project Support",E892="Sprint Management",E892="Sprint Support"),"NA",(((SUMIF(AD:AD,AD892,H:H)/VLOOKUP(AD892,[2]Formula!V:X,3,0))*VLOOKUP(AD892,[2]Formula!V:X,2,0))*H892)/SUMIF(AD:AD,AD892,H:H)))</f>
        <v/>
      </c>
      <c r="L892" s="38" t="str">
        <f t="shared" si="79"/>
        <v/>
      </c>
      <c r="M892" s="38" t="str">
        <f t="shared" si="80"/>
        <v/>
      </c>
      <c r="N892" s="38" t="str">
        <f t="shared" si="82"/>
        <v/>
      </c>
      <c r="O892" s="38" t="str">
        <f t="shared" si="84"/>
        <v/>
      </c>
      <c r="P892" s="39" t="str">
        <f t="shared" si="83"/>
        <v/>
      </c>
      <c r="AC892" s="42" t="str">
        <f>IF(B892="","",VLOOKUP(B892,[2]Formula!B:C,2,0))</f>
        <v/>
      </c>
      <c r="AD892" s="43" t="str">
        <f t="shared" si="81"/>
        <v/>
      </c>
    </row>
    <row r="893" spans="1:30" x14ac:dyDescent="0.25">
      <c r="A893" s="64"/>
      <c r="B893" s="64"/>
      <c r="C893" s="66"/>
      <c r="D893" s="67"/>
      <c r="E893" s="64"/>
      <c r="F893" s="64"/>
      <c r="G893" s="37" t="str">
        <f>IF(E893="","",IF(OR(E893="Project Management",E893="Project Support",E893="Sprint Management",E893="Sprint Support"),"NA",ROUND((((VLOOKUP(AD893,[2]Formula!V:X,3,0)))-SUMIF(AD:AD,AD893,H:H)),2)))</f>
        <v/>
      </c>
      <c r="H893" s="71"/>
      <c r="I893" s="72"/>
      <c r="J893" s="72"/>
      <c r="K893" s="38" t="str">
        <f>IF(E893="","",IF(OR(E893="Project Management",E893="Project Support",E893="Sprint Management",E893="Sprint Support"),"NA",(((SUMIF(AD:AD,AD893,H:H)/VLOOKUP(AD893,[2]Formula!V:X,3,0))*VLOOKUP(AD893,[2]Formula!V:X,2,0))*H893)/SUMIF(AD:AD,AD893,H:H)))</f>
        <v/>
      </c>
      <c r="L893" s="38" t="str">
        <f t="shared" si="79"/>
        <v/>
      </c>
      <c r="M893" s="38" t="str">
        <f t="shared" si="80"/>
        <v/>
      </c>
      <c r="N893" s="38" t="str">
        <f t="shared" si="82"/>
        <v/>
      </c>
      <c r="O893" s="38" t="str">
        <f t="shared" si="84"/>
        <v/>
      </c>
      <c r="P893" s="39" t="str">
        <f t="shared" si="83"/>
        <v/>
      </c>
      <c r="AC893" s="42" t="str">
        <f>IF(B893="","",VLOOKUP(B893,[2]Formula!B:C,2,0))</f>
        <v/>
      </c>
      <c r="AD893" s="43" t="str">
        <f t="shared" si="81"/>
        <v/>
      </c>
    </row>
    <row r="894" spans="1:30" x14ac:dyDescent="0.25">
      <c r="A894" s="64"/>
      <c r="B894" s="64"/>
      <c r="C894" s="66"/>
      <c r="D894" s="67"/>
      <c r="E894" s="64"/>
      <c r="F894" s="64"/>
      <c r="G894" s="37" t="str">
        <f>IF(E894="","",IF(OR(E894="Project Management",E894="Project Support",E894="Sprint Management",E894="Sprint Support"),"NA",ROUND((((VLOOKUP(AD894,[2]Formula!V:X,3,0)))-SUMIF(AD:AD,AD894,H:H)),2)))</f>
        <v/>
      </c>
      <c r="H894" s="71"/>
      <c r="I894" s="72"/>
      <c r="J894" s="72"/>
      <c r="K894" s="38" t="str">
        <f>IF(E894="","",IF(OR(E894="Project Management",E894="Project Support",E894="Sprint Management",E894="Sprint Support"),"NA",(((SUMIF(AD:AD,AD894,H:H)/VLOOKUP(AD894,[2]Formula!V:X,3,0))*VLOOKUP(AD894,[2]Formula!V:X,2,0))*H894)/SUMIF(AD:AD,AD894,H:H)))</f>
        <v/>
      </c>
      <c r="L894" s="38" t="str">
        <f t="shared" si="79"/>
        <v/>
      </c>
      <c r="M894" s="38" t="str">
        <f t="shared" si="80"/>
        <v/>
      </c>
      <c r="N894" s="38" t="str">
        <f t="shared" si="82"/>
        <v/>
      </c>
      <c r="O894" s="38" t="str">
        <f t="shared" si="84"/>
        <v/>
      </c>
      <c r="P894" s="39" t="str">
        <f t="shared" si="83"/>
        <v/>
      </c>
      <c r="AC894" s="42" t="str">
        <f>IF(B894="","",VLOOKUP(B894,[2]Formula!B:C,2,0))</f>
        <v/>
      </c>
      <c r="AD894" s="43" t="str">
        <f t="shared" si="81"/>
        <v/>
      </c>
    </row>
    <row r="895" spans="1:30" x14ac:dyDescent="0.25">
      <c r="A895" s="64"/>
      <c r="B895" s="64"/>
      <c r="C895" s="66"/>
      <c r="D895" s="67"/>
      <c r="E895" s="64"/>
      <c r="F895" s="64"/>
      <c r="G895" s="37" t="str">
        <f>IF(E895="","",IF(OR(E895="Project Management",E895="Project Support",E895="Sprint Management",E895="Sprint Support"),"NA",ROUND((((VLOOKUP(AD895,[2]Formula!V:X,3,0)))-SUMIF(AD:AD,AD895,H:H)),2)))</f>
        <v/>
      </c>
      <c r="H895" s="71"/>
      <c r="I895" s="72"/>
      <c r="J895" s="72"/>
      <c r="K895" s="38" t="str">
        <f>IF(E895="","",IF(OR(E895="Project Management",E895="Project Support",E895="Sprint Management",E895="Sprint Support"),"NA",(((SUMIF(AD:AD,AD895,H:H)/VLOOKUP(AD895,[2]Formula!V:X,3,0))*VLOOKUP(AD895,[2]Formula!V:X,2,0))*H895)/SUMIF(AD:AD,AD895,H:H)))</f>
        <v/>
      </c>
      <c r="L895" s="38" t="str">
        <f t="shared" si="79"/>
        <v/>
      </c>
      <c r="M895" s="38" t="str">
        <f t="shared" si="80"/>
        <v/>
      </c>
      <c r="N895" s="38" t="str">
        <f t="shared" si="82"/>
        <v/>
      </c>
      <c r="O895" s="38" t="str">
        <f t="shared" si="84"/>
        <v/>
      </c>
      <c r="P895" s="39" t="str">
        <f t="shared" si="83"/>
        <v/>
      </c>
      <c r="AC895" s="42" t="str">
        <f>IF(B895="","",VLOOKUP(B895,[2]Formula!B:C,2,0))</f>
        <v/>
      </c>
      <c r="AD895" s="43" t="str">
        <f t="shared" si="81"/>
        <v/>
      </c>
    </row>
    <row r="896" spans="1:30" x14ac:dyDescent="0.25">
      <c r="A896" s="64"/>
      <c r="B896" s="64"/>
      <c r="C896" s="66"/>
      <c r="D896" s="67"/>
      <c r="E896" s="64"/>
      <c r="F896" s="64"/>
      <c r="G896" s="37" t="str">
        <f>IF(E896="","",IF(OR(E896="Project Management",E896="Project Support",E896="Sprint Management",E896="Sprint Support"),"NA",ROUND((((VLOOKUP(AD896,[2]Formula!V:X,3,0)))-SUMIF(AD:AD,AD896,H:H)),2)))</f>
        <v/>
      </c>
      <c r="H896" s="71"/>
      <c r="I896" s="72"/>
      <c r="J896" s="72"/>
      <c r="K896" s="38" t="str">
        <f>IF(E896="","",IF(OR(E896="Project Management",E896="Project Support",E896="Sprint Management",E896="Sprint Support"),"NA",(((SUMIF(AD:AD,AD896,H:H)/VLOOKUP(AD896,[2]Formula!V:X,3,0))*VLOOKUP(AD896,[2]Formula!V:X,2,0))*H896)/SUMIF(AD:AD,AD896,H:H)))</f>
        <v/>
      </c>
      <c r="L896" s="38" t="str">
        <f t="shared" si="79"/>
        <v/>
      </c>
      <c r="M896" s="38" t="str">
        <f t="shared" si="80"/>
        <v/>
      </c>
      <c r="N896" s="38" t="str">
        <f t="shared" si="82"/>
        <v/>
      </c>
      <c r="O896" s="38" t="str">
        <f t="shared" si="84"/>
        <v/>
      </c>
      <c r="P896" s="39" t="str">
        <f t="shared" si="83"/>
        <v/>
      </c>
      <c r="AC896" s="42" t="str">
        <f>IF(B896="","",VLOOKUP(B896,[2]Formula!B:C,2,0))</f>
        <v/>
      </c>
      <c r="AD896" s="43" t="str">
        <f t="shared" si="81"/>
        <v/>
      </c>
    </row>
    <row r="897" spans="1:30" x14ac:dyDescent="0.25">
      <c r="A897" s="64"/>
      <c r="B897" s="64"/>
      <c r="C897" s="66"/>
      <c r="D897" s="67"/>
      <c r="E897" s="64"/>
      <c r="F897" s="64"/>
      <c r="G897" s="37" t="str">
        <f>IF(E897="","",IF(OR(E897="Project Management",E897="Project Support",E897="Sprint Management",E897="Sprint Support"),"NA",ROUND((((VLOOKUP(AD897,[2]Formula!V:X,3,0)))-SUMIF(AD:AD,AD897,H:H)),2)))</f>
        <v/>
      </c>
      <c r="H897" s="71"/>
      <c r="I897" s="72"/>
      <c r="J897" s="72"/>
      <c r="K897" s="38" t="str">
        <f>IF(E897="","",IF(OR(E897="Project Management",E897="Project Support",E897="Sprint Management",E897="Sprint Support"),"NA",(((SUMIF(AD:AD,AD897,H:H)/VLOOKUP(AD897,[2]Formula!V:X,3,0))*VLOOKUP(AD897,[2]Formula!V:X,2,0))*H897)/SUMIF(AD:AD,AD897,H:H)))</f>
        <v/>
      </c>
      <c r="L897" s="38" t="str">
        <f t="shared" si="79"/>
        <v/>
      </c>
      <c r="M897" s="38" t="str">
        <f t="shared" si="80"/>
        <v/>
      </c>
      <c r="N897" s="38" t="str">
        <f t="shared" si="82"/>
        <v/>
      </c>
      <c r="O897" s="38" t="str">
        <f t="shared" si="84"/>
        <v/>
      </c>
      <c r="P897" s="39" t="str">
        <f t="shared" si="83"/>
        <v/>
      </c>
      <c r="AC897" s="42" t="str">
        <f>IF(B897="","",VLOOKUP(B897,[2]Formula!B:C,2,0))</f>
        <v/>
      </c>
      <c r="AD897" s="43" t="str">
        <f t="shared" si="81"/>
        <v/>
      </c>
    </row>
    <row r="898" spans="1:30" x14ac:dyDescent="0.25">
      <c r="A898" s="64"/>
      <c r="B898" s="64"/>
      <c r="C898" s="66"/>
      <c r="D898" s="67"/>
      <c r="E898" s="64"/>
      <c r="F898" s="64"/>
      <c r="G898" s="37" t="str">
        <f>IF(E898="","",IF(OR(E898="Project Management",E898="Project Support",E898="Sprint Management",E898="Sprint Support"),"NA",ROUND((((VLOOKUP(AD898,[2]Formula!V:X,3,0)))-SUMIF(AD:AD,AD898,H:H)),2)))</f>
        <v/>
      </c>
      <c r="H898" s="71"/>
      <c r="I898" s="72"/>
      <c r="J898" s="72"/>
      <c r="K898" s="38" t="str">
        <f>IF(E898="","",IF(OR(E898="Project Management",E898="Project Support",E898="Sprint Management",E898="Sprint Support"),"NA",(((SUMIF(AD:AD,AD898,H:H)/VLOOKUP(AD898,[2]Formula!V:X,3,0))*VLOOKUP(AD898,[2]Formula!V:X,2,0))*H898)/SUMIF(AD:AD,AD898,H:H)))</f>
        <v/>
      </c>
      <c r="L898" s="38" t="str">
        <f t="shared" ref="L898:L961" si="85">IFERROR(IF(K898="NA",(H898/I898),(K898/I898)),"")</f>
        <v/>
      </c>
      <c r="M898" s="38" t="str">
        <f t="shared" ref="M898:M961" si="86">IFERROR(IF(K898="NA",1,(K898/H898)),"")</f>
        <v/>
      </c>
      <c r="N898" s="38" t="str">
        <f t="shared" si="82"/>
        <v/>
      </c>
      <c r="O898" s="38" t="str">
        <f t="shared" si="84"/>
        <v/>
      </c>
      <c r="P898" s="39" t="str">
        <f t="shared" si="83"/>
        <v/>
      </c>
      <c r="AC898" s="42" t="str">
        <f>IF(B898="","",VLOOKUP(B898,[2]Formula!B:C,2,0))</f>
        <v/>
      </c>
      <c r="AD898" s="43" t="str">
        <f t="shared" ref="AD898:AD961" si="87">IF(B898="","",CONCATENATE(B898,"_",E898))</f>
        <v/>
      </c>
    </row>
    <row r="899" spans="1:30" x14ac:dyDescent="0.25">
      <c r="A899" s="64"/>
      <c r="B899" s="64"/>
      <c r="C899" s="66"/>
      <c r="D899" s="67"/>
      <c r="E899" s="64"/>
      <c r="F899" s="64"/>
      <c r="G899" s="37" t="str">
        <f>IF(E899="","",IF(OR(E899="Project Management",E899="Project Support",E899="Sprint Management",E899="Sprint Support"),"NA",ROUND((((VLOOKUP(AD899,[2]Formula!V:X,3,0)))-SUMIF(AD:AD,AD899,H:H)),2)))</f>
        <v/>
      </c>
      <c r="H899" s="71"/>
      <c r="I899" s="72"/>
      <c r="J899" s="72"/>
      <c r="K899" s="38" t="str">
        <f>IF(E899="","",IF(OR(E899="Project Management",E899="Project Support",E899="Sprint Management",E899="Sprint Support"),"NA",(((SUMIF(AD:AD,AD899,H:H)/VLOOKUP(AD899,[2]Formula!V:X,3,0))*VLOOKUP(AD899,[2]Formula!V:X,2,0))*H899)/SUMIF(AD:AD,AD899,H:H)))</f>
        <v/>
      </c>
      <c r="L899" s="38" t="str">
        <f t="shared" si="85"/>
        <v/>
      </c>
      <c r="M899" s="38" t="str">
        <f t="shared" si="86"/>
        <v/>
      </c>
      <c r="N899" s="38" t="str">
        <f t="shared" ref="N899:N962" si="88">IFERROR(((L899-M899)/M899)*100,"")</f>
        <v/>
      </c>
      <c r="O899" s="38" t="str">
        <f t="shared" si="84"/>
        <v/>
      </c>
      <c r="P899" s="39" t="str">
        <f t="shared" ref="P899:P962" si="89">IF(O899="","",1)</f>
        <v/>
      </c>
      <c r="AC899" s="42" t="str">
        <f>IF(B899="","",VLOOKUP(B899,[2]Formula!B:C,2,0))</f>
        <v/>
      </c>
      <c r="AD899" s="43" t="str">
        <f t="shared" si="87"/>
        <v/>
      </c>
    </row>
    <row r="900" spans="1:30" x14ac:dyDescent="0.25">
      <c r="A900" s="64"/>
      <c r="B900" s="64"/>
      <c r="C900" s="66"/>
      <c r="D900" s="67"/>
      <c r="E900" s="64"/>
      <c r="F900" s="64"/>
      <c r="G900" s="37" t="str">
        <f>IF(E900="","",IF(OR(E900="Project Management",E900="Project Support",E900="Sprint Management",E900="Sprint Support"),"NA",ROUND((((VLOOKUP(AD900,[2]Formula!V:X,3,0)))-SUMIF(AD:AD,AD900,H:H)),2)))</f>
        <v/>
      </c>
      <c r="H900" s="71"/>
      <c r="I900" s="72"/>
      <c r="J900" s="72"/>
      <c r="K900" s="38" t="str">
        <f>IF(E900="","",IF(OR(E900="Project Management",E900="Project Support",E900="Sprint Management",E900="Sprint Support"),"NA",(((SUMIF(AD:AD,AD900,H:H)/VLOOKUP(AD900,[2]Formula!V:X,3,0))*VLOOKUP(AD900,[2]Formula!V:X,2,0))*H900)/SUMIF(AD:AD,AD900,H:H)))</f>
        <v/>
      </c>
      <c r="L900" s="38" t="str">
        <f t="shared" si="85"/>
        <v/>
      </c>
      <c r="M900" s="38" t="str">
        <f t="shared" si="86"/>
        <v/>
      </c>
      <c r="N900" s="38" t="str">
        <f t="shared" si="88"/>
        <v/>
      </c>
      <c r="O900" s="38" t="str">
        <f t="shared" si="84"/>
        <v/>
      </c>
      <c r="P900" s="39" t="str">
        <f t="shared" si="89"/>
        <v/>
      </c>
      <c r="AC900" s="42" t="str">
        <f>IF(B900="","",VLOOKUP(B900,[2]Formula!B:C,2,0))</f>
        <v/>
      </c>
      <c r="AD900" s="43" t="str">
        <f t="shared" si="87"/>
        <v/>
      </c>
    </row>
    <row r="901" spans="1:30" x14ac:dyDescent="0.25">
      <c r="A901" s="64"/>
      <c r="B901" s="64"/>
      <c r="C901" s="66"/>
      <c r="D901" s="67"/>
      <c r="E901" s="64"/>
      <c r="F901" s="64"/>
      <c r="G901" s="37" t="str">
        <f>IF(E901="","",IF(OR(E901="Project Management",E901="Project Support",E901="Sprint Management",E901="Sprint Support"),"NA",ROUND((((VLOOKUP(AD901,[2]Formula!V:X,3,0)))-SUMIF(AD:AD,AD901,H:H)),2)))</f>
        <v/>
      </c>
      <c r="H901" s="71"/>
      <c r="I901" s="72"/>
      <c r="J901" s="72"/>
      <c r="K901" s="38" t="str">
        <f>IF(E901="","",IF(OR(E901="Project Management",E901="Project Support",E901="Sprint Management",E901="Sprint Support"),"NA",(((SUMIF(AD:AD,AD901,H:H)/VLOOKUP(AD901,[2]Formula!V:X,3,0))*VLOOKUP(AD901,[2]Formula!V:X,2,0))*H901)/SUMIF(AD:AD,AD901,H:H)))</f>
        <v/>
      </c>
      <c r="L901" s="38" t="str">
        <f t="shared" si="85"/>
        <v/>
      </c>
      <c r="M901" s="38" t="str">
        <f t="shared" si="86"/>
        <v/>
      </c>
      <c r="N901" s="38" t="str">
        <f t="shared" si="88"/>
        <v/>
      </c>
      <c r="O901" s="38" t="str">
        <f t="shared" si="84"/>
        <v/>
      </c>
      <c r="P901" s="39" t="str">
        <f t="shared" si="89"/>
        <v/>
      </c>
      <c r="AC901" s="42" t="str">
        <f>IF(B901="","",VLOOKUP(B901,[2]Formula!B:C,2,0))</f>
        <v/>
      </c>
      <c r="AD901" s="43" t="str">
        <f t="shared" si="87"/>
        <v/>
      </c>
    </row>
    <row r="902" spans="1:30" x14ac:dyDescent="0.25">
      <c r="A902" s="64"/>
      <c r="B902" s="64"/>
      <c r="C902" s="66"/>
      <c r="D902" s="67"/>
      <c r="E902" s="64"/>
      <c r="F902" s="64"/>
      <c r="G902" s="37" t="str">
        <f>IF(E902="","",IF(OR(E902="Project Management",E902="Project Support",E902="Sprint Management",E902="Sprint Support"),"NA",ROUND((((VLOOKUP(AD902,[2]Formula!V:X,3,0)))-SUMIF(AD:AD,AD902,H:H)),2)))</f>
        <v/>
      </c>
      <c r="H902" s="71"/>
      <c r="I902" s="72"/>
      <c r="J902" s="72"/>
      <c r="K902" s="38" t="str">
        <f>IF(E902="","",IF(OR(E902="Project Management",E902="Project Support",E902="Sprint Management",E902="Sprint Support"),"NA",(((SUMIF(AD:AD,AD902,H:H)/VLOOKUP(AD902,[2]Formula!V:X,3,0))*VLOOKUP(AD902,[2]Formula!V:X,2,0))*H902)/SUMIF(AD:AD,AD902,H:H)))</f>
        <v/>
      </c>
      <c r="L902" s="38" t="str">
        <f t="shared" si="85"/>
        <v/>
      </c>
      <c r="M902" s="38" t="str">
        <f t="shared" si="86"/>
        <v/>
      </c>
      <c r="N902" s="38" t="str">
        <f t="shared" si="88"/>
        <v/>
      </c>
      <c r="O902" s="38" t="str">
        <f t="shared" si="84"/>
        <v/>
      </c>
      <c r="P902" s="39" t="str">
        <f t="shared" si="89"/>
        <v/>
      </c>
      <c r="AC902" s="42" t="str">
        <f>IF(B902="","",VLOOKUP(B902,[2]Formula!B:C,2,0))</f>
        <v/>
      </c>
      <c r="AD902" s="43" t="str">
        <f t="shared" si="87"/>
        <v/>
      </c>
    </row>
    <row r="903" spans="1:30" x14ac:dyDescent="0.25">
      <c r="A903" s="64"/>
      <c r="B903" s="64"/>
      <c r="C903" s="66"/>
      <c r="D903" s="67"/>
      <c r="E903" s="64"/>
      <c r="F903" s="64"/>
      <c r="G903" s="37" t="str">
        <f>IF(E903="","",IF(OR(E903="Project Management",E903="Project Support",E903="Sprint Management",E903="Sprint Support"),"NA",ROUND((((VLOOKUP(AD903,[2]Formula!V:X,3,0)))-SUMIF(AD:AD,AD903,H:H)),2)))</f>
        <v/>
      </c>
      <c r="H903" s="71"/>
      <c r="I903" s="72"/>
      <c r="J903" s="72"/>
      <c r="K903" s="38" t="str">
        <f>IF(E903="","",IF(OR(E903="Project Management",E903="Project Support",E903="Sprint Management",E903="Sprint Support"),"NA",(((SUMIF(AD:AD,AD903,H:H)/VLOOKUP(AD903,[2]Formula!V:X,3,0))*VLOOKUP(AD903,[2]Formula!V:X,2,0))*H903)/SUMIF(AD:AD,AD903,H:H)))</f>
        <v/>
      </c>
      <c r="L903" s="38" t="str">
        <f t="shared" si="85"/>
        <v/>
      </c>
      <c r="M903" s="38" t="str">
        <f t="shared" si="86"/>
        <v/>
      </c>
      <c r="N903" s="38" t="str">
        <f t="shared" si="88"/>
        <v/>
      </c>
      <c r="O903" s="38" t="str">
        <f t="shared" si="84"/>
        <v/>
      </c>
      <c r="P903" s="39" t="str">
        <f t="shared" si="89"/>
        <v/>
      </c>
      <c r="AC903" s="42" t="str">
        <f>IF(B903="","",VLOOKUP(B903,[2]Formula!B:C,2,0))</f>
        <v/>
      </c>
      <c r="AD903" s="43" t="str">
        <f t="shared" si="87"/>
        <v/>
      </c>
    </row>
    <row r="904" spans="1:30" x14ac:dyDescent="0.25">
      <c r="A904" s="64"/>
      <c r="B904" s="64"/>
      <c r="C904" s="66"/>
      <c r="D904" s="67"/>
      <c r="E904" s="64"/>
      <c r="F904" s="64"/>
      <c r="G904" s="37" t="str">
        <f>IF(E904="","",IF(OR(E904="Project Management",E904="Project Support",E904="Sprint Management",E904="Sprint Support"),"NA",ROUND((((VLOOKUP(AD904,[2]Formula!V:X,3,0)))-SUMIF(AD:AD,AD904,H:H)),2)))</f>
        <v/>
      </c>
      <c r="H904" s="71"/>
      <c r="I904" s="72"/>
      <c r="J904" s="72"/>
      <c r="K904" s="38" t="str">
        <f>IF(E904="","",IF(OR(E904="Project Management",E904="Project Support",E904="Sprint Management",E904="Sprint Support"),"NA",(((SUMIF(AD:AD,AD904,H:H)/VLOOKUP(AD904,[2]Formula!V:X,3,0))*VLOOKUP(AD904,[2]Formula!V:X,2,0))*H904)/SUMIF(AD:AD,AD904,H:H)))</f>
        <v/>
      </c>
      <c r="L904" s="38" t="str">
        <f t="shared" si="85"/>
        <v/>
      </c>
      <c r="M904" s="38" t="str">
        <f t="shared" si="86"/>
        <v/>
      </c>
      <c r="N904" s="38" t="str">
        <f t="shared" si="88"/>
        <v/>
      </c>
      <c r="O904" s="38" t="str">
        <f t="shared" si="84"/>
        <v/>
      </c>
      <c r="P904" s="39" t="str">
        <f t="shared" si="89"/>
        <v/>
      </c>
      <c r="AC904" s="42" t="str">
        <f>IF(B904="","",VLOOKUP(B904,[2]Formula!B:C,2,0))</f>
        <v/>
      </c>
      <c r="AD904" s="43" t="str">
        <f t="shared" si="87"/>
        <v/>
      </c>
    </row>
    <row r="905" spans="1:30" x14ac:dyDescent="0.25">
      <c r="A905" s="64"/>
      <c r="B905" s="64"/>
      <c r="C905" s="66"/>
      <c r="D905" s="67"/>
      <c r="E905" s="64"/>
      <c r="F905" s="64"/>
      <c r="G905" s="37" t="str">
        <f>IF(E905="","",IF(OR(E905="Project Management",E905="Project Support",E905="Sprint Management",E905="Sprint Support"),"NA",ROUND((((VLOOKUP(AD905,[2]Formula!V:X,3,0)))-SUMIF(AD:AD,AD905,H:H)),2)))</f>
        <v/>
      </c>
      <c r="H905" s="71"/>
      <c r="I905" s="72"/>
      <c r="J905" s="72"/>
      <c r="K905" s="38" t="str">
        <f>IF(E905="","",IF(OR(E905="Project Management",E905="Project Support",E905="Sprint Management",E905="Sprint Support"),"NA",(((SUMIF(AD:AD,AD905,H:H)/VLOOKUP(AD905,[2]Formula!V:X,3,0))*VLOOKUP(AD905,[2]Formula!V:X,2,0))*H905)/SUMIF(AD:AD,AD905,H:H)))</f>
        <v/>
      </c>
      <c r="L905" s="38" t="str">
        <f t="shared" si="85"/>
        <v/>
      </c>
      <c r="M905" s="38" t="str">
        <f t="shared" si="86"/>
        <v/>
      </c>
      <c r="N905" s="38" t="str">
        <f t="shared" si="88"/>
        <v/>
      </c>
      <c r="O905" s="38" t="str">
        <f t="shared" si="84"/>
        <v/>
      </c>
      <c r="P905" s="39" t="str">
        <f t="shared" si="89"/>
        <v/>
      </c>
      <c r="AC905" s="42" t="str">
        <f>IF(B905="","",VLOOKUP(B905,[2]Formula!B:C,2,0))</f>
        <v/>
      </c>
      <c r="AD905" s="43" t="str">
        <f t="shared" si="87"/>
        <v/>
      </c>
    </row>
    <row r="906" spans="1:30" x14ac:dyDescent="0.25">
      <c r="A906" s="64"/>
      <c r="B906" s="64"/>
      <c r="C906" s="66"/>
      <c r="D906" s="67"/>
      <c r="E906" s="64"/>
      <c r="F906" s="64"/>
      <c r="G906" s="37" t="str">
        <f>IF(E906="","",IF(OR(E906="Project Management",E906="Project Support",E906="Sprint Management",E906="Sprint Support"),"NA",ROUND((((VLOOKUP(AD906,[2]Formula!V:X,3,0)))-SUMIF(AD:AD,AD906,H:H)),2)))</f>
        <v/>
      </c>
      <c r="H906" s="71"/>
      <c r="I906" s="72"/>
      <c r="J906" s="72"/>
      <c r="K906" s="38" t="str">
        <f>IF(E906="","",IF(OR(E906="Project Management",E906="Project Support",E906="Sprint Management",E906="Sprint Support"),"NA",(((SUMIF(AD:AD,AD906,H:H)/VLOOKUP(AD906,[2]Formula!V:X,3,0))*VLOOKUP(AD906,[2]Formula!V:X,2,0))*H906)/SUMIF(AD:AD,AD906,H:H)))</f>
        <v/>
      </c>
      <c r="L906" s="38" t="str">
        <f t="shared" si="85"/>
        <v/>
      </c>
      <c r="M906" s="38" t="str">
        <f t="shared" si="86"/>
        <v/>
      </c>
      <c r="N906" s="38" t="str">
        <f t="shared" si="88"/>
        <v/>
      </c>
      <c r="O906" s="38" t="str">
        <f t="shared" si="84"/>
        <v/>
      </c>
      <c r="P906" s="39" t="str">
        <f t="shared" si="89"/>
        <v/>
      </c>
      <c r="AC906" s="42" t="str">
        <f>IF(B906="","",VLOOKUP(B906,[2]Formula!B:C,2,0))</f>
        <v/>
      </c>
      <c r="AD906" s="43" t="str">
        <f t="shared" si="87"/>
        <v/>
      </c>
    </row>
    <row r="907" spans="1:30" x14ac:dyDescent="0.25">
      <c r="A907" s="64"/>
      <c r="B907" s="64"/>
      <c r="C907" s="66"/>
      <c r="D907" s="67"/>
      <c r="E907" s="64"/>
      <c r="F907" s="64"/>
      <c r="G907" s="37" t="str">
        <f>IF(E907="","",IF(OR(E907="Project Management",E907="Project Support",E907="Sprint Management",E907="Sprint Support"),"NA",ROUND((((VLOOKUP(AD907,[2]Formula!V:X,3,0)))-SUMIF(AD:AD,AD907,H:H)),2)))</f>
        <v/>
      </c>
      <c r="H907" s="71"/>
      <c r="I907" s="72"/>
      <c r="J907" s="72"/>
      <c r="K907" s="38" t="str">
        <f>IF(E907="","",IF(OR(E907="Project Management",E907="Project Support",E907="Sprint Management",E907="Sprint Support"),"NA",(((SUMIF(AD:AD,AD907,H:H)/VLOOKUP(AD907,[2]Formula!V:X,3,0))*VLOOKUP(AD907,[2]Formula!V:X,2,0))*H907)/SUMIF(AD:AD,AD907,H:H)))</f>
        <v/>
      </c>
      <c r="L907" s="38" t="str">
        <f t="shared" si="85"/>
        <v/>
      </c>
      <c r="M907" s="38" t="str">
        <f t="shared" si="86"/>
        <v/>
      </c>
      <c r="N907" s="38" t="str">
        <f t="shared" si="88"/>
        <v/>
      </c>
      <c r="O907" s="38" t="str">
        <f t="shared" si="84"/>
        <v/>
      </c>
      <c r="P907" s="39" t="str">
        <f t="shared" si="89"/>
        <v/>
      </c>
      <c r="AC907" s="42" t="str">
        <f>IF(B907="","",VLOOKUP(B907,[2]Formula!B:C,2,0))</f>
        <v/>
      </c>
      <c r="AD907" s="43" t="str">
        <f t="shared" si="87"/>
        <v/>
      </c>
    </row>
    <row r="908" spans="1:30" x14ac:dyDescent="0.25">
      <c r="A908" s="64"/>
      <c r="B908" s="64"/>
      <c r="C908" s="66"/>
      <c r="D908" s="67"/>
      <c r="E908" s="64"/>
      <c r="F908" s="64"/>
      <c r="G908" s="37" t="str">
        <f>IF(E908="","",IF(OR(E908="Project Management",E908="Project Support",E908="Sprint Management",E908="Sprint Support"),"NA",ROUND((((VLOOKUP(AD908,[2]Formula!V:X,3,0)))-SUMIF(AD:AD,AD908,H:H)),2)))</f>
        <v/>
      </c>
      <c r="H908" s="71"/>
      <c r="I908" s="72"/>
      <c r="J908" s="72"/>
      <c r="K908" s="38" t="str">
        <f>IF(E908="","",IF(OR(E908="Project Management",E908="Project Support",E908="Sprint Management",E908="Sprint Support"),"NA",(((SUMIF(AD:AD,AD908,H:H)/VLOOKUP(AD908,[2]Formula!V:X,3,0))*VLOOKUP(AD908,[2]Formula!V:X,2,0))*H908)/SUMIF(AD:AD,AD908,H:H)))</f>
        <v/>
      </c>
      <c r="L908" s="38" t="str">
        <f t="shared" si="85"/>
        <v/>
      </c>
      <c r="M908" s="38" t="str">
        <f t="shared" si="86"/>
        <v/>
      </c>
      <c r="N908" s="38" t="str">
        <f t="shared" si="88"/>
        <v/>
      </c>
      <c r="O908" s="38" t="str">
        <f t="shared" si="84"/>
        <v/>
      </c>
      <c r="P908" s="39" t="str">
        <f t="shared" si="89"/>
        <v/>
      </c>
      <c r="AC908" s="42" t="str">
        <f>IF(B908="","",VLOOKUP(B908,[2]Formula!B:C,2,0))</f>
        <v/>
      </c>
      <c r="AD908" s="43" t="str">
        <f t="shared" si="87"/>
        <v/>
      </c>
    </row>
    <row r="909" spans="1:30" x14ac:dyDescent="0.25">
      <c r="A909" s="64"/>
      <c r="B909" s="64"/>
      <c r="C909" s="66"/>
      <c r="D909" s="67"/>
      <c r="E909" s="64"/>
      <c r="F909" s="64"/>
      <c r="G909" s="37" t="str">
        <f>IF(E909="","",IF(OR(E909="Project Management",E909="Project Support",E909="Sprint Management",E909="Sprint Support"),"NA",ROUND((((VLOOKUP(AD909,[2]Formula!V:X,3,0)))-SUMIF(AD:AD,AD909,H:H)),2)))</f>
        <v/>
      </c>
      <c r="H909" s="71"/>
      <c r="I909" s="72"/>
      <c r="J909" s="72"/>
      <c r="K909" s="38" t="str">
        <f>IF(E909="","",IF(OR(E909="Project Management",E909="Project Support",E909="Sprint Management",E909="Sprint Support"),"NA",(((SUMIF(AD:AD,AD909,H:H)/VLOOKUP(AD909,[2]Formula!V:X,3,0))*VLOOKUP(AD909,[2]Formula!V:X,2,0))*H909)/SUMIF(AD:AD,AD909,H:H)))</f>
        <v/>
      </c>
      <c r="L909" s="38" t="str">
        <f t="shared" si="85"/>
        <v/>
      </c>
      <c r="M909" s="38" t="str">
        <f t="shared" si="86"/>
        <v/>
      </c>
      <c r="N909" s="38" t="str">
        <f t="shared" si="88"/>
        <v/>
      </c>
      <c r="O909" s="38" t="str">
        <f t="shared" si="84"/>
        <v/>
      </c>
      <c r="P909" s="39" t="str">
        <f t="shared" si="89"/>
        <v/>
      </c>
      <c r="AC909" s="42" t="str">
        <f>IF(B909="","",VLOOKUP(B909,[2]Formula!B:C,2,0))</f>
        <v/>
      </c>
      <c r="AD909" s="43" t="str">
        <f t="shared" si="87"/>
        <v/>
      </c>
    </row>
    <row r="910" spans="1:30" x14ac:dyDescent="0.25">
      <c r="A910" s="64"/>
      <c r="B910" s="64"/>
      <c r="C910" s="66"/>
      <c r="D910" s="67"/>
      <c r="E910" s="64"/>
      <c r="F910" s="64"/>
      <c r="G910" s="37" t="str">
        <f>IF(E910="","",IF(OR(E910="Project Management",E910="Project Support",E910="Sprint Management",E910="Sprint Support"),"NA",ROUND((((VLOOKUP(AD910,[2]Formula!V:X,3,0)))-SUMIF(AD:AD,AD910,H:H)),2)))</f>
        <v/>
      </c>
      <c r="H910" s="71"/>
      <c r="I910" s="72"/>
      <c r="J910" s="72"/>
      <c r="K910" s="38" t="str">
        <f>IF(E910="","",IF(OR(E910="Project Management",E910="Project Support",E910="Sprint Management",E910="Sprint Support"),"NA",(((SUMIF(AD:AD,AD910,H:H)/VLOOKUP(AD910,[2]Formula!V:X,3,0))*VLOOKUP(AD910,[2]Formula!V:X,2,0))*H910)/SUMIF(AD:AD,AD910,H:H)))</f>
        <v/>
      </c>
      <c r="L910" s="38" t="str">
        <f t="shared" si="85"/>
        <v/>
      </c>
      <c r="M910" s="38" t="str">
        <f t="shared" si="86"/>
        <v/>
      </c>
      <c r="N910" s="38" t="str">
        <f t="shared" si="88"/>
        <v/>
      </c>
      <c r="O910" s="38" t="str">
        <f t="shared" si="84"/>
        <v/>
      </c>
      <c r="P910" s="39" t="str">
        <f t="shared" si="89"/>
        <v/>
      </c>
      <c r="AC910" s="42" t="str">
        <f>IF(B910="","",VLOOKUP(B910,[2]Formula!B:C,2,0))</f>
        <v/>
      </c>
      <c r="AD910" s="43" t="str">
        <f t="shared" si="87"/>
        <v/>
      </c>
    </row>
    <row r="911" spans="1:30" x14ac:dyDescent="0.25">
      <c r="A911" s="64"/>
      <c r="B911" s="64"/>
      <c r="C911" s="66"/>
      <c r="D911" s="67"/>
      <c r="E911" s="64"/>
      <c r="F911" s="64"/>
      <c r="G911" s="37" t="str">
        <f>IF(E911="","",IF(OR(E911="Project Management",E911="Project Support",E911="Sprint Management",E911="Sprint Support"),"NA",ROUND((((VLOOKUP(AD911,[2]Formula!V:X,3,0)))-SUMIF(AD:AD,AD911,H:H)),2)))</f>
        <v/>
      </c>
      <c r="H911" s="71"/>
      <c r="I911" s="72"/>
      <c r="J911" s="72"/>
      <c r="K911" s="38" t="str">
        <f>IF(E911="","",IF(OR(E911="Project Management",E911="Project Support",E911="Sprint Management",E911="Sprint Support"),"NA",(((SUMIF(AD:AD,AD911,H:H)/VLOOKUP(AD911,[2]Formula!V:X,3,0))*VLOOKUP(AD911,[2]Formula!V:X,2,0))*H911)/SUMIF(AD:AD,AD911,H:H)))</f>
        <v/>
      </c>
      <c r="L911" s="38" t="str">
        <f t="shared" si="85"/>
        <v/>
      </c>
      <c r="M911" s="38" t="str">
        <f t="shared" si="86"/>
        <v/>
      </c>
      <c r="N911" s="38" t="str">
        <f t="shared" si="88"/>
        <v/>
      </c>
      <c r="O911" s="38" t="str">
        <f t="shared" si="84"/>
        <v/>
      </c>
      <c r="P911" s="39" t="str">
        <f t="shared" si="89"/>
        <v/>
      </c>
      <c r="AC911" s="42" t="str">
        <f>IF(B911="","",VLOOKUP(B911,[2]Formula!B:C,2,0))</f>
        <v/>
      </c>
      <c r="AD911" s="43" t="str">
        <f t="shared" si="87"/>
        <v/>
      </c>
    </row>
    <row r="912" spans="1:30" x14ac:dyDescent="0.25">
      <c r="A912" s="64"/>
      <c r="B912" s="64"/>
      <c r="C912" s="66"/>
      <c r="D912" s="67"/>
      <c r="E912" s="64"/>
      <c r="F912" s="64"/>
      <c r="G912" s="37" t="str">
        <f>IF(E912="","",IF(OR(E912="Project Management",E912="Project Support",E912="Sprint Management",E912="Sprint Support"),"NA",ROUND((((VLOOKUP(AD912,[2]Formula!V:X,3,0)))-SUMIF(AD:AD,AD912,H:H)),2)))</f>
        <v/>
      </c>
      <c r="H912" s="71"/>
      <c r="I912" s="72"/>
      <c r="J912" s="72"/>
      <c r="K912" s="38" t="str">
        <f>IF(E912="","",IF(OR(E912="Project Management",E912="Project Support",E912="Sprint Management",E912="Sprint Support"),"NA",(((SUMIF(AD:AD,AD912,H:H)/VLOOKUP(AD912,[2]Formula!V:X,3,0))*VLOOKUP(AD912,[2]Formula!V:X,2,0))*H912)/SUMIF(AD:AD,AD912,H:H)))</f>
        <v/>
      </c>
      <c r="L912" s="38" t="str">
        <f t="shared" si="85"/>
        <v/>
      </c>
      <c r="M912" s="38" t="str">
        <f t="shared" si="86"/>
        <v/>
      </c>
      <c r="N912" s="38" t="str">
        <f t="shared" si="88"/>
        <v/>
      </c>
      <c r="O912" s="38" t="str">
        <f t="shared" si="84"/>
        <v/>
      </c>
      <c r="P912" s="39" t="str">
        <f t="shared" si="89"/>
        <v/>
      </c>
      <c r="AC912" s="42" t="str">
        <f>IF(B912="","",VLOOKUP(B912,[2]Formula!B:C,2,0))</f>
        <v/>
      </c>
      <c r="AD912" s="43" t="str">
        <f t="shared" si="87"/>
        <v/>
      </c>
    </row>
    <row r="913" spans="1:30" x14ac:dyDescent="0.25">
      <c r="A913" s="64"/>
      <c r="B913" s="64"/>
      <c r="C913" s="66"/>
      <c r="D913" s="67"/>
      <c r="E913" s="64"/>
      <c r="F913" s="64"/>
      <c r="G913" s="37" t="str">
        <f>IF(E913="","",IF(OR(E913="Project Management",E913="Project Support",E913="Sprint Management",E913="Sprint Support"),"NA",ROUND((((VLOOKUP(AD913,[2]Formula!V:X,3,0)))-SUMIF(AD:AD,AD913,H:H)),2)))</f>
        <v/>
      </c>
      <c r="H913" s="71"/>
      <c r="I913" s="72"/>
      <c r="J913" s="72"/>
      <c r="K913" s="38" t="str">
        <f>IF(E913="","",IF(OR(E913="Project Management",E913="Project Support",E913="Sprint Management",E913="Sprint Support"),"NA",(((SUMIF(AD:AD,AD913,H:H)/VLOOKUP(AD913,[2]Formula!V:X,3,0))*VLOOKUP(AD913,[2]Formula!V:X,2,0))*H913)/SUMIF(AD:AD,AD913,H:H)))</f>
        <v/>
      </c>
      <c r="L913" s="38" t="str">
        <f t="shared" si="85"/>
        <v/>
      </c>
      <c r="M913" s="38" t="str">
        <f t="shared" si="86"/>
        <v/>
      </c>
      <c r="N913" s="38" t="str">
        <f t="shared" si="88"/>
        <v/>
      </c>
      <c r="O913" s="38" t="str">
        <f t="shared" si="84"/>
        <v/>
      </c>
      <c r="P913" s="39" t="str">
        <f t="shared" si="89"/>
        <v/>
      </c>
      <c r="AC913" s="42" t="str">
        <f>IF(B913="","",VLOOKUP(B913,[2]Formula!B:C,2,0))</f>
        <v/>
      </c>
      <c r="AD913" s="43" t="str">
        <f t="shared" si="87"/>
        <v/>
      </c>
    </row>
    <row r="914" spans="1:30" x14ac:dyDescent="0.25">
      <c r="A914" s="64"/>
      <c r="B914" s="64"/>
      <c r="C914" s="66"/>
      <c r="D914" s="67"/>
      <c r="E914" s="64"/>
      <c r="F914" s="64"/>
      <c r="G914" s="37" t="str">
        <f>IF(E914="","",IF(OR(E914="Project Management",E914="Project Support",E914="Sprint Management",E914="Sprint Support"),"NA",ROUND((((VLOOKUP(AD914,[2]Formula!V:X,3,0)))-SUMIF(AD:AD,AD914,H:H)),2)))</f>
        <v/>
      </c>
      <c r="H914" s="71"/>
      <c r="I914" s="72"/>
      <c r="J914" s="72"/>
      <c r="K914" s="38" t="str">
        <f>IF(E914="","",IF(OR(E914="Project Management",E914="Project Support",E914="Sprint Management",E914="Sprint Support"),"NA",(((SUMIF(AD:AD,AD914,H:H)/VLOOKUP(AD914,[2]Formula!V:X,3,0))*VLOOKUP(AD914,[2]Formula!V:X,2,0))*H914)/SUMIF(AD:AD,AD914,H:H)))</f>
        <v/>
      </c>
      <c r="L914" s="38" t="str">
        <f t="shared" si="85"/>
        <v/>
      </c>
      <c r="M914" s="38" t="str">
        <f t="shared" si="86"/>
        <v/>
      </c>
      <c r="N914" s="38" t="str">
        <f t="shared" si="88"/>
        <v/>
      </c>
      <c r="O914" s="38" t="str">
        <f t="shared" si="84"/>
        <v/>
      </c>
      <c r="P914" s="39" t="str">
        <f t="shared" si="89"/>
        <v/>
      </c>
      <c r="AC914" s="42" t="str">
        <f>IF(B914="","",VLOOKUP(B914,[2]Formula!B:C,2,0))</f>
        <v/>
      </c>
      <c r="AD914" s="43" t="str">
        <f t="shared" si="87"/>
        <v/>
      </c>
    </row>
    <row r="915" spans="1:30" x14ac:dyDescent="0.25">
      <c r="A915" s="64"/>
      <c r="B915" s="64"/>
      <c r="C915" s="66"/>
      <c r="D915" s="67"/>
      <c r="E915" s="64"/>
      <c r="F915" s="64"/>
      <c r="G915" s="37" t="str">
        <f>IF(E915="","",IF(OR(E915="Project Management",E915="Project Support",E915="Sprint Management",E915="Sprint Support"),"NA",ROUND((((VLOOKUP(AD915,[2]Formula!V:X,3,0)))-SUMIF(AD:AD,AD915,H:H)),2)))</f>
        <v/>
      </c>
      <c r="H915" s="71"/>
      <c r="I915" s="72"/>
      <c r="J915" s="72"/>
      <c r="K915" s="38" t="str">
        <f>IF(E915="","",IF(OR(E915="Project Management",E915="Project Support",E915="Sprint Management",E915="Sprint Support"),"NA",(((SUMIF(AD:AD,AD915,H:H)/VLOOKUP(AD915,[2]Formula!V:X,3,0))*VLOOKUP(AD915,[2]Formula!V:X,2,0))*H915)/SUMIF(AD:AD,AD915,H:H)))</f>
        <v/>
      </c>
      <c r="L915" s="38" t="str">
        <f t="shared" si="85"/>
        <v/>
      </c>
      <c r="M915" s="38" t="str">
        <f t="shared" si="86"/>
        <v/>
      </c>
      <c r="N915" s="38" t="str">
        <f t="shared" si="88"/>
        <v/>
      </c>
      <c r="O915" s="38" t="str">
        <f t="shared" si="84"/>
        <v/>
      </c>
      <c r="P915" s="39" t="str">
        <f t="shared" si="89"/>
        <v/>
      </c>
      <c r="AC915" s="42" t="str">
        <f>IF(B915="","",VLOOKUP(B915,[2]Formula!B:C,2,0))</f>
        <v/>
      </c>
      <c r="AD915" s="43" t="str">
        <f t="shared" si="87"/>
        <v/>
      </c>
    </row>
    <row r="916" spans="1:30" x14ac:dyDescent="0.25">
      <c r="A916" s="64"/>
      <c r="B916" s="64"/>
      <c r="C916" s="66"/>
      <c r="D916" s="67"/>
      <c r="E916" s="64"/>
      <c r="F916" s="64"/>
      <c r="G916" s="37" t="str">
        <f>IF(E916="","",IF(OR(E916="Project Management",E916="Project Support",E916="Sprint Management",E916="Sprint Support"),"NA",ROUND((((VLOOKUP(AD916,[2]Formula!V:X,3,0)))-SUMIF(AD:AD,AD916,H:H)),2)))</f>
        <v/>
      </c>
      <c r="H916" s="71"/>
      <c r="I916" s="72"/>
      <c r="J916" s="72"/>
      <c r="K916" s="38" t="str">
        <f>IF(E916="","",IF(OR(E916="Project Management",E916="Project Support",E916="Sprint Management",E916="Sprint Support"),"NA",(((SUMIF(AD:AD,AD916,H:H)/VLOOKUP(AD916,[2]Formula!V:X,3,0))*VLOOKUP(AD916,[2]Formula!V:X,2,0))*H916)/SUMIF(AD:AD,AD916,H:H)))</f>
        <v/>
      </c>
      <c r="L916" s="38" t="str">
        <f t="shared" si="85"/>
        <v/>
      </c>
      <c r="M916" s="38" t="str">
        <f t="shared" si="86"/>
        <v/>
      </c>
      <c r="N916" s="38" t="str">
        <f t="shared" si="88"/>
        <v/>
      </c>
      <c r="O916" s="38" t="str">
        <f t="shared" si="84"/>
        <v/>
      </c>
      <c r="P916" s="39" t="str">
        <f t="shared" si="89"/>
        <v/>
      </c>
      <c r="AC916" s="42" t="str">
        <f>IF(B916="","",VLOOKUP(B916,[2]Formula!B:C,2,0))</f>
        <v/>
      </c>
      <c r="AD916" s="43" t="str">
        <f t="shared" si="87"/>
        <v/>
      </c>
    </row>
    <row r="917" spans="1:30" x14ac:dyDescent="0.25">
      <c r="A917" s="64"/>
      <c r="B917" s="64"/>
      <c r="C917" s="66"/>
      <c r="D917" s="67"/>
      <c r="E917" s="64"/>
      <c r="F917" s="64"/>
      <c r="G917" s="37" t="str">
        <f>IF(E917="","",IF(OR(E917="Project Management",E917="Project Support",E917="Sprint Management",E917="Sprint Support"),"NA",ROUND((((VLOOKUP(AD917,[2]Formula!V:X,3,0)))-SUMIF(AD:AD,AD917,H:H)),2)))</f>
        <v/>
      </c>
      <c r="H917" s="71"/>
      <c r="I917" s="72"/>
      <c r="J917" s="72"/>
      <c r="K917" s="38" t="str">
        <f>IF(E917="","",IF(OR(E917="Project Management",E917="Project Support",E917="Sprint Management",E917="Sprint Support"),"NA",(((SUMIF(AD:AD,AD917,H:H)/VLOOKUP(AD917,[2]Formula!V:X,3,0))*VLOOKUP(AD917,[2]Formula!V:X,2,0))*H917)/SUMIF(AD:AD,AD917,H:H)))</f>
        <v/>
      </c>
      <c r="L917" s="38" t="str">
        <f t="shared" si="85"/>
        <v/>
      </c>
      <c r="M917" s="38" t="str">
        <f t="shared" si="86"/>
        <v/>
      </c>
      <c r="N917" s="38" t="str">
        <f t="shared" si="88"/>
        <v/>
      </c>
      <c r="O917" s="38" t="str">
        <f t="shared" si="84"/>
        <v/>
      </c>
      <c r="P917" s="39" t="str">
        <f t="shared" si="89"/>
        <v/>
      </c>
      <c r="AC917" s="42" t="str">
        <f>IF(B917="","",VLOOKUP(B917,[2]Formula!B:C,2,0))</f>
        <v/>
      </c>
      <c r="AD917" s="43" t="str">
        <f t="shared" si="87"/>
        <v/>
      </c>
    </row>
    <row r="918" spans="1:30" x14ac:dyDescent="0.25">
      <c r="A918" s="64"/>
      <c r="B918" s="64"/>
      <c r="C918" s="66"/>
      <c r="D918" s="67"/>
      <c r="E918" s="64"/>
      <c r="F918" s="64"/>
      <c r="G918" s="37" t="str">
        <f>IF(E918="","",IF(OR(E918="Project Management",E918="Project Support",E918="Sprint Management",E918="Sprint Support"),"NA",ROUND((((VLOOKUP(AD918,[2]Formula!V:X,3,0)))-SUMIF(AD:AD,AD918,H:H)),2)))</f>
        <v/>
      </c>
      <c r="H918" s="71"/>
      <c r="I918" s="72"/>
      <c r="J918" s="72"/>
      <c r="K918" s="38" t="str">
        <f>IF(E918="","",IF(OR(E918="Project Management",E918="Project Support",E918="Sprint Management",E918="Sprint Support"),"NA",(((SUMIF(AD:AD,AD918,H:H)/VLOOKUP(AD918,[2]Formula!V:X,3,0))*VLOOKUP(AD918,[2]Formula!V:X,2,0))*H918)/SUMIF(AD:AD,AD918,H:H)))</f>
        <v/>
      </c>
      <c r="L918" s="38" t="str">
        <f t="shared" si="85"/>
        <v/>
      </c>
      <c r="M918" s="38" t="str">
        <f t="shared" si="86"/>
        <v/>
      </c>
      <c r="N918" s="38" t="str">
        <f t="shared" si="88"/>
        <v/>
      </c>
      <c r="O918" s="38" t="str">
        <f t="shared" si="84"/>
        <v/>
      </c>
      <c r="P918" s="39" t="str">
        <f t="shared" si="89"/>
        <v/>
      </c>
      <c r="AC918" s="42" t="str">
        <f>IF(B918="","",VLOOKUP(B918,[2]Formula!B:C,2,0))</f>
        <v/>
      </c>
      <c r="AD918" s="43" t="str">
        <f t="shared" si="87"/>
        <v/>
      </c>
    </row>
    <row r="919" spans="1:30" x14ac:dyDescent="0.25">
      <c r="A919" s="64"/>
      <c r="B919" s="64"/>
      <c r="C919" s="66"/>
      <c r="D919" s="67"/>
      <c r="E919" s="64"/>
      <c r="F919" s="64"/>
      <c r="G919" s="37" t="str">
        <f>IF(E919="","",IF(OR(E919="Project Management",E919="Project Support",E919="Sprint Management",E919="Sprint Support"),"NA",ROUND((((VLOOKUP(AD919,[2]Formula!V:X,3,0)))-SUMIF(AD:AD,AD919,H:H)),2)))</f>
        <v/>
      </c>
      <c r="H919" s="71"/>
      <c r="I919" s="72"/>
      <c r="J919" s="72"/>
      <c r="K919" s="38" t="str">
        <f>IF(E919="","",IF(OR(E919="Project Management",E919="Project Support",E919="Sprint Management",E919="Sprint Support"),"NA",(((SUMIF(AD:AD,AD919,H:H)/VLOOKUP(AD919,[2]Formula!V:X,3,0))*VLOOKUP(AD919,[2]Formula!V:X,2,0))*H919)/SUMIF(AD:AD,AD919,H:H)))</f>
        <v/>
      </c>
      <c r="L919" s="38" t="str">
        <f t="shared" si="85"/>
        <v/>
      </c>
      <c r="M919" s="38" t="str">
        <f t="shared" si="86"/>
        <v/>
      </c>
      <c r="N919" s="38" t="str">
        <f t="shared" si="88"/>
        <v/>
      </c>
      <c r="O919" s="38" t="str">
        <f t="shared" si="84"/>
        <v/>
      </c>
      <c r="P919" s="39" t="str">
        <f t="shared" si="89"/>
        <v/>
      </c>
      <c r="AC919" s="42" t="str">
        <f>IF(B919="","",VLOOKUP(B919,[2]Formula!B:C,2,0))</f>
        <v/>
      </c>
      <c r="AD919" s="43" t="str">
        <f t="shared" si="87"/>
        <v/>
      </c>
    </row>
    <row r="920" spans="1:30" x14ac:dyDescent="0.25">
      <c r="A920" s="64"/>
      <c r="B920" s="64"/>
      <c r="C920" s="66"/>
      <c r="D920" s="67"/>
      <c r="E920" s="64"/>
      <c r="F920" s="64"/>
      <c r="G920" s="37" t="str">
        <f>IF(E920="","",IF(OR(E920="Project Management",E920="Project Support",E920="Sprint Management",E920="Sprint Support"),"NA",ROUND((((VLOOKUP(AD920,[2]Formula!V:X,3,0)))-SUMIF(AD:AD,AD920,H:H)),2)))</f>
        <v/>
      </c>
      <c r="H920" s="71"/>
      <c r="I920" s="72"/>
      <c r="J920" s="72"/>
      <c r="K920" s="38" t="str">
        <f>IF(E920="","",IF(OR(E920="Project Management",E920="Project Support",E920="Sprint Management",E920="Sprint Support"),"NA",(((SUMIF(AD:AD,AD920,H:H)/VLOOKUP(AD920,[2]Formula!V:X,3,0))*VLOOKUP(AD920,[2]Formula!V:X,2,0))*H920)/SUMIF(AD:AD,AD920,H:H)))</f>
        <v/>
      </c>
      <c r="L920" s="38" t="str">
        <f t="shared" si="85"/>
        <v/>
      </c>
      <c r="M920" s="38" t="str">
        <f t="shared" si="86"/>
        <v/>
      </c>
      <c r="N920" s="38" t="str">
        <f t="shared" si="88"/>
        <v/>
      </c>
      <c r="O920" s="38" t="str">
        <f t="shared" si="84"/>
        <v/>
      </c>
      <c r="P920" s="39" t="str">
        <f t="shared" si="89"/>
        <v/>
      </c>
      <c r="AC920" s="42" t="str">
        <f>IF(B920="","",VLOOKUP(B920,[2]Formula!B:C,2,0))</f>
        <v/>
      </c>
      <c r="AD920" s="43" t="str">
        <f t="shared" si="87"/>
        <v/>
      </c>
    </row>
    <row r="921" spans="1:30" x14ac:dyDescent="0.25">
      <c r="A921" s="64"/>
      <c r="B921" s="64"/>
      <c r="C921" s="66"/>
      <c r="D921" s="67"/>
      <c r="E921" s="64"/>
      <c r="F921" s="64"/>
      <c r="G921" s="37" t="str">
        <f>IF(E921="","",IF(OR(E921="Project Management",E921="Project Support",E921="Sprint Management",E921="Sprint Support"),"NA",ROUND((((VLOOKUP(AD921,[2]Formula!V:X,3,0)))-SUMIF(AD:AD,AD921,H:H)),2)))</f>
        <v/>
      </c>
      <c r="H921" s="71"/>
      <c r="I921" s="72"/>
      <c r="J921" s="72"/>
      <c r="K921" s="38" t="str">
        <f>IF(E921="","",IF(OR(E921="Project Management",E921="Project Support",E921="Sprint Management",E921="Sprint Support"),"NA",(((SUMIF(AD:AD,AD921,H:H)/VLOOKUP(AD921,[2]Formula!V:X,3,0))*VLOOKUP(AD921,[2]Formula!V:X,2,0))*H921)/SUMIF(AD:AD,AD921,H:H)))</f>
        <v/>
      </c>
      <c r="L921" s="38" t="str">
        <f t="shared" si="85"/>
        <v/>
      </c>
      <c r="M921" s="38" t="str">
        <f t="shared" si="86"/>
        <v/>
      </c>
      <c r="N921" s="38" t="str">
        <f t="shared" si="88"/>
        <v/>
      </c>
      <c r="O921" s="38" t="str">
        <f t="shared" si="84"/>
        <v/>
      </c>
      <c r="P921" s="39" t="str">
        <f t="shared" si="89"/>
        <v/>
      </c>
      <c r="AC921" s="42" t="str">
        <f>IF(B921="","",VLOOKUP(B921,[2]Formula!B:C,2,0))</f>
        <v/>
      </c>
      <c r="AD921" s="43" t="str">
        <f t="shared" si="87"/>
        <v/>
      </c>
    </row>
    <row r="922" spans="1:30" x14ac:dyDescent="0.25">
      <c r="A922" s="64"/>
      <c r="B922" s="64"/>
      <c r="C922" s="66"/>
      <c r="D922" s="67"/>
      <c r="E922" s="64"/>
      <c r="F922" s="64"/>
      <c r="G922" s="37" t="str">
        <f>IF(E922="","",IF(OR(E922="Project Management",E922="Project Support",E922="Sprint Management",E922="Sprint Support"),"NA",ROUND((((VLOOKUP(AD922,[2]Formula!V:X,3,0)))-SUMIF(AD:AD,AD922,H:H)),2)))</f>
        <v/>
      </c>
      <c r="H922" s="71"/>
      <c r="I922" s="72"/>
      <c r="J922" s="72"/>
      <c r="K922" s="38" t="str">
        <f>IF(E922="","",IF(OR(E922="Project Management",E922="Project Support",E922="Sprint Management",E922="Sprint Support"),"NA",(((SUMIF(AD:AD,AD922,H:H)/VLOOKUP(AD922,[2]Formula!V:X,3,0))*VLOOKUP(AD922,[2]Formula!V:X,2,0))*H922)/SUMIF(AD:AD,AD922,H:H)))</f>
        <v/>
      </c>
      <c r="L922" s="38" t="str">
        <f t="shared" si="85"/>
        <v/>
      </c>
      <c r="M922" s="38" t="str">
        <f t="shared" si="86"/>
        <v/>
      </c>
      <c r="N922" s="38" t="str">
        <f t="shared" si="88"/>
        <v/>
      </c>
      <c r="O922" s="38" t="str">
        <f t="shared" si="84"/>
        <v/>
      </c>
      <c r="P922" s="39" t="str">
        <f t="shared" si="89"/>
        <v/>
      </c>
      <c r="AC922" s="42" t="str">
        <f>IF(B922="","",VLOOKUP(B922,[2]Formula!B:C,2,0))</f>
        <v/>
      </c>
      <c r="AD922" s="43" t="str">
        <f t="shared" si="87"/>
        <v/>
      </c>
    </row>
    <row r="923" spans="1:30" x14ac:dyDescent="0.25">
      <c r="A923" s="64"/>
      <c r="B923" s="64"/>
      <c r="C923" s="66"/>
      <c r="D923" s="67"/>
      <c r="E923" s="64"/>
      <c r="F923" s="64"/>
      <c r="G923" s="37" t="str">
        <f>IF(E923="","",IF(OR(E923="Project Management",E923="Project Support",E923="Sprint Management",E923="Sprint Support"),"NA",ROUND((((VLOOKUP(AD923,[2]Formula!V:X,3,0)))-SUMIF(AD:AD,AD923,H:H)),2)))</f>
        <v/>
      </c>
      <c r="H923" s="71"/>
      <c r="I923" s="72"/>
      <c r="J923" s="72"/>
      <c r="K923" s="38" t="str">
        <f>IF(E923="","",IF(OR(E923="Project Management",E923="Project Support",E923="Sprint Management",E923="Sprint Support"),"NA",(((SUMIF(AD:AD,AD923,H:H)/VLOOKUP(AD923,[2]Formula!V:X,3,0))*VLOOKUP(AD923,[2]Formula!V:X,2,0))*H923)/SUMIF(AD:AD,AD923,H:H)))</f>
        <v/>
      </c>
      <c r="L923" s="38" t="str">
        <f t="shared" si="85"/>
        <v/>
      </c>
      <c r="M923" s="38" t="str">
        <f t="shared" si="86"/>
        <v/>
      </c>
      <c r="N923" s="38" t="str">
        <f t="shared" si="88"/>
        <v/>
      </c>
      <c r="O923" s="38" t="str">
        <f t="shared" si="84"/>
        <v/>
      </c>
      <c r="P923" s="39" t="str">
        <f t="shared" si="89"/>
        <v/>
      </c>
      <c r="AC923" s="42" t="str">
        <f>IF(B923="","",VLOOKUP(B923,[2]Formula!B:C,2,0))</f>
        <v/>
      </c>
      <c r="AD923" s="43" t="str">
        <f t="shared" si="87"/>
        <v/>
      </c>
    </row>
    <row r="924" spans="1:30" x14ac:dyDescent="0.25">
      <c r="A924" s="64"/>
      <c r="B924" s="64"/>
      <c r="C924" s="66"/>
      <c r="D924" s="67"/>
      <c r="E924" s="64"/>
      <c r="F924" s="64"/>
      <c r="G924" s="37" t="str">
        <f>IF(E924="","",IF(OR(E924="Project Management",E924="Project Support",E924="Sprint Management",E924="Sprint Support"),"NA",ROUND((((VLOOKUP(AD924,[2]Formula!V:X,3,0)))-SUMIF(AD:AD,AD924,H:H)),2)))</f>
        <v/>
      </c>
      <c r="H924" s="71"/>
      <c r="I924" s="72"/>
      <c r="J924" s="72"/>
      <c r="K924" s="38" t="str">
        <f>IF(E924="","",IF(OR(E924="Project Management",E924="Project Support",E924="Sprint Management",E924="Sprint Support"),"NA",(((SUMIF(AD:AD,AD924,H:H)/VLOOKUP(AD924,[2]Formula!V:X,3,0))*VLOOKUP(AD924,[2]Formula!V:X,2,0))*H924)/SUMIF(AD:AD,AD924,H:H)))</f>
        <v/>
      </c>
      <c r="L924" s="38" t="str">
        <f t="shared" si="85"/>
        <v/>
      </c>
      <c r="M924" s="38" t="str">
        <f t="shared" si="86"/>
        <v/>
      </c>
      <c r="N924" s="38" t="str">
        <f t="shared" si="88"/>
        <v/>
      </c>
      <c r="O924" s="38" t="str">
        <f t="shared" si="84"/>
        <v/>
      </c>
      <c r="P924" s="39" t="str">
        <f t="shared" si="89"/>
        <v/>
      </c>
      <c r="AC924" s="42" t="str">
        <f>IF(B924="","",VLOOKUP(B924,[2]Formula!B:C,2,0))</f>
        <v/>
      </c>
      <c r="AD924" s="43" t="str">
        <f t="shared" si="87"/>
        <v/>
      </c>
    </row>
    <row r="925" spans="1:30" x14ac:dyDescent="0.25">
      <c r="A925" s="64"/>
      <c r="B925" s="64"/>
      <c r="C925" s="66"/>
      <c r="D925" s="67"/>
      <c r="E925" s="64"/>
      <c r="F925" s="64"/>
      <c r="G925" s="37" t="str">
        <f>IF(E925="","",IF(OR(E925="Project Management",E925="Project Support",E925="Sprint Management",E925="Sprint Support"),"NA",ROUND((((VLOOKUP(AD925,[2]Formula!V:X,3,0)))-SUMIF(AD:AD,AD925,H:H)),2)))</f>
        <v/>
      </c>
      <c r="H925" s="71"/>
      <c r="I925" s="72"/>
      <c r="J925" s="72"/>
      <c r="K925" s="38" t="str">
        <f>IF(E925="","",IF(OR(E925="Project Management",E925="Project Support",E925="Sprint Management",E925="Sprint Support"),"NA",(((SUMIF(AD:AD,AD925,H:H)/VLOOKUP(AD925,[2]Formula!V:X,3,0))*VLOOKUP(AD925,[2]Formula!V:X,2,0))*H925)/SUMIF(AD:AD,AD925,H:H)))</f>
        <v/>
      </c>
      <c r="L925" s="38" t="str">
        <f t="shared" si="85"/>
        <v/>
      </c>
      <c r="M925" s="38" t="str">
        <f t="shared" si="86"/>
        <v/>
      </c>
      <c r="N925" s="38" t="str">
        <f t="shared" si="88"/>
        <v/>
      </c>
      <c r="O925" s="38" t="str">
        <f t="shared" si="84"/>
        <v/>
      </c>
      <c r="P925" s="39" t="str">
        <f t="shared" si="89"/>
        <v/>
      </c>
      <c r="AC925" s="42" t="str">
        <f>IF(B925="","",VLOOKUP(B925,[2]Formula!B:C,2,0))</f>
        <v/>
      </c>
      <c r="AD925" s="43" t="str">
        <f t="shared" si="87"/>
        <v/>
      </c>
    </row>
    <row r="926" spans="1:30" x14ac:dyDescent="0.25">
      <c r="A926" s="64"/>
      <c r="B926" s="64"/>
      <c r="C926" s="66"/>
      <c r="D926" s="67"/>
      <c r="E926" s="64"/>
      <c r="F926" s="64"/>
      <c r="G926" s="37" t="str">
        <f>IF(E926="","",IF(OR(E926="Project Management",E926="Project Support",E926="Sprint Management",E926="Sprint Support"),"NA",ROUND((((VLOOKUP(AD926,[2]Formula!V:X,3,0)))-SUMIF(AD:AD,AD926,H:H)),2)))</f>
        <v/>
      </c>
      <c r="H926" s="71"/>
      <c r="I926" s="72"/>
      <c r="J926" s="72"/>
      <c r="K926" s="38" t="str">
        <f>IF(E926="","",IF(OR(E926="Project Management",E926="Project Support",E926="Sprint Management",E926="Sprint Support"),"NA",(((SUMIF(AD:AD,AD926,H:H)/VLOOKUP(AD926,[2]Formula!V:X,3,0))*VLOOKUP(AD926,[2]Formula!V:X,2,0))*H926)/SUMIF(AD:AD,AD926,H:H)))</f>
        <v/>
      </c>
      <c r="L926" s="38" t="str">
        <f t="shared" si="85"/>
        <v/>
      </c>
      <c r="M926" s="38" t="str">
        <f t="shared" si="86"/>
        <v/>
      </c>
      <c r="N926" s="38" t="str">
        <f t="shared" si="88"/>
        <v/>
      </c>
      <c r="O926" s="38" t="str">
        <f t="shared" si="84"/>
        <v/>
      </c>
      <c r="P926" s="39" t="str">
        <f t="shared" si="89"/>
        <v/>
      </c>
      <c r="AC926" s="42" t="str">
        <f>IF(B926="","",VLOOKUP(B926,[2]Formula!B:C,2,0))</f>
        <v/>
      </c>
      <c r="AD926" s="43" t="str">
        <f t="shared" si="87"/>
        <v/>
      </c>
    </row>
    <row r="927" spans="1:30" x14ac:dyDescent="0.25">
      <c r="A927" s="64"/>
      <c r="B927" s="64"/>
      <c r="C927" s="66"/>
      <c r="D927" s="67"/>
      <c r="E927" s="64"/>
      <c r="F927" s="64"/>
      <c r="G927" s="37" t="str">
        <f>IF(E927="","",IF(OR(E927="Project Management",E927="Project Support",E927="Sprint Management",E927="Sprint Support"),"NA",ROUND((((VLOOKUP(AD927,[2]Formula!V:X,3,0)))-SUMIF(AD:AD,AD927,H:H)),2)))</f>
        <v/>
      </c>
      <c r="H927" s="71"/>
      <c r="I927" s="72"/>
      <c r="J927" s="72"/>
      <c r="K927" s="38" t="str">
        <f>IF(E927="","",IF(OR(E927="Project Management",E927="Project Support",E927="Sprint Management",E927="Sprint Support"),"NA",(((SUMIF(AD:AD,AD927,H:H)/VLOOKUP(AD927,[2]Formula!V:X,3,0))*VLOOKUP(AD927,[2]Formula!V:X,2,0))*H927)/SUMIF(AD:AD,AD927,H:H)))</f>
        <v/>
      </c>
      <c r="L927" s="38" t="str">
        <f t="shared" si="85"/>
        <v/>
      </c>
      <c r="M927" s="38" t="str">
        <f t="shared" si="86"/>
        <v/>
      </c>
      <c r="N927" s="38" t="str">
        <f t="shared" si="88"/>
        <v/>
      </c>
      <c r="O927" s="38" t="str">
        <f t="shared" si="84"/>
        <v/>
      </c>
      <c r="P927" s="39" t="str">
        <f t="shared" si="89"/>
        <v/>
      </c>
      <c r="AC927" s="42" t="str">
        <f>IF(B927="","",VLOOKUP(B927,[2]Formula!B:C,2,0))</f>
        <v/>
      </c>
      <c r="AD927" s="43" t="str">
        <f t="shared" si="87"/>
        <v/>
      </c>
    </row>
    <row r="928" spans="1:30" x14ac:dyDescent="0.25">
      <c r="A928" s="64"/>
      <c r="B928" s="64"/>
      <c r="C928" s="66"/>
      <c r="D928" s="67"/>
      <c r="E928" s="64"/>
      <c r="F928" s="64"/>
      <c r="G928" s="37" t="str">
        <f>IF(E928="","",IF(OR(E928="Project Management",E928="Project Support",E928="Sprint Management",E928="Sprint Support"),"NA",ROUND((((VLOOKUP(AD928,[2]Formula!V:X,3,0)))-SUMIF(AD:AD,AD928,H:H)),2)))</f>
        <v/>
      </c>
      <c r="H928" s="71"/>
      <c r="I928" s="72"/>
      <c r="J928" s="72"/>
      <c r="K928" s="38" t="str">
        <f>IF(E928="","",IF(OR(E928="Project Management",E928="Project Support",E928="Sprint Management",E928="Sprint Support"),"NA",(((SUMIF(AD:AD,AD928,H:H)/VLOOKUP(AD928,[2]Formula!V:X,3,0))*VLOOKUP(AD928,[2]Formula!V:X,2,0))*H928)/SUMIF(AD:AD,AD928,H:H)))</f>
        <v/>
      </c>
      <c r="L928" s="38" t="str">
        <f t="shared" si="85"/>
        <v/>
      </c>
      <c r="M928" s="38" t="str">
        <f t="shared" si="86"/>
        <v/>
      </c>
      <c r="N928" s="38" t="str">
        <f t="shared" si="88"/>
        <v/>
      </c>
      <c r="O928" s="38" t="str">
        <f t="shared" si="84"/>
        <v/>
      </c>
      <c r="P928" s="39" t="str">
        <f t="shared" si="89"/>
        <v/>
      </c>
      <c r="AC928" s="42" t="str">
        <f>IF(B928="","",VLOOKUP(B928,[2]Formula!B:C,2,0))</f>
        <v/>
      </c>
      <c r="AD928" s="43" t="str">
        <f t="shared" si="87"/>
        <v/>
      </c>
    </row>
    <row r="929" spans="1:30" x14ac:dyDescent="0.25">
      <c r="A929" s="64"/>
      <c r="B929" s="64"/>
      <c r="C929" s="66"/>
      <c r="D929" s="67"/>
      <c r="E929" s="64"/>
      <c r="F929" s="64"/>
      <c r="G929" s="37" t="str">
        <f>IF(E929="","",IF(OR(E929="Project Management",E929="Project Support",E929="Sprint Management",E929="Sprint Support"),"NA",ROUND((((VLOOKUP(AD929,[2]Formula!V:X,3,0)))-SUMIF(AD:AD,AD929,H:H)),2)))</f>
        <v/>
      </c>
      <c r="H929" s="71"/>
      <c r="I929" s="72"/>
      <c r="J929" s="72"/>
      <c r="K929" s="38" t="str">
        <f>IF(E929="","",IF(OR(E929="Project Management",E929="Project Support",E929="Sprint Management",E929="Sprint Support"),"NA",(((SUMIF(AD:AD,AD929,H:H)/VLOOKUP(AD929,[2]Formula!V:X,3,0))*VLOOKUP(AD929,[2]Formula!V:X,2,0))*H929)/SUMIF(AD:AD,AD929,H:H)))</f>
        <v/>
      </c>
      <c r="L929" s="38" t="str">
        <f t="shared" si="85"/>
        <v/>
      </c>
      <c r="M929" s="38" t="str">
        <f t="shared" si="86"/>
        <v/>
      </c>
      <c r="N929" s="38" t="str">
        <f t="shared" si="88"/>
        <v/>
      </c>
      <c r="O929" s="38" t="str">
        <f t="shared" si="84"/>
        <v/>
      </c>
      <c r="P929" s="39" t="str">
        <f t="shared" si="89"/>
        <v/>
      </c>
      <c r="AC929" s="42" t="str">
        <f>IF(B929="","",VLOOKUP(B929,[2]Formula!B:C,2,0))</f>
        <v/>
      </c>
      <c r="AD929" s="43" t="str">
        <f t="shared" si="87"/>
        <v/>
      </c>
    </row>
    <row r="930" spans="1:30" x14ac:dyDescent="0.25">
      <c r="A930" s="64"/>
      <c r="B930" s="64"/>
      <c r="C930" s="66"/>
      <c r="D930" s="67"/>
      <c r="E930" s="64"/>
      <c r="F930" s="64"/>
      <c r="G930" s="37" t="str">
        <f>IF(E930="","",IF(OR(E930="Project Management",E930="Project Support",E930="Sprint Management",E930="Sprint Support"),"NA",ROUND((((VLOOKUP(AD930,[2]Formula!V:X,3,0)))-SUMIF(AD:AD,AD930,H:H)),2)))</f>
        <v/>
      </c>
      <c r="H930" s="71"/>
      <c r="I930" s="72"/>
      <c r="J930" s="72"/>
      <c r="K930" s="38" t="str">
        <f>IF(E930="","",IF(OR(E930="Project Management",E930="Project Support",E930="Sprint Management",E930="Sprint Support"),"NA",(((SUMIF(AD:AD,AD930,H:H)/VLOOKUP(AD930,[2]Formula!V:X,3,0))*VLOOKUP(AD930,[2]Formula!V:X,2,0))*H930)/SUMIF(AD:AD,AD930,H:H)))</f>
        <v/>
      </c>
      <c r="L930" s="38" t="str">
        <f t="shared" si="85"/>
        <v/>
      </c>
      <c r="M930" s="38" t="str">
        <f t="shared" si="86"/>
        <v/>
      </c>
      <c r="N930" s="38" t="str">
        <f t="shared" si="88"/>
        <v/>
      </c>
      <c r="O930" s="38" t="str">
        <f t="shared" si="84"/>
        <v/>
      </c>
      <c r="P930" s="39" t="str">
        <f t="shared" si="89"/>
        <v/>
      </c>
      <c r="AC930" s="42" t="str">
        <f>IF(B930="","",VLOOKUP(B930,[2]Formula!B:C,2,0))</f>
        <v/>
      </c>
      <c r="AD930" s="43" t="str">
        <f t="shared" si="87"/>
        <v/>
      </c>
    </row>
    <row r="931" spans="1:30" x14ac:dyDescent="0.25">
      <c r="A931" s="64"/>
      <c r="B931" s="64"/>
      <c r="C931" s="66"/>
      <c r="D931" s="67"/>
      <c r="E931" s="64"/>
      <c r="F931" s="64"/>
      <c r="G931" s="37" t="str">
        <f>IF(E931="","",IF(OR(E931="Project Management",E931="Project Support",E931="Sprint Management",E931="Sprint Support"),"NA",ROUND((((VLOOKUP(AD931,[2]Formula!V:X,3,0)))-SUMIF(AD:AD,AD931,H:H)),2)))</f>
        <v/>
      </c>
      <c r="H931" s="71"/>
      <c r="I931" s="72"/>
      <c r="J931" s="72"/>
      <c r="K931" s="38" t="str">
        <f>IF(E931="","",IF(OR(E931="Project Management",E931="Project Support",E931="Sprint Management",E931="Sprint Support"),"NA",(((SUMIF(AD:AD,AD931,H:H)/VLOOKUP(AD931,[2]Formula!V:X,3,0))*VLOOKUP(AD931,[2]Formula!V:X,2,0))*H931)/SUMIF(AD:AD,AD931,H:H)))</f>
        <v/>
      </c>
      <c r="L931" s="38" t="str">
        <f t="shared" si="85"/>
        <v/>
      </c>
      <c r="M931" s="38" t="str">
        <f t="shared" si="86"/>
        <v/>
      </c>
      <c r="N931" s="38" t="str">
        <f t="shared" si="88"/>
        <v/>
      </c>
      <c r="O931" s="38" t="str">
        <f t="shared" si="84"/>
        <v/>
      </c>
      <c r="P931" s="39" t="str">
        <f t="shared" si="89"/>
        <v/>
      </c>
      <c r="AC931" s="42" t="str">
        <f>IF(B931="","",VLOOKUP(B931,[2]Formula!B:C,2,0))</f>
        <v/>
      </c>
      <c r="AD931" s="43" t="str">
        <f t="shared" si="87"/>
        <v/>
      </c>
    </row>
    <row r="932" spans="1:30" x14ac:dyDescent="0.25">
      <c r="A932" s="64"/>
      <c r="B932" s="64"/>
      <c r="C932" s="66"/>
      <c r="D932" s="67"/>
      <c r="E932" s="64"/>
      <c r="F932" s="64"/>
      <c r="G932" s="37" t="str">
        <f>IF(E932="","",IF(OR(E932="Project Management",E932="Project Support",E932="Sprint Management",E932="Sprint Support"),"NA",ROUND((((VLOOKUP(AD932,[2]Formula!V:X,3,0)))-SUMIF(AD:AD,AD932,H:H)),2)))</f>
        <v/>
      </c>
      <c r="H932" s="71"/>
      <c r="I932" s="72"/>
      <c r="J932" s="72"/>
      <c r="K932" s="38" t="str">
        <f>IF(E932="","",IF(OR(E932="Project Management",E932="Project Support",E932="Sprint Management",E932="Sprint Support"),"NA",(((SUMIF(AD:AD,AD932,H:H)/VLOOKUP(AD932,[2]Formula!V:X,3,0))*VLOOKUP(AD932,[2]Formula!V:X,2,0))*H932)/SUMIF(AD:AD,AD932,H:H)))</f>
        <v/>
      </c>
      <c r="L932" s="38" t="str">
        <f t="shared" si="85"/>
        <v/>
      </c>
      <c r="M932" s="38" t="str">
        <f t="shared" si="86"/>
        <v/>
      </c>
      <c r="N932" s="38" t="str">
        <f t="shared" si="88"/>
        <v/>
      </c>
      <c r="O932" s="38" t="str">
        <f t="shared" si="84"/>
        <v/>
      </c>
      <c r="P932" s="39" t="str">
        <f t="shared" si="89"/>
        <v/>
      </c>
      <c r="AC932" s="42" t="str">
        <f>IF(B932="","",VLOOKUP(B932,[2]Formula!B:C,2,0))</f>
        <v/>
      </c>
      <c r="AD932" s="43" t="str">
        <f t="shared" si="87"/>
        <v/>
      </c>
    </row>
    <row r="933" spans="1:30" x14ac:dyDescent="0.25">
      <c r="A933" s="64"/>
      <c r="B933" s="64"/>
      <c r="C933" s="66"/>
      <c r="D933" s="67"/>
      <c r="E933" s="64"/>
      <c r="F933" s="64"/>
      <c r="G933" s="37" t="str">
        <f>IF(E933="","",IF(OR(E933="Project Management",E933="Project Support",E933="Sprint Management",E933="Sprint Support"),"NA",ROUND((((VLOOKUP(AD933,[2]Formula!V:X,3,0)))-SUMIF(AD:AD,AD933,H:H)),2)))</f>
        <v/>
      </c>
      <c r="H933" s="71"/>
      <c r="I933" s="72"/>
      <c r="J933" s="72"/>
      <c r="K933" s="38" t="str">
        <f>IF(E933="","",IF(OR(E933="Project Management",E933="Project Support",E933="Sprint Management",E933="Sprint Support"),"NA",(((SUMIF(AD:AD,AD933,H:H)/VLOOKUP(AD933,[2]Formula!V:X,3,0))*VLOOKUP(AD933,[2]Formula!V:X,2,0))*H933)/SUMIF(AD:AD,AD933,H:H)))</f>
        <v/>
      </c>
      <c r="L933" s="38" t="str">
        <f t="shared" si="85"/>
        <v/>
      </c>
      <c r="M933" s="38" t="str">
        <f t="shared" si="86"/>
        <v/>
      </c>
      <c r="N933" s="38" t="str">
        <f t="shared" si="88"/>
        <v/>
      </c>
      <c r="O933" s="38" t="str">
        <f t="shared" si="84"/>
        <v/>
      </c>
      <c r="P933" s="39" t="str">
        <f t="shared" si="89"/>
        <v/>
      </c>
      <c r="AC933" s="42" t="str">
        <f>IF(B933="","",VLOOKUP(B933,[2]Formula!B:C,2,0))</f>
        <v/>
      </c>
      <c r="AD933" s="43" t="str">
        <f t="shared" si="87"/>
        <v/>
      </c>
    </row>
    <row r="934" spans="1:30" x14ac:dyDescent="0.25">
      <c r="A934" s="64"/>
      <c r="B934" s="64"/>
      <c r="C934" s="66"/>
      <c r="D934" s="67"/>
      <c r="E934" s="64"/>
      <c r="F934" s="64"/>
      <c r="G934" s="37" t="str">
        <f>IF(E934="","",IF(OR(E934="Project Management",E934="Project Support",E934="Sprint Management",E934="Sprint Support"),"NA",ROUND((((VLOOKUP(AD934,[2]Formula!V:X,3,0)))-SUMIF(AD:AD,AD934,H:H)),2)))</f>
        <v/>
      </c>
      <c r="H934" s="71"/>
      <c r="I934" s="72"/>
      <c r="J934" s="72"/>
      <c r="K934" s="38" t="str">
        <f>IF(E934="","",IF(OR(E934="Project Management",E934="Project Support",E934="Sprint Management",E934="Sprint Support"),"NA",(((SUMIF(AD:AD,AD934,H:H)/VLOOKUP(AD934,[2]Formula!V:X,3,0))*VLOOKUP(AD934,[2]Formula!V:X,2,0))*H934)/SUMIF(AD:AD,AD934,H:H)))</f>
        <v/>
      </c>
      <c r="L934" s="38" t="str">
        <f t="shared" si="85"/>
        <v/>
      </c>
      <c r="M934" s="38" t="str">
        <f t="shared" si="86"/>
        <v/>
      </c>
      <c r="N934" s="38" t="str">
        <f t="shared" si="88"/>
        <v/>
      </c>
      <c r="O934" s="38" t="str">
        <f t="shared" si="84"/>
        <v/>
      </c>
      <c r="P934" s="39" t="str">
        <f t="shared" si="89"/>
        <v/>
      </c>
      <c r="AC934" s="42" t="str">
        <f>IF(B934="","",VLOOKUP(B934,[2]Formula!B:C,2,0))</f>
        <v/>
      </c>
      <c r="AD934" s="43" t="str">
        <f t="shared" si="87"/>
        <v/>
      </c>
    </row>
    <row r="935" spans="1:30" x14ac:dyDescent="0.25">
      <c r="A935" s="64"/>
      <c r="B935" s="64"/>
      <c r="C935" s="66"/>
      <c r="D935" s="67"/>
      <c r="E935" s="64"/>
      <c r="F935" s="64"/>
      <c r="G935" s="37" t="str">
        <f>IF(E935="","",IF(OR(E935="Project Management",E935="Project Support",E935="Sprint Management",E935="Sprint Support"),"NA",ROUND((((VLOOKUP(AD935,[2]Formula!V:X,3,0)))-SUMIF(AD:AD,AD935,H:H)),2)))</f>
        <v/>
      </c>
      <c r="H935" s="71"/>
      <c r="I935" s="72"/>
      <c r="J935" s="72"/>
      <c r="K935" s="38" t="str">
        <f>IF(E935="","",IF(OR(E935="Project Management",E935="Project Support",E935="Sprint Management",E935="Sprint Support"),"NA",(((SUMIF(AD:AD,AD935,H:H)/VLOOKUP(AD935,[2]Formula!V:X,3,0))*VLOOKUP(AD935,[2]Formula!V:X,2,0))*H935)/SUMIF(AD:AD,AD935,H:H)))</f>
        <v/>
      </c>
      <c r="L935" s="38" t="str">
        <f t="shared" si="85"/>
        <v/>
      </c>
      <c r="M935" s="38" t="str">
        <f t="shared" si="86"/>
        <v/>
      </c>
      <c r="N935" s="38" t="str">
        <f t="shared" si="88"/>
        <v/>
      </c>
      <c r="O935" s="38" t="str">
        <f t="shared" si="84"/>
        <v/>
      </c>
      <c r="P935" s="39" t="str">
        <f t="shared" si="89"/>
        <v/>
      </c>
      <c r="AC935" s="42" t="str">
        <f>IF(B935="","",VLOOKUP(B935,[2]Formula!B:C,2,0))</f>
        <v/>
      </c>
      <c r="AD935" s="43" t="str">
        <f t="shared" si="87"/>
        <v/>
      </c>
    </row>
    <row r="936" spans="1:30" x14ac:dyDescent="0.25">
      <c r="A936" s="64"/>
      <c r="B936" s="64"/>
      <c r="C936" s="66"/>
      <c r="D936" s="67"/>
      <c r="E936" s="64"/>
      <c r="F936" s="64"/>
      <c r="G936" s="37" t="str">
        <f>IF(E936="","",IF(OR(E936="Project Management",E936="Project Support",E936="Sprint Management",E936="Sprint Support"),"NA",ROUND((((VLOOKUP(AD936,[2]Formula!V:X,3,0)))-SUMIF(AD:AD,AD936,H:H)),2)))</f>
        <v/>
      </c>
      <c r="H936" s="71"/>
      <c r="I936" s="72"/>
      <c r="J936" s="72"/>
      <c r="K936" s="38" t="str">
        <f>IF(E936="","",IF(OR(E936="Project Management",E936="Project Support",E936="Sprint Management",E936="Sprint Support"),"NA",(((SUMIF(AD:AD,AD936,H:H)/VLOOKUP(AD936,[2]Formula!V:X,3,0))*VLOOKUP(AD936,[2]Formula!V:X,2,0))*H936)/SUMIF(AD:AD,AD936,H:H)))</f>
        <v/>
      </c>
      <c r="L936" s="38" t="str">
        <f t="shared" si="85"/>
        <v/>
      </c>
      <c r="M936" s="38" t="str">
        <f t="shared" si="86"/>
        <v/>
      </c>
      <c r="N936" s="38" t="str">
        <f t="shared" si="88"/>
        <v/>
      </c>
      <c r="O936" s="38" t="str">
        <f t="shared" si="84"/>
        <v/>
      </c>
      <c r="P936" s="39" t="str">
        <f t="shared" si="89"/>
        <v/>
      </c>
      <c r="AC936" s="42" t="str">
        <f>IF(B936="","",VLOOKUP(B936,[2]Formula!B:C,2,0))</f>
        <v/>
      </c>
      <c r="AD936" s="43" t="str">
        <f t="shared" si="87"/>
        <v/>
      </c>
    </row>
    <row r="937" spans="1:30" x14ac:dyDescent="0.25">
      <c r="A937" s="64"/>
      <c r="B937" s="64"/>
      <c r="C937" s="66"/>
      <c r="D937" s="67"/>
      <c r="E937" s="64"/>
      <c r="F937" s="64"/>
      <c r="G937" s="37" t="str">
        <f>IF(E937="","",IF(OR(E937="Project Management",E937="Project Support",E937="Sprint Management",E937="Sprint Support"),"NA",ROUND((((VLOOKUP(AD937,[2]Formula!V:X,3,0)))-SUMIF(AD:AD,AD937,H:H)),2)))</f>
        <v/>
      </c>
      <c r="H937" s="71"/>
      <c r="I937" s="72"/>
      <c r="J937" s="72"/>
      <c r="K937" s="38" t="str">
        <f>IF(E937="","",IF(OR(E937="Project Management",E937="Project Support",E937="Sprint Management",E937="Sprint Support"),"NA",(((SUMIF(AD:AD,AD937,H:H)/VLOOKUP(AD937,[2]Formula!V:X,3,0))*VLOOKUP(AD937,[2]Formula!V:X,2,0))*H937)/SUMIF(AD:AD,AD937,H:H)))</f>
        <v/>
      </c>
      <c r="L937" s="38" t="str">
        <f t="shared" si="85"/>
        <v/>
      </c>
      <c r="M937" s="38" t="str">
        <f t="shared" si="86"/>
        <v/>
      </c>
      <c r="N937" s="38" t="str">
        <f t="shared" si="88"/>
        <v/>
      </c>
      <c r="O937" s="38" t="str">
        <f t="shared" si="84"/>
        <v/>
      </c>
      <c r="P937" s="39" t="str">
        <f t="shared" si="89"/>
        <v/>
      </c>
      <c r="AC937" s="42" t="str">
        <f>IF(B937="","",VLOOKUP(B937,[2]Formula!B:C,2,0))</f>
        <v/>
      </c>
      <c r="AD937" s="43" t="str">
        <f t="shared" si="87"/>
        <v/>
      </c>
    </row>
    <row r="938" spans="1:30" x14ac:dyDescent="0.25">
      <c r="A938" s="64"/>
      <c r="B938" s="64"/>
      <c r="C938" s="66"/>
      <c r="D938" s="67"/>
      <c r="E938" s="64"/>
      <c r="F938" s="64"/>
      <c r="G938" s="37" t="str">
        <f>IF(E938="","",IF(OR(E938="Project Management",E938="Project Support",E938="Sprint Management",E938="Sprint Support"),"NA",ROUND((((VLOOKUP(AD938,[2]Formula!V:X,3,0)))-SUMIF(AD:AD,AD938,H:H)),2)))</f>
        <v/>
      </c>
      <c r="H938" s="71"/>
      <c r="I938" s="72"/>
      <c r="J938" s="72"/>
      <c r="K938" s="38" t="str">
        <f>IF(E938="","",IF(OR(E938="Project Management",E938="Project Support",E938="Sprint Management",E938="Sprint Support"),"NA",(((SUMIF(AD:AD,AD938,H:H)/VLOOKUP(AD938,[2]Formula!V:X,3,0))*VLOOKUP(AD938,[2]Formula!V:X,2,0))*H938)/SUMIF(AD:AD,AD938,H:H)))</f>
        <v/>
      </c>
      <c r="L938" s="38" t="str">
        <f t="shared" si="85"/>
        <v/>
      </c>
      <c r="M938" s="38" t="str">
        <f t="shared" si="86"/>
        <v/>
      </c>
      <c r="N938" s="38" t="str">
        <f t="shared" si="88"/>
        <v/>
      </c>
      <c r="O938" s="38" t="str">
        <f t="shared" si="84"/>
        <v/>
      </c>
      <c r="P938" s="39" t="str">
        <f t="shared" si="89"/>
        <v/>
      </c>
      <c r="AC938" s="42" t="str">
        <f>IF(B938="","",VLOOKUP(B938,[2]Formula!B:C,2,0))</f>
        <v/>
      </c>
      <c r="AD938" s="43" t="str">
        <f t="shared" si="87"/>
        <v/>
      </c>
    </row>
    <row r="939" spans="1:30" x14ac:dyDescent="0.25">
      <c r="A939" s="64"/>
      <c r="B939" s="64"/>
      <c r="C939" s="66"/>
      <c r="D939" s="67"/>
      <c r="E939" s="64"/>
      <c r="F939" s="64"/>
      <c r="G939" s="37" t="str">
        <f>IF(E939="","",IF(OR(E939="Project Management",E939="Project Support",E939="Sprint Management",E939="Sprint Support"),"NA",ROUND((((VLOOKUP(AD939,[2]Formula!V:X,3,0)))-SUMIF(AD:AD,AD939,H:H)),2)))</f>
        <v/>
      </c>
      <c r="H939" s="71"/>
      <c r="I939" s="72"/>
      <c r="J939" s="72"/>
      <c r="K939" s="38" t="str">
        <f>IF(E939="","",IF(OR(E939="Project Management",E939="Project Support",E939="Sprint Management",E939="Sprint Support"),"NA",(((SUMIF(AD:AD,AD939,H:H)/VLOOKUP(AD939,[2]Formula!V:X,3,0))*VLOOKUP(AD939,[2]Formula!V:X,2,0))*H939)/SUMIF(AD:AD,AD939,H:H)))</f>
        <v/>
      </c>
      <c r="L939" s="38" t="str">
        <f t="shared" si="85"/>
        <v/>
      </c>
      <c r="M939" s="38" t="str">
        <f t="shared" si="86"/>
        <v/>
      </c>
      <c r="N939" s="38" t="str">
        <f t="shared" si="88"/>
        <v/>
      </c>
      <c r="O939" s="38" t="str">
        <f t="shared" si="84"/>
        <v/>
      </c>
      <c r="P939" s="39" t="str">
        <f t="shared" si="89"/>
        <v/>
      </c>
      <c r="AC939" s="42" t="str">
        <f>IF(B939="","",VLOOKUP(B939,[2]Formula!B:C,2,0))</f>
        <v/>
      </c>
      <c r="AD939" s="43" t="str">
        <f t="shared" si="87"/>
        <v/>
      </c>
    </row>
    <row r="940" spans="1:30" x14ac:dyDescent="0.25">
      <c r="A940" s="64"/>
      <c r="B940" s="64"/>
      <c r="C940" s="66"/>
      <c r="D940" s="67"/>
      <c r="E940" s="64"/>
      <c r="F940" s="64"/>
      <c r="G940" s="37" t="str">
        <f>IF(E940="","",IF(OR(E940="Project Management",E940="Project Support",E940="Sprint Management",E940="Sprint Support"),"NA",ROUND((((VLOOKUP(AD940,[2]Formula!V:X,3,0)))-SUMIF(AD:AD,AD940,H:H)),2)))</f>
        <v/>
      </c>
      <c r="H940" s="71"/>
      <c r="I940" s="72"/>
      <c r="J940" s="72"/>
      <c r="K940" s="38" t="str">
        <f>IF(E940="","",IF(OR(E940="Project Management",E940="Project Support",E940="Sprint Management",E940="Sprint Support"),"NA",(((SUMIF(AD:AD,AD940,H:H)/VLOOKUP(AD940,[2]Formula!V:X,3,0))*VLOOKUP(AD940,[2]Formula!V:X,2,0))*H940)/SUMIF(AD:AD,AD940,H:H)))</f>
        <v/>
      </c>
      <c r="L940" s="38" t="str">
        <f t="shared" si="85"/>
        <v/>
      </c>
      <c r="M940" s="38" t="str">
        <f t="shared" si="86"/>
        <v/>
      </c>
      <c r="N940" s="38" t="str">
        <f t="shared" si="88"/>
        <v/>
      </c>
      <c r="O940" s="38" t="str">
        <f t="shared" si="84"/>
        <v/>
      </c>
      <c r="P940" s="39" t="str">
        <f t="shared" si="89"/>
        <v/>
      </c>
      <c r="AC940" s="42" t="str">
        <f>IF(B940="","",VLOOKUP(B940,[2]Formula!B:C,2,0))</f>
        <v/>
      </c>
      <c r="AD940" s="43" t="str">
        <f t="shared" si="87"/>
        <v/>
      </c>
    </row>
    <row r="941" spans="1:30" x14ac:dyDescent="0.25">
      <c r="A941" s="64"/>
      <c r="B941" s="64"/>
      <c r="C941" s="66"/>
      <c r="D941" s="67"/>
      <c r="E941" s="64"/>
      <c r="F941" s="64"/>
      <c r="G941" s="37" t="str">
        <f>IF(E941="","",IF(OR(E941="Project Management",E941="Project Support",E941="Sprint Management",E941="Sprint Support"),"NA",ROUND((((VLOOKUP(AD941,[2]Formula!V:X,3,0)))-SUMIF(AD:AD,AD941,H:H)),2)))</f>
        <v/>
      </c>
      <c r="H941" s="71"/>
      <c r="I941" s="72"/>
      <c r="J941" s="72"/>
      <c r="K941" s="38" t="str">
        <f>IF(E941="","",IF(OR(E941="Project Management",E941="Project Support",E941="Sprint Management",E941="Sprint Support"),"NA",(((SUMIF(AD:AD,AD941,H:H)/VLOOKUP(AD941,[2]Formula!V:X,3,0))*VLOOKUP(AD941,[2]Formula!V:X,2,0))*H941)/SUMIF(AD:AD,AD941,H:H)))</f>
        <v/>
      </c>
      <c r="L941" s="38" t="str">
        <f t="shared" si="85"/>
        <v/>
      </c>
      <c r="M941" s="38" t="str">
        <f t="shared" si="86"/>
        <v/>
      </c>
      <c r="N941" s="38" t="str">
        <f t="shared" si="88"/>
        <v/>
      </c>
      <c r="O941" s="38" t="str">
        <f t="shared" si="84"/>
        <v/>
      </c>
      <c r="P941" s="39" t="str">
        <f t="shared" si="89"/>
        <v/>
      </c>
      <c r="AC941" s="42" t="str">
        <f>IF(B941="","",VLOOKUP(B941,[2]Formula!B:C,2,0))</f>
        <v/>
      </c>
      <c r="AD941" s="43" t="str">
        <f t="shared" si="87"/>
        <v/>
      </c>
    </row>
    <row r="942" spans="1:30" x14ac:dyDescent="0.25">
      <c r="A942" s="64"/>
      <c r="B942" s="64"/>
      <c r="C942" s="66"/>
      <c r="D942" s="67"/>
      <c r="E942" s="64"/>
      <c r="F942" s="64"/>
      <c r="G942" s="37" t="str">
        <f>IF(E942="","",IF(OR(E942="Project Management",E942="Project Support",E942="Sprint Management",E942="Sprint Support"),"NA",ROUND((((VLOOKUP(AD942,[2]Formula!V:X,3,0)))-SUMIF(AD:AD,AD942,H:H)),2)))</f>
        <v/>
      </c>
      <c r="H942" s="71"/>
      <c r="I942" s="72"/>
      <c r="J942" s="72"/>
      <c r="K942" s="38" t="str">
        <f>IF(E942="","",IF(OR(E942="Project Management",E942="Project Support",E942="Sprint Management",E942="Sprint Support"),"NA",(((SUMIF(AD:AD,AD942,H:H)/VLOOKUP(AD942,[2]Formula!V:X,3,0))*VLOOKUP(AD942,[2]Formula!V:X,2,0))*H942)/SUMIF(AD:AD,AD942,H:H)))</f>
        <v/>
      </c>
      <c r="L942" s="38" t="str">
        <f t="shared" si="85"/>
        <v/>
      </c>
      <c r="M942" s="38" t="str">
        <f t="shared" si="86"/>
        <v/>
      </c>
      <c r="N942" s="38" t="str">
        <f t="shared" si="88"/>
        <v/>
      </c>
      <c r="O942" s="38" t="str">
        <f t="shared" si="84"/>
        <v/>
      </c>
      <c r="P942" s="39" t="str">
        <f t="shared" si="89"/>
        <v/>
      </c>
      <c r="AC942" s="42" t="str">
        <f>IF(B942="","",VLOOKUP(B942,[2]Formula!B:C,2,0))</f>
        <v/>
      </c>
      <c r="AD942" s="43" t="str">
        <f t="shared" si="87"/>
        <v/>
      </c>
    </row>
    <row r="943" spans="1:30" x14ac:dyDescent="0.25">
      <c r="A943" s="64"/>
      <c r="B943" s="64"/>
      <c r="C943" s="66"/>
      <c r="D943" s="67"/>
      <c r="E943" s="64"/>
      <c r="F943" s="64"/>
      <c r="G943" s="37" t="str">
        <f>IF(E943="","",IF(OR(E943="Project Management",E943="Project Support",E943="Sprint Management",E943="Sprint Support"),"NA",ROUND((((VLOOKUP(AD943,[2]Formula!V:X,3,0)))-SUMIF(AD:AD,AD943,H:H)),2)))</f>
        <v/>
      </c>
      <c r="H943" s="71"/>
      <c r="I943" s="72"/>
      <c r="J943" s="72"/>
      <c r="K943" s="38" t="str">
        <f>IF(E943="","",IF(OR(E943="Project Management",E943="Project Support",E943="Sprint Management",E943="Sprint Support"),"NA",(((SUMIF(AD:AD,AD943,H:H)/VLOOKUP(AD943,[2]Formula!V:X,3,0))*VLOOKUP(AD943,[2]Formula!V:X,2,0))*H943)/SUMIF(AD:AD,AD943,H:H)))</f>
        <v/>
      </c>
      <c r="L943" s="38" t="str">
        <f t="shared" si="85"/>
        <v/>
      </c>
      <c r="M943" s="38" t="str">
        <f t="shared" si="86"/>
        <v/>
      </c>
      <c r="N943" s="38" t="str">
        <f t="shared" si="88"/>
        <v/>
      </c>
      <c r="O943" s="38" t="str">
        <f t="shared" si="84"/>
        <v/>
      </c>
      <c r="P943" s="39" t="str">
        <f t="shared" si="89"/>
        <v/>
      </c>
      <c r="AC943" s="42" t="str">
        <f>IF(B943="","",VLOOKUP(B943,[2]Formula!B:C,2,0))</f>
        <v/>
      </c>
      <c r="AD943" s="43" t="str">
        <f t="shared" si="87"/>
        <v/>
      </c>
    </row>
    <row r="944" spans="1:30" x14ac:dyDescent="0.25">
      <c r="A944" s="64"/>
      <c r="B944" s="64"/>
      <c r="C944" s="66"/>
      <c r="D944" s="67"/>
      <c r="E944" s="64"/>
      <c r="F944" s="64"/>
      <c r="G944" s="37" t="str">
        <f>IF(E944="","",IF(OR(E944="Project Management",E944="Project Support",E944="Sprint Management",E944="Sprint Support"),"NA",ROUND((((VLOOKUP(AD944,[2]Formula!V:X,3,0)))-SUMIF(AD:AD,AD944,H:H)),2)))</f>
        <v/>
      </c>
      <c r="H944" s="71"/>
      <c r="I944" s="72"/>
      <c r="J944" s="72"/>
      <c r="K944" s="38" t="str">
        <f>IF(E944="","",IF(OR(E944="Project Management",E944="Project Support",E944="Sprint Management",E944="Sprint Support"),"NA",(((SUMIF(AD:AD,AD944,H:H)/VLOOKUP(AD944,[2]Formula!V:X,3,0))*VLOOKUP(AD944,[2]Formula!V:X,2,0))*H944)/SUMIF(AD:AD,AD944,H:H)))</f>
        <v/>
      </c>
      <c r="L944" s="38" t="str">
        <f t="shared" si="85"/>
        <v/>
      </c>
      <c r="M944" s="38" t="str">
        <f t="shared" si="86"/>
        <v/>
      </c>
      <c r="N944" s="38" t="str">
        <f t="shared" si="88"/>
        <v/>
      </c>
      <c r="O944" s="38" t="str">
        <f t="shared" si="84"/>
        <v/>
      </c>
      <c r="P944" s="39" t="str">
        <f t="shared" si="89"/>
        <v/>
      </c>
      <c r="AC944" s="42" t="str">
        <f>IF(B944="","",VLOOKUP(B944,[2]Formula!B:C,2,0))</f>
        <v/>
      </c>
      <c r="AD944" s="43" t="str">
        <f t="shared" si="87"/>
        <v/>
      </c>
    </row>
    <row r="945" spans="1:30" x14ac:dyDescent="0.25">
      <c r="A945" s="64"/>
      <c r="B945" s="64"/>
      <c r="C945" s="66"/>
      <c r="D945" s="67"/>
      <c r="E945" s="64"/>
      <c r="F945" s="64"/>
      <c r="G945" s="37" t="str">
        <f>IF(E945="","",IF(OR(E945="Project Management",E945="Project Support",E945="Sprint Management",E945="Sprint Support"),"NA",ROUND((((VLOOKUP(AD945,[2]Formula!V:X,3,0)))-SUMIF(AD:AD,AD945,H:H)),2)))</f>
        <v/>
      </c>
      <c r="H945" s="71"/>
      <c r="I945" s="72"/>
      <c r="J945" s="72"/>
      <c r="K945" s="38" t="str">
        <f>IF(E945="","",IF(OR(E945="Project Management",E945="Project Support",E945="Sprint Management",E945="Sprint Support"),"NA",(((SUMIF(AD:AD,AD945,H:H)/VLOOKUP(AD945,[2]Formula!V:X,3,0))*VLOOKUP(AD945,[2]Formula!V:X,2,0))*H945)/SUMIF(AD:AD,AD945,H:H)))</f>
        <v/>
      </c>
      <c r="L945" s="38" t="str">
        <f t="shared" si="85"/>
        <v/>
      </c>
      <c r="M945" s="38" t="str">
        <f t="shared" si="86"/>
        <v/>
      </c>
      <c r="N945" s="38" t="str">
        <f t="shared" si="88"/>
        <v/>
      </c>
      <c r="O945" s="38" t="str">
        <f t="shared" si="84"/>
        <v/>
      </c>
      <c r="P945" s="39" t="str">
        <f t="shared" si="89"/>
        <v/>
      </c>
      <c r="AC945" s="42" t="str">
        <f>IF(B945="","",VLOOKUP(B945,[2]Formula!B:C,2,0))</f>
        <v/>
      </c>
      <c r="AD945" s="43" t="str">
        <f t="shared" si="87"/>
        <v/>
      </c>
    </row>
    <row r="946" spans="1:30" x14ac:dyDescent="0.25">
      <c r="A946" s="64"/>
      <c r="B946" s="64"/>
      <c r="C946" s="66"/>
      <c r="D946" s="67"/>
      <c r="E946" s="64"/>
      <c r="F946" s="64"/>
      <c r="G946" s="37" t="str">
        <f>IF(E946="","",IF(OR(E946="Project Management",E946="Project Support",E946="Sprint Management",E946="Sprint Support"),"NA",ROUND((((VLOOKUP(AD946,[2]Formula!V:X,3,0)))-SUMIF(AD:AD,AD946,H:H)),2)))</f>
        <v/>
      </c>
      <c r="H946" s="71"/>
      <c r="I946" s="72"/>
      <c r="J946" s="72"/>
      <c r="K946" s="38" t="str">
        <f>IF(E946="","",IF(OR(E946="Project Management",E946="Project Support",E946="Sprint Management",E946="Sprint Support"),"NA",(((SUMIF(AD:AD,AD946,H:H)/VLOOKUP(AD946,[2]Formula!V:X,3,0))*VLOOKUP(AD946,[2]Formula!V:X,2,0))*H946)/SUMIF(AD:AD,AD946,H:H)))</f>
        <v/>
      </c>
      <c r="L946" s="38" t="str">
        <f t="shared" si="85"/>
        <v/>
      </c>
      <c r="M946" s="38" t="str">
        <f t="shared" si="86"/>
        <v/>
      </c>
      <c r="N946" s="38" t="str">
        <f t="shared" si="88"/>
        <v/>
      </c>
      <c r="O946" s="38" t="str">
        <f t="shared" si="84"/>
        <v/>
      </c>
      <c r="P946" s="39" t="str">
        <f t="shared" si="89"/>
        <v/>
      </c>
      <c r="AC946" s="42" t="str">
        <f>IF(B946="","",VLOOKUP(B946,[2]Formula!B:C,2,0))</f>
        <v/>
      </c>
      <c r="AD946" s="43" t="str">
        <f t="shared" si="87"/>
        <v/>
      </c>
    </row>
    <row r="947" spans="1:30" x14ac:dyDescent="0.25">
      <c r="A947" s="64"/>
      <c r="B947" s="64"/>
      <c r="C947" s="66"/>
      <c r="D947" s="67"/>
      <c r="E947" s="64"/>
      <c r="F947" s="64"/>
      <c r="G947" s="37" t="str">
        <f>IF(E947="","",IF(OR(E947="Project Management",E947="Project Support",E947="Sprint Management",E947="Sprint Support"),"NA",ROUND((((VLOOKUP(AD947,[2]Formula!V:X,3,0)))-SUMIF(AD:AD,AD947,H:H)),2)))</f>
        <v/>
      </c>
      <c r="H947" s="71"/>
      <c r="I947" s="72"/>
      <c r="J947" s="72"/>
      <c r="K947" s="38" t="str">
        <f>IF(E947="","",IF(OR(E947="Project Management",E947="Project Support",E947="Sprint Management",E947="Sprint Support"),"NA",(((SUMIF(AD:AD,AD947,H:H)/VLOOKUP(AD947,[2]Formula!V:X,3,0))*VLOOKUP(AD947,[2]Formula!V:X,2,0))*H947)/SUMIF(AD:AD,AD947,H:H)))</f>
        <v/>
      </c>
      <c r="L947" s="38" t="str">
        <f t="shared" si="85"/>
        <v/>
      </c>
      <c r="M947" s="38" t="str">
        <f t="shared" si="86"/>
        <v/>
      </c>
      <c r="N947" s="38" t="str">
        <f t="shared" si="88"/>
        <v/>
      </c>
      <c r="O947" s="38" t="str">
        <f t="shared" si="84"/>
        <v/>
      </c>
      <c r="P947" s="39" t="str">
        <f t="shared" si="89"/>
        <v/>
      </c>
      <c r="AC947" s="42" t="str">
        <f>IF(B947="","",VLOOKUP(B947,[2]Formula!B:C,2,0))</f>
        <v/>
      </c>
      <c r="AD947" s="43" t="str">
        <f t="shared" si="87"/>
        <v/>
      </c>
    </row>
    <row r="948" spans="1:30" x14ac:dyDescent="0.25">
      <c r="A948" s="64"/>
      <c r="B948" s="64"/>
      <c r="C948" s="66"/>
      <c r="D948" s="67"/>
      <c r="E948" s="64"/>
      <c r="F948" s="64"/>
      <c r="G948" s="37" t="str">
        <f>IF(E948="","",IF(OR(E948="Project Management",E948="Project Support",E948="Sprint Management",E948="Sprint Support"),"NA",ROUND((((VLOOKUP(AD948,[2]Formula!V:X,3,0)))-SUMIF(AD:AD,AD948,H:H)),2)))</f>
        <v/>
      </c>
      <c r="H948" s="71"/>
      <c r="I948" s="72"/>
      <c r="J948" s="72"/>
      <c r="K948" s="38" t="str">
        <f>IF(E948="","",IF(OR(E948="Project Management",E948="Project Support",E948="Sprint Management",E948="Sprint Support"),"NA",(((SUMIF(AD:AD,AD948,H:H)/VLOOKUP(AD948,[2]Formula!V:X,3,0))*VLOOKUP(AD948,[2]Formula!V:X,2,0))*H948)/SUMIF(AD:AD,AD948,H:H)))</f>
        <v/>
      </c>
      <c r="L948" s="38" t="str">
        <f t="shared" si="85"/>
        <v/>
      </c>
      <c r="M948" s="38" t="str">
        <f t="shared" si="86"/>
        <v/>
      </c>
      <c r="N948" s="38" t="str">
        <f t="shared" si="88"/>
        <v/>
      </c>
      <c r="O948" s="38" t="str">
        <f t="shared" si="84"/>
        <v/>
      </c>
      <c r="P948" s="39" t="str">
        <f t="shared" si="89"/>
        <v/>
      </c>
      <c r="AC948" s="42" t="str">
        <f>IF(B948="","",VLOOKUP(B948,[2]Formula!B:C,2,0))</f>
        <v/>
      </c>
      <c r="AD948" s="43" t="str">
        <f t="shared" si="87"/>
        <v/>
      </c>
    </row>
    <row r="949" spans="1:30" x14ac:dyDescent="0.25">
      <c r="A949" s="64"/>
      <c r="B949" s="64"/>
      <c r="C949" s="66"/>
      <c r="D949" s="67"/>
      <c r="E949" s="64"/>
      <c r="F949" s="64"/>
      <c r="G949" s="37" t="str">
        <f>IF(E949="","",IF(OR(E949="Project Management",E949="Project Support",E949="Sprint Management",E949="Sprint Support"),"NA",ROUND((((VLOOKUP(AD949,[2]Formula!V:X,3,0)))-SUMIF(AD:AD,AD949,H:H)),2)))</f>
        <v/>
      </c>
      <c r="H949" s="71"/>
      <c r="I949" s="72"/>
      <c r="J949" s="72"/>
      <c r="K949" s="38" t="str">
        <f>IF(E949="","",IF(OR(E949="Project Management",E949="Project Support",E949="Sprint Management",E949="Sprint Support"),"NA",(((SUMIF(AD:AD,AD949,H:H)/VLOOKUP(AD949,[2]Formula!V:X,3,0))*VLOOKUP(AD949,[2]Formula!V:X,2,0))*H949)/SUMIF(AD:AD,AD949,H:H)))</f>
        <v/>
      </c>
      <c r="L949" s="38" t="str">
        <f t="shared" si="85"/>
        <v/>
      </c>
      <c r="M949" s="38" t="str">
        <f t="shared" si="86"/>
        <v/>
      </c>
      <c r="N949" s="38" t="str">
        <f t="shared" si="88"/>
        <v/>
      </c>
      <c r="O949" s="38" t="str">
        <f t="shared" ref="O949:O1012" si="90">IFERROR(L949/M949,"")</f>
        <v/>
      </c>
      <c r="P949" s="39" t="str">
        <f t="shared" si="89"/>
        <v/>
      </c>
      <c r="AC949" s="42" t="str">
        <f>IF(B949="","",VLOOKUP(B949,[2]Formula!B:C,2,0))</f>
        <v/>
      </c>
      <c r="AD949" s="43" t="str">
        <f t="shared" si="87"/>
        <v/>
      </c>
    </row>
    <row r="950" spans="1:30" x14ac:dyDescent="0.25">
      <c r="A950" s="64"/>
      <c r="B950" s="64"/>
      <c r="C950" s="66"/>
      <c r="D950" s="67"/>
      <c r="E950" s="64"/>
      <c r="F950" s="64"/>
      <c r="G950" s="37" t="str">
        <f>IF(E950="","",IF(OR(E950="Project Management",E950="Project Support",E950="Sprint Management",E950="Sprint Support"),"NA",ROUND((((VLOOKUP(AD950,[2]Formula!V:X,3,0)))-SUMIF(AD:AD,AD950,H:H)),2)))</f>
        <v/>
      </c>
      <c r="H950" s="71"/>
      <c r="I950" s="72"/>
      <c r="J950" s="72"/>
      <c r="K950" s="38" t="str">
        <f>IF(E950="","",IF(OR(E950="Project Management",E950="Project Support",E950="Sprint Management",E950="Sprint Support"),"NA",(((SUMIF(AD:AD,AD950,H:H)/VLOOKUP(AD950,[2]Formula!V:X,3,0))*VLOOKUP(AD950,[2]Formula!V:X,2,0))*H950)/SUMIF(AD:AD,AD950,H:H)))</f>
        <v/>
      </c>
      <c r="L950" s="38" t="str">
        <f t="shared" si="85"/>
        <v/>
      </c>
      <c r="M950" s="38" t="str">
        <f t="shared" si="86"/>
        <v/>
      </c>
      <c r="N950" s="38" t="str">
        <f t="shared" si="88"/>
        <v/>
      </c>
      <c r="O950" s="38" t="str">
        <f t="shared" si="90"/>
        <v/>
      </c>
      <c r="P950" s="39" t="str">
        <f t="shared" si="89"/>
        <v/>
      </c>
      <c r="AC950" s="42" t="str">
        <f>IF(B950="","",VLOOKUP(B950,[2]Formula!B:C,2,0))</f>
        <v/>
      </c>
      <c r="AD950" s="43" t="str">
        <f t="shared" si="87"/>
        <v/>
      </c>
    </row>
    <row r="951" spans="1:30" x14ac:dyDescent="0.25">
      <c r="A951" s="64"/>
      <c r="B951" s="64"/>
      <c r="C951" s="66"/>
      <c r="D951" s="67"/>
      <c r="E951" s="64"/>
      <c r="F951" s="64"/>
      <c r="G951" s="37" t="str">
        <f>IF(E951="","",IF(OR(E951="Project Management",E951="Project Support",E951="Sprint Management",E951="Sprint Support"),"NA",ROUND((((VLOOKUP(AD951,[2]Formula!V:X,3,0)))-SUMIF(AD:AD,AD951,H:H)),2)))</f>
        <v/>
      </c>
      <c r="H951" s="71"/>
      <c r="I951" s="72"/>
      <c r="J951" s="72"/>
      <c r="K951" s="38" t="str">
        <f>IF(E951="","",IF(OR(E951="Project Management",E951="Project Support",E951="Sprint Management",E951="Sprint Support"),"NA",(((SUMIF(AD:AD,AD951,H:H)/VLOOKUP(AD951,[2]Formula!V:X,3,0))*VLOOKUP(AD951,[2]Formula!V:X,2,0))*H951)/SUMIF(AD:AD,AD951,H:H)))</f>
        <v/>
      </c>
      <c r="L951" s="38" t="str">
        <f t="shared" si="85"/>
        <v/>
      </c>
      <c r="M951" s="38" t="str">
        <f t="shared" si="86"/>
        <v/>
      </c>
      <c r="N951" s="38" t="str">
        <f t="shared" si="88"/>
        <v/>
      </c>
      <c r="O951" s="38" t="str">
        <f t="shared" si="90"/>
        <v/>
      </c>
      <c r="P951" s="39" t="str">
        <f t="shared" si="89"/>
        <v/>
      </c>
      <c r="AC951" s="42" t="str">
        <f>IF(B951="","",VLOOKUP(B951,[2]Formula!B:C,2,0))</f>
        <v/>
      </c>
      <c r="AD951" s="43" t="str">
        <f t="shared" si="87"/>
        <v/>
      </c>
    </row>
    <row r="952" spans="1:30" x14ac:dyDescent="0.25">
      <c r="A952" s="64"/>
      <c r="B952" s="64"/>
      <c r="C952" s="66"/>
      <c r="D952" s="67"/>
      <c r="E952" s="64"/>
      <c r="F952" s="64"/>
      <c r="G952" s="37" t="str">
        <f>IF(E952="","",IF(OR(E952="Project Management",E952="Project Support",E952="Sprint Management",E952="Sprint Support"),"NA",ROUND((((VLOOKUP(AD952,[2]Formula!V:X,3,0)))-SUMIF(AD:AD,AD952,H:H)),2)))</f>
        <v/>
      </c>
      <c r="H952" s="71"/>
      <c r="I952" s="72"/>
      <c r="J952" s="72"/>
      <c r="K952" s="38" t="str">
        <f>IF(E952="","",IF(OR(E952="Project Management",E952="Project Support",E952="Sprint Management",E952="Sprint Support"),"NA",(((SUMIF(AD:AD,AD952,H:H)/VLOOKUP(AD952,[2]Formula!V:X,3,0))*VLOOKUP(AD952,[2]Formula!V:X,2,0))*H952)/SUMIF(AD:AD,AD952,H:H)))</f>
        <v/>
      </c>
      <c r="L952" s="38" t="str">
        <f t="shared" si="85"/>
        <v/>
      </c>
      <c r="M952" s="38" t="str">
        <f t="shared" si="86"/>
        <v/>
      </c>
      <c r="N952" s="38" t="str">
        <f t="shared" si="88"/>
        <v/>
      </c>
      <c r="O952" s="38" t="str">
        <f t="shared" si="90"/>
        <v/>
      </c>
      <c r="P952" s="39" t="str">
        <f t="shared" si="89"/>
        <v/>
      </c>
      <c r="AC952" s="42" t="str">
        <f>IF(B952="","",VLOOKUP(B952,[2]Formula!B:C,2,0))</f>
        <v/>
      </c>
      <c r="AD952" s="43" t="str">
        <f t="shared" si="87"/>
        <v/>
      </c>
    </row>
    <row r="953" spans="1:30" x14ac:dyDescent="0.25">
      <c r="A953" s="64"/>
      <c r="B953" s="64"/>
      <c r="C953" s="66"/>
      <c r="D953" s="67"/>
      <c r="E953" s="64"/>
      <c r="F953" s="64"/>
      <c r="G953" s="37" t="str">
        <f>IF(E953="","",IF(OR(E953="Project Management",E953="Project Support",E953="Sprint Management",E953="Sprint Support"),"NA",ROUND((((VLOOKUP(AD953,[2]Formula!V:X,3,0)))-SUMIF(AD:AD,AD953,H:H)),2)))</f>
        <v/>
      </c>
      <c r="H953" s="71"/>
      <c r="I953" s="72"/>
      <c r="J953" s="72"/>
      <c r="K953" s="38" t="str">
        <f>IF(E953="","",IF(OR(E953="Project Management",E953="Project Support",E953="Sprint Management",E953="Sprint Support"),"NA",(((SUMIF(AD:AD,AD953,H:H)/VLOOKUP(AD953,[2]Formula!V:X,3,0))*VLOOKUP(AD953,[2]Formula!V:X,2,0))*H953)/SUMIF(AD:AD,AD953,H:H)))</f>
        <v/>
      </c>
      <c r="L953" s="38" t="str">
        <f t="shared" si="85"/>
        <v/>
      </c>
      <c r="M953" s="38" t="str">
        <f t="shared" si="86"/>
        <v/>
      </c>
      <c r="N953" s="38" t="str">
        <f t="shared" si="88"/>
        <v/>
      </c>
      <c r="O953" s="38" t="str">
        <f t="shared" si="90"/>
        <v/>
      </c>
      <c r="P953" s="39" t="str">
        <f t="shared" si="89"/>
        <v/>
      </c>
      <c r="AC953" s="42" t="str">
        <f>IF(B953="","",VLOOKUP(B953,[2]Formula!B:C,2,0))</f>
        <v/>
      </c>
      <c r="AD953" s="43" t="str">
        <f t="shared" si="87"/>
        <v/>
      </c>
    </row>
    <row r="954" spans="1:30" x14ac:dyDescent="0.25">
      <c r="A954" s="64"/>
      <c r="B954" s="64"/>
      <c r="C954" s="66"/>
      <c r="D954" s="67"/>
      <c r="E954" s="64"/>
      <c r="F954" s="64"/>
      <c r="G954" s="37" t="str">
        <f>IF(E954="","",IF(OR(E954="Project Management",E954="Project Support",E954="Sprint Management",E954="Sprint Support"),"NA",ROUND((((VLOOKUP(AD954,[2]Formula!V:X,3,0)))-SUMIF(AD:AD,AD954,H:H)),2)))</f>
        <v/>
      </c>
      <c r="H954" s="71"/>
      <c r="I954" s="72"/>
      <c r="J954" s="72"/>
      <c r="K954" s="38" t="str">
        <f>IF(E954="","",IF(OR(E954="Project Management",E954="Project Support",E954="Sprint Management",E954="Sprint Support"),"NA",(((SUMIF(AD:AD,AD954,H:H)/VLOOKUP(AD954,[2]Formula!V:X,3,0))*VLOOKUP(AD954,[2]Formula!V:X,2,0))*H954)/SUMIF(AD:AD,AD954,H:H)))</f>
        <v/>
      </c>
      <c r="L954" s="38" t="str">
        <f t="shared" si="85"/>
        <v/>
      </c>
      <c r="M954" s="38" t="str">
        <f t="shared" si="86"/>
        <v/>
      </c>
      <c r="N954" s="38" t="str">
        <f t="shared" si="88"/>
        <v/>
      </c>
      <c r="O954" s="38" t="str">
        <f t="shared" si="90"/>
        <v/>
      </c>
      <c r="P954" s="39" t="str">
        <f t="shared" si="89"/>
        <v/>
      </c>
      <c r="AC954" s="42" t="str">
        <f>IF(B954="","",VLOOKUP(B954,[2]Formula!B:C,2,0))</f>
        <v/>
      </c>
      <c r="AD954" s="43" t="str">
        <f t="shared" si="87"/>
        <v/>
      </c>
    </row>
    <row r="955" spans="1:30" x14ac:dyDescent="0.25">
      <c r="A955" s="64"/>
      <c r="B955" s="64"/>
      <c r="C955" s="66"/>
      <c r="D955" s="67"/>
      <c r="E955" s="64"/>
      <c r="F955" s="64"/>
      <c r="G955" s="37" t="str">
        <f>IF(E955="","",IF(OR(E955="Project Management",E955="Project Support",E955="Sprint Management",E955="Sprint Support"),"NA",ROUND((((VLOOKUP(AD955,[2]Formula!V:X,3,0)))-SUMIF(AD:AD,AD955,H:H)),2)))</f>
        <v/>
      </c>
      <c r="H955" s="71"/>
      <c r="I955" s="72"/>
      <c r="J955" s="72"/>
      <c r="K955" s="38" t="str">
        <f>IF(E955="","",IF(OR(E955="Project Management",E955="Project Support",E955="Sprint Management",E955="Sprint Support"),"NA",(((SUMIF(AD:AD,AD955,H:H)/VLOOKUP(AD955,[2]Formula!V:X,3,0))*VLOOKUP(AD955,[2]Formula!V:X,2,0))*H955)/SUMIF(AD:AD,AD955,H:H)))</f>
        <v/>
      </c>
      <c r="L955" s="38" t="str">
        <f t="shared" si="85"/>
        <v/>
      </c>
      <c r="M955" s="38" t="str">
        <f t="shared" si="86"/>
        <v/>
      </c>
      <c r="N955" s="38" t="str">
        <f t="shared" si="88"/>
        <v/>
      </c>
      <c r="O955" s="38" t="str">
        <f t="shared" si="90"/>
        <v/>
      </c>
      <c r="P955" s="39" t="str">
        <f t="shared" si="89"/>
        <v/>
      </c>
      <c r="AC955" s="42" t="str">
        <f>IF(B955="","",VLOOKUP(B955,[2]Formula!B:C,2,0))</f>
        <v/>
      </c>
      <c r="AD955" s="43" t="str">
        <f t="shared" si="87"/>
        <v/>
      </c>
    </row>
    <row r="956" spans="1:30" x14ac:dyDescent="0.25">
      <c r="A956" s="64"/>
      <c r="B956" s="64"/>
      <c r="C956" s="66"/>
      <c r="D956" s="67"/>
      <c r="E956" s="64"/>
      <c r="F956" s="64"/>
      <c r="G956" s="37" t="str">
        <f>IF(E956="","",IF(OR(E956="Project Management",E956="Project Support",E956="Sprint Management",E956="Sprint Support"),"NA",ROUND((((VLOOKUP(AD956,[2]Formula!V:X,3,0)))-SUMIF(AD:AD,AD956,H:H)),2)))</f>
        <v/>
      </c>
      <c r="H956" s="71"/>
      <c r="I956" s="72"/>
      <c r="J956" s="72"/>
      <c r="K956" s="38" t="str">
        <f>IF(E956="","",IF(OR(E956="Project Management",E956="Project Support",E956="Sprint Management",E956="Sprint Support"),"NA",(((SUMIF(AD:AD,AD956,H:H)/VLOOKUP(AD956,[2]Formula!V:X,3,0))*VLOOKUP(AD956,[2]Formula!V:X,2,0))*H956)/SUMIF(AD:AD,AD956,H:H)))</f>
        <v/>
      </c>
      <c r="L956" s="38" t="str">
        <f t="shared" si="85"/>
        <v/>
      </c>
      <c r="M956" s="38" t="str">
        <f t="shared" si="86"/>
        <v/>
      </c>
      <c r="N956" s="38" t="str">
        <f t="shared" si="88"/>
        <v/>
      </c>
      <c r="O956" s="38" t="str">
        <f t="shared" si="90"/>
        <v/>
      </c>
      <c r="P956" s="39" t="str">
        <f t="shared" si="89"/>
        <v/>
      </c>
      <c r="AC956" s="42" t="str">
        <f>IF(B956="","",VLOOKUP(B956,[2]Formula!B:C,2,0))</f>
        <v/>
      </c>
      <c r="AD956" s="43" t="str">
        <f t="shared" si="87"/>
        <v/>
      </c>
    </row>
    <row r="957" spans="1:30" x14ac:dyDescent="0.25">
      <c r="A957" s="64"/>
      <c r="B957" s="64"/>
      <c r="C957" s="66"/>
      <c r="D957" s="67"/>
      <c r="E957" s="64"/>
      <c r="F957" s="64"/>
      <c r="G957" s="37" t="str">
        <f>IF(E957="","",IF(OR(E957="Project Management",E957="Project Support",E957="Sprint Management",E957="Sprint Support"),"NA",ROUND((((VLOOKUP(AD957,[2]Formula!V:X,3,0)))-SUMIF(AD:AD,AD957,H:H)),2)))</f>
        <v/>
      </c>
      <c r="H957" s="71"/>
      <c r="I957" s="72"/>
      <c r="J957" s="72"/>
      <c r="K957" s="38" t="str">
        <f>IF(E957="","",IF(OR(E957="Project Management",E957="Project Support",E957="Sprint Management",E957="Sprint Support"),"NA",(((SUMIF(AD:AD,AD957,H:H)/VLOOKUP(AD957,[2]Formula!V:X,3,0))*VLOOKUP(AD957,[2]Formula!V:X,2,0))*H957)/SUMIF(AD:AD,AD957,H:H)))</f>
        <v/>
      </c>
      <c r="L957" s="38" t="str">
        <f t="shared" si="85"/>
        <v/>
      </c>
      <c r="M957" s="38" t="str">
        <f t="shared" si="86"/>
        <v/>
      </c>
      <c r="N957" s="38" t="str">
        <f t="shared" si="88"/>
        <v/>
      </c>
      <c r="O957" s="38" t="str">
        <f t="shared" si="90"/>
        <v/>
      </c>
      <c r="P957" s="39" t="str">
        <f t="shared" si="89"/>
        <v/>
      </c>
      <c r="AC957" s="42" t="str">
        <f>IF(B957="","",VLOOKUP(B957,[2]Formula!B:C,2,0))</f>
        <v/>
      </c>
      <c r="AD957" s="43" t="str">
        <f t="shared" si="87"/>
        <v/>
      </c>
    </row>
    <row r="958" spans="1:30" x14ac:dyDescent="0.25">
      <c r="A958" s="64"/>
      <c r="B958" s="64"/>
      <c r="C958" s="66"/>
      <c r="D958" s="67"/>
      <c r="E958" s="64"/>
      <c r="F958" s="64"/>
      <c r="G958" s="37" t="str">
        <f>IF(E958="","",IF(OR(E958="Project Management",E958="Project Support",E958="Sprint Management",E958="Sprint Support"),"NA",ROUND((((VLOOKUP(AD958,[2]Formula!V:X,3,0)))-SUMIF(AD:AD,AD958,H:H)),2)))</f>
        <v/>
      </c>
      <c r="H958" s="71"/>
      <c r="I958" s="72"/>
      <c r="J958" s="72"/>
      <c r="K958" s="38" t="str">
        <f>IF(E958="","",IF(OR(E958="Project Management",E958="Project Support",E958="Sprint Management",E958="Sprint Support"),"NA",(((SUMIF(AD:AD,AD958,H:H)/VLOOKUP(AD958,[2]Formula!V:X,3,0))*VLOOKUP(AD958,[2]Formula!V:X,2,0))*H958)/SUMIF(AD:AD,AD958,H:H)))</f>
        <v/>
      </c>
      <c r="L958" s="38" t="str">
        <f t="shared" si="85"/>
        <v/>
      </c>
      <c r="M958" s="38" t="str">
        <f t="shared" si="86"/>
        <v/>
      </c>
      <c r="N958" s="38" t="str">
        <f t="shared" si="88"/>
        <v/>
      </c>
      <c r="O958" s="38" t="str">
        <f t="shared" si="90"/>
        <v/>
      </c>
      <c r="P958" s="39" t="str">
        <f t="shared" si="89"/>
        <v/>
      </c>
      <c r="AC958" s="42" t="str">
        <f>IF(B958="","",VLOOKUP(B958,[2]Formula!B:C,2,0))</f>
        <v/>
      </c>
      <c r="AD958" s="43" t="str">
        <f t="shared" si="87"/>
        <v/>
      </c>
    </row>
    <row r="959" spans="1:30" x14ac:dyDescent="0.25">
      <c r="A959" s="64"/>
      <c r="B959" s="64"/>
      <c r="C959" s="66"/>
      <c r="D959" s="67"/>
      <c r="E959" s="64"/>
      <c r="F959" s="64"/>
      <c r="G959" s="37" t="str">
        <f>IF(E959="","",IF(OR(E959="Project Management",E959="Project Support",E959="Sprint Management",E959="Sprint Support"),"NA",ROUND((((VLOOKUP(AD959,[2]Formula!V:X,3,0)))-SUMIF(AD:AD,AD959,H:H)),2)))</f>
        <v/>
      </c>
      <c r="H959" s="71"/>
      <c r="I959" s="72"/>
      <c r="J959" s="72"/>
      <c r="K959" s="38" t="str">
        <f>IF(E959="","",IF(OR(E959="Project Management",E959="Project Support",E959="Sprint Management",E959="Sprint Support"),"NA",(((SUMIF(AD:AD,AD959,H:H)/VLOOKUP(AD959,[2]Formula!V:X,3,0))*VLOOKUP(AD959,[2]Formula!V:X,2,0))*H959)/SUMIF(AD:AD,AD959,H:H)))</f>
        <v/>
      </c>
      <c r="L959" s="38" t="str">
        <f t="shared" si="85"/>
        <v/>
      </c>
      <c r="M959" s="38" t="str">
        <f t="shared" si="86"/>
        <v/>
      </c>
      <c r="N959" s="38" t="str">
        <f t="shared" si="88"/>
        <v/>
      </c>
      <c r="O959" s="38" t="str">
        <f t="shared" si="90"/>
        <v/>
      </c>
      <c r="P959" s="39" t="str">
        <f t="shared" si="89"/>
        <v/>
      </c>
      <c r="AC959" s="42" t="str">
        <f>IF(B959="","",VLOOKUP(B959,[2]Formula!B:C,2,0))</f>
        <v/>
      </c>
      <c r="AD959" s="43" t="str">
        <f t="shared" si="87"/>
        <v/>
      </c>
    </row>
    <row r="960" spans="1:30" x14ac:dyDescent="0.25">
      <c r="A960" s="64"/>
      <c r="B960" s="64"/>
      <c r="C960" s="66"/>
      <c r="D960" s="67"/>
      <c r="E960" s="64"/>
      <c r="F960" s="64"/>
      <c r="G960" s="37" t="str">
        <f>IF(E960="","",IF(OR(E960="Project Management",E960="Project Support",E960="Sprint Management",E960="Sprint Support"),"NA",ROUND((((VLOOKUP(AD960,[2]Formula!V:X,3,0)))-SUMIF(AD:AD,AD960,H:H)),2)))</f>
        <v/>
      </c>
      <c r="H960" s="71"/>
      <c r="I960" s="72"/>
      <c r="J960" s="72"/>
      <c r="K960" s="38" t="str">
        <f>IF(E960="","",IF(OR(E960="Project Management",E960="Project Support",E960="Sprint Management",E960="Sprint Support"),"NA",(((SUMIF(AD:AD,AD960,H:H)/VLOOKUP(AD960,[2]Formula!V:X,3,0))*VLOOKUP(AD960,[2]Formula!V:X,2,0))*H960)/SUMIF(AD:AD,AD960,H:H)))</f>
        <v/>
      </c>
      <c r="L960" s="38" t="str">
        <f t="shared" si="85"/>
        <v/>
      </c>
      <c r="M960" s="38" t="str">
        <f t="shared" si="86"/>
        <v/>
      </c>
      <c r="N960" s="38" t="str">
        <f t="shared" si="88"/>
        <v/>
      </c>
      <c r="O960" s="38" t="str">
        <f t="shared" si="90"/>
        <v/>
      </c>
      <c r="P960" s="39" t="str">
        <f t="shared" si="89"/>
        <v/>
      </c>
      <c r="AC960" s="42" t="str">
        <f>IF(B960="","",VLOOKUP(B960,[2]Formula!B:C,2,0))</f>
        <v/>
      </c>
      <c r="AD960" s="43" t="str">
        <f t="shared" si="87"/>
        <v/>
      </c>
    </row>
    <row r="961" spans="1:30" x14ac:dyDescent="0.25">
      <c r="A961" s="64"/>
      <c r="B961" s="64"/>
      <c r="C961" s="66"/>
      <c r="D961" s="67"/>
      <c r="E961" s="64"/>
      <c r="F961" s="64"/>
      <c r="G961" s="37" t="str">
        <f>IF(E961="","",IF(OR(E961="Project Management",E961="Project Support",E961="Sprint Management",E961="Sprint Support"),"NA",ROUND((((VLOOKUP(AD961,[2]Formula!V:X,3,0)))-SUMIF(AD:AD,AD961,H:H)),2)))</f>
        <v/>
      </c>
      <c r="H961" s="71"/>
      <c r="I961" s="72"/>
      <c r="J961" s="72"/>
      <c r="K961" s="38" t="str">
        <f>IF(E961="","",IF(OR(E961="Project Management",E961="Project Support",E961="Sprint Management",E961="Sprint Support"),"NA",(((SUMIF(AD:AD,AD961,H:H)/VLOOKUP(AD961,[2]Formula!V:X,3,0))*VLOOKUP(AD961,[2]Formula!V:X,2,0))*H961)/SUMIF(AD:AD,AD961,H:H)))</f>
        <v/>
      </c>
      <c r="L961" s="38" t="str">
        <f t="shared" si="85"/>
        <v/>
      </c>
      <c r="M961" s="38" t="str">
        <f t="shared" si="86"/>
        <v/>
      </c>
      <c r="N961" s="38" t="str">
        <f t="shared" si="88"/>
        <v/>
      </c>
      <c r="O961" s="38" t="str">
        <f t="shared" si="90"/>
        <v/>
      </c>
      <c r="P961" s="39" t="str">
        <f t="shared" si="89"/>
        <v/>
      </c>
      <c r="AC961" s="42" t="str">
        <f>IF(B961="","",VLOOKUP(B961,[2]Formula!B:C,2,0))</f>
        <v/>
      </c>
      <c r="AD961" s="43" t="str">
        <f t="shared" si="87"/>
        <v/>
      </c>
    </row>
    <row r="962" spans="1:30" x14ac:dyDescent="0.25">
      <c r="A962" s="64"/>
      <c r="B962" s="64"/>
      <c r="C962" s="66"/>
      <c r="D962" s="67"/>
      <c r="E962" s="64"/>
      <c r="F962" s="64"/>
      <c r="G962" s="37" t="str">
        <f>IF(E962="","",IF(OR(E962="Project Management",E962="Project Support",E962="Sprint Management",E962="Sprint Support"),"NA",ROUND((((VLOOKUP(AD962,[2]Formula!V:X,3,0)))-SUMIF(AD:AD,AD962,H:H)),2)))</f>
        <v/>
      </c>
      <c r="H962" s="71"/>
      <c r="I962" s="72"/>
      <c r="J962" s="72"/>
      <c r="K962" s="38" t="str">
        <f>IF(E962="","",IF(OR(E962="Project Management",E962="Project Support",E962="Sprint Management",E962="Sprint Support"),"NA",(((SUMIF(AD:AD,AD962,H:H)/VLOOKUP(AD962,[2]Formula!V:X,3,0))*VLOOKUP(AD962,[2]Formula!V:X,2,0))*H962)/SUMIF(AD:AD,AD962,H:H)))</f>
        <v/>
      </c>
      <c r="L962" s="38" t="str">
        <f t="shared" ref="L962:L1025" si="91">IFERROR(IF(K962="NA",(H962/I962),(K962/I962)),"")</f>
        <v/>
      </c>
      <c r="M962" s="38" t="str">
        <f t="shared" ref="M962:M1025" si="92">IFERROR(IF(K962="NA",1,(K962/H962)),"")</f>
        <v/>
      </c>
      <c r="N962" s="38" t="str">
        <f t="shared" si="88"/>
        <v/>
      </c>
      <c r="O962" s="38" t="str">
        <f t="shared" si="90"/>
        <v/>
      </c>
      <c r="P962" s="39" t="str">
        <f t="shared" si="89"/>
        <v/>
      </c>
      <c r="AC962" s="42" t="str">
        <f>IF(B962="","",VLOOKUP(B962,[2]Formula!B:C,2,0))</f>
        <v/>
      </c>
      <c r="AD962" s="43" t="str">
        <f t="shared" ref="AD962:AD1025" si="93">IF(B962="","",CONCATENATE(B962,"_",E962))</f>
        <v/>
      </c>
    </row>
    <row r="963" spans="1:30" x14ac:dyDescent="0.25">
      <c r="A963" s="64"/>
      <c r="B963" s="64"/>
      <c r="C963" s="66"/>
      <c r="D963" s="67"/>
      <c r="E963" s="64"/>
      <c r="F963" s="64"/>
      <c r="G963" s="37" t="str">
        <f>IF(E963="","",IF(OR(E963="Project Management",E963="Project Support",E963="Sprint Management",E963="Sprint Support"),"NA",ROUND((((VLOOKUP(AD963,[2]Formula!V:X,3,0)))-SUMIF(AD:AD,AD963,H:H)),2)))</f>
        <v/>
      </c>
      <c r="H963" s="71"/>
      <c r="I963" s="72"/>
      <c r="J963" s="72"/>
      <c r="K963" s="38" t="str">
        <f>IF(E963="","",IF(OR(E963="Project Management",E963="Project Support",E963="Sprint Management",E963="Sprint Support"),"NA",(((SUMIF(AD:AD,AD963,H:H)/VLOOKUP(AD963,[2]Formula!V:X,3,0))*VLOOKUP(AD963,[2]Formula!V:X,2,0))*H963)/SUMIF(AD:AD,AD963,H:H)))</f>
        <v/>
      </c>
      <c r="L963" s="38" t="str">
        <f t="shared" si="91"/>
        <v/>
      </c>
      <c r="M963" s="38" t="str">
        <f t="shared" si="92"/>
        <v/>
      </c>
      <c r="N963" s="38" t="str">
        <f t="shared" ref="N963:N1026" si="94">IFERROR(((L963-M963)/M963)*100,"")</f>
        <v/>
      </c>
      <c r="O963" s="38" t="str">
        <f t="shared" si="90"/>
        <v/>
      </c>
      <c r="P963" s="39" t="str">
        <f t="shared" ref="P963:P1026" si="95">IF(O963="","",1)</f>
        <v/>
      </c>
      <c r="AC963" s="42" t="str">
        <f>IF(B963="","",VLOOKUP(B963,[2]Formula!B:C,2,0))</f>
        <v/>
      </c>
      <c r="AD963" s="43" t="str">
        <f t="shared" si="93"/>
        <v/>
      </c>
    </row>
    <row r="964" spans="1:30" x14ac:dyDescent="0.25">
      <c r="A964" s="64"/>
      <c r="B964" s="64"/>
      <c r="C964" s="66"/>
      <c r="D964" s="67"/>
      <c r="E964" s="64"/>
      <c r="F964" s="64"/>
      <c r="G964" s="37" t="str">
        <f>IF(E964="","",IF(OR(E964="Project Management",E964="Project Support",E964="Sprint Management",E964="Sprint Support"),"NA",ROUND((((VLOOKUP(AD964,[2]Formula!V:X,3,0)))-SUMIF(AD:AD,AD964,H:H)),2)))</f>
        <v/>
      </c>
      <c r="H964" s="71"/>
      <c r="I964" s="72"/>
      <c r="J964" s="72"/>
      <c r="K964" s="38" t="str">
        <f>IF(E964="","",IF(OR(E964="Project Management",E964="Project Support",E964="Sprint Management",E964="Sprint Support"),"NA",(((SUMIF(AD:AD,AD964,H:H)/VLOOKUP(AD964,[2]Formula!V:X,3,0))*VLOOKUP(AD964,[2]Formula!V:X,2,0))*H964)/SUMIF(AD:AD,AD964,H:H)))</f>
        <v/>
      </c>
      <c r="L964" s="38" t="str">
        <f t="shared" si="91"/>
        <v/>
      </c>
      <c r="M964" s="38" t="str">
        <f t="shared" si="92"/>
        <v/>
      </c>
      <c r="N964" s="38" t="str">
        <f t="shared" si="94"/>
        <v/>
      </c>
      <c r="O964" s="38" t="str">
        <f t="shared" si="90"/>
        <v/>
      </c>
      <c r="P964" s="39" t="str">
        <f t="shared" si="95"/>
        <v/>
      </c>
      <c r="AC964" s="42" t="str">
        <f>IF(B964="","",VLOOKUP(B964,[2]Formula!B:C,2,0))</f>
        <v/>
      </c>
      <c r="AD964" s="43" t="str">
        <f t="shared" si="93"/>
        <v/>
      </c>
    </row>
    <row r="965" spans="1:30" x14ac:dyDescent="0.25">
      <c r="A965" s="64"/>
      <c r="B965" s="64"/>
      <c r="C965" s="66"/>
      <c r="D965" s="67"/>
      <c r="E965" s="64"/>
      <c r="F965" s="64"/>
      <c r="G965" s="37" t="str">
        <f>IF(E965="","",IF(OR(E965="Project Management",E965="Project Support",E965="Sprint Management",E965="Sprint Support"),"NA",ROUND((((VLOOKUP(AD965,[2]Formula!V:X,3,0)))-SUMIF(AD:AD,AD965,H:H)),2)))</f>
        <v/>
      </c>
      <c r="H965" s="71"/>
      <c r="I965" s="72"/>
      <c r="J965" s="72"/>
      <c r="K965" s="38" t="str">
        <f>IF(E965="","",IF(OR(E965="Project Management",E965="Project Support",E965="Sprint Management",E965="Sprint Support"),"NA",(((SUMIF(AD:AD,AD965,H:H)/VLOOKUP(AD965,[2]Formula!V:X,3,0))*VLOOKUP(AD965,[2]Formula!V:X,2,0))*H965)/SUMIF(AD:AD,AD965,H:H)))</f>
        <v/>
      </c>
      <c r="L965" s="38" t="str">
        <f t="shared" si="91"/>
        <v/>
      </c>
      <c r="M965" s="38" t="str">
        <f t="shared" si="92"/>
        <v/>
      </c>
      <c r="N965" s="38" t="str">
        <f t="shared" si="94"/>
        <v/>
      </c>
      <c r="O965" s="38" t="str">
        <f t="shared" si="90"/>
        <v/>
      </c>
      <c r="P965" s="39" t="str">
        <f t="shared" si="95"/>
        <v/>
      </c>
      <c r="AC965" s="42" t="str">
        <f>IF(B965="","",VLOOKUP(B965,[2]Formula!B:C,2,0))</f>
        <v/>
      </c>
      <c r="AD965" s="43" t="str">
        <f t="shared" si="93"/>
        <v/>
      </c>
    </row>
    <row r="966" spans="1:30" x14ac:dyDescent="0.25">
      <c r="A966" s="64"/>
      <c r="B966" s="64"/>
      <c r="C966" s="66"/>
      <c r="D966" s="67"/>
      <c r="E966" s="64"/>
      <c r="F966" s="64"/>
      <c r="G966" s="37" t="str">
        <f>IF(E966="","",IF(OR(E966="Project Management",E966="Project Support",E966="Sprint Management",E966="Sprint Support"),"NA",ROUND((((VLOOKUP(AD966,[2]Formula!V:X,3,0)))-SUMIF(AD:AD,AD966,H:H)),2)))</f>
        <v/>
      </c>
      <c r="H966" s="71"/>
      <c r="I966" s="72"/>
      <c r="J966" s="72"/>
      <c r="K966" s="38" t="str">
        <f>IF(E966="","",IF(OR(E966="Project Management",E966="Project Support",E966="Sprint Management",E966="Sprint Support"),"NA",(((SUMIF(AD:AD,AD966,H:H)/VLOOKUP(AD966,[2]Formula!V:X,3,0))*VLOOKUP(AD966,[2]Formula!V:X,2,0))*H966)/SUMIF(AD:AD,AD966,H:H)))</f>
        <v/>
      </c>
      <c r="L966" s="38" t="str">
        <f t="shared" si="91"/>
        <v/>
      </c>
      <c r="M966" s="38" t="str">
        <f t="shared" si="92"/>
        <v/>
      </c>
      <c r="N966" s="38" t="str">
        <f t="shared" si="94"/>
        <v/>
      </c>
      <c r="O966" s="38" t="str">
        <f t="shared" si="90"/>
        <v/>
      </c>
      <c r="P966" s="39" t="str">
        <f t="shared" si="95"/>
        <v/>
      </c>
      <c r="AC966" s="42" t="str">
        <f>IF(B966="","",VLOOKUP(B966,[2]Formula!B:C,2,0))</f>
        <v/>
      </c>
      <c r="AD966" s="43" t="str">
        <f t="shared" si="93"/>
        <v/>
      </c>
    </row>
    <row r="967" spans="1:30" x14ac:dyDescent="0.25">
      <c r="A967" s="64"/>
      <c r="B967" s="64"/>
      <c r="C967" s="66"/>
      <c r="D967" s="67"/>
      <c r="E967" s="64"/>
      <c r="F967" s="64"/>
      <c r="G967" s="37" t="str">
        <f>IF(E967="","",IF(OR(E967="Project Management",E967="Project Support",E967="Sprint Management",E967="Sprint Support"),"NA",ROUND((((VLOOKUP(AD967,[2]Formula!V:X,3,0)))-SUMIF(AD:AD,AD967,H:H)),2)))</f>
        <v/>
      </c>
      <c r="H967" s="71"/>
      <c r="I967" s="72"/>
      <c r="J967" s="72"/>
      <c r="K967" s="38" t="str">
        <f>IF(E967="","",IF(OR(E967="Project Management",E967="Project Support",E967="Sprint Management",E967="Sprint Support"),"NA",(((SUMIF(AD:AD,AD967,H:H)/VLOOKUP(AD967,[2]Formula!V:X,3,0))*VLOOKUP(AD967,[2]Formula!V:X,2,0))*H967)/SUMIF(AD:AD,AD967,H:H)))</f>
        <v/>
      </c>
      <c r="L967" s="38" t="str">
        <f t="shared" si="91"/>
        <v/>
      </c>
      <c r="M967" s="38" t="str">
        <f t="shared" si="92"/>
        <v/>
      </c>
      <c r="N967" s="38" t="str">
        <f t="shared" si="94"/>
        <v/>
      </c>
      <c r="O967" s="38" t="str">
        <f t="shared" si="90"/>
        <v/>
      </c>
      <c r="P967" s="39" t="str">
        <f t="shared" si="95"/>
        <v/>
      </c>
      <c r="AC967" s="42" t="str">
        <f>IF(B967="","",VLOOKUP(B967,[2]Formula!B:C,2,0))</f>
        <v/>
      </c>
      <c r="AD967" s="43" t="str">
        <f t="shared" si="93"/>
        <v/>
      </c>
    </row>
    <row r="968" spans="1:30" x14ac:dyDescent="0.25">
      <c r="A968" s="64"/>
      <c r="B968" s="64"/>
      <c r="C968" s="66"/>
      <c r="D968" s="67"/>
      <c r="E968" s="64"/>
      <c r="F968" s="64"/>
      <c r="G968" s="37" t="str">
        <f>IF(E968="","",IF(OR(E968="Project Management",E968="Project Support",E968="Sprint Management",E968="Sprint Support"),"NA",ROUND((((VLOOKUP(AD968,[2]Formula!V:X,3,0)))-SUMIF(AD:AD,AD968,H:H)),2)))</f>
        <v/>
      </c>
      <c r="H968" s="71"/>
      <c r="I968" s="72"/>
      <c r="J968" s="72"/>
      <c r="K968" s="38" t="str">
        <f>IF(E968="","",IF(OR(E968="Project Management",E968="Project Support",E968="Sprint Management",E968="Sprint Support"),"NA",(((SUMIF(AD:AD,AD968,H:H)/VLOOKUP(AD968,[2]Formula!V:X,3,0))*VLOOKUP(AD968,[2]Formula!V:X,2,0))*H968)/SUMIF(AD:AD,AD968,H:H)))</f>
        <v/>
      </c>
      <c r="L968" s="38" t="str">
        <f t="shared" si="91"/>
        <v/>
      </c>
      <c r="M968" s="38" t="str">
        <f t="shared" si="92"/>
        <v/>
      </c>
      <c r="N968" s="38" t="str">
        <f t="shared" si="94"/>
        <v/>
      </c>
      <c r="O968" s="38" t="str">
        <f t="shared" si="90"/>
        <v/>
      </c>
      <c r="P968" s="39" t="str">
        <f t="shared" si="95"/>
        <v/>
      </c>
      <c r="AC968" s="42" t="str">
        <f>IF(B968="","",VLOOKUP(B968,[2]Formula!B:C,2,0))</f>
        <v/>
      </c>
      <c r="AD968" s="43" t="str">
        <f t="shared" si="93"/>
        <v/>
      </c>
    </row>
    <row r="969" spans="1:30" x14ac:dyDescent="0.25">
      <c r="A969" s="64"/>
      <c r="B969" s="64"/>
      <c r="C969" s="66"/>
      <c r="D969" s="67"/>
      <c r="E969" s="64"/>
      <c r="F969" s="64"/>
      <c r="G969" s="37" t="str">
        <f>IF(E969="","",IF(OR(E969="Project Management",E969="Project Support",E969="Sprint Management",E969="Sprint Support"),"NA",ROUND((((VLOOKUP(AD969,[2]Formula!V:X,3,0)))-SUMIF(AD:AD,AD969,H:H)),2)))</f>
        <v/>
      </c>
      <c r="H969" s="71"/>
      <c r="I969" s="72"/>
      <c r="J969" s="72"/>
      <c r="K969" s="38" t="str">
        <f>IF(E969="","",IF(OR(E969="Project Management",E969="Project Support",E969="Sprint Management",E969="Sprint Support"),"NA",(((SUMIF(AD:AD,AD969,H:H)/VLOOKUP(AD969,[2]Formula!V:X,3,0))*VLOOKUP(AD969,[2]Formula!V:X,2,0))*H969)/SUMIF(AD:AD,AD969,H:H)))</f>
        <v/>
      </c>
      <c r="L969" s="38" t="str">
        <f t="shared" si="91"/>
        <v/>
      </c>
      <c r="M969" s="38" t="str">
        <f t="shared" si="92"/>
        <v/>
      </c>
      <c r="N969" s="38" t="str">
        <f t="shared" si="94"/>
        <v/>
      </c>
      <c r="O969" s="38" t="str">
        <f t="shared" si="90"/>
        <v/>
      </c>
      <c r="P969" s="39" t="str">
        <f t="shared" si="95"/>
        <v/>
      </c>
      <c r="AC969" s="42" t="str">
        <f>IF(B969="","",VLOOKUP(B969,[2]Formula!B:C,2,0))</f>
        <v/>
      </c>
      <c r="AD969" s="43" t="str">
        <f t="shared" si="93"/>
        <v/>
      </c>
    </row>
    <row r="970" spans="1:30" x14ac:dyDescent="0.25">
      <c r="A970" s="64"/>
      <c r="B970" s="64"/>
      <c r="C970" s="66"/>
      <c r="D970" s="67"/>
      <c r="E970" s="64"/>
      <c r="F970" s="64"/>
      <c r="G970" s="37" t="str">
        <f>IF(E970="","",IF(OR(E970="Project Management",E970="Project Support",E970="Sprint Management",E970="Sprint Support"),"NA",ROUND((((VLOOKUP(AD970,[2]Formula!V:X,3,0)))-SUMIF(AD:AD,AD970,H:H)),2)))</f>
        <v/>
      </c>
      <c r="H970" s="71"/>
      <c r="I970" s="72"/>
      <c r="J970" s="72"/>
      <c r="K970" s="38" t="str">
        <f>IF(E970="","",IF(OR(E970="Project Management",E970="Project Support",E970="Sprint Management",E970="Sprint Support"),"NA",(((SUMIF(AD:AD,AD970,H:H)/VLOOKUP(AD970,[2]Formula!V:X,3,0))*VLOOKUP(AD970,[2]Formula!V:X,2,0))*H970)/SUMIF(AD:AD,AD970,H:H)))</f>
        <v/>
      </c>
      <c r="L970" s="38" t="str">
        <f t="shared" si="91"/>
        <v/>
      </c>
      <c r="M970" s="38" t="str">
        <f t="shared" si="92"/>
        <v/>
      </c>
      <c r="N970" s="38" t="str">
        <f t="shared" si="94"/>
        <v/>
      </c>
      <c r="O970" s="38" t="str">
        <f t="shared" si="90"/>
        <v/>
      </c>
      <c r="P970" s="39" t="str">
        <f t="shared" si="95"/>
        <v/>
      </c>
      <c r="AC970" s="42" t="str">
        <f>IF(B970="","",VLOOKUP(B970,[2]Formula!B:C,2,0))</f>
        <v/>
      </c>
      <c r="AD970" s="43" t="str">
        <f t="shared" si="93"/>
        <v/>
      </c>
    </row>
    <row r="971" spans="1:30" x14ac:dyDescent="0.25">
      <c r="A971" s="64"/>
      <c r="B971" s="64"/>
      <c r="C971" s="66"/>
      <c r="D971" s="67"/>
      <c r="E971" s="64"/>
      <c r="F971" s="64"/>
      <c r="G971" s="37" t="str">
        <f>IF(E971="","",IF(OR(E971="Project Management",E971="Project Support",E971="Sprint Management",E971="Sprint Support"),"NA",ROUND((((VLOOKUP(AD971,[2]Formula!V:X,3,0)))-SUMIF(AD:AD,AD971,H:H)),2)))</f>
        <v/>
      </c>
      <c r="H971" s="71"/>
      <c r="I971" s="72"/>
      <c r="J971" s="72"/>
      <c r="K971" s="38" t="str">
        <f>IF(E971="","",IF(OR(E971="Project Management",E971="Project Support",E971="Sprint Management",E971="Sprint Support"),"NA",(((SUMIF(AD:AD,AD971,H:H)/VLOOKUP(AD971,[2]Formula!V:X,3,0))*VLOOKUP(AD971,[2]Formula!V:X,2,0))*H971)/SUMIF(AD:AD,AD971,H:H)))</f>
        <v/>
      </c>
      <c r="L971" s="38" t="str">
        <f t="shared" si="91"/>
        <v/>
      </c>
      <c r="M971" s="38" t="str">
        <f t="shared" si="92"/>
        <v/>
      </c>
      <c r="N971" s="38" t="str">
        <f t="shared" si="94"/>
        <v/>
      </c>
      <c r="O971" s="38" t="str">
        <f t="shared" si="90"/>
        <v/>
      </c>
      <c r="P971" s="39" t="str">
        <f t="shared" si="95"/>
        <v/>
      </c>
      <c r="AC971" s="42" t="str">
        <f>IF(B971="","",VLOOKUP(B971,[2]Formula!B:C,2,0))</f>
        <v/>
      </c>
      <c r="AD971" s="43" t="str">
        <f t="shared" si="93"/>
        <v/>
      </c>
    </row>
    <row r="972" spans="1:30" x14ac:dyDescent="0.25">
      <c r="A972" s="64"/>
      <c r="B972" s="64"/>
      <c r="C972" s="66"/>
      <c r="D972" s="67"/>
      <c r="E972" s="64"/>
      <c r="F972" s="64"/>
      <c r="G972" s="37" t="str">
        <f>IF(E972="","",IF(OR(E972="Project Management",E972="Project Support",E972="Sprint Management",E972="Sprint Support"),"NA",ROUND((((VLOOKUP(AD972,[2]Formula!V:X,3,0)))-SUMIF(AD:AD,AD972,H:H)),2)))</f>
        <v/>
      </c>
      <c r="H972" s="71"/>
      <c r="I972" s="72"/>
      <c r="J972" s="72"/>
      <c r="K972" s="38" t="str">
        <f>IF(E972="","",IF(OR(E972="Project Management",E972="Project Support",E972="Sprint Management",E972="Sprint Support"),"NA",(((SUMIF(AD:AD,AD972,H:H)/VLOOKUP(AD972,[2]Formula!V:X,3,0))*VLOOKUP(AD972,[2]Formula!V:X,2,0))*H972)/SUMIF(AD:AD,AD972,H:H)))</f>
        <v/>
      </c>
      <c r="L972" s="38" t="str">
        <f t="shared" si="91"/>
        <v/>
      </c>
      <c r="M972" s="38" t="str">
        <f t="shared" si="92"/>
        <v/>
      </c>
      <c r="N972" s="38" t="str">
        <f t="shared" si="94"/>
        <v/>
      </c>
      <c r="O972" s="38" t="str">
        <f t="shared" si="90"/>
        <v/>
      </c>
      <c r="P972" s="39" t="str">
        <f t="shared" si="95"/>
        <v/>
      </c>
      <c r="AC972" s="42" t="str">
        <f>IF(B972="","",VLOOKUP(B972,[2]Formula!B:C,2,0))</f>
        <v/>
      </c>
      <c r="AD972" s="43" t="str">
        <f t="shared" si="93"/>
        <v/>
      </c>
    </row>
    <row r="973" spans="1:30" x14ac:dyDescent="0.25">
      <c r="A973" s="64"/>
      <c r="B973" s="64"/>
      <c r="C973" s="66"/>
      <c r="D973" s="67"/>
      <c r="E973" s="64"/>
      <c r="F973" s="64"/>
      <c r="G973" s="37" t="str">
        <f>IF(E973="","",IF(OR(E973="Project Management",E973="Project Support",E973="Sprint Management",E973="Sprint Support"),"NA",ROUND((((VLOOKUP(AD973,[2]Formula!V:X,3,0)))-SUMIF(AD:AD,AD973,H:H)),2)))</f>
        <v/>
      </c>
      <c r="H973" s="71"/>
      <c r="I973" s="72"/>
      <c r="J973" s="72"/>
      <c r="K973" s="38" t="str">
        <f>IF(E973="","",IF(OR(E973="Project Management",E973="Project Support",E973="Sprint Management",E973="Sprint Support"),"NA",(((SUMIF(AD:AD,AD973,H:H)/VLOOKUP(AD973,[2]Formula!V:X,3,0))*VLOOKUP(AD973,[2]Formula!V:X,2,0))*H973)/SUMIF(AD:AD,AD973,H:H)))</f>
        <v/>
      </c>
      <c r="L973" s="38" t="str">
        <f t="shared" si="91"/>
        <v/>
      </c>
      <c r="M973" s="38" t="str">
        <f t="shared" si="92"/>
        <v/>
      </c>
      <c r="N973" s="38" t="str">
        <f t="shared" si="94"/>
        <v/>
      </c>
      <c r="O973" s="38" t="str">
        <f t="shared" si="90"/>
        <v/>
      </c>
      <c r="P973" s="39" t="str">
        <f t="shared" si="95"/>
        <v/>
      </c>
      <c r="AC973" s="42" t="str">
        <f>IF(B973="","",VLOOKUP(B973,[2]Formula!B:C,2,0))</f>
        <v/>
      </c>
      <c r="AD973" s="43" t="str">
        <f t="shared" si="93"/>
        <v/>
      </c>
    </row>
    <row r="974" spans="1:30" x14ac:dyDescent="0.25">
      <c r="A974" s="64"/>
      <c r="B974" s="64"/>
      <c r="C974" s="66"/>
      <c r="D974" s="67"/>
      <c r="E974" s="64"/>
      <c r="F974" s="64"/>
      <c r="G974" s="37" t="str">
        <f>IF(E974="","",IF(OR(E974="Project Management",E974="Project Support",E974="Sprint Management",E974="Sprint Support"),"NA",ROUND((((VLOOKUP(AD974,[2]Formula!V:X,3,0)))-SUMIF(AD:AD,AD974,H:H)),2)))</f>
        <v/>
      </c>
      <c r="H974" s="71"/>
      <c r="I974" s="72"/>
      <c r="J974" s="72"/>
      <c r="K974" s="38" t="str">
        <f>IF(E974="","",IF(OR(E974="Project Management",E974="Project Support",E974="Sprint Management",E974="Sprint Support"),"NA",(((SUMIF(AD:AD,AD974,H:H)/VLOOKUP(AD974,[2]Formula!V:X,3,0))*VLOOKUP(AD974,[2]Formula!V:X,2,0))*H974)/SUMIF(AD:AD,AD974,H:H)))</f>
        <v/>
      </c>
      <c r="L974" s="38" t="str">
        <f t="shared" si="91"/>
        <v/>
      </c>
      <c r="M974" s="38" t="str">
        <f t="shared" si="92"/>
        <v/>
      </c>
      <c r="N974" s="38" t="str">
        <f t="shared" si="94"/>
        <v/>
      </c>
      <c r="O974" s="38" t="str">
        <f t="shared" si="90"/>
        <v/>
      </c>
      <c r="P974" s="39" t="str">
        <f t="shared" si="95"/>
        <v/>
      </c>
      <c r="AC974" s="42" t="str">
        <f>IF(B974="","",VLOOKUP(B974,[2]Formula!B:C,2,0))</f>
        <v/>
      </c>
      <c r="AD974" s="43" t="str">
        <f t="shared" si="93"/>
        <v/>
      </c>
    </row>
    <row r="975" spans="1:30" x14ac:dyDescent="0.25">
      <c r="A975" s="64"/>
      <c r="B975" s="64"/>
      <c r="C975" s="66"/>
      <c r="D975" s="67"/>
      <c r="E975" s="64"/>
      <c r="F975" s="64"/>
      <c r="G975" s="37" t="str">
        <f>IF(E975="","",IF(OR(E975="Project Management",E975="Project Support",E975="Sprint Management",E975="Sprint Support"),"NA",ROUND((((VLOOKUP(AD975,[2]Formula!V:X,3,0)))-SUMIF(AD:AD,AD975,H:H)),2)))</f>
        <v/>
      </c>
      <c r="H975" s="71"/>
      <c r="I975" s="72"/>
      <c r="J975" s="72"/>
      <c r="K975" s="38" t="str">
        <f>IF(E975="","",IF(OR(E975="Project Management",E975="Project Support",E975="Sprint Management",E975="Sprint Support"),"NA",(((SUMIF(AD:AD,AD975,H:H)/VLOOKUP(AD975,[2]Formula!V:X,3,0))*VLOOKUP(AD975,[2]Formula!V:X,2,0))*H975)/SUMIF(AD:AD,AD975,H:H)))</f>
        <v/>
      </c>
      <c r="L975" s="38" t="str">
        <f t="shared" si="91"/>
        <v/>
      </c>
      <c r="M975" s="38" t="str">
        <f t="shared" si="92"/>
        <v/>
      </c>
      <c r="N975" s="38" t="str">
        <f t="shared" si="94"/>
        <v/>
      </c>
      <c r="O975" s="38" t="str">
        <f t="shared" si="90"/>
        <v/>
      </c>
      <c r="P975" s="39" t="str">
        <f t="shared" si="95"/>
        <v/>
      </c>
      <c r="AC975" s="42" t="str">
        <f>IF(B975="","",VLOOKUP(B975,[2]Formula!B:C,2,0))</f>
        <v/>
      </c>
      <c r="AD975" s="43" t="str">
        <f t="shared" si="93"/>
        <v/>
      </c>
    </row>
    <row r="976" spans="1:30" x14ac:dyDescent="0.25">
      <c r="A976" s="64"/>
      <c r="B976" s="64"/>
      <c r="C976" s="66"/>
      <c r="D976" s="67"/>
      <c r="E976" s="64"/>
      <c r="F976" s="64"/>
      <c r="G976" s="37" t="str">
        <f>IF(E976="","",IF(OR(E976="Project Management",E976="Project Support",E976="Sprint Management",E976="Sprint Support"),"NA",ROUND((((VLOOKUP(AD976,[2]Formula!V:X,3,0)))-SUMIF(AD:AD,AD976,H:H)),2)))</f>
        <v/>
      </c>
      <c r="H976" s="71"/>
      <c r="I976" s="72"/>
      <c r="J976" s="72"/>
      <c r="K976" s="38" t="str">
        <f>IF(E976="","",IF(OR(E976="Project Management",E976="Project Support",E976="Sprint Management",E976="Sprint Support"),"NA",(((SUMIF(AD:AD,AD976,H:H)/VLOOKUP(AD976,[2]Formula!V:X,3,0))*VLOOKUP(AD976,[2]Formula!V:X,2,0))*H976)/SUMIF(AD:AD,AD976,H:H)))</f>
        <v/>
      </c>
      <c r="L976" s="38" t="str">
        <f t="shared" si="91"/>
        <v/>
      </c>
      <c r="M976" s="38" t="str">
        <f t="shared" si="92"/>
        <v/>
      </c>
      <c r="N976" s="38" t="str">
        <f t="shared" si="94"/>
        <v/>
      </c>
      <c r="O976" s="38" t="str">
        <f t="shared" si="90"/>
        <v/>
      </c>
      <c r="P976" s="39" t="str">
        <f t="shared" si="95"/>
        <v/>
      </c>
      <c r="AC976" s="42" t="str">
        <f>IF(B976="","",VLOOKUP(B976,[2]Formula!B:C,2,0))</f>
        <v/>
      </c>
      <c r="AD976" s="43" t="str">
        <f t="shared" si="93"/>
        <v/>
      </c>
    </row>
    <row r="977" spans="1:30" x14ac:dyDescent="0.25">
      <c r="A977" s="64"/>
      <c r="B977" s="64"/>
      <c r="C977" s="66"/>
      <c r="D977" s="67"/>
      <c r="E977" s="64"/>
      <c r="F977" s="64"/>
      <c r="G977" s="37" t="str">
        <f>IF(E977="","",IF(OR(E977="Project Management",E977="Project Support",E977="Sprint Management",E977="Sprint Support"),"NA",ROUND((((VLOOKUP(AD977,[2]Formula!V:X,3,0)))-SUMIF(AD:AD,AD977,H:H)),2)))</f>
        <v/>
      </c>
      <c r="H977" s="71"/>
      <c r="I977" s="72"/>
      <c r="J977" s="72"/>
      <c r="K977" s="38" t="str">
        <f>IF(E977="","",IF(OR(E977="Project Management",E977="Project Support",E977="Sprint Management",E977="Sprint Support"),"NA",(((SUMIF(AD:AD,AD977,H:H)/VLOOKUP(AD977,[2]Formula!V:X,3,0))*VLOOKUP(AD977,[2]Formula!V:X,2,0))*H977)/SUMIF(AD:AD,AD977,H:H)))</f>
        <v/>
      </c>
      <c r="L977" s="38" t="str">
        <f t="shared" si="91"/>
        <v/>
      </c>
      <c r="M977" s="38" t="str">
        <f t="shared" si="92"/>
        <v/>
      </c>
      <c r="N977" s="38" t="str">
        <f t="shared" si="94"/>
        <v/>
      </c>
      <c r="O977" s="38" t="str">
        <f t="shared" si="90"/>
        <v/>
      </c>
      <c r="P977" s="39" t="str">
        <f t="shared" si="95"/>
        <v/>
      </c>
      <c r="AC977" s="42" t="str">
        <f>IF(B977="","",VLOOKUP(B977,[2]Formula!B:C,2,0))</f>
        <v/>
      </c>
      <c r="AD977" s="43" t="str">
        <f t="shared" si="93"/>
        <v/>
      </c>
    </row>
    <row r="978" spans="1:30" x14ac:dyDescent="0.25">
      <c r="A978" s="64"/>
      <c r="B978" s="64"/>
      <c r="C978" s="66"/>
      <c r="D978" s="67"/>
      <c r="E978" s="64"/>
      <c r="F978" s="64"/>
      <c r="G978" s="37" t="str">
        <f>IF(E978="","",IF(OR(E978="Project Management",E978="Project Support",E978="Sprint Management",E978="Sprint Support"),"NA",ROUND((((VLOOKUP(AD978,[2]Formula!V:X,3,0)))-SUMIF(AD:AD,AD978,H:H)),2)))</f>
        <v/>
      </c>
      <c r="H978" s="71"/>
      <c r="I978" s="72"/>
      <c r="J978" s="72"/>
      <c r="K978" s="38" t="str">
        <f>IF(E978="","",IF(OR(E978="Project Management",E978="Project Support",E978="Sprint Management",E978="Sprint Support"),"NA",(((SUMIF(AD:AD,AD978,H:H)/VLOOKUP(AD978,[2]Formula!V:X,3,0))*VLOOKUP(AD978,[2]Formula!V:X,2,0))*H978)/SUMIF(AD:AD,AD978,H:H)))</f>
        <v/>
      </c>
      <c r="L978" s="38" t="str">
        <f t="shared" si="91"/>
        <v/>
      </c>
      <c r="M978" s="38" t="str">
        <f t="shared" si="92"/>
        <v/>
      </c>
      <c r="N978" s="38" t="str">
        <f t="shared" si="94"/>
        <v/>
      </c>
      <c r="O978" s="38" t="str">
        <f t="shared" si="90"/>
        <v/>
      </c>
      <c r="P978" s="39" t="str">
        <f t="shared" si="95"/>
        <v/>
      </c>
      <c r="AC978" s="42" t="str">
        <f>IF(B978="","",VLOOKUP(B978,[2]Formula!B:C,2,0))</f>
        <v/>
      </c>
      <c r="AD978" s="43" t="str">
        <f t="shared" si="93"/>
        <v/>
      </c>
    </row>
    <row r="979" spans="1:30" x14ac:dyDescent="0.25">
      <c r="A979" s="64"/>
      <c r="B979" s="64"/>
      <c r="C979" s="66"/>
      <c r="D979" s="67"/>
      <c r="E979" s="64"/>
      <c r="F979" s="64"/>
      <c r="G979" s="37" t="str">
        <f>IF(E979="","",IF(OR(E979="Project Management",E979="Project Support",E979="Sprint Management",E979="Sprint Support"),"NA",ROUND((((VLOOKUP(AD979,[2]Formula!V:X,3,0)))-SUMIF(AD:AD,AD979,H:H)),2)))</f>
        <v/>
      </c>
      <c r="H979" s="71"/>
      <c r="I979" s="72"/>
      <c r="J979" s="72"/>
      <c r="K979" s="38" t="str">
        <f>IF(E979="","",IF(OR(E979="Project Management",E979="Project Support",E979="Sprint Management",E979="Sprint Support"),"NA",(((SUMIF(AD:AD,AD979,H:H)/VLOOKUP(AD979,[2]Formula!V:X,3,0))*VLOOKUP(AD979,[2]Formula!V:X,2,0))*H979)/SUMIF(AD:AD,AD979,H:H)))</f>
        <v/>
      </c>
      <c r="L979" s="38" t="str">
        <f t="shared" si="91"/>
        <v/>
      </c>
      <c r="M979" s="38" t="str">
        <f t="shared" si="92"/>
        <v/>
      </c>
      <c r="N979" s="38" t="str">
        <f t="shared" si="94"/>
        <v/>
      </c>
      <c r="O979" s="38" t="str">
        <f t="shared" si="90"/>
        <v/>
      </c>
      <c r="P979" s="39" t="str">
        <f t="shared" si="95"/>
        <v/>
      </c>
      <c r="AC979" s="42" t="str">
        <f>IF(B979="","",VLOOKUP(B979,[2]Formula!B:C,2,0))</f>
        <v/>
      </c>
      <c r="AD979" s="43" t="str">
        <f t="shared" si="93"/>
        <v/>
      </c>
    </row>
    <row r="980" spans="1:30" x14ac:dyDescent="0.25">
      <c r="A980" s="64"/>
      <c r="B980" s="64"/>
      <c r="C980" s="66"/>
      <c r="D980" s="67"/>
      <c r="E980" s="64"/>
      <c r="F980" s="64"/>
      <c r="G980" s="37" t="str">
        <f>IF(E980="","",IF(OR(E980="Project Management",E980="Project Support",E980="Sprint Management",E980="Sprint Support"),"NA",ROUND((((VLOOKUP(AD980,[2]Formula!V:X,3,0)))-SUMIF(AD:AD,AD980,H:H)),2)))</f>
        <v/>
      </c>
      <c r="H980" s="71"/>
      <c r="I980" s="72"/>
      <c r="J980" s="72"/>
      <c r="K980" s="38" t="str">
        <f>IF(E980="","",IF(OR(E980="Project Management",E980="Project Support",E980="Sprint Management",E980="Sprint Support"),"NA",(((SUMIF(AD:AD,AD980,H:H)/VLOOKUP(AD980,[2]Formula!V:X,3,0))*VLOOKUP(AD980,[2]Formula!V:X,2,0))*H980)/SUMIF(AD:AD,AD980,H:H)))</f>
        <v/>
      </c>
      <c r="L980" s="38" t="str">
        <f t="shared" si="91"/>
        <v/>
      </c>
      <c r="M980" s="38" t="str">
        <f t="shared" si="92"/>
        <v/>
      </c>
      <c r="N980" s="38" t="str">
        <f t="shared" si="94"/>
        <v/>
      </c>
      <c r="O980" s="38" t="str">
        <f t="shared" si="90"/>
        <v/>
      </c>
      <c r="P980" s="39" t="str">
        <f t="shared" si="95"/>
        <v/>
      </c>
      <c r="AC980" s="42" t="str">
        <f>IF(B980="","",VLOOKUP(B980,[2]Formula!B:C,2,0))</f>
        <v/>
      </c>
      <c r="AD980" s="43" t="str">
        <f t="shared" si="93"/>
        <v/>
      </c>
    </row>
    <row r="981" spans="1:30" x14ac:dyDescent="0.25">
      <c r="A981" s="64"/>
      <c r="B981" s="64"/>
      <c r="C981" s="66"/>
      <c r="D981" s="67"/>
      <c r="E981" s="64"/>
      <c r="F981" s="64"/>
      <c r="G981" s="37" t="str">
        <f>IF(E981="","",IF(OR(E981="Project Management",E981="Project Support",E981="Sprint Management",E981="Sprint Support"),"NA",ROUND((((VLOOKUP(AD981,[2]Formula!V:X,3,0)))-SUMIF(AD:AD,AD981,H:H)),2)))</f>
        <v/>
      </c>
      <c r="H981" s="71"/>
      <c r="I981" s="72"/>
      <c r="J981" s="72"/>
      <c r="K981" s="38" t="str">
        <f>IF(E981="","",IF(OR(E981="Project Management",E981="Project Support",E981="Sprint Management",E981="Sprint Support"),"NA",(((SUMIF(AD:AD,AD981,H:H)/VLOOKUP(AD981,[2]Formula!V:X,3,0))*VLOOKUP(AD981,[2]Formula!V:X,2,0))*H981)/SUMIF(AD:AD,AD981,H:H)))</f>
        <v/>
      </c>
      <c r="L981" s="38" t="str">
        <f t="shared" si="91"/>
        <v/>
      </c>
      <c r="M981" s="38" t="str">
        <f t="shared" si="92"/>
        <v/>
      </c>
      <c r="N981" s="38" t="str">
        <f t="shared" si="94"/>
        <v/>
      </c>
      <c r="O981" s="38" t="str">
        <f t="shared" si="90"/>
        <v/>
      </c>
      <c r="P981" s="39" t="str">
        <f t="shared" si="95"/>
        <v/>
      </c>
      <c r="AC981" s="42" t="str">
        <f>IF(B981="","",VLOOKUP(B981,[2]Formula!B:C,2,0))</f>
        <v/>
      </c>
      <c r="AD981" s="43" t="str">
        <f t="shared" si="93"/>
        <v/>
      </c>
    </row>
    <row r="982" spans="1:30" x14ac:dyDescent="0.25">
      <c r="A982" s="64"/>
      <c r="B982" s="64"/>
      <c r="C982" s="66"/>
      <c r="D982" s="67"/>
      <c r="E982" s="64"/>
      <c r="F982" s="64"/>
      <c r="G982" s="37" t="str">
        <f>IF(E982="","",IF(OR(E982="Project Management",E982="Project Support",E982="Sprint Management",E982="Sprint Support"),"NA",ROUND((((VLOOKUP(AD982,[2]Formula!V:X,3,0)))-SUMIF(AD:AD,AD982,H:H)),2)))</f>
        <v/>
      </c>
      <c r="H982" s="71"/>
      <c r="I982" s="72"/>
      <c r="J982" s="72"/>
      <c r="K982" s="38" t="str">
        <f>IF(E982="","",IF(OR(E982="Project Management",E982="Project Support",E982="Sprint Management",E982="Sprint Support"),"NA",(((SUMIF(AD:AD,AD982,H:H)/VLOOKUP(AD982,[2]Formula!V:X,3,0))*VLOOKUP(AD982,[2]Formula!V:X,2,0))*H982)/SUMIF(AD:AD,AD982,H:H)))</f>
        <v/>
      </c>
      <c r="L982" s="38" t="str">
        <f t="shared" si="91"/>
        <v/>
      </c>
      <c r="M982" s="38" t="str">
        <f t="shared" si="92"/>
        <v/>
      </c>
      <c r="N982" s="38" t="str">
        <f t="shared" si="94"/>
        <v/>
      </c>
      <c r="O982" s="38" t="str">
        <f t="shared" si="90"/>
        <v/>
      </c>
      <c r="P982" s="39" t="str">
        <f t="shared" si="95"/>
        <v/>
      </c>
      <c r="AC982" s="42" t="str">
        <f>IF(B982="","",VLOOKUP(B982,[2]Formula!B:C,2,0))</f>
        <v/>
      </c>
      <c r="AD982" s="43" t="str">
        <f t="shared" si="93"/>
        <v/>
      </c>
    </row>
    <row r="983" spans="1:30" x14ac:dyDescent="0.25">
      <c r="A983" s="64"/>
      <c r="B983" s="64"/>
      <c r="C983" s="66"/>
      <c r="D983" s="67"/>
      <c r="E983" s="64"/>
      <c r="F983" s="64"/>
      <c r="G983" s="37" t="str">
        <f>IF(E983="","",IF(OR(E983="Project Management",E983="Project Support",E983="Sprint Management",E983="Sprint Support"),"NA",ROUND((((VLOOKUP(AD983,[2]Formula!V:X,3,0)))-SUMIF(AD:AD,AD983,H:H)),2)))</f>
        <v/>
      </c>
      <c r="H983" s="71"/>
      <c r="I983" s="72"/>
      <c r="J983" s="72"/>
      <c r="K983" s="38" t="str">
        <f>IF(E983="","",IF(OR(E983="Project Management",E983="Project Support",E983="Sprint Management",E983="Sprint Support"),"NA",(((SUMIF(AD:AD,AD983,H:H)/VLOOKUP(AD983,[2]Formula!V:X,3,0))*VLOOKUP(AD983,[2]Formula!V:X,2,0))*H983)/SUMIF(AD:AD,AD983,H:H)))</f>
        <v/>
      </c>
      <c r="L983" s="38" t="str">
        <f t="shared" si="91"/>
        <v/>
      </c>
      <c r="M983" s="38" t="str">
        <f t="shared" si="92"/>
        <v/>
      </c>
      <c r="N983" s="38" t="str">
        <f t="shared" si="94"/>
        <v/>
      </c>
      <c r="O983" s="38" t="str">
        <f t="shared" si="90"/>
        <v/>
      </c>
      <c r="P983" s="39" t="str">
        <f t="shared" si="95"/>
        <v/>
      </c>
      <c r="AC983" s="42" t="str">
        <f>IF(B983="","",VLOOKUP(B983,[2]Formula!B:C,2,0))</f>
        <v/>
      </c>
      <c r="AD983" s="43" t="str">
        <f t="shared" si="93"/>
        <v/>
      </c>
    </row>
    <row r="984" spans="1:30" x14ac:dyDescent="0.25">
      <c r="A984" s="64"/>
      <c r="B984" s="64"/>
      <c r="C984" s="66"/>
      <c r="D984" s="67"/>
      <c r="E984" s="64"/>
      <c r="F984" s="64"/>
      <c r="G984" s="37" t="str">
        <f>IF(E984="","",IF(OR(E984="Project Management",E984="Project Support",E984="Sprint Management",E984="Sprint Support"),"NA",ROUND((((VLOOKUP(AD984,[2]Formula!V:X,3,0)))-SUMIF(AD:AD,AD984,H:H)),2)))</f>
        <v/>
      </c>
      <c r="H984" s="71"/>
      <c r="I984" s="72"/>
      <c r="J984" s="72"/>
      <c r="K984" s="38" t="str">
        <f>IF(E984="","",IF(OR(E984="Project Management",E984="Project Support",E984="Sprint Management",E984="Sprint Support"),"NA",(((SUMIF(AD:AD,AD984,H:H)/VLOOKUP(AD984,[2]Formula!V:X,3,0))*VLOOKUP(AD984,[2]Formula!V:X,2,0))*H984)/SUMIF(AD:AD,AD984,H:H)))</f>
        <v/>
      </c>
      <c r="L984" s="38" t="str">
        <f t="shared" si="91"/>
        <v/>
      </c>
      <c r="M984" s="38" t="str">
        <f t="shared" si="92"/>
        <v/>
      </c>
      <c r="N984" s="38" t="str">
        <f t="shared" si="94"/>
        <v/>
      </c>
      <c r="O984" s="38" t="str">
        <f t="shared" si="90"/>
        <v/>
      </c>
      <c r="P984" s="39" t="str">
        <f t="shared" si="95"/>
        <v/>
      </c>
      <c r="AC984" s="42" t="str">
        <f>IF(B984="","",VLOOKUP(B984,[2]Formula!B:C,2,0))</f>
        <v/>
      </c>
      <c r="AD984" s="43" t="str">
        <f t="shared" si="93"/>
        <v/>
      </c>
    </row>
    <row r="985" spans="1:30" x14ac:dyDescent="0.25">
      <c r="A985" s="64"/>
      <c r="B985" s="64"/>
      <c r="C985" s="66"/>
      <c r="D985" s="67"/>
      <c r="E985" s="64"/>
      <c r="F985" s="64"/>
      <c r="G985" s="37" t="str">
        <f>IF(E985="","",IF(OR(E985="Project Management",E985="Project Support",E985="Sprint Management",E985="Sprint Support"),"NA",ROUND((((VLOOKUP(AD985,[2]Formula!V:X,3,0)))-SUMIF(AD:AD,AD985,H:H)),2)))</f>
        <v/>
      </c>
      <c r="H985" s="71"/>
      <c r="I985" s="72"/>
      <c r="J985" s="72"/>
      <c r="K985" s="38" t="str">
        <f>IF(E985="","",IF(OR(E985="Project Management",E985="Project Support",E985="Sprint Management",E985="Sprint Support"),"NA",(((SUMIF(AD:AD,AD985,H:H)/VLOOKUP(AD985,[2]Formula!V:X,3,0))*VLOOKUP(AD985,[2]Formula!V:X,2,0))*H985)/SUMIF(AD:AD,AD985,H:H)))</f>
        <v/>
      </c>
      <c r="L985" s="38" t="str">
        <f t="shared" si="91"/>
        <v/>
      </c>
      <c r="M985" s="38" t="str">
        <f t="shared" si="92"/>
        <v/>
      </c>
      <c r="N985" s="38" t="str">
        <f t="shared" si="94"/>
        <v/>
      </c>
      <c r="O985" s="38" t="str">
        <f t="shared" si="90"/>
        <v/>
      </c>
      <c r="P985" s="39" t="str">
        <f t="shared" si="95"/>
        <v/>
      </c>
      <c r="AC985" s="42" t="str">
        <f>IF(B985="","",VLOOKUP(B985,[2]Formula!B:C,2,0))</f>
        <v/>
      </c>
      <c r="AD985" s="43" t="str">
        <f t="shared" si="93"/>
        <v/>
      </c>
    </row>
    <row r="986" spans="1:30" x14ac:dyDescent="0.25">
      <c r="A986" s="64"/>
      <c r="B986" s="64"/>
      <c r="C986" s="66"/>
      <c r="D986" s="67"/>
      <c r="E986" s="64"/>
      <c r="F986" s="64"/>
      <c r="G986" s="37" t="str">
        <f>IF(E986="","",IF(OR(E986="Project Management",E986="Project Support",E986="Sprint Management",E986="Sprint Support"),"NA",ROUND((((VLOOKUP(AD986,[2]Formula!V:X,3,0)))-SUMIF(AD:AD,AD986,H:H)),2)))</f>
        <v/>
      </c>
      <c r="H986" s="71"/>
      <c r="I986" s="72"/>
      <c r="J986" s="72"/>
      <c r="K986" s="38" t="str">
        <f>IF(E986="","",IF(OR(E986="Project Management",E986="Project Support",E986="Sprint Management",E986="Sprint Support"),"NA",(((SUMIF(AD:AD,AD986,H:H)/VLOOKUP(AD986,[2]Formula!V:X,3,0))*VLOOKUP(AD986,[2]Formula!V:X,2,0))*H986)/SUMIF(AD:AD,AD986,H:H)))</f>
        <v/>
      </c>
      <c r="L986" s="38" t="str">
        <f t="shared" si="91"/>
        <v/>
      </c>
      <c r="M986" s="38" t="str">
        <f t="shared" si="92"/>
        <v/>
      </c>
      <c r="N986" s="38" t="str">
        <f t="shared" si="94"/>
        <v/>
      </c>
      <c r="O986" s="38" t="str">
        <f t="shared" si="90"/>
        <v/>
      </c>
      <c r="P986" s="39" t="str">
        <f t="shared" si="95"/>
        <v/>
      </c>
      <c r="AC986" s="42" t="str">
        <f>IF(B986="","",VLOOKUP(B986,[2]Formula!B:C,2,0))</f>
        <v/>
      </c>
      <c r="AD986" s="43" t="str">
        <f t="shared" si="93"/>
        <v/>
      </c>
    </row>
    <row r="987" spans="1:30" x14ac:dyDescent="0.25">
      <c r="A987" s="64"/>
      <c r="B987" s="64"/>
      <c r="C987" s="66"/>
      <c r="D987" s="67"/>
      <c r="E987" s="64"/>
      <c r="F987" s="64"/>
      <c r="G987" s="37" t="str">
        <f>IF(E987="","",IF(OR(E987="Project Management",E987="Project Support",E987="Sprint Management",E987="Sprint Support"),"NA",ROUND((((VLOOKUP(AD987,[2]Formula!V:X,3,0)))-SUMIF(AD:AD,AD987,H:H)),2)))</f>
        <v/>
      </c>
      <c r="H987" s="71"/>
      <c r="I987" s="72"/>
      <c r="J987" s="72"/>
      <c r="K987" s="38" t="str">
        <f>IF(E987="","",IF(OR(E987="Project Management",E987="Project Support",E987="Sprint Management",E987="Sprint Support"),"NA",(((SUMIF(AD:AD,AD987,H:H)/VLOOKUP(AD987,[2]Formula!V:X,3,0))*VLOOKUP(AD987,[2]Formula!V:X,2,0))*H987)/SUMIF(AD:AD,AD987,H:H)))</f>
        <v/>
      </c>
      <c r="L987" s="38" t="str">
        <f t="shared" si="91"/>
        <v/>
      </c>
      <c r="M987" s="38" t="str">
        <f t="shared" si="92"/>
        <v/>
      </c>
      <c r="N987" s="38" t="str">
        <f t="shared" si="94"/>
        <v/>
      </c>
      <c r="O987" s="38" t="str">
        <f t="shared" si="90"/>
        <v/>
      </c>
      <c r="P987" s="39" t="str">
        <f t="shared" si="95"/>
        <v/>
      </c>
      <c r="AC987" s="42" t="str">
        <f>IF(B987="","",VLOOKUP(B987,[2]Formula!B:C,2,0))</f>
        <v/>
      </c>
      <c r="AD987" s="43" t="str">
        <f t="shared" si="93"/>
        <v/>
      </c>
    </row>
    <row r="988" spans="1:30" x14ac:dyDescent="0.25">
      <c r="A988" s="64"/>
      <c r="B988" s="64"/>
      <c r="C988" s="66"/>
      <c r="D988" s="67"/>
      <c r="E988" s="64"/>
      <c r="F988" s="64"/>
      <c r="G988" s="37" t="str">
        <f>IF(E988="","",IF(OR(E988="Project Management",E988="Project Support",E988="Sprint Management",E988="Sprint Support"),"NA",ROUND((((VLOOKUP(AD988,[2]Formula!V:X,3,0)))-SUMIF(AD:AD,AD988,H:H)),2)))</f>
        <v/>
      </c>
      <c r="H988" s="71"/>
      <c r="I988" s="72"/>
      <c r="J988" s="72"/>
      <c r="K988" s="38" t="str">
        <f>IF(E988="","",IF(OR(E988="Project Management",E988="Project Support",E988="Sprint Management",E988="Sprint Support"),"NA",(((SUMIF(AD:AD,AD988,H:H)/VLOOKUP(AD988,[2]Formula!V:X,3,0))*VLOOKUP(AD988,[2]Formula!V:X,2,0))*H988)/SUMIF(AD:AD,AD988,H:H)))</f>
        <v/>
      </c>
      <c r="L988" s="38" t="str">
        <f t="shared" si="91"/>
        <v/>
      </c>
      <c r="M988" s="38" t="str">
        <f t="shared" si="92"/>
        <v/>
      </c>
      <c r="N988" s="38" t="str">
        <f t="shared" si="94"/>
        <v/>
      </c>
      <c r="O988" s="38" t="str">
        <f t="shared" si="90"/>
        <v/>
      </c>
      <c r="P988" s="39" t="str">
        <f t="shared" si="95"/>
        <v/>
      </c>
      <c r="AC988" s="42" t="str">
        <f>IF(B988="","",VLOOKUP(B988,[2]Formula!B:C,2,0))</f>
        <v/>
      </c>
      <c r="AD988" s="43" t="str">
        <f t="shared" si="93"/>
        <v/>
      </c>
    </row>
    <row r="989" spans="1:30" x14ac:dyDescent="0.25">
      <c r="A989" s="64"/>
      <c r="B989" s="64"/>
      <c r="C989" s="66"/>
      <c r="D989" s="67"/>
      <c r="E989" s="64"/>
      <c r="F989" s="64"/>
      <c r="G989" s="37" t="str">
        <f>IF(E989="","",IF(OR(E989="Project Management",E989="Project Support",E989="Sprint Management",E989="Sprint Support"),"NA",ROUND((((VLOOKUP(AD989,[2]Formula!V:X,3,0)))-SUMIF(AD:AD,AD989,H:H)),2)))</f>
        <v/>
      </c>
      <c r="H989" s="71"/>
      <c r="I989" s="72"/>
      <c r="J989" s="72"/>
      <c r="K989" s="38" t="str">
        <f>IF(E989="","",IF(OR(E989="Project Management",E989="Project Support",E989="Sprint Management",E989="Sprint Support"),"NA",(((SUMIF(AD:AD,AD989,H:H)/VLOOKUP(AD989,[2]Formula!V:X,3,0))*VLOOKUP(AD989,[2]Formula!V:X,2,0))*H989)/SUMIF(AD:AD,AD989,H:H)))</f>
        <v/>
      </c>
      <c r="L989" s="38" t="str">
        <f t="shared" si="91"/>
        <v/>
      </c>
      <c r="M989" s="38" t="str">
        <f t="shared" si="92"/>
        <v/>
      </c>
      <c r="N989" s="38" t="str">
        <f t="shared" si="94"/>
        <v/>
      </c>
      <c r="O989" s="38" t="str">
        <f t="shared" si="90"/>
        <v/>
      </c>
      <c r="P989" s="39" t="str">
        <f t="shared" si="95"/>
        <v/>
      </c>
      <c r="AC989" s="42" t="str">
        <f>IF(B989="","",VLOOKUP(B989,[2]Formula!B:C,2,0))</f>
        <v/>
      </c>
      <c r="AD989" s="43" t="str">
        <f t="shared" si="93"/>
        <v/>
      </c>
    </row>
    <row r="990" spans="1:30" x14ac:dyDescent="0.25">
      <c r="A990" s="64"/>
      <c r="B990" s="64"/>
      <c r="C990" s="66"/>
      <c r="D990" s="67"/>
      <c r="E990" s="64"/>
      <c r="F990" s="64"/>
      <c r="G990" s="37" t="str">
        <f>IF(E990="","",IF(OR(E990="Project Management",E990="Project Support",E990="Sprint Management",E990="Sprint Support"),"NA",ROUND((((VLOOKUP(AD990,[2]Formula!V:X,3,0)))-SUMIF(AD:AD,AD990,H:H)),2)))</f>
        <v/>
      </c>
      <c r="H990" s="71"/>
      <c r="I990" s="72"/>
      <c r="J990" s="72"/>
      <c r="K990" s="38" t="str">
        <f>IF(E990="","",IF(OR(E990="Project Management",E990="Project Support",E990="Sprint Management",E990="Sprint Support"),"NA",(((SUMIF(AD:AD,AD990,H:H)/VLOOKUP(AD990,[2]Formula!V:X,3,0))*VLOOKUP(AD990,[2]Formula!V:X,2,0))*H990)/SUMIF(AD:AD,AD990,H:H)))</f>
        <v/>
      </c>
      <c r="L990" s="38" t="str">
        <f t="shared" si="91"/>
        <v/>
      </c>
      <c r="M990" s="38" t="str">
        <f t="shared" si="92"/>
        <v/>
      </c>
      <c r="N990" s="38" t="str">
        <f t="shared" si="94"/>
        <v/>
      </c>
      <c r="O990" s="38" t="str">
        <f t="shared" si="90"/>
        <v/>
      </c>
      <c r="P990" s="39" t="str">
        <f t="shared" si="95"/>
        <v/>
      </c>
      <c r="AC990" s="42" t="str">
        <f>IF(B990="","",VLOOKUP(B990,[2]Formula!B:C,2,0))</f>
        <v/>
      </c>
      <c r="AD990" s="43" t="str">
        <f t="shared" si="93"/>
        <v/>
      </c>
    </row>
    <row r="991" spans="1:30" x14ac:dyDescent="0.25">
      <c r="A991" s="64"/>
      <c r="B991" s="64"/>
      <c r="C991" s="66"/>
      <c r="D991" s="67"/>
      <c r="E991" s="64"/>
      <c r="F991" s="64"/>
      <c r="G991" s="37" t="str">
        <f>IF(E991="","",IF(OR(E991="Project Management",E991="Project Support",E991="Sprint Management",E991="Sprint Support"),"NA",ROUND((((VLOOKUP(AD991,[2]Formula!V:X,3,0)))-SUMIF(AD:AD,AD991,H:H)),2)))</f>
        <v/>
      </c>
      <c r="H991" s="71"/>
      <c r="I991" s="72"/>
      <c r="J991" s="72"/>
      <c r="K991" s="38" t="str">
        <f>IF(E991="","",IF(OR(E991="Project Management",E991="Project Support",E991="Sprint Management",E991="Sprint Support"),"NA",(((SUMIF(AD:AD,AD991,H:H)/VLOOKUP(AD991,[2]Formula!V:X,3,0))*VLOOKUP(AD991,[2]Formula!V:X,2,0))*H991)/SUMIF(AD:AD,AD991,H:H)))</f>
        <v/>
      </c>
      <c r="L991" s="38" t="str">
        <f t="shared" si="91"/>
        <v/>
      </c>
      <c r="M991" s="38" t="str">
        <f t="shared" si="92"/>
        <v/>
      </c>
      <c r="N991" s="38" t="str">
        <f t="shared" si="94"/>
        <v/>
      </c>
      <c r="O991" s="38" t="str">
        <f t="shared" si="90"/>
        <v/>
      </c>
      <c r="P991" s="39" t="str">
        <f t="shared" si="95"/>
        <v/>
      </c>
      <c r="AC991" s="42" t="str">
        <f>IF(B991="","",VLOOKUP(B991,[2]Formula!B:C,2,0))</f>
        <v/>
      </c>
      <c r="AD991" s="43" t="str">
        <f t="shared" si="93"/>
        <v/>
      </c>
    </row>
    <row r="992" spans="1:30" x14ac:dyDescent="0.25">
      <c r="A992" s="64"/>
      <c r="B992" s="64"/>
      <c r="C992" s="66"/>
      <c r="D992" s="67"/>
      <c r="E992" s="64"/>
      <c r="F992" s="64"/>
      <c r="G992" s="37" t="str">
        <f>IF(E992="","",IF(OR(E992="Project Management",E992="Project Support",E992="Sprint Management",E992="Sprint Support"),"NA",ROUND((((VLOOKUP(AD992,[2]Formula!V:X,3,0)))-SUMIF(AD:AD,AD992,H:H)),2)))</f>
        <v/>
      </c>
      <c r="H992" s="71"/>
      <c r="I992" s="72"/>
      <c r="J992" s="72"/>
      <c r="K992" s="38" t="str">
        <f>IF(E992="","",IF(OR(E992="Project Management",E992="Project Support",E992="Sprint Management",E992="Sprint Support"),"NA",(((SUMIF(AD:AD,AD992,H:H)/VLOOKUP(AD992,[2]Formula!V:X,3,0))*VLOOKUP(AD992,[2]Formula!V:X,2,0))*H992)/SUMIF(AD:AD,AD992,H:H)))</f>
        <v/>
      </c>
      <c r="L992" s="38" t="str">
        <f t="shared" si="91"/>
        <v/>
      </c>
      <c r="M992" s="38" t="str">
        <f t="shared" si="92"/>
        <v/>
      </c>
      <c r="N992" s="38" t="str">
        <f t="shared" si="94"/>
        <v/>
      </c>
      <c r="O992" s="38" t="str">
        <f t="shared" si="90"/>
        <v/>
      </c>
      <c r="P992" s="39" t="str">
        <f t="shared" si="95"/>
        <v/>
      </c>
      <c r="AC992" s="42" t="str">
        <f>IF(B992="","",VLOOKUP(B992,[2]Formula!B:C,2,0))</f>
        <v/>
      </c>
      <c r="AD992" s="43" t="str">
        <f t="shared" si="93"/>
        <v/>
      </c>
    </row>
    <row r="993" spans="1:30" x14ac:dyDescent="0.25">
      <c r="A993" s="64"/>
      <c r="B993" s="64"/>
      <c r="C993" s="66"/>
      <c r="D993" s="67"/>
      <c r="E993" s="64"/>
      <c r="F993" s="64"/>
      <c r="G993" s="37" t="str">
        <f>IF(E993="","",IF(OR(E993="Project Management",E993="Project Support",E993="Sprint Management",E993="Sprint Support"),"NA",ROUND((((VLOOKUP(AD993,[2]Formula!V:X,3,0)))-SUMIF(AD:AD,AD993,H:H)),2)))</f>
        <v/>
      </c>
      <c r="H993" s="71"/>
      <c r="I993" s="72"/>
      <c r="J993" s="72"/>
      <c r="K993" s="38" t="str">
        <f>IF(E993="","",IF(OR(E993="Project Management",E993="Project Support",E993="Sprint Management",E993="Sprint Support"),"NA",(((SUMIF(AD:AD,AD993,H:H)/VLOOKUP(AD993,[2]Formula!V:X,3,0))*VLOOKUP(AD993,[2]Formula!V:X,2,0))*H993)/SUMIF(AD:AD,AD993,H:H)))</f>
        <v/>
      </c>
      <c r="L993" s="38" t="str">
        <f t="shared" si="91"/>
        <v/>
      </c>
      <c r="M993" s="38" t="str">
        <f t="shared" si="92"/>
        <v/>
      </c>
      <c r="N993" s="38" t="str">
        <f t="shared" si="94"/>
        <v/>
      </c>
      <c r="O993" s="38" t="str">
        <f t="shared" si="90"/>
        <v/>
      </c>
      <c r="P993" s="39" t="str">
        <f t="shared" si="95"/>
        <v/>
      </c>
      <c r="AC993" s="42" t="str">
        <f>IF(B993="","",VLOOKUP(B993,[2]Formula!B:C,2,0))</f>
        <v/>
      </c>
      <c r="AD993" s="43" t="str">
        <f t="shared" si="93"/>
        <v/>
      </c>
    </row>
    <row r="994" spans="1:30" x14ac:dyDescent="0.25">
      <c r="A994" s="64"/>
      <c r="B994" s="64"/>
      <c r="C994" s="66"/>
      <c r="D994" s="67"/>
      <c r="E994" s="64"/>
      <c r="F994" s="64"/>
      <c r="G994" s="37" t="str">
        <f>IF(E994="","",IF(OR(E994="Project Management",E994="Project Support",E994="Sprint Management",E994="Sprint Support"),"NA",ROUND((((VLOOKUP(AD994,[2]Formula!V:X,3,0)))-SUMIF(AD:AD,AD994,H:H)),2)))</f>
        <v/>
      </c>
      <c r="H994" s="71"/>
      <c r="I994" s="72"/>
      <c r="J994" s="72"/>
      <c r="K994" s="38" t="str">
        <f>IF(E994="","",IF(OR(E994="Project Management",E994="Project Support",E994="Sprint Management",E994="Sprint Support"),"NA",(((SUMIF(AD:AD,AD994,H:H)/VLOOKUP(AD994,[2]Formula!V:X,3,0))*VLOOKUP(AD994,[2]Formula!V:X,2,0))*H994)/SUMIF(AD:AD,AD994,H:H)))</f>
        <v/>
      </c>
      <c r="L994" s="38" t="str">
        <f t="shared" si="91"/>
        <v/>
      </c>
      <c r="M994" s="38" t="str">
        <f t="shared" si="92"/>
        <v/>
      </c>
      <c r="N994" s="38" t="str">
        <f t="shared" si="94"/>
        <v/>
      </c>
      <c r="O994" s="38" t="str">
        <f t="shared" si="90"/>
        <v/>
      </c>
      <c r="P994" s="39" t="str">
        <f t="shared" si="95"/>
        <v/>
      </c>
      <c r="AC994" s="42" t="str">
        <f>IF(B994="","",VLOOKUP(B994,[2]Formula!B:C,2,0))</f>
        <v/>
      </c>
      <c r="AD994" s="43" t="str">
        <f t="shared" si="93"/>
        <v/>
      </c>
    </row>
    <row r="995" spans="1:30" x14ac:dyDescent="0.25">
      <c r="A995" s="64"/>
      <c r="B995" s="64"/>
      <c r="C995" s="66"/>
      <c r="D995" s="67"/>
      <c r="E995" s="64"/>
      <c r="F995" s="64"/>
      <c r="G995" s="37" t="str">
        <f>IF(E995="","",IF(OR(E995="Project Management",E995="Project Support",E995="Sprint Management",E995="Sprint Support"),"NA",ROUND((((VLOOKUP(AD995,[2]Formula!V:X,3,0)))-SUMIF(AD:AD,AD995,H:H)),2)))</f>
        <v/>
      </c>
      <c r="H995" s="71"/>
      <c r="I995" s="72"/>
      <c r="J995" s="72"/>
      <c r="K995" s="38" t="str">
        <f>IF(E995="","",IF(OR(E995="Project Management",E995="Project Support",E995="Sprint Management",E995="Sprint Support"),"NA",(((SUMIF(AD:AD,AD995,H:H)/VLOOKUP(AD995,[2]Formula!V:X,3,0))*VLOOKUP(AD995,[2]Formula!V:X,2,0))*H995)/SUMIF(AD:AD,AD995,H:H)))</f>
        <v/>
      </c>
      <c r="L995" s="38" t="str">
        <f t="shared" si="91"/>
        <v/>
      </c>
      <c r="M995" s="38" t="str">
        <f t="shared" si="92"/>
        <v/>
      </c>
      <c r="N995" s="38" t="str">
        <f t="shared" si="94"/>
        <v/>
      </c>
      <c r="O995" s="38" t="str">
        <f t="shared" si="90"/>
        <v/>
      </c>
      <c r="P995" s="39" t="str">
        <f t="shared" si="95"/>
        <v/>
      </c>
      <c r="AC995" s="42" t="str">
        <f>IF(B995="","",VLOOKUP(B995,[2]Formula!B:C,2,0))</f>
        <v/>
      </c>
      <c r="AD995" s="43" t="str">
        <f t="shared" si="93"/>
        <v/>
      </c>
    </row>
    <row r="996" spans="1:30" x14ac:dyDescent="0.25">
      <c r="A996" s="64"/>
      <c r="B996" s="64"/>
      <c r="C996" s="66"/>
      <c r="D996" s="67"/>
      <c r="E996" s="64"/>
      <c r="F996" s="64"/>
      <c r="G996" s="37" t="str">
        <f>IF(E996="","",IF(OR(E996="Project Management",E996="Project Support",E996="Sprint Management",E996="Sprint Support"),"NA",ROUND((((VLOOKUP(AD996,[2]Formula!V:X,3,0)))-SUMIF(AD:AD,AD996,H:H)),2)))</f>
        <v/>
      </c>
      <c r="H996" s="71"/>
      <c r="I996" s="72"/>
      <c r="J996" s="72"/>
      <c r="K996" s="38" t="str">
        <f>IF(E996="","",IF(OR(E996="Project Management",E996="Project Support",E996="Sprint Management",E996="Sprint Support"),"NA",(((SUMIF(AD:AD,AD996,H:H)/VLOOKUP(AD996,[2]Formula!V:X,3,0))*VLOOKUP(AD996,[2]Formula!V:X,2,0))*H996)/SUMIF(AD:AD,AD996,H:H)))</f>
        <v/>
      </c>
      <c r="L996" s="38" t="str">
        <f t="shared" si="91"/>
        <v/>
      </c>
      <c r="M996" s="38" t="str">
        <f t="shared" si="92"/>
        <v/>
      </c>
      <c r="N996" s="38" t="str">
        <f t="shared" si="94"/>
        <v/>
      </c>
      <c r="O996" s="38" t="str">
        <f t="shared" si="90"/>
        <v/>
      </c>
      <c r="P996" s="39" t="str">
        <f t="shared" si="95"/>
        <v/>
      </c>
      <c r="AC996" s="42" t="str">
        <f>IF(B996="","",VLOOKUP(B996,[2]Formula!B:C,2,0))</f>
        <v/>
      </c>
      <c r="AD996" s="43" t="str">
        <f t="shared" si="93"/>
        <v/>
      </c>
    </row>
    <row r="997" spans="1:30" x14ac:dyDescent="0.25">
      <c r="A997" s="64"/>
      <c r="B997" s="64"/>
      <c r="C997" s="66"/>
      <c r="D997" s="67"/>
      <c r="E997" s="64"/>
      <c r="F997" s="64"/>
      <c r="G997" s="37" t="str">
        <f>IF(E997="","",IF(OR(E997="Project Management",E997="Project Support",E997="Sprint Management",E997="Sprint Support"),"NA",ROUND((((VLOOKUP(AD997,[2]Formula!V:X,3,0)))-SUMIF(AD:AD,AD997,H:H)),2)))</f>
        <v/>
      </c>
      <c r="H997" s="71"/>
      <c r="I997" s="72"/>
      <c r="J997" s="72"/>
      <c r="K997" s="38" t="str">
        <f>IF(E997="","",IF(OR(E997="Project Management",E997="Project Support",E997="Sprint Management",E997="Sprint Support"),"NA",(((SUMIF(AD:AD,AD997,H:H)/VLOOKUP(AD997,[2]Formula!V:X,3,0))*VLOOKUP(AD997,[2]Formula!V:X,2,0))*H997)/SUMIF(AD:AD,AD997,H:H)))</f>
        <v/>
      </c>
      <c r="L997" s="38" t="str">
        <f t="shared" si="91"/>
        <v/>
      </c>
      <c r="M997" s="38" t="str">
        <f t="shared" si="92"/>
        <v/>
      </c>
      <c r="N997" s="38" t="str">
        <f t="shared" si="94"/>
        <v/>
      </c>
      <c r="O997" s="38" t="str">
        <f t="shared" si="90"/>
        <v/>
      </c>
      <c r="P997" s="39" t="str">
        <f t="shared" si="95"/>
        <v/>
      </c>
      <c r="AC997" s="42" t="str">
        <f>IF(B997="","",VLOOKUP(B997,[2]Formula!B:C,2,0))</f>
        <v/>
      </c>
      <c r="AD997" s="43" t="str">
        <f t="shared" si="93"/>
        <v/>
      </c>
    </row>
    <row r="998" spans="1:30" x14ac:dyDescent="0.25">
      <c r="A998" s="64"/>
      <c r="B998" s="64"/>
      <c r="C998" s="66"/>
      <c r="D998" s="67"/>
      <c r="E998" s="64"/>
      <c r="F998" s="64"/>
      <c r="G998" s="37" t="str">
        <f>IF(E998="","",IF(OR(E998="Project Management",E998="Project Support",E998="Sprint Management",E998="Sprint Support"),"NA",ROUND((((VLOOKUP(AD998,[2]Formula!V:X,3,0)))-SUMIF(AD:AD,AD998,H:H)),2)))</f>
        <v/>
      </c>
      <c r="H998" s="71"/>
      <c r="I998" s="72"/>
      <c r="J998" s="72"/>
      <c r="K998" s="38" t="str">
        <f>IF(E998="","",IF(OR(E998="Project Management",E998="Project Support",E998="Sprint Management",E998="Sprint Support"),"NA",(((SUMIF(AD:AD,AD998,H:H)/VLOOKUP(AD998,[2]Formula!V:X,3,0))*VLOOKUP(AD998,[2]Formula!V:X,2,0))*H998)/SUMIF(AD:AD,AD998,H:H)))</f>
        <v/>
      </c>
      <c r="L998" s="38" t="str">
        <f t="shared" si="91"/>
        <v/>
      </c>
      <c r="M998" s="38" t="str">
        <f t="shared" si="92"/>
        <v/>
      </c>
      <c r="N998" s="38" t="str">
        <f t="shared" si="94"/>
        <v/>
      </c>
      <c r="O998" s="38" t="str">
        <f t="shared" si="90"/>
        <v/>
      </c>
      <c r="P998" s="39" t="str">
        <f t="shared" si="95"/>
        <v/>
      </c>
      <c r="AC998" s="42" t="str">
        <f>IF(B998="","",VLOOKUP(B998,[2]Formula!B:C,2,0))</f>
        <v/>
      </c>
      <c r="AD998" s="43" t="str">
        <f t="shared" si="93"/>
        <v/>
      </c>
    </row>
    <row r="999" spans="1:30" x14ac:dyDescent="0.25">
      <c r="A999" s="64"/>
      <c r="B999" s="64"/>
      <c r="C999" s="66"/>
      <c r="D999" s="67"/>
      <c r="E999" s="64"/>
      <c r="F999" s="64"/>
      <c r="G999" s="37" t="str">
        <f>IF(E999="","",IF(OR(E999="Project Management",E999="Project Support",E999="Sprint Management",E999="Sprint Support"),"NA",ROUND((((VLOOKUP(AD999,[2]Formula!V:X,3,0)))-SUMIF(AD:AD,AD999,H:H)),2)))</f>
        <v/>
      </c>
      <c r="H999" s="71"/>
      <c r="I999" s="72"/>
      <c r="J999" s="72"/>
      <c r="K999" s="38" t="str">
        <f>IF(E999="","",IF(OR(E999="Project Management",E999="Project Support",E999="Sprint Management",E999="Sprint Support"),"NA",(((SUMIF(AD:AD,AD999,H:H)/VLOOKUP(AD999,[2]Formula!V:X,3,0))*VLOOKUP(AD999,[2]Formula!V:X,2,0))*H999)/SUMIF(AD:AD,AD999,H:H)))</f>
        <v/>
      </c>
      <c r="L999" s="38" t="str">
        <f t="shared" si="91"/>
        <v/>
      </c>
      <c r="M999" s="38" t="str">
        <f t="shared" si="92"/>
        <v/>
      </c>
      <c r="N999" s="38" t="str">
        <f t="shared" si="94"/>
        <v/>
      </c>
      <c r="O999" s="38" t="str">
        <f t="shared" si="90"/>
        <v/>
      </c>
      <c r="P999" s="39" t="str">
        <f t="shared" si="95"/>
        <v/>
      </c>
      <c r="AC999" s="42" t="str">
        <f>IF(B999="","",VLOOKUP(B999,[2]Formula!B:C,2,0))</f>
        <v/>
      </c>
      <c r="AD999" s="43" t="str">
        <f t="shared" si="93"/>
        <v/>
      </c>
    </row>
    <row r="1000" spans="1:30" x14ac:dyDescent="0.25">
      <c r="A1000" s="64"/>
      <c r="B1000" s="64"/>
      <c r="C1000" s="66"/>
      <c r="D1000" s="67"/>
      <c r="E1000" s="64"/>
      <c r="F1000" s="64"/>
      <c r="G1000" s="37" t="str">
        <f>IF(E1000="","",IF(OR(E1000="Project Management",E1000="Project Support",E1000="Sprint Management",E1000="Sprint Support"),"NA",ROUND((((VLOOKUP(AD1000,[2]Formula!V:X,3,0)))-SUMIF(AD:AD,AD1000,H:H)),2)))</f>
        <v/>
      </c>
      <c r="H1000" s="71"/>
      <c r="I1000" s="72"/>
      <c r="J1000" s="72"/>
      <c r="K1000" s="38" t="str">
        <f>IF(E1000="","",IF(OR(E1000="Project Management",E1000="Project Support",E1000="Sprint Management",E1000="Sprint Support"),"NA",(((SUMIF(AD:AD,AD1000,H:H)/VLOOKUP(AD1000,[2]Formula!V:X,3,0))*VLOOKUP(AD1000,[2]Formula!V:X,2,0))*H1000)/SUMIF(AD:AD,AD1000,H:H)))</f>
        <v/>
      </c>
      <c r="L1000" s="38" t="str">
        <f t="shared" si="91"/>
        <v/>
      </c>
      <c r="M1000" s="38" t="str">
        <f t="shared" si="92"/>
        <v/>
      </c>
      <c r="N1000" s="38" t="str">
        <f t="shared" si="94"/>
        <v/>
      </c>
      <c r="O1000" s="38" t="str">
        <f t="shared" si="90"/>
        <v/>
      </c>
      <c r="P1000" s="39" t="str">
        <f t="shared" si="95"/>
        <v/>
      </c>
      <c r="AC1000" s="42" t="str">
        <f>IF(B1000="","",VLOOKUP(B1000,[2]Formula!B:C,2,0))</f>
        <v/>
      </c>
      <c r="AD1000" s="43" t="str">
        <f t="shared" si="93"/>
        <v/>
      </c>
    </row>
    <row r="1001" spans="1:30" x14ac:dyDescent="0.25">
      <c r="A1001" s="64"/>
      <c r="B1001" s="64"/>
      <c r="C1001" s="66"/>
      <c r="D1001" s="67"/>
      <c r="E1001" s="64"/>
      <c r="F1001" s="64"/>
      <c r="G1001" s="37" t="str">
        <f>IF(E1001="","",IF(OR(E1001="Project Management",E1001="Project Support",E1001="Sprint Management",E1001="Sprint Support"),"NA",ROUND((((VLOOKUP(AD1001,[2]Formula!V:X,3,0)))-SUMIF(AD:AD,AD1001,H:H)),2)))</f>
        <v/>
      </c>
      <c r="H1001" s="71"/>
      <c r="I1001" s="72"/>
      <c r="J1001" s="72"/>
      <c r="K1001" s="38" t="str">
        <f>IF(E1001="","",IF(OR(E1001="Project Management",E1001="Project Support",E1001="Sprint Management",E1001="Sprint Support"),"NA",(((SUMIF(AD:AD,AD1001,H:H)/VLOOKUP(AD1001,[2]Formula!V:X,3,0))*VLOOKUP(AD1001,[2]Formula!V:X,2,0))*H1001)/SUMIF(AD:AD,AD1001,H:H)))</f>
        <v/>
      </c>
      <c r="L1001" s="38" t="str">
        <f t="shared" si="91"/>
        <v/>
      </c>
      <c r="M1001" s="38" t="str">
        <f t="shared" si="92"/>
        <v/>
      </c>
      <c r="N1001" s="38" t="str">
        <f t="shared" si="94"/>
        <v/>
      </c>
      <c r="O1001" s="38" t="str">
        <f t="shared" si="90"/>
        <v/>
      </c>
      <c r="P1001" s="39" t="str">
        <f t="shared" si="95"/>
        <v/>
      </c>
      <c r="AC1001" s="42" t="str">
        <f>IF(B1001="","",VLOOKUP(B1001,[2]Formula!B:C,2,0))</f>
        <v/>
      </c>
      <c r="AD1001" s="43" t="str">
        <f t="shared" si="93"/>
        <v/>
      </c>
    </row>
    <row r="1002" spans="1:30" x14ac:dyDescent="0.25">
      <c r="A1002" s="64"/>
      <c r="B1002" s="64"/>
      <c r="C1002" s="66"/>
      <c r="D1002" s="67"/>
      <c r="E1002" s="64"/>
      <c r="F1002" s="64"/>
      <c r="G1002" s="37" t="str">
        <f>IF(E1002="","",IF(OR(E1002="Project Management",E1002="Project Support",E1002="Sprint Management",E1002="Sprint Support"),"NA",ROUND((((VLOOKUP(AD1002,[2]Formula!V:X,3,0)))-SUMIF(AD:AD,AD1002,H:H)),2)))</f>
        <v/>
      </c>
      <c r="H1002" s="71"/>
      <c r="I1002" s="72"/>
      <c r="J1002" s="72"/>
      <c r="K1002" s="38" t="str">
        <f>IF(E1002="","",IF(OR(E1002="Project Management",E1002="Project Support",E1002="Sprint Management",E1002="Sprint Support"),"NA",(((SUMIF(AD:AD,AD1002,H:H)/VLOOKUP(AD1002,[2]Formula!V:X,3,0))*VLOOKUP(AD1002,[2]Formula!V:X,2,0))*H1002)/SUMIF(AD:AD,AD1002,H:H)))</f>
        <v/>
      </c>
      <c r="L1002" s="38" t="str">
        <f t="shared" si="91"/>
        <v/>
      </c>
      <c r="M1002" s="38" t="str">
        <f t="shared" si="92"/>
        <v/>
      </c>
      <c r="N1002" s="38" t="str">
        <f t="shared" si="94"/>
        <v/>
      </c>
      <c r="O1002" s="38" t="str">
        <f t="shared" si="90"/>
        <v/>
      </c>
      <c r="P1002" s="39" t="str">
        <f t="shared" si="95"/>
        <v/>
      </c>
      <c r="AC1002" s="42" t="str">
        <f>IF(B1002="","",VLOOKUP(B1002,[2]Formula!B:C,2,0))</f>
        <v/>
      </c>
      <c r="AD1002" s="43" t="str">
        <f t="shared" si="93"/>
        <v/>
      </c>
    </row>
    <row r="1003" spans="1:30" x14ac:dyDescent="0.25">
      <c r="A1003" s="64"/>
      <c r="B1003" s="64"/>
      <c r="C1003" s="66"/>
      <c r="D1003" s="67"/>
      <c r="E1003" s="64"/>
      <c r="F1003" s="64"/>
      <c r="G1003" s="37" t="str">
        <f>IF(E1003="","",IF(OR(E1003="Project Management",E1003="Project Support",E1003="Sprint Management",E1003="Sprint Support"),"NA",ROUND((((VLOOKUP(AD1003,[2]Formula!V:X,3,0)))-SUMIF(AD:AD,AD1003,H:H)),2)))</f>
        <v/>
      </c>
      <c r="H1003" s="71"/>
      <c r="I1003" s="72"/>
      <c r="J1003" s="72"/>
      <c r="K1003" s="38" t="str">
        <f>IF(E1003="","",IF(OR(E1003="Project Management",E1003="Project Support",E1003="Sprint Management",E1003="Sprint Support"),"NA",(((SUMIF(AD:AD,AD1003,H:H)/VLOOKUP(AD1003,[2]Formula!V:X,3,0))*VLOOKUP(AD1003,[2]Formula!V:X,2,0))*H1003)/SUMIF(AD:AD,AD1003,H:H)))</f>
        <v/>
      </c>
      <c r="L1003" s="38" t="str">
        <f t="shared" si="91"/>
        <v/>
      </c>
      <c r="M1003" s="38" t="str">
        <f t="shared" si="92"/>
        <v/>
      </c>
      <c r="N1003" s="38" t="str">
        <f t="shared" si="94"/>
        <v/>
      </c>
      <c r="O1003" s="38" t="str">
        <f t="shared" si="90"/>
        <v/>
      </c>
      <c r="P1003" s="39" t="str">
        <f t="shared" si="95"/>
        <v/>
      </c>
      <c r="AC1003" s="42" t="str">
        <f>IF(B1003="","",VLOOKUP(B1003,[2]Formula!B:C,2,0))</f>
        <v/>
      </c>
      <c r="AD1003" s="43" t="str">
        <f t="shared" si="93"/>
        <v/>
      </c>
    </row>
    <row r="1004" spans="1:30" x14ac:dyDescent="0.25">
      <c r="A1004" s="64"/>
      <c r="B1004" s="64"/>
      <c r="C1004" s="66"/>
      <c r="D1004" s="67"/>
      <c r="E1004" s="64"/>
      <c r="F1004" s="64"/>
      <c r="G1004" s="37" t="str">
        <f>IF(E1004="","",IF(OR(E1004="Project Management",E1004="Project Support",E1004="Sprint Management",E1004="Sprint Support"),"NA",ROUND((((VLOOKUP(AD1004,[2]Formula!V:X,3,0)))-SUMIF(AD:AD,AD1004,H:H)),2)))</f>
        <v/>
      </c>
      <c r="H1004" s="71"/>
      <c r="I1004" s="72"/>
      <c r="J1004" s="72"/>
      <c r="K1004" s="38" t="str">
        <f>IF(E1004="","",IF(OR(E1004="Project Management",E1004="Project Support",E1004="Sprint Management",E1004="Sprint Support"),"NA",(((SUMIF(AD:AD,AD1004,H:H)/VLOOKUP(AD1004,[2]Formula!V:X,3,0))*VLOOKUP(AD1004,[2]Formula!V:X,2,0))*H1004)/SUMIF(AD:AD,AD1004,H:H)))</f>
        <v/>
      </c>
      <c r="L1004" s="38" t="str">
        <f t="shared" si="91"/>
        <v/>
      </c>
      <c r="M1004" s="38" t="str">
        <f t="shared" si="92"/>
        <v/>
      </c>
      <c r="N1004" s="38" t="str">
        <f t="shared" si="94"/>
        <v/>
      </c>
      <c r="O1004" s="38" t="str">
        <f t="shared" si="90"/>
        <v/>
      </c>
      <c r="P1004" s="39" t="str">
        <f t="shared" si="95"/>
        <v/>
      </c>
      <c r="AC1004" s="42" t="str">
        <f>IF(B1004="","",VLOOKUP(B1004,[2]Formula!B:C,2,0))</f>
        <v/>
      </c>
      <c r="AD1004" s="43" t="str">
        <f t="shared" si="93"/>
        <v/>
      </c>
    </row>
    <row r="1005" spans="1:30" x14ac:dyDescent="0.25">
      <c r="A1005" s="64"/>
      <c r="B1005" s="64"/>
      <c r="C1005" s="66"/>
      <c r="D1005" s="67"/>
      <c r="E1005" s="64"/>
      <c r="F1005" s="64"/>
      <c r="G1005" s="37" t="str">
        <f>IF(E1005="","",IF(OR(E1005="Project Management",E1005="Project Support",E1005="Sprint Management",E1005="Sprint Support"),"NA",ROUND((((VLOOKUP(AD1005,[2]Formula!V:X,3,0)))-SUMIF(AD:AD,AD1005,H:H)),2)))</f>
        <v/>
      </c>
      <c r="H1005" s="71"/>
      <c r="I1005" s="72"/>
      <c r="J1005" s="72"/>
      <c r="K1005" s="38" t="str">
        <f>IF(E1005="","",IF(OR(E1005="Project Management",E1005="Project Support",E1005="Sprint Management",E1005="Sprint Support"),"NA",(((SUMIF(AD:AD,AD1005,H:H)/VLOOKUP(AD1005,[2]Formula!V:X,3,0))*VLOOKUP(AD1005,[2]Formula!V:X,2,0))*H1005)/SUMIF(AD:AD,AD1005,H:H)))</f>
        <v/>
      </c>
      <c r="L1005" s="38" t="str">
        <f t="shared" si="91"/>
        <v/>
      </c>
      <c r="M1005" s="38" t="str">
        <f t="shared" si="92"/>
        <v/>
      </c>
      <c r="N1005" s="38" t="str">
        <f t="shared" si="94"/>
        <v/>
      </c>
      <c r="O1005" s="38" t="str">
        <f t="shared" si="90"/>
        <v/>
      </c>
      <c r="P1005" s="39" t="str">
        <f t="shared" si="95"/>
        <v/>
      </c>
      <c r="AC1005" s="42" t="str">
        <f>IF(B1005="","",VLOOKUP(B1005,[2]Formula!B:C,2,0))</f>
        <v/>
      </c>
      <c r="AD1005" s="43" t="str">
        <f t="shared" si="93"/>
        <v/>
      </c>
    </row>
    <row r="1006" spans="1:30" x14ac:dyDescent="0.25">
      <c r="A1006" s="64"/>
      <c r="B1006" s="64"/>
      <c r="C1006" s="66"/>
      <c r="D1006" s="67"/>
      <c r="E1006" s="64"/>
      <c r="F1006" s="64"/>
      <c r="G1006" s="37" t="str">
        <f>IF(E1006="","",IF(OR(E1006="Project Management",E1006="Project Support",E1006="Sprint Management",E1006="Sprint Support"),"NA",ROUND((((VLOOKUP(AD1006,[2]Formula!V:X,3,0)))-SUMIF(AD:AD,AD1006,H:H)),2)))</f>
        <v/>
      </c>
      <c r="H1006" s="71"/>
      <c r="I1006" s="72"/>
      <c r="J1006" s="72"/>
      <c r="K1006" s="38" t="str">
        <f>IF(E1006="","",IF(OR(E1006="Project Management",E1006="Project Support",E1006="Sprint Management",E1006="Sprint Support"),"NA",(((SUMIF(AD:AD,AD1006,H:H)/VLOOKUP(AD1006,[2]Formula!V:X,3,0))*VLOOKUP(AD1006,[2]Formula!V:X,2,0))*H1006)/SUMIF(AD:AD,AD1006,H:H)))</f>
        <v/>
      </c>
      <c r="L1006" s="38" t="str">
        <f t="shared" si="91"/>
        <v/>
      </c>
      <c r="M1006" s="38" t="str">
        <f t="shared" si="92"/>
        <v/>
      </c>
      <c r="N1006" s="38" t="str">
        <f t="shared" si="94"/>
        <v/>
      </c>
      <c r="O1006" s="38" t="str">
        <f t="shared" si="90"/>
        <v/>
      </c>
      <c r="P1006" s="39" t="str">
        <f t="shared" si="95"/>
        <v/>
      </c>
      <c r="AC1006" s="42" t="str">
        <f>IF(B1006="","",VLOOKUP(B1006,[2]Formula!B:C,2,0))</f>
        <v/>
      </c>
      <c r="AD1006" s="43" t="str">
        <f t="shared" si="93"/>
        <v/>
      </c>
    </row>
    <row r="1007" spans="1:30" x14ac:dyDescent="0.25">
      <c r="A1007" s="64"/>
      <c r="B1007" s="64"/>
      <c r="C1007" s="66"/>
      <c r="D1007" s="67"/>
      <c r="E1007" s="64"/>
      <c r="F1007" s="64"/>
      <c r="G1007" s="37" t="str">
        <f>IF(E1007="","",IF(OR(E1007="Project Management",E1007="Project Support",E1007="Sprint Management",E1007="Sprint Support"),"NA",ROUND((((VLOOKUP(AD1007,[2]Formula!V:X,3,0)))-SUMIF(AD:AD,AD1007,H:H)),2)))</f>
        <v/>
      </c>
      <c r="H1007" s="71"/>
      <c r="I1007" s="72"/>
      <c r="J1007" s="72"/>
      <c r="K1007" s="38" t="str">
        <f>IF(E1007="","",IF(OR(E1007="Project Management",E1007="Project Support",E1007="Sprint Management",E1007="Sprint Support"),"NA",(((SUMIF(AD:AD,AD1007,H:H)/VLOOKUP(AD1007,[2]Formula!V:X,3,0))*VLOOKUP(AD1007,[2]Formula!V:X,2,0))*H1007)/SUMIF(AD:AD,AD1007,H:H)))</f>
        <v/>
      </c>
      <c r="L1007" s="38" t="str">
        <f t="shared" si="91"/>
        <v/>
      </c>
      <c r="M1007" s="38" t="str">
        <f t="shared" si="92"/>
        <v/>
      </c>
      <c r="N1007" s="38" t="str">
        <f t="shared" si="94"/>
        <v/>
      </c>
      <c r="O1007" s="38" t="str">
        <f t="shared" si="90"/>
        <v/>
      </c>
      <c r="P1007" s="39" t="str">
        <f t="shared" si="95"/>
        <v/>
      </c>
      <c r="AC1007" s="42" t="str">
        <f>IF(B1007="","",VLOOKUP(B1007,[2]Formula!B:C,2,0))</f>
        <v/>
      </c>
      <c r="AD1007" s="43" t="str">
        <f t="shared" si="93"/>
        <v/>
      </c>
    </row>
    <row r="1008" spans="1:30" x14ac:dyDescent="0.25">
      <c r="A1008" s="64"/>
      <c r="B1008" s="64"/>
      <c r="C1008" s="66"/>
      <c r="D1008" s="67"/>
      <c r="E1008" s="64"/>
      <c r="F1008" s="64"/>
      <c r="G1008" s="37" t="str">
        <f>IF(E1008="","",IF(OR(E1008="Project Management",E1008="Project Support",E1008="Sprint Management",E1008="Sprint Support"),"NA",ROUND((((VLOOKUP(AD1008,[2]Formula!V:X,3,0)))-SUMIF(AD:AD,AD1008,H:H)),2)))</f>
        <v/>
      </c>
      <c r="H1008" s="71"/>
      <c r="I1008" s="72"/>
      <c r="J1008" s="72"/>
      <c r="K1008" s="38" t="str">
        <f>IF(E1008="","",IF(OR(E1008="Project Management",E1008="Project Support",E1008="Sprint Management",E1008="Sprint Support"),"NA",(((SUMIF(AD:AD,AD1008,H:H)/VLOOKUP(AD1008,[2]Formula!V:X,3,0))*VLOOKUP(AD1008,[2]Formula!V:X,2,0))*H1008)/SUMIF(AD:AD,AD1008,H:H)))</f>
        <v/>
      </c>
      <c r="L1008" s="38" t="str">
        <f t="shared" si="91"/>
        <v/>
      </c>
      <c r="M1008" s="38" t="str">
        <f t="shared" si="92"/>
        <v/>
      </c>
      <c r="N1008" s="38" t="str">
        <f t="shared" si="94"/>
        <v/>
      </c>
      <c r="O1008" s="38" t="str">
        <f t="shared" si="90"/>
        <v/>
      </c>
      <c r="P1008" s="39" t="str">
        <f t="shared" si="95"/>
        <v/>
      </c>
      <c r="AC1008" s="42" t="str">
        <f>IF(B1008="","",VLOOKUP(B1008,[2]Formula!B:C,2,0))</f>
        <v/>
      </c>
      <c r="AD1008" s="43" t="str">
        <f t="shared" si="93"/>
        <v/>
      </c>
    </row>
    <row r="1009" spans="1:30" x14ac:dyDescent="0.25">
      <c r="A1009" s="64"/>
      <c r="B1009" s="64"/>
      <c r="C1009" s="66"/>
      <c r="D1009" s="67"/>
      <c r="E1009" s="64"/>
      <c r="F1009" s="64"/>
      <c r="G1009" s="37" t="str">
        <f>IF(E1009="","",IF(OR(E1009="Project Management",E1009="Project Support",E1009="Sprint Management",E1009="Sprint Support"),"NA",ROUND((((VLOOKUP(AD1009,[2]Formula!V:X,3,0)))-SUMIF(AD:AD,AD1009,H:H)),2)))</f>
        <v/>
      </c>
      <c r="H1009" s="71"/>
      <c r="I1009" s="72"/>
      <c r="J1009" s="72"/>
      <c r="K1009" s="38" t="str">
        <f>IF(E1009="","",IF(OR(E1009="Project Management",E1009="Project Support",E1009="Sprint Management",E1009="Sprint Support"),"NA",(((SUMIF(AD:AD,AD1009,H:H)/VLOOKUP(AD1009,[2]Formula!V:X,3,0))*VLOOKUP(AD1009,[2]Formula!V:X,2,0))*H1009)/SUMIF(AD:AD,AD1009,H:H)))</f>
        <v/>
      </c>
      <c r="L1009" s="38" t="str">
        <f t="shared" si="91"/>
        <v/>
      </c>
      <c r="M1009" s="38" t="str">
        <f t="shared" si="92"/>
        <v/>
      </c>
      <c r="N1009" s="38" t="str">
        <f t="shared" si="94"/>
        <v/>
      </c>
      <c r="O1009" s="38" t="str">
        <f t="shared" si="90"/>
        <v/>
      </c>
      <c r="P1009" s="39" t="str">
        <f t="shared" si="95"/>
        <v/>
      </c>
      <c r="AC1009" s="42" t="str">
        <f>IF(B1009="","",VLOOKUP(B1009,[2]Formula!B:C,2,0))</f>
        <v/>
      </c>
      <c r="AD1009" s="43" t="str">
        <f t="shared" si="93"/>
        <v/>
      </c>
    </row>
    <row r="1010" spans="1:30" x14ac:dyDescent="0.25">
      <c r="A1010" s="64"/>
      <c r="B1010" s="64"/>
      <c r="C1010" s="66"/>
      <c r="D1010" s="67"/>
      <c r="E1010" s="64"/>
      <c r="F1010" s="64"/>
      <c r="G1010" s="37" t="str">
        <f>IF(E1010="","",IF(OR(E1010="Project Management",E1010="Project Support",E1010="Sprint Management",E1010="Sprint Support"),"NA",ROUND((((VLOOKUP(AD1010,[2]Formula!V:X,3,0)))-SUMIF(AD:AD,AD1010,H:H)),2)))</f>
        <v/>
      </c>
      <c r="H1010" s="71"/>
      <c r="I1010" s="72"/>
      <c r="J1010" s="72"/>
      <c r="K1010" s="38" t="str">
        <f>IF(E1010="","",IF(OR(E1010="Project Management",E1010="Project Support",E1010="Sprint Management",E1010="Sprint Support"),"NA",(((SUMIF(AD:AD,AD1010,H:H)/VLOOKUP(AD1010,[2]Formula!V:X,3,0))*VLOOKUP(AD1010,[2]Formula!V:X,2,0))*H1010)/SUMIF(AD:AD,AD1010,H:H)))</f>
        <v/>
      </c>
      <c r="L1010" s="38" t="str">
        <f t="shared" si="91"/>
        <v/>
      </c>
      <c r="M1010" s="38" t="str">
        <f t="shared" si="92"/>
        <v/>
      </c>
      <c r="N1010" s="38" t="str">
        <f t="shared" si="94"/>
        <v/>
      </c>
      <c r="O1010" s="38" t="str">
        <f t="shared" si="90"/>
        <v/>
      </c>
      <c r="P1010" s="39" t="str">
        <f t="shared" si="95"/>
        <v/>
      </c>
      <c r="AC1010" s="42" t="str">
        <f>IF(B1010="","",VLOOKUP(B1010,[2]Formula!B:C,2,0))</f>
        <v/>
      </c>
      <c r="AD1010" s="43" t="str">
        <f t="shared" si="93"/>
        <v/>
      </c>
    </row>
    <row r="1011" spans="1:30" x14ac:dyDescent="0.25">
      <c r="A1011" s="64"/>
      <c r="B1011" s="64"/>
      <c r="C1011" s="66"/>
      <c r="D1011" s="67"/>
      <c r="E1011" s="64"/>
      <c r="F1011" s="64"/>
      <c r="G1011" s="37" t="str">
        <f>IF(E1011="","",IF(OR(E1011="Project Management",E1011="Project Support",E1011="Sprint Management",E1011="Sprint Support"),"NA",ROUND((((VLOOKUP(AD1011,[2]Formula!V:X,3,0)))-SUMIF(AD:AD,AD1011,H:H)),2)))</f>
        <v/>
      </c>
      <c r="H1011" s="71"/>
      <c r="I1011" s="72"/>
      <c r="J1011" s="72"/>
      <c r="K1011" s="38" t="str">
        <f>IF(E1011="","",IF(OR(E1011="Project Management",E1011="Project Support",E1011="Sprint Management",E1011="Sprint Support"),"NA",(((SUMIF(AD:AD,AD1011,H:H)/VLOOKUP(AD1011,[2]Formula!V:X,3,0))*VLOOKUP(AD1011,[2]Formula!V:X,2,0))*H1011)/SUMIF(AD:AD,AD1011,H:H)))</f>
        <v/>
      </c>
      <c r="L1011" s="38" t="str">
        <f t="shared" si="91"/>
        <v/>
      </c>
      <c r="M1011" s="38" t="str">
        <f t="shared" si="92"/>
        <v/>
      </c>
      <c r="N1011" s="38" t="str">
        <f t="shared" si="94"/>
        <v/>
      </c>
      <c r="O1011" s="38" t="str">
        <f t="shared" si="90"/>
        <v/>
      </c>
      <c r="P1011" s="39" t="str">
        <f t="shared" si="95"/>
        <v/>
      </c>
      <c r="AC1011" s="42" t="str">
        <f>IF(B1011="","",VLOOKUP(B1011,[2]Formula!B:C,2,0))</f>
        <v/>
      </c>
      <c r="AD1011" s="43" t="str">
        <f t="shared" si="93"/>
        <v/>
      </c>
    </row>
    <row r="1012" spans="1:30" x14ac:dyDescent="0.25">
      <c r="A1012" s="64"/>
      <c r="B1012" s="64"/>
      <c r="C1012" s="66"/>
      <c r="D1012" s="67"/>
      <c r="E1012" s="64"/>
      <c r="F1012" s="64"/>
      <c r="G1012" s="37" t="str">
        <f>IF(E1012="","",IF(OR(E1012="Project Management",E1012="Project Support",E1012="Sprint Management",E1012="Sprint Support"),"NA",ROUND((((VLOOKUP(AD1012,[2]Formula!V:X,3,0)))-SUMIF(AD:AD,AD1012,H:H)),2)))</f>
        <v/>
      </c>
      <c r="H1012" s="71"/>
      <c r="I1012" s="72"/>
      <c r="J1012" s="72"/>
      <c r="K1012" s="38" t="str">
        <f>IF(E1012="","",IF(OR(E1012="Project Management",E1012="Project Support",E1012="Sprint Management",E1012="Sprint Support"),"NA",(((SUMIF(AD:AD,AD1012,H:H)/VLOOKUP(AD1012,[2]Formula!V:X,3,0))*VLOOKUP(AD1012,[2]Formula!V:X,2,0))*H1012)/SUMIF(AD:AD,AD1012,H:H)))</f>
        <v/>
      </c>
      <c r="L1012" s="38" t="str">
        <f t="shared" si="91"/>
        <v/>
      </c>
      <c r="M1012" s="38" t="str">
        <f t="shared" si="92"/>
        <v/>
      </c>
      <c r="N1012" s="38" t="str">
        <f t="shared" si="94"/>
        <v/>
      </c>
      <c r="O1012" s="38" t="str">
        <f t="shared" si="90"/>
        <v/>
      </c>
      <c r="P1012" s="39" t="str">
        <f t="shared" si="95"/>
        <v/>
      </c>
      <c r="AC1012" s="42" t="str">
        <f>IF(B1012="","",VLOOKUP(B1012,[2]Formula!B:C,2,0))</f>
        <v/>
      </c>
      <c r="AD1012" s="43" t="str">
        <f t="shared" si="93"/>
        <v/>
      </c>
    </row>
    <row r="1013" spans="1:30" x14ac:dyDescent="0.25">
      <c r="A1013" s="64"/>
      <c r="B1013" s="64"/>
      <c r="C1013" s="66"/>
      <c r="D1013" s="67"/>
      <c r="E1013" s="64"/>
      <c r="F1013" s="64"/>
      <c r="G1013" s="37" t="str">
        <f>IF(E1013="","",IF(OR(E1013="Project Management",E1013="Project Support",E1013="Sprint Management",E1013="Sprint Support"),"NA",ROUND((((VLOOKUP(AD1013,[2]Formula!V:X,3,0)))-SUMIF(AD:AD,AD1013,H:H)),2)))</f>
        <v/>
      </c>
      <c r="H1013" s="71"/>
      <c r="I1013" s="72"/>
      <c r="J1013" s="72"/>
      <c r="K1013" s="38" t="str">
        <f>IF(E1013="","",IF(OR(E1013="Project Management",E1013="Project Support",E1013="Sprint Management",E1013="Sprint Support"),"NA",(((SUMIF(AD:AD,AD1013,H:H)/VLOOKUP(AD1013,[2]Formula!V:X,3,0))*VLOOKUP(AD1013,[2]Formula!V:X,2,0))*H1013)/SUMIF(AD:AD,AD1013,H:H)))</f>
        <v/>
      </c>
      <c r="L1013" s="38" t="str">
        <f t="shared" si="91"/>
        <v/>
      </c>
      <c r="M1013" s="38" t="str">
        <f t="shared" si="92"/>
        <v/>
      </c>
      <c r="N1013" s="38" t="str">
        <f t="shared" si="94"/>
        <v/>
      </c>
      <c r="O1013" s="38" t="str">
        <f t="shared" ref="O1013:O1076" si="96">IFERROR(L1013/M1013,"")</f>
        <v/>
      </c>
      <c r="P1013" s="39" t="str">
        <f t="shared" si="95"/>
        <v/>
      </c>
      <c r="AC1013" s="42" t="str">
        <f>IF(B1013="","",VLOOKUP(B1013,[2]Formula!B:C,2,0))</f>
        <v/>
      </c>
      <c r="AD1013" s="43" t="str">
        <f t="shared" si="93"/>
        <v/>
      </c>
    </row>
    <row r="1014" spans="1:30" x14ac:dyDescent="0.25">
      <c r="A1014" s="64"/>
      <c r="B1014" s="64"/>
      <c r="C1014" s="66"/>
      <c r="D1014" s="67"/>
      <c r="E1014" s="64"/>
      <c r="F1014" s="64"/>
      <c r="G1014" s="37" t="str">
        <f>IF(E1014="","",IF(OR(E1014="Project Management",E1014="Project Support",E1014="Sprint Management",E1014="Sprint Support"),"NA",ROUND((((VLOOKUP(AD1014,[2]Formula!V:X,3,0)))-SUMIF(AD:AD,AD1014,H:H)),2)))</f>
        <v/>
      </c>
      <c r="H1014" s="71"/>
      <c r="I1014" s="72"/>
      <c r="J1014" s="72"/>
      <c r="K1014" s="38" t="str">
        <f>IF(E1014="","",IF(OR(E1014="Project Management",E1014="Project Support",E1014="Sprint Management",E1014="Sprint Support"),"NA",(((SUMIF(AD:AD,AD1014,H:H)/VLOOKUP(AD1014,[2]Formula!V:X,3,0))*VLOOKUP(AD1014,[2]Formula!V:X,2,0))*H1014)/SUMIF(AD:AD,AD1014,H:H)))</f>
        <v/>
      </c>
      <c r="L1014" s="38" t="str">
        <f t="shared" si="91"/>
        <v/>
      </c>
      <c r="M1014" s="38" t="str">
        <f t="shared" si="92"/>
        <v/>
      </c>
      <c r="N1014" s="38" t="str">
        <f t="shared" si="94"/>
        <v/>
      </c>
      <c r="O1014" s="38" t="str">
        <f t="shared" si="96"/>
        <v/>
      </c>
      <c r="P1014" s="39" t="str">
        <f t="shared" si="95"/>
        <v/>
      </c>
      <c r="AC1014" s="42" t="str">
        <f>IF(B1014="","",VLOOKUP(B1014,[2]Formula!B:C,2,0))</f>
        <v/>
      </c>
      <c r="AD1014" s="43" t="str">
        <f t="shared" si="93"/>
        <v/>
      </c>
    </row>
    <row r="1015" spans="1:30" x14ac:dyDescent="0.25">
      <c r="A1015" s="64"/>
      <c r="B1015" s="64"/>
      <c r="C1015" s="66"/>
      <c r="D1015" s="67"/>
      <c r="E1015" s="64"/>
      <c r="F1015" s="64"/>
      <c r="G1015" s="37" t="str">
        <f>IF(E1015="","",IF(OR(E1015="Project Management",E1015="Project Support",E1015="Sprint Management",E1015="Sprint Support"),"NA",ROUND((((VLOOKUP(AD1015,[2]Formula!V:X,3,0)))-SUMIF(AD:AD,AD1015,H:H)),2)))</f>
        <v/>
      </c>
      <c r="H1015" s="71"/>
      <c r="I1015" s="72"/>
      <c r="J1015" s="72"/>
      <c r="K1015" s="38" t="str">
        <f>IF(E1015="","",IF(OR(E1015="Project Management",E1015="Project Support",E1015="Sprint Management",E1015="Sprint Support"),"NA",(((SUMIF(AD:AD,AD1015,H:H)/VLOOKUP(AD1015,[2]Formula!V:X,3,0))*VLOOKUP(AD1015,[2]Formula!V:X,2,0))*H1015)/SUMIF(AD:AD,AD1015,H:H)))</f>
        <v/>
      </c>
      <c r="L1015" s="38" t="str">
        <f t="shared" si="91"/>
        <v/>
      </c>
      <c r="M1015" s="38" t="str">
        <f t="shared" si="92"/>
        <v/>
      </c>
      <c r="N1015" s="38" t="str">
        <f t="shared" si="94"/>
        <v/>
      </c>
      <c r="O1015" s="38" t="str">
        <f t="shared" si="96"/>
        <v/>
      </c>
      <c r="P1015" s="39" t="str">
        <f t="shared" si="95"/>
        <v/>
      </c>
      <c r="AC1015" s="42" t="str">
        <f>IF(B1015="","",VLOOKUP(B1015,[2]Formula!B:C,2,0))</f>
        <v/>
      </c>
      <c r="AD1015" s="43" t="str">
        <f t="shared" si="93"/>
        <v/>
      </c>
    </row>
    <row r="1016" spans="1:30" x14ac:dyDescent="0.25">
      <c r="A1016" s="64"/>
      <c r="B1016" s="64"/>
      <c r="C1016" s="66"/>
      <c r="D1016" s="67"/>
      <c r="E1016" s="64"/>
      <c r="F1016" s="64"/>
      <c r="G1016" s="37" t="str">
        <f>IF(E1016="","",IF(OR(E1016="Project Management",E1016="Project Support",E1016="Sprint Management",E1016="Sprint Support"),"NA",ROUND((((VLOOKUP(AD1016,[2]Formula!V:X,3,0)))-SUMIF(AD:AD,AD1016,H:H)),2)))</f>
        <v/>
      </c>
      <c r="H1016" s="71"/>
      <c r="I1016" s="72"/>
      <c r="J1016" s="72"/>
      <c r="K1016" s="38" t="str">
        <f>IF(E1016="","",IF(OR(E1016="Project Management",E1016="Project Support",E1016="Sprint Management",E1016="Sprint Support"),"NA",(((SUMIF(AD:AD,AD1016,H:H)/VLOOKUP(AD1016,[2]Formula!V:X,3,0))*VLOOKUP(AD1016,[2]Formula!V:X,2,0))*H1016)/SUMIF(AD:AD,AD1016,H:H)))</f>
        <v/>
      </c>
      <c r="L1016" s="38" t="str">
        <f t="shared" si="91"/>
        <v/>
      </c>
      <c r="M1016" s="38" t="str">
        <f t="shared" si="92"/>
        <v/>
      </c>
      <c r="N1016" s="38" t="str">
        <f t="shared" si="94"/>
        <v/>
      </c>
      <c r="O1016" s="38" t="str">
        <f t="shared" si="96"/>
        <v/>
      </c>
      <c r="P1016" s="39" t="str">
        <f t="shared" si="95"/>
        <v/>
      </c>
      <c r="AC1016" s="42" t="str">
        <f>IF(B1016="","",VLOOKUP(B1016,[2]Formula!B:C,2,0))</f>
        <v/>
      </c>
      <c r="AD1016" s="43" t="str">
        <f t="shared" si="93"/>
        <v/>
      </c>
    </row>
    <row r="1017" spans="1:30" x14ac:dyDescent="0.25">
      <c r="A1017" s="64"/>
      <c r="B1017" s="64"/>
      <c r="C1017" s="66"/>
      <c r="D1017" s="67"/>
      <c r="E1017" s="64"/>
      <c r="F1017" s="64"/>
      <c r="G1017" s="37" t="str">
        <f>IF(E1017="","",IF(OR(E1017="Project Management",E1017="Project Support",E1017="Sprint Management",E1017="Sprint Support"),"NA",ROUND((((VLOOKUP(AD1017,[2]Formula!V:X,3,0)))-SUMIF(AD:AD,AD1017,H:H)),2)))</f>
        <v/>
      </c>
      <c r="H1017" s="71"/>
      <c r="I1017" s="72"/>
      <c r="J1017" s="72"/>
      <c r="K1017" s="38" t="str">
        <f>IF(E1017="","",IF(OR(E1017="Project Management",E1017="Project Support",E1017="Sprint Management",E1017="Sprint Support"),"NA",(((SUMIF(AD:AD,AD1017,H:H)/VLOOKUP(AD1017,[2]Formula!V:X,3,0))*VLOOKUP(AD1017,[2]Formula!V:X,2,0))*H1017)/SUMIF(AD:AD,AD1017,H:H)))</f>
        <v/>
      </c>
      <c r="L1017" s="38" t="str">
        <f t="shared" si="91"/>
        <v/>
      </c>
      <c r="M1017" s="38" t="str">
        <f t="shared" si="92"/>
        <v/>
      </c>
      <c r="N1017" s="38" t="str">
        <f t="shared" si="94"/>
        <v/>
      </c>
      <c r="O1017" s="38" t="str">
        <f t="shared" si="96"/>
        <v/>
      </c>
      <c r="P1017" s="39" t="str">
        <f t="shared" si="95"/>
        <v/>
      </c>
      <c r="AC1017" s="42" t="str">
        <f>IF(B1017="","",VLOOKUP(B1017,[2]Formula!B:C,2,0))</f>
        <v/>
      </c>
      <c r="AD1017" s="43" t="str">
        <f t="shared" si="93"/>
        <v/>
      </c>
    </row>
    <row r="1018" spans="1:30" x14ac:dyDescent="0.25">
      <c r="A1018" s="64"/>
      <c r="B1018" s="64"/>
      <c r="C1018" s="66"/>
      <c r="D1018" s="67"/>
      <c r="E1018" s="64"/>
      <c r="F1018" s="64"/>
      <c r="G1018" s="37" t="str">
        <f>IF(E1018="","",IF(OR(E1018="Project Management",E1018="Project Support",E1018="Sprint Management",E1018="Sprint Support"),"NA",ROUND((((VLOOKUP(AD1018,[2]Formula!V:X,3,0)))-SUMIF(AD:AD,AD1018,H:H)),2)))</f>
        <v/>
      </c>
      <c r="H1018" s="71"/>
      <c r="I1018" s="72"/>
      <c r="J1018" s="72"/>
      <c r="K1018" s="38" t="str">
        <f>IF(E1018="","",IF(OR(E1018="Project Management",E1018="Project Support",E1018="Sprint Management",E1018="Sprint Support"),"NA",(((SUMIF(AD:AD,AD1018,H:H)/VLOOKUP(AD1018,[2]Formula!V:X,3,0))*VLOOKUP(AD1018,[2]Formula!V:X,2,0))*H1018)/SUMIF(AD:AD,AD1018,H:H)))</f>
        <v/>
      </c>
      <c r="L1018" s="38" t="str">
        <f t="shared" si="91"/>
        <v/>
      </c>
      <c r="M1018" s="38" t="str">
        <f t="shared" si="92"/>
        <v/>
      </c>
      <c r="N1018" s="38" t="str">
        <f t="shared" si="94"/>
        <v/>
      </c>
      <c r="O1018" s="38" t="str">
        <f t="shared" si="96"/>
        <v/>
      </c>
      <c r="P1018" s="39" t="str">
        <f t="shared" si="95"/>
        <v/>
      </c>
      <c r="AC1018" s="42" t="str">
        <f>IF(B1018="","",VLOOKUP(B1018,[2]Formula!B:C,2,0))</f>
        <v/>
      </c>
      <c r="AD1018" s="43" t="str">
        <f t="shared" si="93"/>
        <v/>
      </c>
    </row>
    <row r="1019" spans="1:30" x14ac:dyDescent="0.25">
      <c r="A1019" s="64"/>
      <c r="B1019" s="64"/>
      <c r="C1019" s="66"/>
      <c r="D1019" s="67"/>
      <c r="E1019" s="64"/>
      <c r="F1019" s="64"/>
      <c r="G1019" s="37" t="str">
        <f>IF(E1019="","",IF(OR(E1019="Project Management",E1019="Project Support",E1019="Sprint Management",E1019="Sprint Support"),"NA",ROUND((((VLOOKUP(AD1019,[2]Formula!V:X,3,0)))-SUMIF(AD:AD,AD1019,H:H)),2)))</f>
        <v/>
      </c>
      <c r="H1019" s="71"/>
      <c r="I1019" s="72"/>
      <c r="J1019" s="72"/>
      <c r="K1019" s="38" t="str">
        <f>IF(E1019="","",IF(OR(E1019="Project Management",E1019="Project Support",E1019="Sprint Management",E1019="Sprint Support"),"NA",(((SUMIF(AD:AD,AD1019,H:H)/VLOOKUP(AD1019,[2]Formula!V:X,3,0))*VLOOKUP(AD1019,[2]Formula!V:X,2,0))*H1019)/SUMIF(AD:AD,AD1019,H:H)))</f>
        <v/>
      </c>
      <c r="L1019" s="38" t="str">
        <f t="shared" si="91"/>
        <v/>
      </c>
      <c r="M1019" s="38" t="str">
        <f t="shared" si="92"/>
        <v/>
      </c>
      <c r="N1019" s="38" t="str">
        <f t="shared" si="94"/>
        <v/>
      </c>
      <c r="O1019" s="38" t="str">
        <f t="shared" si="96"/>
        <v/>
      </c>
      <c r="P1019" s="39" t="str">
        <f t="shared" si="95"/>
        <v/>
      </c>
      <c r="AC1019" s="42" t="str">
        <f>IF(B1019="","",VLOOKUP(B1019,[2]Formula!B:C,2,0))</f>
        <v/>
      </c>
      <c r="AD1019" s="43" t="str">
        <f t="shared" si="93"/>
        <v/>
      </c>
    </row>
    <row r="1020" spans="1:30" x14ac:dyDescent="0.25">
      <c r="A1020" s="64"/>
      <c r="B1020" s="64"/>
      <c r="C1020" s="66"/>
      <c r="D1020" s="67"/>
      <c r="E1020" s="64"/>
      <c r="F1020" s="64"/>
      <c r="G1020" s="37" t="str">
        <f>IF(E1020="","",IF(OR(E1020="Project Management",E1020="Project Support",E1020="Sprint Management",E1020="Sprint Support"),"NA",ROUND((((VLOOKUP(AD1020,[2]Formula!V:X,3,0)))-SUMIF(AD:AD,AD1020,H:H)),2)))</f>
        <v/>
      </c>
      <c r="H1020" s="71"/>
      <c r="I1020" s="72"/>
      <c r="J1020" s="72"/>
      <c r="K1020" s="38" t="str">
        <f>IF(E1020="","",IF(OR(E1020="Project Management",E1020="Project Support",E1020="Sprint Management",E1020="Sprint Support"),"NA",(((SUMIF(AD:AD,AD1020,H:H)/VLOOKUP(AD1020,[2]Formula!V:X,3,0))*VLOOKUP(AD1020,[2]Formula!V:X,2,0))*H1020)/SUMIF(AD:AD,AD1020,H:H)))</f>
        <v/>
      </c>
      <c r="L1020" s="38" t="str">
        <f t="shared" si="91"/>
        <v/>
      </c>
      <c r="M1020" s="38" t="str">
        <f t="shared" si="92"/>
        <v/>
      </c>
      <c r="N1020" s="38" t="str">
        <f t="shared" si="94"/>
        <v/>
      </c>
      <c r="O1020" s="38" t="str">
        <f t="shared" si="96"/>
        <v/>
      </c>
      <c r="P1020" s="39" t="str">
        <f t="shared" si="95"/>
        <v/>
      </c>
      <c r="AC1020" s="42" t="str">
        <f>IF(B1020="","",VLOOKUP(B1020,[2]Formula!B:C,2,0))</f>
        <v/>
      </c>
      <c r="AD1020" s="43" t="str">
        <f t="shared" si="93"/>
        <v/>
      </c>
    </row>
    <row r="1021" spans="1:30" x14ac:dyDescent="0.25">
      <c r="A1021" s="64"/>
      <c r="B1021" s="64"/>
      <c r="C1021" s="66"/>
      <c r="D1021" s="67"/>
      <c r="E1021" s="64"/>
      <c r="F1021" s="64"/>
      <c r="G1021" s="37" t="str">
        <f>IF(E1021="","",IF(OR(E1021="Project Management",E1021="Project Support",E1021="Sprint Management",E1021="Sprint Support"),"NA",ROUND((((VLOOKUP(AD1021,[2]Formula!V:X,3,0)))-SUMIF(AD:AD,AD1021,H:H)),2)))</f>
        <v/>
      </c>
      <c r="H1021" s="71"/>
      <c r="I1021" s="72"/>
      <c r="J1021" s="72"/>
      <c r="K1021" s="38" t="str">
        <f>IF(E1021="","",IF(OR(E1021="Project Management",E1021="Project Support",E1021="Sprint Management",E1021="Sprint Support"),"NA",(((SUMIF(AD:AD,AD1021,H:H)/VLOOKUP(AD1021,[2]Formula!V:X,3,0))*VLOOKUP(AD1021,[2]Formula!V:X,2,0))*H1021)/SUMIF(AD:AD,AD1021,H:H)))</f>
        <v/>
      </c>
      <c r="L1021" s="38" t="str">
        <f t="shared" si="91"/>
        <v/>
      </c>
      <c r="M1021" s="38" t="str">
        <f t="shared" si="92"/>
        <v/>
      </c>
      <c r="N1021" s="38" t="str">
        <f t="shared" si="94"/>
        <v/>
      </c>
      <c r="O1021" s="38" t="str">
        <f t="shared" si="96"/>
        <v/>
      </c>
      <c r="P1021" s="39" t="str">
        <f t="shared" si="95"/>
        <v/>
      </c>
      <c r="AC1021" s="42" t="str">
        <f>IF(B1021="","",VLOOKUP(B1021,[2]Formula!B:C,2,0))</f>
        <v/>
      </c>
      <c r="AD1021" s="43" t="str">
        <f t="shared" si="93"/>
        <v/>
      </c>
    </row>
    <row r="1022" spans="1:30" x14ac:dyDescent="0.25">
      <c r="A1022" s="64"/>
      <c r="B1022" s="64"/>
      <c r="C1022" s="66"/>
      <c r="D1022" s="67"/>
      <c r="E1022" s="64"/>
      <c r="F1022" s="64"/>
      <c r="G1022" s="37" t="str">
        <f>IF(E1022="","",IF(OR(E1022="Project Management",E1022="Project Support",E1022="Sprint Management",E1022="Sprint Support"),"NA",ROUND((((VLOOKUP(AD1022,[2]Formula!V:X,3,0)))-SUMIF(AD:AD,AD1022,H:H)),2)))</f>
        <v/>
      </c>
      <c r="H1022" s="71"/>
      <c r="I1022" s="72"/>
      <c r="J1022" s="72"/>
      <c r="K1022" s="38" t="str">
        <f>IF(E1022="","",IF(OR(E1022="Project Management",E1022="Project Support",E1022="Sprint Management",E1022="Sprint Support"),"NA",(((SUMIF(AD:AD,AD1022,H:H)/VLOOKUP(AD1022,[2]Formula!V:X,3,0))*VLOOKUP(AD1022,[2]Formula!V:X,2,0))*H1022)/SUMIF(AD:AD,AD1022,H:H)))</f>
        <v/>
      </c>
      <c r="L1022" s="38" t="str">
        <f t="shared" si="91"/>
        <v/>
      </c>
      <c r="M1022" s="38" t="str">
        <f t="shared" si="92"/>
        <v/>
      </c>
      <c r="N1022" s="38" t="str">
        <f t="shared" si="94"/>
        <v/>
      </c>
      <c r="O1022" s="38" t="str">
        <f t="shared" si="96"/>
        <v/>
      </c>
      <c r="P1022" s="39" t="str">
        <f t="shared" si="95"/>
        <v/>
      </c>
      <c r="AC1022" s="42" t="str">
        <f>IF(B1022="","",VLOOKUP(B1022,[2]Formula!B:C,2,0))</f>
        <v/>
      </c>
      <c r="AD1022" s="43" t="str">
        <f t="shared" si="93"/>
        <v/>
      </c>
    </row>
    <row r="1023" spans="1:30" x14ac:dyDescent="0.25">
      <c r="A1023" s="64"/>
      <c r="B1023" s="64"/>
      <c r="C1023" s="66"/>
      <c r="D1023" s="67"/>
      <c r="E1023" s="64"/>
      <c r="F1023" s="64"/>
      <c r="G1023" s="37" t="str">
        <f>IF(E1023="","",IF(OR(E1023="Project Management",E1023="Project Support",E1023="Sprint Management",E1023="Sprint Support"),"NA",ROUND((((VLOOKUP(AD1023,[2]Formula!V:X,3,0)))-SUMIF(AD:AD,AD1023,H:H)),2)))</f>
        <v/>
      </c>
      <c r="H1023" s="71"/>
      <c r="I1023" s="72"/>
      <c r="J1023" s="72"/>
      <c r="K1023" s="38" t="str">
        <f>IF(E1023="","",IF(OR(E1023="Project Management",E1023="Project Support",E1023="Sprint Management",E1023="Sprint Support"),"NA",(((SUMIF(AD:AD,AD1023,H:H)/VLOOKUP(AD1023,[2]Formula!V:X,3,0))*VLOOKUP(AD1023,[2]Formula!V:X,2,0))*H1023)/SUMIF(AD:AD,AD1023,H:H)))</f>
        <v/>
      </c>
      <c r="L1023" s="38" t="str">
        <f t="shared" si="91"/>
        <v/>
      </c>
      <c r="M1023" s="38" t="str">
        <f t="shared" si="92"/>
        <v/>
      </c>
      <c r="N1023" s="38" t="str">
        <f t="shared" si="94"/>
        <v/>
      </c>
      <c r="O1023" s="38" t="str">
        <f t="shared" si="96"/>
        <v/>
      </c>
      <c r="P1023" s="39" t="str">
        <f t="shared" si="95"/>
        <v/>
      </c>
      <c r="AC1023" s="42" t="str">
        <f>IF(B1023="","",VLOOKUP(B1023,[2]Formula!B:C,2,0))</f>
        <v/>
      </c>
      <c r="AD1023" s="43" t="str">
        <f t="shared" si="93"/>
        <v/>
      </c>
    </row>
    <row r="1024" spans="1:30" x14ac:dyDescent="0.25">
      <c r="A1024" s="64"/>
      <c r="B1024" s="64"/>
      <c r="C1024" s="66"/>
      <c r="D1024" s="67"/>
      <c r="E1024" s="64"/>
      <c r="F1024" s="64"/>
      <c r="G1024" s="37" t="str">
        <f>IF(E1024="","",IF(OR(E1024="Project Management",E1024="Project Support",E1024="Sprint Management",E1024="Sprint Support"),"NA",ROUND((((VLOOKUP(AD1024,[2]Formula!V:X,3,0)))-SUMIF(AD:AD,AD1024,H:H)),2)))</f>
        <v/>
      </c>
      <c r="H1024" s="71"/>
      <c r="I1024" s="72"/>
      <c r="J1024" s="72"/>
      <c r="K1024" s="38" t="str">
        <f>IF(E1024="","",IF(OR(E1024="Project Management",E1024="Project Support",E1024="Sprint Management",E1024="Sprint Support"),"NA",(((SUMIF(AD:AD,AD1024,H:H)/VLOOKUP(AD1024,[2]Formula!V:X,3,0))*VLOOKUP(AD1024,[2]Formula!V:X,2,0))*H1024)/SUMIF(AD:AD,AD1024,H:H)))</f>
        <v/>
      </c>
      <c r="L1024" s="38" t="str">
        <f t="shared" si="91"/>
        <v/>
      </c>
      <c r="M1024" s="38" t="str">
        <f t="shared" si="92"/>
        <v/>
      </c>
      <c r="N1024" s="38" t="str">
        <f t="shared" si="94"/>
        <v/>
      </c>
      <c r="O1024" s="38" t="str">
        <f t="shared" si="96"/>
        <v/>
      </c>
      <c r="P1024" s="39" t="str">
        <f t="shared" si="95"/>
        <v/>
      </c>
      <c r="AC1024" s="42" t="str">
        <f>IF(B1024="","",VLOOKUP(B1024,[2]Formula!B:C,2,0))</f>
        <v/>
      </c>
      <c r="AD1024" s="43" t="str">
        <f t="shared" si="93"/>
        <v/>
      </c>
    </row>
    <row r="1025" spans="1:30" x14ac:dyDescent="0.25">
      <c r="A1025" s="64"/>
      <c r="B1025" s="64"/>
      <c r="C1025" s="66"/>
      <c r="D1025" s="67"/>
      <c r="E1025" s="64"/>
      <c r="F1025" s="64"/>
      <c r="G1025" s="37" t="str">
        <f>IF(E1025="","",IF(OR(E1025="Project Management",E1025="Project Support",E1025="Sprint Management",E1025="Sprint Support"),"NA",ROUND((((VLOOKUP(AD1025,[2]Formula!V:X,3,0)))-SUMIF(AD:AD,AD1025,H:H)),2)))</f>
        <v/>
      </c>
      <c r="H1025" s="71"/>
      <c r="I1025" s="72"/>
      <c r="J1025" s="72"/>
      <c r="K1025" s="38" t="str">
        <f>IF(E1025="","",IF(OR(E1025="Project Management",E1025="Project Support",E1025="Sprint Management",E1025="Sprint Support"),"NA",(((SUMIF(AD:AD,AD1025,H:H)/VLOOKUP(AD1025,[2]Formula!V:X,3,0))*VLOOKUP(AD1025,[2]Formula!V:X,2,0))*H1025)/SUMIF(AD:AD,AD1025,H:H)))</f>
        <v/>
      </c>
      <c r="L1025" s="38" t="str">
        <f t="shared" si="91"/>
        <v/>
      </c>
      <c r="M1025" s="38" t="str">
        <f t="shared" si="92"/>
        <v/>
      </c>
      <c r="N1025" s="38" t="str">
        <f t="shared" si="94"/>
        <v/>
      </c>
      <c r="O1025" s="38" t="str">
        <f t="shared" si="96"/>
        <v/>
      </c>
      <c r="P1025" s="39" t="str">
        <f t="shared" si="95"/>
        <v/>
      </c>
      <c r="AC1025" s="42" t="str">
        <f>IF(B1025="","",VLOOKUP(B1025,[2]Formula!B:C,2,0))</f>
        <v/>
      </c>
      <c r="AD1025" s="43" t="str">
        <f t="shared" si="93"/>
        <v/>
      </c>
    </row>
    <row r="1026" spans="1:30" x14ac:dyDescent="0.25">
      <c r="A1026" s="64"/>
      <c r="B1026" s="64"/>
      <c r="C1026" s="66"/>
      <c r="D1026" s="67"/>
      <c r="E1026" s="64"/>
      <c r="F1026" s="64"/>
      <c r="G1026" s="37" t="str">
        <f>IF(E1026="","",IF(OR(E1026="Project Management",E1026="Project Support",E1026="Sprint Management",E1026="Sprint Support"),"NA",ROUND((((VLOOKUP(AD1026,[2]Formula!V:X,3,0)))-SUMIF(AD:AD,AD1026,H:H)),2)))</f>
        <v/>
      </c>
      <c r="H1026" s="71"/>
      <c r="I1026" s="72"/>
      <c r="J1026" s="72"/>
      <c r="K1026" s="38" t="str">
        <f>IF(E1026="","",IF(OR(E1026="Project Management",E1026="Project Support",E1026="Sprint Management",E1026="Sprint Support"),"NA",(((SUMIF(AD:AD,AD1026,H:H)/VLOOKUP(AD1026,[2]Formula!V:X,3,0))*VLOOKUP(AD1026,[2]Formula!V:X,2,0))*H1026)/SUMIF(AD:AD,AD1026,H:H)))</f>
        <v/>
      </c>
      <c r="L1026" s="38" t="str">
        <f t="shared" ref="L1026:L1089" si="97">IFERROR(IF(K1026="NA",(H1026/I1026),(K1026/I1026)),"")</f>
        <v/>
      </c>
      <c r="M1026" s="38" t="str">
        <f t="shared" ref="M1026:M1089" si="98">IFERROR(IF(K1026="NA",1,(K1026/H1026)),"")</f>
        <v/>
      </c>
      <c r="N1026" s="38" t="str">
        <f t="shared" si="94"/>
        <v/>
      </c>
      <c r="O1026" s="38" t="str">
        <f t="shared" si="96"/>
        <v/>
      </c>
      <c r="P1026" s="39" t="str">
        <f t="shared" si="95"/>
        <v/>
      </c>
      <c r="AC1026" s="42" t="str">
        <f>IF(B1026="","",VLOOKUP(B1026,[2]Formula!B:C,2,0))</f>
        <v/>
      </c>
      <c r="AD1026" s="43" t="str">
        <f t="shared" ref="AD1026:AD1089" si="99">IF(B1026="","",CONCATENATE(B1026,"_",E1026))</f>
        <v/>
      </c>
    </row>
    <row r="1027" spans="1:30" x14ac:dyDescent="0.25">
      <c r="A1027" s="64"/>
      <c r="B1027" s="64"/>
      <c r="C1027" s="66"/>
      <c r="D1027" s="67"/>
      <c r="E1027" s="64"/>
      <c r="F1027" s="64"/>
      <c r="G1027" s="37" t="str">
        <f>IF(E1027="","",IF(OR(E1027="Project Management",E1027="Project Support",E1027="Sprint Management",E1027="Sprint Support"),"NA",ROUND((((VLOOKUP(AD1027,[2]Formula!V:X,3,0)))-SUMIF(AD:AD,AD1027,H:H)),2)))</f>
        <v/>
      </c>
      <c r="H1027" s="71"/>
      <c r="I1027" s="72"/>
      <c r="J1027" s="72"/>
      <c r="K1027" s="38" t="str">
        <f>IF(E1027="","",IF(OR(E1027="Project Management",E1027="Project Support",E1027="Sprint Management",E1027="Sprint Support"),"NA",(((SUMIF(AD:AD,AD1027,H:H)/VLOOKUP(AD1027,[2]Formula!V:X,3,0))*VLOOKUP(AD1027,[2]Formula!V:X,2,0))*H1027)/SUMIF(AD:AD,AD1027,H:H)))</f>
        <v/>
      </c>
      <c r="L1027" s="38" t="str">
        <f t="shared" si="97"/>
        <v/>
      </c>
      <c r="M1027" s="38" t="str">
        <f t="shared" si="98"/>
        <v/>
      </c>
      <c r="N1027" s="38" t="str">
        <f t="shared" ref="N1027:N1090" si="100">IFERROR(((L1027-M1027)/M1027)*100,"")</f>
        <v/>
      </c>
      <c r="O1027" s="38" t="str">
        <f t="shared" si="96"/>
        <v/>
      </c>
      <c r="P1027" s="39" t="str">
        <f t="shared" ref="P1027:P1090" si="101">IF(O1027="","",1)</f>
        <v/>
      </c>
      <c r="AC1027" s="42" t="str">
        <f>IF(B1027="","",VLOOKUP(B1027,[2]Formula!B:C,2,0))</f>
        <v/>
      </c>
      <c r="AD1027" s="43" t="str">
        <f t="shared" si="99"/>
        <v/>
      </c>
    </row>
    <row r="1028" spans="1:30" x14ac:dyDescent="0.25">
      <c r="A1028" s="64"/>
      <c r="B1028" s="64"/>
      <c r="C1028" s="66"/>
      <c r="D1028" s="67"/>
      <c r="E1028" s="64"/>
      <c r="F1028" s="64"/>
      <c r="G1028" s="37" t="str">
        <f>IF(E1028="","",IF(OR(E1028="Project Management",E1028="Project Support",E1028="Sprint Management",E1028="Sprint Support"),"NA",ROUND((((VLOOKUP(AD1028,[2]Formula!V:X,3,0)))-SUMIF(AD:AD,AD1028,H:H)),2)))</f>
        <v/>
      </c>
      <c r="H1028" s="71"/>
      <c r="I1028" s="72"/>
      <c r="J1028" s="72"/>
      <c r="K1028" s="38" t="str">
        <f>IF(E1028="","",IF(OR(E1028="Project Management",E1028="Project Support",E1028="Sprint Management",E1028="Sprint Support"),"NA",(((SUMIF(AD:AD,AD1028,H:H)/VLOOKUP(AD1028,[2]Formula!V:X,3,0))*VLOOKUP(AD1028,[2]Formula!V:X,2,0))*H1028)/SUMIF(AD:AD,AD1028,H:H)))</f>
        <v/>
      </c>
      <c r="L1028" s="38" t="str">
        <f t="shared" si="97"/>
        <v/>
      </c>
      <c r="M1028" s="38" t="str">
        <f t="shared" si="98"/>
        <v/>
      </c>
      <c r="N1028" s="38" t="str">
        <f t="shared" si="100"/>
        <v/>
      </c>
      <c r="O1028" s="38" t="str">
        <f t="shared" si="96"/>
        <v/>
      </c>
      <c r="P1028" s="39" t="str">
        <f t="shared" si="101"/>
        <v/>
      </c>
      <c r="AC1028" s="42" t="str">
        <f>IF(B1028="","",VLOOKUP(B1028,[2]Formula!B:C,2,0))</f>
        <v/>
      </c>
      <c r="AD1028" s="43" t="str">
        <f t="shared" si="99"/>
        <v/>
      </c>
    </row>
    <row r="1029" spans="1:30" x14ac:dyDescent="0.25">
      <c r="A1029" s="64"/>
      <c r="B1029" s="64"/>
      <c r="C1029" s="66"/>
      <c r="D1029" s="67"/>
      <c r="E1029" s="64"/>
      <c r="F1029" s="64"/>
      <c r="G1029" s="37" t="str">
        <f>IF(E1029="","",IF(OR(E1029="Project Management",E1029="Project Support",E1029="Sprint Management",E1029="Sprint Support"),"NA",ROUND((((VLOOKUP(AD1029,[2]Formula!V:X,3,0)))-SUMIF(AD:AD,AD1029,H:H)),2)))</f>
        <v/>
      </c>
      <c r="H1029" s="71"/>
      <c r="I1029" s="72"/>
      <c r="J1029" s="72"/>
      <c r="K1029" s="38" t="str">
        <f>IF(E1029="","",IF(OR(E1029="Project Management",E1029="Project Support",E1029="Sprint Management",E1029="Sprint Support"),"NA",(((SUMIF(AD:AD,AD1029,H:H)/VLOOKUP(AD1029,[2]Formula!V:X,3,0))*VLOOKUP(AD1029,[2]Formula!V:X,2,0))*H1029)/SUMIF(AD:AD,AD1029,H:H)))</f>
        <v/>
      </c>
      <c r="L1029" s="38" t="str">
        <f t="shared" si="97"/>
        <v/>
      </c>
      <c r="M1029" s="38" t="str">
        <f t="shared" si="98"/>
        <v/>
      </c>
      <c r="N1029" s="38" t="str">
        <f t="shared" si="100"/>
        <v/>
      </c>
      <c r="O1029" s="38" t="str">
        <f t="shared" si="96"/>
        <v/>
      </c>
      <c r="P1029" s="39" t="str">
        <f t="shared" si="101"/>
        <v/>
      </c>
      <c r="AC1029" s="42" t="str">
        <f>IF(B1029="","",VLOOKUP(B1029,[2]Formula!B:C,2,0))</f>
        <v/>
      </c>
      <c r="AD1029" s="43" t="str">
        <f t="shared" si="99"/>
        <v/>
      </c>
    </row>
    <row r="1030" spans="1:30" x14ac:dyDescent="0.25">
      <c r="A1030" s="64"/>
      <c r="B1030" s="64"/>
      <c r="C1030" s="66"/>
      <c r="D1030" s="67"/>
      <c r="E1030" s="64"/>
      <c r="F1030" s="64"/>
      <c r="G1030" s="37" t="str">
        <f>IF(E1030="","",IF(OR(E1030="Project Management",E1030="Project Support",E1030="Sprint Management",E1030="Sprint Support"),"NA",ROUND((((VLOOKUP(AD1030,[2]Formula!V:X,3,0)))-SUMIF(AD:AD,AD1030,H:H)),2)))</f>
        <v/>
      </c>
      <c r="H1030" s="71"/>
      <c r="I1030" s="72"/>
      <c r="J1030" s="72"/>
      <c r="K1030" s="38" t="str">
        <f>IF(E1030="","",IF(OR(E1030="Project Management",E1030="Project Support",E1030="Sprint Management",E1030="Sprint Support"),"NA",(((SUMIF(AD:AD,AD1030,H:H)/VLOOKUP(AD1030,[2]Formula!V:X,3,0))*VLOOKUP(AD1030,[2]Formula!V:X,2,0))*H1030)/SUMIF(AD:AD,AD1030,H:H)))</f>
        <v/>
      </c>
      <c r="L1030" s="38" t="str">
        <f t="shared" si="97"/>
        <v/>
      </c>
      <c r="M1030" s="38" t="str">
        <f t="shared" si="98"/>
        <v/>
      </c>
      <c r="N1030" s="38" t="str">
        <f t="shared" si="100"/>
        <v/>
      </c>
      <c r="O1030" s="38" t="str">
        <f t="shared" si="96"/>
        <v/>
      </c>
      <c r="P1030" s="39" t="str">
        <f t="shared" si="101"/>
        <v/>
      </c>
      <c r="AC1030" s="42" t="str">
        <f>IF(B1030="","",VLOOKUP(B1030,[2]Formula!B:C,2,0))</f>
        <v/>
      </c>
      <c r="AD1030" s="43" t="str">
        <f t="shared" si="99"/>
        <v/>
      </c>
    </row>
    <row r="1031" spans="1:30" x14ac:dyDescent="0.25">
      <c r="A1031" s="64"/>
      <c r="B1031" s="64"/>
      <c r="C1031" s="66"/>
      <c r="D1031" s="67"/>
      <c r="E1031" s="64"/>
      <c r="F1031" s="64"/>
      <c r="G1031" s="37" t="str">
        <f>IF(E1031="","",IF(OR(E1031="Project Management",E1031="Project Support",E1031="Sprint Management",E1031="Sprint Support"),"NA",ROUND((((VLOOKUP(AD1031,[2]Formula!V:X,3,0)))-SUMIF(AD:AD,AD1031,H:H)),2)))</f>
        <v/>
      </c>
      <c r="H1031" s="71"/>
      <c r="I1031" s="72"/>
      <c r="J1031" s="72"/>
      <c r="K1031" s="38" t="str">
        <f>IF(E1031="","",IF(OR(E1031="Project Management",E1031="Project Support",E1031="Sprint Management",E1031="Sprint Support"),"NA",(((SUMIF(AD:AD,AD1031,H:H)/VLOOKUP(AD1031,[2]Formula!V:X,3,0))*VLOOKUP(AD1031,[2]Formula!V:X,2,0))*H1031)/SUMIF(AD:AD,AD1031,H:H)))</f>
        <v/>
      </c>
      <c r="L1031" s="38" t="str">
        <f t="shared" si="97"/>
        <v/>
      </c>
      <c r="M1031" s="38" t="str">
        <f t="shared" si="98"/>
        <v/>
      </c>
      <c r="N1031" s="38" t="str">
        <f t="shared" si="100"/>
        <v/>
      </c>
      <c r="O1031" s="38" t="str">
        <f t="shared" si="96"/>
        <v/>
      </c>
      <c r="P1031" s="39" t="str">
        <f t="shared" si="101"/>
        <v/>
      </c>
      <c r="AC1031" s="42" t="str">
        <f>IF(B1031="","",VLOOKUP(B1031,[2]Formula!B:C,2,0))</f>
        <v/>
      </c>
      <c r="AD1031" s="43" t="str">
        <f t="shared" si="99"/>
        <v/>
      </c>
    </row>
    <row r="1032" spans="1:30" x14ac:dyDescent="0.25">
      <c r="A1032" s="64"/>
      <c r="B1032" s="64"/>
      <c r="C1032" s="66"/>
      <c r="D1032" s="67"/>
      <c r="E1032" s="64"/>
      <c r="F1032" s="64"/>
      <c r="G1032" s="37" t="str">
        <f>IF(E1032="","",IF(OR(E1032="Project Management",E1032="Project Support",E1032="Sprint Management",E1032="Sprint Support"),"NA",ROUND((((VLOOKUP(AD1032,[2]Formula!V:X,3,0)))-SUMIF(AD:AD,AD1032,H:H)),2)))</f>
        <v/>
      </c>
      <c r="H1032" s="71"/>
      <c r="I1032" s="72"/>
      <c r="J1032" s="72"/>
      <c r="K1032" s="38" t="str">
        <f>IF(E1032="","",IF(OR(E1032="Project Management",E1032="Project Support",E1032="Sprint Management",E1032="Sprint Support"),"NA",(((SUMIF(AD:AD,AD1032,H:H)/VLOOKUP(AD1032,[2]Formula!V:X,3,0))*VLOOKUP(AD1032,[2]Formula!V:X,2,0))*H1032)/SUMIF(AD:AD,AD1032,H:H)))</f>
        <v/>
      </c>
      <c r="L1032" s="38" t="str">
        <f t="shared" si="97"/>
        <v/>
      </c>
      <c r="M1032" s="38" t="str">
        <f t="shared" si="98"/>
        <v/>
      </c>
      <c r="N1032" s="38" t="str">
        <f t="shared" si="100"/>
        <v/>
      </c>
      <c r="O1032" s="38" t="str">
        <f t="shared" si="96"/>
        <v/>
      </c>
      <c r="P1032" s="39" t="str">
        <f t="shared" si="101"/>
        <v/>
      </c>
      <c r="AC1032" s="42" t="str">
        <f>IF(B1032="","",VLOOKUP(B1032,[2]Formula!B:C,2,0))</f>
        <v/>
      </c>
      <c r="AD1032" s="43" t="str">
        <f t="shared" si="99"/>
        <v/>
      </c>
    </row>
    <row r="1033" spans="1:30" x14ac:dyDescent="0.25">
      <c r="A1033" s="64"/>
      <c r="B1033" s="64"/>
      <c r="C1033" s="66"/>
      <c r="D1033" s="67"/>
      <c r="E1033" s="64"/>
      <c r="F1033" s="64"/>
      <c r="G1033" s="37" t="str">
        <f>IF(E1033="","",IF(OR(E1033="Project Management",E1033="Project Support",E1033="Sprint Management",E1033="Sprint Support"),"NA",ROUND((((VLOOKUP(AD1033,[2]Formula!V:X,3,0)))-SUMIF(AD:AD,AD1033,H:H)),2)))</f>
        <v/>
      </c>
      <c r="H1033" s="71"/>
      <c r="I1033" s="72"/>
      <c r="J1033" s="72"/>
      <c r="K1033" s="38" t="str">
        <f>IF(E1033="","",IF(OR(E1033="Project Management",E1033="Project Support",E1033="Sprint Management",E1033="Sprint Support"),"NA",(((SUMIF(AD:AD,AD1033,H:H)/VLOOKUP(AD1033,[2]Formula!V:X,3,0))*VLOOKUP(AD1033,[2]Formula!V:X,2,0))*H1033)/SUMIF(AD:AD,AD1033,H:H)))</f>
        <v/>
      </c>
      <c r="L1033" s="38" t="str">
        <f t="shared" si="97"/>
        <v/>
      </c>
      <c r="M1033" s="38" t="str">
        <f t="shared" si="98"/>
        <v/>
      </c>
      <c r="N1033" s="38" t="str">
        <f t="shared" si="100"/>
        <v/>
      </c>
      <c r="O1033" s="38" t="str">
        <f t="shared" si="96"/>
        <v/>
      </c>
      <c r="P1033" s="39" t="str">
        <f t="shared" si="101"/>
        <v/>
      </c>
      <c r="AC1033" s="42" t="str">
        <f>IF(B1033="","",VLOOKUP(B1033,[2]Formula!B:C,2,0))</f>
        <v/>
      </c>
      <c r="AD1033" s="43" t="str">
        <f t="shared" si="99"/>
        <v/>
      </c>
    </row>
    <row r="1034" spans="1:30" x14ac:dyDescent="0.25">
      <c r="A1034" s="64"/>
      <c r="B1034" s="64"/>
      <c r="C1034" s="66"/>
      <c r="D1034" s="67"/>
      <c r="E1034" s="64"/>
      <c r="F1034" s="64"/>
      <c r="G1034" s="37" t="str">
        <f>IF(E1034="","",IF(OR(E1034="Project Management",E1034="Project Support",E1034="Sprint Management",E1034="Sprint Support"),"NA",ROUND((((VLOOKUP(AD1034,[2]Formula!V:X,3,0)))-SUMIF(AD:AD,AD1034,H:H)),2)))</f>
        <v/>
      </c>
      <c r="H1034" s="71"/>
      <c r="I1034" s="72"/>
      <c r="J1034" s="72"/>
      <c r="K1034" s="38" t="str">
        <f>IF(E1034="","",IF(OR(E1034="Project Management",E1034="Project Support",E1034="Sprint Management",E1034="Sprint Support"),"NA",(((SUMIF(AD:AD,AD1034,H:H)/VLOOKUP(AD1034,[2]Formula!V:X,3,0))*VLOOKUP(AD1034,[2]Formula!V:X,2,0))*H1034)/SUMIF(AD:AD,AD1034,H:H)))</f>
        <v/>
      </c>
      <c r="L1034" s="38" t="str">
        <f t="shared" si="97"/>
        <v/>
      </c>
      <c r="M1034" s="38" t="str">
        <f t="shared" si="98"/>
        <v/>
      </c>
      <c r="N1034" s="38" t="str">
        <f t="shared" si="100"/>
        <v/>
      </c>
      <c r="O1034" s="38" t="str">
        <f t="shared" si="96"/>
        <v/>
      </c>
      <c r="P1034" s="39" t="str">
        <f t="shared" si="101"/>
        <v/>
      </c>
      <c r="AC1034" s="42" t="str">
        <f>IF(B1034="","",VLOOKUP(B1034,[2]Formula!B:C,2,0))</f>
        <v/>
      </c>
      <c r="AD1034" s="43" t="str">
        <f t="shared" si="99"/>
        <v/>
      </c>
    </row>
    <row r="1035" spans="1:30" x14ac:dyDescent="0.25">
      <c r="A1035" s="64"/>
      <c r="B1035" s="64"/>
      <c r="C1035" s="66"/>
      <c r="D1035" s="67"/>
      <c r="E1035" s="64"/>
      <c r="F1035" s="64"/>
      <c r="G1035" s="37" t="str">
        <f>IF(E1035="","",IF(OR(E1035="Project Management",E1035="Project Support",E1035="Sprint Management",E1035="Sprint Support"),"NA",ROUND((((VLOOKUP(AD1035,[2]Formula!V:X,3,0)))-SUMIF(AD:AD,AD1035,H:H)),2)))</f>
        <v/>
      </c>
      <c r="H1035" s="71"/>
      <c r="I1035" s="72"/>
      <c r="J1035" s="72"/>
      <c r="K1035" s="38" t="str">
        <f>IF(E1035="","",IF(OR(E1035="Project Management",E1035="Project Support",E1035="Sprint Management",E1035="Sprint Support"),"NA",(((SUMIF(AD:AD,AD1035,H:H)/VLOOKUP(AD1035,[2]Formula!V:X,3,0))*VLOOKUP(AD1035,[2]Formula!V:X,2,0))*H1035)/SUMIF(AD:AD,AD1035,H:H)))</f>
        <v/>
      </c>
      <c r="L1035" s="38" t="str">
        <f t="shared" si="97"/>
        <v/>
      </c>
      <c r="M1035" s="38" t="str">
        <f t="shared" si="98"/>
        <v/>
      </c>
      <c r="N1035" s="38" t="str">
        <f t="shared" si="100"/>
        <v/>
      </c>
      <c r="O1035" s="38" t="str">
        <f t="shared" si="96"/>
        <v/>
      </c>
      <c r="P1035" s="39" t="str">
        <f t="shared" si="101"/>
        <v/>
      </c>
      <c r="AC1035" s="42" t="str">
        <f>IF(B1035="","",VLOOKUP(B1035,[2]Formula!B:C,2,0))</f>
        <v/>
      </c>
      <c r="AD1035" s="43" t="str">
        <f t="shared" si="99"/>
        <v/>
      </c>
    </row>
    <row r="1036" spans="1:30" x14ac:dyDescent="0.25">
      <c r="A1036" s="64"/>
      <c r="B1036" s="64"/>
      <c r="C1036" s="66"/>
      <c r="D1036" s="67"/>
      <c r="E1036" s="64"/>
      <c r="F1036" s="64"/>
      <c r="G1036" s="37" t="str">
        <f>IF(E1036="","",IF(OR(E1036="Project Management",E1036="Project Support",E1036="Sprint Management",E1036="Sprint Support"),"NA",ROUND((((VLOOKUP(AD1036,[2]Formula!V:X,3,0)))-SUMIF(AD:AD,AD1036,H:H)),2)))</f>
        <v/>
      </c>
      <c r="H1036" s="71"/>
      <c r="I1036" s="72"/>
      <c r="J1036" s="72"/>
      <c r="K1036" s="38" t="str">
        <f>IF(E1036="","",IF(OR(E1036="Project Management",E1036="Project Support",E1036="Sprint Management",E1036="Sprint Support"),"NA",(((SUMIF(AD:AD,AD1036,H:H)/VLOOKUP(AD1036,[2]Formula!V:X,3,0))*VLOOKUP(AD1036,[2]Formula!V:X,2,0))*H1036)/SUMIF(AD:AD,AD1036,H:H)))</f>
        <v/>
      </c>
      <c r="L1036" s="38" t="str">
        <f t="shared" si="97"/>
        <v/>
      </c>
      <c r="M1036" s="38" t="str">
        <f t="shared" si="98"/>
        <v/>
      </c>
      <c r="N1036" s="38" t="str">
        <f t="shared" si="100"/>
        <v/>
      </c>
      <c r="O1036" s="38" t="str">
        <f t="shared" si="96"/>
        <v/>
      </c>
      <c r="P1036" s="39" t="str">
        <f t="shared" si="101"/>
        <v/>
      </c>
      <c r="AC1036" s="42" t="str">
        <f>IF(B1036="","",VLOOKUP(B1036,[2]Formula!B:C,2,0))</f>
        <v/>
      </c>
      <c r="AD1036" s="43" t="str">
        <f t="shared" si="99"/>
        <v/>
      </c>
    </row>
    <row r="1037" spans="1:30" x14ac:dyDescent="0.25">
      <c r="A1037" s="64"/>
      <c r="B1037" s="64"/>
      <c r="C1037" s="66"/>
      <c r="D1037" s="67"/>
      <c r="E1037" s="64"/>
      <c r="F1037" s="64"/>
      <c r="G1037" s="37" t="str">
        <f>IF(E1037="","",IF(OR(E1037="Project Management",E1037="Project Support",E1037="Sprint Management",E1037="Sprint Support"),"NA",ROUND((((VLOOKUP(AD1037,[2]Formula!V:X,3,0)))-SUMIF(AD:AD,AD1037,H:H)),2)))</f>
        <v/>
      </c>
      <c r="H1037" s="71"/>
      <c r="I1037" s="72"/>
      <c r="J1037" s="72"/>
      <c r="K1037" s="38" t="str">
        <f>IF(E1037="","",IF(OR(E1037="Project Management",E1037="Project Support",E1037="Sprint Management",E1037="Sprint Support"),"NA",(((SUMIF(AD:AD,AD1037,H:H)/VLOOKUP(AD1037,[2]Formula!V:X,3,0))*VLOOKUP(AD1037,[2]Formula!V:X,2,0))*H1037)/SUMIF(AD:AD,AD1037,H:H)))</f>
        <v/>
      </c>
      <c r="L1037" s="38" t="str">
        <f t="shared" si="97"/>
        <v/>
      </c>
      <c r="M1037" s="38" t="str">
        <f t="shared" si="98"/>
        <v/>
      </c>
      <c r="N1037" s="38" t="str">
        <f t="shared" si="100"/>
        <v/>
      </c>
      <c r="O1037" s="38" t="str">
        <f t="shared" si="96"/>
        <v/>
      </c>
      <c r="P1037" s="39" t="str">
        <f t="shared" si="101"/>
        <v/>
      </c>
      <c r="AC1037" s="42" t="str">
        <f>IF(B1037="","",VLOOKUP(B1037,[2]Formula!B:C,2,0))</f>
        <v/>
      </c>
      <c r="AD1037" s="43" t="str">
        <f t="shared" si="99"/>
        <v/>
      </c>
    </row>
    <row r="1038" spans="1:30" x14ac:dyDescent="0.25">
      <c r="A1038" s="64"/>
      <c r="B1038" s="64"/>
      <c r="C1038" s="66"/>
      <c r="D1038" s="67"/>
      <c r="E1038" s="64"/>
      <c r="F1038" s="64"/>
      <c r="G1038" s="37" t="str">
        <f>IF(E1038="","",IF(OR(E1038="Project Management",E1038="Project Support",E1038="Sprint Management",E1038="Sprint Support"),"NA",ROUND((((VLOOKUP(AD1038,[2]Formula!V:X,3,0)))-SUMIF(AD:AD,AD1038,H:H)),2)))</f>
        <v/>
      </c>
      <c r="H1038" s="71"/>
      <c r="I1038" s="72"/>
      <c r="J1038" s="72"/>
      <c r="K1038" s="38" t="str">
        <f>IF(E1038="","",IF(OR(E1038="Project Management",E1038="Project Support",E1038="Sprint Management",E1038="Sprint Support"),"NA",(((SUMIF(AD:AD,AD1038,H:H)/VLOOKUP(AD1038,[2]Formula!V:X,3,0))*VLOOKUP(AD1038,[2]Formula!V:X,2,0))*H1038)/SUMIF(AD:AD,AD1038,H:H)))</f>
        <v/>
      </c>
      <c r="L1038" s="38" t="str">
        <f t="shared" si="97"/>
        <v/>
      </c>
      <c r="M1038" s="38" t="str">
        <f t="shared" si="98"/>
        <v/>
      </c>
      <c r="N1038" s="38" t="str">
        <f t="shared" si="100"/>
        <v/>
      </c>
      <c r="O1038" s="38" t="str">
        <f t="shared" si="96"/>
        <v/>
      </c>
      <c r="P1038" s="39" t="str">
        <f t="shared" si="101"/>
        <v/>
      </c>
      <c r="AC1038" s="42" t="str">
        <f>IF(B1038="","",VLOOKUP(B1038,[2]Formula!B:C,2,0))</f>
        <v/>
      </c>
      <c r="AD1038" s="43" t="str">
        <f t="shared" si="99"/>
        <v/>
      </c>
    </row>
    <row r="1039" spans="1:30" x14ac:dyDescent="0.25">
      <c r="A1039" s="64"/>
      <c r="B1039" s="64"/>
      <c r="C1039" s="66"/>
      <c r="D1039" s="67"/>
      <c r="E1039" s="64"/>
      <c r="F1039" s="64"/>
      <c r="G1039" s="37" t="str">
        <f>IF(E1039="","",IF(OR(E1039="Project Management",E1039="Project Support",E1039="Sprint Management",E1039="Sprint Support"),"NA",ROUND((((VLOOKUP(AD1039,[2]Formula!V:X,3,0)))-SUMIF(AD:AD,AD1039,H:H)),2)))</f>
        <v/>
      </c>
      <c r="H1039" s="71"/>
      <c r="I1039" s="72"/>
      <c r="J1039" s="72"/>
      <c r="K1039" s="38" t="str">
        <f>IF(E1039="","",IF(OR(E1039="Project Management",E1039="Project Support",E1039="Sprint Management",E1039="Sprint Support"),"NA",(((SUMIF(AD:AD,AD1039,H:H)/VLOOKUP(AD1039,[2]Formula!V:X,3,0))*VLOOKUP(AD1039,[2]Formula!V:X,2,0))*H1039)/SUMIF(AD:AD,AD1039,H:H)))</f>
        <v/>
      </c>
      <c r="L1039" s="38" t="str">
        <f t="shared" si="97"/>
        <v/>
      </c>
      <c r="M1039" s="38" t="str">
        <f t="shared" si="98"/>
        <v/>
      </c>
      <c r="N1039" s="38" t="str">
        <f t="shared" si="100"/>
        <v/>
      </c>
      <c r="O1039" s="38" t="str">
        <f t="shared" si="96"/>
        <v/>
      </c>
      <c r="P1039" s="39" t="str">
        <f t="shared" si="101"/>
        <v/>
      </c>
      <c r="AC1039" s="42" t="str">
        <f>IF(B1039="","",VLOOKUP(B1039,[2]Formula!B:C,2,0))</f>
        <v/>
      </c>
      <c r="AD1039" s="43" t="str">
        <f t="shared" si="99"/>
        <v/>
      </c>
    </row>
    <row r="1040" spans="1:30" x14ac:dyDescent="0.25">
      <c r="A1040" s="64"/>
      <c r="B1040" s="64"/>
      <c r="C1040" s="66"/>
      <c r="D1040" s="67"/>
      <c r="E1040" s="64"/>
      <c r="F1040" s="64"/>
      <c r="G1040" s="37" t="str">
        <f>IF(E1040="","",IF(OR(E1040="Project Management",E1040="Project Support",E1040="Sprint Management",E1040="Sprint Support"),"NA",ROUND((((VLOOKUP(AD1040,[2]Formula!V:X,3,0)))-SUMIF(AD:AD,AD1040,H:H)),2)))</f>
        <v/>
      </c>
      <c r="H1040" s="71"/>
      <c r="I1040" s="72"/>
      <c r="J1040" s="72"/>
      <c r="K1040" s="38" t="str">
        <f>IF(E1040="","",IF(OR(E1040="Project Management",E1040="Project Support",E1040="Sprint Management",E1040="Sprint Support"),"NA",(((SUMIF(AD:AD,AD1040,H:H)/VLOOKUP(AD1040,[2]Formula!V:X,3,0))*VLOOKUP(AD1040,[2]Formula!V:X,2,0))*H1040)/SUMIF(AD:AD,AD1040,H:H)))</f>
        <v/>
      </c>
      <c r="L1040" s="38" t="str">
        <f t="shared" si="97"/>
        <v/>
      </c>
      <c r="M1040" s="38" t="str">
        <f t="shared" si="98"/>
        <v/>
      </c>
      <c r="N1040" s="38" t="str">
        <f t="shared" si="100"/>
        <v/>
      </c>
      <c r="O1040" s="38" t="str">
        <f t="shared" si="96"/>
        <v/>
      </c>
      <c r="P1040" s="39" t="str">
        <f t="shared" si="101"/>
        <v/>
      </c>
      <c r="AC1040" s="42" t="str">
        <f>IF(B1040="","",VLOOKUP(B1040,[2]Formula!B:C,2,0))</f>
        <v/>
      </c>
      <c r="AD1040" s="43" t="str">
        <f t="shared" si="99"/>
        <v/>
      </c>
    </row>
    <row r="1041" spans="1:30" x14ac:dyDescent="0.25">
      <c r="A1041" s="64"/>
      <c r="B1041" s="64"/>
      <c r="C1041" s="66"/>
      <c r="D1041" s="67"/>
      <c r="E1041" s="64"/>
      <c r="F1041" s="64"/>
      <c r="G1041" s="37" t="str">
        <f>IF(E1041="","",IF(OR(E1041="Project Management",E1041="Project Support",E1041="Sprint Management",E1041="Sprint Support"),"NA",ROUND((((VLOOKUP(AD1041,[2]Formula!V:X,3,0)))-SUMIF(AD:AD,AD1041,H:H)),2)))</f>
        <v/>
      </c>
      <c r="H1041" s="71"/>
      <c r="I1041" s="72"/>
      <c r="J1041" s="72"/>
      <c r="K1041" s="38" t="str">
        <f>IF(E1041="","",IF(OR(E1041="Project Management",E1041="Project Support",E1041="Sprint Management",E1041="Sprint Support"),"NA",(((SUMIF(AD:AD,AD1041,H:H)/VLOOKUP(AD1041,[2]Formula!V:X,3,0))*VLOOKUP(AD1041,[2]Formula!V:X,2,0))*H1041)/SUMIF(AD:AD,AD1041,H:H)))</f>
        <v/>
      </c>
      <c r="L1041" s="38" t="str">
        <f t="shared" si="97"/>
        <v/>
      </c>
      <c r="M1041" s="38" t="str">
        <f t="shared" si="98"/>
        <v/>
      </c>
      <c r="N1041" s="38" t="str">
        <f t="shared" si="100"/>
        <v/>
      </c>
      <c r="O1041" s="38" t="str">
        <f t="shared" si="96"/>
        <v/>
      </c>
      <c r="P1041" s="39" t="str">
        <f t="shared" si="101"/>
        <v/>
      </c>
      <c r="AC1041" s="42" t="str">
        <f>IF(B1041="","",VLOOKUP(B1041,[2]Formula!B:C,2,0))</f>
        <v/>
      </c>
      <c r="AD1041" s="43" t="str">
        <f t="shared" si="99"/>
        <v/>
      </c>
    </row>
    <row r="1042" spans="1:30" x14ac:dyDescent="0.25">
      <c r="A1042" s="64"/>
      <c r="B1042" s="64"/>
      <c r="C1042" s="66"/>
      <c r="D1042" s="67"/>
      <c r="E1042" s="64"/>
      <c r="F1042" s="64"/>
      <c r="G1042" s="37" t="str">
        <f>IF(E1042="","",IF(OR(E1042="Project Management",E1042="Project Support",E1042="Sprint Management",E1042="Sprint Support"),"NA",ROUND((((VLOOKUP(AD1042,[2]Formula!V:X,3,0)))-SUMIF(AD:AD,AD1042,H:H)),2)))</f>
        <v/>
      </c>
      <c r="H1042" s="71"/>
      <c r="I1042" s="72"/>
      <c r="J1042" s="72"/>
      <c r="K1042" s="38" t="str">
        <f>IF(E1042="","",IF(OR(E1042="Project Management",E1042="Project Support",E1042="Sprint Management",E1042="Sprint Support"),"NA",(((SUMIF(AD:AD,AD1042,H:H)/VLOOKUP(AD1042,[2]Formula!V:X,3,0))*VLOOKUP(AD1042,[2]Formula!V:X,2,0))*H1042)/SUMIF(AD:AD,AD1042,H:H)))</f>
        <v/>
      </c>
      <c r="L1042" s="38" t="str">
        <f t="shared" si="97"/>
        <v/>
      </c>
      <c r="M1042" s="38" t="str">
        <f t="shared" si="98"/>
        <v/>
      </c>
      <c r="N1042" s="38" t="str">
        <f t="shared" si="100"/>
        <v/>
      </c>
      <c r="O1042" s="38" t="str">
        <f t="shared" si="96"/>
        <v/>
      </c>
      <c r="P1042" s="39" t="str">
        <f t="shared" si="101"/>
        <v/>
      </c>
      <c r="AC1042" s="42" t="str">
        <f>IF(B1042="","",VLOOKUP(B1042,[2]Formula!B:C,2,0))</f>
        <v/>
      </c>
      <c r="AD1042" s="43" t="str">
        <f t="shared" si="99"/>
        <v/>
      </c>
    </row>
    <row r="1043" spans="1:30" x14ac:dyDescent="0.25">
      <c r="A1043" s="64"/>
      <c r="B1043" s="64"/>
      <c r="C1043" s="66"/>
      <c r="D1043" s="67"/>
      <c r="E1043" s="64"/>
      <c r="F1043" s="64"/>
      <c r="G1043" s="37" t="str">
        <f>IF(E1043="","",IF(OR(E1043="Project Management",E1043="Project Support",E1043="Sprint Management",E1043="Sprint Support"),"NA",ROUND((((VLOOKUP(AD1043,[2]Formula!V:X,3,0)))-SUMIF(AD:AD,AD1043,H:H)),2)))</f>
        <v/>
      </c>
      <c r="H1043" s="71"/>
      <c r="I1043" s="72"/>
      <c r="J1043" s="72"/>
      <c r="K1043" s="38" t="str">
        <f>IF(E1043="","",IF(OR(E1043="Project Management",E1043="Project Support",E1043="Sprint Management",E1043="Sprint Support"),"NA",(((SUMIF(AD:AD,AD1043,H:H)/VLOOKUP(AD1043,[2]Formula!V:X,3,0))*VLOOKUP(AD1043,[2]Formula!V:X,2,0))*H1043)/SUMIF(AD:AD,AD1043,H:H)))</f>
        <v/>
      </c>
      <c r="L1043" s="38" t="str">
        <f t="shared" si="97"/>
        <v/>
      </c>
      <c r="M1043" s="38" t="str">
        <f t="shared" si="98"/>
        <v/>
      </c>
      <c r="N1043" s="38" t="str">
        <f t="shared" si="100"/>
        <v/>
      </c>
      <c r="O1043" s="38" t="str">
        <f t="shared" si="96"/>
        <v/>
      </c>
      <c r="P1043" s="39" t="str">
        <f t="shared" si="101"/>
        <v/>
      </c>
      <c r="AC1043" s="42" t="str">
        <f>IF(B1043="","",VLOOKUP(B1043,[2]Formula!B:C,2,0))</f>
        <v/>
      </c>
      <c r="AD1043" s="43" t="str">
        <f t="shared" si="99"/>
        <v/>
      </c>
    </row>
    <row r="1044" spans="1:30" x14ac:dyDescent="0.25">
      <c r="A1044" s="64"/>
      <c r="B1044" s="64"/>
      <c r="C1044" s="66"/>
      <c r="D1044" s="67"/>
      <c r="E1044" s="64"/>
      <c r="F1044" s="64"/>
      <c r="G1044" s="37" t="str">
        <f>IF(E1044="","",IF(OR(E1044="Project Management",E1044="Project Support",E1044="Sprint Management",E1044="Sprint Support"),"NA",ROUND((((VLOOKUP(AD1044,[2]Formula!V:X,3,0)))-SUMIF(AD:AD,AD1044,H:H)),2)))</f>
        <v/>
      </c>
      <c r="H1044" s="71"/>
      <c r="I1044" s="72"/>
      <c r="J1044" s="72"/>
      <c r="K1044" s="38" t="str">
        <f>IF(E1044="","",IF(OR(E1044="Project Management",E1044="Project Support",E1044="Sprint Management",E1044="Sprint Support"),"NA",(((SUMIF(AD:AD,AD1044,H:H)/VLOOKUP(AD1044,[2]Formula!V:X,3,0))*VLOOKUP(AD1044,[2]Formula!V:X,2,0))*H1044)/SUMIF(AD:AD,AD1044,H:H)))</f>
        <v/>
      </c>
      <c r="L1044" s="38" t="str">
        <f t="shared" si="97"/>
        <v/>
      </c>
      <c r="M1044" s="38" t="str">
        <f t="shared" si="98"/>
        <v/>
      </c>
      <c r="N1044" s="38" t="str">
        <f t="shared" si="100"/>
        <v/>
      </c>
      <c r="O1044" s="38" t="str">
        <f t="shared" si="96"/>
        <v/>
      </c>
      <c r="P1044" s="39" t="str">
        <f t="shared" si="101"/>
        <v/>
      </c>
      <c r="AC1044" s="42" t="str">
        <f>IF(B1044="","",VLOOKUP(B1044,[2]Formula!B:C,2,0))</f>
        <v/>
      </c>
      <c r="AD1044" s="43" t="str">
        <f t="shared" si="99"/>
        <v/>
      </c>
    </row>
    <row r="1045" spans="1:30" x14ac:dyDescent="0.25">
      <c r="A1045" s="64"/>
      <c r="B1045" s="64"/>
      <c r="C1045" s="66"/>
      <c r="D1045" s="67"/>
      <c r="E1045" s="64"/>
      <c r="F1045" s="64"/>
      <c r="G1045" s="37" t="str">
        <f>IF(E1045="","",IF(OR(E1045="Project Management",E1045="Project Support",E1045="Sprint Management",E1045="Sprint Support"),"NA",ROUND((((VLOOKUP(AD1045,[2]Formula!V:X,3,0)))-SUMIF(AD:AD,AD1045,H:H)),2)))</f>
        <v/>
      </c>
      <c r="H1045" s="71"/>
      <c r="I1045" s="72"/>
      <c r="J1045" s="72"/>
      <c r="K1045" s="38" t="str">
        <f>IF(E1045="","",IF(OR(E1045="Project Management",E1045="Project Support",E1045="Sprint Management",E1045="Sprint Support"),"NA",(((SUMIF(AD:AD,AD1045,H:H)/VLOOKUP(AD1045,[2]Formula!V:X,3,0))*VLOOKUP(AD1045,[2]Formula!V:X,2,0))*H1045)/SUMIF(AD:AD,AD1045,H:H)))</f>
        <v/>
      </c>
      <c r="L1045" s="38" t="str">
        <f t="shared" si="97"/>
        <v/>
      </c>
      <c r="M1045" s="38" t="str">
        <f t="shared" si="98"/>
        <v/>
      </c>
      <c r="N1045" s="38" t="str">
        <f t="shared" si="100"/>
        <v/>
      </c>
      <c r="O1045" s="38" t="str">
        <f t="shared" si="96"/>
        <v/>
      </c>
      <c r="P1045" s="39" t="str">
        <f t="shared" si="101"/>
        <v/>
      </c>
      <c r="AC1045" s="42" t="str">
        <f>IF(B1045="","",VLOOKUP(B1045,[2]Formula!B:C,2,0))</f>
        <v/>
      </c>
      <c r="AD1045" s="43" t="str">
        <f t="shared" si="99"/>
        <v/>
      </c>
    </row>
    <row r="1046" spans="1:30" x14ac:dyDescent="0.25">
      <c r="A1046" s="64"/>
      <c r="B1046" s="64"/>
      <c r="C1046" s="66"/>
      <c r="D1046" s="67"/>
      <c r="E1046" s="64"/>
      <c r="F1046" s="64"/>
      <c r="G1046" s="37" t="str">
        <f>IF(E1046="","",IF(OR(E1046="Project Management",E1046="Project Support",E1046="Sprint Management",E1046="Sprint Support"),"NA",ROUND((((VLOOKUP(AD1046,[2]Formula!V:X,3,0)))-SUMIF(AD:AD,AD1046,H:H)),2)))</f>
        <v/>
      </c>
      <c r="H1046" s="71"/>
      <c r="I1046" s="72"/>
      <c r="J1046" s="72"/>
      <c r="K1046" s="38" t="str">
        <f>IF(E1046="","",IF(OR(E1046="Project Management",E1046="Project Support",E1046="Sprint Management",E1046="Sprint Support"),"NA",(((SUMIF(AD:AD,AD1046,H:H)/VLOOKUP(AD1046,[2]Formula!V:X,3,0))*VLOOKUP(AD1046,[2]Formula!V:X,2,0))*H1046)/SUMIF(AD:AD,AD1046,H:H)))</f>
        <v/>
      </c>
      <c r="L1046" s="38" t="str">
        <f t="shared" si="97"/>
        <v/>
      </c>
      <c r="M1046" s="38" t="str">
        <f t="shared" si="98"/>
        <v/>
      </c>
      <c r="N1046" s="38" t="str">
        <f t="shared" si="100"/>
        <v/>
      </c>
      <c r="O1046" s="38" t="str">
        <f t="shared" si="96"/>
        <v/>
      </c>
      <c r="P1046" s="39" t="str">
        <f t="shared" si="101"/>
        <v/>
      </c>
      <c r="AC1046" s="42" t="str">
        <f>IF(B1046="","",VLOOKUP(B1046,[2]Formula!B:C,2,0))</f>
        <v/>
      </c>
      <c r="AD1046" s="43" t="str">
        <f t="shared" si="99"/>
        <v/>
      </c>
    </row>
    <row r="1047" spans="1:30" x14ac:dyDescent="0.25">
      <c r="A1047" s="64"/>
      <c r="B1047" s="64"/>
      <c r="C1047" s="66"/>
      <c r="D1047" s="67"/>
      <c r="E1047" s="64"/>
      <c r="F1047" s="64"/>
      <c r="G1047" s="37" t="str">
        <f>IF(E1047="","",IF(OR(E1047="Project Management",E1047="Project Support",E1047="Sprint Management",E1047="Sprint Support"),"NA",ROUND((((VLOOKUP(AD1047,[2]Formula!V:X,3,0)))-SUMIF(AD:AD,AD1047,H:H)),2)))</f>
        <v/>
      </c>
      <c r="H1047" s="71"/>
      <c r="I1047" s="72"/>
      <c r="J1047" s="72"/>
      <c r="K1047" s="38" t="str">
        <f>IF(E1047="","",IF(OR(E1047="Project Management",E1047="Project Support",E1047="Sprint Management",E1047="Sprint Support"),"NA",(((SUMIF(AD:AD,AD1047,H:H)/VLOOKUP(AD1047,[2]Formula!V:X,3,0))*VLOOKUP(AD1047,[2]Formula!V:X,2,0))*H1047)/SUMIF(AD:AD,AD1047,H:H)))</f>
        <v/>
      </c>
      <c r="L1047" s="38" t="str">
        <f t="shared" si="97"/>
        <v/>
      </c>
      <c r="M1047" s="38" t="str">
        <f t="shared" si="98"/>
        <v/>
      </c>
      <c r="N1047" s="38" t="str">
        <f t="shared" si="100"/>
        <v/>
      </c>
      <c r="O1047" s="38" t="str">
        <f t="shared" si="96"/>
        <v/>
      </c>
      <c r="P1047" s="39" t="str">
        <f t="shared" si="101"/>
        <v/>
      </c>
      <c r="AC1047" s="42" t="str">
        <f>IF(B1047="","",VLOOKUP(B1047,[2]Formula!B:C,2,0))</f>
        <v/>
      </c>
      <c r="AD1047" s="43" t="str">
        <f t="shared" si="99"/>
        <v/>
      </c>
    </row>
    <row r="1048" spans="1:30" x14ac:dyDescent="0.25">
      <c r="A1048" s="64"/>
      <c r="B1048" s="64"/>
      <c r="C1048" s="66"/>
      <c r="D1048" s="67"/>
      <c r="E1048" s="64"/>
      <c r="F1048" s="64"/>
      <c r="G1048" s="37" t="str">
        <f>IF(E1048="","",IF(OR(E1048="Project Management",E1048="Project Support",E1048="Sprint Management",E1048="Sprint Support"),"NA",ROUND((((VLOOKUP(AD1048,[2]Formula!V:X,3,0)))-SUMIF(AD:AD,AD1048,H:H)),2)))</f>
        <v/>
      </c>
      <c r="H1048" s="71"/>
      <c r="I1048" s="72"/>
      <c r="J1048" s="72"/>
      <c r="K1048" s="38" t="str">
        <f>IF(E1048="","",IF(OR(E1048="Project Management",E1048="Project Support",E1048="Sprint Management",E1048="Sprint Support"),"NA",(((SUMIF(AD:AD,AD1048,H:H)/VLOOKUP(AD1048,[2]Formula!V:X,3,0))*VLOOKUP(AD1048,[2]Formula!V:X,2,0))*H1048)/SUMIF(AD:AD,AD1048,H:H)))</f>
        <v/>
      </c>
      <c r="L1048" s="38" t="str">
        <f t="shared" si="97"/>
        <v/>
      </c>
      <c r="M1048" s="38" t="str">
        <f t="shared" si="98"/>
        <v/>
      </c>
      <c r="N1048" s="38" t="str">
        <f t="shared" si="100"/>
        <v/>
      </c>
      <c r="O1048" s="38" t="str">
        <f t="shared" si="96"/>
        <v/>
      </c>
      <c r="P1048" s="39" t="str">
        <f t="shared" si="101"/>
        <v/>
      </c>
      <c r="AC1048" s="42" t="str">
        <f>IF(B1048="","",VLOOKUP(B1048,[2]Formula!B:C,2,0))</f>
        <v/>
      </c>
      <c r="AD1048" s="43" t="str">
        <f t="shared" si="99"/>
        <v/>
      </c>
    </row>
    <row r="1049" spans="1:30" x14ac:dyDescent="0.25">
      <c r="A1049" s="64"/>
      <c r="B1049" s="64"/>
      <c r="C1049" s="66"/>
      <c r="D1049" s="67"/>
      <c r="E1049" s="64"/>
      <c r="F1049" s="64"/>
      <c r="G1049" s="37" t="str">
        <f>IF(E1049="","",IF(OR(E1049="Project Management",E1049="Project Support",E1049="Sprint Management",E1049="Sprint Support"),"NA",ROUND((((VLOOKUP(AD1049,[2]Formula!V:X,3,0)))-SUMIF(AD:AD,AD1049,H:H)),2)))</f>
        <v/>
      </c>
      <c r="H1049" s="71"/>
      <c r="I1049" s="72"/>
      <c r="J1049" s="72"/>
      <c r="K1049" s="38" t="str">
        <f>IF(E1049="","",IF(OR(E1049="Project Management",E1049="Project Support",E1049="Sprint Management",E1049="Sprint Support"),"NA",(((SUMIF(AD:AD,AD1049,H:H)/VLOOKUP(AD1049,[2]Formula!V:X,3,0))*VLOOKUP(AD1049,[2]Formula!V:X,2,0))*H1049)/SUMIF(AD:AD,AD1049,H:H)))</f>
        <v/>
      </c>
      <c r="L1049" s="38" t="str">
        <f t="shared" si="97"/>
        <v/>
      </c>
      <c r="M1049" s="38" t="str">
        <f t="shared" si="98"/>
        <v/>
      </c>
      <c r="N1049" s="38" t="str">
        <f t="shared" si="100"/>
        <v/>
      </c>
      <c r="O1049" s="38" t="str">
        <f t="shared" si="96"/>
        <v/>
      </c>
      <c r="P1049" s="39" t="str">
        <f t="shared" si="101"/>
        <v/>
      </c>
      <c r="AC1049" s="42" t="str">
        <f>IF(B1049="","",VLOOKUP(B1049,[2]Formula!B:C,2,0))</f>
        <v/>
      </c>
      <c r="AD1049" s="43" t="str">
        <f t="shared" si="99"/>
        <v/>
      </c>
    </row>
    <row r="1050" spans="1:30" x14ac:dyDescent="0.25">
      <c r="A1050" s="64"/>
      <c r="B1050" s="64"/>
      <c r="C1050" s="66"/>
      <c r="D1050" s="67"/>
      <c r="E1050" s="64"/>
      <c r="F1050" s="64"/>
      <c r="G1050" s="37" t="str">
        <f>IF(E1050="","",IF(OR(E1050="Project Management",E1050="Project Support",E1050="Sprint Management",E1050="Sprint Support"),"NA",ROUND((((VLOOKUP(AD1050,[2]Formula!V:X,3,0)))-SUMIF(AD:AD,AD1050,H:H)),2)))</f>
        <v/>
      </c>
      <c r="H1050" s="71"/>
      <c r="I1050" s="72"/>
      <c r="J1050" s="72"/>
      <c r="K1050" s="38" t="str">
        <f>IF(E1050="","",IF(OR(E1050="Project Management",E1050="Project Support",E1050="Sprint Management",E1050="Sprint Support"),"NA",(((SUMIF(AD:AD,AD1050,H:H)/VLOOKUP(AD1050,[2]Formula!V:X,3,0))*VLOOKUP(AD1050,[2]Formula!V:X,2,0))*H1050)/SUMIF(AD:AD,AD1050,H:H)))</f>
        <v/>
      </c>
      <c r="L1050" s="38" t="str">
        <f t="shared" si="97"/>
        <v/>
      </c>
      <c r="M1050" s="38" t="str">
        <f t="shared" si="98"/>
        <v/>
      </c>
      <c r="N1050" s="38" t="str">
        <f t="shared" si="100"/>
        <v/>
      </c>
      <c r="O1050" s="38" t="str">
        <f t="shared" si="96"/>
        <v/>
      </c>
      <c r="P1050" s="39" t="str">
        <f t="shared" si="101"/>
        <v/>
      </c>
      <c r="AC1050" s="42" t="str">
        <f>IF(B1050="","",VLOOKUP(B1050,[2]Formula!B:C,2,0))</f>
        <v/>
      </c>
      <c r="AD1050" s="43" t="str">
        <f t="shared" si="99"/>
        <v/>
      </c>
    </row>
    <row r="1051" spans="1:30" x14ac:dyDescent="0.25">
      <c r="A1051" s="64"/>
      <c r="B1051" s="64"/>
      <c r="C1051" s="66"/>
      <c r="D1051" s="67"/>
      <c r="E1051" s="64"/>
      <c r="F1051" s="64"/>
      <c r="G1051" s="37" t="str">
        <f>IF(E1051="","",IF(OR(E1051="Project Management",E1051="Project Support",E1051="Sprint Management",E1051="Sprint Support"),"NA",ROUND((((VLOOKUP(AD1051,[2]Formula!V:X,3,0)))-SUMIF(AD:AD,AD1051,H:H)),2)))</f>
        <v/>
      </c>
      <c r="H1051" s="71"/>
      <c r="I1051" s="72"/>
      <c r="J1051" s="72"/>
      <c r="K1051" s="38" t="str">
        <f>IF(E1051="","",IF(OR(E1051="Project Management",E1051="Project Support",E1051="Sprint Management",E1051="Sprint Support"),"NA",(((SUMIF(AD:AD,AD1051,H:H)/VLOOKUP(AD1051,[2]Formula!V:X,3,0))*VLOOKUP(AD1051,[2]Formula!V:X,2,0))*H1051)/SUMIF(AD:AD,AD1051,H:H)))</f>
        <v/>
      </c>
      <c r="L1051" s="38" t="str">
        <f t="shared" si="97"/>
        <v/>
      </c>
      <c r="M1051" s="38" t="str">
        <f t="shared" si="98"/>
        <v/>
      </c>
      <c r="N1051" s="38" t="str">
        <f t="shared" si="100"/>
        <v/>
      </c>
      <c r="O1051" s="38" t="str">
        <f t="shared" si="96"/>
        <v/>
      </c>
      <c r="P1051" s="39" t="str">
        <f t="shared" si="101"/>
        <v/>
      </c>
      <c r="AC1051" s="42" t="str">
        <f>IF(B1051="","",VLOOKUP(B1051,[2]Formula!B:C,2,0))</f>
        <v/>
      </c>
      <c r="AD1051" s="43" t="str">
        <f t="shared" si="99"/>
        <v/>
      </c>
    </row>
    <row r="1052" spans="1:30" x14ac:dyDescent="0.25">
      <c r="A1052" s="64"/>
      <c r="B1052" s="64"/>
      <c r="C1052" s="66"/>
      <c r="D1052" s="67"/>
      <c r="E1052" s="64"/>
      <c r="F1052" s="64"/>
      <c r="G1052" s="37" t="str">
        <f>IF(E1052="","",IF(OR(E1052="Project Management",E1052="Project Support",E1052="Sprint Management",E1052="Sprint Support"),"NA",ROUND((((VLOOKUP(AD1052,[2]Formula!V:X,3,0)))-SUMIF(AD:AD,AD1052,H:H)),2)))</f>
        <v/>
      </c>
      <c r="H1052" s="71"/>
      <c r="I1052" s="72"/>
      <c r="J1052" s="72"/>
      <c r="K1052" s="38" t="str">
        <f>IF(E1052="","",IF(OR(E1052="Project Management",E1052="Project Support",E1052="Sprint Management",E1052="Sprint Support"),"NA",(((SUMIF(AD:AD,AD1052,H:H)/VLOOKUP(AD1052,[2]Formula!V:X,3,0))*VLOOKUP(AD1052,[2]Formula!V:X,2,0))*H1052)/SUMIF(AD:AD,AD1052,H:H)))</f>
        <v/>
      </c>
      <c r="L1052" s="38" t="str">
        <f t="shared" si="97"/>
        <v/>
      </c>
      <c r="M1052" s="38" t="str">
        <f t="shared" si="98"/>
        <v/>
      </c>
      <c r="N1052" s="38" t="str">
        <f t="shared" si="100"/>
        <v/>
      </c>
      <c r="O1052" s="38" t="str">
        <f t="shared" si="96"/>
        <v/>
      </c>
      <c r="P1052" s="39" t="str">
        <f t="shared" si="101"/>
        <v/>
      </c>
      <c r="AC1052" s="42" t="str">
        <f>IF(B1052="","",VLOOKUP(B1052,[2]Formula!B:C,2,0))</f>
        <v/>
      </c>
      <c r="AD1052" s="43" t="str">
        <f t="shared" si="99"/>
        <v/>
      </c>
    </row>
    <row r="1053" spans="1:30" x14ac:dyDescent="0.25">
      <c r="A1053" s="64"/>
      <c r="B1053" s="64"/>
      <c r="C1053" s="66"/>
      <c r="D1053" s="67"/>
      <c r="E1053" s="64"/>
      <c r="F1053" s="64"/>
      <c r="G1053" s="37" t="str">
        <f>IF(E1053="","",IF(OR(E1053="Project Management",E1053="Project Support",E1053="Sprint Management",E1053="Sprint Support"),"NA",ROUND((((VLOOKUP(AD1053,[2]Formula!V:X,3,0)))-SUMIF(AD:AD,AD1053,H:H)),2)))</f>
        <v/>
      </c>
      <c r="H1053" s="71"/>
      <c r="I1053" s="72"/>
      <c r="J1053" s="72"/>
      <c r="K1053" s="38" t="str">
        <f>IF(E1053="","",IF(OR(E1053="Project Management",E1053="Project Support",E1053="Sprint Management",E1053="Sprint Support"),"NA",(((SUMIF(AD:AD,AD1053,H:H)/VLOOKUP(AD1053,[2]Formula!V:X,3,0))*VLOOKUP(AD1053,[2]Formula!V:X,2,0))*H1053)/SUMIF(AD:AD,AD1053,H:H)))</f>
        <v/>
      </c>
      <c r="L1053" s="38" t="str">
        <f t="shared" si="97"/>
        <v/>
      </c>
      <c r="M1053" s="38" t="str">
        <f t="shared" si="98"/>
        <v/>
      </c>
      <c r="N1053" s="38" t="str">
        <f t="shared" si="100"/>
        <v/>
      </c>
      <c r="O1053" s="38" t="str">
        <f t="shared" si="96"/>
        <v/>
      </c>
      <c r="P1053" s="39" t="str">
        <f t="shared" si="101"/>
        <v/>
      </c>
      <c r="AC1053" s="42" t="str">
        <f>IF(B1053="","",VLOOKUP(B1053,[2]Formula!B:C,2,0))</f>
        <v/>
      </c>
      <c r="AD1053" s="43" t="str">
        <f t="shared" si="99"/>
        <v/>
      </c>
    </row>
    <row r="1054" spans="1:30" x14ac:dyDescent="0.25">
      <c r="A1054" s="64"/>
      <c r="B1054" s="64"/>
      <c r="C1054" s="66"/>
      <c r="D1054" s="67"/>
      <c r="E1054" s="64"/>
      <c r="F1054" s="64"/>
      <c r="G1054" s="37" t="str">
        <f>IF(E1054="","",IF(OR(E1054="Project Management",E1054="Project Support",E1054="Sprint Management",E1054="Sprint Support"),"NA",ROUND((((VLOOKUP(AD1054,[2]Formula!V:X,3,0)))-SUMIF(AD:AD,AD1054,H:H)),2)))</f>
        <v/>
      </c>
      <c r="H1054" s="71"/>
      <c r="I1054" s="72"/>
      <c r="J1054" s="72"/>
      <c r="K1054" s="38" t="str">
        <f>IF(E1054="","",IF(OR(E1054="Project Management",E1054="Project Support",E1054="Sprint Management",E1054="Sprint Support"),"NA",(((SUMIF(AD:AD,AD1054,H:H)/VLOOKUP(AD1054,[2]Formula!V:X,3,0))*VLOOKUP(AD1054,[2]Formula!V:X,2,0))*H1054)/SUMIF(AD:AD,AD1054,H:H)))</f>
        <v/>
      </c>
      <c r="L1054" s="38" t="str">
        <f t="shared" si="97"/>
        <v/>
      </c>
      <c r="M1054" s="38" t="str">
        <f t="shared" si="98"/>
        <v/>
      </c>
      <c r="N1054" s="38" t="str">
        <f t="shared" si="100"/>
        <v/>
      </c>
      <c r="O1054" s="38" t="str">
        <f t="shared" si="96"/>
        <v/>
      </c>
      <c r="P1054" s="39" t="str">
        <f t="shared" si="101"/>
        <v/>
      </c>
      <c r="AC1054" s="42" t="str">
        <f>IF(B1054="","",VLOOKUP(B1054,[2]Formula!B:C,2,0))</f>
        <v/>
      </c>
      <c r="AD1054" s="43" t="str">
        <f t="shared" si="99"/>
        <v/>
      </c>
    </row>
    <row r="1055" spans="1:30" x14ac:dyDescent="0.25">
      <c r="A1055" s="64"/>
      <c r="B1055" s="64"/>
      <c r="C1055" s="66"/>
      <c r="D1055" s="67"/>
      <c r="E1055" s="64"/>
      <c r="F1055" s="64"/>
      <c r="G1055" s="37" t="str">
        <f>IF(E1055="","",IF(OR(E1055="Project Management",E1055="Project Support",E1055="Sprint Management",E1055="Sprint Support"),"NA",ROUND((((VLOOKUP(AD1055,[2]Formula!V:X,3,0)))-SUMIF(AD:AD,AD1055,H:H)),2)))</f>
        <v/>
      </c>
      <c r="H1055" s="71"/>
      <c r="I1055" s="72"/>
      <c r="J1055" s="72"/>
      <c r="K1055" s="38" t="str">
        <f>IF(E1055="","",IF(OR(E1055="Project Management",E1055="Project Support",E1055="Sprint Management",E1055="Sprint Support"),"NA",(((SUMIF(AD:AD,AD1055,H:H)/VLOOKUP(AD1055,[2]Formula!V:X,3,0))*VLOOKUP(AD1055,[2]Formula!V:X,2,0))*H1055)/SUMIF(AD:AD,AD1055,H:H)))</f>
        <v/>
      </c>
      <c r="L1055" s="38" t="str">
        <f t="shared" si="97"/>
        <v/>
      </c>
      <c r="M1055" s="38" t="str">
        <f t="shared" si="98"/>
        <v/>
      </c>
      <c r="N1055" s="38" t="str">
        <f t="shared" si="100"/>
        <v/>
      </c>
      <c r="O1055" s="38" t="str">
        <f t="shared" si="96"/>
        <v/>
      </c>
      <c r="P1055" s="39" t="str">
        <f t="shared" si="101"/>
        <v/>
      </c>
      <c r="AC1055" s="42" t="str">
        <f>IF(B1055="","",VLOOKUP(B1055,[2]Formula!B:C,2,0))</f>
        <v/>
      </c>
      <c r="AD1055" s="43" t="str">
        <f t="shared" si="99"/>
        <v/>
      </c>
    </row>
    <row r="1056" spans="1:30" x14ac:dyDescent="0.25">
      <c r="A1056" s="64"/>
      <c r="B1056" s="64"/>
      <c r="C1056" s="66"/>
      <c r="D1056" s="67"/>
      <c r="E1056" s="64"/>
      <c r="F1056" s="64"/>
      <c r="G1056" s="37" t="str">
        <f>IF(E1056="","",IF(OR(E1056="Project Management",E1056="Project Support",E1056="Sprint Management",E1056="Sprint Support"),"NA",ROUND((((VLOOKUP(AD1056,[2]Formula!V:X,3,0)))-SUMIF(AD:AD,AD1056,H:H)),2)))</f>
        <v/>
      </c>
      <c r="H1056" s="71"/>
      <c r="I1056" s="72"/>
      <c r="J1056" s="72"/>
      <c r="K1056" s="38" t="str">
        <f>IF(E1056="","",IF(OR(E1056="Project Management",E1056="Project Support",E1056="Sprint Management",E1056="Sprint Support"),"NA",(((SUMIF(AD:AD,AD1056,H:H)/VLOOKUP(AD1056,[2]Formula!V:X,3,0))*VLOOKUP(AD1056,[2]Formula!V:X,2,0))*H1056)/SUMIF(AD:AD,AD1056,H:H)))</f>
        <v/>
      </c>
      <c r="L1056" s="38" t="str">
        <f t="shared" si="97"/>
        <v/>
      </c>
      <c r="M1056" s="38" t="str">
        <f t="shared" si="98"/>
        <v/>
      </c>
      <c r="N1056" s="38" t="str">
        <f t="shared" si="100"/>
        <v/>
      </c>
      <c r="O1056" s="38" t="str">
        <f t="shared" si="96"/>
        <v/>
      </c>
      <c r="P1056" s="39" t="str">
        <f t="shared" si="101"/>
        <v/>
      </c>
      <c r="AC1056" s="42" t="str">
        <f>IF(B1056="","",VLOOKUP(B1056,[2]Formula!B:C,2,0))</f>
        <v/>
      </c>
      <c r="AD1056" s="43" t="str">
        <f t="shared" si="99"/>
        <v/>
      </c>
    </row>
    <row r="1057" spans="1:30" x14ac:dyDescent="0.25">
      <c r="A1057" s="64"/>
      <c r="B1057" s="64"/>
      <c r="C1057" s="66"/>
      <c r="D1057" s="67"/>
      <c r="E1057" s="64"/>
      <c r="F1057" s="64"/>
      <c r="G1057" s="37" t="str">
        <f>IF(E1057="","",IF(OR(E1057="Project Management",E1057="Project Support",E1057="Sprint Management",E1057="Sprint Support"),"NA",ROUND((((VLOOKUP(AD1057,[2]Formula!V:X,3,0)))-SUMIF(AD:AD,AD1057,H:H)),2)))</f>
        <v/>
      </c>
      <c r="H1057" s="71"/>
      <c r="I1057" s="72"/>
      <c r="J1057" s="72"/>
      <c r="K1057" s="38" t="str">
        <f>IF(E1057="","",IF(OR(E1057="Project Management",E1057="Project Support",E1057="Sprint Management",E1057="Sprint Support"),"NA",(((SUMIF(AD:AD,AD1057,H:H)/VLOOKUP(AD1057,[2]Formula!V:X,3,0))*VLOOKUP(AD1057,[2]Formula!V:X,2,0))*H1057)/SUMIF(AD:AD,AD1057,H:H)))</f>
        <v/>
      </c>
      <c r="L1057" s="38" t="str">
        <f t="shared" si="97"/>
        <v/>
      </c>
      <c r="M1057" s="38" t="str">
        <f t="shared" si="98"/>
        <v/>
      </c>
      <c r="N1057" s="38" t="str">
        <f t="shared" si="100"/>
        <v/>
      </c>
      <c r="O1057" s="38" t="str">
        <f t="shared" si="96"/>
        <v/>
      </c>
      <c r="P1057" s="39" t="str">
        <f t="shared" si="101"/>
        <v/>
      </c>
      <c r="AC1057" s="42" t="str">
        <f>IF(B1057="","",VLOOKUP(B1057,[2]Formula!B:C,2,0))</f>
        <v/>
      </c>
      <c r="AD1057" s="43" t="str">
        <f t="shared" si="99"/>
        <v/>
      </c>
    </row>
    <row r="1058" spans="1:30" x14ac:dyDescent="0.25">
      <c r="A1058" s="64"/>
      <c r="B1058" s="64"/>
      <c r="C1058" s="66"/>
      <c r="D1058" s="67"/>
      <c r="E1058" s="64"/>
      <c r="F1058" s="64"/>
      <c r="G1058" s="37" t="str">
        <f>IF(E1058="","",IF(OR(E1058="Project Management",E1058="Project Support",E1058="Sprint Management",E1058="Sprint Support"),"NA",ROUND((((VLOOKUP(AD1058,[2]Formula!V:X,3,0)))-SUMIF(AD:AD,AD1058,H:H)),2)))</f>
        <v/>
      </c>
      <c r="H1058" s="71"/>
      <c r="I1058" s="72"/>
      <c r="J1058" s="72"/>
      <c r="K1058" s="38" t="str">
        <f>IF(E1058="","",IF(OR(E1058="Project Management",E1058="Project Support",E1058="Sprint Management",E1058="Sprint Support"),"NA",(((SUMIF(AD:AD,AD1058,H:H)/VLOOKUP(AD1058,[2]Formula!V:X,3,0))*VLOOKUP(AD1058,[2]Formula!V:X,2,0))*H1058)/SUMIF(AD:AD,AD1058,H:H)))</f>
        <v/>
      </c>
      <c r="L1058" s="38" t="str">
        <f t="shared" si="97"/>
        <v/>
      </c>
      <c r="M1058" s="38" t="str">
        <f t="shared" si="98"/>
        <v/>
      </c>
      <c r="N1058" s="38" t="str">
        <f t="shared" si="100"/>
        <v/>
      </c>
      <c r="O1058" s="38" t="str">
        <f t="shared" si="96"/>
        <v/>
      </c>
      <c r="P1058" s="39" t="str">
        <f t="shared" si="101"/>
        <v/>
      </c>
      <c r="AC1058" s="42" t="str">
        <f>IF(B1058="","",VLOOKUP(B1058,[2]Formula!B:C,2,0))</f>
        <v/>
      </c>
      <c r="AD1058" s="43" t="str">
        <f t="shared" si="99"/>
        <v/>
      </c>
    </row>
    <row r="1059" spans="1:30" x14ac:dyDescent="0.25">
      <c r="A1059" s="64"/>
      <c r="B1059" s="64"/>
      <c r="C1059" s="66"/>
      <c r="D1059" s="67"/>
      <c r="E1059" s="64"/>
      <c r="F1059" s="64"/>
      <c r="G1059" s="37" t="str">
        <f>IF(E1059="","",IF(OR(E1059="Project Management",E1059="Project Support",E1059="Sprint Management",E1059="Sprint Support"),"NA",ROUND((((VLOOKUP(AD1059,[2]Formula!V:X,3,0)))-SUMIF(AD:AD,AD1059,H:H)),2)))</f>
        <v/>
      </c>
      <c r="H1059" s="71"/>
      <c r="I1059" s="72"/>
      <c r="J1059" s="72"/>
      <c r="K1059" s="38" t="str">
        <f>IF(E1059="","",IF(OR(E1059="Project Management",E1059="Project Support",E1059="Sprint Management",E1059="Sprint Support"),"NA",(((SUMIF(AD:AD,AD1059,H:H)/VLOOKUP(AD1059,[2]Formula!V:X,3,0))*VLOOKUP(AD1059,[2]Formula!V:X,2,0))*H1059)/SUMIF(AD:AD,AD1059,H:H)))</f>
        <v/>
      </c>
      <c r="L1059" s="38" t="str">
        <f t="shared" si="97"/>
        <v/>
      </c>
      <c r="M1059" s="38" t="str">
        <f t="shared" si="98"/>
        <v/>
      </c>
      <c r="N1059" s="38" t="str">
        <f t="shared" si="100"/>
        <v/>
      </c>
      <c r="O1059" s="38" t="str">
        <f t="shared" si="96"/>
        <v/>
      </c>
      <c r="P1059" s="39" t="str">
        <f t="shared" si="101"/>
        <v/>
      </c>
      <c r="AC1059" s="42" t="str">
        <f>IF(B1059="","",VLOOKUP(B1059,[2]Formula!B:C,2,0))</f>
        <v/>
      </c>
      <c r="AD1059" s="43" t="str">
        <f t="shared" si="99"/>
        <v/>
      </c>
    </row>
    <row r="1060" spans="1:30" x14ac:dyDescent="0.25">
      <c r="A1060" s="64"/>
      <c r="B1060" s="64"/>
      <c r="C1060" s="66"/>
      <c r="D1060" s="67"/>
      <c r="E1060" s="64"/>
      <c r="F1060" s="64"/>
      <c r="G1060" s="37" t="str">
        <f>IF(E1060="","",IF(OR(E1060="Project Management",E1060="Project Support",E1060="Sprint Management",E1060="Sprint Support"),"NA",ROUND((((VLOOKUP(AD1060,[2]Formula!V:X,3,0)))-SUMIF(AD:AD,AD1060,H:H)),2)))</f>
        <v/>
      </c>
      <c r="H1060" s="71"/>
      <c r="I1060" s="72"/>
      <c r="J1060" s="72"/>
      <c r="K1060" s="38" t="str">
        <f>IF(E1060="","",IF(OR(E1060="Project Management",E1060="Project Support",E1060="Sprint Management",E1060="Sprint Support"),"NA",(((SUMIF(AD:AD,AD1060,H:H)/VLOOKUP(AD1060,[2]Formula!V:X,3,0))*VLOOKUP(AD1060,[2]Formula!V:X,2,0))*H1060)/SUMIF(AD:AD,AD1060,H:H)))</f>
        <v/>
      </c>
      <c r="L1060" s="38" t="str">
        <f t="shared" si="97"/>
        <v/>
      </c>
      <c r="M1060" s="38" t="str">
        <f t="shared" si="98"/>
        <v/>
      </c>
      <c r="N1060" s="38" t="str">
        <f t="shared" si="100"/>
        <v/>
      </c>
      <c r="O1060" s="38" t="str">
        <f t="shared" si="96"/>
        <v/>
      </c>
      <c r="P1060" s="39" t="str">
        <f t="shared" si="101"/>
        <v/>
      </c>
      <c r="AC1060" s="42" t="str">
        <f>IF(B1060="","",VLOOKUP(B1060,[2]Formula!B:C,2,0))</f>
        <v/>
      </c>
      <c r="AD1060" s="43" t="str">
        <f t="shared" si="99"/>
        <v/>
      </c>
    </row>
    <row r="1061" spans="1:30" x14ac:dyDescent="0.25">
      <c r="A1061" s="64"/>
      <c r="B1061" s="64"/>
      <c r="C1061" s="66"/>
      <c r="D1061" s="67"/>
      <c r="E1061" s="64"/>
      <c r="F1061" s="64"/>
      <c r="G1061" s="37" t="str">
        <f>IF(E1061="","",IF(OR(E1061="Project Management",E1061="Project Support",E1061="Sprint Management",E1061="Sprint Support"),"NA",ROUND((((VLOOKUP(AD1061,[2]Formula!V:X,3,0)))-SUMIF(AD:AD,AD1061,H:H)),2)))</f>
        <v/>
      </c>
      <c r="H1061" s="71"/>
      <c r="I1061" s="72"/>
      <c r="J1061" s="72"/>
      <c r="K1061" s="38" t="str">
        <f>IF(E1061="","",IF(OR(E1061="Project Management",E1061="Project Support",E1061="Sprint Management",E1061="Sprint Support"),"NA",(((SUMIF(AD:AD,AD1061,H:H)/VLOOKUP(AD1061,[2]Formula!V:X,3,0))*VLOOKUP(AD1061,[2]Formula!V:X,2,0))*H1061)/SUMIF(AD:AD,AD1061,H:H)))</f>
        <v/>
      </c>
      <c r="L1061" s="38" t="str">
        <f t="shared" si="97"/>
        <v/>
      </c>
      <c r="M1061" s="38" t="str">
        <f t="shared" si="98"/>
        <v/>
      </c>
      <c r="N1061" s="38" t="str">
        <f t="shared" si="100"/>
        <v/>
      </c>
      <c r="O1061" s="38" t="str">
        <f t="shared" si="96"/>
        <v/>
      </c>
      <c r="P1061" s="39" t="str">
        <f t="shared" si="101"/>
        <v/>
      </c>
      <c r="AC1061" s="42" t="str">
        <f>IF(B1061="","",VLOOKUP(B1061,[2]Formula!B:C,2,0))</f>
        <v/>
      </c>
      <c r="AD1061" s="43" t="str">
        <f t="shared" si="99"/>
        <v/>
      </c>
    </row>
    <row r="1062" spans="1:30" x14ac:dyDescent="0.25">
      <c r="A1062" s="64"/>
      <c r="B1062" s="64"/>
      <c r="C1062" s="66"/>
      <c r="D1062" s="67"/>
      <c r="E1062" s="64"/>
      <c r="F1062" s="64"/>
      <c r="G1062" s="37" t="str">
        <f>IF(E1062="","",IF(OR(E1062="Project Management",E1062="Project Support",E1062="Sprint Management",E1062="Sprint Support"),"NA",ROUND((((VLOOKUP(AD1062,[2]Formula!V:X,3,0)))-SUMIF(AD:AD,AD1062,H:H)),2)))</f>
        <v/>
      </c>
      <c r="H1062" s="71"/>
      <c r="I1062" s="72"/>
      <c r="J1062" s="72"/>
      <c r="K1062" s="38" t="str">
        <f>IF(E1062="","",IF(OR(E1062="Project Management",E1062="Project Support",E1062="Sprint Management",E1062="Sprint Support"),"NA",(((SUMIF(AD:AD,AD1062,H:H)/VLOOKUP(AD1062,[2]Formula!V:X,3,0))*VLOOKUP(AD1062,[2]Formula!V:X,2,0))*H1062)/SUMIF(AD:AD,AD1062,H:H)))</f>
        <v/>
      </c>
      <c r="L1062" s="38" t="str">
        <f t="shared" si="97"/>
        <v/>
      </c>
      <c r="M1062" s="38" t="str">
        <f t="shared" si="98"/>
        <v/>
      </c>
      <c r="N1062" s="38" t="str">
        <f t="shared" si="100"/>
        <v/>
      </c>
      <c r="O1062" s="38" t="str">
        <f t="shared" si="96"/>
        <v/>
      </c>
      <c r="P1062" s="39" t="str">
        <f t="shared" si="101"/>
        <v/>
      </c>
      <c r="AC1062" s="42" t="str">
        <f>IF(B1062="","",VLOOKUP(B1062,[2]Formula!B:C,2,0))</f>
        <v/>
      </c>
      <c r="AD1062" s="43" t="str">
        <f t="shared" si="99"/>
        <v/>
      </c>
    </row>
    <row r="1063" spans="1:30" x14ac:dyDescent="0.25">
      <c r="A1063" s="64"/>
      <c r="B1063" s="64"/>
      <c r="C1063" s="66"/>
      <c r="D1063" s="67"/>
      <c r="E1063" s="64"/>
      <c r="F1063" s="64"/>
      <c r="G1063" s="37" t="str">
        <f>IF(E1063="","",IF(OR(E1063="Project Management",E1063="Project Support",E1063="Sprint Management",E1063="Sprint Support"),"NA",ROUND((((VLOOKUP(AD1063,[2]Formula!V:X,3,0)))-SUMIF(AD:AD,AD1063,H:H)),2)))</f>
        <v/>
      </c>
      <c r="H1063" s="71"/>
      <c r="I1063" s="72"/>
      <c r="J1063" s="72"/>
      <c r="K1063" s="38" t="str">
        <f>IF(E1063="","",IF(OR(E1063="Project Management",E1063="Project Support",E1063="Sprint Management",E1063="Sprint Support"),"NA",(((SUMIF(AD:AD,AD1063,H:H)/VLOOKUP(AD1063,[2]Formula!V:X,3,0))*VLOOKUP(AD1063,[2]Formula!V:X,2,0))*H1063)/SUMIF(AD:AD,AD1063,H:H)))</f>
        <v/>
      </c>
      <c r="L1063" s="38" t="str">
        <f t="shared" si="97"/>
        <v/>
      </c>
      <c r="M1063" s="38" t="str">
        <f t="shared" si="98"/>
        <v/>
      </c>
      <c r="N1063" s="38" t="str">
        <f t="shared" si="100"/>
        <v/>
      </c>
      <c r="O1063" s="38" t="str">
        <f t="shared" si="96"/>
        <v/>
      </c>
      <c r="P1063" s="39" t="str">
        <f t="shared" si="101"/>
        <v/>
      </c>
      <c r="AC1063" s="42" t="str">
        <f>IF(B1063="","",VLOOKUP(B1063,[2]Formula!B:C,2,0))</f>
        <v/>
      </c>
      <c r="AD1063" s="43" t="str">
        <f t="shared" si="99"/>
        <v/>
      </c>
    </row>
    <row r="1064" spans="1:30" x14ac:dyDescent="0.25">
      <c r="A1064" s="64"/>
      <c r="B1064" s="64"/>
      <c r="C1064" s="66"/>
      <c r="D1064" s="67"/>
      <c r="E1064" s="64"/>
      <c r="F1064" s="64"/>
      <c r="G1064" s="37" t="str">
        <f>IF(E1064="","",IF(OR(E1064="Project Management",E1064="Project Support",E1064="Sprint Management",E1064="Sprint Support"),"NA",ROUND((((VLOOKUP(AD1064,[2]Formula!V:X,3,0)))-SUMIF(AD:AD,AD1064,H:H)),2)))</f>
        <v/>
      </c>
      <c r="H1064" s="71"/>
      <c r="I1064" s="72"/>
      <c r="J1064" s="72"/>
      <c r="K1064" s="38" t="str">
        <f>IF(E1064="","",IF(OR(E1064="Project Management",E1064="Project Support",E1064="Sprint Management",E1064="Sprint Support"),"NA",(((SUMIF(AD:AD,AD1064,H:H)/VLOOKUP(AD1064,[2]Formula!V:X,3,0))*VLOOKUP(AD1064,[2]Formula!V:X,2,0))*H1064)/SUMIF(AD:AD,AD1064,H:H)))</f>
        <v/>
      </c>
      <c r="L1064" s="38" t="str">
        <f t="shared" si="97"/>
        <v/>
      </c>
      <c r="M1064" s="38" t="str">
        <f t="shared" si="98"/>
        <v/>
      </c>
      <c r="N1064" s="38" t="str">
        <f t="shared" si="100"/>
        <v/>
      </c>
      <c r="O1064" s="38" t="str">
        <f t="shared" si="96"/>
        <v/>
      </c>
      <c r="P1064" s="39" t="str">
        <f t="shared" si="101"/>
        <v/>
      </c>
      <c r="AC1064" s="42" t="str">
        <f>IF(B1064="","",VLOOKUP(B1064,[2]Formula!B:C,2,0))</f>
        <v/>
      </c>
      <c r="AD1064" s="43" t="str">
        <f t="shared" si="99"/>
        <v/>
      </c>
    </row>
    <row r="1065" spans="1:30" x14ac:dyDescent="0.25">
      <c r="A1065" s="64"/>
      <c r="B1065" s="64"/>
      <c r="C1065" s="66"/>
      <c r="D1065" s="67"/>
      <c r="E1065" s="64"/>
      <c r="F1065" s="64"/>
      <c r="G1065" s="37" t="str">
        <f>IF(E1065="","",IF(OR(E1065="Project Management",E1065="Project Support",E1065="Sprint Management",E1065="Sprint Support"),"NA",ROUND((((VLOOKUP(AD1065,[2]Formula!V:X,3,0)))-SUMIF(AD:AD,AD1065,H:H)),2)))</f>
        <v/>
      </c>
      <c r="H1065" s="71"/>
      <c r="I1065" s="72"/>
      <c r="J1065" s="72"/>
      <c r="K1065" s="38" t="str">
        <f>IF(E1065="","",IF(OR(E1065="Project Management",E1065="Project Support",E1065="Sprint Management",E1065="Sprint Support"),"NA",(((SUMIF(AD:AD,AD1065,H:H)/VLOOKUP(AD1065,[2]Formula!V:X,3,0))*VLOOKUP(AD1065,[2]Formula!V:X,2,0))*H1065)/SUMIF(AD:AD,AD1065,H:H)))</f>
        <v/>
      </c>
      <c r="L1065" s="38" t="str">
        <f t="shared" si="97"/>
        <v/>
      </c>
      <c r="M1065" s="38" t="str">
        <f t="shared" si="98"/>
        <v/>
      </c>
      <c r="N1065" s="38" t="str">
        <f t="shared" si="100"/>
        <v/>
      </c>
      <c r="O1065" s="38" t="str">
        <f t="shared" si="96"/>
        <v/>
      </c>
      <c r="P1065" s="39" t="str">
        <f t="shared" si="101"/>
        <v/>
      </c>
      <c r="AC1065" s="42" t="str">
        <f>IF(B1065="","",VLOOKUP(B1065,[2]Formula!B:C,2,0))</f>
        <v/>
      </c>
      <c r="AD1065" s="43" t="str">
        <f t="shared" si="99"/>
        <v/>
      </c>
    </row>
    <row r="1066" spans="1:30" x14ac:dyDescent="0.25">
      <c r="A1066" s="64"/>
      <c r="B1066" s="64"/>
      <c r="C1066" s="66"/>
      <c r="D1066" s="67"/>
      <c r="E1066" s="64"/>
      <c r="F1066" s="64"/>
      <c r="G1066" s="37" t="str">
        <f>IF(E1066="","",IF(OR(E1066="Project Management",E1066="Project Support",E1066="Sprint Management",E1066="Sprint Support"),"NA",ROUND((((VLOOKUP(AD1066,[2]Formula!V:X,3,0)))-SUMIF(AD:AD,AD1066,H:H)),2)))</f>
        <v/>
      </c>
      <c r="H1066" s="71"/>
      <c r="I1066" s="72"/>
      <c r="J1066" s="72"/>
      <c r="K1066" s="38" t="str">
        <f>IF(E1066="","",IF(OR(E1066="Project Management",E1066="Project Support",E1066="Sprint Management",E1066="Sprint Support"),"NA",(((SUMIF(AD:AD,AD1066,H:H)/VLOOKUP(AD1066,[2]Formula!V:X,3,0))*VLOOKUP(AD1066,[2]Formula!V:X,2,0))*H1066)/SUMIF(AD:AD,AD1066,H:H)))</f>
        <v/>
      </c>
      <c r="L1066" s="38" t="str">
        <f t="shared" si="97"/>
        <v/>
      </c>
      <c r="M1066" s="38" t="str">
        <f t="shared" si="98"/>
        <v/>
      </c>
      <c r="N1066" s="38" t="str">
        <f t="shared" si="100"/>
        <v/>
      </c>
      <c r="O1066" s="38" t="str">
        <f t="shared" si="96"/>
        <v/>
      </c>
      <c r="P1066" s="39" t="str">
        <f t="shared" si="101"/>
        <v/>
      </c>
      <c r="AC1066" s="42" t="str">
        <f>IF(B1066="","",VLOOKUP(B1066,[2]Formula!B:C,2,0))</f>
        <v/>
      </c>
      <c r="AD1066" s="43" t="str">
        <f t="shared" si="99"/>
        <v/>
      </c>
    </row>
    <row r="1067" spans="1:30" x14ac:dyDescent="0.25">
      <c r="A1067" s="64"/>
      <c r="B1067" s="64"/>
      <c r="C1067" s="66"/>
      <c r="D1067" s="67"/>
      <c r="E1067" s="64"/>
      <c r="F1067" s="64"/>
      <c r="G1067" s="37" t="str">
        <f>IF(E1067="","",IF(OR(E1067="Project Management",E1067="Project Support",E1067="Sprint Management",E1067="Sprint Support"),"NA",ROUND((((VLOOKUP(AD1067,[2]Formula!V:X,3,0)))-SUMIF(AD:AD,AD1067,H:H)),2)))</f>
        <v/>
      </c>
      <c r="H1067" s="71"/>
      <c r="I1067" s="72"/>
      <c r="J1067" s="72"/>
      <c r="K1067" s="38" t="str">
        <f>IF(E1067="","",IF(OR(E1067="Project Management",E1067="Project Support",E1067="Sprint Management",E1067="Sprint Support"),"NA",(((SUMIF(AD:AD,AD1067,H:H)/VLOOKUP(AD1067,[2]Formula!V:X,3,0))*VLOOKUP(AD1067,[2]Formula!V:X,2,0))*H1067)/SUMIF(AD:AD,AD1067,H:H)))</f>
        <v/>
      </c>
      <c r="L1067" s="38" t="str">
        <f t="shared" si="97"/>
        <v/>
      </c>
      <c r="M1067" s="38" t="str">
        <f t="shared" si="98"/>
        <v/>
      </c>
      <c r="N1067" s="38" t="str">
        <f t="shared" si="100"/>
        <v/>
      </c>
      <c r="O1067" s="38" t="str">
        <f t="shared" si="96"/>
        <v/>
      </c>
      <c r="P1067" s="39" t="str">
        <f t="shared" si="101"/>
        <v/>
      </c>
      <c r="AC1067" s="42" t="str">
        <f>IF(B1067="","",VLOOKUP(B1067,[2]Formula!B:C,2,0))</f>
        <v/>
      </c>
      <c r="AD1067" s="43" t="str">
        <f t="shared" si="99"/>
        <v/>
      </c>
    </row>
    <row r="1068" spans="1:30" x14ac:dyDescent="0.25">
      <c r="A1068" s="64"/>
      <c r="B1068" s="64"/>
      <c r="C1068" s="66"/>
      <c r="D1068" s="67"/>
      <c r="E1068" s="64"/>
      <c r="F1068" s="64"/>
      <c r="G1068" s="37" t="str">
        <f>IF(E1068="","",IF(OR(E1068="Project Management",E1068="Project Support",E1068="Sprint Management",E1068="Sprint Support"),"NA",ROUND((((VLOOKUP(AD1068,[2]Formula!V:X,3,0)))-SUMIF(AD:AD,AD1068,H:H)),2)))</f>
        <v/>
      </c>
      <c r="H1068" s="71"/>
      <c r="I1068" s="72"/>
      <c r="J1068" s="72"/>
      <c r="K1068" s="38" t="str">
        <f>IF(E1068="","",IF(OR(E1068="Project Management",E1068="Project Support",E1068="Sprint Management",E1068="Sprint Support"),"NA",(((SUMIF(AD:AD,AD1068,H:H)/VLOOKUP(AD1068,[2]Formula!V:X,3,0))*VLOOKUP(AD1068,[2]Formula!V:X,2,0))*H1068)/SUMIF(AD:AD,AD1068,H:H)))</f>
        <v/>
      </c>
      <c r="L1068" s="38" t="str">
        <f t="shared" si="97"/>
        <v/>
      </c>
      <c r="M1068" s="38" t="str">
        <f t="shared" si="98"/>
        <v/>
      </c>
      <c r="N1068" s="38" t="str">
        <f t="shared" si="100"/>
        <v/>
      </c>
      <c r="O1068" s="38" t="str">
        <f t="shared" si="96"/>
        <v/>
      </c>
      <c r="P1068" s="39" t="str">
        <f t="shared" si="101"/>
        <v/>
      </c>
      <c r="AC1068" s="42" t="str">
        <f>IF(B1068="","",VLOOKUP(B1068,[2]Formula!B:C,2,0))</f>
        <v/>
      </c>
      <c r="AD1068" s="43" t="str">
        <f t="shared" si="99"/>
        <v/>
      </c>
    </row>
    <row r="1069" spans="1:30" x14ac:dyDescent="0.25">
      <c r="A1069" s="64"/>
      <c r="B1069" s="64"/>
      <c r="C1069" s="66"/>
      <c r="D1069" s="67"/>
      <c r="E1069" s="64"/>
      <c r="F1069" s="64"/>
      <c r="G1069" s="37" t="str">
        <f>IF(E1069="","",IF(OR(E1069="Project Management",E1069="Project Support",E1069="Sprint Management",E1069="Sprint Support"),"NA",ROUND((((VLOOKUP(AD1069,[2]Formula!V:X,3,0)))-SUMIF(AD:AD,AD1069,H:H)),2)))</f>
        <v/>
      </c>
      <c r="H1069" s="71"/>
      <c r="I1069" s="72"/>
      <c r="J1069" s="72"/>
      <c r="K1069" s="38" t="str">
        <f>IF(E1069="","",IF(OR(E1069="Project Management",E1069="Project Support",E1069="Sprint Management",E1069="Sprint Support"),"NA",(((SUMIF(AD:AD,AD1069,H:H)/VLOOKUP(AD1069,[2]Formula!V:X,3,0))*VLOOKUP(AD1069,[2]Formula!V:X,2,0))*H1069)/SUMIF(AD:AD,AD1069,H:H)))</f>
        <v/>
      </c>
      <c r="L1069" s="38" t="str">
        <f t="shared" si="97"/>
        <v/>
      </c>
      <c r="M1069" s="38" t="str">
        <f t="shared" si="98"/>
        <v/>
      </c>
      <c r="N1069" s="38" t="str">
        <f t="shared" si="100"/>
        <v/>
      </c>
      <c r="O1069" s="38" t="str">
        <f t="shared" si="96"/>
        <v/>
      </c>
      <c r="P1069" s="39" t="str">
        <f t="shared" si="101"/>
        <v/>
      </c>
      <c r="AC1069" s="42" t="str">
        <f>IF(B1069="","",VLOOKUP(B1069,[2]Formula!B:C,2,0))</f>
        <v/>
      </c>
      <c r="AD1069" s="43" t="str">
        <f t="shared" si="99"/>
        <v/>
      </c>
    </row>
    <row r="1070" spans="1:30" x14ac:dyDescent="0.25">
      <c r="A1070" s="64"/>
      <c r="B1070" s="64"/>
      <c r="C1070" s="66"/>
      <c r="D1070" s="67"/>
      <c r="E1070" s="64"/>
      <c r="F1070" s="64"/>
      <c r="G1070" s="37" t="str">
        <f>IF(E1070="","",IF(OR(E1070="Project Management",E1070="Project Support",E1070="Sprint Management",E1070="Sprint Support"),"NA",ROUND((((VLOOKUP(AD1070,[2]Formula!V:X,3,0)))-SUMIF(AD:AD,AD1070,H:H)),2)))</f>
        <v/>
      </c>
      <c r="H1070" s="71"/>
      <c r="I1070" s="72"/>
      <c r="J1070" s="72"/>
      <c r="K1070" s="38" t="str">
        <f>IF(E1070="","",IF(OR(E1070="Project Management",E1070="Project Support",E1070="Sprint Management",E1070="Sprint Support"),"NA",(((SUMIF(AD:AD,AD1070,H:H)/VLOOKUP(AD1070,[2]Formula!V:X,3,0))*VLOOKUP(AD1070,[2]Formula!V:X,2,0))*H1070)/SUMIF(AD:AD,AD1070,H:H)))</f>
        <v/>
      </c>
      <c r="L1070" s="38" t="str">
        <f t="shared" si="97"/>
        <v/>
      </c>
      <c r="M1070" s="38" t="str">
        <f t="shared" si="98"/>
        <v/>
      </c>
      <c r="N1070" s="38" t="str">
        <f t="shared" si="100"/>
        <v/>
      </c>
      <c r="O1070" s="38" t="str">
        <f t="shared" si="96"/>
        <v/>
      </c>
      <c r="P1070" s="39" t="str">
        <f t="shared" si="101"/>
        <v/>
      </c>
      <c r="AC1070" s="42" t="str">
        <f>IF(B1070="","",VLOOKUP(B1070,[2]Formula!B:C,2,0))</f>
        <v/>
      </c>
      <c r="AD1070" s="43" t="str">
        <f t="shared" si="99"/>
        <v/>
      </c>
    </row>
    <row r="1071" spans="1:30" x14ac:dyDescent="0.25">
      <c r="A1071" s="64"/>
      <c r="B1071" s="64"/>
      <c r="C1071" s="66"/>
      <c r="D1071" s="67"/>
      <c r="E1071" s="64"/>
      <c r="F1071" s="64"/>
      <c r="G1071" s="37" t="str">
        <f>IF(E1071="","",IF(OR(E1071="Project Management",E1071="Project Support",E1071="Sprint Management",E1071="Sprint Support"),"NA",ROUND((((VLOOKUP(AD1071,[2]Formula!V:X,3,0)))-SUMIF(AD:AD,AD1071,H:H)),2)))</f>
        <v/>
      </c>
      <c r="H1071" s="71"/>
      <c r="I1071" s="72"/>
      <c r="J1071" s="72"/>
      <c r="K1071" s="38" t="str">
        <f>IF(E1071="","",IF(OR(E1071="Project Management",E1071="Project Support",E1071="Sprint Management",E1071="Sprint Support"),"NA",(((SUMIF(AD:AD,AD1071,H:H)/VLOOKUP(AD1071,[2]Formula!V:X,3,0))*VLOOKUP(AD1071,[2]Formula!V:X,2,0))*H1071)/SUMIF(AD:AD,AD1071,H:H)))</f>
        <v/>
      </c>
      <c r="L1071" s="38" t="str">
        <f t="shared" si="97"/>
        <v/>
      </c>
      <c r="M1071" s="38" t="str">
        <f t="shared" si="98"/>
        <v/>
      </c>
      <c r="N1071" s="38" t="str">
        <f t="shared" si="100"/>
        <v/>
      </c>
      <c r="O1071" s="38" t="str">
        <f t="shared" si="96"/>
        <v/>
      </c>
      <c r="P1071" s="39" t="str">
        <f t="shared" si="101"/>
        <v/>
      </c>
      <c r="AC1071" s="42" t="str">
        <f>IF(B1071="","",VLOOKUP(B1071,[2]Formula!B:C,2,0))</f>
        <v/>
      </c>
      <c r="AD1071" s="43" t="str">
        <f t="shared" si="99"/>
        <v/>
      </c>
    </row>
    <row r="1072" spans="1:30" x14ac:dyDescent="0.25">
      <c r="A1072" s="64"/>
      <c r="B1072" s="64"/>
      <c r="C1072" s="66"/>
      <c r="D1072" s="67"/>
      <c r="E1072" s="64"/>
      <c r="F1072" s="64"/>
      <c r="G1072" s="37" t="str">
        <f>IF(E1072="","",IF(OR(E1072="Project Management",E1072="Project Support",E1072="Sprint Management",E1072="Sprint Support"),"NA",ROUND((((VLOOKUP(AD1072,[2]Formula!V:X,3,0)))-SUMIF(AD:AD,AD1072,H:H)),2)))</f>
        <v/>
      </c>
      <c r="H1072" s="71"/>
      <c r="I1072" s="72"/>
      <c r="J1072" s="72"/>
      <c r="K1072" s="38" t="str">
        <f>IF(E1072="","",IF(OR(E1072="Project Management",E1072="Project Support",E1072="Sprint Management",E1072="Sprint Support"),"NA",(((SUMIF(AD:AD,AD1072,H:H)/VLOOKUP(AD1072,[2]Formula!V:X,3,0))*VLOOKUP(AD1072,[2]Formula!V:X,2,0))*H1072)/SUMIF(AD:AD,AD1072,H:H)))</f>
        <v/>
      </c>
      <c r="L1072" s="38" t="str">
        <f t="shared" si="97"/>
        <v/>
      </c>
      <c r="M1072" s="38" t="str">
        <f t="shared" si="98"/>
        <v/>
      </c>
      <c r="N1072" s="38" t="str">
        <f t="shared" si="100"/>
        <v/>
      </c>
      <c r="O1072" s="38" t="str">
        <f t="shared" si="96"/>
        <v/>
      </c>
      <c r="P1072" s="39" t="str">
        <f t="shared" si="101"/>
        <v/>
      </c>
      <c r="AC1072" s="42" t="str">
        <f>IF(B1072="","",VLOOKUP(B1072,[2]Formula!B:C,2,0))</f>
        <v/>
      </c>
      <c r="AD1072" s="43" t="str">
        <f t="shared" si="99"/>
        <v/>
      </c>
    </row>
    <row r="1073" spans="1:30" x14ac:dyDescent="0.25">
      <c r="A1073" s="64"/>
      <c r="B1073" s="64"/>
      <c r="C1073" s="66"/>
      <c r="D1073" s="67"/>
      <c r="E1073" s="64"/>
      <c r="F1073" s="64"/>
      <c r="G1073" s="37" t="str">
        <f>IF(E1073="","",IF(OR(E1073="Project Management",E1073="Project Support",E1073="Sprint Management",E1073="Sprint Support"),"NA",ROUND((((VLOOKUP(AD1073,[2]Formula!V:X,3,0)))-SUMIF(AD:AD,AD1073,H:H)),2)))</f>
        <v/>
      </c>
      <c r="H1073" s="71"/>
      <c r="I1073" s="72"/>
      <c r="J1073" s="72"/>
      <c r="K1073" s="38" t="str">
        <f>IF(E1073="","",IF(OR(E1073="Project Management",E1073="Project Support",E1073="Sprint Management",E1073="Sprint Support"),"NA",(((SUMIF(AD:AD,AD1073,H:H)/VLOOKUP(AD1073,[2]Formula!V:X,3,0))*VLOOKUP(AD1073,[2]Formula!V:X,2,0))*H1073)/SUMIF(AD:AD,AD1073,H:H)))</f>
        <v/>
      </c>
      <c r="L1073" s="38" t="str">
        <f t="shared" si="97"/>
        <v/>
      </c>
      <c r="M1073" s="38" t="str">
        <f t="shared" si="98"/>
        <v/>
      </c>
      <c r="N1073" s="38" t="str">
        <f t="shared" si="100"/>
        <v/>
      </c>
      <c r="O1073" s="38" t="str">
        <f t="shared" si="96"/>
        <v/>
      </c>
      <c r="P1073" s="39" t="str">
        <f t="shared" si="101"/>
        <v/>
      </c>
      <c r="AC1073" s="42" t="str">
        <f>IF(B1073="","",VLOOKUP(B1073,[2]Formula!B:C,2,0))</f>
        <v/>
      </c>
      <c r="AD1073" s="43" t="str">
        <f t="shared" si="99"/>
        <v/>
      </c>
    </row>
    <row r="1074" spans="1:30" x14ac:dyDescent="0.25">
      <c r="A1074" s="64"/>
      <c r="B1074" s="64"/>
      <c r="C1074" s="66"/>
      <c r="D1074" s="67"/>
      <c r="E1074" s="64"/>
      <c r="F1074" s="64"/>
      <c r="G1074" s="37" t="str">
        <f>IF(E1074="","",IF(OR(E1074="Project Management",E1074="Project Support",E1074="Sprint Management",E1074="Sprint Support"),"NA",ROUND((((VLOOKUP(AD1074,[2]Formula!V:X,3,0)))-SUMIF(AD:AD,AD1074,H:H)),2)))</f>
        <v/>
      </c>
      <c r="H1074" s="71"/>
      <c r="I1074" s="72"/>
      <c r="J1074" s="72"/>
      <c r="K1074" s="38" t="str">
        <f>IF(E1074="","",IF(OR(E1074="Project Management",E1074="Project Support",E1074="Sprint Management",E1074="Sprint Support"),"NA",(((SUMIF(AD:AD,AD1074,H:H)/VLOOKUP(AD1074,[2]Formula!V:X,3,0))*VLOOKUP(AD1074,[2]Formula!V:X,2,0))*H1074)/SUMIF(AD:AD,AD1074,H:H)))</f>
        <v/>
      </c>
      <c r="L1074" s="38" t="str">
        <f t="shared" si="97"/>
        <v/>
      </c>
      <c r="M1074" s="38" t="str">
        <f t="shared" si="98"/>
        <v/>
      </c>
      <c r="N1074" s="38" t="str">
        <f t="shared" si="100"/>
        <v/>
      </c>
      <c r="O1074" s="38" t="str">
        <f t="shared" si="96"/>
        <v/>
      </c>
      <c r="P1074" s="39" t="str">
        <f t="shared" si="101"/>
        <v/>
      </c>
      <c r="AC1074" s="42" t="str">
        <f>IF(B1074="","",VLOOKUP(B1074,[2]Formula!B:C,2,0))</f>
        <v/>
      </c>
      <c r="AD1074" s="43" t="str">
        <f t="shared" si="99"/>
        <v/>
      </c>
    </row>
    <row r="1075" spans="1:30" x14ac:dyDescent="0.25">
      <c r="A1075" s="64"/>
      <c r="B1075" s="64"/>
      <c r="C1075" s="66"/>
      <c r="D1075" s="67"/>
      <c r="E1075" s="64"/>
      <c r="F1075" s="64"/>
      <c r="G1075" s="37" t="str">
        <f>IF(E1075="","",IF(OR(E1075="Project Management",E1075="Project Support",E1075="Sprint Management",E1075="Sprint Support"),"NA",ROUND((((VLOOKUP(AD1075,[2]Formula!V:X,3,0)))-SUMIF(AD:AD,AD1075,H:H)),2)))</f>
        <v/>
      </c>
      <c r="H1075" s="71"/>
      <c r="I1075" s="72"/>
      <c r="J1075" s="72"/>
      <c r="K1075" s="38" t="str">
        <f>IF(E1075="","",IF(OR(E1075="Project Management",E1075="Project Support",E1075="Sprint Management",E1075="Sprint Support"),"NA",(((SUMIF(AD:AD,AD1075,H:H)/VLOOKUP(AD1075,[2]Formula!V:X,3,0))*VLOOKUP(AD1075,[2]Formula!V:X,2,0))*H1075)/SUMIF(AD:AD,AD1075,H:H)))</f>
        <v/>
      </c>
      <c r="L1075" s="38" t="str">
        <f t="shared" si="97"/>
        <v/>
      </c>
      <c r="M1075" s="38" t="str">
        <f t="shared" si="98"/>
        <v/>
      </c>
      <c r="N1075" s="38" t="str">
        <f t="shared" si="100"/>
        <v/>
      </c>
      <c r="O1075" s="38" t="str">
        <f t="shared" si="96"/>
        <v/>
      </c>
      <c r="P1075" s="39" t="str">
        <f t="shared" si="101"/>
        <v/>
      </c>
      <c r="AC1075" s="42" t="str">
        <f>IF(B1075="","",VLOOKUP(B1075,[2]Formula!B:C,2,0))</f>
        <v/>
      </c>
      <c r="AD1075" s="43" t="str">
        <f t="shared" si="99"/>
        <v/>
      </c>
    </row>
    <row r="1076" spans="1:30" x14ac:dyDescent="0.25">
      <c r="A1076" s="64"/>
      <c r="B1076" s="64"/>
      <c r="C1076" s="66"/>
      <c r="D1076" s="67"/>
      <c r="E1076" s="64"/>
      <c r="F1076" s="64"/>
      <c r="G1076" s="37" t="str">
        <f>IF(E1076="","",IF(OR(E1076="Project Management",E1076="Project Support",E1076="Sprint Management",E1076="Sprint Support"),"NA",ROUND((((VLOOKUP(AD1076,[2]Formula!V:X,3,0)))-SUMIF(AD:AD,AD1076,H:H)),2)))</f>
        <v/>
      </c>
      <c r="H1076" s="71"/>
      <c r="I1076" s="72"/>
      <c r="J1076" s="72"/>
      <c r="K1076" s="38" t="str">
        <f>IF(E1076="","",IF(OR(E1076="Project Management",E1076="Project Support",E1076="Sprint Management",E1076="Sprint Support"),"NA",(((SUMIF(AD:AD,AD1076,H:H)/VLOOKUP(AD1076,[2]Formula!V:X,3,0))*VLOOKUP(AD1076,[2]Formula!V:X,2,0))*H1076)/SUMIF(AD:AD,AD1076,H:H)))</f>
        <v/>
      </c>
      <c r="L1076" s="38" t="str">
        <f t="shared" si="97"/>
        <v/>
      </c>
      <c r="M1076" s="38" t="str">
        <f t="shared" si="98"/>
        <v/>
      </c>
      <c r="N1076" s="38" t="str">
        <f t="shared" si="100"/>
        <v/>
      </c>
      <c r="O1076" s="38" t="str">
        <f t="shared" si="96"/>
        <v/>
      </c>
      <c r="P1076" s="39" t="str">
        <f t="shared" si="101"/>
        <v/>
      </c>
      <c r="AC1076" s="42" t="str">
        <f>IF(B1076="","",VLOOKUP(B1076,[2]Formula!B:C,2,0))</f>
        <v/>
      </c>
      <c r="AD1076" s="43" t="str">
        <f t="shared" si="99"/>
        <v/>
      </c>
    </row>
    <row r="1077" spans="1:30" x14ac:dyDescent="0.25">
      <c r="A1077" s="64"/>
      <c r="B1077" s="64"/>
      <c r="C1077" s="66"/>
      <c r="D1077" s="67"/>
      <c r="E1077" s="64"/>
      <c r="F1077" s="64"/>
      <c r="G1077" s="37" t="str">
        <f>IF(E1077="","",IF(OR(E1077="Project Management",E1077="Project Support",E1077="Sprint Management",E1077="Sprint Support"),"NA",ROUND((((VLOOKUP(AD1077,[2]Formula!V:X,3,0)))-SUMIF(AD:AD,AD1077,H:H)),2)))</f>
        <v/>
      </c>
      <c r="H1077" s="71"/>
      <c r="I1077" s="72"/>
      <c r="J1077" s="72"/>
      <c r="K1077" s="38" t="str">
        <f>IF(E1077="","",IF(OR(E1077="Project Management",E1077="Project Support",E1077="Sprint Management",E1077="Sprint Support"),"NA",(((SUMIF(AD:AD,AD1077,H:H)/VLOOKUP(AD1077,[2]Formula!V:X,3,0))*VLOOKUP(AD1077,[2]Formula!V:X,2,0))*H1077)/SUMIF(AD:AD,AD1077,H:H)))</f>
        <v/>
      </c>
      <c r="L1077" s="38" t="str">
        <f t="shared" si="97"/>
        <v/>
      </c>
      <c r="M1077" s="38" t="str">
        <f t="shared" si="98"/>
        <v/>
      </c>
      <c r="N1077" s="38" t="str">
        <f t="shared" si="100"/>
        <v/>
      </c>
      <c r="O1077" s="38" t="str">
        <f t="shared" ref="O1077:O1140" si="102">IFERROR(L1077/M1077,"")</f>
        <v/>
      </c>
      <c r="P1077" s="39" t="str">
        <f t="shared" si="101"/>
        <v/>
      </c>
      <c r="AC1077" s="42" t="str">
        <f>IF(B1077="","",VLOOKUP(B1077,[2]Formula!B:C,2,0))</f>
        <v/>
      </c>
      <c r="AD1077" s="43" t="str">
        <f t="shared" si="99"/>
        <v/>
      </c>
    </row>
    <row r="1078" spans="1:30" x14ac:dyDescent="0.25">
      <c r="A1078" s="64"/>
      <c r="B1078" s="64"/>
      <c r="C1078" s="66"/>
      <c r="D1078" s="67"/>
      <c r="E1078" s="64"/>
      <c r="F1078" s="64"/>
      <c r="G1078" s="37" t="str">
        <f>IF(E1078="","",IF(OR(E1078="Project Management",E1078="Project Support",E1078="Sprint Management",E1078="Sprint Support"),"NA",ROUND((((VLOOKUP(AD1078,[2]Formula!V:X,3,0)))-SUMIF(AD:AD,AD1078,H:H)),2)))</f>
        <v/>
      </c>
      <c r="H1078" s="71"/>
      <c r="I1078" s="72"/>
      <c r="J1078" s="72"/>
      <c r="K1078" s="38" t="str">
        <f>IF(E1078="","",IF(OR(E1078="Project Management",E1078="Project Support",E1078="Sprint Management",E1078="Sprint Support"),"NA",(((SUMIF(AD:AD,AD1078,H:H)/VLOOKUP(AD1078,[2]Formula!V:X,3,0))*VLOOKUP(AD1078,[2]Formula!V:X,2,0))*H1078)/SUMIF(AD:AD,AD1078,H:H)))</f>
        <v/>
      </c>
      <c r="L1078" s="38" t="str">
        <f t="shared" si="97"/>
        <v/>
      </c>
      <c r="M1078" s="38" t="str">
        <f t="shared" si="98"/>
        <v/>
      </c>
      <c r="N1078" s="38" t="str">
        <f t="shared" si="100"/>
        <v/>
      </c>
      <c r="O1078" s="38" t="str">
        <f t="shared" si="102"/>
        <v/>
      </c>
      <c r="P1078" s="39" t="str">
        <f t="shared" si="101"/>
        <v/>
      </c>
      <c r="AC1078" s="42" t="str">
        <f>IF(B1078="","",VLOOKUP(B1078,[2]Formula!B:C,2,0))</f>
        <v/>
      </c>
      <c r="AD1078" s="43" t="str">
        <f t="shared" si="99"/>
        <v/>
      </c>
    </row>
    <row r="1079" spans="1:30" x14ac:dyDescent="0.25">
      <c r="A1079" s="64"/>
      <c r="B1079" s="64"/>
      <c r="C1079" s="66"/>
      <c r="D1079" s="67"/>
      <c r="E1079" s="64"/>
      <c r="F1079" s="64"/>
      <c r="G1079" s="37" t="str">
        <f>IF(E1079="","",IF(OR(E1079="Project Management",E1079="Project Support",E1079="Sprint Management",E1079="Sprint Support"),"NA",ROUND((((VLOOKUP(AD1079,[2]Formula!V:X,3,0)))-SUMIF(AD:AD,AD1079,H:H)),2)))</f>
        <v/>
      </c>
      <c r="H1079" s="71"/>
      <c r="I1079" s="72"/>
      <c r="J1079" s="72"/>
      <c r="K1079" s="38" t="str">
        <f>IF(E1079="","",IF(OR(E1079="Project Management",E1079="Project Support",E1079="Sprint Management",E1079="Sprint Support"),"NA",(((SUMIF(AD:AD,AD1079,H:H)/VLOOKUP(AD1079,[2]Formula!V:X,3,0))*VLOOKUP(AD1079,[2]Formula!V:X,2,0))*H1079)/SUMIF(AD:AD,AD1079,H:H)))</f>
        <v/>
      </c>
      <c r="L1079" s="38" t="str">
        <f t="shared" si="97"/>
        <v/>
      </c>
      <c r="M1079" s="38" t="str">
        <f t="shared" si="98"/>
        <v/>
      </c>
      <c r="N1079" s="38" t="str">
        <f t="shared" si="100"/>
        <v/>
      </c>
      <c r="O1079" s="38" t="str">
        <f t="shared" si="102"/>
        <v/>
      </c>
      <c r="P1079" s="39" t="str">
        <f t="shared" si="101"/>
        <v/>
      </c>
      <c r="AC1079" s="42" t="str">
        <f>IF(B1079="","",VLOOKUP(B1079,[2]Formula!B:C,2,0))</f>
        <v/>
      </c>
      <c r="AD1079" s="43" t="str">
        <f t="shared" si="99"/>
        <v/>
      </c>
    </row>
    <row r="1080" spans="1:30" x14ac:dyDescent="0.25">
      <c r="A1080" s="64"/>
      <c r="B1080" s="64"/>
      <c r="C1080" s="66"/>
      <c r="D1080" s="67"/>
      <c r="E1080" s="64"/>
      <c r="F1080" s="64"/>
      <c r="G1080" s="37" t="str">
        <f>IF(E1080="","",IF(OR(E1080="Project Management",E1080="Project Support",E1080="Sprint Management",E1080="Sprint Support"),"NA",ROUND((((VLOOKUP(AD1080,[2]Formula!V:X,3,0)))-SUMIF(AD:AD,AD1080,H:H)),2)))</f>
        <v/>
      </c>
      <c r="H1080" s="71"/>
      <c r="I1080" s="72"/>
      <c r="J1080" s="72"/>
      <c r="K1080" s="38" t="str">
        <f>IF(E1080="","",IF(OR(E1080="Project Management",E1080="Project Support",E1080="Sprint Management",E1080="Sprint Support"),"NA",(((SUMIF(AD:AD,AD1080,H:H)/VLOOKUP(AD1080,[2]Formula!V:X,3,0))*VLOOKUP(AD1080,[2]Formula!V:X,2,0))*H1080)/SUMIF(AD:AD,AD1080,H:H)))</f>
        <v/>
      </c>
      <c r="L1080" s="38" t="str">
        <f t="shared" si="97"/>
        <v/>
      </c>
      <c r="M1080" s="38" t="str">
        <f t="shared" si="98"/>
        <v/>
      </c>
      <c r="N1080" s="38" t="str">
        <f t="shared" si="100"/>
        <v/>
      </c>
      <c r="O1080" s="38" t="str">
        <f t="shared" si="102"/>
        <v/>
      </c>
      <c r="P1080" s="39" t="str">
        <f t="shared" si="101"/>
        <v/>
      </c>
      <c r="AC1080" s="42" t="str">
        <f>IF(B1080="","",VLOOKUP(B1080,[2]Formula!B:C,2,0))</f>
        <v/>
      </c>
      <c r="AD1080" s="43" t="str">
        <f t="shared" si="99"/>
        <v/>
      </c>
    </row>
    <row r="1081" spans="1:30" x14ac:dyDescent="0.25">
      <c r="A1081" s="64"/>
      <c r="B1081" s="64"/>
      <c r="C1081" s="66"/>
      <c r="D1081" s="67"/>
      <c r="E1081" s="64"/>
      <c r="F1081" s="64"/>
      <c r="G1081" s="37" t="str">
        <f>IF(E1081="","",IF(OR(E1081="Project Management",E1081="Project Support",E1081="Sprint Management",E1081="Sprint Support"),"NA",ROUND((((VLOOKUP(AD1081,[2]Formula!V:X,3,0)))-SUMIF(AD:AD,AD1081,H:H)),2)))</f>
        <v/>
      </c>
      <c r="H1081" s="71"/>
      <c r="I1081" s="72"/>
      <c r="J1081" s="72"/>
      <c r="K1081" s="38" t="str">
        <f>IF(E1081="","",IF(OR(E1081="Project Management",E1081="Project Support",E1081="Sprint Management",E1081="Sprint Support"),"NA",(((SUMIF(AD:AD,AD1081,H:H)/VLOOKUP(AD1081,[2]Formula!V:X,3,0))*VLOOKUP(AD1081,[2]Formula!V:X,2,0))*H1081)/SUMIF(AD:AD,AD1081,H:H)))</f>
        <v/>
      </c>
      <c r="L1081" s="38" t="str">
        <f t="shared" si="97"/>
        <v/>
      </c>
      <c r="M1081" s="38" t="str">
        <f t="shared" si="98"/>
        <v/>
      </c>
      <c r="N1081" s="38" t="str">
        <f t="shared" si="100"/>
        <v/>
      </c>
      <c r="O1081" s="38" t="str">
        <f t="shared" si="102"/>
        <v/>
      </c>
      <c r="P1081" s="39" t="str">
        <f t="shared" si="101"/>
        <v/>
      </c>
      <c r="AC1081" s="42" t="str">
        <f>IF(B1081="","",VLOOKUP(B1081,[2]Formula!B:C,2,0))</f>
        <v/>
      </c>
      <c r="AD1081" s="43" t="str">
        <f t="shared" si="99"/>
        <v/>
      </c>
    </row>
    <row r="1082" spans="1:30" x14ac:dyDescent="0.25">
      <c r="A1082" s="64"/>
      <c r="B1082" s="64"/>
      <c r="C1082" s="66"/>
      <c r="D1082" s="67"/>
      <c r="E1082" s="64"/>
      <c r="F1082" s="64"/>
      <c r="G1082" s="37" t="str">
        <f>IF(E1082="","",IF(OR(E1082="Project Management",E1082="Project Support",E1082="Sprint Management",E1082="Sprint Support"),"NA",ROUND((((VLOOKUP(AD1082,[2]Formula!V:X,3,0)))-SUMIF(AD:AD,AD1082,H:H)),2)))</f>
        <v/>
      </c>
      <c r="H1082" s="71"/>
      <c r="I1082" s="72"/>
      <c r="J1082" s="72"/>
      <c r="K1082" s="38" t="str">
        <f>IF(E1082="","",IF(OR(E1082="Project Management",E1082="Project Support",E1082="Sprint Management",E1082="Sprint Support"),"NA",(((SUMIF(AD:AD,AD1082,H:H)/VLOOKUP(AD1082,[2]Formula!V:X,3,0))*VLOOKUP(AD1082,[2]Formula!V:X,2,0))*H1082)/SUMIF(AD:AD,AD1082,H:H)))</f>
        <v/>
      </c>
      <c r="L1082" s="38" t="str">
        <f t="shared" si="97"/>
        <v/>
      </c>
      <c r="M1082" s="38" t="str">
        <f t="shared" si="98"/>
        <v/>
      </c>
      <c r="N1082" s="38" t="str">
        <f t="shared" si="100"/>
        <v/>
      </c>
      <c r="O1082" s="38" t="str">
        <f t="shared" si="102"/>
        <v/>
      </c>
      <c r="P1082" s="39" t="str">
        <f t="shared" si="101"/>
        <v/>
      </c>
      <c r="AC1082" s="42" t="str">
        <f>IF(B1082="","",VLOOKUP(B1082,[2]Formula!B:C,2,0))</f>
        <v/>
      </c>
      <c r="AD1082" s="43" t="str">
        <f t="shared" si="99"/>
        <v/>
      </c>
    </row>
    <row r="1083" spans="1:30" x14ac:dyDescent="0.25">
      <c r="A1083" s="64"/>
      <c r="B1083" s="64"/>
      <c r="C1083" s="66"/>
      <c r="D1083" s="67"/>
      <c r="E1083" s="64"/>
      <c r="F1083" s="64"/>
      <c r="G1083" s="37" t="str">
        <f>IF(E1083="","",IF(OR(E1083="Project Management",E1083="Project Support",E1083="Sprint Management",E1083="Sprint Support"),"NA",ROUND((((VLOOKUP(AD1083,[2]Formula!V:X,3,0)))-SUMIF(AD:AD,AD1083,H:H)),2)))</f>
        <v/>
      </c>
      <c r="H1083" s="71"/>
      <c r="I1083" s="72"/>
      <c r="J1083" s="72"/>
      <c r="K1083" s="38" t="str">
        <f>IF(E1083="","",IF(OR(E1083="Project Management",E1083="Project Support",E1083="Sprint Management",E1083="Sprint Support"),"NA",(((SUMIF(AD:AD,AD1083,H:H)/VLOOKUP(AD1083,[2]Formula!V:X,3,0))*VLOOKUP(AD1083,[2]Formula!V:X,2,0))*H1083)/SUMIF(AD:AD,AD1083,H:H)))</f>
        <v/>
      </c>
      <c r="L1083" s="38" t="str">
        <f t="shared" si="97"/>
        <v/>
      </c>
      <c r="M1083" s="38" t="str">
        <f t="shared" si="98"/>
        <v/>
      </c>
      <c r="N1083" s="38" t="str">
        <f t="shared" si="100"/>
        <v/>
      </c>
      <c r="O1083" s="38" t="str">
        <f t="shared" si="102"/>
        <v/>
      </c>
      <c r="P1083" s="39" t="str">
        <f t="shared" si="101"/>
        <v/>
      </c>
      <c r="AC1083" s="42" t="str">
        <f>IF(B1083="","",VLOOKUP(B1083,[2]Formula!B:C,2,0))</f>
        <v/>
      </c>
      <c r="AD1083" s="43" t="str">
        <f t="shared" si="99"/>
        <v/>
      </c>
    </row>
    <row r="1084" spans="1:30" x14ac:dyDescent="0.25">
      <c r="A1084" s="64"/>
      <c r="B1084" s="64"/>
      <c r="C1084" s="66"/>
      <c r="D1084" s="67"/>
      <c r="E1084" s="64"/>
      <c r="F1084" s="64"/>
      <c r="G1084" s="37" t="str">
        <f>IF(E1084="","",IF(OR(E1084="Project Management",E1084="Project Support",E1084="Sprint Management",E1084="Sprint Support"),"NA",ROUND((((VLOOKUP(AD1084,[2]Formula!V:X,3,0)))-SUMIF(AD:AD,AD1084,H:H)),2)))</f>
        <v/>
      </c>
      <c r="H1084" s="71"/>
      <c r="I1084" s="72"/>
      <c r="J1084" s="72"/>
      <c r="K1084" s="38" t="str">
        <f>IF(E1084="","",IF(OR(E1084="Project Management",E1084="Project Support",E1084="Sprint Management",E1084="Sprint Support"),"NA",(((SUMIF(AD:AD,AD1084,H:H)/VLOOKUP(AD1084,[2]Formula!V:X,3,0))*VLOOKUP(AD1084,[2]Formula!V:X,2,0))*H1084)/SUMIF(AD:AD,AD1084,H:H)))</f>
        <v/>
      </c>
      <c r="L1084" s="38" t="str">
        <f t="shared" si="97"/>
        <v/>
      </c>
      <c r="M1084" s="38" t="str">
        <f t="shared" si="98"/>
        <v/>
      </c>
      <c r="N1084" s="38" t="str">
        <f t="shared" si="100"/>
        <v/>
      </c>
      <c r="O1084" s="38" t="str">
        <f t="shared" si="102"/>
        <v/>
      </c>
      <c r="P1084" s="39" t="str">
        <f t="shared" si="101"/>
        <v/>
      </c>
      <c r="AC1084" s="42" t="str">
        <f>IF(B1084="","",VLOOKUP(B1084,[2]Formula!B:C,2,0))</f>
        <v/>
      </c>
      <c r="AD1084" s="43" t="str">
        <f t="shared" si="99"/>
        <v/>
      </c>
    </row>
    <row r="1085" spans="1:30" x14ac:dyDescent="0.25">
      <c r="A1085" s="64"/>
      <c r="B1085" s="64"/>
      <c r="C1085" s="66"/>
      <c r="D1085" s="67"/>
      <c r="E1085" s="64"/>
      <c r="F1085" s="64"/>
      <c r="G1085" s="37" t="str">
        <f>IF(E1085="","",IF(OR(E1085="Project Management",E1085="Project Support",E1085="Sprint Management",E1085="Sprint Support"),"NA",ROUND((((VLOOKUP(AD1085,[2]Formula!V:X,3,0)))-SUMIF(AD:AD,AD1085,H:H)),2)))</f>
        <v/>
      </c>
      <c r="H1085" s="71"/>
      <c r="I1085" s="72"/>
      <c r="J1085" s="72"/>
      <c r="K1085" s="38" t="str">
        <f>IF(E1085="","",IF(OR(E1085="Project Management",E1085="Project Support",E1085="Sprint Management",E1085="Sprint Support"),"NA",(((SUMIF(AD:AD,AD1085,H:H)/VLOOKUP(AD1085,[2]Formula!V:X,3,0))*VLOOKUP(AD1085,[2]Formula!V:X,2,0))*H1085)/SUMIF(AD:AD,AD1085,H:H)))</f>
        <v/>
      </c>
      <c r="L1085" s="38" t="str">
        <f t="shared" si="97"/>
        <v/>
      </c>
      <c r="M1085" s="38" t="str">
        <f t="shared" si="98"/>
        <v/>
      </c>
      <c r="N1085" s="38" t="str">
        <f t="shared" si="100"/>
        <v/>
      </c>
      <c r="O1085" s="38" t="str">
        <f t="shared" si="102"/>
        <v/>
      </c>
      <c r="P1085" s="39" t="str">
        <f t="shared" si="101"/>
        <v/>
      </c>
      <c r="AC1085" s="42" t="str">
        <f>IF(B1085="","",VLOOKUP(B1085,[2]Formula!B:C,2,0))</f>
        <v/>
      </c>
      <c r="AD1085" s="43" t="str">
        <f t="shared" si="99"/>
        <v/>
      </c>
    </row>
    <row r="1086" spans="1:30" x14ac:dyDescent="0.25">
      <c r="A1086" s="64"/>
      <c r="B1086" s="64"/>
      <c r="C1086" s="66"/>
      <c r="D1086" s="67"/>
      <c r="E1086" s="64"/>
      <c r="F1086" s="64"/>
      <c r="G1086" s="37" t="str">
        <f>IF(E1086="","",IF(OR(E1086="Project Management",E1086="Project Support",E1086="Sprint Management",E1086="Sprint Support"),"NA",ROUND((((VLOOKUP(AD1086,[2]Formula!V:X,3,0)))-SUMIF(AD:AD,AD1086,H:H)),2)))</f>
        <v/>
      </c>
      <c r="H1086" s="71"/>
      <c r="I1086" s="72"/>
      <c r="J1086" s="72"/>
      <c r="K1086" s="38" t="str">
        <f>IF(E1086="","",IF(OR(E1086="Project Management",E1086="Project Support",E1086="Sprint Management",E1086="Sprint Support"),"NA",(((SUMIF(AD:AD,AD1086,H:H)/VLOOKUP(AD1086,[2]Formula!V:X,3,0))*VLOOKUP(AD1086,[2]Formula!V:X,2,0))*H1086)/SUMIF(AD:AD,AD1086,H:H)))</f>
        <v/>
      </c>
      <c r="L1086" s="38" t="str">
        <f t="shared" si="97"/>
        <v/>
      </c>
      <c r="M1086" s="38" t="str">
        <f t="shared" si="98"/>
        <v/>
      </c>
      <c r="N1086" s="38" t="str">
        <f t="shared" si="100"/>
        <v/>
      </c>
      <c r="O1086" s="38" t="str">
        <f t="shared" si="102"/>
        <v/>
      </c>
      <c r="P1086" s="39" t="str">
        <f t="shared" si="101"/>
        <v/>
      </c>
      <c r="AC1086" s="42" t="str">
        <f>IF(B1086="","",VLOOKUP(B1086,[2]Formula!B:C,2,0))</f>
        <v/>
      </c>
      <c r="AD1086" s="43" t="str">
        <f t="shared" si="99"/>
        <v/>
      </c>
    </row>
    <row r="1087" spans="1:30" x14ac:dyDescent="0.25">
      <c r="A1087" s="64"/>
      <c r="B1087" s="64"/>
      <c r="C1087" s="66"/>
      <c r="D1087" s="67"/>
      <c r="E1087" s="64"/>
      <c r="F1087" s="64"/>
      <c r="G1087" s="37" t="str">
        <f>IF(E1087="","",IF(OR(E1087="Project Management",E1087="Project Support",E1087="Sprint Management",E1087="Sprint Support"),"NA",ROUND((((VLOOKUP(AD1087,[2]Formula!V:X,3,0)))-SUMIF(AD:AD,AD1087,H:H)),2)))</f>
        <v/>
      </c>
      <c r="H1087" s="71"/>
      <c r="I1087" s="72"/>
      <c r="J1087" s="72"/>
      <c r="K1087" s="38" t="str">
        <f>IF(E1087="","",IF(OR(E1087="Project Management",E1087="Project Support",E1087="Sprint Management",E1087="Sprint Support"),"NA",(((SUMIF(AD:AD,AD1087,H:H)/VLOOKUP(AD1087,[2]Formula!V:X,3,0))*VLOOKUP(AD1087,[2]Formula!V:X,2,0))*H1087)/SUMIF(AD:AD,AD1087,H:H)))</f>
        <v/>
      </c>
      <c r="L1087" s="38" t="str">
        <f t="shared" si="97"/>
        <v/>
      </c>
      <c r="M1087" s="38" t="str">
        <f t="shared" si="98"/>
        <v/>
      </c>
      <c r="N1087" s="38" t="str">
        <f t="shared" si="100"/>
        <v/>
      </c>
      <c r="O1087" s="38" t="str">
        <f t="shared" si="102"/>
        <v/>
      </c>
      <c r="P1087" s="39" t="str">
        <f t="shared" si="101"/>
        <v/>
      </c>
      <c r="AC1087" s="42" t="str">
        <f>IF(B1087="","",VLOOKUP(B1087,[2]Formula!B:C,2,0))</f>
        <v/>
      </c>
      <c r="AD1087" s="43" t="str">
        <f t="shared" si="99"/>
        <v/>
      </c>
    </row>
    <row r="1088" spans="1:30" x14ac:dyDescent="0.25">
      <c r="A1088" s="64"/>
      <c r="B1088" s="64"/>
      <c r="C1088" s="66"/>
      <c r="D1088" s="67"/>
      <c r="E1088" s="64"/>
      <c r="F1088" s="64"/>
      <c r="G1088" s="37" t="str">
        <f>IF(E1088="","",IF(OR(E1088="Project Management",E1088="Project Support",E1088="Sprint Management",E1088="Sprint Support"),"NA",ROUND((((VLOOKUP(AD1088,[2]Formula!V:X,3,0)))-SUMIF(AD:AD,AD1088,H:H)),2)))</f>
        <v/>
      </c>
      <c r="H1088" s="71"/>
      <c r="I1088" s="72"/>
      <c r="J1088" s="72"/>
      <c r="K1088" s="38" t="str">
        <f>IF(E1088="","",IF(OR(E1088="Project Management",E1088="Project Support",E1088="Sprint Management",E1088="Sprint Support"),"NA",(((SUMIF(AD:AD,AD1088,H:H)/VLOOKUP(AD1088,[2]Formula!V:X,3,0))*VLOOKUP(AD1088,[2]Formula!V:X,2,0))*H1088)/SUMIF(AD:AD,AD1088,H:H)))</f>
        <v/>
      </c>
      <c r="L1088" s="38" t="str">
        <f t="shared" si="97"/>
        <v/>
      </c>
      <c r="M1088" s="38" t="str">
        <f t="shared" si="98"/>
        <v/>
      </c>
      <c r="N1088" s="38" t="str">
        <f t="shared" si="100"/>
        <v/>
      </c>
      <c r="O1088" s="38" t="str">
        <f t="shared" si="102"/>
        <v/>
      </c>
      <c r="P1088" s="39" t="str">
        <f t="shared" si="101"/>
        <v/>
      </c>
      <c r="AC1088" s="42" t="str">
        <f>IF(B1088="","",VLOOKUP(B1088,[2]Formula!B:C,2,0))</f>
        <v/>
      </c>
      <c r="AD1088" s="43" t="str">
        <f t="shared" si="99"/>
        <v/>
      </c>
    </row>
    <row r="1089" spans="1:30" x14ac:dyDescent="0.25">
      <c r="A1089" s="64"/>
      <c r="B1089" s="64"/>
      <c r="C1089" s="66"/>
      <c r="D1089" s="67"/>
      <c r="E1089" s="64"/>
      <c r="F1089" s="64"/>
      <c r="G1089" s="37" t="str">
        <f>IF(E1089="","",IF(OR(E1089="Project Management",E1089="Project Support",E1089="Sprint Management",E1089="Sprint Support"),"NA",ROUND((((VLOOKUP(AD1089,[2]Formula!V:X,3,0)))-SUMIF(AD:AD,AD1089,H:H)),2)))</f>
        <v/>
      </c>
      <c r="H1089" s="71"/>
      <c r="I1089" s="72"/>
      <c r="J1089" s="72"/>
      <c r="K1089" s="38" t="str">
        <f>IF(E1089="","",IF(OR(E1089="Project Management",E1089="Project Support",E1089="Sprint Management",E1089="Sprint Support"),"NA",(((SUMIF(AD:AD,AD1089,H:H)/VLOOKUP(AD1089,[2]Formula!V:X,3,0))*VLOOKUP(AD1089,[2]Formula!V:X,2,0))*H1089)/SUMIF(AD:AD,AD1089,H:H)))</f>
        <v/>
      </c>
      <c r="L1089" s="38" t="str">
        <f t="shared" si="97"/>
        <v/>
      </c>
      <c r="M1089" s="38" t="str">
        <f t="shared" si="98"/>
        <v/>
      </c>
      <c r="N1089" s="38" t="str">
        <f t="shared" si="100"/>
        <v/>
      </c>
      <c r="O1089" s="38" t="str">
        <f t="shared" si="102"/>
        <v/>
      </c>
      <c r="P1089" s="39" t="str">
        <f t="shared" si="101"/>
        <v/>
      </c>
      <c r="AC1089" s="42" t="str">
        <f>IF(B1089="","",VLOOKUP(B1089,[2]Formula!B:C,2,0))</f>
        <v/>
      </c>
      <c r="AD1089" s="43" t="str">
        <f t="shared" si="99"/>
        <v/>
      </c>
    </row>
    <row r="1090" spans="1:30" x14ac:dyDescent="0.25">
      <c r="A1090" s="64"/>
      <c r="B1090" s="64"/>
      <c r="C1090" s="66"/>
      <c r="D1090" s="67"/>
      <c r="E1090" s="64"/>
      <c r="F1090" s="64"/>
      <c r="G1090" s="37" t="str">
        <f>IF(E1090="","",IF(OR(E1090="Project Management",E1090="Project Support",E1090="Sprint Management",E1090="Sprint Support"),"NA",ROUND((((VLOOKUP(AD1090,[2]Formula!V:X,3,0)))-SUMIF(AD:AD,AD1090,H:H)),2)))</f>
        <v/>
      </c>
      <c r="H1090" s="71"/>
      <c r="I1090" s="72"/>
      <c r="J1090" s="72"/>
      <c r="K1090" s="38" t="str">
        <f>IF(E1090="","",IF(OR(E1090="Project Management",E1090="Project Support",E1090="Sprint Management",E1090="Sprint Support"),"NA",(((SUMIF(AD:AD,AD1090,H:H)/VLOOKUP(AD1090,[2]Formula!V:X,3,0))*VLOOKUP(AD1090,[2]Formula!V:X,2,0))*H1090)/SUMIF(AD:AD,AD1090,H:H)))</f>
        <v/>
      </c>
      <c r="L1090" s="38" t="str">
        <f t="shared" ref="L1090:L1153" si="103">IFERROR(IF(K1090="NA",(H1090/I1090),(K1090/I1090)),"")</f>
        <v/>
      </c>
      <c r="M1090" s="38" t="str">
        <f t="shared" ref="M1090:M1153" si="104">IFERROR(IF(K1090="NA",1,(K1090/H1090)),"")</f>
        <v/>
      </c>
      <c r="N1090" s="38" t="str">
        <f t="shared" si="100"/>
        <v/>
      </c>
      <c r="O1090" s="38" t="str">
        <f t="shared" si="102"/>
        <v/>
      </c>
      <c r="P1090" s="39" t="str">
        <f t="shared" si="101"/>
        <v/>
      </c>
      <c r="AC1090" s="42" t="str">
        <f>IF(B1090="","",VLOOKUP(B1090,[2]Formula!B:C,2,0))</f>
        <v/>
      </c>
      <c r="AD1090" s="43" t="str">
        <f t="shared" ref="AD1090:AD1153" si="105">IF(B1090="","",CONCATENATE(B1090,"_",E1090))</f>
        <v/>
      </c>
    </row>
    <row r="1091" spans="1:30" x14ac:dyDescent="0.25">
      <c r="A1091" s="64"/>
      <c r="B1091" s="64"/>
      <c r="C1091" s="66"/>
      <c r="D1091" s="67"/>
      <c r="E1091" s="64"/>
      <c r="F1091" s="64"/>
      <c r="G1091" s="37" t="str">
        <f>IF(E1091="","",IF(OR(E1091="Project Management",E1091="Project Support",E1091="Sprint Management",E1091="Sprint Support"),"NA",ROUND((((VLOOKUP(AD1091,[2]Formula!V:X,3,0)))-SUMIF(AD:AD,AD1091,H:H)),2)))</f>
        <v/>
      </c>
      <c r="H1091" s="71"/>
      <c r="I1091" s="72"/>
      <c r="J1091" s="72"/>
      <c r="K1091" s="38" t="str">
        <f>IF(E1091="","",IF(OR(E1091="Project Management",E1091="Project Support",E1091="Sprint Management",E1091="Sprint Support"),"NA",(((SUMIF(AD:AD,AD1091,H:H)/VLOOKUP(AD1091,[2]Formula!V:X,3,0))*VLOOKUP(AD1091,[2]Formula!V:X,2,0))*H1091)/SUMIF(AD:AD,AD1091,H:H)))</f>
        <v/>
      </c>
      <c r="L1091" s="38" t="str">
        <f t="shared" si="103"/>
        <v/>
      </c>
      <c r="M1091" s="38" t="str">
        <f t="shared" si="104"/>
        <v/>
      </c>
      <c r="N1091" s="38" t="str">
        <f t="shared" ref="N1091:N1154" si="106">IFERROR(((L1091-M1091)/M1091)*100,"")</f>
        <v/>
      </c>
      <c r="O1091" s="38" t="str">
        <f t="shared" si="102"/>
        <v/>
      </c>
      <c r="P1091" s="39" t="str">
        <f t="shared" ref="P1091:P1154" si="107">IF(O1091="","",1)</f>
        <v/>
      </c>
      <c r="AC1091" s="42" t="str">
        <f>IF(B1091="","",VLOOKUP(B1091,[2]Formula!B:C,2,0))</f>
        <v/>
      </c>
      <c r="AD1091" s="43" t="str">
        <f t="shared" si="105"/>
        <v/>
      </c>
    </row>
    <row r="1092" spans="1:30" x14ac:dyDescent="0.25">
      <c r="A1092" s="64"/>
      <c r="B1092" s="64"/>
      <c r="C1092" s="66"/>
      <c r="D1092" s="67"/>
      <c r="E1092" s="64"/>
      <c r="F1092" s="64"/>
      <c r="G1092" s="37" t="str">
        <f>IF(E1092="","",IF(OR(E1092="Project Management",E1092="Project Support",E1092="Sprint Management",E1092="Sprint Support"),"NA",ROUND((((VLOOKUP(AD1092,[2]Formula!V:X,3,0)))-SUMIF(AD:AD,AD1092,H:H)),2)))</f>
        <v/>
      </c>
      <c r="H1092" s="71"/>
      <c r="I1092" s="72"/>
      <c r="J1092" s="72"/>
      <c r="K1092" s="38" t="str">
        <f>IF(E1092="","",IF(OR(E1092="Project Management",E1092="Project Support",E1092="Sprint Management",E1092="Sprint Support"),"NA",(((SUMIF(AD:AD,AD1092,H:H)/VLOOKUP(AD1092,[2]Formula!V:X,3,0))*VLOOKUP(AD1092,[2]Formula!V:X,2,0))*H1092)/SUMIF(AD:AD,AD1092,H:H)))</f>
        <v/>
      </c>
      <c r="L1092" s="38" t="str">
        <f t="shared" si="103"/>
        <v/>
      </c>
      <c r="M1092" s="38" t="str">
        <f t="shared" si="104"/>
        <v/>
      </c>
      <c r="N1092" s="38" t="str">
        <f t="shared" si="106"/>
        <v/>
      </c>
      <c r="O1092" s="38" t="str">
        <f t="shared" si="102"/>
        <v/>
      </c>
      <c r="P1092" s="39" t="str">
        <f t="shared" si="107"/>
        <v/>
      </c>
      <c r="AC1092" s="42" t="str">
        <f>IF(B1092="","",VLOOKUP(B1092,[2]Formula!B:C,2,0))</f>
        <v/>
      </c>
      <c r="AD1092" s="43" t="str">
        <f t="shared" si="105"/>
        <v/>
      </c>
    </row>
    <row r="1093" spans="1:30" x14ac:dyDescent="0.25">
      <c r="A1093" s="64"/>
      <c r="B1093" s="64"/>
      <c r="C1093" s="66"/>
      <c r="D1093" s="67"/>
      <c r="E1093" s="64"/>
      <c r="F1093" s="64"/>
      <c r="G1093" s="37" t="str">
        <f>IF(E1093="","",IF(OR(E1093="Project Management",E1093="Project Support",E1093="Sprint Management",E1093="Sprint Support"),"NA",ROUND((((VLOOKUP(AD1093,[2]Formula!V:X,3,0)))-SUMIF(AD:AD,AD1093,H:H)),2)))</f>
        <v/>
      </c>
      <c r="H1093" s="71"/>
      <c r="I1093" s="72"/>
      <c r="J1093" s="72"/>
      <c r="K1093" s="38" t="str">
        <f>IF(E1093="","",IF(OR(E1093="Project Management",E1093="Project Support",E1093="Sprint Management",E1093="Sprint Support"),"NA",(((SUMIF(AD:AD,AD1093,H:H)/VLOOKUP(AD1093,[2]Formula!V:X,3,0))*VLOOKUP(AD1093,[2]Formula!V:X,2,0))*H1093)/SUMIF(AD:AD,AD1093,H:H)))</f>
        <v/>
      </c>
      <c r="L1093" s="38" t="str">
        <f t="shared" si="103"/>
        <v/>
      </c>
      <c r="M1093" s="38" t="str">
        <f t="shared" si="104"/>
        <v/>
      </c>
      <c r="N1093" s="38" t="str">
        <f t="shared" si="106"/>
        <v/>
      </c>
      <c r="O1093" s="38" t="str">
        <f t="shared" si="102"/>
        <v/>
      </c>
      <c r="P1093" s="39" t="str">
        <f t="shared" si="107"/>
        <v/>
      </c>
      <c r="AC1093" s="42" t="str">
        <f>IF(B1093="","",VLOOKUP(B1093,[2]Formula!B:C,2,0))</f>
        <v/>
      </c>
      <c r="AD1093" s="43" t="str">
        <f t="shared" si="105"/>
        <v/>
      </c>
    </row>
    <row r="1094" spans="1:30" x14ac:dyDescent="0.25">
      <c r="A1094" s="64"/>
      <c r="B1094" s="64"/>
      <c r="C1094" s="66"/>
      <c r="D1094" s="67"/>
      <c r="E1094" s="64"/>
      <c r="F1094" s="64"/>
      <c r="G1094" s="37" t="str">
        <f>IF(E1094="","",IF(OR(E1094="Project Management",E1094="Project Support",E1094="Sprint Management",E1094="Sprint Support"),"NA",ROUND((((VLOOKUP(AD1094,[2]Formula!V:X,3,0)))-SUMIF(AD:AD,AD1094,H:H)),2)))</f>
        <v/>
      </c>
      <c r="H1094" s="71"/>
      <c r="I1094" s="72"/>
      <c r="J1094" s="72"/>
      <c r="K1094" s="38" t="str">
        <f>IF(E1094="","",IF(OR(E1094="Project Management",E1094="Project Support",E1094="Sprint Management",E1094="Sprint Support"),"NA",(((SUMIF(AD:AD,AD1094,H:H)/VLOOKUP(AD1094,[2]Formula!V:X,3,0))*VLOOKUP(AD1094,[2]Formula!V:X,2,0))*H1094)/SUMIF(AD:AD,AD1094,H:H)))</f>
        <v/>
      </c>
      <c r="L1094" s="38" t="str">
        <f t="shared" si="103"/>
        <v/>
      </c>
      <c r="M1094" s="38" t="str">
        <f t="shared" si="104"/>
        <v/>
      </c>
      <c r="N1094" s="38" t="str">
        <f t="shared" si="106"/>
        <v/>
      </c>
      <c r="O1094" s="38" t="str">
        <f t="shared" si="102"/>
        <v/>
      </c>
      <c r="P1094" s="39" t="str">
        <f t="shared" si="107"/>
        <v/>
      </c>
      <c r="AC1094" s="42" t="str">
        <f>IF(B1094="","",VLOOKUP(B1094,[2]Formula!B:C,2,0))</f>
        <v/>
      </c>
      <c r="AD1094" s="43" t="str">
        <f t="shared" si="105"/>
        <v/>
      </c>
    </row>
    <row r="1095" spans="1:30" x14ac:dyDescent="0.25">
      <c r="A1095" s="64"/>
      <c r="B1095" s="64"/>
      <c r="C1095" s="66"/>
      <c r="D1095" s="67"/>
      <c r="E1095" s="64"/>
      <c r="F1095" s="64"/>
      <c r="G1095" s="37" t="str">
        <f>IF(E1095="","",IF(OR(E1095="Project Management",E1095="Project Support",E1095="Sprint Management",E1095="Sprint Support"),"NA",ROUND((((VLOOKUP(AD1095,[2]Formula!V:X,3,0)))-SUMIF(AD:AD,AD1095,H:H)),2)))</f>
        <v/>
      </c>
      <c r="H1095" s="71"/>
      <c r="I1095" s="72"/>
      <c r="J1095" s="72"/>
      <c r="K1095" s="38" t="str">
        <f>IF(E1095="","",IF(OR(E1095="Project Management",E1095="Project Support",E1095="Sprint Management",E1095="Sprint Support"),"NA",(((SUMIF(AD:AD,AD1095,H:H)/VLOOKUP(AD1095,[2]Formula!V:X,3,0))*VLOOKUP(AD1095,[2]Formula!V:X,2,0))*H1095)/SUMIF(AD:AD,AD1095,H:H)))</f>
        <v/>
      </c>
      <c r="L1095" s="38" t="str">
        <f t="shared" si="103"/>
        <v/>
      </c>
      <c r="M1095" s="38" t="str">
        <f t="shared" si="104"/>
        <v/>
      </c>
      <c r="N1095" s="38" t="str">
        <f t="shared" si="106"/>
        <v/>
      </c>
      <c r="O1095" s="38" t="str">
        <f t="shared" si="102"/>
        <v/>
      </c>
      <c r="P1095" s="39" t="str">
        <f t="shared" si="107"/>
        <v/>
      </c>
      <c r="AC1095" s="42" t="str">
        <f>IF(B1095="","",VLOOKUP(B1095,[2]Formula!B:C,2,0))</f>
        <v/>
      </c>
      <c r="AD1095" s="43" t="str">
        <f t="shared" si="105"/>
        <v/>
      </c>
    </row>
    <row r="1096" spans="1:30" x14ac:dyDescent="0.25">
      <c r="A1096" s="64"/>
      <c r="B1096" s="64"/>
      <c r="C1096" s="66"/>
      <c r="D1096" s="67"/>
      <c r="E1096" s="64"/>
      <c r="F1096" s="64"/>
      <c r="G1096" s="37" t="str">
        <f>IF(E1096="","",IF(OR(E1096="Project Management",E1096="Project Support",E1096="Sprint Management",E1096="Sprint Support"),"NA",ROUND((((VLOOKUP(AD1096,[2]Formula!V:X,3,0)))-SUMIF(AD:AD,AD1096,H:H)),2)))</f>
        <v/>
      </c>
      <c r="H1096" s="71"/>
      <c r="I1096" s="72"/>
      <c r="J1096" s="72"/>
      <c r="K1096" s="38" t="str">
        <f>IF(E1096="","",IF(OR(E1096="Project Management",E1096="Project Support",E1096="Sprint Management",E1096="Sprint Support"),"NA",(((SUMIF(AD:AD,AD1096,H:H)/VLOOKUP(AD1096,[2]Formula!V:X,3,0))*VLOOKUP(AD1096,[2]Formula!V:X,2,0))*H1096)/SUMIF(AD:AD,AD1096,H:H)))</f>
        <v/>
      </c>
      <c r="L1096" s="38" t="str">
        <f t="shared" si="103"/>
        <v/>
      </c>
      <c r="M1096" s="38" t="str">
        <f t="shared" si="104"/>
        <v/>
      </c>
      <c r="N1096" s="38" t="str">
        <f t="shared" si="106"/>
        <v/>
      </c>
      <c r="O1096" s="38" t="str">
        <f t="shared" si="102"/>
        <v/>
      </c>
      <c r="P1096" s="39" t="str">
        <f t="shared" si="107"/>
        <v/>
      </c>
      <c r="AC1096" s="42" t="str">
        <f>IF(B1096="","",VLOOKUP(B1096,[2]Formula!B:C,2,0))</f>
        <v/>
      </c>
      <c r="AD1096" s="43" t="str">
        <f t="shared" si="105"/>
        <v/>
      </c>
    </row>
    <row r="1097" spans="1:30" x14ac:dyDescent="0.25">
      <c r="A1097" s="64"/>
      <c r="B1097" s="64"/>
      <c r="C1097" s="66"/>
      <c r="D1097" s="67"/>
      <c r="E1097" s="64"/>
      <c r="F1097" s="64"/>
      <c r="G1097" s="37" t="str">
        <f>IF(E1097="","",IF(OR(E1097="Project Management",E1097="Project Support",E1097="Sprint Management",E1097="Sprint Support"),"NA",ROUND((((VLOOKUP(AD1097,[2]Formula!V:X,3,0)))-SUMIF(AD:AD,AD1097,H:H)),2)))</f>
        <v/>
      </c>
      <c r="H1097" s="71"/>
      <c r="I1097" s="72"/>
      <c r="J1097" s="72"/>
      <c r="K1097" s="38" t="str">
        <f>IF(E1097="","",IF(OR(E1097="Project Management",E1097="Project Support",E1097="Sprint Management",E1097="Sprint Support"),"NA",(((SUMIF(AD:AD,AD1097,H:H)/VLOOKUP(AD1097,[2]Formula!V:X,3,0))*VLOOKUP(AD1097,[2]Formula!V:X,2,0))*H1097)/SUMIF(AD:AD,AD1097,H:H)))</f>
        <v/>
      </c>
      <c r="L1097" s="38" t="str">
        <f t="shared" si="103"/>
        <v/>
      </c>
      <c r="M1097" s="38" t="str">
        <f t="shared" si="104"/>
        <v/>
      </c>
      <c r="N1097" s="38" t="str">
        <f t="shared" si="106"/>
        <v/>
      </c>
      <c r="O1097" s="38" t="str">
        <f t="shared" si="102"/>
        <v/>
      </c>
      <c r="P1097" s="39" t="str">
        <f t="shared" si="107"/>
        <v/>
      </c>
      <c r="AC1097" s="42" t="str">
        <f>IF(B1097="","",VLOOKUP(B1097,[2]Formula!B:C,2,0))</f>
        <v/>
      </c>
      <c r="AD1097" s="43" t="str">
        <f t="shared" si="105"/>
        <v/>
      </c>
    </row>
    <row r="1098" spans="1:30" x14ac:dyDescent="0.25">
      <c r="A1098" s="64"/>
      <c r="B1098" s="64"/>
      <c r="C1098" s="66"/>
      <c r="D1098" s="67"/>
      <c r="E1098" s="64"/>
      <c r="F1098" s="64"/>
      <c r="G1098" s="37" t="str">
        <f>IF(E1098="","",IF(OR(E1098="Project Management",E1098="Project Support",E1098="Sprint Management",E1098="Sprint Support"),"NA",ROUND((((VLOOKUP(AD1098,[2]Formula!V:X,3,0)))-SUMIF(AD:AD,AD1098,H:H)),2)))</f>
        <v/>
      </c>
      <c r="H1098" s="71"/>
      <c r="I1098" s="72"/>
      <c r="J1098" s="72"/>
      <c r="K1098" s="38" t="str">
        <f>IF(E1098="","",IF(OR(E1098="Project Management",E1098="Project Support",E1098="Sprint Management",E1098="Sprint Support"),"NA",(((SUMIF(AD:AD,AD1098,H:H)/VLOOKUP(AD1098,[2]Formula!V:X,3,0))*VLOOKUP(AD1098,[2]Formula!V:X,2,0))*H1098)/SUMIF(AD:AD,AD1098,H:H)))</f>
        <v/>
      </c>
      <c r="L1098" s="38" t="str">
        <f t="shared" si="103"/>
        <v/>
      </c>
      <c r="M1098" s="38" t="str">
        <f t="shared" si="104"/>
        <v/>
      </c>
      <c r="N1098" s="38" t="str">
        <f t="shared" si="106"/>
        <v/>
      </c>
      <c r="O1098" s="38" t="str">
        <f t="shared" si="102"/>
        <v/>
      </c>
      <c r="P1098" s="39" t="str">
        <f t="shared" si="107"/>
        <v/>
      </c>
      <c r="AC1098" s="42" t="str">
        <f>IF(B1098="","",VLOOKUP(B1098,[2]Formula!B:C,2,0))</f>
        <v/>
      </c>
      <c r="AD1098" s="43" t="str">
        <f t="shared" si="105"/>
        <v/>
      </c>
    </row>
    <row r="1099" spans="1:30" x14ac:dyDescent="0.25">
      <c r="A1099" s="64"/>
      <c r="B1099" s="64"/>
      <c r="C1099" s="66"/>
      <c r="D1099" s="67"/>
      <c r="E1099" s="64"/>
      <c r="F1099" s="64"/>
      <c r="G1099" s="37" t="str">
        <f>IF(E1099="","",IF(OR(E1099="Project Management",E1099="Project Support",E1099="Sprint Management",E1099="Sprint Support"),"NA",ROUND((((VLOOKUP(AD1099,[2]Formula!V:X,3,0)))-SUMIF(AD:AD,AD1099,H:H)),2)))</f>
        <v/>
      </c>
      <c r="H1099" s="71"/>
      <c r="I1099" s="72"/>
      <c r="J1099" s="72"/>
      <c r="K1099" s="38" t="str">
        <f>IF(E1099="","",IF(OR(E1099="Project Management",E1099="Project Support",E1099="Sprint Management",E1099="Sprint Support"),"NA",(((SUMIF(AD:AD,AD1099,H:H)/VLOOKUP(AD1099,[2]Formula!V:X,3,0))*VLOOKUP(AD1099,[2]Formula!V:X,2,0))*H1099)/SUMIF(AD:AD,AD1099,H:H)))</f>
        <v/>
      </c>
      <c r="L1099" s="38" t="str">
        <f t="shared" si="103"/>
        <v/>
      </c>
      <c r="M1099" s="38" t="str">
        <f t="shared" si="104"/>
        <v/>
      </c>
      <c r="N1099" s="38" t="str">
        <f t="shared" si="106"/>
        <v/>
      </c>
      <c r="O1099" s="38" t="str">
        <f t="shared" si="102"/>
        <v/>
      </c>
      <c r="P1099" s="39" t="str">
        <f t="shared" si="107"/>
        <v/>
      </c>
      <c r="AC1099" s="42" t="str">
        <f>IF(B1099="","",VLOOKUP(B1099,[2]Formula!B:C,2,0))</f>
        <v/>
      </c>
      <c r="AD1099" s="43" t="str">
        <f t="shared" si="105"/>
        <v/>
      </c>
    </row>
    <row r="1100" spans="1:30" x14ac:dyDescent="0.25">
      <c r="A1100" s="64"/>
      <c r="B1100" s="64"/>
      <c r="C1100" s="66"/>
      <c r="D1100" s="67"/>
      <c r="E1100" s="64"/>
      <c r="F1100" s="64"/>
      <c r="G1100" s="37" t="str">
        <f>IF(E1100="","",IF(OR(E1100="Project Management",E1100="Project Support",E1100="Sprint Management",E1100="Sprint Support"),"NA",ROUND((((VLOOKUP(AD1100,[2]Formula!V:X,3,0)))-SUMIF(AD:AD,AD1100,H:H)),2)))</f>
        <v/>
      </c>
      <c r="H1100" s="71"/>
      <c r="I1100" s="72"/>
      <c r="J1100" s="72"/>
      <c r="K1100" s="38" t="str">
        <f>IF(E1100="","",IF(OR(E1100="Project Management",E1100="Project Support",E1100="Sprint Management",E1100="Sprint Support"),"NA",(((SUMIF(AD:AD,AD1100,H:H)/VLOOKUP(AD1100,[2]Formula!V:X,3,0))*VLOOKUP(AD1100,[2]Formula!V:X,2,0))*H1100)/SUMIF(AD:AD,AD1100,H:H)))</f>
        <v/>
      </c>
      <c r="L1100" s="38" t="str">
        <f t="shared" si="103"/>
        <v/>
      </c>
      <c r="M1100" s="38" t="str">
        <f t="shared" si="104"/>
        <v/>
      </c>
      <c r="N1100" s="38" t="str">
        <f t="shared" si="106"/>
        <v/>
      </c>
      <c r="O1100" s="38" t="str">
        <f t="shared" si="102"/>
        <v/>
      </c>
      <c r="P1100" s="39" t="str">
        <f t="shared" si="107"/>
        <v/>
      </c>
      <c r="AC1100" s="42" t="str">
        <f>IF(B1100="","",VLOOKUP(B1100,[2]Formula!B:C,2,0))</f>
        <v/>
      </c>
      <c r="AD1100" s="43" t="str">
        <f t="shared" si="105"/>
        <v/>
      </c>
    </row>
    <row r="1101" spans="1:30" x14ac:dyDescent="0.25">
      <c r="A1101" s="64"/>
      <c r="B1101" s="64"/>
      <c r="C1101" s="66"/>
      <c r="D1101" s="67"/>
      <c r="E1101" s="64"/>
      <c r="F1101" s="64"/>
      <c r="G1101" s="37" t="str">
        <f>IF(E1101="","",IF(OR(E1101="Project Management",E1101="Project Support",E1101="Sprint Management",E1101="Sprint Support"),"NA",ROUND((((VLOOKUP(AD1101,[2]Formula!V:X,3,0)))-SUMIF(AD:AD,AD1101,H:H)),2)))</f>
        <v/>
      </c>
      <c r="H1101" s="71"/>
      <c r="I1101" s="72"/>
      <c r="J1101" s="72"/>
      <c r="K1101" s="38" t="str">
        <f>IF(E1101="","",IF(OR(E1101="Project Management",E1101="Project Support",E1101="Sprint Management",E1101="Sprint Support"),"NA",(((SUMIF(AD:AD,AD1101,H:H)/VLOOKUP(AD1101,[2]Formula!V:X,3,0))*VLOOKUP(AD1101,[2]Formula!V:X,2,0))*H1101)/SUMIF(AD:AD,AD1101,H:H)))</f>
        <v/>
      </c>
      <c r="L1101" s="38" t="str">
        <f t="shared" si="103"/>
        <v/>
      </c>
      <c r="M1101" s="38" t="str">
        <f t="shared" si="104"/>
        <v/>
      </c>
      <c r="N1101" s="38" t="str">
        <f t="shared" si="106"/>
        <v/>
      </c>
      <c r="O1101" s="38" t="str">
        <f t="shared" si="102"/>
        <v/>
      </c>
      <c r="P1101" s="39" t="str">
        <f t="shared" si="107"/>
        <v/>
      </c>
      <c r="AC1101" s="42" t="str">
        <f>IF(B1101="","",VLOOKUP(B1101,[2]Formula!B:C,2,0))</f>
        <v/>
      </c>
      <c r="AD1101" s="43" t="str">
        <f t="shared" si="105"/>
        <v/>
      </c>
    </row>
    <row r="1102" spans="1:30" x14ac:dyDescent="0.25">
      <c r="A1102" s="64"/>
      <c r="B1102" s="64"/>
      <c r="C1102" s="66"/>
      <c r="D1102" s="67"/>
      <c r="E1102" s="64"/>
      <c r="F1102" s="64"/>
      <c r="G1102" s="37" t="str">
        <f>IF(E1102="","",IF(OR(E1102="Project Management",E1102="Project Support",E1102="Sprint Management",E1102="Sprint Support"),"NA",ROUND((((VLOOKUP(AD1102,[2]Formula!V:X,3,0)))-SUMIF(AD:AD,AD1102,H:H)),2)))</f>
        <v/>
      </c>
      <c r="H1102" s="71"/>
      <c r="I1102" s="72"/>
      <c r="J1102" s="72"/>
      <c r="K1102" s="38" t="str">
        <f>IF(E1102="","",IF(OR(E1102="Project Management",E1102="Project Support",E1102="Sprint Management",E1102="Sprint Support"),"NA",(((SUMIF(AD:AD,AD1102,H:H)/VLOOKUP(AD1102,[2]Formula!V:X,3,0))*VLOOKUP(AD1102,[2]Formula!V:X,2,0))*H1102)/SUMIF(AD:AD,AD1102,H:H)))</f>
        <v/>
      </c>
      <c r="L1102" s="38" t="str">
        <f t="shared" si="103"/>
        <v/>
      </c>
      <c r="M1102" s="38" t="str">
        <f t="shared" si="104"/>
        <v/>
      </c>
      <c r="N1102" s="38" t="str">
        <f t="shared" si="106"/>
        <v/>
      </c>
      <c r="O1102" s="38" t="str">
        <f t="shared" si="102"/>
        <v/>
      </c>
      <c r="P1102" s="39" t="str">
        <f t="shared" si="107"/>
        <v/>
      </c>
      <c r="AC1102" s="42" t="str">
        <f>IF(B1102="","",VLOOKUP(B1102,[2]Formula!B:C,2,0))</f>
        <v/>
      </c>
      <c r="AD1102" s="43" t="str">
        <f t="shared" si="105"/>
        <v/>
      </c>
    </row>
    <row r="1103" spans="1:30" x14ac:dyDescent="0.25">
      <c r="A1103" s="64"/>
      <c r="B1103" s="64"/>
      <c r="C1103" s="66"/>
      <c r="D1103" s="67"/>
      <c r="E1103" s="64"/>
      <c r="F1103" s="64"/>
      <c r="G1103" s="37" t="str">
        <f>IF(E1103="","",IF(OR(E1103="Project Management",E1103="Project Support",E1103="Sprint Management",E1103="Sprint Support"),"NA",ROUND((((VLOOKUP(AD1103,[2]Formula!V:X,3,0)))-SUMIF(AD:AD,AD1103,H:H)),2)))</f>
        <v/>
      </c>
      <c r="H1103" s="71"/>
      <c r="I1103" s="72"/>
      <c r="J1103" s="72"/>
      <c r="K1103" s="38" t="str">
        <f>IF(E1103="","",IF(OR(E1103="Project Management",E1103="Project Support",E1103="Sprint Management",E1103="Sprint Support"),"NA",(((SUMIF(AD:AD,AD1103,H:H)/VLOOKUP(AD1103,[2]Formula!V:X,3,0))*VLOOKUP(AD1103,[2]Formula!V:X,2,0))*H1103)/SUMIF(AD:AD,AD1103,H:H)))</f>
        <v/>
      </c>
      <c r="L1103" s="38" t="str">
        <f t="shared" si="103"/>
        <v/>
      </c>
      <c r="M1103" s="38" t="str">
        <f t="shared" si="104"/>
        <v/>
      </c>
      <c r="N1103" s="38" t="str">
        <f t="shared" si="106"/>
        <v/>
      </c>
      <c r="O1103" s="38" t="str">
        <f t="shared" si="102"/>
        <v/>
      </c>
      <c r="P1103" s="39" t="str">
        <f t="shared" si="107"/>
        <v/>
      </c>
      <c r="AC1103" s="42" t="str">
        <f>IF(B1103="","",VLOOKUP(B1103,[2]Formula!B:C,2,0))</f>
        <v/>
      </c>
      <c r="AD1103" s="43" t="str">
        <f t="shared" si="105"/>
        <v/>
      </c>
    </row>
    <row r="1104" spans="1:30" x14ac:dyDescent="0.25">
      <c r="A1104" s="64"/>
      <c r="B1104" s="64"/>
      <c r="C1104" s="66"/>
      <c r="D1104" s="67"/>
      <c r="E1104" s="64"/>
      <c r="F1104" s="64"/>
      <c r="G1104" s="37" t="str">
        <f>IF(E1104="","",IF(OR(E1104="Project Management",E1104="Project Support",E1104="Sprint Management",E1104="Sprint Support"),"NA",ROUND((((VLOOKUP(AD1104,[2]Formula!V:X,3,0)))-SUMIF(AD:AD,AD1104,H:H)),2)))</f>
        <v/>
      </c>
      <c r="H1104" s="71"/>
      <c r="I1104" s="72"/>
      <c r="J1104" s="72"/>
      <c r="K1104" s="38" t="str">
        <f>IF(E1104="","",IF(OR(E1104="Project Management",E1104="Project Support",E1104="Sprint Management",E1104="Sprint Support"),"NA",(((SUMIF(AD:AD,AD1104,H:H)/VLOOKUP(AD1104,[2]Formula!V:X,3,0))*VLOOKUP(AD1104,[2]Formula!V:X,2,0))*H1104)/SUMIF(AD:AD,AD1104,H:H)))</f>
        <v/>
      </c>
      <c r="L1104" s="38" t="str">
        <f t="shared" si="103"/>
        <v/>
      </c>
      <c r="M1104" s="38" t="str">
        <f t="shared" si="104"/>
        <v/>
      </c>
      <c r="N1104" s="38" t="str">
        <f t="shared" si="106"/>
        <v/>
      </c>
      <c r="O1104" s="38" t="str">
        <f t="shared" si="102"/>
        <v/>
      </c>
      <c r="P1104" s="39" t="str">
        <f t="shared" si="107"/>
        <v/>
      </c>
      <c r="AC1104" s="42" t="str">
        <f>IF(B1104="","",VLOOKUP(B1104,[2]Formula!B:C,2,0))</f>
        <v/>
      </c>
      <c r="AD1104" s="43" t="str">
        <f t="shared" si="105"/>
        <v/>
      </c>
    </row>
    <row r="1105" spans="1:30" x14ac:dyDescent="0.25">
      <c r="A1105" s="64"/>
      <c r="B1105" s="64"/>
      <c r="C1105" s="66"/>
      <c r="D1105" s="67"/>
      <c r="E1105" s="64"/>
      <c r="F1105" s="64"/>
      <c r="G1105" s="37" t="str">
        <f>IF(E1105="","",IF(OR(E1105="Project Management",E1105="Project Support",E1105="Sprint Management",E1105="Sprint Support"),"NA",ROUND((((VLOOKUP(AD1105,[2]Formula!V:X,3,0)))-SUMIF(AD:AD,AD1105,H:H)),2)))</f>
        <v/>
      </c>
      <c r="H1105" s="71"/>
      <c r="I1105" s="72"/>
      <c r="J1105" s="72"/>
      <c r="K1105" s="38" t="str">
        <f>IF(E1105="","",IF(OR(E1105="Project Management",E1105="Project Support",E1105="Sprint Management",E1105="Sprint Support"),"NA",(((SUMIF(AD:AD,AD1105,H:H)/VLOOKUP(AD1105,[2]Formula!V:X,3,0))*VLOOKUP(AD1105,[2]Formula!V:X,2,0))*H1105)/SUMIF(AD:AD,AD1105,H:H)))</f>
        <v/>
      </c>
      <c r="L1105" s="38" t="str">
        <f t="shared" si="103"/>
        <v/>
      </c>
      <c r="M1105" s="38" t="str">
        <f t="shared" si="104"/>
        <v/>
      </c>
      <c r="N1105" s="38" t="str">
        <f t="shared" si="106"/>
        <v/>
      </c>
      <c r="O1105" s="38" t="str">
        <f t="shared" si="102"/>
        <v/>
      </c>
      <c r="P1105" s="39" t="str">
        <f t="shared" si="107"/>
        <v/>
      </c>
      <c r="AC1105" s="42" t="str">
        <f>IF(B1105="","",VLOOKUP(B1105,[2]Formula!B:C,2,0))</f>
        <v/>
      </c>
      <c r="AD1105" s="43" t="str">
        <f t="shared" si="105"/>
        <v/>
      </c>
    </row>
    <row r="1106" spans="1:30" x14ac:dyDescent="0.25">
      <c r="A1106" s="64"/>
      <c r="B1106" s="64"/>
      <c r="C1106" s="66"/>
      <c r="D1106" s="67"/>
      <c r="E1106" s="64"/>
      <c r="F1106" s="64"/>
      <c r="G1106" s="37" t="str">
        <f>IF(E1106="","",IF(OR(E1106="Project Management",E1106="Project Support",E1106="Sprint Management",E1106="Sprint Support"),"NA",ROUND((((VLOOKUP(AD1106,[2]Formula!V:X,3,0)))-SUMIF(AD:AD,AD1106,H:H)),2)))</f>
        <v/>
      </c>
      <c r="H1106" s="71"/>
      <c r="I1106" s="72"/>
      <c r="J1106" s="72"/>
      <c r="K1106" s="38" t="str">
        <f>IF(E1106="","",IF(OR(E1106="Project Management",E1106="Project Support",E1106="Sprint Management",E1106="Sprint Support"),"NA",(((SUMIF(AD:AD,AD1106,H:H)/VLOOKUP(AD1106,[2]Formula!V:X,3,0))*VLOOKUP(AD1106,[2]Formula!V:X,2,0))*H1106)/SUMIF(AD:AD,AD1106,H:H)))</f>
        <v/>
      </c>
      <c r="L1106" s="38" t="str">
        <f t="shared" si="103"/>
        <v/>
      </c>
      <c r="M1106" s="38" t="str">
        <f t="shared" si="104"/>
        <v/>
      </c>
      <c r="N1106" s="38" t="str">
        <f t="shared" si="106"/>
        <v/>
      </c>
      <c r="O1106" s="38" t="str">
        <f t="shared" si="102"/>
        <v/>
      </c>
      <c r="P1106" s="39" t="str">
        <f t="shared" si="107"/>
        <v/>
      </c>
      <c r="AC1106" s="42" t="str">
        <f>IF(B1106="","",VLOOKUP(B1106,[2]Formula!B:C,2,0))</f>
        <v/>
      </c>
      <c r="AD1106" s="43" t="str">
        <f t="shared" si="105"/>
        <v/>
      </c>
    </row>
    <row r="1107" spans="1:30" x14ac:dyDescent="0.25">
      <c r="A1107" s="64"/>
      <c r="B1107" s="64"/>
      <c r="C1107" s="66"/>
      <c r="D1107" s="67"/>
      <c r="E1107" s="64"/>
      <c r="F1107" s="64"/>
      <c r="G1107" s="37" t="str">
        <f>IF(E1107="","",IF(OR(E1107="Project Management",E1107="Project Support",E1107="Sprint Management",E1107="Sprint Support"),"NA",ROUND((((VLOOKUP(AD1107,[2]Formula!V:X,3,0)))-SUMIF(AD:AD,AD1107,H:H)),2)))</f>
        <v/>
      </c>
      <c r="H1107" s="71"/>
      <c r="I1107" s="72"/>
      <c r="J1107" s="72"/>
      <c r="K1107" s="38" t="str">
        <f>IF(E1107="","",IF(OR(E1107="Project Management",E1107="Project Support",E1107="Sprint Management",E1107="Sprint Support"),"NA",(((SUMIF(AD:AD,AD1107,H:H)/VLOOKUP(AD1107,[2]Formula!V:X,3,0))*VLOOKUP(AD1107,[2]Formula!V:X,2,0))*H1107)/SUMIF(AD:AD,AD1107,H:H)))</f>
        <v/>
      </c>
      <c r="L1107" s="38" t="str">
        <f t="shared" si="103"/>
        <v/>
      </c>
      <c r="M1107" s="38" t="str">
        <f t="shared" si="104"/>
        <v/>
      </c>
      <c r="N1107" s="38" t="str">
        <f t="shared" si="106"/>
        <v/>
      </c>
      <c r="O1107" s="38" t="str">
        <f t="shared" si="102"/>
        <v/>
      </c>
      <c r="P1107" s="39" t="str">
        <f t="shared" si="107"/>
        <v/>
      </c>
      <c r="AC1107" s="42" t="str">
        <f>IF(B1107="","",VLOOKUP(B1107,[2]Formula!B:C,2,0))</f>
        <v/>
      </c>
      <c r="AD1107" s="43" t="str">
        <f t="shared" si="105"/>
        <v/>
      </c>
    </row>
    <row r="1108" spans="1:30" x14ac:dyDescent="0.25">
      <c r="A1108" s="64"/>
      <c r="B1108" s="64"/>
      <c r="C1108" s="66"/>
      <c r="D1108" s="67"/>
      <c r="E1108" s="64"/>
      <c r="F1108" s="64"/>
      <c r="G1108" s="37" t="str">
        <f>IF(E1108="","",IF(OR(E1108="Project Management",E1108="Project Support",E1108="Sprint Management",E1108="Sprint Support"),"NA",ROUND((((VLOOKUP(AD1108,[2]Formula!V:X,3,0)))-SUMIF(AD:AD,AD1108,H:H)),2)))</f>
        <v/>
      </c>
      <c r="H1108" s="71"/>
      <c r="I1108" s="72"/>
      <c r="J1108" s="72"/>
      <c r="K1108" s="38" t="str">
        <f>IF(E1108="","",IF(OR(E1108="Project Management",E1108="Project Support",E1108="Sprint Management",E1108="Sprint Support"),"NA",(((SUMIF(AD:AD,AD1108,H:H)/VLOOKUP(AD1108,[2]Formula!V:X,3,0))*VLOOKUP(AD1108,[2]Formula!V:X,2,0))*H1108)/SUMIF(AD:AD,AD1108,H:H)))</f>
        <v/>
      </c>
      <c r="L1108" s="38" t="str">
        <f t="shared" si="103"/>
        <v/>
      </c>
      <c r="M1108" s="38" t="str">
        <f t="shared" si="104"/>
        <v/>
      </c>
      <c r="N1108" s="38" t="str">
        <f t="shared" si="106"/>
        <v/>
      </c>
      <c r="O1108" s="38" t="str">
        <f t="shared" si="102"/>
        <v/>
      </c>
      <c r="P1108" s="39" t="str">
        <f t="shared" si="107"/>
        <v/>
      </c>
      <c r="AC1108" s="42" t="str">
        <f>IF(B1108="","",VLOOKUP(B1108,[2]Formula!B:C,2,0))</f>
        <v/>
      </c>
      <c r="AD1108" s="43" t="str">
        <f t="shared" si="105"/>
        <v/>
      </c>
    </row>
    <row r="1109" spans="1:30" x14ac:dyDescent="0.25">
      <c r="A1109" s="64"/>
      <c r="B1109" s="64"/>
      <c r="C1109" s="66"/>
      <c r="D1109" s="67"/>
      <c r="E1109" s="64"/>
      <c r="F1109" s="64"/>
      <c r="G1109" s="37" t="str">
        <f>IF(E1109="","",IF(OR(E1109="Project Management",E1109="Project Support",E1109="Sprint Management",E1109="Sprint Support"),"NA",ROUND((((VLOOKUP(AD1109,[2]Formula!V:X,3,0)))-SUMIF(AD:AD,AD1109,H:H)),2)))</f>
        <v/>
      </c>
      <c r="H1109" s="71"/>
      <c r="I1109" s="72"/>
      <c r="J1109" s="72"/>
      <c r="K1109" s="38" t="str">
        <f>IF(E1109="","",IF(OR(E1109="Project Management",E1109="Project Support",E1109="Sprint Management",E1109="Sprint Support"),"NA",(((SUMIF(AD:AD,AD1109,H:H)/VLOOKUP(AD1109,[2]Formula!V:X,3,0))*VLOOKUP(AD1109,[2]Formula!V:X,2,0))*H1109)/SUMIF(AD:AD,AD1109,H:H)))</f>
        <v/>
      </c>
      <c r="L1109" s="38" t="str">
        <f t="shared" si="103"/>
        <v/>
      </c>
      <c r="M1109" s="38" t="str">
        <f t="shared" si="104"/>
        <v/>
      </c>
      <c r="N1109" s="38" t="str">
        <f t="shared" si="106"/>
        <v/>
      </c>
      <c r="O1109" s="38" t="str">
        <f t="shared" si="102"/>
        <v/>
      </c>
      <c r="P1109" s="39" t="str">
        <f t="shared" si="107"/>
        <v/>
      </c>
      <c r="AC1109" s="42" t="str">
        <f>IF(B1109="","",VLOOKUP(B1109,[2]Formula!B:C,2,0))</f>
        <v/>
      </c>
      <c r="AD1109" s="43" t="str">
        <f t="shared" si="105"/>
        <v/>
      </c>
    </row>
    <row r="1110" spans="1:30" x14ac:dyDescent="0.25">
      <c r="A1110" s="64"/>
      <c r="B1110" s="64"/>
      <c r="C1110" s="66"/>
      <c r="D1110" s="67"/>
      <c r="E1110" s="64"/>
      <c r="F1110" s="64"/>
      <c r="G1110" s="37" t="str">
        <f>IF(E1110="","",IF(OR(E1110="Project Management",E1110="Project Support",E1110="Sprint Management",E1110="Sprint Support"),"NA",ROUND((((VLOOKUP(AD1110,[2]Formula!V:X,3,0)))-SUMIF(AD:AD,AD1110,H:H)),2)))</f>
        <v/>
      </c>
      <c r="H1110" s="71"/>
      <c r="I1110" s="72"/>
      <c r="J1110" s="72"/>
      <c r="K1110" s="38" t="str">
        <f>IF(E1110="","",IF(OR(E1110="Project Management",E1110="Project Support",E1110="Sprint Management",E1110="Sprint Support"),"NA",(((SUMIF(AD:AD,AD1110,H:H)/VLOOKUP(AD1110,[2]Formula!V:X,3,0))*VLOOKUP(AD1110,[2]Formula!V:X,2,0))*H1110)/SUMIF(AD:AD,AD1110,H:H)))</f>
        <v/>
      </c>
      <c r="L1110" s="38" t="str">
        <f t="shared" si="103"/>
        <v/>
      </c>
      <c r="M1110" s="38" t="str">
        <f t="shared" si="104"/>
        <v/>
      </c>
      <c r="N1110" s="38" t="str">
        <f t="shared" si="106"/>
        <v/>
      </c>
      <c r="O1110" s="38" t="str">
        <f t="shared" si="102"/>
        <v/>
      </c>
      <c r="P1110" s="39" t="str">
        <f t="shared" si="107"/>
        <v/>
      </c>
      <c r="AC1110" s="42" t="str">
        <f>IF(B1110="","",VLOOKUP(B1110,[2]Formula!B:C,2,0))</f>
        <v/>
      </c>
      <c r="AD1110" s="43" t="str">
        <f t="shared" si="105"/>
        <v/>
      </c>
    </row>
    <row r="1111" spans="1:30" x14ac:dyDescent="0.25">
      <c r="A1111" s="64"/>
      <c r="B1111" s="64"/>
      <c r="C1111" s="66"/>
      <c r="D1111" s="67"/>
      <c r="E1111" s="64"/>
      <c r="F1111" s="64"/>
      <c r="G1111" s="37" t="str">
        <f>IF(E1111="","",IF(OR(E1111="Project Management",E1111="Project Support",E1111="Sprint Management",E1111="Sprint Support"),"NA",ROUND((((VLOOKUP(AD1111,[2]Formula!V:X,3,0)))-SUMIF(AD:AD,AD1111,H:H)),2)))</f>
        <v/>
      </c>
      <c r="H1111" s="71"/>
      <c r="I1111" s="72"/>
      <c r="J1111" s="72"/>
      <c r="K1111" s="38" t="str">
        <f>IF(E1111="","",IF(OR(E1111="Project Management",E1111="Project Support",E1111="Sprint Management",E1111="Sprint Support"),"NA",(((SUMIF(AD:AD,AD1111,H:H)/VLOOKUP(AD1111,[2]Formula!V:X,3,0))*VLOOKUP(AD1111,[2]Formula!V:X,2,0))*H1111)/SUMIF(AD:AD,AD1111,H:H)))</f>
        <v/>
      </c>
      <c r="L1111" s="38" t="str">
        <f t="shared" si="103"/>
        <v/>
      </c>
      <c r="M1111" s="38" t="str">
        <f t="shared" si="104"/>
        <v/>
      </c>
      <c r="N1111" s="38" t="str">
        <f t="shared" si="106"/>
        <v/>
      </c>
      <c r="O1111" s="38" t="str">
        <f t="shared" si="102"/>
        <v/>
      </c>
      <c r="P1111" s="39" t="str">
        <f t="shared" si="107"/>
        <v/>
      </c>
      <c r="AC1111" s="42" t="str">
        <f>IF(B1111="","",VLOOKUP(B1111,[2]Formula!B:C,2,0))</f>
        <v/>
      </c>
      <c r="AD1111" s="43" t="str">
        <f t="shared" si="105"/>
        <v/>
      </c>
    </row>
    <row r="1112" spans="1:30" x14ac:dyDescent="0.25">
      <c r="A1112" s="64"/>
      <c r="B1112" s="64"/>
      <c r="C1112" s="66"/>
      <c r="D1112" s="67"/>
      <c r="E1112" s="64"/>
      <c r="F1112" s="64"/>
      <c r="G1112" s="37" t="str">
        <f>IF(E1112="","",IF(OR(E1112="Project Management",E1112="Project Support",E1112="Sprint Management",E1112="Sprint Support"),"NA",ROUND((((VLOOKUP(AD1112,[2]Formula!V:X,3,0)))-SUMIF(AD:AD,AD1112,H:H)),2)))</f>
        <v/>
      </c>
      <c r="H1112" s="71"/>
      <c r="I1112" s="72"/>
      <c r="J1112" s="72"/>
      <c r="K1112" s="38" t="str">
        <f>IF(E1112="","",IF(OR(E1112="Project Management",E1112="Project Support",E1112="Sprint Management",E1112="Sprint Support"),"NA",(((SUMIF(AD:AD,AD1112,H:H)/VLOOKUP(AD1112,[2]Formula!V:X,3,0))*VLOOKUP(AD1112,[2]Formula!V:X,2,0))*H1112)/SUMIF(AD:AD,AD1112,H:H)))</f>
        <v/>
      </c>
      <c r="L1112" s="38" t="str">
        <f t="shared" si="103"/>
        <v/>
      </c>
      <c r="M1112" s="38" t="str">
        <f t="shared" si="104"/>
        <v/>
      </c>
      <c r="N1112" s="38" t="str">
        <f t="shared" si="106"/>
        <v/>
      </c>
      <c r="O1112" s="38" t="str">
        <f t="shared" si="102"/>
        <v/>
      </c>
      <c r="P1112" s="39" t="str">
        <f t="shared" si="107"/>
        <v/>
      </c>
      <c r="AC1112" s="42" t="str">
        <f>IF(B1112="","",VLOOKUP(B1112,[2]Formula!B:C,2,0))</f>
        <v/>
      </c>
      <c r="AD1112" s="43" t="str">
        <f t="shared" si="105"/>
        <v/>
      </c>
    </row>
    <row r="1113" spans="1:30" x14ac:dyDescent="0.25">
      <c r="A1113" s="64"/>
      <c r="B1113" s="64"/>
      <c r="C1113" s="66"/>
      <c r="D1113" s="67"/>
      <c r="E1113" s="64"/>
      <c r="F1113" s="64"/>
      <c r="G1113" s="37" t="str">
        <f>IF(E1113="","",IF(OR(E1113="Project Management",E1113="Project Support",E1113="Sprint Management",E1113="Sprint Support"),"NA",ROUND((((VLOOKUP(AD1113,[2]Formula!V:X,3,0)))-SUMIF(AD:AD,AD1113,H:H)),2)))</f>
        <v/>
      </c>
      <c r="H1113" s="71"/>
      <c r="I1113" s="72"/>
      <c r="J1113" s="72"/>
      <c r="K1113" s="38" t="str">
        <f>IF(E1113="","",IF(OR(E1113="Project Management",E1113="Project Support",E1113="Sprint Management",E1113="Sprint Support"),"NA",(((SUMIF(AD:AD,AD1113,H:H)/VLOOKUP(AD1113,[2]Formula!V:X,3,0))*VLOOKUP(AD1113,[2]Formula!V:X,2,0))*H1113)/SUMIF(AD:AD,AD1113,H:H)))</f>
        <v/>
      </c>
      <c r="L1113" s="38" t="str">
        <f t="shared" si="103"/>
        <v/>
      </c>
      <c r="M1113" s="38" t="str">
        <f t="shared" si="104"/>
        <v/>
      </c>
      <c r="N1113" s="38" t="str">
        <f t="shared" si="106"/>
        <v/>
      </c>
      <c r="O1113" s="38" t="str">
        <f t="shared" si="102"/>
        <v/>
      </c>
      <c r="P1113" s="39" t="str">
        <f t="shared" si="107"/>
        <v/>
      </c>
      <c r="AC1113" s="42" t="str">
        <f>IF(B1113="","",VLOOKUP(B1113,[2]Formula!B:C,2,0))</f>
        <v/>
      </c>
      <c r="AD1113" s="43" t="str">
        <f t="shared" si="105"/>
        <v/>
      </c>
    </row>
    <row r="1114" spans="1:30" x14ac:dyDescent="0.25">
      <c r="A1114" s="64"/>
      <c r="B1114" s="64"/>
      <c r="C1114" s="66"/>
      <c r="D1114" s="67"/>
      <c r="E1114" s="64"/>
      <c r="F1114" s="64"/>
      <c r="G1114" s="37" t="str">
        <f>IF(E1114="","",IF(OR(E1114="Project Management",E1114="Project Support",E1114="Sprint Management",E1114="Sprint Support"),"NA",ROUND((((VLOOKUP(AD1114,[2]Formula!V:X,3,0)))-SUMIF(AD:AD,AD1114,H:H)),2)))</f>
        <v/>
      </c>
      <c r="H1114" s="71"/>
      <c r="I1114" s="72"/>
      <c r="J1114" s="72"/>
      <c r="K1114" s="38" t="str">
        <f>IF(E1114="","",IF(OR(E1114="Project Management",E1114="Project Support",E1114="Sprint Management",E1114="Sprint Support"),"NA",(((SUMIF(AD:AD,AD1114,H:H)/VLOOKUP(AD1114,[2]Formula!V:X,3,0))*VLOOKUP(AD1114,[2]Formula!V:X,2,0))*H1114)/SUMIF(AD:AD,AD1114,H:H)))</f>
        <v/>
      </c>
      <c r="L1114" s="38" t="str">
        <f t="shared" si="103"/>
        <v/>
      </c>
      <c r="M1114" s="38" t="str">
        <f t="shared" si="104"/>
        <v/>
      </c>
      <c r="N1114" s="38" t="str">
        <f t="shared" si="106"/>
        <v/>
      </c>
      <c r="O1114" s="38" t="str">
        <f t="shared" si="102"/>
        <v/>
      </c>
      <c r="P1114" s="39" t="str">
        <f t="shared" si="107"/>
        <v/>
      </c>
      <c r="AC1114" s="42" t="str">
        <f>IF(B1114="","",VLOOKUP(B1114,[2]Formula!B:C,2,0))</f>
        <v/>
      </c>
      <c r="AD1114" s="43" t="str">
        <f t="shared" si="105"/>
        <v/>
      </c>
    </row>
    <row r="1115" spans="1:30" x14ac:dyDescent="0.25">
      <c r="A1115" s="64"/>
      <c r="B1115" s="64"/>
      <c r="C1115" s="66"/>
      <c r="D1115" s="67"/>
      <c r="E1115" s="64"/>
      <c r="F1115" s="64"/>
      <c r="G1115" s="37" t="str">
        <f>IF(E1115="","",IF(OR(E1115="Project Management",E1115="Project Support",E1115="Sprint Management",E1115="Sprint Support"),"NA",ROUND((((VLOOKUP(AD1115,[2]Formula!V:X,3,0)))-SUMIF(AD:AD,AD1115,H:H)),2)))</f>
        <v/>
      </c>
      <c r="H1115" s="71"/>
      <c r="I1115" s="72"/>
      <c r="J1115" s="72"/>
      <c r="K1115" s="38" t="str">
        <f>IF(E1115="","",IF(OR(E1115="Project Management",E1115="Project Support",E1115="Sprint Management",E1115="Sprint Support"),"NA",(((SUMIF(AD:AD,AD1115,H:H)/VLOOKUP(AD1115,[2]Formula!V:X,3,0))*VLOOKUP(AD1115,[2]Formula!V:X,2,0))*H1115)/SUMIF(AD:AD,AD1115,H:H)))</f>
        <v/>
      </c>
      <c r="L1115" s="38" t="str">
        <f t="shared" si="103"/>
        <v/>
      </c>
      <c r="M1115" s="38" t="str">
        <f t="shared" si="104"/>
        <v/>
      </c>
      <c r="N1115" s="38" t="str">
        <f t="shared" si="106"/>
        <v/>
      </c>
      <c r="O1115" s="38" t="str">
        <f t="shared" si="102"/>
        <v/>
      </c>
      <c r="P1115" s="39" t="str">
        <f t="shared" si="107"/>
        <v/>
      </c>
      <c r="AC1115" s="42" t="str">
        <f>IF(B1115="","",VLOOKUP(B1115,[2]Formula!B:C,2,0))</f>
        <v/>
      </c>
      <c r="AD1115" s="43" t="str">
        <f t="shared" si="105"/>
        <v/>
      </c>
    </row>
    <row r="1116" spans="1:30" x14ac:dyDescent="0.25">
      <c r="A1116" s="64"/>
      <c r="B1116" s="64"/>
      <c r="C1116" s="66"/>
      <c r="D1116" s="67"/>
      <c r="E1116" s="64"/>
      <c r="F1116" s="64"/>
      <c r="G1116" s="37" t="str">
        <f>IF(E1116="","",IF(OR(E1116="Project Management",E1116="Project Support",E1116="Sprint Management",E1116="Sprint Support"),"NA",ROUND((((VLOOKUP(AD1116,[2]Formula!V:X,3,0)))-SUMIF(AD:AD,AD1116,H:H)),2)))</f>
        <v/>
      </c>
      <c r="H1116" s="71"/>
      <c r="I1116" s="72"/>
      <c r="J1116" s="72"/>
      <c r="K1116" s="38" t="str">
        <f>IF(E1116="","",IF(OR(E1116="Project Management",E1116="Project Support",E1116="Sprint Management",E1116="Sprint Support"),"NA",(((SUMIF(AD:AD,AD1116,H:H)/VLOOKUP(AD1116,[2]Formula!V:X,3,0))*VLOOKUP(AD1116,[2]Formula!V:X,2,0))*H1116)/SUMIF(AD:AD,AD1116,H:H)))</f>
        <v/>
      </c>
      <c r="L1116" s="38" t="str">
        <f t="shared" si="103"/>
        <v/>
      </c>
      <c r="M1116" s="38" t="str">
        <f t="shared" si="104"/>
        <v/>
      </c>
      <c r="N1116" s="38" t="str">
        <f t="shared" si="106"/>
        <v/>
      </c>
      <c r="O1116" s="38" t="str">
        <f t="shared" si="102"/>
        <v/>
      </c>
      <c r="P1116" s="39" t="str">
        <f t="shared" si="107"/>
        <v/>
      </c>
      <c r="AC1116" s="42" t="str">
        <f>IF(B1116="","",VLOOKUP(B1116,[2]Formula!B:C,2,0))</f>
        <v/>
      </c>
      <c r="AD1116" s="43" t="str">
        <f t="shared" si="105"/>
        <v/>
      </c>
    </row>
    <row r="1117" spans="1:30" x14ac:dyDescent="0.25">
      <c r="A1117" s="64"/>
      <c r="B1117" s="64"/>
      <c r="C1117" s="66"/>
      <c r="D1117" s="67"/>
      <c r="E1117" s="64"/>
      <c r="F1117" s="64"/>
      <c r="G1117" s="37" t="str">
        <f>IF(E1117="","",IF(OR(E1117="Project Management",E1117="Project Support",E1117="Sprint Management",E1117="Sprint Support"),"NA",ROUND((((VLOOKUP(AD1117,[2]Formula!V:X,3,0)))-SUMIF(AD:AD,AD1117,H:H)),2)))</f>
        <v/>
      </c>
      <c r="H1117" s="71"/>
      <c r="I1117" s="72"/>
      <c r="J1117" s="72"/>
      <c r="K1117" s="38" t="str">
        <f>IF(E1117="","",IF(OR(E1117="Project Management",E1117="Project Support",E1117="Sprint Management",E1117="Sprint Support"),"NA",(((SUMIF(AD:AD,AD1117,H:H)/VLOOKUP(AD1117,[2]Formula!V:X,3,0))*VLOOKUP(AD1117,[2]Formula!V:X,2,0))*H1117)/SUMIF(AD:AD,AD1117,H:H)))</f>
        <v/>
      </c>
      <c r="L1117" s="38" t="str">
        <f t="shared" si="103"/>
        <v/>
      </c>
      <c r="M1117" s="38" t="str">
        <f t="shared" si="104"/>
        <v/>
      </c>
      <c r="N1117" s="38" t="str">
        <f t="shared" si="106"/>
        <v/>
      </c>
      <c r="O1117" s="38" t="str">
        <f t="shared" si="102"/>
        <v/>
      </c>
      <c r="P1117" s="39" t="str">
        <f t="shared" si="107"/>
        <v/>
      </c>
      <c r="AC1117" s="42" t="str">
        <f>IF(B1117="","",VLOOKUP(B1117,[2]Formula!B:C,2,0))</f>
        <v/>
      </c>
      <c r="AD1117" s="43" t="str">
        <f t="shared" si="105"/>
        <v/>
      </c>
    </row>
    <row r="1118" spans="1:30" x14ac:dyDescent="0.25">
      <c r="A1118" s="64"/>
      <c r="B1118" s="64"/>
      <c r="C1118" s="66"/>
      <c r="D1118" s="67"/>
      <c r="E1118" s="64"/>
      <c r="F1118" s="64"/>
      <c r="G1118" s="37" t="str">
        <f>IF(E1118="","",IF(OR(E1118="Project Management",E1118="Project Support",E1118="Sprint Management",E1118="Sprint Support"),"NA",ROUND((((VLOOKUP(AD1118,[2]Formula!V:X,3,0)))-SUMIF(AD:AD,AD1118,H:H)),2)))</f>
        <v/>
      </c>
      <c r="H1118" s="71"/>
      <c r="I1118" s="72"/>
      <c r="J1118" s="72"/>
      <c r="K1118" s="38" t="str">
        <f>IF(E1118="","",IF(OR(E1118="Project Management",E1118="Project Support",E1118="Sprint Management",E1118="Sprint Support"),"NA",(((SUMIF(AD:AD,AD1118,H:H)/VLOOKUP(AD1118,[2]Formula!V:X,3,0))*VLOOKUP(AD1118,[2]Formula!V:X,2,0))*H1118)/SUMIF(AD:AD,AD1118,H:H)))</f>
        <v/>
      </c>
      <c r="L1118" s="38" t="str">
        <f t="shared" si="103"/>
        <v/>
      </c>
      <c r="M1118" s="38" t="str">
        <f t="shared" si="104"/>
        <v/>
      </c>
      <c r="N1118" s="38" t="str">
        <f t="shared" si="106"/>
        <v/>
      </c>
      <c r="O1118" s="38" t="str">
        <f t="shared" si="102"/>
        <v/>
      </c>
      <c r="P1118" s="39" t="str">
        <f t="shared" si="107"/>
        <v/>
      </c>
      <c r="AC1118" s="42" t="str">
        <f>IF(B1118="","",VLOOKUP(B1118,[2]Formula!B:C,2,0))</f>
        <v/>
      </c>
      <c r="AD1118" s="43" t="str">
        <f t="shared" si="105"/>
        <v/>
      </c>
    </row>
    <row r="1119" spans="1:30" x14ac:dyDescent="0.25">
      <c r="A1119" s="64"/>
      <c r="B1119" s="64"/>
      <c r="C1119" s="66"/>
      <c r="D1119" s="67"/>
      <c r="E1119" s="64"/>
      <c r="F1119" s="64"/>
      <c r="G1119" s="37" t="str">
        <f>IF(E1119="","",IF(OR(E1119="Project Management",E1119="Project Support",E1119="Sprint Management",E1119="Sprint Support"),"NA",ROUND((((VLOOKUP(AD1119,[2]Formula!V:X,3,0)))-SUMIF(AD:AD,AD1119,H:H)),2)))</f>
        <v/>
      </c>
      <c r="H1119" s="71"/>
      <c r="I1119" s="72"/>
      <c r="J1119" s="72"/>
      <c r="K1119" s="38" t="str">
        <f>IF(E1119="","",IF(OR(E1119="Project Management",E1119="Project Support",E1119="Sprint Management",E1119="Sprint Support"),"NA",(((SUMIF(AD:AD,AD1119,H:H)/VLOOKUP(AD1119,[2]Formula!V:X,3,0))*VLOOKUP(AD1119,[2]Formula!V:X,2,0))*H1119)/SUMIF(AD:AD,AD1119,H:H)))</f>
        <v/>
      </c>
      <c r="L1119" s="38" t="str">
        <f t="shared" si="103"/>
        <v/>
      </c>
      <c r="M1119" s="38" t="str">
        <f t="shared" si="104"/>
        <v/>
      </c>
      <c r="N1119" s="38" t="str">
        <f t="shared" si="106"/>
        <v/>
      </c>
      <c r="O1119" s="38" t="str">
        <f t="shared" si="102"/>
        <v/>
      </c>
      <c r="P1119" s="39" t="str">
        <f t="shared" si="107"/>
        <v/>
      </c>
      <c r="AC1119" s="42" t="str">
        <f>IF(B1119="","",VLOOKUP(B1119,[2]Formula!B:C,2,0))</f>
        <v/>
      </c>
      <c r="AD1119" s="43" t="str">
        <f t="shared" si="105"/>
        <v/>
      </c>
    </row>
    <row r="1120" spans="1:30" x14ac:dyDescent="0.25">
      <c r="A1120" s="64"/>
      <c r="B1120" s="64"/>
      <c r="C1120" s="66"/>
      <c r="D1120" s="67"/>
      <c r="E1120" s="64"/>
      <c r="F1120" s="64"/>
      <c r="G1120" s="37" t="str">
        <f>IF(E1120="","",IF(OR(E1120="Project Management",E1120="Project Support",E1120="Sprint Management",E1120="Sprint Support"),"NA",ROUND((((VLOOKUP(AD1120,[2]Formula!V:X,3,0)))-SUMIF(AD:AD,AD1120,H:H)),2)))</f>
        <v/>
      </c>
      <c r="H1120" s="71"/>
      <c r="I1120" s="72"/>
      <c r="J1120" s="72"/>
      <c r="K1120" s="38" t="str">
        <f>IF(E1120="","",IF(OR(E1120="Project Management",E1120="Project Support",E1120="Sprint Management",E1120="Sprint Support"),"NA",(((SUMIF(AD:AD,AD1120,H:H)/VLOOKUP(AD1120,[2]Formula!V:X,3,0))*VLOOKUP(AD1120,[2]Formula!V:X,2,0))*H1120)/SUMIF(AD:AD,AD1120,H:H)))</f>
        <v/>
      </c>
      <c r="L1120" s="38" t="str">
        <f t="shared" si="103"/>
        <v/>
      </c>
      <c r="M1120" s="38" t="str">
        <f t="shared" si="104"/>
        <v/>
      </c>
      <c r="N1120" s="38" t="str">
        <f t="shared" si="106"/>
        <v/>
      </c>
      <c r="O1120" s="38" t="str">
        <f t="shared" si="102"/>
        <v/>
      </c>
      <c r="P1120" s="39" t="str">
        <f t="shared" si="107"/>
        <v/>
      </c>
      <c r="AC1120" s="42" t="str">
        <f>IF(B1120="","",VLOOKUP(B1120,[2]Formula!B:C,2,0))</f>
        <v/>
      </c>
      <c r="AD1120" s="43" t="str">
        <f t="shared" si="105"/>
        <v/>
      </c>
    </row>
    <row r="1121" spans="1:30" x14ac:dyDescent="0.25">
      <c r="A1121" s="64"/>
      <c r="B1121" s="64"/>
      <c r="C1121" s="66"/>
      <c r="D1121" s="67"/>
      <c r="E1121" s="64"/>
      <c r="F1121" s="64"/>
      <c r="G1121" s="37" t="str">
        <f>IF(E1121="","",IF(OR(E1121="Project Management",E1121="Project Support",E1121="Sprint Management",E1121="Sprint Support"),"NA",ROUND((((VLOOKUP(AD1121,[2]Formula!V:X,3,0)))-SUMIF(AD:AD,AD1121,H:H)),2)))</f>
        <v/>
      </c>
      <c r="H1121" s="71"/>
      <c r="I1121" s="72"/>
      <c r="J1121" s="72"/>
      <c r="K1121" s="38" t="str">
        <f>IF(E1121="","",IF(OR(E1121="Project Management",E1121="Project Support",E1121="Sprint Management",E1121="Sprint Support"),"NA",(((SUMIF(AD:AD,AD1121,H:H)/VLOOKUP(AD1121,[2]Formula!V:X,3,0))*VLOOKUP(AD1121,[2]Formula!V:X,2,0))*H1121)/SUMIF(AD:AD,AD1121,H:H)))</f>
        <v/>
      </c>
      <c r="L1121" s="38" t="str">
        <f t="shared" si="103"/>
        <v/>
      </c>
      <c r="M1121" s="38" t="str">
        <f t="shared" si="104"/>
        <v/>
      </c>
      <c r="N1121" s="38" t="str">
        <f t="shared" si="106"/>
        <v/>
      </c>
      <c r="O1121" s="38" t="str">
        <f t="shared" si="102"/>
        <v/>
      </c>
      <c r="P1121" s="39" t="str">
        <f t="shared" si="107"/>
        <v/>
      </c>
      <c r="AC1121" s="42" t="str">
        <f>IF(B1121="","",VLOOKUP(B1121,[2]Formula!B:C,2,0))</f>
        <v/>
      </c>
      <c r="AD1121" s="43" t="str">
        <f t="shared" si="105"/>
        <v/>
      </c>
    </row>
    <row r="1122" spans="1:30" x14ac:dyDescent="0.25">
      <c r="A1122" s="64"/>
      <c r="B1122" s="64"/>
      <c r="C1122" s="66"/>
      <c r="D1122" s="67"/>
      <c r="E1122" s="64"/>
      <c r="F1122" s="64"/>
      <c r="G1122" s="37" t="str">
        <f>IF(E1122="","",IF(OR(E1122="Project Management",E1122="Project Support",E1122="Sprint Management",E1122="Sprint Support"),"NA",ROUND((((VLOOKUP(AD1122,[2]Formula!V:X,3,0)))-SUMIF(AD:AD,AD1122,H:H)),2)))</f>
        <v/>
      </c>
      <c r="H1122" s="71"/>
      <c r="I1122" s="72"/>
      <c r="J1122" s="72"/>
      <c r="K1122" s="38" t="str">
        <f>IF(E1122="","",IF(OR(E1122="Project Management",E1122="Project Support",E1122="Sprint Management",E1122="Sprint Support"),"NA",(((SUMIF(AD:AD,AD1122,H:H)/VLOOKUP(AD1122,[2]Formula!V:X,3,0))*VLOOKUP(AD1122,[2]Formula!V:X,2,0))*H1122)/SUMIF(AD:AD,AD1122,H:H)))</f>
        <v/>
      </c>
      <c r="L1122" s="38" t="str">
        <f t="shared" si="103"/>
        <v/>
      </c>
      <c r="M1122" s="38" t="str">
        <f t="shared" si="104"/>
        <v/>
      </c>
      <c r="N1122" s="38" t="str">
        <f t="shared" si="106"/>
        <v/>
      </c>
      <c r="O1122" s="38" t="str">
        <f t="shared" si="102"/>
        <v/>
      </c>
      <c r="P1122" s="39" t="str">
        <f t="shared" si="107"/>
        <v/>
      </c>
      <c r="AC1122" s="42" t="str">
        <f>IF(B1122="","",VLOOKUP(B1122,[2]Formula!B:C,2,0))</f>
        <v/>
      </c>
      <c r="AD1122" s="43" t="str">
        <f t="shared" si="105"/>
        <v/>
      </c>
    </row>
    <row r="1123" spans="1:30" x14ac:dyDescent="0.25">
      <c r="A1123" s="64"/>
      <c r="B1123" s="64"/>
      <c r="C1123" s="66"/>
      <c r="D1123" s="67"/>
      <c r="E1123" s="64"/>
      <c r="F1123" s="64"/>
      <c r="G1123" s="37" t="str">
        <f>IF(E1123="","",IF(OR(E1123="Project Management",E1123="Project Support",E1123="Sprint Management",E1123="Sprint Support"),"NA",ROUND((((VLOOKUP(AD1123,[2]Formula!V:X,3,0)))-SUMIF(AD:AD,AD1123,H:H)),2)))</f>
        <v/>
      </c>
      <c r="H1123" s="71"/>
      <c r="I1123" s="72"/>
      <c r="J1123" s="72"/>
      <c r="K1123" s="38" t="str">
        <f>IF(E1123="","",IF(OR(E1123="Project Management",E1123="Project Support",E1123="Sprint Management",E1123="Sprint Support"),"NA",(((SUMIF(AD:AD,AD1123,H:H)/VLOOKUP(AD1123,[2]Formula!V:X,3,0))*VLOOKUP(AD1123,[2]Formula!V:X,2,0))*H1123)/SUMIF(AD:AD,AD1123,H:H)))</f>
        <v/>
      </c>
      <c r="L1123" s="38" t="str">
        <f t="shared" si="103"/>
        <v/>
      </c>
      <c r="M1123" s="38" t="str">
        <f t="shared" si="104"/>
        <v/>
      </c>
      <c r="N1123" s="38" t="str">
        <f t="shared" si="106"/>
        <v/>
      </c>
      <c r="O1123" s="38" t="str">
        <f t="shared" si="102"/>
        <v/>
      </c>
      <c r="P1123" s="39" t="str">
        <f t="shared" si="107"/>
        <v/>
      </c>
      <c r="AC1123" s="42" t="str">
        <f>IF(B1123="","",VLOOKUP(B1123,[2]Formula!B:C,2,0))</f>
        <v/>
      </c>
      <c r="AD1123" s="43" t="str">
        <f t="shared" si="105"/>
        <v/>
      </c>
    </row>
    <row r="1124" spans="1:30" x14ac:dyDescent="0.25">
      <c r="A1124" s="64"/>
      <c r="B1124" s="64"/>
      <c r="C1124" s="66"/>
      <c r="D1124" s="67"/>
      <c r="E1124" s="64"/>
      <c r="F1124" s="64"/>
      <c r="G1124" s="37" t="str">
        <f>IF(E1124="","",IF(OR(E1124="Project Management",E1124="Project Support",E1124="Sprint Management",E1124="Sprint Support"),"NA",ROUND((((VLOOKUP(AD1124,[2]Formula!V:X,3,0)))-SUMIF(AD:AD,AD1124,H:H)),2)))</f>
        <v/>
      </c>
      <c r="H1124" s="71"/>
      <c r="I1124" s="72"/>
      <c r="J1124" s="72"/>
      <c r="K1124" s="38" t="str">
        <f>IF(E1124="","",IF(OR(E1124="Project Management",E1124="Project Support",E1124="Sprint Management",E1124="Sprint Support"),"NA",(((SUMIF(AD:AD,AD1124,H:H)/VLOOKUP(AD1124,[2]Formula!V:X,3,0))*VLOOKUP(AD1124,[2]Formula!V:X,2,0))*H1124)/SUMIF(AD:AD,AD1124,H:H)))</f>
        <v/>
      </c>
      <c r="L1124" s="38" t="str">
        <f t="shared" si="103"/>
        <v/>
      </c>
      <c r="M1124" s="38" t="str">
        <f t="shared" si="104"/>
        <v/>
      </c>
      <c r="N1124" s="38" t="str">
        <f t="shared" si="106"/>
        <v/>
      </c>
      <c r="O1124" s="38" t="str">
        <f t="shared" si="102"/>
        <v/>
      </c>
      <c r="P1124" s="39" t="str">
        <f t="shared" si="107"/>
        <v/>
      </c>
      <c r="AC1124" s="42" t="str">
        <f>IF(B1124="","",VLOOKUP(B1124,[2]Formula!B:C,2,0))</f>
        <v/>
      </c>
      <c r="AD1124" s="43" t="str">
        <f t="shared" si="105"/>
        <v/>
      </c>
    </row>
    <row r="1125" spans="1:30" x14ac:dyDescent="0.25">
      <c r="A1125" s="64"/>
      <c r="B1125" s="64"/>
      <c r="C1125" s="66"/>
      <c r="D1125" s="67"/>
      <c r="E1125" s="64"/>
      <c r="F1125" s="64"/>
      <c r="G1125" s="37" t="str">
        <f>IF(E1125="","",IF(OR(E1125="Project Management",E1125="Project Support",E1125="Sprint Management",E1125="Sprint Support"),"NA",ROUND((((VLOOKUP(AD1125,[2]Formula!V:X,3,0)))-SUMIF(AD:AD,AD1125,H:H)),2)))</f>
        <v/>
      </c>
      <c r="H1125" s="71"/>
      <c r="I1125" s="72"/>
      <c r="J1125" s="72"/>
      <c r="K1125" s="38" t="str">
        <f>IF(E1125="","",IF(OR(E1125="Project Management",E1125="Project Support",E1125="Sprint Management",E1125="Sprint Support"),"NA",(((SUMIF(AD:AD,AD1125,H:H)/VLOOKUP(AD1125,[2]Formula!V:X,3,0))*VLOOKUP(AD1125,[2]Formula!V:X,2,0))*H1125)/SUMIF(AD:AD,AD1125,H:H)))</f>
        <v/>
      </c>
      <c r="L1125" s="38" t="str">
        <f t="shared" si="103"/>
        <v/>
      </c>
      <c r="M1125" s="38" t="str">
        <f t="shared" si="104"/>
        <v/>
      </c>
      <c r="N1125" s="38" t="str">
        <f t="shared" si="106"/>
        <v/>
      </c>
      <c r="O1125" s="38" t="str">
        <f t="shared" si="102"/>
        <v/>
      </c>
      <c r="P1125" s="39" t="str">
        <f t="shared" si="107"/>
        <v/>
      </c>
      <c r="AC1125" s="42" t="str">
        <f>IF(B1125="","",VLOOKUP(B1125,[2]Formula!B:C,2,0))</f>
        <v/>
      </c>
      <c r="AD1125" s="43" t="str">
        <f t="shared" si="105"/>
        <v/>
      </c>
    </row>
    <row r="1126" spans="1:30" x14ac:dyDescent="0.25">
      <c r="A1126" s="64"/>
      <c r="B1126" s="64"/>
      <c r="C1126" s="66"/>
      <c r="D1126" s="67"/>
      <c r="E1126" s="64"/>
      <c r="F1126" s="64"/>
      <c r="G1126" s="37" t="str">
        <f>IF(E1126="","",IF(OR(E1126="Project Management",E1126="Project Support",E1126="Sprint Management",E1126="Sprint Support"),"NA",ROUND((((VLOOKUP(AD1126,[2]Formula!V:X,3,0)))-SUMIF(AD:AD,AD1126,H:H)),2)))</f>
        <v/>
      </c>
      <c r="H1126" s="71"/>
      <c r="I1126" s="72"/>
      <c r="J1126" s="72"/>
      <c r="K1126" s="38" t="str">
        <f>IF(E1126="","",IF(OR(E1126="Project Management",E1126="Project Support",E1126="Sprint Management",E1126="Sprint Support"),"NA",(((SUMIF(AD:AD,AD1126,H:H)/VLOOKUP(AD1126,[2]Formula!V:X,3,0))*VLOOKUP(AD1126,[2]Formula!V:X,2,0))*H1126)/SUMIF(AD:AD,AD1126,H:H)))</f>
        <v/>
      </c>
      <c r="L1126" s="38" t="str">
        <f t="shared" si="103"/>
        <v/>
      </c>
      <c r="M1126" s="38" t="str">
        <f t="shared" si="104"/>
        <v/>
      </c>
      <c r="N1126" s="38" t="str">
        <f t="shared" si="106"/>
        <v/>
      </c>
      <c r="O1126" s="38" t="str">
        <f t="shared" si="102"/>
        <v/>
      </c>
      <c r="P1126" s="39" t="str">
        <f t="shared" si="107"/>
        <v/>
      </c>
      <c r="AC1126" s="42" t="str">
        <f>IF(B1126="","",VLOOKUP(B1126,[2]Formula!B:C,2,0))</f>
        <v/>
      </c>
      <c r="AD1126" s="43" t="str">
        <f t="shared" si="105"/>
        <v/>
      </c>
    </row>
    <row r="1127" spans="1:30" x14ac:dyDescent="0.25">
      <c r="A1127" s="64"/>
      <c r="B1127" s="64"/>
      <c r="C1127" s="66"/>
      <c r="D1127" s="67"/>
      <c r="E1127" s="64"/>
      <c r="F1127" s="64"/>
      <c r="G1127" s="37" t="str">
        <f>IF(E1127="","",IF(OR(E1127="Project Management",E1127="Project Support",E1127="Sprint Management",E1127="Sprint Support"),"NA",ROUND((((VLOOKUP(AD1127,[2]Formula!V:X,3,0)))-SUMIF(AD:AD,AD1127,H:H)),2)))</f>
        <v/>
      </c>
      <c r="H1127" s="71"/>
      <c r="I1127" s="72"/>
      <c r="J1127" s="72"/>
      <c r="K1127" s="38" t="str">
        <f>IF(E1127="","",IF(OR(E1127="Project Management",E1127="Project Support",E1127="Sprint Management",E1127="Sprint Support"),"NA",(((SUMIF(AD:AD,AD1127,H:H)/VLOOKUP(AD1127,[2]Formula!V:X,3,0))*VLOOKUP(AD1127,[2]Formula!V:X,2,0))*H1127)/SUMIF(AD:AD,AD1127,H:H)))</f>
        <v/>
      </c>
      <c r="L1127" s="38" t="str">
        <f t="shared" si="103"/>
        <v/>
      </c>
      <c r="M1127" s="38" t="str">
        <f t="shared" si="104"/>
        <v/>
      </c>
      <c r="N1127" s="38" t="str">
        <f t="shared" si="106"/>
        <v/>
      </c>
      <c r="O1127" s="38" t="str">
        <f t="shared" si="102"/>
        <v/>
      </c>
      <c r="P1127" s="39" t="str">
        <f t="shared" si="107"/>
        <v/>
      </c>
      <c r="AC1127" s="42" t="str">
        <f>IF(B1127="","",VLOOKUP(B1127,[2]Formula!B:C,2,0))</f>
        <v/>
      </c>
      <c r="AD1127" s="43" t="str">
        <f t="shared" si="105"/>
        <v/>
      </c>
    </row>
    <row r="1128" spans="1:30" x14ac:dyDescent="0.25">
      <c r="A1128" s="64"/>
      <c r="B1128" s="64"/>
      <c r="C1128" s="66"/>
      <c r="D1128" s="67"/>
      <c r="E1128" s="64"/>
      <c r="F1128" s="64"/>
      <c r="G1128" s="37" t="str">
        <f>IF(E1128="","",IF(OR(E1128="Project Management",E1128="Project Support",E1128="Sprint Management",E1128="Sprint Support"),"NA",ROUND((((VLOOKUP(AD1128,[2]Formula!V:X,3,0)))-SUMIF(AD:AD,AD1128,H:H)),2)))</f>
        <v/>
      </c>
      <c r="H1128" s="71"/>
      <c r="I1128" s="72"/>
      <c r="J1128" s="72"/>
      <c r="K1128" s="38" t="str">
        <f>IF(E1128="","",IF(OR(E1128="Project Management",E1128="Project Support",E1128="Sprint Management",E1128="Sprint Support"),"NA",(((SUMIF(AD:AD,AD1128,H:H)/VLOOKUP(AD1128,[2]Formula!V:X,3,0))*VLOOKUP(AD1128,[2]Formula!V:X,2,0))*H1128)/SUMIF(AD:AD,AD1128,H:H)))</f>
        <v/>
      </c>
      <c r="L1128" s="38" t="str">
        <f t="shared" si="103"/>
        <v/>
      </c>
      <c r="M1128" s="38" t="str">
        <f t="shared" si="104"/>
        <v/>
      </c>
      <c r="N1128" s="38" t="str">
        <f t="shared" si="106"/>
        <v/>
      </c>
      <c r="O1128" s="38" t="str">
        <f t="shared" si="102"/>
        <v/>
      </c>
      <c r="P1128" s="39" t="str">
        <f t="shared" si="107"/>
        <v/>
      </c>
      <c r="AC1128" s="42" t="str">
        <f>IF(B1128="","",VLOOKUP(B1128,[2]Formula!B:C,2,0))</f>
        <v/>
      </c>
      <c r="AD1128" s="43" t="str">
        <f t="shared" si="105"/>
        <v/>
      </c>
    </row>
    <row r="1129" spans="1:30" x14ac:dyDescent="0.25">
      <c r="A1129" s="64"/>
      <c r="B1129" s="64"/>
      <c r="C1129" s="66"/>
      <c r="D1129" s="67"/>
      <c r="E1129" s="64"/>
      <c r="F1129" s="64"/>
      <c r="G1129" s="37" t="str">
        <f>IF(E1129="","",IF(OR(E1129="Project Management",E1129="Project Support",E1129="Sprint Management",E1129="Sprint Support"),"NA",ROUND((((VLOOKUP(AD1129,[2]Formula!V:X,3,0)))-SUMIF(AD:AD,AD1129,H:H)),2)))</f>
        <v/>
      </c>
      <c r="H1129" s="71"/>
      <c r="I1129" s="72"/>
      <c r="J1129" s="72"/>
      <c r="K1129" s="38" t="str">
        <f>IF(E1129="","",IF(OR(E1129="Project Management",E1129="Project Support",E1129="Sprint Management",E1129="Sprint Support"),"NA",(((SUMIF(AD:AD,AD1129,H:H)/VLOOKUP(AD1129,[2]Formula!V:X,3,0))*VLOOKUP(AD1129,[2]Formula!V:X,2,0))*H1129)/SUMIF(AD:AD,AD1129,H:H)))</f>
        <v/>
      </c>
      <c r="L1129" s="38" t="str">
        <f t="shared" si="103"/>
        <v/>
      </c>
      <c r="M1129" s="38" t="str">
        <f t="shared" si="104"/>
        <v/>
      </c>
      <c r="N1129" s="38" t="str">
        <f t="shared" si="106"/>
        <v/>
      </c>
      <c r="O1129" s="38" t="str">
        <f t="shared" si="102"/>
        <v/>
      </c>
      <c r="P1129" s="39" t="str">
        <f t="shared" si="107"/>
        <v/>
      </c>
      <c r="AC1129" s="42" t="str">
        <f>IF(B1129="","",VLOOKUP(B1129,[2]Formula!B:C,2,0))</f>
        <v/>
      </c>
      <c r="AD1129" s="43" t="str">
        <f t="shared" si="105"/>
        <v/>
      </c>
    </row>
    <row r="1130" spans="1:30" x14ac:dyDescent="0.25">
      <c r="A1130" s="64"/>
      <c r="B1130" s="64"/>
      <c r="C1130" s="66"/>
      <c r="D1130" s="67"/>
      <c r="E1130" s="64"/>
      <c r="F1130" s="64"/>
      <c r="G1130" s="37" t="str">
        <f>IF(E1130="","",IF(OR(E1130="Project Management",E1130="Project Support",E1130="Sprint Management",E1130="Sprint Support"),"NA",ROUND((((VLOOKUP(AD1130,[2]Formula!V:X,3,0)))-SUMIF(AD:AD,AD1130,H:H)),2)))</f>
        <v/>
      </c>
      <c r="H1130" s="71"/>
      <c r="I1130" s="72"/>
      <c r="J1130" s="72"/>
      <c r="K1130" s="38" t="str">
        <f>IF(E1130="","",IF(OR(E1130="Project Management",E1130="Project Support",E1130="Sprint Management",E1130="Sprint Support"),"NA",(((SUMIF(AD:AD,AD1130,H:H)/VLOOKUP(AD1130,[2]Formula!V:X,3,0))*VLOOKUP(AD1130,[2]Formula!V:X,2,0))*H1130)/SUMIF(AD:AD,AD1130,H:H)))</f>
        <v/>
      </c>
      <c r="L1130" s="38" t="str">
        <f t="shared" si="103"/>
        <v/>
      </c>
      <c r="M1130" s="38" t="str">
        <f t="shared" si="104"/>
        <v/>
      </c>
      <c r="N1130" s="38" t="str">
        <f t="shared" si="106"/>
        <v/>
      </c>
      <c r="O1130" s="38" t="str">
        <f t="shared" si="102"/>
        <v/>
      </c>
      <c r="P1130" s="39" t="str">
        <f t="shared" si="107"/>
        <v/>
      </c>
      <c r="AC1130" s="42" t="str">
        <f>IF(B1130="","",VLOOKUP(B1130,[2]Formula!B:C,2,0))</f>
        <v/>
      </c>
      <c r="AD1130" s="43" t="str">
        <f t="shared" si="105"/>
        <v/>
      </c>
    </row>
    <row r="1131" spans="1:30" x14ac:dyDescent="0.25">
      <c r="A1131" s="64"/>
      <c r="B1131" s="64"/>
      <c r="C1131" s="66"/>
      <c r="D1131" s="67"/>
      <c r="E1131" s="64"/>
      <c r="F1131" s="64"/>
      <c r="G1131" s="37" t="str">
        <f>IF(E1131="","",IF(OR(E1131="Project Management",E1131="Project Support",E1131="Sprint Management",E1131="Sprint Support"),"NA",ROUND((((VLOOKUP(AD1131,[2]Formula!V:X,3,0)))-SUMIF(AD:AD,AD1131,H:H)),2)))</f>
        <v/>
      </c>
      <c r="H1131" s="71"/>
      <c r="I1131" s="72"/>
      <c r="J1131" s="72"/>
      <c r="K1131" s="38" t="str">
        <f>IF(E1131="","",IF(OR(E1131="Project Management",E1131="Project Support",E1131="Sprint Management",E1131="Sprint Support"),"NA",(((SUMIF(AD:AD,AD1131,H:H)/VLOOKUP(AD1131,[2]Formula!V:X,3,0))*VLOOKUP(AD1131,[2]Formula!V:X,2,0))*H1131)/SUMIF(AD:AD,AD1131,H:H)))</f>
        <v/>
      </c>
      <c r="L1131" s="38" t="str">
        <f t="shared" si="103"/>
        <v/>
      </c>
      <c r="M1131" s="38" t="str">
        <f t="shared" si="104"/>
        <v/>
      </c>
      <c r="N1131" s="38" t="str">
        <f t="shared" si="106"/>
        <v/>
      </c>
      <c r="O1131" s="38" t="str">
        <f t="shared" si="102"/>
        <v/>
      </c>
      <c r="P1131" s="39" t="str">
        <f t="shared" si="107"/>
        <v/>
      </c>
      <c r="AC1131" s="42" t="str">
        <f>IF(B1131="","",VLOOKUP(B1131,[2]Formula!B:C,2,0))</f>
        <v/>
      </c>
      <c r="AD1131" s="43" t="str">
        <f t="shared" si="105"/>
        <v/>
      </c>
    </row>
    <row r="1132" spans="1:30" x14ac:dyDescent="0.25">
      <c r="A1132" s="64"/>
      <c r="B1132" s="64"/>
      <c r="C1132" s="66"/>
      <c r="D1132" s="67"/>
      <c r="E1132" s="64"/>
      <c r="F1132" s="64"/>
      <c r="G1132" s="37" t="str">
        <f>IF(E1132="","",IF(OR(E1132="Project Management",E1132="Project Support",E1132="Sprint Management",E1132="Sprint Support"),"NA",ROUND((((VLOOKUP(AD1132,[2]Formula!V:X,3,0)))-SUMIF(AD:AD,AD1132,H:H)),2)))</f>
        <v/>
      </c>
      <c r="H1132" s="71"/>
      <c r="I1132" s="72"/>
      <c r="J1132" s="72"/>
      <c r="K1132" s="38" t="str">
        <f>IF(E1132="","",IF(OR(E1132="Project Management",E1132="Project Support",E1132="Sprint Management",E1132="Sprint Support"),"NA",(((SUMIF(AD:AD,AD1132,H:H)/VLOOKUP(AD1132,[2]Formula!V:X,3,0))*VLOOKUP(AD1132,[2]Formula!V:X,2,0))*H1132)/SUMIF(AD:AD,AD1132,H:H)))</f>
        <v/>
      </c>
      <c r="L1132" s="38" t="str">
        <f t="shared" si="103"/>
        <v/>
      </c>
      <c r="M1132" s="38" t="str">
        <f t="shared" si="104"/>
        <v/>
      </c>
      <c r="N1132" s="38" t="str">
        <f t="shared" si="106"/>
        <v/>
      </c>
      <c r="O1132" s="38" t="str">
        <f t="shared" si="102"/>
        <v/>
      </c>
      <c r="P1132" s="39" t="str">
        <f t="shared" si="107"/>
        <v/>
      </c>
      <c r="AC1132" s="42" t="str">
        <f>IF(B1132="","",VLOOKUP(B1132,[2]Formula!B:C,2,0))</f>
        <v/>
      </c>
      <c r="AD1132" s="43" t="str">
        <f t="shared" si="105"/>
        <v/>
      </c>
    </row>
    <row r="1133" spans="1:30" x14ac:dyDescent="0.25">
      <c r="A1133" s="64"/>
      <c r="B1133" s="64"/>
      <c r="C1133" s="66"/>
      <c r="D1133" s="67"/>
      <c r="E1133" s="64"/>
      <c r="F1133" s="64"/>
      <c r="G1133" s="37" t="str">
        <f>IF(E1133="","",IF(OR(E1133="Project Management",E1133="Project Support",E1133="Sprint Management",E1133="Sprint Support"),"NA",ROUND((((VLOOKUP(AD1133,[2]Formula!V:X,3,0)))-SUMIF(AD:AD,AD1133,H:H)),2)))</f>
        <v/>
      </c>
      <c r="H1133" s="71"/>
      <c r="I1133" s="72"/>
      <c r="J1133" s="72"/>
      <c r="K1133" s="38" t="str">
        <f>IF(E1133="","",IF(OR(E1133="Project Management",E1133="Project Support",E1133="Sprint Management",E1133="Sprint Support"),"NA",(((SUMIF(AD:AD,AD1133,H:H)/VLOOKUP(AD1133,[2]Formula!V:X,3,0))*VLOOKUP(AD1133,[2]Formula!V:X,2,0))*H1133)/SUMIF(AD:AD,AD1133,H:H)))</f>
        <v/>
      </c>
      <c r="L1133" s="38" t="str">
        <f t="shared" si="103"/>
        <v/>
      </c>
      <c r="M1133" s="38" t="str">
        <f t="shared" si="104"/>
        <v/>
      </c>
      <c r="N1133" s="38" t="str">
        <f t="shared" si="106"/>
        <v/>
      </c>
      <c r="O1133" s="38" t="str">
        <f t="shared" si="102"/>
        <v/>
      </c>
      <c r="P1133" s="39" t="str">
        <f t="shared" si="107"/>
        <v/>
      </c>
      <c r="AC1133" s="42" t="str">
        <f>IF(B1133="","",VLOOKUP(B1133,[2]Formula!B:C,2,0))</f>
        <v/>
      </c>
      <c r="AD1133" s="43" t="str">
        <f t="shared" si="105"/>
        <v/>
      </c>
    </row>
    <row r="1134" spans="1:30" x14ac:dyDescent="0.25">
      <c r="A1134" s="64"/>
      <c r="B1134" s="64"/>
      <c r="C1134" s="66"/>
      <c r="D1134" s="67"/>
      <c r="E1134" s="64"/>
      <c r="F1134" s="64"/>
      <c r="G1134" s="37" t="str">
        <f>IF(E1134="","",IF(OR(E1134="Project Management",E1134="Project Support",E1134="Sprint Management",E1134="Sprint Support"),"NA",ROUND((((VLOOKUP(AD1134,[2]Formula!V:X,3,0)))-SUMIF(AD:AD,AD1134,H:H)),2)))</f>
        <v/>
      </c>
      <c r="H1134" s="71"/>
      <c r="I1134" s="72"/>
      <c r="J1134" s="72"/>
      <c r="K1134" s="38" t="str">
        <f>IF(E1134="","",IF(OR(E1134="Project Management",E1134="Project Support",E1134="Sprint Management",E1134="Sprint Support"),"NA",(((SUMIF(AD:AD,AD1134,H:H)/VLOOKUP(AD1134,[2]Formula!V:X,3,0))*VLOOKUP(AD1134,[2]Formula!V:X,2,0))*H1134)/SUMIF(AD:AD,AD1134,H:H)))</f>
        <v/>
      </c>
      <c r="L1134" s="38" t="str">
        <f t="shared" si="103"/>
        <v/>
      </c>
      <c r="M1134" s="38" t="str">
        <f t="shared" si="104"/>
        <v/>
      </c>
      <c r="N1134" s="38" t="str">
        <f t="shared" si="106"/>
        <v/>
      </c>
      <c r="O1134" s="38" t="str">
        <f t="shared" si="102"/>
        <v/>
      </c>
      <c r="P1134" s="39" t="str">
        <f t="shared" si="107"/>
        <v/>
      </c>
      <c r="AC1134" s="42" t="str">
        <f>IF(B1134="","",VLOOKUP(B1134,[2]Formula!B:C,2,0))</f>
        <v/>
      </c>
      <c r="AD1134" s="43" t="str">
        <f t="shared" si="105"/>
        <v/>
      </c>
    </row>
    <row r="1135" spans="1:30" x14ac:dyDescent="0.25">
      <c r="A1135" s="64"/>
      <c r="B1135" s="64"/>
      <c r="C1135" s="66"/>
      <c r="D1135" s="67"/>
      <c r="E1135" s="64"/>
      <c r="F1135" s="64"/>
      <c r="G1135" s="37" t="str">
        <f>IF(E1135="","",IF(OR(E1135="Project Management",E1135="Project Support",E1135="Sprint Management",E1135="Sprint Support"),"NA",ROUND((((VLOOKUP(AD1135,[2]Formula!V:X,3,0)))-SUMIF(AD:AD,AD1135,H:H)),2)))</f>
        <v/>
      </c>
      <c r="H1135" s="71"/>
      <c r="I1135" s="72"/>
      <c r="J1135" s="72"/>
      <c r="K1135" s="38" t="str">
        <f>IF(E1135="","",IF(OR(E1135="Project Management",E1135="Project Support",E1135="Sprint Management",E1135="Sprint Support"),"NA",(((SUMIF(AD:AD,AD1135,H:H)/VLOOKUP(AD1135,[2]Formula!V:X,3,0))*VLOOKUP(AD1135,[2]Formula!V:X,2,0))*H1135)/SUMIF(AD:AD,AD1135,H:H)))</f>
        <v/>
      </c>
      <c r="L1135" s="38" t="str">
        <f t="shared" si="103"/>
        <v/>
      </c>
      <c r="M1135" s="38" t="str">
        <f t="shared" si="104"/>
        <v/>
      </c>
      <c r="N1135" s="38" t="str">
        <f t="shared" si="106"/>
        <v/>
      </c>
      <c r="O1135" s="38" t="str">
        <f t="shared" si="102"/>
        <v/>
      </c>
      <c r="P1135" s="39" t="str">
        <f t="shared" si="107"/>
        <v/>
      </c>
      <c r="AC1135" s="42" t="str">
        <f>IF(B1135="","",VLOOKUP(B1135,[2]Formula!B:C,2,0))</f>
        <v/>
      </c>
      <c r="AD1135" s="43" t="str">
        <f t="shared" si="105"/>
        <v/>
      </c>
    </row>
    <row r="1136" spans="1:30" x14ac:dyDescent="0.25">
      <c r="A1136" s="64"/>
      <c r="B1136" s="64"/>
      <c r="C1136" s="66"/>
      <c r="D1136" s="67"/>
      <c r="E1136" s="64"/>
      <c r="F1136" s="64"/>
      <c r="G1136" s="37" t="str">
        <f>IF(E1136="","",IF(OR(E1136="Project Management",E1136="Project Support",E1136="Sprint Management",E1136="Sprint Support"),"NA",ROUND((((VLOOKUP(AD1136,[2]Formula!V:X,3,0)))-SUMIF(AD:AD,AD1136,H:H)),2)))</f>
        <v/>
      </c>
      <c r="H1136" s="71"/>
      <c r="I1136" s="72"/>
      <c r="J1136" s="72"/>
      <c r="K1136" s="38" t="str">
        <f>IF(E1136="","",IF(OR(E1136="Project Management",E1136="Project Support",E1136="Sprint Management",E1136="Sprint Support"),"NA",(((SUMIF(AD:AD,AD1136,H:H)/VLOOKUP(AD1136,[2]Formula!V:X,3,0))*VLOOKUP(AD1136,[2]Formula!V:X,2,0))*H1136)/SUMIF(AD:AD,AD1136,H:H)))</f>
        <v/>
      </c>
      <c r="L1136" s="38" t="str">
        <f t="shared" si="103"/>
        <v/>
      </c>
      <c r="M1136" s="38" t="str">
        <f t="shared" si="104"/>
        <v/>
      </c>
      <c r="N1136" s="38" t="str">
        <f t="shared" si="106"/>
        <v/>
      </c>
      <c r="O1136" s="38" t="str">
        <f t="shared" si="102"/>
        <v/>
      </c>
      <c r="P1136" s="39" t="str">
        <f t="shared" si="107"/>
        <v/>
      </c>
      <c r="AC1136" s="42" t="str">
        <f>IF(B1136="","",VLOOKUP(B1136,[2]Formula!B:C,2,0))</f>
        <v/>
      </c>
      <c r="AD1136" s="43" t="str">
        <f t="shared" si="105"/>
        <v/>
      </c>
    </row>
    <row r="1137" spans="1:30" x14ac:dyDescent="0.25">
      <c r="A1137" s="64"/>
      <c r="B1137" s="64"/>
      <c r="C1137" s="66"/>
      <c r="D1137" s="67"/>
      <c r="E1137" s="64"/>
      <c r="F1137" s="64"/>
      <c r="G1137" s="37" t="str">
        <f>IF(E1137="","",IF(OR(E1137="Project Management",E1137="Project Support",E1137="Sprint Management",E1137="Sprint Support"),"NA",ROUND((((VLOOKUP(AD1137,[2]Formula!V:X,3,0)))-SUMIF(AD:AD,AD1137,H:H)),2)))</f>
        <v/>
      </c>
      <c r="H1137" s="71"/>
      <c r="I1137" s="72"/>
      <c r="J1137" s="72"/>
      <c r="K1137" s="38" t="str">
        <f>IF(E1137="","",IF(OR(E1137="Project Management",E1137="Project Support",E1137="Sprint Management",E1137="Sprint Support"),"NA",(((SUMIF(AD:AD,AD1137,H:H)/VLOOKUP(AD1137,[2]Formula!V:X,3,0))*VLOOKUP(AD1137,[2]Formula!V:X,2,0))*H1137)/SUMIF(AD:AD,AD1137,H:H)))</f>
        <v/>
      </c>
      <c r="L1137" s="38" t="str">
        <f t="shared" si="103"/>
        <v/>
      </c>
      <c r="M1137" s="38" t="str">
        <f t="shared" si="104"/>
        <v/>
      </c>
      <c r="N1137" s="38" t="str">
        <f t="shared" si="106"/>
        <v/>
      </c>
      <c r="O1137" s="38" t="str">
        <f t="shared" si="102"/>
        <v/>
      </c>
      <c r="P1137" s="39" t="str">
        <f t="shared" si="107"/>
        <v/>
      </c>
      <c r="AC1137" s="42" t="str">
        <f>IF(B1137="","",VLOOKUP(B1137,[2]Formula!B:C,2,0))</f>
        <v/>
      </c>
      <c r="AD1137" s="43" t="str">
        <f t="shared" si="105"/>
        <v/>
      </c>
    </row>
    <row r="1138" spans="1:30" x14ac:dyDescent="0.25">
      <c r="A1138" s="64"/>
      <c r="B1138" s="64"/>
      <c r="C1138" s="66"/>
      <c r="D1138" s="67"/>
      <c r="E1138" s="64"/>
      <c r="F1138" s="64"/>
      <c r="G1138" s="37" t="str">
        <f>IF(E1138="","",IF(OR(E1138="Project Management",E1138="Project Support",E1138="Sprint Management",E1138="Sprint Support"),"NA",ROUND((((VLOOKUP(AD1138,[2]Formula!V:X,3,0)))-SUMIF(AD:AD,AD1138,H:H)),2)))</f>
        <v/>
      </c>
      <c r="H1138" s="71"/>
      <c r="I1138" s="72"/>
      <c r="J1138" s="72"/>
      <c r="K1138" s="38" t="str">
        <f>IF(E1138="","",IF(OR(E1138="Project Management",E1138="Project Support",E1138="Sprint Management",E1138="Sprint Support"),"NA",(((SUMIF(AD:AD,AD1138,H:H)/VLOOKUP(AD1138,[2]Formula!V:X,3,0))*VLOOKUP(AD1138,[2]Formula!V:X,2,0))*H1138)/SUMIF(AD:AD,AD1138,H:H)))</f>
        <v/>
      </c>
      <c r="L1138" s="38" t="str">
        <f t="shared" si="103"/>
        <v/>
      </c>
      <c r="M1138" s="38" t="str">
        <f t="shared" si="104"/>
        <v/>
      </c>
      <c r="N1138" s="38" t="str">
        <f t="shared" si="106"/>
        <v/>
      </c>
      <c r="O1138" s="38" t="str">
        <f t="shared" si="102"/>
        <v/>
      </c>
      <c r="P1138" s="39" t="str">
        <f t="shared" si="107"/>
        <v/>
      </c>
      <c r="AC1138" s="42" t="str">
        <f>IF(B1138="","",VLOOKUP(B1138,[2]Formula!B:C,2,0))</f>
        <v/>
      </c>
      <c r="AD1138" s="43" t="str">
        <f t="shared" si="105"/>
        <v/>
      </c>
    </row>
    <row r="1139" spans="1:30" x14ac:dyDescent="0.25">
      <c r="A1139" s="64"/>
      <c r="B1139" s="64"/>
      <c r="C1139" s="66"/>
      <c r="D1139" s="67"/>
      <c r="E1139" s="64"/>
      <c r="F1139" s="64"/>
      <c r="G1139" s="37" t="str">
        <f>IF(E1139="","",IF(OR(E1139="Project Management",E1139="Project Support",E1139="Sprint Management",E1139="Sprint Support"),"NA",ROUND((((VLOOKUP(AD1139,[2]Formula!V:X,3,0)))-SUMIF(AD:AD,AD1139,H:H)),2)))</f>
        <v/>
      </c>
      <c r="H1139" s="71"/>
      <c r="I1139" s="72"/>
      <c r="J1139" s="72"/>
      <c r="K1139" s="38" t="str">
        <f>IF(E1139="","",IF(OR(E1139="Project Management",E1139="Project Support",E1139="Sprint Management",E1139="Sprint Support"),"NA",(((SUMIF(AD:AD,AD1139,H:H)/VLOOKUP(AD1139,[2]Formula!V:X,3,0))*VLOOKUP(AD1139,[2]Formula!V:X,2,0))*H1139)/SUMIF(AD:AD,AD1139,H:H)))</f>
        <v/>
      </c>
      <c r="L1139" s="38" t="str">
        <f t="shared" si="103"/>
        <v/>
      </c>
      <c r="M1139" s="38" t="str">
        <f t="shared" si="104"/>
        <v/>
      </c>
      <c r="N1139" s="38" t="str">
        <f t="shared" si="106"/>
        <v/>
      </c>
      <c r="O1139" s="38" t="str">
        <f t="shared" si="102"/>
        <v/>
      </c>
      <c r="P1139" s="39" t="str">
        <f t="shared" si="107"/>
        <v/>
      </c>
      <c r="AC1139" s="42" t="str">
        <f>IF(B1139="","",VLOOKUP(B1139,[2]Formula!B:C,2,0))</f>
        <v/>
      </c>
      <c r="AD1139" s="43" t="str">
        <f t="shared" si="105"/>
        <v/>
      </c>
    </row>
    <row r="1140" spans="1:30" x14ac:dyDescent="0.25">
      <c r="A1140" s="64"/>
      <c r="B1140" s="64"/>
      <c r="C1140" s="66"/>
      <c r="D1140" s="67"/>
      <c r="E1140" s="64"/>
      <c r="F1140" s="64"/>
      <c r="G1140" s="37" t="str">
        <f>IF(E1140="","",IF(OR(E1140="Project Management",E1140="Project Support",E1140="Sprint Management",E1140="Sprint Support"),"NA",ROUND((((VLOOKUP(AD1140,[2]Formula!V:X,3,0)))-SUMIF(AD:AD,AD1140,H:H)),2)))</f>
        <v/>
      </c>
      <c r="H1140" s="71"/>
      <c r="I1140" s="72"/>
      <c r="J1140" s="72"/>
      <c r="K1140" s="38" t="str">
        <f>IF(E1140="","",IF(OR(E1140="Project Management",E1140="Project Support",E1140="Sprint Management",E1140="Sprint Support"),"NA",(((SUMIF(AD:AD,AD1140,H:H)/VLOOKUP(AD1140,[2]Formula!V:X,3,0))*VLOOKUP(AD1140,[2]Formula!V:X,2,0))*H1140)/SUMIF(AD:AD,AD1140,H:H)))</f>
        <v/>
      </c>
      <c r="L1140" s="38" t="str">
        <f t="shared" si="103"/>
        <v/>
      </c>
      <c r="M1140" s="38" t="str">
        <f t="shared" si="104"/>
        <v/>
      </c>
      <c r="N1140" s="38" t="str">
        <f t="shared" si="106"/>
        <v/>
      </c>
      <c r="O1140" s="38" t="str">
        <f t="shared" si="102"/>
        <v/>
      </c>
      <c r="P1140" s="39" t="str">
        <f t="shared" si="107"/>
        <v/>
      </c>
      <c r="AC1140" s="42" t="str">
        <f>IF(B1140="","",VLOOKUP(B1140,[2]Formula!B:C,2,0))</f>
        <v/>
      </c>
      <c r="AD1140" s="43" t="str">
        <f t="shared" si="105"/>
        <v/>
      </c>
    </row>
    <row r="1141" spans="1:30" x14ac:dyDescent="0.25">
      <c r="A1141" s="64"/>
      <c r="B1141" s="64"/>
      <c r="C1141" s="66"/>
      <c r="D1141" s="67"/>
      <c r="E1141" s="64"/>
      <c r="F1141" s="64"/>
      <c r="G1141" s="37" t="str">
        <f>IF(E1141="","",IF(OR(E1141="Project Management",E1141="Project Support",E1141="Sprint Management",E1141="Sprint Support"),"NA",ROUND((((VLOOKUP(AD1141,[2]Formula!V:X,3,0)))-SUMIF(AD:AD,AD1141,H:H)),2)))</f>
        <v/>
      </c>
      <c r="H1141" s="71"/>
      <c r="I1141" s="72"/>
      <c r="J1141" s="72"/>
      <c r="K1141" s="38" t="str">
        <f>IF(E1141="","",IF(OR(E1141="Project Management",E1141="Project Support",E1141="Sprint Management",E1141="Sprint Support"),"NA",(((SUMIF(AD:AD,AD1141,H:H)/VLOOKUP(AD1141,[2]Formula!V:X,3,0))*VLOOKUP(AD1141,[2]Formula!V:X,2,0))*H1141)/SUMIF(AD:AD,AD1141,H:H)))</f>
        <v/>
      </c>
      <c r="L1141" s="38" t="str">
        <f t="shared" si="103"/>
        <v/>
      </c>
      <c r="M1141" s="38" t="str">
        <f t="shared" si="104"/>
        <v/>
      </c>
      <c r="N1141" s="38" t="str">
        <f t="shared" si="106"/>
        <v/>
      </c>
      <c r="O1141" s="38" t="str">
        <f t="shared" ref="O1141:O1204" si="108">IFERROR(L1141/M1141,"")</f>
        <v/>
      </c>
      <c r="P1141" s="39" t="str">
        <f t="shared" si="107"/>
        <v/>
      </c>
      <c r="AC1141" s="42" t="str">
        <f>IF(B1141="","",VLOOKUP(B1141,[2]Formula!B:C,2,0))</f>
        <v/>
      </c>
      <c r="AD1141" s="43" t="str">
        <f t="shared" si="105"/>
        <v/>
      </c>
    </row>
    <row r="1142" spans="1:30" x14ac:dyDescent="0.25">
      <c r="A1142" s="64"/>
      <c r="B1142" s="64"/>
      <c r="C1142" s="66"/>
      <c r="D1142" s="67"/>
      <c r="E1142" s="64"/>
      <c r="F1142" s="64"/>
      <c r="G1142" s="37" t="str">
        <f>IF(E1142="","",IF(OR(E1142="Project Management",E1142="Project Support",E1142="Sprint Management",E1142="Sprint Support"),"NA",ROUND((((VLOOKUP(AD1142,[2]Formula!V:X,3,0)))-SUMIF(AD:AD,AD1142,H:H)),2)))</f>
        <v/>
      </c>
      <c r="H1142" s="71"/>
      <c r="I1142" s="72"/>
      <c r="J1142" s="72"/>
      <c r="K1142" s="38" t="str">
        <f>IF(E1142="","",IF(OR(E1142="Project Management",E1142="Project Support",E1142="Sprint Management",E1142="Sprint Support"),"NA",(((SUMIF(AD:AD,AD1142,H:H)/VLOOKUP(AD1142,[2]Formula!V:X,3,0))*VLOOKUP(AD1142,[2]Formula!V:X,2,0))*H1142)/SUMIF(AD:AD,AD1142,H:H)))</f>
        <v/>
      </c>
      <c r="L1142" s="38" t="str">
        <f t="shared" si="103"/>
        <v/>
      </c>
      <c r="M1142" s="38" t="str">
        <f t="shared" si="104"/>
        <v/>
      </c>
      <c r="N1142" s="38" t="str">
        <f t="shared" si="106"/>
        <v/>
      </c>
      <c r="O1142" s="38" t="str">
        <f t="shared" si="108"/>
        <v/>
      </c>
      <c r="P1142" s="39" t="str">
        <f t="shared" si="107"/>
        <v/>
      </c>
      <c r="AC1142" s="42" t="str">
        <f>IF(B1142="","",VLOOKUP(B1142,[2]Formula!B:C,2,0))</f>
        <v/>
      </c>
      <c r="AD1142" s="43" t="str">
        <f t="shared" si="105"/>
        <v/>
      </c>
    </row>
    <row r="1143" spans="1:30" x14ac:dyDescent="0.25">
      <c r="A1143" s="64"/>
      <c r="B1143" s="64"/>
      <c r="C1143" s="66"/>
      <c r="D1143" s="67"/>
      <c r="E1143" s="64"/>
      <c r="F1143" s="64"/>
      <c r="G1143" s="37" t="str">
        <f>IF(E1143="","",IF(OR(E1143="Project Management",E1143="Project Support",E1143="Sprint Management",E1143="Sprint Support"),"NA",ROUND((((VLOOKUP(AD1143,[2]Formula!V:X,3,0)))-SUMIF(AD:AD,AD1143,H:H)),2)))</f>
        <v/>
      </c>
      <c r="H1143" s="71"/>
      <c r="I1143" s="72"/>
      <c r="J1143" s="72"/>
      <c r="K1143" s="38" t="str">
        <f>IF(E1143="","",IF(OR(E1143="Project Management",E1143="Project Support",E1143="Sprint Management",E1143="Sprint Support"),"NA",(((SUMIF(AD:AD,AD1143,H:H)/VLOOKUP(AD1143,[2]Formula!V:X,3,0))*VLOOKUP(AD1143,[2]Formula!V:X,2,0))*H1143)/SUMIF(AD:AD,AD1143,H:H)))</f>
        <v/>
      </c>
      <c r="L1143" s="38" t="str">
        <f t="shared" si="103"/>
        <v/>
      </c>
      <c r="M1143" s="38" t="str">
        <f t="shared" si="104"/>
        <v/>
      </c>
      <c r="N1143" s="38" t="str">
        <f t="shared" si="106"/>
        <v/>
      </c>
      <c r="O1143" s="38" t="str">
        <f t="shared" si="108"/>
        <v/>
      </c>
      <c r="P1143" s="39" t="str">
        <f t="shared" si="107"/>
        <v/>
      </c>
      <c r="AC1143" s="42" t="str">
        <f>IF(B1143="","",VLOOKUP(B1143,[2]Formula!B:C,2,0))</f>
        <v/>
      </c>
      <c r="AD1143" s="43" t="str">
        <f t="shared" si="105"/>
        <v/>
      </c>
    </row>
    <row r="1144" spans="1:30" x14ac:dyDescent="0.25">
      <c r="A1144" s="64"/>
      <c r="B1144" s="64"/>
      <c r="C1144" s="66"/>
      <c r="D1144" s="67"/>
      <c r="E1144" s="64"/>
      <c r="F1144" s="64"/>
      <c r="G1144" s="37" t="str">
        <f>IF(E1144="","",IF(OR(E1144="Project Management",E1144="Project Support",E1144="Sprint Management",E1144="Sprint Support"),"NA",ROUND((((VLOOKUP(AD1144,[2]Formula!V:X,3,0)))-SUMIF(AD:AD,AD1144,H:H)),2)))</f>
        <v/>
      </c>
      <c r="H1144" s="71"/>
      <c r="I1144" s="72"/>
      <c r="J1144" s="72"/>
      <c r="K1144" s="38" t="str">
        <f>IF(E1144="","",IF(OR(E1144="Project Management",E1144="Project Support",E1144="Sprint Management",E1144="Sprint Support"),"NA",(((SUMIF(AD:AD,AD1144,H:H)/VLOOKUP(AD1144,[2]Formula!V:X,3,0))*VLOOKUP(AD1144,[2]Formula!V:X,2,0))*H1144)/SUMIF(AD:AD,AD1144,H:H)))</f>
        <v/>
      </c>
      <c r="L1144" s="38" t="str">
        <f t="shared" si="103"/>
        <v/>
      </c>
      <c r="M1144" s="38" t="str">
        <f t="shared" si="104"/>
        <v/>
      </c>
      <c r="N1144" s="38" t="str">
        <f t="shared" si="106"/>
        <v/>
      </c>
      <c r="O1144" s="38" t="str">
        <f t="shared" si="108"/>
        <v/>
      </c>
      <c r="P1144" s="39" t="str">
        <f t="shared" si="107"/>
        <v/>
      </c>
      <c r="AC1144" s="42" t="str">
        <f>IF(B1144="","",VLOOKUP(B1144,[2]Formula!B:C,2,0))</f>
        <v/>
      </c>
      <c r="AD1144" s="43" t="str">
        <f t="shared" si="105"/>
        <v/>
      </c>
    </row>
    <row r="1145" spans="1:30" x14ac:dyDescent="0.25">
      <c r="A1145" s="64"/>
      <c r="B1145" s="64"/>
      <c r="C1145" s="66"/>
      <c r="D1145" s="67"/>
      <c r="E1145" s="64"/>
      <c r="F1145" s="64"/>
      <c r="G1145" s="37" t="str">
        <f>IF(E1145="","",IF(OR(E1145="Project Management",E1145="Project Support",E1145="Sprint Management",E1145="Sprint Support"),"NA",ROUND((((VLOOKUP(AD1145,[2]Formula!V:X,3,0)))-SUMIF(AD:AD,AD1145,H:H)),2)))</f>
        <v/>
      </c>
      <c r="H1145" s="71"/>
      <c r="I1145" s="72"/>
      <c r="J1145" s="72"/>
      <c r="K1145" s="38" t="str">
        <f>IF(E1145="","",IF(OR(E1145="Project Management",E1145="Project Support",E1145="Sprint Management",E1145="Sprint Support"),"NA",(((SUMIF(AD:AD,AD1145,H:H)/VLOOKUP(AD1145,[2]Formula!V:X,3,0))*VLOOKUP(AD1145,[2]Formula!V:X,2,0))*H1145)/SUMIF(AD:AD,AD1145,H:H)))</f>
        <v/>
      </c>
      <c r="L1145" s="38" t="str">
        <f t="shared" si="103"/>
        <v/>
      </c>
      <c r="M1145" s="38" t="str">
        <f t="shared" si="104"/>
        <v/>
      </c>
      <c r="N1145" s="38" t="str">
        <f t="shared" si="106"/>
        <v/>
      </c>
      <c r="O1145" s="38" t="str">
        <f t="shared" si="108"/>
        <v/>
      </c>
      <c r="P1145" s="39" t="str">
        <f t="shared" si="107"/>
        <v/>
      </c>
      <c r="AC1145" s="42" t="str">
        <f>IF(B1145="","",VLOOKUP(B1145,[2]Formula!B:C,2,0))</f>
        <v/>
      </c>
      <c r="AD1145" s="43" t="str">
        <f t="shared" si="105"/>
        <v/>
      </c>
    </row>
    <row r="1146" spans="1:30" x14ac:dyDescent="0.25">
      <c r="A1146" s="64"/>
      <c r="B1146" s="64"/>
      <c r="C1146" s="66"/>
      <c r="D1146" s="67"/>
      <c r="E1146" s="64"/>
      <c r="F1146" s="64"/>
      <c r="G1146" s="37" t="str">
        <f>IF(E1146="","",IF(OR(E1146="Project Management",E1146="Project Support",E1146="Sprint Management",E1146="Sprint Support"),"NA",ROUND((((VLOOKUP(AD1146,[2]Formula!V:X,3,0)))-SUMIF(AD:AD,AD1146,H:H)),2)))</f>
        <v/>
      </c>
      <c r="H1146" s="71"/>
      <c r="I1146" s="72"/>
      <c r="J1146" s="72"/>
      <c r="K1146" s="38" t="str">
        <f>IF(E1146="","",IF(OR(E1146="Project Management",E1146="Project Support",E1146="Sprint Management",E1146="Sprint Support"),"NA",(((SUMIF(AD:AD,AD1146,H:H)/VLOOKUP(AD1146,[2]Formula!V:X,3,0))*VLOOKUP(AD1146,[2]Formula!V:X,2,0))*H1146)/SUMIF(AD:AD,AD1146,H:H)))</f>
        <v/>
      </c>
      <c r="L1146" s="38" t="str">
        <f t="shared" si="103"/>
        <v/>
      </c>
      <c r="M1146" s="38" t="str">
        <f t="shared" si="104"/>
        <v/>
      </c>
      <c r="N1146" s="38" t="str">
        <f t="shared" si="106"/>
        <v/>
      </c>
      <c r="O1146" s="38" t="str">
        <f t="shared" si="108"/>
        <v/>
      </c>
      <c r="P1146" s="39" t="str">
        <f t="shared" si="107"/>
        <v/>
      </c>
      <c r="AC1146" s="42" t="str">
        <f>IF(B1146="","",VLOOKUP(B1146,[2]Formula!B:C,2,0))</f>
        <v/>
      </c>
      <c r="AD1146" s="43" t="str">
        <f t="shared" si="105"/>
        <v/>
      </c>
    </row>
    <row r="1147" spans="1:30" x14ac:dyDescent="0.25">
      <c r="A1147" s="64"/>
      <c r="B1147" s="64"/>
      <c r="C1147" s="66"/>
      <c r="D1147" s="67"/>
      <c r="E1147" s="64"/>
      <c r="F1147" s="64"/>
      <c r="G1147" s="37" t="str">
        <f>IF(E1147="","",IF(OR(E1147="Project Management",E1147="Project Support",E1147="Sprint Management",E1147="Sprint Support"),"NA",ROUND((((VLOOKUP(AD1147,[2]Formula!V:X,3,0)))-SUMIF(AD:AD,AD1147,H:H)),2)))</f>
        <v/>
      </c>
      <c r="H1147" s="71"/>
      <c r="I1147" s="72"/>
      <c r="J1147" s="72"/>
      <c r="K1147" s="38" t="str">
        <f>IF(E1147="","",IF(OR(E1147="Project Management",E1147="Project Support",E1147="Sprint Management",E1147="Sprint Support"),"NA",(((SUMIF(AD:AD,AD1147,H:H)/VLOOKUP(AD1147,[2]Formula!V:X,3,0))*VLOOKUP(AD1147,[2]Formula!V:X,2,0))*H1147)/SUMIF(AD:AD,AD1147,H:H)))</f>
        <v/>
      </c>
      <c r="L1147" s="38" t="str">
        <f t="shared" si="103"/>
        <v/>
      </c>
      <c r="M1147" s="38" t="str">
        <f t="shared" si="104"/>
        <v/>
      </c>
      <c r="N1147" s="38" t="str">
        <f t="shared" si="106"/>
        <v/>
      </c>
      <c r="O1147" s="38" t="str">
        <f t="shared" si="108"/>
        <v/>
      </c>
      <c r="P1147" s="39" t="str">
        <f t="shared" si="107"/>
        <v/>
      </c>
      <c r="AC1147" s="42" t="str">
        <f>IF(B1147="","",VLOOKUP(B1147,[2]Formula!B:C,2,0))</f>
        <v/>
      </c>
      <c r="AD1147" s="43" t="str">
        <f t="shared" si="105"/>
        <v/>
      </c>
    </row>
    <row r="1148" spans="1:30" x14ac:dyDescent="0.25">
      <c r="A1148" s="64"/>
      <c r="B1148" s="64"/>
      <c r="C1148" s="66"/>
      <c r="D1148" s="67"/>
      <c r="E1148" s="64"/>
      <c r="F1148" s="64"/>
      <c r="G1148" s="37" t="str">
        <f>IF(E1148="","",IF(OR(E1148="Project Management",E1148="Project Support",E1148="Sprint Management",E1148="Sprint Support"),"NA",ROUND((((VLOOKUP(AD1148,[2]Formula!V:X,3,0)))-SUMIF(AD:AD,AD1148,H:H)),2)))</f>
        <v/>
      </c>
      <c r="H1148" s="71"/>
      <c r="I1148" s="72"/>
      <c r="J1148" s="72"/>
      <c r="K1148" s="38" t="str">
        <f>IF(E1148="","",IF(OR(E1148="Project Management",E1148="Project Support",E1148="Sprint Management",E1148="Sprint Support"),"NA",(((SUMIF(AD:AD,AD1148,H:H)/VLOOKUP(AD1148,[2]Formula!V:X,3,0))*VLOOKUP(AD1148,[2]Formula!V:X,2,0))*H1148)/SUMIF(AD:AD,AD1148,H:H)))</f>
        <v/>
      </c>
      <c r="L1148" s="38" t="str">
        <f t="shared" si="103"/>
        <v/>
      </c>
      <c r="M1148" s="38" t="str">
        <f t="shared" si="104"/>
        <v/>
      </c>
      <c r="N1148" s="38" t="str">
        <f t="shared" si="106"/>
        <v/>
      </c>
      <c r="O1148" s="38" t="str">
        <f t="shared" si="108"/>
        <v/>
      </c>
      <c r="P1148" s="39" t="str">
        <f t="shared" si="107"/>
        <v/>
      </c>
      <c r="AC1148" s="42" t="str">
        <f>IF(B1148="","",VLOOKUP(B1148,[2]Formula!B:C,2,0))</f>
        <v/>
      </c>
      <c r="AD1148" s="43" t="str">
        <f t="shared" si="105"/>
        <v/>
      </c>
    </row>
    <row r="1149" spans="1:30" x14ac:dyDescent="0.25">
      <c r="A1149" s="64"/>
      <c r="B1149" s="64"/>
      <c r="C1149" s="66"/>
      <c r="D1149" s="67"/>
      <c r="E1149" s="64"/>
      <c r="F1149" s="64"/>
      <c r="G1149" s="37" t="str">
        <f>IF(E1149="","",IF(OR(E1149="Project Management",E1149="Project Support",E1149="Sprint Management",E1149="Sprint Support"),"NA",ROUND((((VLOOKUP(AD1149,[2]Formula!V:X,3,0)))-SUMIF(AD:AD,AD1149,H:H)),2)))</f>
        <v/>
      </c>
      <c r="H1149" s="71"/>
      <c r="I1149" s="72"/>
      <c r="J1149" s="72"/>
      <c r="K1149" s="38" t="str">
        <f>IF(E1149="","",IF(OR(E1149="Project Management",E1149="Project Support",E1149="Sprint Management",E1149="Sprint Support"),"NA",(((SUMIF(AD:AD,AD1149,H:H)/VLOOKUP(AD1149,[2]Formula!V:X,3,0))*VLOOKUP(AD1149,[2]Formula!V:X,2,0))*H1149)/SUMIF(AD:AD,AD1149,H:H)))</f>
        <v/>
      </c>
      <c r="L1149" s="38" t="str">
        <f t="shared" si="103"/>
        <v/>
      </c>
      <c r="M1149" s="38" t="str">
        <f t="shared" si="104"/>
        <v/>
      </c>
      <c r="N1149" s="38" t="str">
        <f t="shared" si="106"/>
        <v/>
      </c>
      <c r="O1149" s="38" t="str">
        <f t="shared" si="108"/>
        <v/>
      </c>
      <c r="P1149" s="39" t="str">
        <f t="shared" si="107"/>
        <v/>
      </c>
      <c r="AC1149" s="42" t="str">
        <f>IF(B1149="","",VLOOKUP(B1149,[2]Formula!B:C,2,0))</f>
        <v/>
      </c>
      <c r="AD1149" s="43" t="str">
        <f t="shared" si="105"/>
        <v/>
      </c>
    </row>
    <row r="1150" spans="1:30" x14ac:dyDescent="0.25">
      <c r="A1150" s="64"/>
      <c r="B1150" s="64"/>
      <c r="C1150" s="66"/>
      <c r="D1150" s="67"/>
      <c r="E1150" s="64"/>
      <c r="F1150" s="64"/>
      <c r="G1150" s="37" t="str">
        <f>IF(E1150="","",IF(OR(E1150="Project Management",E1150="Project Support",E1150="Sprint Management",E1150="Sprint Support"),"NA",ROUND((((VLOOKUP(AD1150,[2]Formula!V:X,3,0)))-SUMIF(AD:AD,AD1150,H:H)),2)))</f>
        <v/>
      </c>
      <c r="H1150" s="71"/>
      <c r="I1150" s="72"/>
      <c r="J1150" s="72"/>
      <c r="K1150" s="38" t="str">
        <f>IF(E1150="","",IF(OR(E1150="Project Management",E1150="Project Support",E1150="Sprint Management",E1150="Sprint Support"),"NA",(((SUMIF(AD:AD,AD1150,H:H)/VLOOKUP(AD1150,[2]Formula!V:X,3,0))*VLOOKUP(AD1150,[2]Formula!V:X,2,0))*H1150)/SUMIF(AD:AD,AD1150,H:H)))</f>
        <v/>
      </c>
      <c r="L1150" s="38" t="str">
        <f t="shared" si="103"/>
        <v/>
      </c>
      <c r="M1150" s="38" t="str">
        <f t="shared" si="104"/>
        <v/>
      </c>
      <c r="N1150" s="38" t="str">
        <f t="shared" si="106"/>
        <v/>
      </c>
      <c r="O1150" s="38" t="str">
        <f t="shared" si="108"/>
        <v/>
      </c>
      <c r="P1150" s="39" t="str">
        <f t="shared" si="107"/>
        <v/>
      </c>
      <c r="AC1150" s="42" t="str">
        <f>IF(B1150="","",VLOOKUP(B1150,[2]Formula!B:C,2,0))</f>
        <v/>
      </c>
      <c r="AD1150" s="43" t="str">
        <f t="shared" si="105"/>
        <v/>
      </c>
    </row>
    <row r="1151" spans="1:30" x14ac:dyDescent="0.25">
      <c r="A1151" s="64"/>
      <c r="B1151" s="64"/>
      <c r="C1151" s="66"/>
      <c r="D1151" s="67"/>
      <c r="E1151" s="64"/>
      <c r="F1151" s="64"/>
      <c r="G1151" s="37" t="str">
        <f>IF(E1151="","",IF(OR(E1151="Project Management",E1151="Project Support",E1151="Sprint Management",E1151="Sprint Support"),"NA",ROUND((((VLOOKUP(AD1151,[2]Formula!V:X,3,0)))-SUMIF(AD:AD,AD1151,H:H)),2)))</f>
        <v/>
      </c>
      <c r="H1151" s="71"/>
      <c r="I1151" s="72"/>
      <c r="J1151" s="72"/>
      <c r="K1151" s="38" t="str">
        <f>IF(E1151="","",IF(OR(E1151="Project Management",E1151="Project Support",E1151="Sprint Management",E1151="Sprint Support"),"NA",(((SUMIF(AD:AD,AD1151,H:H)/VLOOKUP(AD1151,[2]Formula!V:X,3,0))*VLOOKUP(AD1151,[2]Formula!V:X,2,0))*H1151)/SUMIF(AD:AD,AD1151,H:H)))</f>
        <v/>
      </c>
      <c r="L1151" s="38" t="str">
        <f t="shared" si="103"/>
        <v/>
      </c>
      <c r="M1151" s="38" t="str">
        <f t="shared" si="104"/>
        <v/>
      </c>
      <c r="N1151" s="38" t="str">
        <f t="shared" si="106"/>
        <v/>
      </c>
      <c r="O1151" s="38" t="str">
        <f t="shared" si="108"/>
        <v/>
      </c>
      <c r="P1151" s="39" t="str">
        <f t="shared" si="107"/>
        <v/>
      </c>
      <c r="AC1151" s="42" t="str">
        <f>IF(B1151="","",VLOOKUP(B1151,[2]Formula!B:C,2,0))</f>
        <v/>
      </c>
      <c r="AD1151" s="43" t="str">
        <f t="shared" si="105"/>
        <v/>
      </c>
    </row>
    <row r="1152" spans="1:30" x14ac:dyDescent="0.25">
      <c r="A1152" s="64"/>
      <c r="B1152" s="64"/>
      <c r="C1152" s="66"/>
      <c r="D1152" s="67"/>
      <c r="E1152" s="64"/>
      <c r="F1152" s="64"/>
      <c r="G1152" s="37" t="str">
        <f>IF(E1152="","",IF(OR(E1152="Project Management",E1152="Project Support",E1152="Sprint Management",E1152="Sprint Support"),"NA",ROUND((((VLOOKUP(AD1152,[2]Formula!V:X,3,0)))-SUMIF(AD:AD,AD1152,H:H)),2)))</f>
        <v/>
      </c>
      <c r="H1152" s="71"/>
      <c r="I1152" s="72"/>
      <c r="J1152" s="72"/>
      <c r="K1152" s="38" t="str">
        <f>IF(E1152="","",IF(OR(E1152="Project Management",E1152="Project Support",E1152="Sprint Management",E1152="Sprint Support"),"NA",(((SUMIF(AD:AD,AD1152,H:H)/VLOOKUP(AD1152,[2]Formula!V:X,3,0))*VLOOKUP(AD1152,[2]Formula!V:X,2,0))*H1152)/SUMIF(AD:AD,AD1152,H:H)))</f>
        <v/>
      </c>
      <c r="L1152" s="38" t="str">
        <f t="shared" si="103"/>
        <v/>
      </c>
      <c r="M1152" s="38" t="str">
        <f t="shared" si="104"/>
        <v/>
      </c>
      <c r="N1152" s="38" t="str">
        <f t="shared" si="106"/>
        <v/>
      </c>
      <c r="O1152" s="38" t="str">
        <f t="shared" si="108"/>
        <v/>
      </c>
      <c r="P1152" s="39" t="str">
        <f t="shared" si="107"/>
        <v/>
      </c>
      <c r="AC1152" s="42" t="str">
        <f>IF(B1152="","",VLOOKUP(B1152,[2]Formula!B:C,2,0))</f>
        <v/>
      </c>
      <c r="AD1152" s="43" t="str">
        <f t="shared" si="105"/>
        <v/>
      </c>
    </row>
    <row r="1153" spans="1:30" x14ac:dyDescent="0.25">
      <c r="A1153" s="64"/>
      <c r="B1153" s="64"/>
      <c r="C1153" s="66"/>
      <c r="D1153" s="67"/>
      <c r="E1153" s="64"/>
      <c r="F1153" s="64"/>
      <c r="G1153" s="37" t="str">
        <f>IF(E1153="","",IF(OR(E1153="Project Management",E1153="Project Support",E1153="Sprint Management",E1153="Sprint Support"),"NA",ROUND((((VLOOKUP(AD1153,[2]Formula!V:X,3,0)))-SUMIF(AD:AD,AD1153,H:H)),2)))</f>
        <v/>
      </c>
      <c r="H1153" s="71"/>
      <c r="I1153" s="72"/>
      <c r="J1153" s="72"/>
      <c r="K1153" s="38" t="str">
        <f>IF(E1153="","",IF(OR(E1153="Project Management",E1153="Project Support",E1153="Sprint Management",E1153="Sprint Support"),"NA",(((SUMIF(AD:AD,AD1153,H:H)/VLOOKUP(AD1153,[2]Formula!V:X,3,0))*VLOOKUP(AD1153,[2]Formula!V:X,2,0))*H1153)/SUMIF(AD:AD,AD1153,H:H)))</f>
        <v/>
      </c>
      <c r="L1153" s="38" t="str">
        <f t="shared" si="103"/>
        <v/>
      </c>
      <c r="M1153" s="38" t="str">
        <f t="shared" si="104"/>
        <v/>
      </c>
      <c r="N1153" s="38" t="str">
        <f t="shared" si="106"/>
        <v/>
      </c>
      <c r="O1153" s="38" t="str">
        <f t="shared" si="108"/>
        <v/>
      </c>
      <c r="P1153" s="39" t="str">
        <f t="shared" si="107"/>
        <v/>
      </c>
      <c r="AC1153" s="42" t="str">
        <f>IF(B1153="","",VLOOKUP(B1153,[2]Formula!B:C,2,0))</f>
        <v/>
      </c>
      <c r="AD1153" s="43" t="str">
        <f t="shared" si="105"/>
        <v/>
      </c>
    </row>
    <row r="1154" spans="1:30" x14ac:dyDescent="0.25">
      <c r="A1154" s="64"/>
      <c r="B1154" s="64"/>
      <c r="C1154" s="66"/>
      <c r="D1154" s="67"/>
      <c r="E1154" s="64"/>
      <c r="F1154" s="64"/>
      <c r="G1154" s="37" t="str">
        <f>IF(E1154="","",IF(OR(E1154="Project Management",E1154="Project Support",E1154="Sprint Management",E1154="Sprint Support"),"NA",ROUND((((VLOOKUP(AD1154,[2]Formula!V:X,3,0)))-SUMIF(AD:AD,AD1154,H:H)),2)))</f>
        <v/>
      </c>
      <c r="H1154" s="71"/>
      <c r="I1154" s="72"/>
      <c r="J1154" s="72"/>
      <c r="K1154" s="38" t="str">
        <f>IF(E1154="","",IF(OR(E1154="Project Management",E1154="Project Support",E1154="Sprint Management",E1154="Sprint Support"),"NA",(((SUMIF(AD:AD,AD1154,H:H)/VLOOKUP(AD1154,[2]Formula!V:X,3,0))*VLOOKUP(AD1154,[2]Formula!V:X,2,0))*H1154)/SUMIF(AD:AD,AD1154,H:H)))</f>
        <v/>
      </c>
      <c r="L1154" s="38" t="str">
        <f t="shared" ref="L1154:L1217" si="109">IFERROR(IF(K1154="NA",(H1154/I1154),(K1154/I1154)),"")</f>
        <v/>
      </c>
      <c r="M1154" s="38" t="str">
        <f t="shared" ref="M1154:M1217" si="110">IFERROR(IF(K1154="NA",1,(K1154/H1154)),"")</f>
        <v/>
      </c>
      <c r="N1154" s="38" t="str">
        <f t="shared" si="106"/>
        <v/>
      </c>
      <c r="O1154" s="38" t="str">
        <f t="shared" si="108"/>
        <v/>
      </c>
      <c r="P1154" s="39" t="str">
        <f t="shared" si="107"/>
        <v/>
      </c>
      <c r="AC1154" s="42" t="str">
        <f>IF(B1154="","",VLOOKUP(B1154,[2]Formula!B:C,2,0))</f>
        <v/>
      </c>
      <c r="AD1154" s="43" t="str">
        <f t="shared" ref="AD1154:AD1217" si="111">IF(B1154="","",CONCATENATE(B1154,"_",E1154))</f>
        <v/>
      </c>
    </row>
    <row r="1155" spans="1:30" x14ac:dyDescent="0.25">
      <c r="A1155" s="64"/>
      <c r="B1155" s="64"/>
      <c r="C1155" s="66"/>
      <c r="D1155" s="67"/>
      <c r="E1155" s="64"/>
      <c r="F1155" s="64"/>
      <c r="G1155" s="37" t="str">
        <f>IF(E1155="","",IF(OR(E1155="Project Management",E1155="Project Support",E1155="Sprint Management",E1155="Sprint Support"),"NA",ROUND((((VLOOKUP(AD1155,[2]Formula!V:X,3,0)))-SUMIF(AD:AD,AD1155,H:H)),2)))</f>
        <v/>
      </c>
      <c r="H1155" s="71"/>
      <c r="I1155" s="72"/>
      <c r="J1155" s="72"/>
      <c r="K1155" s="38" t="str">
        <f>IF(E1155="","",IF(OR(E1155="Project Management",E1155="Project Support",E1155="Sprint Management",E1155="Sprint Support"),"NA",(((SUMIF(AD:AD,AD1155,H:H)/VLOOKUP(AD1155,[2]Formula!V:X,3,0))*VLOOKUP(AD1155,[2]Formula!V:X,2,0))*H1155)/SUMIF(AD:AD,AD1155,H:H)))</f>
        <v/>
      </c>
      <c r="L1155" s="38" t="str">
        <f t="shared" si="109"/>
        <v/>
      </c>
      <c r="M1155" s="38" t="str">
        <f t="shared" si="110"/>
        <v/>
      </c>
      <c r="N1155" s="38" t="str">
        <f t="shared" ref="N1155:N1218" si="112">IFERROR(((L1155-M1155)/M1155)*100,"")</f>
        <v/>
      </c>
      <c r="O1155" s="38" t="str">
        <f t="shared" si="108"/>
        <v/>
      </c>
      <c r="P1155" s="39" t="str">
        <f t="shared" ref="P1155:P1218" si="113">IF(O1155="","",1)</f>
        <v/>
      </c>
      <c r="AC1155" s="42" t="str">
        <f>IF(B1155="","",VLOOKUP(B1155,[2]Formula!B:C,2,0))</f>
        <v/>
      </c>
      <c r="AD1155" s="43" t="str">
        <f t="shared" si="111"/>
        <v/>
      </c>
    </row>
    <row r="1156" spans="1:30" x14ac:dyDescent="0.25">
      <c r="A1156" s="64"/>
      <c r="B1156" s="64"/>
      <c r="C1156" s="66"/>
      <c r="D1156" s="67"/>
      <c r="E1156" s="64"/>
      <c r="F1156" s="64"/>
      <c r="G1156" s="37" t="str">
        <f>IF(E1156="","",IF(OR(E1156="Project Management",E1156="Project Support",E1156="Sprint Management",E1156="Sprint Support"),"NA",ROUND((((VLOOKUP(AD1156,[2]Formula!V:X,3,0)))-SUMIF(AD:AD,AD1156,H:H)),2)))</f>
        <v/>
      </c>
      <c r="H1156" s="71"/>
      <c r="I1156" s="72"/>
      <c r="J1156" s="72"/>
      <c r="K1156" s="38" t="str">
        <f>IF(E1156="","",IF(OR(E1156="Project Management",E1156="Project Support",E1156="Sprint Management",E1156="Sprint Support"),"NA",(((SUMIF(AD:AD,AD1156,H:H)/VLOOKUP(AD1156,[2]Formula!V:X,3,0))*VLOOKUP(AD1156,[2]Formula!V:X,2,0))*H1156)/SUMIF(AD:AD,AD1156,H:H)))</f>
        <v/>
      </c>
      <c r="L1156" s="38" t="str">
        <f t="shared" si="109"/>
        <v/>
      </c>
      <c r="M1156" s="38" t="str">
        <f t="shared" si="110"/>
        <v/>
      </c>
      <c r="N1156" s="38" t="str">
        <f t="shared" si="112"/>
        <v/>
      </c>
      <c r="O1156" s="38" t="str">
        <f t="shared" si="108"/>
        <v/>
      </c>
      <c r="P1156" s="39" t="str">
        <f t="shared" si="113"/>
        <v/>
      </c>
      <c r="AC1156" s="42" t="str">
        <f>IF(B1156="","",VLOOKUP(B1156,[2]Formula!B:C,2,0))</f>
        <v/>
      </c>
      <c r="AD1156" s="43" t="str">
        <f t="shared" si="111"/>
        <v/>
      </c>
    </row>
    <row r="1157" spans="1:30" x14ac:dyDescent="0.25">
      <c r="A1157" s="64"/>
      <c r="B1157" s="64"/>
      <c r="C1157" s="66"/>
      <c r="D1157" s="67"/>
      <c r="E1157" s="64"/>
      <c r="F1157" s="64"/>
      <c r="G1157" s="37" t="str">
        <f>IF(E1157="","",IF(OR(E1157="Project Management",E1157="Project Support",E1157="Sprint Management",E1157="Sprint Support"),"NA",ROUND((((VLOOKUP(AD1157,[2]Formula!V:X,3,0)))-SUMIF(AD:AD,AD1157,H:H)),2)))</f>
        <v/>
      </c>
      <c r="H1157" s="71"/>
      <c r="I1157" s="72"/>
      <c r="J1157" s="72"/>
      <c r="K1157" s="38" t="str">
        <f>IF(E1157="","",IF(OR(E1157="Project Management",E1157="Project Support",E1157="Sprint Management",E1157="Sprint Support"),"NA",(((SUMIF(AD:AD,AD1157,H:H)/VLOOKUP(AD1157,[2]Formula!V:X,3,0))*VLOOKUP(AD1157,[2]Formula!V:X,2,0))*H1157)/SUMIF(AD:AD,AD1157,H:H)))</f>
        <v/>
      </c>
      <c r="L1157" s="38" t="str">
        <f t="shared" si="109"/>
        <v/>
      </c>
      <c r="M1157" s="38" t="str">
        <f t="shared" si="110"/>
        <v/>
      </c>
      <c r="N1157" s="38" t="str">
        <f t="shared" si="112"/>
        <v/>
      </c>
      <c r="O1157" s="38" t="str">
        <f t="shared" si="108"/>
        <v/>
      </c>
      <c r="P1157" s="39" t="str">
        <f t="shared" si="113"/>
        <v/>
      </c>
      <c r="AC1157" s="42" t="str">
        <f>IF(B1157="","",VLOOKUP(B1157,[2]Formula!B:C,2,0))</f>
        <v/>
      </c>
      <c r="AD1157" s="43" t="str">
        <f t="shared" si="111"/>
        <v/>
      </c>
    </row>
    <row r="1158" spans="1:30" x14ac:dyDescent="0.25">
      <c r="A1158" s="64"/>
      <c r="B1158" s="64"/>
      <c r="C1158" s="66"/>
      <c r="D1158" s="67"/>
      <c r="E1158" s="64"/>
      <c r="F1158" s="64"/>
      <c r="G1158" s="37" t="str">
        <f>IF(E1158="","",IF(OR(E1158="Project Management",E1158="Project Support",E1158="Sprint Management",E1158="Sprint Support"),"NA",ROUND((((VLOOKUP(AD1158,[2]Formula!V:X,3,0)))-SUMIF(AD:AD,AD1158,H:H)),2)))</f>
        <v/>
      </c>
      <c r="H1158" s="71"/>
      <c r="I1158" s="72"/>
      <c r="J1158" s="72"/>
      <c r="K1158" s="38" t="str">
        <f>IF(E1158="","",IF(OR(E1158="Project Management",E1158="Project Support",E1158="Sprint Management",E1158="Sprint Support"),"NA",(((SUMIF(AD:AD,AD1158,H:H)/VLOOKUP(AD1158,[2]Formula!V:X,3,0))*VLOOKUP(AD1158,[2]Formula!V:X,2,0))*H1158)/SUMIF(AD:AD,AD1158,H:H)))</f>
        <v/>
      </c>
      <c r="L1158" s="38" t="str">
        <f t="shared" si="109"/>
        <v/>
      </c>
      <c r="M1158" s="38" t="str">
        <f t="shared" si="110"/>
        <v/>
      </c>
      <c r="N1158" s="38" t="str">
        <f t="shared" si="112"/>
        <v/>
      </c>
      <c r="O1158" s="38" t="str">
        <f t="shared" si="108"/>
        <v/>
      </c>
      <c r="P1158" s="39" t="str">
        <f t="shared" si="113"/>
        <v/>
      </c>
      <c r="AC1158" s="42" t="str">
        <f>IF(B1158="","",VLOOKUP(B1158,[2]Formula!B:C,2,0))</f>
        <v/>
      </c>
      <c r="AD1158" s="43" t="str">
        <f t="shared" si="111"/>
        <v/>
      </c>
    </row>
    <row r="1159" spans="1:30" x14ac:dyDescent="0.25">
      <c r="A1159" s="64"/>
      <c r="B1159" s="64"/>
      <c r="C1159" s="66"/>
      <c r="D1159" s="67"/>
      <c r="E1159" s="64"/>
      <c r="F1159" s="64"/>
      <c r="G1159" s="37" t="str">
        <f>IF(E1159="","",IF(OR(E1159="Project Management",E1159="Project Support",E1159="Sprint Management",E1159="Sprint Support"),"NA",ROUND((((VLOOKUP(AD1159,[2]Formula!V:X,3,0)))-SUMIF(AD:AD,AD1159,H:H)),2)))</f>
        <v/>
      </c>
      <c r="H1159" s="71"/>
      <c r="I1159" s="72"/>
      <c r="J1159" s="72"/>
      <c r="K1159" s="38" t="str">
        <f>IF(E1159="","",IF(OR(E1159="Project Management",E1159="Project Support",E1159="Sprint Management",E1159="Sprint Support"),"NA",(((SUMIF(AD:AD,AD1159,H:H)/VLOOKUP(AD1159,[2]Formula!V:X,3,0))*VLOOKUP(AD1159,[2]Formula!V:X,2,0))*H1159)/SUMIF(AD:AD,AD1159,H:H)))</f>
        <v/>
      </c>
      <c r="L1159" s="38" t="str">
        <f t="shared" si="109"/>
        <v/>
      </c>
      <c r="M1159" s="38" t="str">
        <f t="shared" si="110"/>
        <v/>
      </c>
      <c r="N1159" s="38" t="str">
        <f t="shared" si="112"/>
        <v/>
      </c>
      <c r="O1159" s="38" t="str">
        <f t="shared" si="108"/>
        <v/>
      </c>
      <c r="P1159" s="39" t="str">
        <f t="shared" si="113"/>
        <v/>
      </c>
      <c r="AC1159" s="42" t="str">
        <f>IF(B1159="","",VLOOKUP(B1159,[2]Formula!B:C,2,0))</f>
        <v/>
      </c>
      <c r="AD1159" s="43" t="str">
        <f t="shared" si="111"/>
        <v/>
      </c>
    </row>
    <row r="1160" spans="1:30" x14ac:dyDescent="0.25">
      <c r="A1160" s="64"/>
      <c r="B1160" s="64"/>
      <c r="C1160" s="66"/>
      <c r="D1160" s="67"/>
      <c r="E1160" s="64"/>
      <c r="F1160" s="64"/>
      <c r="G1160" s="37" t="str">
        <f>IF(E1160="","",IF(OR(E1160="Project Management",E1160="Project Support",E1160="Sprint Management",E1160="Sprint Support"),"NA",ROUND((((VLOOKUP(AD1160,[2]Formula!V:X,3,0)))-SUMIF(AD:AD,AD1160,H:H)),2)))</f>
        <v/>
      </c>
      <c r="H1160" s="71"/>
      <c r="I1160" s="72"/>
      <c r="J1160" s="72"/>
      <c r="K1160" s="38" t="str">
        <f>IF(E1160="","",IF(OR(E1160="Project Management",E1160="Project Support",E1160="Sprint Management",E1160="Sprint Support"),"NA",(((SUMIF(AD:AD,AD1160,H:H)/VLOOKUP(AD1160,[2]Formula!V:X,3,0))*VLOOKUP(AD1160,[2]Formula!V:X,2,0))*H1160)/SUMIF(AD:AD,AD1160,H:H)))</f>
        <v/>
      </c>
      <c r="L1160" s="38" t="str">
        <f t="shared" si="109"/>
        <v/>
      </c>
      <c r="M1160" s="38" t="str">
        <f t="shared" si="110"/>
        <v/>
      </c>
      <c r="N1160" s="38" t="str">
        <f t="shared" si="112"/>
        <v/>
      </c>
      <c r="O1160" s="38" t="str">
        <f t="shared" si="108"/>
        <v/>
      </c>
      <c r="P1160" s="39" t="str">
        <f t="shared" si="113"/>
        <v/>
      </c>
      <c r="AC1160" s="42" t="str">
        <f>IF(B1160="","",VLOOKUP(B1160,[2]Formula!B:C,2,0))</f>
        <v/>
      </c>
      <c r="AD1160" s="43" t="str">
        <f t="shared" si="111"/>
        <v/>
      </c>
    </row>
    <row r="1161" spans="1:30" x14ac:dyDescent="0.25">
      <c r="A1161" s="64"/>
      <c r="B1161" s="64"/>
      <c r="C1161" s="66"/>
      <c r="D1161" s="67"/>
      <c r="E1161" s="64"/>
      <c r="F1161" s="64"/>
      <c r="G1161" s="37" t="str">
        <f>IF(E1161="","",IF(OR(E1161="Project Management",E1161="Project Support",E1161="Sprint Management",E1161="Sprint Support"),"NA",ROUND((((VLOOKUP(AD1161,[2]Formula!V:X,3,0)))-SUMIF(AD:AD,AD1161,H:H)),2)))</f>
        <v/>
      </c>
      <c r="H1161" s="71"/>
      <c r="I1161" s="72"/>
      <c r="J1161" s="72"/>
      <c r="K1161" s="38" t="str">
        <f>IF(E1161="","",IF(OR(E1161="Project Management",E1161="Project Support",E1161="Sprint Management",E1161="Sprint Support"),"NA",(((SUMIF(AD:AD,AD1161,H:H)/VLOOKUP(AD1161,[2]Formula!V:X,3,0))*VLOOKUP(AD1161,[2]Formula!V:X,2,0))*H1161)/SUMIF(AD:AD,AD1161,H:H)))</f>
        <v/>
      </c>
      <c r="L1161" s="38" t="str">
        <f t="shared" si="109"/>
        <v/>
      </c>
      <c r="M1161" s="38" t="str">
        <f t="shared" si="110"/>
        <v/>
      </c>
      <c r="N1161" s="38" t="str">
        <f t="shared" si="112"/>
        <v/>
      </c>
      <c r="O1161" s="38" t="str">
        <f t="shared" si="108"/>
        <v/>
      </c>
      <c r="P1161" s="39" t="str">
        <f t="shared" si="113"/>
        <v/>
      </c>
      <c r="AC1161" s="42" t="str">
        <f>IF(B1161="","",VLOOKUP(B1161,[2]Formula!B:C,2,0))</f>
        <v/>
      </c>
      <c r="AD1161" s="43" t="str">
        <f t="shared" si="111"/>
        <v/>
      </c>
    </row>
    <row r="1162" spans="1:30" x14ac:dyDescent="0.25">
      <c r="A1162" s="64"/>
      <c r="B1162" s="64"/>
      <c r="C1162" s="66"/>
      <c r="D1162" s="67"/>
      <c r="E1162" s="64"/>
      <c r="F1162" s="64"/>
      <c r="G1162" s="37" t="str">
        <f>IF(E1162="","",IF(OR(E1162="Project Management",E1162="Project Support",E1162="Sprint Management",E1162="Sprint Support"),"NA",ROUND((((VLOOKUP(AD1162,[2]Formula!V:X,3,0)))-SUMIF(AD:AD,AD1162,H:H)),2)))</f>
        <v/>
      </c>
      <c r="H1162" s="71"/>
      <c r="I1162" s="72"/>
      <c r="J1162" s="72"/>
      <c r="K1162" s="38" t="str">
        <f>IF(E1162="","",IF(OR(E1162="Project Management",E1162="Project Support",E1162="Sprint Management",E1162="Sprint Support"),"NA",(((SUMIF(AD:AD,AD1162,H:H)/VLOOKUP(AD1162,[2]Formula!V:X,3,0))*VLOOKUP(AD1162,[2]Formula!V:X,2,0))*H1162)/SUMIF(AD:AD,AD1162,H:H)))</f>
        <v/>
      </c>
      <c r="L1162" s="38" t="str">
        <f t="shared" si="109"/>
        <v/>
      </c>
      <c r="M1162" s="38" t="str">
        <f t="shared" si="110"/>
        <v/>
      </c>
      <c r="N1162" s="38" t="str">
        <f t="shared" si="112"/>
        <v/>
      </c>
      <c r="O1162" s="38" t="str">
        <f t="shared" si="108"/>
        <v/>
      </c>
      <c r="P1162" s="39" t="str">
        <f t="shared" si="113"/>
        <v/>
      </c>
      <c r="AC1162" s="42" t="str">
        <f>IF(B1162="","",VLOOKUP(B1162,[2]Formula!B:C,2,0))</f>
        <v/>
      </c>
      <c r="AD1162" s="43" t="str">
        <f t="shared" si="111"/>
        <v/>
      </c>
    </row>
    <row r="1163" spans="1:30" x14ac:dyDescent="0.25">
      <c r="A1163" s="64"/>
      <c r="B1163" s="64"/>
      <c r="C1163" s="66"/>
      <c r="D1163" s="67"/>
      <c r="E1163" s="64"/>
      <c r="F1163" s="64"/>
      <c r="G1163" s="37" t="str">
        <f>IF(E1163="","",IF(OR(E1163="Project Management",E1163="Project Support",E1163="Sprint Management",E1163="Sprint Support"),"NA",ROUND((((VLOOKUP(AD1163,[2]Formula!V:X,3,0)))-SUMIF(AD:AD,AD1163,H:H)),2)))</f>
        <v/>
      </c>
      <c r="H1163" s="71"/>
      <c r="I1163" s="72"/>
      <c r="J1163" s="72"/>
      <c r="K1163" s="38" t="str">
        <f>IF(E1163="","",IF(OR(E1163="Project Management",E1163="Project Support",E1163="Sprint Management",E1163="Sprint Support"),"NA",(((SUMIF(AD:AD,AD1163,H:H)/VLOOKUP(AD1163,[2]Formula!V:X,3,0))*VLOOKUP(AD1163,[2]Formula!V:X,2,0))*H1163)/SUMIF(AD:AD,AD1163,H:H)))</f>
        <v/>
      </c>
      <c r="L1163" s="38" t="str">
        <f t="shared" si="109"/>
        <v/>
      </c>
      <c r="M1163" s="38" t="str">
        <f t="shared" si="110"/>
        <v/>
      </c>
      <c r="N1163" s="38" t="str">
        <f t="shared" si="112"/>
        <v/>
      </c>
      <c r="O1163" s="38" t="str">
        <f t="shared" si="108"/>
        <v/>
      </c>
      <c r="P1163" s="39" t="str">
        <f t="shared" si="113"/>
        <v/>
      </c>
      <c r="AC1163" s="42" t="str">
        <f>IF(B1163="","",VLOOKUP(B1163,[2]Formula!B:C,2,0))</f>
        <v/>
      </c>
      <c r="AD1163" s="43" t="str">
        <f t="shared" si="111"/>
        <v/>
      </c>
    </row>
    <row r="1164" spans="1:30" x14ac:dyDescent="0.25">
      <c r="A1164" s="64"/>
      <c r="B1164" s="64"/>
      <c r="C1164" s="66"/>
      <c r="D1164" s="67"/>
      <c r="E1164" s="64"/>
      <c r="F1164" s="64"/>
      <c r="G1164" s="37" t="str">
        <f>IF(E1164="","",IF(OR(E1164="Project Management",E1164="Project Support",E1164="Sprint Management",E1164="Sprint Support"),"NA",ROUND((((VLOOKUP(AD1164,[2]Formula!V:X,3,0)))-SUMIF(AD:AD,AD1164,H:H)),2)))</f>
        <v/>
      </c>
      <c r="H1164" s="71"/>
      <c r="I1164" s="72"/>
      <c r="J1164" s="72"/>
      <c r="K1164" s="38" t="str">
        <f>IF(E1164="","",IF(OR(E1164="Project Management",E1164="Project Support",E1164="Sprint Management",E1164="Sprint Support"),"NA",(((SUMIF(AD:AD,AD1164,H:H)/VLOOKUP(AD1164,[2]Formula!V:X,3,0))*VLOOKUP(AD1164,[2]Formula!V:X,2,0))*H1164)/SUMIF(AD:AD,AD1164,H:H)))</f>
        <v/>
      </c>
      <c r="L1164" s="38" t="str">
        <f t="shared" si="109"/>
        <v/>
      </c>
      <c r="M1164" s="38" t="str">
        <f t="shared" si="110"/>
        <v/>
      </c>
      <c r="N1164" s="38" t="str">
        <f t="shared" si="112"/>
        <v/>
      </c>
      <c r="O1164" s="38" t="str">
        <f t="shared" si="108"/>
        <v/>
      </c>
      <c r="P1164" s="39" t="str">
        <f t="shared" si="113"/>
        <v/>
      </c>
      <c r="AC1164" s="42" t="str">
        <f>IF(B1164="","",VLOOKUP(B1164,[2]Formula!B:C,2,0))</f>
        <v/>
      </c>
      <c r="AD1164" s="43" t="str">
        <f t="shared" si="111"/>
        <v/>
      </c>
    </row>
    <row r="1165" spans="1:30" x14ac:dyDescent="0.25">
      <c r="A1165" s="64"/>
      <c r="B1165" s="64"/>
      <c r="C1165" s="66"/>
      <c r="D1165" s="67"/>
      <c r="E1165" s="64"/>
      <c r="F1165" s="64"/>
      <c r="G1165" s="37" t="str">
        <f>IF(E1165="","",IF(OR(E1165="Project Management",E1165="Project Support",E1165="Sprint Management",E1165="Sprint Support"),"NA",ROUND((((VLOOKUP(AD1165,[2]Formula!V:X,3,0)))-SUMIF(AD:AD,AD1165,H:H)),2)))</f>
        <v/>
      </c>
      <c r="H1165" s="71"/>
      <c r="I1165" s="72"/>
      <c r="J1165" s="72"/>
      <c r="K1165" s="38" t="str">
        <f>IF(E1165="","",IF(OR(E1165="Project Management",E1165="Project Support",E1165="Sprint Management",E1165="Sprint Support"),"NA",(((SUMIF(AD:AD,AD1165,H:H)/VLOOKUP(AD1165,[2]Formula!V:X,3,0))*VLOOKUP(AD1165,[2]Formula!V:X,2,0))*H1165)/SUMIF(AD:AD,AD1165,H:H)))</f>
        <v/>
      </c>
      <c r="L1165" s="38" t="str">
        <f t="shared" si="109"/>
        <v/>
      </c>
      <c r="M1165" s="38" t="str">
        <f t="shared" si="110"/>
        <v/>
      </c>
      <c r="N1165" s="38" t="str">
        <f t="shared" si="112"/>
        <v/>
      </c>
      <c r="O1165" s="38" t="str">
        <f t="shared" si="108"/>
        <v/>
      </c>
      <c r="P1165" s="39" t="str">
        <f t="shared" si="113"/>
        <v/>
      </c>
      <c r="AC1165" s="42" t="str">
        <f>IF(B1165="","",VLOOKUP(B1165,[2]Formula!B:C,2,0))</f>
        <v/>
      </c>
      <c r="AD1165" s="43" t="str">
        <f t="shared" si="111"/>
        <v/>
      </c>
    </row>
    <row r="1166" spans="1:30" x14ac:dyDescent="0.25">
      <c r="A1166" s="64"/>
      <c r="B1166" s="64"/>
      <c r="C1166" s="66"/>
      <c r="D1166" s="67"/>
      <c r="E1166" s="64"/>
      <c r="F1166" s="64"/>
      <c r="G1166" s="37" t="str">
        <f>IF(E1166="","",IF(OR(E1166="Project Management",E1166="Project Support",E1166="Sprint Management",E1166="Sprint Support"),"NA",ROUND((((VLOOKUP(AD1166,[2]Formula!V:X,3,0)))-SUMIF(AD:AD,AD1166,H:H)),2)))</f>
        <v/>
      </c>
      <c r="H1166" s="71"/>
      <c r="I1166" s="72"/>
      <c r="J1166" s="72"/>
      <c r="K1166" s="38" t="str">
        <f>IF(E1166="","",IF(OR(E1166="Project Management",E1166="Project Support",E1166="Sprint Management",E1166="Sprint Support"),"NA",(((SUMIF(AD:AD,AD1166,H:H)/VLOOKUP(AD1166,[2]Formula!V:X,3,0))*VLOOKUP(AD1166,[2]Formula!V:X,2,0))*H1166)/SUMIF(AD:AD,AD1166,H:H)))</f>
        <v/>
      </c>
      <c r="L1166" s="38" t="str">
        <f t="shared" si="109"/>
        <v/>
      </c>
      <c r="M1166" s="38" t="str">
        <f t="shared" si="110"/>
        <v/>
      </c>
      <c r="N1166" s="38" t="str">
        <f t="shared" si="112"/>
        <v/>
      </c>
      <c r="O1166" s="38" t="str">
        <f t="shared" si="108"/>
        <v/>
      </c>
      <c r="P1166" s="39" t="str">
        <f t="shared" si="113"/>
        <v/>
      </c>
      <c r="AC1166" s="42" t="str">
        <f>IF(B1166="","",VLOOKUP(B1166,[2]Formula!B:C,2,0))</f>
        <v/>
      </c>
      <c r="AD1166" s="43" t="str">
        <f t="shared" si="111"/>
        <v/>
      </c>
    </row>
    <row r="1167" spans="1:30" x14ac:dyDescent="0.25">
      <c r="A1167" s="64"/>
      <c r="B1167" s="64"/>
      <c r="C1167" s="66"/>
      <c r="D1167" s="67"/>
      <c r="E1167" s="64"/>
      <c r="F1167" s="64"/>
      <c r="G1167" s="37" t="str">
        <f>IF(E1167="","",IF(OR(E1167="Project Management",E1167="Project Support",E1167="Sprint Management",E1167="Sprint Support"),"NA",ROUND((((VLOOKUP(AD1167,[2]Formula!V:X,3,0)))-SUMIF(AD:AD,AD1167,H:H)),2)))</f>
        <v/>
      </c>
      <c r="H1167" s="71"/>
      <c r="I1167" s="72"/>
      <c r="J1167" s="72"/>
      <c r="K1167" s="38" t="str">
        <f>IF(E1167="","",IF(OR(E1167="Project Management",E1167="Project Support",E1167="Sprint Management",E1167="Sprint Support"),"NA",(((SUMIF(AD:AD,AD1167,H:H)/VLOOKUP(AD1167,[2]Formula!V:X,3,0))*VLOOKUP(AD1167,[2]Formula!V:X,2,0))*H1167)/SUMIF(AD:AD,AD1167,H:H)))</f>
        <v/>
      </c>
      <c r="L1167" s="38" t="str">
        <f t="shared" si="109"/>
        <v/>
      </c>
      <c r="M1167" s="38" t="str">
        <f t="shared" si="110"/>
        <v/>
      </c>
      <c r="N1167" s="38" t="str">
        <f t="shared" si="112"/>
        <v/>
      </c>
      <c r="O1167" s="38" t="str">
        <f t="shared" si="108"/>
        <v/>
      </c>
      <c r="P1167" s="39" t="str">
        <f t="shared" si="113"/>
        <v/>
      </c>
      <c r="AC1167" s="42" t="str">
        <f>IF(B1167="","",VLOOKUP(B1167,[2]Formula!B:C,2,0))</f>
        <v/>
      </c>
      <c r="AD1167" s="43" t="str">
        <f t="shared" si="111"/>
        <v/>
      </c>
    </row>
    <row r="1168" spans="1:30" x14ac:dyDescent="0.25">
      <c r="A1168" s="64"/>
      <c r="B1168" s="64"/>
      <c r="C1168" s="66"/>
      <c r="D1168" s="67"/>
      <c r="E1168" s="64"/>
      <c r="F1168" s="64"/>
      <c r="G1168" s="37" t="str">
        <f>IF(E1168="","",IF(OR(E1168="Project Management",E1168="Project Support",E1168="Sprint Management",E1168="Sprint Support"),"NA",ROUND((((VLOOKUP(AD1168,[2]Formula!V:X,3,0)))-SUMIF(AD:AD,AD1168,H:H)),2)))</f>
        <v/>
      </c>
      <c r="H1168" s="71"/>
      <c r="I1168" s="72"/>
      <c r="J1168" s="72"/>
      <c r="K1168" s="38" t="str">
        <f>IF(E1168="","",IF(OR(E1168="Project Management",E1168="Project Support",E1168="Sprint Management",E1168="Sprint Support"),"NA",(((SUMIF(AD:AD,AD1168,H:H)/VLOOKUP(AD1168,[2]Formula!V:X,3,0))*VLOOKUP(AD1168,[2]Formula!V:X,2,0))*H1168)/SUMIF(AD:AD,AD1168,H:H)))</f>
        <v/>
      </c>
      <c r="L1168" s="38" t="str">
        <f t="shared" si="109"/>
        <v/>
      </c>
      <c r="M1168" s="38" t="str">
        <f t="shared" si="110"/>
        <v/>
      </c>
      <c r="N1168" s="38" t="str">
        <f t="shared" si="112"/>
        <v/>
      </c>
      <c r="O1168" s="38" t="str">
        <f t="shared" si="108"/>
        <v/>
      </c>
      <c r="P1168" s="39" t="str">
        <f t="shared" si="113"/>
        <v/>
      </c>
      <c r="AC1168" s="42" t="str">
        <f>IF(B1168="","",VLOOKUP(B1168,[2]Formula!B:C,2,0))</f>
        <v/>
      </c>
      <c r="AD1168" s="43" t="str">
        <f t="shared" si="111"/>
        <v/>
      </c>
    </row>
    <row r="1169" spans="1:30" x14ac:dyDescent="0.25">
      <c r="A1169" s="64"/>
      <c r="B1169" s="64"/>
      <c r="C1169" s="66"/>
      <c r="D1169" s="67"/>
      <c r="E1169" s="64"/>
      <c r="F1169" s="64"/>
      <c r="G1169" s="37" t="str">
        <f>IF(E1169="","",IF(OR(E1169="Project Management",E1169="Project Support",E1169="Sprint Management",E1169="Sprint Support"),"NA",ROUND((((VLOOKUP(AD1169,[2]Formula!V:X,3,0)))-SUMIF(AD:AD,AD1169,H:H)),2)))</f>
        <v/>
      </c>
      <c r="H1169" s="71"/>
      <c r="I1169" s="72"/>
      <c r="J1169" s="72"/>
      <c r="K1169" s="38" t="str">
        <f>IF(E1169="","",IF(OR(E1169="Project Management",E1169="Project Support",E1169="Sprint Management",E1169="Sprint Support"),"NA",(((SUMIF(AD:AD,AD1169,H:H)/VLOOKUP(AD1169,[2]Formula!V:X,3,0))*VLOOKUP(AD1169,[2]Formula!V:X,2,0))*H1169)/SUMIF(AD:AD,AD1169,H:H)))</f>
        <v/>
      </c>
      <c r="L1169" s="38" t="str">
        <f t="shared" si="109"/>
        <v/>
      </c>
      <c r="M1169" s="38" t="str">
        <f t="shared" si="110"/>
        <v/>
      </c>
      <c r="N1169" s="38" t="str">
        <f t="shared" si="112"/>
        <v/>
      </c>
      <c r="O1169" s="38" t="str">
        <f t="shared" si="108"/>
        <v/>
      </c>
      <c r="P1169" s="39" t="str">
        <f t="shared" si="113"/>
        <v/>
      </c>
      <c r="AC1169" s="42" t="str">
        <f>IF(B1169="","",VLOOKUP(B1169,[2]Formula!B:C,2,0))</f>
        <v/>
      </c>
      <c r="AD1169" s="43" t="str">
        <f t="shared" si="111"/>
        <v/>
      </c>
    </row>
    <row r="1170" spans="1:30" x14ac:dyDescent="0.25">
      <c r="A1170" s="64"/>
      <c r="B1170" s="64"/>
      <c r="C1170" s="66"/>
      <c r="D1170" s="67"/>
      <c r="E1170" s="64"/>
      <c r="F1170" s="64"/>
      <c r="G1170" s="37" t="str">
        <f>IF(E1170="","",IF(OR(E1170="Project Management",E1170="Project Support",E1170="Sprint Management",E1170="Sprint Support"),"NA",ROUND((((VLOOKUP(AD1170,[2]Formula!V:X,3,0)))-SUMIF(AD:AD,AD1170,H:H)),2)))</f>
        <v/>
      </c>
      <c r="H1170" s="71"/>
      <c r="I1170" s="72"/>
      <c r="J1170" s="72"/>
      <c r="K1170" s="38" t="str">
        <f>IF(E1170="","",IF(OR(E1170="Project Management",E1170="Project Support",E1170="Sprint Management",E1170="Sprint Support"),"NA",(((SUMIF(AD:AD,AD1170,H:H)/VLOOKUP(AD1170,[2]Formula!V:X,3,0))*VLOOKUP(AD1170,[2]Formula!V:X,2,0))*H1170)/SUMIF(AD:AD,AD1170,H:H)))</f>
        <v/>
      </c>
      <c r="L1170" s="38" t="str">
        <f t="shared" si="109"/>
        <v/>
      </c>
      <c r="M1170" s="38" t="str">
        <f t="shared" si="110"/>
        <v/>
      </c>
      <c r="N1170" s="38" t="str">
        <f t="shared" si="112"/>
        <v/>
      </c>
      <c r="O1170" s="38" t="str">
        <f t="shared" si="108"/>
        <v/>
      </c>
      <c r="P1170" s="39" t="str">
        <f t="shared" si="113"/>
        <v/>
      </c>
      <c r="AC1170" s="42" t="str">
        <f>IF(B1170="","",VLOOKUP(B1170,[2]Formula!B:C,2,0))</f>
        <v/>
      </c>
      <c r="AD1170" s="43" t="str">
        <f t="shared" si="111"/>
        <v/>
      </c>
    </row>
    <row r="1171" spans="1:30" x14ac:dyDescent="0.25">
      <c r="A1171" s="64"/>
      <c r="B1171" s="64"/>
      <c r="C1171" s="66"/>
      <c r="D1171" s="67"/>
      <c r="E1171" s="64"/>
      <c r="F1171" s="64"/>
      <c r="G1171" s="37" t="str">
        <f>IF(E1171="","",IF(OR(E1171="Project Management",E1171="Project Support",E1171="Sprint Management",E1171="Sprint Support"),"NA",ROUND((((VLOOKUP(AD1171,[2]Formula!V:X,3,0)))-SUMIF(AD:AD,AD1171,H:H)),2)))</f>
        <v/>
      </c>
      <c r="H1171" s="71"/>
      <c r="I1171" s="72"/>
      <c r="J1171" s="72"/>
      <c r="K1171" s="38" t="str">
        <f>IF(E1171="","",IF(OR(E1171="Project Management",E1171="Project Support",E1171="Sprint Management",E1171="Sprint Support"),"NA",(((SUMIF(AD:AD,AD1171,H:H)/VLOOKUP(AD1171,[2]Formula!V:X,3,0))*VLOOKUP(AD1171,[2]Formula!V:X,2,0))*H1171)/SUMIF(AD:AD,AD1171,H:H)))</f>
        <v/>
      </c>
      <c r="L1171" s="38" t="str">
        <f t="shared" si="109"/>
        <v/>
      </c>
      <c r="M1171" s="38" t="str">
        <f t="shared" si="110"/>
        <v/>
      </c>
      <c r="N1171" s="38" t="str">
        <f t="shared" si="112"/>
        <v/>
      </c>
      <c r="O1171" s="38" t="str">
        <f t="shared" si="108"/>
        <v/>
      </c>
      <c r="P1171" s="39" t="str">
        <f t="shared" si="113"/>
        <v/>
      </c>
      <c r="AC1171" s="42" t="str">
        <f>IF(B1171="","",VLOOKUP(B1171,[2]Formula!B:C,2,0))</f>
        <v/>
      </c>
      <c r="AD1171" s="43" t="str">
        <f t="shared" si="111"/>
        <v/>
      </c>
    </row>
    <row r="1172" spans="1:30" x14ac:dyDescent="0.25">
      <c r="A1172" s="64"/>
      <c r="B1172" s="64"/>
      <c r="C1172" s="66"/>
      <c r="D1172" s="67"/>
      <c r="E1172" s="64"/>
      <c r="F1172" s="64"/>
      <c r="G1172" s="37" t="str">
        <f>IF(E1172="","",IF(OR(E1172="Project Management",E1172="Project Support",E1172="Sprint Management",E1172="Sprint Support"),"NA",ROUND((((VLOOKUP(AD1172,[2]Formula!V:X,3,0)))-SUMIF(AD:AD,AD1172,H:H)),2)))</f>
        <v/>
      </c>
      <c r="H1172" s="71"/>
      <c r="I1172" s="72"/>
      <c r="J1172" s="72"/>
      <c r="K1172" s="38" t="str">
        <f>IF(E1172="","",IF(OR(E1172="Project Management",E1172="Project Support",E1172="Sprint Management",E1172="Sprint Support"),"NA",(((SUMIF(AD:AD,AD1172,H:H)/VLOOKUP(AD1172,[2]Formula!V:X,3,0))*VLOOKUP(AD1172,[2]Formula!V:X,2,0))*H1172)/SUMIF(AD:AD,AD1172,H:H)))</f>
        <v/>
      </c>
      <c r="L1172" s="38" t="str">
        <f t="shared" si="109"/>
        <v/>
      </c>
      <c r="M1172" s="38" t="str">
        <f t="shared" si="110"/>
        <v/>
      </c>
      <c r="N1172" s="38" t="str">
        <f t="shared" si="112"/>
        <v/>
      </c>
      <c r="O1172" s="38" t="str">
        <f t="shared" si="108"/>
        <v/>
      </c>
      <c r="P1172" s="39" t="str">
        <f t="shared" si="113"/>
        <v/>
      </c>
      <c r="AC1172" s="42" t="str">
        <f>IF(B1172="","",VLOOKUP(B1172,[2]Formula!B:C,2,0))</f>
        <v/>
      </c>
      <c r="AD1172" s="43" t="str">
        <f t="shared" si="111"/>
        <v/>
      </c>
    </row>
    <row r="1173" spans="1:30" x14ac:dyDescent="0.25">
      <c r="A1173" s="64"/>
      <c r="B1173" s="64"/>
      <c r="C1173" s="66"/>
      <c r="D1173" s="67"/>
      <c r="E1173" s="64"/>
      <c r="F1173" s="64"/>
      <c r="G1173" s="37" t="str">
        <f>IF(E1173="","",IF(OR(E1173="Project Management",E1173="Project Support",E1173="Sprint Management",E1173="Sprint Support"),"NA",ROUND((((VLOOKUP(AD1173,[2]Formula!V:X,3,0)))-SUMIF(AD:AD,AD1173,H:H)),2)))</f>
        <v/>
      </c>
      <c r="H1173" s="71"/>
      <c r="I1173" s="72"/>
      <c r="J1173" s="72"/>
      <c r="K1173" s="38" t="str">
        <f>IF(E1173="","",IF(OR(E1173="Project Management",E1173="Project Support",E1173="Sprint Management",E1173="Sprint Support"),"NA",(((SUMIF(AD:AD,AD1173,H:H)/VLOOKUP(AD1173,[2]Formula!V:X,3,0))*VLOOKUP(AD1173,[2]Formula!V:X,2,0))*H1173)/SUMIF(AD:AD,AD1173,H:H)))</f>
        <v/>
      </c>
      <c r="L1173" s="38" t="str">
        <f t="shared" si="109"/>
        <v/>
      </c>
      <c r="M1173" s="38" t="str">
        <f t="shared" si="110"/>
        <v/>
      </c>
      <c r="N1173" s="38" t="str">
        <f t="shared" si="112"/>
        <v/>
      </c>
      <c r="O1173" s="38" t="str">
        <f t="shared" si="108"/>
        <v/>
      </c>
      <c r="P1173" s="39" t="str">
        <f t="shared" si="113"/>
        <v/>
      </c>
      <c r="AC1173" s="42" t="str">
        <f>IF(B1173="","",VLOOKUP(B1173,[2]Formula!B:C,2,0))</f>
        <v/>
      </c>
      <c r="AD1173" s="43" t="str">
        <f t="shared" si="111"/>
        <v/>
      </c>
    </row>
    <row r="1174" spans="1:30" x14ac:dyDescent="0.25">
      <c r="A1174" s="64"/>
      <c r="B1174" s="64"/>
      <c r="C1174" s="66"/>
      <c r="D1174" s="67"/>
      <c r="E1174" s="64"/>
      <c r="F1174" s="64"/>
      <c r="G1174" s="37" t="str">
        <f>IF(E1174="","",IF(OR(E1174="Project Management",E1174="Project Support",E1174="Sprint Management",E1174="Sprint Support"),"NA",ROUND((((VLOOKUP(AD1174,[2]Formula!V:X,3,0)))-SUMIF(AD:AD,AD1174,H:H)),2)))</f>
        <v/>
      </c>
      <c r="H1174" s="71"/>
      <c r="I1174" s="72"/>
      <c r="J1174" s="72"/>
      <c r="K1174" s="38" t="str">
        <f>IF(E1174="","",IF(OR(E1174="Project Management",E1174="Project Support",E1174="Sprint Management",E1174="Sprint Support"),"NA",(((SUMIF(AD:AD,AD1174,H:H)/VLOOKUP(AD1174,[2]Formula!V:X,3,0))*VLOOKUP(AD1174,[2]Formula!V:X,2,0))*H1174)/SUMIF(AD:AD,AD1174,H:H)))</f>
        <v/>
      </c>
      <c r="L1174" s="38" t="str">
        <f t="shared" si="109"/>
        <v/>
      </c>
      <c r="M1174" s="38" t="str">
        <f t="shared" si="110"/>
        <v/>
      </c>
      <c r="N1174" s="38" t="str">
        <f t="shared" si="112"/>
        <v/>
      </c>
      <c r="O1174" s="38" t="str">
        <f t="shared" si="108"/>
        <v/>
      </c>
      <c r="P1174" s="39" t="str">
        <f t="shared" si="113"/>
        <v/>
      </c>
      <c r="AC1174" s="42" t="str">
        <f>IF(B1174="","",VLOOKUP(B1174,[2]Formula!B:C,2,0))</f>
        <v/>
      </c>
      <c r="AD1174" s="43" t="str">
        <f t="shared" si="111"/>
        <v/>
      </c>
    </row>
    <row r="1175" spans="1:30" x14ac:dyDescent="0.25">
      <c r="A1175" s="64"/>
      <c r="B1175" s="64"/>
      <c r="C1175" s="66"/>
      <c r="D1175" s="67"/>
      <c r="E1175" s="64"/>
      <c r="F1175" s="64"/>
      <c r="G1175" s="37" t="str">
        <f>IF(E1175="","",IF(OR(E1175="Project Management",E1175="Project Support",E1175="Sprint Management",E1175="Sprint Support"),"NA",ROUND((((VLOOKUP(AD1175,[2]Formula!V:X,3,0)))-SUMIF(AD:AD,AD1175,H:H)),2)))</f>
        <v/>
      </c>
      <c r="H1175" s="71"/>
      <c r="I1175" s="72"/>
      <c r="J1175" s="72"/>
      <c r="K1175" s="38" t="str">
        <f>IF(E1175="","",IF(OR(E1175="Project Management",E1175="Project Support",E1175="Sprint Management",E1175="Sprint Support"),"NA",(((SUMIF(AD:AD,AD1175,H:H)/VLOOKUP(AD1175,[2]Formula!V:X,3,0))*VLOOKUP(AD1175,[2]Formula!V:X,2,0))*H1175)/SUMIF(AD:AD,AD1175,H:H)))</f>
        <v/>
      </c>
      <c r="L1175" s="38" t="str">
        <f t="shared" si="109"/>
        <v/>
      </c>
      <c r="M1175" s="38" t="str">
        <f t="shared" si="110"/>
        <v/>
      </c>
      <c r="N1175" s="38" t="str">
        <f t="shared" si="112"/>
        <v/>
      </c>
      <c r="O1175" s="38" t="str">
        <f t="shared" si="108"/>
        <v/>
      </c>
      <c r="P1175" s="39" t="str">
        <f t="shared" si="113"/>
        <v/>
      </c>
      <c r="AC1175" s="42" t="str">
        <f>IF(B1175="","",VLOOKUP(B1175,[2]Formula!B:C,2,0))</f>
        <v/>
      </c>
      <c r="AD1175" s="43" t="str">
        <f t="shared" si="111"/>
        <v/>
      </c>
    </row>
    <row r="1176" spans="1:30" x14ac:dyDescent="0.25">
      <c r="A1176" s="64"/>
      <c r="B1176" s="64"/>
      <c r="C1176" s="66"/>
      <c r="D1176" s="67"/>
      <c r="E1176" s="64"/>
      <c r="F1176" s="64"/>
      <c r="G1176" s="37" t="str">
        <f>IF(E1176="","",IF(OR(E1176="Project Management",E1176="Project Support",E1176="Sprint Management",E1176="Sprint Support"),"NA",ROUND((((VLOOKUP(AD1176,[2]Formula!V:X,3,0)))-SUMIF(AD:AD,AD1176,H:H)),2)))</f>
        <v/>
      </c>
      <c r="H1176" s="71"/>
      <c r="I1176" s="72"/>
      <c r="J1176" s="72"/>
      <c r="K1176" s="38" t="str">
        <f>IF(E1176="","",IF(OR(E1176="Project Management",E1176="Project Support",E1176="Sprint Management",E1176="Sprint Support"),"NA",(((SUMIF(AD:AD,AD1176,H:H)/VLOOKUP(AD1176,[2]Formula!V:X,3,0))*VLOOKUP(AD1176,[2]Formula!V:X,2,0))*H1176)/SUMIF(AD:AD,AD1176,H:H)))</f>
        <v/>
      </c>
      <c r="L1176" s="38" t="str">
        <f t="shared" si="109"/>
        <v/>
      </c>
      <c r="M1176" s="38" t="str">
        <f t="shared" si="110"/>
        <v/>
      </c>
      <c r="N1176" s="38" t="str">
        <f t="shared" si="112"/>
        <v/>
      </c>
      <c r="O1176" s="38" t="str">
        <f t="shared" si="108"/>
        <v/>
      </c>
      <c r="P1176" s="39" t="str">
        <f t="shared" si="113"/>
        <v/>
      </c>
      <c r="AC1176" s="42" t="str">
        <f>IF(B1176="","",VLOOKUP(B1176,[2]Formula!B:C,2,0))</f>
        <v/>
      </c>
      <c r="AD1176" s="43" t="str">
        <f t="shared" si="111"/>
        <v/>
      </c>
    </row>
    <row r="1177" spans="1:30" x14ac:dyDescent="0.25">
      <c r="A1177" s="64"/>
      <c r="B1177" s="64"/>
      <c r="C1177" s="66"/>
      <c r="D1177" s="67"/>
      <c r="E1177" s="64"/>
      <c r="F1177" s="64"/>
      <c r="G1177" s="37" t="str">
        <f>IF(E1177="","",IF(OR(E1177="Project Management",E1177="Project Support",E1177="Sprint Management",E1177="Sprint Support"),"NA",ROUND((((VLOOKUP(AD1177,[2]Formula!V:X,3,0)))-SUMIF(AD:AD,AD1177,H:H)),2)))</f>
        <v/>
      </c>
      <c r="H1177" s="71"/>
      <c r="I1177" s="72"/>
      <c r="J1177" s="72"/>
      <c r="K1177" s="38" t="str">
        <f>IF(E1177="","",IF(OR(E1177="Project Management",E1177="Project Support",E1177="Sprint Management",E1177="Sprint Support"),"NA",(((SUMIF(AD:AD,AD1177,H:H)/VLOOKUP(AD1177,[2]Formula!V:X,3,0))*VLOOKUP(AD1177,[2]Formula!V:X,2,0))*H1177)/SUMIF(AD:AD,AD1177,H:H)))</f>
        <v/>
      </c>
      <c r="L1177" s="38" t="str">
        <f t="shared" si="109"/>
        <v/>
      </c>
      <c r="M1177" s="38" t="str">
        <f t="shared" si="110"/>
        <v/>
      </c>
      <c r="N1177" s="38" t="str">
        <f t="shared" si="112"/>
        <v/>
      </c>
      <c r="O1177" s="38" t="str">
        <f t="shared" si="108"/>
        <v/>
      </c>
      <c r="P1177" s="39" t="str">
        <f t="shared" si="113"/>
        <v/>
      </c>
      <c r="AC1177" s="42" t="str">
        <f>IF(B1177="","",VLOOKUP(B1177,[2]Formula!B:C,2,0))</f>
        <v/>
      </c>
      <c r="AD1177" s="43" t="str">
        <f t="shared" si="111"/>
        <v/>
      </c>
    </row>
    <row r="1178" spans="1:30" x14ac:dyDescent="0.25">
      <c r="A1178" s="64"/>
      <c r="B1178" s="64"/>
      <c r="C1178" s="66"/>
      <c r="D1178" s="67"/>
      <c r="E1178" s="64"/>
      <c r="F1178" s="64"/>
      <c r="G1178" s="37" t="str">
        <f>IF(E1178="","",IF(OR(E1178="Project Management",E1178="Project Support",E1178="Sprint Management",E1178="Sprint Support"),"NA",ROUND((((VLOOKUP(AD1178,[2]Formula!V:X,3,0)))-SUMIF(AD:AD,AD1178,H:H)),2)))</f>
        <v/>
      </c>
      <c r="H1178" s="71"/>
      <c r="I1178" s="72"/>
      <c r="J1178" s="72"/>
      <c r="K1178" s="38" t="str">
        <f>IF(E1178="","",IF(OR(E1178="Project Management",E1178="Project Support",E1178="Sprint Management",E1178="Sprint Support"),"NA",(((SUMIF(AD:AD,AD1178,H:H)/VLOOKUP(AD1178,[2]Formula!V:X,3,0))*VLOOKUP(AD1178,[2]Formula!V:X,2,0))*H1178)/SUMIF(AD:AD,AD1178,H:H)))</f>
        <v/>
      </c>
      <c r="L1178" s="38" t="str">
        <f t="shared" si="109"/>
        <v/>
      </c>
      <c r="M1178" s="38" t="str">
        <f t="shared" si="110"/>
        <v/>
      </c>
      <c r="N1178" s="38" t="str">
        <f t="shared" si="112"/>
        <v/>
      </c>
      <c r="O1178" s="38" t="str">
        <f t="shared" si="108"/>
        <v/>
      </c>
      <c r="P1178" s="39" t="str">
        <f t="shared" si="113"/>
        <v/>
      </c>
      <c r="AC1178" s="42" t="str">
        <f>IF(B1178="","",VLOOKUP(B1178,[2]Formula!B:C,2,0))</f>
        <v/>
      </c>
      <c r="AD1178" s="43" t="str">
        <f t="shared" si="111"/>
        <v/>
      </c>
    </row>
    <row r="1179" spans="1:30" x14ac:dyDescent="0.25">
      <c r="A1179" s="64"/>
      <c r="B1179" s="64"/>
      <c r="C1179" s="66"/>
      <c r="D1179" s="67"/>
      <c r="E1179" s="64"/>
      <c r="F1179" s="64"/>
      <c r="G1179" s="37" t="str">
        <f>IF(E1179="","",IF(OR(E1179="Project Management",E1179="Project Support",E1179="Sprint Management",E1179="Sprint Support"),"NA",ROUND((((VLOOKUP(AD1179,[2]Formula!V:X,3,0)))-SUMIF(AD:AD,AD1179,H:H)),2)))</f>
        <v/>
      </c>
      <c r="H1179" s="71"/>
      <c r="I1179" s="72"/>
      <c r="J1179" s="72"/>
      <c r="K1179" s="38" t="str">
        <f>IF(E1179="","",IF(OR(E1179="Project Management",E1179="Project Support",E1179="Sprint Management",E1179="Sprint Support"),"NA",(((SUMIF(AD:AD,AD1179,H:H)/VLOOKUP(AD1179,[2]Formula!V:X,3,0))*VLOOKUP(AD1179,[2]Formula!V:X,2,0))*H1179)/SUMIF(AD:AD,AD1179,H:H)))</f>
        <v/>
      </c>
      <c r="L1179" s="38" t="str">
        <f t="shared" si="109"/>
        <v/>
      </c>
      <c r="M1179" s="38" t="str">
        <f t="shared" si="110"/>
        <v/>
      </c>
      <c r="N1179" s="38" t="str">
        <f t="shared" si="112"/>
        <v/>
      </c>
      <c r="O1179" s="38" t="str">
        <f t="shared" si="108"/>
        <v/>
      </c>
      <c r="P1179" s="39" t="str">
        <f t="shared" si="113"/>
        <v/>
      </c>
      <c r="AC1179" s="42" t="str">
        <f>IF(B1179="","",VLOOKUP(B1179,[2]Formula!B:C,2,0))</f>
        <v/>
      </c>
      <c r="AD1179" s="43" t="str">
        <f t="shared" si="111"/>
        <v/>
      </c>
    </row>
    <row r="1180" spans="1:30" x14ac:dyDescent="0.25">
      <c r="A1180" s="64"/>
      <c r="B1180" s="64"/>
      <c r="C1180" s="66"/>
      <c r="D1180" s="67"/>
      <c r="E1180" s="64"/>
      <c r="F1180" s="64"/>
      <c r="G1180" s="37" t="str">
        <f>IF(E1180="","",IF(OR(E1180="Project Management",E1180="Project Support",E1180="Sprint Management",E1180="Sprint Support"),"NA",ROUND((((VLOOKUP(AD1180,[2]Formula!V:X,3,0)))-SUMIF(AD:AD,AD1180,H:H)),2)))</f>
        <v/>
      </c>
      <c r="H1180" s="71"/>
      <c r="I1180" s="72"/>
      <c r="J1180" s="72"/>
      <c r="K1180" s="38" t="str">
        <f>IF(E1180="","",IF(OR(E1180="Project Management",E1180="Project Support",E1180="Sprint Management",E1180="Sprint Support"),"NA",(((SUMIF(AD:AD,AD1180,H:H)/VLOOKUP(AD1180,[2]Formula!V:X,3,0))*VLOOKUP(AD1180,[2]Formula!V:X,2,0))*H1180)/SUMIF(AD:AD,AD1180,H:H)))</f>
        <v/>
      </c>
      <c r="L1180" s="38" t="str">
        <f t="shared" si="109"/>
        <v/>
      </c>
      <c r="M1180" s="38" t="str">
        <f t="shared" si="110"/>
        <v/>
      </c>
      <c r="N1180" s="38" t="str">
        <f t="shared" si="112"/>
        <v/>
      </c>
      <c r="O1180" s="38" t="str">
        <f t="shared" si="108"/>
        <v/>
      </c>
      <c r="P1180" s="39" t="str">
        <f t="shared" si="113"/>
        <v/>
      </c>
      <c r="AC1180" s="42" t="str">
        <f>IF(B1180="","",VLOOKUP(B1180,[2]Formula!B:C,2,0))</f>
        <v/>
      </c>
      <c r="AD1180" s="43" t="str">
        <f t="shared" si="111"/>
        <v/>
      </c>
    </row>
    <row r="1181" spans="1:30" x14ac:dyDescent="0.25">
      <c r="A1181" s="64"/>
      <c r="B1181" s="64"/>
      <c r="C1181" s="66"/>
      <c r="D1181" s="67"/>
      <c r="E1181" s="64"/>
      <c r="F1181" s="64"/>
      <c r="G1181" s="37" t="str">
        <f>IF(E1181="","",IF(OR(E1181="Project Management",E1181="Project Support",E1181="Sprint Management",E1181="Sprint Support"),"NA",ROUND((((VLOOKUP(AD1181,[2]Formula!V:X,3,0)))-SUMIF(AD:AD,AD1181,H:H)),2)))</f>
        <v/>
      </c>
      <c r="H1181" s="71"/>
      <c r="I1181" s="72"/>
      <c r="J1181" s="72"/>
      <c r="K1181" s="38" t="str">
        <f>IF(E1181="","",IF(OR(E1181="Project Management",E1181="Project Support",E1181="Sprint Management",E1181="Sprint Support"),"NA",(((SUMIF(AD:AD,AD1181,H:H)/VLOOKUP(AD1181,[2]Formula!V:X,3,0))*VLOOKUP(AD1181,[2]Formula!V:X,2,0))*H1181)/SUMIF(AD:AD,AD1181,H:H)))</f>
        <v/>
      </c>
      <c r="L1181" s="38" t="str">
        <f t="shared" si="109"/>
        <v/>
      </c>
      <c r="M1181" s="38" t="str">
        <f t="shared" si="110"/>
        <v/>
      </c>
      <c r="N1181" s="38" t="str">
        <f t="shared" si="112"/>
        <v/>
      </c>
      <c r="O1181" s="38" t="str">
        <f t="shared" si="108"/>
        <v/>
      </c>
      <c r="P1181" s="39" t="str">
        <f t="shared" si="113"/>
        <v/>
      </c>
      <c r="AC1181" s="42" t="str">
        <f>IF(B1181="","",VLOOKUP(B1181,[2]Formula!B:C,2,0))</f>
        <v/>
      </c>
      <c r="AD1181" s="43" t="str">
        <f t="shared" si="111"/>
        <v/>
      </c>
    </row>
    <row r="1182" spans="1:30" x14ac:dyDescent="0.25">
      <c r="A1182" s="64"/>
      <c r="B1182" s="64"/>
      <c r="C1182" s="66"/>
      <c r="D1182" s="67"/>
      <c r="E1182" s="64"/>
      <c r="F1182" s="64"/>
      <c r="G1182" s="37" t="str">
        <f>IF(E1182="","",IF(OR(E1182="Project Management",E1182="Project Support",E1182="Sprint Management",E1182="Sprint Support"),"NA",ROUND((((VLOOKUP(AD1182,[2]Formula!V:X,3,0)))-SUMIF(AD:AD,AD1182,H:H)),2)))</f>
        <v/>
      </c>
      <c r="H1182" s="71"/>
      <c r="I1182" s="72"/>
      <c r="J1182" s="72"/>
      <c r="K1182" s="38" t="str">
        <f>IF(E1182="","",IF(OR(E1182="Project Management",E1182="Project Support",E1182="Sprint Management",E1182="Sprint Support"),"NA",(((SUMIF(AD:AD,AD1182,H:H)/VLOOKUP(AD1182,[2]Formula!V:X,3,0))*VLOOKUP(AD1182,[2]Formula!V:X,2,0))*H1182)/SUMIF(AD:AD,AD1182,H:H)))</f>
        <v/>
      </c>
      <c r="L1182" s="38" t="str">
        <f t="shared" si="109"/>
        <v/>
      </c>
      <c r="M1182" s="38" t="str">
        <f t="shared" si="110"/>
        <v/>
      </c>
      <c r="N1182" s="38" t="str">
        <f t="shared" si="112"/>
        <v/>
      </c>
      <c r="O1182" s="38" t="str">
        <f t="shared" si="108"/>
        <v/>
      </c>
      <c r="P1182" s="39" t="str">
        <f t="shared" si="113"/>
        <v/>
      </c>
      <c r="AC1182" s="42" t="str">
        <f>IF(B1182="","",VLOOKUP(B1182,[2]Formula!B:C,2,0))</f>
        <v/>
      </c>
      <c r="AD1182" s="43" t="str">
        <f t="shared" si="111"/>
        <v/>
      </c>
    </row>
    <row r="1183" spans="1:30" x14ac:dyDescent="0.25">
      <c r="A1183" s="64"/>
      <c r="B1183" s="64"/>
      <c r="C1183" s="66"/>
      <c r="D1183" s="67"/>
      <c r="E1183" s="64"/>
      <c r="F1183" s="64"/>
      <c r="G1183" s="37" t="str">
        <f>IF(E1183="","",IF(OR(E1183="Project Management",E1183="Project Support",E1183="Sprint Management",E1183="Sprint Support"),"NA",ROUND((((VLOOKUP(AD1183,[2]Formula!V:X,3,0)))-SUMIF(AD:AD,AD1183,H:H)),2)))</f>
        <v/>
      </c>
      <c r="H1183" s="71"/>
      <c r="I1183" s="72"/>
      <c r="J1183" s="72"/>
      <c r="K1183" s="38" t="str">
        <f>IF(E1183="","",IF(OR(E1183="Project Management",E1183="Project Support",E1183="Sprint Management",E1183="Sprint Support"),"NA",(((SUMIF(AD:AD,AD1183,H:H)/VLOOKUP(AD1183,[2]Formula!V:X,3,0))*VLOOKUP(AD1183,[2]Formula!V:X,2,0))*H1183)/SUMIF(AD:AD,AD1183,H:H)))</f>
        <v/>
      </c>
      <c r="L1183" s="38" t="str">
        <f t="shared" si="109"/>
        <v/>
      </c>
      <c r="M1183" s="38" t="str">
        <f t="shared" si="110"/>
        <v/>
      </c>
      <c r="N1183" s="38" t="str">
        <f t="shared" si="112"/>
        <v/>
      </c>
      <c r="O1183" s="38" t="str">
        <f t="shared" si="108"/>
        <v/>
      </c>
      <c r="P1183" s="39" t="str">
        <f t="shared" si="113"/>
        <v/>
      </c>
      <c r="AC1183" s="42" t="str">
        <f>IF(B1183="","",VLOOKUP(B1183,[2]Formula!B:C,2,0))</f>
        <v/>
      </c>
      <c r="AD1183" s="43" t="str">
        <f t="shared" si="111"/>
        <v/>
      </c>
    </row>
    <row r="1184" spans="1:30" x14ac:dyDescent="0.25">
      <c r="A1184" s="64"/>
      <c r="B1184" s="64"/>
      <c r="C1184" s="66"/>
      <c r="D1184" s="67"/>
      <c r="E1184" s="64"/>
      <c r="F1184" s="64"/>
      <c r="G1184" s="37" t="str">
        <f>IF(E1184="","",IF(OR(E1184="Project Management",E1184="Project Support",E1184="Sprint Management",E1184="Sprint Support"),"NA",ROUND((((VLOOKUP(AD1184,[2]Formula!V:X,3,0)))-SUMIF(AD:AD,AD1184,H:H)),2)))</f>
        <v/>
      </c>
      <c r="H1184" s="71"/>
      <c r="I1184" s="72"/>
      <c r="J1184" s="72"/>
      <c r="K1184" s="38" t="str">
        <f>IF(E1184="","",IF(OR(E1184="Project Management",E1184="Project Support",E1184="Sprint Management",E1184="Sprint Support"),"NA",(((SUMIF(AD:AD,AD1184,H:H)/VLOOKUP(AD1184,[2]Formula!V:X,3,0))*VLOOKUP(AD1184,[2]Formula!V:X,2,0))*H1184)/SUMIF(AD:AD,AD1184,H:H)))</f>
        <v/>
      </c>
      <c r="L1184" s="38" t="str">
        <f t="shared" si="109"/>
        <v/>
      </c>
      <c r="M1184" s="38" t="str">
        <f t="shared" si="110"/>
        <v/>
      </c>
      <c r="N1184" s="38" t="str">
        <f t="shared" si="112"/>
        <v/>
      </c>
      <c r="O1184" s="38" t="str">
        <f t="shared" si="108"/>
        <v/>
      </c>
      <c r="P1184" s="39" t="str">
        <f t="shared" si="113"/>
        <v/>
      </c>
      <c r="AC1184" s="42" t="str">
        <f>IF(B1184="","",VLOOKUP(B1184,[2]Formula!B:C,2,0))</f>
        <v/>
      </c>
      <c r="AD1184" s="43" t="str">
        <f t="shared" si="111"/>
        <v/>
      </c>
    </row>
    <row r="1185" spans="1:30" x14ac:dyDescent="0.25">
      <c r="A1185" s="64"/>
      <c r="B1185" s="64"/>
      <c r="C1185" s="66"/>
      <c r="D1185" s="67"/>
      <c r="E1185" s="64"/>
      <c r="F1185" s="64"/>
      <c r="G1185" s="37" t="str">
        <f>IF(E1185="","",IF(OR(E1185="Project Management",E1185="Project Support",E1185="Sprint Management",E1185="Sprint Support"),"NA",ROUND((((VLOOKUP(AD1185,[2]Formula!V:X,3,0)))-SUMIF(AD:AD,AD1185,H:H)),2)))</f>
        <v/>
      </c>
      <c r="H1185" s="71"/>
      <c r="I1185" s="72"/>
      <c r="J1185" s="72"/>
      <c r="K1185" s="38" t="str">
        <f>IF(E1185="","",IF(OR(E1185="Project Management",E1185="Project Support",E1185="Sprint Management",E1185="Sprint Support"),"NA",(((SUMIF(AD:AD,AD1185,H:H)/VLOOKUP(AD1185,[2]Formula!V:X,3,0))*VLOOKUP(AD1185,[2]Formula!V:X,2,0))*H1185)/SUMIF(AD:AD,AD1185,H:H)))</f>
        <v/>
      </c>
      <c r="L1185" s="38" t="str">
        <f t="shared" si="109"/>
        <v/>
      </c>
      <c r="M1185" s="38" t="str">
        <f t="shared" si="110"/>
        <v/>
      </c>
      <c r="N1185" s="38" t="str">
        <f t="shared" si="112"/>
        <v/>
      </c>
      <c r="O1185" s="38" t="str">
        <f t="shared" si="108"/>
        <v/>
      </c>
      <c r="P1185" s="39" t="str">
        <f t="shared" si="113"/>
        <v/>
      </c>
      <c r="AC1185" s="42" t="str">
        <f>IF(B1185="","",VLOOKUP(B1185,[2]Formula!B:C,2,0))</f>
        <v/>
      </c>
      <c r="AD1185" s="43" t="str">
        <f t="shared" si="111"/>
        <v/>
      </c>
    </row>
    <row r="1186" spans="1:30" x14ac:dyDescent="0.25">
      <c r="A1186" s="64"/>
      <c r="B1186" s="64"/>
      <c r="C1186" s="66"/>
      <c r="D1186" s="67"/>
      <c r="E1186" s="64"/>
      <c r="F1186" s="64"/>
      <c r="G1186" s="37" t="str">
        <f>IF(E1186="","",IF(OR(E1186="Project Management",E1186="Project Support",E1186="Sprint Management",E1186="Sprint Support"),"NA",ROUND((((VLOOKUP(AD1186,[2]Formula!V:X,3,0)))-SUMIF(AD:AD,AD1186,H:H)),2)))</f>
        <v/>
      </c>
      <c r="H1186" s="71"/>
      <c r="I1186" s="72"/>
      <c r="J1186" s="72"/>
      <c r="K1186" s="38" t="str">
        <f>IF(E1186="","",IF(OR(E1186="Project Management",E1186="Project Support",E1186="Sprint Management",E1186="Sprint Support"),"NA",(((SUMIF(AD:AD,AD1186,H:H)/VLOOKUP(AD1186,[2]Formula!V:X,3,0))*VLOOKUP(AD1186,[2]Formula!V:X,2,0))*H1186)/SUMIF(AD:AD,AD1186,H:H)))</f>
        <v/>
      </c>
      <c r="L1186" s="38" t="str">
        <f t="shared" si="109"/>
        <v/>
      </c>
      <c r="M1186" s="38" t="str">
        <f t="shared" si="110"/>
        <v/>
      </c>
      <c r="N1186" s="38" t="str">
        <f t="shared" si="112"/>
        <v/>
      </c>
      <c r="O1186" s="38" t="str">
        <f t="shared" si="108"/>
        <v/>
      </c>
      <c r="P1186" s="39" t="str">
        <f t="shared" si="113"/>
        <v/>
      </c>
      <c r="AC1186" s="42" t="str">
        <f>IF(B1186="","",VLOOKUP(B1186,[2]Formula!B:C,2,0))</f>
        <v/>
      </c>
      <c r="AD1186" s="43" t="str">
        <f t="shared" si="111"/>
        <v/>
      </c>
    </row>
    <row r="1187" spans="1:30" x14ac:dyDescent="0.25">
      <c r="A1187" s="64"/>
      <c r="B1187" s="64"/>
      <c r="C1187" s="66"/>
      <c r="D1187" s="67"/>
      <c r="E1187" s="64"/>
      <c r="F1187" s="64"/>
      <c r="G1187" s="37" t="str">
        <f>IF(E1187="","",IF(OR(E1187="Project Management",E1187="Project Support",E1187="Sprint Management",E1187="Sprint Support"),"NA",ROUND((((VLOOKUP(AD1187,[2]Formula!V:X,3,0)))-SUMIF(AD:AD,AD1187,H:H)),2)))</f>
        <v/>
      </c>
      <c r="H1187" s="71"/>
      <c r="I1187" s="72"/>
      <c r="J1187" s="72"/>
      <c r="K1187" s="38" t="str">
        <f>IF(E1187="","",IF(OR(E1187="Project Management",E1187="Project Support",E1187="Sprint Management",E1187="Sprint Support"),"NA",(((SUMIF(AD:AD,AD1187,H:H)/VLOOKUP(AD1187,[2]Formula!V:X,3,0))*VLOOKUP(AD1187,[2]Formula!V:X,2,0))*H1187)/SUMIF(AD:AD,AD1187,H:H)))</f>
        <v/>
      </c>
      <c r="L1187" s="38" t="str">
        <f t="shared" si="109"/>
        <v/>
      </c>
      <c r="M1187" s="38" t="str">
        <f t="shared" si="110"/>
        <v/>
      </c>
      <c r="N1187" s="38" t="str">
        <f t="shared" si="112"/>
        <v/>
      </c>
      <c r="O1187" s="38" t="str">
        <f t="shared" si="108"/>
        <v/>
      </c>
      <c r="P1187" s="39" t="str">
        <f t="shared" si="113"/>
        <v/>
      </c>
      <c r="AC1187" s="42" t="str">
        <f>IF(B1187="","",VLOOKUP(B1187,[2]Formula!B:C,2,0))</f>
        <v/>
      </c>
      <c r="AD1187" s="43" t="str">
        <f t="shared" si="111"/>
        <v/>
      </c>
    </row>
    <row r="1188" spans="1:30" x14ac:dyDescent="0.25">
      <c r="A1188" s="64"/>
      <c r="B1188" s="64"/>
      <c r="C1188" s="66"/>
      <c r="D1188" s="67"/>
      <c r="E1188" s="64"/>
      <c r="F1188" s="64"/>
      <c r="G1188" s="37" t="str">
        <f>IF(E1188="","",IF(OR(E1188="Project Management",E1188="Project Support",E1188="Sprint Management",E1188="Sprint Support"),"NA",ROUND((((VLOOKUP(AD1188,[2]Formula!V:X,3,0)))-SUMIF(AD:AD,AD1188,H:H)),2)))</f>
        <v/>
      </c>
      <c r="H1188" s="71"/>
      <c r="I1188" s="72"/>
      <c r="J1188" s="72"/>
      <c r="K1188" s="38" t="str">
        <f>IF(E1188="","",IF(OR(E1188="Project Management",E1188="Project Support",E1188="Sprint Management",E1188="Sprint Support"),"NA",(((SUMIF(AD:AD,AD1188,H:H)/VLOOKUP(AD1188,[2]Formula!V:X,3,0))*VLOOKUP(AD1188,[2]Formula!V:X,2,0))*H1188)/SUMIF(AD:AD,AD1188,H:H)))</f>
        <v/>
      </c>
      <c r="L1188" s="38" t="str">
        <f t="shared" si="109"/>
        <v/>
      </c>
      <c r="M1188" s="38" t="str">
        <f t="shared" si="110"/>
        <v/>
      </c>
      <c r="N1188" s="38" t="str">
        <f t="shared" si="112"/>
        <v/>
      </c>
      <c r="O1188" s="38" t="str">
        <f t="shared" si="108"/>
        <v/>
      </c>
      <c r="P1188" s="39" t="str">
        <f t="shared" si="113"/>
        <v/>
      </c>
      <c r="AC1188" s="42" t="str">
        <f>IF(B1188="","",VLOOKUP(B1188,[2]Formula!B:C,2,0))</f>
        <v/>
      </c>
      <c r="AD1188" s="43" t="str">
        <f t="shared" si="111"/>
        <v/>
      </c>
    </row>
    <row r="1189" spans="1:30" x14ac:dyDescent="0.25">
      <c r="A1189" s="64"/>
      <c r="B1189" s="64"/>
      <c r="C1189" s="66"/>
      <c r="D1189" s="67"/>
      <c r="E1189" s="64"/>
      <c r="F1189" s="64"/>
      <c r="G1189" s="37" t="str">
        <f>IF(E1189="","",IF(OR(E1189="Project Management",E1189="Project Support",E1189="Sprint Management",E1189="Sprint Support"),"NA",ROUND((((VLOOKUP(AD1189,[2]Formula!V:X,3,0)))-SUMIF(AD:AD,AD1189,H:H)),2)))</f>
        <v/>
      </c>
      <c r="H1189" s="71"/>
      <c r="I1189" s="72"/>
      <c r="J1189" s="72"/>
      <c r="K1189" s="38" t="str">
        <f>IF(E1189="","",IF(OR(E1189="Project Management",E1189="Project Support",E1189="Sprint Management",E1189="Sprint Support"),"NA",(((SUMIF(AD:AD,AD1189,H:H)/VLOOKUP(AD1189,[2]Formula!V:X,3,0))*VLOOKUP(AD1189,[2]Formula!V:X,2,0))*H1189)/SUMIF(AD:AD,AD1189,H:H)))</f>
        <v/>
      </c>
      <c r="L1189" s="38" t="str">
        <f t="shared" si="109"/>
        <v/>
      </c>
      <c r="M1189" s="38" t="str">
        <f t="shared" si="110"/>
        <v/>
      </c>
      <c r="N1189" s="38" t="str">
        <f t="shared" si="112"/>
        <v/>
      </c>
      <c r="O1189" s="38" t="str">
        <f t="shared" si="108"/>
        <v/>
      </c>
      <c r="P1189" s="39" t="str">
        <f t="shared" si="113"/>
        <v/>
      </c>
      <c r="AC1189" s="42" t="str">
        <f>IF(B1189="","",VLOOKUP(B1189,[2]Formula!B:C,2,0))</f>
        <v/>
      </c>
      <c r="AD1189" s="43" t="str">
        <f t="shared" si="111"/>
        <v/>
      </c>
    </row>
    <row r="1190" spans="1:30" x14ac:dyDescent="0.25">
      <c r="A1190" s="64"/>
      <c r="B1190" s="64"/>
      <c r="C1190" s="66"/>
      <c r="D1190" s="67"/>
      <c r="E1190" s="64"/>
      <c r="F1190" s="64"/>
      <c r="G1190" s="37" t="str">
        <f>IF(E1190="","",IF(OR(E1190="Project Management",E1190="Project Support",E1190="Sprint Management",E1190="Sprint Support"),"NA",ROUND((((VLOOKUP(AD1190,[2]Formula!V:X,3,0)))-SUMIF(AD:AD,AD1190,H:H)),2)))</f>
        <v/>
      </c>
      <c r="H1190" s="71"/>
      <c r="I1190" s="72"/>
      <c r="J1190" s="72"/>
      <c r="K1190" s="38" t="str">
        <f>IF(E1190="","",IF(OR(E1190="Project Management",E1190="Project Support",E1190="Sprint Management",E1190="Sprint Support"),"NA",(((SUMIF(AD:AD,AD1190,H:H)/VLOOKUP(AD1190,[2]Formula!V:X,3,0))*VLOOKUP(AD1190,[2]Formula!V:X,2,0))*H1190)/SUMIF(AD:AD,AD1190,H:H)))</f>
        <v/>
      </c>
      <c r="L1190" s="38" t="str">
        <f t="shared" si="109"/>
        <v/>
      </c>
      <c r="M1190" s="38" t="str">
        <f t="shared" si="110"/>
        <v/>
      </c>
      <c r="N1190" s="38" t="str">
        <f t="shared" si="112"/>
        <v/>
      </c>
      <c r="O1190" s="38" t="str">
        <f t="shared" si="108"/>
        <v/>
      </c>
      <c r="P1190" s="39" t="str">
        <f t="shared" si="113"/>
        <v/>
      </c>
      <c r="AC1190" s="42" t="str">
        <f>IF(B1190="","",VLOOKUP(B1190,[2]Formula!B:C,2,0))</f>
        <v/>
      </c>
      <c r="AD1190" s="43" t="str">
        <f t="shared" si="111"/>
        <v/>
      </c>
    </row>
    <row r="1191" spans="1:30" x14ac:dyDescent="0.25">
      <c r="A1191" s="64"/>
      <c r="B1191" s="64"/>
      <c r="C1191" s="66"/>
      <c r="D1191" s="67"/>
      <c r="E1191" s="64"/>
      <c r="F1191" s="64"/>
      <c r="G1191" s="37" t="str">
        <f>IF(E1191="","",IF(OR(E1191="Project Management",E1191="Project Support",E1191="Sprint Management",E1191="Sprint Support"),"NA",ROUND((((VLOOKUP(AD1191,[2]Formula!V:X,3,0)))-SUMIF(AD:AD,AD1191,H:H)),2)))</f>
        <v/>
      </c>
      <c r="H1191" s="71"/>
      <c r="I1191" s="72"/>
      <c r="J1191" s="72"/>
      <c r="K1191" s="38" t="str">
        <f>IF(E1191="","",IF(OR(E1191="Project Management",E1191="Project Support",E1191="Sprint Management",E1191="Sprint Support"),"NA",(((SUMIF(AD:AD,AD1191,H:H)/VLOOKUP(AD1191,[2]Formula!V:X,3,0))*VLOOKUP(AD1191,[2]Formula!V:X,2,0))*H1191)/SUMIF(AD:AD,AD1191,H:H)))</f>
        <v/>
      </c>
      <c r="L1191" s="38" t="str">
        <f t="shared" si="109"/>
        <v/>
      </c>
      <c r="M1191" s="38" t="str">
        <f t="shared" si="110"/>
        <v/>
      </c>
      <c r="N1191" s="38" t="str">
        <f t="shared" si="112"/>
        <v/>
      </c>
      <c r="O1191" s="38" t="str">
        <f t="shared" si="108"/>
        <v/>
      </c>
      <c r="P1191" s="39" t="str">
        <f t="shared" si="113"/>
        <v/>
      </c>
      <c r="AC1191" s="42" t="str">
        <f>IF(B1191="","",VLOOKUP(B1191,[2]Formula!B:C,2,0))</f>
        <v/>
      </c>
      <c r="AD1191" s="43" t="str">
        <f t="shared" si="111"/>
        <v/>
      </c>
    </row>
    <row r="1192" spans="1:30" x14ac:dyDescent="0.25">
      <c r="A1192" s="64"/>
      <c r="B1192" s="64"/>
      <c r="C1192" s="66"/>
      <c r="D1192" s="67"/>
      <c r="E1192" s="64"/>
      <c r="F1192" s="64"/>
      <c r="G1192" s="37" t="str">
        <f>IF(E1192="","",IF(OR(E1192="Project Management",E1192="Project Support",E1192="Sprint Management",E1192="Sprint Support"),"NA",ROUND((((VLOOKUP(AD1192,[2]Formula!V:X,3,0)))-SUMIF(AD:AD,AD1192,H:H)),2)))</f>
        <v/>
      </c>
      <c r="H1192" s="71"/>
      <c r="I1192" s="72"/>
      <c r="J1192" s="72"/>
      <c r="K1192" s="38" t="str">
        <f>IF(E1192="","",IF(OR(E1192="Project Management",E1192="Project Support",E1192="Sprint Management",E1192="Sprint Support"),"NA",(((SUMIF(AD:AD,AD1192,H:H)/VLOOKUP(AD1192,[2]Formula!V:X,3,0))*VLOOKUP(AD1192,[2]Formula!V:X,2,0))*H1192)/SUMIF(AD:AD,AD1192,H:H)))</f>
        <v/>
      </c>
      <c r="L1192" s="38" t="str">
        <f t="shared" si="109"/>
        <v/>
      </c>
      <c r="M1192" s="38" t="str">
        <f t="shared" si="110"/>
        <v/>
      </c>
      <c r="N1192" s="38" t="str">
        <f t="shared" si="112"/>
        <v/>
      </c>
      <c r="O1192" s="38" t="str">
        <f t="shared" si="108"/>
        <v/>
      </c>
      <c r="P1192" s="39" t="str">
        <f t="shared" si="113"/>
        <v/>
      </c>
      <c r="AC1192" s="42" t="str">
        <f>IF(B1192="","",VLOOKUP(B1192,[2]Formula!B:C,2,0))</f>
        <v/>
      </c>
      <c r="AD1192" s="43" t="str">
        <f t="shared" si="111"/>
        <v/>
      </c>
    </row>
    <row r="1193" spans="1:30" x14ac:dyDescent="0.25">
      <c r="A1193" s="64"/>
      <c r="B1193" s="64"/>
      <c r="C1193" s="66"/>
      <c r="D1193" s="67"/>
      <c r="E1193" s="64"/>
      <c r="F1193" s="64"/>
      <c r="G1193" s="37" t="str">
        <f>IF(E1193="","",IF(OR(E1193="Project Management",E1193="Project Support",E1193="Sprint Management",E1193="Sprint Support"),"NA",ROUND((((VLOOKUP(AD1193,[2]Formula!V:X,3,0)))-SUMIF(AD:AD,AD1193,H:H)),2)))</f>
        <v/>
      </c>
      <c r="H1193" s="71"/>
      <c r="I1193" s="72"/>
      <c r="J1193" s="72"/>
      <c r="K1193" s="38" t="str">
        <f>IF(E1193="","",IF(OR(E1193="Project Management",E1193="Project Support",E1193="Sprint Management",E1193="Sprint Support"),"NA",(((SUMIF(AD:AD,AD1193,H:H)/VLOOKUP(AD1193,[2]Formula!V:X,3,0))*VLOOKUP(AD1193,[2]Formula!V:X,2,0))*H1193)/SUMIF(AD:AD,AD1193,H:H)))</f>
        <v/>
      </c>
      <c r="L1193" s="38" t="str">
        <f t="shared" si="109"/>
        <v/>
      </c>
      <c r="M1193" s="38" t="str">
        <f t="shared" si="110"/>
        <v/>
      </c>
      <c r="N1193" s="38" t="str">
        <f t="shared" si="112"/>
        <v/>
      </c>
      <c r="O1193" s="38" t="str">
        <f t="shared" si="108"/>
        <v/>
      </c>
      <c r="P1193" s="39" t="str">
        <f t="shared" si="113"/>
        <v/>
      </c>
      <c r="AC1193" s="42" t="str">
        <f>IF(B1193="","",VLOOKUP(B1193,[2]Formula!B:C,2,0))</f>
        <v/>
      </c>
      <c r="AD1193" s="43" t="str">
        <f t="shared" si="111"/>
        <v/>
      </c>
    </row>
    <row r="1194" spans="1:30" x14ac:dyDescent="0.25">
      <c r="A1194" s="64"/>
      <c r="B1194" s="64"/>
      <c r="C1194" s="66"/>
      <c r="D1194" s="67"/>
      <c r="E1194" s="64"/>
      <c r="F1194" s="64"/>
      <c r="G1194" s="37" t="str">
        <f>IF(E1194="","",IF(OR(E1194="Project Management",E1194="Project Support",E1194="Sprint Management",E1194="Sprint Support"),"NA",ROUND((((VLOOKUP(AD1194,[2]Formula!V:X,3,0)))-SUMIF(AD:AD,AD1194,H:H)),2)))</f>
        <v/>
      </c>
      <c r="H1194" s="71"/>
      <c r="I1194" s="72"/>
      <c r="J1194" s="72"/>
      <c r="K1194" s="38" t="str">
        <f>IF(E1194="","",IF(OR(E1194="Project Management",E1194="Project Support",E1194="Sprint Management",E1194="Sprint Support"),"NA",(((SUMIF(AD:AD,AD1194,H:H)/VLOOKUP(AD1194,[2]Formula!V:X,3,0))*VLOOKUP(AD1194,[2]Formula!V:X,2,0))*H1194)/SUMIF(AD:AD,AD1194,H:H)))</f>
        <v/>
      </c>
      <c r="L1194" s="38" t="str">
        <f t="shared" si="109"/>
        <v/>
      </c>
      <c r="M1194" s="38" t="str">
        <f t="shared" si="110"/>
        <v/>
      </c>
      <c r="N1194" s="38" t="str">
        <f t="shared" si="112"/>
        <v/>
      </c>
      <c r="O1194" s="38" t="str">
        <f t="shared" si="108"/>
        <v/>
      </c>
      <c r="P1194" s="39" t="str">
        <f t="shared" si="113"/>
        <v/>
      </c>
      <c r="AC1194" s="42" t="str">
        <f>IF(B1194="","",VLOOKUP(B1194,[2]Formula!B:C,2,0))</f>
        <v/>
      </c>
      <c r="AD1194" s="43" t="str">
        <f t="shared" si="111"/>
        <v/>
      </c>
    </row>
    <row r="1195" spans="1:30" x14ac:dyDescent="0.25">
      <c r="A1195" s="64"/>
      <c r="B1195" s="64"/>
      <c r="C1195" s="66"/>
      <c r="D1195" s="67"/>
      <c r="E1195" s="64"/>
      <c r="F1195" s="64"/>
      <c r="G1195" s="37" t="str">
        <f>IF(E1195="","",IF(OR(E1195="Project Management",E1195="Project Support",E1195="Sprint Management",E1195="Sprint Support"),"NA",ROUND((((VLOOKUP(AD1195,[2]Formula!V:X,3,0)))-SUMIF(AD:AD,AD1195,H:H)),2)))</f>
        <v/>
      </c>
      <c r="H1195" s="71"/>
      <c r="I1195" s="72"/>
      <c r="J1195" s="72"/>
      <c r="K1195" s="38" t="str">
        <f>IF(E1195="","",IF(OR(E1195="Project Management",E1195="Project Support",E1195="Sprint Management",E1195="Sprint Support"),"NA",(((SUMIF(AD:AD,AD1195,H:H)/VLOOKUP(AD1195,[2]Formula!V:X,3,0))*VLOOKUP(AD1195,[2]Formula!V:X,2,0))*H1195)/SUMIF(AD:AD,AD1195,H:H)))</f>
        <v/>
      </c>
      <c r="L1195" s="38" t="str">
        <f t="shared" si="109"/>
        <v/>
      </c>
      <c r="M1195" s="38" t="str">
        <f t="shared" si="110"/>
        <v/>
      </c>
      <c r="N1195" s="38" t="str">
        <f t="shared" si="112"/>
        <v/>
      </c>
      <c r="O1195" s="38" t="str">
        <f t="shared" si="108"/>
        <v/>
      </c>
      <c r="P1195" s="39" t="str">
        <f t="shared" si="113"/>
        <v/>
      </c>
      <c r="AC1195" s="42" t="str">
        <f>IF(B1195="","",VLOOKUP(B1195,[2]Formula!B:C,2,0))</f>
        <v/>
      </c>
      <c r="AD1195" s="43" t="str">
        <f t="shared" si="111"/>
        <v/>
      </c>
    </row>
    <row r="1196" spans="1:30" x14ac:dyDescent="0.25">
      <c r="A1196" s="64"/>
      <c r="B1196" s="64"/>
      <c r="C1196" s="66"/>
      <c r="D1196" s="67"/>
      <c r="E1196" s="64"/>
      <c r="F1196" s="64"/>
      <c r="G1196" s="37" t="str">
        <f>IF(E1196="","",IF(OR(E1196="Project Management",E1196="Project Support",E1196="Sprint Management",E1196="Sprint Support"),"NA",ROUND((((VLOOKUP(AD1196,[2]Formula!V:X,3,0)))-SUMIF(AD:AD,AD1196,H:H)),2)))</f>
        <v/>
      </c>
      <c r="H1196" s="71"/>
      <c r="I1196" s="72"/>
      <c r="J1196" s="72"/>
      <c r="K1196" s="38" t="str">
        <f>IF(E1196="","",IF(OR(E1196="Project Management",E1196="Project Support",E1196="Sprint Management",E1196="Sprint Support"),"NA",(((SUMIF(AD:AD,AD1196,H:H)/VLOOKUP(AD1196,[2]Formula!V:X,3,0))*VLOOKUP(AD1196,[2]Formula!V:X,2,0))*H1196)/SUMIF(AD:AD,AD1196,H:H)))</f>
        <v/>
      </c>
      <c r="L1196" s="38" t="str">
        <f t="shared" si="109"/>
        <v/>
      </c>
      <c r="M1196" s="38" t="str">
        <f t="shared" si="110"/>
        <v/>
      </c>
      <c r="N1196" s="38" t="str">
        <f t="shared" si="112"/>
        <v/>
      </c>
      <c r="O1196" s="38" t="str">
        <f t="shared" si="108"/>
        <v/>
      </c>
      <c r="P1196" s="39" t="str">
        <f t="shared" si="113"/>
        <v/>
      </c>
      <c r="AC1196" s="42" t="str">
        <f>IF(B1196="","",VLOOKUP(B1196,[2]Formula!B:C,2,0))</f>
        <v/>
      </c>
      <c r="AD1196" s="43" t="str">
        <f t="shared" si="111"/>
        <v/>
      </c>
    </row>
    <row r="1197" spans="1:30" x14ac:dyDescent="0.25">
      <c r="A1197" s="64"/>
      <c r="B1197" s="64"/>
      <c r="C1197" s="66"/>
      <c r="D1197" s="67"/>
      <c r="E1197" s="64"/>
      <c r="F1197" s="64"/>
      <c r="G1197" s="37" t="str">
        <f>IF(E1197="","",IF(OR(E1197="Project Management",E1197="Project Support",E1197="Sprint Management",E1197="Sprint Support"),"NA",ROUND((((VLOOKUP(AD1197,[2]Formula!V:X,3,0)))-SUMIF(AD:AD,AD1197,H:H)),2)))</f>
        <v/>
      </c>
      <c r="H1197" s="71"/>
      <c r="I1197" s="72"/>
      <c r="J1197" s="72"/>
      <c r="K1197" s="38" t="str">
        <f>IF(E1197="","",IF(OR(E1197="Project Management",E1197="Project Support",E1197="Sprint Management",E1197="Sprint Support"),"NA",(((SUMIF(AD:AD,AD1197,H:H)/VLOOKUP(AD1197,[2]Formula!V:X,3,0))*VLOOKUP(AD1197,[2]Formula!V:X,2,0))*H1197)/SUMIF(AD:AD,AD1197,H:H)))</f>
        <v/>
      </c>
      <c r="L1197" s="38" t="str">
        <f t="shared" si="109"/>
        <v/>
      </c>
      <c r="M1197" s="38" t="str">
        <f t="shared" si="110"/>
        <v/>
      </c>
      <c r="N1197" s="38" t="str">
        <f t="shared" si="112"/>
        <v/>
      </c>
      <c r="O1197" s="38" t="str">
        <f t="shared" si="108"/>
        <v/>
      </c>
      <c r="P1197" s="39" t="str">
        <f t="shared" si="113"/>
        <v/>
      </c>
      <c r="AC1197" s="42" t="str">
        <f>IF(B1197="","",VLOOKUP(B1197,[2]Formula!B:C,2,0))</f>
        <v/>
      </c>
      <c r="AD1197" s="43" t="str">
        <f t="shared" si="111"/>
        <v/>
      </c>
    </row>
    <row r="1198" spans="1:30" x14ac:dyDescent="0.25">
      <c r="A1198" s="64"/>
      <c r="B1198" s="64"/>
      <c r="C1198" s="66"/>
      <c r="D1198" s="67"/>
      <c r="E1198" s="64"/>
      <c r="F1198" s="64"/>
      <c r="G1198" s="37" t="str">
        <f>IF(E1198="","",IF(OR(E1198="Project Management",E1198="Project Support",E1198="Sprint Management",E1198="Sprint Support"),"NA",ROUND((((VLOOKUP(AD1198,[2]Formula!V:X,3,0)))-SUMIF(AD:AD,AD1198,H:H)),2)))</f>
        <v/>
      </c>
      <c r="H1198" s="71"/>
      <c r="I1198" s="72"/>
      <c r="J1198" s="72"/>
      <c r="K1198" s="38" t="str">
        <f>IF(E1198="","",IF(OR(E1198="Project Management",E1198="Project Support",E1198="Sprint Management",E1198="Sprint Support"),"NA",(((SUMIF(AD:AD,AD1198,H:H)/VLOOKUP(AD1198,[2]Formula!V:X,3,0))*VLOOKUP(AD1198,[2]Formula!V:X,2,0))*H1198)/SUMIF(AD:AD,AD1198,H:H)))</f>
        <v/>
      </c>
      <c r="L1198" s="38" t="str">
        <f t="shared" si="109"/>
        <v/>
      </c>
      <c r="M1198" s="38" t="str">
        <f t="shared" si="110"/>
        <v/>
      </c>
      <c r="N1198" s="38" t="str">
        <f t="shared" si="112"/>
        <v/>
      </c>
      <c r="O1198" s="38" t="str">
        <f t="shared" si="108"/>
        <v/>
      </c>
      <c r="P1198" s="39" t="str">
        <f t="shared" si="113"/>
        <v/>
      </c>
      <c r="AC1198" s="42" t="str">
        <f>IF(B1198="","",VLOOKUP(B1198,[2]Formula!B:C,2,0))</f>
        <v/>
      </c>
      <c r="AD1198" s="43" t="str">
        <f t="shared" si="111"/>
        <v/>
      </c>
    </row>
    <row r="1199" spans="1:30" x14ac:dyDescent="0.25">
      <c r="A1199" s="64"/>
      <c r="B1199" s="64"/>
      <c r="C1199" s="66"/>
      <c r="D1199" s="67"/>
      <c r="E1199" s="64"/>
      <c r="F1199" s="64"/>
      <c r="G1199" s="37" t="str">
        <f>IF(E1199="","",IF(OR(E1199="Project Management",E1199="Project Support",E1199="Sprint Management",E1199="Sprint Support"),"NA",ROUND((((VLOOKUP(AD1199,[2]Formula!V:X,3,0)))-SUMIF(AD:AD,AD1199,H:H)),2)))</f>
        <v/>
      </c>
      <c r="H1199" s="71"/>
      <c r="I1199" s="72"/>
      <c r="J1199" s="72"/>
      <c r="K1199" s="38" t="str">
        <f>IF(E1199="","",IF(OR(E1199="Project Management",E1199="Project Support",E1199="Sprint Management",E1199="Sprint Support"),"NA",(((SUMIF(AD:AD,AD1199,H:H)/VLOOKUP(AD1199,[2]Formula!V:X,3,0))*VLOOKUP(AD1199,[2]Formula!V:X,2,0))*H1199)/SUMIF(AD:AD,AD1199,H:H)))</f>
        <v/>
      </c>
      <c r="L1199" s="38" t="str">
        <f t="shared" si="109"/>
        <v/>
      </c>
      <c r="M1199" s="38" t="str">
        <f t="shared" si="110"/>
        <v/>
      </c>
      <c r="N1199" s="38" t="str">
        <f t="shared" si="112"/>
        <v/>
      </c>
      <c r="O1199" s="38" t="str">
        <f t="shared" si="108"/>
        <v/>
      </c>
      <c r="P1199" s="39" t="str">
        <f t="shared" si="113"/>
        <v/>
      </c>
      <c r="AC1199" s="42" t="str">
        <f>IF(B1199="","",VLOOKUP(B1199,[2]Formula!B:C,2,0))</f>
        <v/>
      </c>
      <c r="AD1199" s="43" t="str">
        <f t="shared" si="111"/>
        <v/>
      </c>
    </row>
    <row r="1200" spans="1:30" x14ac:dyDescent="0.25">
      <c r="A1200" s="64"/>
      <c r="B1200" s="64"/>
      <c r="C1200" s="66"/>
      <c r="D1200" s="67"/>
      <c r="E1200" s="64"/>
      <c r="F1200" s="64"/>
      <c r="G1200" s="37" t="str">
        <f>IF(E1200="","",IF(OR(E1200="Project Management",E1200="Project Support",E1200="Sprint Management",E1200="Sprint Support"),"NA",ROUND((((VLOOKUP(AD1200,[2]Formula!V:X,3,0)))-SUMIF(AD:AD,AD1200,H:H)),2)))</f>
        <v/>
      </c>
      <c r="H1200" s="71"/>
      <c r="I1200" s="72"/>
      <c r="J1200" s="72"/>
      <c r="K1200" s="38" t="str">
        <f>IF(E1200="","",IF(OR(E1200="Project Management",E1200="Project Support",E1200="Sprint Management",E1200="Sprint Support"),"NA",(((SUMIF(AD:AD,AD1200,H:H)/VLOOKUP(AD1200,[2]Formula!V:X,3,0))*VLOOKUP(AD1200,[2]Formula!V:X,2,0))*H1200)/SUMIF(AD:AD,AD1200,H:H)))</f>
        <v/>
      </c>
      <c r="L1200" s="38" t="str">
        <f t="shared" si="109"/>
        <v/>
      </c>
      <c r="M1200" s="38" t="str">
        <f t="shared" si="110"/>
        <v/>
      </c>
      <c r="N1200" s="38" t="str">
        <f t="shared" si="112"/>
        <v/>
      </c>
      <c r="O1200" s="38" t="str">
        <f t="shared" si="108"/>
        <v/>
      </c>
      <c r="P1200" s="39" t="str">
        <f t="shared" si="113"/>
        <v/>
      </c>
      <c r="AC1200" s="42" t="str">
        <f>IF(B1200="","",VLOOKUP(B1200,[2]Formula!B:C,2,0))</f>
        <v/>
      </c>
      <c r="AD1200" s="43" t="str">
        <f t="shared" si="111"/>
        <v/>
      </c>
    </row>
    <row r="1201" spans="1:30" x14ac:dyDescent="0.25">
      <c r="A1201" s="64"/>
      <c r="B1201" s="64"/>
      <c r="C1201" s="66"/>
      <c r="D1201" s="67"/>
      <c r="E1201" s="64"/>
      <c r="F1201" s="64"/>
      <c r="G1201" s="37" t="str">
        <f>IF(E1201="","",IF(OR(E1201="Project Management",E1201="Project Support",E1201="Sprint Management",E1201="Sprint Support"),"NA",ROUND((((VLOOKUP(AD1201,[2]Formula!V:X,3,0)))-SUMIF(AD:AD,AD1201,H:H)),2)))</f>
        <v/>
      </c>
      <c r="H1201" s="71"/>
      <c r="I1201" s="72"/>
      <c r="J1201" s="72"/>
      <c r="K1201" s="38" t="str">
        <f>IF(E1201="","",IF(OR(E1201="Project Management",E1201="Project Support",E1201="Sprint Management",E1201="Sprint Support"),"NA",(((SUMIF(AD:AD,AD1201,H:H)/VLOOKUP(AD1201,[2]Formula!V:X,3,0))*VLOOKUP(AD1201,[2]Formula!V:X,2,0))*H1201)/SUMIF(AD:AD,AD1201,H:H)))</f>
        <v/>
      </c>
      <c r="L1201" s="38" t="str">
        <f t="shared" si="109"/>
        <v/>
      </c>
      <c r="M1201" s="38" t="str">
        <f t="shared" si="110"/>
        <v/>
      </c>
      <c r="N1201" s="38" t="str">
        <f t="shared" si="112"/>
        <v/>
      </c>
      <c r="O1201" s="38" t="str">
        <f t="shared" si="108"/>
        <v/>
      </c>
      <c r="P1201" s="39" t="str">
        <f t="shared" si="113"/>
        <v/>
      </c>
      <c r="AC1201" s="42" t="str">
        <f>IF(B1201="","",VLOOKUP(B1201,[2]Formula!B:C,2,0))</f>
        <v/>
      </c>
      <c r="AD1201" s="43" t="str">
        <f t="shared" si="111"/>
        <v/>
      </c>
    </row>
    <row r="1202" spans="1:30" x14ac:dyDescent="0.25">
      <c r="A1202" s="64"/>
      <c r="B1202" s="64"/>
      <c r="C1202" s="66"/>
      <c r="D1202" s="67"/>
      <c r="E1202" s="64"/>
      <c r="F1202" s="64"/>
      <c r="G1202" s="37" t="str">
        <f>IF(E1202="","",IF(OR(E1202="Project Management",E1202="Project Support",E1202="Sprint Management",E1202="Sprint Support"),"NA",ROUND((((VLOOKUP(AD1202,[2]Formula!V:X,3,0)))-SUMIF(AD:AD,AD1202,H:H)),2)))</f>
        <v/>
      </c>
      <c r="H1202" s="71"/>
      <c r="I1202" s="72"/>
      <c r="J1202" s="72"/>
      <c r="K1202" s="38" t="str">
        <f>IF(E1202="","",IF(OR(E1202="Project Management",E1202="Project Support",E1202="Sprint Management",E1202="Sprint Support"),"NA",(((SUMIF(AD:AD,AD1202,H:H)/VLOOKUP(AD1202,[2]Formula!V:X,3,0))*VLOOKUP(AD1202,[2]Formula!V:X,2,0))*H1202)/SUMIF(AD:AD,AD1202,H:H)))</f>
        <v/>
      </c>
      <c r="L1202" s="38" t="str">
        <f t="shared" si="109"/>
        <v/>
      </c>
      <c r="M1202" s="38" t="str">
        <f t="shared" si="110"/>
        <v/>
      </c>
      <c r="N1202" s="38" t="str">
        <f t="shared" si="112"/>
        <v/>
      </c>
      <c r="O1202" s="38" t="str">
        <f t="shared" si="108"/>
        <v/>
      </c>
      <c r="P1202" s="39" t="str">
        <f t="shared" si="113"/>
        <v/>
      </c>
      <c r="AC1202" s="42" t="str">
        <f>IF(B1202="","",VLOOKUP(B1202,[2]Formula!B:C,2,0))</f>
        <v/>
      </c>
      <c r="AD1202" s="43" t="str">
        <f t="shared" si="111"/>
        <v/>
      </c>
    </row>
    <row r="1203" spans="1:30" x14ac:dyDescent="0.25">
      <c r="A1203" s="64"/>
      <c r="B1203" s="64"/>
      <c r="C1203" s="66"/>
      <c r="D1203" s="67"/>
      <c r="E1203" s="64"/>
      <c r="F1203" s="64"/>
      <c r="G1203" s="37" t="str">
        <f>IF(E1203="","",IF(OR(E1203="Project Management",E1203="Project Support",E1203="Sprint Management",E1203="Sprint Support"),"NA",ROUND((((VLOOKUP(AD1203,[2]Formula!V:X,3,0)))-SUMIF(AD:AD,AD1203,H:H)),2)))</f>
        <v/>
      </c>
      <c r="H1203" s="71"/>
      <c r="I1203" s="72"/>
      <c r="J1203" s="72"/>
      <c r="K1203" s="38" t="str">
        <f>IF(E1203="","",IF(OR(E1203="Project Management",E1203="Project Support",E1203="Sprint Management",E1203="Sprint Support"),"NA",(((SUMIF(AD:AD,AD1203,H:H)/VLOOKUP(AD1203,[2]Formula!V:X,3,0))*VLOOKUP(AD1203,[2]Formula!V:X,2,0))*H1203)/SUMIF(AD:AD,AD1203,H:H)))</f>
        <v/>
      </c>
      <c r="L1203" s="38" t="str">
        <f t="shared" si="109"/>
        <v/>
      </c>
      <c r="M1203" s="38" t="str">
        <f t="shared" si="110"/>
        <v/>
      </c>
      <c r="N1203" s="38" t="str">
        <f t="shared" si="112"/>
        <v/>
      </c>
      <c r="O1203" s="38" t="str">
        <f t="shared" si="108"/>
        <v/>
      </c>
      <c r="P1203" s="39" t="str">
        <f t="shared" si="113"/>
        <v/>
      </c>
      <c r="AC1203" s="42" t="str">
        <f>IF(B1203="","",VLOOKUP(B1203,[2]Formula!B:C,2,0))</f>
        <v/>
      </c>
      <c r="AD1203" s="43" t="str">
        <f t="shared" si="111"/>
        <v/>
      </c>
    </row>
    <row r="1204" spans="1:30" x14ac:dyDescent="0.25">
      <c r="A1204" s="64"/>
      <c r="B1204" s="64"/>
      <c r="C1204" s="66"/>
      <c r="D1204" s="67"/>
      <c r="E1204" s="64"/>
      <c r="F1204" s="64"/>
      <c r="G1204" s="37" t="str">
        <f>IF(E1204="","",IF(OR(E1204="Project Management",E1204="Project Support",E1204="Sprint Management",E1204="Sprint Support"),"NA",ROUND((((VLOOKUP(AD1204,[2]Formula!V:X,3,0)))-SUMIF(AD:AD,AD1204,H:H)),2)))</f>
        <v/>
      </c>
      <c r="H1204" s="71"/>
      <c r="I1204" s="72"/>
      <c r="J1204" s="72"/>
      <c r="K1204" s="38" t="str">
        <f>IF(E1204="","",IF(OR(E1204="Project Management",E1204="Project Support",E1204="Sprint Management",E1204="Sprint Support"),"NA",(((SUMIF(AD:AD,AD1204,H:H)/VLOOKUP(AD1204,[2]Formula!V:X,3,0))*VLOOKUP(AD1204,[2]Formula!V:X,2,0))*H1204)/SUMIF(AD:AD,AD1204,H:H)))</f>
        <v/>
      </c>
      <c r="L1204" s="38" t="str">
        <f t="shared" si="109"/>
        <v/>
      </c>
      <c r="M1204" s="38" t="str">
        <f t="shared" si="110"/>
        <v/>
      </c>
      <c r="N1204" s="38" t="str">
        <f t="shared" si="112"/>
        <v/>
      </c>
      <c r="O1204" s="38" t="str">
        <f t="shared" si="108"/>
        <v/>
      </c>
      <c r="P1204" s="39" t="str">
        <f t="shared" si="113"/>
        <v/>
      </c>
      <c r="AC1204" s="42" t="str">
        <f>IF(B1204="","",VLOOKUP(B1204,[2]Formula!B:C,2,0))</f>
        <v/>
      </c>
      <c r="AD1204" s="43" t="str">
        <f t="shared" si="111"/>
        <v/>
      </c>
    </row>
    <row r="1205" spans="1:30" x14ac:dyDescent="0.25">
      <c r="A1205" s="64"/>
      <c r="B1205" s="64"/>
      <c r="C1205" s="66"/>
      <c r="D1205" s="67"/>
      <c r="E1205" s="64"/>
      <c r="F1205" s="64"/>
      <c r="G1205" s="37" t="str">
        <f>IF(E1205="","",IF(OR(E1205="Project Management",E1205="Project Support",E1205="Sprint Management",E1205="Sprint Support"),"NA",ROUND((((VLOOKUP(AD1205,[2]Formula!V:X,3,0)))-SUMIF(AD:AD,AD1205,H:H)),2)))</f>
        <v/>
      </c>
      <c r="H1205" s="71"/>
      <c r="I1205" s="72"/>
      <c r="J1205" s="72"/>
      <c r="K1205" s="38" t="str">
        <f>IF(E1205="","",IF(OR(E1205="Project Management",E1205="Project Support",E1205="Sprint Management",E1205="Sprint Support"),"NA",(((SUMIF(AD:AD,AD1205,H:H)/VLOOKUP(AD1205,[2]Formula!V:X,3,0))*VLOOKUP(AD1205,[2]Formula!V:X,2,0))*H1205)/SUMIF(AD:AD,AD1205,H:H)))</f>
        <v/>
      </c>
      <c r="L1205" s="38" t="str">
        <f t="shared" si="109"/>
        <v/>
      </c>
      <c r="M1205" s="38" t="str">
        <f t="shared" si="110"/>
        <v/>
      </c>
      <c r="N1205" s="38" t="str">
        <f t="shared" si="112"/>
        <v/>
      </c>
      <c r="O1205" s="38" t="str">
        <f t="shared" ref="O1205:O1268" si="114">IFERROR(L1205/M1205,"")</f>
        <v/>
      </c>
      <c r="P1205" s="39" t="str">
        <f t="shared" si="113"/>
        <v/>
      </c>
      <c r="AC1205" s="42" t="str">
        <f>IF(B1205="","",VLOOKUP(B1205,[2]Formula!B:C,2,0))</f>
        <v/>
      </c>
      <c r="AD1205" s="43" t="str">
        <f t="shared" si="111"/>
        <v/>
      </c>
    </row>
    <row r="1206" spans="1:30" x14ac:dyDescent="0.25">
      <c r="A1206" s="64"/>
      <c r="B1206" s="64"/>
      <c r="C1206" s="66"/>
      <c r="D1206" s="67"/>
      <c r="E1206" s="64"/>
      <c r="F1206" s="64"/>
      <c r="G1206" s="37" t="str">
        <f>IF(E1206="","",IF(OR(E1206="Project Management",E1206="Project Support",E1206="Sprint Management",E1206="Sprint Support"),"NA",ROUND((((VLOOKUP(AD1206,[2]Formula!V:X,3,0)))-SUMIF(AD:AD,AD1206,H:H)),2)))</f>
        <v/>
      </c>
      <c r="H1206" s="71"/>
      <c r="I1206" s="72"/>
      <c r="J1206" s="72"/>
      <c r="K1206" s="38" t="str">
        <f>IF(E1206="","",IF(OR(E1206="Project Management",E1206="Project Support",E1206="Sprint Management",E1206="Sprint Support"),"NA",(((SUMIF(AD:AD,AD1206,H:H)/VLOOKUP(AD1206,[2]Formula!V:X,3,0))*VLOOKUP(AD1206,[2]Formula!V:X,2,0))*H1206)/SUMIF(AD:AD,AD1206,H:H)))</f>
        <v/>
      </c>
      <c r="L1206" s="38" t="str">
        <f t="shared" si="109"/>
        <v/>
      </c>
      <c r="M1206" s="38" t="str">
        <f t="shared" si="110"/>
        <v/>
      </c>
      <c r="N1206" s="38" t="str">
        <f t="shared" si="112"/>
        <v/>
      </c>
      <c r="O1206" s="38" t="str">
        <f t="shared" si="114"/>
        <v/>
      </c>
      <c r="P1206" s="39" t="str">
        <f t="shared" si="113"/>
        <v/>
      </c>
      <c r="AC1206" s="42" t="str">
        <f>IF(B1206="","",VLOOKUP(B1206,[2]Formula!B:C,2,0))</f>
        <v/>
      </c>
      <c r="AD1206" s="43" t="str">
        <f t="shared" si="111"/>
        <v/>
      </c>
    </row>
    <row r="1207" spans="1:30" x14ac:dyDescent="0.25">
      <c r="A1207" s="64"/>
      <c r="B1207" s="64"/>
      <c r="C1207" s="66"/>
      <c r="D1207" s="67"/>
      <c r="E1207" s="64"/>
      <c r="F1207" s="64"/>
      <c r="G1207" s="37" t="str">
        <f>IF(E1207="","",IF(OR(E1207="Project Management",E1207="Project Support",E1207="Sprint Management",E1207="Sprint Support"),"NA",ROUND((((VLOOKUP(AD1207,[2]Formula!V:X,3,0)))-SUMIF(AD:AD,AD1207,H:H)),2)))</f>
        <v/>
      </c>
      <c r="H1207" s="71"/>
      <c r="I1207" s="72"/>
      <c r="J1207" s="72"/>
      <c r="K1207" s="38" t="str">
        <f>IF(E1207="","",IF(OR(E1207="Project Management",E1207="Project Support",E1207="Sprint Management",E1207="Sprint Support"),"NA",(((SUMIF(AD:AD,AD1207,H:H)/VLOOKUP(AD1207,[2]Formula!V:X,3,0))*VLOOKUP(AD1207,[2]Formula!V:X,2,0))*H1207)/SUMIF(AD:AD,AD1207,H:H)))</f>
        <v/>
      </c>
      <c r="L1207" s="38" t="str">
        <f t="shared" si="109"/>
        <v/>
      </c>
      <c r="M1207" s="38" t="str">
        <f t="shared" si="110"/>
        <v/>
      </c>
      <c r="N1207" s="38" t="str">
        <f t="shared" si="112"/>
        <v/>
      </c>
      <c r="O1207" s="38" t="str">
        <f t="shared" si="114"/>
        <v/>
      </c>
      <c r="P1207" s="39" t="str">
        <f t="shared" si="113"/>
        <v/>
      </c>
      <c r="AC1207" s="42" t="str">
        <f>IF(B1207="","",VLOOKUP(B1207,[2]Formula!B:C,2,0))</f>
        <v/>
      </c>
      <c r="AD1207" s="43" t="str">
        <f t="shared" si="111"/>
        <v/>
      </c>
    </row>
    <row r="1208" spans="1:30" x14ac:dyDescent="0.25">
      <c r="A1208" s="64"/>
      <c r="B1208" s="64"/>
      <c r="C1208" s="66"/>
      <c r="D1208" s="67"/>
      <c r="E1208" s="64"/>
      <c r="F1208" s="64"/>
      <c r="G1208" s="37" t="str">
        <f>IF(E1208="","",IF(OR(E1208="Project Management",E1208="Project Support",E1208="Sprint Management",E1208="Sprint Support"),"NA",ROUND((((VLOOKUP(AD1208,[2]Formula!V:X,3,0)))-SUMIF(AD:AD,AD1208,H:H)),2)))</f>
        <v/>
      </c>
      <c r="H1208" s="71"/>
      <c r="I1208" s="72"/>
      <c r="J1208" s="72"/>
      <c r="K1208" s="38" t="str">
        <f>IF(E1208="","",IF(OR(E1208="Project Management",E1208="Project Support",E1208="Sprint Management",E1208="Sprint Support"),"NA",(((SUMIF(AD:AD,AD1208,H:H)/VLOOKUP(AD1208,[2]Formula!V:X,3,0))*VLOOKUP(AD1208,[2]Formula!V:X,2,0))*H1208)/SUMIF(AD:AD,AD1208,H:H)))</f>
        <v/>
      </c>
      <c r="L1208" s="38" t="str">
        <f t="shared" si="109"/>
        <v/>
      </c>
      <c r="M1208" s="38" t="str">
        <f t="shared" si="110"/>
        <v/>
      </c>
      <c r="N1208" s="38" t="str">
        <f t="shared" si="112"/>
        <v/>
      </c>
      <c r="O1208" s="38" t="str">
        <f t="shared" si="114"/>
        <v/>
      </c>
      <c r="P1208" s="39" t="str">
        <f t="shared" si="113"/>
        <v/>
      </c>
      <c r="AC1208" s="42" t="str">
        <f>IF(B1208="","",VLOOKUP(B1208,[2]Formula!B:C,2,0))</f>
        <v/>
      </c>
      <c r="AD1208" s="43" t="str">
        <f t="shared" si="111"/>
        <v/>
      </c>
    </row>
    <row r="1209" spans="1:30" x14ac:dyDescent="0.25">
      <c r="A1209" s="64"/>
      <c r="B1209" s="64"/>
      <c r="C1209" s="66"/>
      <c r="D1209" s="67"/>
      <c r="E1209" s="64"/>
      <c r="F1209" s="64"/>
      <c r="G1209" s="37" t="str">
        <f>IF(E1209="","",IF(OR(E1209="Project Management",E1209="Project Support",E1209="Sprint Management",E1209="Sprint Support"),"NA",ROUND((((VLOOKUP(AD1209,[2]Formula!V:X,3,0)))-SUMIF(AD:AD,AD1209,H:H)),2)))</f>
        <v/>
      </c>
      <c r="H1209" s="71"/>
      <c r="I1209" s="72"/>
      <c r="J1209" s="72"/>
      <c r="K1209" s="38" t="str">
        <f>IF(E1209="","",IF(OR(E1209="Project Management",E1209="Project Support",E1209="Sprint Management",E1209="Sprint Support"),"NA",(((SUMIF(AD:AD,AD1209,H:H)/VLOOKUP(AD1209,[2]Formula!V:X,3,0))*VLOOKUP(AD1209,[2]Formula!V:X,2,0))*H1209)/SUMIF(AD:AD,AD1209,H:H)))</f>
        <v/>
      </c>
      <c r="L1209" s="38" t="str">
        <f t="shared" si="109"/>
        <v/>
      </c>
      <c r="M1209" s="38" t="str">
        <f t="shared" si="110"/>
        <v/>
      </c>
      <c r="N1209" s="38" t="str">
        <f t="shared" si="112"/>
        <v/>
      </c>
      <c r="O1209" s="38" t="str">
        <f t="shared" si="114"/>
        <v/>
      </c>
      <c r="P1209" s="39" t="str">
        <f t="shared" si="113"/>
        <v/>
      </c>
      <c r="AC1209" s="42" t="str">
        <f>IF(B1209="","",VLOOKUP(B1209,[2]Formula!B:C,2,0))</f>
        <v/>
      </c>
      <c r="AD1209" s="43" t="str">
        <f t="shared" si="111"/>
        <v/>
      </c>
    </row>
    <row r="1210" spans="1:30" x14ac:dyDescent="0.25">
      <c r="A1210" s="64"/>
      <c r="B1210" s="64"/>
      <c r="C1210" s="66"/>
      <c r="D1210" s="67"/>
      <c r="E1210" s="64"/>
      <c r="F1210" s="64"/>
      <c r="G1210" s="37" t="str">
        <f>IF(E1210="","",IF(OR(E1210="Project Management",E1210="Project Support",E1210="Sprint Management",E1210="Sprint Support"),"NA",ROUND((((VLOOKUP(AD1210,[2]Formula!V:X,3,0)))-SUMIF(AD:AD,AD1210,H:H)),2)))</f>
        <v/>
      </c>
      <c r="H1210" s="71"/>
      <c r="I1210" s="72"/>
      <c r="J1210" s="72"/>
      <c r="K1210" s="38" t="str">
        <f>IF(E1210="","",IF(OR(E1210="Project Management",E1210="Project Support",E1210="Sprint Management",E1210="Sprint Support"),"NA",(((SUMIF(AD:AD,AD1210,H:H)/VLOOKUP(AD1210,[2]Formula!V:X,3,0))*VLOOKUP(AD1210,[2]Formula!V:X,2,0))*H1210)/SUMIF(AD:AD,AD1210,H:H)))</f>
        <v/>
      </c>
      <c r="L1210" s="38" t="str">
        <f t="shared" si="109"/>
        <v/>
      </c>
      <c r="M1210" s="38" t="str">
        <f t="shared" si="110"/>
        <v/>
      </c>
      <c r="N1210" s="38" t="str">
        <f t="shared" si="112"/>
        <v/>
      </c>
      <c r="O1210" s="38" t="str">
        <f t="shared" si="114"/>
        <v/>
      </c>
      <c r="P1210" s="39" t="str">
        <f t="shared" si="113"/>
        <v/>
      </c>
      <c r="AC1210" s="42" t="str">
        <f>IF(B1210="","",VLOOKUP(B1210,[2]Formula!B:C,2,0))</f>
        <v/>
      </c>
      <c r="AD1210" s="43" t="str">
        <f t="shared" si="111"/>
        <v/>
      </c>
    </row>
    <row r="1211" spans="1:30" x14ac:dyDescent="0.25">
      <c r="A1211" s="64"/>
      <c r="B1211" s="64"/>
      <c r="C1211" s="66"/>
      <c r="D1211" s="67"/>
      <c r="E1211" s="64"/>
      <c r="F1211" s="64"/>
      <c r="G1211" s="37" t="str">
        <f>IF(E1211="","",IF(OR(E1211="Project Management",E1211="Project Support",E1211="Sprint Management",E1211="Sprint Support"),"NA",ROUND((((VLOOKUP(AD1211,[2]Formula!V:X,3,0)))-SUMIF(AD:AD,AD1211,H:H)),2)))</f>
        <v/>
      </c>
      <c r="H1211" s="71"/>
      <c r="I1211" s="72"/>
      <c r="J1211" s="72"/>
      <c r="K1211" s="38" t="str">
        <f>IF(E1211="","",IF(OR(E1211="Project Management",E1211="Project Support",E1211="Sprint Management",E1211="Sprint Support"),"NA",(((SUMIF(AD:AD,AD1211,H:H)/VLOOKUP(AD1211,[2]Formula!V:X,3,0))*VLOOKUP(AD1211,[2]Formula!V:X,2,0))*H1211)/SUMIF(AD:AD,AD1211,H:H)))</f>
        <v/>
      </c>
      <c r="L1211" s="38" t="str">
        <f t="shared" si="109"/>
        <v/>
      </c>
      <c r="M1211" s="38" t="str">
        <f t="shared" si="110"/>
        <v/>
      </c>
      <c r="N1211" s="38" t="str">
        <f t="shared" si="112"/>
        <v/>
      </c>
      <c r="O1211" s="38" t="str">
        <f t="shared" si="114"/>
        <v/>
      </c>
      <c r="P1211" s="39" t="str">
        <f t="shared" si="113"/>
        <v/>
      </c>
      <c r="AC1211" s="42" t="str">
        <f>IF(B1211="","",VLOOKUP(B1211,[2]Formula!B:C,2,0))</f>
        <v/>
      </c>
      <c r="AD1211" s="43" t="str">
        <f t="shared" si="111"/>
        <v/>
      </c>
    </row>
    <row r="1212" spans="1:30" x14ac:dyDescent="0.25">
      <c r="A1212" s="64"/>
      <c r="B1212" s="64"/>
      <c r="C1212" s="66"/>
      <c r="D1212" s="67"/>
      <c r="E1212" s="64"/>
      <c r="F1212" s="64"/>
      <c r="G1212" s="37" t="str">
        <f>IF(E1212="","",IF(OR(E1212="Project Management",E1212="Project Support",E1212="Sprint Management",E1212="Sprint Support"),"NA",ROUND((((VLOOKUP(AD1212,[2]Formula!V:X,3,0)))-SUMIF(AD:AD,AD1212,H:H)),2)))</f>
        <v/>
      </c>
      <c r="H1212" s="71"/>
      <c r="I1212" s="72"/>
      <c r="J1212" s="72"/>
      <c r="K1212" s="38" t="str">
        <f>IF(E1212="","",IF(OR(E1212="Project Management",E1212="Project Support",E1212="Sprint Management",E1212="Sprint Support"),"NA",(((SUMIF(AD:AD,AD1212,H:H)/VLOOKUP(AD1212,[2]Formula!V:X,3,0))*VLOOKUP(AD1212,[2]Formula!V:X,2,0))*H1212)/SUMIF(AD:AD,AD1212,H:H)))</f>
        <v/>
      </c>
      <c r="L1212" s="38" t="str">
        <f t="shared" si="109"/>
        <v/>
      </c>
      <c r="M1212" s="38" t="str">
        <f t="shared" si="110"/>
        <v/>
      </c>
      <c r="N1212" s="38" t="str">
        <f t="shared" si="112"/>
        <v/>
      </c>
      <c r="O1212" s="38" t="str">
        <f t="shared" si="114"/>
        <v/>
      </c>
      <c r="P1212" s="39" t="str">
        <f t="shared" si="113"/>
        <v/>
      </c>
      <c r="AC1212" s="42" t="str">
        <f>IF(B1212="","",VLOOKUP(B1212,[2]Formula!B:C,2,0))</f>
        <v/>
      </c>
      <c r="AD1212" s="43" t="str">
        <f t="shared" si="111"/>
        <v/>
      </c>
    </row>
    <row r="1213" spans="1:30" x14ac:dyDescent="0.25">
      <c r="A1213" s="64"/>
      <c r="B1213" s="64"/>
      <c r="C1213" s="66"/>
      <c r="D1213" s="67"/>
      <c r="E1213" s="64"/>
      <c r="F1213" s="64"/>
      <c r="G1213" s="37" t="str">
        <f>IF(E1213="","",IF(OR(E1213="Project Management",E1213="Project Support",E1213="Sprint Management",E1213="Sprint Support"),"NA",ROUND((((VLOOKUP(AD1213,[2]Formula!V:X,3,0)))-SUMIF(AD:AD,AD1213,H:H)),2)))</f>
        <v/>
      </c>
      <c r="H1213" s="71"/>
      <c r="I1213" s="72"/>
      <c r="J1213" s="72"/>
      <c r="K1213" s="38" t="str">
        <f>IF(E1213="","",IF(OR(E1213="Project Management",E1213="Project Support",E1213="Sprint Management",E1213="Sprint Support"),"NA",(((SUMIF(AD:AD,AD1213,H:H)/VLOOKUP(AD1213,[2]Formula!V:X,3,0))*VLOOKUP(AD1213,[2]Formula!V:X,2,0))*H1213)/SUMIF(AD:AD,AD1213,H:H)))</f>
        <v/>
      </c>
      <c r="L1213" s="38" t="str">
        <f t="shared" si="109"/>
        <v/>
      </c>
      <c r="M1213" s="38" t="str">
        <f t="shared" si="110"/>
        <v/>
      </c>
      <c r="N1213" s="38" t="str">
        <f t="shared" si="112"/>
        <v/>
      </c>
      <c r="O1213" s="38" t="str">
        <f t="shared" si="114"/>
        <v/>
      </c>
      <c r="P1213" s="39" t="str">
        <f t="shared" si="113"/>
        <v/>
      </c>
      <c r="AC1213" s="42" t="str">
        <f>IF(B1213="","",VLOOKUP(B1213,[2]Formula!B:C,2,0))</f>
        <v/>
      </c>
      <c r="AD1213" s="43" t="str">
        <f t="shared" si="111"/>
        <v/>
      </c>
    </row>
    <row r="1214" spans="1:30" x14ac:dyDescent="0.25">
      <c r="A1214" s="64"/>
      <c r="B1214" s="64"/>
      <c r="C1214" s="66"/>
      <c r="D1214" s="67"/>
      <c r="E1214" s="64"/>
      <c r="F1214" s="64"/>
      <c r="G1214" s="37" t="str">
        <f>IF(E1214="","",IF(OR(E1214="Project Management",E1214="Project Support",E1214="Sprint Management",E1214="Sprint Support"),"NA",ROUND((((VLOOKUP(AD1214,[2]Formula!V:X,3,0)))-SUMIF(AD:AD,AD1214,H:H)),2)))</f>
        <v/>
      </c>
      <c r="H1214" s="71"/>
      <c r="I1214" s="72"/>
      <c r="J1214" s="72"/>
      <c r="K1214" s="38" t="str">
        <f>IF(E1214="","",IF(OR(E1214="Project Management",E1214="Project Support",E1214="Sprint Management",E1214="Sprint Support"),"NA",(((SUMIF(AD:AD,AD1214,H:H)/VLOOKUP(AD1214,[2]Formula!V:X,3,0))*VLOOKUP(AD1214,[2]Formula!V:X,2,0))*H1214)/SUMIF(AD:AD,AD1214,H:H)))</f>
        <v/>
      </c>
      <c r="L1214" s="38" t="str">
        <f t="shared" si="109"/>
        <v/>
      </c>
      <c r="M1214" s="38" t="str">
        <f t="shared" si="110"/>
        <v/>
      </c>
      <c r="N1214" s="38" t="str">
        <f t="shared" si="112"/>
        <v/>
      </c>
      <c r="O1214" s="38" t="str">
        <f t="shared" si="114"/>
        <v/>
      </c>
      <c r="P1214" s="39" t="str">
        <f t="shared" si="113"/>
        <v/>
      </c>
      <c r="AC1214" s="42" t="str">
        <f>IF(B1214="","",VLOOKUP(B1214,[2]Formula!B:C,2,0))</f>
        <v/>
      </c>
      <c r="AD1214" s="43" t="str">
        <f t="shared" si="111"/>
        <v/>
      </c>
    </row>
    <row r="1215" spans="1:30" x14ac:dyDescent="0.25">
      <c r="A1215" s="64"/>
      <c r="B1215" s="64"/>
      <c r="C1215" s="66"/>
      <c r="D1215" s="67"/>
      <c r="E1215" s="64"/>
      <c r="F1215" s="64"/>
      <c r="G1215" s="37" t="str">
        <f>IF(E1215="","",IF(OR(E1215="Project Management",E1215="Project Support",E1215="Sprint Management",E1215="Sprint Support"),"NA",ROUND((((VLOOKUP(AD1215,[2]Formula!V:X,3,0)))-SUMIF(AD:AD,AD1215,H:H)),2)))</f>
        <v/>
      </c>
      <c r="H1215" s="71"/>
      <c r="I1215" s="72"/>
      <c r="J1215" s="72"/>
      <c r="K1215" s="38" t="str">
        <f>IF(E1215="","",IF(OR(E1215="Project Management",E1215="Project Support",E1215="Sprint Management",E1215="Sprint Support"),"NA",(((SUMIF(AD:AD,AD1215,H:H)/VLOOKUP(AD1215,[2]Formula!V:X,3,0))*VLOOKUP(AD1215,[2]Formula!V:X,2,0))*H1215)/SUMIF(AD:AD,AD1215,H:H)))</f>
        <v/>
      </c>
      <c r="L1215" s="38" t="str">
        <f t="shared" si="109"/>
        <v/>
      </c>
      <c r="M1215" s="38" t="str">
        <f t="shared" si="110"/>
        <v/>
      </c>
      <c r="N1215" s="38" t="str">
        <f t="shared" si="112"/>
        <v/>
      </c>
      <c r="O1215" s="38" t="str">
        <f t="shared" si="114"/>
        <v/>
      </c>
      <c r="P1215" s="39" t="str">
        <f t="shared" si="113"/>
        <v/>
      </c>
      <c r="AC1215" s="42" t="str">
        <f>IF(B1215="","",VLOOKUP(B1215,[2]Formula!B:C,2,0))</f>
        <v/>
      </c>
      <c r="AD1215" s="43" t="str">
        <f t="shared" si="111"/>
        <v/>
      </c>
    </row>
    <row r="1216" spans="1:30" x14ac:dyDescent="0.25">
      <c r="A1216" s="64"/>
      <c r="B1216" s="64"/>
      <c r="C1216" s="66"/>
      <c r="D1216" s="67"/>
      <c r="E1216" s="64"/>
      <c r="F1216" s="64"/>
      <c r="G1216" s="37" t="str">
        <f>IF(E1216="","",IF(OR(E1216="Project Management",E1216="Project Support",E1216="Sprint Management",E1216="Sprint Support"),"NA",ROUND((((VLOOKUP(AD1216,[2]Formula!V:X,3,0)))-SUMIF(AD:AD,AD1216,H:H)),2)))</f>
        <v/>
      </c>
      <c r="H1216" s="71"/>
      <c r="I1216" s="72"/>
      <c r="J1216" s="72"/>
      <c r="K1216" s="38" t="str">
        <f>IF(E1216="","",IF(OR(E1216="Project Management",E1216="Project Support",E1216="Sprint Management",E1216="Sprint Support"),"NA",(((SUMIF(AD:AD,AD1216,H:H)/VLOOKUP(AD1216,[2]Formula!V:X,3,0))*VLOOKUP(AD1216,[2]Formula!V:X,2,0))*H1216)/SUMIF(AD:AD,AD1216,H:H)))</f>
        <v/>
      </c>
      <c r="L1216" s="38" t="str">
        <f t="shared" si="109"/>
        <v/>
      </c>
      <c r="M1216" s="38" t="str">
        <f t="shared" si="110"/>
        <v/>
      </c>
      <c r="N1216" s="38" t="str">
        <f t="shared" si="112"/>
        <v/>
      </c>
      <c r="O1216" s="38" t="str">
        <f t="shared" si="114"/>
        <v/>
      </c>
      <c r="P1216" s="39" t="str">
        <f t="shared" si="113"/>
        <v/>
      </c>
      <c r="AC1216" s="42" t="str">
        <f>IF(B1216="","",VLOOKUP(B1216,[2]Formula!B:C,2,0))</f>
        <v/>
      </c>
      <c r="AD1216" s="43" t="str">
        <f t="shared" si="111"/>
        <v/>
      </c>
    </row>
    <row r="1217" spans="1:30" x14ac:dyDescent="0.25">
      <c r="A1217" s="64"/>
      <c r="B1217" s="64"/>
      <c r="C1217" s="66"/>
      <c r="D1217" s="67"/>
      <c r="E1217" s="64"/>
      <c r="F1217" s="64"/>
      <c r="G1217" s="37" t="str">
        <f>IF(E1217="","",IF(OR(E1217="Project Management",E1217="Project Support",E1217="Sprint Management",E1217="Sprint Support"),"NA",ROUND((((VLOOKUP(AD1217,[2]Formula!V:X,3,0)))-SUMIF(AD:AD,AD1217,H:H)),2)))</f>
        <v/>
      </c>
      <c r="H1217" s="71"/>
      <c r="I1217" s="72"/>
      <c r="J1217" s="72"/>
      <c r="K1217" s="38" t="str">
        <f>IF(E1217="","",IF(OR(E1217="Project Management",E1217="Project Support",E1217="Sprint Management",E1217="Sprint Support"),"NA",(((SUMIF(AD:AD,AD1217,H:H)/VLOOKUP(AD1217,[2]Formula!V:X,3,0))*VLOOKUP(AD1217,[2]Formula!V:X,2,0))*H1217)/SUMIF(AD:AD,AD1217,H:H)))</f>
        <v/>
      </c>
      <c r="L1217" s="38" t="str">
        <f t="shared" si="109"/>
        <v/>
      </c>
      <c r="M1217" s="38" t="str">
        <f t="shared" si="110"/>
        <v/>
      </c>
      <c r="N1217" s="38" t="str">
        <f t="shared" si="112"/>
        <v/>
      </c>
      <c r="O1217" s="38" t="str">
        <f t="shared" si="114"/>
        <v/>
      </c>
      <c r="P1217" s="39" t="str">
        <f t="shared" si="113"/>
        <v/>
      </c>
      <c r="AC1217" s="42" t="str">
        <f>IF(B1217="","",VLOOKUP(B1217,[2]Formula!B:C,2,0))</f>
        <v/>
      </c>
      <c r="AD1217" s="43" t="str">
        <f t="shared" si="111"/>
        <v/>
      </c>
    </row>
    <row r="1218" spans="1:30" x14ac:dyDescent="0.25">
      <c r="A1218" s="64"/>
      <c r="B1218" s="64"/>
      <c r="C1218" s="66"/>
      <c r="D1218" s="67"/>
      <c r="E1218" s="64"/>
      <c r="F1218" s="64"/>
      <c r="G1218" s="37" t="str">
        <f>IF(E1218="","",IF(OR(E1218="Project Management",E1218="Project Support",E1218="Sprint Management",E1218="Sprint Support"),"NA",ROUND((((VLOOKUP(AD1218,[2]Formula!V:X,3,0)))-SUMIF(AD:AD,AD1218,H:H)),2)))</f>
        <v/>
      </c>
      <c r="H1218" s="71"/>
      <c r="I1218" s="72"/>
      <c r="J1218" s="72"/>
      <c r="K1218" s="38" t="str">
        <f>IF(E1218="","",IF(OR(E1218="Project Management",E1218="Project Support",E1218="Sprint Management",E1218="Sprint Support"),"NA",(((SUMIF(AD:AD,AD1218,H:H)/VLOOKUP(AD1218,[2]Formula!V:X,3,0))*VLOOKUP(AD1218,[2]Formula!V:X,2,0))*H1218)/SUMIF(AD:AD,AD1218,H:H)))</f>
        <v/>
      </c>
      <c r="L1218" s="38" t="str">
        <f t="shared" ref="L1218:L1281" si="115">IFERROR(IF(K1218="NA",(H1218/I1218),(K1218/I1218)),"")</f>
        <v/>
      </c>
      <c r="M1218" s="38" t="str">
        <f t="shared" ref="M1218:M1281" si="116">IFERROR(IF(K1218="NA",1,(K1218/H1218)),"")</f>
        <v/>
      </c>
      <c r="N1218" s="38" t="str">
        <f t="shared" si="112"/>
        <v/>
      </c>
      <c r="O1218" s="38" t="str">
        <f t="shared" si="114"/>
        <v/>
      </c>
      <c r="P1218" s="39" t="str">
        <f t="shared" si="113"/>
        <v/>
      </c>
      <c r="AC1218" s="42" t="str">
        <f>IF(B1218="","",VLOOKUP(B1218,[2]Formula!B:C,2,0))</f>
        <v/>
      </c>
      <c r="AD1218" s="43" t="str">
        <f t="shared" ref="AD1218:AD1281" si="117">IF(B1218="","",CONCATENATE(B1218,"_",E1218))</f>
        <v/>
      </c>
    </row>
    <row r="1219" spans="1:30" x14ac:dyDescent="0.25">
      <c r="A1219" s="64"/>
      <c r="B1219" s="64"/>
      <c r="C1219" s="66"/>
      <c r="D1219" s="67"/>
      <c r="E1219" s="64"/>
      <c r="F1219" s="64"/>
      <c r="G1219" s="37" t="str">
        <f>IF(E1219="","",IF(OR(E1219="Project Management",E1219="Project Support",E1219="Sprint Management",E1219="Sprint Support"),"NA",ROUND((((VLOOKUP(AD1219,[2]Formula!V:X,3,0)))-SUMIF(AD:AD,AD1219,H:H)),2)))</f>
        <v/>
      </c>
      <c r="H1219" s="71"/>
      <c r="I1219" s="72"/>
      <c r="J1219" s="72"/>
      <c r="K1219" s="38" t="str">
        <f>IF(E1219="","",IF(OR(E1219="Project Management",E1219="Project Support",E1219="Sprint Management",E1219="Sprint Support"),"NA",(((SUMIF(AD:AD,AD1219,H:H)/VLOOKUP(AD1219,[2]Formula!V:X,3,0))*VLOOKUP(AD1219,[2]Formula!V:X,2,0))*H1219)/SUMIF(AD:AD,AD1219,H:H)))</f>
        <v/>
      </c>
      <c r="L1219" s="38" t="str">
        <f t="shared" si="115"/>
        <v/>
      </c>
      <c r="M1219" s="38" t="str">
        <f t="shared" si="116"/>
        <v/>
      </c>
      <c r="N1219" s="38" t="str">
        <f t="shared" ref="N1219:N1282" si="118">IFERROR(((L1219-M1219)/M1219)*100,"")</f>
        <v/>
      </c>
      <c r="O1219" s="38" t="str">
        <f t="shared" si="114"/>
        <v/>
      </c>
      <c r="P1219" s="39" t="str">
        <f t="shared" ref="P1219:P1282" si="119">IF(O1219="","",1)</f>
        <v/>
      </c>
      <c r="AC1219" s="42" t="str">
        <f>IF(B1219="","",VLOOKUP(B1219,[2]Formula!B:C,2,0))</f>
        <v/>
      </c>
      <c r="AD1219" s="43" t="str">
        <f t="shared" si="117"/>
        <v/>
      </c>
    </row>
    <row r="1220" spans="1:30" x14ac:dyDescent="0.25">
      <c r="A1220" s="64"/>
      <c r="B1220" s="64"/>
      <c r="C1220" s="66"/>
      <c r="D1220" s="67"/>
      <c r="E1220" s="64"/>
      <c r="F1220" s="64"/>
      <c r="G1220" s="37" t="str">
        <f>IF(E1220="","",IF(OR(E1220="Project Management",E1220="Project Support",E1220="Sprint Management",E1220="Sprint Support"),"NA",ROUND((((VLOOKUP(AD1220,[2]Formula!V:X,3,0)))-SUMIF(AD:AD,AD1220,H:H)),2)))</f>
        <v/>
      </c>
      <c r="H1220" s="71"/>
      <c r="I1220" s="72"/>
      <c r="J1220" s="72"/>
      <c r="K1220" s="38" t="str">
        <f>IF(E1220="","",IF(OR(E1220="Project Management",E1220="Project Support",E1220="Sprint Management",E1220="Sprint Support"),"NA",(((SUMIF(AD:AD,AD1220,H:H)/VLOOKUP(AD1220,[2]Formula!V:X,3,0))*VLOOKUP(AD1220,[2]Formula!V:X,2,0))*H1220)/SUMIF(AD:AD,AD1220,H:H)))</f>
        <v/>
      </c>
      <c r="L1220" s="38" t="str">
        <f t="shared" si="115"/>
        <v/>
      </c>
      <c r="M1220" s="38" t="str">
        <f t="shared" si="116"/>
        <v/>
      </c>
      <c r="N1220" s="38" t="str">
        <f t="shared" si="118"/>
        <v/>
      </c>
      <c r="O1220" s="38" t="str">
        <f t="shared" si="114"/>
        <v/>
      </c>
      <c r="P1220" s="39" t="str">
        <f t="shared" si="119"/>
        <v/>
      </c>
      <c r="AC1220" s="42" t="str">
        <f>IF(B1220="","",VLOOKUP(B1220,[2]Formula!B:C,2,0))</f>
        <v/>
      </c>
      <c r="AD1220" s="43" t="str">
        <f t="shared" si="117"/>
        <v/>
      </c>
    </row>
    <row r="1221" spans="1:30" x14ac:dyDescent="0.25">
      <c r="A1221" s="64"/>
      <c r="B1221" s="64"/>
      <c r="C1221" s="66"/>
      <c r="D1221" s="67"/>
      <c r="E1221" s="64"/>
      <c r="F1221" s="64"/>
      <c r="G1221" s="37" t="str">
        <f>IF(E1221="","",IF(OR(E1221="Project Management",E1221="Project Support",E1221="Sprint Management",E1221="Sprint Support"),"NA",ROUND((((VLOOKUP(AD1221,[2]Formula!V:X,3,0)))-SUMIF(AD:AD,AD1221,H:H)),2)))</f>
        <v/>
      </c>
      <c r="H1221" s="71"/>
      <c r="I1221" s="72"/>
      <c r="J1221" s="72"/>
      <c r="K1221" s="38" t="str">
        <f>IF(E1221="","",IF(OR(E1221="Project Management",E1221="Project Support",E1221="Sprint Management",E1221="Sprint Support"),"NA",(((SUMIF(AD:AD,AD1221,H:H)/VLOOKUP(AD1221,[2]Formula!V:X,3,0))*VLOOKUP(AD1221,[2]Formula!V:X,2,0))*H1221)/SUMIF(AD:AD,AD1221,H:H)))</f>
        <v/>
      </c>
      <c r="L1221" s="38" t="str">
        <f t="shared" si="115"/>
        <v/>
      </c>
      <c r="M1221" s="38" t="str">
        <f t="shared" si="116"/>
        <v/>
      </c>
      <c r="N1221" s="38" t="str">
        <f t="shared" si="118"/>
        <v/>
      </c>
      <c r="O1221" s="38" t="str">
        <f t="shared" si="114"/>
        <v/>
      </c>
      <c r="P1221" s="39" t="str">
        <f t="shared" si="119"/>
        <v/>
      </c>
      <c r="AC1221" s="42" t="str">
        <f>IF(B1221="","",VLOOKUP(B1221,[2]Formula!B:C,2,0))</f>
        <v/>
      </c>
      <c r="AD1221" s="43" t="str">
        <f t="shared" si="117"/>
        <v/>
      </c>
    </row>
    <row r="1222" spans="1:30" x14ac:dyDescent="0.25">
      <c r="A1222" s="64"/>
      <c r="B1222" s="64"/>
      <c r="C1222" s="66"/>
      <c r="D1222" s="67"/>
      <c r="E1222" s="64"/>
      <c r="F1222" s="64"/>
      <c r="G1222" s="37" t="str">
        <f>IF(E1222="","",IF(OR(E1222="Project Management",E1222="Project Support",E1222="Sprint Management",E1222="Sprint Support"),"NA",ROUND((((VLOOKUP(AD1222,[2]Formula!V:X,3,0)))-SUMIF(AD:AD,AD1222,H:H)),2)))</f>
        <v/>
      </c>
      <c r="H1222" s="71"/>
      <c r="I1222" s="72"/>
      <c r="J1222" s="72"/>
      <c r="K1222" s="38" t="str">
        <f>IF(E1222="","",IF(OR(E1222="Project Management",E1222="Project Support",E1222="Sprint Management",E1222="Sprint Support"),"NA",(((SUMIF(AD:AD,AD1222,H:H)/VLOOKUP(AD1222,[2]Formula!V:X,3,0))*VLOOKUP(AD1222,[2]Formula!V:X,2,0))*H1222)/SUMIF(AD:AD,AD1222,H:H)))</f>
        <v/>
      </c>
      <c r="L1222" s="38" t="str">
        <f t="shared" si="115"/>
        <v/>
      </c>
      <c r="M1222" s="38" t="str">
        <f t="shared" si="116"/>
        <v/>
      </c>
      <c r="N1222" s="38" t="str">
        <f t="shared" si="118"/>
        <v/>
      </c>
      <c r="O1222" s="38" t="str">
        <f t="shared" si="114"/>
        <v/>
      </c>
      <c r="P1222" s="39" t="str">
        <f t="shared" si="119"/>
        <v/>
      </c>
      <c r="AC1222" s="42" t="str">
        <f>IF(B1222="","",VLOOKUP(B1222,[2]Formula!B:C,2,0))</f>
        <v/>
      </c>
      <c r="AD1222" s="43" t="str">
        <f t="shared" si="117"/>
        <v/>
      </c>
    </row>
    <row r="1223" spans="1:30" x14ac:dyDescent="0.25">
      <c r="A1223" s="64"/>
      <c r="B1223" s="64"/>
      <c r="C1223" s="66"/>
      <c r="D1223" s="67"/>
      <c r="E1223" s="64"/>
      <c r="F1223" s="64"/>
      <c r="G1223" s="37" t="str">
        <f>IF(E1223="","",IF(OR(E1223="Project Management",E1223="Project Support",E1223="Sprint Management",E1223="Sprint Support"),"NA",ROUND((((VLOOKUP(AD1223,[2]Formula!V:X,3,0)))-SUMIF(AD:AD,AD1223,H:H)),2)))</f>
        <v/>
      </c>
      <c r="H1223" s="71"/>
      <c r="I1223" s="72"/>
      <c r="J1223" s="72"/>
      <c r="K1223" s="38" t="str">
        <f>IF(E1223="","",IF(OR(E1223="Project Management",E1223="Project Support",E1223="Sprint Management",E1223="Sprint Support"),"NA",(((SUMIF(AD:AD,AD1223,H:H)/VLOOKUP(AD1223,[2]Formula!V:X,3,0))*VLOOKUP(AD1223,[2]Formula!V:X,2,0))*H1223)/SUMIF(AD:AD,AD1223,H:H)))</f>
        <v/>
      </c>
      <c r="L1223" s="38" t="str">
        <f t="shared" si="115"/>
        <v/>
      </c>
      <c r="M1223" s="38" t="str">
        <f t="shared" si="116"/>
        <v/>
      </c>
      <c r="N1223" s="38" t="str">
        <f t="shared" si="118"/>
        <v/>
      </c>
      <c r="O1223" s="38" t="str">
        <f t="shared" si="114"/>
        <v/>
      </c>
      <c r="P1223" s="39" t="str">
        <f t="shared" si="119"/>
        <v/>
      </c>
      <c r="AC1223" s="42" t="str">
        <f>IF(B1223="","",VLOOKUP(B1223,[2]Formula!B:C,2,0))</f>
        <v/>
      </c>
      <c r="AD1223" s="43" t="str">
        <f t="shared" si="117"/>
        <v/>
      </c>
    </row>
    <row r="1224" spans="1:30" x14ac:dyDescent="0.25">
      <c r="A1224" s="64"/>
      <c r="B1224" s="64"/>
      <c r="C1224" s="66"/>
      <c r="D1224" s="67"/>
      <c r="E1224" s="64"/>
      <c r="F1224" s="64"/>
      <c r="G1224" s="37" t="str">
        <f>IF(E1224="","",IF(OR(E1224="Project Management",E1224="Project Support",E1224="Sprint Management",E1224="Sprint Support"),"NA",ROUND((((VLOOKUP(AD1224,[2]Formula!V:X,3,0)))-SUMIF(AD:AD,AD1224,H:H)),2)))</f>
        <v/>
      </c>
      <c r="H1224" s="71"/>
      <c r="I1224" s="72"/>
      <c r="J1224" s="72"/>
      <c r="K1224" s="38" t="str">
        <f>IF(E1224="","",IF(OR(E1224="Project Management",E1224="Project Support",E1224="Sprint Management",E1224="Sprint Support"),"NA",(((SUMIF(AD:AD,AD1224,H:H)/VLOOKUP(AD1224,[2]Formula!V:X,3,0))*VLOOKUP(AD1224,[2]Formula!V:X,2,0))*H1224)/SUMIF(AD:AD,AD1224,H:H)))</f>
        <v/>
      </c>
      <c r="L1224" s="38" t="str">
        <f t="shared" si="115"/>
        <v/>
      </c>
      <c r="M1224" s="38" t="str">
        <f t="shared" si="116"/>
        <v/>
      </c>
      <c r="N1224" s="38" t="str">
        <f t="shared" si="118"/>
        <v/>
      </c>
      <c r="O1224" s="38" t="str">
        <f t="shared" si="114"/>
        <v/>
      </c>
      <c r="P1224" s="39" t="str">
        <f t="shared" si="119"/>
        <v/>
      </c>
      <c r="AC1224" s="42" t="str">
        <f>IF(B1224="","",VLOOKUP(B1224,[2]Formula!B:C,2,0))</f>
        <v/>
      </c>
      <c r="AD1224" s="43" t="str">
        <f t="shared" si="117"/>
        <v/>
      </c>
    </row>
    <row r="1225" spans="1:30" x14ac:dyDescent="0.25">
      <c r="A1225" s="64"/>
      <c r="B1225" s="64"/>
      <c r="C1225" s="66"/>
      <c r="D1225" s="67"/>
      <c r="E1225" s="64"/>
      <c r="F1225" s="64"/>
      <c r="G1225" s="37" t="str">
        <f>IF(E1225="","",IF(OR(E1225="Project Management",E1225="Project Support",E1225="Sprint Management",E1225="Sprint Support"),"NA",ROUND((((VLOOKUP(AD1225,[2]Formula!V:X,3,0)))-SUMIF(AD:AD,AD1225,H:H)),2)))</f>
        <v/>
      </c>
      <c r="H1225" s="71"/>
      <c r="I1225" s="72"/>
      <c r="J1225" s="72"/>
      <c r="K1225" s="38" t="str">
        <f>IF(E1225="","",IF(OR(E1225="Project Management",E1225="Project Support",E1225="Sprint Management",E1225="Sprint Support"),"NA",(((SUMIF(AD:AD,AD1225,H:H)/VLOOKUP(AD1225,[2]Formula!V:X,3,0))*VLOOKUP(AD1225,[2]Formula!V:X,2,0))*H1225)/SUMIF(AD:AD,AD1225,H:H)))</f>
        <v/>
      </c>
      <c r="L1225" s="38" t="str">
        <f t="shared" si="115"/>
        <v/>
      </c>
      <c r="M1225" s="38" t="str">
        <f t="shared" si="116"/>
        <v/>
      </c>
      <c r="N1225" s="38" t="str">
        <f t="shared" si="118"/>
        <v/>
      </c>
      <c r="O1225" s="38" t="str">
        <f t="shared" si="114"/>
        <v/>
      </c>
      <c r="P1225" s="39" t="str">
        <f t="shared" si="119"/>
        <v/>
      </c>
      <c r="AC1225" s="42" t="str">
        <f>IF(B1225="","",VLOOKUP(B1225,[2]Formula!B:C,2,0))</f>
        <v/>
      </c>
      <c r="AD1225" s="43" t="str">
        <f t="shared" si="117"/>
        <v/>
      </c>
    </row>
    <row r="1226" spans="1:30" x14ac:dyDescent="0.25">
      <c r="A1226" s="64"/>
      <c r="B1226" s="64"/>
      <c r="C1226" s="66"/>
      <c r="D1226" s="67"/>
      <c r="E1226" s="64"/>
      <c r="F1226" s="64"/>
      <c r="G1226" s="37" t="str">
        <f>IF(E1226="","",IF(OR(E1226="Project Management",E1226="Project Support",E1226="Sprint Management",E1226="Sprint Support"),"NA",ROUND((((VLOOKUP(AD1226,[2]Formula!V:X,3,0)))-SUMIF(AD:AD,AD1226,H:H)),2)))</f>
        <v/>
      </c>
      <c r="H1226" s="71"/>
      <c r="I1226" s="72"/>
      <c r="J1226" s="72"/>
      <c r="K1226" s="38" t="str">
        <f>IF(E1226="","",IF(OR(E1226="Project Management",E1226="Project Support",E1226="Sprint Management",E1226="Sprint Support"),"NA",(((SUMIF(AD:AD,AD1226,H:H)/VLOOKUP(AD1226,[2]Formula!V:X,3,0))*VLOOKUP(AD1226,[2]Formula!V:X,2,0))*H1226)/SUMIF(AD:AD,AD1226,H:H)))</f>
        <v/>
      </c>
      <c r="L1226" s="38" t="str">
        <f t="shared" si="115"/>
        <v/>
      </c>
      <c r="M1226" s="38" t="str">
        <f t="shared" si="116"/>
        <v/>
      </c>
      <c r="N1226" s="38" t="str">
        <f t="shared" si="118"/>
        <v/>
      </c>
      <c r="O1226" s="38" t="str">
        <f t="shared" si="114"/>
        <v/>
      </c>
      <c r="P1226" s="39" t="str">
        <f t="shared" si="119"/>
        <v/>
      </c>
      <c r="AC1226" s="42" t="str">
        <f>IF(B1226="","",VLOOKUP(B1226,[2]Formula!B:C,2,0))</f>
        <v/>
      </c>
      <c r="AD1226" s="43" t="str">
        <f t="shared" si="117"/>
        <v/>
      </c>
    </row>
    <row r="1227" spans="1:30" x14ac:dyDescent="0.25">
      <c r="A1227" s="64"/>
      <c r="B1227" s="64"/>
      <c r="C1227" s="66"/>
      <c r="D1227" s="67"/>
      <c r="E1227" s="64"/>
      <c r="F1227" s="64"/>
      <c r="G1227" s="37" t="str">
        <f>IF(E1227="","",IF(OR(E1227="Project Management",E1227="Project Support",E1227="Sprint Management",E1227="Sprint Support"),"NA",ROUND((((VLOOKUP(AD1227,[2]Formula!V:X,3,0)))-SUMIF(AD:AD,AD1227,H:H)),2)))</f>
        <v/>
      </c>
      <c r="H1227" s="71"/>
      <c r="I1227" s="72"/>
      <c r="J1227" s="72"/>
      <c r="K1227" s="38" t="str">
        <f>IF(E1227="","",IF(OR(E1227="Project Management",E1227="Project Support",E1227="Sprint Management",E1227="Sprint Support"),"NA",(((SUMIF(AD:AD,AD1227,H:H)/VLOOKUP(AD1227,[2]Formula!V:X,3,0))*VLOOKUP(AD1227,[2]Formula!V:X,2,0))*H1227)/SUMIF(AD:AD,AD1227,H:H)))</f>
        <v/>
      </c>
      <c r="L1227" s="38" t="str">
        <f t="shared" si="115"/>
        <v/>
      </c>
      <c r="M1227" s="38" t="str">
        <f t="shared" si="116"/>
        <v/>
      </c>
      <c r="N1227" s="38" t="str">
        <f t="shared" si="118"/>
        <v/>
      </c>
      <c r="O1227" s="38" t="str">
        <f t="shared" si="114"/>
        <v/>
      </c>
      <c r="P1227" s="39" t="str">
        <f t="shared" si="119"/>
        <v/>
      </c>
      <c r="AC1227" s="42" t="str">
        <f>IF(B1227="","",VLOOKUP(B1227,[2]Formula!B:C,2,0))</f>
        <v/>
      </c>
      <c r="AD1227" s="43" t="str">
        <f t="shared" si="117"/>
        <v/>
      </c>
    </row>
    <row r="1228" spans="1:30" x14ac:dyDescent="0.25">
      <c r="A1228" s="64"/>
      <c r="B1228" s="64"/>
      <c r="C1228" s="66"/>
      <c r="D1228" s="67"/>
      <c r="E1228" s="64"/>
      <c r="F1228" s="64"/>
      <c r="G1228" s="37" t="str">
        <f>IF(E1228="","",IF(OR(E1228="Project Management",E1228="Project Support",E1228="Sprint Management",E1228="Sprint Support"),"NA",ROUND((((VLOOKUP(AD1228,[2]Formula!V:X,3,0)))-SUMIF(AD:AD,AD1228,H:H)),2)))</f>
        <v/>
      </c>
      <c r="H1228" s="71"/>
      <c r="I1228" s="72"/>
      <c r="J1228" s="72"/>
      <c r="K1228" s="38" t="str">
        <f>IF(E1228="","",IF(OR(E1228="Project Management",E1228="Project Support",E1228="Sprint Management",E1228="Sprint Support"),"NA",(((SUMIF(AD:AD,AD1228,H:H)/VLOOKUP(AD1228,[2]Formula!V:X,3,0))*VLOOKUP(AD1228,[2]Formula!V:X,2,0))*H1228)/SUMIF(AD:AD,AD1228,H:H)))</f>
        <v/>
      </c>
      <c r="L1228" s="38" t="str">
        <f t="shared" si="115"/>
        <v/>
      </c>
      <c r="M1228" s="38" t="str">
        <f t="shared" si="116"/>
        <v/>
      </c>
      <c r="N1228" s="38" t="str">
        <f t="shared" si="118"/>
        <v/>
      </c>
      <c r="O1228" s="38" t="str">
        <f t="shared" si="114"/>
        <v/>
      </c>
      <c r="P1228" s="39" t="str">
        <f t="shared" si="119"/>
        <v/>
      </c>
      <c r="AC1228" s="42" t="str">
        <f>IF(B1228="","",VLOOKUP(B1228,[2]Formula!B:C,2,0))</f>
        <v/>
      </c>
      <c r="AD1228" s="43" t="str">
        <f t="shared" si="117"/>
        <v/>
      </c>
    </row>
    <row r="1229" spans="1:30" x14ac:dyDescent="0.25">
      <c r="A1229" s="64"/>
      <c r="B1229" s="64"/>
      <c r="C1229" s="66"/>
      <c r="D1229" s="67"/>
      <c r="E1229" s="64"/>
      <c r="F1229" s="64"/>
      <c r="G1229" s="37" t="str">
        <f>IF(E1229="","",IF(OR(E1229="Project Management",E1229="Project Support",E1229="Sprint Management",E1229="Sprint Support"),"NA",ROUND((((VLOOKUP(AD1229,[2]Formula!V:X,3,0)))-SUMIF(AD:AD,AD1229,H:H)),2)))</f>
        <v/>
      </c>
      <c r="H1229" s="71"/>
      <c r="I1229" s="72"/>
      <c r="J1229" s="72"/>
      <c r="K1229" s="38" t="str">
        <f>IF(E1229="","",IF(OR(E1229="Project Management",E1229="Project Support",E1229="Sprint Management",E1229="Sprint Support"),"NA",(((SUMIF(AD:AD,AD1229,H:H)/VLOOKUP(AD1229,[2]Formula!V:X,3,0))*VLOOKUP(AD1229,[2]Formula!V:X,2,0))*H1229)/SUMIF(AD:AD,AD1229,H:H)))</f>
        <v/>
      </c>
      <c r="L1229" s="38" t="str">
        <f t="shared" si="115"/>
        <v/>
      </c>
      <c r="M1229" s="38" t="str">
        <f t="shared" si="116"/>
        <v/>
      </c>
      <c r="N1229" s="38" t="str">
        <f t="shared" si="118"/>
        <v/>
      </c>
      <c r="O1229" s="38" t="str">
        <f t="shared" si="114"/>
        <v/>
      </c>
      <c r="P1229" s="39" t="str">
        <f t="shared" si="119"/>
        <v/>
      </c>
      <c r="AC1229" s="42" t="str">
        <f>IF(B1229="","",VLOOKUP(B1229,[2]Formula!B:C,2,0))</f>
        <v/>
      </c>
      <c r="AD1229" s="43" t="str">
        <f t="shared" si="117"/>
        <v/>
      </c>
    </row>
    <row r="1230" spans="1:30" x14ac:dyDescent="0.25">
      <c r="A1230" s="64"/>
      <c r="B1230" s="64"/>
      <c r="C1230" s="66"/>
      <c r="D1230" s="67"/>
      <c r="E1230" s="64"/>
      <c r="F1230" s="64"/>
      <c r="G1230" s="37" t="str">
        <f>IF(E1230="","",IF(OR(E1230="Project Management",E1230="Project Support",E1230="Sprint Management",E1230="Sprint Support"),"NA",ROUND((((VLOOKUP(AD1230,[2]Formula!V:X,3,0)))-SUMIF(AD:AD,AD1230,H:H)),2)))</f>
        <v/>
      </c>
      <c r="H1230" s="71"/>
      <c r="I1230" s="72"/>
      <c r="J1230" s="72"/>
      <c r="K1230" s="38" t="str">
        <f>IF(E1230="","",IF(OR(E1230="Project Management",E1230="Project Support",E1230="Sprint Management",E1230="Sprint Support"),"NA",(((SUMIF(AD:AD,AD1230,H:H)/VLOOKUP(AD1230,[2]Formula!V:X,3,0))*VLOOKUP(AD1230,[2]Formula!V:X,2,0))*H1230)/SUMIF(AD:AD,AD1230,H:H)))</f>
        <v/>
      </c>
      <c r="L1230" s="38" t="str">
        <f t="shared" si="115"/>
        <v/>
      </c>
      <c r="M1230" s="38" t="str">
        <f t="shared" si="116"/>
        <v/>
      </c>
      <c r="N1230" s="38" t="str">
        <f t="shared" si="118"/>
        <v/>
      </c>
      <c r="O1230" s="38" t="str">
        <f t="shared" si="114"/>
        <v/>
      </c>
      <c r="P1230" s="39" t="str">
        <f t="shared" si="119"/>
        <v/>
      </c>
      <c r="AC1230" s="42" t="str">
        <f>IF(B1230="","",VLOOKUP(B1230,[2]Formula!B:C,2,0))</f>
        <v/>
      </c>
      <c r="AD1230" s="43" t="str">
        <f t="shared" si="117"/>
        <v/>
      </c>
    </row>
    <row r="1231" spans="1:30" x14ac:dyDescent="0.25">
      <c r="A1231" s="64"/>
      <c r="B1231" s="64"/>
      <c r="C1231" s="66"/>
      <c r="D1231" s="67"/>
      <c r="E1231" s="64"/>
      <c r="F1231" s="64"/>
      <c r="G1231" s="37" t="str">
        <f>IF(E1231="","",IF(OR(E1231="Project Management",E1231="Project Support",E1231="Sprint Management",E1231="Sprint Support"),"NA",ROUND((((VLOOKUP(AD1231,[2]Formula!V:X,3,0)))-SUMIF(AD:AD,AD1231,H:H)),2)))</f>
        <v/>
      </c>
      <c r="H1231" s="71"/>
      <c r="I1231" s="72"/>
      <c r="J1231" s="72"/>
      <c r="K1231" s="38" t="str">
        <f>IF(E1231="","",IF(OR(E1231="Project Management",E1231="Project Support",E1231="Sprint Management",E1231="Sprint Support"),"NA",(((SUMIF(AD:AD,AD1231,H:H)/VLOOKUP(AD1231,[2]Formula!V:X,3,0))*VLOOKUP(AD1231,[2]Formula!V:X,2,0))*H1231)/SUMIF(AD:AD,AD1231,H:H)))</f>
        <v/>
      </c>
      <c r="L1231" s="38" t="str">
        <f t="shared" si="115"/>
        <v/>
      </c>
      <c r="M1231" s="38" t="str">
        <f t="shared" si="116"/>
        <v/>
      </c>
      <c r="N1231" s="38" t="str">
        <f t="shared" si="118"/>
        <v/>
      </c>
      <c r="O1231" s="38" t="str">
        <f t="shared" si="114"/>
        <v/>
      </c>
      <c r="P1231" s="39" t="str">
        <f t="shared" si="119"/>
        <v/>
      </c>
      <c r="AC1231" s="42" t="str">
        <f>IF(B1231="","",VLOOKUP(B1231,[2]Formula!B:C,2,0))</f>
        <v/>
      </c>
      <c r="AD1231" s="43" t="str">
        <f t="shared" si="117"/>
        <v/>
      </c>
    </row>
    <row r="1232" spans="1:30" x14ac:dyDescent="0.25">
      <c r="A1232" s="64"/>
      <c r="B1232" s="64"/>
      <c r="C1232" s="66"/>
      <c r="D1232" s="67"/>
      <c r="E1232" s="64"/>
      <c r="F1232" s="64"/>
      <c r="G1232" s="37" t="str">
        <f>IF(E1232="","",IF(OR(E1232="Project Management",E1232="Project Support",E1232="Sprint Management",E1232="Sprint Support"),"NA",ROUND((((VLOOKUP(AD1232,[2]Formula!V:X,3,0)))-SUMIF(AD:AD,AD1232,H:H)),2)))</f>
        <v/>
      </c>
      <c r="H1232" s="71"/>
      <c r="I1232" s="72"/>
      <c r="J1232" s="72"/>
      <c r="K1232" s="38" t="str">
        <f>IF(E1232="","",IF(OR(E1232="Project Management",E1232="Project Support",E1232="Sprint Management",E1232="Sprint Support"),"NA",(((SUMIF(AD:AD,AD1232,H:H)/VLOOKUP(AD1232,[2]Formula!V:X,3,0))*VLOOKUP(AD1232,[2]Formula!V:X,2,0))*H1232)/SUMIF(AD:AD,AD1232,H:H)))</f>
        <v/>
      </c>
      <c r="L1232" s="38" t="str">
        <f t="shared" si="115"/>
        <v/>
      </c>
      <c r="M1232" s="38" t="str">
        <f t="shared" si="116"/>
        <v/>
      </c>
      <c r="N1232" s="38" t="str">
        <f t="shared" si="118"/>
        <v/>
      </c>
      <c r="O1232" s="38" t="str">
        <f t="shared" si="114"/>
        <v/>
      </c>
      <c r="P1232" s="39" t="str">
        <f t="shared" si="119"/>
        <v/>
      </c>
      <c r="AC1232" s="42" t="str">
        <f>IF(B1232="","",VLOOKUP(B1232,[2]Formula!B:C,2,0))</f>
        <v/>
      </c>
      <c r="AD1232" s="43" t="str">
        <f t="shared" si="117"/>
        <v/>
      </c>
    </row>
    <row r="1233" spans="1:30" x14ac:dyDescent="0.25">
      <c r="A1233" s="64"/>
      <c r="B1233" s="64"/>
      <c r="C1233" s="66"/>
      <c r="D1233" s="67"/>
      <c r="E1233" s="64"/>
      <c r="F1233" s="64"/>
      <c r="G1233" s="37" t="str">
        <f>IF(E1233="","",IF(OR(E1233="Project Management",E1233="Project Support",E1233="Sprint Management",E1233="Sprint Support"),"NA",ROUND((((VLOOKUP(AD1233,[2]Formula!V:X,3,0)))-SUMIF(AD:AD,AD1233,H:H)),2)))</f>
        <v/>
      </c>
      <c r="H1233" s="71"/>
      <c r="I1233" s="72"/>
      <c r="J1233" s="72"/>
      <c r="K1233" s="38" t="str">
        <f>IF(E1233="","",IF(OR(E1233="Project Management",E1233="Project Support",E1233="Sprint Management",E1233="Sprint Support"),"NA",(((SUMIF(AD:AD,AD1233,H:H)/VLOOKUP(AD1233,[2]Formula!V:X,3,0))*VLOOKUP(AD1233,[2]Formula!V:X,2,0))*H1233)/SUMIF(AD:AD,AD1233,H:H)))</f>
        <v/>
      </c>
      <c r="L1233" s="38" t="str">
        <f t="shared" si="115"/>
        <v/>
      </c>
      <c r="M1233" s="38" t="str">
        <f t="shared" si="116"/>
        <v/>
      </c>
      <c r="N1233" s="38" t="str">
        <f t="shared" si="118"/>
        <v/>
      </c>
      <c r="O1233" s="38" t="str">
        <f t="shared" si="114"/>
        <v/>
      </c>
      <c r="P1233" s="39" t="str">
        <f t="shared" si="119"/>
        <v/>
      </c>
      <c r="AC1233" s="42" t="str">
        <f>IF(B1233="","",VLOOKUP(B1233,[2]Formula!B:C,2,0))</f>
        <v/>
      </c>
      <c r="AD1233" s="43" t="str">
        <f t="shared" si="117"/>
        <v/>
      </c>
    </row>
    <row r="1234" spans="1:30" x14ac:dyDescent="0.25">
      <c r="A1234" s="64"/>
      <c r="B1234" s="64"/>
      <c r="C1234" s="66"/>
      <c r="D1234" s="67"/>
      <c r="E1234" s="64"/>
      <c r="F1234" s="64"/>
      <c r="G1234" s="37" t="str">
        <f>IF(E1234="","",IF(OR(E1234="Project Management",E1234="Project Support",E1234="Sprint Management",E1234="Sprint Support"),"NA",ROUND((((VLOOKUP(AD1234,[2]Formula!V:X,3,0)))-SUMIF(AD:AD,AD1234,H:H)),2)))</f>
        <v/>
      </c>
      <c r="H1234" s="71"/>
      <c r="I1234" s="72"/>
      <c r="J1234" s="72"/>
      <c r="K1234" s="38" t="str">
        <f>IF(E1234="","",IF(OR(E1234="Project Management",E1234="Project Support",E1234="Sprint Management",E1234="Sprint Support"),"NA",(((SUMIF(AD:AD,AD1234,H:H)/VLOOKUP(AD1234,[2]Formula!V:X,3,0))*VLOOKUP(AD1234,[2]Formula!V:X,2,0))*H1234)/SUMIF(AD:AD,AD1234,H:H)))</f>
        <v/>
      </c>
      <c r="L1234" s="38" t="str">
        <f t="shared" si="115"/>
        <v/>
      </c>
      <c r="M1234" s="38" t="str">
        <f t="shared" si="116"/>
        <v/>
      </c>
      <c r="N1234" s="38" t="str">
        <f t="shared" si="118"/>
        <v/>
      </c>
      <c r="O1234" s="38" t="str">
        <f t="shared" si="114"/>
        <v/>
      </c>
      <c r="P1234" s="39" t="str">
        <f t="shared" si="119"/>
        <v/>
      </c>
      <c r="AC1234" s="42" t="str">
        <f>IF(B1234="","",VLOOKUP(B1234,[2]Formula!B:C,2,0))</f>
        <v/>
      </c>
      <c r="AD1234" s="43" t="str">
        <f t="shared" si="117"/>
        <v/>
      </c>
    </row>
    <row r="1235" spans="1:30" x14ac:dyDescent="0.25">
      <c r="A1235" s="64"/>
      <c r="B1235" s="64"/>
      <c r="C1235" s="66"/>
      <c r="D1235" s="67"/>
      <c r="E1235" s="64"/>
      <c r="F1235" s="64"/>
      <c r="G1235" s="37" t="str">
        <f>IF(E1235="","",IF(OR(E1235="Project Management",E1235="Project Support",E1235="Sprint Management",E1235="Sprint Support"),"NA",ROUND((((VLOOKUP(AD1235,[2]Formula!V:X,3,0)))-SUMIF(AD:AD,AD1235,H:H)),2)))</f>
        <v/>
      </c>
      <c r="H1235" s="71"/>
      <c r="I1235" s="72"/>
      <c r="J1235" s="72"/>
      <c r="K1235" s="38" t="str">
        <f>IF(E1235="","",IF(OR(E1235="Project Management",E1235="Project Support",E1235="Sprint Management",E1235="Sprint Support"),"NA",(((SUMIF(AD:AD,AD1235,H:H)/VLOOKUP(AD1235,[2]Formula!V:X,3,0))*VLOOKUP(AD1235,[2]Formula!V:X,2,0))*H1235)/SUMIF(AD:AD,AD1235,H:H)))</f>
        <v/>
      </c>
      <c r="L1235" s="38" t="str">
        <f t="shared" si="115"/>
        <v/>
      </c>
      <c r="M1235" s="38" t="str">
        <f t="shared" si="116"/>
        <v/>
      </c>
      <c r="N1235" s="38" t="str">
        <f t="shared" si="118"/>
        <v/>
      </c>
      <c r="O1235" s="38" t="str">
        <f t="shared" si="114"/>
        <v/>
      </c>
      <c r="P1235" s="39" t="str">
        <f t="shared" si="119"/>
        <v/>
      </c>
      <c r="AC1235" s="42" t="str">
        <f>IF(B1235="","",VLOOKUP(B1235,[2]Formula!B:C,2,0))</f>
        <v/>
      </c>
      <c r="AD1235" s="43" t="str">
        <f t="shared" si="117"/>
        <v/>
      </c>
    </row>
    <row r="1236" spans="1:30" x14ac:dyDescent="0.25">
      <c r="A1236" s="64"/>
      <c r="B1236" s="64"/>
      <c r="C1236" s="66"/>
      <c r="D1236" s="67"/>
      <c r="E1236" s="64"/>
      <c r="F1236" s="64"/>
      <c r="G1236" s="37" t="str">
        <f>IF(E1236="","",IF(OR(E1236="Project Management",E1236="Project Support",E1236="Sprint Management",E1236="Sprint Support"),"NA",ROUND((((VLOOKUP(AD1236,[2]Formula!V:X,3,0)))-SUMIF(AD:AD,AD1236,H:H)),2)))</f>
        <v/>
      </c>
      <c r="H1236" s="71"/>
      <c r="I1236" s="72"/>
      <c r="J1236" s="72"/>
      <c r="K1236" s="38" t="str">
        <f>IF(E1236="","",IF(OR(E1236="Project Management",E1236="Project Support",E1236="Sprint Management",E1236="Sprint Support"),"NA",(((SUMIF(AD:AD,AD1236,H:H)/VLOOKUP(AD1236,[2]Formula!V:X,3,0))*VLOOKUP(AD1236,[2]Formula!V:X,2,0))*H1236)/SUMIF(AD:AD,AD1236,H:H)))</f>
        <v/>
      </c>
      <c r="L1236" s="38" t="str">
        <f t="shared" si="115"/>
        <v/>
      </c>
      <c r="M1236" s="38" t="str">
        <f t="shared" si="116"/>
        <v/>
      </c>
      <c r="N1236" s="38" t="str">
        <f t="shared" si="118"/>
        <v/>
      </c>
      <c r="O1236" s="38" t="str">
        <f t="shared" si="114"/>
        <v/>
      </c>
      <c r="P1236" s="39" t="str">
        <f t="shared" si="119"/>
        <v/>
      </c>
      <c r="AC1236" s="42" t="str">
        <f>IF(B1236="","",VLOOKUP(B1236,[2]Formula!B:C,2,0))</f>
        <v/>
      </c>
      <c r="AD1236" s="43" t="str">
        <f t="shared" si="117"/>
        <v/>
      </c>
    </row>
    <row r="1237" spans="1:30" x14ac:dyDescent="0.25">
      <c r="A1237" s="64"/>
      <c r="B1237" s="64"/>
      <c r="C1237" s="66"/>
      <c r="D1237" s="67"/>
      <c r="E1237" s="64"/>
      <c r="F1237" s="64"/>
      <c r="G1237" s="37" t="str">
        <f>IF(E1237="","",IF(OR(E1237="Project Management",E1237="Project Support",E1237="Sprint Management",E1237="Sprint Support"),"NA",ROUND((((VLOOKUP(AD1237,[2]Formula!V:X,3,0)))-SUMIF(AD:AD,AD1237,H:H)),2)))</f>
        <v/>
      </c>
      <c r="H1237" s="71"/>
      <c r="I1237" s="72"/>
      <c r="J1237" s="72"/>
      <c r="K1237" s="38" t="str">
        <f>IF(E1237="","",IF(OR(E1237="Project Management",E1237="Project Support",E1237="Sprint Management",E1237="Sprint Support"),"NA",(((SUMIF(AD:AD,AD1237,H:H)/VLOOKUP(AD1237,[2]Formula!V:X,3,0))*VLOOKUP(AD1237,[2]Formula!V:X,2,0))*H1237)/SUMIF(AD:AD,AD1237,H:H)))</f>
        <v/>
      </c>
      <c r="L1237" s="38" t="str">
        <f t="shared" si="115"/>
        <v/>
      </c>
      <c r="M1237" s="38" t="str">
        <f t="shared" si="116"/>
        <v/>
      </c>
      <c r="N1237" s="38" t="str">
        <f t="shared" si="118"/>
        <v/>
      </c>
      <c r="O1237" s="38" t="str">
        <f t="shared" si="114"/>
        <v/>
      </c>
      <c r="P1237" s="39" t="str">
        <f t="shared" si="119"/>
        <v/>
      </c>
      <c r="AC1237" s="42" t="str">
        <f>IF(B1237="","",VLOOKUP(B1237,[2]Formula!B:C,2,0))</f>
        <v/>
      </c>
      <c r="AD1237" s="43" t="str">
        <f t="shared" si="117"/>
        <v/>
      </c>
    </row>
    <row r="1238" spans="1:30" x14ac:dyDescent="0.25">
      <c r="A1238" s="64"/>
      <c r="B1238" s="64"/>
      <c r="C1238" s="66"/>
      <c r="D1238" s="67"/>
      <c r="E1238" s="64"/>
      <c r="F1238" s="64"/>
      <c r="G1238" s="37" t="str">
        <f>IF(E1238="","",IF(OR(E1238="Project Management",E1238="Project Support",E1238="Sprint Management",E1238="Sprint Support"),"NA",ROUND((((VLOOKUP(AD1238,[2]Formula!V:X,3,0)))-SUMIF(AD:AD,AD1238,H:H)),2)))</f>
        <v/>
      </c>
      <c r="H1238" s="71"/>
      <c r="I1238" s="72"/>
      <c r="J1238" s="72"/>
      <c r="K1238" s="38" t="str">
        <f>IF(E1238="","",IF(OR(E1238="Project Management",E1238="Project Support",E1238="Sprint Management",E1238="Sprint Support"),"NA",(((SUMIF(AD:AD,AD1238,H:H)/VLOOKUP(AD1238,[2]Formula!V:X,3,0))*VLOOKUP(AD1238,[2]Formula!V:X,2,0))*H1238)/SUMIF(AD:AD,AD1238,H:H)))</f>
        <v/>
      </c>
      <c r="L1238" s="38" t="str">
        <f t="shared" si="115"/>
        <v/>
      </c>
      <c r="M1238" s="38" t="str">
        <f t="shared" si="116"/>
        <v/>
      </c>
      <c r="N1238" s="38" t="str">
        <f t="shared" si="118"/>
        <v/>
      </c>
      <c r="O1238" s="38" t="str">
        <f t="shared" si="114"/>
        <v/>
      </c>
      <c r="P1238" s="39" t="str">
        <f t="shared" si="119"/>
        <v/>
      </c>
      <c r="AC1238" s="42" t="str">
        <f>IF(B1238="","",VLOOKUP(B1238,[2]Formula!B:C,2,0))</f>
        <v/>
      </c>
      <c r="AD1238" s="43" t="str">
        <f t="shared" si="117"/>
        <v/>
      </c>
    </row>
    <row r="1239" spans="1:30" x14ac:dyDescent="0.25">
      <c r="A1239" s="64"/>
      <c r="B1239" s="64"/>
      <c r="C1239" s="66"/>
      <c r="D1239" s="67"/>
      <c r="E1239" s="64"/>
      <c r="F1239" s="64"/>
      <c r="G1239" s="37" t="str">
        <f>IF(E1239="","",IF(OR(E1239="Project Management",E1239="Project Support",E1239="Sprint Management",E1239="Sprint Support"),"NA",ROUND((((VLOOKUP(AD1239,[2]Formula!V:X,3,0)))-SUMIF(AD:AD,AD1239,H:H)),2)))</f>
        <v/>
      </c>
      <c r="H1239" s="71"/>
      <c r="I1239" s="72"/>
      <c r="J1239" s="72"/>
      <c r="K1239" s="38" t="str">
        <f>IF(E1239="","",IF(OR(E1239="Project Management",E1239="Project Support",E1239="Sprint Management",E1239="Sprint Support"),"NA",(((SUMIF(AD:AD,AD1239,H:H)/VLOOKUP(AD1239,[2]Formula!V:X,3,0))*VLOOKUP(AD1239,[2]Formula!V:X,2,0))*H1239)/SUMIF(AD:AD,AD1239,H:H)))</f>
        <v/>
      </c>
      <c r="L1239" s="38" t="str">
        <f t="shared" si="115"/>
        <v/>
      </c>
      <c r="M1239" s="38" t="str">
        <f t="shared" si="116"/>
        <v/>
      </c>
      <c r="N1239" s="38" t="str">
        <f t="shared" si="118"/>
        <v/>
      </c>
      <c r="O1239" s="38" t="str">
        <f t="shared" si="114"/>
        <v/>
      </c>
      <c r="P1239" s="39" t="str">
        <f t="shared" si="119"/>
        <v/>
      </c>
      <c r="AC1239" s="42" t="str">
        <f>IF(B1239="","",VLOOKUP(B1239,[2]Formula!B:C,2,0))</f>
        <v/>
      </c>
      <c r="AD1239" s="43" t="str">
        <f t="shared" si="117"/>
        <v/>
      </c>
    </row>
    <row r="1240" spans="1:30" x14ac:dyDescent="0.25">
      <c r="A1240" s="64"/>
      <c r="B1240" s="64"/>
      <c r="C1240" s="66"/>
      <c r="D1240" s="67"/>
      <c r="E1240" s="64"/>
      <c r="F1240" s="64"/>
      <c r="G1240" s="37" t="str">
        <f>IF(E1240="","",IF(OR(E1240="Project Management",E1240="Project Support",E1240="Sprint Management",E1240="Sprint Support"),"NA",ROUND((((VLOOKUP(AD1240,[2]Formula!V:X,3,0)))-SUMIF(AD:AD,AD1240,H:H)),2)))</f>
        <v/>
      </c>
      <c r="H1240" s="71"/>
      <c r="I1240" s="72"/>
      <c r="J1240" s="72"/>
      <c r="K1240" s="38" t="str">
        <f>IF(E1240="","",IF(OR(E1240="Project Management",E1240="Project Support",E1240="Sprint Management",E1240="Sprint Support"),"NA",(((SUMIF(AD:AD,AD1240,H:H)/VLOOKUP(AD1240,[2]Formula!V:X,3,0))*VLOOKUP(AD1240,[2]Formula!V:X,2,0))*H1240)/SUMIF(AD:AD,AD1240,H:H)))</f>
        <v/>
      </c>
      <c r="L1240" s="38" t="str">
        <f t="shared" si="115"/>
        <v/>
      </c>
      <c r="M1240" s="38" t="str">
        <f t="shared" si="116"/>
        <v/>
      </c>
      <c r="N1240" s="38" t="str">
        <f t="shared" si="118"/>
        <v/>
      </c>
      <c r="O1240" s="38" t="str">
        <f t="shared" si="114"/>
        <v/>
      </c>
      <c r="P1240" s="39" t="str">
        <f t="shared" si="119"/>
        <v/>
      </c>
      <c r="AC1240" s="42" t="str">
        <f>IF(B1240="","",VLOOKUP(B1240,[2]Formula!B:C,2,0))</f>
        <v/>
      </c>
      <c r="AD1240" s="43" t="str">
        <f t="shared" si="117"/>
        <v/>
      </c>
    </row>
    <row r="1241" spans="1:30" x14ac:dyDescent="0.25">
      <c r="A1241" s="64"/>
      <c r="B1241" s="64"/>
      <c r="C1241" s="66"/>
      <c r="D1241" s="67"/>
      <c r="E1241" s="64"/>
      <c r="F1241" s="64"/>
      <c r="G1241" s="37" t="str">
        <f>IF(E1241="","",IF(OR(E1241="Project Management",E1241="Project Support",E1241="Sprint Management",E1241="Sprint Support"),"NA",ROUND((((VLOOKUP(AD1241,[2]Formula!V:X,3,0)))-SUMIF(AD:AD,AD1241,H:H)),2)))</f>
        <v/>
      </c>
      <c r="H1241" s="71"/>
      <c r="I1241" s="72"/>
      <c r="J1241" s="72"/>
      <c r="K1241" s="38" t="str">
        <f>IF(E1241="","",IF(OR(E1241="Project Management",E1241="Project Support",E1241="Sprint Management",E1241="Sprint Support"),"NA",(((SUMIF(AD:AD,AD1241,H:H)/VLOOKUP(AD1241,[2]Formula!V:X,3,0))*VLOOKUP(AD1241,[2]Formula!V:X,2,0))*H1241)/SUMIF(AD:AD,AD1241,H:H)))</f>
        <v/>
      </c>
      <c r="L1241" s="38" t="str">
        <f t="shared" si="115"/>
        <v/>
      </c>
      <c r="M1241" s="38" t="str">
        <f t="shared" si="116"/>
        <v/>
      </c>
      <c r="N1241" s="38" t="str">
        <f t="shared" si="118"/>
        <v/>
      </c>
      <c r="O1241" s="38" t="str">
        <f t="shared" si="114"/>
        <v/>
      </c>
      <c r="P1241" s="39" t="str">
        <f t="shared" si="119"/>
        <v/>
      </c>
      <c r="AC1241" s="42" t="str">
        <f>IF(B1241="","",VLOOKUP(B1241,[2]Formula!B:C,2,0))</f>
        <v/>
      </c>
      <c r="AD1241" s="43" t="str">
        <f t="shared" si="117"/>
        <v/>
      </c>
    </row>
    <row r="1242" spans="1:30" x14ac:dyDescent="0.25">
      <c r="A1242" s="64"/>
      <c r="B1242" s="64"/>
      <c r="C1242" s="66"/>
      <c r="D1242" s="67"/>
      <c r="E1242" s="64"/>
      <c r="F1242" s="64"/>
      <c r="G1242" s="37" t="str">
        <f>IF(E1242="","",IF(OR(E1242="Project Management",E1242="Project Support",E1242="Sprint Management",E1242="Sprint Support"),"NA",ROUND((((VLOOKUP(AD1242,[2]Formula!V:X,3,0)))-SUMIF(AD:AD,AD1242,H:H)),2)))</f>
        <v/>
      </c>
      <c r="H1242" s="71"/>
      <c r="I1242" s="72"/>
      <c r="J1242" s="72"/>
      <c r="K1242" s="38" t="str">
        <f>IF(E1242="","",IF(OR(E1242="Project Management",E1242="Project Support",E1242="Sprint Management",E1242="Sprint Support"),"NA",(((SUMIF(AD:AD,AD1242,H:H)/VLOOKUP(AD1242,[2]Formula!V:X,3,0))*VLOOKUP(AD1242,[2]Formula!V:X,2,0))*H1242)/SUMIF(AD:AD,AD1242,H:H)))</f>
        <v/>
      </c>
      <c r="L1242" s="38" t="str">
        <f t="shared" si="115"/>
        <v/>
      </c>
      <c r="M1242" s="38" t="str">
        <f t="shared" si="116"/>
        <v/>
      </c>
      <c r="N1242" s="38" t="str">
        <f t="shared" si="118"/>
        <v/>
      </c>
      <c r="O1242" s="38" t="str">
        <f t="shared" si="114"/>
        <v/>
      </c>
      <c r="P1242" s="39" t="str">
        <f t="shared" si="119"/>
        <v/>
      </c>
      <c r="AC1242" s="42" t="str">
        <f>IF(B1242="","",VLOOKUP(B1242,[2]Formula!B:C,2,0))</f>
        <v/>
      </c>
      <c r="AD1242" s="43" t="str">
        <f t="shared" si="117"/>
        <v/>
      </c>
    </row>
    <row r="1243" spans="1:30" x14ac:dyDescent="0.25">
      <c r="A1243" s="64"/>
      <c r="B1243" s="64"/>
      <c r="C1243" s="66"/>
      <c r="D1243" s="67"/>
      <c r="E1243" s="64"/>
      <c r="F1243" s="64"/>
      <c r="G1243" s="37" t="str">
        <f>IF(E1243="","",IF(OR(E1243="Project Management",E1243="Project Support",E1243="Sprint Management",E1243="Sprint Support"),"NA",ROUND((((VLOOKUP(AD1243,[2]Formula!V:X,3,0)))-SUMIF(AD:AD,AD1243,H:H)),2)))</f>
        <v/>
      </c>
      <c r="H1243" s="71"/>
      <c r="I1243" s="72"/>
      <c r="J1243" s="72"/>
      <c r="K1243" s="38" t="str">
        <f>IF(E1243="","",IF(OR(E1243="Project Management",E1243="Project Support",E1243="Sprint Management",E1243="Sprint Support"),"NA",(((SUMIF(AD:AD,AD1243,H:H)/VLOOKUP(AD1243,[2]Formula!V:X,3,0))*VLOOKUP(AD1243,[2]Formula!V:X,2,0))*H1243)/SUMIF(AD:AD,AD1243,H:H)))</f>
        <v/>
      </c>
      <c r="L1243" s="38" t="str">
        <f t="shared" si="115"/>
        <v/>
      </c>
      <c r="M1243" s="38" t="str">
        <f t="shared" si="116"/>
        <v/>
      </c>
      <c r="N1243" s="38" t="str">
        <f t="shared" si="118"/>
        <v/>
      </c>
      <c r="O1243" s="38" t="str">
        <f t="shared" si="114"/>
        <v/>
      </c>
      <c r="P1243" s="39" t="str">
        <f t="shared" si="119"/>
        <v/>
      </c>
      <c r="AC1243" s="42" t="str">
        <f>IF(B1243="","",VLOOKUP(B1243,[2]Formula!B:C,2,0))</f>
        <v/>
      </c>
      <c r="AD1243" s="43" t="str">
        <f t="shared" si="117"/>
        <v/>
      </c>
    </row>
    <row r="1244" spans="1:30" x14ac:dyDescent="0.25">
      <c r="A1244" s="64"/>
      <c r="B1244" s="64"/>
      <c r="C1244" s="66"/>
      <c r="D1244" s="67"/>
      <c r="E1244" s="64"/>
      <c r="F1244" s="64"/>
      <c r="G1244" s="37" t="str">
        <f>IF(E1244="","",IF(OR(E1244="Project Management",E1244="Project Support",E1244="Sprint Management",E1244="Sprint Support"),"NA",ROUND((((VLOOKUP(AD1244,[2]Formula!V:X,3,0)))-SUMIF(AD:AD,AD1244,H:H)),2)))</f>
        <v/>
      </c>
      <c r="H1244" s="71"/>
      <c r="I1244" s="72"/>
      <c r="J1244" s="72"/>
      <c r="K1244" s="38" t="str">
        <f>IF(E1244="","",IF(OR(E1244="Project Management",E1244="Project Support",E1244="Sprint Management",E1244="Sprint Support"),"NA",(((SUMIF(AD:AD,AD1244,H:H)/VLOOKUP(AD1244,[2]Formula!V:X,3,0))*VLOOKUP(AD1244,[2]Formula!V:X,2,0))*H1244)/SUMIF(AD:AD,AD1244,H:H)))</f>
        <v/>
      </c>
      <c r="L1244" s="38" t="str">
        <f t="shared" si="115"/>
        <v/>
      </c>
      <c r="M1244" s="38" t="str">
        <f t="shared" si="116"/>
        <v/>
      </c>
      <c r="N1244" s="38" t="str">
        <f t="shared" si="118"/>
        <v/>
      </c>
      <c r="O1244" s="38" t="str">
        <f t="shared" si="114"/>
        <v/>
      </c>
      <c r="P1244" s="39" t="str">
        <f t="shared" si="119"/>
        <v/>
      </c>
      <c r="AC1244" s="42" t="str">
        <f>IF(B1244="","",VLOOKUP(B1244,[2]Formula!B:C,2,0))</f>
        <v/>
      </c>
      <c r="AD1244" s="43" t="str">
        <f t="shared" si="117"/>
        <v/>
      </c>
    </row>
    <row r="1245" spans="1:30" x14ac:dyDescent="0.25">
      <c r="A1245" s="64"/>
      <c r="B1245" s="64"/>
      <c r="C1245" s="66"/>
      <c r="D1245" s="67"/>
      <c r="E1245" s="64"/>
      <c r="F1245" s="64"/>
      <c r="G1245" s="37" t="str">
        <f>IF(E1245="","",IF(OR(E1245="Project Management",E1245="Project Support",E1245="Sprint Management",E1245="Sprint Support"),"NA",ROUND((((VLOOKUP(AD1245,[2]Formula!V:X,3,0)))-SUMIF(AD:AD,AD1245,H:H)),2)))</f>
        <v/>
      </c>
      <c r="H1245" s="71"/>
      <c r="I1245" s="72"/>
      <c r="J1245" s="72"/>
      <c r="K1245" s="38" t="str">
        <f>IF(E1245="","",IF(OR(E1245="Project Management",E1245="Project Support",E1245="Sprint Management",E1245="Sprint Support"),"NA",(((SUMIF(AD:AD,AD1245,H:H)/VLOOKUP(AD1245,[2]Formula!V:X,3,0))*VLOOKUP(AD1245,[2]Formula!V:X,2,0))*H1245)/SUMIF(AD:AD,AD1245,H:H)))</f>
        <v/>
      </c>
      <c r="L1245" s="38" t="str">
        <f t="shared" si="115"/>
        <v/>
      </c>
      <c r="M1245" s="38" t="str">
        <f t="shared" si="116"/>
        <v/>
      </c>
      <c r="N1245" s="38" t="str">
        <f t="shared" si="118"/>
        <v/>
      </c>
      <c r="O1245" s="38" t="str">
        <f t="shared" si="114"/>
        <v/>
      </c>
      <c r="P1245" s="39" t="str">
        <f t="shared" si="119"/>
        <v/>
      </c>
      <c r="AC1245" s="42" t="str">
        <f>IF(B1245="","",VLOOKUP(B1245,[2]Formula!B:C,2,0))</f>
        <v/>
      </c>
      <c r="AD1245" s="43" t="str">
        <f t="shared" si="117"/>
        <v/>
      </c>
    </row>
    <row r="1246" spans="1:30" x14ac:dyDescent="0.25">
      <c r="A1246" s="64"/>
      <c r="B1246" s="64"/>
      <c r="C1246" s="66"/>
      <c r="D1246" s="67"/>
      <c r="E1246" s="64"/>
      <c r="F1246" s="64"/>
      <c r="G1246" s="37" t="str">
        <f>IF(E1246="","",IF(OR(E1246="Project Management",E1246="Project Support",E1246="Sprint Management",E1246="Sprint Support"),"NA",ROUND((((VLOOKUP(AD1246,[2]Formula!V:X,3,0)))-SUMIF(AD:AD,AD1246,H:H)),2)))</f>
        <v/>
      </c>
      <c r="H1246" s="71"/>
      <c r="I1246" s="72"/>
      <c r="J1246" s="72"/>
      <c r="K1246" s="38" t="str">
        <f>IF(E1246="","",IF(OR(E1246="Project Management",E1246="Project Support",E1246="Sprint Management",E1246="Sprint Support"),"NA",(((SUMIF(AD:AD,AD1246,H:H)/VLOOKUP(AD1246,[2]Formula!V:X,3,0))*VLOOKUP(AD1246,[2]Formula!V:X,2,0))*H1246)/SUMIF(AD:AD,AD1246,H:H)))</f>
        <v/>
      </c>
      <c r="L1246" s="38" t="str">
        <f t="shared" si="115"/>
        <v/>
      </c>
      <c r="M1246" s="38" t="str">
        <f t="shared" si="116"/>
        <v/>
      </c>
      <c r="N1246" s="38" t="str">
        <f t="shared" si="118"/>
        <v/>
      </c>
      <c r="O1246" s="38" t="str">
        <f t="shared" si="114"/>
        <v/>
      </c>
      <c r="P1246" s="39" t="str">
        <f t="shared" si="119"/>
        <v/>
      </c>
      <c r="AC1246" s="42" t="str">
        <f>IF(B1246="","",VLOOKUP(B1246,[2]Formula!B:C,2,0))</f>
        <v/>
      </c>
      <c r="AD1246" s="43" t="str">
        <f t="shared" si="117"/>
        <v/>
      </c>
    </row>
    <row r="1247" spans="1:30" x14ac:dyDescent="0.25">
      <c r="A1247" s="64"/>
      <c r="B1247" s="64"/>
      <c r="C1247" s="66"/>
      <c r="D1247" s="67"/>
      <c r="E1247" s="64"/>
      <c r="F1247" s="64"/>
      <c r="G1247" s="37" t="str">
        <f>IF(E1247="","",IF(OR(E1247="Project Management",E1247="Project Support",E1247="Sprint Management",E1247="Sprint Support"),"NA",ROUND((((VLOOKUP(AD1247,[2]Formula!V:X,3,0)))-SUMIF(AD:AD,AD1247,H:H)),2)))</f>
        <v/>
      </c>
      <c r="H1247" s="71"/>
      <c r="I1247" s="72"/>
      <c r="J1247" s="72"/>
      <c r="K1247" s="38" t="str">
        <f>IF(E1247="","",IF(OR(E1247="Project Management",E1247="Project Support",E1247="Sprint Management",E1247="Sprint Support"),"NA",(((SUMIF(AD:AD,AD1247,H:H)/VLOOKUP(AD1247,[2]Formula!V:X,3,0))*VLOOKUP(AD1247,[2]Formula!V:X,2,0))*H1247)/SUMIF(AD:AD,AD1247,H:H)))</f>
        <v/>
      </c>
      <c r="L1247" s="38" t="str">
        <f t="shared" si="115"/>
        <v/>
      </c>
      <c r="M1247" s="38" t="str">
        <f t="shared" si="116"/>
        <v/>
      </c>
      <c r="N1247" s="38" t="str">
        <f t="shared" si="118"/>
        <v/>
      </c>
      <c r="O1247" s="38" t="str">
        <f t="shared" si="114"/>
        <v/>
      </c>
      <c r="P1247" s="39" t="str">
        <f t="shared" si="119"/>
        <v/>
      </c>
      <c r="AC1247" s="42" t="str">
        <f>IF(B1247="","",VLOOKUP(B1247,[2]Formula!B:C,2,0))</f>
        <v/>
      </c>
      <c r="AD1247" s="43" t="str">
        <f t="shared" si="117"/>
        <v/>
      </c>
    </row>
    <row r="1248" spans="1:30" x14ac:dyDescent="0.25">
      <c r="A1248" s="64"/>
      <c r="B1248" s="64"/>
      <c r="C1248" s="66"/>
      <c r="D1248" s="67"/>
      <c r="E1248" s="64"/>
      <c r="F1248" s="64"/>
      <c r="G1248" s="37" t="str">
        <f>IF(E1248="","",IF(OR(E1248="Project Management",E1248="Project Support",E1248="Sprint Management",E1248="Sprint Support"),"NA",ROUND((((VLOOKUP(AD1248,[2]Formula!V:X,3,0)))-SUMIF(AD:AD,AD1248,H:H)),2)))</f>
        <v/>
      </c>
      <c r="H1248" s="71"/>
      <c r="I1248" s="72"/>
      <c r="J1248" s="72"/>
      <c r="K1248" s="38" t="str">
        <f>IF(E1248="","",IF(OR(E1248="Project Management",E1248="Project Support",E1248="Sprint Management",E1248="Sprint Support"),"NA",(((SUMIF(AD:AD,AD1248,H:H)/VLOOKUP(AD1248,[2]Formula!V:X,3,0))*VLOOKUP(AD1248,[2]Formula!V:X,2,0))*H1248)/SUMIF(AD:AD,AD1248,H:H)))</f>
        <v/>
      </c>
      <c r="L1248" s="38" t="str">
        <f t="shared" si="115"/>
        <v/>
      </c>
      <c r="M1248" s="38" t="str">
        <f t="shared" si="116"/>
        <v/>
      </c>
      <c r="N1248" s="38" t="str">
        <f t="shared" si="118"/>
        <v/>
      </c>
      <c r="O1248" s="38" t="str">
        <f t="shared" si="114"/>
        <v/>
      </c>
      <c r="P1248" s="39" t="str">
        <f t="shared" si="119"/>
        <v/>
      </c>
      <c r="AC1248" s="42" t="str">
        <f>IF(B1248="","",VLOOKUP(B1248,[2]Formula!B:C,2,0))</f>
        <v/>
      </c>
      <c r="AD1248" s="43" t="str">
        <f t="shared" si="117"/>
        <v/>
      </c>
    </row>
    <row r="1249" spans="1:30" x14ac:dyDescent="0.25">
      <c r="A1249" s="64"/>
      <c r="B1249" s="64"/>
      <c r="C1249" s="66"/>
      <c r="D1249" s="67"/>
      <c r="E1249" s="64"/>
      <c r="F1249" s="64"/>
      <c r="G1249" s="37" t="str">
        <f>IF(E1249="","",IF(OR(E1249="Project Management",E1249="Project Support",E1249="Sprint Management",E1249="Sprint Support"),"NA",ROUND((((VLOOKUP(AD1249,[2]Formula!V:X,3,0)))-SUMIF(AD:AD,AD1249,H:H)),2)))</f>
        <v/>
      </c>
      <c r="H1249" s="71"/>
      <c r="I1249" s="72"/>
      <c r="J1249" s="72"/>
      <c r="K1249" s="38" t="str">
        <f>IF(E1249="","",IF(OR(E1249="Project Management",E1249="Project Support",E1249="Sprint Management",E1249="Sprint Support"),"NA",(((SUMIF(AD:AD,AD1249,H:H)/VLOOKUP(AD1249,[2]Formula!V:X,3,0))*VLOOKUP(AD1249,[2]Formula!V:X,2,0))*H1249)/SUMIF(AD:AD,AD1249,H:H)))</f>
        <v/>
      </c>
      <c r="L1249" s="38" t="str">
        <f t="shared" si="115"/>
        <v/>
      </c>
      <c r="M1249" s="38" t="str">
        <f t="shared" si="116"/>
        <v/>
      </c>
      <c r="N1249" s="38" t="str">
        <f t="shared" si="118"/>
        <v/>
      </c>
      <c r="O1249" s="38" t="str">
        <f t="shared" si="114"/>
        <v/>
      </c>
      <c r="P1249" s="39" t="str">
        <f t="shared" si="119"/>
        <v/>
      </c>
      <c r="AC1249" s="42" t="str">
        <f>IF(B1249="","",VLOOKUP(B1249,[2]Formula!B:C,2,0))</f>
        <v/>
      </c>
      <c r="AD1249" s="43" t="str">
        <f t="shared" si="117"/>
        <v/>
      </c>
    </row>
    <row r="1250" spans="1:30" x14ac:dyDescent="0.25">
      <c r="A1250" s="64"/>
      <c r="B1250" s="64"/>
      <c r="C1250" s="66"/>
      <c r="D1250" s="67"/>
      <c r="E1250" s="64"/>
      <c r="F1250" s="64"/>
      <c r="G1250" s="37" t="str">
        <f>IF(E1250="","",IF(OR(E1250="Project Management",E1250="Project Support",E1250="Sprint Management",E1250="Sprint Support"),"NA",ROUND((((VLOOKUP(AD1250,[2]Formula!V:X,3,0)))-SUMIF(AD:AD,AD1250,H:H)),2)))</f>
        <v/>
      </c>
      <c r="H1250" s="71"/>
      <c r="I1250" s="72"/>
      <c r="J1250" s="72"/>
      <c r="K1250" s="38" t="str">
        <f>IF(E1250="","",IF(OR(E1250="Project Management",E1250="Project Support",E1250="Sprint Management",E1250="Sprint Support"),"NA",(((SUMIF(AD:AD,AD1250,H:H)/VLOOKUP(AD1250,[2]Formula!V:X,3,0))*VLOOKUP(AD1250,[2]Formula!V:X,2,0))*H1250)/SUMIF(AD:AD,AD1250,H:H)))</f>
        <v/>
      </c>
      <c r="L1250" s="38" t="str">
        <f t="shared" si="115"/>
        <v/>
      </c>
      <c r="M1250" s="38" t="str">
        <f t="shared" si="116"/>
        <v/>
      </c>
      <c r="N1250" s="38" t="str">
        <f t="shared" si="118"/>
        <v/>
      </c>
      <c r="O1250" s="38" t="str">
        <f t="shared" si="114"/>
        <v/>
      </c>
      <c r="P1250" s="39" t="str">
        <f t="shared" si="119"/>
        <v/>
      </c>
      <c r="AC1250" s="42" t="str">
        <f>IF(B1250="","",VLOOKUP(B1250,[2]Formula!B:C,2,0))</f>
        <v/>
      </c>
      <c r="AD1250" s="43" t="str">
        <f t="shared" si="117"/>
        <v/>
      </c>
    </row>
    <row r="1251" spans="1:30" x14ac:dyDescent="0.25">
      <c r="A1251" s="64"/>
      <c r="B1251" s="64"/>
      <c r="C1251" s="66"/>
      <c r="D1251" s="67"/>
      <c r="E1251" s="64"/>
      <c r="F1251" s="64"/>
      <c r="G1251" s="37" t="str">
        <f>IF(E1251="","",IF(OR(E1251="Project Management",E1251="Project Support",E1251="Sprint Management",E1251="Sprint Support"),"NA",ROUND((((VLOOKUP(AD1251,[2]Formula!V:X,3,0)))-SUMIF(AD:AD,AD1251,H:H)),2)))</f>
        <v/>
      </c>
      <c r="H1251" s="71"/>
      <c r="I1251" s="72"/>
      <c r="J1251" s="72"/>
      <c r="K1251" s="38" t="str">
        <f>IF(E1251="","",IF(OR(E1251="Project Management",E1251="Project Support",E1251="Sprint Management",E1251="Sprint Support"),"NA",(((SUMIF(AD:AD,AD1251,H:H)/VLOOKUP(AD1251,[2]Formula!V:X,3,0))*VLOOKUP(AD1251,[2]Formula!V:X,2,0))*H1251)/SUMIF(AD:AD,AD1251,H:H)))</f>
        <v/>
      </c>
      <c r="L1251" s="38" t="str">
        <f t="shared" si="115"/>
        <v/>
      </c>
      <c r="M1251" s="38" t="str">
        <f t="shared" si="116"/>
        <v/>
      </c>
      <c r="N1251" s="38" t="str">
        <f t="shared" si="118"/>
        <v/>
      </c>
      <c r="O1251" s="38" t="str">
        <f t="shared" si="114"/>
        <v/>
      </c>
      <c r="P1251" s="39" t="str">
        <f t="shared" si="119"/>
        <v/>
      </c>
      <c r="AC1251" s="42" t="str">
        <f>IF(B1251="","",VLOOKUP(B1251,[2]Formula!B:C,2,0))</f>
        <v/>
      </c>
      <c r="AD1251" s="43" t="str">
        <f t="shared" si="117"/>
        <v/>
      </c>
    </row>
    <row r="1252" spans="1:30" x14ac:dyDescent="0.25">
      <c r="A1252" s="64"/>
      <c r="B1252" s="64"/>
      <c r="C1252" s="66"/>
      <c r="D1252" s="67"/>
      <c r="E1252" s="64"/>
      <c r="F1252" s="64"/>
      <c r="G1252" s="37" t="str">
        <f>IF(E1252="","",IF(OR(E1252="Project Management",E1252="Project Support",E1252="Sprint Management",E1252="Sprint Support"),"NA",ROUND((((VLOOKUP(AD1252,[2]Formula!V:X,3,0)))-SUMIF(AD:AD,AD1252,H:H)),2)))</f>
        <v/>
      </c>
      <c r="H1252" s="71"/>
      <c r="I1252" s="72"/>
      <c r="J1252" s="72"/>
      <c r="K1252" s="38" t="str">
        <f>IF(E1252="","",IF(OR(E1252="Project Management",E1252="Project Support",E1252="Sprint Management",E1252="Sprint Support"),"NA",(((SUMIF(AD:AD,AD1252,H:H)/VLOOKUP(AD1252,[2]Formula!V:X,3,0))*VLOOKUP(AD1252,[2]Formula!V:X,2,0))*H1252)/SUMIF(AD:AD,AD1252,H:H)))</f>
        <v/>
      </c>
      <c r="L1252" s="38" t="str">
        <f t="shared" si="115"/>
        <v/>
      </c>
      <c r="M1252" s="38" t="str">
        <f t="shared" si="116"/>
        <v/>
      </c>
      <c r="N1252" s="38" t="str">
        <f t="shared" si="118"/>
        <v/>
      </c>
      <c r="O1252" s="38" t="str">
        <f t="shared" si="114"/>
        <v/>
      </c>
      <c r="P1252" s="39" t="str">
        <f t="shared" si="119"/>
        <v/>
      </c>
      <c r="AC1252" s="42" t="str">
        <f>IF(B1252="","",VLOOKUP(B1252,[2]Formula!B:C,2,0))</f>
        <v/>
      </c>
      <c r="AD1252" s="43" t="str">
        <f t="shared" si="117"/>
        <v/>
      </c>
    </row>
    <row r="1253" spans="1:30" x14ac:dyDescent="0.25">
      <c r="A1253" s="64"/>
      <c r="B1253" s="64"/>
      <c r="C1253" s="66"/>
      <c r="D1253" s="67"/>
      <c r="E1253" s="64"/>
      <c r="F1253" s="64"/>
      <c r="G1253" s="37" t="str">
        <f>IF(E1253="","",IF(OR(E1253="Project Management",E1253="Project Support",E1253="Sprint Management",E1253="Sprint Support"),"NA",ROUND((((VLOOKUP(AD1253,[2]Formula!V:X,3,0)))-SUMIF(AD:AD,AD1253,H:H)),2)))</f>
        <v/>
      </c>
      <c r="H1253" s="71"/>
      <c r="I1253" s="72"/>
      <c r="J1253" s="72"/>
      <c r="K1253" s="38" t="str">
        <f>IF(E1253="","",IF(OR(E1253="Project Management",E1253="Project Support",E1253="Sprint Management",E1253="Sprint Support"),"NA",(((SUMIF(AD:AD,AD1253,H:H)/VLOOKUP(AD1253,[2]Formula!V:X,3,0))*VLOOKUP(AD1253,[2]Formula!V:X,2,0))*H1253)/SUMIF(AD:AD,AD1253,H:H)))</f>
        <v/>
      </c>
      <c r="L1253" s="38" t="str">
        <f t="shared" si="115"/>
        <v/>
      </c>
      <c r="M1253" s="38" t="str">
        <f t="shared" si="116"/>
        <v/>
      </c>
      <c r="N1253" s="38" t="str">
        <f t="shared" si="118"/>
        <v/>
      </c>
      <c r="O1253" s="38" t="str">
        <f t="shared" si="114"/>
        <v/>
      </c>
      <c r="P1253" s="39" t="str">
        <f t="shared" si="119"/>
        <v/>
      </c>
      <c r="AC1253" s="42" t="str">
        <f>IF(B1253="","",VLOOKUP(B1253,[2]Formula!B:C,2,0))</f>
        <v/>
      </c>
      <c r="AD1253" s="43" t="str">
        <f t="shared" si="117"/>
        <v/>
      </c>
    </row>
    <row r="1254" spans="1:30" x14ac:dyDescent="0.25">
      <c r="A1254" s="64"/>
      <c r="B1254" s="64"/>
      <c r="C1254" s="66"/>
      <c r="D1254" s="67"/>
      <c r="E1254" s="64"/>
      <c r="F1254" s="64"/>
      <c r="G1254" s="37" t="str">
        <f>IF(E1254="","",IF(OR(E1254="Project Management",E1254="Project Support",E1254="Sprint Management",E1254="Sprint Support"),"NA",ROUND((((VLOOKUP(AD1254,[2]Formula!V:X,3,0)))-SUMIF(AD:AD,AD1254,H:H)),2)))</f>
        <v/>
      </c>
      <c r="H1254" s="71"/>
      <c r="I1254" s="72"/>
      <c r="J1254" s="72"/>
      <c r="K1254" s="38" t="str">
        <f>IF(E1254="","",IF(OR(E1254="Project Management",E1254="Project Support",E1254="Sprint Management",E1254="Sprint Support"),"NA",(((SUMIF(AD:AD,AD1254,H:H)/VLOOKUP(AD1254,[2]Formula!V:X,3,0))*VLOOKUP(AD1254,[2]Formula!V:X,2,0))*H1254)/SUMIF(AD:AD,AD1254,H:H)))</f>
        <v/>
      </c>
      <c r="L1254" s="38" t="str">
        <f t="shared" si="115"/>
        <v/>
      </c>
      <c r="M1254" s="38" t="str">
        <f t="shared" si="116"/>
        <v/>
      </c>
      <c r="N1254" s="38" t="str">
        <f t="shared" si="118"/>
        <v/>
      </c>
      <c r="O1254" s="38" t="str">
        <f t="shared" si="114"/>
        <v/>
      </c>
      <c r="P1254" s="39" t="str">
        <f t="shared" si="119"/>
        <v/>
      </c>
      <c r="AC1254" s="42" t="str">
        <f>IF(B1254="","",VLOOKUP(B1254,[2]Formula!B:C,2,0))</f>
        <v/>
      </c>
      <c r="AD1254" s="43" t="str">
        <f t="shared" si="117"/>
        <v/>
      </c>
    </row>
    <row r="1255" spans="1:30" x14ac:dyDescent="0.25">
      <c r="A1255" s="64"/>
      <c r="B1255" s="64"/>
      <c r="C1255" s="66"/>
      <c r="D1255" s="67"/>
      <c r="E1255" s="64"/>
      <c r="F1255" s="64"/>
      <c r="G1255" s="37" t="str">
        <f>IF(E1255="","",IF(OR(E1255="Project Management",E1255="Project Support",E1255="Sprint Management",E1255="Sprint Support"),"NA",ROUND((((VLOOKUP(AD1255,[2]Formula!V:X,3,0)))-SUMIF(AD:AD,AD1255,H:H)),2)))</f>
        <v/>
      </c>
      <c r="H1255" s="71"/>
      <c r="I1255" s="72"/>
      <c r="J1255" s="72"/>
      <c r="K1255" s="38" t="str">
        <f>IF(E1255="","",IF(OR(E1255="Project Management",E1255="Project Support",E1255="Sprint Management",E1255="Sprint Support"),"NA",(((SUMIF(AD:AD,AD1255,H:H)/VLOOKUP(AD1255,[2]Formula!V:X,3,0))*VLOOKUP(AD1255,[2]Formula!V:X,2,0))*H1255)/SUMIF(AD:AD,AD1255,H:H)))</f>
        <v/>
      </c>
      <c r="L1255" s="38" t="str">
        <f t="shared" si="115"/>
        <v/>
      </c>
      <c r="M1255" s="38" t="str">
        <f t="shared" si="116"/>
        <v/>
      </c>
      <c r="N1255" s="38" t="str">
        <f t="shared" si="118"/>
        <v/>
      </c>
      <c r="O1255" s="38" t="str">
        <f t="shared" si="114"/>
        <v/>
      </c>
      <c r="P1255" s="39" t="str">
        <f t="shared" si="119"/>
        <v/>
      </c>
      <c r="AC1255" s="42" t="str">
        <f>IF(B1255="","",VLOOKUP(B1255,[2]Formula!B:C,2,0))</f>
        <v/>
      </c>
      <c r="AD1255" s="43" t="str">
        <f t="shared" si="117"/>
        <v/>
      </c>
    </row>
    <row r="1256" spans="1:30" x14ac:dyDescent="0.25">
      <c r="A1256" s="64"/>
      <c r="B1256" s="64"/>
      <c r="C1256" s="66"/>
      <c r="D1256" s="67"/>
      <c r="E1256" s="64"/>
      <c r="F1256" s="64"/>
      <c r="G1256" s="37" t="str">
        <f>IF(E1256="","",IF(OR(E1256="Project Management",E1256="Project Support",E1256="Sprint Management",E1256="Sprint Support"),"NA",ROUND((((VLOOKUP(AD1256,[2]Formula!V:X,3,0)))-SUMIF(AD:AD,AD1256,H:H)),2)))</f>
        <v/>
      </c>
      <c r="H1256" s="71"/>
      <c r="I1256" s="72"/>
      <c r="J1256" s="72"/>
      <c r="K1256" s="38" t="str">
        <f>IF(E1256="","",IF(OR(E1256="Project Management",E1256="Project Support",E1256="Sprint Management",E1256="Sprint Support"),"NA",(((SUMIF(AD:AD,AD1256,H:H)/VLOOKUP(AD1256,[2]Formula!V:X,3,0))*VLOOKUP(AD1256,[2]Formula!V:X,2,0))*H1256)/SUMIF(AD:AD,AD1256,H:H)))</f>
        <v/>
      </c>
      <c r="L1256" s="38" t="str">
        <f t="shared" si="115"/>
        <v/>
      </c>
      <c r="M1256" s="38" t="str">
        <f t="shared" si="116"/>
        <v/>
      </c>
      <c r="N1256" s="38" t="str">
        <f t="shared" si="118"/>
        <v/>
      </c>
      <c r="O1256" s="38" t="str">
        <f t="shared" si="114"/>
        <v/>
      </c>
      <c r="P1256" s="39" t="str">
        <f t="shared" si="119"/>
        <v/>
      </c>
      <c r="AC1256" s="42" t="str">
        <f>IF(B1256="","",VLOOKUP(B1256,[2]Formula!B:C,2,0))</f>
        <v/>
      </c>
      <c r="AD1256" s="43" t="str">
        <f t="shared" si="117"/>
        <v/>
      </c>
    </row>
    <row r="1257" spans="1:30" x14ac:dyDescent="0.25">
      <c r="A1257" s="64"/>
      <c r="B1257" s="64"/>
      <c r="C1257" s="66"/>
      <c r="D1257" s="67"/>
      <c r="E1257" s="64"/>
      <c r="F1257" s="64"/>
      <c r="G1257" s="37" t="str">
        <f>IF(E1257="","",IF(OR(E1257="Project Management",E1257="Project Support",E1257="Sprint Management",E1257="Sprint Support"),"NA",ROUND((((VLOOKUP(AD1257,[2]Formula!V:X,3,0)))-SUMIF(AD:AD,AD1257,H:H)),2)))</f>
        <v/>
      </c>
      <c r="H1257" s="71"/>
      <c r="I1257" s="72"/>
      <c r="J1257" s="72"/>
      <c r="K1257" s="38" t="str">
        <f>IF(E1257="","",IF(OR(E1257="Project Management",E1257="Project Support",E1257="Sprint Management",E1257="Sprint Support"),"NA",(((SUMIF(AD:AD,AD1257,H:H)/VLOOKUP(AD1257,[2]Formula!V:X,3,0))*VLOOKUP(AD1257,[2]Formula!V:X,2,0))*H1257)/SUMIF(AD:AD,AD1257,H:H)))</f>
        <v/>
      </c>
      <c r="L1257" s="38" t="str">
        <f t="shared" si="115"/>
        <v/>
      </c>
      <c r="M1257" s="38" t="str">
        <f t="shared" si="116"/>
        <v/>
      </c>
      <c r="N1257" s="38" t="str">
        <f t="shared" si="118"/>
        <v/>
      </c>
      <c r="O1257" s="38" t="str">
        <f t="shared" si="114"/>
        <v/>
      </c>
      <c r="P1257" s="39" t="str">
        <f t="shared" si="119"/>
        <v/>
      </c>
      <c r="AC1257" s="42" t="str">
        <f>IF(B1257="","",VLOOKUP(B1257,[2]Formula!B:C,2,0))</f>
        <v/>
      </c>
      <c r="AD1257" s="43" t="str">
        <f t="shared" si="117"/>
        <v/>
      </c>
    </row>
    <row r="1258" spans="1:30" x14ac:dyDescent="0.25">
      <c r="A1258" s="64"/>
      <c r="B1258" s="64"/>
      <c r="C1258" s="66"/>
      <c r="D1258" s="67"/>
      <c r="E1258" s="64"/>
      <c r="F1258" s="64"/>
      <c r="G1258" s="37" t="str">
        <f>IF(E1258="","",IF(OR(E1258="Project Management",E1258="Project Support",E1258="Sprint Management",E1258="Sprint Support"),"NA",ROUND((((VLOOKUP(AD1258,[2]Formula!V:X,3,0)))-SUMIF(AD:AD,AD1258,H:H)),2)))</f>
        <v/>
      </c>
      <c r="H1258" s="71"/>
      <c r="I1258" s="72"/>
      <c r="J1258" s="72"/>
      <c r="K1258" s="38" t="str">
        <f>IF(E1258="","",IF(OR(E1258="Project Management",E1258="Project Support",E1258="Sprint Management",E1258="Sprint Support"),"NA",(((SUMIF(AD:AD,AD1258,H:H)/VLOOKUP(AD1258,[2]Formula!V:X,3,0))*VLOOKUP(AD1258,[2]Formula!V:X,2,0))*H1258)/SUMIF(AD:AD,AD1258,H:H)))</f>
        <v/>
      </c>
      <c r="L1258" s="38" t="str">
        <f t="shared" si="115"/>
        <v/>
      </c>
      <c r="M1258" s="38" t="str">
        <f t="shared" si="116"/>
        <v/>
      </c>
      <c r="N1258" s="38" t="str">
        <f t="shared" si="118"/>
        <v/>
      </c>
      <c r="O1258" s="38" t="str">
        <f t="shared" si="114"/>
        <v/>
      </c>
      <c r="P1258" s="39" t="str">
        <f t="shared" si="119"/>
        <v/>
      </c>
      <c r="AC1258" s="42" t="str">
        <f>IF(B1258="","",VLOOKUP(B1258,[2]Formula!B:C,2,0))</f>
        <v/>
      </c>
      <c r="AD1258" s="43" t="str">
        <f t="shared" si="117"/>
        <v/>
      </c>
    </row>
    <row r="1259" spans="1:30" x14ac:dyDescent="0.25">
      <c r="A1259" s="64"/>
      <c r="B1259" s="64"/>
      <c r="C1259" s="66"/>
      <c r="D1259" s="67"/>
      <c r="E1259" s="64"/>
      <c r="F1259" s="64"/>
      <c r="G1259" s="37" t="str">
        <f>IF(E1259="","",IF(OR(E1259="Project Management",E1259="Project Support",E1259="Sprint Management",E1259="Sprint Support"),"NA",ROUND((((VLOOKUP(AD1259,[2]Formula!V:X,3,0)))-SUMIF(AD:AD,AD1259,H:H)),2)))</f>
        <v/>
      </c>
      <c r="H1259" s="71"/>
      <c r="I1259" s="72"/>
      <c r="J1259" s="72"/>
      <c r="K1259" s="38" t="str">
        <f>IF(E1259="","",IF(OR(E1259="Project Management",E1259="Project Support",E1259="Sprint Management",E1259="Sprint Support"),"NA",(((SUMIF(AD:AD,AD1259,H:H)/VLOOKUP(AD1259,[2]Formula!V:X,3,0))*VLOOKUP(AD1259,[2]Formula!V:X,2,0))*H1259)/SUMIF(AD:AD,AD1259,H:H)))</f>
        <v/>
      </c>
      <c r="L1259" s="38" t="str">
        <f t="shared" si="115"/>
        <v/>
      </c>
      <c r="M1259" s="38" t="str">
        <f t="shared" si="116"/>
        <v/>
      </c>
      <c r="N1259" s="38" t="str">
        <f t="shared" si="118"/>
        <v/>
      </c>
      <c r="O1259" s="38" t="str">
        <f t="shared" si="114"/>
        <v/>
      </c>
      <c r="P1259" s="39" t="str">
        <f t="shared" si="119"/>
        <v/>
      </c>
      <c r="AC1259" s="42" t="str">
        <f>IF(B1259="","",VLOOKUP(B1259,[2]Formula!B:C,2,0))</f>
        <v/>
      </c>
      <c r="AD1259" s="43" t="str">
        <f t="shared" si="117"/>
        <v/>
      </c>
    </row>
    <row r="1260" spans="1:30" x14ac:dyDescent="0.25">
      <c r="A1260" s="64"/>
      <c r="B1260" s="64"/>
      <c r="C1260" s="66"/>
      <c r="D1260" s="67"/>
      <c r="E1260" s="64"/>
      <c r="F1260" s="64"/>
      <c r="G1260" s="37" t="str">
        <f>IF(E1260="","",IF(OR(E1260="Project Management",E1260="Project Support",E1260="Sprint Management",E1260="Sprint Support"),"NA",ROUND((((VLOOKUP(AD1260,[2]Formula!V:X,3,0)))-SUMIF(AD:AD,AD1260,H:H)),2)))</f>
        <v/>
      </c>
      <c r="H1260" s="71"/>
      <c r="I1260" s="72"/>
      <c r="J1260" s="72"/>
      <c r="K1260" s="38" t="str">
        <f>IF(E1260="","",IF(OR(E1260="Project Management",E1260="Project Support",E1260="Sprint Management",E1260="Sprint Support"),"NA",(((SUMIF(AD:AD,AD1260,H:H)/VLOOKUP(AD1260,[2]Formula!V:X,3,0))*VLOOKUP(AD1260,[2]Formula!V:X,2,0))*H1260)/SUMIF(AD:AD,AD1260,H:H)))</f>
        <v/>
      </c>
      <c r="L1260" s="38" t="str">
        <f t="shared" si="115"/>
        <v/>
      </c>
      <c r="M1260" s="38" t="str">
        <f t="shared" si="116"/>
        <v/>
      </c>
      <c r="N1260" s="38" t="str">
        <f t="shared" si="118"/>
        <v/>
      </c>
      <c r="O1260" s="38" t="str">
        <f t="shared" si="114"/>
        <v/>
      </c>
      <c r="P1260" s="39" t="str">
        <f t="shared" si="119"/>
        <v/>
      </c>
      <c r="AC1260" s="42" t="str">
        <f>IF(B1260="","",VLOOKUP(B1260,[2]Formula!B:C,2,0))</f>
        <v/>
      </c>
      <c r="AD1260" s="43" t="str">
        <f t="shared" si="117"/>
        <v/>
      </c>
    </row>
    <row r="1261" spans="1:30" x14ac:dyDescent="0.25">
      <c r="A1261" s="64"/>
      <c r="B1261" s="64"/>
      <c r="C1261" s="66"/>
      <c r="D1261" s="67"/>
      <c r="E1261" s="64"/>
      <c r="F1261" s="64"/>
      <c r="G1261" s="37" t="str">
        <f>IF(E1261="","",IF(OR(E1261="Project Management",E1261="Project Support",E1261="Sprint Management",E1261="Sprint Support"),"NA",ROUND((((VLOOKUP(AD1261,[2]Formula!V:X,3,0)))-SUMIF(AD:AD,AD1261,H:H)),2)))</f>
        <v/>
      </c>
      <c r="H1261" s="71"/>
      <c r="I1261" s="72"/>
      <c r="J1261" s="72"/>
      <c r="K1261" s="38" t="str">
        <f>IF(E1261="","",IF(OR(E1261="Project Management",E1261="Project Support",E1261="Sprint Management",E1261="Sprint Support"),"NA",(((SUMIF(AD:AD,AD1261,H:H)/VLOOKUP(AD1261,[2]Formula!V:X,3,0))*VLOOKUP(AD1261,[2]Formula!V:X,2,0))*H1261)/SUMIF(AD:AD,AD1261,H:H)))</f>
        <v/>
      </c>
      <c r="L1261" s="38" t="str">
        <f t="shared" si="115"/>
        <v/>
      </c>
      <c r="M1261" s="38" t="str">
        <f t="shared" si="116"/>
        <v/>
      </c>
      <c r="N1261" s="38" t="str">
        <f t="shared" si="118"/>
        <v/>
      </c>
      <c r="O1261" s="38" t="str">
        <f t="shared" si="114"/>
        <v/>
      </c>
      <c r="P1261" s="39" t="str">
        <f t="shared" si="119"/>
        <v/>
      </c>
      <c r="AC1261" s="42" t="str">
        <f>IF(B1261="","",VLOOKUP(B1261,[2]Formula!B:C,2,0))</f>
        <v/>
      </c>
      <c r="AD1261" s="43" t="str">
        <f t="shared" si="117"/>
        <v/>
      </c>
    </row>
    <row r="1262" spans="1:30" x14ac:dyDescent="0.25">
      <c r="A1262" s="64"/>
      <c r="B1262" s="64"/>
      <c r="C1262" s="66"/>
      <c r="D1262" s="67"/>
      <c r="E1262" s="64"/>
      <c r="F1262" s="64"/>
      <c r="G1262" s="37" t="str">
        <f>IF(E1262="","",IF(OR(E1262="Project Management",E1262="Project Support",E1262="Sprint Management",E1262="Sprint Support"),"NA",ROUND((((VLOOKUP(AD1262,[2]Formula!V:X,3,0)))-SUMIF(AD:AD,AD1262,H:H)),2)))</f>
        <v/>
      </c>
      <c r="H1262" s="71"/>
      <c r="I1262" s="72"/>
      <c r="J1262" s="72"/>
      <c r="K1262" s="38" t="str">
        <f>IF(E1262="","",IF(OR(E1262="Project Management",E1262="Project Support",E1262="Sprint Management",E1262="Sprint Support"),"NA",(((SUMIF(AD:AD,AD1262,H:H)/VLOOKUP(AD1262,[2]Formula!V:X,3,0))*VLOOKUP(AD1262,[2]Formula!V:X,2,0))*H1262)/SUMIF(AD:AD,AD1262,H:H)))</f>
        <v/>
      </c>
      <c r="L1262" s="38" t="str">
        <f t="shared" si="115"/>
        <v/>
      </c>
      <c r="M1262" s="38" t="str">
        <f t="shared" si="116"/>
        <v/>
      </c>
      <c r="N1262" s="38" t="str">
        <f t="shared" si="118"/>
        <v/>
      </c>
      <c r="O1262" s="38" t="str">
        <f t="shared" si="114"/>
        <v/>
      </c>
      <c r="P1262" s="39" t="str">
        <f t="shared" si="119"/>
        <v/>
      </c>
      <c r="AC1262" s="42" t="str">
        <f>IF(B1262="","",VLOOKUP(B1262,[2]Formula!B:C,2,0))</f>
        <v/>
      </c>
      <c r="AD1262" s="43" t="str">
        <f t="shared" si="117"/>
        <v/>
      </c>
    </row>
    <row r="1263" spans="1:30" x14ac:dyDescent="0.25">
      <c r="A1263" s="64"/>
      <c r="B1263" s="64"/>
      <c r="C1263" s="66"/>
      <c r="D1263" s="67"/>
      <c r="E1263" s="64"/>
      <c r="F1263" s="64"/>
      <c r="G1263" s="37" t="str">
        <f>IF(E1263="","",IF(OR(E1263="Project Management",E1263="Project Support",E1263="Sprint Management",E1263="Sprint Support"),"NA",ROUND((((VLOOKUP(AD1263,[2]Formula!V:X,3,0)))-SUMIF(AD:AD,AD1263,H:H)),2)))</f>
        <v/>
      </c>
      <c r="H1263" s="71"/>
      <c r="I1263" s="72"/>
      <c r="J1263" s="72"/>
      <c r="K1263" s="38" t="str">
        <f>IF(E1263="","",IF(OR(E1263="Project Management",E1263="Project Support",E1263="Sprint Management",E1263="Sprint Support"),"NA",(((SUMIF(AD:AD,AD1263,H:H)/VLOOKUP(AD1263,[2]Formula!V:X,3,0))*VLOOKUP(AD1263,[2]Formula!V:X,2,0))*H1263)/SUMIF(AD:AD,AD1263,H:H)))</f>
        <v/>
      </c>
      <c r="L1263" s="38" t="str">
        <f t="shared" si="115"/>
        <v/>
      </c>
      <c r="M1263" s="38" t="str">
        <f t="shared" si="116"/>
        <v/>
      </c>
      <c r="N1263" s="38" t="str">
        <f t="shared" si="118"/>
        <v/>
      </c>
      <c r="O1263" s="38" t="str">
        <f t="shared" si="114"/>
        <v/>
      </c>
      <c r="P1263" s="39" t="str">
        <f t="shared" si="119"/>
        <v/>
      </c>
      <c r="AC1263" s="42" t="str">
        <f>IF(B1263="","",VLOOKUP(B1263,[2]Formula!B:C,2,0))</f>
        <v/>
      </c>
      <c r="AD1263" s="43" t="str">
        <f t="shared" si="117"/>
        <v/>
      </c>
    </row>
    <row r="1264" spans="1:30" x14ac:dyDescent="0.25">
      <c r="A1264" s="64"/>
      <c r="B1264" s="64"/>
      <c r="C1264" s="66"/>
      <c r="D1264" s="67"/>
      <c r="E1264" s="64"/>
      <c r="F1264" s="64"/>
      <c r="G1264" s="37" t="str">
        <f>IF(E1264="","",IF(OR(E1264="Project Management",E1264="Project Support",E1264="Sprint Management",E1264="Sprint Support"),"NA",ROUND((((VLOOKUP(AD1264,[2]Formula!V:X,3,0)))-SUMIF(AD:AD,AD1264,H:H)),2)))</f>
        <v/>
      </c>
      <c r="H1264" s="71"/>
      <c r="I1264" s="72"/>
      <c r="J1264" s="72"/>
      <c r="K1264" s="38" t="str">
        <f>IF(E1264="","",IF(OR(E1264="Project Management",E1264="Project Support",E1264="Sprint Management",E1264="Sprint Support"),"NA",(((SUMIF(AD:AD,AD1264,H:H)/VLOOKUP(AD1264,[2]Formula!V:X,3,0))*VLOOKUP(AD1264,[2]Formula!V:X,2,0))*H1264)/SUMIF(AD:AD,AD1264,H:H)))</f>
        <v/>
      </c>
      <c r="L1264" s="38" t="str">
        <f t="shared" si="115"/>
        <v/>
      </c>
      <c r="M1264" s="38" t="str">
        <f t="shared" si="116"/>
        <v/>
      </c>
      <c r="N1264" s="38" t="str">
        <f t="shared" si="118"/>
        <v/>
      </c>
      <c r="O1264" s="38" t="str">
        <f t="shared" si="114"/>
        <v/>
      </c>
      <c r="P1264" s="39" t="str">
        <f t="shared" si="119"/>
        <v/>
      </c>
      <c r="AC1264" s="42" t="str">
        <f>IF(B1264="","",VLOOKUP(B1264,[2]Formula!B:C,2,0))</f>
        <v/>
      </c>
      <c r="AD1264" s="43" t="str">
        <f t="shared" si="117"/>
        <v/>
      </c>
    </row>
    <row r="1265" spans="1:30" x14ac:dyDescent="0.25">
      <c r="A1265" s="64"/>
      <c r="B1265" s="64"/>
      <c r="C1265" s="66"/>
      <c r="D1265" s="67"/>
      <c r="E1265" s="64"/>
      <c r="F1265" s="64"/>
      <c r="G1265" s="37" t="str">
        <f>IF(E1265="","",IF(OR(E1265="Project Management",E1265="Project Support",E1265="Sprint Management",E1265="Sprint Support"),"NA",ROUND((((VLOOKUP(AD1265,[2]Formula!V:X,3,0)))-SUMIF(AD:AD,AD1265,H:H)),2)))</f>
        <v/>
      </c>
      <c r="H1265" s="71"/>
      <c r="I1265" s="72"/>
      <c r="J1265" s="72"/>
      <c r="K1265" s="38" t="str">
        <f>IF(E1265="","",IF(OR(E1265="Project Management",E1265="Project Support",E1265="Sprint Management",E1265="Sprint Support"),"NA",(((SUMIF(AD:AD,AD1265,H:H)/VLOOKUP(AD1265,[2]Formula!V:X,3,0))*VLOOKUP(AD1265,[2]Formula!V:X,2,0))*H1265)/SUMIF(AD:AD,AD1265,H:H)))</f>
        <v/>
      </c>
      <c r="L1265" s="38" t="str">
        <f t="shared" si="115"/>
        <v/>
      </c>
      <c r="M1265" s="38" t="str">
        <f t="shared" si="116"/>
        <v/>
      </c>
      <c r="N1265" s="38" t="str">
        <f t="shared" si="118"/>
        <v/>
      </c>
      <c r="O1265" s="38" t="str">
        <f t="shared" si="114"/>
        <v/>
      </c>
      <c r="P1265" s="39" t="str">
        <f t="shared" si="119"/>
        <v/>
      </c>
      <c r="AC1265" s="42" t="str">
        <f>IF(B1265="","",VLOOKUP(B1265,[2]Formula!B:C,2,0))</f>
        <v/>
      </c>
      <c r="AD1265" s="43" t="str">
        <f t="shared" si="117"/>
        <v/>
      </c>
    </row>
    <row r="1266" spans="1:30" x14ac:dyDescent="0.25">
      <c r="A1266" s="64"/>
      <c r="B1266" s="64"/>
      <c r="C1266" s="66"/>
      <c r="D1266" s="67"/>
      <c r="E1266" s="64"/>
      <c r="F1266" s="64"/>
      <c r="G1266" s="37" t="str">
        <f>IF(E1266="","",IF(OR(E1266="Project Management",E1266="Project Support",E1266="Sprint Management",E1266="Sprint Support"),"NA",ROUND((((VLOOKUP(AD1266,[2]Formula!V:X,3,0)))-SUMIF(AD:AD,AD1266,H:H)),2)))</f>
        <v/>
      </c>
      <c r="H1266" s="71"/>
      <c r="I1266" s="72"/>
      <c r="J1266" s="72"/>
      <c r="K1266" s="38" t="str">
        <f>IF(E1266="","",IF(OR(E1266="Project Management",E1266="Project Support",E1266="Sprint Management",E1266="Sprint Support"),"NA",(((SUMIF(AD:AD,AD1266,H:H)/VLOOKUP(AD1266,[2]Formula!V:X,3,0))*VLOOKUP(AD1266,[2]Formula!V:X,2,0))*H1266)/SUMIF(AD:AD,AD1266,H:H)))</f>
        <v/>
      </c>
      <c r="L1266" s="38" t="str">
        <f t="shared" si="115"/>
        <v/>
      </c>
      <c r="M1266" s="38" t="str">
        <f t="shared" si="116"/>
        <v/>
      </c>
      <c r="N1266" s="38" t="str">
        <f t="shared" si="118"/>
        <v/>
      </c>
      <c r="O1266" s="38" t="str">
        <f t="shared" si="114"/>
        <v/>
      </c>
      <c r="P1266" s="39" t="str">
        <f t="shared" si="119"/>
        <v/>
      </c>
      <c r="AC1266" s="42" t="str">
        <f>IF(B1266="","",VLOOKUP(B1266,[2]Formula!B:C,2,0))</f>
        <v/>
      </c>
      <c r="AD1266" s="43" t="str">
        <f t="shared" si="117"/>
        <v/>
      </c>
    </row>
    <row r="1267" spans="1:30" x14ac:dyDescent="0.25">
      <c r="A1267" s="64"/>
      <c r="B1267" s="64"/>
      <c r="C1267" s="66"/>
      <c r="D1267" s="67"/>
      <c r="E1267" s="64"/>
      <c r="F1267" s="64"/>
      <c r="G1267" s="37" t="str">
        <f>IF(E1267="","",IF(OR(E1267="Project Management",E1267="Project Support",E1267="Sprint Management",E1267="Sprint Support"),"NA",ROUND((((VLOOKUP(AD1267,[2]Formula!V:X,3,0)))-SUMIF(AD:AD,AD1267,H:H)),2)))</f>
        <v/>
      </c>
      <c r="H1267" s="71"/>
      <c r="I1267" s="72"/>
      <c r="J1267" s="72"/>
      <c r="K1267" s="38" t="str">
        <f>IF(E1267="","",IF(OR(E1267="Project Management",E1267="Project Support",E1267="Sprint Management",E1267="Sprint Support"),"NA",(((SUMIF(AD:AD,AD1267,H:H)/VLOOKUP(AD1267,[2]Formula!V:X,3,0))*VLOOKUP(AD1267,[2]Formula!V:X,2,0))*H1267)/SUMIF(AD:AD,AD1267,H:H)))</f>
        <v/>
      </c>
      <c r="L1267" s="38" t="str">
        <f t="shared" si="115"/>
        <v/>
      </c>
      <c r="M1267" s="38" t="str">
        <f t="shared" si="116"/>
        <v/>
      </c>
      <c r="N1267" s="38" t="str">
        <f t="shared" si="118"/>
        <v/>
      </c>
      <c r="O1267" s="38" t="str">
        <f t="shared" si="114"/>
        <v/>
      </c>
      <c r="P1267" s="39" t="str">
        <f t="shared" si="119"/>
        <v/>
      </c>
      <c r="AC1267" s="42" t="str">
        <f>IF(B1267="","",VLOOKUP(B1267,[2]Formula!B:C,2,0))</f>
        <v/>
      </c>
      <c r="AD1267" s="43" t="str">
        <f t="shared" si="117"/>
        <v/>
      </c>
    </row>
    <row r="1268" spans="1:30" x14ac:dyDescent="0.25">
      <c r="A1268" s="64"/>
      <c r="B1268" s="64"/>
      <c r="C1268" s="66"/>
      <c r="D1268" s="67"/>
      <c r="E1268" s="64"/>
      <c r="F1268" s="64"/>
      <c r="G1268" s="37" t="str">
        <f>IF(E1268="","",IF(OR(E1268="Project Management",E1268="Project Support",E1268="Sprint Management",E1268="Sprint Support"),"NA",ROUND((((VLOOKUP(AD1268,[2]Formula!V:X,3,0)))-SUMIF(AD:AD,AD1268,H:H)),2)))</f>
        <v/>
      </c>
      <c r="H1268" s="71"/>
      <c r="I1268" s="72"/>
      <c r="J1268" s="72"/>
      <c r="K1268" s="38" t="str">
        <f>IF(E1268="","",IF(OR(E1268="Project Management",E1268="Project Support",E1268="Sprint Management",E1268="Sprint Support"),"NA",(((SUMIF(AD:AD,AD1268,H:H)/VLOOKUP(AD1268,[2]Formula!V:X,3,0))*VLOOKUP(AD1268,[2]Formula!V:X,2,0))*H1268)/SUMIF(AD:AD,AD1268,H:H)))</f>
        <v/>
      </c>
      <c r="L1268" s="38" t="str">
        <f t="shared" si="115"/>
        <v/>
      </c>
      <c r="M1268" s="38" t="str">
        <f t="shared" si="116"/>
        <v/>
      </c>
      <c r="N1268" s="38" t="str">
        <f t="shared" si="118"/>
        <v/>
      </c>
      <c r="O1268" s="38" t="str">
        <f t="shared" si="114"/>
        <v/>
      </c>
      <c r="P1268" s="39" t="str">
        <f t="shared" si="119"/>
        <v/>
      </c>
      <c r="AC1268" s="42" t="str">
        <f>IF(B1268="","",VLOOKUP(B1268,[2]Formula!B:C,2,0))</f>
        <v/>
      </c>
      <c r="AD1268" s="43" t="str">
        <f t="shared" si="117"/>
        <v/>
      </c>
    </row>
    <row r="1269" spans="1:30" x14ac:dyDescent="0.25">
      <c r="A1269" s="64"/>
      <c r="B1269" s="64"/>
      <c r="C1269" s="66"/>
      <c r="D1269" s="67"/>
      <c r="E1269" s="64"/>
      <c r="F1269" s="64"/>
      <c r="G1269" s="37" t="str">
        <f>IF(E1269="","",IF(OR(E1269="Project Management",E1269="Project Support",E1269="Sprint Management",E1269="Sprint Support"),"NA",ROUND((((VLOOKUP(AD1269,[2]Formula!V:X,3,0)))-SUMIF(AD:AD,AD1269,H:H)),2)))</f>
        <v/>
      </c>
      <c r="H1269" s="71"/>
      <c r="I1269" s="72"/>
      <c r="J1269" s="72"/>
      <c r="K1269" s="38" t="str">
        <f>IF(E1269="","",IF(OR(E1269="Project Management",E1269="Project Support",E1269="Sprint Management",E1269="Sprint Support"),"NA",(((SUMIF(AD:AD,AD1269,H:H)/VLOOKUP(AD1269,[2]Formula!V:X,3,0))*VLOOKUP(AD1269,[2]Formula!V:X,2,0))*H1269)/SUMIF(AD:AD,AD1269,H:H)))</f>
        <v/>
      </c>
      <c r="L1269" s="38" t="str">
        <f t="shared" si="115"/>
        <v/>
      </c>
      <c r="M1269" s="38" t="str">
        <f t="shared" si="116"/>
        <v/>
      </c>
      <c r="N1269" s="38" t="str">
        <f t="shared" si="118"/>
        <v/>
      </c>
      <c r="O1269" s="38" t="str">
        <f t="shared" ref="O1269:O1332" si="120">IFERROR(L1269/M1269,"")</f>
        <v/>
      </c>
      <c r="P1269" s="39" t="str">
        <f t="shared" si="119"/>
        <v/>
      </c>
      <c r="AC1269" s="42" t="str">
        <f>IF(B1269="","",VLOOKUP(B1269,[2]Formula!B:C,2,0))</f>
        <v/>
      </c>
      <c r="AD1269" s="43" t="str">
        <f t="shared" si="117"/>
        <v/>
      </c>
    </row>
    <row r="1270" spans="1:30" x14ac:dyDescent="0.25">
      <c r="A1270" s="64"/>
      <c r="B1270" s="64"/>
      <c r="C1270" s="66"/>
      <c r="D1270" s="67"/>
      <c r="E1270" s="64"/>
      <c r="F1270" s="64"/>
      <c r="G1270" s="37" t="str">
        <f>IF(E1270="","",IF(OR(E1270="Project Management",E1270="Project Support",E1270="Sprint Management",E1270="Sprint Support"),"NA",ROUND((((VLOOKUP(AD1270,[2]Formula!V:X,3,0)))-SUMIF(AD:AD,AD1270,H:H)),2)))</f>
        <v/>
      </c>
      <c r="H1270" s="71"/>
      <c r="I1270" s="72"/>
      <c r="J1270" s="72"/>
      <c r="K1270" s="38" t="str">
        <f>IF(E1270="","",IF(OR(E1270="Project Management",E1270="Project Support",E1270="Sprint Management",E1270="Sprint Support"),"NA",(((SUMIF(AD:AD,AD1270,H:H)/VLOOKUP(AD1270,[2]Formula!V:X,3,0))*VLOOKUP(AD1270,[2]Formula!V:X,2,0))*H1270)/SUMIF(AD:AD,AD1270,H:H)))</f>
        <v/>
      </c>
      <c r="L1270" s="38" t="str">
        <f t="shared" si="115"/>
        <v/>
      </c>
      <c r="M1270" s="38" t="str">
        <f t="shared" si="116"/>
        <v/>
      </c>
      <c r="N1270" s="38" t="str">
        <f t="shared" si="118"/>
        <v/>
      </c>
      <c r="O1270" s="38" t="str">
        <f t="shared" si="120"/>
        <v/>
      </c>
      <c r="P1270" s="39" t="str">
        <f t="shared" si="119"/>
        <v/>
      </c>
      <c r="AC1270" s="42" t="str">
        <f>IF(B1270="","",VLOOKUP(B1270,[2]Formula!B:C,2,0))</f>
        <v/>
      </c>
      <c r="AD1270" s="43" t="str">
        <f t="shared" si="117"/>
        <v/>
      </c>
    </row>
    <row r="1271" spans="1:30" x14ac:dyDescent="0.25">
      <c r="A1271" s="64"/>
      <c r="B1271" s="64"/>
      <c r="C1271" s="66"/>
      <c r="D1271" s="67"/>
      <c r="E1271" s="64"/>
      <c r="F1271" s="64"/>
      <c r="G1271" s="37" t="str">
        <f>IF(E1271="","",IF(OR(E1271="Project Management",E1271="Project Support",E1271="Sprint Management",E1271="Sprint Support"),"NA",ROUND((((VLOOKUP(AD1271,[2]Formula!V:X,3,0)))-SUMIF(AD:AD,AD1271,H:H)),2)))</f>
        <v/>
      </c>
      <c r="H1271" s="71"/>
      <c r="I1271" s="72"/>
      <c r="J1271" s="72"/>
      <c r="K1271" s="38" t="str">
        <f>IF(E1271="","",IF(OR(E1271="Project Management",E1271="Project Support",E1271="Sprint Management",E1271="Sprint Support"),"NA",(((SUMIF(AD:AD,AD1271,H:H)/VLOOKUP(AD1271,[2]Formula!V:X,3,0))*VLOOKUP(AD1271,[2]Formula!V:X,2,0))*H1271)/SUMIF(AD:AD,AD1271,H:H)))</f>
        <v/>
      </c>
      <c r="L1271" s="38" t="str">
        <f t="shared" si="115"/>
        <v/>
      </c>
      <c r="M1271" s="38" t="str">
        <f t="shared" si="116"/>
        <v/>
      </c>
      <c r="N1271" s="38" t="str">
        <f t="shared" si="118"/>
        <v/>
      </c>
      <c r="O1271" s="38" t="str">
        <f t="shared" si="120"/>
        <v/>
      </c>
      <c r="P1271" s="39" t="str">
        <f t="shared" si="119"/>
        <v/>
      </c>
      <c r="AC1271" s="42" t="str">
        <f>IF(B1271="","",VLOOKUP(B1271,[2]Formula!B:C,2,0))</f>
        <v/>
      </c>
      <c r="AD1271" s="43" t="str">
        <f t="shared" si="117"/>
        <v/>
      </c>
    </row>
    <row r="1272" spans="1:30" x14ac:dyDescent="0.25">
      <c r="A1272" s="64"/>
      <c r="B1272" s="64"/>
      <c r="C1272" s="66"/>
      <c r="D1272" s="67"/>
      <c r="E1272" s="64"/>
      <c r="F1272" s="64"/>
      <c r="G1272" s="37" t="str">
        <f>IF(E1272="","",IF(OR(E1272="Project Management",E1272="Project Support",E1272="Sprint Management",E1272="Sprint Support"),"NA",ROUND((((VLOOKUP(AD1272,[2]Formula!V:X,3,0)))-SUMIF(AD:AD,AD1272,H:H)),2)))</f>
        <v/>
      </c>
      <c r="H1272" s="71"/>
      <c r="I1272" s="72"/>
      <c r="J1272" s="72"/>
      <c r="K1272" s="38" t="str">
        <f>IF(E1272="","",IF(OR(E1272="Project Management",E1272="Project Support",E1272="Sprint Management",E1272="Sprint Support"),"NA",(((SUMIF(AD:AD,AD1272,H:H)/VLOOKUP(AD1272,[2]Formula!V:X,3,0))*VLOOKUP(AD1272,[2]Formula!V:X,2,0))*H1272)/SUMIF(AD:AD,AD1272,H:H)))</f>
        <v/>
      </c>
      <c r="L1272" s="38" t="str">
        <f t="shared" si="115"/>
        <v/>
      </c>
      <c r="M1272" s="38" t="str">
        <f t="shared" si="116"/>
        <v/>
      </c>
      <c r="N1272" s="38" t="str">
        <f t="shared" si="118"/>
        <v/>
      </c>
      <c r="O1272" s="38" t="str">
        <f t="shared" si="120"/>
        <v/>
      </c>
      <c r="P1272" s="39" t="str">
        <f t="shared" si="119"/>
        <v/>
      </c>
      <c r="AC1272" s="42" t="str">
        <f>IF(B1272="","",VLOOKUP(B1272,[2]Formula!B:C,2,0))</f>
        <v/>
      </c>
      <c r="AD1272" s="43" t="str">
        <f t="shared" si="117"/>
        <v/>
      </c>
    </row>
    <row r="1273" spans="1:30" x14ac:dyDescent="0.25">
      <c r="A1273" s="64"/>
      <c r="B1273" s="64"/>
      <c r="C1273" s="66"/>
      <c r="D1273" s="67"/>
      <c r="E1273" s="64"/>
      <c r="F1273" s="64"/>
      <c r="G1273" s="37" t="str">
        <f>IF(E1273="","",IF(OR(E1273="Project Management",E1273="Project Support",E1273="Sprint Management",E1273="Sprint Support"),"NA",ROUND((((VLOOKUP(AD1273,[2]Formula!V:X,3,0)))-SUMIF(AD:AD,AD1273,H:H)),2)))</f>
        <v/>
      </c>
      <c r="H1273" s="71"/>
      <c r="I1273" s="72"/>
      <c r="J1273" s="72"/>
      <c r="K1273" s="38" t="str">
        <f>IF(E1273="","",IF(OR(E1273="Project Management",E1273="Project Support",E1273="Sprint Management",E1273="Sprint Support"),"NA",(((SUMIF(AD:AD,AD1273,H:H)/VLOOKUP(AD1273,[2]Formula!V:X,3,0))*VLOOKUP(AD1273,[2]Formula!V:X,2,0))*H1273)/SUMIF(AD:AD,AD1273,H:H)))</f>
        <v/>
      </c>
      <c r="L1273" s="38" t="str">
        <f t="shared" si="115"/>
        <v/>
      </c>
      <c r="M1273" s="38" t="str">
        <f t="shared" si="116"/>
        <v/>
      </c>
      <c r="N1273" s="38" t="str">
        <f t="shared" si="118"/>
        <v/>
      </c>
      <c r="O1273" s="38" t="str">
        <f t="shared" si="120"/>
        <v/>
      </c>
      <c r="P1273" s="39" t="str">
        <f t="shared" si="119"/>
        <v/>
      </c>
      <c r="AC1273" s="42" t="str">
        <f>IF(B1273="","",VLOOKUP(B1273,[2]Formula!B:C,2,0))</f>
        <v/>
      </c>
      <c r="AD1273" s="43" t="str">
        <f t="shared" si="117"/>
        <v/>
      </c>
    </row>
    <row r="1274" spans="1:30" x14ac:dyDescent="0.25">
      <c r="A1274" s="64"/>
      <c r="B1274" s="64"/>
      <c r="C1274" s="66"/>
      <c r="D1274" s="67"/>
      <c r="E1274" s="64"/>
      <c r="F1274" s="64"/>
      <c r="G1274" s="37" t="str">
        <f>IF(E1274="","",IF(OR(E1274="Project Management",E1274="Project Support",E1274="Sprint Management",E1274="Sprint Support"),"NA",ROUND((((VLOOKUP(AD1274,[2]Formula!V:X,3,0)))-SUMIF(AD:AD,AD1274,H:H)),2)))</f>
        <v/>
      </c>
      <c r="H1274" s="71"/>
      <c r="I1274" s="72"/>
      <c r="J1274" s="72"/>
      <c r="K1274" s="38" t="str">
        <f>IF(E1274="","",IF(OR(E1274="Project Management",E1274="Project Support",E1274="Sprint Management",E1274="Sprint Support"),"NA",(((SUMIF(AD:AD,AD1274,H:H)/VLOOKUP(AD1274,[2]Formula!V:X,3,0))*VLOOKUP(AD1274,[2]Formula!V:X,2,0))*H1274)/SUMIF(AD:AD,AD1274,H:H)))</f>
        <v/>
      </c>
      <c r="L1274" s="38" t="str">
        <f t="shared" si="115"/>
        <v/>
      </c>
      <c r="M1274" s="38" t="str">
        <f t="shared" si="116"/>
        <v/>
      </c>
      <c r="N1274" s="38" t="str">
        <f t="shared" si="118"/>
        <v/>
      </c>
      <c r="O1274" s="38" t="str">
        <f t="shared" si="120"/>
        <v/>
      </c>
      <c r="P1274" s="39" t="str">
        <f t="shared" si="119"/>
        <v/>
      </c>
      <c r="AC1274" s="42" t="str">
        <f>IF(B1274="","",VLOOKUP(B1274,[2]Formula!B:C,2,0))</f>
        <v/>
      </c>
      <c r="AD1274" s="43" t="str">
        <f t="shared" si="117"/>
        <v/>
      </c>
    </row>
    <row r="1275" spans="1:30" x14ac:dyDescent="0.25">
      <c r="A1275" s="64"/>
      <c r="B1275" s="64"/>
      <c r="C1275" s="66"/>
      <c r="D1275" s="67"/>
      <c r="E1275" s="64"/>
      <c r="F1275" s="64"/>
      <c r="G1275" s="37" t="str">
        <f>IF(E1275="","",IF(OR(E1275="Project Management",E1275="Project Support",E1275="Sprint Management",E1275="Sprint Support"),"NA",ROUND((((VLOOKUP(AD1275,[2]Formula!V:X,3,0)))-SUMIF(AD:AD,AD1275,H:H)),2)))</f>
        <v/>
      </c>
      <c r="H1275" s="71"/>
      <c r="I1275" s="72"/>
      <c r="J1275" s="72"/>
      <c r="K1275" s="38" t="str">
        <f>IF(E1275="","",IF(OR(E1275="Project Management",E1275="Project Support",E1275="Sprint Management",E1275="Sprint Support"),"NA",(((SUMIF(AD:AD,AD1275,H:H)/VLOOKUP(AD1275,[2]Formula!V:X,3,0))*VLOOKUP(AD1275,[2]Formula!V:X,2,0))*H1275)/SUMIF(AD:AD,AD1275,H:H)))</f>
        <v/>
      </c>
      <c r="L1275" s="38" t="str">
        <f t="shared" si="115"/>
        <v/>
      </c>
      <c r="M1275" s="38" t="str">
        <f t="shared" si="116"/>
        <v/>
      </c>
      <c r="N1275" s="38" t="str">
        <f t="shared" si="118"/>
        <v/>
      </c>
      <c r="O1275" s="38" t="str">
        <f t="shared" si="120"/>
        <v/>
      </c>
      <c r="P1275" s="39" t="str">
        <f t="shared" si="119"/>
        <v/>
      </c>
      <c r="AC1275" s="42" t="str">
        <f>IF(B1275="","",VLOOKUP(B1275,[2]Formula!B:C,2,0))</f>
        <v/>
      </c>
      <c r="AD1275" s="43" t="str">
        <f t="shared" si="117"/>
        <v/>
      </c>
    </row>
    <row r="1276" spans="1:30" x14ac:dyDescent="0.25">
      <c r="A1276" s="64"/>
      <c r="B1276" s="64"/>
      <c r="C1276" s="66"/>
      <c r="D1276" s="67"/>
      <c r="E1276" s="64"/>
      <c r="F1276" s="64"/>
      <c r="G1276" s="37" t="str">
        <f>IF(E1276="","",IF(OR(E1276="Project Management",E1276="Project Support",E1276="Sprint Management",E1276="Sprint Support"),"NA",ROUND((((VLOOKUP(AD1276,[2]Formula!V:X,3,0)))-SUMIF(AD:AD,AD1276,H:H)),2)))</f>
        <v/>
      </c>
      <c r="H1276" s="71"/>
      <c r="I1276" s="72"/>
      <c r="J1276" s="72"/>
      <c r="K1276" s="38" t="str">
        <f>IF(E1276="","",IF(OR(E1276="Project Management",E1276="Project Support",E1276="Sprint Management",E1276="Sprint Support"),"NA",(((SUMIF(AD:AD,AD1276,H:H)/VLOOKUP(AD1276,[2]Formula!V:X,3,0))*VLOOKUP(AD1276,[2]Formula!V:X,2,0))*H1276)/SUMIF(AD:AD,AD1276,H:H)))</f>
        <v/>
      </c>
      <c r="L1276" s="38" t="str">
        <f t="shared" si="115"/>
        <v/>
      </c>
      <c r="M1276" s="38" t="str">
        <f t="shared" si="116"/>
        <v/>
      </c>
      <c r="N1276" s="38" t="str">
        <f t="shared" si="118"/>
        <v/>
      </c>
      <c r="O1276" s="38" t="str">
        <f t="shared" si="120"/>
        <v/>
      </c>
      <c r="P1276" s="39" t="str">
        <f t="shared" si="119"/>
        <v/>
      </c>
      <c r="AC1276" s="42" t="str">
        <f>IF(B1276="","",VLOOKUP(B1276,[2]Formula!B:C,2,0))</f>
        <v/>
      </c>
      <c r="AD1276" s="43" t="str">
        <f t="shared" si="117"/>
        <v/>
      </c>
    </row>
    <row r="1277" spans="1:30" x14ac:dyDescent="0.25">
      <c r="A1277" s="64"/>
      <c r="B1277" s="64"/>
      <c r="C1277" s="66"/>
      <c r="D1277" s="67"/>
      <c r="E1277" s="64"/>
      <c r="F1277" s="64"/>
      <c r="G1277" s="37" t="str">
        <f>IF(E1277="","",IF(OR(E1277="Project Management",E1277="Project Support",E1277="Sprint Management",E1277="Sprint Support"),"NA",ROUND((((VLOOKUP(AD1277,[2]Formula!V:X,3,0)))-SUMIF(AD:AD,AD1277,H:H)),2)))</f>
        <v/>
      </c>
      <c r="H1277" s="71"/>
      <c r="I1277" s="72"/>
      <c r="J1277" s="72"/>
      <c r="K1277" s="38" t="str">
        <f>IF(E1277="","",IF(OR(E1277="Project Management",E1277="Project Support",E1277="Sprint Management",E1277="Sprint Support"),"NA",(((SUMIF(AD:AD,AD1277,H:H)/VLOOKUP(AD1277,[2]Formula!V:X,3,0))*VLOOKUP(AD1277,[2]Formula!V:X,2,0))*H1277)/SUMIF(AD:AD,AD1277,H:H)))</f>
        <v/>
      </c>
      <c r="L1277" s="38" t="str">
        <f t="shared" si="115"/>
        <v/>
      </c>
      <c r="M1277" s="38" t="str">
        <f t="shared" si="116"/>
        <v/>
      </c>
      <c r="N1277" s="38" t="str">
        <f t="shared" si="118"/>
        <v/>
      </c>
      <c r="O1277" s="38" t="str">
        <f t="shared" si="120"/>
        <v/>
      </c>
      <c r="P1277" s="39" t="str">
        <f t="shared" si="119"/>
        <v/>
      </c>
      <c r="AC1277" s="42" t="str">
        <f>IF(B1277="","",VLOOKUP(B1277,[2]Formula!B:C,2,0))</f>
        <v/>
      </c>
      <c r="AD1277" s="43" t="str">
        <f t="shared" si="117"/>
        <v/>
      </c>
    </row>
    <row r="1278" spans="1:30" x14ac:dyDescent="0.25">
      <c r="A1278" s="64"/>
      <c r="B1278" s="64"/>
      <c r="C1278" s="66"/>
      <c r="D1278" s="67"/>
      <c r="E1278" s="64"/>
      <c r="F1278" s="64"/>
      <c r="G1278" s="37" t="str">
        <f>IF(E1278="","",IF(OR(E1278="Project Management",E1278="Project Support",E1278="Sprint Management",E1278="Sprint Support"),"NA",ROUND((((VLOOKUP(AD1278,[2]Formula!V:X,3,0)))-SUMIF(AD:AD,AD1278,H:H)),2)))</f>
        <v/>
      </c>
      <c r="H1278" s="71"/>
      <c r="I1278" s="72"/>
      <c r="J1278" s="72"/>
      <c r="K1278" s="38" t="str">
        <f>IF(E1278="","",IF(OR(E1278="Project Management",E1278="Project Support",E1278="Sprint Management",E1278="Sprint Support"),"NA",(((SUMIF(AD:AD,AD1278,H:H)/VLOOKUP(AD1278,[2]Formula!V:X,3,0))*VLOOKUP(AD1278,[2]Formula!V:X,2,0))*H1278)/SUMIF(AD:AD,AD1278,H:H)))</f>
        <v/>
      </c>
      <c r="L1278" s="38" t="str">
        <f t="shared" si="115"/>
        <v/>
      </c>
      <c r="M1278" s="38" t="str">
        <f t="shared" si="116"/>
        <v/>
      </c>
      <c r="N1278" s="38" t="str">
        <f t="shared" si="118"/>
        <v/>
      </c>
      <c r="O1278" s="38" t="str">
        <f t="shared" si="120"/>
        <v/>
      </c>
      <c r="P1278" s="39" t="str">
        <f t="shared" si="119"/>
        <v/>
      </c>
      <c r="AC1278" s="42" t="str">
        <f>IF(B1278="","",VLOOKUP(B1278,[2]Formula!B:C,2,0))</f>
        <v/>
      </c>
      <c r="AD1278" s="43" t="str">
        <f t="shared" si="117"/>
        <v/>
      </c>
    </row>
    <row r="1279" spans="1:30" x14ac:dyDescent="0.25">
      <c r="A1279" s="64"/>
      <c r="B1279" s="64"/>
      <c r="C1279" s="66"/>
      <c r="D1279" s="67"/>
      <c r="E1279" s="64"/>
      <c r="F1279" s="64"/>
      <c r="G1279" s="37" t="str">
        <f>IF(E1279="","",IF(OR(E1279="Project Management",E1279="Project Support",E1279="Sprint Management",E1279="Sprint Support"),"NA",ROUND((((VLOOKUP(AD1279,[2]Formula!V:X,3,0)))-SUMIF(AD:AD,AD1279,H:H)),2)))</f>
        <v/>
      </c>
      <c r="H1279" s="71"/>
      <c r="I1279" s="72"/>
      <c r="J1279" s="72"/>
      <c r="K1279" s="38" t="str">
        <f>IF(E1279="","",IF(OR(E1279="Project Management",E1279="Project Support",E1279="Sprint Management",E1279="Sprint Support"),"NA",(((SUMIF(AD:AD,AD1279,H:H)/VLOOKUP(AD1279,[2]Formula!V:X,3,0))*VLOOKUP(AD1279,[2]Formula!V:X,2,0))*H1279)/SUMIF(AD:AD,AD1279,H:H)))</f>
        <v/>
      </c>
      <c r="L1279" s="38" t="str">
        <f t="shared" si="115"/>
        <v/>
      </c>
      <c r="M1279" s="38" t="str">
        <f t="shared" si="116"/>
        <v/>
      </c>
      <c r="N1279" s="38" t="str">
        <f t="shared" si="118"/>
        <v/>
      </c>
      <c r="O1279" s="38" t="str">
        <f t="shared" si="120"/>
        <v/>
      </c>
      <c r="P1279" s="39" t="str">
        <f t="shared" si="119"/>
        <v/>
      </c>
      <c r="AC1279" s="42" t="str">
        <f>IF(B1279="","",VLOOKUP(B1279,[2]Formula!B:C,2,0))</f>
        <v/>
      </c>
      <c r="AD1279" s="43" t="str">
        <f t="shared" si="117"/>
        <v/>
      </c>
    </row>
    <row r="1280" spans="1:30" x14ac:dyDescent="0.25">
      <c r="A1280" s="64"/>
      <c r="B1280" s="64"/>
      <c r="C1280" s="66"/>
      <c r="D1280" s="67"/>
      <c r="E1280" s="64"/>
      <c r="F1280" s="64"/>
      <c r="G1280" s="37" t="str">
        <f>IF(E1280="","",IF(OR(E1280="Project Management",E1280="Project Support",E1280="Sprint Management",E1280="Sprint Support"),"NA",ROUND((((VLOOKUP(AD1280,[2]Formula!V:X,3,0)))-SUMIF(AD:AD,AD1280,H:H)),2)))</f>
        <v/>
      </c>
      <c r="H1280" s="71"/>
      <c r="I1280" s="72"/>
      <c r="J1280" s="72"/>
      <c r="K1280" s="38" t="str">
        <f>IF(E1280="","",IF(OR(E1280="Project Management",E1280="Project Support",E1280="Sprint Management",E1280="Sprint Support"),"NA",(((SUMIF(AD:AD,AD1280,H:H)/VLOOKUP(AD1280,[2]Formula!V:X,3,0))*VLOOKUP(AD1280,[2]Formula!V:X,2,0))*H1280)/SUMIF(AD:AD,AD1280,H:H)))</f>
        <v/>
      </c>
      <c r="L1280" s="38" t="str">
        <f t="shared" si="115"/>
        <v/>
      </c>
      <c r="M1280" s="38" t="str">
        <f t="shared" si="116"/>
        <v/>
      </c>
      <c r="N1280" s="38" t="str">
        <f t="shared" si="118"/>
        <v/>
      </c>
      <c r="O1280" s="38" t="str">
        <f t="shared" si="120"/>
        <v/>
      </c>
      <c r="P1280" s="39" t="str">
        <f t="shared" si="119"/>
        <v/>
      </c>
      <c r="AC1280" s="42" t="str">
        <f>IF(B1280="","",VLOOKUP(B1280,[2]Formula!B:C,2,0))</f>
        <v/>
      </c>
      <c r="AD1280" s="43" t="str">
        <f t="shared" si="117"/>
        <v/>
      </c>
    </row>
    <row r="1281" spans="1:30" x14ac:dyDescent="0.25">
      <c r="A1281" s="64"/>
      <c r="B1281" s="64"/>
      <c r="C1281" s="66"/>
      <c r="D1281" s="67"/>
      <c r="E1281" s="64"/>
      <c r="F1281" s="64"/>
      <c r="G1281" s="37" t="str">
        <f>IF(E1281="","",IF(OR(E1281="Project Management",E1281="Project Support",E1281="Sprint Management",E1281="Sprint Support"),"NA",ROUND((((VLOOKUP(AD1281,[2]Formula!V:X,3,0)))-SUMIF(AD:AD,AD1281,H:H)),2)))</f>
        <v/>
      </c>
      <c r="H1281" s="71"/>
      <c r="I1281" s="72"/>
      <c r="J1281" s="72"/>
      <c r="K1281" s="38" t="str">
        <f>IF(E1281="","",IF(OR(E1281="Project Management",E1281="Project Support",E1281="Sprint Management",E1281="Sprint Support"),"NA",(((SUMIF(AD:AD,AD1281,H:H)/VLOOKUP(AD1281,[2]Formula!V:X,3,0))*VLOOKUP(AD1281,[2]Formula!V:X,2,0))*H1281)/SUMIF(AD:AD,AD1281,H:H)))</f>
        <v/>
      </c>
      <c r="L1281" s="38" t="str">
        <f t="shared" si="115"/>
        <v/>
      </c>
      <c r="M1281" s="38" t="str">
        <f t="shared" si="116"/>
        <v/>
      </c>
      <c r="N1281" s="38" t="str">
        <f t="shared" si="118"/>
        <v/>
      </c>
      <c r="O1281" s="38" t="str">
        <f t="shared" si="120"/>
        <v/>
      </c>
      <c r="P1281" s="39" t="str">
        <f t="shared" si="119"/>
        <v/>
      </c>
      <c r="AC1281" s="42" t="str">
        <f>IF(B1281="","",VLOOKUP(B1281,[2]Formula!B:C,2,0))</f>
        <v/>
      </c>
      <c r="AD1281" s="43" t="str">
        <f t="shared" si="117"/>
        <v/>
      </c>
    </row>
    <row r="1282" spans="1:30" x14ac:dyDescent="0.25">
      <c r="A1282" s="64"/>
      <c r="B1282" s="64"/>
      <c r="C1282" s="66"/>
      <c r="D1282" s="67"/>
      <c r="E1282" s="64"/>
      <c r="F1282" s="64"/>
      <c r="G1282" s="37" t="str">
        <f>IF(E1282="","",IF(OR(E1282="Project Management",E1282="Project Support",E1282="Sprint Management",E1282="Sprint Support"),"NA",ROUND((((VLOOKUP(AD1282,[2]Formula!V:X,3,0)))-SUMIF(AD:AD,AD1282,H:H)),2)))</f>
        <v/>
      </c>
      <c r="H1282" s="71"/>
      <c r="I1282" s="72"/>
      <c r="J1282" s="72"/>
      <c r="K1282" s="38" t="str">
        <f>IF(E1282="","",IF(OR(E1282="Project Management",E1282="Project Support",E1282="Sprint Management",E1282="Sprint Support"),"NA",(((SUMIF(AD:AD,AD1282,H:H)/VLOOKUP(AD1282,[2]Formula!V:X,3,0))*VLOOKUP(AD1282,[2]Formula!V:X,2,0))*H1282)/SUMIF(AD:AD,AD1282,H:H)))</f>
        <v/>
      </c>
      <c r="L1282" s="38" t="str">
        <f t="shared" ref="L1282:L1345" si="121">IFERROR(IF(K1282="NA",(H1282/I1282),(K1282/I1282)),"")</f>
        <v/>
      </c>
      <c r="M1282" s="38" t="str">
        <f t="shared" ref="M1282:M1345" si="122">IFERROR(IF(K1282="NA",1,(K1282/H1282)),"")</f>
        <v/>
      </c>
      <c r="N1282" s="38" t="str">
        <f t="shared" si="118"/>
        <v/>
      </c>
      <c r="O1282" s="38" t="str">
        <f t="shared" si="120"/>
        <v/>
      </c>
      <c r="P1282" s="39" t="str">
        <f t="shared" si="119"/>
        <v/>
      </c>
      <c r="AC1282" s="42" t="str">
        <f>IF(B1282="","",VLOOKUP(B1282,[2]Formula!B:C,2,0))</f>
        <v/>
      </c>
      <c r="AD1282" s="43" t="str">
        <f t="shared" ref="AD1282:AD1345" si="123">IF(B1282="","",CONCATENATE(B1282,"_",E1282))</f>
        <v/>
      </c>
    </row>
    <row r="1283" spans="1:30" x14ac:dyDescent="0.25">
      <c r="A1283" s="64"/>
      <c r="B1283" s="64"/>
      <c r="C1283" s="66"/>
      <c r="D1283" s="67"/>
      <c r="E1283" s="64"/>
      <c r="F1283" s="64"/>
      <c r="G1283" s="37" t="str">
        <f>IF(E1283="","",IF(OR(E1283="Project Management",E1283="Project Support",E1283="Sprint Management",E1283="Sprint Support"),"NA",ROUND((((VLOOKUP(AD1283,[2]Formula!V:X,3,0)))-SUMIF(AD:AD,AD1283,H:H)),2)))</f>
        <v/>
      </c>
      <c r="H1283" s="71"/>
      <c r="I1283" s="72"/>
      <c r="J1283" s="72"/>
      <c r="K1283" s="38" t="str">
        <f>IF(E1283="","",IF(OR(E1283="Project Management",E1283="Project Support",E1283="Sprint Management",E1283="Sprint Support"),"NA",(((SUMIF(AD:AD,AD1283,H:H)/VLOOKUP(AD1283,[2]Formula!V:X,3,0))*VLOOKUP(AD1283,[2]Formula!V:X,2,0))*H1283)/SUMIF(AD:AD,AD1283,H:H)))</f>
        <v/>
      </c>
      <c r="L1283" s="38" t="str">
        <f t="shared" si="121"/>
        <v/>
      </c>
      <c r="M1283" s="38" t="str">
        <f t="shared" si="122"/>
        <v/>
      </c>
      <c r="N1283" s="38" t="str">
        <f t="shared" ref="N1283:N1346" si="124">IFERROR(((L1283-M1283)/M1283)*100,"")</f>
        <v/>
      </c>
      <c r="O1283" s="38" t="str">
        <f t="shared" si="120"/>
        <v/>
      </c>
      <c r="P1283" s="39" t="str">
        <f t="shared" ref="P1283:P1346" si="125">IF(O1283="","",1)</f>
        <v/>
      </c>
      <c r="AC1283" s="42" t="str">
        <f>IF(B1283="","",VLOOKUP(B1283,[2]Formula!B:C,2,0))</f>
        <v/>
      </c>
      <c r="AD1283" s="43" t="str">
        <f t="shared" si="123"/>
        <v/>
      </c>
    </row>
    <row r="1284" spans="1:30" x14ac:dyDescent="0.25">
      <c r="A1284" s="64"/>
      <c r="B1284" s="64"/>
      <c r="C1284" s="66"/>
      <c r="D1284" s="67"/>
      <c r="E1284" s="64"/>
      <c r="F1284" s="64"/>
      <c r="G1284" s="37" t="str">
        <f>IF(E1284="","",IF(OR(E1284="Project Management",E1284="Project Support",E1284="Sprint Management",E1284="Sprint Support"),"NA",ROUND((((VLOOKUP(AD1284,[2]Formula!V:X,3,0)))-SUMIF(AD:AD,AD1284,H:H)),2)))</f>
        <v/>
      </c>
      <c r="H1284" s="71"/>
      <c r="I1284" s="72"/>
      <c r="J1284" s="72"/>
      <c r="K1284" s="38" t="str">
        <f>IF(E1284="","",IF(OR(E1284="Project Management",E1284="Project Support",E1284="Sprint Management",E1284="Sprint Support"),"NA",(((SUMIF(AD:AD,AD1284,H:H)/VLOOKUP(AD1284,[2]Formula!V:X,3,0))*VLOOKUP(AD1284,[2]Formula!V:X,2,0))*H1284)/SUMIF(AD:AD,AD1284,H:H)))</f>
        <v/>
      </c>
      <c r="L1284" s="38" t="str">
        <f t="shared" si="121"/>
        <v/>
      </c>
      <c r="M1284" s="38" t="str">
        <f t="shared" si="122"/>
        <v/>
      </c>
      <c r="N1284" s="38" t="str">
        <f t="shared" si="124"/>
        <v/>
      </c>
      <c r="O1284" s="38" t="str">
        <f t="shared" si="120"/>
        <v/>
      </c>
      <c r="P1284" s="39" t="str">
        <f t="shared" si="125"/>
        <v/>
      </c>
      <c r="AC1284" s="42" t="str">
        <f>IF(B1284="","",VLOOKUP(B1284,[2]Formula!B:C,2,0))</f>
        <v/>
      </c>
      <c r="AD1284" s="43" t="str">
        <f t="shared" si="123"/>
        <v/>
      </c>
    </row>
    <row r="1285" spans="1:30" x14ac:dyDescent="0.25">
      <c r="A1285" s="64"/>
      <c r="B1285" s="64"/>
      <c r="C1285" s="66"/>
      <c r="D1285" s="67"/>
      <c r="E1285" s="64"/>
      <c r="F1285" s="64"/>
      <c r="G1285" s="37" t="str">
        <f>IF(E1285="","",IF(OR(E1285="Project Management",E1285="Project Support",E1285="Sprint Management",E1285="Sprint Support"),"NA",ROUND((((VLOOKUP(AD1285,[2]Formula!V:X,3,0)))-SUMIF(AD:AD,AD1285,H:H)),2)))</f>
        <v/>
      </c>
      <c r="H1285" s="71"/>
      <c r="I1285" s="72"/>
      <c r="J1285" s="72"/>
      <c r="K1285" s="38" t="str">
        <f>IF(E1285="","",IF(OR(E1285="Project Management",E1285="Project Support",E1285="Sprint Management",E1285="Sprint Support"),"NA",(((SUMIF(AD:AD,AD1285,H:H)/VLOOKUP(AD1285,[2]Formula!V:X,3,0))*VLOOKUP(AD1285,[2]Formula!V:X,2,0))*H1285)/SUMIF(AD:AD,AD1285,H:H)))</f>
        <v/>
      </c>
      <c r="L1285" s="38" t="str">
        <f t="shared" si="121"/>
        <v/>
      </c>
      <c r="M1285" s="38" t="str">
        <f t="shared" si="122"/>
        <v/>
      </c>
      <c r="N1285" s="38" t="str">
        <f t="shared" si="124"/>
        <v/>
      </c>
      <c r="O1285" s="38" t="str">
        <f t="shared" si="120"/>
        <v/>
      </c>
      <c r="P1285" s="39" t="str">
        <f t="shared" si="125"/>
        <v/>
      </c>
      <c r="AC1285" s="42" t="str">
        <f>IF(B1285="","",VLOOKUP(B1285,[2]Formula!B:C,2,0))</f>
        <v/>
      </c>
      <c r="AD1285" s="43" t="str">
        <f t="shared" si="123"/>
        <v/>
      </c>
    </row>
    <row r="1286" spans="1:30" x14ac:dyDescent="0.25">
      <c r="A1286" s="64"/>
      <c r="B1286" s="64"/>
      <c r="C1286" s="66"/>
      <c r="D1286" s="67"/>
      <c r="E1286" s="64"/>
      <c r="F1286" s="64"/>
      <c r="G1286" s="37" t="str">
        <f>IF(E1286="","",IF(OR(E1286="Project Management",E1286="Project Support",E1286="Sprint Management",E1286="Sprint Support"),"NA",ROUND((((VLOOKUP(AD1286,[2]Formula!V:X,3,0)))-SUMIF(AD:AD,AD1286,H:H)),2)))</f>
        <v/>
      </c>
      <c r="H1286" s="71"/>
      <c r="I1286" s="72"/>
      <c r="J1286" s="72"/>
      <c r="K1286" s="38" t="str">
        <f>IF(E1286="","",IF(OR(E1286="Project Management",E1286="Project Support",E1286="Sprint Management",E1286="Sprint Support"),"NA",(((SUMIF(AD:AD,AD1286,H:H)/VLOOKUP(AD1286,[2]Formula!V:X,3,0))*VLOOKUP(AD1286,[2]Formula!V:X,2,0))*H1286)/SUMIF(AD:AD,AD1286,H:H)))</f>
        <v/>
      </c>
      <c r="L1286" s="38" t="str">
        <f t="shared" si="121"/>
        <v/>
      </c>
      <c r="M1286" s="38" t="str">
        <f t="shared" si="122"/>
        <v/>
      </c>
      <c r="N1286" s="38" t="str">
        <f t="shared" si="124"/>
        <v/>
      </c>
      <c r="O1286" s="38" t="str">
        <f t="shared" si="120"/>
        <v/>
      </c>
      <c r="P1286" s="39" t="str">
        <f t="shared" si="125"/>
        <v/>
      </c>
      <c r="AC1286" s="42" t="str">
        <f>IF(B1286="","",VLOOKUP(B1286,[2]Formula!B:C,2,0))</f>
        <v/>
      </c>
      <c r="AD1286" s="43" t="str">
        <f t="shared" si="123"/>
        <v/>
      </c>
    </row>
    <row r="1287" spans="1:30" x14ac:dyDescent="0.25">
      <c r="A1287" s="64"/>
      <c r="B1287" s="64"/>
      <c r="C1287" s="66"/>
      <c r="D1287" s="67"/>
      <c r="E1287" s="64"/>
      <c r="F1287" s="64"/>
      <c r="G1287" s="37" t="str">
        <f>IF(E1287="","",IF(OR(E1287="Project Management",E1287="Project Support",E1287="Sprint Management",E1287="Sprint Support"),"NA",ROUND((((VLOOKUP(AD1287,[2]Formula!V:X,3,0)))-SUMIF(AD:AD,AD1287,H:H)),2)))</f>
        <v/>
      </c>
      <c r="H1287" s="71"/>
      <c r="I1287" s="72"/>
      <c r="J1287" s="72"/>
      <c r="K1287" s="38" t="str">
        <f>IF(E1287="","",IF(OR(E1287="Project Management",E1287="Project Support",E1287="Sprint Management",E1287="Sprint Support"),"NA",(((SUMIF(AD:AD,AD1287,H:H)/VLOOKUP(AD1287,[2]Formula!V:X,3,0))*VLOOKUP(AD1287,[2]Formula!V:X,2,0))*H1287)/SUMIF(AD:AD,AD1287,H:H)))</f>
        <v/>
      </c>
      <c r="L1287" s="38" t="str">
        <f t="shared" si="121"/>
        <v/>
      </c>
      <c r="M1287" s="38" t="str">
        <f t="shared" si="122"/>
        <v/>
      </c>
      <c r="N1287" s="38" t="str">
        <f t="shared" si="124"/>
        <v/>
      </c>
      <c r="O1287" s="38" t="str">
        <f t="shared" si="120"/>
        <v/>
      </c>
      <c r="P1287" s="39" t="str">
        <f t="shared" si="125"/>
        <v/>
      </c>
      <c r="AC1287" s="42" t="str">
        <f>IF(B1287="","",VLOOKUP(B1287,[2]Formula!B:C,2,0))</f>
        <v/>
      </c>
      <c r="AD1287" s="43" t="str">
        <f t="shared" si="123"/>
        <v/>
      </c>
    </row>
    <row r="1288" spans="1:30" x14ac:dyDescent="0.25">
      <c r="A1288" s="64"/>
      <c r="B1288" s="64"/>
      <c r="C1288" s="66"/>
      <c r="D1288" s="67"/>
      <c r="E1288" s="64"/>
      <c r="F1288" s="64"/>
      <c r="G1288" s="37" t="str">
        <f>IF(E1288="","",IF(OR(E1288="Project Management",E1288="Project Support",E1288="Sprint Management",E1288="Sprint Support"),"NA",ROUND((((VLOOKUP(AD1288,[2]Formula!V:X,3,0)))-SUMIF(AD:AD,AD1288,H:H)),2)))</f>
        <v/>
      </c>
      <c r="H1288" s="71"/>
      <c r="I1288" s="72"/>
      <c r="J1288" s="72"/>
      <c r="K1288" s="38" t="str">
        <f>IF(E1288="","",IF(OR(E1288="Project Management",E1288="Project Support",E1288="Sprint Management",E1288="Sprint Support"),"NA",(((SUMIF(AD:AD,AD1288,H:H)/VLOOKUP(AD1288,[2]Formula!V:X,3,0))*VLOOKUP(AD1288,[2]Formula!V:X,2,0))*H1288)/SUMIF(AD:AD,AD1288,H:H)))</f>
        <v/>
      </c>
      <c r="L1288" s="38" t="str">
        <f t="shared" si="121"/>
        <v/>
      </c>
      <c r="M1288" s="38" t="str">
        <f t="shared" si="122"/>
        <v/>
      </c>
      <c r="N1288" s="38" t="str">
        <f t="shared" si="124"/>
        <v/>
      </c>
      <c r="O1288" s="38" t="str">
        <f t="shared" si="120"/>
        <v/>
      </c>
      <c r="P1288" s="39" t="str">
        <f t="shared" si="125"/>
        <v/>
      </c>
      <c r="AC1288" s="42" t="str">
        <f>IF(B1288="","",VLOOKUP(B1288,[2]Formula!B:C,2,0))</f>
        <v/>
      </c>
      <c r="AD1288" s="43" t="str">
        <f t="shared" si="123"/>
        <v/>
      </c>
    </row>
    <row r="1289" spans="1:30" x14ac:dyDescent="0.25">
      <c r="A1289" s="64"/>
      <c r="B1289" s="64"/>
      <c r="C1289" s="66"/>
      <c r="D1289" s="67"/>
      <c r="E1289" s="64"/>
      <c r="F1289" s="64"/>
      <c r="G1289" s="37" t="str">
        <f>IF(E1289="","",IF(OR(E1289="Project Management",E1289="Project Support",E1289="Sprint Management",E1289="Sprint Support"),"NA",ROUND((((VLOOKUP(AD1289,[2]Formula!V:X,3,0)))-SUMIF(AD:AD,AD1289,H:H)),2)))</f>
        <v/>
      </c>
      <c r="H1289" s="71"/>
      <c r="I1289" s="72"/>
      <c r="J1289" s="72"/>
      <c r="K1289" s="38" t="str">
        <f>IF(E1289="","",IF(OR(E1289="Project Management",E1289="Project Support",E1289="Sprint Management",E1289="Sprint Support"),"NA",(((SUMIF(AD:AD,AD1289,H:H)/VLOOKUP(AD1289,[2]Formula!V:X,3,0))*VLOOKUP(AD1289,[2]Formula!V:X,2,0))*H1289)/SUMIF(AD:AD,AD1289,H:H)))</f>
        <v/>
      </c>
      <c r="L1289" s="38" t="str">
        <f t="shared" si="121"/>
        <v/>
      </c>
      <c r="M1289" s="38" t="str">
        <f t="shared" si="122"/>
        <v/>
      </c>
      <c r="N1289" s="38" t="str">
        <f t="shared" si="124"/>
        <v/>
      </c>
      <c r="O1289" s="38" t="str">
        <f t="shared" si="120"/>
        <v/>
      </c>
      <c r="P1289" s="39" t="str">
        <f t="shared" si="125"/>
        <v/>
      </c>
      <c r="AC1289" s="42" t="str">
        <f>IF(B1289="","",VLOOKUP(B1289,[2]Formula!B:C,2,0))</f>
        <v/>
      </c>
      <c r="AD1289" s="43" t="str">
        <f t="shared" si="123"/>
        <v/>
      </c>
    </row>
    <row r="1290" spans="1:30" x14ac:dyDescent="0.25">
      <c r="A1290" s="64"/>
      <c r="B1290" s="64"/>
      <c r="C1290" s="66"/>
      <c r="D1290" s="67"/>
      <c r="E1290" s="64"/>
      <c r="F1290" s="64"/>
      <c r="G1290" s="37" t="str">
        <f>IF(E1290="","",IF(OR(E1290="Project Management",E1290="Project Support",E1290="Sprint Management",E1290="Sprint Support"),"NA",ROUND((((VLOOKUP(AD1290,[2]Formula!V:X,3,0)))-SUMIF(AD:AD,AD1290,H:H)),2)))</f>
        <v/>
      </c>
      <c r="H1290" s="71"/>
      <c r="I1290" s="72"/>
      <c r="J1290" s="72"/>
      <c r="K1290" s="38" t="str">
        <f>IF(E1290="","",IF(OR(E1290="Project Management",E1290="Project Support",E1290="Sprint Management",E1290="Sprint Support"),"NA",(((SUMIF(AD:AD,AD1290,H:H)/VLOOKUP(AD1290,[2]Formula!V:X,3,0))*VLOOKUP(AD1290,[2]Formula!V:X,2,0))*H1290)/SUMIF(AD:AD,AD1290,H:H)))</f>
        <v/>
      </c>
      <c r="L1290" s="38" t="str">
        <f t="shared" si="121"/>
        <v/>
      </c>
      <c r="M1290" s="38" t="str">
        <f t="shared" si="122"/>
        <v/>
      </c>
      <c r="N1290" s="38" t="str">
        <f t="shared" si="124"/>
        <v/>
      </c>
      <c r="O1290" s="38" t="str">
        <f t="shared" si="120"/>
        <v/>
      </c>
      <c r="P1290" s="39" t="str">
        <f t="shared" si="125"/>
        <v/>
      </c>
      <c r="AC1290" s="42" t="str">
        <f>IF(B1290="","",VLOOKUP(B1290,[2]Formula!B:C,2,0))</f>
        <v/>
      </c>
      <c r="AD1290" s="43" t="str">
        <f t="shared" si="123"/>
        <v/>
      </c>
    </row>
    <row r="1291" spans="1:30" x14ac:dyDescent="0.25">
      <c r="A1291" s="64"/>
      <c r="B1291" s="64"/>
      <c r="C1291" s="66"/>
      <c r="D1291" s="67"/>
      <c r="E1291" s="64"/>
      <c r="F1291" s="64"/>
      <c r="G1291" s="37" t="str">
        <f>IF(E1291="","",IF(OR(E1291="Project Management",E1291="Project Support",E1291="Sprint Management",E1291="Sprint Support"),"NA",ROUND((((VLOOKUP(AD1291,[2]Formula!V:X,3,0)))-SUMIF(AD:AD,AD1291,H:H)),2)))</f>
        <v/>
      </c>
      <c r="H1291" s="71"/>
      <c r="I1291" s="72"/>
      <c r="J1291" s="72"/>
      <c r="K1291" s="38" t="str">
        <f>IF(E1291="","",IF(OR(E1291="Project Management",E1291="Project Support",E1291="Sprint Management",E1291="Sprint Support"),"NA",(((SUMIF(AD:AD,AD1291,H:H)/VLOOKUP(AD1291,[2]Formula!V:X,3,0))*VLOOKUP(AD1291,[2]Formula!V:X,2,0))*H1291)/SUMIF(AD:AD,AD1291,H:H)))</f>
        <v/>
      </c>
      <c r="L1291" s="38" t="str">
        <f t="shared" si="121"/>
        <v/>
      </c>
      <c r="M1291" s="38" t="str">
        <f t="shared" si="122"/>
        <v/>
      </c>
      <c r="N1291" s="38" t="str">
        <f t="shared" si="124"/>
        <v/>
      </c>
      <c r="O1291" s="38" t="str">
        <f t="shared" si="120"/>
        <v/>
      </c>
      <c r="P1291" s="39" t="str">
        <f t="shared" si="125"/>
        <v/>
      </c>
      <c r="AC1291" s="42" t="str">
        <f>IF(B1291="","",VLOOKUP(B1291,[2]Formula!B:C,2,0))</f>
        <v/>
      </c>
      <c r="AD1291" s="43" t="str">
        <f t="shared" si="123"/>
        <v/>
      </c>
    </row>
    <row r="1292" spans="1:30" x14ac:dyDescent="0.25">
      <c r="A1292" s="64"/>
      <c r="B1292" s="64"/>
      <c r="C1292" s="66"/>
      <c r="D1292" s="67"/>
      <c r="E1292" s="64"/>
      <c r="F1292" s="64"/>
      <c r="G1292" s="37" t="str">
        <f>IF(E1292="","",IF(OR(E1292="Project Management",E1292="Project Support",E1292="Sprint Management",E1292="Sprint Support"),"NA",ROUND((((VLOOKUP(AD1292,[2]Formula!V:X,3,0)))-SUMIF(AD:AD,AD1292,H:H)),2)))</f>
        <v/>
      </c>
      <c r="H1292" s="71"/>
      <c r="I1292" s="72"/>
      <c r="J1292" s="72"/>
      <c r="K1292" s="38" t="str">
        <f>IF(E1292="","",IF(OR(E1292="Project Management",E1292="Project Support",E1292="Sprint Management",E1292="Sprint Support"),"NA",(((SUMIF(AD:AD,AD1292,H:H)/VLOOKUP(AD1292,[2]Formula!V:X,3,0))*VLOOKUP(AD1292,[2]Formula!V:X,2,0))*H1292)/SUMIF(AD:AD,AD1292,H:H)))</f>
        <v/>
      </c>
      <c r="L1292" s="38" t="str">
        <f t="shared" si="121"/>
        <v/>
      </c>
      <c r="M1292" s="38" t="str">
        <f t="shared" si="122"/>
        <v/>
      </c>
      <c r="N1292" s="38" t="str">
        <f t="shared" si="124"/>
        <v/>
      </c>
      <c r="O1292" s="38" t="str">
        <f t="shared" si="120"/>
        <v/>
      </c>
      <c r="P1292" s="39" t="str">
        <f t="shared" si="125"/>
        <v/>
      </c>
      <c r="AC1292" s="42" t="str">
        <f>IF(B1292="","",VLOOKUP(B1292,[2]Formula!B:C,2,0))</f>
        <v/>
      </c>
      <c r="AD1292" s="43" t="str">
        <f t="shared" si="123"/>
        <v/>
      </c>
    </row>
    <row r="1293" spans="1:30" x14ac:dyDescent="0.25">
      <c r="A1293" s="64"/>
      <c r="B1293" s="64"/>
      <c r="C1293" s="66"/>
      <c r="D1293" s="67"/>
      <c r="E1293" s="64"/>
      <c r="F1293" s="64"/>
      <c r="G1293" s="37" t="str">
        <f>IF(E1293="","",IF(OR(E1293="Project Management",E1293="Project Support",E1293="Sprint Management",E1293="Sprint Support"),"NA",ROUND((((VLOOKUP(AD1293,[2]Formula!V:X,3,0)))-SUMIF(AD:AD,AD1293,H:H)),2)))</f>
        <v/>
      </c>
      <c r="H1293" s="71"/>
      <c r="I1293" s="72"/>
      <c r="J1293" s="72"/>
      <c r="K1293" s="38" t="str">
        <f>IF(E1293="","",IF(OR(E1293="Project Management",E1293="Project Support",E1293="Sprint Management",E1293="Sprint Support"),"NA",(((SUMIF(AD:AD,AD1293,H:H)/VLOOKUP(AD1293,[2]Formula!V:X,3,0))*VLOOKUP(AD1293,[2]Formula!V:X,2,0))*H1293)/SUMIF(AD:AD,AD1293,H:H)))</f>
        <v/>
      </c>
      <c r="L1293" s="38" t="str">
        <f t="shared" si="121"/>
        <v/>
      </c>
      <c r="M1293" s="38" t="str">
        <f t="shared" si="122"/>
        <v/>
      </c>
      <c r="N1293" s="38" t="str">
        <f t="shared" si="124"/>
        <v/>
      </c>
      <c r="O1293" s="38" t="str">
        <f t="shared" si="120"/>
        <v/>
      </c>
      <c r="P1293" s="39" t="str">
        <f t="shared" si="125"/>
        <v/>
      </c>
      <c r="AC1293" s="42" t="str">
        <f>IF(B1293="","",VLOOKUP(B1293,[2]Formula!B:C,2,0))</f>
        <v/>
      </c>
      <c r="AD1293" s="43" t="str">
        <f t="shared" si="123"/>
        <v/>
      </c>
    </row>
    <row r="1294" spans="1:30" x14ac:dyDescent="0.25">
      <c r="A1294" s="64"/>
      <c r="B1294" s="64"/>
      <c r="C1294" s="66"/>
      <c r="D1294" s="67"/>
      <c r="E1294" s="64"/>
      <c r="F1294" s="64"/>
      <c r="G1294" s="37" t="str">
        <f>IF(E1294="","",IF(OR(E1294="Project Management",E1294="Project Support",E1294="Sprint Management",E1294="Sprint Support"),"NA",ROUND((((VLOOKUP(AD1294,[2]Formula!V:X,3,0)))-SUMIF(AD:AD,AD1294,H:H)),2)))</f>
        <v/>
      </c>
      <c r="H1294" s="71"/>
      <c r="I1294" s="72"/>
      <c r="J1294" s="72"/>
      <c r="K1294" s="38" t="str">
        <f>IF(E1294="","",IF(OR(E1294="Project Management",E1294="Project Support",E1294="Sprint Management",E1294="Sprint Support"),"NA",(((SUMIF(AD:AD,AD1294,H:H)/VLOOKUP(AD1294,[2]Formula!V:X,3,0))*VLOOKUP(AD1294,[2]Formula!V:X,2,0))*H1294)/SUMIF(AD:AD,AD1294,H:H)))</f>
        <v/>
      </c>
      <c r="L1294" s="38" t="str">
        <f t="shared" si="121"/>
        <v/>
      </c>
      <c r="M1294" s="38" t="str">
        <f t="shared" si="122"/>
        <v/>
      </c>
      <c r="N1294" s="38" t="str">
        <f t="shared" si="124"/>
        <v/>
      </c>
      <c r="O1294" s="38" t="str">
        <f t="shared" si="120"/>
        <v/>
      </c>
      <c r="P1294" s="39" t="str">
        <f t="shared" si="125"/>
        <v/>
      </c>
      <c r="AC1294" s="42" t="str">
        <f>IF(B1294="","",VLOOKUP(B1294,[2]Formula!B:C,2,0))</f>
        <v/>
      </c>
      <c r="AD1294" s="43" t="str">
        <f t="shared" si="123"/>
        <v/>
      </c>
    </row>
    <row r="1295" spans="1:30" x14ac:dyDescent="0.25">
      <c r="A1295" s="64"/>
      <c r="B1295" s="64"/>
      <c r="C1295" s="66"/>
      <c r="D1295" s="67"/>
      <c r="E1295" s="64"/>
      <c r="F1295" s="64"/>
      <c r="G1295" s="37" t="str">
        <f>IF(E1295="","",IF(OR(E1295="Project Management",E1295="Project Support",E1295="Sprint Management",E1295="Sprint Support"),"NA",ROUND((((VLOOKUP(AD1295,[2]Formula!V:X,3,0)))-SUMIF(AD:AD,AD1295,H:H)),2)))</f>
        <v/>
      </c>
      <c r="H1295" s="71"/>
      <c r="I1295" s="72"/>
      <c r="J1295" s="72"/>
      <c r="K1295" s="38" t="str">
        <f>IF(E1295="","",IF(OR(E1295="Project Management",E1295="Project Support",E1295="Sprint Management",E1295="Sprint Support"),"NA",(((SUMIF(AD:AD,AD1295,H:H)/VLOOKUP(AD1295,[2]Formula!V:X,3,0))*VLOOKUP(AD1295,[2]Formula!V:X,2,0))*H1295)/SUMIF(AD:AD,AD1295,H:H)))</f>
        <v/>
      </c>
      <c r="L1295" s="38" t="str">
        <f t="shared" si="121"/>
        <v/>
      </c>
      <c r="M1295" s="38" t="str">
        <f t="shared" si="122"/>
        <v/>
      </c>
      <c r="N1295" s="38" t="str">
        <f t="shared" si="124"/>
        <v/>
      </c>
      <c r="O1295" s="38" t="str">
        <f t="shared" si="120"/>
        <v/>
      </c>
      <c r="P1295" s="39" t="str">
        <f t="shared" si="125"/>
        <v/>
      </c>
      <c r="AC1295" s="42" t="str">
        <f>IF(B1295="","",VLOOKUP(B1295,[2]Formula!B:C,2,0))</f>
        <v/>
      </c>
      <c r="AD1295" s="43" t="str">
        <f t="shared" si="123"/>
        <v/>
      </c>
    </row>
    <row r="1296" spans="1:30" x14ac:dyDescent="0.25">
      <c r="A1296" s="64"/>
      <c r="B1296" s="64"/>
      <c r="C1296" s="66"/>
      <c r="D1296" s="67"/>
      <c r="E1296" s="64"/>
      <c r="F1296" s="64"/>
      <c r="G1296" s="37" t="str">
        <f>IF(E1296="","",IF(OR(E1296="Project Management",E1296="Project Support",E1296="Sprint Management",E1296="Sprint Support"),"NA",ROUND((((VLOOKUP(AD1296,[2]Formula!V:X,3,0)))-SUMIF(AD:AD,AD1296,H:H)),2)))</f>
        <v/>
      </c>
      <c r="H1296" s="71"/>
      <c r="I1296" s="72"/>
      <c r="J1296" s="72"/>
      <c r="K1296" s="38" t="str">
        <f>IF(E1296="","",IF(OR(E1296="Project Management",E1296="Project Support",E1296="Sprint Management",E1296="Sprint Support"),"NA",(((SUMIF(AD:AD,AD1296,H:H)/VLOOKUP(AD1296,[2]Formula!V:X,3,0))*VLOOKUP(AD1296,[2]Formula!V:X,2,0))*H1296)/SUMIF(AD:AD,AD1296,H:H)))</f>
        <v/>
      </c>
      <c r="L1296" s="38" t="str">
        <f t="shared" si="121"/>
        <v/>
      </c>
      <c r="M1296" s="38" t="str">
        <f t="shared" si="122"/>
        <v/>
      </c>
      <c r="N1296" s="38" t="str">
        <f t="shared" si="124"/>
        <v/>
      </c>
      <c r="O1296" s="38" t="str">
        <f t="shared" si="120"/>
        <v/>
      </c>
      <c r="P1296" s="39" t="str">
        <f t="shared" si="125"/>
        <v/>
      </c>
      <c r="AC1296" s="42" t="str">
        <f>IF(B1296="","",VLOOKUP(B1296,[2]Formula!B:C,2,0))</f>
        <v/>
      </c>
      <c r="AD1296" s="43" t="str">
        <f t="shared" si="123"/>
        <v/>
      </c>
    </row>
    <row r="1297" spans="1:30" x14ac:dyDescent="0.25">
      <c r="A1297" s="64"/>
      <c r="B1297" s="64"/>
      <c r="C1297" s="66"/>
      <c r="D1297" s="67"/>
      <c r="E1297" s="64"/>
      <c r="F1297" s="64"/>
      <c r="G1297" s="37" t="str">
        <f>IF(E1297="","",IF(OR(E1297="Project Management",E1297="Project Support",E1297="Sprint Management",E1297="Sprint Support"),"NA",ROUND((((VLOOKUP(AD1297,[2]Formula!V:X,3,0)))-SUMIF(AD:AD,AD1297,H:H)),2)))</f>
        <v/>
      </c>
      <c r="H1297" s="71"/>
      <c r="I1297" s="72"/>
      <c r="J1297" s="72"/>
      <c r="K1297" s="38" t="str">
        <f>IF(E1297="","",IF(OR(E1297="Project Management",E1297="Project Support",E1297="Sprint Management",E1297="Sprint Support"),"NA",(((SUMIF(AD:AD,AD1297,H:H)/VLOOKUP(AD1297,[2]Formula!V:X,3,0))*VLOOKUP(AD1297,[2]Formula!V:X,2,0))*H1297)/SUMIF(AD:AD,AD1297,H:H)))</f>
        <v/>
      </c>
      <c r="L1297" s="38" t="str">
        <f t="shared" si="121"/>
        <v/>
      </c>
      <c r="M1297" s="38" t="str">
        <f t="shared" si="122"/>
        <v/>
      </c>
      <c r="N1297" s="38" t="str">
        <f t="shared" si="124"/>
        <v/>
      </c>
      <c r="O1297" s="38" t="str">
        <f t="shared" si="120"/>
        <v/>
      </c>
      <c r="P1297" s="39" t="str">
        <f t="shared" si="125"/>
        <v/>
      </c>
      <c r="AC1297" s="42" t="str">
        <f>IF(B1297="","",VLOOKUP(B1297,[2]Formula!B:C,2,0))</f>
        <v/>
      </c>
      <c r="AD1297" s="43" t="str">
        <f t="shared" si="123"/>
        <v/>
      </c>
    </row>
    <row r="1298" spans="1:30" x14ac:dyDescent="0.25">
      <c r="A1298" s="64"/>
      <c r="B1298" s="64"/>
      <c r="C1298" s="66"/>
      <c r="D1298" s="67"/>
      <c r="E1298" s="64"/>
      <c r="F1298" s="64"/>
      <c r="G1298" s="37" t="str">
        <f>IF(E1298="","",IF(OR(E1298="Project Management",E1298="Project Support",E1298="Sprint Management",E1298="Sprint Support"),"NA",ROUND((((VLOOKUP(AD1298,[2]Formula!V:X,3,0)))-SUMIF(AD:AD,AD1298,H:H)),2)))</f>
        <v/>
      </c>
      <c r="H1298" s="71"/>
      <c r="I1298" s="72"/>
      <c r="J1298" s="72"/>
      <c r="K1298" s="38" t="str">
        <f>IF(E1298="","",IF(OR(E1298="Project Management",E1298="Project Support",E1298="Sprint Management",E1298="Sprint Support"),"NA",(((SUMIF(AD:AD,AD1298,H:H)/VLOOKUP(AD1298,[2]Formula!V:X,3,0))*VLOOKUP(AD1298,[2]Formula!V:X,2,0))*H1298)/SUMIF(AD:AD,AD1298,H:H)))</f>
        <v/>
      </c>
      <c r="L1298" s="38" t="str">
        <f t="shared" si="121"/>
        <v/>
      </c>
      <c r="M1298" s="38" t="str">
        <f t="shared" si="122"/>
        <v/>
      </c>
      <c r="N1298" s="38" t="str">
        <f t="shared" si="124"/>
        <v/>
      </c>
      <c r="O1298" s="38" t="str">
        <f t="shared" si="120"/>
        <v/>
      </c>
      <c r="P1298" s="39" t="str">
        <f t="shared" si="125"/>
        <v/>
      </c>
      <c r="AC1298" s="42" t="str">
        <f>IF(B1298="","",VLOOKUP(B1298,[2]Formula!B:C,2,0))</f>
        <v/>
      </c>
      <c r="AD1298" s="43" t="str">
        <f t="shared" si="123"/>
        <v/>
      </c>
    </row>
    <row r="1299" spans="1:30" x14ac:dyDescent="0.25">
      <c r="A1299" s="64"/>
      <c r="B1299" s="64"/>
      <c r="C1299" s="66"/>
      <c r="D1299" s="67"/>
      <c r="E1299" s="64"/>
      <c r="F1299" s="64"/>
      <c r="G1299" s="37" t="str">
        <f>IF(E1299="","",IF(OR(E1299="Project Management",E1299="Project Support",E1299="Sprint Management",E1299="Sprint Support"),"NA",ROUND((((VLOOKUP(AD1299,[2]Formula!V:X,3,0)))-SUMIF(AD:AD,AD1299,H:H)),2)))</f>
        <v/>
      </c>
      <c r="H1299" s="71"/>
      <c r="I1299" s="72"/>
      <c r="J1299" s="72"/>
      <c r="K1299" s="38" t="str">
        <f>IF(E1299="","",IF(OR(E1299="Project Management",E1299="Project Support",E1299="Sprint Management",E1299="Sprint Support"),"NA",(((SUMIF(AD:AD,AD1299,H:H)/VLOOKUP(AD1299,[2]Formula!V:X,3,0))*VLOOKUP(AD1299,[2]Formula!V:X,2,0))*H1299)/SUMIF(AD:AD,AD1299,H:H)))</f>
        <v/>
      </c>
      <c r="L1299" s="38" t="str">
        <f t="shared" si="121"/>
        <v/>
      </c>
      <c r="M1299" s="38" t="str">
        <f t="shared" si="122"/>
        <v/>
      </c>
      <c r="N1299" s="38" t="str">
        <f t="shared" si="124"/>
        <v/>
      </c>
      <c r="O1299" s="38" t="str">
        <f t="shared" si="120"/>
        <v/>
      </c>
      <c r="P1299" s="39" t="str">
        <f t="shared" si="125"/>
        <v/>
      </c>
      <c r="AC1299" s="42" t="str">
        <f>IF(B1299="","",VLOOKUP(B1299,[2]Formula!B:C,2,0))</f>
        <v/>
      </c>
      <c r="AD1299" s="43" t="str">
        <f t="shared" si="123"/>
        <v/>
      </c>
    </row>
    <row r="1300" spans="1:30" x14ac:dyDescent="0.25">
      <c r="A1300" s="64"/>
      <c r="B1300" s="64"/>
      <c r="C1300" s="66"/>
      <c r="D1300" s="67"/>
      <c r="E1300" s="64"/>
      <c r="F1300" s="64"/>
      <c r="G1300" s="37" t="str">
        <f>IF(E1300="","",IF(OR(E1300="Project Management",E1300="Project Support",E1300="Sprint Management",E1300="Sprint Support"),"NA",ROUND((((VLOOKUP(AD1300,[2]Formula!V:X,3,0)))-SUMIF(AD:AD,AD1300,H:H)),2)))</f>
        <v/>
      </c>
      <c r="H1300" s="71"/>
      <c r="I1300" s="72"/>
      <c r="J1300" s="72"/>
      <c r="K1300" s="38" t="str">
        <f>IF(E1300="","",IF(OR(E1300="Project Management",E1300="Project Support",E1300="Sprint Management",E1300="Sprint Support"),"NA",(((SUMIF(AD:AD,AD1300,H:H)/VLOOKUP(AD1300,[2]Formula!V:X,3,0))*VLOOKUP(AD1300,[2]Formula!V:X,2,0))*H1300)/SUMIF(AD:AD,AD1300,H:H)))</f>
        <v/>
      </c>
      <c r="L1300" s="38" t="str">
        <f t="shared" si="121"/>
        <v/>
      </c>
      <c r="M1300" s="38" t="str">
        <f t="shared" si="122"/>
        <v/>
      </c>
      <c r="N1300" s="38" t="str">
        <f t="shared" si="124"/>
        <v/>
      </c>
      <c r="O1300" s="38" t="str">
        <f t="shared" si="120"/>
        <v/>
      </c>
      <c r="P1300" s="39" t="str">
        <f t="shared" si="125"/>
        <v/>
      </c>
      <c r="AC1300" s="42" t="str">
        <f>IF(B1300="","",VLOOKUP(B1300,[2]Formula!B:C,2,0))</f>
        <v/>
      </c>
      <c r="AD1300" s="43" t="str">
        <f t="shared" si="123"/>
        <v/>
      </c>
    </row>
    <row r="1301" spans="1:30" x14ac:dyDescent="0.25">
      <c r="A1301" s="64"/>
      <c r="B1301" s="64"/>
      <c r="C1301" s="66"/>
      <c r="D1301" s="67"/>
      <c r="E1301" s="64"/>
      <c r="F1301" s="64"/>
      <c r="G1301" s="37" t="str">
        <f>IF(E1301="","",IF(OR(E1301="Project Management",E1301="Project Support",E1301="Sprint Management",E1301="Sprint Support"),"NA",ROUND((((VLOOKUP(AD1301,[2]Formula!V:X,3,0)))-SUMIF(AD:AD,AD1301,H:H)),2)))</f>
        <v/>
      </c>
      <c r="H1301" s="71"/>
      <c r="I1301" s="72"/>
      <c r="J1301" s="72"/>
      <c r="K1301" s="38" t="str">
        <f>IF(E1301="","",IF(OR(E1301="Project Management",E1301="Project Support",E1301="Sprint Management",E1301="Sprint Support"),"NA",(((SUMIF(AD:AD,AD1301,H:H)/VLOOKUP(AD1301,[2]Formula!V:X,3,0))*VLOOKUP(AD1301,[2]Formula!V:X,2,0))*H1301)/SUMIF(AD:AD,AD1301,H:H)))</f>
        <v/>
      </c>
      <c r="L1301" s="38" t="str">
        <f t="shared" si="121"/>
        <v/>
      </c>
      <c r="M1301" s="38" t="str">
        <f t="shared" si="122"/>
        <v/>
      </c>
      <c r="N1301" s="38" t="str">
        <f t="shared" si="124"/>
        <v/>
      </c>
      <c r="O1301" s="38" t="str">
        <f t="shared" si="120"/>
        <v/>
      </c>
      <c r="P1301" s="39" t="str">
        <f t="shared" si="125"/>
        <v/>
      </c>
      <c r="AC1301" s="42" t="str">
        <f>IF(B1301="","",VLOOKUP(B1301,[2]Formula!B:C,2,0))</f>
        <v/>
      </c>
      <c r="AD1301" s="43" t="str">
        <f t="shared" si="123"/>
        <v/>
      </c>
    </row>
    <row r="1302" spans="1:30" x14ac:dyDescent="0.25">
      <c r="A1302" s="64"/>
      <c r="B1302" s="64"/>
      <c r="C1302" s="66"/>
      <c r="D1302" s="67"/>
      <c r="E1302" s="64"/>
      <c r="F1302" s="64"/>
      <c r="G1302" s="37" t="str">
        <f>IF(E1302="","",IF(OR(E1302="Project Management",E1302="Project Support",E1302="Sprint Management",E1302="Sprint Support"),"NA",ROUND((((VLOOKUP(AD1302,[2]Formula!V:X,3,0)))-SUMIF(AD:AD,AD1302,H:H)),2)))</f>
        <v/>
      </c>
      <c r="H1302" s="71"/>
      <c r="I1302" s="72"/>
      <c r="J1302" s="72"/>
      <c r="K1302" s="38" t="str">
        <f>IF(E1302="","",IF(OR(E1302="Project Management",E1302="Project Support",E1302="Sprint Management",E1302="Sprint Support"),"NA",(((SUMIF(AD:AD,AD1302,H:H)/VLOOKUP(AD1302,[2]Formula!V:X,3,0))*VLOOKUP(AD1302,[2]Formula!V:X,2,0))*H1302)/SUMIF(AD:AD,AD1302,H:H)))</f>
        <v/>
      </c>
      <c r="L1302" s="38" t="str">
        <f t="shared" si="121"/>
        <v/>
      </c>
      <c r="M1302" s="38" t="str">
        <f t="shared" si="122"/>
        <v/>
      </c>
      <c r="N1302" s="38" t="str">
        <f t="shared" si="124"/>
        <v/>
      </c>
      <c r="O1302" s="38" t="str">
        <f t="shared" si="120"/>
        <v/>
      </c>
      <c r="P1302" s="39" t="str">
        <f t="shared" si="125"/>
        <v/>
      </c>
      <c r="AC1302" s="42" t="str">
        <f>IF(B1302="","",VLOOKUP(B1302,[2]Formula!B:C,2,0))</f>
        <v/>
      </c>
      <c r="AD1302" s="43" t="str">
        <f t="shared" si="123"/>
        <v/>
      </c>
    </row>
    <row r="1303" spans="1:30" x14ac:dyDescent="0.25">
      <c r="A1303" s="64"/>
      <c r="B1303" s="64"/>
      <c r="C1303" s="66"/>
      <c r="D1303" s="67"/>
      <c r="E1303" s="64"/>
      <c r="F1303" s="64"/>
      <c r="G1303" s="37" t="str">
        <f>IF(E1303="","",IF(OR(E1303="Project Management",E1303="Project Support",E1303="Sprint Management",E1303="Sprint Support"),"NA",ROUND((((VLOOKUP(AD1303,[2]Formula!V:X,3,0)))-SUMIF(AD:AD,AD1303,H:H)),2)))</f>
        <v/>
      </c>
      <c r="H1303" s="71"/>
      <c r="I1303" s="72"/>
      <c r="J1303" s="72"/>
      <c r="K1303" s="38" t="str">
        <f>IF(E1303="","",IF(OR(E1303="Project Management",E1303="Project Support",E1303="Sprint Management",E1303="Sprint Support"),"NA",(((SUMIF(AD:AD,AD1303,H:H)/VLOOKUP(AD1303,[2]Formula!V:X,3,0))*VLOOKUP(AD1303,[2]Formula!V:X,2,0))*H1303)/SUMIF(AD:AD,AD1303,H:H)))</f>
        <v/>
      </c>
      <c r="L1303" s="38" t="str">
        <f t="shared" si="121"/>
        <v/>
      </c>
      <c r="M1303" s="38" t="str">
        <f t="shared" si="122"/>
        <v/>
      </c>
      <c r="N1303" s="38" t="str">
        <f t="shared" si="124"/>
        <v/>
      </c>
      <c r="O1303" s="38" t="str">
        <f t="shared" si="120"/>
        <v/>
      </c>
      <c r="P1303" s="39" t="str">
        <f t="shared" si="125"/>
        <v/>
      </c>
      <c r="AC1303" s="42" t="str">
        <f>IF(B1303="","",VLOOKUP(B1303,[2]Formula!B:C,2,0))</f>
        <v/>
      </c>
      <c r="AD1303" s="43" t="str">
        <f t="shared" si="123"/>
        <v/>
      </c>
    </row>
    <row r="1304" spans="1:30" x14ac:dyDescent="0.25">
      <c r="A1304" s="64"/>
      <c r="B1304" s="64"/>
      <c r="C1304" s="66"/>
      <c r="D1304" s="67"/>
      <c r="E1304" s="64"/>
      <c r="F1304" s="64"/>
      <c r="G1304" s="37" t="str">
        <f>IF(E1304="","",IF(OR(E1304="Project Management",E1304="Project Support",E1304="Sprint Management",E1304="Sprint Support"),"NA",ROUND((((VLOOKUP(AD1304,[2]Formula!V:X,3,0)))-SUMIF(AD:AD,AD1304,H:H)),2)))</f>
        <v/>
      </c>
      <c r="H1304" s="71"/>
      <c r="I1304" s="72"/>
      <c r="J1304" s="72"/>
      <c r="K1304" s="38" t="str">
        <f>IF(E1304="","",IF(OR(E1304="Project Management",E1304="Project Support",E1304="Sprint Management",E1304="Sprint Support"),"NA",(((SUMIF(AD:AD,AD1304,H:H)/VLOOKUP(AD1304,[2]Formula!V:X,3,0))*VLOOKUP(AD1304,[2]Formula!V:X,2,0))*H1304)/SUMIF(AD:AD,AD1304,H:H)))</f>
        <v/>
      </c>
      <c r="L1304" s="38" t="str">
        <f t="shared" si="121"/>
        <v/>
      </c>
      <c r="M1304" s="38" t="str">
        <f t="shared" si="122"/>
        <v/>
      </c>
      <c r="N1304" s="38" t="str">
        <f t="shared" si="124"/>
        <v/>
      </c>
      <c r="O1304" s="38" t="str">
        <f t="shared" si="120"/>
        <v/>
      </c>
      <c r="P1304" s="39" t="str">
        <f t="shared" si="125"/>
        <v/>
      </c>
      <c r="AC1304" s="42" t="str">
        <f>IF(B1304="","",VLOOKUP(B1304,[2]Formula!B:C,2,0))</f>
        <v/>
      </c>
      <c r="AD1304" s="43" t="str">
        <f t="shared" si="123"/>
        <v/>
      </c>
    </row>
    <row r="1305" spans="1:30" x14ac:dyDescent="0.25">
      <c r="A1305" s="64"/>
      <c r="B1305" s="64"/>
      <c r="C1305" s="66"/>
      <c r="D1305" s="67"/>
      <c r="E1305" s="64"/>
      <c r="F1305" s="64"/>
      <c r="G1305" s="37" t="str">
        <f>IF(E1305="","",IF(OR(E1305="Project Management",E1305="Project Support",E1305="Sprint Management",E1305="Sprint Support"),"NA",ROUND((((VLOOKUP(AD1305,[2]Formula!V:X,3,0)))-SUMIF(AD:AD,AD1305,H:H)),2)))</f>
        <v/>
      </c>
      <c r="H1305" s="71"/>
      <c r="I1305" s="72"/>
      <c r="J1305" s="72"/>
      <c r="K1305" s="38" t="str">
        <f>IF(E1305="","",IF(OR(E1305="Project Management",E1305="Project Support",E1305="Sprint Management",E1305="Sprint Support"),"NA",(((SUMIF(AD:AD,AD1305,H:H)/VLOOKUP(AD1305,[2]Formula!V:X,3,0))*VLOOKUP(AD1305,[2]Formula!V:X,2,0))*H1305)/SUMIF(AD:AD,AD1305,H:H)))</f>
        <v/>
      </c>
      <c r="L1305" s="38" t="str">
        <f t="shared" si="121"/>
        <v/>
      </c>
      <c r="M1305" s="38" t="str">
        <f t="shared" si="122"/>
        <v/>
      </c>
      <c r="N1305" s="38" t="str">
        <f t="shared" si="124"/>
        <v/>
      </c>
      <c r="O1305" s="38" t="str">
        <f t="shared" si="120"/>
        <v/>
      </c>
      <c r="P1305" s="39" t="str">
        <f t="shared" si="125"/>
        <v/>
      </c>
      <c r="AC1305" s="42" t="str">
        <f>IF(B1305="","",VLOOKUP(B1305,[2]Formula!B:C,2,0))</f>
        <v/>
      </c>
      <c r="AD1305" s="43" t="str">
        <f t="shared" si="123"/>
        <v/>
      </c>
    </row>
    <row r="1306" spans="1:30" x14ac:dyDescent="0.25">
      <c r="A1306" s="64"/>
      <c r="B1306" s="64"/>
      <c r="C1306" s="66"/>
      <c r="D1306" s="67"/>
      <c r="E1306" s="64"/>
      <c r="F1306" s="64"/>
      <c r="G1306" s="37" t="str">
        <f>IF(E1306="","",IF(OR(E1306="Project Management",E1306="Project Support",E1306="Sprint Management",E1306="Sprint Support"),"NA",ROUND((((VLOOKUP(AD1306,[2]Formula!V:X,3,0)))-SUMIF(AD:AD,AD1306,H:H)),2)))</f>
        <v/>
      </c>
      <c r="H1306" s="71"/>
      <c r="I1306" s="72"/>
      <c r="J1306" s="72"/>
      <c r="K1306" s="38" t="str">
        <f>IF(E1306="","",IF(OR(E1306="Project Management",E1306="Project Support",E1306="Sprint Management",E1306="Sprint Support"),"NA",(((SUMIF(AD:AD,AD1306,H:H)/VLOOKUP(AD1306,[2]Formula!V:X,3,0))*VLOOKUP(AD1306,[2]Formula!V:X,2,0))*H1306)/SUMIF(AD:AD,AD1306,H:H)))</f>
        <v/>
      </c>
      <c r="L1306" s="38" t="str">
        <f t="shared" si="121"/>
        <v/>
      </c>
      <c r="M1306" s="38" t="str">
        <f t="shared" si="122"/>
        <v/>
      </c>
      <c r="N1306" s="38" t="str">
        <f t="shared" si="124"/>
        <v/>
      </c>
      <c r="O1306" s="38" t="str">
        <f t="shared" si="120"/>
        <v/>
      </c>
      <c r="P1306" s="39" t="str">
        <f t="shared" si="125"/>
        <v/>
      </c>
      <c r="AC1306" s="42" t="str">
        <f>IF(B1306="","",VLOOKUP(B1306,[2]Formula!B:C,2,0))</f>
        <v/>
      </c>
      <c r="AD1306" s="43" t="str">
        <f t="shared" si="123"/>
        <v/>
      </c>
    </row>
    <row r="1307" spans="1:30" x14ac:dyDescent="0.25">
      <c r="A1307" s="64"/>
      <c r="B1307" s="64"/>
      <c r="C1307" s="66"/>
      <c r="D1307" s="67"/>
      <c r="E1307" s="64"/>
      <c r="F1307" s="64"/>
      <c r="G1307" s="37" t="str">
        <f>IF(E1307="","",IF(OR(E1307="Project Management",E1307="Project Support",E1307="Sprint Management",E1307="Sprint Support"),"NA",ROUND((((VLOOKUP(AD1307,[2]Formula!V:X,3,0)))-SUMIF(AD:AD,AD1307,H:H)),2)))</f>
        <v/>
      </c>
      <c r="H1307" s="71"/>
      <c r="I1307" s="72"/>
      <c r="J1307" s="72"/>
      <c r="K1307" s="38" t="str">
        <f>IF(E1307="","",IF(OR(E1307="Project Management",E1307="Project Support",E1307="Sprint Management",E1307="Sprint Support"),"NA",(((SUMIF(AD:AD,AD1307,H:H)/VLOOKUP(AD1307,[2]Formula!V:X,3,0))*VLOOKUP(AD1307,[2]Formula!V:X,2,0))*H1307)/SUMIF(AD:AD,AD1307,H:H)))</f>
        <v/>
      </c>
      <c r="L1307" s="38" t="str">
        <f t="shared" si="121"/>
        <v/>
      </c>
      <c r="M1307" s="38" t="str">
        <f t="shared" si="122"/>
        <v/>
      </c>
      <c r="N1307" s="38" t="str">
        <f t="shared" si="124"/>
        <v/>
      </c>
      <c r="O1307" s="38" t="str">
        <f t="shared" si="120"/>
        <v/>
      </c>
      <c r="P1307" s="39" t="str">
        <f t="shared" si="125"/>
        <v/>
      </c>
      <c r="AC1307" s="42" t="str">
        <f>IF(B1307="","",VLOOKUP(B1307,[2]Formula!B:C,2,0))</f>
        <v/>
      </c>
      <c r="AD1307" s="43" t="str">
        <f t="shared" si="123"/>
        <v/>
      </c>
    </row>
    <row r="1308" spans="1:30" x14ac:dyDescent="0.25">
      <c r="A1308" s="64"/>
      <c r="B1308" s="64"/>
      <c r="C1308" s="66"/>
      <c r="D1308" s="67"/>
      <c r="E1308" s="64"/>
      <c r="F1308" s="64"/>
      <c r="G1308" s="37" t="str">
        <f>IF(E1308="","",IF(OR(E1308="Project Management",E1308="Project Support",E1308="Sprint Management",E1308="Sprint Support"),"NA",ROUND((((VLOOKUP(AD1308,[2]Formula!V:X,3,0)))-SUMIF(AD:AD,AD1308,H:H)),2)))</f>
        <v/>
      </c>
      <c r="H1308" s="71"/>
      <c r="I1308" s="72"/>
      <c r="J1308" s="72"/>
      <c r="K1308" s="38" t="str">
        <f>IF(E1308="","",IF(OR(E1308="Project Management",E1308="Project Support",E1308="Sprint Management",E1308="Sprint Support"),"NA",(((SUMIF(AD:AD,AD1308,H:H)/VLOOKUP(AD1308,[2]Formula!V:X,3,0))*VLOOKUP(AD1308,[2]Formula!V:X,2,0))*H1308)/SUMIF(AD:AD,AD1308,H:H)))</f>
        <v/>
      </c>
      <c r="L1308" s="38" t="str">
        <f t="shared" si="121"/>
        <v/>
      </c>
      <c r="M1308" s="38" t="str">
        <f t="shared" si="122"/>
        <v/>
      </c>
      <c r="N1308" s="38" t="str">
        <f t="shared" si="124"/>
        <v/>
      </c>
      <c r="O1308" s="38" t="str">
        <f t="shared" si="120"/>
        <v/>
      </c>
      <c r="P1308" s="39" t="str">
        <f t="shared" si="125"/>
        <v/>
      </c>
      <c r="AC1308" s="42" t="str">
        <f>IF(B1308="","",VLOOKUP(B1308,[2]Formula!B:C,2,0))</f>
        <v/>
      </c>
      <c r="AD1308" s="43" t="str">
        <f t="shared" si="123"/>
        <v/>
      </c>
    </row>
    <row r="1309" spans="1:30" x14ac:dyDescent="0.25">
      <c r="A1309" s="64"/>
      <c r="B1309" s="64"/>
      <c r="C1309" s="66"/>
      <c r="D1309" s="67"/>
      <c r="E1309" s="64"/>
      <c r="F1309" s="64"/>
      <c r="G1309" s="37" t="str">
        <f>IF(E1309="","",IF(OR(E1309="Project Management",E1309="Project Support",E1309="Sprint Management",E1309="Sprint Support"),"NA",ROUND((((VLOOKUP(AD1309,[2]Formula!V:X,3,0)))-SUMIF(AD:AD,AD1309,H:H)),2)))</f>
        <v/>
      </c>
      <c r="H1309" s="71"/>
      <c r="I1309" s="72"/>
      <c r="J1309" s="72"/>
      <c r="K1309" s="38" t="str">
        <f>IF(E1309="","",IF(OR(E1309="Project Management",E1309="Project Support",E1309="Sprint Management",E1309="Sprint Support"),"NA",(((SUMIF(AD:AD,AD1309,H:H)/VLOOKUP(AD1309,[2]Formula!V:X,3,0))*VLOOKUP(AD1309,[2]Formula!V:X,2,0))*H1309)/SUMIF(AD:AD,AD1309,H:H)))</f>
        <v/>
      </c>
      <c r="L1309" s="38" t="str">
        <f t="shared" si="121"/>
        <v/>
      </c>
      <c r="M1309" s="38" t="str">
        <f t="shared" si="122"/>
        <v/>
      </c>
      <c r="N1309" s="38" t="str">
        <f t="shared" si="124"/>
        <v/>
      </c>
      <c r="O1309" s="38" t="str">
        <f t="shared" si="120"/>
        <v/>
      </c>
      <c r="P1309" s="39" t="str">
        <f t="shared" si="125"/>
        <v/>
      </c>
      <c r="AC1309" s="42" t="str">
        <f>IF(B1309="","",VLOOKUP(B1309,[2]Formula!B:C,2,0))</f>
        <v/>
      </c>
      <c r="AD1309" s="43" t="str">
        <f t="shared" si="123"/>
        <v/>
      </c>
    </row>
    <row r="1310" spans="1:30" x14ac:dyDescent="0.25">
      <c r="A1310" s="64"/>
      <c r="B1310" s="64"/>
      <c r="C1310" s="66"/>
      <c r="D1310" s="67"/>
      <c r="E1310" s="64"/>
      <c r="F1310" s="64"/>
      <c r="G1310" s="37" t="str">
        <f>IF(E1310="","",IF(OR(E1310="Project Management",E1310="Project Support",E1310="Sprint Management",E1310="Sprint Support"),"NA",ROUND((((VLOOKUP(AD1310,[2]Formula!V:X,3,0)))-SUMIF(AD:AD,AD1310,H:H)),2)))</f>
        <v/>
      </c>
      <c r="H1310" s="71"/>
      <c r="I1310" s="72"/>
      <c r="J1310" s="72"/>
      <c r="K1310" s="38" t="str">
        <f>IF(E1310="","",IF(OR(E1310="Project Management",E1310="Project Support",E1310="Sprint Management",E1310="Sprint Support"),"NA",(((SUMIF(AD:AD,AD1310,H:H)/VLOOKUP(AD1310,[2]Formula!V:X,3,0))*VLOOKUP(AD1310,[2]Formula!V:X,2,0))*H1310)/SUMIF(AD:AD,AD1310,H:H)))</f>
        <v/>
      </c>
      <c r="L1310" s="38" t="str">
        <f t="shared" si="121"/>
        <v/>
      </c>
      <c r="M1310" s="38" t="str">
        <f t="shared" si="122"/>
        <v/>
      </c>
      <c r="N1310" s="38" t="str">
        <f t="shared" si="124"/>
        <v/>
      </c>
      <c r="O1310" s="38" t="str">
        <f t="shared" si="120"/>
        <v/>
      </c>
      <c r="P1310" s="39" t="str">
        <f t="shared" si="125"/>
        <v/>
      </c>
      <c r="AC1310" s="42" t="str">
        <f>IF(B1310="","",VLOOKUP(B1310,[2]Formula!B:C,2,0))</f>
        <v/>
      </c>
      <c r="AD1310" s="43" t="str">
        <f t="shared" si="123"/>
        <v/>
      </c>
    </row>
    <row r="1311" spans="1:30" x14ac:dyDescent="0.25">
      <c r="A1311" s="64"/>
      <c r="B1311" s="64"/>
      <c r="C1311" s="66"/>
      <c r="D1311" s="67"/>
      <c r="E1311" s="64"/>
      <c r="F1311" s="64"/>
      <c r="G1311" s="37" t="str">
        <f>IF(E1311="","",IF(OR(E1311="Project Management",E1311="Project Support",E1311="Sprint Management",E1311="Sprint Support"),"NA",ROUND((((VLOOKUP(AD1311,[2]Formula!V:X,3,0)))-SUMIF(AD:AD,AD1311,H:H)),2)))</f>
        <v/>
      </c>
      <c r="H1311" s="71"/>
      <c r="I1311" s="72"/>
      <c r="J1311" s="72"/>
      <c r="K1311" s="38" t="str">
        <f>IF(E1311="","",IF(OR(E1311="Project Management",E1311="Project Support",E1311="Sprint Management",E1311="Sprint Support"),"NA",(((SUMIF(AD:AD,AD1311,H:H)/VLOOKUP(AD1311,[2]Formula!V:X,3,0))*VLOOKUP(AD1311,[2]Formula!V:X,2,0))*H1311)/SUMIF(AD:AD,AD1311,H:H)))</f>
        <v/>
      </c>
      <c r="L1311" s="38" t="str">
        <f t="shared" si="121"/>
        <v/>
      </c>
      <c r="M1311" s="38" t="str">
        <f t="shared" si="122"/>
        <v/>
      </c>
      <c r="N1311" s="38" t="str">
        <f t="shared" si="124"/>
        <v/>
      </c>
      <c r="O1311" s="38" t="str">
        <f t="shared" si="120"/>
        <v/>
      </c>
      <c r="P1311" s="39" t="str">
        <f t="shared" si="125"/>
        <v/>
      </c>
      <c r="AC1311" s="42" t="str">
        <f>IF(B1311="","",VLOOKUP(B1311,[2]Formula!B:C,2,0))</f>
        <v/>
      </c>
      <c r="AD1311" s="43" t="str">
        <f t="shared" si="123"/>
        <v/>
      </c>
    </row>
    <row r="1312" spans="1:30" x14ac:dyDescent="0.25">
      <c r="A1312" s="64"/>
      <c r="B1312" s="64"/>
      <c r="C1312" s="66"/>
      <c r="D1312" s="67"/>
      <c r="E1312" s="64"/>
      <c r="F1312" s="64"/>
      <c r="G1312" s="37" t="str">
        <f>IF(E1312="","",IF(OR(E1312="Project Management",E1312="Project Support",E1312="Sprint Management",E1312="Sprint Support"),"NA",ROUND((((VLOOKUP(AD1312,[2]Formula!V:X,3,0)))-SUMIF(AD:AD,AD1312,H:H)),2)))</f>
        <v/>
      </c>
      <c r="H1312" s="71"/>
      <c r="I1312" s="72"/>
      <c r="J1312" s="72"/>
      <c r="K1312" s="38" t="str">
        <f>IF(E1312="","",IF(OR(E1312="Project Management",E1312="Project Support",E1312="Sprint Management",E1312="Sprint Support"),"NA",(((SUMIF(AD:AD,AD1312,H:H)/VLOOKUP(AD1312,[2]Formula!V:X,3,0))*VLOOKUP(AD1312,[2]Formula!V:X,2,0))*H1312)/SUMIF(AD:AD,AD1312,H:H)))</f>
        <v/>
      </c>
      <c r="L1312" s="38" t="str">
        <f t="shared" si="121"/>
        <v/>
      </c>
      <c r="M1312" s="38" t="str">
        <f t="shared" si="122"/>
        <v/>
      </c>
      <c r="N1312" s="38" t="str">
        <f t="shared" si="124"/>
        <v/>
      </c>
      <c r="O1312" s="38" t="str">
        <f t="shared" si="120"/>
        <v/>
      </c>
      <c r="P1312" s="39" t="str">
        <f t="shared" si="125"/>
        <v/>
      </c>
      <c r="AC1312" s="42" t="str">
        <f>IF(B1312="","",VLOOKUP(B1312,[2]Formula!B:C,2,0))</f>
        <v/>
      </c>
      <c r="AD1312" s="43" t="str">
        <f t="shared" si="123"/>
        <v/>
      </c>
    </row>
    <row r="1313" spans="1:30" x14ac:dyDescent="0.25">
      <c r="A1313" s="64"/>
      <c r="B1313" s="64"/>
      <c r="C1313" s="66"/>
      <c r="D1313" s="67"/>
      <c r="E1313" s="64"/>
      <c r="F1313" s="64"/>
      <c r="G1313" s="37" t="str">
        <f>IF(E1313="","",IF(OR(E1313="Project Management",E1313="Project Support",E1313="Sprint Management",E1313="Sprint Support"),"NA",ROUND((((VLOOKUP(AD1313,[2]Formula!V:X,3,0)))-SUMIF(AD:AD,AD1313,H:H)),2)))</f>
        <v/>
      </c>
      <c r="H1313" s="71"/>
      <c r="I1313" s="72"/>
      <c r="J1313" s="72"/>
      <c r="K1313" s="38" t="str">
        <f>IF(E1313="","",IF(OR(E1313="Project Management",E1313="Project Support",E1313="Sprint Management",E1313="Sprint Support"),"NA",(((SUMIF(AD:AD,AD1313,H:H)/VLOOKUP(AD1313,[2]Formula!V:X,3,0))*VLOOKUP(AD1313,[2]Formula!V:X,2,0))*H1313)/SUMIF(AD:AD,AD1313,H:H)))</f>
        <v/>
      </c>
      <c r="L1313" s="38" t="str">
        <f t="shared" si="121"/>
        <v/>
      </c>
      <c r="M1313" s="38" t="str">
        <f t="shared" si="122"/>
        <v/>
      </c>
      <c r="N1313" s="38" t="str">
        <f t="shared" si="124"/>
        <v/>
      </c>
      <c r="O1313" s="38" t="str">
        <f t="shared" si="120"/>
        <v/>
      </c>
      <c r="P1313" s="39" t="str">
        <f t="shared" si="125"/>
        <v/>
      </c>
      <c r="AC1313" s="42" t="str">
        <f>IF(B1313="","",VLOOKUP(B1313,[2]Formula!B:C,2,0))</f>
        <v/>
      </c>
      <c r="AD1313" s="43" t="str">
        <f t="shared" si="123"/>
        <v/>
      </c>
    </row>
    <row r="1314" spans="1:30" x14ac:dyDescent="0.25">
      <c r="A1314" s="64"/>
      <c r="B1314" s="64"/>
      <c r="C1314" s="66"/>
      <c r="D1314" s="67"/>
      <c r="E1314" s="64"/>
      <c r="F1314" s="64"/>
      <c r="G1314" s="37" t="str">
        <f>IF(E1314="","",IF(OR(E1314="Project Management",E1314="Project Support",E1314="Sprint Management",E1314="Sprint Support"),"NA",ROUND((((VLOOKUP(AD1314,[2]Formula!V:X,3,0)))-SUMIF(AD:AD,AD1314,H:H)),2)))</f>
        <v/>
      </c>
      <c r="H1314" s="71"/>
      <c r="I1314" s="72"/>
      <c r="J1314" s="72"/>
      <c r="K1314" s="38" t="str">
        <f>IF(E1314="","",IF(OR(E1314="Project Management",E1314="Project Support",E1314="Sprint Management",E1314="Sprint Support"),"NA",(((SUMIF(AD:AD,AD1314,H:H)/VLOOKUP(AD1314,[2]Formula!V:X,3,0))*VLOOKUP(AD1314,[2]Formula!V:X,2,0))*H1314)/SUMIF(AD:AD,AD1314,H:H)))</f>
        <v/>
      </c>
      <c r="L1314" s="38" t="str">
        <f t="shared" si="121"/>
        <v/>
      </c>
      <c r="M1314" s="38" t="str">
        <f t="shared" si="122"/>
        <v/>
      </c>
      <c r="N1314" s="38" t="str">
        <f t="shared" si="124"/>
        <v/>
      </c>
      <c r="O1314" s="38" t="str">
        <f t="shared" si="120"/>
        <v/>
      </c>
      <c r="P1314" s="39" t="str">
        <f t="shared" si="125"/>
        <v/>
      </c>
      <c r="AC1314" s="42" t="str">
        <f>IF(B1314="","",VLOOKUP(B1314,[2]Formula!B:C,2,0))</f>
        <v/>
      </c>
      <c r="AD1314" s="43" t="str">
        <f t="shared" si="123"/>
        <v/>
      </c>
    </row>
    <row r="1315" spans="1:30" x14ac:dyDescent="0.25">
      <c r="A1315" s="64"/>
      <c r="B1315" s="64"/>
      <c r="C1315" s="66"/>
      <c r="D1315" s="67"/>
      <c r="E1315" s="64"/>
      <c r="F1315" s="64"/>
      <c r="G1315" s="37" t="str">
        <f>IF(E1315="","",IF(OR(E1315="Project Management",E1315="Project Support",E1315="Sprint Management",E1315="Sprint Support"),"NA",ROUND((((VLOOKUP(AD1315,[2]Formula!V:X,3,0)))-SUMIF(AD:AD,AD1315,H:H)),2)))</f>
        <v/>
      </c>
      <c r="H1315" s="71"/>
      <c r="I1315" s="72"/>
      <c r="J1315" s="72"/>
      <c r="K1315" s="38" t="str">
        <f>IF(E1315="","",IF(OR(E1315="Project Management",E1315="Project Support",E1315="Sprint Management",E1315="Sprint Support"),"NA",(((SUMIF(AD:AD,AD1315,H:H)/VLOOKUP(AD1315,[2]Formula!V:X,3,0))*VLOOKUP(AD1315,[2]Formula!V:X,2,0))*H1315)/SUMIF(AD:AD,AD1315,H:H)))</f>
        <v/>
      </c>
      <c r="L1315" s="38" t="str">
        <f t="shared" si="121"/>
        <v/>
      </c>
      <c r="M1315" s="38" t="str">
        <f t="shared" si="122"/>
        <v/>
      </c>
      <c r="N1315" s="38" t="str">
        <f t="shared" si="124"/>
        <v/>
      </c>
      <c r="O1315" s="38" t="str">
        <f t="shared" si="120"/>
        <v/>
      </c>
      <c r="P1315" s="39" t="str">
        <f t="shared" si="125"/>
        <v/>
      </c>
      <c r="AC1315" s="42" t="str">
        <f>IF(B1315="","",VLOOKUP(B1315,[2]Formula!B:C,2,0))</f>
        <v/>
      </c>
      <c r="AD1315" s="43" t="str">
        <f t="shared" si="123"/>
        <v/>
      </c>
    </row>
    <row r="1316" spans="1:30" x14ac:dyDescent="0.25">
      <c r="A1316" s="64"/>
      <c r="B1316" s="64"/>
      <c r="C1316" s="66"/>
      <c r="D1316" s="67"/>
      <c r="E1316" s="64"/>
      <c r="F1316" s="64"/>
      <c r="G1316" s="37" t="str">
        <f>IF(E1316="","",IF(OR(E1316="Project Management",E1316="Project Support",E1316="Sprint Management",E1316="Sprint Support"),"NA",ROUND((((VLOOKUP(AD1316,[2]Formula!V:X,3,0)))-SUMIF(AD:AD,AD1316,H:H)),2)))</f>
        <v/>
      </c>
      <c r="H1316" s="71"/>
      <c r="I1316" s="72"/>
      <c r="J1316" s="72"/>
      <c r="K1316" s="38" t="str">
        <f>IF(E1316="","",IF(OR(E1316="Project Management",E1316="Project Support",E1316="Sprint Management",E1316="Sprint Support"),"NA",(((SUMIF(AD:AD,AD1316,H:H)/VLOOKUP(AD1316,[2]Formula!V:X,3,0))*VLOOKUP(AD1316,[2]Formula!V:X,2,0))*H1316)/SUMIF(AD:AD,AD1316,H:H)))</f>
        <v/>
      </c>
      <c r="L1316" s="38" t="str">
        <f t="shared" si="121"/>
        <v/>
      </c>
      <c r="M1316" s="38" t="str">
        <f t="shared" si="122"/>
        <v/>
      </c>
      <c r="N1316" s="38" t="str">
        <f t="shared" si="124"/>
        <v/>
      </c>
      <c r="O1316" s="38" t="str">
        <f t="shared" si="120"/>
        <v/>
      </c>
      <c r="P1316" s="39" t="str">
        <f t="shared" si="125"/>
        <v/>
      </c>
      <c r="AC1316" s="42" t="str">
        <f>IF(B1316="","",VLOOKUP(B1316,[2]Formula!B:C,2,0))</f>
        <v/>
      </c>
      <c r="AD1316" s="43" t="str">
        <f t="shared" si="123"/>
        <v/>
      </c>
    </row>
    <row r="1317" spans="1:30" x14ac:dyDescent="0.25">
      <c r="A1317" s="64"/>
      <c r="B1317" s="64"/>
      <c r="C1317" s="66"/>
      <c r="D1317" s="67"/>
      <c r="E1317" s="64"/>
      <c r="F1317" s="64"/>
      <c r="G1317" s="37" t="str">
        <f>IF(E1317="","",IF(OR(E1317="Project Management",E1317="Project Support",E1317="Sprint Management",E1317="Sprint Support"),"NA",ROUND((((VLOOKUP(AD1317,[2]Formula!V:X,3,0)))-SUMIF(AD:AD,AD1317,H:H)),2)))</f>
        <v/>
      </c>
      <c r="H1317" s="71"/>
      <c r="I1317" s="72"/>
      <c r="J1317" s="72"/>
      <c r="K1317" s="38" t="str">
        <f>IF(E1317="","",IF(OR(E1317="Project Management",E1317="Project Support",E1317="Sprint Management",E1317="Sprint Support"),"NA",(((SUMIF(AD:AD,AD1317,H:H)/VLOOKUP(AD1317,[2]Formula!V:X,3,0))*VLOOKUP(AD1317,[2]Formula!V:X,2,0))*H1317)/SUMIF(AD:AD,AD1317,H:H)))</f>
        <v/>
      </c>
      <c r="L1317" s="38" t="str">
        <f t="shared" si="121"/>
        <v/>
      </c>
      <c r="M1317" s="38" t="str">
        <f t="shared" si="122"/>
        <v/>
      </c>
      <c r="N1317" s="38" t="str">
        <f t="shared" si="124"/>
        <v/>
      </c>
      <c r="O1317" s="38" t="str">
        <f t="shared" si="120"/>
        <v/>
      </c>
      <c r="P1317" s="39" t="str">
        <f t="shared" si="125"/>
        <v/>
      </c>
      <c r="AC1317" s="42" t="str">
        <f>IF(B1317="","",VLOOKUP(B1317,[2]Formula!B:C,2,0))</f>
        <v/>
      </c>
      <c r="AD1317" s="43" t="str">
        <f t="shared" si="123"/>
        <v/>
      </c>
    </row>
    <row r="1318" spans="1:30" x14ac:dyDescent="0.25">
      <c r="A1318" s="64"/>
      <c r="B1318" s="64"/>
      <c r="C1318" s="66"/>
      <c r="D1318" s="67"/>
      <c r="E1318" s="64"/>
      <c r="F1318" s="64"/>
      <c r="G1318" s="37" t="str">
        <f>IF(E1318="","",IF(OR(E1318="Project Management",E1318="Project Support",E1318="Sprint Management",E1318="Sprint Support"),"NA",ROUND((((VLOOKUP(AD1318,[2]Formula!V:X,3,0)))-SUMIF(AD:AD,AD1318,H:H)),2)))</f>
        <v/>
      </c>
      <c r="H1318" s="71"/>
      <c r="I1318" s="72"/>
      <c r="J1318" s="72"/>
      <c r="K1318" s="38" t="str">
        <f>IF(E1318="","",IF(OR(E1318="Project Management",E1318="Project Support",E1318="Sprint Management",E1318="Sprint Support"),"NA",(((SUMIF(AD:AD,AD1318,H:H)/VLOOKUP(AD1318,[2]Formula!V:X,3,0))*VLOOKUP(AD1318,[2]Formula!V:X,2,0))*H1318)/SUMIF(AD:AD,AD1318,H:H)))</f>
        <v/>
      </c>
      <c r="L1318" s="38" t="str">
        <f t="shared" si="121"/>
        <v/>
      </c>
      <c r="M1318" s="38" t="str">
        <f t="shared" si="122"/>
        <v/>
      </c>
      <c r="N1318" s="38" t="str">
        <f t="shared" si="124"/>
        <v/>
      </c>
      <c r="O1318" s="38" t="str">
        <f t="shared" si="120"/>
        <v/>
      </c>
      <c r="P1318" s="39" t="str">
        <f t="shared" si="125"/>
        <v/>
      </c>
      <c r="AC1318" s="42" t="str">
        <f>IF(B1318="","",VLOOKUP(B1318,[2]Formula!B:C,2,0))</f>
        <v/>
      </c>
      <c r="AD1318" s="43" t="str">
        <f t="shared" si="123"/>
        <v/>
      </c>
    </row>
    <row r="1319" spans="1:30" x14ac:dyDescent="0.25">
      <c r="A1319" s="64"/>
      <c r="B1319" s="64"/>
      <c r="C1319" s="66"/>
      <c r="D1319" s="67"/>
      <c r="E1319" s="64"/>
      <c r="F1319" s="64"/>
      <c r="G1319" s="37" t="str">
        <f>IF(E1319="","",IF(OR(E1319="Project Management",E1319="Project Support",E1319="Sprint Management",E1319="Sprint Support"),"NA",ROUND((((VLOOKUP(AD1319,[2]Formula!V:X,3,0)))-SUMIF(AD:AD,AD1319,H:H)),2)))</f>
        <v/>
      </c>
      <c r="H1319" s="71"/>
      <c r="I1319" s="72"/>
      <c r="J1319" s="72"/>
      <c r="K1319" s="38" t="str">
        <f>IF(E1319="","",IF(OR(E1319="Project Management",E1319="Project Support",E1319="Sprint Management",E1319="Sprint Support"),"NA",(((SUMIF(AD:AD,AD1319,H:H)/VLOOKUP(AD1319,[2]Formula!V:X,3,0))*VLOOKUP(AD1319,[2]Formula!V:X,2,0))*H1319)/SUMIF(AD:AD,AD1319,H:H)))</f>
        <v/>
      </c>
      <c r="L1319" s="38" t="str">
        <f t="shared" si="121"/>
        <v/>
      </c>
      <c r="M1319" s="38" t="str">
        <f t="shared" si="122"/>
        <v/>
      </c>
      <c r="N1319" s="38" t="str">
        <f t="shared" si="124"/>
        <v/>
      </c>
      <c r="O1319" s="38" t="str">
        <f t="shared" si="120"/>
        <v/>
      </c>
      <c r="P1319" s="39" t="str">
        <f t="shared" si="125"/>
        <v/>
      </c>
      <c r="AC1319" s="42" t="str">
        <f>IF(B1319="","",VLOOKUP(B1319,[2]Formula!B:C,2,0))</f>
        <v/>
      </c>
      <c r="AD1319" s="43" t="str">
        <f t="shared" si="123"/>
        <v/>
      </c>
    </row>
    <row r="1320" spans="1:30" x14ac:dyDescent="0.25">
      <c r="A1320" s="64"/>
      <c r="B1320" s="64"/>
      <c r="C1320" s="66"/>
      <c r="D1320" s="67"/>
      <c r="E1320" s="64"/>
      <c r="F1320" s="64"/>
      <c r="G1320" s="37" t="str">
        <f>IF(E1320="","",IF(OR(E1320="Project Management",E1320="Project Support",E1320="Sprint Management",E1320="Sprint Support"),"NA",ROUND((((VLOOKUP(AD1320,[2]Formula!V:X,3,0)))-SUMIF(AD:AD,AD1320,H:H)),2)))</f>
        <v/>
      </c>
      <c r="H1320" s="71"/>
      <c r="I1320" s="72"/>
      <c r="J1320" s="72"/>
      <c r="K1320" s="38" t="str">
        <f>IF(E1320="","",IF(OR(E1320="Project Management",E1320="Project Support",E1320="Sprint Management",E1320="Sprint Support"),"NA",(((SUMIF(AD:AD,AD1320,H:H)/VLOOKUP(AD1320,[2]Formula!V:X,3,0))*VLOOKUP(AD1320,[2]Formula!V:X,2,0))*H1320)/SUMIF(AD:AD,AD1320,H:H)))</f>
        <v/>
      </c>
      <c r="L1320" s="38" t="str">
        <f t="shared" si="121"/>
        <v/>
      </c>
      <c r="M1320" s="38" t="str">
        <f t="shared" si="122"/>
        <v/>
      </c>
      <c r="N1320" s="38" t="str">
        <f t="shared" si="124"/>
        <v/>
      </c>
      <c r="O1320" s="38" t="str">
        <f t="shared" si="120"/>
        <v/>
      </c>
      <c r="P1320" s="39" t="str">
        <f t="shared" si="125"/>
        <v/>
      </c>
      <c r="AC1320" s="42" t="str">
        <f>IF(B1320="","",VLOOKUP(B1320,[2]Formula!B:C,2,0))</f>
        <v/>
      </c>
      <c r="AD1320" s="43" t="str">
        <f t="shared" si="123"/>
        <v/>
      </c>
    </row>
    <row r="1321" spans="1:30" x14ac:dyDescent="0.25">
      <c r="A1321" s="64"/>
      <c r="B1321" s="64"/>
      <c r="C1321" s="66"/>
      <c r="D1321" s="67"/>
      <c r="E1321" s="64"/>
      <c r="F1321" s="64"/>
      <c r="G1321" s="37" t="str">
        <f>IF(E1321="","",IF(OR(E1321="Project Management",E1321="Project Support",E1321="Sprint Management",E1321="Sprint Support"),"NA",ROUND((((VLOOKUP(AD1321,[2]Formula!V:X,3,0)))-SUMIF(AD:AD,AD1321,H:H)),2)))</f>
        <v/>
      </c>
      <c r="H1321" s="71"/>
      <c r="I1321" s="72"/>
      <c r="J1321" s="72"/>
      <c r="K1321" s="38" t="str">
        <f>IF(E1321="","",IF(OR(E1321="Project Management",E1321="Project Support",E1321="Sprint Management",E1321="Sprint Support"),"NA",(((SUMIF(AD:AD,AD1321,H:H)/VLOOKUP(AD1321,[2]Formula!V:X,3,0))*VLOOKUP(AD1321,[2]Formula!V:X,2,0))*H1321)/SUMIF(AD:AD,AD1321,H:H)))</f>
        <v/>
      </c>
      <c r="L1321" s="38" t="str">
        <f t="shared" si="121"/>
        <v/>
      </c>
      <c r="M1321" s="38" t="str">
        <f t="shared" si="122"/>
        <v/>
      </c>
      <c r="N1321" s="38" t="str">
        <f t="shared" si="124"/>
        <v/>
      </c>
      <c r="O1321" s="38" t="str">
        <f t="shared" si="120"/>
        <v/>
      </c>
      <c r="P1321" s="39" t="str">
        <f t="shared" si="125"/>
        <v/>
      </c>
      <c r="AC1321" s="42" t="str">
        <f>IF(B1321="","",VLOOKUP(B1321,[2]Formula!B:C,2,0))</f>
        <v/>
      </c>
      <c r="AD1321" s="43" t="str">
        <f t="shared" si="123"/>
        <v/>
      </c>
    </row>
    <row r="1322" spans="1:30" x14ac:dyDescent="0.25">
      <c r="A1322" s="64"/>
      <c r="B1322" s="64"/>
      <c r="C1322" s="66"/>
      <c r="D1322" s="67"/>
      <c r="E1322" s="64"/>
      <c r="F1322" s="64"/>
      <c r="G1322" s="37" t="str">
        <f>IF(E1322="","",IF(OR(E1322="Project Management",E1322="Project Support",E1322="Sprint Management",E1322="Sprint Support"),"NA",ROUND((((VLOOKUP(AD1322,[2]Formula!V:X,3,0)))-SUMIF(AD:AD,AD1322,H:H)),2)))</f>
        <v/>
      </c>
      <c r="H1322" s="71"/>
      <c r="I1322" s="72"/>
      <c r="J1322" s="72"/>
      <c r="K1322" s="38" t="str">
        <f>IF(E1322="","",IF(OR(E1322="Project Management",E1322="Project Support",E1322="Sprint Management",E1322="Sprint Support"),"NA",(((SUMIF(AD:AD,AD1322,H:H)/VLOOKUP(AD1322,[2]Formula!V:X,3,0))*VLOOKUP(AD1322,[2]Formula!V:X,2,0))*H1322)/SUMIF(AD:AD,AD1322,H:H)))</f>
        <v/>
      </c>
      <c r="L1322" s="38" t="str">
        <f t="shared" si="121"/>
        <v/>
      </c>
      <c r="M1322" s="38" t="str">
        <f t="shared" si="122"/>
        <v/>
      </c>
      <c r="N1322" s="38" t="str">
        <f t="shared" si="124"/>
        <v/>
      </c>
      <c r="O1322" s="38" t="str">
        <f t="shared" si="120"/>
        <v/>
      </c>
      <c r="P1322" s="39" t="str">
        <f t="shared" si="125"/>
        <v/>
      </c>
      <c r="AC1322" s="42" t="str">
        <f>IF(B1322="","",VLOOKUP(B1322,[2]Formula!B:C,2,0))</f>
        <v/>
      </c>
      <c r="AD1322" s="43" t="str">
        <f t="shared" si="123"/>
        <v/>
      </c>
    </row>
    <row r="1323" spans="1:30" x14ac:dyDescent="0.25">
      <c r="A1323" s="64"/>
      <c r="B1323" s="64"/>
      <c r="C1323" s="66"/>
      <c r="D1323" s="67"/>
      <c r="E1323" s="64"/>
      <c r="F1323" s="64"/>
      <c r="G1323" s="37" t="str">
        <f>IF(E1323="","",IF(OR(E1323="Project Management",E1323="Project Support",E1323="Sprint Management",E1323="Sprint Support"),"NA",ROUND((((VLOOKUP(AD1323,[2]Formula!V:X,3,0)))-SUMIF(AD:AD,AD1323,H:H)),2)))</f>
        <v/>
      </c>
      <c r="H1323" s="71"/>
      <c r="I1323" s="72"/>
      <c r="J1323" s="72"/>
      <c r="K1323" s="38" t="str">
        <f>IF(E1323="","",IF(OR(E1323="Project Management",E1323="Project Support",E1323="Sprint Management",E1323="Sprint Support"),"NA",(((SUMIF(AD:AD,AD1323,H:H)/VLOOKUP(AD1323,[2]Formula!V:X,3,0))*VLOOKUP(AD1323,[2]Formula!V:X,2,0))*H1323)/SUMIF(AD:AD,AD1323,H:H)))</f>
        <v/>
      </c>
      <c r="L1323" s="38" t="str">
        <f t="shared" si="121"/>
        <v/>
      </c>
      <c r="M1323" s="38" t="str">
        <f t="shared" si="122"/>
        <v/>
      </c>
      <c r="N1323" s="38" t="str">
        <f t="shared" si="124"/>
        <v/>
      </c>
      <c r="O1323" s="38" t="str">
        <f t="shared" si="120"/>
        <v/>
      </c>
      <c r="P1323" s="39" t="str">
        <f t="shared" si="125"/>
        <v/>
      </c>
      <c r="AC1323" s="42" t="str">
        <f>IF(B1323="","",VLOOKUP(B1323,[2]Formula!B:C,2,0))</f>
        <v/>
      </c>
      <c r="AD1323" s="43" t="str">
        <f t="shared" si="123"/>
        <v/>
      </c>
    </row>
    <row r="1324" spans="1:30" x14ac:dyDescent="0.25">
      <c r="A1324" s="64"/>
      <c r="B1324" s="64"/>
      <c r="C1324" s="66"/>
      <c r="D1324" s="67"/>
      <c r="E1324" s="64"/>
      <c r="F1324" s="64"/>
      <c r="G1324" s="37" t="str">
        <f>IF(E1324="","",IF(OR(E1324="Project Management",E1324="Project Support",E1324="Sprint Management",E1324="Sprint Support"),"NA",ROUND((((VLOOKUP(AD1324,[2]Formula!V:X,3,0)))-SUMIF(AD:AD,AD1324,H:H)),2)))</f>
        <v/>
      </c>
      <c r="H1324" s="71"/>
      <c r="I1324" s="72"/>
      <c r="J1324" s="72"/>
      <c r="K1324" s="38" t="str">
        <f>IF(E1324="","",IF(OR(E1324="Project Management",E1324="Project Support",E1324="Sprint Management",E1324="Sprint Support"),"NA",(((SUMIF(AD:AD,AD1324,H:H)/VLOOKUP(AD1324,[2]Formula!V:X,3,0))*VLOOKUP(AD1324,[2]Formula!V:X,2,0))*H1324)/SUMIF(AD:AD,AD1324,H:H)))</f>
        <v/>
      </c>
      <c r="L1324" s="38" t="str">
        <f t="shared" si="121"/>
        <v/>
      </c>
      <c r="M1324" s="38" t="str">
        <f t="shared" si="122"/>
        <v/>
      </c>
      <c r="N1324" s="38" t="str">
        <f t="shared" si="124"/>
        <v/>
      </c>
      <c r="O1324" s="38" t="str">
        <f t="shared" si="120"/>
        <v/>
      </c>
      <c r="P1324" s="39" t="str">
        <f t="shared" si="125"/>
        <v/>
      </c>
      <c r="AC1324" s="42" t="str">
        <f>IF(B1324="","",VLOOKUP(B1324,[2]Formula!B:C,2,0))</f>
        <v/>
      </c>
      <c r="AD1324" s="43" t="str">
        <f t="shared" si="123"/>
        <v/>
      </c>
    </row>
    <row r="1325" spans="1:30" x14ac:dyDescent="0.25">
      <c r="A1325" s="64"/>
      <c r="B1325" s="64"/>
      <c r="C1325" s="66"/>
      <c r="D1325" s="67"/>
      <c r="E1325" s="64"/>
      <c r="F1325" s="64"/>
      <c r="G1325" s="37" t="str">
        <f>IF(E1325="","",IF(OR(E1325="Project Management",E1325="Project Support",E1325="Sprint Management",E1325="Sprint Support"),"NA",ROUND((((VLOOKUP(AD1325,[2]Formula!V:X,3,0)))-SUMIF(AD:AD,AD1325,H:H)),2)))</f>
        <v/>
      </c>
      <c r="H1325" s="71"/>
      <c r="I1325" s="72"/>
      <c r="J1325" s="72"/>
      <c r="K1325" s="38" t="str">
        <f>IF(E1325="","",IF(OR(E1325="Project Management",E1325="Project Support",E1325="Sprint Management",E1325="Sprint Support"),"NA",(((SUMIF(AD:AD,AD1325,H:H)/VLOOKUP(AD1325,[2]Formula!V:X,3,0))*VLOOKUP(AD1325,[2]Formula!V:X,2,0))*H1325)/SUMIF(AD:AD,AD1325,H:H)))</f>
        <v/>
      </c>
      <c r="L1325" s="38" t="str">
        <f t="shared" si="121"/>
        <v/>
      </c>
      <c r="M1325" s="38" t="str">
        <f t="shared" si="122"/>
        <v/>
      </c>
      <c r="N1325" s="38" t="str">
        <f t="shared" si="124"/>
        <v/>
      </c>
      <c r="O1325" s="38" t="str">
        <f t="shared" si="120"/>
        <v/>
      </c>
      <c r="P1325" s="39" t="str">
        <f t="shared" si="125"/>
        <v/>
      </c>
      <c r="AC1325" s="42" t="str">
        <f>IF(B1325="","",VLOOKUP(B1325,[2]Formula!B:C,2,0))</f>
        <v/>
      </c>
      <c r="AD1325" s="43" t="str">
        <f t="shared" si="123"/>
        <v/>
      </c>
    </row>
    <row r="1326" spans="1:30" x14ac:dyDescent="0.25">
      <c r="A1326" s="64"/>
      <c r="B1326" s="64"/>
      <c r="C1326" s="66"/>
      <c r="D1326" s="67"/>
      <c r="E1326" s="64"/>
      <c r="F1326" s="64"/>
      <c r="G1326" s="37" t="str">
        <f>IF(E1326="","",IF(OR(E1326="Project Management",E1326="Project Support",E1326="Sprint Management",E1326="Sprint Support"),"NA",ROUND((((VLOOKUP(AD1326,[2]Formula!V:X,3,0)))-SUMIF(AD:AD,AD1326,H:H)),2)))</f>
        <v/>
      </c>
      <c r="H1326" s="71"/>
      <c r="I1326" s="72"/>
      <c r="J1326" s="72"/>
      <c r="K1326" s="38" t="str">
        <f>IF(E1326="","",IF(OR(E1326="Project Management",E1326="Project Support",E1326="Sprint Management",E1326="Sprint Support"),"NA",(((SUMIF(AD:AD,AD1326,H:H)/VLOOKUP(AD1326,[2]Formula!V:X,3,0))*VLOOKUP(AD1326,[2]Formula!V:X,2,0))*H1326)/SUMIF(AD:AD,AD1326,H:H)))</f>
        <v/>
      </c>
      <c r="L1326" s="38" t="str">
        <f t="shared" si="121"/>
        <v/>
      </c>
      <c r="M1326" s="38" t="str">
        <f t="shared" si="122"/>
        <v/>
      </c>
      <c r="N1326" s="38" t="str">
        <f t="shared" si="124"/>
        <v/>
      </c>
      <c r="O1326" s="38" t="str">
        <f t="shared" si="120"/>
        <v/>
      </c>
      <c r="P1326" s="39" t="str">
        <f t="shared" si="125"/>
        <v/>
      </c>
      <c r="AC1326" s="42" t="str">
        <f>IF(B1326="","",VLOOKUP(B1326,[2]Formula!B:C,2,0))</f>
        <v/>
      </c>
      <c r="AD1326" s="43" t="str">
        <f t="shared" si="123"/>
        <v/>
      </c>
    </row>
    <row r="1327" spans="1:30" x14ac:dyDescent="0.25">
      <c r="A1327" s="64"/>
      <c r="B1327" s="64"/>
      <c r="C1327" s="66"/>
      <c r="D1327" s="67"/>
      <c r="E1327" s="64"/>
      <c r="F1327" s="64"/>
      <c r="G1327" s="37" t="str">
        <f>IF(E1327="","",IF(OR(E1327="Project Management",E1327="Project Support",E1327="Sprint Management",E1327="Sprint Support"),"NA",ROUND((((VLOOKUP(AD1327,[2]Formula!V:X,3,0)))-SUMIF(AD:AD,AD1327,H:H)),2)))</f>
        <v/>
      </c>
      <c r="H1327" s="71"/>
      <c r="I1327" s="72"/>
      <c r="J1327" s="72"/>
      <c r="K1327" s="38" t="str">
        <f>IF(E1327="","",IF(OR(E1327="Project Management",E1327="Project Support",E1327="Sprint Management",E1327="Sprint Support"),"NA",(((SUMIF(AD:AD,AD1327,H:H)/VLOOKUP(AD1327,[2]Formula!V:X,3,0))*VLOOKUP(AD1327,[2]Formula!V:X,2,0))*H1327)/SUMIF(AD:AD,AD1327,H:H)))</f>
        <v/>
      </c>
      <c r="L1327" s="38" t="str">
        <f t="shared" si="121"/>
        <v/>
      </c>
      <c r="M1327" s="38" t="str">
        <f t="shared" si="122"/>
        <v/>
      </c>
      <c r="N1327" s="38" t="str">
        <f t="shared" si="124"/>
        <v/>
      </c>
      <c r="O1327" s="38" t="str">
        <f t="shared" si="120"/>
        <v/>
      </c>
      <c r="P1327" s="39" t="str">
        <f t="shared" si="125"/>
        <v/>
      </c>
      <c r="AC1327" s="42" t="str">
        <f>IF(B1327="","",VLOOKUP(B1327,[2]Formula!B:C,2,0))</f>
        <v/>
      </c>
      <c r="AD1327" s="43" t="str">
        <f t="shared" si="123"/>
        <v/>
      </c>
    </row>
    <row r="1328" spans="1:30" x14ac:dyDescent="0.25">
      <c r="A1328" s="64"/>
      <c r="B1328" s="64"/>
      <c r="C1328" s="66"/>
      <c r="D1328" s="67"/>
      <c r="E1328" s="64"/>
      <c r="F1328" s="64"/>
      <c r="G1328" s="37" t="str">
        <f>IF(E1328="","",IF(OR(E1328="Project Management",E1328="Project Support",E1328="Sprint Management",E1328="Sprint Support"),"NA",ROUND((((VLOOKUP(AD1328,[2]Formula!V:X,3,0)))-SUMIF(AD:AD,AD1328,H:H)),2)))</f>
        <v/>
      </c>
      <c r="H1328" s="71"/>
      <c r="I1328" s="72"/>
      <c r="J1328" s="72"/>
      <c r="K1328" s="38" t="str">
        <f>IF(E1328="","",IF(OR(E1328="Project Management",E1328="Project Support",E1328="Sprint Management",E1328="Sprint Support"),"NA",(((SUMIF(AD:AD,AD1328,H:H)/VLOOKUP(AD1328,[2]Formula!V:X,3,0))*VLOOKUP(AD1328,[2]Formula!V:X,2,0))*H1328)/SUMIF(AD:AD,AD1328,H:H)))</f>
        <v/>
      </c>
      <c r="L1328" s="38" t="str">
        <f t="shared" si="121"/>
        <v/>
      </c>
      <c r="M1328" s="38" t="str">
        <f t="shared" si="122"/>
        <v/>
      </c>
      <c r="N1328" s="38" t="str">
        <f t="shared" si="124"/>
        <v/>
      </c>
      <c r="O1328" s="38" t="str">
        <f t="shared" si="120"/>
        <v/>
      </c>
      <c r="P1328" s="39" t="str">
        <f t="shared" si="125"/>
        <v/>
      </c>
      <c r="AC1328" s="42" t="str">
        <f>IF(B1328="","",VLOOKUP(B1328,[2]Formula!B:C,2,0))</f>
        <v/>
      </c>
      <c r="AD1328" s="43" t="str">
        <f t="shared" si="123"/>
        <v/>
      </c>
    </row>
    <row r="1329" spans="1:30" x14ac:dyDescent="0.25">
      <c r="A1329" s="64"/>
      <c r="B1329" s="64"/>
      <c r="C1329" s="66"/>
      <c r="D1329" s="67"/>
      <c r="E1329" s="64"/>
      <c r="F1329" s="64"/>
      <c r="G1329" s="37" t="str">
        <f>IF(E1329="","",IF(OR(E1329="Project Management",E1329="Project Support",E1329="Sprint Management",E1329="Sprint Support"),"NA",ROUND((((VLOOKUP(AD1329,[2]Formula!V:X,3,0)))-SUMIF(AD:AD,AD1329,H:H)),2)))</f>
        <v/>
      </c>
      <c r="H1329" s="71"/>
      <c r="I1329" s="72"/>
      <c r="J1329" s="72"/>
      <c r="K1329" s="38" t="str">
        <f>IF(E1329="","",IF(OR(E1329="Project Management",E1329="Project Support",E1329="Sprint Management",E1329="Sprint Support"),"NA",(((SUMIF(AD:AD,AD1329,H:H)/VLOOKUP(AD1329,[2]Formula!V:X,3,0))*VLOOKUP(AD1329,[2]Formula!V:X,2,0))*H1329)/SUMIF(AD:AD,AD1329,H:H)))</f>
        <v/>
      </c>
      <c r="L1329" s="38" t="str">
        <f t="shared" si="121"/>
        <v/>
      </c>
      <c r="M1329" s="38" t="str">
        <f t="shared" si="122"/>
        <v/>
      </c>
      <c r="N1329" s="38" t="str">
        <f t="shared" si="124"/>
        <v/>
      </c>
      <c r="O1329" s="38" t="str">
        <f t="shared" si="120"/>
        <v/>
      </c>
      <c r="P1329" s="39" t="str">
        <f t="shared" si="125"/>
        <v/>
      </c>
      <c r="AC1329" s="42" t="str">
        <f>IF(B1329="","",VLOOKUP(B1329,[2]Formula!B:C,2,0))</f>
        <v/>
      </c>
      <c r="AD1329" s="43" t="str">
        <f t="shared" si="123"/>
        <v/>
      </c>
    </row>
    <row r="1330" spans="1:30" x14ac:dyDescent="0.25">
      <c r="A1330" s="64"/>
      <c r="B1330" s="64"/>
      <c r="C1330" s="66"/>
      <c r="D1330" s="67"/>
      <c r="E1330" s="64"/>
      <c r="F1330" s="64"/>
      <c r="G1330" s="37" t="str">
        <f>IF(E1330="","",IF(OR(E1330="Project Management",E1330="Project Support",E1330="Sprint Management",E1330="Sprint Support"),"NA",ROUND((((VLOOKUP(AD1330,[2]Formula!V:X,3,0)))-SUMIF(AD:AD,AD1330,H:H)),2)))</f>
        <v/>
      </c>
      <c r="H1330" s="71"/>
      <c r="I1330" s="72"/>
      <c r="J1330" s="72"/>
      <c r="K1330" s="38" t="str">
        <f>IF(E1330="","",IF(OR(E1330="Project Management",E1330="Project Support",E1330="Sprint Management",E1330="Sprint Support"),"NA",(((SUMIF(AD:AD,AD1330,H:H)/VLOOKUP(AD1330,[2]Formula!V:X,3,0))*VLOOKUP(AD1330,[2]Formula!V:X,2,0))*H1330)/SUMIF(AD:AD,AD1330,H:H)))</f>
        <v/>
      </c>
      <c r="L1330" s="38" t="str">
        <f t="shared" si="121"/>
        <v/>
      </c>
      <c r="M1330" s="38" t="str">
        <f t="shared" si="122"/>
        <v/>
      </c>
      <c r="N1330" s="38" t="str">
        <f t="shared" si="124"/>
        <v/>
      </c>
      <c r="O1330" s="38" t="str">
        <f t="shared" si="120"/>
        <v/>
      </c>
      <c r="P1330" s="39" t="str">
        <f t="shared" si="125"/>
        <v/>
      </c>
      <c r="AC1330" s="42" t="str">
        <f>IF(B1330="","",VLOOKUP(B1330,[2]Formula!B:C,2,0))</f>
        <v/>
      </c>
      <c r="AD1330" s="43" t="str">
        <f t="shared" si="123"/>
        <v/>
      </c>
    </row>
    <row r="1331" spans="1:30" x14ac:dyDescent="0.25">
      <c r="A1331" s="64"/>
      <c r="B1331" s="64"/>
      <c r="C1331" s="66"/>
      <c r="D1331" s="67"/>
      <c r="E1331" s="64"/>
      <c r="F1331" s="64"/>
      <c r="G1331" s="37" t="str">
        <f>IF(E1331="","",IF(OR(E1331="Project Management",E1331="Project Support",E1331="Sprint Management",E1331="Sprint Support"),"NA",ROUND((((VLOOKUP(AD1331,[2]Formula!V:X,3,0)))-SUMIF(AD:AD,AD1331,H:H)),2)))</f>
        <v/>
      </c>
      <c r="H1331" s="71"/>
      <c r="I1331" s="72"/>
      <c r="J1331" s="72"/>
      <c r="K1331" s="38" t="str">
        <f>IF(E1331="","",IF(OR(E1331="Project Management",E1331="Project Support",E1331="Sprint Management",E1331="Sprint Support"),"NA",(((SUMIF(AD:AD,AD1331,H:H)/VLOOKUP(AD1331,[2]Formula!V:X,3,0))*VLOOKUP(AD1331,[2]Formula!V:X,2,0))*H1331)/SUMIF(AD:AD,AD1331,H:H)))</f>
        <v/>
      </c>
      <c r="L1331" s="38" t="str">
        <f t="shared" si="121"/>
        <v/>
      </c>
      <c r="M1331" s="38" t="str">
        <f t="shared" si="122"/>
        <v/>
      </c>
      <c r="N1331" s="38" t="str">
        <f t="shared" si="124"/>
        <v/>
      </c>
      <c r="O1331" s="38" t="str">
        <f t="shared" si="120"/>
        <v/>
      </c>
      <c r="P1331" s="39" t="str">
        <f t="shared" si="125"/>
        <v/>
      </c>
      <c r="AC1331" s="42" t="str">
        <f>IF(B1331="","",VLOOKUP(B1331,[2]Formula!B:C,2,0))</f>
        <v/>
      </c>
      <c r="AD1331" s="43" t="str">
        <f t="shared" si="123"/>
        <v/>
      </c>
    </row>
    <row r="1332" spans="1:30" x14ac:dyDescent="0.25">
      <c r="A1332" s="64"/>
      <c r="B1332" s="64"/>
      <c r="C1332" s="66"/>
      <c r="D1332" s="67"/>
      <c r="E1332" s="64"/>
      <c r="F1332" s="64"/>
      <c r="G1332" s="37" t="str">
        <f>IF(E1332="","",IF(OR(E1332="Project Management",E1332="Project Support",E1332="Sprint Management",E1332="Sprint Support"),"NA",ROUND((((VLOOKUP(AD1332,[2]Formula!V:X,3,0)))-SUMIF(AD:AD,AD1332,H:H)),2)))</f>
        <v/>
      </c>
      <c r="H1332" s="71"/>
      <c r="I1332" s="72"/>
      <c r="J1332" s="72"/>
      <c r="K1332" s="38" t="str">
        <f>IF(E1332="","",IF(OR(E1332="Project Management",E1332="Project Support",E1332="Sprint Management",E1332="Sprint Support"),"NA",(((SUMIF(AD:AD,AD1332,H:H)/VLOOKUP(AD1332,[2]Formula!V:X,3,0))*VLOOKUP(AD1332,[2]Formula!V:X,2,0))*H1332)/SUMIF(AD:AD,AD1332,H:H)))</f>
        <v/>
      </c>
      <c r="L1332" s="38" t="str">
        <f t="shared" si="121"/>
        <v/>
      </c>
      <c r="M1332" s="38" t="str">
        <f t="shared" si="122"/>
        <v/>
      </c>
      <c r="N1332" s="38" t="str">
        <f t="shared" si="124"/>
        <v/>
      </c>
      <c r="O1332" s="38" t="str">
        <f t="shared" si="120"/>
        <v/>
      </c>
      <c r="P1332" s="39" t="str">
        <f t="shared" si="125"/>
        <v/>
      </c>
      <c r="AC1332" s="42" t="str">
        <f>IF(B1332="","",VLOOKUP(B1332,[2]Formula!B:C,2,0))</f>
        <v/>
      </c>
      <c r="AD1332" s="43" t="str">
        <f t="shared" si="123"/>
        <v/>
      </c>
    </row>
    <row r="1333" spans="1:30" x14ac:dyDescent="0.25">
      <c r="A1333" s="64"/>
      <c r="B1333" s="64"/>
      <c r="C1333" s="66"/>
      <c r="D1333" s="67"/>
      <c r="E1333" s="64"/>
      <c r="F1333" s="64"/>
      <c r="G1333" s="37" t="str">
        <f>IF(E1333="","",IF(OR(E1333="Project Management",E1333="Project Support",E1333="Sprint Management",E1333="Sprint Support"),"NA",ROUND((((VLOOKUP(AD1333,[2]Formula!V:X,3,0)))-SUMIF(AD:AD,AD1333,H:H)),2)))</f>
        <v/>
      </c>
      <c r="H1333" s="71"/>
      <c r="I1333" s="72"/>
      <c r="J1333" s="72"/>
      <c r="K1333" s="38" t="str">
        <f>IF(E1333="","",IF(OR(E1333="Project Management",E1333="Project Support",E1333="Sprint Management",E1333="Sprint Support"),"NA",(((SUMIF(AD:AD,AD1333,H:H)/VLOOKUP(AD1333,[2]Formula!V:X,3,0))*VLOOKUP(AD1333,[2]Formula!V:X,2,0))*H1333)/SUMIF(AD:AD,AD1333,H:H)))</f>
        <v/>
      </c>
      <c r="L1333" s="38" t="str">
        <f t="shared" si="121"/>
        <v/>
      </c>
      <c r="M1333" s="38" t="str">
        <f t="shared" si="122"/>
        <v/>
      </c>
      <c r="N1333" s="38" t="str">
        <f t="shared" si="124"/>
        <v/>
      </c>
      <c r="O1333" s="38" t="str">
        <f t="shared" ref="O1333:O1396" si="126">IFERROR(L1333/M1333,"")</f>
        <v/>
      </c>
      <c r="P1333" s="39" t="str">
        <f t="shared" si="125"/>
        <v/>
      </c>
      <c r="AC1333" s="42" t="str">
        <f>IF(B1333="","",VLOOKUP(B1333,[2]Formula!B:C,2,0))</f>
        <v/>
      </c>
      <c r="AD1333" s="43" t="str">
        <f t="shared" si="123"/>
        <v/>
      </c>
    </row>
    <row r="1334" spans="1:30" x14ac:dyDescent="0.25">
      <c r="A1334" s="64"/>
      <c r="B1334" s="64"/>
      <c r="C1334" s="66"/>
      <c r="D1334" s="67"/>
      <c r="E1334" s="64"/>
      <c r="F1334" s="64"/>
      <c r="G1334" s="37" t="str">
        <f>IF(E1334="","",IF(OR(E1334="Project Management",E1334="Project Support",E1334="Sprint Management",E1334="Sprint Support"),"NA",ROUND((((VLOOKUP(AD1334,[2]Formula!V:X,3,0)))-SUMIF(AD:AD,AD1334,H:H)),2)))</f>
        <v/>
      </c>
      <c r="H1334" s="71"/>
      <c r="I1334" s="72"/>
      <c r="J1334" s="72"/>
      <c r="K1334" s="38" t="str">
        <f>IF(E1334="","",IF(OR(E1334="Project Management",E1334="Project Support",E1334="Sprint Management",E1334="Sprint Support"),"NA",(((SUMIF(AD:AD,AD1334,H:H)/VLOOKUP(AD1334,[2]Formula!V:X,3,0))*VLOOKUP(AD1334,[2]Formula!V:X,2,0))*H1334)/SUMIF(AD:AD,AD1334,H:H)))</f>
        <v/>
      </c>
      <c r="L1334" s="38" t="str">
        <f t="shared" si="121"/>
        <v/>
      </c>
      <c r="M1334" s="38" t="str">
        <f t="shared" si="122"/>
        <v/>
      </c>
      <c r="N1334" s="38" t="str">
        <f t="shared" si="124"/>
        <v/>
      </c>
      <c r="O1334" s="38" t="str">
        <f t="shared" si="126"/>
        <v/>
      </c>
      <c r="P1334" s="39" t="str">
        <f t="shared" si="125"/>
        <v/>
      </c>
      <c r="AC1334" s="42" t="str">
        <f>IF(B1334="","",VLOOKUP(B1334,[2]Formula!B:C,2,0))</f>
        <v/>
      </c>
      <c r="AD1334" s="43" t="str">
        <f t="shared" si="123"/>
        <v/>
      </c>
    </row>
    <row r="1335" spans="1:30" x14ac:dyDescent="0.25">
      <c r="A1335" s="64"/>
      <c r="B1335" s="64"/>
      <c r="C1335" s="66"/>
      <c r="D1335" s="67"/>
      <c r="E1335" s="64"/>
      <c r="F1335" s="64"/>
      <c r="G1335" s="37" t="str">
        <f>IF(E1335="","",IF(OR(E1335="Project Management",E1335="Project Support",E1335="Sprint Management",E1335="Sprint Support"),"NA",ROUND((((VLOOKUP(AD1335,[2]Formula!V:X,3,0)))-SUMIF(AD:AD,AD1335,H:H)),2)))</f>
        <v/>
      </c>
      <c r="H1335" s="71"/>
      <c r="I1335" s="72"/>
      <c r="J1335" s="72"/>
      <c r="K1335" s="38" t="str">
        <f>IF(E1335="","",IF(OR(E1335="Project Management",E1335="Project Support",E1335="Sprint Management",E1335="Sprint Support"),"NA",(((SUMIF(AD:AD,AD1335,H:H)/VLOOKUP(AD1335,[2]Formula!V:X,3,0))*VLOOKUP(AD1335,[2]Formula!V:X,2,0))*H1335)/SUMIF(AD:AD,AD1335,H:H)))</f>
        <v/>
      </c>
      <c r="L1335" s="38" t="str">
        <f t="shared" si="121"/>
        <v/>
      </c>
      <c r="M1335" s="38" t="str">
        <f t="shared" si="122"/>
        <v/>
      </c>
      <c r="N1335" s="38" t="str">
        <f t="shared" si="124"/>
        <v/>
      </c>
      <c r="O1335" s="38" t="str">
        <f t="shared" si="126"/>
        <v/>
      </c>
      <c r="P1335" s="39" t="str">
        <f t="shared" si="125"/>
        <v/>
      </c>
      <c r="AC1335" s="42" t="str">
        <f>IF(B1335="","",VLOOKUP(B1335,[2]Formula!B:C,2,0))</f>
        <v/>
      </c>
      <c r="AD1335" s="43" t="str">
        <f t="shared" si="123"/>
        <v/>
      </c>
    </row>
    <row r="1336" spans="1:30" x14ac:dyDescent="0.25">
      <c r="A1336" s="64"/>
      <c r="B1336" s="64"/>
      <c r="C1336" s="66"/>
      <c r="D1336" s="67"/>
      <c r="E1336" s="64"/>
      <c r="F1336" s="64"/>
      <c r="G1336" s="37" t="str">
        <f>IF(E1336="","",IF(OR(E1336="Project Management",E1336="Project Support",E1336="Sprint Management",E1336="Sprint Support"),"NA",ROUND((((VLOOKUP(AD1336,[2]Formula!V:X,3,0)))-SUMIF(AD:AD,AD1336,H:H)),2)))</f>
        <v/>
      </c>
      <c r="H1336" s="71"/>
      <c r="I1336" s="72"/>
      <c r="J1336" s="72"/>
      <c r="K1336" s="38" t="str">
        <f>IF(E1336="","",IF(OR(E1336="Project Management",E1336="Project Support",E1336="Sprint Management",E1336="Sprint Support"),"NA",(((SUMIF(AD:AD,AD1336,H:H)/VLOOKUP(AD1336,[2]Formula!V:X,3,0))*VLOOKUP(AD1336,[2]Formula!V:X,2,0))*H1336)/SUMIF(AD:AD,AD1336,H:H)))</f>
        <v/>
      </c>
      <c r="L1336" s="38" t="str">
        <f t="shared" si="121"/>
        <v/>
      </c>
      <c r="M1336" s="38" t="str">
        <f t="shared" si="122"/>
        <v/>
      </c>
      <c r="N1336" s="38" t="str">
        <f t="shared" si="124"/>
        <v/>
      </c>
      <c r="O1336" s="38" t="str">
        <f t="shared" si="126"/>
        <v/>
      </c>
      <c r="P1336" s="39" t="str">
        <f t="shared" si="125"/>
        <v/>
      </c>
      <c r="AC1336" s="42" t="str">
        <f>IF(B1336="","",VLOOKUP(B1336,[2]Formula!B:C,2,0))</f>
        <v/>
      </c>
      <c r="AD1336" s="43" t="str">
        <f t="shared" si="123"/>
        <v/>
      </c>
    </row>
    <row r="1337" spans="1:30" x14ac:dyDescent="0.25">
      <c r="A1337" s="64"/>
      <c r="B1337" s="64"/>
      <c r="C1337" s="66"/>
      <c r="D1337" s="67"/>
      <c r="E1337" s="64"/>
      <c r="F1337" s="64"/>
      <c r="G1337" s="37" t="str">
        <f>IF(E1337="","",IF(OR(E1337="Project Management",E1337="Project Support",E1337="Sprint Management",E1337="Sprint Support"),"NA",ROUND((((VLOOKUP(AD1337,[2]Formula!V:X,3,0)))-SUMIF(AD:AD,AD1337,H:H)),2)))</f>
        <v/>
      </c>
      <c r="H1337" s="71"/>
      <c r="I1337" s="72"/>
      <c r="J1337" s="72"/>
      <c r="K1337" s="38" t="str">
        <f>IF(E1337="","",IF(OR(E1337="Project Management",E1337="Project Support",E1337="Sprint Management",E1337="Sprint Support"),"NA",(((SUMIF(AD:AD,AD1337,H:H)/VLOOKUP(AD1337,[2]Formula!V:X,3,0))*VLOOKUP(AD1337,[2]Formula!V:X,2,0))*H1337)/SUMIF(AD:AD,AD1337,H:H)))</f>
        <v/>
      </c>
      <c r="L1337" s="38" t="str">
        <f t="shared" si="121"/>
        <v/>
      </c>
      <c r="M1337" s="38" t="str">
        <f t="shared" si="122"/>
        <v/>
      </c>
      <c r="N1337" s="38" t="str">
        <f t="shared" si="124"/>
        <v/>
      </c>
      <c r="O1337" s="38" t="str">
        <f t="shared" si="126"/>
        <v/>
      </c>
      <c r="P1337" s="39" t="str">
        <f t="shared" si="125"/>
        <v/>
      </c>
      <c r="AC1337" s="42" t="str">
        <f>IF(B1337="","",VLOOKUP(B1337,[2]Formula!B:C,2,0))</f>
        <v/>
      </c>
      <c r="AD1337" s="43" t="str">
        <f t="shared" si="123"/>
        <v/>
      </c>
    </row>
    <row r="1338" spans="1:30" x14ac:dyDescent="0.25">
      <c r="A1338" s="64"/>
      <c r="B1338" s="64"/>
      <c r="C1338" s="66"/>
      <c r="D1338" s="67"/>
      <c r="E1338" s="64"/>
      <c r="F1338" s="64"/>
      <c r="G1338" s="37" t="str">
        <f>IF(E1338="","",IF(OR(E1338="Project Management",E1338="Project Support",E1338="Sprint Management",E1338="Sprint Support"),"NA",ROUND((((VLOOKUP(AD1338,[2]Formula!V:X,3,0)))-SUMIF(AD:AD,AD1338,H:H)),2)))</f>
        <v/>
      </c>
      <c r="H1338" s="71"/>
      <c r="I1338" s="72"/>
      <c r="J1338" s="72"/>
      <c r="K1338" s="38" t="str">
        <f>IF(E1338="","",IF(OR(E1338="Project Management",E1338="Project Support",E1338="Sprint Management",E1338="Sprint Support"),"NA",(((SUMIF(AD:AD,AD1338,H:H)/VLOOKUP(AD1338,[2]Formula!V:X,3,0))*VLOOKUP(AD1338,[2]Formula!V:X,2,0))*H1338)/SUMIF(AD:AD,AD1338,H:H)))</f>
        <v/>
      </c>
      <c r="L1338" s="38" t="str">
        <f t="shared" si="121"/>
        <v/>
      </c>
      <c r="M1338" s="38" t="str">
        <f t="shared" si="122"/>
        <v/>
      </c>
      <c r="N1338" s="38" t="str">
        <f t="shared" si="124"/>
        <v/>
      </c>
      <c r="O1338" s="38" t="str">
        <f t="shared" si="126"/>
        <v/>
      </c>
      <c r="P1338" s="39" t="str">
        <f t="shared" si="125"/>
        <v/>
      </c>
      <c r="AC1338" s="42" t="str">
        <f>IF(B1338="","",VLOOKUP(B1338,[2]Formula!B:C,2,0))</f>
        <v/>
      </c>
      <c r="AD1338" s="43" t="str">
        <f t="shared" si="123"/>
        <v/>
      </c>
    </row>
    <row r="1339" spans="1:30" x14ac:dyDescent="0.25">
      <c r="A1339" s="64"/>
      <c r="B1339" s="64"/>
      <c r="C1339" s="66"/>
      <c r="D1339" s="67"/>
      <c r="E1339" s="64"/>
      <c r="F1339" s="64"/>
      <c r="G1339" s="37" t="str">
        <f>IF(E1339="","",IF(OR(E1339="Project Management",E1339="Project Support",E1339="Sprint Management",E1339="Sprint Support"),"NA",ROUND((((VLOOKUP(AD1339,[2]Formula!V:X,3,0)))-SUMIF(AD:AD,AD1339,H:H)),2)))</f>
        <v/>
      </c>
      <c r="H1339" s="71"/>
      <c r="I1339" s="72"/>
      <c r="J1339" s="72"/>
      <c r="K1339" s="38" t="str">
        <f>IF(E1339="","",IF(OR(E1339="Project Management",E1339="Project Support",E1339="Sprint Management",E1339="Sprint Support"),"NA",(((SUMIF(AD:AD,AD1339,H:H)/VLOOKUP(AD1339,[2]Formula!V:X,3,0))*VLOOKUP(AD1339,[2]Formula!V:X,2,0))*H1339)/SUMIF(AD:AD,AD1339,H:H)))</f>
        <v/>
      </c>
      <c r="L1339" s="38" t="str">
        <f t="shared" si="121"/>
        <v/>
      </c>
      <c r="M1339" s="38" t="str">
        <f t="shared" si="122"/>
        <v/>
      </c>
      <c r="N1339" s="38" t="str">
        <f t="shared" si="124"/>
        <v/>
      </c>
      <c r="O1339" s="38" t="str">
        <f t="shared" si="126"/>
        <v/>
      </c>
      <c r="P1339" s="39" t="str">
        <f t="shared" si="125"/>
        <v/>
      </c>
      <c r="AC1339" s="42" t="str">
        <f>IF(B1339="","",VLOOKUP(B1339,[2]Formula!B:C,2,0))</f>
        <v/>
      </c>
      <c r="AD1339" s="43" t="str">
        <f t="shared" si="123"/>
        <v/>
      </c>
    </row>
    <row r="1340" spans="1:30" x14ac:dyDescent="0.25">
      <c r="A1340" s="64"/>
      <c r="B1340" s="64"/>
      <c r="C1340" s="66"/>
      <c r="D1340" s="67"/>
      <c r="E1340" s="64"/>
      <c r="F1340" s="64"/>
      <c r="G1340" s="37" t="str">
        <f>IF(E1340="","",IF(OR(E1340="Project Management",E1340="Project Support",E1340="Sprint Management",E1340="Sprint Support"),"NA",ROUND((((VLOOKUP(AD1340,[2]Formula!V:X,3,0)))-SUMIF(AD:AD,AD1340,H:H)),2)))</f>
        <v/>
      </c>
      <c r="H1340" s="71"/>
      <c r="I1340" s="72"/>
      <c r="J1340" s="72"/>
      <c r="K1340" s="38" t="str">
        <f>IF(E1340="","",IF(OR(E1340="Project Management",E1340="Project Support",E1340="Sprint Management",E1340="Sprint Support"),"NA",(((SUMIF(AD:AD,AD1340,H:H)/VLOOKUP(AD1340,[2]Formula!V:X,3,0))*VLOOKUP(AD1340,[2]Formula!V:X,2,0))*H1340)/SUMIF(AD:AD,AD1340,H:H)))</f>
        <v/>
      </c>
      <c r="L1340" s="38" t="str">
        <f t="shared" si="121"/>
        <v/>
      </c>
      <c r="M1340" s="38" t="str">
        <f t="shared" si="122"/>
        <v/>
      </c>
      <c r="N1340" s="38" t="str">
        <f t="shared" si="124"/>
        <v/>
      </c>
      <c r="O1340" s="38" t="str">
        <f t="shared" si="126"/>
        <v/>
      </c>
      <c r="P1340" s="39" t="str">
        <f t="shared" si="125"/>
        <v/>
      </c>
      <c r="AC1340" s="42" t="str">
        <f>IF(B1340="","",VLOOKUP(B1340,[2]Formula!B:C,2,0))</f>
        <v/>
      </c>
      <c r="AD1340" s="43" t="str">
        <f t="shared" si="123"/>
        <v/>
      </c>
    </row>
    <row r="1341" spans="1:30" x14ac:dyDescent="0.25">
      <c r="A1341" s="64"/>
      <c r="B1341" s="64"/>
      <c r="C1341" s="66"/>
      <c r="D1341" s="67"/>
      <c r="E1341" s="64"/>
      <c r="F1341" s="64"/>
      <c r="G1341" s="37" t="str">
        <f>IF(E1341="","",IF(OR(E1341="Project Management",E1341="Project Support",E1341="Sprint Management",E1341="Sprint Support"),"NA",ROUND((((VLOOKUP(AD1341,[2]Formula!V:X,3,0)))-SUMIF(AD:AD,AD1341,H:H)),2)))</f>
        <v/>
      </c>
      <c r="H1341" s="71"/>
      <c r="I1341" s="72"/>
      <c r="J1341" s="72"/>
      <c r="K1341" s="38" t="str">
        <f>IF(E1341="","",IF(OR(E1341="Project Management",E1341="Project Support",E1341="Sprint Management",E1341="Sprint Support"),"NA",(((SUMIF(AD:AD,AD1341,H:H)/VLOOKUP(AD1341,[2]Formula!V:X,3,0))*VLOOKUP(AD1341,[2]Formula!V:X,2,0))*H1341)/SUMIF(AD:AD,AD1341,H:H)))</f>
        <v/>
      </c>
      <c r="L1341" s="38" t="str">
        <f t="shared" si="121"/>
        <v/>
      </c>
      <c r="M1341" s="38" t="str">
        <f t="shared" si="122"/>
        <v/>
      </c>
      <c r="N1341" s="38" t="str">
        <f t="shared" si="124"/>
        <v/>
      </c>
      <c r="O1341" s="38" t="str">
        <f t="shared" si="126"/>
        <v/>
      </c>
      <c r="P1341" s="39" t="str">
        <f t="shared" si="125"/>
        <v/>
      </c>
      <c r="AC1341" s="42" t="str">
        <f>IF(B1341="","",VLOOKUP(B1341,[2]Formula!B:C,2,0))</f>
        <v/>
      </c>
      <c r="AD1341" s="43" t="str">
        <f t="shared" si="123"/>
        <v/>
      </c>
    </row>
    <row r="1342" spans="1:30" x14ac:dyDescent="0.25">
      <c r="A1342" s="64"/>
      <c r="B1342" s="64"/>
      <c r="C1342" s="66"/>
      <c r="D1342" s="67"/>
      <c r="E1342" s="64"/>
      <c r="F1342" s="64"/>
      <c r="G1342" s="37" t="str">
        <f>IF(E1342="","",IF(OR(E1342="Project Management",E1342="Project Support",E1342="Sprint Management",E1342="Sprint Support"),"NA",ROUND((((VLOOKUP(AD1342,[2]Formula!V:X,3,0)))-SUMIF(AD:AD,AD1342,H:H)),2)))</f>
        <v/>
      </c>
      <c r="H1342" s="71"/>
      <c r="I1342" s="72"/>
      <c r="J1342" s="72"/>
      <c r="K1342" s="38" t="str">
        <f>IF(E1342="","",IF(OR(E1342="Project Management",E1342="Project Support",E1342="Sprint Management",E1342="Sprint Support"),"NA",(((SUMIF(AD:AD,AD1342,H:H)/VLOOKUP(AD1342,[2]Formula!V:X,3,0))*VLOOKUP(AD1342,[2]Formula!V:X,2,0))*H1342)/SUMIF(AD:AD,AD1342,H:H)))</f>
        <v/>
      </c>
      <c r="L1342" s="38" t="str">
        <f t="shared" si="121"/>
        <v/>
      </c>
      <c r="M1342" s="38" t="str">
        <f t="shared" si="122"/>
        <v/>
      </c>
      <c r="N1342" s="38" t="str">
        <f t="shared" si="124"/>
        <v/>
      </c>
      <c r="O1342" s="38" t="str">
        <f t="shared" si="126"/>
        <v/>
      </c>
      <c r="P1342" s="39" t="str">
        <f t="shared" si="125"/>
        <v/>
      </c>
      <c r="AC1342" s="42" t="str">
        <f>IF(B1342="","",VLOOKUP(B1342,[2]Formula!B:C,2,0))</f>
        <v/>
      </c>
      <c r="AD1342" s="43" t="str">
        <f t="shared" si="123"/>
        <v/>
      </c>
    </row>
    <row r="1343" spans="1:30" x14ac:dyDescent="0.25">
      <c r="A1343" s="64"/>
      <c r="B1343" s="64"/>
      <c r="C1343" s="66"/>
      <c r="D1343" s="67"/>
      <c r="E1343" s="64"/>
      <c r="F1343" s="64"/>
      <c r="G1343" s="37" t="str">
        <f>IF(E1343="","",IF(OR(E1343="Project Management",E1343="Project Support",E1343="Sprint Management",E1343="Sprint Support"),"NA",ROUND((((VLOOKUP(AD1343,[2]Formula!V:X,3,0)))-SUMIF(AD:AD,AD1343,H:H)),2)))</f>
        <v/>
      </c>
      <c r="H1343" s="71"/>
      <c r="I1343" s="72"/>
      <c r="J1343" s="72"/>
      <c r="K1343" s="38" t="str">
        <f>IF(E1343="","",IF(OR(E1343="Project Management",E1343="Project Support",E1343="Sprint Management",E1343="Sprint Support"),"NA",(((SUMIF(AD:AD,AD1343,H:H)/VLOOKUP(AD1343,[2]Formula!V:X,3,0))*VLOOKUP(AD1343,[2]Formula!V:X,2,0))*H1343)/SUMIF(AD:AD,AD1343,H:H)))</f>
        <v/>
      </c>
      <c r="L1343" s="38" t="str">
        <f t="shared" si="121"/>
        <v/>
      </c>
      <c r="M1343" s="38" t="str">
        <f t="shared" si="122"/>
        <v/>
      </c>
      <c r="N1343" s="38" t="str">
        <f t="shared" si="124"/>
        <v/>
      </c>
      <c r="O1343" s="38" t="str">
        <f t="shared" si="126"/>
        <v/>
      </c>
      <c r="P1343" s="39" t="str">
        <f t="shared" si="125"/>
        <v/>
      </c>
      <c r="AC1343" s="42" t="str">
        <f>IF(B1343="","",VLOOKUP(B1343,[2]Formula!B:C,2,0))</f>
        <v/>
      </c>
      <c r="AD1343" s="43" t="str">
        <f t="shared" si="123"/>
        <v/>
      </c>
    </row>
    <row r="1344" spans="1:30" x14ac:dyDescent="0.25">
      <c r="A1344" s="64"/>
      <c r="B1344" s="64"/>
      <c r="C1344" s="66"/>
      <c r="D1344" s="67"/>
      <c r="E1344" s="64"/>
      <c r="F1344" s="64"/>
      <c r="G1344" s="37" t="str">
        <f>IF(E1344="","",IF(OR(E1344="Project Management",E1344="Project Support",E1344="Sprint Management",E1344="Sprint Support"),"NA",ROUND((((VLOOKUP(AD1344,[2]Formula!V:X,3,0)))-SUMIF(AD:AD,AD1344,H:H)),2)))</f>
        <v/>
      </c>
      <c r="H1344" s="71"/>
      <c r="I1344" s="72"/>
      <c r="J1344" s="72"/>
      <c r="K1344" s="38" t="str">
        <f>IF(E1344="","",IF(OR(E1344="Project Management",E1344="Project Support",E1344="Sprint Management",E1344="Sprint Support"),"NA",(((SUMIF(AD:AD,AD1344,H:H)/VLOOKUP(AD1344,[2]Formula!V:X,3,0))*VLOOKUP(AD1344,[2]Formula!V:X,2,0))*H1344)/SUMIF(AD:AD,AD1344,H:H)))</f>
        <v/>
      </c>
      <c r="L1344" s="38" t="str">
        <f t="shared" si="121"/>
        <v/>
      </c>
      <c r="M1344" s="38" t="str">
        <f t="shared" si="122"/>
        <v/>
      </c>
      <c r="N1344" s="38" t="str">
        <f t="shared" si="124"/>
        <v/>
      </c>
      <c r="O1344" s="38" t="str">
        <f t="shared" si="126"/>
        <v/>
      </c>
      <c r="P1344" s="39" t="str">
        <f t="shared" si="125"/>
        <v/>
      </c>
      <c r="AC1344" s="42" t="str">
        <f>IF(B1344="","",VLOOKUP(B1344,[2]Formula!B:C,2,0))</f>
        <v/>
      </c>
      <c r="AD1344" s="43" t="str">
        <f t="shared" si="123"/>
        <v/>
      </c>
    </row>
    <row r="1345" spans="1:30" x14ac:dyDescent="0.25">
      <c r="A1345" s="64"/>
      <c r="B1345" s="64"/>
      <c r="C1345" s="66"/>
      <c r="D1345" s="67"/>
      <c r="E1345" s="64"/>
      <c r="F1345" s="64"/>
      <c r="G1345" s="37" t="str">
        <f>IF(E1345="","",IF(OR(E1345="Project Management",E1345="Project Support",E1345="Sprint Management",E1345="Sprint Support"),"NA",ROUND((((VLOOKUP(AD1345,[2]Formula!V:X,3,0)))-SUMIF(AD:AD,AD1345,H:H)),2)))</f>
        <v/>
      </c>
      <c r="H1345" s="71"/>
      <c r="I1345" s="72"/>
      <c r="J1345" s="72"/>
      <c r="K1345" s="38" t="str">
        <f>IF(E1345="","",IF(OR(E1345="Project Management",E1345="Project Support",E1345="Sprint Management",E1345="Sprint Support"),"NA",(((SUMIF(AD:AD,AD1345,H:H)/VLOOKUP(AD1345,[2]Formula!V:X,3,0))*VLOOKUP(AD1345,[2]Formula!V:X,2,0))*H1345)/SUMIF(AD:AD,AD1345,H:H)))</f>
        <v/>
      </c>
      <c r="L1345" s="38" t="str">
        <f t="shared" si="121"/>
        <v/>
      </c>
      <c r="M1345" s="38" t="str">
        <f t="shared" si="122"/>
        <v/>
      </c>
      <c r="N1345" s="38" t="str">
        <f t="shared" si="124"/>
        <v/>
      </c>
      <c r="O1345" s="38" t="str">
        <f t="shared" si="126"/>
        <v/>
      </c>
      <c r="P1345" s="39" t="str">
        <f t="shared" si="125"/>
        <v/>
      </c>
      <c r="AC1345" s="42" t="str">
        <f>IF(B1345="","",VLOOKUP(B1345,[2]Formula!B:C,2,0))</f>
        <v/>
      </c>
      <c r="AD1345" s="43" t="str">
        <f t="shared" si="123"/>
        <v/>
      </c>
    </row>
    <row r="1346" spans="1:30" x14ac:dyDescent="0.25">
      <c r="A1346" s="64"/>
      <c r="B1346" s="64"/>
      <c r="C1346" s="66"/>
      <c r="D1346" s="67"/>
      <c r="E1346" s="64"/>
      <c r="F1346" s="64"/>
      <c r="G1346" s="37" t="str">
        <f>IF(E1346="","",IF(OR(E1346="Project Management",E1346="Project Support",E1346="Sprint Management",E1346="Sprint Support"),"NA",ROUND((((VLOOKUP(AD1346,[2]Formula!V:X,3,0)))-SUMIF(AD:AD,AD1346,H:H)),2)))</f>
        <v/>
      </c>
      <c r="H1346" s="71"/>
      <c r="I1346" s="72"/>
      <c r="J1346" s="72"/>
      <c r="K1346" s="38" t="str">
        <f>IF(E1346="","",IF(OR(E1346="Project Management",E1346="Project Support",E1346="Sprint Management",E1346="Sprint Support"),"NA",(((SUMIF(AD:AD,AD1346,H:H)/VLOOKUP(AD1346,[2]Formula!V:X,3,0))*VLOOKUP(AD1346,[2]Formula!V:X,2,0))*H1346)/SUMIF(AD:AD,AD1346,H:H)))</f>
        <v/>
      </c>
      <c r="L1346" s="38" t="str">
        <f t="shared" ref="L1346:L1409" si="127">IFERROR(IF(K1346="NA",(H1346/I1346),(K1346/I1346)),"")</f>
        <v/>
      </c>
      <c r="M1346" s="38" t="str">
        <f t="shared" ref="M1346:M1409" si="128">IFERROR(IF(K1346="NA",1,(K1346/H1346)),"")</f>
        <v/>
      </c>
      <c r="N1346" s="38" t="str">
        <f t="shared" si="124"/>
        <v/>
      </c>
      <c r="O1346" s="38" t="str">
        <f t="shared" si="126"/>
        <v/>
      </c>
      <c r="P1346" s="39" t="str">
        <f t="shared" si="125"/>
        <v/>
      </c>
      <c r="AC1346" s="42" t="str">
        <f>IF(B1346="","",VLOOKUP(B1346,[2]Formula!B:C,2,0))</f>
        <v/>
      </c>
      <c r="AD1346" s="43" t="str">
        <f t="shared" ref="AD1346:AD1409" si="129">IF(B1346="","",CONCATENATE(B1346,"_",E1346))</f>
        <v/>
      </c>
    </row>
    <row r="1347" spans="1:30" x14ac:dyDescent="0.25">
      <c r="A1347" s="64"/>
      <c r="B1347" s="64"/>
      <c r="C1347" s="66"/>
      <c r="D1347" s="67"/>
      <c r="E1347" s="64"/>
      <c r="F1347" s="64"/>
      <c r="G1347" s="37" t="str">
        <f>IF(E1347="","",IF(OR(E1347="Project Management",E1347="Project Support",E1347="Sprint Management",E1347="Sprint Support"),"NA",ROUND((((VLOOKUP(AD1347,[2]Formula!V:X,3,0)))-SUMIF(AD:AD,AD1347,H:H)),2)))</f>
        <v/>
      </c>
      <c r="H1347" s="71"/>
      <c r="I1347" s="72"/>
      <c r="J1347" s="72"/>
      <c r="K1347" s="38" t="str">
        <f>IF(E1347="","",IF(OR(E1347="Project Management",E1347="Project Support",E1347="Sprint Management",E1347="Sprint Support"),"NA",(((SUMIF(AD:AD,AD1347,H:H)/VLOOKUP(AD1347,[2]Formula!V:X,3,0))*VLOOKUP(AD1347,[2]Formula!V:X,2,0))*H1347)/SUMIF(AD:AD,AD1347,H:H)))</f>
        <v/>
      </c>
      <c r="L1347" s="38" t="str">
        <f t="shared" si="127"/>
        <v/>
      </c>
      <c r="M1347" s="38" t="str">
        <f t="shared" si="128"/>
        <v/>
      </c>
      <c r="N1347" s="38" t="str">
        <f t="shared" ref="N1347:N1410" si="130">IFERROR(((L1347-M1347)/M1347)*100,"")</f>
        <v/>
      </c>
      <c r="O1347" s="38" t="str">
        <f t="shared" si="126"/>
        <v/>
      </c>
      <c r="P1347" s="39" t="str">
        <f t="shared" ref="P1347:P1410" si="131">IF(O1347="","",1)</f>
        <v/>
      </c>
      <c r="AC1347" s="42" t="str">
        <f>IF(B1347="","",VLOOKUP(B1347,[2]Formula!B:C,2,0))</f>
        <v/>
      </c>
      <c r="AD1347" s="43" t="str">
        <f t="shared" si="129"/>
        <v/>
      </c>
    </row>
    <row r="1348" spans="1:30" x14ac:dyDescent="0.25">
      <c r="A1348" s="64"/>
      <c r="B1348" s="64"/>
      <c r="C1348" s="66"/>
      <c r="D1348" s="67"/>
      <c r="E1348" s="64"/>
      <c r="F1348" s="64"/>
      <c r="G1348" s="37" t="str">
        <f>IF(E1348="","",IF(OR(E1348="Project Management",E1348="Project Support",E1348="Sprint Management",E1348="Sprint Support"),"NA",ROUND((((VLOOKUP(AD1348,[2]Formula!V:X,3,0)))-SUMIF(AD:AD,AD1348,H:H)),2)))</f>
        <v/>
      </c>
      <c r="H1348" s="71"/>
      <c r="I1348" s="72"/>
      <c r="J1348" s="72"/>
      <c r="K1348" s="38" t="str">
        <f>IF(E1348="","",IF(OR(E1348="Project Management",E1348="Project Support",E1348="Sprint Management",E1348="Sprint Support"),"NA",(((SUMIF(AD:AD,AD1348,H:H)/VLOOKUP(AD1348,[2]Formula!V:X,3,0))*VLOOKUP(AD1348,[2]Formula!V:X,2,0))*H1348)/SUMIF(AD:AD,AD1348,H:H)))</f>
        <v/>
      </c>
      <c r="L1348" s="38" t="str">
        <f t="shared" si="127"/>
        <v/>
      </c>
      <c r="M1348" s="38" t="str">
        <f t="shared" si="128"/>
        <v/>
      </c>
      <c r="N1348" s="38" t="str">
        <f t="shared" si="130"/>
        <v/>
      </c>
      <c r="O1348" s="38" t="str">
        <f t="shared" si="126"/>
        <v/>
      </c>
      <c r="P1348" s="39" t="str">
        <f t="shared" si="131"/>
        <v/>
      </c>
      <c r="AC1348" s="42" t="str">
        <f>IF(B1348="","",VLOOKUP(B1348,[2]Formula!B:C,2,0))</f>
        <v/>
      </c>
      <c r="AD1348" s="43" t="str">
        <f t="shared" si="129"/>
        <v/>
      </c>
    </row>
    <row r="1349" spans="1:30" x14ac:dyDescent="0.25">
      <c r="A1349" s="64"/>
      <c r="B1349" s="64"/>
      <c r="C1349" s="66"/>
      <c r="D1349" s="67"/>
      <c r="E1349" s="64"/>
      <c r="F1349" s="64"/>
      <c r="G1349" s="37" t="str">
        <f>IF(E1349="","",IF(OR(E1349="Project Management",E1349="Project Support",E1349="Sprint Management",E1349="Sprint Support"),"NA",ROUND((((VLOOKUP(AD1349,[2]Formula!V:X,3,0)))-SUMIF(AD:AD,AD1349,H:H)),2)))</f>
        <v/>
      </c>
      <c r="H1349" s="71"/>
      <c r="I1349" s="72"/>
      <c r="J1349" s="72"/>
      <c r="K1349" s="38" t="str">
        <f>IF(E1349="","",IF(OR(E1349="Project Management",E1349="Project Support",E1349="Sprint Management",E1349="Sprint Support"),"NA",(((SUMIF(AD:AD,AD1349,H:H)/VLOOKUP(AD1349,[2]Formula!V:X,3,0))*VLOOKUP(AD1349,[2]Formula!V:X,2,0))*H1349)/SUMIF(AD:AD,AD1349,H:H)))</f>
        <v/>
      </c>
      <c r="L1349" s="38" t="str">
        <f t="shared" si="127"/>
        <v/>
      </c>
      <c r="M1349" s="38" t="str">
        <f t="shared" si="128"/>
        <v/>
      </c>
      <c r="N1349" s="38" t="str">
        <f t="shared" si="130"/>
        <v/>
      </c>
      <c r="O1349" s="38" t="str">
        <f t="shared" si="126"/>
        <v/>
      </c>
      <c r="P1349" s="39" t="str">
        <f t="shared" si="131"/>
        <v/>
      </c>
      <c r="AC1349" s="42" t="str">
        <f>IF(B1349="","",VLOOKUP(B1349,[2]Formula!B:C,2,0))</f>
        <v/>
      </c>
      <c r="AD1349" s="43" t="str">
        <f t="shared" si="129"/>
        <v/>
      </c>
    </row>
    <row r="1350" spans="1:30" x14ac:dyDescent="0.25">
      <c r="A1350" s="64"/>
      <c r="B1350" s="64"/>
      <c r="C1350" s="66"/>
      <c r="D1350" s="67"/>
      <c r="E1350" s="64"/>
      <c r="F1350" s="64"/>
      <c r="G1350" s="37" t="str">
        <f>IF(E1350="","",IF(OR(E1350="Project Management",E1350="Project Support",E1350="Sprint Management",E1350="Sprint Support"),"NA",ROUND((((VLOOKUP(AD1350,[2]Formula!V:X,3,0)))-SUMIF(AD:AD,AD1350,H:H)),2)))</f>
        <v/>
      </c>
      <c r="H1350" s="71"/>
      <c r="I1350" s="72"/>
      <c r="J1350" s="72"/>
      <c r="K1350" s="38" t="str">
        <f>IF(E1350="","",IF(OR(E1350="Project Management",E1350="Project Support",E1350="Sprint Management",E1350="Sprint Support"),"NA",(((SUMIF(AD:AD,AD1350,H:H)/VLOOKUP(AD1350,[2]Formula!V:X,3,0))*VLOOKUP(AD1350,[2]Formula!V:X,2,0))*H1350)/SUMIF(AD:AD,AD1350,H:H)))</f>
        <v/>
      </c>
      <c r="L1350" s="38" t="str">
        <f t="shared" si="127"/>
        <v/>
      </c>
      <c r="M1350" s="38" t="str">
        <f t="shared" si="128"/>
        <v/>
      </c>
      <c r="N1350" s="38" t="str">
        <f t="shared" si="130"/>
        <v/>
      </c>
      <c r="O1350" s="38" t="str">
        <f t="shared" si="126"/>
        <v/>
      </c>
      <c r="P1350" s="39" t="str">
        <f t="shared" si="131"/>
        <v/>
      </c>
      <c r="AC1350" s="42" t="str">
        <f>IF(B1350="","",VLOOKUP(B1350,[2]Formula!B:C,2,0))</f>
        <v/>
      </c>
      <c r="AD1350" s="43" t="str">
        <f t="shared" si="129"/>
        <v/>
      </c>
    </row>
    <row r="1351" spans="1:30" x14ac:dyDescent="0.25">
      <c r="A1351" s="64"/>
      <c r="B1351" s="64"/>
      <c r="C1351" s="66"/>
      <c r="D1351" s="67"/>
      <c r="E1351" s="64"/>
      <c r="F1351" s="64"/>
      <c r="G1351" s="37" t="str">
        <f>IF(E1351="","",IF(OR(E1351="Project Management",E1351="Project Support",E1351="Sprint Management",E1351="Sprint Support"),"NA",ROUND((((VLOOKUP(AD1351,[2]Formula!V:X,3,0)))-SUMIF(AD:AD,AD1351,H:H)),2)))</f>
        <v/>
      </c>
      <c r="H1351" s="71"/>
      <c r="I1351" s="72"/>
      <c r="J1351" s="72"/>
      <c r="K1351" s="38" t="str">
        <f>IF(E1351="","",IF(OR(E1351="Project Management",E1351="Project Support",E1351="Sprint Management",E1351="Sprint Support"),"NA",(((SUMIF(AD:AD,AD1351,H:H)/VLOOKUP(AD1351,[2]Formula!V:X,3,0))*VLOOKUP(AD1351,[2]Formula!V:X,2,0))*H1351)/SUMIF(AD:AD,AD1351,H:H)))</f>
        <v/>
      </c>
      <c r="L1351" s="38" t="str">
        <f t="shared" si="127"/>
        <v/>
      </c>
      <c r="M1351" s="38" t="str">
        <f t="shared" si="128"/>
        <v/>
      </c>
      <c r="N1351" s="38" t="str">
        <f t="shared" si="130"/>
        <v/>
      </c>
      <c r="O1351" s="38" t="str">
        <f t="shared" si="126"/>
        <v/>
      </c>
      <c r="P1351" s="39" t="str">
        <f t="shared" si="131"/>
        <v/>
      </c>
      <c r="AC1351" s="42" t="str">
        <f>IF(B1351="","",VLOOKUP(B1351,[2]Formula!B:C,2,0))</f>
        <v/>
      </c>
      <c r="AD1351" s="43" t="str">
        <f t="shared" si="129"/>
        <v/>
      </c>
    </row>
    <row r="1352" spans="1:30" x14ac:dyDescent="0.25">
      <c r="A1352" s="64"/>
      <c r="B1352" s="64"/>
      <c r="C1352" s="66"/>
      <c r="D1352" s="67"/>
      <c r="E1352" s="64"/>
      <c r="F1352" s="64"/>
      <c r="G1352" s="37" t="str">
        <f>IF(E1352="","",IF(OR(E1352="Project Management",E1352="Project Support",E1352="Sprint Management",E1352="Sprint Support"),"NA",ROUND((((VLOOKUP(AD1352,[2]Formula!V:X,3,0)))-SUMIF(AD:AD,AD1352,H:H)),2)))</f>
        <v/>
      </c>
      <c r="H1352" s="71"/>
      <c r="I1352" s="72"/>
      <c r="J1352" s="72"/>
      <c r="K1352" s="38" t="str">
        <f>IF(E1352="","",IF(OR(E1352="Project Management",E1352="Project Support",E1352="Sprint Management",E1352="Sprint Support"),"NA",(((SUMIF(AD:AD,AD1352,H:H)/VLOOKUP(AD1352,[2]Formula!V:X,3,0))*VLOOKUP(AD1352,[2]Formula!V:X,2,0))*H1352)/SUMIF(AD:AD,AD1352,H:H)))</f>
        <v/>
      </c>
      <c r="L1352" s="38" t="str">
        <f t="shared" si="127"/>
        <v/>
      </c>
      <c r="M1352" s="38" t="str">
        <f t="shared" si="128"/>
        <v/>
      </c>
      <c r="N1352" s="38" t="str">
        <f t="shared" si="130"/>
        <v/>
      </c>
      <c r="O1352" s="38" t="str">
        <f t="shared" si="126"/>
        <v/>
      </c>
      <c r="P1352" s="39" t="str">
        <f t="shared" si="131"/>
        <v/>
      </c>
      <c r="AC1352" s="42" t="str">
        <f>IF(B1352="","",VLOOKUP(B1352,[2]Formula!B:C,2,0))</f>
        <v/>
      </c>
      <c r="AD1352" s="43" t="str">
        <f t="shared" si="129"/>
        <v/>
      </c>
    </row>
    <row r="1353" spans="1:30" x14ac:dyDescent="0.25">
      <c r="A1353" s="64"/>
      <c r="B1353" s="64"/>
      <c r="C1353" s="66"/>
      <c r="D1353" s="67"/>
      <c r="E1353" s="64"/>
      <c r="F1353" s="64"/>
      <c r="G1353" s="37" t="str">
        <f>IF(E1353="","",IF(OR(E1353="Project Management",E1353="Project Support",E1353="Sprint Management",E1353="Sprint Support"),"NA",ROUND((((VLOOKUP(AD1353,[2]Formula!V:X,3,0)))-SUMIF(AD:AD,AD1353,H:H)),2)))</f>
        <v/>
      </c>
      <c r="H1353" s="71"/>
      <c r="I1353" s="72"/>
      <c r="J1353" s="72"/>
      <c r="K1353" s="38" t="str">
        <f>IF(E1353="","",IF(OR(E1353="Project Management",E1353="Project Support",E1353="Sprint Management",E1353="Sprint Support"),"NA",(((SUMIF(AD:AD,AD1353,H:H)/VLOOKUP(AD1353,[2]Formula!V:X,3,0))*VLOOKUP(AD1353,[2]Formula!V:X,2,0))*H1353)/SUMIF(AD:AD,AD1353,H:H)))</f>
        <v/>
      </c>
      <c r="L1353" s="38" t="str">
        <f t="shared" si="127"/>
        <v/>
      </c>
      <c r="M1353" s="38" t="str">
        <f t="shared" si="128"/>
        <v/>
      </c>
      <c r="N1353" s="38" t="str">
        <f t="shared" si="130"/>
        <v/>
      </c>
      <c r="O1353" s="38" t="str">
        <f t="shared" si="126"/>
        <v/>
      </c>
      <c r="P1353" s="39" t="str">
        <f t="shared" si="131"/>
        <v/>
      </c>
      <c r="AC1353" s="42" t="str">
        <f>IF(B1353="","",VLOOKUP(B1353,[2]Formula!B:C,2,0))</f>
        <v/>
      </c>
      <c r="AD1353" s="43" t="str">
        <f t="shared" si="129"/>
        <v/>
      </c>
    </row>
    <row r="1354" spans="1:30" x14ac:dyDescent="0.25">
      <c r="A1354" s="64"/>
      <c r="B1354" s="64"/>
      <c r="C1354" s="66"/>
      <c r="D1354" s="67"/>
      <c r="E1354" s="64"/>
      <c r="F1354" s="64"/>
      <c r="G1354" s="37" t="str">
        <f>IF(E1354="","",IF(OR(E1354="Project Management",E1354="Project Support",E1354="Sprint Management",E1354="Sprint Support"),"NA",ROUND((((VLOOKUP(AD1354,[2]Formula!V:X,3,0)))-SUMIF(AD:AD,AD1354,H:H)),2)))</f>
        <v/>
      </c>
      <c r="H1354" s="71"/>
      <c r="I1354" s="72"/>
      <c r="J1354" s="72"/>
      <c r="K1354" s="38" t="str">
        <f>IF(E1354="","",IF(OR(E1354="Project Management",E1354="Project Support",E1354="Sprint Management",E1354="Sprint Support"),"NA",(((SUMIF(AD:AD,AD1354,H:H)/VLOOKUP(AD1354,[2]Formula!V:X,3,0))*VLOOKUP(AD1354,[2]Formula!V:X,2,0))*H1354)/SUMIF(AD:AD,AD1354,H:H)))</f>
        <v/>
      </c>
      <c r="L1354" s="38" t="str">
        <f t="shared" si="127"/>
        <v/>
      </c>
      <c r="M1354" s="38" t="str">
        <f t="shared" si="128"/>
        <v/>
      </c>
      <c r="N1354" s="38" t="str">
        <f t="shared" si="130"/>
        <v/>
      </c>
      <c r="O1354" s="38" t="str">
        <f t="shared" si="126"/>
        <v/>
      </c>
      <c r="P1354" s="39" t="str">
        <f t="shared" si="131"/>
        <v/>
      </c>
      <c r="AC1354" s="42" t="str">
        <f>IF(B1354="","",VLOOKUP(B1354,[2]Formula!B:C,2,0))</f>
        <v/>
      </c>
      <c r="AD1354" s="43" t="str">
        <f t="shared" si="129"/>
        <v/>
      </c>
    </row>
    <row r="1355" spans="1:30" x14ac:dyDescent="0.25">
      <c r="A1355" s="64"/>
      <c r="B1355" s="64"/>
      <c r="C1355" s="66"/>
      <c r="D1355" s="67"/>
      <c r="E1355" s="64"/>
      <c r="F1355" s="64"/>
      <c r="G1355" s="37" t="str">
        <f>IF(E1355="","",IF(OR(E1355="Project Management",E1355="Project Support",E1355="Sprint Management",E1355="Sprint Support"),"NA",ROUND((((VLOOKUP(AD1355,[2]Formula!V:X,3,0)))-SUMIF(AD:AD,AD1355,H:H)),2)))</f>
        <v/>
      </c>
      <c r="H1355" s="71"/>
      <c r="I1355" s="72"/>
      <c r="J1355" s="72"/>
      <c r="K1355" s="38" t="str">
        <f>IF(E1355="","",IF(OR(E1355="Project Management",E1355="Project Support",E1355="Sprint Management",E1355="Sprint Support"),"NA",(((SUMIF(AD:AD,AD1355,H:H)/VLOOKUP(AD1355,[2]Formula!V:X,3,0))*VLOOKUP(AD1355,[2]Formula!V:X,2,0))*H1355)/SUMIF(AD:AD,AD1355,H:H)))</f>
        <v/>
      </c>
      <c r="L1355" s="38" t="str">
        <f t="shared" si="127"/>
        <v/>
      </c>
      <c r="M1355" s="38" t="str">
        <f t="shared" si="128"/>
        <v/>
      </c>
      <c r="N1355" s="38" t="str">
        <f t="shared" si="130"/>
        <v/>
      </c>
      <c r="O1355" s="38" t="str">
        <f t="shared" si="126"/>
        <v/>
      </c>
      <c r="P1355" s="39" t="str">
        <f t="shared" si="131"/>
        <v/>
      </c>
      <c r="AC1355" s="42" t="str">
        <f>IF(B1355="","",VLOOKUP(B1355,[2]Formula!B:C,2,0))</f>
        <v/>
      </c>
      <c r="AD1355" s="43" t="str">
        <f t="shared" si="129"/>
        <v/>
      </c>
    </row>
    <row r="1356" spans="1:30" x14ac:dyDescent="0.25">
      <c r="A1356" s="64"/>
      <c r="B1356" s="64"/>
      <c r="C1356" s="66"/>
      <c r="D1356" s="67"/>
      <c r="E1356" s="64"/>
      <c r="F1356" s="64"/>
      <c r="G1356" s="37" t="str">
        <f>IF(E1356="","",IF(OR(E1356="Project Management",E1356="Project Support",E1356="Sprint Management",E1356="Sprint Support"),"NA",ROUND((((VLOOKUP(AD1356,[2]Formula!V:X,3,0)))-SUMIF(AD:AD,AD1356,H:H)),2)))</f>
        <v/>
      </c>
      <c r="H1356" s="71"/>
      <c r="I1356" s="72"/>
      <c r="J1356" s="72"/>
      <c r="K1356" s="38" t="str">
        <f>IF(E1356="","",IF(OR(E1356="Project Management",E1356="Project Support",E1356="Sprint Management",E1356="Sprint Support"),"NA",(((SUMIF(AD:AD,AD1356,H:H)/VLOOKUP(AD1356,[2]Formula!V:X,3,0))*VLOOKUP(AD1356,[2]Formula!V:X,2,0))*H1356)/SUMIF(AD:AD,AD1356,H:H)))</f>
        <v/>
      </c>
      <c r="L1356" s="38" t="str">
        <f t="shared" si="127"/>
        <v/>
      </c>
      <c r="M1356" s="38" t="str">
        <f t="shared" si="128"/>
        <v/>
      </c>
      <c r="N1356" s="38" t="str">
        <f t="shared" si="130"/>
        <v/>
      </c>
      <c r="O1356" s="38" t="str">
        <f t="shared" si="126"/>
        <v/>
      </c>
      <c r="P1356" s="39" t="str">
        <f t="shared" si="131"/>
        <v/>
      </c>
      <c r="AC1356" s="42" t="str">
        <f>IF(B1356="","",VLOOKUP(B1356,[2]Formula!B:C,2,0))</f>
        <v/>
      </c>
      <c r="AD1356" s="43" t="str">
        <f t="shared" si="129"/>
        <v/>
      </c>
    </row>
    <row r="1357" spans="1:30" x14ac:dyDescent="0.25">
      <c r="A1357" s="64"/>
      <c r="B1357" s="64"/>
      <c r="C1357" s="66"/>
      <c r="D1357" s="67"/>
      <c r="E1357" s="64"/>
      <c r="F1357" s="64"/>
      <c r="G1357" s="37" t="str">
        <f>IF(E1357="","",IF(OR(E1357="Project Management",E1357="Project Support",E1357="Sprint Management",E1357="Sprint Support"),"NA",ROUND((((VLOOKUP(AD1357,[2]Formula!V:X,3,0)))-SUMIF(AD:AD,AD1357,H:H)),2)))</f>
        <v/>
      </c>
      <c r="H1357" s="71"/>
      <c r="I1357" s="72"/>
      <c r="J1357" s="72"/>
      <c r="K1357" s="38" t="str">
        <f>IF(E1357="","",IF(OR(E1357="Project Management",E1357="Project Support",E1357="Sprint Management",E1357="Sprint Support"),"NA",(((SUMIF(AD:AD,AD1357,H:H)/VLOOKUP(AD1357,[2]Formula!V:X,3,0))*VLOOKUP(AD1357,[2]Formula!V:X,2,0))*H1357)/SUMIF(AD:AD,AD1357,H:H)))</f>
        <v/>
      </c>
      <c r="L1357" s="38" t="str">
        <f t="shared" si="127"/>
        <v/>
      </c>
      <c r="M1357" s="38" t="str">
        <f t="shared" si="128"/>
        <v/>
      </c>
      <c r="N1357" s="38" t="str">
        <f t="shared" si="130"/>
        <v/>
      </c>
      <c r="O1357" s="38" t="str">
        <f t="shared" si="126"/>
        <v/>
      </c>
      <c r="P1357" s="39" t="str">
        <f t="shared" si="131"/>
        <v/>
      </c>
      <c r="AC1357" s="42" t="str">
        <f>IF(B1357="","",VLOOKUP(B1357,[2]Formula!B:C,2,0))</f>
        <v/>
      </c>
      <c r="AD1357" s="43" t="str">
        <f t="shared" si="129"/>
        <v/>
      </c>
    </row>
    <row r="1358" spans="1:30" x14ac:dyDescent="0.25">
      <c r="A1358" s="64"/>
      <c r="B1358" s="64"/>
      <c r="C1358" s="66"/>
      <c r="D1358" s="67"/>
      <c r="E1358" s="64"/>
      <c r="F1358" s="64"/>
      <c r="G1358" s="37" t="str">
        <f>IF(E1358="","",IF(OR(E1358="Project Management",E1358="Project Support",E1358="Sprint Management",E1358="Sprint Support"),"NA",ROUND((((VLOOKUP(AD1358,[2]Formula!V:X,3,0)))-SUMIF(AD:AD,AD1358,H:H)),2)))</f>
        <v/>
      </c>
      <c r="H1358" s="71"/>
      <c r="I1358" s="72"/>
      <c r="J1358" s="72"/>
      <c r="K1358" s="38" t="str">
        <f>IF(E1358="","",IF(OR(E1358="Project Management",E1358="Project Support",E1358="Sprint Management",E1358="Sprint Support"),"NA",(((SUMIF(AD:AD,AD1358,H:H)/VLOOKUP(AD1358,[2]Formula!V:X,3,0))*VLOOKUP(AD1358,[2]Formula!V:X,2,0))*H1358)/SUMIF(AD:AD,AD1358,H:H)))</f>
        <v/>
      </c>
      <c r="L1358" s="38" t="str">
        <f t="shared" si="127"/>
        <v/>
      </c>
      <c r="M1358" s="38" t="str">
        <f t="shared" si="128"/>
        <v/>
      </c>
      <c r="N1358" s="38" t="str">
        <f t="shared" si="130"/>
        <v/>
      </c>
      <c r="O1358" s="38" t="str">
        <f t="shared" si="126"/>
        <v/>
      </c>
      <c r="P1358" s="39" t="str">
        <f t="shared" si="131"/>
        <v/>
      </c>
      <c r="AC1358" s="42" t="str">
        <f>IF(B1358="","",VLOOKUP(B1358,[2]Formula!B:C,2,0))</f>
        <v/>
      </c>
      <c r="AD1358" s="43" t="str">
        <f t="shared" si="129"/>
        <v/>
      </c>
    </row>
    <row r="1359" spans="1:30" x14ac:dyDescent="0.25">
      <c r="A1359" s="64"/>
      <c r="B1359" s="64"/>
      <c r="C1359" s="66"/>
      <c r="D1359" s="67"/>
      <c r="E1359" s="64"/>
      <c r="F1359" s="64"/>
      <c r="G1359" s="37" t="str">
        <f>IF(E1359="","",IF(OR(E1359="Project Management",E1359="Project Support",E1359="Sprint Management",E1359="Sprint Support"),"NA",ROUND((((VLOOKUP(AD1359,[2]Formula!V:X,3,0)))-SUMIF(AD:AD,AD1359,H:H)),2)))</f>
        <v/>
      </c>
      <c r="H1359" s="71"/>
      <c r="I1359" s="72"/>
      <c r="J1359" s="72"/>
      <c r="K1359" s="38" t="str">
        <f>IF(E1359="","",IF(OR(E1359="Project Management",E1359="Project Support",E1359="Sprint Management",E1359="Sprint Support"),"NA",(((SUMIF(AD:AD,AD1359,H:H)/VLOOKUP(AD1359,[2]Formula!V:X,3,0))*VLOOKUP(AD1359,[2]Formula!V:X,2,0))*H1359)/SUMIF(AD:AD,AD1359,H:H)))</f>
        <v/>
      </c>
      <c r="L1359" s="38" t="str">
        <f t="shared" si="127"/>
        <v/>
      </c>
      <c r="M1359" s="38" t="str">
        <f t="shared" si="128"/>
        <v/>
      </c>
      <c r="N1359" s="38" t="str">
        <f t="shared" si="130"/>
        <v/>
      </c>
      <c r="O1359" s="38" t="str">
        <f t="shared" si="126"/>
        <v/>
      </c>
      <c r="P1359" s="39" t="str">
        <f t="shared" si="131"/>
        <v/>
      </c>
      <c r="AC1359" s="42" t="str">
        <f>IF(B1359="","",VLOOKUP(B1359,[2]Formula!B:C,2,0))</f>
        <v/>
      </c>
      <c r="AD1359" s="43" t="str">
        <f t="shared" si="129"/>
        <v/>
      </c>
    </row>
    <row r="1360" spans="1:30" x14ac:dyDescent="0.25">
      <c r="A1360" s="64"/>
      <c r="B1360" s="64"/>
      <c r="C1360" s="66"/>
      <c r="D1360" s="67"/>
      <c r="E1360" s="64"/>
      <c r="F1360" s="64"/>
      <c r="G1360" s="37" t="str">
        <f>IF(E1360="","",IF(OR(E1360="Project Management",E1360="Project Support",E1360="Sprint Management",E1360="Sprint Support"),"NA",ROUND((((VLOOKUP(AD1360,[2]Formula!V:X,3,0)))-SUMIF(AD:AD,AD1360,H:H)),2)))</f>
        <v/>
      </c>
      <c r="H1360" s="71"/>
      <c r="I1360" s="72"/>
      <c r="J1360" s="72"/>
      <c r="K1360" s="38" t="str">
        <f>IF(E1360="","",IF(OR(E1360="Project Management",E1360="Project Support",E1360="Sprint Management",E1360="Sprint Support"),"NA",(((SUMIF(AD:AD,AD1360,H:H)/VLOOKUP(AD1360,[2]Formula!V:X,3,0))*VLOOKUP(AD1360,[2]Formula!V:X,2,0))*H1360)/SUMIF(AD:AD,AD1360,H:H)))</f>
        <v/>
      </c>
      <c r="L1360" s="38" t="str">
        <f t="shared" si="127"/>
        <v/>
      </c>
      <c r="M1360" s="38" t="str">
        <f t="shared" si="128"/>
        <v/>
      </c>
      <c r="N1360" s="38" t="str">
        <f t="shared" si="130"/>
        <v/>
      </c>
      <c r="O1360" s="38" t="str">
        <f t="shared" si="126"/>
        <v/>
      </c>
      <c r="P1360" s="39" t="str">
        <f t="shared" si="131"/>
        <v/>
      </c>
      <c r="AC1360" s="42" t="str">
        <f>IF(B1360="","",VLOOKUP(B1360,[2]Formula!B:C,2,0))</f>
        <v/>
      </c>
      <c r="AD1360" s="43" t="str">
        <f t="shared" si="129"/>
        <v/>
      </c>
    </row>
    <row r="1361" spans="1:30" x14ac:dyDescent="0.25">
      <c r="A1361" s="64"/>
      <c r="B1361" s="64"/>
      <c r="C1361" s="66"/>
      <c r="D1361" s="67"/>
      <c r="E1361" s="64"/>
      <c r="F1361" s="64"/>
      <c r="G1361" s="37" t="str">
        <f>IF(E1361="","",IF(OR(E1361="Project Management",E1361="Project Support",E1361="Sprint Management",E1361="Sprint Support"),"NA",ROUND((((VLOOKUP(AD1361,[2]Formula!V:X,3,0)))-SUMIF(AD:AD,AD1361,H:H)),2)))</f>
        <v/>
      </c>
      <c r="H1361" s="71"/>
      <c r="I1361" s="72"/>
      <c r="J1361" s="72"/>
      <c r="K1361" s="38" t="str">
        <f>IF(E1361="","",IF(OR(E1361="Project Management",E1361="Project Support",E1361="Sprint Management",E1361="Sprint Support"),"NA",(((SUMIF(AD:AD,AD1361,H:H)/VLOOKUP(AD1361,[2]Formula!V:X,3,0))*VLOOKUP(AD1361,[2]Formula!V:X,2,0))*H1361)/SUMIF(AD:AD,AD1361,H:H)))</f>
        <v/>
      </c>
      <c r="L1361" s="38" t="str">
        <f t="shared" si="127"/>
        <v/>
      </c>
      <c r="M1361" s="38" t="str">
        <f t="shared" si="128"/>
        <v/>
      </c>
      <c r="N1361" s="38" t="str">
        <f t="shared" si="130"/>
        <v/>
      </c>
      <c r="O1361" s="38" t="str">
        <f t="shared" si="126"/>
        <v/>
      </c>
      <c r="P1361" s="39" t="str">
        <f t="shared" si="131"/>
        <v/>
      </c>
      <c r="AC1361" s="42" t="str">
        <f>IF(B1361="","",VLOOKUP(B1361,[2]Formula!B:C,2,0))</f>
        <v/>
      </c>
      <c r="AD1361" s="43" t="str">
        <f t="shared" si="129"/>
        <v/>
      </c>
    </row>
    <row r="1362" spans="1:30" x14ac:dyDescent="0.25">
      <c r="A1362" s="64"/>
      <c r="B1362" s="64"/>
      <c r="C1362" s="66"/>
      <c r="D1362" s="67"/>
      <c r="E1362" s="64"/>
      <c r="F1362" s="64"/>
      <c r="G1362" s="37" t="str">
        <f>IF(E1362="","",IF(OR(E1362="Project Management",E1362="Project Support",E1362="Sprint Management",E1362="Sprint Support"),"NA",ROUND((((VLOOKUP(AD1362,[2]Formula!V:X,3,0)))-SUMIF(AD:AD,AD1362,H:H)),2)))</f>
        <v/>
      </c>
      <c r="H1362" s="71"/>
      <c r="I1362" s="72"/>
      <c r="J1362" s="72"/>
      <c r="K1362" s="38" t="str">
        <f>IF(E1362="","",IF(OR(E1362="Project Management",E1362="Project Support",E1362="Sprint Management",E1362="Sprint Support"),"NA",(((SUMIF(AD:AD,AD1362,H:H)/VLOOKUP(AD1362,[2]Formula!V:X,3,0))*VLOOKUP(AD1362,[2]Formula!V:X,2,0))*H1362)/SUMIF(AD:AD,AD1362,H:H)))</f>
        <v/>
      </c>
      <c r="L1362" s="38" t="str">
        <f t="shared" si="127"/>
        <v/>
      </c>
      <c r="M1362" s="38" t="str">
        <f t="shared" si="128"/>
        <v/>
      </c>
      <c r="N1362" s="38" t="str">
        <f t="shared" si="130"/>
        <v/>
      </c>
      <c r="O1362" s="38" t="str">
        <f t="shared" si="126"/>
        <v/>
      </c>
      <c r="P1362" s="39" t="str">
        <f t="shared" si="131"/>
        <v/>
      </c>
      <c r="AC1362" s="42" t="str">
        <f>IF(B1362="","",VLOOKUP(B1362,[2]Formula!B:C,2,0))</f>
        <v/>
      </c>
      <c r="AD1362" s="43" t="str">
        <f t="shared" si="129"/>
        <v/>
      </c>
    </row>
    <row r="1363" spans="1:30" x14ac:dyDescent="0.25">
      <c r="A1363" s="64"/>
      <c r="B1363" s="64"/>
      <c r="C1363" s="66"/>
      <c r="D1363" s="67"/>
      <c r="E1363" s="64"/>
      <c r="F1363" s="64"/>
      <c r="G1363" s="37" t="str">
        <f>IF(E1363="","",IF(OR(E1363="Project Management",E1363="Project Support",E1363="Sprint Management",E1363="Sprint Support"),"NA",ROUND((((VLOOKUP(AD1363,[2]Formula!V:X,3,0)))-SUMIF(AD:AD,AD1363,H:H)),2)))</f>
        <v/>
      </c>
      <c r="H1363" s="71"/>
      <c r="I1363" s="72"/>
      <c r="J1363" s="72"/>
      <c r="K1363" s="38" t="str">
        <f>IF(E1363="","",IF(OR(E1363="Project Management",E1363="Project Support",E1363="Sprint Management",E1363="Sprint Support"),"NA",(((SUMIF(AD:AD,AD1363,H:H)/VLOOKUP(AD1363,[2]Formula!V:X,3,0))*VLOOKUP(AD1363,[2]Formula!V:X,2,0))*H1363)/SUMIF(AD:AD,AD1363,H:H)))</f>
        <v/>
      </c>
      <c r="L1363" s="38" t="str">
        <f t="shared" si="127"/>
        <v/>
      </c>
      <c r="M1363" s="38" t="str">
        <f t="shared" si="128"/>
        <v/>
      </c>
      <c r="N1363" s="38" t="str">
        <f t="shared" si="130"/>
        <v/>
      </c>
      <c r="O1363" s="38" t="str">
        <f t="shared" si="126"/>
        <v/>
      </c>
      <c r="P1363" s="39" t="str">
        <f t="shared" si="131"/>
        <v/>
      </c>
      <c r="AC1363" s="42" t="str">
        <f>IF(B1363="","",VLOOKUP(B1363,[2]Formula!B:C,2,0))</f>
        <v/>
      </c>
      <c r="AD1363" s="43" t="str">
        <f t="shared" si="129"/>
        <v/>
      </c>
    </row>
    <row r="1364" spans="1:30" x14ac:dyDescent="0.25">
      <c r="A1364" s="64"/>
      <c r="B1364" s="64"/>
      <c r="C1364" s="66"/>
      <c r="D1364" s="67"/>
      <c r="E1364" s="64"/>
      <c r="F1364" s="64"/>
      <c r="G1364" s="37" t="str">
        <f>IF(E1364="","",IF(OR(E1364="Project Management",E1364="Project Support",E1364="Sprint Management",E1364="Sprint Support"),"NA",ROUND((((VLOOKUP(AD1364,[2]Formula!V:X,3,0)))-SUMIF(AD:AD,AD1364,H:H)),2)))</f>
        <v/>
      </c>
      <c r="H1364" s="71"/>
      <c r="I1364" s="72"/>
      <c r="J1364" s="72"/>
      <c r="K1364" s="38" t="str">
        <f>IF(E1364="","",IF(OR(E1364="Project Management",E1364="Project Support",E1364="Sprint Management",E1364="Sprint Support"),"NA",(((SUMIF(AD:AD,AD1364,H:H)/VLOOKUP(AD1364,[2]Formula!V:X,3,0))*VLOOKUP(AD1364,[2]Formula!V:X,2,0))*H1364)/SUMIF(AD:AD,AD1364,H:H)))</f>
        <v/>
      </c>
      <c r="L1364" s="38" t="str">
        <f t="shared" si="127"/>
        <v/>
      </c>
      <c r="M1364" s="38" t="str">
        <f t="shared" si="128"/>
        <v/>
      </c>
      <c r="N1364" s="38" t="str">
        <f t="shared" si="130"/>
        <v/>
      </c>
      <c r="O1364" s="38" t="str">
        <f t="shared" si="126"/>
        <v/>
      </c>
      <c r="P1364" s="39" t="str">
        <f t="shared" si="131"/>
        <v/>
      </c>
      <c r="AC1364" s="42" t="str">
        <f>IF(B1364="","",VLOOKUP(B1364,[2]Formula!B:C,2,0))</f>
        <v/>
      </c>
      <c r="AD1364" s="43" t="str">
        <f t="shared" si="129"/>
        <v/>
      </c>
    </row>
    <row r="1365" spans="1:30" x14ac:dyDescent="0.25">
      <c r="A1365" s="64"/>
      <c r="B1365" s="64"/>
      <c r="C1365" s="66"/>
      <c r="D1365" s="67"/>
      <c r="E1365" s="64"/>
      <c r="F1365" s="64"/>
      <c r="G1365" s="37" t="str">
        <f>IF(E1365="","",IF(OR(E1365="Project Management",E1365="Project Support",E1365="Sprint Management",E1365="Sprint Support"),"NA",ROUND((((VLOOKUP(AD1365,[2]Formula!V:X,3,0)))-SUMIF(AD:AD,AD1365,H:H)),2)))</f>
        <v/>
      </c>
      <c r="H1365" s="71"/>
      <c r="I1365" s="72"/>
      <c r="J1365" s="72"/>
      <c r="K1365" s="38" t="str">
        <f>IF(E1365="","",IF(OR(E1365="Project Management",E1365="Project Support",E1365="Sprint Management",E1365="Sprint Support"),"NA",(((SUMIF(AD:AD,AD1365,H:H)/VLOOKUP(AD1365,[2]Formula!V:X,3,0))*VLOOKUP(AD1365,[2]Formula!V:X,2,0))*H1365)/SUMIF(AD:AD,AD1365,H:H)))</f>
        <v/>
      </c>
      <c r="L1365" s="38" t="str">
        <f t="shared" si="127"/>
        <v/>
      </c>
      <c r="M1365" s="38" t="str">
        <f t="shared" si="128"/>
        <v/>
      </c>
      <c r="N1365" s="38" t="str">
        <f t="shared" si="130"/>
        <v/>
      </c>
      <c r="O1365" s="38" t="str">
        <f t="shared" si="126"/>
        <v/>
      </c>
      <c r="P1365" s="39" t="str">
        <f t="shared" si="131"/>
        <v/>
      </c>
      <c r="AC1365" s="42" t="str">
        <f>IF(B1365="","",VLOOKUP(B1365,[2]Formula!B:C,2,0))</f>
        <v/>
      </c>
      <c r="AD1365" s="43" t="str">
        <f t="shared" si="129"/>
        <v/>
      </c>
    </row>
    <row r="1366" spans="1:30" x14ac:dyDescent="0.25">
      <c r="A1366" s="64"/>
      <c r="B1366" s="64"/>
      <c r="C1366" s="66"/>
      <c r="D1366" s="67"/>
      <c r="E1366" s="64"/>
      <c r="F1366" s="64"/>
      <c r="G1366" s="37" t="str">
        <f>IF(E1366="","",IF(OR(E1366="Project Management",E1366="Project Support",E1366="Sprint Management",E1366="Sprint Support"),"NA",ROUND((((VLOOKUP(AD1366,[2]Formula!V:X,3,0)))-SUMIF(AD:AD,AD1366,H:H)),2)))</f>
        <v/>
      </c>
      <c r="H1366" s="71"/>
      <c r="I1366" s="72"/>
      <c r="J1366" s="72"/>
      <c r="K1366" s="38" t="str">
        <f>IF(E1366="","",IF(OR(E1366="Project Management",E1366="Project Support",E1366="Sprint Management",E1366="Sprint Support"),"NA",(((SUMIF(AD:AD,AD1366,H:H)/VLOOKUP(AD1366,[2]Formula!V:X,3,0))*VLOOKUP(AD1366,[2]Formula!V:X,2,0))*H1366)/SUMIF(AD:AD,AD1366,H:H)))</f>
        <v/>
      </c>
      <c r="L1366" s="38" t="str">
        <f t="shared" si="127"/>
        <v/>
      </c>
      <c r="M1366" s="38" t="str">
        <f t="shared" si="128"/>
        <v/>
      </c>
      <c r="N1366" s="38" t="str">
        <f t="shared" si="130"/>
        <v/>
      </c>
      <c r="O1366" s="38" t="str">
        <f t="shared" si="126"/>
        <v/>
      </c>
      <c r="P1366" s="39" t="str">
        <f t="shared" si="131"/>
        <v/>
      </c>
      <c r="AC1366" s="42" t="str">
        <f>IF(B1366="","",VLOOKUP(B1366,[2]Formula!B:C,2,0))</f>
        <v/>
      </c>
      <c r="AD1366" s="43" t="str">
        <f t="shared" si="129"/>
        <v/>
      </c>
    </row>
    <row r="1367" spans="1:30" x14ac:dyDescent="0.25">
      <c r="A1367" s="64"/>
      <c r="B1367" s="64"/>
      <c r="C1367" s="66"/>
      <c r="D1367" s="67"/>
      <c r="E1367" s="64"/>
      <c r="F1367" s="64"/>
      <c r="G1367" s="37" t="str">
        <f>IF(E1367="","",IF(OR(E1367="Project Management",E1367="Project Support",E1367="Sprint Management",E1367="Sprint Support"),"NA",ROUND((((VLOOKUP(AD1367,[2]Formula!V:X,3,0)))-SUMIF(AD:AD,AD1367,H:H)),2)))</f>
        <v/>
      </c>
      <c r="H1367" s="71"/>
      <c r="I1367" s="72"/>
      <c r="J1367" s="72"/>
      <c r="K1367" s="38" t="str">
        <f>IF(E1367="","",IF(OR(E1367="Project Management",E1367="Project Support",E1367="Sprint Management",E1367="Sprint Support"),"NA",(((SUMIF(AD:AD,AD1367,H:H)/VLOOKUP(AD1367,[2]Formula!V:X,3,0))*VLOOKUP(AD1367,[2]Formula!V:X,2,0))*H1367)/SUMIF(AD:AD,AD1367,H:H)))</f>
        <v/>
      </c>
      <c r="L1367" s="38" t="str">
        <f t="shared" si="127"/>
        <v/>
      </c>
      <c r="M1367" s="38" t="str">
        <f t="shared" si="128"/>
        <v/>
      </c>
      <c r="N1367" s="38" t="str">
        <f t="shared" si="130"/>
        <v/>
      </c>
      <c r="O1367" s="38" t="str">
        <f t="shared" si="126"/>
        <v/>
      </c>
      <c r="P1367" s="39" t="str">
        <f t="shared" si="131"/>
        <v/>
      </c>
      <c r="AC1367" s="42" t="str">
        <f>IF(B1367="","",VLOOKUP(B1367,[2]Formula!B:C,2,0))</f>
        <v/>
      </c>
      <c r="AD1367" s="43" t="str">
        <f t="shared" si="129"/>
        <v/>
      </c>
    </row>
    <row r="1368" spans="1:30" x14ac:dyDescent="0.25">
      <c r="A1368" s="64"/>
      <c r="B1368" s="64"/>
      <c r="C1368" s="66"/>
      <c r="D1368" s="67"/>
      <c r="E1368" s="64"/>
      <c r="F1368" s="64"/>
      <c r="G1368" s="37" t="str">
        <f>IF(E1368="","",IF(OR(E1368="Project Management",E1368="Project Support",E1368="Sprint Management",E1368="Sprint Support"),"NA",ROUND((((VLOOKUP(AD1368,[2]Formula!V:X,3,0)))-SUMIF(AD:AD,AD1368,H:H)),2)))</f>
        <v/>
      </c>
      <c r="H1368" s="71"/>
      <c r="I1368" s="72"/>
      <c r="J1368" s="72"/>
      <c r="K1368" s="38" t="str">
        <f>IF(E1368="","",IF(OR(E1368="Project Management",E1368="Project Support",E1368="Sprint Management",E1368="Sprint Support"),"NA",(((SUMIF(AD:AD,AD1368,H:H)/VLOOKUP(AD1368,[2]Formula!V:X,3,0))*VLOOKUP(AD1368,[2]Formula!V:X,2,0))*H1368)/SUMIF(AD:AD,AD1368,H:H)))</f>
        <v/>
      </c>
      <c r="L1368" s="38" t="str">
        <f t="shared" si="127"/>
        <v/>
      </c>
      <c r="M1368" s="38" t="str">
        <f t="shared" si="128"/>
        <v/>
      </c>
      <c r="N1368" s="38" t="str">
        <f t="shared" si="130"/>
        <v/>
      </c>
      <c r="O1368" s="38" t="str">
        <f t="shared" si="126"/>
        <v/>
      </c>
      <c r="P1368" s="39" t="str">
        <f t="shared" si="131"/>
        <v/>
      </c>
      <c r="AC1368" s="42" t="str">
        <f>IF(B1368="","",VLOOKUP(B1368,[2]Formula!B:C,2,0))</f>
        <v/>
      </c>
      <c r="AD1368" s="43" t="str">
        <f t="shared" si="129"/>
        <v/>
      </c>
    </row>
    <row r="1369" spans="1:30" x14ac:dyDescent="0.25">
      <c r="A1369" s="64"/>
      <c r="B1369" s="64"/>
      <c r="C1369" s="66"/>
      <c r="D1369" s="67"/>
      <c r="E1369" s="64"/>
      <c r="F1369" s="64"/>
      <c r="G1369" s="37" t="str">
        <f>IF(E1369="","",IF(OR(E1369="Project Management",E1369="Project Support",E1369="Sprint Management",E1369="Sprint Support"),"NA",ROUND((((VLOOKUP(AD1369,[2]Formula!V:X,3,0)))-SUMIF(AD:AD,AD1369,H:H)),2)))</f>
        <v/>
      </c>
      <c r="H1369" s="71"/>
      <c r="I1369" s="72"/>
      <c r="J1369" s="72"/>
      <c r="K1369" s="38" t="str">
        <f>IF(E1369="","",IF(OR(E1369="Project Management",E1369="Project Support",E1369="Sprint Management",E1369="Sprint Support"),"NA",(((SUMIF(AD:AD,AD1369,H:H)/VLOOKUP(AD1369,[2]Formula!V:X,3,0))*VLOOKUP(AD1369,[2]Formula!V:X,2,0))*H1369)/SUMIF(AD:AD,AD1369,H:H)))</f>
        <v/>
      </c>
      <c r="L1369" s="38" t="str">
        <f t="shared" si="127"/>
        <v/>
      </c>
      <c r="M1369" s="38" t="str">
        <f t="shared" si="128"/>
        <v/>
      </c>
      <c r="N1369" s="38" t="str">
        <f t="shared" si="130"/>
        <v/>
      </c>
      <c r="O1369" s="38" t="str">
        <f t="shared" si="126"/>
        <v/>
      </c>
      <c r="P1369" s="39" t="str">
        <f t="shared" si="131"/>
        <v/>
      </c>
      <c r="AC1369" s="42" t="str">
        <f>IF(B1369="","",VLOOKUP(B1369,[2]Formula!B:C,2,0))</f>
        <v/>
      </c>
      <c r="AD1369" s="43" t="str">
        <f t="shared" si="129"/>
        <v/>
      </c>
    </row>
    <row r="1370" spans="1:30" x14ac:dyDescent="0.25">
      <c r="A1370" s="64"/>
      <c r="B1370" s="64"/>
      <c r="C1370" s="66"/>
      <c r="D1370" s="67"/>
      <c r="E1370" s="64"/>
      <c r="F1370" s="64"/>
      <c r="G1370" s="37" t="str">
        <f>IF(E1370="","",IF(OR(E1370="Project Management",E1370="Project Support",E1370="Sprint Management",E1370="Sprint Support"),"NA",ROUND((((VLOOKUP(AD1370,[2]Formula!V:X,3,0)))-SUMIF(AD:AD,AD1370,H:H)),2)))</f>
        <v/>
      </c>
      <c r="H1370" s="71"/>
      <c r="I1370" s="72"/>
      <c r="J1370" s="72"/>
      <c r="K1370" s="38" t="str">
        <f>IF(E1370="","",IF(OR(E1370="Project Management",E1370="Project Support",E1370="Sprint Management",E1370="Sprint Support"),"NA",(((SUMIF(AD:AD,AD1370,H:H)/VLOOKUP(AD1370,[2]Formula!V:X,3,0))*VLOOKUP(AD1370,[2]Formula!V:X,2,0))*H1370)/SUMIF(AD:AD,AD1370,H:H)))</f>
        <v/>
      </c>
      <c r="L1370" s="38" t="str">
        <f t="shared" si="127"/>
        <v/>
      </c>
      <c r="M1370" s="38" t="str">
        <f t="shared" si="128"/>
        <v/>
      </c>
      <c r="N1370" s="38" t="str">
        <f t="shared" si="130"/>
        <v/>
      </c>
      <c r="O1370" s="38" t="str">
        <f t="shared" si="126"/>
        <v/>
      </c>
      <c r="P1370" s="39" t="str">
        <f t="shared" si="131"/>
        <v/>
      </c>
      <c r="AC1370" s="42" t="str">
        <f>IF(B1370="","",VLOOKUP(B1370,[2]Formula!B:C,2,0))</f>
        <v/>
      </c>
      <c r="AD1370" s="43" t="str">
        <f t="shared" si="129"/>
        <v/>
      </c>
    </row>
    <row r="1371" spans="1:30" x14ac:dyDescent="0.25">
      <c r="A1371" s="64"/>
      <c r="B1371" s="64"/>
      <c r="C1371" s="66"/>
      <c r="D1371" s="67"/>
      <c r="E1371" s="64"/>
      <c r="F1371" s="64"/>
      <c r="G1371" s="37" t="str">
        <f>IF(E1371="","",IF(OR(E1371="Project Management",E1371="Project Support",E1371="Sprint Management",E1371="Sprint Support"),"NA",ROUND((((VLOOKUP(AD1371,[2]Formula!V:X,3,0)))-SUMIF(AD:AD,AD1371,H:H)),2)))</f>
        <v/>
      </c>
      <c r="H1371" s="71"/>
      <c r="I1371" s="72"/>
      <c r="J1371" s="72"/>
      <c r="K1371" s="38" t="str">
        <f>IF(E1371="","",IF(OR(E1371="Project Management",E1371="Project Support",E1371="Sprint Management",E1371="Sprint Support"),"NA",(((SUMIF(AD:AD,AD1371,H:H)/VLOOKUP(AD1371,[2]Formula!V:X,3,0))*VLOOKUP(AD1371,[2]Formula!V:X,2,0))*H1371)/SUMIF(AD:AD,AD1371,H:H)))</f>
        <v/>
      </c>
      <c r="L1371" s="38" t="str">
        <f t="shared" si="127"/>
        <v/>
      </c>
      <c r="M1371" s="38" t="str">
        <f t="shared" si="128"/>
        <v/>
      </c>
      <c r="N1371" s="38" t="str">
        <f t="shared" si="130"/>
        <v/>
      </c>
      <c r="O1371" s="38" t="str">
        <f t="shared" si="126"/>
        <v/>
      </c>
      <c r="P1371" s="39" t="str">
        <f t="shared" si="131"/>
        <v/>
      </c>
      <c r="AC1371" s="42" t="str">
        <f>IF(B1371="","",VLOOKUP(B1371,[2]Formula!B:C,2,0))</f>
        <v/>
      </c>
      <c r="AD1371" s="43" t="str">
        <f t="shared" si="129"/>
        <v/>
      </c>
    </row>
    <row r="1372" spans="1:30" x14ac:dyDescent="0.25">
      <c r="A1372" s="64"/>
      <c r="B1372" s="64"/>
      <c r="C1372" s="66"/>
      <c r="D1372" s="67"/>
      <c r="E1372" s="64"/>
      <c r="F1372" s="64"/>
      <c r="G1372" s="37" t="str">
        <f>IF(E1372="","",IF(OR(E1372="Project Management",E1372="Project Support",E1372="Sprint Management",E1372="Sprint Support"),"NA",ROUND((((VLOOKUP(AD1372,[2]Formula!V:X,3,0)))-SUMIF(AD:AD,AD1372,H:H)),2)))</f>
        <v/>
      </c>
      <c r="H1372" s="71"/>
      <c r="I1372" s="72"/>
      <c r="J1372" s="72"/>
      <c r="K1372" s="38" t="str">
        <f>IF(E1372="","",IF(OR(E1372="Project Management",E1372="Project Support",E1372="Sprint Management",E1372="Sprint Support"),"NA",(((SUMIF(AD:AD,AD1372,H:H)/VLOOKUP(AD1372,[2]Formula!V:X,3,0))*VLOOKUP(AD1372,[2]Formula!V:X,2,0))*H1372)/SUMIF(AD:AD,AD1372,H:H)))</f>
        <v/>
      </c>
      <c r="L1372" s="38" t="str">
        <f t="shared" si="127"/>
        <v/>
      </c>
      <c r="M1372" s="38" t="str">
        <f t="shared" si="128"/>
        <v/>
      </c>
      <c r="N1372" s="38" t="str">
        <f t="shared" si="130"/>
        <v/>
      </c>
      <c r="O1372" s="38" t="str">
        <f t="shared" si="126"/>
        <v/>
      </c>
      <c r="P1372" s="39" t="str">
        <f t="shared" si="131"/>
        <v/>
      </c>
      <c r="AC1372" s="42" t="str">
        <f>IF(B1372="","",VLOOKUP(B1372,[2]Formula!B:C,2,0))</f>
        <v/>
      </c>
      <c r="AD1372" s="43" t="str">
        <f t="shared" si="129"/>
        <v/>
      </c>
    </row>
    <row r="1373" spans="1:30" x14ac:dyDescent="0.25">
      <c r="A1373" s="64"/>
      <c r="B1373" s="64"/>
      <c r="C1373" s="66"/>
      <c r="D1373" s="67"/>
      <c r="E1373" s="64"/>
      <c r="F1373" s="64"/>
      <c r="G1373" s="37" t="str">
        <f>IF(E1373="","",IF(OR(E1373="Project Management",E1373="Project Support",E1373="Sprint Management",E1373="Sprint Support"),"NA",ROUND((((VLOOKUP(AD1373,[2]Formula!V:X,3,0)))-SUMIF(AD:AD,AD1373,H:H)),2)))</f>
        <v/>
      </c>
      <c r="H1373" s="71"/>
      <c r="I1373" s="72"/>
      <c r="J1373" s="72"/>
      <c r="K1373" s="38" t="str">
        <f>IF(E1373="","",IF(OR(E1373="Project Management",E1373="Project Support",E1373="Sprint Management",E1373="Sprint Support"),"NA",(((SUMIF(AD:AD,AD1373,H:H)/VLOOKUP(AD1373,[2]Formula!V:X,3,0))*VLOOKUP(AD1373,[2]Formula!V:X,2,0))*H1373)/SUMIF(AD:AD,AD1373,H:H)))</f>
        <v/>
      </c>
      <c r="L1373" s="38" t="str">
        <f t="shared" si="127"/>
        <v/>
      </c>
      <c r="M1373" s="38" t="str">
        <f t="shared" si="128"/>
        <v/>
      </c>
      <c r="N1373" s="38" t="str">
        <f t="shared" si="130"/>
        <v/>
      </c>
      <c r="O1373" s="38" t="str">
        <f t="shared" si="126"/>
        <v/>
      </c>
      <c r="P1373" s="39" t="str">
        <f t="shared" si="131"/>
        <v/>
      </c>
      <c r="AC1373" s="42" t="str">
        <f>IF(B1373="","",VLOOKUP(B1373,[2]Formula!B:C,2,0))</f>
        <v/>
      </c>
      <c r="AD1373" s="43" t="str">
        <f t="shared" si="129"/>
        <v/>
      </c>
    </row>
    <row r="1374" spans="1:30" x14ac:dyDescent="0.25">
      <c r="A1374" s="64"/>
      <c r="B1374" s="64"/>
      <c r="C1374" s="66"/>
      <c r="D1374" s="67"/>
      <c r="E1374" s="64"/>
      <c r="F1374" s="64"/>
      <c r="G1374" s="37" t="str">
        <f>IF(E1374="","",IF(OR(E1374="Project Management",E1374="Project Support",E1374="Sprint Management",E1374="Sprint Support"),"NA",ROUND((((VLOOKUP(AD1374,[2]Formula!V:X,3,0)))-SUMIF(AD:AD,AD1374,H:H)),2)))</f>
        <v/>
      </c>
      <c r="H1374" s="71"/>
      <c r="I1374" s="72"/>
      <c r="J1374" s="72"/>
      <c r="K1374" s="38" t="str">
        <f>IF(E1374="","",IF(OR(E1374="Project Management",E1374="Project Support",E1374="Sprint Management",E1374="Sprint Support"),"NA",(((SUMIF(AD:AD,AD1374,H:H)/VLOOKUP(AD1374,[2]Formula!V:X,3,0))*VLOOKUP(AD1374,[2]Formula!V:X,2,0))*H1374)/SUMIF(AD:AD,AD1374,H:H)))</f>
        <v/>
      </c>
      <c r="L1374" s="38" t="str">
        <f t="shared" si="127"/>
        <v/>
      </c>
      <c r="M1374" s="38" t="str">
        <f t="shared" si="128"/>
        <v/>
      </c>
      <c r="N1374" s="38" t="str">
        <f t="shared" si="130"/>
        <v/>
      </c>
      <c r="O1374" s="38" t="str">
        <f t="shared" si="126"/>
        <v/>
      </c>
      <c r="P1374" s="39" t="str">
        <f t="shared" si="131"/>
        <v/>
      </c>
      <c r="AC1374" s="42" t="str">
        <f>IF(B1374="","",VLOOKUP(B1374,[2]Formula!B:C,2,0))</f>
        <v/>
      </c>
      <c r="AD1374" s="43" t="str">
        <f t="shared" si="129"/>
        <v/>
      </c>
    </row>
    <row r="1375" spans="1:30" x14ac:dyDescent="0.25">
      <c r="A1375" s="64"/>
      <c r="B1375" s="64"/>
      <c r="C1375" s="66"/>
      <c r="D1375" s="67"/>
      <c r="E1375" s="64"/>
      <c r="F1375" s="64"/>
      <c r="G1375" s="37" t="str">
        <f>IF(E1375="","",IF(OR(E1375="Project Management",E1375="Project Support",E1375="Sprint Management",E1375="Sprint Support"),"NA",ROUND((((VLOOKUP(AD1375,[2]Formula!V:X,3,0)))-SUMIF(AD:AD,AD1375,H:H)),2)))</f>
        <v/>
      </c>
      <c r="H1375" s="71"/>
      <c r="I1375" s="72"/>
      <c r="J1375" s="72"/>
      <c r="K1375" s="38" t="str">
        <f>IF(E1375="","",IF(OR(E1375="Project Management",E1375="Project Support",E1375="Sprint Management",E1375="Sprint Support"),"NA",(((SUMIF(AD:AD,AD1375,H:H)/VLOOKUP(AD1375,[2]Formula!V:X,3,0))*VLOOKUP(AD1375,[2]Formula!V:X,2,0))*H1375)/SUMIF(AD:AD,AD1375,H:H)))</f>
        <v/>
      </c>
      <c r="L1375" s="38" t="str">
        <f t="shared" si="127"/>
        <v/>
      </c>
      <c r="M1375" s="38" t="str">
        <f t="shared" si="128"/>
        <v/>
      </c>
      <c r="N1375" s="38" t="str">
        <f t="shared" si="130"/>
        <v/>
      </c>
      <c r="O1375" s="38" t="str">
        <f t="shared" si="126"/>
        <v/>
      </c>
      <c r="P1375" s="39" t="str">
        <f t="shared" si="131"/>
        <v/>
      </c>
      <c r="AC1375" s="42" t="str">
        <f>IF(B1375="","",VLOOKUP(B1375,[2]Formula!B:C,2,0))</f>
        <v/>
      </c>
      <c r="AD1375" s="43" t="str">
        <f t="shared" si="129"/>
        <v/>
      </c>
    </row>
    <row r="1376" spans="1:30" x14ac:dyDescent="0.25">
      <c r="A1376" s="64"/>
      <c r="B1376" s="64"/>
      <c r="C1376" s="66"/>
      <c r="D1376" s="67"/>
      <c r="E1376" s="64"/>
      <c r="F1376" s="64"/>
      <c r="G1376" s="37" t="str">
        <f>IF(E1376="","",IF(OR(E1376="Project Management",E1376="Project Support",E1376="Sprint Management",E1376="Sprint Support"),"NA",ROUND((((VLOOKUP(AD1376,[2]Formula!V:X,3,0)))-SUMIF(AD:AD,AD1376,H:H)),2)))</f>
        <v/>
      </c>
      <c r="H1376" s="71"/>
      <c r="I1376" s="72"/>
      <c r="J1376" s="72"/>
      <c r="K1376" s="38" t="str">
        <f>IF(E1376="","",IF(OR(E1376="Project Management",E1376="Project Support",E1376="Sprint Management",E1376="Sprint Support"),"NA",(((SUMIF(AD:AD,AD1376,H:H)/VLOOKUP(AD1376,[2]Formula!V:X,3,0))*VLOOKUP(AD1376,[2]Formula!V:X,2,0))*H1376)/SUMIF(AD:AD,AD1376,H:H)))</f>
        <v/>
      </c>
      <c r="L1376" s="38" t="str">
        <f t="shared" si="127"/>
        <v/>
      </c>
      <c r="M1376" s="38" t="str">
        <f t="shared" si="128"/>
        <v/>
      </c>
      <c r="N1376" s="38" t="str">
        <f t="shared" si="130"/>
        <v/>
      </c>
      <c r="O1376" s="38" t="str">
        <f t="shared" si="126"/>
        <v/>
      </c>
      <c r="P1376" s="39" t="str">
        <f t="shared" si="131"/>
        <v/>
      </c>
      <c r="AC1376" s="42" t="str">
        <f>IF(B1376="","",VLOOKUP(B1376,[2]Formula!B:C,2,0))</f>
        <v/>
      </c>
      <c r="AD1376" s="43" t="str">
        <f t="shared" si="129"/>
        <v/>
      </c>
    </row>
    <row r="1377" spans="1:30" x14ac:dyDescent="0.25">
      <c r="A1377" s="64"/>
      <c r="B1377" s="64"/>
      <c r="C1377" s="66"/>
      <c r="D1377" s="67"/>
      <c r="E1377" s="64"/>
      <c r="F1377" s="64"/>
      <c r="G1377" s="37" t="str">
        <f>IF(E1377="","",IF(OR(E1377="Project Management",E1377="Project Support",E1377="Sprint Management",E1377="Sprint Support"),"NA",ROUND((((VLOOKUP(AD1377,[2]Formula!V:X,3,0)))-SUMIF(AD:AD,AD1377,H:H)),2)))</f>
        <v/>
      </c>
      <c r="H1377" s="71"/>
      <c r="I1377" s="72"/>
      <c r="J1377" s="72"/>
      <c r="K1377" s="38" t="str">
        <f>IF(E1377="","",IF(OR(E1377="Project Management",E1377="Project Support",E1377="Sprint Management",E1377="Sprint Support"),"NA",(((SUMIF(AD:AD,AD1377,H:H)/VLOOKUP(AD1377,[2]Formula!V:X,3,0))*VLOOKUP(AD1377,[2]Formula!V:X,2,0))*H1377)/SUMIF(AD:AD,AD1377,H:H)))</f>
        <v/>
      </c>
      <c r="L1377" s="38" t="str">
        <f t="shared" si="127"/>
        <v/>
      </c>
      <c r="M1377" s="38" t="str">
        <f t="shared" si="128"/>
        <v/>
      </c>
      <c r="N1377" s="38" t="str">
        <f t="shared" si="130"/>
        <v/>
      </c>
      <c r="O1377" s="38" t="str">
        <f t="shared" si="126"/>
        <v/>
      </c>
      <c r="P1377" s="39" t="str">
        <f t="shared" si="131"/>
        <v/>
      </c>
      <c r="AC1377" s="42" t="str">
        <f>IF(B1377="","",VLOOKUP(B1377,[2]Formula!B:C,2,0))</f>
        <v/>
      </c>
      <c r="AD1377" s="43" t="str">
        <f t="shared" si="129"/>
        <v/>
      </c>
    </row>
    <row r="1378" spans="1:30" x14ac:dyDescent="0.25">
      <c r="A1378" s="64"/>
      <c r="B1378" s="64"/>
      <c r="C1378" s="66"/>
      <c r="D1378" s="67"/>
      <c r="E1378" s="64"/>
      <c r="F1378" s="64"/>
      <c r="G1378" s="37" t="str">
        <f>IF(E1378="","",IF(OR(E1378="Project Management",E1378="Project Support",E1378="Sprint Management",E1378="Sprint Support"),"NA",ROUND((((VLOOKUP(AD1378,[2]Formula!V:X,3,0)))-SUMIF(AD:AD,AD1378,H:H)),2)))</f>
        <v/>
      </c>
      <c r="H1378" s="71"/>
      <c r="I1378" s="72"/>
      <c r="J1378" s="72"/>
      <c r="K1378" s="38" t="str">
        <f>IF(E1378="","",IF(OR(E1378="Project Management",E1378="Project Support",E1378="Sprint Management",E1378="Sprint Support"),"NA",(((SUMIF(AD:AD,AD1378,H:H)/VLOOKUP(AD1378,[2]Formula!V:X,3,0))*VLOOKUP(AD1378,[2]Formula!V:X,2,0))*H1378)/SUMIF(AD:AD,AD1378,H:H)))</f>
        <v/>
      </c>
      <c r="L1378" s="38" t="str">
        <f t="shared" si="127"/>
        <v/>
      </c>
      <c r="M1378" s="38" t="str">
        <f t="shared" si="128"/>
        <v/>
      </c>
      <c r="N1378" s="38" t="str">
        <f t="shared" si="130"/>
        <v/>
      </c>
      <c r="O1378" s="38" t="str">
        <f t="shared" si="126"/>
        <v/>
      </c>
      <c r="P1378" s="39" t="str">
        <f t="shared" si="131"/>
        <v/>
      </c>
      <c r="AC1378" s="42" t="str">
        <f>IF(B1378="","",VLOOKUP(B1378,[2]Formula!B:C,2,0))</f>
        <v/>
      </c>
      <c r="AD1378" s="43" t="str">
        <f t="shared" si="129"/>
        <v/>
      </c>
    </row>
    <row r="1379" spans="1:30" x14ac:dyDescent="0.25">
      <c r="A1379" s="64"/>
      <c r="B1379" s="64"/>
      <c r="C1379" s="66"/>
      <c r="D1379" s="67"/>
      <c r="E1379" s="64"/>
      <c r="F1379" s="64"/>
      <c r="G1379" s="37" t="str">
        <f>IF(E1379="","",IF(OR(E1379="Project Management",E1379="Project Support",E1379="Sprint Management",E1379="Sprint Support"),"NA",ROUND((((VLOOKUP(AD1379,[2]Formula!V:X,3,0)))-SUMIF(AD:AD,AD1379,H:H)),2)))</f>
        <v/>
      </c>
      <c r="H1379" s="71"/>
      <c r="I1379" s="72"/>
      <c r="J1379" s="72"/>
      <c r="K1379" s="38" t="str">
        <f>IF(E1379="","",IF(OR(E1379="Project Management",E1379="Project Support",E1379="Sprint Management",E1379="Sprint Support"),"NA",(((SUMIF(AD:AD,AD1379,H:H)/VLOOKUP(AD1379,[2]Formula!V:X,3,0))*VLOOKUP(AD1379,[2]Formula!V:X,2,0))*H1379)/SUMIF(AD:AD,AD1379,H:H)))</f>
        <v/>
      </c>
      <c r="L1379" s="38" t="str">
        <f t="shared" si="127"/>
        <v/>
      </c>
      <c r="M1379" s="38" t="str">
        <f t="shared" si="128"/>
        <v/>
      </c>
      <c r="N1379" s="38" t="str">
        <f t="shared" si="130"/>
        <v/>
      </c>
      <c r="O1379" s="38" t="str">
        <f t="shared" si="126"/>
        <v/>
      </c>
      <c r="P1379" s="39" t="str">
        <f t="shared" si="131"/>
        <v/>
      </c>
      <c r="AC1379" s="42" t="str">
        <f>IF(B1379="","",VLOOKUP(B1379,[2]Formula!B:C,2,0))</f>
        <v/>
      </c>
      <c r="AD1379" s="43" t="str">
        <f t="shared" si="129"/>
        <v/>
      </c>
    </row>
    <row r="1380" spans="1:30" x14ac:dyDescent="0.25">
      <c r="A1380" s="64"/>
      <c r="B1380" s="64"/>
      <c r="C1380" s="66"/>
      <c r="D1380" s="67"/>
      <c r="E1380" s="64"/>
      <c r="F1380" s="64"/>
      <c r="G1380" s="37" t="str">
        <f>IF(E1380="","",IF(OR(E1380="Project Management",E1380="Project Support",E1380="Sprint Management",E1380="Sprint Support"),"NA",ROUND((((VLOOKUP(AD1380,[2]Formula!V:X,3,0)))-SUMIF(AD:AD,AD1380,H:H)),2)))</f>
        <v/>
      </c>
      <c r="H1380" s="71"/>
      <c r="I1380" s="72"/>
      <c r="J1380" s="72"/>
      <c r="K1380" s="38" t="str">
        <f>IF(E1380="","",IF(OR(E1380="Project Management",E1380="Project Support",E1380="Sprint Management",E1380="Sprint Support"),"NA",(((SUMIF(AD:AD,AD1380,H:H)/VLOOKUP(AD1380,[2]Formula!V:X,3,0))*VLOOKUP(AD1380,[2]Formula!V:X,2,0))*H1380)/SUMIF(AD:AD,AD1380,H:H)))</f>
        <v/>
      </c>
      <c r="L1380" s="38" t="str">
        <f t="shared" si="127"/>
        <v/>
      </c>
      <c r="M1380" s="38" t="str">
        <f t="shared" si="128"/>
        <v/>
      </c>
      <c r="N1380" s="38" t="str">
        <f t="shared" si="130"/>
        <v/>
      </c>
      <c r="O1380" s="38" t="str">
        <f t="shared" si="126"/>
        <v/>
      </c>
      <c r="P1380" s="39" t="str">
        <f t="shared" si="131"/>
        <v/>
      </c>
      <c r="AC1380" s="42" t="str">
        <f>IF(B1380="","",VLOOKUP(B1380,[2]Formula!B:C,2,0))</f>
        <v/>
      </c>
      <c r="AD1380" s="43" t="str">
        <f t="shared" si="129"/>
        <v/>
      </c>
    </row>
    <row r="1381" spans="1:30" x14ac:dyDescent="0.25">
      <c r="A1381" s="64"/>
      <c r="B1381" s="64"/>
      <c r="C1381" s="66"/>
      <c r="D1381" s="67"/>
      <c r="E1381" s="64"/>
      <c r="F1381" s="64"/>
      <c r="G1381" s="37" t="str">
        <f>IF(E1381="","",IF(OR(E1381="Project Management",E1381="Project Support",E1381="Sprint Management",E1381="Sprint Support"),"NA",ROUND((((VLOOKUP(AD1381,[2]Formula!V:X,3,0)))-SUMIF(AD:AD,AD1381,H:H)),2)))</f>
        <v/>
      </c>
      <c r="H1381" s="71"/>
      <c r="I1381" s="72"/>
      <c r="J1381" s="72"/>
      <c r="K1381" s="38" t="str">
        <f>IF(E1381="","",IF(OR(E1381="Project Management",E1381="Project Support",E1381="Sprint Management",E1381="Sprint Support"),"NA",(((SUMIF(AD:AD,AD1381,H:H)/VLOOKUP(AD1381,[2]Formula!V:X,3,0))*VLOOKUP(AD1381,[2]Formula!V:X,2,0))*H1381)/SUMIF(AD:AD,AD1381,H:H)))</f>
        <v/>
      </c>
      <c r="L1381" s="38" t="str">
        <f t="shared" si="127"/>
        <v/>
      </c>
      <c r="M1381" s="38" t="str">
        <f t="shared" si="128"/>
        <v/>
      </c>
      <c r="N1381" s="38" t="str">
        <f t="shared" si="130"/>
        <v/>
      </c>
      <c r="O1381" s="38" t="str">
        <f t="shared" si="126"/>
        <v/>
      </c>
      <c r="P1381" s="39" t="str">
        <f t="shared" si="131"/>
        <v/>
      </c>
      <c r="AC1381" s="42" t="str">
        <f>IF(B1381="","",VLOOKUP(B1381,[2]Formula!B:C,2,0))</f>
        <v/>
      </c>
      <c r="AD1381" s="43" t="str">
        <f t="shared" si="129"/>
        <v/>
      </c>
    </row>
    <row r="1382" spans="1:30" x14ac:dyDescent="0.25">
      <c r="A1382" s="64"/>
      <c r="B1382" s="64"/>
      <c r="C1382" s="66"/>
      <c r="D1382" s="67"/>
      <c r="E1382" s="64"/>
      <c r="F1382" s="64"/>
      <c r="G1382" s="37" t="str">
        <f>IF(E1382="","",IF(OR(E1382="Project Management",E1382="Project Support",E1382="Sprint Management",E1382="Sprint Support"),"NA",ROUND((((VLOOKUP(AD1382,[2]Formula!V:X,3,0)))-SUMIF(AD:AD,AD1382,H:H)),2)))</f>
        <v/>
      </c>
      <c r="H1382" s="71"/>
      <c r="I1382" s="72"/>
      <c r="J1382" s="72"/>
      <c r="K1382" s="38" t="str">
        <f>IF(E1382="","",IF(OR(E1382="Project Management",E1382="Project Support",E1382="Sprint Management",E1382="Sprint Support"),"NA",(((SUMIF(AD:AD,AD1382,H:H)/VLOOKUP(AD1382,[2]Formula!V:X,3,0))*VLOOKUP(AD1382,[2]Formula!V:X,2,0))*H1382)/SUMIF(AD:AD,AD1382,H:H)))</f>
        <v/>
      </c>
      <c r="L1382" s="38" t="str">
        <f t="shared" si="127"/>
        <v/>
      </c>
      <c r="M1382" s="38" t="str">
        <f t="shared" si="128"/>
        <v/>
      </c>
      <c r="N1382" s="38" t="str">
        <f t="shared" si="130"/>
        <v/>
      </c>
      <c r="O1382" s="38" t="str">
        <f t="shared" si="126"/>
        <v/>
      </c>
      <c r="P1382" s="39" t="str">
        <f t="shared" si="131"/>
        <v/>
      </c>
      <c r="AC1382" s="42" t="str">
        <f>IF(B1382="","",VLOOKUP(B1382,[2]Formula!B:C,2,0))</f>
        <v/>
      </c>
      <c r="AD1382" s="43" t="str">
        <f t="shared" si="129"/>
        <v/>
      </c>
    </row>
    <row r="1383" spans="1:30" x14ac:dyDescent="0.25">
      <c r="A1383" s="64"/>
      <c r="B1383" s="64"/>
      <c r="C1383" s="66"/>
      <c r="D1383" s="67"/>
      <c r="E1383" s="64"/>
      <c r="F1383" s="64"/>
      <c r="G1383" s="37" t="str">
        <f>IF(E1383="","",IF(OR(E1383="Project Management",E1383="Project Support",E1383="Sprint Management",E1383="Sprint Support"),"NA",ROUND((((VLOOKUP(AD1383,[2]Formula!V:X,3,0)))-SUMIF(AD:AD,AD1383,H:H)),2)))</f>
        <v/>
      </c>
      <c r="H1383" s="71"/>
      <c r="I1383" s="72"/>
      <c r="J1383" s="72"/>
      <c r="K1383" s="38" t="str">
        <f>IF(E1383="","",IF(OR(E1383="Project Management",E1383="Project Support",E1383="Sprint Management",E1383="Sprint Support"),"NA",(((SUMIF(AD:AD,AD1383,H:H)/VLOOKUP(AD1383,[2]Formula!V:X,3,0))*VLOOKUP(AD1383,[2]Formula!V:X,2,0))*H1383)/SUMIF(AD:AD,AD1383,H:H)))</f>
        <v/>
      </c>
      <c r="L1383" s="38" t="str">
        <f t="shared" si="127"/>
        <v/>
      </c>
      <c r="M1383" s="38" t="str">
        <f t="shared" si="128"/>
        <v/>
      </c>
      <c r="N1383" s="38" t="str">
        <f t="shared" si="130"/>
        <v/>
      </c>
      <c r="O1383" s="38" t="str">
        <f t="shared" si="126"/>
        <v/>
      </c>
      <c r="P1383" s="39" t="str">
        <f t="shared" si="131"/>
        <v/>
      </c>
      <c r="AC1383" s="42" t="str">
        <f>IF(B1383="","",VLOOKUP(B1383,[2]Formula!B:C,2,0))</f>
        <v/>
      </c>
      <c r="AD1383" s="43" t="str">
        <f t="shared" si="129"/>
        <v/>
      </c>
    </row>
    <row r="1384" spans="1:30" x14ac:dyDescent="0.25">
      <c r="A1384" s="64"/>
      <c r="B1384" s="64"/>
      <c r="C1384" s="66"/>
      <c r="D1384" s="67"/>
      <c r="E1384" s="64"/>
      <c r="F1384" s="64"/>
      <c r="G1384" s="37" t="str">
        <f>IF(E1384="","",IF(OR(E1384="Project Management",E1384="Project Support",E1384="Sprint Management",E1384="Sprint Support"),"NA",ROUND((((VLOOKUP(AD1384,[2]Formula!V:X,3,0)))-SUMIF(AD:AD,AD1384,H:H)),2)))</f>
        <v/>
      </c>
      <c r="H1384" s="71"/>
      <c r="I1384" s="72"/>
      <c r="J1384" s="72"/>
      <c r="K1384" s="38" t="str">
        <f>IF(E1384="","",IF(OR(E1384="Project Management",E1384="Project Support",E1384="Sprint Management",E1384="Sprint Support"),"NA",(((SUMIF(AD:AD,AD1384,H:H)/VLOOKUP(AD1384,[2]Formula!V:X,3,0))*VLOOKUP(AD1384,[2]Formula!V:X,2,0))*H1384)/SUMIF(AD:AD,AD1384,H:H)))</f>
        <v/>
      </c>
      <c r="L1384" s="38" t="str">
        <f t="shared" si="127"/>
        <v/>
      </c>
      <c r="M1384" s="38" t="str">
        <f t="shared" si="128"/>
        <v/>
      </c>
      <c r="N1384" s="38" t="str">
        <f t="shared" si="130"/>
        <v/>
      </c>
      <c r="O1384" s="38" t="str">
        <f t="shared" si="126"/>
        <v/>
      </c>
      <c r="P1384" s="39" t="str">
        <f t="shared" si="131"/>
        <v/>
      </c>
      <c r="AC1384" s="42" t="str">
        <f>IF(B1384="","",VLOOKUP(B1384,[2]Formula!B:C,2,0))</f>
        <v/>
      </c>
      <c r="AD1384" s="43" t="str">
        <f t="shared" si="129"/>
        <v/>
      </c>
    </row>
    <row r="1385" spans="1:30" x14ac:dyDescent="0.25">
      <c r="A1385" s="64"/>
      <c r="B1385" s="64"/>
      <c r="C1385" s="66"/>
      <c r="D1385" s="67"/>
      <c r="E1385" s="64"/>
      <c r="F1385" s="64"/>
      <c r="G1385" s="37" t="str">
        <f>IF(E1385="","",IF(OR(E1385="Project Management",E1385="Project Support",E1385="Sprint Management",E1385="Sprint Support"),"NA",ROUND((((VLOOKUP(AD1385,[2]Formula!V:X,3,0)))-SUMIF(AD:AD,AD1385,H:H)),2)))</f>
        <v/>
      </c>
      <c r="H1385" s="71"/>
      <c r="I1385" s="72"/>
      <c r="J1385" s="72"/>
      <c r="K1385" s="38" t="str">
        <f>IF(E1385="","",IF(OR(E1385="Project Management",E1385="Project Support",E1385="Sprint Management",E1385="Sprint Support"),"NA",(((SUMIF(AD:AD,AD1385,H:H)/VLOOKUP(AD1385,[2]Formula!V:X,3,0))*VLOOKUP(AD1385,[2]Formula!V:X,2,0))*H1385)/SUMIF(AD:AD,AD1385,H:H)))</f>
        <v/>
      </c>
      <c r="L1385" s="38" t="str">
        <f t="shared" si="127"/>
        <v/>
      </c>
      <c r="M1385" s="38" t="str">
        <f t="shared" si="128"/>
        <v/>
      </c>
      <c r="N1385" s="38" t="str">
        <f t="shared" si="130"/>
        <v/>
      </c>
      <c r="O1385" s="38" t="str">
        <f t="shared" si="126"/>
        <v/>
      </c>
      <c r="P1385" s="39" t="str">
        <f t="shared" si="131"/>
        <v/>
      </c>
      <c r="AC1385" s="42" t="str">
        <f>IF(B1385="","",VLOOKUP(B1385,[2]Formula!B:C,2,0))</f>
        <v/>
      </c>
      <c r="AD1385" s="43" t="str">
        <f t="shared" si="129"/>
        <v/>
      </c>
    </row>
    <row r="1386" spans="1:30" x14ac:dyDescent="0.25">
      <c r="A1386" s="64"/>
      <c r="B1386" s="64"/>
      <c r="C1386" s="66"/>
      <c r="D1386" s="67"/>
      <c r="E1386" s="64"/>
      <c r="F1386" s="64"/>
      <c r="G1386" s="37" t="str">
        <f>IF(E1386="","",IF(OR(E1386="Project Management",E1386="Project Support",E1386="Sprint Management",E1386="Sprint Support"),"NA",ROUND((((VLOOKUP(AD1386,[2]Formula!V:X,3,0)))-SUMIF(AD:AD,AD1386,H:H)),2)))</f>
        <v/>
      </c>
      <c r="H1386" s="71"/>
      <c r="I1386" s="72"/>
      <c r="J1386" s="72"/>
      <c r="K1386" s="38" t="str">
        <f>IF(E1386="","",IF(OR(E1386="Project Management",E1386="Project Support",E1386="Sprint Management",E1386="Sprint Support"),"NA",(((SUMIF(AD:AD,AD1386,H:H)/VLOOKUP(AD1386,[2]Formula!V:X,3,0))*VLOOKUP(AD1386,[2]Formula!V:X,2,0))*H1386)/SUMIF(AD:AD,AD1386,H:H)))</f>
        <v/>
      </c>
      <c r="L1386" s="38" t="str">
        <f t="shared" si="127"/>
        <v/>
      </c>
      <c r="M1386" s="38" t="str">
        <f t="shared" si="128"/>
        <v/>
      </c>
      <c r="N1386" s="38" t="str">
        <f t="shared" si="130"/>
        <v/>
      </c>
      <c r="O1386" s="38" t="str">
        <f t="shared" si="126"/>
        <v/>
      </c>
      <c r="P1386" s="39" t="str">
        <f t="shared" si="131"/>
        <v/>
      </c>
      <c r="AC1386" s="42" t="str">
        <f>IF(B1386="","",VLOOKUP(B1386,[2]Formula!B:C,2,0))</f>
        <v/>
      </c>
      <c r="AD1386" s="43" t="str">
        <f t="shared" si="129"/>
        <v/>
      </c>
    </row>
    <row r="1387" spans="1:30" x14ac:dyDescent="0.25">
      <c r="A1387" s="64"/>
      <c r="B1387" s="64"/>
      <c r="C1387" s="66"/>
      <c r="D1387" s="67"/>
      <c r="E1387" s="64"/>
      <c r="F1387" s="64"/>
      <c r="G1387" s="37" t="str">
        <f>IF(E1387="","",IF(OR(E1387="Project Management",E1387="Project Support",E1387="Sprint Management",E1387="Sprint Support"),"NA",ROUND((((VLOOKUP(AD1387,[2]Formula!V:X,3,0)))-SUMIF(AD:AD,AD1387,H:H)),2)))</f>
        <v/>
      </c>
      <c r="H1387" s="71"/>
      <c r="I1387" s="72"/>
      <c r="J1387" s="72"/>
      <c r="K1387" s="38" t="str">
        <f>IF(E1387="","",IF(OR(E1387="Project Management",E1387="Project Support",E1387="Sprint Management",E1387="Sprint Support"),"NA",(((SUMIF(AD:AD,AD1387,H:H)/VLOOKUP(AD1387,[2]Formula!V:X,3,0))*VLOOKUP(AD1387,[2]Formula!V:X,2,0))*H1387)/SUMIF(AD:AD,AD1387,H:H)))</f>
        <v/>
      </c>
      <c r="L1387" s="38" t="str">
        <f t="shared" si="127"/>
        <v/>
      </c>
      <c r="M1387" s="38" t="str">
        <f t="shared" si="128"/>
        <v/>
      </c>
      <c r="N1387" s="38" t="str">
        <f t="shared" si="130"/>
        <v/>
      </c>
      <c r="O1387" s="38" t="str">
        <f t="shared" si="126"/>
        <v/>
      </c>
      <c r="P1387" s="39" t="str">
        <f t="shared" si="131"/>
        <v/>
      </c>
      <c r="AC1387" s="42" t="str">
        <f>IF(B1387="","",VLOOKUP(B1387,[2]Formula!B:C,2,0))</f>
        <v/>
      </c>
      <c r="AD1387" s="43" t="str">
        <f t="shared" si="129"/>
        <v/>
      </c>
    </row>
    <row r="1388" spans="1:30" x14ac:dyDescent="0.25">
      <c r="A1388" s="64"/>
      <c r="B1388" s="64"/>
      <c r="C1388" s="66"/>
      <c r="D1388" s="67"/>
      <c r="E1388" s="64"/>
      <c r="F1388" s="64"/>
      <c r="G1388" s="37" t="str">
        <f>IF(E1388="","",IF(OR(E1388="Project Management",E1388="Project Support",E1388="Sprint Management",E1388="Sprint Support"),"NA",ROUND((((VLOOKUP(AD1388,[2]Formula!V:X,3,0)))-SUMIF(AD:AD,AD1388,H:H)),2)))</f>
        <v/>
      </c>
      <c r="H1388" s="71"/>
      <c r="I1388" s="72"/>
      <c r="J1388" s="72"/>
      <c r="K1388" s="38" t="str">
        <f>IF(E1388="","",IF(OR(E1388="Project Management",E1388="Project Support",E1388="Sprint Management",E1388="Sprint Support"),"NA",(((SUMIF(AD:AD,AD1388,H:H)/VLOOKUP(AD1388,[2]Formula!V:X,3,0))*VLOOKUP(AD1388,[2]Formula!V:X,2,0))*H1388)/SUMIF(AD:AD,AD1388,H:H)))</f>
        <v/>
      </c>
      <c r="L1388" s="38" t="str">
        <f t="shared" si="127"/>
        <v/>
      </c>
      <c r="M1388" s="38" t="str">
        <f t="shared" si="128"/>
        <v/>
      </c>
      <c r="N1388" s="38" t="str">
        <f t="shared" si="130"/>
        <v/>
      </c>
      <c r="O1388" s="38" t="str">
        <f t="shared" si="126"/>
        <v/>
      </c>
      <c r="P1388" s="39" t="str">
        <f t="shared" si="131"/>
        <v/>
      </c>
      <c r="AC1388" s="42" t="str">
        <f>IF(B1388="","",VLOOKUP(B1388,[2]Formula!B:C,2,0))</f>
        <v/>
      </c>
      <c r="AD1388" s="43" t="str">
        <f t="shared" si="129"/>
        <v/>
      </c>
    </row>
    <row r="1389" spans="1:30" x14ac:dyDescent="0.25">
      <c r="A1389" s="64"/>
      <c r="B1389" s="64"/>
      <c r="C1389" s="66"/>
      <c r="D1389" s="67"/>
      <c r="E1389" s="64"/>
      <c r="F1389" s="64"/>
      <c r="G1389" s="37" t="str">
        <f>IF(E1389="","",IF(OR(E1389="Project Management",E1389="Project Support",E1389="Sprint Management",E1389="Sprint Support"),"NA",ROUND((((VLOOKUP(AD1389,[2]Formula!V:X,3,0)))-SUMIF(AD:AD,AD1389,H:H)),2)))</f>
        <v/>
      </c>
      <c r="H1389" s="71"/>
      <c r="I1389" s="72"/>
      <c r="J1389" s="72"/>
      <c r="K1389" s="38" t="str">
        <f>IF(E1389="","",IF(OR(E1389="Project Management",E1389="Project Support",E1389="Sprint Management",E1389="Sprint Support"),"NA",(((SUMIF(AD:AD,AD1389,H:H)/VLOOKUP(AD1389,[2]Formula!V:X,3,0))*VLOOKUP(AD1389,[2]Formula!V:X,2,0))*H1389)/SUMIF(AD:AD,AD1389,H:H)))</f>
        <v/>
      </c>
      <c r="L1389" s="38" t="str">
        <f t="shared" si="127"/>
        <v/>
      </c>
      <c r="M1389" s="38" t="str">
        <f t="shared" si="128"/>
        <v/>
      </c>
      <c r="N1389" s="38" t="str">
        <f t="shared" si="130"/>
        <v/>
      </c>
      <c r="O1389" s="38" t="str">
        <f t="shared" si="126"/>
        <v/>
      </c>
      <c r="P1389" s="39" t="str">
        <f t="shared" si="131"/>
        <v/>
      </c>
      <c r="AC1389" s="42" t="str">
        <f>IF(B1389="","",VLOOKUP(B1389,[2]Formula!B:C,2,0))</f>
        <v/>
      </c>
      <c r="AD1389" s="43" t="str">
        <f t="shared" si="129"/>
        <v/>
      </c>
    </row>
    <row r="1390" spans="1:30" x14ac:dyDescent="0.25">
      <c r="A1390" s="64"/>
      <c r="B1390" s="64"/>
      <c r="C1390" s="66"/>
      <c r="D1390" s="67"/>
      <c r="E1390" s="64"/>
      <c r="F1390" s="64"/>
      <c r="G1390" s="37" t="str">
        <f>IF(E1390="","",IF(OR(E1390="Project Management",E1390="Project Support",E1390="Sprint Management",E1390="Sprint Support"),"NA",ROUND((((VLOOKUP(AD1390,[2]Formula!V:X,3,0)))-SUMIF(AD:AD,AD1390,H:H)),2)))</f>
        <v/>
      </c>
      <c r="H1390" s="71"/>
      <c r="I1390" s="72"/>
      <c r="J1390" s="72"/>
      <c r="K1390" s="38" t="str">
        <f>IF(E1390="","",IF(OR(E1390="Project Management",E1390="Project Support",E1390="Sprint Management",E1390="Sprint Support"),"NA",(((SUMIF(AD:AD,AD1390,H:H)/VLOOKUP(AD1390,[2]Formula!V:X,3,0))*VLOOKUP(AD1390,[2]Formula!V:X,2,0))*H1390)/SUMIF(AD:AD,AD1390,H:H)))</f>
        <v/>
      </c>
      <c r="L1390" s="38" t="str">
        <f t="shared" si="127"/>
        <v/>
      </c>
      <c r="M1390" s="38" t="str">
        <f t="shared" si="128"/>
        <v/>
      </c>
      <c r="N1390" s="38" t="str">
        <f t="shared" si="130"/>
        <v/>
      </c>
      <c r="O1390" s="38" t="str">
        <f t="shared" si="126"/>
        <v/>
      </c>
      <c r="P1390" s="39" t="str">
        <f t="shared" si="131"/>
        <v/>
      </c>
      <c r="AC1390" s="42" t="str">
        <f>IF(B1390="","",VLOOKUP(B1390,[2]Formula!B:C,2,0))</f>
        <v/>
      </c>
      <c r="AD1390" s="43" t="str">
        <f t="shared" si="129"/>
        <v/>
      </c>
    </row>
    <row r="1391" spans="1:30" x14ac:dyDescent="0.25">
      <c r="A1391" s="64"/>
      <c r="B1391" s="64"/>
      <c r="C1391" s="66"/>
      <c r="D1391" s="67"/>
      <c r="E1391" s="64"/>
      <c r="F1391" s="64"/>
      <c r="G1391" s="37" t="str">
        <f>IF(E1391="","",IF(OR(E1391="Project Management",E1391="Project Support",E1391="Sprint Management",E1391="Sprint Support"),"NA",ROUND((((VLOOKUP(AD1391,[2]Formula!V:X,3,0)))-SUMIF(AD:AD,AD1391,H:H)),2)))</f>
        <v/>
      </c>
      <c r="H1391" s="71"/>
      <c r="I1391" s="72"/>
      <c r="J1391" s="72"/>
      <c r="K1391" s="38" t="str">
        <f>IF(E1391="","",IF(OR(E1391="Project Management",E1391="Project Support",E1391="Sprint Management",E1391="Sprint Support"),"NA",(((SUMIF(AD:AD,AD1391,H:H)/VLOOKUP(AD1391,[2]Formula!V:X,3,0))*VLOOKUP(AD1391,[2]Formula!V:X,2,0))*H1391)/SUMIF(AD:AD,AD1391,H:H)))</f>
        <v/>
      </c>
      <c r="L1391" s="38" t="str">
        <f t="shared" si="127"/>
        <v/>
      </c>
      <c r="M1391" s="38" t="str">
        <f t="shared" si="128"/>
        <v/>
      </c>
      <c r="N1391" s="38" t="str">
        <f t="shared" si="130"/>
        <v/>
      </c>
      <c r="O1391" s="38" t="str">
        <f t="shared" si="126"/>
        <v/>
      </c>
      <c r="P1391" s="39" t="str">
        <f t="shared" si="131"/>
        <v/>
      </c>
      <c r="AC1391" s="42" t="str">
        <f>IF(B1391="","",VLOOKUP(B1391,[2]Formula!B:C,2,0))</f>
        <v/>
      </c>
      <c r="AD1391" s="43" t="str">
        <f t="shared" si="129"/>
        <v/>
      </c>
    </row>
    <row r="1392" spans="1:30" x14ac:dyDescent="0.25">
      <c r="A1392" s="64"/>
      <c r="B1392" s="64"/>
      <c r="C1392" s="66"/>
      <c r="D1392" s="67"/>
      <c r="E1392" s="64"/>
      <c r="F1392" s="64"/>
      <c r="G1392" s="37" t="str">
        <f>IF(E1392="","",IF(OR(E1392="Project Management",E1392="Project Support",E1392="Sprint Management",E1392="Sprint Support"),"NA",ROUND((((VLOOKUP(AD1392,[2]Formula!V:X,3,0)))-SUMIF(AD:AD,AD1392,H:H)),2)))</f>
        <v/>
      </c>
      <c r="H1392" s="71"/>
      <c r="I1392" s="72"/>
      <c r="J1392" s="72"/>
      <c r="K1392" s="38" t="str">
        <f>IF(E1392="","",IF(OR(E1392="Project Management",E1392="Project Support",E1392="Sprint Management",E1392="Sprint Support"),"NA",(((SUMIF(AD:AD,AD1392,H:H)/VLOOKUP(AD1392,[2]Formula!V:X,3,0))*VLOOKUP(AD1392,[2]Formula!V:X,2,0))*H1392)/SUMIF(AD:AD,AD1392,H:H)))</f>
        <v/>
      </c>
      <c r="L1392" s="38" t="str">
        <f t="shared" si="127"/>
        <v/>
      </c>
      <c r="M1392" s="38" t="str">
        <f t="shared" si="128"/>
        <v/>
      </c>
      <c r="N1392" s="38" t="str">
        <f t="shared" si="130"/>
        <v/>
      </c>
      <c r="O1392" s="38" t="str">
        <f t="shared" si="126"/>
        <v/>
      </c>
      <c r="P1392" s="39" t="str">
        <f t="shared" si="131"/>
        <v/>
      </c>
      <c r="AC1392" s="42" t="str">
        <f>IF(B1392="","",VLOOKUP(B1392,[2]Formula!B:C,2,0))</f>
        <v/>
      </c>
      <c r="AD1392" s="43" t="str">
        <f t="shared" si="129"/>
        <v/>
      </c>
    </row>
    <row r="1393" spans="1:30" x14ac:dyDescent="0.25">
      <c r="A1393" s="64"/>
      <c r="B1393" s="64"/>
      <c r="C1393" s="66"/>
      <c r="D1393" s="67"/>
      <c r="E1393" s="64"/>
      <c r="F1393" s="64"/>
      <c r="G1393" s="37" t="str">
        <f>IF(E1393="","",IF(OR(E1393="Project Management",E1393="Project Support",E1393="Sprint Management",E1393="Sprint Support"),"NA",ROUND((((VLOOKUP(AD1393,[2]Formula!V:X,3,0)))-SUMIF(AD:AD,AD1393,H:H)),2)))</f>
        <v/>
      </c>
      <c r="H1393" s="71"/>
      <c r="I1393" s="72"/>
      <c r="J1393" s="72"/>
      <c r="K1393" s="38" t="str">
        <f>IF(E1393="","",IF(OR(E1393="Project Management",E1393="Project Support",E1393="Sprint Management",E1393="Sprint Support"),"NA",(((SUMIF(AD:AD,AD1393,H:H)/VLOOKUP(AD1393,[2]Formula!V:X,3,0))*VLOOKUP(AD1393,[2]Formula!V:X,2,0))*H1393)/SUMIF(AD:AD,AD1393,H:H)))</f>
        <v/>
      </c>
      <c r="L1393" s="38" t="str">
        <f t="shared" si="127"/>
        <v/>
      </c>
      <c r="M1393" s="38" t="str">
        <f t="shared" si="128"/>
        <v/>
      </c>
      <c r="N1393" s="38" t="str">
        <f t="shared" si="130"/>
        <v/>
      </c>
      <c r="O1393" s="38" t="str">
        <f t="shared" si="126"/>
        <v/>
      </c>
      <c r="P1393" s="39" t="str">
        <f t="shared" si="131"/>
        <v/>
      </c>
      <c r="AC1393" s="42" t="str">
        <f>IF(B1393="","",VLOOKUP(B1393,[2]Formula!B:C,2,0))</f>
        <v/>
      </c>
      <c r="AD1393" s="43" t="str">
        <f t="shared" si="129"/>
        <v/>
      </c>
    </row>
    <row r="1394" spans="1:30" x14ac:dyDescent="0.25">
      <c r="A1394" s="64"/>
      <c r="B1394" s="64"/>
      <c r="C1394" s="66"/>
      <c r="D1394" s="67"/>
      <c r="E1394" s="64"/>
      <c r="F1394" s="64"/>
      <c r="G1394" s="37" t="str">
        <f>IF(E1394="","",IF(OR(E1394="Project Management",E1394="Project Support",E1394="Sprint Management",E1394="Sprint Support"),"NA",ROUND((((VLOOKUP(AD1394,[2]Formula!V:X,3,0)))-SUMIF(AD:AD,AD1394,H:H)),2)))</f>
        <v/>
      </c>
      <c r="H1394" s="71"/>
      <c r="I1394" s="72"/>
      <c r="J1394" s="72"/>
      <c r="K1394" s="38" t="str">
        <f>IF(E1394="","",IF(OR(E1394="Project Management",E1394="Project Support",E1394="Sprint Management",E1394="Sprint Support"),"NA",(((SUMIF(AD:AD,AD1394,H:H)/VLOOKUP(AD1394,[2]Formula!V:X,3,0))*VLOOKUP(AD1394,[2]Formula!V:X,2,0))*H1394)/SUMIF(AD:AD,AD1394,H:H)))</f>
        <v/>
      </c>
      <c r="L1394" s="38" t="str">
        <f t="shared" si="127"/>
        <v/>
      </c>
      <c r="M1394" s="38" t="str">
        <f t="shared" si="128"/>
        <v/>
      </c>
      <c r="N1394" s="38" t="str">
        <f t="shared" si="130"/>
        <v/>
      </c>
      <c r="O1394" s="38" t="str">
        <f t="shared" si="126"/>
        <v/>
      </c>
      <c r="P1394" s="39" t="str">
        <f t="shared" si="131"/>
        <v/>
      </c>
      <c r="AC1394" s="42" t="str">
        <f>IF(B1394="","",VLOOKUP(B1394,[2]Formula!B:C,2,0))</f>
        <v/>
      </c>
      <c r="AD1394" s="43" t="str">
        <f t="shared" si="129"/>
        <v/>
      </c>
    </row>
    <row r="1395" spans="1:30" x14ac:dyDescent="0.25">
      <c r="A1395" s="64"/>
      <c r="B1395" s="64"/>
      <c r="C1395" s="66"/>
      <c r="D1395" s="67"/>
      <c r="E1395" s="64"/>
      <c r="F1395" s="64"/>
      <c r="G1395" s="37" t="str">
        <f>IF(E1395="","",IF(OR(E1395="Project Management",E1395="Project Support",E1395="Sprint Management",E1395="Sprint Support"),"NA",ROUND((((VLOOKUP(AD1395,[2]Formula!V:X,3,0)))-SUMIF(AD:AD,AD1395,H:H)),2)))</f>
        <v/>
      </c>
      <c r="H1395" s="71"/>
      <c r="I1395" s="72"/>
      <c r="J1395" s="72"/>
      <c r="K1395" s="38" t="str">
        <f>IF(E1395="","",IF(OR(E1395="Project Management",E1395="Project Support",E1395="Sprint Management",E1395="Sprint Support"),"NA",(((SUMIF(AD:AD,AD1395,H:H)/VLOOKUP(AD1395,[2]Formula!V:X,3,0))*VLOOKUP(AD1395,[2]Formula!V:X,2,0))*H1395)/SUMIF(AD:AD,AD1395,H:H)))</f>
        <v/>
      </c>
      <c r="L1395" s="38" t="str">
        <f t="shared" si="127"/>
        <v/>
      </c>
      <c r="M1395" s="38" t="str">
        <f t="shared" si="128"/>
        <v/>
      </c>
      <c r="N1395" s="38" t="str">
        <f t="shared" si="130"/>
        <v/>
      </c>
      <c r="O1395" s="38" t="str">
        <f t="shared" si="126"/>
        <v/>
      </c>
      <c r="P1395" s="39" t="str">
        <f t="shared" si="131"/>
        <v/>
      </c>
      <c r="AC1395" s="42" t="str">
        <f>IF(B1395="","",VLOOKUP(B1395,[2]Formula!B:C,2,0))</f>
        <v/>
      </c>
      <c r="AD1395" s="43" t="str">
        <f t="shared" si="129"/>
        <v/>
      </c>
    </row>
    <row r="1396" spans="1:30" x14ac:dyDescent="0.25">
      <c r="A1396" s="64"/>
      <c r="B1396" s="64"/>
      <c r="C1396" s="66"/>
      <c r="D1396" s="67"/>
      <c r="E1396" s="64"/>
      <c r="F1396" s="64"/>
      <c r="G1396" s="37" t="str">
        <f>IF(E1396="","",IF(OR(E1396="Project Management",E1396="Project Support",E1396="Sprint Management",E1396="Sprint Support"),"NA",ROUND((((VLOOKUP(AD1396,[2]Formula!V:X,3,0)))-SUMIF(AD:AD,AD1396,H:H)),2)))</f>
        <v/>
      </c>
      <c r="H1396" s="71"/>
      <c r="I1396" s="72"/>
      <c r="J1396" s="72"/>
      <c r="K1396" s="38" t="str">
        <f>IF(E1396="","",IF(OR(E1396="Project Management",E1396="Project Support",E1396="Sprint Management",E1396="Sprint Support"),"NA",(((SUMIF(AD:AD,AD1396,H:H)/VLOOKUP(AD1396,[2]Formula!V:X,3,0))*VLOOKUP(AD1396,[2]Formula!V:X,2,0))*H1396)/SUMIF(AD:AD,AD1396,H:H)))</f>
        <v/>
      </c>
      <c r="L1396" s="38" t="str">
        <f t="shared" si="127"/>
        <v/>
      </c>
      <c r="M1396" s="38" t="str">
        <f t="shared" si="128"/>
        <v/>
      </c>
      <c r="N1396" s="38" t="str">
        <f t="shared" si="130"/>
        <v/>
      </c>
      <c r="O1396" s="38" t="str">
        <f t="shared" si="126"/>
        <v/>
      </c>
      <c r="P1396" s="39" t="str">
        <f t="shared" si="131"/>
        <v/>
      </c>
      <c r="AC1396" s="42" t="str">
        <f>IF(B1396="","",VLOOKUP(B1396,[2]Formula!B:C,2,0))</f>
        <v/>
      </c>
      <c r="AD1396" s="43" t="str">
        <f t="shared" si="129"/>
        <v/>
      </c>
    </row>
    <row r="1397" spans="1:30" x14ac:dyDescent="0.25">
      <c r="A1397" s="64"/>
      <c r="B1397" s="64"/>
      <c r="C1397" s="66"/>
      <c r="D1397" s="67"/>
      <c r="E1397" s="64"/>
      <c r="F1397" s="64"/>
      <c r="G1397" s="37" t="str">
        <f>IF(E1397="","",IF(OR(E1397="Project Management",E1397="Project Support",E1397="Sprint Management",E1397="Sprint Support"),"NA",ROUND((((VLOOKUP(AD1397,[2]Formula!V:X,3,0)))-SUMIF(AD:AD,AD1397,H:H)),2)))</f>
        <v/>
      </c>
      <c r="H1397" s="71"/>
      <c r="I1397" s="72"/>
      <c r="J1397" s="72"/>
      <c r="K1397" s="38" t="str">
        <f>IF(E1397="","",IF(OR(E1397="Project Management",E1397="Project Support",E1397="Sprint Management",E1397="Sprint Support"),"NA",(((SUMIF(AD:AD,AD1397,H:H)/VLOOKUP(AD1397,[2]Formula!V:X,3,0))*VLOOKUP(AD1397,[2]Formula!V:X,2,0))*H1397)/SUMIF(AD:AD,AD1397,H:H)))</f>
        <v/>
      </c>
      <c r="L1397" s="38" t="str">
        <f t="shared" si="127"/>
        <v/>
      </c>
      <c r="M1397" s="38" t="str">
        <f t="shared" si="128"/>
        <v/>
      </c>
      <c r="N1397" s="38" t="str">
        <f t="shared" si="130"/>
        <v/>
      </c>
      <c r="O1397" s="38" t="str">
        <f t="shared" ref="O1397:O1460" si="132">IFERROR(L1397/M1397,"")</f>
        <v/>
      </c>
      <c r="P1397" s="39" t="str">
        <f t="shared" si="131"/>
        <v/>
      </c>
      <c r="AC1397" s="42" t="str">
        <f>IF(B1397="","",VLOOKUP(B1397,[2]Formula!B:C,2,0))</f>
        <v/>
      </c>
      <c r="AD1397" s="43" t="str">
        <f t="shared" si="129"/>
        <v/>
      </c>
    </row>
    <row r="1398" spans="1:30" x14ac:dyDescent="0.25">
      <c r="A1398" s="64"/>
      <c r="B1398" s="64"/>
      <c r="C1398" s="66"/>
      <c r="D1398" s="67"/>
      <c r="E1398" s="64"/>
      <c r="F1398" s="64"/>
      <c r="G1398" s="37" t="str">
        <f>IF(E1398="","",IF(OR(E1398="Project Management",E1398="Project Support",E1398="Sprint Management",E1398="Sprint Support"),"NA",ROUND((((VLOOKUP(AD1398,[2]Formula!V:X,3,0)))-SUMIF(AD:AD,AD1398,H:H)),2)))</f>
        <v/>
      </c>
      <c r="H1398" s="71"/>
      <c r="I1398" s="72"/>
      <c r="J1398" s="72"/>
      <c r="K1398" s="38" t="str">
        <f>IF(E1398="","",IF(OR(E1398="Project Management",E1398="Project Support",E1398="Sprint Management",E1398="Sprint Support"),"NA",(((SUMIF(AD:AD,AD1398,H:H)/VLOOKUP(AD1398,[2]Formula!V:X,3,0))*VLOOKUP(AD1398,[2]Formula!V:X,2,0))*H1398)/SUMIF(AD:AD,AD1398,H:H)))</f>
        <v/>
      </c>
      <c r="L1398" s="38" t="str">
        <f t="shared" si="127"/>
        <v/>
      </c>
      <c r="M1398" s="38" t="str">
        <f t="shared" si="128"/>
        <v/>
      </c>
      <c r="N1398" s="38" t="str">
        <f t="shared" si="130"/>
        <v/>
      </c>
      <c r="O1398" s="38" t="str">
        <f t="shared" si="132"/>
        <v/>
      </c>
      <c r="P1398" s="39" t="str">
        <f t="shared" si="131"/>
        <v/>
      </c>
      <c r="AC1398" s="42" t="str">
        <f>IF(B1398="","",VLOOKUP(B1398,[2]Formula!B:C,2,0))</f>
        <v/>
      </c>
      <c r="AD1398" s="43" t="str">
        <f t="shared" si="129"/>
        <v/>
      </c>
    </row>
    <row r="1399" spans="1:30" x14ac:dyDescent="0.25">
      <c r="A1399" s="64"/>
      <c r="B1399" s="64"/>
      <c r="C1399" s="66"/>
      <c r="D1399" s="67"/>
      <c r="E1399" s="64"/>
      <c r="F1399" s="64"/>
      <c r="G1399" s="37" t="str">
        <f>IF(E1399="","",IF(OR(E1399="Project Management",E1399="Project Support",E1399="Sprint Management",E1399="Sprint Support"),"NA",ROUND((((VLOOKUP(AD1399,[2]Formula!V:X,3,0)))-SUMIF(AD:AD,AD1399,H:H)),2)))</f>
        <v/>
      </c>
      <c r="H1399" s="71"/>
      <c r="I1399" s="72"/>
      <c r="J1399" s="72"/>
      <c r="K1399" s="38" t="str">
        <f>IF(E1399="","",IF(OR(E1399="Project Management",E1399="Project Support",E1399="Sprint Management",E1399="Sprint Support"),"NA",(((SUMIF(AD:AD,AD1399,H:H)/VLOOKUP(AD1399,[2]Formula!V:X,3,0))*VLOOKUP(AD1399,[2]Formula!V:X,2,0))*H1399)/SUMIF(AD:AD,AD1399,H:H)))</f>
        <v/>
      </c>
      <c r="L1399" s="38" t="str">
        <f t="shared" si="127"/>
        <v/>
      </c>
      <c r="M1399" s="38" t="str">
        <f t="shared" si="128"/>
        <v/>
      </c>
      <c r="N1399" s="38" t="str">
        <f t="shared" si="130"/>
        <v/>
      </c>
      <c r="O1399" s="38" t="str">
        <f t="shared" si="132"/>
        <v/>
      </c>
      <c r="P1399" s="39" t="str">
        <f t="shared" si="131"/>
        <v/>
      </c>
      <c r="AC1399" s="42" t="str">
        <f>IF(B1399="","",VLOOKUP(B1399,[2]Formula!B:C,2,0))</f>
        <v/>
      </c>
      <c r="AD1399" s="43" t="str">
        <f t="shared" si="129"/>
        <v/>
      </c>
    </row>
    <row r="1400" spans="1:30" x14ac:dyDescent="0.25">
      <c r="A1400" s="64"/>
      <c r="B1400" s="64"/>
      <c r="C1400" s="66"/>
      <c r="D1400" s="67"/>
      <c r="E1400" s="64"/>
      <c r="F1400" s="64"/>
      <c r="G1400" s="37" t="str">
        <f>IF(E1400="","",IF(OR(E1400="Project Management",E1400="Project Support",E1400="Sprint Management",E1400="Sprint Support"),"NA",ROUND((((VLOOKUP(AD1400,[2]Formula!V:X,3,0)))-SUMIF(AD:AD,AD1400,H:H)),2)))</f>
        <v/>
      </c>
      <c r="H1400" s="71"/>
      <c r="I1400" s="72"/>
      <c r="J1400" s="72"/>
      <c r="K1400" s="38" t="str">
        <f>IF(E1400="","",IF(OR(E1400="Project Management",E1400="Project Support",E1400="Sprint Management",E1400="Sprint Support"),"NA",(((SUMIF(AD:AD,AD1400,H:H)/VLOOKUP(AD1400,[2]Formula!V:X,3,0))*VLOOKUP(AD1400,[2]Formula!V:X,2,0))*H1400)/SUMIF(AD:AD,AD1400,H:H)))</f>
        <v/>
      </c>
      <c r="L1400" s="38" t="str">
        <f t="shared" si="127"/>
        <v/>
      </c>
      <c r="M1400" s="38" t="str">
        <f t="shared" si="128"/>
        <v/>
      </c>
      <c r="N1400" s="38" t="str">
        <f t="shared" si="130"/>
        <v/>
      </c>
      <c r="O1400" s="38" t="str">
        <f t="shared" si="132"/>
        <v/>
      </c>
      <c r="P1400" s="39" t="str">
        <f t="shared" si="131"/>
        <v/>
      </c>
      <c r="AC1400" s="42" t="str">
        <f>IF(B1400="","",VLOOKUP(B1400,[2]Formula!B:C,2,0))</f>
        <v/>
      </c>
      <c r="AD1400" s="43" t="str">
        <f t="shared" si="129"/>
        <v/>
      </c>
    </row>
    <row r="1401" spans="1:30" x14ac:dyDescent="0.25">
      <c r="A1401" s="64"/>
      <c r="B1401" s="64"/>
      <c r="C1401" s="66"/>
      <c r="D1401" s="67"/>
      <c r="E1401" s="64"/>
      <c r="F1401" s="64"/>
      <c r="G1401" s="37" t="str">
        <f>IF(E1401="","",IF(OR(E1401="Project Management",E1401="Project Support",E1401="Sprint Management",E1401="Sprint Support"),"NA",ROUND((((VLOOKUP(AD1401,[2]Formula!V:X,3,0)))-SUMIF(AD:AD,AD1401,H:H)),2)))</f>
        <v/>
      </c>
      <c r="H1401" s="71"/>
      <c r="I1401" s="72"/>
      <c r="J1401" s="72"/>
      <c r="K1401" s="38" t="str">
        <f>IF(E1401="","",IF(OR(E1401="Project Management",E1401="Project Support",E1401="Sprint Management",E1401="Sprint Support"),"NA",(((SUMIF(AD:AD,AD1401,H:H)/VLOOKUP(AD1401,[2]Formula!V:X,3,0))*VLOOKUP(AD1401,[2]Formula!V:X,2,0))*H1401)/SUMIF(AD:AD,AD1401,H:H)))</f>
        <v/>
      </c>
      <c r="L1401" s="38" t="str">
        <f t="shared" si="127"/>
        <v/>
      </c>
      <c r="M1401" s="38" t="str">
        <f t="shared" si="128"/>
        <v/>
      </c>
      <c r="N1401" s="38" t="str">
        <f t="shared" si="130"/>
        <v/>
      </c>
      <c r="O1401" s="38" t="str">
        <f t="shared" si="132"/>
        <v/>
      </c>
      <c r="P1401" s="39" t="str">
        <f t="shared" si="131"/>
        <v/>
      </c>
      <c r="AC1401" s="42" t="str">
        <f>IF(B1401="","",VLOOKUP(B1401,[2]Formula!B:C,2,0))</f>
        <v/>
      </c>
      <c r="AD1401" s="43" t="str">
        <f t="shared" si="129"/>
        <v/>
      </c>
    </row>
    <row r="1402" spans="1:30" x14ac:dyDescent="0.25">
      <c r="A1402" s="64"/>
      <c r="B1402" s="64"/>
      <c r="C1402" s="66"/>
      <c r="D1402" s="67"/>
      <c r="E1402" s="64"/>
      <c r="F1402" s="64"/>
      <c r="G1402" s="37" t="str">
        <f>IF(E1402="","",IF(OR(E1402="Project Management",E1402="Project Support",E1402="Sprint Management",E1402="Sprint Support"),"NA",ROUND((((VLOOKUP(AD1402,[2]Formula!V:X,3,0)))-SUMIF(AD:AD,AD1402,H:H)),2)))</f>
        <v/>
      </c>
      <c r="H1402" s="71"/>
      <c r="I1402" s="72"/>
      <c r="J1402" s="72"/>
      <c r="K1402" s="38" t="str">
        <f>IF(E1402="","",IF(OR(E1402="Project Management",E1402="Project Support",E1402="Sprint Management",E1402="Sprint Support"),"NA",(((SUMIF(AD:AD,AD1402,H:H)/VLOOKUP(AD1402,[2]Formula!V:X,3,0))*VLOOKUP(AD1402,[2]Formula!V:X,2,0))*H1402)/SUMIF(AD:AD,AD1402,H:H)))</f>
        <v/>
      </c>
      <c r="L1402" s="38" t="str">
        <f t="shared" si="127"/>
        <v/>
      </c>
      <c r="M1402" s="38" t="str">
        <f t="shared" si="128"/>
        <v/>
      </c>
      <c r="N1402" s="38" t="str">
        <f t="shared" si="130"/>
        <v/>
      </c>
      <c r="O1402" s="38" t="str">
        <f t="shared" si="132"/>
        <v/>
      </c>
      <c r="P1402" s="39" t="str">
        <f t="shared" si="131"/>
        <v/>
      </c>
      <c r="AC1402" s="42" t="str">
        <f>IF(B1402="","",VLOOKUP(B1402,[2]Formula!B:C,2,0))</f>
        <v/>
      </c>
      <c r="AD1402" s="43" t="str">
        <f t="shared" si="129"/>
        <v/>
      </c>
    </row>
    <row r="1403" spans="1:30" x14ac:dyDescent="0.25">
      <c r="A1403" s="64"/>
      <c r="B1403" s="64"/>
      <c r="C1403" s="66"/>
      <c r="D1403" s="67"/>
      <c r="E1403" s="64"/>
      <c r="F1403" s="64"/>
      <c r="G1403" s="37" t="str">
        <f>IF(E1403="","",IF(OR(E1403="Project Management",E1403="Project Support",E1403="Sprint Management",E1403="Sprint Support"),"NA",ROUND((((VLOOKUP(AD1403,[2]Formula!V:X,3,0)))-SUMIF(AD:AD,AD1403,H:H)),2)))</f>
        <v/>
      </c>
      <c r="H1403" s="71"/>
      <c r="I1403" s="72"/>
      <c r="J1403" s="72"/>
      <c r="K1403" s="38" t="str">
        <f>IF(E1403="","",IF(OR(E1403="Project Management",E1403="Project Support",E1403="Sprint Management",E1403="Sprint Support"),"NA",(((SUMIF(AD:AD,AD1403,H:H)/VLOOKUP(AD1403,[2]Formula!V:X,3,0))*VLOOKUP(AD1403,[2]Formula!V:X,2,0))*H1403)/SUMIF(AD:AD,AD1403,H:H)))</f>
        <v/>
      </c>
      <c r="L1403" s="38" t="str">
        <f t="shared" si="127"/>
        <v/>
      </c>
      <c r="M1403" s="38" t="str">
        <f t="shared" si="128"/>
        <v/>
      </c>
      <c r="N1403" s="38" t="str">
        <f t="shared" si="130"/>
        <v/>
      </c>
      <c r="O1403" s="38" t="str">
        <f t="shared" si="132"/>
        <v/>
      </c>
      <c r="P1403" s="39" t="str">
        <f t="shared" si="131"/>
        <v/>
      </c>
      <c r="AC1403" s="42" t="str">
        <f>IF(B1403="","",VLOOKUP(B1403,[2]Formula!B:C,2,0))</f>
        <v/>
      </c>
      <c r="AD1403" s="43" t="str">
        <f t="shared" si="129"/>
        <v/>
      </c>
    </row>
    <row r="1404" spans="1:30" x14ac:dyDescent="0.25">
      <c r="A1404" s="64"/>
      <c r="B1404" s="64"/>
      <c r="C1404" s="66"/>
      <c r="D1404" s="67"/>
      <c r="E1404" s="64"/>
      <c r="F1404" s="64"/>
      <c r="G1404" s="37" t="str">
        <f>IF(E1404="","",IF(OR(E1404="Project Management",E1404="Project Support",E1404="Sprint Management",E1404="Sprint Support"),"NA",ROUND((((VLOOKUP(AD1404,[2]Formula!V:X,3,0)))-SUMIF(AD:AD,AD1404,H:H)),2)))</f>
        <v/>
      </c>
      <c r="H1404" s="71"/>
      <c r="I1404" s="72"/>
      <c r="J1404" s="72"/>
      <c r="K1404" s="38" t="str">
        <f>IF(E1404="","",IF(OR(E1404="Project Management",E1404="Project Support",E1404="Sprint Management",E1404="Sprint Support"),"NA",(((SUMIF(AD:AD,AD1404,H:H)/VLOOKUP(AD1404,[2]Formula!V:X,3,0))*VLOOKUP(AD1404,[2]Formula!V:X,2,0))*H1404)/SUMIF(AD:AD,AD1404,H:H)))</f>
        <v/>
      </c>
      <c r="L1404" s="38" t="str">
        <f t="shared" si="127"/>
        <v/>
      </c>
      <c r="M1404" s="38" t="str">
        <f t="shared" si="128"/>
        <v/>
      </c>
      <c r="N1404" s="38" t="str">
        <f t="shared" si="130"/>
        <v/>
      </c>
      <c r="O1404" s="38" t="str">
        <f t="shared" si="132"/>
        <v/>
      </c>
      <c r="P1404" s="39" t="str">
        <f t="shared" si="131"/>
        <v/>
      </c>
      <c r="AC1404" s="42" t="str">
        <f>IF(B1404="","",VLOOKUP(B1404,[2]Formula!B:C,2,0))</f>
        <v/>
      </c>
      <c r="AD1404" s="43" t="str">
        <f t="shared" si="129"/>
        <v/>
      </c>
    </row>
    <row r="1405" spans="1:30" x14ac:dyDescent="0.25">
      <c r="A1405" s="64"/>
      <c r="B1405" s="64"/>
      <c r="C1405" s="66"/>
      <c r="D1405" s="67"/>
      <c r="E1405" s="64"/>
      <c r="F1405" s="64"/>
      <c r="G1405" s="37" t="str">
        <f>IF(E1405="","",IF(OR(E1405="Project Management",E1405="Project Support",E1405="Sprint Management",E1405="Sprint Support"),"NA",ROUND((((VLOOKUP(AD1405,[2]Formula!V:X,3,0)))-SUMIF(AD:AD,AD1405,H:H)),2)))</f>
        <v/>
      </c>
      <c r="H1405" s="71"/>
      <c r="I1405" s="72"/>
      <c r="J1405" s="72"/>
      <c r="K1405" s="38" t="str">
        <f>IF(E1405="","",IF(OR(E1405="Project Management",E1405="Project Support",E1405="Sprint Management",E1405="Sprint Support"),"NA",(((SUMIF(AD:AD,AD1405,H:H)/VLOOKUP(AD1405,[2]Formula!V:X,3,0))*VLOOKUP(AD1405,[2]Formula!V:X,2,0))*H1405)/SUMIF(AD:AD,AD1405,H:H)))</f>
        <v/>
      </c>
      <c r="L1405" s="38" t="str">
        <f t="shared" si="127"/>
        <v/>
      </c>
      <c r="M1405" s="38" t="str">
        <f t="shared" si="128"/>
        <v/>
      </c>
      <c r="N1405" s="38" t="str">
        <f t="shared" si="130"/>
        <v/>
      </c>
      <c r="O1405" s="38" t="str">
        <f t="shared" si="132"/>
        <v/>
      </c>
      <c r="P1405" s="39" t="str">
        <f t="shared" si="131"/>
        <v/>
      </c>
      <c r="AC1405" s="42" t="str">
        <f>IF(B1405="","",VLOOKUP(B1405,[2]Formula!B:C,2,0))</f>
        <v/>
      </c>
      <c r="AD1405" s="43" t="str">
        <f t="shared" si="129"/>
        <v/>
      </c>
    </row>
    <row r="1406" spans="1:30" x14ac:dyDescent="0.25">
      <c r="A1406" s="64"/>
      <c r="B1406" s="64"/>
      <c r="C1406" s="66"/>
      <c r="D1406" s="67"/>
      <c r="E1406" s="64"/>
      <c r="F1406" s="64"/>
      <c r="G1406" s="37" t="str">
        <f>IF(E1406="","",IF(OR(E1406="Project Management",E1406="Project Support",E1406="Sprint Management",E1406="Sprint Support"),"NA",ROUND((((VLOOKUP(AD1406,[2]Formula!V:X,3,0)))-SUMIF(AD:AD,AD1406,H:H)),2)))</f>
        <v/>
      </c>
      <c r="H1406" s="71"/>
      <c r="I1406" s="72"/>
      <c r="J1406" s="72"/>
      <c r="K1406" s="38" t="str">
        <f>IF(E1406="","",IF(OR(E1406="Project Management",E1406="Project Support",E1406="Sprint Management",E1406="Sprint Support"),"NA",(((SUMIF(AD:AD,AD1406,H:H)/VLOOKUP(AD1406,[2]Formula!V:X,3,0))*VLOOKUP(AD1406,[2]Formula!V:X,2,0))*H1406)/SUMIF(AD:AD,AD1406,H:H)))</f>
        <v/>
      </c>
      <c r="L1406" s="38" t="str">
        <f t="shared" si="127"/>
        <v/>
      </c>
      <c r="M1406" s="38" t="str">
        <f t="shared" si="128"/>
        <v/>
      </c>
      <c r="N1406" s="38" t="str">
        <f t="shared" si="130"/>
        <v/>
      </c>
      <c r="O1406" s="38" t="str">
        <f t="shared" si="132"/>
        <v/>
      </c>
      <c r="P1406" s="39" t="str">
        <f t="shared" si="131"/>
        <v/>
      </c>
      <c r="AC1406" s="42" t="str">
        <f>IF(B1406="","",VLOOKUP(B1406,[2]Formula!B:C,2,0))</f>
        <v/>
      </c>
      <c r="AD1406" s="43" t="str">
        <f t="shared" si="129"/>
        <v/>
      </c>
    </row>
    <row r="1407" spans="1:30" x14ac:dyDescent="0.25">
      <c r="A1407" s="64"/>
      <c r="B1407" s="64"/>
      <c r="C1407" s="66"/>
      <c r="D1407" s="67"/>
      <c r="E1407" s="64"/>
      <c r="F1407" s="64"/>
      <c r="G1407" s="37" t="str">
        <f>IF(E1407="","",IF(OR(E1407="Project Management",E1407="Project Support",E1407="Sprint Management",E1407="Sprint Support"),"NA",ROUND((((VLOOKUP(AD1407,[2]Formula!V:X,3,0)))-SUMIF(AD:AD,AD1407,H:H)),2)))</f>
        <v/>
      </c>
      <c r="H1407" s="71"/>
      <c r="I1407" s="72"/>
      <c r="J1407" s="72"/>
      <c r="K1407" s="38" t="str">
        <f>IF(E1407="","",IF(OR(E1407="Project Management",E1407="Project Support",E1407="Sprint Management",E1407="Sprint Support"),"NA",(((SUMIF(AD:AD,AD1407,H:H)/VLOOKUP(AD1407,[2]Formula!V:X,3,0))*VLOOKUP(AD1407,[2]Formula!V:X,2,0))*H1407)/SUMIF(AD:AD,AD1407,H:H)))</f>
        <v/>
      </c>
      <c r="L1407" s="38" t="str">
        <f t="shared" si="127"/>
        <v/>
      </c>
      <c r="M1407" s="38" t="str">
        <f t="shared" si="128"/>
        <v/>
      </c>
      <c r="N1407" s="38" t="str">
        <f t="shared" si="130"/>
        <v/>
      </c>
      <c r="O1407" s="38" t="str">
        <f t="shared" si="132"/>
        <v/>
      </c>
      <c r="P1407" s="39" t="str">
        <f t="shared" si="131"/>
        <v/>
      </c>
      <c r="AC1407" s="42" t="str">
        <f>IF(B1407="","",VLOOKUP(B1407,[2]Formula!B:C,2,0))</f>
        <v/>
      </c>
      <c r="AD1407" s="43" t="str">
        <f t="shared" si="129"/>
        <v/>
      </c>
    </row>
    <row r="1408" spans="1:30" x14ac:dyDescent="0.25">
      <c r="A1408" s="64"/>
      <c r="B1408" s="64"/>
      <c r="C1408" s="66"/>
      <c r="D1408" s="67"/>
      <c r="E1408" s="64"/>
      <c r="F1408" s="64"/>
      <c r="G1408" s="37" t="str">
        <f>IF(E1408="","",IF(OR(E1408="Project Management",E1408="Project Support",E1408="Sprint Management",E1408="Sprint Support"),"NA",ROUND((((VLOOKUP(AD1408,[2]Formula!V:X,3,0)))-SUMIF(AD:AD,AD1408,H:H)),2)))</f>
        <v/>
      </c>
      <c r="H1408" s="71"/>
      <c r="I1408" s="72"/>
      <c r="J1408" s="72"/>
      <c r="K1408" s="38" t="str">
        <f>IF(E1408="","",IF(OR(E1408="Project Management",E1408="Project Support",E1408="Sprint Management",E1408="Sprint Support"),"NA",(((SUMIF(AD:AD,AD1408,H:H)/VLOOKUP(AD1408,[2]Formula!V:X,3,0))*VLOOKUP(AD1408,[2]Formula!V:X,2,0))*H1408)/SUMIF(AD:AD,AD1408,H:H)))</f>
        <v/>
      </c>
      <c r="L1408" s="38" t="str">
        <f t="shared" si="127"/>
        <v/>
      </c>
      <c r="M1408" s="38" t="str">
        <f t="shared" si="128"/>
        <v/>
      </c>
      <c r="N1408" s="38" t="str">
        <f t="shared" si="130"/>
        <v/>
      </c>
      <c r="O1408" s="38" t="str">
        <f t="shared" si="132"/>
        <v/>
      </c>
      <c r="P1408" s="39" t="str">
        <f t="shared" si="131"/>
        <v/>
      </c>
      <c r="AC1408" s="42" t="str">
        <f>IF(B1408="","",VLOOKUP(B1408,[2]Formula!B:C,2,0))</f>
        <v/>
      </c>
      <c r="AD1408" s="43" t="str">
        <f t="shared" si="129"/>
        <v/>
      </c>
    </row>
    <row r="1409" spans="1:30" x14ac:dyDescent="0.25">
      <c r="A1409" s="64"/>
      <c r="B1409" s="64"/>
      <c r="C1409" s="66"/>
      <c r="D1409" s="67"/>
      <c r="E1409" s="64"/>
      <c r="F1409" s="64"/>
      <c r="G1409" s="37" t="str">
        <f>IF(E1409="","",IF(OR(E1409="Project Management",E1409="Project Support",E1409="Sprint Management",E1409="Sprint Support"),"NA",ROUND((((VLOOKUP(AD1409,[2]Formula!V:X,3,0)))-SUMIF(AD:AD,AD1409,H:H)),2)))</f>
        <v/>
      </c>
      <c r="H1409" s="71"/>
      <c r="I1409" s="72"/>
      <c r="J1409" s="72"/>
      <c r="K1409" s="38" t="str">
        <f>IF(E1409="","",IF(OR(E1409="Project Management",E1409="Project Support",E1409="Sprint Management",E1409="Sprint Support"),"NA",(((SUMIF(AD:AD,AD1409,H:H)/VLOOKUP(AD1409,[2]Formula!V:X,3,0))*VLOOKUP(AD1409,[2]Formula!V:X,2,0))*H1409)/SUMIF(AD:AD,AD1409,H:H)))</f>
        <v/>
      </c>
      <c r="L1409" s="38" t="str">
        <f t="shared" si="127"/>
        <v/>
      </c>
      <c r="M1409" s="38" t="str">
        <f t="shared" si="128"/>
        <v/>
      </c>
      <c r="N1409" s="38" t="str">
        <f t="shared" si="130"/>
        <v/>
      </c>
      <c r="O1409" s="38" t="str">
        <f t="shared" si="132"/>
        <v/>
      </c>
      <c r="P1409" s="39" t="str">
        <f t="shared" si="131"/>
        <v/>
      </c>
      <c r="AC1409" s="42" t="str">
        <f>IF(B1409="","",VLOOKUP(B1409,[2]Formula!B:C,2,0))</f>
        <v/>
      </c>
      <c r="AD1409" s="43" t="str">
        <f t="shared" si="129"/>
        <v/>
      </c>
    </row>
    <row r="1410" spans="1:30" x14ac:dyDescent="0.25">
      <c r="A1410" s="64"/>
      <c r="B1410" s="64"/>
      <c r="C1410" s="66"/>
      <c r="D1410" s="67"/>
      <c r="E1410" s="64"/>
      <c r="F1410" s="64"/>
      <c r="G1410" s="37" t="str">
        <f>IF(E1410="","",IF(OR(E1410="Project Management",E1410="Project Support",E1410="Sprint Management",E1410="Sprint Support"),"NA",ROUND((((VLOOKUP(AD1410,[2]Formula!V:X,3,0)))-SUMIF(AD:AD,AD1410,H:H)),2)))</f>
        <v/>
      </c>
      <c r="H1410" s="71"/>
      <c r="I1410" s="72"/>
      <c r="J1410" s="72"/>
      <c r="K1410" s="38" t="str">
        <f>IF(E1410="","",IF(OR(E1410="Project Management",E1410="Project Support",E1410="Sprint Management",E1410="Sprint Support"),"NA",(((SUMIF(AD:AD,AD1410,H:H)/VLOOKUP(AD1410,[2]Formula!V:X,3,0))*VLOOKUP(AD1410,[2]Formula!V:X,2,0))*H1410)/SUMIF(AD:AD,AD1410,H:H)))</f>
        <v/>
      </c>
      <c r="L1410" s="38" t="str">
        <f t="shared" ref="L1410:L1473" si="133">IFERROR(IF(K1410="NA",(H1410/I1410),(K1410/I1410)),"")</f>
        <v/>
      </c>
      <c r="M1410" s="38" t="str">
        <f t="shared" ref="M1410:M1473" si="134">IFERROR(IF(K1410="NA",1,(K1410/H1410)),"")</f>
        <v/>
      </c>
      <c r="N1410" s="38" t="str">
        <f t="shared" si="130"/>
        <v/>
      </c>
      <c r="O1410" s="38" t="str">
        <f t="shared" si="132"/>
        <v/>
      </c>
      <c r="P1410" s="39" t="str">
        <f t="shared" si="131"/>
        <v/>
      </c>
      <c r="AC1410" s="42" t="str">
        <f>IF(B1410="","",VLOOKUP(B1410,[2]Formula!B:C,2,0))</f>
        <v/>
      </c>
      <c r="AD1410" s="43" t="str">
        <f t="shared" ref="AD1410:AD1473" si="135">IF(B1410="","",CONCATENATE(B1410,"_",E1410))</f>
        <v/>
      </c>
    </row>
    <row r="1411" spans="1:30" x14ac:dyDescent="0.25">
      <c r="A1411" s="64"/>
      <c r="B1411" s="64"/>
      <c r="C1411" s="66"/>
      <c r="D1411" s="67"/>
      <c r="E1411" s="64"/>
      <c r="F1411" s="64"/>
      <c r="G1411" s="37" t="str">
        <f>IF(E1411="","",IF(OR(E1411="Project Management",E1411="Project Support",E1411="Sprint Management",E1411="Sprint Support"),"NA",ROUND((((VLOOKUP(AD1411,[2]Formula!V:X,3,0)))-SUMIF(AD:AD,AD1411,H:H)),2)))</f>
        <v/>
      </c>
      <c r="H1411" s="71"/>
      <c r="I1411" s="72"/>
      <c r="J1411" s="72"/>
      <c r="K1411" s="38" t="str">
        <f>IF(E1411="","",IF(OR(E1411="Project Management",E1411="Project Support",E1411="Sprint Management",E1411="Sprint Support"),"NA",(((SUMIF(AD:AD,AD1411,H:H)/VLOOKUP(AD1411,[2]Formula!V:X,3,0))*VLOOKUP(AD1411,[2]Formula!V:X,2,0))*H1411)/SUMIF(AD:AD,AD1411,H:H)))</f>
        <v/>
      </c>
      <c r="L1411" s="38" t="str">
        <f t="shared" si="133"/>
        <v/>
      </c>
      <c r="M1411" s="38" t="str">
        <f t="shared" si="134"/>
        <v/>
      </c>
      <c r="N1411" s="38" t="str">
        <f t="shared" ref="N1411:N1474" si="136">IFERROR(((L1411-M1411)/M1411)*100,"")</f>
        <v/>
      </c>
      <c r="O1411" s="38" t="str">
        <f t="shared" si="132"/>
        <v/>
      </c>
      <c r="P1411" s="39" t="str">
        <f t="shared" ref="P1411:P1474" si="137">IF(O1411="","",1)</f>
        <v/>
      </c>
      <c r="AC1411" s="42" t="str">
        <f>IF(B1411="","",VLOOKUP(B1411,[2]Formula!B:C,2,0))</f>
        <v/>
      </c>
      <c r="AD1411" s="43" t="str">
        <f t="shared" si="135"/>
        <v/>
      </c>
    </row>
    <row r="1412" spans="1:30" x14ac:dyDescent="0.25">
      <c r="A1412" s="64"/>
      <c r="B1412" s="64"/>
      <c r="C1412" s="66"/>
      <c r="D1412" s="67"/>
      <c r="E1412" s="64"/>
      <c r="F1412" s="64"/>
      <c r="G1412" s="37" t="str">
        <f>IF(E1412="","",IF(OR(E1412="Project Management",E1412="Project Support",E1412="Sprint Management",E1412="Sprint Support"),"NA",ROUND((((VLOOKUP(AD1412,[2]Formula!V:X,3,0)))-SUMIF(AD:AD,AD1412,H:H)),2)))</f>
        <v/>
      </c>
      <c r="H1412" s="71"/>
      <c r="I1412" s="72"/>
      <c r="J1412" s="72"/>
      <c r="K1412" s="38" t="str">
        <f>IF(E1412="","",IF(OR(E1412="Project Management",E1412="Project Support",E1412="Sprint Management",E1412="Sprint Support"),"NA",(((SUMIF(AD:AD,AD1412,H:H)/VLOOKUP(AD1412,[2]Formula!V:X,3,0))*VLOOKUP(AD1412,[2]Formula!V:X,2,0))*H1412)/SUMIF(AD:AD,AD1412,H:H)))</f>
        <v/>
      </c>
      <c r="L1412" s="38" t="str">
        <f t="shared" si="133"/>
        <v/>
      </c>
      <c r="M1412" s="38" t="str">
        <f t="shared" si="134"/>
        <v/>
      </c>
      <c r="N1412" s="38" t="str">
        <f t="shared" si="136"/>
        <v/>
      </c>
      <c r="O1412" s="38" t="str">
        <f t="shared" si="132"/>
        <v/>
      </c>
      <c r="P1412" s="39" t="str">
        <f t="shared" si="137"/>
        <v/>
      </c>
      <c r="AC1412" s="42" t="str">
        <f>IF(B1412="","",VLOOKUP(B1412,[2]Formula!B:C,2,0))</f>
        <v/>
      </c>
      <c r="AD1412" s="43" t="str">
        <f t="shared" si="135"/>
        <v/>
      </c>
    </row>
    <row r="1413" spans="1:30" x14ac:dyDescent="0.25">
      <c r="A1413" s="64"/>
      <c r="B1413" s="64"/>
      <c r="C1413" s="66"/>
      <c r="D1413" s="67"/>
      <c r="E1413" s="64"/>
      <c r="F1413" s="64"/>
      <c r="G1413" s="37" t="str">
        <f>IF(E1413="","",IF(OR(E1413="Project Management",E1413="Project Support",E1413="Sprint Management",E1413="Sprint Support"),"NA",ROUND((((VLOOKUP(AD1413,[2]Formula!V:X,3,0)))-SUMIF(AD:AD,AD1413,H:H)),2)))</f>
        <v/>
      </c>
      <c r="H1413" s="71"/>
      <c r="I1413" s="72"/>
      <c r="J1413" s="72"/>
      <c r="K1413" s="38" t="str">
        <f>IF(E1413="","",IF(OR(E1413="Project Management",E1413="Project Support",E1413="Sprint Management",E1413="Sprint Support"),"NA",(((SUMIF(AD:AD,AD1413,H:H)/VLOOKUP(AD1413,[2]Formula!V:X,3,0))*VLOOKUP(AD1413,[2]Formula!V:X,2,0))*H1413)/SUMIF(AD:AD,AD1413,H:H)))</f>
        <v/>
      </c>
      <c r="L1413" s="38" t="str">
        <f t="shared" si="133"/>
        <v/>
      </c>
      <c r="M1413" s="38" t="str">
        <f t="shared" si="134"/>
        <v/>
      </c>
      <c r="N1413" s="38" t="str">
        <f t="shared" si="136"/>
        <v/>
      </c>
      <c r="O1413" s="38" t="str">
        <f t="shared" si="132"/>
        <v/>
      </c>
      <c r="P1413" s="39" t="str">
        <f t="shared" si="137"/>
        <v/>
      </c>
      <c r="AC1413" s="42" t="str">
        <f>IF(B1413="","",VLOOKUP(B1413,[2]Formula!B:C,2,0))</f>
        <v/>
      </c>
      <c r="AD1413" s="43" t="str">
        <f t="shared" si="135"/>
        <v/>
      </c>
    </row>
    <row r="1414" spans="1:30" x14ac:dyDescent="0.25">
      <c r="A1414" s="64"/>
      <c r="B1414" s="64"/>
      <c r="C1414" s="66"/>
      <c r="D1414" s="67"/>
      <c r="E1414" s="64"/>
      <c r="F1414" s="64"/>
      <c r="G1414" s="37" t="str">
        <f>IF(E1414="","",IF(OR(E1414="Project Management",E1414="Project Support",E1414="Sprint Management",E1414="Sprint Support"),"NA",ROUND((((VLOOKUP(AD1414,[2]Formula!V:X,3,0)))-SUMIF(AD:AD,AD1414,H:H)),2)))</f>
        <v/>
      </c>
      <c r="H1414" s="71"/>
      <c r="I1414" s="72"/>
      <c r="J1414" s="72"/>
      <c r="K1414" s="38" t="str">
        <f>IF(E1414="","",IF(OR(E1414="Project Management",E1414="Project Support",E1414="Sprint Management",E1414="Sprint Support"),"NA",(((SUMIF(AD:AD,AD1414,H:H)/VLOOKUP(AD1414,[2]Formula!V:X,3,0))*VLOOKUP(AD1414,[2]Formula!V:X,2,0))*H1414)/SUMIF(AD:AD,AD1414,H:H)))</f>
        <v/>
      </c>
      <c r="L1414" s="38" t="str">
        <f t="shared" si="133"/>
        <v/>
      </c>
      <c r="M1414" s="38" t="str">
        <f t="shared" si="134"/>
        <v/>
      </c>
      <c r="N1414" s="38" t="str">
        <f t="shared" si="136"/>
        <v/>
      </c>
      <c r="O1414" s="38" t="str">
        <f t="shared" si="132"/>
        <v/>
      </c>
      <c r="P1414" s="39" t="str">
        <f t="shared" si="137"/>
        <v/>
      </c>
      <c r="AC1414" s="42" t="str">
        <f>IF(B1414="","",VLOOKUP(B1414,[2]Formula!B:C,2,0))</f>
        <v/>
      </c>
      <c r="AD1414" s="43" t="str">
        <f t="shared" si="135"/>
        <v/>
      </c>
    </row>
    <row r="1415" spans="1:30" x14ac:dyDescent="0.25">
      <c r="A1415" s="64"/>
      <c r="B1415" s="64"/>
      <c r="C1415" s="66"/>
      <c r="D1415" s="67"/>
      <c r="E1415" s="64"/>
      <c r="F1415" s="64"/>
      <c r="G1415" s="37" t="str">
        <f>IF(E1415="","",IF(OR(E1415="Project Management",E1415="Project Support",E1415="Sprint Management",E1415="Sprint Support"),"NA",ROUND((((VLOOKUP(AD1415,[2]Formula!V:X,3,0)))-SUMIF(AD:AD,AD1415,H:H)),2)))</f>
        <v/>
      </c>
      <c r="H1415" s="71"/>
      <c r="I1415" s="72"/>
      <c r="J1415" s="72"/>
      <c r="K1415" s="38" t="str">
        <f>IF(E1415="","",IF(OR(E1415="Project Management",E1415="Project Support",E1415="Sprint Management",E1415="Sprint Support"),"NA",(((SUMIF(AD:AD,AD1415,H:H)/VLOOKUP(AD1415,[2]Formula!V:X,3,0))*VLOOKUP(AD1415,[2]Formula!V:X,2,0))*H1415)/SUMIF(AD:AD,AD1415,H:H)))</f>
        <v/>
      </c>
      <c r="L1415" s="38" t="str">
        <f t="shared" si="133"/>
        <v/>
      </c>
      <c r="M1415" s="38" t="str">
        <f t="shared" si="134"/>
        <v/>
      </c>
      <c r="N1415" s="38" t="str">
        <f t="shared" si="136"/>
        <v/>
      </c>
      <c r="O1415" s="38" t="str">
        <f t="shared" si="132"/>
        <v/>
      </c>
      <c r="P1415" s="39" t="str">
        <f t="shared" si="137"/>
        <v/>
      </c>
      <c r="AC1415" s="42" t="str">
        <f>IF(B1415="","",VLOOKUP(B1415,[2]Formula!B:C,2,0))</f>
        <v/>
      </c>
      <c r="AD1415" s="43" t="str">
        <f t="shared" si="135"/>
        <v/>
      </c>
    </row>
    <row r="1416" spans="1:30" x14ac:dyDescent="0.25">
      <c r="A1416" s="64"/>
      <c r="B1416" s="64"/>
      <c r="C1416" s="66"/>
      <c r="D1416" s="67"/>
      <c r="E1416" s="64"/>
      <c r="F1416" s="64"/>
      <c r="G1416" s="37" t="str">
        <f>IF(E1416="","",IF(OR(E1416="Project Management",E1416="Project Support",E1416="Sprint Management",E1416="Sprint Support"),"NA",ROUND((((VLOOKUP(AD1416,[2]Formula!V:X,3,0)))-SUMIF(AD:AD,AD1416,H:H)),2)))</f>
        <v/>
      </c>
      <c r="H1416" s="71"/>
      <c r="I1416" s="72"/>
      <c r="J1416" s="72"/>
      <c r="K1416" s="38" t="str">
        <f>IF(E1416="","",IF(OR(E1416="Project Management",E1416="Project Support",E1416="Sprint Management",E1416="Sprint Support"),"NA",(((SUMIF(AD:AD,AD1416,H:H)/VLOOKUP(AD1416,[2]Formula!V:X,3,0))*VLOOKUP(AD1416,[2]Formula!V:X,2,0))*H1416)/SUMIF(AD:AD,AD1416,H:H)))</f>
        <v/>
      </c>
      <c r="L1416" s="38" t="str">
        <f t="shared" si="133"/>
        <v/>
      </c>
      <c r="M1416" s="38" t="str">
        <f t="shared" si="134"/>
        <v/>
      </c>
      <c r="N1416" s="38" t="str">
        <f t="shared" si="136"/>
        <v/>
      </c>
      <c r="O1416" s="38" t="str">
        <f t="shared" si="132"/>
        <v/>
      </c>
      <c r="P1416" s="39" t="str">
        <f t="shared" si="137"/>
        <v/>
      </c>
      <c r="AC1416" s="42" t="str">
        <f>IF(B1416="","",VLOOKUP(B1416,[2]Formula!B:C,2,0))</f>
        <v/>
      </c>
      <c r="AD1416" s="43" t="str">
        <f t="shared" si="135"/>
        <v/>
      </c>
    </row>
    <row r="1417" spans="1:30" x14ac:dyDescent="0.25">
      <c r="A1417" s="64"/>
      <c r="B1417" s="64"/>
      <c r="C1417" s="66"/>
      <c r="D1417" s="67"/>
      <c r="E1417" s="64"/>
      <c r="F1417" s="64"/>
      <c r="G1417" s="37" t="str">
        <f>IF(E1417="","",IF(OR(E1417="Project Management",E1417="Project Support",E1417="Sprint Management",E1417="Sprint Support"),"NA",ROUND((((VLOOKUP(AD1417,[2]Formula!V:X,3,0)))-SUMIF(AD:AD,AD1417,H:H)),2)))</f>
        <v/>
      </c>
      <c r="H1417" s="71"/>
      <c r="I1417" s="72"/>
      <c r="J1417" s="72"/>
      <c r="K1417" s="38" t="str">
        <f>IF(E1417="","",IF(OR(E1417="Project Management",E1417="Project Support",E1417="Sprint Management",E1417="Sprint Support"),"NA",(((SUMIF(AD:AD,AD1417,H:H)/VLOOKUP(AD1417,[2]Formula!V:X,3,0))*VLOOKUP(AD1417,[2]Formula!V:X,2,0))*H1417)/SUMIF(AD:AD,AD1417,H:H)))</f>
        <v/>
      </c>
      <c r="L1417" s="38" t="str">
        <f t="shared" si="133"/>
        <v/>
      </c>
      <c r="M1417" s="38" t="str">
        <f t="shared" si="134"/>
        <v/>
      </c>
      <c r="N1417" s="38" t="str">
        <f t="shared" si="136"/>
        <v/>
      </c>
      <c r="O1417" s="38" t="str">
        <f t="shared" si="132"/>
        <v/>
      </c>
      <c r="P1417" s="39" t="str">
        <f t="shared" si="137"/>
        <v/>
      </c>
      <c r="AC1417" s="42" t="str">
        <f>IF(B1417="","",VLOOKUP(B1417,[2]Formula!B:C,2,0))</f>
        <v/>
      </c>
      <c r="AD1417" s="43" t="str">
        <f t="shared" si="135"/>
        <v/>
      </c>
    </row>
    <row r="1418" spans="1:30" x14ac:dyDescent="0.25">
      <c r="A1418" s="64"/>
      <c r="B1418" s="64"/>
      <c r="C1418" s="66"/>
      <c r="D1418" s="67"/>
      <c r="E1418" s="64"/>
      <c r="F1418" s="64"/>
      <c r="G1418" s="37" t="str">
        <f>IF(E1418="","",IF(OR(E1418="Project Management",E1418="Project Support",E1418="Sprint Management",E1418="Sprint Support"),"NA",ROUND((((VLOOKUP(AD1418,[2]Formula!V:X,3,0)))-SUMIF(AD:AD,AD1418,H:H)),2)))</f>
        <v/>
      </c>
      <c r="H1418" s="71"/>
      <c r="I1418" s="72"/>
      <c r="J1418" s="72"/>
      <c r="K1418" s="38" t="str">
        <f>IF(E1418="","",IF(OR(E1418="Project Management",E1418="Project Support",E1418="Sprint Management",E1418="Sprint Support"),"NA",(((SUMIF(AD:AD,AD1418,H:H)/VLOOKUP(AD1418,[2]Formula!V:X,3,0))*VLOOKUP(AD1418,[2]Formula!V:X,2,0))*H1418)/SUMIF(AD:AD,AD1418,H:H)))</f>
        <v/>
      </c>
      <c r="L1418" s="38" t="str">
        <f t="shared" si="133"/>
        <v/>
      </c>
      <c r="M1418" s="38" t="str">
        <f t="shared" si="134"/>
        <v/>
      </c>
      <c r="N1418" s="38" t="str">
        <f t="shared" si="136"/>
        <v/>
      </c>
      <c r="O1418" s="38" t="str">
        <f t="shared" si="132"/>
        <v/>
      </c>
      <c r="P1418" s="39" t="str">
        <f t="shared" si="137"/>
        <v/>
      </c>
      <c r="AC1418" s="42" t="str">
        <f>IF(B1418="","",VLOOKUP(B1418,[2]Formula!B:C,2,0))</f>
        <v/>
      </c>
      <c r="AD1418" s="43" t="str">
        <f t="shared" si="135"/>
        <v/>
      </c>
    </row>
    <row r="1419" spans="1:30" x14ac:dyDescent="0.25">
      <c r="A1419" s="64"/>
      <c r="B1419" s="64"/>
      <c r="C1419" s="66"/>
      <c r="D1419" s="67"/>
      <c r="E1419" s="64"/>
      <c r="F1419" s="64"/>
      <c r="G1419" s="37" t="str">
        <f>IF(E1419="","",IF(OR(E1419="Project Management",E1419="Project Support",E1419="Sprint Management",E1419="Sprint Support"),"NA",ROUND((((VLOOKUP(AD1419,[2]Formula!V:X,3,0)))-SUMIF(AD:AD,AD1419,H:H)),2)))</f>
        <v/>
      </c>
      <c r="H1419" s="71"/>
      <c r="I1419" s="72"/>
      <c r="J1419" s="72"/>
      <c r="K1419" s="38" t="str">
        <f>IF(E1419="","",IF(OR(E1419="Project Management",E1419="Project Support",E1419="Sprint Management",E1419="Sprint Support"),"NA",(((SUMIF(AD:AD,AD1419,H:H)/VLOOKUP(AD1419,[2]Formula!V:X,3,0))*VLOOKUP(AD1419,[2]Formula!V:X,2,0))*H1419)/SUMIF(AD:AD,AD1419,H:H)))</f>
        <v/>
      </c>
      <c r="L1419" s="38" t="str">
        <f t="shared" si="133"/>
        <v/>
      </c>
      <c r="M1419" s="38" t="str">
        <f t="shared" si="134"/>
        <v/>
      </c>
      <c r="N1419" s="38" t="str">
        <f t="shared" si="136"/>
        <v/>
      </c>
      <c r="O1419" s="38" t="str">
        <f t="shared" si="132"/>
        <v/>
      </c>
      <c r="P1419" s="39" t="str">
        <f t="shared" si="137"/>
        <v/>
      </c>
      <c r="AC1419" s="42" t="str">
        <f>IF(B1419="","",VLOOKUP(B1419,[2]Formula!B:C,2,0))</f>
        <v/>
      </c>
      <c r="AD1419" s="43" t="str">
        <f t="shared" si="135"/>
        <v/>
      </c>
    </row>
    <row r="1420" spans="1:30" x14ac:dyDescent="0.25">
      <c r="A1420" s="64"/>
      <c r="B1420" s="64"/>
      <c r="C1420" s="66"/>
      <c r="D1420" s="67"/>
      <c r="E1420" s="64"/>
      <c r="F1420" s="64"/>
      <c r="G1420" s="37" t="str">
        <f>IF(E1420="","",IF(OR(E1420="Project Management",E1420="Project Support",E1420="Sprint Management",E1420="Sprint Support"),"NA",ROUND((((VLOOKUP(AD1420,[2]Formula!V:X,3,0)))-SUMIF(AD:AD,AD1420,H:H)),2)))</f>
        <v/>
      </c>
      <c r="H1420" s="71"/>
      <c r="I1420" s="72"/>
      <c r="J1420" s="72"/>
      <c r="K1420" s="38" t="str">
        <f>IF(E1420="","",IF(OR(E1420="Project Management",E1420="Project Support",E1420="Sprint Management",E1420="Sprint Support"),"NA",(((SUMIF(AD:AD,AD1420,H:H)/VLOOKUP(AD1420,[2]Formula!V:X,3,0))*VLOOKUP(AD1420,[2]Formula!V:X,2,0))*H1420)/SUMIF(AD:AD,AD1420,H:H)))</f>
        <v/>
      </c>
      <c r="L1420" s="38" t="str">
        <f t="shared" si="133"/>
        <v/>
      </c>
      <c r="M1420" s="38" t="str">
        <f t="shared" si="134"/>
        <v/>
      </c>
      <c r="N1420" s="38" t="str">
        <f t="shared" si="136"/>
        <v/>
      </c>
      <c r="O1420" s="38" t="str">
        <f t="shared" si="132"/>
        <v/>
      </c>
      <c r="P1420" s="39" t="str">
        <f t="shared" si="137"/>
        <v/>
      </c>
      <c r="AC1420" s="42" t="str">
        <f>IF(B1420="","",VLOOKUP(B1420,[2]Formula!B:C,2,0))</f>
        <v/>
      </c>
      <c r="AD1420" s="43" t="str">
        <f t="shared" si="135"/>
        <v/>
      </c>
    </row>
    <row r="1421" spans="1:30" x14ac:dyDescent="0.25">
      <c r="A1421" s="64"/>
      <c r="B1421" s="64"/>
      <c r="C1421" s="66"/>
      <c r="D1421" s="67"/>
      <c r="E1421" s="64"/>
      <c r="F1421" s="64"/>
      <c r="G1421" s="37" t="str">
        <f>IF(E1421="","",IF(OR(E1421="Project Management",E1421="Project Support",E1421="Sprint Management",E1421="Sprint Support"),"NA",ROUND((((VLOOKUP(AD1421,[2]Formula!V:X,3,0)))-SUMIF(AD:AD,AD1421,H:H)),2)))</f>
        <v/>
      </c>
      <c r="H1421" s="71"/>
      <c r="I1421" s="72"/>
      <c r="J1421" s="72"/>
      <c r="K1421" s="38" t="str">
        <f>IF(E1421="","",IF(OR(E1421="Project Management",E1421="Project Support",E1421="Sprint Management",E1421="Sprint Support"),"NA",(((SUMIF(AD:AD,AD1421,H:H)/VLOOKUP(AD1421,[2]Formula!V:X,3,0))*VLOOKUP(AD1421,[2]Formula!V:X,2,0))*H1421)/SUMIF(AD:AD,AD1421,H:H)))</f>
        <v/>
      </c>
      <c r="L1421" s="38" t="str">
        <f t="shared" si="133"/>
        <v/>
      </c>
      <c r="M1421" s="38" t="str">
        <f t="shared" si="134"/>
        <v/>
      </c>
      <c r="N1421" s="38" t="str">
        <f t="shared" si="136"/>
        <v/>
      </c>
      <c r="O1421" s="38" t="str">
        <f t="shared" si="132"/>
        <v/>
      </c>
      <c r="P1421" s="39" t="str">
        <f t="shared" si="137"/>
        <v/>
      </c>
      <c r="AC1421" s="42" t="str">
        <f>IF(B1421="","",VLOOKUP(B1421,[2]Formula!B:C,2,0))</f>
        <v/>
      </c>
      <c r="AD1421" s="43" t="str">
        <f t="shared" si="135"/>
        <v/>
      </c>
    </row>
    <row r="1422" spans="1:30" x14ac:dyDescent="0.25">
      <c r="A1422" s="64"/>
      <c r="B1422" s="64"/>
      <c r="C1422" s="66"/>
      <c r="D1422" s="67"/>
      <c r="E1422" s="64"/>
      <c r="F1422" s="64"/>
      <c r="G1422" s="37" t="str">
        <f>IF(E1422="","",IF(OR(E1422="Project Management",E1422="Project Support",E1422="Sprint Management",E1422="Sprint Support"),"NA",ROUND((((VLOOKUP(AD1422,[2]Formula!V:X,3,0)))-SUMIF(AD:AD,AD1422,H:H)),2)))</f>
        <v/>
      </c>
      <c r="H1422" s="71"/>
      <c r="I1422" s="72"/>
      <c r="J1422" s="72"/>
      <c r="K1422" s="38" t="str">
        <f>IF(E1422="","",IF(OR(E1422="Project Management",E1422="Project Support",E1422="Sprint Management",E1422="Sprint Support"),"NA",(((SUMIF(AD:AD,AD1422,H:H)/VLOOKUP(AD1422,[2]Formula!V:X,3,0))*VLOOKUP(AD1422,[2]Formula!V:X,2,0))*H1422)/SUMIF(AD:AD,AD1422,H:H)))</f>
        <v/>
      </c>
      <c r="L1422" s="38" t="str">
        <f t="shared" si="133"/>
        <v/>
      </c>
      <c r="M1422" s="38" t="str">
        <f t="shared" si="134"/>
        <v/>
      </c>
      <c r="N1422" s="38" t="str">
        <f t="shared" si="136"/>
        <v/>
      </c>
      <c r="O1422" s="38" t="str">
        <f t="shared" si="132"/>
        <v/>
      </c>
      <c r="P1422" s="39" t="str">
        <f t="shared" si="137"/>
        <v/>
      </c>
      <c r="AC1422" s="42" t="str">
        <f>IF(B1422="","",VLOOKUP(B1422,[2]Formula!B:C,2,0))</f>
        <v/>
      </c>
      <c r="AD1422" s="43" t="str">
        <f t="shared" si="135"/>
        <v/>
      </c>
    </row>
    <row r="1423" spans="1:30" x14ac:dyDescent="0.25">
      <c r="A1423" s="64"/>
      <c r="B1423" s="64"/>
      <c r="C1423" s="66"/>
      <c r="D1423" s="67"/>
      <c r="E1423" s="64"/>
      <c r="F1423" s="64"/>
      <c r="G1423" s="37" t="str">
        <f>IF(E1423="","",IF(OR(E1423="Project Management",E1423="Project Support",E1423="Sprint Management",E1423="Sprint Support"),"NA",ROUND((((VLOOKUP(AD1423,[2]Formula!V:X,3,0)))-SUMIF(AD:AD,AD1423,H:H)),2)))</f>
        <v/>
      </c>
      <c r="H1423" s="71"/>
      <c r="I1423" s="72"/>
      <c r="J1423" s="72"/>
      <c r="K1423" s="38" t="str">
        <f>IF(E1423="","",IF(OR(E1423="Project Management",E1423="Project Support",E1423="Sprint Management",E1423="Sprint Support"),"NA",(((SUMIF(AD:AD,AD1423,H:H)/VLOOKUP(AD1423,[2]Formula!V:X,3,0))*VLOOKUP(AD1423,[2]Formula!V:X,2,0))*H1423)/SUMIF(AD:AD,AD1423,H:H)))</f>
        <v/>
      </c>
      <c r="L1423" s="38" t="str">
        <f t="shared" si="133"/>
        <v/>
      </c>
      <c r="M1423" s="38" t="str">
        <f t="shared" si="134"/>
        <v/>
      </c>
      <c r="N1423" s="38" t="str">
        <f t="shared" si="136"/>
        <v/>
      </c>
      <c r="O1423" s="38" t="str">
        <f t="shared" si="132"/>
        <v/>
      </c>
      <c r="P1423" s="39" t="str">
        <f t="shared" si="137"/>
        <v/>
      </c>
      <c r="AC1423" s="42" t="str">
        <f>IF(B1423="","",VLOOKUP(B1423,[2]Formula!B:C,2,0))</f>
        <v/>
      </c>
      <c r="AD1423" s="43" t="str">
        <f t="shared" si="135"/>
        <v/>
      </c>
    </row>
    <row r="1424" spans="1:30" x14ac:dyDescent="0.25">
      <c r="A1424" s="64"/>
      <c r="B1424" s="64"/>
      <c r="C1424" s="66"/>
      <c r="D1424" s="67"/>
      <c r="E1424" s="64"/>
      <c r="F1424" s="64"/>
      <c r="G1424" s="37" t="str">
        <f>IF(E1424="","",IF(OR(E1424="Project Management",E1424="Project Support",E1424="Sprint Management",E1424="Sprint Support"),"NA",ROUND((((VLOOKUP(AD1424,[2]Formula!V:X,3,0)))-SUMIF(AD:AD,AD1424,H:H)),2)))</f>
        <v/>
      </c>
      <c r="H1424" s="71"/>
      <c r="I1424" s="72"/>
      <c r="J1424" s="72"/>
      <c r="K1424" s="38" t="str">
        <f>IF(E1424="","",IF(OR(E1424="Project Management",E1424="Project Support",E1424="Sprint Management",E1424="Sprint Support"),"NA",(((SUMIF(AD:AD,AD1424,H:H)/VLOOKUP(AD1424,[2]Formula!V:X,3,0))*VLOOKUP(AD1424,[2]Formula!V:X,2,0))*H1424)/SUMIF(AD:AD,AD1424,H:H)))</f>
        <v/>
      </c>
      <c r="L1424" s="38" t="str">
        <f t="shared" si="133"/>
        <v/>
      </c>
      <c r="M1424" s="38" t="str">
        <f t="shared" si="134"/>
        <v/>
      </c>
      <c r="N1424" s="38" t="str">
        <f t="shared" si="136"/>
        <v/>
      </c>
      <c r="O1424" s="38" t="str">
        <f t="shared" si="132"/>
        <v/>
      </c>
      <c r="P1424" s="39" t="str">
        <f t="shared" si="137"/>
        <v/>
      </c>
      <c r="AC1424" s="42" t="str">
        <f>IF(B1424="","",VLOOKUP(B1424,[2]Formula!B:C,2,0))</f>
        <v/>
      </c>
      <c r="AD1424" s="43" t="str">
        <f t="shared" si="135"/>
        <v/>
      </c>
    </row>
    <row r="1425" spans="1:30" x14ac:dyDescent="0.25">
      <c r="A1425" s="64"/>
      <c r="B1425" s="64"/>
      <c r="C1425" s="66"/>
      <c r="D1425" s="67"/>
      <c r="E1425" s="64"/>
      <c r="F1425" s="64"/>
      <c r="G1425" s="37" t="str">
        <f>IF(E1425="","",IF(OR(E1425="Project Management",E1425="Project Support",E1425="Sprint Management",E1425="Sprint Support"),"NA",ROUND((((VLOOKUP(AD1425,[2]Formula!V:X,3,0)))-SUMIF(AD:AD,AD1425,H:H)),2)))</f>
        <v/>
      </c>
      <c r="H1425" s="71"/>
      <c r="I1425" s="72"/>
      <c r="J1425" s="72"/>
      <c r="K1425" s="38" t="str">
        <f>IF(E1425="","",IF(OR(E1425="Project Management",E1425="Project Support",E1425="Sprint Management",E1425="Sprint Support"),"NA",(((SUMIF(AD:AD,AD1425,H:H)/VLOOKUP(AD1425,[2]Formula!V:X,3,0))*VLOOKUP(AD1425,[2]Formula!V:X,2,0))*H1425)/SUMIF(AD:AD,AD1425,H:H)))</f>
        <v/>
      </c>
      <c r="L1425" s="38" t="str">
        <f t="shared" si="133"/>
        <v/>
      </c>
      <c r="M1425" s="38" t="str">
        <f t="shared" si="134"/>
        <v/>
      </c>
      <c r="N1425" s="38" t="str">
        <f t="shared" si="136"/>
        <v/>
      </c>
      <c r="O1425" s="38" t="str">
        <f t="shared" si="132"/>
        <v/>
      </c>
      <c r="P1425" s="39" t="str">
        <f t="shared" si="137"/>
        <v/>
      </c>
      <c r="AC1425" s="42" t="str">
        <f>IF(B1425="","",VLOOKUP(B1425,[2]Formula!B:C,2,0))</f>
        <v/>
      </c>
      <c r="AD1425" s="43" t="str">
        <f t="shared" si="135"/>
        <v/>
      </c>
    </row>
    <row r="1426" spans="1:30" x14ac:dyDescent="0.25">
      <c r="A1426" s="64"/>
      <c r="B1426" s="64"/>
      <c r="C1426" s="66"/>
      <c r="D1426" s="67"/>
      <c r="E1426" s="64"/>
      <c r="F1426" s="64"/>
      <c r="G1426" s="37" t="str">
        <f>IF(E1426="","",IF(OR(E1426="Project Management",E1426="Project Support",E1426="Sprint Management",E1426="Sprint Support"),"NA",ROUND((((VLOOKUP(AD1426,[2]Formula!V:X,3,0)))-SUMIF(AD:AD,AD1426,H:H)),2)))</f>
        <v/>
      </c>
      <c r="H1426" s="71"/>
      <c r="I1426" s="72"/>
      <c r="J1426" s="72"/>
      <c r="K1426" s="38" t="str">
        <f>IF(E1426="","",IF(OR(E1426="Project Management",E1426="Project Support",E1426="Sprint Management",E1426="Sprint Support"),"NA",(((SUMIF(AD:AD,AD1426,H:H)/VLOOKUP(AD1426,[2]Formula!V:X,3,0))*VLOOKUP(AD1426,[2]Formula!V:X,2,0))*H1426)/SUMIF(AD:AD,AD1426,H:H)))</f>
        <v/>
      </c>
      <c r="L1426" s="38" t="str">
        <f t="shared" si="133"/>
        <v/>
      </c>
      <c r="M1426" s="38" t="str">
        <f t="shared" si="134"/>
        <v/>
      </c>
      <c r="N1426" s="38" t="str">
        <f t="shared" si="136"/>
        <v/>
      </c>
      <c r="O1426" s="38" t="str">
        <f t="shared" si="132"/>
        <v/>
      </c>
      <c r="P1426" s="39" t="str">
        <f t="shared" si="137"/>
        <v/>
      </c>
      <c r="AC1426" s="42" t="str">
        <f>IF(B1426="","",VLOOKUP(B1426,[2]Formula!B:C,2,0))</f>
        <v/>
      </c>
      <c r="AD1426" s="43" t="str">
        <f t="shared" si="135"/>
        <v/>
      </c>
    </row>
    <row r="1427" spans="1:30" x14ac:dyDescent="0.25">
      <c r="A1427" s="64"/>
      <c r="B1427" s="64"/>
      <c r="C1427" s="66"/>
      <c r="D1427" s="67"/>
      <c r="E1427" s="64"/>
      <c r="F1427" s="64"/>
      <c r="G1427" s="37" t="str">
        <f>IF(E1427="","",IF(OR(E1427="Project Management",E1427="Project Support",E1427="Sprint Management",E1427="Sprint Support"),"NA",ROUND((((VLOOKUP(AD1427,[2]Formula!V:X,3,0)))-SUMIF(AD:AD,AD1427,H:H)),2)))</f>
        <v/>
      </c>
      <c r="H1427" s="71"/>
      <c r="I1427" s="72"/>
      <c r="J1427" s="72"/>
      <c r="K1427" s="38" t="str">
        <f>IF(E1427="","",IF(OR(E1427="Project Management",E1427="Project Support",E1427="Sprint Management",E1427="Sprint Support"),"NA",(((SUMIF(AD:AD,AD1427,H:H)/VLOOKUP(AD1427,[2]Formula!V:X,3,0))*VLOOKUP(AD1427,[2]Formula!V:X,2,0))*H1427)/SUMIF(AD:AD,AD1427,H:H)))</f>
        <v/>
      </c>
      <c r="L1427" s="38" t="str">
        <f t="shared" si="133"/>
        <v/>
      </c>
      <c r="M1427" s="38" t="str">
        <f t="shared" si="134"/>
        <v/>
      </c>
      <c r="N1427" s="38" t="str">
        <f t="shared" si="136"/>
        <v/>
      </c>
      <c r="O1427" s="38" t="str">
        <f t="shared" si="132"/>
        <v/>
      </c>
      <c r="P1427" s="39" t="str">
        <f t="shared" si="137"/>
        <v/>
      </c>
      <c r="AC1427" s="42" t="str">
        <f>IF(B1427="","",VLOOKUP(B1427,[2]Formula!B:C,2,0))</f>
        <v/>
      </c>
      <c r="AD1427" s="43" t="str">
        <f t="shared" si="135"/>
        <v/>
      </c>
    </row>
    <row r="1428" spans="1:30" x14ac:dyDescent="0.25">
      <c r="A1428" s="64"/>
      <c r="B1428" s="64"/>
      <c r="C1428" s="66"/>
      <c r="D1428" s="67"/>
      <c r="E1428" s="64"/>
      <c r="F1428" s="64"/>
      <c r="G1428" s="37" t="str">
        <f>IF(E1428="","",IF(OR(E1428="Project Management",E1428="Project Support",E1428="Sprint Management",E1428="Sprint Support"),"NA",ROUND((((VLOOKUP(AD1428,[2]Formula!V:X,3,0)))-SUMIF(AD:AD,AD1428,H:H)),2)))</f>
        <v/>
      </c>
      <c r="H1428" s="71"/>
      <c r="I1428" s="72"/>
      <c r="J1428" s="72"/>
      <c r="K1428" s="38" t="str">
        <f>IF(E1428="","",IF(OR(E1428="Project Management",E1428="Project Support",E1428="Sprint Management",E1428="Sprint Support"),"NA",(((SUMIF(AD:AD,AD1428,H:H)/VLOOKUP(AD1428,[2]Formula!V:X,3,0))*VLOOKUP(AD1428,[2]Formula!V:X,2,0))*H1428)/SUMIF(AD:AD,AD1428,H:H)))</f>
        <v/>
      </c>
      <c r="L1428" s="38" t="str">
        <f t="shared" si="133"/>
        <v/>
      </c>
      <c r="M1428" s="38" t="str">
        <f t="shared" si="134"/>
        <v/>
      </c>
      <c r="N1428" s="38" t="str">
        <f t="shared" si="136"/>
        <v/>
      </c>
      <c r="O1428" s="38" t="str">
        <f t="shared" si="132"/>
        <v/>
      </c>
      <c r="P1428" s="39" t="str">
        <f t="shared" si="137"/>
        <v/>
      </c>
      <c r="AC1428" s="42" t="str">
        <f>IF(B1428="","",VLOOKUP(B1428,[2]Formula!B:C,2,0))</f>
        <v/>
      </c>
      <c r="AD1428" s="43" t="str">
        <f t="shared" si="135"/>
        <v/>
      </c>
    </row>
    <row r="1429" spans="1:30" x14ac:dyDescent="0.25">
      <c r="A1429" s="64"/>
      <c r="B1429" s="64"/>
      <c r="C1429" s="66"/>
      <c r="D1429" s="67"/>
      <c r="E1429" s="64"/>
      <c r="F1429" s="64"/>
      <c r="G1429" s="37" t="str">
        <f>IF(E1429="","",IF(OR(E1429="Project Management",E1429="Project Support",E1429="Sprint Management",E1429="Sprint Support"),"NA",ROUND((((VLOOKUP(AD1429,[2]Formula!V:X,3,0)))-SUMIF(AD:AD,AD1429,H:H)),2)))</f>
        <v/>
      </c>
      <c r="H1429" s="71"/>
      <c r="I1429" s="72"/>
      <c r="J1429" s="72"/>
      <c r="K1429" s="38" t="str">
        <f>IF(E1429="","",IF(OR(E1429="Project Management",E1429="Project Support",E1429="Sprint Management",E1429="Sprint Support"),"NA",(((SUMIF(AD:AD,AD1429,H:H)/VLOOKUP(AD1429,[2]Formula!V:X,3,0))*VLOOKUP(AD1429,[2]Formula!V:X,2,0))*H1429)/SUMIF(AD:AD,AD1429,H:H)))</f>
        <v/>
      </c>
      <c r="L1429" s="38" t="str">
        <f t="shared" si="133"/>
        <v/>
      </c>
      <c r="M1429" s="38" t="str">
        <f t="shared" si="134"/>
        <v/>
      </c>
      <c r="N1429" s="38" t="str">
        <f t="shared" si="136"/>
        <v/>
      </c>
      <c r="O1429" s="38" t="str">
        <f t="shared" si="132"/>
        <v/>
      </c>
      <c r="P1429" s="39" t="str">
        <f t="shared" si="137"/>
        <v/>
      </c>
      <c r="AC1429" s="42" t="str">
        <f>IF(B1429="","",VLOOKUP(B1429,[2]Formula!B:C,2,0))</f>
        <v/>
      </c>
      <c r="AD1429" s="43" t="str">
        <f t="shared" si="135"/>
        <v/>
      </c>
    </row>
    <row r="1430" spans="1:30" x14ac:dyDescent="0.25">
      <c r="A1430" s="64"/>
      <c r="B1430" s="64"/>
      <c r="C1430" s="66"/>
      <c r="D1430" s="67"/>
      <c r="E1430" s="64"/>
      <c r="F1430" s="64"/>
      <c r="G1430" s="37" t="str">
        <f>IF(E1430="","",IF(OR(E1430="Project Management",E1430="Project Support",E1430="Sprint Management",E1430="Sprint Support"),"NA",ROUND((((VLOOKUP(AD1430,[2]Formula!V:X,3,0)))-SUMIF(AD:AD,AD1430,H:H)),2)))</f>
        <v/>
      </c>
      <c r="H1430" s="71"/>
      <c r="I1430" s="72"/>
      <c r="J1430" s="72"/>
      <c r="K1430" s="38" t="str">
        <f>IF(E1430="","",IF(OR(E1430="Project Management",E1430="Project Support",E1430="Sprint Management",E1430="Sprint Support"),"NA",(((SUMIF(AD:AD,AD1430,H:H)/VLOOKUP(AD1430,[2]Formula!V:X,3,0))*VLOOKUP(AD1430,[2]Formula!V:X,2,0))*H1430)/SUMIF(AD:AD,AD1430,H:H)))</f>
        <v/>
      </c>
      <c r="L1430" s="38" t="str">
        <f t="shared" si="133"/>
        <v/>
      </c>
      <c r="M1430" s="38" t="str">
        <f t="shared" si="134"/>
        <v/>
      </c>
      <c r="N1430" s="38" t="str">
        <f t="shared" si="136"/>
        <v/>
      </c>
      <c r="O1430" s="38" t="str">
        <f t="shared" si="132"/>
        <v/>
      </c>
      <c r="P1430" s="39" t="str">
        <f t="shared" si="137"/>
        <v/>
      </c>
      <c r="AC1430" s="42" t="str">
        <f>IF(B1430="","",VLOOKUP(B1430,[2]Formula!B:C,2,0))</f>
        <v/>
      </c>
      <c r="AD1430" s="43" t="str">
        <f t="shared" si="135"/>
        <v/>
      </c>
    </row>
    <row r="1431" spans="1:30" x14ac:dyDescent="0.25">
      <c r="A1431" s="64"/>
      <c r="B1431" s="64"/>
      <c r="C1431" s="66"/>
      <c r="D1431" s="67"/>
      <c r="E1431" s="64"/>
      <c r="F1431" s="64"/>
      <c r="G1431" s="37" t="str">
        <f>IF(E1431="","",IF(OR(E1431="Project Management",E1431="Project Support",E1431="Sprint Management",E1431="Sprint Support"),"NA",ROUND((((VLOOKUP(AD1431,[2]Formula!V:X,3,0)))-SUMIF(AD:AD,AD1431,H:H)),2)))</f>
        <v/>
      </c>
      <c r="H1431" s="71"/>
      <c r="I1431" s="72"/>
      <c r="J1431" s="72"/>
      <c r="K1431" s="38" t="str">
        <f>IF(E1431="","",IF(OR(E1431="Project Management",E1431="Project Support",E1431="Sprint Management",E1431="Sprint Support"),"NA",(((SUMIF(AD:AD,AD1431,H:H)/VLOOKUP(AD1431,[2]Formula!V:X,3,0))*VLOOKUP(AD1431,[2]Formula!V:X,2,0))*H1431)/SUMIF(AD:AD,AD1431,H:H)))</f>
        <v/>
      </c>
      <c r="L1431" s="38" t="str">
        <f t="shared" si="133"/>
        <v/>
      </c>
      <c r="M1431" s="38" t="str">
        <f t="shared" si="134"/>
        <v/>
      </c>
      <c r="N1431" s="38" t="str">
        <f t="shared" si="136"/>
        <v/>
      </c>
      <c r="O1431" s="38" t="str">
        <f t="shared" si="132"/>
        <v/>
      </c>
      <c r="P1431" s="39" t="str">
        <f t="shared" si="137"/>
        <v/>
      </c>
      <c r="AC1431" s="42" t="str">
        <f>IF(B1431="","",VLOOKUP(B1431,[2]Formula!B:C,2,0))</f>
        <v/>
      </c>
      <c r="AD1431" s="43" t="str">
        <f t="shared" si="135"/>
        <v/>
      </c>
    </row>
    <row r="1432" spans="1:30" x14ac:dyDescent="0.25">
      <c r="A1432" s="64"/>
      <c r="B1432" s="64"/>
      <c r="C1432" s="66"/>
      <c r="D1432" s="67"/>
      <c r="E1432" s="64"/>
      <c r="F1432" s="64"/>
      <c r="G1432" s="37" t="str">
        <f>IF(E1432="","",IF(OR(E1432="Project Management",E1432="Project Support",E1432="Sprint Management",E1432="Sprint Support"),"NA",ROUND((((VLOOKUP(AD1432,[2]Formula!V:X,3,0)))-SUMIF(AD:AD,AD1432,H:H)),2)))</f>
        <v/>
      </c>
      <c r="H1432" s="71"/>
      <c r="I1432" s="72"/>
      <c r="J1432" s="72"/>
      <c r="K1432" s="38" t="str">
        <f>IF(E1432="","",IF(OR(E1432="Project Management",E1432="Project Support",E1432="Sprint Management",E1432="Sprint Support"),"NA",(((SUMIF(AD:AD,AD1432,H:H)/VLOOKUP(AD1432,[2]Formula!V:X,3,0))*VLOOKUP(AD1432,[2]Formula!V:X,2,0))*H1432)/SUMIF(AD:AD,AD1432,H:H)))</f>
        <v/>
      </c>
      <c r="L1432" s="38" t="str">
        <f t="shared" si="133"/>
        <v/>
      </c>
      <c r="M1432" s="38" t="str">
        <f t="shared" si="134"/>
        <v/>
      </c>
      <c r="N1432" s="38" t="str">
        <f t="shared" si="136"/>
        <v/>
      </c>
      <c r="O1432" s="38" t="str">
        <f t="shared" si="132"/>
        <v/>
      </c>
      <c r="P1432" s="39" t="str">
        <f t="shared" si="137"/>
        <v/>
      </c>
      <c r="AC1432" s="42" t="str">
        <f>IF(B1432="","",VLOOKUP(B1432,[2]Formula!B:C,2,0))</f>
        <v/>
      </c>
      <c r="AD1432" s="43" t="str">
        <f t="shared" si="135"/>
        <v/>
      </c>
    </row>
    <row r="1433" spans="1:30" x14ac:dyDescent="0.25">
      <c r="A1433" s="64"/>
      <c r="B1433" s="64"/>
      <c r="C1433" s="66"/>
      <c r="D1433" s="67"/>
      <c r="E1433" s="64"/>
      <c r="F1433" s="64"/>
      <c r="G1433" s="37" t="str">
        <f>IF(E1433="","",IF(OR(E1433="Project Management",E1433="Project Support",E1433="Sprint Management",E1433="Sprint Support"),"NA",ROUND((((VLOOKUP(AD1433,[2]Formula!V:X,3,0)))-SUMIF(AD:AD,AD1433,H:H)),2)))</f>
        <v/>
      </c>
      <c r="H1433" s="71"/>
      <c r="I1433" s="72"/>
      <c r="J1433" s="72"/>
      <c r="K1433" s="38" t="str">
        <f>IF(E1433="","",IF(OR(E1433="Project Management",E1433="Project Support",E1433="Sprint Management",E1433="Sprint Support"),"NA",(((SUMIF(AD:AD,AD1433,H:H)/VLOOKUP(AD1433,[2]Formula!V:X,3,0))*VLOOKUP(AD1433,[2]Formula!V:X,2,0))*H1433)/SUMIF(AD:AD,AD1433,H:H)))</f>
        <v/>
      </c>
      <c r="L1433" s="38" t="str">
        <f t="shared" si="133"/>
        <v/>
      </c>
      <c r="M1433" s="38" t="str">
        <f t="shared" si="134"/>
        <v/>
      </c>
      <c r="N1433" s="38" t="str">
        <f t="shared" si="136"/>
        <v/>
      </c>
      <c r="O1433" s="38" t="str">
        <f t="shared" si="132"/>
        <v/>
      </c>
      <c r="P1433" s="39" t="str">
        <f t="shared" si="137"/>
        <v/>
      </c>
      <c r="AC1433" s="42" t="str">
        <f>IF(B1433="","",VLOOKUP(B1433,[2]Formula!B:C,2,0))</f>
        <v/>
      </c>
      <c r="AD1433" s="43" t="str">
        <f t="shared" si="135"/>
        <v/>
      </c>
    </row>
    <row r="1434" spans="1:30" x14ac:dyDescent="0.25">
      <c r="A1434" s="64"/>
      <c r="B1434" s="64"/>
      <c r="C1434" s="66"/>
      <c r="D1434" s="67"/>
      <c r="E1434" s="64"/>
      <c r="F1434" s="64"/>
      <c r="G1434" s="37" t="str">
        <f>IF(E1434="","",IF(OR(E1434="Project Management",E1434="Project Support",E1434="Sprint Management",E1434="Sprint Support"),"NA",ROUND((((VLOOKUP(AD1434,[2]Formula!V:X,3,0)))-SUMIF(AD:AD,AD1434,H:H)),2)))</f>
        <v/>
      </c>
      <c r="H1434" s="71"/>
      <c r="I1434" s="72"/>
      <c r="J1434" s="72"/>
      <c r="K1434" s="38" t="str">
        <f>IF(E1434="","",IF(OR(E1434="Project Management",E1434="Project Support",E1434="Sprint Management",E1434="Sprint Support"),"NA",(((SUMIF(AD:AD,AD1434,H:H)/VLOOKUP(AD1434,[2]Formula!V:X,3,0))*VLOOKUP(AD1434,[2]Formula!V:X,2,0))*H1434)/SUMIF(AD:AD,AD1434,H:H)))</f>
        <v/>
      </c>
      <c r="L1434" s="38" t="str">
        <f t="shared" si="133"/>
        <v/>
      </c>
      <c r="M1434" s="38" t="str">
        <f t="shared" si="134"/>
        <v/>
      </c>
      <c r="N1434" s="38" t="str">
        <f t="shared" si="136"/>
        <v/>
      </c>
      <c r="O1434" s="38" t="str">
        <f t="shared" si="132"/>
        <v/>
      </c>
      <c r="P1434" s="39" t="str">
        <f t="shared" si="137"/>
        <v/>
      </c>
      <c r="AC1434" s="42" t="str">
        <f>IF(B1434="","",VLOOKUP(B1434,[2]Formula!B:C,2,0))</f>
        <v/>
      </c>
      <c r="AD1434" s="43" t="str">
        <f t="shared" si="135"/>
        <v/>
      </c>
    </row>
    <row r="1435" spans="1:30" x14ac:dyDescent="0.25">
      <c r="A1435" s="64"/>
      <c r="B1435" s="64"/>
      <c r="C1435" s="66"/>
      <c r="D1435" s="67"/>
      <c r="E1435" s="64"/>
      <c r="F1435" s="64"/>
      <c r="G1435" s="37" t="str">
        <f>IF(E1435="","",IF(OR(E1435="Project Management",E1435="Project Support",E1435="Sprint Management",E1435="Sprint Support"),"NA",ROUND((((VLOOKUP(AD1435,[2]Formula!V:X,3,0)))-SUMIF(AD:AD,AD1435,H:H)),2)))</f>
        <v/>
      </c>
      <c r="H1435" s="71"/>
      <c r="I1435" s="72"/>
      <c r="J1435" s="72"/>
      <c r="K1435" s="38" t="str">
        <f>IF(E1435="","",IF(OR(E1435="Project Management",E1435="Project Support",E1435="Sprint Management",E1435="Sprint Support"),"NA",(((SUMIF(AD:AD,AD1435,H:H)/VLOOKUP(AD1435,[2]Formula!V:X,3,0))*VLOOKUP(AD1435,[2]Formula!V:X,2,0))*H1435)/SUMIF(AD:AD,AD1435,H:H)))</f>
        <v/>
      </c>
      <c r="L1435" s="38" t="str">
        <f t="shared" si="133"/>
        <v/>
      </c>
      <c r="M1435" s="38" t="str">
        <f t="shared" si="134"/>
        <v/>
      </c>
      <c r="N1435" s="38" t="str">
        <f t="shared" si="136"/>
        <v/>
      </c>
      <c r="O1435" s="38" t="str">
        <f t="shared" si="132"/>
        <v/>
      </c>
      <c r="P1435" s="39" t="str">
        <f t="shared" si="137"/>
        <v/>
      </c>
      <c r="AC1435" s="42" t="str">
        <f>IF(B1435="","",VLOOKUP(B1435,[2]Formula!B:C,2,0))</f>
        <v/>
      </c>
      <c r="AD1435" s="43" t="str">
        <f t="shared" si="135"/>
        <v/>
      </c>
    </row>
    <row r="1436" spans="1:30" x14ac:dyDescent="0.25">
      <c r="A1436" s="64"/>
      <c r="B1436" s="64"/>
      <c r="C1436" s="66"/>
      <c r="D1436" s="67"/>
      <c r="E1436" s="64"/>
      <c r="F1436" s="64"/>
      <c r="G1436" s="37" t="str">
        <f>IF(E1436="","",IF(OR(E1436="Project Management",E1436="Project Support",E1436="Sprint Management",E1436="Sprint Support"),"NA",ROUND((((VLOOKUP(AD1436,[2]Formula!V:X,3,0)))-SUMIF(AD:AD,AD1436,H:H)),2)))</f>
        <v/>
      </c>
      <c r="H1436" s="71"/>
      <c r="I1436" s="72"/>
      <c r="J1436" s="72"/>
      <c r="K1436" s="38" t="str">
        <f>IF(E1436="","",IF(OR(E1436="Project Management",E1436="Project Support",E1436="Sprint Management",E1436="Sprint Support"),"NA",(((SUMIF(AD:AD,AD1436,H:H)/VLOOKUP(AD1436,[2]Formula!V:X,3,0))*VLOOKUP(AD1436,[2]Formula!V:X,2,0))*H1436)/SUMIF(AD:AD,AD1436,H:H)))</f>
        <v/>
      </c>
      <c r="L1436" s="38" t="str">
        <f t="shared" si="133"/>
        <v/>
      </c>
      <c r="M1436" s="38" t="str">
        <f t="shared" si="134"/>
        <v/>
      </c>
      <c r="N1436" s="38" t="str">
        <f t="shared" si="136"/>
        <v/>
      </c>
      <c r="O1436" s="38" t="str">
        <f t="shared" si="132"/>
        <v/>
      </c>
      <c r="P1436" s="39" t="str">
        <f t="shared" si="137"/>
        <v/>
      </c>
      <c r="AC1436" s="42" t="str">
        <f>IF(B1436="","",VLOOKUP(B1436,[2]Formula!B:C,2,0))</f>
        <v/>
      </c>
      <c r="AD1436" s="43" t="str">
        <f t="shared" si="135"/>
        <v/>
      </c>
    </row>
    <row r="1437" spans="1:30" x14ac:dyDescent="0.25">
      <c r="A1437" s="64"/>
      <c r="B1437" s="64"/>
      <c r="C1437" s="66"/>
      <c r="D1437" s="67"/>
      <c r="E1437" s="64"/>
      <c r="F1437" s="64"/>
      <c r="G1437" s="37" t="str">
        <f>IF(E1437="","",IF(OR(E1437="Project Management",E1437="Project Support",E1437="Sprint Management",E1437="Sprint Support"),"NA",ROUND((((VLOOKUP(AD1437,[2]Formula!V:X,3,0)))-SUMIF(AD:AD,AD1437,H:H)),2)))</f>
        <v/>
      </c>
      <c r="H1437" s="71"/>
      <c r="I1437" s="72"/>
      <c r="J1437" s="72"/>
      <c r="K1437" s="38" t="str">
        <f>IF(E1437="","",IF(OR(E1437="Project Management",E1437="Project Support",E1437="Sprint Management",E1437="Sprint Support"),"NA",(((SUMIF(AD:AD,AD1437,H:H)/VLOOKUP(AD1437,[2]Formula!V:X,3,0))*VLOOKUP(AD1437,[2]Formula!V:X,2,0))*H1437)/SUMIF(AD:AD,AD1437,H:H)))</f>
        <v/>
      </c>
      <c r="L1437" s="38" t="str">
        <f t="shared" si="133"/>
        <v/>
      </c>
      <c r="M1437" s="38" t="str">
        <f t="shared" si="134"/>
        <v/>
      </c>
      <c r="N1437" s="38" t="str">
        <f t="shared" si="136"/>
        <v/>
      </c>
      <c r="O1437" s="38" t="str">
        <f t="shared" si="132"/>
        <v/>
      </c>
      <c r="P1437" s="39" t="str">
        <f t="shared" si="137"/>
        <v/>
      </c>
      <c r="AC1437" s="42" t="str">
        <f>IF(B1437="","",VLOOKUP(B1437,[2]Formula!B:C,2,0))</f>
        <v/>
      </c>
      <c r="AD1437" s="43" t="str">
        <f t="shared" si="135"/>
        <v/>
      </c>
    </row>
    <row r="1438" spans="1:30" x14ac:dyDescent="0.25">
      <c r="A1438" s="64"/>
      <c r="B1438" s="64"/>
      <c r="C1438" s="66"/>
      <c r="D1438" s="67"/>
      <c r="E1438" s="64"/>
      <c r="F1438" s="64"/>
      <c r="G1438" s="37" t="str">
        <f>IF(E1438="","",IF(OR(E1438="Project Management",E1438="Project Support",E1438="Sprint Management",E1438="Sprint Support"),"NA",ROUND((((VLOOKUP(AD1438,[2]Formula!V:X,3,0)))-SUMIF(AD:AD,AD1438,H:H)),2)))</f>
        <v/>
      </c>
      <c r="H1438" s="71"/>
      <c r="I1438" s="72"/>
      <c r="J1438" s="72"/>
      <c r="K1438" s="38" t="str">
        <f>IF(E1438="","",IF(OR(E1438="Project Management",E1438="Project Support",E1438="Sprint Management",E1438="Sprint Support"),"NA",(((SUMIF(AD:AD,AD1438,H:H)/VLOOKUP(AD1438,[2]Formula!V:X,3,0))*VLOOKUP(AD1438,[2]Formula!V:X,2,0))*H1438)/SUMIF(AD:AD,AD1438,H:H)))</f>
        <v/>
      </c>
      <c r="L1438" s="38" t="str">
        <f t="shared" si="133"/>
        <v/>
      </c>
      <c r="M1438" s="38" t="str">
        <f t="shared" si="134"/>
        <v/>
      </c>
      <c r="N1438" s="38" t="str">
        <f t="shared" si="136"/>
        <v/>
      </c>
      <c r="O1438" s="38" t="str">
        <f t="shared" si="132"/>
        <v/>
      </c>
      <c r="P1438" s="39" t="str">
        <f t="shared" si="137"/>
        <v/>
      </c>
      <c r="AC1438" s="42" t="str">
        <f>IF(B1438="","",VLOOKUP(B1438,[2]Formula!B:C,2,0))</f>
        <v/>
      </c>
      <c r="AD1438" s="43" t="str">
        <f t="shared" si="135"/>
        <v/>
      </c>
    </row>
    <row r="1439" spans="1:30" x14ac:dyDescent="0.25">
      <c r="A1439" s="64"/>
      <c r="B1439" s="64"/>
      <c r="C1439" s="66"/>
      <c r="D1439" s="67"/>
      <c r="E1439" s="64"/>
      <c r="F1439" s="64"/>
      <c r="G1439" s="37" t="str">
        <f>IF(E1439="","",IF(OR(E1439="Project Management",E1439="Project Support",E1439="Sprint Management",E1439="Sprint Support"),"NA",ROUND((((VLOOKUP(AD1439,[2]Formula!V:X,3,0)))-SUMIF(AD:AD,AD1439,H:H)),2)))</f>
        <v/>
      </c>
      <c r="H1439" s="71"/>
      <c r="I1439" s="72"/>
      <c r="J1439" s="72"/>
      <c r="K1439" s="38" t="str">
        <f>IF(E1439="","",IF(OR(E1439="Project Management",E1439="Project Support",E1439="Sprint Management",E1439="Sprint Support"),"NA",(((SUMIF(AD:AD,AD1439,H:H)/VLOOKUP(AD1439,[2]Formula!V:X,3,0))*VLOOKUP(AD1439,[2]Formula!V:X,2,0))*H1439)/SUMIF(AD:AD,AD1439,H:H)))</f>
        <v/>
      </c>
      <c r="L1439" s="38" t="str">
        <f t="shared" si="133"/>
        <v/>
      </c>
      <c r="M1439" s="38" t="str">
        <f t="shared" si="134"/>
        <v/>
      </c>
      <c r="N1439" s="38" t="str">
        <f t="shared" si="136"/>
        <v/>
      </c>
      <c r="O1439" s="38" t="str">
        <f t="shared" si="132"/>
        <v/>
      </c>
      <c r="P1439" s="39" t="str">
        <f t="shared" si="137"/>
        <v/>
      </c>
      <c r="AC1439" s="42" t="str">
        <f>IF(B1439="","",VLOOKUP(B1439,[2]Formula!B:C,2,0))</f>
        <v/>
      </c>
      <c r="AD1439" s="43" t="str">
        <f t="shared" si="135"/>
        <v/>
      </c>
    </row>
    <row r="1440" spans="1:30" x14ac:dyDescent="0.25">
      <c r="A1440" s="64"/>
      <c r="B1440" s="64"/>
      <c r="C1440" s="66"/>
      <c r="D1440" s="67"/>
      <c r="E1440" s="64"/>
      <c r="F1440" s="64"/>
      <c r="G1440" s="37" t="str">
        <f>IF(E1440="","",IF(OR(E1440="Project Management",E1440="Project Support",E1440="Sprint Management",E1440="Sprint Support"),"NA",ROUND((((VLOOKUP(AD1440,[2]Formula!V:X,3,0)))-SUMIF(AD:AD,AD1440,H:H)),2)))</f>
        <v/>
      </c>
      <c r="H1440" s="71"/>
      <c r="I1440" s="72"/>
      <c r="J1440" s="72"/>
      <c r="K1440" s="38" t="str">
        <f>IF(E1440="","",IF(OR(E1440="Project Management",E1440="Project Support",E1440="Sprint Management",E1440="Sprint Support"),"NA",(((SUMIF(AD:AD,AD1440,H:H)/VLOOKUP(AD1440,[2]Formula!V:X,3,0))*VLOOKUP(AD1440,[2]Formula!V:X,2,0))*H1440)/SUMIF(AD:AD,AD1440,H:H)))</f>
        <v/>
      </c>
      <c r="L1440" s="38" t="str">
        <f t="shared" si="133"/>
        <v/>
      </c>
      <c r="M1440" s="38" t="str">
        <f t="shared" si="134"/>
        <v/>
      </c>
      <c r="N1440" s="38" t="str">
        <f t="shared" si="136"/>
        <v/>
      </c>
      <c r="O1440" s="38" t="str">
        <f t="shared" si="132"/>
        <v/>
      </c>
      <c r="P1440" s="39" t="str">
        <f t="shared" si="137"/>
        <v/>
      </c>
      <c r="AC1440" s="42" t="str">
        <f>IF(B1440="","",VLOOKUP(B1440,[2]Formula!B:C,2,0))</f>
        <v/>
      </c>
      <c r="AD1440" s="43" t="str">
        <f t="shared" si="135"/>
        <v/>
      </c>
    </row>
    <row r="1441" spans="1:30" x14ac:dyDescent="0.25">
      <c r="A1441" s="64"/>
      <c r="B1441" s="64"/>
      <c r="C1441" s="66"/>
      <c r="D1441" s="67"/>
      <c r="E1441" s="64"/>
      <c r="F1441" s="64"/>
      <c r="G1441" s="37" t="str">
        <f>IF(E1441="","",IF(OR(E1441="Project Management",E1441="Project Support",E1441="Sprint Management",E1441="Sprint Support"),"NA",ROUND((((VLOOKUP(AD1441,[2]Formula!V:X,3,0)))-SUMIF(AD:AD,AD1441,H:H)),2)))</f>
        <v/>
      </c>
      <c r="H1441" s="71"/>
      <c r="I1441" s="72"/>
      <c r="J1441" s="72"/>
      <c r="K1441" s="38" t="str">
        <f>IF(E1441="","",IF(OR(E1441="Project Management",E1441="Project Support",E1441="Sprint Management",E1441="Sprint Support"),"NA",(((SUMIF(AD:AD,AD1441,H:H)/VLOOKUP(AD1441,[2]Formula!V:X,3,0))*VLOOKUP(AD1441,[2]Formula!V:X,2,0))*H1441)/SUMIF(AD:AD,AD1441,H:H)))</f>
        <v/>
      </c>
      <c r="L1441" s="38" t="str">
        <f t="shared" si="133"/>
        <v/>
      </c>
      <c r="M1441" s="38" t="str">
        <f t="shared" si="134"/>
        <v/>
      </c>
      <c r="N1441" s="38" t="str">
        <f t="shared" si="136"/>
        <v/>
      </c>
      <c r="O1441" s="38" t="str">
        <f t="shared" si="132"/>
        <v/>
      </c>
      <c r="P1441" s="39" t="str">
        <f t="shared" si="137"/>
        <v/>
      </c>
      <c r="AC1441" s="42" t="str">
        <f>IF(B1441="","",VLOOKUP(B1441,[2]Formula!B:C,2,0))</f>
        <v/>
      </c>
      <c r="AD1441" s="43" t="str">
        <f t="shared" si="135"/>
        <v/>
      </c>
    </row>
    <row r="1442" spans="1:30" x14ac:dyDescent="0.25">
      <c r="A1442" s="64"/>
      <c r="B1442" s="64"/>
      <c r="C1442" s="66"/>
      <c r="D1442" s="67"/>
      <c r="E1442" s="64"/>
      <c r="F1442" s="64"/>
      <c r="G1442" s="37" t="str">
        <f>IF(E1442="","",IF(OR(E1442="Project Management",E1442="Project Support",E1442="Sprint Management",E1442="Sprint Support"),"NA",ROUND((((VLOOKUP(AD1442,[2]Formula!V:X,3,0)))-SUMIF(AD:AD,AD1442,H:H)),2)))</f>
        <v/>
      </c>
      <c r="H1442" s="71"/>
      <c r="I1442" s="72"/>
      <c r="J1442" s="72"/>
      <c r="K1442" s="38" t="str">
        <f>IF(E1442="","",IF(OR(E1442="Project Management",E1442="Project Support",E1442="Sprint Management",E1442="Sprint Support"),"NA",(((SUMIF(AD:AD,AD1442,H:H)/VLOOKUP(AD1442,[2]Formula!V:X,3,0))*VLOOKUP(AD1442,[2]Formula!V:X,2,0))*H1442)/SUMIF(AD:AD,AD1442,H:H)))</f>
        <v/>
      </c>
      <c r="L1442" s="38" t="str">
        <f t="shared" si="133"/>
        <v/>
      </c>
      <c r="M1442" s="38" t="str">
        <f t="shared" si="134"/>
        <v/>
      </c>
      <c r="N1442" s="38" t="str">
        <f t="shared" si="136"/>
        <v/>
      </c>
      <c r="O1442" s="38" t="str">
        <f t="shared" si="132"/>
        <v/>
      </c>
      <c r="P1442" s="39" t="str">
        <f t="shared" si="137"/>
        <v/>
      </c>
      <c r="AC1442" s="42" t="str">
        <f>IF(B1442="","",VLOOKUP(B1442,[2]Formula!B:C,2,0))</f>
        <v/>
      </c>
      <c r="AD1442" s="43" t="str">
        <f t="shared" si="135"/>
        <v/>
      </c>
    </row>
    <row r="1443" spans="1:30" x14ac:dyDescent="0.25">
      <c r="A1443" s="64"/>
      <c r="B1443" s="64"/>
      <c r="C1443" s="66"/>
      <c r="D1443" s="67"/>
      <c r="E1443" s="64"/>
      <c r="F1443" s="64"/>
      <c r="G1443" s="37" t="str">
        <f>IF(E1443="","",IF(OR(E1443="Project Management",E1443="Project Support",E1443="Sprint Management",E1443="Sprint Support"),"NA",ROUND((((VLOOKUP(AD1443,[2]Formula!V:X,3,0)))-SUMIF(AD:AD,AD1443,H:H)),2)))</f>
        <v/>
      </c>
      <c r="H1443" s="71"/>
      <c r="I1443" s="72"/>
      <c r="J1443" s="72"/>
      <c r="K1443" s="38" t="str">
        <f>IF(E1443="","",IF(OR(E1443="Project Management",E1443="Project Support",E1443="Sprint Management",E1443="Sprint Support"),"NA",(((SUMIF(AD:AD,AD1443,H:H)/VLOOKUP(AD1443,[2]Formula!V:X,3,0))*VLOOKUP(AD1443,[2]Formula!V:X,2,0))*H1443)/SUMIF(AD:AD,AD1443,H:H)))</f>
        <v/>
      </c>
      <c r="L1443" s="38" t="str">
        <f t="shared" si="133"/>
        <v/>
      </c>
      <c r="M1443" s="38" t="str">
        <f t="shared" si="134"/>
        <v/>
      </c>
      <c r="N1443" s="38" t="str">
        <f t="shared" si="136"/>
        <v/>
      </c>
      <c r="O1443" s="38" t="str">
        <f t="shared" si="132"/>
        <v/>
      </c>
      <c r="P1443" s="39" t="str">
        <f t="shared" si="137"/>
        <v/>
      </c>
      <c r="AC1443" s="42" t="str">
        <f>IF(B1443="","",VLOOKUP(B1443,[2]Formula!B:C,2,0))</f>
        <v/>
      </c>
      <c r="AD1443" s="43" t="str">
        <f t="shared" si="135"/>
        <v/>
      </c>
    </row>
    <row r="1444" spans="1:30" x14ac:dyDescent="0.25">
      <c r="A1444" s="64"/>
      <c r="B1444" s="64"/>
      <c r="C1444" s="66"/>
      <c r="D1444" s="67"/>
      <c r="E1444" s="64"/>
      <c r="F1444" s="64"/>
      <c r="G1444" s="37" t="str">
        <f>IF(E1444="","",IF(OR(E1444="Project Management",E1444="Project Support",E1444="Sprint Management",E1444="Sprint Support"),"NA",ROUND((((VLOOKUP(AD1444,[2]Formula!V:X,3,0)))-SUMIF(AD:AD,AD1444,H:H)),2)))</f>
        <v/>
      </c>
      <c r="H1444" s="71"/>
      <c r="I1444" s="72"/>
      <c r="J1444" s="72"/>
      <c r="K1444" s="38" t="str">
        <f>IF(E1444="","",IF(OR(E1444="Project Management",E1444="Project Support",E1444="Sprint Management",E1444="Sprint Support"),"NA",(((SUMIF(AD:AD,AD1444,H:H)/VLOOKUP(AD1444,[2]Formula!V:X,3,0))*VLOOKUP(AD1444,[2]Formula!V:X,2,0))*H1444)/SUMIF(AD:AD,AD1444,H:H)))</f>
        <v/>
      </c>
      <c r="L1444" s="38" t="str">
        <f t="shared" si="133"/>
        <v/>
      </c>
      <c r="M1444" s="38" t="str">
        <f t="shared" si="134"/>
        <v/>
      </c>
      <c r="N1444" s="38" t="str">
        <f t="shared" si="136"/>
        <v/>
      </c>
      <c r="O1444" s="38" t="str">
        <f t="shared" si="132"/>
        <v/>
      </c>
      <c r="P1444" s="39" t="str">
        <f t="shared" si="137"/>
        <v/>
      </c>
      <c r="AC1444" s="42" t="str">
        <f>IF(B1444="","",VLOOKUP(B1444,[2]Formula!B:C,2,0))</f>
        <v/>
      </c>
      <c r="AD1444" s="43" t="str">
        <f t="shared" si="135"/>
        <v/>
      </c>
    </row>
    <row r="1445" spans="1:30" x14ac:dyDescent="0.25">
      <c r="A1445" s="64"/>
      <c r="B1445" s="64"/>
      <c r="C1445" s="66"/>
      <c r="D1445" s="67"/>
      <c r="E1445" s="64"/>
      <c r="F1445" s="64"/>
      <c r="G1445" s="37" t="str">
        <f>IF(E1445="","",IF(OR(E1445="Project Management",E1445="Project Support",E1445="Sprint Management",E1445="Sprint Support"),"NA",ROUND((((VLOOKUP(AD1445,[2]Formula!V:X,3,0)))-SUMIF(AD:AD,AD1445,H:H)),2)))</f>
        <v/>
      </c>
      <c r="H1445" s="71"/>
      <c r="I1445" s="72"/>
      <c r="J1445" s="72"/>
      <c r="K1445" s="38" t="str">
        <f>IF(E1445="","",IF(OR(E1445="Project Management",E1445="Project Support",E1445="Sprint Management",E1445="Sprint Support"),"NA",(((SUMIF(AD:AD,AD1445,H:H)/VLOOKUP(AD1445,[2]Formula!V:X,3,0))*VLOOKUP(AD1445,[2]Formula!V:X,2,0))*H1445)/SUMIF(AD:AD,AD1445,H:H)))</f>
        <v/>
      </c>
      <c r="L1445" s="38" t="str">
        <f t="shared" si="133"/>
        <v/>
      </c>
      <c r="M1445" s="38" t="str">
        <f t="shared" si="134"/>
        <v/>
      </c>
      <c r="N1445" s="38" t="str">
        <f t="shared" si="136"/>
        <v/>
      </c>
      <c r="O1445" s="38" t="str">
        <f t="shared" si="132"/>
        <v/>
      </c>
      <c r="P1445" s="39" t="str">
        <f t="shared" si="137"/>
        <v/>
      </c>
      <c r="AC1445" s="42" t="str">
        <f>IF(B1445="","",VLOOKUP(B1445,[2]Formula!B:C,2,0))</f>
        <v/>
      </c>
      <c r="AD1445" s="43" t="str">
        <f t="shared" si="135"/>
        <v/>
      </c>
    </row>
    <row r="1446" spans="1:30" x14ac:dyDescent="0.25">
      <c r="A1446" s="64"/>
      <c r="B1446" s="64"/>
      <c r="C1446" s="66"/>
      <c r="D1446" s="67"/>
      <c r="E1446" s="64"/>
      <c r="F1446" s="64"/>
      <c r="G1446" s="37" t="str">
        <f>IF(E1446="","",IF(OR(E1446="Project Management",E1446="Project Support",E1446="Sprint Management",E1446="Sprint Support"),"NA",ROUND((((VLOOKUP(AD1446,[2]Formula!V:X,3,0)))-SUMIF(AD:AD,AD1446,H:H)),2)))</f>
        <v/>
      </c>
      <c r="H1446" s="71"/>
      <c r="I1446" s="72"/>
      <c r="J1446" s="72"/>
      <c r="K1446" s="38" t="str">
        <f>IF(E1446="","",IF(OR(E1446="Project Management",E1446="Project Support",E1446="Sprint Management",E1446="Sprint Support"),"NA",(((SUMIF(AD:AD,AD1446,H:H)/VLOOKUP(AD1446,[2]Formula!V:X,3,0))*VLOOKUP(AD1446,[2]Formula!V:X,2,0))*H1446)/SUMIF(AD:AD,AD1446,H:H)))</f>
        <v/>
      </c>
      <c r="L1446" s="38" t="str">
        <f t="shared" si="133"/>
        <v/>
      </c>
      <c r="M1446" s="38" t="str">
        <f t="shared" si="134"/>
        <v/>
      </c>
      <c r="N1446" s="38" t="str">
        <f t="shared" si="136"/>
        <v/>
      </c>
      <c r="O1446" s="38" t="str">
        <f t="shared" si="132"/>
        <v/>
      </c>
      <c r="P1446" s="39" t="str">
        <f t="shared" si="137"/>
        <v/>
      </c>
      <c r="AC1446" s="42" t="str">
        <f>IF(B1446="","",VLOOKUP(B1446,[2]Formula!B:C,2,0))</f>
        <v/>
      </c>
      <c r="AD1446" s="43" t="str">
        <f t="shared" si="135"/>
        <v/>
      </c>
    </row>
    <row r="1447" spans="1:30" x14ac:dyDescent="0.25">
      <c r="A1447" s="64"/>
      <c r="B1447" s="64"/>
      <c r="C1447" s="66"/>
      <c r="D1447" s="67"/>
      <c r="E1447" s="64"/>
      <c r="F1447" s="64"/>
      <c r="G1447" s="37" t="str">
        <f>IF(E1447="","",IF(OR(E1447="Project Management",E1447="Project Support",E1447="Sprint Management",E1447="Sprint Support"),"NA",ROUND((((VLOOKUP(AD1447,[2]Formula!V:X,3,0)))-SUMIF(AD:AD,AD1447,H:H)),2)))</f>
        <v/>
      </c>
      <c r="H1447" s="71"/>
      <c r="I1447" s="72"/>
      <c r="J1447" s="72"/>
      <c r="K1447" s="38" t="str">
        <f>IF(E1447="","",IF(OR(E1447="Project Management",E1447="Project Support",E1447="Sprint Management",E1447="Sprint Support"),"NA",(((SUMIF(AD:AD,AD1447,H:H)/VLOOKUP(AD1447,[2]Formula!V:X,3,0))*VLOOKUP(AD1447,[2]Formula!V:X,2,0))*H1447)/SUMIF(AD:AD,AD1447,H:H)))</f>
        <v/>
      </c>
      <c r="L1447" s="38" t="str">
        <f t="shared" si="133"/>
        <v/>
      </c>
      <c r="M1447" s="38" t="str">
        <f t="shared" si="134"/>
        <v/>
      </c>
      <c r="N1447" s="38" t="str">
        <f t="shared" si="136"/>
        <v/>
      </c>
      <c r="O1447" s="38" t="str">
        <f t="shared" si="132"/>
        <v/>
      </c>
      <c r="P1447" s="39" t="str">
        <f t="shared" si="137"/>
        <v/>
      </c>
      <c r="AC1447" s="42" t="str">
        <f>IF(B1447="","",VLOOKUP(B1447,[2]Formula!B:C,2,0))</f>
        <v/>
      </c>
      <c r="AD1447" s="43" t="str">
        <f t="shared" si="135"/>
        <v/>
      </c>
    </row>
    <row r="1448" spans="1:30" x14ac:dyDescent="0.25">
      <c r="A1448" s="64"/>
      <c r="B1448" s="64"/>
      <c r="C1448" s="66"/>
      <c r="D1448" s="67"/>
      <c r="E1448" s="64"/>
      <c r="F1448" s="64"/>
      <c r="G1448" s="37" t="str">
        <f>IF(E1448="","",IF(OR(E1448="Project Management",E1448="Project Support",E1448="Sprint Management",E1448="Sprint Support"),"NA",ROUND((((VLOOKUP(AD1448,[2]Formula!V:X,3,0)))-SUMIF(AD:AD,AD1448,H:H)),2)))</f>
        <v/>
      </c>
      <c r="H1448" s="71"/>
      <c r="I1448" s="72"/>
      <c r="J1448" s="72"/>
      <c r="K1448" s="38" t="str">
        <f>IF(E1448="","",IF(OR(E1448="Project Management",E1448="Project Support",E1448="Sprint Management",E1448="Sprint Support"),"NA",(((SUMIF(AD:AD,AD1448,H:H)/VLOOKUP(AD1448,[2]Formula!V:X,3,0))*VLOOKUP(AD1448,[2]Formula!V:X,2,0))*H1448)/SUMIF(AD:AD,AD1448,H:H)))</f>
        <v/>
      </c>
      <c r="L1448" s="38" t="str">
        <f t="shared" si="133"/>
        <v/>
      </c>
      <c r="M1448" s="38" t="str">
        <f t="shared" si="134"/>
        <v/>
      </c>
      <c r="N1448" s="38" t="str">
        <f t="shared" si="136"/>
        <v/>
      </c>
      <c r="O1448" s="38" t="str">
        <f t="shared" si="132"/>
        <v/>
      </c>
      <c r="P1448" s="39" t="str">
        <f t="shared" si="137"/>
        <v/>
      </c>
      <c r="AC1448" s="42" t="str">
        <f>IF(B1448="","",VLOOKUP(B1448,[2]Formula!B:C,2,0))</f>
        <v/>
      </c>
      <c r="AD1448" s="43" t="str">
        <f t="shared" si="135"/>
        <v/>
      </c>
    </row>
    <row r="1449" spans="1:30" x14ac:dyDescent="0.25">
      <c r="A1449" s="64"/>
      <c r="B1449" s="64"/>
      <c r="C1449" s="66"/>
      <c r="D1449" s="67"/>
      <c r="E1449" s="64"/>
      <c r="F1449" s="64"/>
      <c r="G1449" s="37" t="str">
        <f>IF(E1449="","",IF(OR(E1449="Project Management",E1449="Project Support",E1449="Sprint Management",E1449="Sprint Support"),"NA",ROUND((((VLOOKUP(AD1449,[2]Formula!V:X,3,0)))-SUMIF(AD:AD,AD1449,H:H)),2)))</f>
        <v/>
      </c>
      <c r="H1449" s="71"/>
      <c r="I1449" s="72"/>
      <c r="J1449" s="72"/>
      <c r="K1449" s="38" t="str">
        <f>IF(E1449="","",IF(OR(E1449="Project Management",E1449="Project Support",E1449="Sprint Management",E1449="Sprint Support"),"NA",(((SUMIF(AD:AD,AD1449,H:H)/VLOOKUP(AD1449,[2]Formula!V:X,3,0))*VLOOKUP(AD1449,[2]Formula!V:X,2,0))*H1449)/SUMIF(AD:AD,AD1449,H:H)))</f>
        <v/>
      </c>
      <c r="L1449" s="38" t="str">
        <f t="shared" si="133"/>
        <v/>
      </c>
      <c r="M1449" s="38" t="str">
        <f t="shared" si="134"/>
        <v/>
      </c>
      <c r="N1449" s="38" t="str">
        <f t="shared" si="136"/>
        <v/>
      </c>
      <c r="O1449" s="38" t="str">
        <f t="shared" si="132"/>
        <v/>
      </c>
      <c r="P1449" s="39" t="str">
        <f t="shared" si="137"/>
        <v/>
      </c>
      <c r="AC1449" s="42" t="str">
        <f>IF(B1449="","",VLOOKUP(B1449,[2]Formula!B:C,2,0))</f>
        <v/>
      </c>
      <c r="AD1449" s="43" t="str">
        <f t="shared" si="135"/>
        <v/>
      </c>
    </row>
    <row r="1450" spans="1:30" x14ac:dyDescent="0.25">
      <c r="A1450" s="64"/>
      <c r="B1450" s="64"/>
      <c r="C1450" s="66"/>
      <c r="D1450" s="67"/>
      <c r="E1450" s="64"/>
      <c r="F1450" s="64"/>
      <c r="G1450" s="37" t="str">
        <f>IF(E1450="","",IF(OR(E1450="Project Management",E1450="Project Support",E1450="Sprint Management",E1450="Sprint Support"),"NA",ROUND((((VLOOKUP(AD1450,[2]Formula!V:X,3,0)))-SUMIF(AD:AD,AD1450,H:H)),2)))</f>
        <v/>
      </c>
      <c r="H1450" s="71"/>
      <c r="I1450" s="72"/>
      <c r="J1450" s="72"/>
      <c r="K1450" s="38" t="str">
        <f>IF(E1450="","",IF(OR(E1450="Project Management",E1450="Project Support",E1450="Sprint Management",E1450="Sprint Support"),"NA",(((SUMIF(AD:AD,AD1450,H:H)/VLOOKUP(AD1450,[2]Formula!V:X,3,0))*VLOOKUP(AD1450,[2]Formula!V:X,2,0))*H1450)/SUMIF(AD:AD,AD1450,H:H)))</f>
        <v/>
      </c>
      <c r="L1450" s="38" t="str">
        <f t="shared" si="133"/>
        <v/>
      </c>
      <c r="M1450" s="38" t="str">
        <f t="shared" si="134"/>
        <v/>
      </c>
      <c r="N1450" s="38" t="str">
        <f t="shared" si="136"/>
        <v/>
      </c>
      <c r="O1450" s="38" t="str">
        <f t="shared" si="132"/>
        <v/>
      </c>
      <c r="P1450" s="39" t="str">
        <f t="shared" si="137"/>
        <v/>
      </c>
      <c r="AC1450" s="42" t="str">
        <f>IF(B1450="","",VLOOKUP(B1450,[2]Formula!B:C,2,0))</f>
        <v/>
      </c>
      <c r="AD1450" s="43" t="str">
        <f t="shared" si="135"/>
        <v/>
      </c>
    </row>
    <row r="1451" spans="1:30" x14ac:dyDescent="0.25">
      <c r="A1451" s="64"/>
      <c r="B1451" s="64"/>
      <c r="C1451" s="66"/>
      <c r="D1451" s="67"/>
      <c r="E1451" s="64"/>
      <c r="F1451" s="64"/>
      <c r="G1451" s="37" t="str">
        <f>IF(E1451="","",IF(OR(E1451="Project Management",E1451="Project Support",E1451="Sprint Management",E1451="Sprint Support"),"NA",ROUND((((VLOOKUP(AD1451,[2]Formula!V:X,3,0)))-SUMIF(AD:AD,AD1451,H:H)),2)))</f>
        <v/>
      </c>
      <c r="H1451" s="71"/>
      <c r="I1451" s="72"/>
      <c r="J1451" s="72"/>
      <c r="K1451" s="38" t="str">
        <f>IF(E1451="","",IF(OR(E1451="Project Management",E1451="Project Support",E1451="Sprint Management",E1451="Sprint Support"),"NA",(((SUMIF(AD:AD,AD1451,H:H)/VLOOKUP(AD1451,[2]Formula!V:X,3,0))*VLOOKUP(AD1451,[2]Formula!V:X,2,0))*H1451)/SUMIF(AD:AD,AD1451,H:H)))</f>
        <v/>
      </c>
      <c r="L1451" s="38" t="str">
        <f t="shared" si="133"/>
        <v/>
      </c>
      <c r="M1451" s="38" t="str">
        <f t="shared" si="134"/>
        <v/>
      </c>
      <c r="N1451" s="38" t="str">
        <f t="shared" si="136"/>
        <v/>
      </c>
      <c r="O1451" s="38" t="str">
        <f t="shared" si="132"/>
        <v/>
      </c>
      <c r="P1451" s="39" t="str">
        <f t="shared" si="137"/>
        <v/>
      </c>
      <c r="AC1451" s="42" t="str">
        <f>IF(B1451="","",VLOOKUP(B1451,[2]Formula!B:C,2,0))</f>
        <v/>
      </c>
      <c r="AD1451" s="43" t="str">
        <f t="shared" si="135"/>
        <v/>
      </c>
    </row>
    <row r="1452" spans="1:30" x14ac:dyDescent="0.25">
      <c r="A1452" s="64"/>
      <c r="B1452" s="64"/>
      <c r="C1452" s="66"/>
      <c r="D1452" s="67"/>
      <c r="E1452" s="64"/>
      <c r="F1452" s="64"/>
      <c r="G1452" s="37" t="str">
        <f>IF(E1452="","",IF(OR(E1452="Project Management",E1452="Project Support",E1452="Sprint Management",E1452="Sprint Support"),"NA",ROUND((((VLOOKUP(AD1452,[2]Formula!V:X,3,0)))-SUMIF(AD:AD,AD1452,H:H)),2)))</f>
        <v/>
      </c>
      <c r="H1452" s="71"/>
      <c r="I1452" s="72"/>
      <c r="J1452" s="72"/>
      <c r="K1452" s="38" t="str">
        <f>IF(E1452="","",IF(OR(E1452="Project Management",E1452="Project Support",E1452="Sprint Management",E1452="Sprint Support"),"NA",(((SUMIF(AD:AD,AD1452,H:H)/VLOOKUP(AD1452,[2]Formula!V:X,3,0))*VLOOKUP(AD1452,[2]Formula!V:X,2,0))*H1452)/SUMIF(AD:AD,AD1452,H:H)))</f>
        <v/>
      </c>
      <c r="L1452" s="38" t="str">
        <f t="shared" si="133"/>
        <v/>
      </c>
      <c r="M1452" s="38" t="str">
        <f t="shared" si="134"/>
        <v/>
      </c>
      <c r="N1452" s="38" t="str">
        <f t="shared" si="136"/>
        <v/>
      </c>
      <c r="O1452" s="38" t="str">
        <f t="shared" si="132"/>
        <v/>
      </c>
      <c r="P1452" s="39" t="str">
        <f t="shared" si="137"/>
        <v/>
      </c>
      <c r="AC1452" s="42" t="str">
        <f>IF(B1452="","",VLOOKUP(B1452,[2]Formula!B:C,2,0))</f>
        <v/>
      </c>
      <c r="AD1452" s="43" t="str">
        <f t="shared" si="135"/>
        <v/>
      </c>
    </row>
    <row r="1453" spans="1:30" x14ac:dyDescent="0.25">
      <c r="A1453" s="64"/>
      <c r="B1453" s="64"/>
      <c r="C1453" s="66"/>
      <c r="D1453" s="67"/>
      <c r="E1453" s="64"/>
      <c r="F1453" s="64"/>
      <c r="G1453" s="37" t="str">
        <f>IF(E1453="","",IF(OR(E1453="Project Management",E1453="Project Support",E1453="Sprint Management",E1453="Sprint Support"),"NA",ROUND((((VLOOKUP(AD1453,[2]Formula!V:X,3,0)))-SUMIF(AD:AD,AD1453,H:H)),2)))</f>
        <v/>
      </c>
      <c r="H1453" s="71"/>
      <c r="I1453" s="72"/>
      <c r="J1453" s="72"/>
      <c r="K1453" s="38" t="str">
        <f>IF(E1453="","",IF(OR(E1453="Project Management",E1453="Project Support",E1453="Sprint Management",E1453="Sprint Support"),"NA",(((SUMIF(AD:AD,AD1453,H:H)/VLOOKUP(AD1453,[2]Formula!V:X,3,0))*VLOOKUP(AD1453,[2]Formula!V:X,2,0))*H1453)/SUMIF(AD:AD,AD1453,H:H)))</f>
        <v/>
      </c>
      <c r="L1453" s="38" t="str">
        <f t="shared" si="133"/>
        <v/>
      </c>
      <c r="M1453" s="38" t="str">
        <f t="shared" si="134"/>
        <v/>
      </c>
      <c r="N1453" s="38" t="str">
        <f t="shared" si="136"/>
        <v/>
      </c>
      <c r="O1453" s="38" t="str">
        <f t="shared" si="132"/>
        <v/>
      </c>
      <c r="P1453" s="39" t="str">
        <f t="shared" si="137"/>
        <v/>
      </c>
      <c r="AC1453" s="42" t="str">
        <f>IF(B1453="","",VLOOKUP(B1453,[2]Formula!B:C,2,0))</f>
        <v/>
      </c>
      <c r="AD1453" s="43" t="str">
        <f t="shared" si="135"/>
        <v/>
      </c>
    </row>
    <row r="1454" spans="1:30" x14ac:dyDescent="0.25">
      <c r="A1454" s="64"/>
      <c r="B1454" s="64"/>
      <c r="C1454" s="66"/>
      <c r="D1454" s="67"/>
      <c r="E1454" s="64"/>
      <c r="F1454" s="64"/>
      <c r="G1454" s="37" t="str">
        <f>IF(E1454="","",IF(OR(E1454="Project Management",E1454="Project Support",E1454="Sprint Management",E1454="Sprint Support"),"NA",ROUND((((VLOOKUP(AD1454,[2]Formula!V:X,3,0)))-SUMIF(AD:AD,AD1454,H:H)),2)))</f>
        <v/>
      </c>
      <c r="H1454" s="71"/>
      <c r="I1454" s="72"/>
      <c r="J1454" s="72"/>
      <c r="K1454" s="38" t="str">
        <f>IF(E1454="","",IF(OR(E1454="Project Management",E1454="Project Support",E1454="Sprint Management",E1454="Sprint Support"),"NA",(((SUMIF(AD:AD,AD1454,H:H)/VLOOKUP(AD1454,[2]Formula!V:X,3,0))*VLOOKUP(AD1454,[2]Formula!V:X,2,0))*H1454)/SUMIF(AD:AD,AD1454,H:H)))</f>
        <v/>
      </c>
      <c r="L1454" s="38" t="str">
        <f t="shared" si="133"/>
        <v/>
      </c>
      <c r="M1454" s="38" t="str">
        <f t="shared" si="134"/>
        <v/>
      </c>
      <c r="N1454" s="38" t="str">
        <f t="shared" si="136"/>
        <v/>
      </c>
      <c r="O1454" s="38" t="str">
        <f t="shared" si="132"/>
        <v/>
      </c>
      <c r="P1454" s="39" t="str">
        <f t="shared" si="137"/>
        <v/>
      </c>
      <c r="AC1454" s="42" t="str">
        <f>IF(B1454="","",VLOOKUP(B1454,[2]Formula!B:C,2,0))</f>
        <v/>
      </c>
      <c r="AD1454" s="43" t="str">
        <f t="shared" si="135"/>
        <v/>
      </c>
    </row>
    <row r="1455" spans="1:30" x14ac:dyDescent="0.25">
      <c r="A1455" s="64"/>
      <c r="B1455" s="64"/>
      <c r="C1455" s="66"/>
      <c r="D1455" s="67"/>
      <c r="E1455" s="64"/>
      <c r="F1455" s="64"/>
      <c r="G1455" s="37" t="str">
        <f>IF(E1455="","",IF(OR(E1455="Project Management",E1455="Project Support",E1455="Sprint Management",E1455="Sprint Support"),"NA",ROUND((((VLOOKUP(AD1455,[2]Formula!V:X,3,0)))-SUMIF(AD:AD,AD1455,H:H)),2)))</f>
        <v/>
      </c>
      <c r="H1455" s="71"/>
      <c r="I1455" s="72"/>
      <c r="J1455" s="72"/>
      <c r="K1455" s="38" t="str">
        <f>IF(E1455="","",IF(OR(E1455="Project Management",E1455="Project Support",E1455="Sprint Management",E1455="Sprint Support"),"NA",(((SUMIF(AD:AD,AD1455,H:H)/VLOOKUP(AD1455,[2]Formula!V:X,3,0))*VLOOKUP(AD1455,[2]Formula!V:X,2,0))*H1455)/SUMIF(AD:AD,AD1455,H:H)))</f>
        <v/>
      </c>
      <c r="L1455" s="38" t="str">
        <f t="shared" si="133"/>
        <v/>
      </c>
      <c r="M1455" s="38" t="str">
        <f t="shared" si="134"/>
        <v/>
      </c>
      <c r="N1455" s="38" t="str">
        <f t="shared" si="136"/>
        <v/>
      </c>
      <c r="O1455" s="38" t="str">
        <f t="shared" si="132"/>
        <v/>
      </c>
      <c r="P1455" s="39" t="str">
        <f t="shared" si="137"/>
        <v/>
      </c>
      <c r="AC1455" s="42" t="str">
        <f>IF(B1455="","",VLOOKUP(B1455,[2]Formula!B:C,2,0))</f>
        <v/>
      </c>
      <c r="AD1455" s="43" t="str">
        <f t="shared" si="135"/>
        <v/>
      </c>
    </row>
    <row r="1456" spans="1:30" x14ac:dyDescent="0.25">
      <c r="A1456" s="64"/>
      <c r="B1456" s="64"/>
      <c r="C1456" s="66"/>
      <c r="D1456" s="67"/>
      <c r="E1456" s="64"/>
      <c r="F1456" s="64"/>
      <c r="G1456" s="37" t="str">
        <f>IF(E1456="","",IF(OR(E1456="Project Management",E1456="Project Support",E1456="Sprint Management",E1456="Sprint Support"),"NA",ROUND((((VLOOKUP(AD1456,[2]Formula!V:X,3,0)))-SUMIF(AD:AD,AD1456,H:H)),2)))</f>
        <v/>
      </c>
      <c r="H1456" s="71"/>
      <c r="I1456" s="72"/>
      <c r="J1456" s="72"/>
      <c r="K1456" s="38" t="str">
        <f>IF(E1456="","",IF(OR(E1456="Project Management",E1456="Project Support",E1456="Sprint Management",E1456="Sprint Support"),"NA",(((SUMIF(AD:AD,AD1456,H:H)/VLOOKUP(AD1456,[2]Formula!V:X,3,0))*VLOOKUP(AD1456,[2]Formula!V:X,2,0))*H1456)/SUMIF(AD:AD,AD1456,H:H)))</f>
        <v/>
      </c>
      <c r="L1456" s="38" t="str">
        <f t="shared" si="133"/>
        <v/>
      </c>
      <c r="M1456" s="38" t="str">
        <f t="shared" si="134"/>
        <v/>
      </c>
      <c r="N1456" s="38" t="str">
        <f t="shared" si="136"/>
        <v/>
      </c>
      <c r="O1456" s="38" t="str">
        <f t="shared" si="132"/>
        <v/>
      </c>
      <c r="P1456" s="39" t="str">
        <f t="shared" si="137"/>
        <v/>
      </c>
      <c r="AC1456" s="42" t="str">
        <f>IF(B1456="","",VLOOKUP(B1456,[2]Formula!B:C,2,0))</f>
        <v/>
      </c>
      <c r="AD1456" s="43" t="str">
        <f t="shared" si="135"/>
        <v/>
      </c>
    </row>
    <row r="1457" spans="1:30" x14ac:dyDescent="0.25">
      <c r="A1457" s="64"/>
      <c r="B1457" s="64"/>
      <c r="C1457" s="66"/>
      <c r="D1457" s="67"/>
      <c r="E1457" s="64"/>
      <c r="F1457" s="64"/>
      <c r="G1457" s="37" t="str">
        <f>IF(E1457="","",IF(OR(E1457="Project Management",E1457="Project Support",E1457="Sprint Management",E1457="Sprint Support"),"NA",ROUND((((VLOOKUP(AD1457,[2]Formula!V:X,3,0)))-SUMIF(AD:AD,AD1457,H:H)),2)))</f>
        <v/>
      </c>
      <c r="H1457" s="71"/>
      <c r="I1457" s="72"/>
      <c r="J1457" s="72"/>
      <c r="K1457" s="38" t="str">
        <f>IF(E1457="","",IF(OR(E1457="Project Management",E1457="Project Support",E1457="Sprint Management",E1457="Sprint Support"),"NA",(((SUMIF(AD:AD,AD1457,H:H)/VLOOKUP(AD1457,[2]Formula!V:X,3,0))*VLOOKUP(AD1457,[2]Formula!V:X,2,0))*H1457)/SUMIF(AD:AD,AD1457,H:H)))</f>
        <v/>
      </c>
      <c r="L1457" s="38" t="str">
        <f t="shared" si="133"/>
        <v/>
      </c>
      <c r="M1457" s="38" t="str">
        <f t="shared" si="134"/>
        <v/>
      </c>
      <c r="N1457" s="38" t="str">
        <f t="shared" si="136"/>
        <v/>
      </c>
      <c r="O1457" s="38" t="str">
        <f t="shared" si="132"/>
        <v/>
      </c>
      <c r="P1457" s="39" t="str">
        <f t="shared" si="137"/>
        <v/>
      </c>
      <c r="AC1457" s="42" t="str">
        <f>IF(B1457="","",VLOOKUP(B1457,[2]Formula!B:C,2,0))</f>
        <v/>
      </c>
      <c r="AD1457" s="43" t="str">
        <f t="shared" si="135"/>
        <v/>
      </c>
    </row>
    <row r="1458" spans="1:30" x14ac:dyDescent="0.25">
      <c r="A1458" s="64"/>
      <c r="B1458" s="64"/>
      <c r="C1458" s="66"/>
      <c r="D1458" s="67"/>
      <c r="E1458" s="64"/>
      <c r="F1458" s="64"/>
      <c r="G1458" s="37" t="str">
        <f>IF(E1458="","",IF(OR(E1458="Project Management",E1458="Project Support",E1458="Sprint Management",E1458="Sprint Support"),"NA",ROUND((((VLOOKUP(AD1458,[2]Formula!V:X,3,0)))-SUMIF(AD:AD,AD1458,H:H)),2)))</f>
        <v/>
      </c>
      <c r="H1458" s="71"/>
      <c r="I1458" s="72"/>
      <c r="J1458" s="72"/>
      <c r="K1458" s="38" t="str">
        <f>IF(E1458="","",IF(OR(E1458="Project Management",E1458="Project Support",E1458="Sprint Management",E1458="Sprint Support"),"NA",(((SUMIF(AD:AD,AD1458,H:H)/VLOOKUP(AD1458,[2]Formula!V:X,3,0))*VLOOKUP(AD1458,[2]Formula!V:X,2,0))*H1458)/SUMIF(AD:AD,AD1458,H:H)))</f>
        <v/>
      </c>
      <c r="L1458" s="38" t="str">
        <f t="shared" si="133"/>
        <v/>
      </c>
      <c r="M1458" s="38" t="str">
        <f t="shared" si="134"/>
        <v/>
      </c>
      <c r="N1458" s="38" t="str">
        <f t="shared" si="136"/>
        <v/>
      </c>
      <c r="O1458" s="38" t="str">
        <f t="shared" si="132"/>
        <v/>
      </c>
      <c r="P1458" s="39" t="str">
        <f t="shared" si="137"/>
        <v/>
      </c>
      <c r="AC1458" s="42" t="str">
        <f>IF(B1458="","",VLOOKUP(B1458,[2]Formula!B:C,2,0))</f>
        <v/>
      </c>
      <c r="AD1458" s="43" t="str">
        <f t="shared" si="135"/>
        <v/>
      </c>
    </row>
    <row r="1459" spans="1:30" x14ac:dyDescent="0.25">
      <c r="A1459" s="64"/>
      <c r="B1459" s="64"/>
      <c r="C1459" s="66"/>
      <c r="D1459" s="67"/>
      <c r="E1459" s="64"/>
      <c r="F1459" s="64"/>
      <c r="G1459" s="37" t="str">
        <f>IF(E1459="","",IF(OR(E1459="Project Management",E1459="Project Support",E1459="Sprint Management",E1459="Sprint Support"),"NA",ROUND((((VLOOKUP(AD1459,[2]Formula!V:X,3,0)))-SUMIF(AD:AD,AD1459,H:H)),2)))</f>
        <v/>
      </c>
      <c r="H1459" s="71"/>
      <c r="I1459" s="72"/>
      <c r="J1459" s="72"/>
      <c r="K1459" s="38" t="str">
        <f>IF(E1459="","",IF(OR(E1459="Project Management",E1459="Project Support",E1459="Sprint Management",E1459="Sprint Support"),"NA",(((SUMIF(AD:AD,AD1459,H:H)/VLOOKUP(AD1459,[2]Formula!V:X,3,0))*VLOOKUP(AD1459,[2]Formula!V:X,2,0))*H1459)/SUMIF(AD:AD,AD1459,H:H)))</f>
        <v/>
      </c>
      <c r="L1459" s="38" t="str">
        <f t="shared" si="133"/>
        <v/>
      </c>
      <c r="M1459" s="38" t="str">
        <f t="shared" si="134"/>
        <v/>
      </c>
      <c r="N1459" s="38" t="str">
        <f t="shared" si="136"/>
        <v/>
      </c>
      <c r="O1459" s="38" t="str">
        <f t="shared" si="132"/>
        <v/>
      </c>
      <c r="P1459" s="39" t="str">
        <f t="shared" si="137"/>
        <v/>
      </c>
      <c r="AC1459" s="42" t="str">
        <f>IF(B1459="","",VLOOKUP(B1459,[2]Formula!B:C,2,0))</f>
        <v/>
      </c>
      <c r="AD1459" s="43" t="str">
        <f t="shared" si="135"/>
        <v/>
      </c>
    </row>
    <row r="1460" spans="1:30" x14ac:dyDescent="0.25">
      <c r="A1460" s="64"/>
      <c r="B1460" s="64"/>
      <c r="C1460" s="66"/>
      <c r="D1460" s="67"/>
      <c r="E1460" s="64"/>
      <c r="F1460" s="64"/>
      <c r="G1460" s="37" t="str">
        <f>IF(E1460="","",IF(OR(E1460="Project Management",E1460="Project Support",E1460="Sprint Management",E1460="Sprint Support"),"NA",ROUND((((VLOOKUP(AD1460,[2]Formula!V:X,3,0)))-SUMIF(AD:AD,AD1460,H:H)),2)))</f>
        <v/>
      </c>
      <c r="H1460" s="71"/>
      <c r="I1460" s="72"/>
      <c r="J1460" s="72"/>
      <c r="K1460" s="38" t="str">
        <f>IF(E1460="","",IF(OR(E1460="Project Management",E1460="Project Support",E1460="Sprint Management",E1460="Sprint Support"),"NA",(((SUMIF(AD:AD,AD1460,H:H)/VLOOKUP(AD1460,[2]Formula!V:X,3,0))*VLOOKUP(AD1460,[2]Formula!V:X,2,0))*H1460)/SUMIF(AD:AD,AD1460,H:H)))</f>
        <v/>
      </c>
      <c r="L1460" s="38" t="str">
        <f t="shared" si="133"/>
        <v/>
      </c>
      <c r="M1460" s="38" t="str">
        <f t="shared" si="134"/>
        <v/>
      </c>
      <c r="N1460" s="38" t="str">
        <f t="shared" si="136"/>
        <v/>
      </c>
      <c r="O1460" s="38" t="str">
        <f t="shared" si="132"/>
        <v/>
      </c>
      <c r="P1460" s="39" t="str">
        <f t="shared" si="137"/>
        <v/>
      </c>
      <c r="AC1460" s="42" t="str">
        <f>IF(B1460="","",VLOOKUP(B1460,[2]Formula!B:C,2,0))</f>
        <v/>
      </c>
      <c r="AD1460" s="43" t="str">
        <f t="shared" si="135"/>
        <v/>
      </c>
    </row>
    <row r="1461" spans="1:30" x14ac:dyDescent="0.25">
      <c r="A1461" s="64"/>
      <c r="B1461" s="64"/>
      <c r="C1461" s="66"/>
      <c r="D1461" s="67"/>
      <c r="E1461" s="64"/>
      <c r="F1461" s="64"/>
      <c r="G1461" s="37" t="str">
        <f>IF(E1461="","",IF(OR(E1461="Project Management",E1461="Project Support",E1461="Sprint Management",E1461="Sprint Support"),"NA",ROUND((((VLOOKUP(AD1461,[2]Formula!V:X,3,0)))-SUMIF(AD:AD,AD1461,H:H)),2)))</f>
        <v/>
      </c>
      <c r="H1461" s="71"/>
      <c r="I1461" s="72"/>
      <c r="J1461" s="72"/>
      <c r="K1461" s="38" t="str">
        <f>IF(E1461="","",IF(OR(E1461="Project Management",E1461="Project Support",E1461="Sprint Management",E1461="Sprint Support"),"NA",(((SUMIF(AD:AD,AD1461,H:H)/VLOOKUP(AD1461,[2]Formula!V:X,3,0))*VLOOKUP(AD1461,[2]Formula!V:X,2,0))*H1461)/SUMIF(AD:AD,AD1461,H:H)))</f>
        <v/>
      </c>
      <c r="L1461" s="38" t="str">
        <f t="shared" si="133"/>
        <v/>
      </c>
      <c r="M1461" s="38" t="str">
        <f t="shared" si="134"/>
        <v/>
      </c>
      <c r="N1461" s="38" t="str">
        <f t="shared" si="136"/>
        <v/>
      </c>
      <c r="O1461" s="38" t="str">
        <f t="shared" ref="O1461:O1524" si="138">IFERROR(L1461/M1461,"")</f>
        <v/>
      </c>
      <c r="P1461" s="39" t="str">
        <f t="shared" si="137"/>
        <v/>
      </c>
      <c r="AC1461" s="42" t="str">
        <f>IF(B1461="","",VLOOKUP(B1461,[2]Formula!B:C,2,0))</f>
        <v/>
      </c>
      <c r="AD1461" s="43" t="str">
        <f t="shared" si="135"/>
        <v/>
      </c>
    </row>
    <row r="1462" spans="1:30" x14ac:dyDescent="0.25">
      <c r="A1462" s="64"/>
      <c r="B1462" s="64"/>
      <c r="C1462" s="66"/>
      <c r="D1462" s="67"/>
      <c r="E1462" s="64"/>
      <c r="F1462" s="64"/>
      <c r="G1462" s="37" t="str">
        <f>IF(E1462="","",IF(OR(E1462="Project Management",E1462="Project Support",E1462="Sprint Management",E1462="Sprint Support"),"NA",ROUND((((VLOOKUP(AD1462,[2]Formula!V:X,3,0)))-SUMIF(AD:AD,AD1462,H:H)),2)))</f>
        <v/>
      </c>
      <c r="H1462" s="71"/>
      <c r="I1462" s="72"/>
      <c r="J1462" s="72"/>
      <c r="K1462" s="38" t="str">
        <f>IF(E1462="","",IF(OR(E1462="Project Management",E1462="Project Support",E1462="Sprint Management",E1462="Sprint Support"),"NA",(((SUMIF(AD:AD,AD1462,H:H)/VLOOKUP(AD1462,[2]Formula!V:X,3,0))*VLOOKUP(AD1462,[2]Formula!V:X,2,0))*H1462)/SUMIF(AD:AD,AD1462,H:H)))</f>
        <v/>
      </c>
      <c r="L1462" s="38" t="str">
        <f t="shared" si="133"/>
        <v/>
      </c>
      <c r="M1462" s="38" t="str">
        <f t="shared" si="134"/>
        <v/>
      </c>
      <c r="N1462" s="38" t="str">
        <f t="shared" si="136"/>
        <v/>
      </c>
      <c r="O1462" s="38" t="str">
        <f t="shared" si="138"/>
        <v/>
      </c>
      <c r="P1462" s="39" t="str">
        <f t="shared" si="137"/>
        <v/>
      </c>
      <c r="AC1462" s="42" t="str">
        <f>IF(B1462="","",VLOOKUP(B1462,[2]Formula!B:C,2,0))</f>
        <v/>
      </c>
      <c r="AD1462" s="43" t="str">
        <f t="shared" si="135"/>
        <v/>
      </c>
    </row>
    <row r="1463" spans="1:30" x14ac:dyDescent="0.25">
      <c r="A1463" s="64"/>
      <c r="B1463" s="64"/>
      <c r="C1463" s="66"/>
      <c r="D1463" s="67"/>
      <c r="E1463" s="64"/>
      <c r="F1463" s="64"/>
      <c r="G1463" s="37" t="str">
        <f>IF(E1463="","",IF(OR(E1463="Project Management",E1463="Project Support",E1463="Sprint Management",E1463="Sprint Support"),"NA",ROUND((((VLOOKUP(AD1463,[2]Formula!V:X,3,0)))-SUMIF(AD:AD,AD1463,H:H)),2)))</f>
        <v/>
      </c>
      <c r="H1463" s="71"/>
      <c r="I1463" s="72"/>
      <c r="J1463" s="72"/>
      <c r="K1463" s="38" t="str">
        <f>IF(E1463="","",IF(OR(E1463="Project Management",E1463="Project Support",E1463="Sprint Management",E1463="Sprint Support"),"NA",(((SUMIF(AD:AD,AD1463,H:H)/VLOOKUP(AD1463,[2]Formula!V:X,3,0))*VLOOKUP(AD1463,[2]Formula!V:X,2,0))*H1463)/SUMIF(AD:AD,AD1463,H:H)))</f>
        <v/>
      </c>
      <c r="L1463" s="38" t="str">
        <f t="shared" si="133"/>
        <v/>
      </c>
      <c r="M1463" s="38" t="str">
        <f t="shared" si="134"/>
        <v/>
      </c>
      <c r="N1463" s="38" t="str">
        <f t="shared" si="136"/>
        <v/>
      </c>
      <c r="O1463" s="38" t="str">
        <f t="shared" si="138"/>
        <v/>
      </c>
      <c r="P1463" s="39" t="str">
        <f t="shared" si="137"/>
        <v/>
      </c>
      <c r="AC1463" s="42" t="str">
        <f>IF(B1463="","",VLOOKUP(B1463,[2]Formula!B:C,2,0))</f>
        <v/>
      </c>
      <c r="AD1463" s="43" t="str">
        <f t="shared" si="135"/>
        <v/>
      </c>
    </row>
    <row r="1464" spans="1:30" x14ac:dyDescent="0.25">
      <c r="A1464" s="64"/>
      <c r="B1464" s="64"/>
      <c r="C1464" s="66"/>
      <c r="D1464" s="67"/>
      <c r="E1464" s="64"/>
      <c r="F1464" s="64"/>
      <c r="G1464" s="37" t="str">
        <f>IF(E1464="","",IF(OR(E1464="Project Management",E1464="Project Support",E1464="Sprint Management",E1464="Sprint Support"),"NA",ROUND((((VLOOKUP(AD1464,[2]Formula!V:X,3,0)))-SUMIF(AD:AD,AD1464,H:H)),2)))</f>
        <v/>
      </c>
      <c r="H1464" s="71"/>
      <c r="I1464" s="72"/>
      <c r="J1464" s="72"/>
      <c r="K1464" s="38" t="str">
        <f>IF(E1464="","",IF(OR(E1464="Project Management",E1464="Project Support",E1464="Sprint Management",E1464="Sprint Support"),"NA",(((SUMIF(AD:AD,AD1464,H:H)/VLOOKUP(AD1464,[2]Formula!V:X,3,0))*VLOOKUP(AD1464,[2]Formula!V:X,2,0))*H1464)/SUMIF(AD:AD,AD1464,H:H)))</f>
        <v/>
      </c>
      <c r="L1464" s="38" t="str">
        <f t="shared" si="133"/>
        <v/>
      </c>
      <c r="M1464" s="38" t="str">
        <f t="shared" si="134"/>
        <v/>
      </c>
      <c r="N1464" s="38" t="str">
        <f t="shared" si="136"/>
        <v/>
      </c>
      <c r="O1464" s="38" t="str">
        <f t="shared" si="138"/>
        <v/>
      </c>
      <c r="P1464" s="39" t="str">
        <f t="shared" si="137"/>
        <v/>
      </c>
      <c r="AC1464" s="42" t="str">
        <f>IF(B1464="","",VLOOKUP(B1464,[2]Formula!B:C,2,0))</f>
        <v/>
      </c>
      <c r="AD1464" s="43" t="str">
        <f t="shared" si="135"/>
        <v/>
      </c>
    </row>
    <row r="1465" spans="1:30" x14ac:dyDescent="0.25">
      <c r="A1465" s="64"/>
      <c r="B1465" s="64"/>
      <c r="C1465" s="66"/>
      <c r="D1465" s="67"/>
      <c r="E1465" s="64"/>
      <c r="F1465" s="64"/>
      <c r="G1465" s="37" t="str">
        <f>IF(E1465="","",IF(OR(E1465="Project Management",E1465="Project Support",E1465="Sprint Management",E1465="Sprint Support"),"NA",ROUND((((VLOOKUP(AD1465,[2]Formula!V:X,3,0)))-SUMIF(AD:AD,AD1465,H:H)),2)))</f>
        <v/>
      </c>
      <c r="H1465" s="71"/>
      <c r="I1465" s="72"/>
      <c r="J1465" s="72"/>
      <c r="K1465" s="38" t="str">
        <f>IF(E1465="","",IF(OR(E1465="Project Management",E1465="Project Support",E1465="Sprint Management",E1465="Sprint Support"),"NA",(((SUMIF(AD:AD,AD1465,H:H)/VLOOKUP(AD1465,[2]Formula!V:X,3,0))*VLOOKUP(AD1465,[2]Formula!V:X,2,0))*H1465)/SUMIF(AD:AD,AD1465,H:H)))</f>
        <v/>
      </c>
      <c r="L1465" s="38" t="str">
        <f t="shared" si="133"/>
        <v/>
      </c>
      <c r="M1465" s="38" t="str">
        <f t="shared" si="134"/>
        <v/>
      </c>
      <c r="N1465" s="38" t="str">
        <f t="shared" si="136"/>
        <v/>
      </c>
      <c r="O1465" s="38" t="str">
        <f t="shared" si="138"/>
        <v/>
      </c>
      <c r="P1465" s="39" t="str">
        <f t="shared" si="137"/>
        <v/>
      </c>
      <c r="AC1465" s="42" t="str">
        <f>IF(B1465="","",VLOOKUP(B1465,[2]Formula!B:C,2,0))</f>
        <v/>
      </c>
      <c r="AD1465" s="43" t="str">
        <f t="shared" si="135"/>
        <v/>
      </c>
    </row>
    <row r="1466" spans="1:30" x14ac:dyDescent="0.25">
      <c r="A1466" s="64"/>
      <c r="B1466" s="64"/>
      <c r="C1466" s="66"/>
      <c r="D1466" s="67"/>
      <c r="E1466" s="64"/>
      <c r="F1466" s="64"/>
      <c r="G1466" s="37" t="str">
        <f>IF(E1466="","",IF(OR(E1466="Project Management",E1466="Project Support",E1466="Sprint Management",E1466="Sprint Support"),"NA",ROUND((((VLOOKUP(AD1466,[2]Formula!V:X,3,0)))-SUMIF(AD:AD,AD1466,H:H)),2)))</f>
        <v/>
      </c>
      <c r="H1466" s="71"/>
      <c r="I1466" s="72"/>
      <c r="J1466" s="72"/>
      <c r="K1466" s="38" t="str">
        <f>IF(E1466="","",IF(OR(E1466="Project Management",E1466="Project Support",E1466="Sprint Management",E1466="Sprint Support"),"NA",(((SUMIF(AD:AD,AD1466,H:H)/VLOOKUP(AD1466,[2]Formula!V:X,3,0))*VLOOKUP(AD1466,[2]Formula!V:X,2,0))*H1466)/SUMIF(AD:AD,AD1466,H:H)))</f>
        <v/>
      </c>
      <c r="L1466" s="38" t="str">
        <f t="shared" si="133"/>
        <v/>
      </c>
      <c r="M1466" s="38" t="str">
        <f t="shared" si="134"/>
        <v/>
      </c>
      <c r="N1466" s="38" t="str">
        <f t="shared" si="136"/>
        <v/>
      </c>
      <c r="O1466" s="38" t="str">
        <f t="shared" si="138"/>
        <v/>
      </c>
      <c r="P1466" s="39" t="str">
        <f t="shared" si="137"/>
        <v/>
      </c>
      <c r="AC1466" s="42" t="str">
        <f>IF(B1466="","",VLOOKUP(B1466,[2]Formula!B:C,2,0))</f>
        <v/>
      </c>
      <c r="AD1466" s="43" t="str">
        <f t="shared" si="135"/>
        <v/>
      </c>
    </row>
    <row r="1467" spans="1:30" x14ac:dyDescent="0.25">
      <c r="A1467" s="64"/>
      <c r="B1467" s="64"/>
      <c r="C1467" s="66"/>
      <c r="D1467" s="67"/>
      <c r="E1467" s="64"/>
      <c r="F1467" s="64"/>
      <c r="G1467" s="37" t="str">
        <f>IF(E1467="","",IF(OR(E1467="Project Management",E1467="Project Support",E1467="Sprint Management",E1467="Sprint Support"),"NA",ROUND((((VLOOKUP(AD1467,[2]Formula!V:X,3,0)))-SUMIF(AD:AD,AD1467,H:H)),2)))</f>
        <v/>
      </c>
      <c r="H1467" s="71"/>
      <c r="I1467" s="72"/>
      <c r="J1467" s="72"/>
      <c r="K1467" s="38" t="str">
        <f>IF(E1467="","",IF(OR(E1467="Project Management",E1467="Project Support",E1467="Sprint Management",E1467="Sprint Support"),"NA",(((SUMIF(AD:AD,AD1467,H:H)/VLOOKUP(AD1467,[2]Formula!V:X,3,0))*VLOOKUP(AD1467,[2]Formula!V:X,2,0))*H1467)/SUMIF(AD:AD,AD1467,H:H)))</f>
        <v/>
      </c>
      <c r="L1467" s="38" t="str">
        <f t="shared" si="133"/>
        <v/>
      </c>
      <c r="M1467" s="38" t="str">
        <f t="shared" si="134"/>
        <v/>
      </c>
      <c r="N1467" s="38" t="str">
        <f t="shared" si="136"/>
        <v/>
      </c>
      <c r="O1467" s="38" t="str">
        <f t="shared" si="138"/>
        <v/>
      </c>
      <c r="P1467" s="39" t="str">
        <f t="shared" si="137"/>
        <v/>
      </c>
      <c r="AC1467" s="42" t="str">
        <f>IF(B1467="","",VLOOKUP(B1467,[2]Formula!B:C,2,0))</f>
        <v/>
      </c>
      <c r="AD1467" s="43" t="str">
        <f t="shared" si="135"/>
        <v/>
      </c>
    </row>
    <row r="1468" spans="1:30" x14ac:dyDescent="0.25">
      <c r="A1468" s="64"/>
      <c r="B1468" s="64"/>
      <c r="C1468" s="66"/>
      <c r="D1468" s="67"/>
      <c r="E1468" s="64"/>
      <c r="F1468" s="64"/>
      <c r="G1468" s="37" t="str">
        <f>IF(E1468="","",IF(OR(E1468="Project Management",E1468="Project Support",E1468="Sprint Management",E1468="Sprint Support"),"NA",ROUND((((VLOOKUP(AD1468,[2]Formula!V:X,3,0)))-SUMIF(AD:AD,AD1468,H:H)),2)))</f>
        <v/>
      </c>
      <c r="H1468" s="71"/>
      <c r="I1468" s="72"/>
      <c r="J1468" s="72"/>
      <c r="K1468" s="38" t="str">
        <f>IF(E1468="","",IF(OR(E1468="Project Management",E1468="Project Support",E1468="Sprint Management",E1468="Sprint Support"),"NA",(((SUMIF(AD:AD,AD1468,H:H)/VLOOKUP(AD1468,[2]Formula!V:X,3,0))*VLOOKUP(AD1468,[2]Formula!V:X,2,0))*H1468)/SUMIF(AD:AD,AD1468,H:H)))</f>
        <v/>
      </c>
      <c r="L1468" s="38" t="str">
        <f t="shared" si="133"/>
        <v/>
      </c>
      <c r="M1468" s="38" t="str">
        <f t="shared" si="134"/>
        <v/>
      </c>
      <c r="N1468" s="38" t="str">
        <f t="shared" si="136"/>
        <v/>
      </c>
      <c r="O1468" s="38" t="str">
        <f t="shared" si="138"/>
        <v/>
      </c>
      <c r="P1468" s="39" t="str">
        <f t="shared" si="137"/>
        <v/>
      </c>
      <c r="AC1468" s="42" t="str">
        <f>IF(B1468="","",VLOOKUP(B1468,[2]Formula!B:C,2,0))</f>
        <v/>
      </c>
      <c r="AD1468" s="43" t="str">
        <f t="shared" si="135"/>
        <v/>
      </c>
    </row>
    <row r="1469" spans="1:30" x14ac:dyDescent="0.25">
      <c r="A1469" s="64"/>
      <c r="B1469" s="64"/>
      <c r="C1469" s="66"/>
      <c r="D1469" s="67"/>
      <c r="E1469" s="64"/>
      <c r="F1469" s="64"/>
      <c r="G1469" s="37" t="str">
        <f>IF(E1469="","",IF(OR(E1469="Project Management",E1469="Project Support",E1469="Sprint Management",E1469="Sprint Support"),"NA",ROUND((((VLOOKUP(AD1469,[2]Formula!V:X,3,0)))-SUMIF(AD:AD,AD1469,H:H)),2)))</f>
        <v/>
      </c>
      <c r="H1469" s="71"/>
      <c r="I1469" s="72"/>
      <c r="J1469" s="72"/>
      <c r="K1469" s="38" t="str">
        <f>IF(E1469="","",IF(OR(E1469="Project Management",E1469="Project Support",E1469="Sprint Management",E1469="Sprint Support"),"NA",(((SUMIF(AD:AD,AD1469,H:H)/VLOOKUP(AD1469,[2]Formula!V:X,3,0))*VLOOKUP(AD1469,[2]Formula!V:X,2,0))*H1469)/SUMIF(AD:AD,AD1469,H:H)))</f>
        <v/>
      </c>
      <c r="L1469" s="38" t="str">
        <f t="shared" si="133"/>
        <v/>
      </c>
      <c r="M1469" s="38" t="str">
        <f t="shared" si="134"/>
        <v/>
      </c>
      <c r="N1469" s="38" t="str">
        <f t="shared" si="136"/>
        <v/>
      </c>
      <c r="O1469" s="38" t="str">
        <f t="shared" si="138"/>
        <v/>
      </c>
      <c r="P1469" s="39" t="str">
        <f t="shared" si="137"/>
        <v/>
      </c>
      <c r="AC1469" s="42" t="str">
        <f>IF(B1469="","",VLOOKUP(B1469,[2]Formula!B:C,2,0))</f>
        <v/>
      </c>
      <c r="AD1469" s="43" t="str">
        <f t="shared" si="135"/>
        <v/>
      </c>
    </row>
    <row r="1470" spans="1:30" x14ac:dyDescent="0.25">
      <c r="A1470" s="64"/>
      <c r="B1470" s="64"/>
      <c r="C1470" s="66"/>
      <c r="D1470" s="67"/>
      <c r="E1470" s="64"/>
      <c r="F1470" s="64"/>
      <c r="G1470" s="37" t="str">
        <f>IF(E1470="","",IF(OR(E1470="Project Management",E1470="Project Support",E1470="Sprint Management",E1470="Sprint Support"),"NA",ROUND((((VLOOKUP(AD1470,[2]Formula!V:X,3,0)))-SUMIF(AD:AD,AD1470,H:H)),2)))</f>
        <v/>
      </c>
      <c r="H1470" s="71"/>
      <c r="I1470" s="72"/>
      <c r="J1470" s="72"/>
      <c r="K1470" s="38" t="str">
        <f>IF(E1470="","",IF(OR(E1470="Project Management",E1470="Project Support",E1470="Sprint Management",E1470="Sprint Support"),"NA",(((SUMIF(AD:AD,AD1470,H:H)/VLOOKUP(AD1470,[2]Formula!V:X,3,0))*VLOOKUP(AD1470,[2]Formula!V:X,2,0))*H1470)/SUMIF(AD:AD,AD1470,H:H)))</f>
        <v/>
      </c>
      <c r="L1470" s="38" t="str">
        <f t="shared" si="133"/>
        <v/>
      </c>
      <c r="M1470" s="38" t="str">
        <f t="shared" si="134"/>
        <v/>
      </c>
      <c r="N1470" s="38" t="str">
        <f t="shared" si="136"/>
        <v/>
      </c>
      <c r="O1470" s="38" t="str">
        <f t="shared" si="138"/>
        <v/>
      </c>
      <c r="P1470" s="39" t="str">
        <f t="shared" si="137"/>
        <v/>
      </c>
      <c r="AC1470" s="42" t="str">
        <f>IF(B1470="","",VLOOKUP(B1470,[2]Formula!B:C,2,0))</f>
        <v/>
      </c>
      <c r="AD1470" s="43" t="str">
        <f t="shared" si="135"/>
        <v/>
      </c>
    </row>
    <row r="1471" spans="1:30" x14ac:dyDescent="0.25">
      <c r="A1471" s="64"/>
      <c r="B1471" s="64"/>
      <c r="C1471" s="66"/>
      <c r="D1471" s="67"/>
      <c r="E1471" s="64"/>
      <c r="F1471" s="64"/>
      <c r="G1471" s="37" t="str">
        <f>IF(E1471="","",IF(OR(E1471="Project Management",E1471="Project Support",E1471="Sprint Management",E1471="Sprint Support"),"NA",ROUND((((VLOOKUP(AD1471,[2]Formula!V:X,3,0)))-SUMIF(AD:AD,AD1471,H:H)),2)))</f>
        <v/>
      </c>
      <c r="H1471" s="71"/>
      <c r="I1471" s="72"/>
      <c r="J1471" s="72"/>
      <c r="K1471" s="38" t="str">
        <f>IF(E1471="","",IF(OR(E1471="Project Management",E1471="Project Support",E1471="Sprint Management",E1471="Sprint Support"),"NA",(((SUMIF(AD:AD,AD1471,H:H)/VLOOKUP(AD1471,[2]Formula!V:X,3,0))*VLOOKUP(AD1471,[2]Formula!V:X,2,0))*H1471)/SUMIF(AD:AD,AD1471,H:H)))</f>
        <v/>
      </c>
      <c r="L1471" s="38" t="str">
        <f t="shared" si="133"/>
        <v/>
      </c>
      <c r="M1471" s="38" t="str">
        <f t="shared" si="134"/>
        <v/>
      </c>
      <c r="N1471" s="38" t="str">
        <f t="shared" si="136"/>
        <v/>
      </c>
      <c r="O1471" s="38" t="str">
        <f t="shared" si="138"/>
        <v/>
      </c>
      <c r="P1471" s="39" t="str">
        <f t="shared" si="137"/>
        <v/>
      </c>
      <c r="AC1471" s="42" t="str">
        <f>IF(B1471="","",VLOOKUP(B1471,[2]Formula!B:C,2,0))</f>
        <v/>
      </c>
      <c r="AD1471" s="43" t="str">
        <f t="shared" si="135"/>
        <v/>
      </c>
    </row>
    <row r="1472" spans="1:30" x14ac:dyDescent="0.25">
      <c r="A1472" s="64"/>
      <c r="B1472" s="64"/>
      <c r="C1472" s="66"/>
      <c r="D1472" s="67"/>
      <c r="E1472" s="64"/>
      <c r="F1472" s="64"/>
      <c r="G1472" s="37" t="str">
        <f>IF(E1472="","",IF(OR(E1472="Project Management",E1472="Project Support",E1472="Sprint Management",E1472="Sprint Support"),"NA",ROUND((((VLOOKUP(AD1472,[2]Formula!V:X,3,0)))-SUMIF(AD:AD,AD1472,H:H)),2)))</f>
        <v/>
      </c>
      <c r="H1472" s="71"/>
      <c r="I1472" s="72"/>
      <c r="J1472" s="72"/>
      <c r="K1472" s="38" t="str">
        <f>IF(E1472="","",IF(OR(E1472="Project Management",E1472="Project Support",E1472="Sprint Management",E1472="Sprint Support"),"NA",(((SUMIF(AD:AD,AD1472,H:H)/VLOOKUP(AD1472,[2]Formula!V:X,3,0))*VLOOKUP(AD1472,[2]Formula!V:X,2,0))*H1472)/SUMIF(AD:AD,AD1472,H:H)))</f>
        <v/>
      </c>
      <c r="L1472" s="38" t="str">
        <f t="shared" si="133"/>
        <v/>
      </c>
      <c r="M1472" s="38" t="str">
        <f t="shared" si="134"/>
        <v/>
      </c>
      <c r="N1472" s="38" t="str">
        <f t="shared" si="136"/>
        <v/>
      </c>
      <c r="O1472" s="38" t="str">
        <f t="shared" si="138"/>
        <v/>
      </c>
      <c r="P1472" s="39" t="str">
        <f t="shared" si="137"/>
        <v/>
      </c>
      <c r="AC1472" s="42" t="str">
        <f>IF(B1472="","",VLOOKUP(B1472,[2]Formula!B:C,2,0))</f>
        <v/>
      </c>
      <c r="AD1472" s="43" t="str">
        <f t="shared" si="135"/>
        <v/>
      </c>
    </row>
    <row r="1473" spans="1:30" x14ac:dyDescent="0.25">
      <c r="A1473" s="64"/>
      <c r="B1473" s="64"/>
      <c r="C1473" s="66"/>
      <c r="D1473" s="67"/>
      <c r="E1473" s="64"/>
      <c r="F1473" s="64"/>
      <c r="G1473" s="37" t="str">
        <f>IF(E1473="","",IF(OR(E1473="Project Management",E1473="Project Support",E1473="Sprint Management",E1473="Sprint Support"),"NA",ROUND((((VLOOKUP(AD1473,[2]Formula!V:X,3,0)))-SUMIF(AD:AD,AD1473,H:H)),2)))</f>
        <v/>
      </c>
      <c r="H1473" s="71"/>
      <c r="I1473" s="72"/>
      <c r="J1473" s="72"/>
      <c r="K1473" s="38" t="str">
        <f>IF(E1473="","",IF(OR(E1473="Project Management",E1473="Project Support",E1473="Sprint Management",E1473="Sprint Support"),"NA",(((SUMIF(AD:AD,AD1473,H:H)/VLOOKUP(AD1473,[2]Formula!V:X,3,0))*VLOOKUP(AD1473,[2]Formula!V:X,2,0))*H1473)/SUMIF(AD:AD,AD1473,H:H)))</f>
        <v/>
      </c>
      <c r="L1473" s="38" t="str">
        <f t="shared" si="133"/>
        <v/>
      </c>
      <c r="M1473" s="38" t="str">
        <f t="shared" si="134"/>
        <v/>
      </c>
      <c r="N1473" s="38" t="str">
        <f t="shared" si="136"/>
        <v/>
      </c>
      <c r="O1473" s="38" t="str">
        <f t="shared" si="138"/>
        <v/>
      </c>
      <c r="P1473" s="39" t="str">
        <f t="shared" si="137"/>
        <v/>
      </c>
      <c r="AC1473" s="42" t="str">
        <f>IF(B1473="","",VLOOKUP(B1473,[2]Formula!B:C,2,0))</f>
        <v/>
      </c>
      <c r="AD1473" s="43" t="str">
        <f t="shared" si="135"/>
        <v/>
      </c>
    </row>
    <row r="1474" spans="1:30" x14ac:dyDescent="0.25">
      <c r="A1474" s="64"/>
      <c r="B1474" s="64"/>
      <c r="C1474" s="66"/>
      <c r="D1474" s="67"/>
      <c r="E1474" s="64"/>
      <c r="F1474" s="64"/>
      <c r="G1474" s="37" t="str">
        <f>IF(E1474="","",IF(OR(E1474="Project Management",E1474="Project Support",E1474="Sprint Management",E1474="Sprint Support"),"NA",ROUND((((VLOOKUP(AD1474,[2]Formula!V:X,3,0)))-SUMIF(AD:AD,AD1474,H:H)),2)))</f>
        <v/>
      </c>
      <c r="H1474" s="71"/>
      <c r="I1474" s="72"/>
      <c r="J1474" s="72"/>
      <c r="K1474" s="38" t="str">
        <f>IF(E1474="","",IF(OR(E1474="Project Management",E1474="Project Support",E1474="Sprint Management",E1474="Sprint Support"),"NA",(((SUMIF(AD:AD,AD1474,H:H)/VLOOKUP(AD1474,[2]Formula!V:X,3,0))*VLOOKUP(AD1474,[2]Formula!V:X,2,0))*H1474)/SUMIF(AD:AD,AD1474,H:H)))</f>
        <v/>
      </c>
      <c r="L1474" s="38" t="str">
        <f t="shared" ref="L1474:L1537" si="139">IFERROR(IF(K1474="NA",(H1474/I1474),(K1474/I1474)),"")</f>
        <v/>
      </c>
      <c r="M1474" s="38" t="str">
        <f t="shared" ref="M1474:M1537" si="140">IFERROR(IF(K1474="NA",1,(K1474/H1474)),"")</f>
        <v/>
      </c>
      <c r="N1474" s="38" t="str">
        <f t="shared" si="136"/>
        <v/>
      </c>
      <c r="O1474" s="38" t="str">
        <f t="shared" si="138"/>
        <v/>
      </c>
      <c r="P1474" s="39" t="str">
        <f t="shared" si="137"/>
        <v/>
      </c>
      <c r="AC1474" s="42" t="str">
        <f>IF(B1474="","",VLOOKUP(B1474,[2]Formula!B:C,2,0))</f>
        <v/>
      </c>
      <c r="AD1474" s="43" t="str">
        <f t="shared" ref="AD1474:AD1537" si="141">IF(B1474="","",CONCATENATE(B1474,"_",E1474))</f>
        <v/>
      </c>
    </row>
    <row r="1475" spans="1:30" x14ac:dyDescent="0.25">
      <c r="A1475" s="64"/>
      <c r="B1475" s="64"/>
      <c r="C1475" s="66"/>
      <c r="D1475" s="67"/>
      <c r="E1475" s="64"/>
      <c r="F1475" s="64"/>
      <c r="G1475" s="37" t="str">
        <f>IF(E1475="","",IF(OR(E1475="Project Management",E1475="Project Support",E1475="Sprint Management",E1475="Sprint Support"),"NA",ROUND((((VLOOKUP(AD1475,[2]Formula!V:X,3,0)))-SUMIF(AD:AD,AD1475,H:H)),2)))</f>
        <v/>
      </c>
      <c r="H1475" s="71"/>
      <c r="I1475" s="72"/>
      <c r="J1475" s="72"/>
      <c r="K1475" s="38" t="str">
        <f>IF(E1475="","",IF(OR(E1475="Project Management",E1475="Project Support",E1475="Sprint Management",E1475="Sprint Support"),"NA",(((SUMIF(AD:AD,AD1475,H:H)/VLOOKUP(AD1475,[2]Formula!V:X,3,0))*VLOOKUP(AD1475,[2]Formula!V:X,2,0))*H1475)/SUMIF(AD:AD,AD1475,H:H)))</f>
        <v/>
      </c>
      <c r="L1475" s="38" t="str">
        <f t="shared" si="139"/>
        <v/>
      </c>
      <c r="M1475" s="38" t="str">
        <f t="shared" si="140"/>
        <v/>
      </c>
      <c r="N1475" s="38" t="str">
        <f t="shared" ref="N1475:N1538" si="142">IFERROR(((L1475-M1475)/M1475)*100,"")</f>
        <v/>
      </c>
      <c r="O1475" s="38" t="str">
        <f t="shared" si="138"/>
        <v/>
      </c>
      <c r="P1475" s="39" t="str">
        <f t="shared" ref="P1475:P1538" si="143">IF(O1475="","",1)</f>
        <v/>
      </c>
      <c r="AC1475" s="42" t="str">
        <f>IF(B1475="","",VLOOKUP(B1475,[2]Formula!B:C,2,0))</f>
        <v/>
      </c>
      <c r="AD1475" s="43" t="str">
        <f t="shared" si="141"/>
        <v/>
      </c>
    </row>
    <row r="1476" spans="1:30" x14ac:dyDescent="0.25">
      <c r="A1476" s="64"/>
      <c r="B1476" s="64"/>
      <c r="C1476" s="66"/>
      <c r="D1476" s="67"/>
      <c r="E1476" s="64"/>
      <c r="F1476" s="64"/>
      <c r="G1476" s="37" t="str">
        <f>IF(E1476="","",IF(OR(E1476="Project Management",E1476="Project Support",E1476="Sprint Management",E1476="Sprint Support"),"NA",ROUND((((VLOOKUP(AD1476,[2]Formula!V:X,3,0)))-SUMIF(AD:AD,AD1476,H:H)),2)))</f>
        <v/>
      </c>
      <c r="H1476" s="71"/>
      <c r="I1476" s="72"/>
      <c r="J1476" s="72"/>
      <c r="K1476" s="38" t="str">
        <f>IF(E1476="","",IF(OR(E1476="Project Management",E1476="Project Support",E1476="Sprint Management",E1476="Sprint Support"),"NA",(((SUMIF(AD:AD,AD1476,H:H)/VLOOKUP(AD1476,[2]Formula!V:X,3,0))*VLOOKUP(AD1476,[2]Formula!V:X,2,0))*H1476)/SUMIF(AD:AD,AD1476,H:H)))</f>
        <v/>
      </c>
      <c r="L1476" s="38" t="str">
        <f t="shared" si="139"/>
        <v/>
      </c>
      <c r="M1476" s="38" t="str">
        <f t="shared" si="140"/>
        <v/>
      </c>
      <c r="N1476" s="38" t="str">
        <f t="shared" si="142"/>
        <v/>
      </c>
      <c r="O1476" s="38" t="str">
        <f t="shared" si="138"/>
        <v/>
      </c>
      <c r="P1476" s="39" t="str">
        <f t="shared" si="143"/>
        <v/>
      </c>
      <c r="AC1476" s="42" t="str">
        <f>IF(B1476="","",VLOOKUP(B1476,[2]Formula!B:C,2,0))</f>
        <v/>
      </c>
      <c r="AD1476" s="43" t="str">
        <f t="shared" si="141"/>
        <v/>
      </c>
    </row>
    <row r="1477" spans="1:30" x14ac:dyDescent="0.25">
      <c r="A1477" s="64"/>
      <c r="B1477" s="64"/>
      <c r="C1477" s="66"/>
      <c r="D1477" s="67"/>
      <c r="E1477" s="64"/>
      <c r="F1477" s="64"/>
      <c r="G1477" s="37" t="str">
        <f>IF(E1477="","",IF(OR(E1477="Project Management",E1477="Project Support",E1477="Sprint Management",E1477="Sprint Support"),"NA",ROUND((((VLOOKUP(AD1477,[2]Formula!V:X,3,0)))-SUMIF(AD:AD,AD1477,H:H)),2)))</f>
        <v/>
      </c>
      <c r="H1477" s="71"/>
      <c r="I1477" s="72"/>
      <c r="J1477" s="72"/>
      <c r="K1477" s="38" t="str">
        <f>IF(E1477="","",IF(OR(E1477="Project Management",E1477="Project Support",E1477="Sprint Management",E1477="Sprint Support"),"NA",(((SUMIF(AD:AD,AD1477,H:H)/VLOOKUP(AD1477,[2]Formula!V:X,3,0))*VLOOKUP(AD1477,[2]Formula!V:X,2,0))*H1477)/SUMIF(AD:AD,AD1477,H:H)))</f>
        <v/>
      </c>
      <c r="L1477" s="38" t="str">
        <f t="shared" si="139"/>
        <v/>
      </c>
      <c r="M1477" s="38" t="str">
        <f t="shared" si="140"/>
        <v/>
      </c>
      <c r="N1477" s="38" t="str">
        <f t="shared" si="142"/>
        <v/>
      </c>
      <c r="O1477" s="38" t="str">
        <f t="shared" si="138"/>
        <v/>
      </c>
      <c r="P1477" s="39" t="str">
        <f t="shared" si="143"/>
        <v/>
      </c>
      <c r="AC1477" s="42" t="str">
        <f>IF(B1477="","",VLOOKUP(B1477,[2]Formula!B:C,2,0))</f>
        <v/>
      </c>
      <c r="AD1477" s="43" t="str">
        <f t="shared" si="141"/>
        <v/>
      </c>
    </row>
    <row r="1478" spans="1:30" x14ac:dyDescent="0.25">
      <c r="A1478" s="64"/>
      <c r="B1478" s="64"/>
      <c r="C1478" s="66"/>
      <c r="D1478" s="67"/>
      <c r="E1478" s="64"/>
      <c r="F1478" s="64"/>
      <c r="G1478" s="37" t="str">
        <f>IF(E1478="","",IF(OR(E1478="Project Management",E1478="Project Support",E1478="Sprint Management",E1478="Sprint Support"),"NA",ROUND((((VLOOKUP(AD1478,[2]Formula!V:X,3,0)))-SUMIF(AD:AD,AD1478,H:H)),2)))</f>
        <v/>
      </c>
      <c r="H1478" s="71"/>
      <c r="I1478" s="72"/>
      <c r="J1478" s="72"/>
      <c r="K1478" s="38" t="str">
        <f>IF(E1478="","",IF(OR(E1478="Project Management",E1478="Project Support",E1478="Sprint Management",E1478="Sprint Support"),"NA",(((SUMIF(AD:AD,AD1478,H:H)/VLOOKUP(AD1478,[2]Formula!V:X,3,0))*VLOOKUP(AD1478,[2]Formula!V:X,2,0))*H1478)/SUMIF(AD:AD,AD1478,H:H)))</f>
        <v/>
      </c>
      <c r="L1478" s="38" t="str">
        <f t="shared" si="139"/>
        <v/>
      </c>
      <c r="M1478" s="38" t="str">
        <f t="shared" si="140"/>
        <v/>
      </c>
      <c r="N1478" s="38" t="str">
        <f t="shared" si="142"/>
        <v/>
      </c>
      <c r="O1478" s="38" t="str">
        <f t="shared" si="138"/>
        <v/>
      </c>
      <c r="P1478" s="39" t="str">
        <f t="shared" si="143"/>
        <v/>
      </c>
      <c r="AC1478" s="42" t="str">
        <f>IF(B1478="","",VLOOKUP(B1478,[2]Formula!B:C,2,0))</f>
        <v/>
      </c>
      <c r="AD1478" s="43" t="str">
        <f t="shared" si="141"/>
        <v/>
      </c>
    </row>
    <row r="1479" spans="1:30" x14ac:dyDescent="0.25">
      <c r="A1479" s="64"/>
      <c r="B1479" s="64"/>
      <c r="C1479" s="66"/>
      <c r="D1479" s="67"/>
      <c r="E1479" s="64"/>
      <c r="F1479" s="64"/>
      <c r="G1479" s="37" t="str">
        <f>IF(E1479="","",IF(OR(E1479="Project Management",E1479="Project Support",E1479="Sprint Management",E1479="Sprint Support"),"NA",ROUND((((VLOOKUP(AD1479,[2]Formula!V:X,3,0)))-SUMIF(AD:AD,AD1479,H:H)),2)))</f>
        <v/>
      </c>
      <c r="H1479" s="71"/>
      <c r="I1479" s="72"/>
      <c r="J1479" s="72"/>
      <c r="K1479" s="38" t="str">
        <f>IF(E1479="","",IF(OR(E1479="Project Management",E1479="Project Support",E1479="Sprint Management",E1479="Sprint Support"),"NA",(((SUMIF(AD:AD,AD1479,H:H)/VLOOKUP(AD1479,[2]Formula!V:X,3,0))*VLOOKUP(AD1479,[2]Formula!V:X,2,0))*H1479)/SUMIF(AD:AD,AD1479,H:H)))</f>
        <v/>
      </c>
      <c r="L1479" s="38" t="str">
        <f t="shared" si="139"/>
        <v/>
      </c>
      <c r="M1479" s="38" t="str">
        <f t="shared" si="140"/>
        <v/>
      </c>
      <c r="N1479" s="38" t="str">
        <f t="shared" si="142"/>
        <v/>
      </c>
      <c r="O1479" s="38" t="str">
        <f t="shared" si="138"/>
        <v/>
      </c>
      <c r="P1479" s="39" t="str">
        <f t="shared" si="143"/>
        <v/>
      </c>
      <c r="AC1479" s="42" t="str">
        <f>IF(B1479="","",VLOOKUP(B1479,[2]Formula!B:C,2,0))</f>
        <v/>
      </c>
      <c r="AD1479" s="43" t="str">
        <f t="shared" si="141"/>
        <v/>
      </c>
    </row>
    <row r="1480" spans="1:30" x14ac:dyDescent="0.25">
      <c r="A1480" s="64"/>
      <c r="B1480" s="64"/>
      <c r="C1480" s="66"/>
      <c r="D1480" s="67"/>
      <c r="E1480" s="64"/>
      <c r="F1480" s="64"/>
      <c r="G1480" s="37" t="str">
        <f>IF(E1480="","",IF(OR(E1480="Project Management",E1480="Project Support",E1480="Sprint Management",E1480="Sprint Support"),"NA",ROUND((((VLOOKUP(AD1480,[2]Formula!V:X,3,0)))-SUMIF(AD:AD,AD1480,H:H)),2)))</f>
        <v/>
      </c>
      <c r="H1480" s="71"/>
      <c r="I1480" s="72"/>
      <c r="J1480" s="72"/>
      <c r="K1480" s="38" t="str">
        <f>IF(E1480="","",IF(OR(E1480="Project Management",E1480="Project Support",E1480="Sprint Management",E1480="Sprint Support"),"NA",(((SUMIF(AD:AD,AD1480,H:H)/VLOOKUP(AD1480,[2]Formula!V:X,3,0))*VLOOKUP(AD1480,[2]Formula!V:X,2,0))*H1480)/SUMIF(AD:AD,AD1480,H:H)))</f>
        <v/>
      </c>
      <c r="L1480" s="38" t="str">
        <f t="shared" si="139"/>
        <v/>
      </c>
      <c r="M1480" s="38" t="str">
        <f t="shared" si="140"/>
        <v/>
      </c>
      <c r="N1480" s="38" t="str">
        <f t="shared" si="142"/>
        <v/>
      </c>
      <c r="O1480" s="38" t="str">
        <f t="shared" si="138"/>
        <v/>
      </c>
      <c r="P1480" s="39" t="str">
        <f t="shared" si="143"/>
        <v/>
      </c>
      <c r="AC1480" s="42" t="str">
        <f>IF(B1480="","",VLOOKUP(B1480,[2]Formula!B:C,2,0))</f>
        <v/>
      </c>
      <c r="AD1480" s="43" t="str">
        <f t="shared" si="141"/>
        <v/>
      </c>
    </row>
    <row r="1481" spans="1:30" x14ac:dyDescent="0.25">
      <c r="A1481" s="64"/>
      <c r="B1481" s="64"/>
      <c r="C1481" s="66"/>
      <c r="D1481" s="67"/>
      <c r="E1481" s="64"/>
      <c r="F1481" s="64"/>
      <c r="G1481" s="37" t="str">
        <f>IF(E1481="","",IF(OR(E1481="Project Management",E1481="Project Support",E1481="Sprint Management",E1481="Sprint Support"),"NA",ROUND((((VLOOKUP(AD1481,[2]Formula!V:X,3,0)))-SUMIF(AD:AD,AD1481,H:H)),2)))</f>
        <v/>
      </c>
      <c r="H1481" s="71"/>
      <c r="I1481" s="72"/>
      <c r="J1481" s="72"/>
      <c r="K1481" s="38" t="str">
        <f>IF(E1481="","",IF(OR(E1481="Project Management",E1481="Project Support",E1481="Sprint Management",E1481="Sprint Support"),"NA",(((SUMIF(AD:AD,AD1481,H:H)/VLOOKUP(AD1481,[2]Formula!V:X,3,0))*VLOOKUP(AD1481,[2]Formula!V:X,2,0))*H1481)/SUMIF(AD:AD,AD1481,H:H)))</f>
        <v/>
      </c>
      <c r="L1481" s="38" t="str">
        <f t="shared" si="139"/>
        <v/>
      </c>
      <c r="M1481" s="38" t="str">
        <f t="shared" si="140"/>
        <v/>
      </c>
      <c r="N1481" s="38" t="str">
        <f t="shared" si="142"/>
        <v/>
      </c>
      <c r="O1481" s="38" t="str">
        <f t="shared" si="138"/>
        <v/>
      </c>
      <c r="P1481" s="39" t="str">
        <f t="shared" si="143"/>
        <v/>
      </c>
      <c r="AC1481" s="42" t="str">
        <f>IF(B1481="","",VLOOKUP(B1481,[2]Formula!B:C,2,0))</f>
        <v/>
      </c>
      <c r="AD1481" s="43" t="str">
        <f t="shared" si="141"/>
        <v/>
      </c>
    </row>
    <row r="1482" spans="1:30" x14ac:dyDescent="0.25">
      <c r="A1482" s="64"/>
      <c r="B1482" s="64"/>
      <c r="C1482" s="66"/>
      <c r="D1482" s="67"/>
      <c r="E1482" s="64"/>
      <c r="F1482" s="64"/>
      <c r="G1482" s="37" t="str">
        <f>IF(E1482="","",IF(OR(E1482="Project Management",E1482="Project Support",E1482="Sprint Management",E1482="Sprint Support"),"NA",ROUND((((VLOOKUP(AD1482,[2]Formula!V:X,3,0)))-SUMIF(AD:AD,AD1482,H:H)),2)))</f>
        <v/>
      </c>
      <c r="H1482" s="71"/>
      <c r="I1482" s="72"/>
      <c r="J1482" s="72"/>
      <c r="K1482" s="38" t="str">
        <f>IF(E1482="","",IF(OR(E1482="Project Management",E1482="Project Support",E1482="Sprint Management",E1482="Sprint Support"),"NA",(((SUMIF(AD:AD,AD1482,H:H)/VLOOKUP(AD1482,[2]Formula!V:X,3,0))*VLOOKUP(AD1482,[2]Formula!V:X,2,0))*H1482)/SUMIF(AD:AD,AD1482,H:H)))</f>
        <v/>
      </c>
      <c r="L1482" s="38" t="str">
        <f t="shared" si="139"/>
        <v/>
      </c>
      <c r="M1482" s="38" t="str">
        <f t="shared" si="140"/>
        <v/>
      </c>
      <c r="N1482" s="38" t="str">
        <f t="shared" si="142"/>
        <v/>
      </c>
      <c r="O1482" s="38" t="str">
        <f t="shared" si="138"/>
        <v/>
      </c>
      <c r="P1482" s="39" t="str">
        <f t="shared" si="143"/>
        <v/>
      </c>
      <c r="AC1482" s="42" t="str">
        <f>IF(B1482="","",VLOOKUP(B1482,[2]Formula!B:C,2,0))</f>
        <v/>
      </c>
      <c r="AD1482" s="43" t="str">
        <f t="shared" si="141"/>
        <v/>
      </c>
    </row>
    <row r="1483" spans="1:30" x14ac:dyDescent="0.25">
      <c r="A1483" s="64"/>
      <c r="B1483" s="64"/>
      <c r="C1483" s="66"/>
      <c r="D1483" s="67"/>
      <c r="E1483" s="64"/>
      <c r="F1483" s="64"/>
      <c r="G1483" s="37" t="str">
        <f>IF(E1483="","",IF(OR(E1483="Project Management",E1483="Project Support",E1483="Sprint Management",E1483="Sprint Support"),"NA",ROUND((((VLOOKUP(AD1483,[2]Formula!V:X,3,0)))-SUMIF(AD:AD,AD1483,H:H)),2)))</f>
        <v/>
      </c>
      <c r="H1483" s="71"/>
      <c r="I1483" s="72"/>
      <c r="J1483" s="72"/>
      <c r="K1483" s="38" t="str">
        <f>IF(E1483="","",IF(OR(E1483="Project Management",E1483="Project Support",E1483="Sprint Management",E1483="Sprint Support"),"NA",(((SUMIF(AD:AD,AD1483,H:H)/VLOOKUP(AD1483,[2]Formula!V:X,3,0))*VLOOKUP(AD1483,[2]Formula!V:X,2,0))*H1483)/SUMIF(AD:AD,AD1483,H:H)))</f>
        <v/>
      </c>
      <c r="L1483" s="38" t="str">
        <f t="shared" si="139"/>
        <v/>
      </c>
      <c r="M1483" s="38" t="str">
        <f t="shared" si="140"/>
        <v/>
      </c>
      <c r="N1483" s="38" t="str">
        <f t="shared" si="142"/>
        <v/>
      </c>
      <c r="O1483" s="38" t="str">
        <f t="shared" si="138"/>
        <v/>
      </c>
      <c r="P1483" s="39" t="str">
        <f t="shared" si="143"/>
        <v/>
      </c>
      <c r="AC1483" s="42" t="str">
        <f>IF(B1483="","",VLOOKUP(B1483,[2]Formula!B:C,2,0))</f>
        <v/>
      </c>
      <c r="AD1483" s="43" t="str">
        <f t="shared" si="141"/>
        <v/>
      </c>
    </row>
    <row r="1484" spans="1:30" x14ac:dyDescent="0.25">
      <c r="A1484" s="64"/>
      <c r="B1484" s="64"/>
      <c r="C1484" s="66"/>
      <c r="D1484" s="67"/>
      <c r="E1484" s="64"/>
      <c r="F1484" s="64"/>
      <c r="G1484" s="37" t="str">
        <f>IF(E1484="","",IF(OR(E1484="Project Management",E1484="Project Support",E1484="Sprint Management",E1484="Sprint Support"),"NA",ROUND((((VLOOKUP(AD1484,[2]Formula!V:X,3,0)))-SUMIF(AD:AD,AD1484,H:H)),2)))</f>
        <v/>
      </c>
      <c r="H1484" s="71"/>
      <c r="I1484" s="72"/>
      <c r="J1484" s="72"/>
      <c r="K1484" s="38" t="str">
        <f>IF(E1484="","",IF(OR(E1484="Project Management",E1484="Project Support",E1484="Sprint Management",E1484="Sprint Support"),"NA",(((SUMIF(AD:AD,AD1484,H:H)/VLOOKUP(AD1484,[2]Formula!V:X,3,0))*VLOOKUP(AD1484,[2]Formula!V:X,2,0))*H1484)/SUMIF(AD:AD,AD1484,H:H)))</f>
        <v/>
      </c>
      <c r="L1484" s="38" t="str">
        <f t="shared" si="139"/>
        <v/>
      </c>
      <c r="M1484" s="38" t="str">
        <f t="shared" si="140"/>
        <v/>
      </c>
      <c r="N1484" s="38" t="str">
        <f t="shared" si="142"/>
        <v/>
      </c>
      <c r="O1484" s="38" t="str">
        <f t="shared" si="138"/>
        <v/>
      </c>
      <c r="P1484" s="39" t="str">
        <f t="shared" si="143"/>
        <v/>
      </c>
      <c r="AC1484" s="42" t="str">
        <f>IF(B1484="","",VLOOKUP(B1484,[2]Formula!B:C,2,0))</f>
        <v/>
      </c>
      <c r="AD1484" s="43" t="str">
        <f t="shared" si="141"/>
        <v/>
      </c>
    </row>
    <row r="1485" spans="1:30" x14ac:dyDescent="0.25">
      <c r="A1485" s="64"/>
      <c r="B1485" s="64"/>
      <c r="C1485" s="66"/>
      <c r="D1485" s="67"/>
      <c r="E1485" s="64"/>
      <c r="F1485" s="64"/>
      <c r="G1485" s="37" t="str">
        <f>IF(E1485="","",IF(OR(E1485="Project Management",E1485="Project Support",E1485="Sprint Management",E1485="Sprint Support"),"NA",ROUND((((VLOOKUP(AD1485,[2]Formula!V:X,3,0)))-SUMIF(AD:AD,AD1485,H:H)),2)))</f>
        <v/>
      </c>
      <c r="H1485" s="71"/>
      <c r="I1485" s="72"/>
      <c r="J1485" s="72"/>
      <c r="K1485" s="38" t="str">
        <f>IF(E1485="","",IF(OR(E1485="Project Management",E1485="Project Support",E1485="Sprint Management",E1485="Sprint Support"),"NA",(((SUMIF(AD:AD,AD1485,H:H)/VLOOKUP(AD1485,[2]Formula!V:X,3,0))*VLOOKUP(AD1485,[2]Formula!V:X,2,0))*H1485)/SUMIF(AD:AD,AD1485,H:H)))</f>
        <v/>
      </c>
      <c r="L1485" s="38" t="str">
        <f t="shared" si="139"/>
        <v/>
      </c>
      <c r="M1485" s="38" t="str">
        <f t="shared" si="140"/>
        <v/>
      </c>
      <c r="N1485" s="38" t="str">
        <f t="shared" si="142"/>
        <v/>
      </c>
      <c r="O1485" s="38" t="str">
        <f t="shared" si="138"/>
        <v/>
      </c>
      <c r="P1485" s="39" t="str">
        <f t="shared" si="143"/>
        <v/>
      </c>
      <c r="AC1485" s="42" t="str">
        <f>IF(B1485="","",VLOOKUP(B1485,[2]Formula!B:C,2,0))</f>
        <v/>
      </c>
      <c r="AD1485" s="43" t="str">
        <f t="shared" si="141"/>
        <v/>
      </c>
    </row>
    <row r="1486" spans="1:30" x14ac:dyDescent="0.25">
      <c r="A1486" s="64"/>
      <c r="B1486" s="64"/>
      <c r="C1486" s="66"/>
      <c r="D1486" s="67"/>
      <c r="E1486" s="64"/>
      <c r="F1486" s="64"/>
      <c r="G1486" s="37" t="str">
        <f>IF(E1486="","",IF(OR(E1486="Project Management",E1486="Project Support",E1486="Sprint Management",E1486="Sprint Support"),"NA",ROUND((((VLOOKUP(AD1486,[2]Formula!V:X,3,0)))-SUMIF(AD:AD,AD1486,H:H)),2)))</f>
        <v/>
      </c>
      <c r="H1486" s="71"/>
      <c r="I1486" s="72"/>
      <c r="J1486" s="72"/>
      <c r="K1486" s="38" t="str">
        <f>IF(E1486="","",IF(OR(E1486="Project Management",E1486="Project Support",E1486="Sprint Management",E1486="Sprint Support"),"NA",(((SUMIF(AD:AD,AD1486,H:H)/VLOOKUP(AD1486,[2]Formula!V:X,3,0))*VLOOKUP(AD1486,[2]Formula!V:X,2,0))*H1486)/SUMIF(AD:AD,AD1486,H:H)))</f>
        <v/>
      </c>
      <c r="L1486" s="38" t="str">
        <f t="shared" si="139"/>
        <v/>
      </c>
      <c r="M1486" s="38" t="str">
        <f t="shared" si="140"/>
        <v/>
      </c>
      <c r="N1486" s="38" t="str">
        <f t="shared" si="142"/>
        <v/>
      </c>
      <c r="O1486" s="38" t="str">
        <f t="shared" si="138"/>
        <v/>
      </c>
      <c r="P1486" s="39" t="str">
        <f t="shared" si="143"/>
        <v/>
      </c>
      <c r="AC1486" s="42" t="str">
        <f>IF(B1486="","",VLOOKUP(B1486,[2]Formula!B:C,2,0))</f>
        <v/>
      </c>
      <c r="AD1486" s="43" t="str">
        <f t="shared" si="141"/>
        <v/>
      </c>
    </row>
    <row r="1487" spans="1:30" x14ac:dyDescent="0.25">
      <c r="A1487" s="64"/>
      <c r="B1487" s="64"/>
      <c r="C1487" s="66"/>
      <c r="D1487" s="67"/>
      <c r="E1487" s="64"/>
      <c r="F1487" s="64"/>
      <c r="G1487" s="37" t="str">
        <f>IF(E1487="","",IF(OR(E1487="Project Management",E1487="Project Support",E1487="Sprint Management",E1487="Sprint Support"),"NA",ROUND((((VLOOKUP(AD1487,[2]Formula!V:X,3,0)))-SUMIF(AD:AD,AD1487,H:H)),2)))</f>
        <v/>
      </c>
      <c r="H1487" s="71"/>
      <c r="I1487" s="72"/>
      <c r="J1487" s="72"/>
      <c r="K1487" s="38" t="str">
        <f>IF(E1487="","",IF(OR(E1487="Project Management",E1487="Project Support",E1487="Sprint Management",E1487="Sprint Support"),"NA",(((SUMIF(AD:AD,AD1487,H:H)/VLOOKUP(AD1487,[2]Formula!V:X,3,0))*VLOOKUP(AD1487,[2]Formula!V:X,2,0))*H1487)/SUMIF(AD:AD,AD1487,H:H)))</f>
        <v/>
      </c>
      <c r="L1487" s="38" t="str">
        <f t="shared" si="139"/>
        <v/>
      </c>
      <c r="M1487" s="38" t="str">
        <f t="shared" si="140"/>
        <v/>
      </c>
      <c r="N1487" s="38" t="str">
        <f t="shared" si="142"/>
        <v/>
      </c>
      <c r="O1487" s="38" t="str">
        <f t="shared" si="138"/>
        <v/>
      </c>
      <c r="P1487" s="39" t="str">
        <f t="shared" si="143"/>
        <v/>
      </c>
      <c r="AC1487" s="42" t="str">
        <f>IF(B1487="","",VLOOKUP(B1487,[2]Formula!B:C,2,0))</f>
        <v/>
      </c>
      <c r="AD1487" s="43" t="str">
        <f t="shared" si="141"/>
        <v/>
      </c>
    </row>
    <row r="1488" spans="1:30" x14ac:dyDescent="0.25">
      <c r="A1488" s="64"/>
      <c r="B1488" s="64"/>
      <c r="C1488" s="66"/>
      <c r="D1488" s="67"/>
      <c r="E1488" s="64"/>
      <c r="F1488" s="64"/>
      <c r="G1488" s="37" t="str">
        <f>IF(E1488="","",IF(OR(E1488="Project Management",E1488="Project Support",E1488="Sprint Management",E1488="Sprint Support"),"NA",ROUND((((VLOOKUP(AD1488,[2]Formula!V:X,3,0)))-SUMIF(AD:AD,AD1488,H:H)),2)))</f>
        <v/>
      </c>
      <c r="H1488" s="71"/>
      <c r="I1488" s="72"/>
      <c r="J1488" s="72"/>
      <c r="K1488" s="38" t="str">
        <f>IF(E1488="","",IF(OR(E1488="Project Management",E1488="Project Support",E1488="Sprint Management",E1488="Sprint Support"),"NA",(((SUMIF(AD:AD,AD1488,H:H)/VLOOKUP(AD1488,[2]Formula!V:X,3,0))*VLOOKUP(AD1488,[2]Formula!V:X,2,0))*H1488)/SUMIF(AD:AD,AD1488,H:H)))</f>
        <v/>
      </c>
      <c r="L1488" s="38" t="str">
        <f t="shared" si="139"/>
        <v/>
      </c>
      <c r="M1488" s="38" t="str">
        <f t="shared" si="140"/>
        <v/>
      </c>
      <c r="N1488" s="38" t="str">
        <f t="shared" si="142"/>
        <v/>
      </c>
      <c r="O1488" s="38" t="str">
        <f t="shared" si="138"/>
        <v/>
      </c>
      <c r="P1488" s="39" t="str">
        <f t="shared" si="143"/>
        <v/>
      </c>
      <c r="AC1488" s="42" t="str">
        <f>IF(B1488="","",VLOOKUP(B1488,[2]Formula!B:C,2,0))</f>
        <v/>
      </c>
      <c r="AD1488" s="43" t="str">
        <f t="shared" si="141"/>
        <v/>
      </c>
    </row>
    <row r="1489" spans="1:30" x14ac:dyDescent="0.25">
      <c r="A1489" s="64"/>
      <c r="B1489" s="64"/>
      <c r="C1489" s="66"/>
      <c r="D1489" s="67"/>
      <c r="E1489" s="64"/>
      <c r="F1489" s="64"/>
      <c r="G1489" s="37" t="str">
        <f>IF(E1489="","",IF(OR(E1489="Project Management",E1489="Project Support",E1489="Sprint Management",E1489="Sprint Support"),"NA",ROUND((((VLOOKUP(AD1489,[2]Formula!V:X,3,0)))-SUMIF(AD:AD,AD1489,H:H)),2)))</f>
        <v/>
      </c>
      <c r="H1489" s="71"/>
      <c r="I1489" s="72"/>
      <c r="J1489" s="72"/>
      <c r="K1489" s="38" t="str">
        <f>IF(E1489="","",IF(OR(E1489="Project Management",E1489="Project Support",E1489="Sprint Management",E1489="Sprint Support"),"NA",(((SUMIF(AD:AD,AD1489,H:H)/VLOOKUP(AD1489,[2]Formula!V:X,3,0))*VLOOKUP(AD1489,[2]Formula!V:X,2,0))*H1489)/SUMIF(AD:AD,AD1489,H:H)))</f>
        <v/>
      </c>
      <c r="L1489" s="38" t="str">
        <f t="shared" si="139"/>
        <v/>
      </c>
      <c r="M1489" s="38" t="str">
        <f t="shared" si="140"/>
        <v/>
      </c>
      <c r="N1489" s="38" t="str">
        <f t="shared" si="142"/>
        <v/>
      </c>
      <c r="O1489" s="38" t="str">
        <f t="shared" si="138"/>
        <v/>
      </c>
      <c r="P1489" s="39" t="str">
        <f t="shared" si="143"/>
        <v/>
      </c>
      <c r="AC1489" s="42" t="str">
        <f>IF(B1489="","",VLOOKUP(B1489,[2]Formula!B:C,2,0))</f>
        <v/>
      </c>
      <c r="AD1489" s="43" t="str">
        <f t="shared" si="141"/>
        <v/>
      </c>
    </row>
    <row r="1490" spans="1:30" x14ac:dyDescent="0.25">
      <c r="A1490" s="64"/>
      <c r="B1490" s="64"/>
      <c r="C1490" s="66"/>
      <c r="D1490" s="67"/>
      <c r="E1490" s="64"/>
      <c r="F1490" s="64"/>
      <c r="G1490" s="37" t="str">
        <f>IF(E1490="","",IF(OR(E1490="Project Management",E1490="Project Support",E1490="Sprint Management",E1490="Sprint Support"),"NA",ROUND((((VLOOKUP(AD1490,[2]Formula!V:X,3,0)))-SUMIF(AD:AD,AD1490,H:H)),2)))</f>
        <v/>
      </c>
      <c r="H1490" s="71"/>
      <c r="I1490" s="72"/>
      <c r="J1490" s="72"/>
      <c r="K1490" s="38" t="str">
        <f>IF(E1490="","",IF(OR(E1490="Project Management",E1490="Project Support",E1490="Sprint Management",E1490="Sprint Support"),"NA",(((SUMIF(AD:AD,AD1490,H:H)/VLOOKUP(AD1490,[2]Formula!V:X,3,0))*VLOOKUP(AD1490,[2]Formula!V:X,2,0))*H1490)/SUMIF(AD:AD,AD1490,H:H)))</f>
        <v/>
      </c>
      <c r="L1490" s="38" t="str">
        <f t="shared" si="139"/>
        <v/>
      </c>
      <c r="M1490" s="38" t="str">
        <f t="shared" si="140"/>
        <v/>
      </c>
      <c r="N1490" s="38" t="str">
        <f t="shared" si="142"/>
        <v/>
      </c>
      <c r="O1490" s="38" t="str">
        <f t="shared" si="138"/>
        <v/>
      </c>
      <c r="P1490" s="39" t="str">
        <f t="shared" si="143"/>
        <v/>
      </c>
      <c r="AC1490" s="42" t="str">
        <f>IF(B1490="","",VLOOKUP(B1490,[2]Formula!B:C,2,0))</f>
        <v/>
      </c>
      <c r="AD1490" s="43" t="str">
        <f t="shared" si="141"/>
        <v/>
      </c>
    </row>
    <row r="1491" spans="1:30" x14ac:dyDescent="0.25">
      <c r="A1491" s="64"/>
      <c r="B1491" s="64"/>
      <c r="C1491" s="66"/>
      <c r="D1491" s="67"/>
      <c r="E1491" s="64"/>
      <c r="F1491" s="64"/>
      <c r="G1491" s="37" t="str">
        <f>IF(E1491="","",IF(OR(E1491="Project Management",E1491="Project Support",E1491="Sprint Management",E1491="Sprint Support"),"NA",ROUND((((VLOOKUP(AD1491,[2]Formula!V:X,3,0)))-SUMIF(AD:AD,AD1491,H:H)),2)))</f>
        <v/>
      </c>
      <c r="H1491" s="71"/>
      <c r="I1491" s="72"/>
      <c r="J1491" s="72"/>
      <c r="K1491" s="38" t="str">
        <f>IF(E1491="","",IF(OR(E1491="Project Management",E1491="Project Support",E1491="Sprint Management",E1491="Sprint Support"),"NA",(((SUMIF(AD:AD,AD1491,H:H)/VLOOKUP(AD1491,[2]Formula!V:X,3,0))*VLOOKUP(AD1491,[2]Formula!V:X,2,0))*H1491)/SUMIF(AD:AD,AD1491,H:H)))</f>
        <v/>
      </c>
      <c r="L1491" s="38" t="str">
        <f t="shared" si="139"/>
        <v/>
      </c>
      <c r="M1491" s="38" t="str">
        <f t="shared" si="140"/>
        <v/>
      </c>
      <c r="N1491" s="38" t="str">
        <f t="shared" si="142"/>
        <v/>
      </c>
      <c r="O1491" s="38" t="str">
        <f t="shared" si="138"/>
        <v/>
      </c>
      <c r="P1491" s="39" t="str">
        <f t="shared" si="143"/>
        <v/>
      </c>
      <c r="AC1491" s="42" t="str">
        <f>IF(B1491="","",VLOOKUP(B1491,[2]Formula!B:C,2,0))</f>
        <v/>
      </c>
      <c r="AD1491" s="43" t="str">
        <f t="shared" si="141"/>
        <v/>
      </c>
    </row>
    <row r="1492" spans="1:30" x14ac:dyDescent="0.25">
      <c r="A1492" s="64"/>
      <c r="B1492" s="64"/>
      <c r="C1492" s="66"/>
      <c r="D1492" s="67"/>
      <c r="E1492" s="64"/>
      <c r="F1492" s="64"/>
      <c r="G1492" s="37" t="str">
        <f>IF(E1492="","",IF(OR(E1492="Project Management",E1492="Project Support",E1492="Sprint Management",E1492="Sprint Support"),"NA",ROUND((((VLOOKUP(AD1492,[2]Formula!V:X,3,0)))-SUMIF(AD:AD,AD1492,H:H)),2)))</f>
        <v/>
      </c>
      <c r="H1492" s="71"/>
      <c r="I1492" s="72"/>
      <c r="J1492" s="72"/>
      <c r="K1492" s="38" t="str">
        <f>IF(E1492="","",IF(OR(E1492="Project Management",E1492="Project Support",E1492="Sprint Management",E1492="Sprint Support"),"NA",(((SUMIF(AD:AD,AD1492,H:H)/VLOOKUP(AD1492,[2]Formula!V:X,3,0))*VLOOKUP(AD1492,[2]Formula!V:X,2,0))*H1492)/SUMIF(AD:AD,AD1492,H:H)))</f>
        <v/>
      </c>
      <c r="L1492" s="38" t="str">
        <f t="shared" si="139"/>
        <v/>
      </c>
      <c r="M1492" s="38" t="str">
        <f t="shared" si="140"/>
        <v/>
      </c>
      <c r="N1492" s="38" t="str">
        <f t="shared" si="142"/>
        <v/>
      </c>
      <c r="O1492" s="38" t="str">
        <f t="shared" si="138"/>
        <v/>
      </c>
      <c r="P1492" s="39" t="str">
        <f t="shared" si="143"/>
        <v/>
      </c>
      <c r="AC1492" s="42" t="str">
        <f>IF(B1492="","",VLOOKUP(B1492,[2]Formula!B:C,2,0))</f>
        <v/>
      </c>
      <c r="AD1492" s="43" t="str">
        <f t="shared" si="141"/>
        <v/>
      </c>
    </row>
    <row r="1493" spans="1:30" x14ac:dyDescent="0.25">
      <c r="A1493" s="64"/>
      <c r="B1493" s="64"/>
      <c r="C1493" s="66"/>
      <c r="D1493" s="67"/>
      <c r="E1493" s="64"/>
      <c r="F1493" s="64"/>
      <c r="G1493" s="37" t="str">
        <f>IF(E1493="","",IF(OR(E1493="Project Management",E1493="Project Support",E1493="Sprint Management",E1493="Sprint Support"),"NA",ROUND((((VLOOKUP(AD1493,[2]Formula!V:X,3,0)))-SUMIF(AD:AD,AD1493,H:H)),2)))</f>
        <v/>
      </c>
      <c r="H1493" s="71"/>
      <c r="I1493" s="72"/>
      <c r="J1493" s="72"/>
      <c r="K1493" s="38" t="str">
        <f>IF(E1493="","",IF(OR(E1493="Project Management",E1493="Project Support",E1493="Sprint Management",E1493="Sprint Support"),"NA",(((SUMIF(AD:AD,AD1493,H:H)/VLOOKUP(AD1493,[2]Formula!V:X,3,0))*VLOOKUP(AD1493,[2]Formula!V:X,2,0))*H1493)/SUMIF(AD:AD,AD1493,H:H)))</f>
        <v/>
      </c>
      <c r="L1493" s="38" t="str">
        <f t="shared" si="139"/>
        <v/>
      </c>
      <c r="M1493" s="38" t="str">
        <f t="shared" si="140"/>
        <v/>
      </c>
      <c r="N1493" s="38" t="str">
        <f t="shared" si="142"/>
        <v/>
      </c>
      <c r="O1493" s="38" t="str">
        <f t="shared" si="138"/>
        <v/>
      </c>
      <c r="P1493" s="39" t="str">
        <f t="shared" si="143"/>
        <v/>
      </c>
      <c r="AC1493" s="42" t="str">
        <f>IF(B1493="","",VLOOKUP(B1493,[2]Formula!B:C,2,0))</f>
        <v/>
      </c>
      <c r="AD1493" s="43" t="str">
        <f t="shared" si="141"/>
        <v/>
      </c>
    </row>
    <row r="1494" spans="1:30" x14ac:dyDescent="0.25">
      <c r="A1494" s="64"/>
      <c r="B1494" s="64"/>
      <c r="C1494" s="66"/>
      <c r="D1494" s="67"/>
      <c r="E1494" s="64"/>
      <c r="F1494" s="64"/>
      <c r="G1494" s="37" t="str">
        <f>IF(E1494="","",IF(OR(E1494="Project Management",E1494="Project Support",E1494="Sprint Management",E1494="Sprint Support"),"NA",ROUND((((VLOOKUP(AD1494,[2]Formula!V:X,3,0)))-SUMIF(AD:AD,AD1494,H:H)),2)))</f>
        <v/>
      </c>
      <c r="H1494" s="71"/>
      <c r="I1494" s="72"/>
      <c r="J1494" s="72"/>
      <c r="K1494" s="38" t="str">
        <f>IF(E1494="","",IF(OR(E1494="Project Management",E1494="Project Support",E1494="Sprint Management",E1494="Sprint Support"),"NA",(((SUMIF(AD:AD,AD1494,H:H)/VLOOKUP(AD1494,[2]Formula!V:X,3,0))*VLOOKUP(AD1494,[2]Formula!V:X,2,0))*H1494)/SUMIF(AD:AD,AD1494,H:H)))</f>
        <v/>
      </c>
      <c r="L1494" s="38" t="str">
        <f t="shared" si="139"/>
        <v/>
      </c>
      <c r="M1494" s="38" t="str">
        <f t="shared" si="140"/>
        <v/>
      </c>
      <c r="N1494" s="38" t="str">
        <f t="shared" si="142"/>
        <v/>
      </c>
      <c r="O1494" s="38" t="str">
        <f t="shared" si="138"/>
        <v/>
      </c>
      <c r="P1494" s="39" t="str">
        <f t="shared" si="143"/>
        <v/>
      </c>
      <c r="AC1494" s="42" t="str">
        <f>IF(B1494="","",VLOOKUP(B1494,[2]Formula!B:C,2,0))</f>
        <v/>
      </c>
      <c r="AD1494" s="43" t="str">
        <f t="shared" si="141"/>
        <v/>
      </c>
    </row>
    <row r="1495" spans="1:30" x14ac:dyDescent="0.25">
      <c r="A1495" s="64"/>
      <c r="B1495" s="64"/>
      <c r="C1495" s="66"/>
      <c r="D1495" s="67"/>
      <c r="E1495" s="64"/>
      <c r="F1495" s="64"/>
      <c r="G1495" s="37" t="str">
        <f>IF(E1495="","",IF(OR(E1495="Project Management",E1495="Project Support",E1495="Sprint Management",E1495="Sprint Support"),"NA",ROUND((((VLOOKUP(AD1495,[2]Formula!V:X,3,0)))-SUMIF(AD:AD,AD1495,H:H)),2)))</f>
        <v/>
      </c>
      <c r="H1495" s="71"/>
      <c r="I1495" s="72"/>
      <c r="J1495" s="72"/>
      <c r="K1495" s="38" t="str">
        <f>IF(E1495="","",IF(OR(E1495="Project Management",E1495="Project Support",E1495="Sprint Management",E1495="Sprint Support"),"NA",(((SUMIF(AD:AD,AD1495,H:H)/VLOOKUP(AD1495,[2]Formula!V:X,3,0))*VLOOKUP(AD1495,[2]Formula!V:X,2,0))*H1495)/SUMIF(AD:AD,AD1495,H:H)))</f>
        <v/>
      </c>
      <c r="L1495" s="38" t="str">
        <f t="shared" si="139"/>
        <v/>
      </c>
      <c r="M1495" s="38" t="str">
        <f t="shared" si="140"/>
        <v/>
      </c>
      <c r="N1495" s="38" t="str">
        <f t="shared" si="142"/>
        <v/>
      </c>
      <c r="O1495" s="38" t="str">
        <f t="shared" si="138"/>
        <v/>
      </c>
      <c r="P1495" s="39" t="str">
        <f t="shared" si="143"/>
        <v/>
      </c>
      <c r="AC1495" s="42" t="str">
        <f>IF(B1495="","",VLOOKUP(B1495,[2]Formula!B:C,2,0))</f>
        <v/>
      </c>
      <c r="AD1495" s="43" t="str">
        <f t="shared" si="141"/>
        <v/>
      </c>
    </row>
    <row r="1496" spans="1:30" x14ac:dyDescent="0.25">
      <c r="A1496" s="64"/>
      <c r="B1496" s="64"/>
      <c r="C1496" s="66"/>
      <c r="D1496" s="67"/>
      <c r="E1496" s="64"/>
      <c r="F1496" s="64"/>
      <c r="G1496" s="37" t="str">
        <f>IF(E1496="","",IF(OR(E1496="Project Management",E1496="Project Support",E1496="Sprint Management",E1496="Sprint Support"),"NA",ROUND((((VLOOKUP(AD1496,[2]Formula!V:X,3,0)))-SUMIF(AD:AD,AD1496,H:H)),2)))</f>
        <v/>
      </c>
      <c r="H1496" s="71"/>
      <c r="I1496" s="72"/>
      <c r="J1496" s="72"/>
      <c r="K1496" s="38" t="str">
        <f>IF(E1496="","",IF(OR(E1496="Project Management",E1496="Project Support",E1496="Sprint Management",E1496="Sprint Support"),"NA",(((SUMIF(AD:AD,AD1496,H:H)/VLOOKUP(AD1496,[2]Formula!V:X,3,0))*VLOOKUP(AD1496,[2]Formula!V:X,2,0))*H1496)/SUMIF(AD:AD,AD1496,H:H)))</f>
        <v/>
      </c>
      <c r="L1496" s="38" t="str">
        <f t="shared" si="139"/>
        <v/>
      </c>
      <c r="M1496" s="38" t="str">
        <f t="shared" si="140"/>
        <v/>
      </c>
      <c r="N1496" s="38" t="str">
        <f t="shared" si="142"/>
        <v/>
      </c>
      <c r="O1496" s="38" t="str">
        <f t="shared" si="138"/>
        <v/>
      </c>
      <c r="P1496" s="39" t="str">
        <f t="shared" si="143"/>
        <v/>
      </c>
      <c r="AC1496" s="42" t="str">
        <f>IF(B1496="","",VLOOKUP(B1496,[2]Formula!B:C,2,0))</f>
        <v/>
      </c>
      <c r="AD1496" s="43" t="str">
        <f t="shared" si="141"/>
        <v/>
      </c>
    </row>
    <row r="1497" spans="1:30" x14ac:dyDescent="0.25">
      <c r="A1497" s="64"/>
      <c r="B1497" s="64"/>
      <c r="C1497" s="66"/>
      <c r="D1497" s="67"/>
      <c r="E1497" s="64"/>
      <c r="F1497" s="64"/>
      <c r="G1497" s="37" t="str">
        <f>IF(E1497="","",IF(OR(E1497="Project Management",E1497="Project Support",E1497="Sprint Management",E1497="Sprint Support"),"NA",ROUND((((VLOOKUP(AD1497,[2]Formula!V:X,3,0)))-SUMIF(AD:AD,AD1497,H:H)),2)))</f>
        <v/>
      </c>
      <c r="H1497" s="71"/>
      <c r="I1497" s="72"/>
      <c r="J1497" s="72"/>
      <c r="K1497" s="38" t="str">
        <f>IF(E1497="","",IF(OR(E1497="Project Management",E1497="Project Support",E1497="Sprint Management",E1497="Sprint Support"),"NA",(((SUMIF(AD:AD,AD1497,H:H)/VLOOKUP(AD1497,[2]Formula!V:X,3,0))*VLOOKUP(AD1497,[2]Formula!V:X,2,0))*H1497)/SUMIF(AD:AD,AD1497,H:H)))</f>
        <v/>
      </c>
      <c r="L1497" s="38" t="str">
        <f t="shared" si="139"/>
        <v/>
      </c>
      <c r="M1497" s="38" t="str">
        <f t="shared" si="140"/>
        <v/>
      </c>
      <c r="N1497" s="38" t="str">
        <f t="shared" si="142"/>
        <v/>
      </c>
      <c r="O1497" s="38" t="str">
        <f t="shared" si="138"/>
        <v/>
      </c>
      <c r="P1497" s="39" t="str">
        <f t="shared" si="143"/>
        <v/>
      </c>
      <c r="AC1497" s="42" t="str">
        <f>IF(B1497="","",VLOOKUP(B1497,[2]Formula!B:C,2,0))</f>
        <v/>
      </c>
      <c r="AD1497" s="43" t="str">
        <f t="shared" si="141"/>
        <v/>
      </c>
    </row>
    <row r="1498" spans="1:30" x14ac:dyDescent="0.25">
      <c r="A1498" s="64"/>
      <c r="B1498" s="64"/>
      <c r="C1498" s="66"/>
      <c r="D1498" s="67"/>
      <c r="E1498" s="64"/>
      <c r="F1498" s="64"/>
      <c r="G1498" s="37" t="str">
        <f>IF(E1498="","",IF(OR(E1498="Project Management",E1498="Project Support",E1498="Sprint Management",E1498="Sprint Support"),"NA",ROUND((((VLOOKUP(AD1498,[2]Formula!V:X,3,0)))-SUMIF(AD:AD,AD1498,H:H)),2)))</f>
        <v/>
      </c>
      <c r="H1498" s="71"/>
      <c r="I1498" s="72"/>
      <c r="J1498" s="72"/>
      <c r="K1498" s="38" t="str">
        <f>IF(E1498="","",IF(OR(E1498="Project Management",E1498="Project Support",E1498="Sprint Management",E1498="Sprint Support"),"NA",(((SUMIF(AD:AD,AD1498,H:H)/VLOOKUP(AD1498,[2]Formula!V:X,3,0))*VLOOKUP(AD1498,[2]Formula!V:X,2,0))*H1498)/SUMIF(AD:AD,AD1498,H:H)))</f>
        <v/>
      </c>
      <c r="L1498" s="38" t="str">
        <f t="shared" si="139"/>
        <v/>
      </c>
      <c r="M1498" s="38" t="str">
        <f t="shared" si="140"/>
        <v/>
      </c>
      <c r="N1498" s="38" t="str">
        <f t="shared" si="142"/>
        <v/>
      </c>
      <c r="O1498" s="38" t="str">
        <f t="shared" si="138"/>
        <v/>
      </c>
      <c r="P1498" s="39" t="str">
        <f t="shared" si="143"/>
        <v/>
      </c>
      <c r="AC1498" s="42" t="str">
        <f>IF(B1498="","",VLOOKUP(B1498,[2]Formula!B:C,2,0))</f>
        <v/>
      </c>
      <c r="AD1498" s="43" t="str">
        <f t="shared" si="141"/>
        <v/>
      </c>
    </row>
    <row r="1499" spans="1:30" x14ac:dyDescent="0.25">
      <c r="A1499" s="64"/>
      <c r="B1499" s="64"/>
      <c r="C1499" s="66"/>
      <c r="D1499" s="67"/>
      <c r="E1499" s="64"/>
      <c r="F1499" s="64"/>
      <c r="G1499" s="37" t="str">
        <f>IF(E1499="","",IF(OR(E1499="Project Management",E1499="Project Support",E1499="Sprint Management",E1499="Sprint Support"),"NA",ROUND((((VLOOKUP(AD1499,[2]Formula!V:X,3,0)))-SUMIF(AD:AD,AD1499,H:H)),2)))</f>
        <v/>
      </c>
      <c r="H1499" s="71"/>
      <c r="I1499" s="72"/>
      <c r="J1499" s="72"/>
      <c r="K1499" s="38" t="str">
        <f>IF(E1499="","",IF(OR(E1499="Project Management",E1499="Project Support",E1499="Sprint Management",E1499="Sprint Support"),"NA",(((SUMIF(AD:AD,AD1499,H:H)/VLOOKUP(AD1499,[2]Formula!V:X,3,0))*VLOOKUP(AD1499,[2]Formula!V:X,2,0))*H1499)/SUMIF(AD:AD,AD1499,H:H)))</f>
        <v/>
      </c>
      <c r="L1499" s="38" t="str">
        <f t="shared" si="139"/>
        <v/>
      </c>
      <c r="M1499" s="38" t="str">
        <f t="shared" si="140"/>
        <v/>
      </c>
      <c r="N1499" s="38" t="str">
        <f t="shared" si="142"/>
        <v/>
      </c>
      <c r="O1499" s="38" t="str">
        <f t="shared" si="138"/>
        <v/>
      </c>
      <c r="P1499" s="39" t="str">
        <f t="shared" si="143"/>
        <v/>
      </c>
      <c r="AC1499" s="42" t="str">
        <f>IF(B1499="","",VLOOKUP(B1499,[2]Formula!B:C,2,0))</f>
        <v/>
      </c>
      <c r="AD1499" s="43" t="str">
        <f t="shared" si="141"/>
        <v/>
      </c>
    </row>
    <row r="1500" spans="1:30" x14ac:dyDescent="0.25">
      <c r="A1500" s="64"/>
      <c r="B1500" s="64"/>
      <c r="C1500" s="66"/>
      <c r="D1500" s="67"/>
      <c r="E1500" s="64"/>
      <c r="F1500" s="64"/>
      <c r="G1500" s="37" t="str">
        <f>IF(E1500="","",IF(OR(E1500="Project Management",E1500="Project Support",E1500="Sprint Management",E1500="Sprint Support"),"NA",ROUND((((VLOOKUP(AD1500,[2]Formula!V:X,3,0)))-SUMIF(AD:AD,AD1500,H:H)),2)))</f>
        <v/>
      </c>
      <c r="H1500" s="71"/>
      <c r="I1500" s="72"/>
      <c r="J1500" s="72"/>
      <c r="K1500" s="38" t="str">
        <f>IF(E1500="","",IF(OR(E1500="Project Management",E1500="Project Support",E1500="Sprint Management",E1500="Sprint Support"),"NA",(((SUMIF(AD:AD,AD1500,H:H)/VLOOKUP(AD1500,[2]Formula!V:X,3,0))*VLOOKUP(AD1500,[2]Formula!V:X,2,0))*H1500)/SUMIF(AD:AD,AD1500,H:H)))</f>
        <v/>
      </c>
      <c r="L1500" s="38" t="str">
        <f t="shared" si="139"/>
        <v/>
      </c>
      <c r="M1500" s="38" t="str">
        <f t="shared" si="140"/>
        <v/>
      </c>
      <c r="N1500" s="38" t="str">
        <f t="shared" si="142"/>
        <v/>
      </c>
      <c r="O1500" s="38" t="str">
        <f t="shared" si="138"/>
        <v/>
      </c>
      <c r="P1500" s="39" t="str">
        <f t="shared" si="143"/>
        <v/>
      </c>
      <c r="AC1500" s="42" t="str">
        <f>IF(B1500="","",VLOOKUP(B1500,[2]Formula!B:C,2,0))</f>
        <v/>
      </c>
      <c r="AD1500" s="43" t="str">
        <f t="shared" si="141"/>
        <v/>
      </c>
    </row>
    <row r="1501" spans="1:30" x14ac:dyDescent="0.25">
      <c r="A1501" s="64"/>
      <c r="B1501" s="64"/>
      <c r="C1501" s="66"/>
      <c r="D1501" s="67"/>
      <c r="E1501" s="64"/>
      <c r="F1501" s="64"/>
      <c r="G1501" s="37" t="str">
        <f>IF(E1501="","",IF(OR(E1501="Project Management",E1501="Project Support",E1501="Sprint Management",E1501="Sprint Support"),"NA",ROUND((((VLOOKUP(AD1501,[2]Formula!V:X,3,0)))-SUMIF(AD:AD,AD1501,H:H)),2)))</f>
        <v/>
      </c>
      <c r="H1501" s="71"/>
      <c r="I1501" s="72"/>
      <c r="J1501" s="72"/>
      <c r="K1501" s="38" t="str">
        <f>IF(E1501="","",IF(OR(E1501="Project Management",E1501="Project Support",E1501="Sprint Management",E1501="Sprint Support"),"NA",(((SUMIF(AD:AD,AD1501,H:H)/VLOOKUP(AD1501,[2]Formula!V:X,3,0))*VLOOKUP(AD1501,[2]Formula!V:X,2,0))*H1501)/SUMIF(AD:AD,AD1501,H:H)))</f>
        <v/>
      </c>
      <c r="L1501" s="38" t="str">
        <f t="shared" si="139"/>
        <v/>
      </c>
      <c r="M1501" s="38" t="str">
        <f t="shared" si="140"/>
        <v/>
      </c>
      <c r="N1501" s="38" t="str">
        <f t="shared" si="142"/>
        <v/>
      </c>
      <c r="O1501" s="38" t="str">
        <f t="shared" si="138"/>
        <v/>
      </c>
      <c r="P1501" s="39" t="str">
        <f t="shared" si="143"/>
        <v/>
      </c>
      <c r="AC1501" s="42" t="str">
        <f>IF(B1501="","",VLOOKUP(B1501,[2]Formula!B:C,2,0))</f>
        <v/>
      </c>
      <c r="AD1501" s="43" t="str">
        <f t="shared" si="141"/>
        <v/>
      </c>
    </row>
    <row r="1502" spans="1:30" x14ac:dyDescent="0.25">
      <c r="A1502" s="64"/>
      <c r="B1502" s="64"/>
      <c r="C1502" s="66"/>
      <c r="D1502" s="67"/>
      <c r="E1502" s="64"/>
      <c r="F1502" s="64"/>
      <c r="G1502" s="37" t="str">
        <f>IF(E1502="","",IF(OR(E1502="Project Management",E1502="Project Support",E1502="Sprint Management",E1502="Sprint Support"),"NA",ROUND((((VLOOKUP(AD1502,[2]Formula!V:X,3,0)))-SUMIF(AD:AD,AD1502,H:H)),2)))</f>
        <v/>
      </c>
      <c r="H1502" s="71"/>
      <c r="I1502" s="72"/>
      <c r="J1502" s="72"/>
      <c r="K1502" s="38" t="str">
        <f>IF(E1502="","",IF(OR(E1502="Project Management",E1502="Project Support",E1502="Sprint Management",E1502="Sprint Support"),"NA",(((SUMIF(AD:AD,AD1502,H:H)/VLOOKUP(AD1502,[2]Formula!V:X,3,0))*VLOOKUP(AD1502,[2]Formula!V:X,2,0))*H1502)/SUMIF(AD:AD,AD1502,H:H)))</f>
        <v/>
      </c>
      <c r="L1502" s="38" t="str">
        <f t="shared" si="139"/>
        <v/>
      </c>
      <c r="M1502" s="38" t="str">
        <f t="shared" si="140"/>
        <v/>
      </c>
      <c r="N1502" s="38" t="str">
        <f t="shared" si="142"/>
        <v/>
      </c>
      <c r="O1502" s="38" t="str">
        <f t="shared" si="138"/>
        <v/>
      </c>
      <c r="P1502" s="39" t="str">
        <f t="shared" si="143"/>
        <v/>
      </c>
      <c r="AC1502" s="42" t="str">
        <f>IF(B1502="","",VLOOKUP(B1502,[2]Formula!B:C,2,0))</f>
        <v/>
      </c>
      <c r="AD1502" s="43" t="str">
        <f t="shared" si="141"/>
        <v/>
      </c>
    </row>
    <row r="1503" spans="1:30" x14ac:dyDescent="0.25">
      <c r="A1503" s="64"/>
      <c r="B1503" s="64"/>
      <c r="C1503" s="66"/>
      <c r="D1503" s="67"/>
      <c r="E1503" s="64"/>
      <c r="F1503" s="64"/>
      <c r="G1503" s="37" t="str">
        <f>IF(E1503="","",IF(OR(E1503="Project Management",E1503="Project Support",E1503="Sprint Management",E1503="Sprint Support"),"NA",ROUND((((VLOOKUP(AD1503,[2]Formula!V:X,3,0)))-SUMIF(AD:AD,AD1503,H:H)),2)))</f>
        <v/>
      </c>
      <c r="H1503" s="71"/>
      <c r="I1503" s="72"/>
      <c r="J1503" s="72"/>
      <c r="K1503" s="38" t="str">
        <f>IF(E1503="","",IF(OR(E1503="Project Management",E1503="Project Support",E1503="Sprint Management",E1503="Sprint Support"),"NA",(((SUMIF(AD:AD,AD1503,H:H)/VLOOKUP(AD1503,[2]Formula!V:X,3,0))*VLOOKUP(AD1503,[2]Formula!V:X,2,0))*H1503)/SUMIF(AD:AD,AD1503,H:H)))</f>
        <v/>
      </c>
      <c r="L1503" s="38" t="str">
        <f t="shared" si="139"/>
        <v/>
      </c>
      <c r="M1503" s="38" t="str">
        <f t="shared" si="140"/>
        <v/>
      </c>
      <c r="N1503" s="38" t="str">
        <f t="shared" si="142"/>
        <v/>
      </c>
      <c r="O1503" s="38" t="str">
        <f t="shared" si="138"/>
        <v/>
      </c>
      <c r="P1503" s="39" t="str">
        <f t="shared" si="143"/>
        <v/>
      </c>
      <c r="AC1503" s="42" t="str">
        <f>IF(B1503="","",VLOOKUP(B1503,[2]Formula!B:C,2,0))</f>
        <v/>
      </c>
      <c r="AD1503" s="43" t="str">
        <f t="shared" si="141"/>
        <v/>
      </c>
    </row>
    <row r="1504" spans="1:30" x14ac:dyDescent="0.25">
      <c r="A1504" s="64"/>
      <c r="B1504" s="64"/>
      <c r="C1504" s="66"/>
      <c r="D1504" s="67"/>
      <c r="E1504" s="64"/>
      <c r="F1504" s="64"/>
      <c r="G1504" s="37" t="str">
        <f>IF(E1504="","",IF(OR(E1504="Project Management",E1504="Project Support",E1504="Sprint Management",E1504="Sprint Support"),"NA",ROUND((((VLOOKUP(AD1504,[2]Formula!V:X,3,0)))-SUMIF(AD:AD,AD1504,H:H)),2)))</f>
        <v/>
      </c>
      <c r="H1504" s="71"/>
      <c r="I1504" s="72"/>
      <c r="J1504" s="72"/>
      <c r="K1504" s="38" t="str">
        <f>IF(E1504="","",IF(OR(E1504="Project Management",E1504="Project Support",E1504="Sprint Management",E1504="Sprint Support"),"NA",(((SUMIF(AD:AD,AD1504,H:H)/VLOOKUP(AD1504,[2]Formula!V:X,3,0))*VLOOKUP(AD1504,[2]Formula!V:X,2,0))*H1504)/SUMIF(AD:AD,AD1504,H:H)))</f>
        <v/>
      </c>
      <c r="L1504" s="38" t="str">
        <f t="shared" si="139"/>
        <v/>
      </c>
      <c r="M1504" s="38" t="str">
        <f t="shared" si="140"/>
        <v/>
      </c>
      <c r="N1504" s="38" t="str">
        <f t="shared" si="142"/>
        <v/>
      </c>
      <c r="O1504" s="38" t="str">
        <f t="shared" si="138"/>
        <v/>
      </c>
      <c r="P1504" s="39" t="str">
        <f t="shared" si="143"/>
        <v/>
      </c>
      <c r="AC1504" s="42" t="str">
        <f>IF(B1504="","",VLOOKUP(B1504,[2]Formula!B:C,2,0))</f>
        <v/>
      </c>
      <c r="AD1504" s="43" t="str">
        <f t="shared" si="141"/>
        <v/>
      </c>
    </row>
    <row r="1505" spans="1:30" x14ac:dyDescent="0.25">
      <c r="A1505" s="64"/>
      <c r="B1505" s="64"/>
      <c r="C1505" s="66"/>
      <c r="D1505" s="67"/>
      <c r="E1505" s="64"/>
      <c r="F1505" s="64"/>
      <c r="G1505" s="37" t="str">
        <f>IF(E1505="","",IF(OR(E1505="Project Management",E1505="Project Support",E1505="Sprint Management",E1505="Sprint Support"),"NA",ROUND((((VLOOKUP(AD1505,[2]Formula!V:X,3,0)))-SUMIF(AD:AD,AD1505,H:H)),2)))</f>
        <v/>
      </c>
      <c r="H1505" s="71"/>
      <c r="I1505" s="72"/>
      <c r="J1505" s="72"/>
      <c r="K1505" s="38" t="str">
        <f>IF(E1505="","",IF(OR(E1505="Project Management",E1505="Project Support",E1505="Sprint Management",E1505="Sprint Support"),"NA",(((SUMIF(AD:AD,AD1505,H:H)/VLOOKUP(AD1505,[2]Formula!V:X,3,0))*VLOOKUP(AD1505,[2]Formula!V:X,2,0))*H1505)/SUMIF(AD:AD,AD1505,H:H)))</f>
        <v/>
      </c>
      <c r="L1505" s="38" t="str">
        <f t="shared" si="139"/>
        <v/>
      </c>
      <c r="M1505" s="38" t="str">
        <f t="shared" si="140"/>
        <v/>
      </c>
      <c r="N1505" s="38" t="str">
        <f t="shared" si="142"/>
        <v/>
      </c>
      <c r="O1505" s="38" t="str">
        <f t="shared" si="138"/>
        <v/>
      </c>
      <c r="P1505" s="39" t="str">
        <f t="shared" si="143"/>
        <v/>
      </c>
      <c r="AC1505" s="42" t="str">
        <f>IF(B1505="","",VLOOKUP(B1505,[2]Formula!B:C,2,0))</f>
        <v/>
      </c>
      <c r="AD1505" s="43" t="str">
        <f t="shared" si="141"/>
        <v/>
      </c>
    </row>
    <row r="1506" spans="1:30" x14ac:dyDescent="0.25">
      <c r="A1506" s="64"/>
      <c r="B1506" s="64"/>
      <c r="C1506" s="66"/>
      <c r="D1506" s="67"/>
      <c r="E1506" s="64"/>
      <c r="F1506" s="64"/>
      <c r="G1506" s="37" t="str">
        <f>IF(E1506="","",IF(OR(E1506="Project Management",E1506="Project Support",E1506="Sprint Management",E1506="Sprint Support"),"NA",ROUND((((VLOOKUP(AD1506,[2]Formula!V:X,3,0)))-SUMIF(AD:AD,AD1506,H:H)),2)))</f>
        <v/>
      </c>
      <c r="H1506" s="71"/>
      <c r="I1506" s="72"/>
      <c r="J1506" s="72"/>
      <c r="K1506" s="38" t="str">
        <f>IF(E1506="","",IF(OR(E1506="Project Management",E1506="Project Support",E1506="Sprint Management",E1506="Sprint Support"),"NA",(((SUMIF(AD:AD,AD1506,H:H)/VLOOKUP(AD1506,[2]Formula!V:X,3,0))*VLOOKUP(AD1506,[2]Formula!V:X,2,0))*H1506)/SUMIF(AD:AD,AD1506,H:H)))</f>
        <v/>
      </c>
      <c r="L1506" s="38" t="str">
        <f t="shared" si="139"/>
        <v/>
      </c>
      <c r="M1506" s="38" t="str">
        <f t="shared" si="140"/>
        <v/>
      </c>
      <c r="N1506" s="38" t="str">
        <f t="shared" si="142"/>
        <v/>
      </c>
      <c r="O1506" s="38" t="str">
        <f t="shared" si="138"/>
        <v/>
      </c>
      <c r="P1506" s="39" t="str">
        <f t="shared" si="143"/>
        <v/>
      </c>
      <c r="AC1506" s="42" t="str">
        <f>IF(B1506="","",VLOOKUP(B1506,[2]Formula!B:C,2,0))</f>
        <v/>
      </c>
      <c r="AD1506" s="43" t="str">
        <f t="shared" si="141"/>
        <v/>
      </c>
    </row>
    <row r="1507" spans="1:30" x14ac:dyDescent="0.25">
      <c r="A1507" s="64"/>
      <c r="B1507" s="64"/>
      <c r="C1507" s="66"/>
      <c r="D1507" s="67"/>
      <c r="E1507" s="64"/>
      <c r="F1507" s="64"/>
      <c r="G1507" s="37" t="str">
        <f>IF(E1507="","",IF(OR(E1507="Project Management",E1507="Project Support",E1507="Sprint Management",E1507="Sprint Support"),"NA",ROUND((((VLOOKUP(AD1507,[2]Formula!V:X,3,0)))-SUMIF(AD:AD,AD1507,H:H)),2)))</f>
        <v/>
      </c>
      <c r="H1507" s="71"/>
      <c r="I1507" s="72"/>
      <c r="J1507" s="72"/>
      <c r="K1507" s="38" t="str">
        <f>IF(E1507="","",IF(OR(E1507="Project Management",E1507="Project Support",E1507="Sprint Management",E1507="Sprint Support"),"NA",(((SUMIF(AD:AD,AD1507,H:H)/VLOOKUP(AD1507,[2]Formula!V:X,3,0))*VLOOKUP(AD1507,[2]Formula!V:X,2,0))*H1507)/SUMIF(AD:AD,AD1507,H:H)))</f>
        <v/>
      </c>
      <c r="L1507" s="38" t="str">
        <f t="shared" si="139"/>
        <v/>
      </c>
      <c r="M1507" s="38" t="str">
        <f t="shared" si="140"/>
        <v/>
      </c>
      <c r="N1507" s="38" t="str">
        <f t="shared" si="142"/>
        <v/>
      </c>
      <c r="O1507" s="38" t="str">
        <f t="shared" si="138"/>
        <v/>
      </c>
      <c r="P1507" s="39" t="str">
        <f t="shared" si="143"/>
        <v/>
      </c>
      <c r="AC1507" s="42" t="str">
        <f>IF(B1507="","",VLOOKUP(B1507,[2]Formula!B:C,2,0))</f>
        <v/>
      </c>
      <c r="AD1507" s="43" t="str">
        <f t="shared" si="141"/>
        <v/>
      </c>
    </row>
    <row r="1508" spans="1:30" x14ac:dyDescent="0.25">
      <c r="A1508" s="64"/>
      <c r="B1508" s="64"/>
      <c r="C1508" s="66"/>
      <c r="D1508" s="67"/>
      <c r="E1508" s="64"/>
      <c r="F1508" s="64"/>
      <c r="G1508" s="37" t="str">
        <f>IF(E1508="","",IF(OR(E1508="Project Management",E1508="Project Support",E1508="Sprint Management",E1508="Sprint Support"),"NA",ROUND((((VLOOKUP(AD1508,[2]Formula!V:X,3,0)))-SUMIF(AD:AD,AD1508,H:H)),2)))</f>
        <v/>
      </c>
      <c r="H1508" s="71"/>
      <c r="I1508" s="72"/>
      <c r="J1508" s="72"/>
      <c r="K1508" s="38" t="str">
        <f>IF(E1508="","",IF(OR(E1508="Project Management",E1508="Project Support",E1508="Sprint Management",E1508="Sprint Support"),"NA",(((SUMIF(AD:AD,AD1508,H:H)/VLOOKUP(AD1508,[2]Formula!V:X,3,0))*VLOOKUP(AD1508,[2]Formula!V:X,2,0))*H1508)/SUMIF(AD:AD,AD1508,H:H)))</f>
        <v/>
      </c>
      <c r="L1508" s="38" t="str">
        <f t="shared" si="139"/>
        <v/>
      </c>
      <c r="M1508" s="38" t="str">
        <f t="shared" si="140"/>
        <v/>
      </c>
      <c r="N1508" s="38" t="str">
        <f t="shared" si="142"/>
        <v/>
      </c>
      <c r="O1508" s="38" t="str">
        <f t="shared" si="138"/>
        <v/>
      </c>
      <c r="P1508" s="39" t="str">
        <f t="shared" si="143"/>
        <v/>
      </c>
      <c r="AC1508" s="42" t="str">
        <f>IF(B1508="","",VLOOKUP(B1508,[2]Formula!B:C,2,0))</f>
        <v/>
      </c>
      <c r="AD1508" s="43" t="str">
        <f t="shared" si="141"/>
        <v/>
      </c>
    </row>
    <row r="1509" spans="1:30" x14ac:dyDescent="0.25">
      <c r="A1509" s="64"/>
      <c r="B1509" s="64"/>
      <c r="C1509" s="66"/>
      <c r="D1509" s="67"/>
      <c r="E1509" s="64"/>
      <c r="F1509" s="64"/>
      <c r="G1509" s="37" t="str">
        <f>IF(E1509="","",IF(OR(E1509="Project Management",E1509="Project Support",E1509="Sprint Management",E1509="Sprint Support"),"NA",ROUND((((VLOOKUP(AD1509,[2]Formula!V:X,3,0)))-SUMIF(AD:AD,AD1509,H:H)),2)))</f>
        <v/>
      </c>
      <c r="H1509" s="71"/>
      <c r="I1509" s="72"/>
      <c r="J1509" s="72"/>
      <c r="K1509" s="38" t="str">
        <f>IF(E1509="","",IF(OR(E1509="Project Management",E1509="Project Support",E1509="Sprint Management",E1509="Sprint Support"),"NA",(((SUMIF(AD:AD,AD1509,H:H)/VLOOKUP(AD1509,[2]Formula!V:X,3,0))*VLOOKUP(AD1509,[2]Formula!V:X,2,0))*H1509)/SUMIF(AD:AD,AD1509,H:H)))</f>
        <v/>
      </c>
      <c r="L1509" s="38" t="str">
        <f t="shared" si="139"/>
        <v/>
      </c>
      <c r="M1509" s="38" t="str">
        <f t="shared" si="140"/>
        <v/>
      </c>
      <c r="N1509" s="38" t="str">
        <f t="shared" si="142"/>
        <v/>
      </c>
      <c r="O1509" s="38" t="str">
        <f t="shared" si="138"/>
        <v/>
      </c>
      <c r="P1509" s="39" t="str">
        <f t="shared" si="143"/>
        <v/>
      </c>
      <c r="AC1509" s="42" t="str">
        <f>IF(B1509="","",VLOOKUP(B1509,[2]Formula!B:C,2,0))</f>
        <v/>
      </c>
      <c r="AD1509" s="43" t="str">
        <f t="shared" si="141"/>
        <v/>
      </c>
    </row>
    <row r="1510" spans="1:30" x14ac:dyDescent="0.25">
      <c r="A1510" s="64"/>
      <c r="B1510" s="64"/>
      <c r="C1510" s="66"/>
      <c r="D1510" s="67"/>
      <c r="E1510" s="64"/>
      <c r="F1510" s="64"/>
      <c r="G1510" s="37" t="str">
        <f>IF(E1510="","",IF(OR(E1510="Project Management",E1510="Project Support",E1510="Sprint Management",E1510="Sprint Support"),"NA",ROUND((((VLOOKUP(AD1510,[2]Formula!V:X,3,0)))-SUMIF(AD:AD,AD1510,H:H)),2)))</f>
        <v/>
      </c>
      <c r="H1510" s="71"/>
      <c r="I1510" s="72"/>
      <c r="J1510" s="72"/>
      <c r="K1510" s="38" t="str">
        <f>IF(E1510="","",IF(OR(E1510="Project Management",E1510="Project Support",E1510="Sprint Management",E1510="Sprint Support"),"NA",(((SUMIF(AD:AD,AD1510,H:H)/VLOOKUP(AD1510,[2]Formula!V:X,3,0))*VLOOKUP(AD1510,[2]Formula!V:X,2,0))*H1510)/SUMIF(AD:AD,AD1510,H:H)))</f>
        <v/>
      </c>
      <c r="L1510" s="38" t="str">
        <f t="shared" si="139"/>
        <v/>
      </c>
      <c r="M1510" s="38" t="str">
        <f t="shared" si="140"/>
        <v/>
      </c>
      <c r="N1510" s="38" t="str">
        <f t="shared" si="142"/>
        <v/>
      </c>
      <c r="O1510" s="38" t="str">
        <f t="shared" si="138"/>
        <v/>
      </c>
      <c r="P1510" s="39" t="str">
        <f t="shared" si="143"/>
        <v/>
      </c>
      <c r="AC1510" s="42" t="str">
        <f>IF(B1510="","",VLOOKUP(B1510,[2]Formula!B:C,2,0))</f>
        <v/>
      </c>
      <c r="AD1510" s="43" t="str">
        <f t="shared" si="141"/>
        <v/>
      </c>
    </row>
    <row r="1511" spans="1:30" x14ac:dyDescent="0.25">
      <c r="A1511" s="64"/>
      <c r="B1511" s="64"/>
      <c r="C1511" s="66"/>
      <c r="D1511" s="67"/>
      <c r="E1511" s="64"/>
      <c r="F1511" s="64"/>
      <c r="G1511" s="37" t="str">
        <f>IF(E1511="","",IF(OR(E1511="Project Management",E1511="Project Support",E1511="Sprint Management",E1511="Sprint Support"),"NA",ROUND((((VLOOKUP(AD1511,[2]Formula!V:X,3,0)))-SUMIF(AD:AD,AD1511,H:H)),2)))</f>
        <v/>
      </c>
      <c r="H1511" s="71"/>
      <c r="I1511" s="72"/>
      <c r="J1511" s="72"/>
      <c r="K1511" s="38" t="str">
        <f>IF(E1511="","",IF(OR(E1511="Project Management",E1511="Project Support",E1511="Sprint Management",E1511="Sprint Support"),"NA",(((SUMIF(AD:AD,AD1511,H:H)/VLOOKUP(AD1511,[2]Formula!V:X,3,0))*VLOOKUP(AD1511,[2]Formula!V:X,2,0))*H1511)/SUMIF(AD:AD,AD1511,H:H)))</f>
        <v/>
      </c>
      <c r="L1511" s="38" t="str">
        <f t="shared" si="139"/>
        <v/>
      </c>
      <c r="M1511" s="38" t="str">
        <f t="shared" si="140"/>
        <v/>
      </c>
      <c r="N1511" s="38" t="str">
        <f t="shared" si="142"/>
        <v/>
      </c>
      <c r="O1511" s="38" t="str">
        <f t="shared" si="138"/>
        <v/>
      </c>
      <c r="P1511" s="39" t="str">
        <f t="shared" si="143"/>
        <v/>
      </c>
      <c r="AC1511" s="42" t="str">
        <f>IF(B1511="","",VLOOKUP(B1511,[2]Formula!B:C,2,0))</f>
        <v/>
      </c>
      <c r="AD1511" s="43" t="str">
        <f t="shared" si="141"/>
        <v/>
      </c>
    </row>
    <row r="1512" spans="1:30" x14ac:dyDescent="0.25">
      <c r="A1512" s="64"/>
      <c r="B1512" s="64"/>
      <c r="C1512" s="66"/>
      <c r="D1512" s="67"/>
      <c r="E1512" s="64"/>
      <c r="F1512" s="64"/>
      <c r="G1512" s="37" t="str">
        <f>IF(E1512="","",IF(OR(E1512="Project Management",E1512="Project Support",E1512="Sprint Management",E1512="Sprint Support"),"NA",ROUND((((VLOOKUP(AD1512,[2]Formula!V:X,3,0)))-SUMIF(AD:AD,AD1512,H:H)),2)))</f>
        <v/>
      </c>
      <c r="H1512" s="71"/>
      <c r="I1512" s="72"/>
      <c r="J1512" s="72"/>
      <c r="K1512" s="38" t="str">
        <f>IF(E1512="","",IF(OR(E1512="Project Management",E1512="Project Support",E1512="Sprint Management",E1512="Sprint Support"),"NA",(((SUMIF(AD:AD,AD1512,H:H)/VLOOKUP(AD1512,[2]Formula!V:X,3,0))*VLOOKUP(AD1512,[2]Formula!V:X,2,0))*H1512)/SUMIF(AD:AD,AD1512,H:H)))</f>
        <v/>
      </c>
      <c r="L1512" s="38" t="str">
        <f t="shared" si="139"/>
        <v/>
      </c>
      <c r="M1512" s="38" t="str">
        <f t="shared" si="140"/>
        <v/>
      </c>
      <c r="N1512" s="38" t="str">
        <f t="shared" si="142"/>
        <v/>
      </c>
      <c r="O1512" s="38" t="str">
        <f t="shared" si="138"/>
        <v/>
      </c>
      <c r="P1512" s="39" t="str">
        <f t="shared" si="143"/>
        <v/>
      </c>
      <c r="AC1512" s="42" t="str">
        <f>IF(B1512="","",VLOOKUP(B1512,[2]Formula!B:C,2,0))</f>
        <v/>
      </c>
      <c r="AD1512" s="43" t="str">
        <f t="shared" si="141"/>
        <v/>
      </c>
    </row>
    <row r="1513" spans="1:30" x14ac:dyDescent="0.25">
      <c r="A1513" s="64"/>
      <c r="B1513" s="64"/>
      <c r="C1513" s="66"/>
      <c r="D1513" s="67"/>
      <c r="E1513" s="64"/>
      <c r="F1513" s="64"/>
      <c r="G1513" s="37" t="str">
        <f>IF(E1513="","",IF(OR(E1513="Project Management",E1513="Project Support",E1513="Sprint Management",E1513="Sprint Support"),"NA",ROUND((((VLOOKUP(AD1513,[2]Formula!V:X,3,0)))-SUMIF(AD:AD,AD1513,H:H)),2)))</f>
        <v/>
      </c>
      <c r="H1513" s="71"/>
      <c r="I1513" s="72"/>
      <c r="J1513" s="72"/>
      <c r="K1513" s="38" t="str">
        <f>IF(E1513="","",IF(OR(E1513="Project Management",E1513="Project Support",E1513="Sprint Management",E1513="Sprint Support"),"NA",(((SUMIF(AD:AD,AD1513,H:H)/VLOOKUP(AD1513,[2]Formula!V:X,3,0))*VLOOKUP(AD1513,[2]Formula!V:X,2,0))*H1513)/SUMIF(AD:AD,AD1513,H:H)))</f>
        <v/>
      </c>
      <c r="L1513" s="38" t="str">
        <f t="shared" si="139"/>
        <v/>
      </c>
      <c r="M1513" s="38" t="str">
        <f t="shared" si="140"/>
        <v/>
      </c>
      <c r="N1513" s="38" t="str">
        <f t="shared" si="142"/>
        <v/>
      </c>
      <c r="O1513" s="38" t="str">
        <f t="shared" si="138"/>
        <v/>
      </c>
      <c r="P1513" s="39" t="str">
        <f t="shared" si="143"/>
        <v/>
      </c>
      <c r="AC1513" s="42" t="str">
        <f>IF(B1513="","",VLOOKUP(B1513,[2]Formula!B:C,2,0))</f>
        <v/>
      </c>
      <c r="AD1513" s="43" t="str">
        <f t="shared" si="141"/>
        <v/>
      </c>
    </row>
    <row r="1514" spans="1:30" x14ac:dyDescent="0.25">
      <c r="A1514" s="64"/>
      <c r="B1514" s="64"/>
      <c r="C1514" s="66"/>
      <c r="D1514" s="67"/>
      <c r="E1514" s="64"/>
      <c r="F1514" s="64"/>
      <c r="G1514" s="37" t="str">
        <f>IF(E1514="","",IF(OR(E1514="Project Management",E1514="Project Support",E1514="Sprint Management",E1514="Sprint Support"),"NA",ROUND((((VLOOKUP(AD1514,[2]Formula!V:X,3,0)))-SUMIF(AD:AD,AD1514,H:H)),2)))</f>
        <v/>
      </c>
      <c r="H1514" s="71"/>
      <c r="I1514" s="72"/>
      <c r="J1514" s="72"/>
      <c r="K1514" s="38" t="str">
        <f>IF(E1514="","",IF(OR(E1514="Project Management",E1514="Project Support",E1514="Sprint Management",E1514="Sprint Support"),"NA",(((SUMIF(AD:AD,AD1514,H:H)/VLOOKUP(AD1514,[2]Formula!V:X,3,0))*VLOOKUP(AD1514,[2]Formula!V:X,2,0))*H1514)/SUMIF(AD:AD,AD1514,H:H)))</f>
        <v/>
      </c>
      <c r="L1514" s="38" t="str">
        <f t="shared" si="139"/>
        <v/>
      </c>
      <c r="M1514" s="38" t="str">
        <f t="shared" si="140"/>
        <v/>
      </c>
      <c r="N1514" s="38" t="str">
        <f t="shared" si="142"/>
        <v/>
      </c>
      <c r="O1514" s="38" t="str">
        <f t="shared" si="138"/>
        <v/>
      </c>
      <c r="P1514" s="39" t="str">
        <f t="shared" si="143"/>
        <v/>
      </c>
      <c r="AC1514" s="42" t="str">
        <f>IF(B1514="","",VLOOKUP(B1514,[2]Formula!B:C,2,0))</f>
        <v/>
      </c>
      <c r="AD1514" s="43" t="str">
        <f t="shared" si="141"/>
        <v/>
      </c>
    </row>
    <row r="1515" spans="1:30" x14ac:dyDescent="0.25">
      <c r="A1515" s="64"/>
      <c r="B1515" s="64"/>
      <c r="C1515" s="66"/>
      <c r="D1515" s="67"/>
      <c r="E1515" s="64"/>
      <c r="F1515" s="64"/>
      <c r="G1515" s="37" t="str">
        <f>IF(E1515="","",IF(OR(E1515="Project Management",E1515="Project Support",E1515="Sprint Management",E1515="Sprint Support"),"NA",ROUND((((VLOOKUP(AD1515,[2]Formula!V:X,3,0)))-SUMIF(AD:AD,AD1515,H:H)),2)))</f>
        <v/>
      </c>
      <c r="H1515" s="71"/>
      <c r="I1515" s="72"/>
      <c r="J1515" s="72"/>
      <c r="K1515" s="38" t="str">
        <f>IF(E1515="","",IF(OR(E1515="Project Management",E1515="Project Support",E1515="Sprint Management",E1515="Sprint Support"),"NA",(((SUMIF(AD:AD,AD1515,H:H)/VLOOKUP(AD1515,[2]Formula!V:X,3,0))*VLOOKUP(AD1515,[2]Formula!V:X,2,0))*H1515)/SUMIF(AD:AD,AD1515,H:H)))</f>
        <v/>
      </c>
      <c r="L1515" s="38" t="str">
        <f t="shared" si="139"/>
        <v/>
      </c>
      <c r="M1515" s="38" t="str">
        <f t="shared" si="140"/>
        <v/>
      </c>
      <c r="N1515" s="38" t="str">
        <f t="shared" si="142"/>
        <v/>
      </c>
      <c r="O1515" s="38" t="str">
        <f t="shared" si="138"/>
        <v/>
      </c>
      <c r="P1515" s="39" t="str">
        <f t="shared" si="143"/>
        <v/>
      </c>
      <c r="AC1515" s="42" t="str">
        <f>IF(B1515="","",VLOOKUP(B1515,[2]Formula!B:C,2,0))</f>
        <v/>
      </c>
      <c r="AD1515" s="43" t="str">
        <f t="shared" si="141"/>
        <v/>
      </c>
    </row>
    <row r="1516" spans="1:30" x14ac:dyDescent="0.25">
      <c r="A1516" s="64"/>
      <c r="B1516" s="64"/>
      <c r="C1516" s="66"/>
      <c r="D1516" s="67"/>
      <c r="E1516" s="64"/>
      <c r="F1516" s="64"/>
      <c r="G1516" s="37" t="str">
        <f>IF(E1516="","",IF(OR(E1516="Project Management",E1516="Project Support",E1516="Sprint Management",E1516="Sprint Support"),"NA",ROUND((((VLOOKUP(AD1516,[2]Formula!V:X,3,0)))-SUMIF(AD:AD,AD1516,H:H)),2)))</f>
        <v/>
      </c>
      <c r="H1516" s="71"/>
      <c r="I1516" s="72"/>
      <c r="J1516" s="72"/>
      <c r="K1516" s="38" t="str">
        <f>IF(E1516="","",IF(OR(E1516="Project Management",E1516="Project Support",E1516="Sprint Management",E1516="Sprint Support"),"NA",(((SUMIF(AD:AD,AD1516,H:H)/VLOOKUP(AD1516,[2]Formula!V:X,3,0))*VLOOKUP(AD1516,[2]Formula!V:X,2,0))*H1516)/SUMIF(AD:AD,AD1516,H:H)))</f>
        <v/>
      </c>
      <c r="L1516" s="38" t="str">
        <f t="shared" si="139"/>
        <v/>
      </c>
      <c r="M1516" s="38" t="str">
        <f t="shared" si="140"/>
        <v/>
      </c>
      <c r="N1516" s="38" t="str">
        <f t="shared" si="142"/>
        <v/>
      </c>
      <c r="O1516" s="38" t="str">
        <f t="shared" si="138"/>
        <v/>
      </c>
      <c r="P1516" s="39" t="str">
        <f t="shared" si="143"/>
        <v/>
      </c>
      <c r="AC1516" s="42" t="str">
        <f>IF(B1516="","",VLOOKUP(B1516,[2]Formula!B:C,2,0))</f>
        <v/>
      </c>
      <c r="AD1516" s="43" t="str">
        <f t="shared" si="141"/>
        <v/>
      </c>
    </row>
    <row r="1517" spans="1:30" x14ac:dyDescent="0.25">
      <c r="A1517" s="64"/>
      <c r="B1517" s="64"/>
      <c r="C1517" s="66"/>
      <c r="D1517" s="67"/>
      <c r="E1517" s="64"/>
      <c r="F1517" s="64"/>
      <c r="G1517" s="37" t="str">
        <f>IF(E1517="","",IF(OR(E1517="Project Management",E1517="Project Support",E1517="Sprint Management",E1517="Sprint Support"),"NA",ROUND((((VLOOKUP(AD1517,[2]Formula!V:X,3,0)))-SUMIF(AD:AD,AD1517,H:H)),2)))</f>
        <v/>
      </c>
      <c r="H1517" s="71"/>
      <c r="I1517" s="72"/>
      <c r="J1517" s="72"/>
      <c r="K1517" s="38" t="str">
        <f>IF(E1517="","",IF(OR(E1517="Project Management",E1517="Project Support",E1517="Sprint Management",E1517="Sprint Support"),"NA",(((SUMIF(AD:AD,AD1517,H:H)/VLOOKUP(AD1517,[2]Formula!V:X,3,0))*VLOOKUP(AD1517,[2]Formula!V:X,2,0))*H1517)/SUMIF(AD:AD,AD1517,H:H)))</f>
        <v/>
      </c>
      <c r="L1517" s="38" t="str">
        <f t="shared" si="139"/>
        <v/>
      </c>
      <c r="M1517" s="38" t="str">
        <f t="shared" si="140"/>
        <v/>
      </c>
      <c r="N1517" s="38" t="str">
        <f t="shared" si="142"/>
        <v/>
      </c>
      <c r="O1517" s="38" t="str">
        <f t="shared" si="138"/>
        <v/>
      </c>
      <c r="P1517" s="39" t="str">
        <f t="shared" si="143"/>
        <v/>
      </c>
      <c r="AC1517" s="42" t="str">
        <f>IF(B1517="","",VLOOKUP(B1517,[2]Formula!B:C,2,0))</f>
        <v/>
      </c>
      <c r="AD1517" s="43" t="str">
        <f t="shared" si="141"/>
        <v/>
      </c>
    </row>
    <row r="1518" spans="1:30" x14ac:dyDescent="0.25">
      <c r="A1518" s="64"/>
      <c r="B1518" s="64"/>
      <c r="C1518" s="66"/>
      <c r="D1518" s="67"/>
      <c r="E1518" s="64"/>
      <c r="F1518" s="64"/>
      <c r="G1518" s="37" t="str">
        <f>IF(E1518="","",IF(OR(E1518="Project Management",E1518="Project Support",E1518="Sprint Management",E1518="Sprint Support"),"NA",ROUND((((VLOOKUP(AD1518,[2]Formula!V:X,3,0)))-SUMIF(AD:AD,AD1518,H:H)),2)))</f>
        <v/>
      </c>
      <c r="H1518" s="71"/>
      <c r="I1518" s="72"/>
      <c r="J1518" s="72"/>
      <c r="K1518" s="38" t="str">
        <f>IF(E1518="","",IF(OR(E1518="Project Management",E1518="Project Support",E1518="Sprint Management",E1518="Sprint Support"),"NA",(((SUMIF(AD:AD,AD1518,H:H)/VLOOKUP(AD1518,[2]Formula!V:X,3,0))*VLOOKUP(AD1518,[2]Formula!V:X,2,0))*H1518)/SUMIF(AD:AD,AD1518,H:H)))</f>
        <v/>
      </c>
      <c r="L1518" s="38" t="str">
        <f t="shared" si="139"/>
        <v/>
      </c>
      <c r="M1518" s="38" t="str">
        <f t="shared" si="140"/>
        <v/>
      </c>
      <c r="N1518" s="38" t="str">
        <f t="shared" si="142"/>
        <v/>
      </c>
      <c r="O1518" s="38" t="str">
        <f t="shared" si="138"/>
        <v/>
      </c>
      <c r="P1518" s="39" t="str">
        <f t="shared" si="143"/>
        <v/>
      </c>
      <c r="AC1518" s="42" t="str">
        <f>IF(B1518="","",VLOOKUP(B1518,[2]Formula!B:C,2,0))</f>
        <v/>
      </c>
      <c r="AD1518" s="43" t="str">
        <f t="shared" si="141"/>
        <v/>
      </c>
    </row>
    <row r="1519" spans="1:30" x14ac:dyDescent="0.25">
      <c r="A1519" s="64"/>
      <c r="B1519" s="64"/>
      <c r="C1519" s="66"/>
      <c r="D1519" s="67"/>
      <c r="E1519" s="64"/>
      <c r="F1519" s="64"/>
      <c r="G1519" s="37" t="str">
        <f>IF(E1519="","",IF(OR(E1519="Project Management",E1519="Project Support",E1519="Sprint Management",E1519="Sprint Support"),"NA",ROUND((((VLOOKUP(AD1519,[2]Formula!V:X,3,0)))-SUMIF(AD:AD,AD1519,H:H)),2)))</f>
        <v/>
      </c>
      <c r="H1519" s="71"/>
      <c r="I1519" s="72"/>
      <c r="J1519" s="72"/>
      <c r="K1519" s="38" t="str">
        <f>IF(E1519="","",IF(OR(E1519="Project Management",E1519="Project Support",E1519="Sprint Management",E1519="Sprint Support"),"NA",(((SUMIF(AD:AD,AD1519,H:H)/VLOOKUP(AD1519,[2]Formula!V:X,3,0))*VLOOKUP(AD1519,[2]Formula!V:X,2,0))*H1519)/SUMIF(AD:AD,AD1519,H:H)))</f>
        <v/>
      </c>
      <c r="L1519" s="38" t="str">
        <f t="shared" si="139"/>
        <v/>
      </c>
      <c r="M1519" s="38" t="str">
        <f t="shared" si="140"/>
        <v/>
      </c>
      <c r="N1519" s="38" t="str">
        <f t="shared" si="142"/>
        <v/>
      </c>
      <c r="O1519" s="38" t="str">
        <f t="shared" si="138"/>
        <v/>
      </c>
      <c r="P1519" s="39" t="str">
        <f t="shared" si="143"/>
        <v/>
      </c>
      <c r="AC1519" s="42" t="str">
        <f>IF(B1519="","",VLOOKUP(B1519,[2]Formula!B:C,2,0))</f>
        <v/>
      </c>
      <c r="AD1519" s="43" t="str">
        <f t="shared" si="141"/>
        <v/>
      </c>
    </row>
    <row r="1520" spans="1:30" x14ac:dyDescent="0.25">
      <c r="A1520" s="64"/>
      <c r="B1520" s="64"/>
      <c r="C1520" s="66"/>
      <c r="D1520" s="67"/>
      <c r="E1520" s="64"/>
      <c r="F1520" s="64"/>
      <c r="G1520" s="37" t="str">
        <f>IF(E1520="","",IF(OR(E1520="Project Management",E1520="Project Support",E1520="Sprint Management",E1520="Sprint Support"),"NA",ROUND((((VLOOKUP(AD1520,[2]Formula!V:X,3,0)))-SUMIF(AD:AD,AD1520,H:H)),2)))</f>
        <v/>
      </c>
      <c r="H1520" s="71"/>
      <c r="I1520" s="72"/>
      <c r="J1520" s="72"/>
      <c r="K1520" s="38" t="str">
        <f>IF(E1520="","",IF(OR(E1520="Project Management",E1520="Project Support",E1520="Sprint Management",E1520="Sprint Support"),"NA",(((SUMIF(AD:AD,AD1520,H:H)/VLOOKUP(AD1520,[2]Formula!V:X,3,0))*VLOOKUP(AD1520,[2]Formula!V:X,2,0))*H1520)/SUMIF(AD:AD,AD1520,H:H)))</f>
        <v/>
      </c>
      <c r="L1520" s="38" t="str">
        <f t="shared" si="139"/>
        <v/>
      </c>
      <c r="M1520" s="38" t="str">
        <f t="shared" si="140"/>
        <v/>
      </c>
      <c r="N1520" s="38" t="str">
        <f t="shared" si="142"/>
        <v/>
      </c>
      <c r="O1520" s="38" t="str">
        <f t="shared" si="138"/>
        <v/>
      </c>
      <c r="P1520" s="39" t="str">
        <f t="shared" si="143"/>
        <v/>
      </c>
      <c r="AC1520" s="42" t="str">
        <f>IF(B1520="","",VLOOKUP(B1520,[2]Formula!B:C,2,0))</f>
        <v/>
      </c>
      <c r="AD1520" s="43" t="str">
        <f t="shared" si="141"/>
        <v/>
      </c>
    </row>
    <row r="1521" spans="1:30" x14ac:dyDescent="0.25">
      <c r="A1521" s="64"/>
      <c r="B1521" s="64"/>
      <c r="C1521" s="66"/>
      <c r="D1521" s="67"/>
      <c r="E1521" s="64"/>
      <c r="F1521" s="64"/>
      <c r="G1521" s="37" t="str">
        <f>IF(E1521="","",IF(OR(E1521="Project Management",E1521="Project Support",E1521="Sprint Management",E1521="Sprint Support"),"NA",ROUND((((VLOOKUP(AD1521,[2]Formula!V:X,3,0)))-SUMIF(AD:AD,AD1521,H:H)),2)))</f>
        <v/>
      </c>
      <c r="H1521" s="71"/>
      <c r="I1521" s="72"/>
      <c r="J1521" s="72"/>
      <c r="K1521" s="38" t="str">
        <f>IF(E1521="","",IF(OR(E1521="Project Management",E1521="Project Support",E1521="Sprint Management",E1521="Sprint Support"),"NA",(((SUMIF(AD:AD,AD1521,H:H)/VLOOKUP(AD1521,[2]Formula!V:X,3,0))*VLOOKUP(AD1521,[2]Formula!V:X,2,0))*H1521)/SUMIF(AD:AD,AD1521,H:H)))</f>
        <v/>
      </c>
      <c r="L1521" s="38" t="str">
        <f t="shared" si="139"/>
        <v/>
      </c>
      <c r="M1521" s="38" t="str">
        <f t="shared" si="140"/>
        <v/>
      </c>
      <c r="N1521" s="38" t="str">
        <f t="shared" si="142"/>
        <v/>
      </c>
      <c r="O1521" s="38" t="str">
        <f t="shared" si="138"/>
        <v/>
      </c>
      <c r="P1521" s="39" t="str">
        <f t="shared" si="143"/>
        <v/>
      </c>
      <c r="AC1521" s="42" t="str">
        <f>IF(B1521="","",VLOOKUP(B1521,[2]Formula!B:C,2,0))</f>
        <v/>
      </c>
      <c r="AD1521" s="43" t="str">
        <f t="shared" si="141"/>
        <v/>
      </c>
    </row>
    <row r="1522" spans="1:30" x14ac:dyDescent="0.25">
      <c r="A1522" s="64"/>
      <c r="B1522" s="64"/>
      <c r="C1522" s="66"/>
      <c r="D1522" s="67"/>
      <c r="E1522" s="64"/>
      <c r="F1522" s="64"/>
      <c r="G1522" s="37" t="str">
        <f>IF(E1522="","",IF(OR(E1522="Project Management",E1522="Project Support",E1522="Sprint Management",E1522="Sprint Support"),"NA",ROUND((((VLOOKUP(AD1522,[2]Formula!V:X,3,0)))-SUMIF(AD:AD,AD1522,H:H)),2)))</f>
        <v/>
      </c>
      <c r="H1522" s="71"/>
      <c r="I1522" s="72"/>
      <c r="J1522" s="72"/>
      <c r="K1522" s="38" t="str">
        <f>IF(E1522="","",IF(OR(E1522="Project Management",E1522="Project Support",E1522="Sprint Management",E1522="Sprint Support"),"NA",(((SUMIF(AD:AD,AD1522,H:H)/VLOOKUP(AD1522,[2]Formula!V:X,3,0))*VLOOKUP(AD1522,[2]Formula!V:X,2,0))*H1522)/SUMIF(AD:AD,AD1522,H:H)))</f>
        <v/>
      </c>
      <c r="L1522" s="38" t="str">
        <f t="shared" si="139"/>
        <v/>
      </c>
      <c r="M1522" s="38" t="str">
        <f t="shared" si="140"/>
        <v/>
      </c>
      <c r="N1522" s="38" t="str">
        <f t="shared" si="142"/>
        <v/>
      </c>
      <c r="O1522" s="38" t="str">
        <f t="shared" si="138"/>
        <v/>
      </c>
      <c r="P1522" s="39" t="str">
        <f t="shared" si="143"/>
        <v/>
      </c>
      <c r="AC1522" s="42" t="str">
        <f>IF(B1522="","",VLOOKUP(B1522,[2]Formula!B:C,2,0))</f>
        <v/>
      </c>
      <c r="AD1522" s="43" t="str">
        <f t="shared" si="141"/>
        <v/>
      </c>
    </row>
    <row r="1523" spans="1:30" x14ac:dyDescent="0.25">
      <c r="A1523" s="64"/>
      <c r="B1523" s="64"/>
      <c r="C1523" s="66"/>
      <c r="D1523" s="67"/>
      <c r="E1523" s="64"/>
      <c r="F1523" s="64"/>
      <c r="G1523" s="37" t="str">
        <f>IF(E1523="","",IF(OR(E1523="Project Management",E1523="Project Support",E1523="Sprint Management",E1523="Sprint Support"),"NA",ROUND((((VLOOKUP(AD1523,[2]Formula!V:X,3,0)))-SUMIF(AD:AD,AD1523,H:H)),2)))</f>
        <v/>
      </c>
      <c r="H1523" s="71"/>
      <c r="I1523" s="72"/>
      <c r="J1523" s="72"/>
      <c r="K1523" s="38" t="str">
        <f>IF(E1523="","",IF(OR(E1523="Project Management",E1523="Project Support",E1523="Sprint Management",E1523="Sprint Support"),"NA",(((SUMIF(AD:AD,AD1523,H:H)/VLOOKUP(AD1523,[2]Formula!V:X,3,0))*VLOOKUP(AD1523,[2]Formula!V:X,2,0))*H1523)/SUMIF(AD:AD,AD1523,H:H)))</f>
        <v/>
      </c>
      <c r="L1523" s="38" t="str">
        <f t="shared" si="139"/>
        <v/>
      </c>
      <c r="M1523" s="38" t="str">
        <f t="shared" si="140"/>
        <v/>
      </c>
      <c r="N1523" s="38" t="str">
        <f t="shared" si="142"/>
        <v/>
      </c>
      <c r="O1523" s="38" t="str">
        <f t="shared" si="138"/>
        <v/>
      </c>
      <c r="P1523" s="39" t="str">
        <f t="shared" si="143"/>
        <v/>
      </c>
      <c r="AC1523" s="42" t="str">
        <f>IF(B1523="","",VLOOKUP(B1523,[2]Formula!B:C,2,0))</f>
        <v/>
      </c>
      <c r="AD1523" s="43" t="str">
        <f t="shared" si="141"/>
        <v/>
      </c>
    </row>
    <row r="1524" spans="1:30" x14ac:dyDescent="0.25">
      <c r="A1524" s="64"/>
      <c r="B1524" s="64"/>
      <c r="C1524" s="66"/>
      <c r="D1524" s="67"/>
      <c r="E1524" s="64"/>
      <c r="F1524" s="64"/>
      <c r="G1524" s="37" t="str">
        <f>IF(E1524="","",IF(OR(E1524="Project Management",E1524="Project Support",E1524="Sprint Management",E1524="Sprint Support"),"NA",ROUND((((VLOOKUP(AD1524,[2]Formula!V:X,3,0)))-SUMIF(AD:AD,AD1524,H:H)),2)))</f>
        <v/>
      </c>
      <c r="H1524" s="71"/>
      <c r="I1524" s="72"/>
      <c r="J1524" s="72"/>
      <c r="K1524" s="38" t="str">
        <f>IF(E1524="","",IF(OR(E1524="Project Management",E1524="Project Support",E1524="Sprint Management",E1524="Sprint Support"),"NA",(((SUMIF(AD:AD,AD1524,H:H)/VLOOKUP(AD1524,[2]Formula!V:X,3,0))*VLOOKUP(AD1524,[2]Formula!V:X,2,0))*H1524)/SUMIF(AD:AD,AD1524,H:H)))</f>
        <v/>
      </c>
      <c r="L1524" s="38" t="str">
        <f t="shared" si="139"/>
        <v/>
      </c>
      <c r="M1524" s="38" t="str">
        <f t="shared" si="140"/>
        <v/>
      </c>
      <c r="N1524" s="38" t="str">
        <f t="shared" si="142"/>
        <v/>
      </c>
      <c r="O1524" s="38" t="str">
        <f t="shared" si="138"/>
        <v/>
      </c>
      <c r="P1524" s="39" t="str">
        <f t="shared" si="143"/>
        <v/>
      </c>
      <c r="AC1524" s="42" t="str">
        <f>IF(B1524="","",VLOOKUP(B1524,[2]Formula!B:C,2,0))</f>
        <v/>
      </c>
      <c r="AD1524" s="43" t="str">
        <f t="shared" si="141"/>
        <v/>
      </c>
    </row>
    <row r="1525" spans="1:30" x14ac:dyDescent="0.25">
      <c r="A1525" s="64"/>
      <c r="B1525" s="64"/>
      <c r="C1525" s="66"/>
      <c r="D1525" s="67"/>
      <c r="E1525" s="64"/>
      <c r="F1525" s="64"/>
      <c r="G1525" s="37" t="str">
        <f>IF(E1525="","",IF(OR(E1525="Project Management",E1525="Project Support",E1525="Sprint Management",E1525="Sprint Support"),"NA",ROUND((((VLOOKUP(AD1525,[2]Formula!V:X,3,0)))-SUMIF(AD:AD,AD1525,H:H)),2)))</f>
        <v/>
      </c>
      <c r="H1525" s="71"/>
      <c r="I1525" s="72"/>
      <c r="J1525" s="72"/>
      <c r="K1525" s="38" t="str">
        <f>IF(E1525="","",IF(OR(E1525="Project Management",E1525="Project Support",E1525="Sprint Management",E1525="Sprint Support"),"NA",(((SUMIF(AD:AD,AD1525,H:H)/VLOOKUP(AD1525,[2]Formula!V:X,3,0))*VLOOKUP(AD1525,[2]Formula!V:X,2,0))*H1525)/SUMIF(AD:AD,AD1525,H:H)))</f>
        <v/>
      </c>
      <c r="L1525" s="38" t="str">
        <f t="shared" si="139"/>
        <v/>
      </c>
      <c r="M1525" s="38" t="str">
        <f t="shared" si="140"/>
        <v/>
      </c>
      <c r="N1525" s="38" t="str">
        <f t="shared" si="142"/>
        <v/>
      </c>
      <c r="O1525" s="38" t="str">
        <f t="shared" ref="O1525:O1588" si="144">IFERROR(L1525/M1525,"")</f>
        <v/>
      </c>
      <c r="P1525" s="39" t="str">
        <f t="shared" si="143"/>
        <v/>
      </c>
      <c r="AC1525" s="42" t="str">
        <f>IF(B1525="","",VLOOKUP(B1525,[2]Formula!B:C,2,0))</f>
        <v/>
      </c>
      <c r="AD1525" s="43" t="str">
        <f t="shared" si="141"/>
        <v/>
      </c>
    </row>
    <row r="1526" spans="1:30" x14ac:dyDescent="0.25">
      <c r="A1526" s="64"/>
      <c r="B1526" s="64"/>
      <c r="C1526" s="66"/>
      <c r="D1526" s="67"/>
      <c r="E1526" s="64"/>
      <c r="F1526" s="64"/>
      <c r="G1526" s="37" t="str">
        <f>IF(E1526="","",IF(OR(E1526="Project Management",E1526="Project Support",E1526="Sprint Management",E1526="Sprint Support"),"NA",ROUND((((VLOOKUP(AD1526,[2]Formula!V:X,3,0)))-SUMIF(AD:AD,AD1526,H:H)),2)))</f>
        <v/>
      </c>
      <c r="H1526" s="71"/>
      <c r="I1526" s="72"/>
      <c r="J1526" s="72"/>
      <c r="K1526" s="38" t="str">
        <f>IF(E1526="","",IF(OR(E1526="Project Management",E1526="Project Support",E1526="Sprint Management",E1526="Sprint Support"),"NA",(((SUMIF(AD:AD,AD1526,H:H)/VLOOKUP(AD1526,[2]Formula!V:X,3,0))*VLOOKUP(AD1526,[2]Formula!V:X,2,0))*H1526)/SUMIF(AD:AD,AD1526,H:H)))</f>
        <v/>
      </c>
      <c r="L1526" s="38" t="str">
        <f t="shared" si="139"/>
        <v/>
      </c>
      <c r="M1526" s="38" t="str">
        <f t="shared" si="140"/>
        <v/>
      </c>
      <c r="N1526" s="38" t="str">
        <f t="shared" si="142"/>
        <v/>
      </c>
      <c r="O1526" s="38" t="str">
        <f t="shared" si="144"/>
        <v/>
      </c>
      <c r="P1526" s="39" t="str">
        <f t="shared" si="143"/>
        <v/>
      </c>
      <c r="AC1526" s="42" t="str">
        <f>IF(B1526="","",VLOOKUP(B1526,[2]Formula!B:C,2,0))</f>
        <v/>
      </c>
      <c r="AD1526" s="43" t="str">
        <f t="shared" si="141"/>
        <v/>
      </c>
    </row>
    <row r="1527" spans="1:30" x14ac:dyDescent="0.25">
      <c r="A1527" s="64"/>
      <c r="B1527" s="64"/>
      <c r="C1527" s="66"/>
      <c r="D1527" s="67"/>
      <c r="E1527" s="64"/>
      <c r="F1527" s="64"/>
      <c r="G1527" s="37" t="str">
        <f>IF(E1527="","",IF(OR(E1527="Project Management",E1527="Project Support",E1527="Sprint Management",E1527="Sprint Support"),"NA",ROUND((((VLOOKUP(AD1527,[2]Formula!V:X,3,0)))-SUMIF(AD:AD,AD1527,H:H)),2)))</f>
        <v/>
      </c>
      <c r="H1527" s="71"/>
      <c r="I1527" s="72"/>
      <c r="J1527" s="72"/>
      <c r="K1527" s="38" t="str">
        <f>IF(E1527="","",IF(OR(E1527="Project Management",E1527="Project Support",E1527="Sprint Management",E1527="Sprint Support"),"NA",(((SUMIF(AD:AD,AD1527,H:H)/VLOOKUP(AD1527,[2]Formula!V:X,3,0))*VLOOKUP(AD1527,[2]Formula!V:X,2,0))*H1527)/SUMIF(AD:AD,AD1527,H:H)))</f>
        <v/>
      </c>
      <c r="L1527" s="38" t="str">
        <f t="shared" si="139"/>
        <v/>
      </c>
      <c r="M1527" s="38" t="str">
        <f t="shared" si="140"/>
        <v/>
      </c>
      <c r="N1527" s="38" t="str">
        <f t="shared" si="142"/>
        <v/>
      </c>
      <c r="O1527" s="38" t="str">
        <f t="shared" si="144"/>
        <v/>
      </c>
      <c r="P1527" s="39" t="str">
        <f t="shared" si="143"/>
        <v/>
      </c>
      <c r="AC1527" s="42" t="str">
        <f>IF(B1527="","",VLOOKUP(B1527,[2]Formula!B:C,2,0))</f>
        <v/>
      </c>
      <c r="AD1527" s="43" t="str">
        <f t="shared" si="141"/>
        <v/>
      </c>
    </row>
    <row r="1528" spans="1:30" x14ac:dyDescent="0.25">
      <c r="A1528" s="64"/>
      <c r="B1528" s="64"/>
      <c r="C1528" s="66"/>
      <c r="D1528" s="67"/>
      <c r="E1528" s="64"/>
      <c r="F1528" s="64"/>
      <c r="G1528" s="37" t="str">
        <f>IF(E1528="","",IF(OR(E1528="Project Management",E1528="Project Support",E1528="Sprint Management",E1528="Sprint Support"),"NA",ROUND((((VLOOKUP(AD1528,[2]Formula!V:X,3,0)))-SUMIF(AD:AD,AD1528,H:H)),2)))</f>
        <v/>
      </c>
      <c r="H1528" s="71"/>
      <c r="I1528" s="72"/>
      <c r="J1528" s="72"/>
      <c r="K1528" s="38" t="str">
        <f>IF(E1528="","",IF(OR(E1528="Project Management",E1528="Project Support",E1528="Sprint Management",E1528="Sprint Support"),"NA",(((SUMIF(AD:AD,AD1528,H:H)/VLOOKUP(AD1528,[2]Formula!V:X,3,0))*VLOOKUP(AD1528,[2]Formula!V:X,2,0))*H1528)/SUMIF(AD:AD,AD1528,H:H)))</f>
        <v/>
      </c>
      <c r="L1528" s="38" t="str">
        <f t="shared" si="139"/>
        <v/>
      </c>
      <c r="M1528" s="38" t="str">
        <f t="shared" si="140"/>
        <v/>
      </c>
      <c r="N1528" s="38" t="str">
        <f t="shared" si="142"/>
        <v/>
      </c>
      <c r="O1528" s="38" t="str">
        <f t="shared" si="144"/>
        <v/>
      </c>
      <c r="P1528" s="39" t="str">
        <f t="shared" si="143"/>
        <v/>
      </c>
      <c r="AC1528" s="42" t="str">
        <f>IF(B1528="","",VLOOKUP(B1528,[2]Formula!B:C,2,0))</f>
        <v/>
      </c>
      <c r="AD1528" s="43" t="str">
        <f t="shared" si="141"/>
        <v/>
      </c>
    </row>
    <row r="1529" spans="1:30" x14ac:dyDescent="0.25">
      <c r="A1529" s="64"/>
      <c r="B1529" s="64"/>
      <c r="C1529" s="66"/>
      <c r="D1529" s="67"/>
      <c r="E1529" s="64"/>
      <c r="F1529" s="64"/>
      <c r="G1529" s="37" t="str">
        <f>IF(E1529="","",IF(OR(E1529="Project Management",E1529="Project Support",E1529="Sprint Management",E1529="Sprint Support"),"NA",ROUND((((VLOOKUP(AD1529,[2]Formula!V:X,3,0)))-SUMIF(AD:AD,AD1529,H:H)),2)))</f>
        <v/>
      </c>
      <c r="H1529" s="71"/>
      <c r="I1529" s="72"/>
      <c r="J1529" s="72"/>
      <c r="K1529" s="38" t="str">
        <f>IF(E1529="","",IF(OR(E1529="Project Management",E1529="Project Support",E1529="Sprint Management",E1529="Sprint Support"),"NA",(((SUMIF(AD:AD,AD1529,H:H)/VLOOKUP(AD1529,[2]Formula!V:X,3,0))*VLOOKUP(AD1529,[2]Formula!V:X,2,0))*H1529)/SUMIF(AD:AD,AD1529,H:H)))</f>
        <v/>
      </c>
      <c r="L1529" s="38" t="str">
        <f t="shared" si="139"/>
        <v/>
      </c>
      <c r="M1529" s="38" t="str">
        <f t="shared" si="140"/>
        <v/>
      </c>
      <c r="N1529" s="38" t="str">
        <f t="shared" si="142"/>
        <v/>
      </c>
      <c r="O1529" s="38" t="str">
        <f t="shared" si="144"/>
        <v/>
      </c>
      <c r="P1529" s="39" t="str">
        <f t="shared" si="143"/>
        <v/>
      </c>
      <c r="AC1529" s="42" t="str">
        <f>IF(B1529="","",VLOOKUP(B1529,[2]Formula!B:C,2,0))</f>
        <v/>
      </c>
      <c r="AD1529" s="43" t="str">
        <f t="shared" si="141"/>
        <v/>
      </c>
    </row>
    <row r="1530" spans="1:30" x14ac:dyDescent="0.25">
      <c r="A1530" s="64"/>
      <c r="B1530" s="64"/>
      <c r="C1530" s="66"/>
      <c r="D1530" s="67"/>
      <c r="E1530" s="64"/>
      <c r="F1530" s="64"/>
      <c r="G1530" s="37" t="str">
        <f>IF(E1530="","",IF(OR(E1530="Project Management",E1530="Project Support",E1530="Sprint Management",E1530="Sprint Support"),"NA",ROUND((((VLOOKUP(AD1530,[2]Formula!V:X,3,0)))-SUMIF(AD:AD,AD1530,H:H)),2)))</f>
        <v/>
      </c>
      <c r="H1530" s="71"/>
      <c r="I1530" s="72"/>
      <c r="J1530" s="72"/>
      <c r="K1530" s="38" t="str">
        <f>IF(E1530="","",IF(OR(E1530="Project Management",E1530="Project Support",E1530="Sprint Management",E1530="Sprint Support"),"NA",(((SUMIF(AD:AD,AD1530,H:H)/VLOOKUP(AD1530,[2]Formula!V:X,3,0))*VLOOKUP(AD1530,[2]Formula!V:X,2,0))*H1530)/SUMIF(AD:AD,AD1530,H:H)))</f>
        <v/>
      </c>
      <c r="L1530" s="38" t="str">
        <f t="shared" si="139"/>
        <v/>
      </c>
      <c r="M1530" s="38" t="str">
        <f t="shared" si="140"/>
        <v/>
      </c>
      <c r="N1530" s="38" t="str">
        <f t="shared" si="142"/>
        <v/>
      </c>
      <c r="O1530" s="38" t="str">
        <f t="shared" si="144"/>
        <v/>
      </c>
      <c r="P1530" s="39" t="str">
        <f t="shared" si="143"/>
        <v/>
      </c>
      <c r="AC1530" s="42" t="str">
        <f>IF(B1530="","",VLOOKUP(B1530,[2]Formula!B:C,2,0))</f>
        <v/>
      </c>
      <c r="AD1530" s="43" t="str">
        <f t="shared" si="141"/>
        <v/>
      </c>
    </row>
    <row r="1531" spans="1:30" x14ac:dyDescent="0.25">
      <c r="A1531" s="64"/>
      <c r="B1531" s="64"/>
      <c r="C1531" s="66"/>
      <c r="D1531" s="67"/>
      <c r="E1531" s="64"/>
      <c r="F1531" s="64"/>
      <c r="G1531" s="37" t="str">
        <f>IF(E1531="","",IF(OR(E1531="Project Management",E1531="Project Support",E1531="Sprint Management",E1531="Sprint Support"),"NA",ROUND((((VLOOKUP(AD1531,[2]Formula!V:X,3,0)))-SUMIF(AD:AD,AD1531,H:H)),2)))</f>
        <v/>
      </c>
      <c r="H1531" s="71"/>
      <c r="I1531" s="72"/>
      <c r="J1531" s="72"/>
      <c r="K1531" s="38" t="str">
        <f>IF(E1531="","",IF(OR(E1531="Project Management",E1531="Project Support",E1531="Sprint Management",E1531="Sprint Support"),"NA",(((SUMIF(AD:AD,AD1531,H:H)/VLOOKUP(AD1531,[2]Formula!V:X,3,0))*VLOOKUP(AD1531,[2]Formula!V:X,2,0))*H1531)/SUMIF(AD:AD,AD1531,H:H)))</f>
        <v/>
      </c>
      <c r="L1531" s="38" t="str">
        <f t="shared" si="139"/>
        <v/>
      </c>
      <c r="M1531" s="38" t="str">
        <f t="shared" si="140"/>
        <v/>
      </c>
      <c r="N1531" s="38" t="str">
        <f t="shared" si="142"/>
        <v/>
      </c>
      <c r="O1531" s="38" t="str">
        <f t="shared" si="144"/>
        <v/>
      </c>
      <c r="P1531" s="39" t="str">
        <f t="shared" si="143"/>
        <v/>
      </c>
      <c r="AC1531" s="42" t="str">
        <f>IF(B1531="","",VLOOKUP(B1531,[2]Formula!B:C,2,0))</f>
        <v/>
      </c>
      <c r="AD1531" s="43" t="str">
        <f t="shared" si="141"/>
        <v/>
      </c>
    </row>
    <row r="1532" spans="1:30" x14ac:dyDescent="0.25">
      <c r="A1532" s="64"/>
      <c r="B1532" s="64"/>
      <c r="C1532" s="66"/>
      <c r="D1532" s="67"/>
      <c r="E1532" s="64"/>
      <c r="F1532" s="64"/>
      <c r="G1532" s="37" t="str">
        <f>IF(E1532="","",IF(OR(E1532="Project Management",E1532="Project Support",E1532="Sprint Management",E1532="Sprint Support"),"NA",ROUND((((VLOOKUP(AD1532,[2]Formula!V:X,3,0)))-SUMIF(AD:AD,AD1532,H:H)),2)))</f>
        <v/>
      </c>
      <c r="H1532" s="71"/>
      <c r="I1532" s="72"/>
      <c r="J1532" s="72"/>
      <c r="K1532" s="38" t="str">
        <f>IF(E1532="","",IF(OR(E1532="Project Management",E1532="Project Support",E1532="Sprint Management",E1532="Sprint Support"),"NA",(((SUMIF(AD:AD,AD1532,H:H)/VLOOKUP(AD1532,[2]Formula!V:X,3,0))*VLOOKUP(AD1532,[2]Formula!V:X,2,0))*H1532)/SUMIF(AD:AD,AD1532,H:H)))</f>
        <v/>
      </c>
      <c r="L1532" s="38" t="str">
        <f t="shared" si="139"/>
        <v/>
      </c>
      <c r="M1532" s="38" t="str">
        <f t="shared" si="140"/>
        <v/>
      </c>
      <c r="N1532" s="38" t="str">
        <f t="shared" si="142"/>
        <v/>
      </c>
      <c r="O1532" s="38" t="str">
        <f t="shared" si="144"/>
        <v/>
      </c>
      <c r="P1532" s="39" t="str">
        <f t="shared" si="143"/>
        <v/>
      </c>
      <c r="AC1532" s="42" t="str">
        <f>IF(B1532="","",VLOOKUP(B1532,[2]Formula!B:C,2,0))</f>
        <v/>
      </c>
      <c r="AD1532" s="43" t="str">
        <f t="shared" si="141"/>
        <v/>
      </c>
    </row>
    <row r="1533" spans="1:30" x14ac:dyDescent="0.25">
      <c r="A1533" s="64"/>
      <c r="B1533" s="64"/>
      <c r="C1533" s="66"/>
      <c r="D1533" s="67"/>
      <c r="E1533" s="64"/>
      <c r="F1533" s="64"/>
      <c r="G1533" s="37" t="str">
        <f>IF(E1533="","",IF(OR(E1533="Project Management",E1533="Project Support",E1533="Sprint Management",E1533="Sprint Support"),"NA",ROUND((((VLOOKUP(AD1533,[2]Formula!V:X,3,0)))-SUMIF(AD:AD,AD1533,H:H)),2)))</f>
        <v/>
      </c>
      <c r="H1533" s="71"/>
      <c r="I1533" s="72"/>
      <c r="J1533" s="72"/>
      <c r="K1533" s="38" t="str">
        <f>IF(E1533="","",IF(OR(E1533="Project Management",E1533="Project Support",E1533="Sprint Management",E1533="Sprint Support"),"NA",(((SUMIF(AD:AD,AD1533,H:H)/VLOOKUP(AD1533,[2]Formula!V:X,3,0))*VLOOKUP(AD1533,[2]Formula!V:X,2,0))*H1533)/SUMIF(AD:AD,AD1533,H:H)))</f>
        <v/>
      </c>
      <c r="L1533" s="38" t="str">
        <f t="shared" si="139"/>
        <v/>
      </c>
      <c r="M1533" s="38" t="str">
        <f t="shared" si="140"/>
        <v/>
      </c>
      <c r="N1533" s="38" t="str">
        <f t="shared" si="142"/>
        <v/>
      </c>
      <c r="O1533" s="38" t="str">
        <f t="shared" si="144"/>
        <v/>
      </c>
      <c r="P1533" s="39" t="str">
        <f t="shared" si="143"/>
        <v/>
      </c>
      <c r="AC1533" s="42" t="str">
        <f>IF(B1533="","",VLOOKUP(B1533,[2]Formula!B:C,2,0))</f>
        <v/>
      </c>
      <c r="AD1533" s="43" t="str">
        <f t="shared" si="141"/>
        <v/>
      </c>
    </row>
    <row r="1534" spans="1:30" x14ac:dyDescent="0.25">
      <c r="A1534" s="64"/>
      <c r="B1534" s="64"/>
      <c r="C1534" s="66"/>
      <c r="D1534" s="67"/>
      <c r="E1534" s="64"/>
      <c r="F1534" s="64"/>
      <c r="G1534" s="37" t="str">
        <f>IF(E1534="","",IF(OR(E1534="Project Management",E1534="Project Support",E1534="Sprint Management",E1534="Sprint Support"),"NA",ROUND((((VLOOKUP(AD1534,[2]Formula!V:X,3,0)))-SUMIF(AD:AD,AD1534,H:H)),2)))</f>
        <v/>
      </c>
      <c r="H1534" s="71"/>
      <c r="I1534" s="72"/>
      <c r="J1534" s="72"/>
      <c r="K1534" s="38" t="str">
        <f>IF(E1534="","",IF(OR(E1534="Project Management",E1534="Project Support",E1534="Sprint Management",E1534="Sprint Support"),"NA",(((SUMIF(AD:AD,AD1534,H:H)/VLOOKUP(AD1534,[2]Formula!V:X,3,0))*VLOOKUP(AD1534,[2]Formula!V:X,2,0))*H1534)/SUMIF(AD:AD,AD1534,H:H)))</f>
        <v/>
      </c>
      <c r="L1534" s="38" t="str">
        <f t="shared" si="139"/>
        <v/>
      </c>
      <c r="M1534" s="38" t="str">
        <f t="shared" si="140"/>
        <v/>
      </c>
      <c r="N1534" s="38" t="str">
        <f t="shared" si="142"/>
        <v/>
      </c>
      <c r="O1534" s="38" t="str">
        <f t="shared" si="144"/>
        <v/>
      </c>
      <c r="P1534" s="39" t="str">
        <f t="shared" si="143"/>
        <v/>
      </c>
      <c r="AC1534" s="42" t="str">
        <f>IF(B1534="","",VLOOKUP(B1534,[2]Formula!B:C,2,0))</f>
        <v/>
      </c>
      <c r="AD1534" s="43" t="str">
        <f t="shared" si="141"/>
        <v/>
      </c>
    </row>
    <row r="1535" spans="1:30" x14ac:dyDescent="0.25">
      <c r="A1535" s="64"/>
      <c r="B1535" s="64"/>
      <c r="C1535" s="66"/>
      <c r="D1535" s="67"/>
      <c r="E1535" s="64"/>
      <c r="F1535" s="64"/>
      <c r="G1535" s="37" t="str">
        <f>IF(E1535="","",IF(OR(E1535="Project Management",E1535="Project Support",E1535="Sprint Management",E1535="Sprint Support"),"NA",ROUND((((VLOOKUP(AD1535,[2]Formula!V:X,3,0)))-SUMIF(AD:AD,AD1535,H:H)),2)))</f>
        <v/>
      </c>
      <c r="H1535" s="71"/>
      <c r="I1535" s="72"/>
      <c r="J1535" s="72"/>
      <c r="K1535" s="38" t="str">
        <f>IF(E1535="","",IF(OR(E1535="Project Management",E1535="Project Support",E1535="Sprint Management",E1535="Sprint Support"),"NA",(((SUMIF(AD:AD,AD1535,H:H)/VLOOKUP(AD1535,[2]Formula!V:X,3,0))*VLOOKUP(AD1535,[2]Formula!V:X,2,0))*H1535)/SUMIF(AD:AD,AD1535,H:H)))</f>
        <v/>
      </c>
      <c r="L1535" s="38" t="str">
        <f t="shared" si="139"/>
        <v/>
      </c>
      <c r="M1535" s="38" t="str">
        <f t="shared" si="140"/>
        <v/>
      </c>
      <c r="N1535" s="38" t="str">
        <f t="shared" si="142"/>
        <v/>
      </c>
      <c r="O1535" s="38" t="str">
        <f t="shared" si="144"/>
        <v/>
      </c>
      <c r="P1535" s="39" t="str">
        <f t="shared" si="143"/>
        <v/>
      </c>
      <c r="AC1535" s="42" t="str">
        <f>IF(B1535="","",VLOOKUP(B1535,[2]Formula!B:C,2,0))</f>
        <v/>
      </c>
      <c r="AD1535" s="43" t="str">
        <f t="shared" si="141"/>
        <v/>
      </c>
    </row>
    <row r="1536" spans="1:30" x14ac:dyDescent="0.25">
      <c r="A1536" s="64"/>
      <c r="B1536" s="64"/>
      <c r="C1536" s="66"/>
      <c r="D1536" s="67"/>
      <c r="E1536" s="64"/>
      <c r="F1536" s="64"/>
      <c r="G1536" s="37" t="str">
        <f>IF(E1536="","",IF(OR(E1536="Project Management",E1536="Project Support",E1536="Sprint Management",E1536="Sprint Support"),"NA",ROUND((((VLOOKUP(AD1536,[2]Formula!V:X,3,0)))-SUMIF(AD:AD,AD1536,H:H)),2)))</f>
        <v/>
      </c>
      <c r="H1536" s="71"/>
      <c r="I1536" s="72"/>
      <c r="J1536" s="72"/>
      <c r="K1536" s="38" t="str">
        <f>IF(E1536="","",IF(OR(E1536="Project Management",E1536="Project Support",E1536="Sprint Management",E1536="Sprint Support"),"NA",(((SUMIF(AD:AD,AD1536,H:H)/VLOOKUP(AD1536,[2]Formula!V:X,3,0))*VLOOKUP(AD1536,[2]Formula!V:X,2,0))*H1536)/SUMIF(AD:AD,AD1536,H:H)))</f>
        <v/>
      </c>
      <c r="L1536" s="38" t="str">
        <f t="shared" si="139"/>
        <v/>
      </c>
      <c r="M1536" s="38" t="str">
        <f t="shared" si="140"/>
        <v/>
      </c>
      <c r="N1536" s="38" t="str">
        <f t="shared" si="142"/>
        <v/>
      </c>
      <c r="O1536" s="38" t="str">
        <f t="shared" si="144"/>
        <v/>
      </c>
      <c r="P1536" s="39" t="str">
        <f t="shared" si="143"/>
        <v/>
      </c>
      <c r="AC1536" s="42" t="str">
        <f>IF(B1536="","",VLOOKUP(B1536,[2]Formula!B:C,2,0))</f>
        <v/>
      </c>
      <c r="AD1536" s="43" t="str">
        <f t="shared" si="141"/>
        <v/>
      </c>
    </row>
    <row r="1537" spans="1:30" x14ac:dyDescent="0.25">
      <c r="A1537" s="64"/>
      <c r="B1537" s="64"/>
      <c r="C1537" s="66"/>
      <c r="D1537" s="67"/>
      <c r="E1537" s="64"/>
      <c r="F1537" s="64"/>
      <c r="G1537" s="37" t="str">
        <f>IF(E1537="","",IF(OR(E1537="Project Management",E1537="Project Support",E1537="Sprint Management",E1537="Sprint Support"),"NA",ROUND((((VLOOKUP(AD1537,[2]Formula!V:X,3,0)))-SUMIF(AD:AD,AD1537,H:H)),2)))</f>
        <v/>
      </c>
      <c r="H1537" s="71"/>
      <c r="I1537" s="72"/>
      <c r="J1537" s="72"/>
      <c r="K1537" s="38" t="str">
        <f>IF(E1537="","",IF(OR(E1537="Project Management",E1537="Project Support",E1537="Sprint Management",E1537="Sprint Support"),"NA",(((SUMIF(AD:AD,AD1537,H:H)/VLOOKUP(AD1537,[2]Formula!V:X,3,0))*VLOOKUP(AD1537,[2]Formula!V:X,2,0))*H1537)/SUMIF(AD:AD,AD1537,H:H)))</f>
        <v/>
      </c>
      <c r="L1537" s="38" t="str">
        <f t="shared" si="139"/>
        <v/>
      </c>
      <c r="M1537" s="38" t="str">
        <f t="shared" si="140"/>
        <v/>
      </c>
      <c r="N1537" s="38" t="str">
        <f t="shared" si="142"/>
        <v/>
      </c>
      <c r="O1537" s="38" t="str">
        <f t="shared" si="144"/>
        <v/>
      </c>
      <c r="P1537" s="39" t="str">
        <f t="shared" si="143"/>
        <v/>
      </c>
      <c r="AC1537" s="42" t="str">
        <f>IF(B1537="","",VLOOKUP(B1537,[2]Formula!B:C,2,0))</f>
        <v/>
      </c>
      <c r="AD1537" s="43" t="str">
        <f t="shared" si="141"/>
        <v/>
      </c>
    </row>
    <row r="1538" spans="1:30" x14ac:dyDescent="0.25">
      <c r="A1538" s="64"/>
      <c r="B1538" s="64"/>
      <c r="C1538" s="66"/>
      <c r="D1538" s="67"/>
      <c r="E1538" s="64"/>
      <c r="F1538" s="64"/>
      <c r="G1538" s="37" t="str">
        <f>IF(E1538="","",IF(OR(E1538="Project Management",E1538="Project Support",E1538="Sprint Management",E1538="Sprint Support"),"NA",ROUND((((VLOOKUP(AD1538,[2]Formula!V:X,3,0)))-SUMIF(AD:AD,AD1538,H:H)),2)))</f>
        <v/>
      </c>
      <c r="H1538" s="71"/>
      <c r="I1538" s="72"/>
      <c r="J1538" s="72"/>
      <c r="K1538" s="38" t="str">
        <f>IF(E1538="","",IF(OR(E1538="Project Management",E1538="Project Support",E1538="Sprint Management",E1538="Sprint Support"),"NA",(((SUMIF(AD:AD,AD1538,H:H)/VLOOKUP(AD1538,[2]Formula!V:X,3,0))*VLOOKUP(AD1538,[2]Formula!V:X,2,0))*H1538)/SUMIF(AD:AD,AD1538,H:H)))</f>
        <v/>
      </c>
      <c r="L1538" s="38" t="str">
        <f t="shared" ref="L1538:L1601" si="145">IFERROR(IF(K1538="NA",(H1538/I1538),(K1538/I1538)),"")</f>
        <v/>
      </c>
      <c r="M1538" s="38" t="str">
        <f t="shared" ref="M1538:M1601" si="146">IFERROR(IF(K1538="NA",1,(K1538/H1538)),"")</f>
        <v/>
      </c>
      <c r="N1538" s="38" t="str">
        <f t="shared" si="142"/>
        <v/>
      </c>
      <c r="O1538" s="38" t="str">
        <f t="shared" si="144"/>
        <v/>
      </c>
      <c r="P1538" s="39" t="str">
        <f t="shared" si="143"/>
        <v/>
      </c>
      <c r="AC1538" s="42" t="str">
        <f>IF(B1538="","",VLOOKUP(B1538,[2]Formula!B:C,2,0))</f>
        <v/>
      </c>
      <c r="AD1538" s="43" t="str">
        <f t="shared" ref="AD1538:AD1601" si="147">IF(B1538="","",CONCATENATE(B1538,"_",E1538))</f>
        <v/>
      </c>
    </row>
    <row r="1539" spans="1:30" x14ac:dyDescent="0.25">
      <c r="A1539" s="64"/>
      <c r="B1539" s="64"/>
      <c r="C1539" s="66"/>
      <c r="D1539" s="67"/>
      <c r="E1539" s="64"/>
      <c r="F1539" s="64"/>
      <c r="G1539" s="37" t="str">
        <f>IF(E1539="","",IF(OR(E1539="Project Management",E1539="Project Support",E1539="Sprint Management",E1539="Sprint Support"),"NA",ROUND((((VLOOKUP(AD1539,[2]Formula!V:X,3,0)))-SUMIF(AD:AD,AD1539,H:H)),2)))</f>
        <v/>
      </c>
      <c r="H1539" s="71"/>
      <c r="I1539" s="72"/>
      <c r="J1539" s="72"/>
      <c r="K1539" s="38" t="str">
        <f>IF(E1539="","",IF(OR(E1539="Project Management",E1539="Project Support",E1539="Sprint Management",E1539="Sprint Support"),"NA",(((SUMIF(AD:AD,AD1539,H:H)/VLOOKUP(AD1539,[2]Formula!V:X,3,0))*VLOOKUP(AD1539,[2]Formula!V:X,2,0))*H1539)/SUMIF(AD:AD,AD1539,H:H)))</f>
        <v/>
      </c>
      <c r="L1539" s="38" t="str">
        <f t="shared" si="145"/>
        <v/>
      </c>
      <c r="M1539" s="38" t="str">
        <f t="shared" si="146"/>
        <v/>
      </c>
      <c r="N1539" s="38" t="str">
        <f t="shared" ref="N1539:N1602" si="148">IFERROR(((L1539-M1539)/M1539)*100,"")</f>
        <v/>
      </c>
      <c r="O1539" s="38" t="str">
        <f t="shared" si="144"/>
        <v/>
      </c>
      <c r="P1539" s="39" t="str">
        <f t="shared" ref="P1539:P1602" si="149">IF(O1539="","",1)</f>
        <v/>
      </c>
      <c r="AC1539" s="42" t="str">
        <f>IF(B1539="","",VLOOKUP(B1539,[2]Formula!B:C,2,0))</f>
        <v/>
      </c>
      <c r="AD1539" s="43" t="str">
        <f t="shared" si="147"/>
        <v/>
      </c>
    </row>
    <row r="1540" spans="1:30" x14ac:dyDescent="0.25">
      <c r="A1540" s="64"/>
      <c r="B1540" s="64"/>
      <c r="C1540" s="66"/>
      <c r="D1540" s="67"/>
      <c r="E1540" s="64"/>
      <c r="F1540" s="64"/>
      <c r="G1540" s="37" t="str">
        <f>IF(E1540="","",IF(OR(E1540="Project Management",E1540="Project Support",E1540="Sprint Management",E1540="Sprint Support"),"NA",ROUND((((VLOOKUP(AD1540,[2]Formula!V:X,3,0)))-SUMIF(AD:AD,AD1540,H:H)),2)))</f>
        <v/>
      </c>
      <c r="H1540" s="71"/>
      <c r="I1540" s="72"/>
      <c r="J1540" s="72"/>
      <c r="K1540" s="38" t="str">
        <f>IF(E1540="","",IF(OR(E1540="Project Management",E1540="Project Support",E1540="Sprint Management",E1540="Sprint Support"),"NA",(((SUMIF(AD:AD,AD1540,H:H)/VLOOKUP(AD1540,[2]Formula!V:X,3,0))*VLOOKUP(AD1540,[2]Formula!V:X,2,0))*H1540)/SUMIF(AD:AD,AD1540,H:H)))</f>
        <v/>
      </c>
      <c r="L1540" s="38" t="str">
        <f t="shared" si="145"/>
        <v/>
      </c>
      <c r="M1540" s="38" t="str">
        <f t="shared" si="146"/>
        <v/>
      </c>
      <c r="N1540" s="38" t="str">
        <f t="shared" si="148"/>
        <v/>
      </c>
      <c r="O1540" s="38" t="str">
        <f t="shared" si="144"/>
        <v/>
      </c>
      <c r="P1540" s="39" t="str">
        <f t="shared" si="149"/>
        <v/>
      </c>
      <c r="AC1540" s="42" t="str">
        <f>IF(B1540="","",VLOOKUP(B1540,[2]Formula!B:C,2,0))</f>
        <v/>
      </c>
      <c r="AD1540" s="43" t="str">
        <f t="shared" si="147"/>
        <v/>
      </c>
    </row>
    <row r="1541" spans="1:30" x14ac:dyDescent="0.25">
      <c r="A1541" s="64"/>
      <c r="B1541" s="64"/>
      <c r="C1541" s="66"/>
      <c r="D1541" s="67"/>
      <c r="E1541" s="64"/>
      <c r="F1541" s="64"/>
      <c r="G1541" s="37" t="str">
        <f>IF(E1541="","",IF(OR(E1541="Project Management",E1541="Project Support",E1541="Sprint Management",E1541="Sprint Support"),"NA",ROUND((((VLOOKUP(AD1541,[2]Formula!V:X,3,0)))-SUMIF(AD:AD,AD1541,H:H)),2)))</f>
        <v/>
      </c>
      <c r="H1541" s="71"/>
      <c r="I1541" s="72"/>
      <c r="J1541" s="72"/>
      <c r="K1541" s="38" t="str">
        <f>IF(E1541="","",IF(OR(E1541="Project Management",E1541="Project Support",E1541="Sprint Management",E1541="Sprint Support"),"NA",(((SUMIF(AD:AD,AD1541,H:H)/VLOOKUP(AD1541,[2]Formula!V:X,3,0))*VLOOKUP(AD1541,[2]Formula!V:X,2,0))*H1541)/SUMIF(AD:AD,AD1541,H:H)))</f>
        <v/>
      </c>
      <c r="L1541" s="38" t="str">
        <f t="shared" si="145"/>
        <v/>
      </c>
      <c r="M1541" s="38" t="str">
        <f t="shared" si="146"/>
        <v/>
      </c>
      <c r="N1541" s="38" t="str">
        <f t="shared" si="148"/>
        <v/>
      </c>
      <c r="O1541" s="38" t="str">
        <f t="shared" si="144"/>
        <v/>
      </c>
      <c r="P1541" s="39" t="str">
        <f t="shared" si="149"/>
        <v/>
      </c>
      <c r="AC1541" s="42" t="str">
        <f>IF(B1541="","",VLOOKUP(B1541,[2]Formula!B:C,2,0))</f>
        <v/>
      </c>
      <c r="AD1541" s="43" t="str">
        <f t="shared" si="147"/>
        <v/>
      </c>
    </row>
    <row r="1542" spans="1:30" x14ac:dyDescent="0.25">
      <c r="A1542" s="64"/>
      <c r="B1542" s="64"/>
      <c r="C1542" s="66"/>
      <c r="D1542" s="67"/>
      <c r="E1542" s="64"/>
      <c r="F1542" s="64"/>
      <c r="G1542" s="37" t="str">
        <f>IF(E1542="","",IF(OR(E1542="Project Management",E1542="Project Support",E1542="Sprint Management",E1542="Sprint Support"),"NA",ROUND((((VLOOKUP(AD1542,[2]Formula!V:X,3,0)))-SUMIF(AD:AD,AD1542,H:H)),2)))</f>
        <v/>
      </c>
      <c r="H1542" s="71"/>
      <c r="I1542" s="72"/>
      <c r="J1542" s="72"/>
      <c r="K1542" s="38" t="str">
        <f>IF(E1542="","",IF(OR(E1542="Project Management",E1542="Project Support",E1542="Sprint Management",E1542="Sprint Support"),"NA",(((SUMIF(AD:AD,AD1542,H:H)/VLOOKUP(AD1542,[2]Formula!V:X,3,0))*VLOOKUP(AD1542,[2]Formula!V:X,2,0))*H1542)/SUMIF(AD:AD,AD1542,H:H)))</f>
        <v/>
      </c>
      <c r="L1542" s="38" t="str">
        <f t="shared" si="145"/>
        <v/>
      </c>
      <c r="M1542" s="38" t="str">
        <f t="shared" si="146"/>
        <v/>
      </c>
      <c r="N1542" s="38" t="str">
        <f t="shared" si="148"/>
        <v/>
      </c>
      <c r="O1542" s="38" t="str">
        <f t="shared" si="144"/>
        <v/>
      </c>
      <c r="P1542" s="39" t="str">
        <f t="shared" si="149"/>
        <v/>
      </c>
      <c r="AC1542" s="42" t="str">
        <f>IF(B1542="","",VLOOKUP(B1542,[2]Formula!B:C,2,0))</f>
        <v/>
      </c>
      <c r="AD1542" s="43" t="str">
        <f t="shared" si="147"/>
        <v/>
      </c>
    </row>
    <row r="1543" spans="1:30" x14ac:dyDescent="0.25">
      <c r="A1543" s="64"/>
      <c r="B1543" s="64"/>
      <c r="C1543" s="66"/>
      <c r="D1543" s="67"/>
      <c r="E1543" s="64"/>
      <c r="F1543" s="64"/>
      <c r="G1543" s="37" t="str">
        <f>IF(E1543="","",IF(OR(E1543="Project Management",E1543="Project Support",E1543="Sprint Management",E1543="Sprint Support"),"NA",ROUND((((VLOOKUP(AD1543,[2]Formula!V:X,3,0)))-SUMIF(AD:AD,AD1543,H:H)),2)))</f>
        <v/>
      </c>
      <c r="H1543" s="71"/>
      <c r="I1543" s="72"/>
      <c r="J1543" s="72"/>
      <c r="K1543" s="38" t="str">
        <f>IF(E1543="","",IF(OR(E1543="Project Management",E1543="Project Support",E1543="Sprint Management",E1543="Sprint Support"),"NA",(((SUMIF(AD:AD,AD1543,H:H)/VLOOKUP(AD1543,[2]Formula!V:X,3,0))*VLOOKUP(AD1543,[2]Formula!V:X,2,0))*H1543)/SUMIF(AD:AD,AD1543,H:H)))</f>
        <v/>
      </c>
      <c r="L1543" s="38" t="str">
        <f t="shared" si="145"/>
        <v/>
      </c>
      <c r="M1543" s="38" t="str">
        <f t="shared" si="146"/>
        <v/>
      </c>
      <c r="N1543" s="38" t="str">
        <f t="shared" si="148"/>
        <v/>
      </c>
      <c r="O1543" s="38" t="str">
        <f t="shared" si="144"/>
        <v/>
      </c>
      <c r="P1543" s="39" t="str">
        <f t="shared" si="149"/>
        <v/>
      </c>
      <c r="AC1543" s="42" t="str">
        <f>IF(B1543="","",VLOOKUP(B1543,[2]Formula!B:C,2,0))</f>
        <v/>
      </c>
      <c r="AD1543" s="43" t="str">
        <f t="shared" si="147"/>
        <v/>
      </c>
    </row>
    <row r="1544" spans="1:30" x14ac:dyDescent="0.25">
      <c r="A1544" s="64"/>
      <c r="B1544" s="64"/>
      <c r="C1544" s="66"/>
      <c r="D1544" s="67"/>
      <c r="E1544" s="64"/>
      <c r="F1544" s="64"/>
      <c r="G1544" s="37" t="str">
        <f>IF(E1544="","",IF(OR(E1544="Project Management",E1544="Project Support",E1544="Sprint Management",E1544="Sprint Support"),"NA",ROUND((((VLOOKUP(AD1544,[2]Formula!V:X,3,0)))-SUMIF(AD:AD,AD1544,H:H)),2)))</f>
        <v/>
      </c>
      <c r="H1544" s="71"/>
      <c r="I1544" s="72"/>
      <c r="J1544" s="72"/>
      <c r="K1544" s="38" t="str">
        <f>IF(E1544="","",IF(OR(E1544="Project Management",E1544="Project Support",E1544="Sprint Management",E1544="Sprint Support"),"NA",(((SUMIF(AD:AD,AD1544,H:H)/VLOOKUP(AD1544,[2]Formula!V:X,3,0))*VLOOKUP(AD1544,[2]Formula!V:X,2,0))*H1544)/SUMIF(AD:AD,AD1544,H:H)))</f>
        <v/>
      </c>
      <c r="L1544" s="38" t="str">
        <f t="shared" si="145"/>
        <v/>
      </c>
      <c r="M1544" s="38" t="str">
        <f t="shared" si="146"/>
        <v/>
      </c>
      <c r="N1544" s="38" t="str">
        <f t="shared" si="148"/>
        <v/>
      </c>
      <c r="O1544" s="38" t="str">
        <f t="shared" si="144"/>
        <v/>
      </c>
      <c r="P1544" s="39" t="str">
        <f t="shared" si="149"/>
        <v/>
      </c>
      <c r="AC1544" s="42" t="str">
        <f>IF(B1544="","",VLOOKUP(B1544,[2]Formula!B:C,2,0))</f>
        <v/>
      </c>
      <c r="AD1544" s="43" t="str">
        <f t="shared" si="147"/>
        <v/>
      </c>
    </row>
    <row r="1545" spans="1:30" x14ac:dyDescent="0.25">
      <c r="A1545" s="64"/>
      <c r="B1545" s="64"/>
      <c r="C1545" s="66"/>
      <c r="D1545" s="67"/>
      <c r="E1545" s="64"/>
      <c r="F1545" s="64"/>
      <c r="G1545" s="37" t="str">
        <f>IF(E1545="","",IF(OR(E1545="Project Management",E1545="Project Support",E1545="Sprint Management",E1545="Sprint Support"),"NA",ROUND((((VLOOKUP(AD1545,[2]Formula!V:X,3,0)))-SUMIF(AD:AD,AD1545,H:H)),2)))</f>
        <v/>
      </c>
      <c r="H1545" s="71"/>
      <c r="I1545" s="72"/>
      <c r="J1545" s="72"/>
      <c r="K1545" s="38" t="str">
        <f>IF(E1545="","",IF(OR(E1545="Project Management",E1545="Project Support",E1545="Sprint Management",E1545="Sprint Support"),"NA",(((SUMIF(AD:AD,AD1545,H:H)/VLOOKUP(AD1545,[2]Formula!V:X,3,0))*VLOOKUP(AD1545,[2]Formula!V:X,2,0))*H1545)/SUMIF(AD:AD,AD1545,H:H)))</f>
        <v/>
      </c>
      <c r="L1545" s="38" t="str">
        <f t="shared" si="145"/>
        <v/>
      </c>
      <c r="M1545" s="38" t="str">
        <f t="shared" si="146"/>
        <v/>
      </c>
      <c r="N1545" s="38" t="str">
        <f t="shared" si="148"/>
        <v/>
      </c>
      <c r="O1545" s="38" t="str">
        <f t="shared" si="144"/>
        <v/>
      </c>
      <c r="P1545" s="39" t="str">
        <f t="shared" si="149"/>
        <v/>
      </c>
      <c r="AC1545" s="42" t="str">
        <f>IF(B1545="","",VLOOKUP(B1545,[2]Formula!B:C,2,0))</f>
        <v/>
      </c>
      <c r="AD1545" s="43" t="str">
        <f t="shared" si="147"/>
        <v/>
      </c>
    </row>
    <row r="1546" spans="1:30" x14ac:dyDescent="0.25">
      <c r="A1546" s="64"/>
      <c r="B1546" s="64"/>
      <c r="C1546" s="66"/>
      <c r="D1546" s="67"/>
      <c r="E1546" s="64"/>
      <c r="F1546" s="64"/>
      <c r="G1546" s="37" t="str">
        <f>IF(E1546="","",IF(OR(E1546="Project Management",E1546="Project Support",E1546="Sprint Management",E1546="Sprint Support"),"NA",ROUND((((VLOOKUP(AD1546,[2]Formula!V:X,3,0)))-SUMIF(AD:AD,AD1546,H:H)),2)))</f>
        <v/>
      </c>
      <c r="H1546" s="71"/>
      <c r="I1546" s="72"/>
      <c r="J1546" s="72"/>
      <c r="K1546" s="38" t="str">
        <f>IF(E1546="","",IF(OR(E1546="Project Management",E1546="Project Support",E1546="Sprint Management",E1546="Sprint Support"),"NA",(((SUMIF(AD:AD,AD1546,H:H)/VLOOKUP(AD1546,[2]Formula!V:X,3,0))*VLOOKUP(AD1546,[2]Formula!V:X,2,0))*H1546)/SUMIF(AD:AD,AD1546,H:H)))</f>
        <v/>
      </c>
      <c r="L1546" s="38" t="str">
        <f t="shared" si="145"/>
        <v/>
      </c>
      <c r="M1546" s="38" t="str">
        <f t="shared" si="146"/>
        <v/>
      </c>
      <c r="N1546" s="38" t="str">
        <f t="shared" si="148"/>
        <v/>
      </c>
      <c r="O1546" s="38" t="str">
        <f t="shared" si="144"/>
        <v/>
      </c>
      <c r="P1546" s="39" t="str">
        <f t="shared" si="149"/>
        <v/>
      </c>
      <c r="AC1546" s="42" t="str">
        <f>IF(B1546="","",VLOOKUP(B1546,[2]Formula!B:C,2,0))</f>
        <v/>
      </c>
      <c r="AD1546" s="43" t="str">
        <f t="shared" si="147"/>
        <v/>
      </c>
    </row>
    <row r="1547" spans="1:30" x14ac:dyDescent="0.25">
      <c r="A1547" s="64"/>
      <c r="B1547" s="64"/>
      <c r="C1547" s="66"/>
      <c r="D1547" s="67"/>
      <c r="E1547" s="64"/>
      <c r="F1547" s="64"/>
      <c r="G1547" s="37" t="str">
        <f>IF(E1547="","",IF(OR(E1547="Project Management",E1547="Project Support",E1547="Sprint Management",E1547="Sprint Support"),"NA",ROUND((((VLOOKUP(AD1547,[2]Formula!V:X,3,0)))-SUMIF(AD:AD,AD1547,H:H)),2)))</f>
        <v/>
      </c>
      <c r="H1547" s="71"/>
      <c r="I1547" s="72"/>
      <c r="J1547" s="72"/>
      <c r="K1547" s="38" t="str">
        <f>IF(E1547="","",IF(OR(E1547="Project Management",E1547="Project Support",E1547="Sprint Management",E1547="Sprint Support"),"NA",(((SUMIF(AD:AD,AD1547,H:H)/VLOOKUP(AD1547,[2]Formula!V:X,3,0))*VLOOKUP(AD1547,[2]Formula!V:X,2,0))*H1547)/SUMIF(AD:AD,AD1547,H:H)))</f>
        <v/>
      </c>
      <c r="L1547" s="38" t="str">
        <f t="shared" si="145"/>
        <v/>
      </c>
      <c r="M1547" s="38" t="str">
        <f t="shared" si="146"/>
        <v/>
      </c>
      <c r="N1547" s="38" t="str">
        <f t="shared" si="148"/>
        <v/>
      </c>
      <c r="O1547" s="38" t="str">
        <f t="shared" si="144"/>
        <v/>
      </c>
      <c r="P1547" s="39" t="str">
        <f t="shared" si="149"/>
        <v/>
      </c>
      <c r="AC1547" s="42" t="str">
        <f>IF(B1547="","",VLOOKUP(B1547,[2]Formula!B:C,2,0))</f>
        <v/>
      </c>
      <c r="AD1547" s="43" t="str">
        <f t="shared" si="147"/>
        <v/>
      </c>
    </row>
    <row r="1548" spans="1:30" x14ac:dyDescent="0.25">
      <c r="A1548" s="64"/>
      <c r="B1548" s="64"/>
      <c r="C1548" s="66"/>
      <c r="D1548" s="67"/>
      <c r="E1548" s="64"/>
      <c r="F1548" s="64"/>
      <c r="G1548" s="37" t="str">
        <f>IF(E1548="","",IF(OR(E1548="Project Management",E1548="Project Support",E1548="Sprint Management",E1548="Sprint Support"),"NA",ROUND((((VLOOKUP(AD1548,[2]Formula!V:X,3,0)))-SUMIF(AD:AD,AD1548,H:H)),2)))</f>
        <v/>
      </c>
      <c r="H1548" s="71"/>
      <c r="I1548" s="72"/>
      <c r="J1548" s="72"/>
      <c r="K1548" s="38" t="str">
        <f>IF(E1548="","",IF(OR(E1548="Project Management",E1548="Project Support",E1548="Sprint Management",E1548="Sprint Support"),"NA",(((SUMIF(AD:AD,AD1548,H:H)/VLOOKUP(AD1548,[2]Formula!V:X,3,0))*VLOOKUP(AD1548,[2]Formula!V:X,2,0))*H1548)/SUMIF(AD:AD,AD1548,H:H)))</f>
        <v/>
      </c>
      <c r="L1548" s="38" t="str">
        <f t="shared" si="145"/>
        <v/>
      </c>
      <c r="M1548" s="38" t="str">
        <f t="shared" si="146"/>
        <v/>
      </c>
      <c r="N1548" s="38" t="str">
        <f t="shared" si="148"/>
        <v/>
      </c>
      <c r="O1548" s="38" t="str">
        <f t="shared" si="144"/>
        <v/>
      </c>
      <c r="P1548" s="39" t="str">
        <f t="shared" si="149"/>
        <v/>
      </c>
      <c r="AC1548" s="42" t="str">
        <f>IF(B1548="","",VLOOKUP(B1548,[2]Formula!B:C,2,0))</f>
        <v/>
      </c>
      <c r="AD1548" s="43" t="str">
        <f t="shared" si="147"/>
        <v/>
      </c>
    </row>
    <row r="1549" spans="1:30" x14ac:dyDescent="0.25">
      <c r="A1549" s="64"/>
      <c r="B1549" s="64"/>
      <c r="C1549" s="66"/>
      <c r="D1549" s="67"/>
      <c r="E1549" s="64"/>
      <c r="F1549" s="64"/>
      <c r="G1549" s="37" t="str">
        <f>IF(E1549="","",IF(OR(E1549="Project Management",E1549="Project Support",E1549="Sprint Management",E1549="Sprint Support"),"NA",ROUND((((VLOOKUP(AD1549,[2]Formula!V:X,3,0)))-SUMIF(AD:AD,AD1549,H:H)),2)))</f>
        <v/>
      </c>
      <c r="H1549" s="71"/>
      <c r="I1549" s="72"/>
      <c r="J1549" s="72"/>
      <c r="K1549" s="38" t="str">
        <f>IF(E1549="","",IF(OR(E1549="Project Management",E1549="Project Support",E1549="Sprint Management",E1549="Sprint Support"),"NA",(((SUMIF(AD:AD,AD1549,H:H)/VLOOKUP(AD1549,[2]Formula!V:X,3,0))*VLOOKUP(AD1549,[2]Formula!V:X,2,0))*H1549)/SUMIF(AD:AD,AD1549,H:H)))</f>
        <v/>
      </c>
      <c r="L1549" s="38" t="str">
        <f t="shared" si="145"/>
        <v/>
      </c>
      <c r="M1549" s="38" t="str">
        <f t="shared" si="146"/>
        <v/>
      </c>
      <c r="N1549" s="38" t="str">
        <f t="shared" si="148"/>
        <v/>
      </c>
      <c r="O1549" s="38" t="str">
        <f t="shared" si="144"/>
        <v/>
      </c>
      <c r="P1549" s="39" t="str">
        <f t="shared" si="149"/>
        <v/>
      </c>
      <c r="AC1549" s="42" t="str">
        <f>IF(B1549="","",VLOOKUP(B1549,[2]Formula!B:C,2,0))</f>
        <v/>
      </c>
      <c r="AD1549" s="43" t="str">
        <f t="shared" si="147"/>
        <v/>
      </c>
    </row>
    <row r="1550" spans="1:30" x14ac:dyDescent="0.25">
      <c r="A1550" s="64"/>
      <c r="B1550" s="64"/>
      <c r="C1550" s="66"/>
      <c r="D1550" s="67"/>
      <c r="E1550" s="64"/>
      <c r="F1550" s="64"/>
      <c r="G1550" s="37" t="str">
        <f>IF(E1550="","",IF(OR(E1550="Project Management",E1550="Project Support",E1550="Sprint Management",E1550="Sprint Support"),"NA",ROUND((((VLOOKUP(AD1550,[2]Formula!V:X,3,0)))-SUMIF(AD:AD,AD1550,H:H)),2)))</f>
        <v/>
      </c>
      <c r="H1550" s="71"/>
      <c r="I1550" s="72"/>
      <c r="J1550" s="72"/>
      <c r="K1550" s="38" t="str">
        <f>IF(E1550="","",IF(OR(E1550="Project Management",E1550="Project Support",E1550="Sprint Management",E1550="Sprint Support"),"NA",(((SUMIF(AD:AD,AD1550,H:H)/VLOOKUP(AD1550,[2]Formula!V:X,3,0))*VLOOKUP(AD1550,[2]Formula!V:X,2,0))*H1550)/SUMIF(AD:AD,AD1550,H:H)))</f>
        <v/>
      </c>
      <c r="L1550" s="38" t="str">
        <f t="shared" si="145"/>
        <v/>
      </c>
      <c r="M1550" s="38" t="str">
        <f t="shared" si="146"/>
        <v/>
      </c>
      <c r="N1550" s="38" t="str">
        <f t="shared" si="148"/>
        <v/>
      </c>
      <c r="O1550" s="38" t="str">
        <f t="shared" si="144"/>
        <v/>
      </c>
      <c r="P1550" s="39" t="str">
        <f t="shared" si="149"/>
        <v/>
      </c>
      <c r="AC1550" s="42" t="str">
        <f>IF(B1550="","",VLOOKUP(B1550,[2]Formula!B:C,2,0))</f>
        <v/>
      </c>
      <c r="AD1550" s="43" t="str">
        <f t="shared" si="147"/>
        <v/>
      </c>
    </row>
    <row r="1551" spans="1:30" x14ac:dyDescent="0.25">
      <c r="A1551" s="64"/>
      <c r="B1551" s="64"/>
      <c r="C1551" s="66"/>
      <c r="D1551" s="67"/>
      <c r="E1551" s="64"/>
      <c r="F1551" s="64"/>
      <c r="G1551" s="37" t="str">
        <f>IF(E1551="","",IF(OR(E1551="Project Management",E1551="Project Support",E1551="Sprint Management",E1551="Sprint Support"),"NA",ROUND((((VLOOKUP(AD1551,[2]Formula!V:X,3,0)))-SUMIF(AD:AD,AD1551,H:H)),2)))</f>
        <v/>
      </c>
      <c r="H1551" s="71"/>
      <c r="I1551" s="72"/>
      <c r="J1551" s="72"/>
      <c r="K1551" s="38" t="str">
        <f>IF(E1551="","",IF(OR(E1551="Project Management",E1551="Project Support",E1551="Sprint Management",E1551="Sprint Support"),"NA",(((SUMIF(AD:AD,AD1551,H:H)/VLOOKUP(AD1551,[2]Formula!V:X,3,0))*VLOOKUP(AD1551,[2]Formula!V:X,2,0))*H1551)/SUMIF(AD:AD,AD1551,H:H)))</f>
        <v/>
      </c>
      <c r="L1551" s="38" t="str">
        <f t="shared" si="145"/>
        <v/>
      </c>
      <c r="M1551" s="38" t="str">
        <f t="shared" si="146"/>
        <v/>
      </c>
      <c r="N1551" s="38" t="str">
        <f t="shared" si="148"/>
        <v/>
      </c>
      <c r="O1551" s="38" t="str">
        <f t="shared" si="144"/>
        <v/>
      </c>
      <c r="P1551" s="39" t="str">
        <f t="shared" si="149"/>
        <v/>
      </c>
      <c r="AC1551" s="42" t="str">
        <f>IF(B1551="","",VLOOKUP(B1551,[2]Formula!B:C,2,0))</f>
        <v/>
      </c>
      <c r="AD1551" s="43" t="str">
        <f t="shared" si="147"/>
        <v/>
      </c>
    </row>
    <row r="1552" spans="1:30" x14ac:dyDescent="0.25">
      <c r="A1552" s="64"/>
      <c r="B1552" s="64"/>
      <c r="C1552" s="66"/>
      <c r="D1552" s="67"/>
      <c r="E1552" s="64"/>
      <c r="F1552" s="64"/>
      <c r="G1552" s="37" t="str">
        <f>IF(E1552="","",IF(OR(E1552="Project Management",E1552="Project Support",E1552="Sprint Management",E1552="Sprint Support"),"NA",ROUND((((VLOOKUP(AD1552,[2]Formula!V:X,3,0)))-SUMIF(AD:AD,AD1552,H:H)),2)))</f>
        <v/>
      </c>
      <c r="H1552" s="71"/>
      <c r="I1552" s="72"/>
      <c r="J1552" s="72"/>
      <c r="K1552" s="38" t="str">
        <f>IF(E1552="","",IF(OR(E1552="Project Management",E1552="Project Support",E1552="Sprint Management",E1552="Sprint Support"),"NA",(((SUMIF(AD:AD,AD1552,H:H)/VLOOKUP(AD1552,[2]Formula!V:X,3,0))*VLOOKUP(AD1552,[2]Formula!V:X,2,0))*H1552)/SUMIF(AD:AD,AD1552,H:H)))</f>
        <v/>
      </c>
      <c r="L1552" s="38" t="str">
        <f t="shared" si="145"/>
        <v/>
      </c>
      <c r="M1552" s="38" t="str">
        <f t="shared" si="146"/>
        <v/>
      </c>
      <c r="N1552" s="38" t="str">
        <f t="shared" si="148"/>
        <v/>
      </c>
      <c r="O1552" s="38" t="str">
        <f t="shared" si="144"/>
        <v/>
      </c>
      <c r="P1552" s="39" t="str">
        <f t="shared" si="149"/>
        <v/>
      </c>
      <c r="AC1552" s="42" t="str">
        <f>IF(B1552="","",VLOOKUP(B1552,[2]Formula!B:C,2,0))</f>
        <v/>
      </c>
      <c r="AD1552" s="43" t="str">
        <f t="shared" si="147"/>
        <v/>
      </c>
    </row>
    <row r="1553" spans="1:30" x14ac:dyDescent="0.25">
      <c r="A1553" s="64"/>
      <c r="B1553" s="64"/>
      <c r="C1553" s="66"/>
      <c r="D1553" s="67"/>
      <c r="E1553" s="64"/>
      <c r="F1553" s="64"/>
      <c r="G1553" s="37" t="str">
        <f>IF(E1553="","",IF(OR(E1553="Project Management",E1553="Project Support",E1553="Sprint Management",E1553="Sprint Support"),"NA",ROUND((((VLOOKUP(AD1553,[2]Formula!V:X,3,0)))-SUMIF(AD:AD,AD1553,H:H)),2)))</f>
        <v/>
      </c>
      <c r="H1553" s="71"/>
      <c r="I1553" s="72"/>
      <c r="J1553" s="72"/>
      <c r="K1553" s="38" t="str">
        <f>IF(E1553="","",IF(OR(E1553="Project Management",E1553="Project Support",E1553="Sprint Management",E1553="Sprint Support"),"NA",(((SUMIF(AD:AD,AD1553,H:H)/VLOOKUP(AD1553,[2]Formula!V:X,3,0))*VLOOKUP(AD1553,[2]Formula!V:X,2,0))*H1553)/SUMIF(AD:AD,AD1553,H:H)))</f>
        <v/>
      </c>
      <c r="L1553" s="38" t="str">
        <f t="shared" si="145"/>
        <v/>
      </c>
      <c r="M1553" s="38" t="str">
        <f t="shared" si="146"/>
        <v/>
      </c>
      <c r="N1553" s="38" t="str">
        <f t="shared" si="148"/>
        <v/>
      </c>
      <c r="O1553" s="38" t="str">
        <f t="shared" si="144"/>
        <v/>
      </c>
      <c r="P1553" s="39" t="str">
        <f t="shared" si="149"/>
        <v/>
      </c>
      <c r="AC1553" s="42" t="str">
        <f>IF(B1553="","",VLOOKUP(B1553,[2]Formula!B:C,2,0))</f>
        <v/>
      </c>
      <c r="AD1553" s="43" t="str">
        <f t="shared" si="147"/>
        <v/>
      </c>
    </row>
    <row r="1554" spans="1:30" x14ac:dyDescent="0.25">
      <c r="A1554" s="64"/>
      <c r="B1554" s="64"/>
      <c r="C1554" s="66"/>
      <c r="D1554" s="67"/>
      <c r="E1554" s="64"/>
      <c r="F1554" s="64"/>
      <c r="G1554" s="37" t="str">
        <f>IF(E1554="","",IF(OR(E1554="Project Management",E1554="Project Support",E1554="Sprint Management",E1554="Sprint Support"),"NA",ROUND((((VLOOKUP(AD1554,[2]Formula!V:X,3,0)))-SUMIF(AD:AD,AD1554,H:H)),2)))</f>
        <v/>
      </c>
      <c r="H1554" s="71"/>
      <c r="I1554" s="72"/>
      <c r="J1554" s="72"/>
      <c r="K1554" s="38" t="str">
        <f>IF(E1554="","",IF(OR(E1554="Project Management",E1554="Project Support",E1554="Sprint Management",E1554="Sprint Support"),"NA",(((SUMIF(AD:AD,AD1554,H:H)/VLOOKUP(AD1554,[2]Formula!V:X,3,0))*VLOOKUP(AD1554,[2]Formula!V:X,2,0))*H1554)/SUMIF(AD:AD,AD1554,H:H)))</f>
        <v/>
      </c>
      <c r="L1554" s="38" t="str">
        <f t="shared" si="145"/>
        <v/>
      </c>
      <c r="M1554" s="38" t="str">
        <f t="shared" si="146"/>
        <v/>
      </c>
      <c r="N1554" s="38" t="str">
        <f t="shared" si="148"/>
        <v/>
      </c>
      <c r="O1554" s="38" t="str">
        <f t="shared" si="144"/>
        <v/>
      </c>
      <c r="P1554" s="39" t="str">
        <f t="shared" si="149"/>
        <v/>
      </c>
      <c r="AC1554" s="42" t="str">
        <f>IF(B1554="","",VLOOKUP(B1554,[2]Formula!B:C,2,0))</f>
        <v/>
      </c>
      <c r="AD1554" s="43" t="str">
        <f t="shared" si="147"/>
        <v/>
      </c>
    </row>
    <row r="1555" spans="1:30" x14ac:dyDescent="0.25">
      <c r="A1555" s="64"/>
      <c r="B1555" s="64"/>
      <c r="C1555" s="66"/>
      <c r="D1555" s="67"/>
      <c r="E1555" s="64"/>
      <c r="F1555" s="64"/>
      <c r="G1555" s="37" t="str">
        <f>IF(E1555="","",IF(OR(E1555="Project Management",E1555="Project Support",E1555="Sprint Management",E1555="Sprint Support"),"NA",ROUND((((VLOOKUP(AD1555,[2]Formula!V:X,3,0)))-SUMIF(AD:AD,AD1555,H:H)),2)))</f>
        <v/>
      </c>
      <c r="H1555" s="71"/>
      <c r="I1555" s="72"/>
      <c r="J1555" s="72"/>
      <c r="K1555" s="38" t="str">
        <f>IF(E1555="","",IF(OR(E1555="Project Management",E1555="Project Support",E1555="Sprint Management",E1555="Sprint Support"),"NA",(((SUMIF(AD:AD,AD1555,H:H)/VLOOKUP(AD1555,[2]Formula!V:X,3,0))*VLOOKUP(AD1555,[2]Formula!V:X,2,0))*H1555)/SUMIF(AD:AD,AD1555,H:H)))</f>
        <v/>
      </c>
      <c r="L1555" s="38" t="str">
        <f t="shared" si="145"/>
        <v/>
      </c>
      <c r="M1555" s="38" t="str">
        <f t="shared" si="146"/>
        <v/>
      </c>
      <c r="N1555" s="38" t="str">
        <f t="shared" si="148"/>
        <v/>
      </c>
      <c r="O1555" s="38" t="str">
        <f t="shared" si="144"/>
        <v/>
      </c>
      <c r="P1555" s="39" t="str">
        <f t="shared" si="149"/>
        <v/>
      </c>
      <c r="AC1555" s="42" t="str">
        <f>IF(B1555="","",VLOOKUP(B1555,[2]Formula!B:C,2,0))</f>
        <v/>
      </c>
      <c r="AD1555" s="43" t="str">
        <f t="shared" si="147"/>
        <v/>
      </c>
    </row>
    <row r="1556" spans="1:30" x14ac:dyDescent="0.25">
      <c r="A1556" s="64"/>
      <c r="B1556" s="64"/>
      <c r="C1556" s="66"/>
      <c r="D1556" s="67"/>
      <c r="E1556" s="64"/>
      <c r="F1556" s="64"/>
      <c r="G1556" s="37" t="str">
        <f>IF(E1556="","",IF(OR(E1556="Project Management",E1556="Project Support",E1556="Sprint Management",E1556="Sprint Support"),"NA",ROUND((((VLOOKUP(AD1556,[2]Formula!V:X,3,0)))-SUMIF(AD:AD,AD1556,H:H)),2)))</f>
        <v/>
      </c>
      <c r="H1556" s="71"/>
      <c r="I1556" s="72"/>
      <c r="J1556" s="72"/>
      <c r="K1556" s="38" t="str">
        <f>IF(E1556="","",IF(OR(E1556="Project Management",E1556="Project Support",E1556="Sprint Management",E1556="Sprint Support"),"NA",(((SUMIF(AD:AD,AD1556,H:H)/VLOOKUP(AD1556,[2]Formula!V:X,3,0))*VLOOKUP(AD1556,[2]Formula!V:X,2,0))*H1556)/SUMIF(AD:AD,AD1556,H:H)))</f>
        <v/>
      </c>
      <c r="L1556" s="38" t="str">
        <f t="shared" si="145"/>
        <v/>
      </c>
      <c r="M1556" s="38" t="str">
        <f t="shared" si="146"/>
        <v/>
      </c>
      <c r="N1556" s="38" t="str">
        <f t="shared" si="148"/>
        <v/>
      </c>
      <c r="O1556" s="38" t="str">
        <f t="shared" si="144"/>
        <v/>
      </c>
      <c r="P1556" s="39" t="str">
        <f t="shared" si="149"/>
        <v/>
      </c>
      <c r="AC1556" s="42" t="str">
        <f>IF(B1556="","",VLOOKUP(B1556,[2]Formula!B:C,2,0))</f>
        <v/>
      </c>
      <c r="AD1556" s="43" t="str">
        <f t="shared" si="147"/>
        <v/>
      </c>
    </row>
    <row r="1557" spans="1:30" x14ac:dyDescent="0.25">
      <c r="A1557" s="64"/>
      <c r="B1557" s="64"/>
      <c r="C1557" s="66"/>
      <c r="D1557" s="67"/>
      <c r="E1557" s="64"/>
      <c r="F1557" s="64"/>
      <c r="G1557" s="37" t="str">
        <f>IF(E1557="","",IF(OR(E1557="Project Management",E1557="Project Support",E1557="Sprint Management",E1557="Sprint Support"),"NA",ROUND((((VLOOKUP(AD1557,[2]Formula!V:X,3,0)))-SUMIF(AD:AD,AD1557,H:H)),2)))</f>
        <v/>
      </c>
      <c r="H1557" s="71"/>
      <c r="I1557" s="72"/>
      <c r="J1557" s="72"/>
      <c r="K1557" s="38" t="str">
        <f>IF(E1557="","",IF(OR(E1557="Project Management",E1557="Project Support",E1557="Sprint Management",E1557="Sprint Support"),"NA",(((SUMIF(AD:AD,AD1557,H:H)/VLOOKUP(AD1557,[2]Formula!V:X,3,0))*VLOOKUP(AD1557,[2]Formula!V:X,2,0))*H1557)/SUMIF(AD:AD,AD1557,H:H)))</f>
        <v/>
      </c>
      <c r="L1557" s="38" t="str">
        <f t="shared" si="145"/>
        <v/>
      </c>
      <c r="M1557" s="38" t="str">
        <f t="shared" si="146"/>
        <v/>
      </c>
      <c r="N1557" s="38" t="str">
        <f t="shared" si="148"/>
        <v/>
      </c>
      <c r="O1557" s="38" t="str">
        <f t="shared" si="144"/>
        <v/>
      </c>
      <c r="P1557" s="39" t="str">
        <f t="shared" si="149"/>
        <v/>
      </c>
      <c r="AC1557" s="42" t="str">
        <f>IF(B1557="","",VLOOKUP(B1557,[2]Formula!B:C,2,0))</f>
        <v/>
      </c>
      <c r="AD1557" s="43" t="str">
        <f t="shared" si="147"/>
        <v/>
      </c>
    </row>
    <row r="1558" spans="1:30" x14ac:dyDescent="0.25">
      <c r="A1558" s="64"/>
      <c r="B1558" s="64"/>
      <c r="C1558" s="66"/>
      <c r="D1558" s="67"/>
      <c r="E1558" s="64"/>
      <c r="F1558" s="64"/>
      <c r="G1558" s="37" t="str">
        <f>IF(E1558="","",IF(OR(E1558="Project Management",E1558="Project Support",E1558="Sprint Management",E1558="Sprint Support"),"NA",ROUND((((VLOOKUP(AD1558,[2]Formula!V:X,3,0)))-SUMIF(AD:AD,AD1558,H:H)),2)))</f>
        <v/>
      </c>
      <c r="H1558" s="71"/>
      <c r="I1558" s="72"/>
      <c r="J1558" s="72"/>
      <c r="K1558" s="38" t="str">
        <f>IF(E1558="","",IF(OR(E1558="Project Management",E1558="Project Support",E1558="Sprint Management",E1558="Sprint Support"),"NA",(((SUMIF(AD:AD,AD1558,H:H)/VLOOKUP(AD1558,[2]Formula!V:X,3,0))*VLOOKUP(AD1558,[2]Formula!V:X,2,0))*H1558)/SUMIF(AD:AD,AD1558,H:H)))</f>
        <v/>
      </c>
      <c r="L1558" s="38" t="str">
        <f t="shared" si="145"/>
        <v/>
      </c>
      <c r="M1558" s="38" t="str">
        <f t="shared" si="146"/>
        <v/>
      </c>
      <c r="N1558" s="38" t="str">
        <f t="shared" si="148"/>
        <v/>
      </c>
      <c r="O1558" s="38" t="str">
        <f t="shared" si="144"/>
        <v/>
      </c>
      <c r="P1558" s="39" t="str">
        <f t="shared" si="149"/>
        <v/>
      </c>
      <c r="AC1558" s="42" t="str">
        <f>IF(B1558="","",VLOOKUP(B1558,[2]Formula!B:C,2,0))</f>
        <v/>
      </c>
      <c r="AD1558" s="43" t="str">
        <f t="shared" si="147"/>
        <v/>
      </c>
    </row>
    <row r="1559" spans="1:30" x14ac:dyDescent="0.25">
      <c r="A1559" s="64"/>
      <c r="B1559" s="64"/>
      <c r="C1559" s="66"/>
      <c r="D1559" s="67"/>
      <c r="E1559" s="64"/>
      <c r="F1559" s="64"/>
      <c r="G1559" s="37" t="str">
        <f>IF(E1559="","",IF(OR(E1559="Project Management",E1559="Project Support",E1559="Sprint Management",E1559="Sprint Support"),"NA",ROUND((((VLOOKUP(AD1559,[2]Formula!V:X,3,0)))-SUMIF(AD:AD,AD1559,H:H)),2)))</f>
        <v/>
      </c>
      <c r="H1559" s="71"/>
      <c r="I1559" s="72"/>
      <c r="J1559" s="72"/>
      <c r="K1559" s="38" t="str">
        <f>IF(E1559="","",IF(OR(E1559="Project Management",E1559="Project Support",E1559="Sprint Management",E1559="Sprint Support"),"NA",(((SUMIF(AD:AD,AD1559,H:H)/VLOOKUP(AD1559,[2]Formula!V:X,3,0))*VLOOKUP(AD1559,[2]Formula!V:X,2,0))*H1559)/SUMIF(AD:AD,AD1559,H:H)))</f>
        <v/>
      </c>
      <c r="L1559" s="38" t="str">
        <f t="shared" si="145"/>
        <v/>
      </c>
      <c r="M1559" s="38" t="str">
        <f t="shared" si="146"/>
        <v/>
      </c>
      <c r="N1559" s="38" t="str">
        <f t="shared" si="148"/>
        <v/>
      </c>
      <c r="O1559" s="38" t="str">
        <f t="shared" si="144"/>
        <v/>
      </c>
      <c r="P1559" s="39" t="str">
        <f t="shared" si="149"/>
        <v/>
      </c>
      <c r="AC1559" s="42" t="str">
        <f>IF(B1559="","",VLOOKUP(B1559,[2]Formula!B:C,2,0))</f>
        <v/>
      </c>
      <c r="AD1559" s="43" t="str">
        <f t="shared" si="147"/>
        <v/>
      </c>
    </row>
    <row r="1560" spans="1:30" x14ac:dyDescent="0.25">
      <c r="A1560" s="64"/>
      <c r="B1560" s="64"/>
      <c r="C1560" s="66"/>
      <c r="D1560" s="67"/>
      <c r="E1560" s="64"/>
      <c r="F1560" s="64"/>
      <c r="G1560" s="37" t="str">
        <f>IF(E1560="","",IF(OR(E1560="Project Management",E1560="Project Support",E1560="Sprint Management",E1560="Sprint Support"),"NA",ROUND((((VLOOKUP(AD1560,[2]Formula!V:X,3,0)))-SUMIF(AD:AD,AD1560,H:H)),2)))</f>
        <v/>
      </c>
      <c r="H1560" s="71"/>
      <c r="I1560" s="72"/>
      <c r="J1560" s="72"/>
      <c r="K1560" s="38" t="str">
        <f>IF(E1560="","",IF(OR(E1560="Project Management",E1560="Project Support",E1560="Sprint Management",E1560="Sprint Support"),"NA",(((SUMIF(AD:AD,AD1560,H:H)/VLOOKUP(AD1560,[2]Formula!V:X,3,0))*VLOOKUP(AD1560,[2]Formula!V:X,2,0))*H1560)/SUMIF(AD:AD,AD1560,H:H)))</f>
        <v/>
      </c>
      <c r="L1560" s="38" t="str">
        <f t="shared" si="145"/>
        <v/>
      </c>
      <c r="M1560" s="38" t="str">
        <f t="shared" si="146"/>
        <v/>
      </c>
      <c r="N1560" s="38" t="str">
        <f t="shared" si="148"/>
        <v/>
      </c>
      <c r="O1560" s="38" t="str">
        <f t="shared" si="144"/>
        <v/>
      </c>
      <c r="P1560" s="39" t="str">
        <f t="shared" si="149"/>
        <v/>
      </c>
      <c r="AC1560" s="42" t="str">
        <f>IF(B1560="","",VLOOKUP(B1560,[2]Formula!B:C,2,0))</f>
        <v/>
      </c>
      <c r="AD1560" s="43" t="str">
        <f t="shared" si="147"/>
        <v/>
      </c>
    </row>
    <row r="1561" spans="1:30" x14ac:dyDescent="0.25">
      <c r="A1561" s="64"/>
      <c r="B1561" s="64"/>
      <c r="C1561" s="66"/>
      <c r="D1561" s="67"/>
      <c r="E1561" s="64"/>
      <c r="F1561" s="64"/>
      <c r="G1561" s="37" t="str">
        <f>IF(E1561="","",IF(OR(E1561="Project Management",E1561="Project Support",E1561="Sprint Management",E1561="Sprint Support"),"NA",ROUND((((VLOOKUP(AD1561,[2]Formula!V:X,3,0)))-SUMIF(AD:AD,AD1561,H:H)),2)))</f>
        <v/>
      </c>
      <c r="H1561" s="71"/>
      <c r="I1561" s="72"/>
      <c r="J1561" s="72"/>
      <c r="K1561" s="38" t="str">
        <f>IF(E1561="","",IF(OR(E1561="Project Management",E1561="Project Support",E1561="Sprint Management",E1561="Sprint Support"),"NA",(((SUMIF(AD:AD,AD1561,H:H)/VLOOKUP(AD1561,[2]Formula!V:X,3,0))*VLOOKUP(AD1561,[2]Formula!V:X,2,0))*H1561)/SUMIF(AD:AD,AD1561,H:H)))</f>
        <v/>
      </c>
      <c r="L1561" s="38" t="str">
        <f t="shared" si="145"/>
        <v/>
      </c>
      <c r="M1561" s="38" t="str">
        <f t="shared" si="146"/>
        <v/>
      </c>
      <c r="N1561" s="38" t="str">
        <f t="shared" si="148"/>
        <v/>
      </c>
      <c r="O1561" s="38" t="str">
        <f t="shared" si="144"/>
        <v/>
      </c>
      <c r="P1561" s="39" t="str">
        <f t="shared" si="149"/>
        <v/>
      </c>
      <c r="AC1561" s="42" t="str">
        <f>IF(B1561="","",VLOOKUP(B1561,[2]Formula!B:C,2,0))</f>
        <v/>
      </c>
      <c r="AD1561" s="43" t="str">
        <f t="shared" si="147"/>
        <v/>
      </c>
    </row>
    <row r="1562" spans="1:30" x14ac:dyDescent="0.25">
      <c r="A1562" s="64"/>
      <c r="B1562" s="64"/>
      <c r="C1562" s="66"/>
      <c r="D1562" s="67"/>
      <c r="E1562" s="64"/>
      <c r="F1562" s="64"/>
      <c r="G1562" s="37" t="str">
        <f>IF(E1562="","",IF(OR(E1562="Project Management",E1562="Project Support",E1562="Sprint Management",E1562="Sprint Support"),"NA",ROUND((((VLOOKUP(AD1562,[2]Formula!V:X,3,0)))-SUMIF(AD:AD,AD1562,H:H)),2)))</f>
        <v/>
      </c>
      <c r="H1562" s="71"/>
      <c r="I1562" s="72"/>
      <c r="J1562" s="72"/>
      <c r="K1562" s="38" t="str">
        <f>IF(E1562="","",IF(OR(E1562="Project Management",E1562="Project Support",E1562="Sprint Management",E1562="Sprint Support"),"NA",(((SUMIF(AD:AD,AD1562,H:H)/VLOOKUP(AD1562,[2]Formula!V:X,3,0))*VLOOKUP(AD1562,[2]Formula!V:X,2,0))*H1562)/SUMIF(AD:AD,AD1562,H:H)))</f>
        <v/>
      </c>
      <c r="L1562" s="38" t="str">
        <f t="shared" si="145"/>
        <v/>
      </c>
      <c r="M1562" s="38" t="str">
        <f t="shared" si="146"/>
        <v/>
      </c>
      <c r="N1562" s="38" t="str">
        <f t="shared" si="148"/>
        <v/>
      </c>
      <c r="O1562" s="38" t="str">
        <f t="shared" si="144"/>
        <v/>
      </c>
      <c r="P1562" s="39" t="str">
        <f t="shared" si="149"/>
        <v/>
      </c>
      <c r="AC1562" s="42" t="str">
        <f>IF(B1562="","",VLOOKUP(B1562,[2]Formula!B:C,2,0))</f>
        <v/>
      </c>
      <c r="AD1562" s="43" t="str">
        <f t="shared" si="147"/>
        <v/>
      </c>
    </row>
    <row r="1563" spans="1:30" x14ac:dyDescent="0.25">
      <c r="A1563" s="64"/>
      <c r="B1563" s="64"/>
      <c r="C1563" s="66"/>
      <c r="D1563" s="67"/>
      <c r="E1563" s="64"/>
      <c r="F1563" s="64"/>
      <c r="G1563" s="37" t="str">
        <f>IF(E1563="","",IF(OR(E1563="Project Management",E1563="Project Support",E1563="Sprint Management",E1563="Sprint Support"),"NA",ROUND((((VLOOKUP(AD1563,[2]Formula!V:X,3,0)))-SUMIF(AD:AD,AD1563,H:H)),2)))</f>
        <v/>
      </c>
      <c r="H1563" s="71"/>
      <c r="I1563" s="72"/>
      <c r="J1563" s="72"/>
      <c r="K1563" s="38" t="str">
        <f>IF(E1563="","",IF(OR(E1563="Project Management",E1563="Project Support",E1563="Sprint Management",E1563="Sprint Support"),"NA",(((SUMIF(AD:AD,AD1563,H:H)/VLOOKUP(AD1563,[2]Formula!V:X,3,0))*VLOOKUP(AD1563,[2]Formula!V:X,2,0))*H1563)/SUMIF(AD:AD,AD1563,H:H)))</f>
        <v/>
      </c>
      <c r="L1563" s="38" t="str">
        <f t="shared" si="145"/>
        <v/>
      </c>
      <c r="M1563" s="38" t="str">
        <f t="shared" si="146"/>
        <v/>
      </c>
      <c r="N1563" s="38" t="str">
        <f t="shared" si="148"/>
        <v/>
      </c>
      <c r="O1563" s="38" t="str">
        <f t="shared" si="144"/>
        <v/>
      </c>
      <c r="P1563" s="39" t="str">
        <f t="shared" si="149"/>
        <v/>
      </c>
      <c r="AC1563" s="42" t="str">
        <f>IF(B1563="","",VLOOKUP(B1563,[2]Formula!B:C,2,0))</f>
        <v/>
      </c>
      <c r="AD1563" s="43" t="str">
        <f t="shared" si="147"/>
        <v/>
      </c>
    </row>
    <row r="1564" spans="1:30" x14ac:dyDescent="0.25">
      <c r="A1564" s="64"/>
      <c r="B1564" s="64"/>
      <c r="C1564" s="66"/>
      <c r="D1564" s="67"/>
      <c r="E1564" s="64"/>
      <c r="F1564" s="64"/>
      <c r="G1564" s="37" t="str">
        <f>IF(E1564="","",IF(OR(E1564="Project Management",E1564="Project Support",E1564="Sprint Management",E1564="Sprint Support"),"NA",ROUND((((VLOOKUP(AD1564,[2]Formula!V:X,3,0)))-SUMIF(AD:AD,AD1564,H:H)),2)))</f>
        <v/>
      </c>
      <c r="H1564" s="71"/>
      <c r="I1564" s="72"/>
      <c r="J1564" s="72"/>
      <c r="K1564" s="38" t="str">
        <f>IF(E1564="","",IF(OR(E1564="Project Management",E1564="Project Support",E1564="Sprint Management",E1564="Sprint Support"),"NA",(((SUMIF(AD:AD,AD1564,H:H)/VLOOKUP(AD1564,[2]Formula!V:X,3,0))*VLOOKUP(AD1564,[2]Formula!V:X,2,0))*H1564)/SUMIF(AD:AD,AD1564,H:H)))</f>
        <v/>
      </c>
      <c r="L1564" s="38" t="str">
        <f t="shared" si="145"/>
        <v/>
      </c>
      <c r="M1564" s="38" t="str">
        <f t="shared" si="146"/>
        <v/>
      </c>
      <c r="N1564" s="38" t="str">
        <f t="shared" si="148"/>
        <v/>
      </c>
      <c r="O1564" s="38" t="str">
        <f t="shared" si="144"/>
        <v/>
      </c>
      <c r="P1564" s="39" t="str">
        <f t="shared" si="149"/>
        <v/>
      </c>
      <c r="AC1564" s="42" t="str">
        <f>IF(B1564="","",VLOOKUP(B1564,[2]Formula!B:C,2,0))</f>
        <v/>
      </c>
      <c r="AD1564" s="43" t="str">
        <f t="shared" si="147"/>
        <v/>
      </c>
    </row>
    <row r="1565" spans="1:30" x14ac:dyDescent="0.25">
      <c r="A1565" s="64"/>
      <c r="B1565" s="64"/>
      <c r="C1565" s="66"/>
      <c r="D1565" s="67"/>
      <c r="E1565" s="64"/>
      <c r="F1565" s="64"/>
      <c r="G1565" s="37" t="str">
        <f>IF(E1565="","",IF(OR(E1565="Project Management",E1565="Project Support",E1565="Sprint Management",E1565="Sprint Support"),"NA",ROUND((((VLOOKUP(AD1565,[2]Formula!V:X,3,0)))-SUMIF(AD:AD,AD1565,H:H)),2)))</f>
        <v/>
      </c>
      <c r="H1565" s="71"/>
      <c r="I1565" s="72"/>
      <c r="J1565" s="72"/>
      <c r="K1565" s="38" t="str">
        <f>IF(E1565="","",IF(OR(E1565="Project Management",E1565="Project Support",E1565="Sprint Management",E1565="Sprint Support"),"NA",(((SUMIF(AD:AD,AD1565,H:H)/VLOOKUP(AD1565,[2]Formula!V:X,3,0))*VLOOKUP(AD1565,[2]Formula!V:X,2,0))*H1565)/SUMIF(AD:AD,AD1565,H:H)))</f>
        <v/>
      </c>
      <c r="L1565" s="38" t="str">
        <f t="shared" si="145"/>
        <v/>
      </c>
      <c r="M1565" s="38" t="str">
        <f t="shared" si="146"/>
        <v/>
      </c>
      <c r="N1565" s="38" t="str">
        <f t="shared" si="148"/>
        <v/>
      </c>
      <c r="O1565" s="38" t="str">
        <f t="shared" si="144"/>
        <v/>
      </c>
      <c r="P1565" s="39" t="str">
        <f t="shared" si="149"/>
        <v/>
      </c>
      <c r="AC1565" s="42" t="str">
        <f>IF(B1565="","",VLOOKUP(B1565,[2]Formula!B:C,2,0))</f>
        <v/>
      </c>
      <c r="AD1565" s="43" t="str">
        <f t="shared" si="147"/>
        <v/>
      </c>
    </row>
    <row r="1566" spans="1:30" x14ac:dyDescent="0.25">
      <c r="A1566" s="64"/>
      <c r="B1566" s="64"/>
      <c r="C1566" s="66"/>
      <c r="D1566" s="67"/>
      <c r="E1566" s="64"/>
      <c r="F1566" s="64"/>
      <c r="G1566" s="37" t="str">
        <f>IF(E1566="","",IF(OR(E1566="Project Management",E1566="Project Support",E1566="Sprint Management",E1566="Sprint Support"),"NA",ROUND((((VLOOKUP(AD1566,[2]Formula!V:X,3,0)))-SUMIF(AD:AD,AD1566,H:H)),2)))</f>
        <v/>
      </c>
      <c r="H1566" s="71"/>
      <c r="I1566" s="72"/>
      <c r="J1566" s="72"/>
      <c r="K1566" s="38" t="str">
        <f>IF(E1566="","",IF(OR(E1566="Project Management",E1566="Project Support",E1566="Sprint Management",E1566="Sprint Support"),"NA",(((SUMIF(AD:AD,AD1566,H:H)/VLOOKUP(AD1566,[2]Formula!V:X,3,0))*VLOOKUP(AD1566,[2]Formula!V:X,2,0))*H1566)/SUMIF(AD:AD,AD1566,H:H)))</f>
        <v/>
      </c>
      <c r="L1566" s="38" t="str">
        <f t="shared" si="145"/>
        <v/>
      </c>
      <c r="M1566" s="38" t="str">
        <f t="shared" si="146"/>
        <v/>
      </c>
      <c r="N1566" s="38" t="str">
        <f t="shared" si="148"/>
        <v/>
      </c>
      <c r="O1566" s="38" t="str">
        <f t="shared" si="144"/>
        <v/>
      </c>
      <c r="P1566" s="39" t="str">
        <f t="shared" si="149"/>
        <v/>
      </c>
      <c r="AC1566" s="42" t="str">
        <f>IF(B1566="","",VLOOKUP(B1566,[2]Formula!B:C,2,0))</f>
        <v/>
      </c>
      <c r="AD1566" s="43" t="str">
        <f t="shared" si="147"/>
        <v/>
      </c>
    </row>
    <row r="1567" spans="1:30" x14ac:dyDescent="0.25">
      <c r="A1567" s="64"/>
      <c r="B1567" s="64"/>
      <c r="C1567" s="66"/>
      <c r="D1567" s="67"/>
      <c r="E1567" s="64"/>
      <c r="F1567" s="64"/>
      <c r="G1567" s="37" t="str">
        <f>IF(E1567="","",IF(OR(E1567="Project Management",E1567="Project Support",E1567="Sprint Management",E1567="Sprint Support"),"NA",ROUND((((VLOOKUP(AD1567,[2]Formula!V:X,3,0)))-SUMIF(AD:AD,AD1567,H:H)),2)))</f>
        <v/>
      </c>
      <c r="H1567" s="71"/>
      <c r="I1567" s="72"/>
      <c r="J1567" s="72"/>
      <c r="K1567" s="38" t="str">
        <f>IF(E1567="","",IF(OR(E1567="Project Management",E1567="Project Support",E1567="Sprint Management",E1567="Sprint Support"),"NA",(((SUMIF(AD:AD,AD1567,H:H)/VLOOKUP(AD1567,[2]Formula!V:X,3,0))*VLOOKUP(AD1567,[2]Formula!V:X,2,0))*H1567)/SUMIF(AD:AD,AD1567,H:H)))</f>
        <v/>
      </c>
      <c r="L1567" s="38" t="str">
        <f t="shared" si="145"/>
        <v/>
      </c>
      <c r="M1567" s="38" t="str">
        <f t="shared" si="146"/>
        <v/>
      </c>
      <c r="N1567" s="38" t="str">
        <f t="shared" si="148"/>
        <v/>
      </c>
      <c r="O1567" s="38" t="str">
        <f t="shared" si="144"/>
        <v/>
      </c>
      <c r="P1567" s="39" t="str">
        <f t="shared" si="149"/>
        <v/>
      </c>
      <c r="AC1567" s="42" t="str">
        <f>IF(B1567="","",VLOOKUP(B1567,[2]Formula!B:C,2,0))</f>
        <v/>
      </c>
      <c r="AD1567" s="43" t="str">
        <f t="shared" si="147"/>
        <v/>
      </c>
    </row>
    <row r="1568" spans="1:30" x14ac:dyDescent="0.25">
      <c r="A1568" s="64"/>
      <c r="B1568" s="64"/>
      <c r="C1568" s="66"/>
      <c r="D1568" s="67"/>
      <c r="E1568" s="64"/>
      <c r="F1568" s="64"/>
      <c r="G1568" s="37" t="str">
        <f>IF(E1568="","",IF(OR(E1568="Project Management",E1568="Project Support",E1568="Sprint Management",E1568="Sprint Support"),"NA",ROUND((((VLOOKUP(AD1568,[2]Formula!V:X,3,0)))-SUMIF(AD:AD,AD1568,H:H)),2)))</f>
        <v/>
      </c>
      <c r="H1568" s="71"/>
      <c r="I1568" s="72"/>
      <c r="J1568" s="72"/>
      <c r="K1568" s="38" t="str">
        <f>IF(E1568="","",IF(OR(E1568="Project Management",E1568="Project Support",E1568="Sprint Management",E1568="Sprint Support"),"NA",(((SUMIF(AD:AD,AD1568,H:H)/VLOOKUP(AD1568,[2]Formula!V:X,3,0))*VLOOKUP(AD1568,[2]Formula!V:X,2,0))*H1568)/SUMIF(AD:AD,AD1568,H:H)))</f>
        <v/>
      </c>
      <c r="L1568" s="38" t="str">
        <f t="shared" si="145"/>
        <v/>
      </c>
      <c r="M1568" s="38" t="str">
        <f t="shared" si="146"/>
        <v/>
      </c>
      <c r="N1568" s="38" t="str">
        <f t="shared" si="148"/>
        <v/>
      </c>
      <c r="O1568" s="38" t="str">
        <f t="shared" si="144"/>
        <v/>
      </c>
      <c r="P1568" s="39" t="str">
        <f t="shared" si="149"/>
        <v/>
      </c>
      <c r="AC1568" s="42" t="str">
        <f>IF(B1568="","",VLOOKUP(B1568,[2]Formula!B:C,2,0))</f>
        <v/>
      </c>
      <c r="AD1568" s="43" t="str">
        <f t="shared" si="147"/>
        <v/>
      </c>
    </row>
    <row r="1569" spans="1:30" x14ac:dyDescent="0.25">
      <c r="A1569" s="64"/>
      <c r="B1569" s="64"/>
      <c r="C1569" s="66"/>
      <c r="D1569" s="67"/>
      <c r="E1569" s="64"/>
      <c r="F1569" s="64"/>
      <c r="G1569" s="37" t="str">
        <f>IF(E1569="","",IF(OR(E1569="Project Management",E1569="Project Support",E1569="Sprint Management",E1569="Sprint Support"),"NA",ROUND((((VLOOKUP(AD1569,[2]Formula!V:X,3,0)))-SUMIF(AD:AD,AD1569,H:H)),2)))</f>
        <v/>
      </c>
      <c r="H1569" s="71"/>
      <c r="I1569" s="72"/>
      <c r="J1569" s="72"/>
      <c r="K1569" s="38" t="str">
        <f>IF(E1569="","",IF(OR(E1569="Project Management",E1569="Project Support",E1569="Sprint Management",E1569="Sprint Support"),"NA",(((SUMIF(AD:AD,AD1569,H:H)/VLOOKUP(AD1569,[2]Formula!V:X,3,0))*VLOOKUP(AD1569,[2]Formula!V:X,2,0))*H1569)/SUMIF(AD:AD,AD1569,H:H)))</f>
        <v/>
      </c>
      <c r="L1569" s="38" t="str">
        <f t="shared" si="145"/>
        <v/>
      </c>
      <c r="M1569" s="38" t="str">
        <f t="shared" si="146"/>
        <v/>
      </c>
      <c r="N1569" s="38" t="str">
        <f t="shared" si="148"/>
        <v/>
      </c>
      <c r="O1569" s="38" t="str">
        <f t="shared" si="144"/>
        <v/>
      </c>
      <c r="P1569" s="39" t="str">
        <f t="shared" si="149"/>
        <v/>
      </c>
      <c r="AC1569" s="42" t="str">
        <f>IF(B1569="","",VLOOKUP(B1569,[2]Formula!B:C,2,0))</f>
        <v/>
      </c>
      <c r="AD1569" s="43" t="str">
        <f t="shared" si="147"/>
        <v/>
      </c>
    </row>
    <row r="1570" spans="1:30" x14ac:dyDescent="0.25">
      <c r="A1570" s="64"/>
      <c r="B1570" s="64"/>
      <c r="C1570" s="66"/>
      <c r="D1570" s="67"/>
      <c r="E1570" s="64"/>
      <c r="F1570" s="64"/>
      <c r="G1570" s="37" t="str">
        <f>IF(E1570="","",IF(OR(E1570="Project Management",E1570="Project Support",E1570="Sprint Management",E1570="Sprint Support"),"NA",ROUND((((VLOOKUP(AD1570,[2]Formula!V:X,3,0)))-SUMIF(AD:AD,AD1570,H:H)),2)))</f>
        <v/>
      </c>
      <c r="H1570" s="71"/>
      <c r="I1570" s="72"/>
      <c r="J1570" s="72"/>
      <c r="K1570" s="38" t="str">
        <f>IF(E1570="","",IF(OR(E1570="Project Management",E1570="Project Support",E1570="Sprint Management",E1570="Sprint Support"),"NA",(((SUMIF(AD:AD,AD1570,H:H)/VLOOKUP(AD1570,[2]Formula!V:X,3,0))*VLOOKUP(AD1570,[2]Formula!V:X,2,0))*H1570)/SUMIF(AD:AD,AD1570,H:H)))</f>
        <v/>
      </c>
      <c r="L1570" s="38" t="str">
        <f t="shared" si="145"/>
        <v/>
      </c>
      <c r="M1570" s="38" t="str">
        <f t="shared" si="146"/>
        <v/>
      </c>
      <c r="N1570" s="38" t="str">
        <f t="shared" si="148"/>
        <v/>
      </c>
      <c r="O1570" s="38" t="str">
        <f t="shared" si="144"/>
        <v/>
      </c>
      <c r="P1570" s="39" t="str">
        <f t="shared" si="149"/>
        <v/>
      </c>
      <c r="AC1570" s="42" t="str">
        <f>IF(B1570="","",VLOOKUP(B1570,[2]Formula!B:C,2,0))</f>
        <v/>
      </c>
      <c r="AD1570" s="43" t="str">
        <f t="shared" si="147"/>
        <v/>
      </c>
    </row>
    <row r="1571" spans="1:30" x14ac:dyDescent="0.25">
      <c r="A1571" s="64"/>
      <c r="B1571" s="64"/>
      <c r="C1571" s="66"/>
      <c r="D1571" s="67"/>
      <c r="E1571" s="64"/>
      <c r="F1571" s="64"/>
      <c r="G1571" s="37" t="str">
        <f>IF(E1571="","",IF(OR(E1571="Project Management",E1571="Project Support",E1571="Sprint Management",E1571="Sprint Support"),"NA",ROUND((((VLOOKUP(AD1571,[2]Formula!V:X,3,0)))-SUMIF(AD:AD,AD1571,H:H)),2)))</f>
        <v/>
      </c>
      <c r="H1571" s="71"/>
      <c r="I1571" s="72"/>
      <c r="J1571" s="72"/>
      <c r="K1571" s="38" t="str">
        <f>IF(E1571="","",IF(OR(E1571="Project Management",E1571="Project Support",E1571="Sprint Management",E1571="Sprint Support"),"NA",(((SUMIF(AD:AD,AD1571,H:H)/VLOOKUP(AD1571,[2]Formula!V:X,3,0))*VLOOKUP(AD1571,[2]Formula!V:X,2,0))*H1571)/SUMIF(AD:AD,AD1571,H:H)))</f>
        <v/>
      </c>
      <c r="L1571" s="38" t="str">
        <f t="shared" si="145"/>
        <v/>
      </c>
      <c r="M1571" s="38" t="str">
        <f t="shared" si="146"/>
        <v/>
      </c>
      <c r="N1571" s="38" t="str">
        <f t="shared" si="148"/>
        <v/>
      </c>
      <c r="O1571" s="38" t="str">
        <f t="shared" si="144"/>
        <v/>
      </c>
      <c r="P1571" s="39" t="str">
        <f t="shared" si="149"/>
        <v/>
      </c>
      <c r="AC1571" s="42" t="str">
        <f>IF(B1571="","",VLOOKUP(B1571,[2]Formula!B:C,2,0))</f>
        <v/>
      </c>
      <c r="AD1571" s="43" t="str">
        <f t="shared" si="147"/>
        <v/>
      </c>
    </row>
    <row r="1572" spans="1:30" x14ac:dyDescent="0.25">
      <c r="A1572" s="64"/>
      <c r="B1572" s="64"/>
      <c r="C1572" s="66"/>
      <c r="D1572" s="67"/>
      <c r="E1572" s="64"/>
      <c r="F1572" s="64"/>
      <c r="G1572" s="37" t="str">
        <f>IF(E1572="","",IF(OR(E1572="Project Management",E1572="Project Support",E1572="Sprint Management",E1572="Sprint Support"),"NA",ROUND((((VLOOKUP(AD1572,[2]Formula!V:X,3,0)))-SUMIF(AD:AD,AD1572,H:H)),2)))</f>
        <v/>
      </c>
      <c r="H1572" s="71"/>
      <c r="I1572" s="72"/>
      <c r="J1572" s="72"/>
      <c r="K1572" s="38" t="str">
        <f>IF(E1572="","",IF(OR(E1572="Project Management",E1572="Project Support",E1572="Sprint Management",E1572="Sprint Support"),"NA",(((SUMIF(AD:AD,AD1572,H:H)/VLOOKUP(AD1572,[2]Formula!V:X,3,0))*VLOOKUP(AD1572,[2]Formula!V:X,2,0))*H1572)/SUMIF(AD:AD,AD1572,H:H)))</f>
        <v/>
      </c>
      <c r="L1572" s="38" t="str">
        <f t="shared" si="145"/>
        <v/>
      </c>
      <c r="M1572" s="38" t="str">
        <f t="shared" si="146"/>
        <v/>
      </c>
      <c r="N1572" s="38" t="str">
        <f t="shared" si="148"/>
        <v/>
      </c>
      <c r="O1572" s="38" t="str">
        <f t="shared" si="144"/>
        <v/>
      </c>
      <c r="P1572" s="39" t="str">
        <f t="shared" si="149"/>
        <v/>
      </c>
      <c r="AC1572" s="42" t="str">
        <f>IF(B1572="","",VLOOKUP(B1572,[2]Formula!B:C,2,0))</f>
        <v/>
      </c>
      <c r="AD1572" s="43" t="str">
        <f t="shared" si="147"/>
        <v/>
      </c>
    </row>
    <row r="1573" spans="1:30" x14ac:dyDescent="0.25">
      <c r="A1573" s="64"/>
      <c r="B1573" s="64"/>
      <c r="C1573" s="66"/>
      <c r="D1573" s="67"/>
      <c r="E1573" s="64"/>
      <c r="F1573" s="64"/>
      <c r="G1573" s="37" t="str">
        <f>IF(E1573="","",IF(OR(E1573="Project Management",E1573="Project Support",E1573="Sprint Management",E1573="Sprint Support"),"NA",ROUND((((VLOOKUP(AD1573,[2]Formula!V:X,3,0)))-SUMIF(AD:AD,AD1573,H:H)),2)))</f>
        <v/>
      </c>
      <c r="H1573" s="71"/>
      <c r="I1573" s="72"/>
      <c r="J1573" s="72"/>
      <c r="K1573" s="38" t="str">
        <f>IF(E1573="","",IF(OR(E1573="Project Management",E1573="Project Support",E1573="Sprint Management",E1573="Sprint Support"),"NA",(((SUMIF(AD:AD,AD1573,H:H)/VLOOKUP(AD1573,[2]Formula!V:X,3,0))*VLOOKUP(AD1573,[2]Formula!V:X,2,0))*H1573)/SUMIF(AD:AD,AD1573,H:H)))</f>
        <v/>
      </c>
      <c r="L1573" s="38" t="str">
        <f t="shared" si="145"/>
        <v/>
      </c>
      <c r="M1573" s="38" t="str">
        <f t="shared" si="146"/>
        <v/>
      </c>
      <c r="N1573" s="38" t="str">
        <f t="shared" si="148"/>
        <v/>
      </c>
      <c r="O1573" s="38" t="str">
        <f t="shared" si="144"/>
        <v/>
      </c>
      <c r="P1573" s="39" t="str">
        <f t="shared" si="149"/>
        <v/>
      </c>
      <c r="AC1573" s="42" t="str">
        <f>IF(B1573="","",VLOOKUP(B1573,[2]Formula!B:C,2,0))</f>
        <v/>
      </c>
      <c r="AD1573" s="43" t="str">
        <f t="shared" si="147"/>
        <v/>
      </c>
    </row>
    <row r="1574" spans="1:30" x14ac:dyDescent="0.25">
      <c r="A1574" s="64"/>
      <c r="B1574" s="64"/>
      <c r="C1574" s="66"/>
      <c r="D1574" s="67"/>
      <c r="E1574" s="64"/>
      <c r="F1574" s="64"/>
      <c r="G1574" s="37" t="str">
        <f>IF(E1574="","",IF(OR(E1574="Project Management",E1574="Project Support",E1574="Sprint Management",E1574="Sprint Support"),"NA",ROUND((((VLOOKUP(AD1574,[2]Formula!V:X,3,0)))-SUMIF(AD:AD,AD1574,H:H)),2)))</f>
        <v/>
      </c>
      <c r="H1574" s="71"/>
      <c r="I1574" s="72"/>
      <c r="J1574" s="72"/>
      <c r="K1574" s="38" t="str">
        <f>IF(E1574="","",IF(OR(E1574="Project Management",E1574="Project Support",E1574="Sprint Management",E1574="Sprint Support"),"NA",(((SUMIF(AD:AD,AD1574,H:H)/VLOOKUP(AD1574,[2]Formula!V:X,3,0))*VLOOKUP(AD1574,[2]Formula!V:X,2,0))*H1574)/SUMIF(AD:AD,AD1574,H:H)))</f>
        <v/>
      </c>
      <c r="L1574" s="38" t="str">
        <f t="shared" si="145"/>
        <v/>
      </c>
      <c r="M1574" s="38" t="str">
        <f t="shared" si="146"/>
        <v/>
      </c>
      <c r="N1574" s="38" t="str">
        <f t="shared" si="148"/>
        <v/>
      </c>
      <c r="O1574" s="38" t="str">
        <f t="shared" si="144"/>
        <v/>
      </c>
      <c r="P1574" s="39" t="str">
        <f t="shared" si="149"/>
        <v/>
      </c>
      <c r="AC1574" s="42" t="str">
        <f>IF(B1574="","",VLOOKUP(B1574,[2]Formula!B:C,2,0))</f>
        <v/>
      </c>
      <c r="AD1574" s="43" t="str">
        <f t="shared" si="147"/>
        <v/>
      </c>
    </row>
    <row r="1575" spans="1:30" x14ac:dyDescent="0.25">
      <c r="A1575" s="64"/>
      <c r="B1575" s="64"/>
      <c r="C1575" s="66"/>
      <c r="D1575" s="67"/>
      <c r="E1575" s="64"/>
      <c r="F1575" s="64"/>
      <c r="G1575" s="37" t="str">
        <f>IF(E1575="","",IF(OR(E1575="Project Management",E1575="Project Support",E1575="Sprint Management",E1575="Sprint Support"),"NA",ROUND((((VLOOKUP(AD1575,[2]Formula!V:X,3,0)))-SUMIF(AD:AD,AD1575,H:H)),2)))</f>
        <v/>
      </c>
      <c r="H1575" s="71"/>
      <c r="I1575" s="72"/>
      <c r="J1575" s="72"/>
      <c r="K1575" s="38" t="str">
        <f>IF(E1575="","",IF(OR(E1575="Project Management",E1575="Project Support",E1575="Sprint Management",E1575="Sprint Support"),"NA",(((SUMIF(AD:AD,AD1575,H:H)/VLOOKUP(AD1575,[2]Formula!V:X,3,0))*VLOOKUP(AD1575,[2]Formula!V:X,2,0))*H1575)/SUMIF(AD:AD,AD1575,H:H)))</f>
        <v/>
      </c>
      <c r="L1575" s="38" t="str">
        <f t="shared" si="145"/>
        <v/>
      </c>
      <c r="M1575" s="38" t="str">
        <f t="shared" si="146"/>
        <v/>
      </c>
      <c r="N1575" s="38" t="str">
        <f t="shared" si="148"/>
        <v/>
      </c>
      <c r="O1575" s="38" t="str">
        <f t="shared" si="144"/>
        <v/>
      </c>
      <c r="P1575" s="39" t="str">
        <f t="shared" si="149"/>
        <v/>
      </c>
      <c r="AC1575" s="42" t="str">
        <f>IF(B1575="","",VLOOKUP(B1575,[2]Formula!B:C,2,0))</f>
        <v/>
      </c>
      <c r="AD1575" s="43" t="str">
        <f t="shared" si="147"/>
        <v/>
      </c>
    </row>
    <row r="1576" spans="1:30" x14ac:dyDescent="0.25">
      <c r="A1576" s="64"/>
      <c r="B1576" s="64"/>
      <c r="C1576" s="66"/>
      <c r="D1576" s="67"/>
      <c r="E1576" s="64"/>
      <c r="F1576" s="64"/>
      <c r="G1576" s="37" t="str">
        <f>IF(E1576="","",IF(OR(E1576="Project Management",E1576="Project Support",E1576="Sprint Management",E1576="Sprint Support"),"NA",ROUND((((VLOOKUP(AD1576,[2]Formula!V:X,3,0)))-SUMIF(AD:AD,AD1576,H:H)),2)))</f>
        <v/>
      </c>
      <c r="H1576" s="71"/>
      <c r="I1576" s="72"/>
      <c r="J1576" s="72"/>
      <c r="K1576" s="38" t="str">
        <f>IF(E1576="","",IF(OR(E1576="Project Management",E1576="Project Support",E1576="Sprint Management",E1576="Sprint Support"),"NA",(((SUMIF(AD:AD,AD1576,H:H)/VLOOKUP(AD1576,[2]Formula!V:X,3,0))*VLOOKUP(AD1576,[2]Formula!V:X,2,0))*H1576)/SUMIF(AD:AD,AD1576,H:H)))</f>
        <v/>
      </c>
      <c r="L1576" s="38" t="str">
        <f t="shared" si="145"/>
        <v/>
      </c>
      <c r="M1576" s="38" t="str">
        <f t="shared" si="146"/>
        <v/>
      </c>
      <c r="N1576" s="38" t="str">
        <f t="shared" si="148"/>
        <v/>
      </c>
      <c r="O1576" s="38" t="str">
        <f t="shared" si="144"/>
        <v/>
      </c>
      <c r="P1576" s="39" t="str">
        <f t="shared" si="149"/>
        <v/>
      </c>
      <c r="AC1576" s="42" t="str">
        <f>IF(B1576="","",VLOOKUP(B1576,[2]Formula!B:C,2,0))</f>
        <v/>
      </c>
      <c r="AD1576" s="43" t="str">
        <f t="shared" si="147"/>
        <v/>
      </c>
    </row>
    <row r="1577" spans="1:30" x14ac:dyDescent="0.25">
      <c r="A1577" s="64"/>
      <c r="B1577" s="64"/>
      <c r="C1577" s="66"/>
      <c r="D1577" s="67"/>
      <c r="E1577" s="64"/>
      <c r="F1577" s="64"/>
      <c r="G1577" s="37" t="str">
        <f>IF(E1577="","",IF(OR(E1577="Project Management",E1577="Project Support",E1577="Sprint Management",E1577="Sprint Support"),"NA",ROUND((((VLOOKUP(AD1577,[2]Formula!V:X,3,0)))-SUMIF(AD:AD,AD1577,H:H)),2)))</f>
        <v/>
      </c>
      <c r="H1577" s="71"/>
      <c r="I1577" s="72"/>
      <c r="J1577" s="72"/>
      <c r="K1577" s="38" t="str">
        <f>IF(E1577="","",IF(OR(E1577="Project Management",E1577="Project Support",E1577="Sprint Management",E1577="Sprint Support"),"NA",(((SUMIF(AD:AD,AD1577,H:H)/VLOOKUP(AD1577,[2]Formula!V:X,3,0))*VLOOKUP(AD1577,[2]Formula!V:X,2,0))*H1577)/SUMIF(AD:AD,AD1577,H:H)))</f>
        <v/>
      </c>
      <c r="L1577" s="38" t="str">
        <f t="shared" si="145"/>
        <v/>
      </c>
      <c r="M1577" s="38" t="str">
        <f t="shared" si="146"/>
        <v/>
      </c>
      <c r="N1577" s="38" t="str">
        <f t="shared" si="148"/>
        <v/>
      </c>
      <c r="O1577" s="38" t="str">
        <f t="shared" si="144"/>
        <v/>
      </c>
      <c r="P1577" s="39" t="str">
        <f t="shared" si="149"/>
        <v/>
      </c>
      <c r="AC1577" s="42" t="str">
        <f>IF(B1577="","",VLOOKUP(B1577,[2]Formula!B:C,2,0))</f>
        <v/>
      </c>
      <c r="AD1577" s="43" t="str">
        <f t="shared" si="147"/>
        <v/>
      </c>
    </row>
    <row r="1578" spans="1:30" x14ac:dyDescent="0.25">
      <c r="A1578" s="64"/>
      <c r="B1578" s="64"/>
      <c r="C1578" s="66"/>
      <c r="D1578" s="67"/>
      <c r="E1578" s="64"/>
      <c r="F1578" s="64"/>
      <c r="G1578" s="37" t="str">
        <f>IF(E1578="","",IF(OR(E1578="Project Management",E1578="Project Support",E1578="Sprint Management",E1578="Sprint Support"),"NA",ROUND((((VLOOKUP(AD1578,[2]Formula!V:X,3,0)))-SUMIF(AD:AD,AD1578,H:H)),2)))</f>
        <v/>
      </c>
      <c r="H1578" s="71"/>
      <c r="I1578" s="72"/>
      <c r="J1578" s="72"/>
      <c r="K1578" s="38" t="str">
        <f>IF(E1578="","",IF(OR(E1578="Project Management",E1578="Project Support",E1578="Sprint Management",E1578="Sprint Support"),"NA",(((SUMIF(AD:AD,AD1578,H:H)/VLOOKUP(AD1578,[2]Formula!V:X,3,0))*VLOOKUP(AD1578,[2]Formula!V:X,2,0))*H1578)/SUMIF(AD:AD,AD1578,H:H)))</f>
        <v/>
      </c>
      <c r="L1578" s="38" t="str">
        <f t="shared" si="145"/>
        <v/>
      </c>
      <c r="M1578" s="38" t="str">
        <f t="shared" si="146"/>
        <v/>
      </c>
      <c r="N1578" s="38" t="str">
        <f t="shared" si="148"/>
        <v/>
      </c>
      <c r="O1578" s="38" t="str">
        <f t="shared" si="144"/>
        <v/>
      </c>
      <c r="P1578" s="39" t="str">
        <f t="shared" si="149"/>
        <v/>
      </c>
      <c r="AC1578" s="42" t="str">
        <f>IF(B1578="","",VLOOKUP(B1578,[2]Formula!B:C,2,0))</f>
        <v/>
      </c>
      <c r="AD1578" s="43" t="str">
        <f t="shared" si="147"/>
        <v/>
      </c>
    </row>
    <row r="1579" spans="1:30" x14ac:dyDescent="0.25">
      <c r="A1579" s="64"/>
      <c r="B1579" s="64"/>
      <c r="C1579" s="66"/>
      <c r="D1579" s="67"/>
      <c r="E1579" s="64"/>
      <c r="F1579" s="64"/>
      <c r="G1579" s="37" t="str">
        <f>IF(E1579="","",IF(OR(E1579="Project Management",E1579="Project Support",E1579="Sprint Management",E1579="Sprint Support"),"NA",ROUND((((VLOOKUP(AD1579,[2]Formula!V:X,3,0)))-SUMIF(AD:AD,AD1579,H:H)),2)))</f>
        <v/>
      </c>
      <c r="H1579" s="71"/>
      <c r="I1579" s="72"/>
      <c r="J1579" s="72"/>
      <c r="K1579" s="38" t="str">
        <f>IF(E1579="","",IF(OR(E1579="Project Management",E1579="Project Support",E1579="Sprint Management",E1579="Sprint Support"),"NA",(((SUMIF(AD:AD,AD1579,H:H)/VLOOKUP(AD1579,[2]Formula!V:X,3,0))*VLOOKUP(AD1579,[2]Formula!V:X,2,0))*H1579)/SUMIF(AD:AD,AD1579,H:H)))</f>
        <v/>
      </c>
      <c r="L1579" s="38" t="str">
        <f t="shared" si="145"/>
        <v/>
      </c>
      <c r="M1579" s="38" t="str">
        <f t="shared" si="146"/>
        <v/>
      </c>
      <c r="N1579" s="38" t="str">
        <f t="shared" si="148"/>
        <v/>
      </c>
      <c r="O1579" s="38" t="str">
        <f t="shared" si="144"/>
        <v/>
      </c>
      <c r="P1579" s="39" t="str">
        <f t="shared" si="149"/>
        <v/>
      </c>
      <c r="AC1579" s="42" t="str">
        <f>IF(B1579="","",VLOOKUP(B1579,[2]Formula!B:C,2,0))</f>
        <v/>
      </c>
      <c r="AD1579" s="43" t="str">
        <f t="shared" si="147"/>
        <v/>
      </c>
    </row>
    <row r="1580" spans="1:30" x14ac:dyDescent="0.25">
      <c r="A1580" s="64"/>
      <c r="B1580" s="64"/>
      <c r="C1580" s="66"/>
      <c r="D1580" s="67"/>
      <c r="E1580" s="64"/>
      <c r="F1580" s="64"/>
      <c r="G1580" s="37" t="str">
        <f>IF(E1580="","",IF(OR(E1580="Project Management",E1580="Project Support",E1580="Sprint Management",E1580="Sprint Support"),"NA",ROUND((((VLOOKUP(AD1580,[2]Formula!V:X,3,0)))-SUMIF(AD:AD,AD1580,H:H)),2)))</f>
        <v/>
      </c>
      <c r="H1580" s="71"/>
      <c r="I1580" s="72"/>
      <c r="J1580" s="72"/>
      <c r="K1580" s="38" t="str">
        <f>IF(E1580="","",IF(OR(E1580="Project Management",E1580="Project Support",E1580="Sprint Management",E1580="Sprint Support"),"NA",(((SUMIF(AD:AD,AD1580,H:H)/VLOOKUP(AD1580,[2]Formula!V:X,3,0))*VLOOKUP(AD1580,[2]Formula!V:X,2,0))*H1580)/SUMIF(AD:AD,AD1580,H:H)))</f>
        <v/>
      </c>
      <c r="L1580" s="38" t="str">
        <f t="shared" si="145"/>
        <v/>
      </c>
      <c r="M1580" s="38" t="str">
        <f t="shared" si="146"/>
        <v/>
      </c>
      <c r="N1580" s="38" t="str">
        <f t="shared" si="148"/>
        <v/>
      </c>
      <c r="O1580" s="38" t="str">
        <f t="shared" si="144"/>
        <v/>
      </c>
      <c r="P1580" s="39" t="str">
        <f t="shared" si="149"/>
        <v/>
      </c>
      <c r="AC1580" s="42" t="str">
        <f>IF(B1580="","",VLOOKUP(B1580,[2]Formula!B:C,2,0))</f>
        <v/>
      </c>
      <c r="AD1580" s="43" t="str">
        <f t="shared" si="147"/>
        <v/>
      </c>
    </row>
    <row r="1581" spans="1:30" x14ac:dyDescent="0.25">
      <c r="A1581" s="64"/>
      <c r="B1581" s="64"/>
      <c r="C1581" s="66"/>
      <c r="D1581" s="67"/>
      <c r="E1581" s="64"/>
      <c r="F1581" s="64"/>
      <c r="G1581" s="37" t="str">
        <f>IF(E1581="","",IF(OR(E1581="Project Management",E1581="Project Support",E1581="Sprint Management",E1581="Sprint Support"),"NA",ROUND((((VLOOKUP(AD1581,[2]Formula!V:X,3,0)))-SUMIF(AD:AD,AD1581,H:H)),2)))</f>
        <v/>
      </c>
      <c r="H1581" s="71"/>
      <c r="I1581" s="72"/>
      <c r="J1581" s="72"/>
      <c r="K1581" s="38" t="str">
        <f>IF(E1581="","",IF(OR(E1581="Project Management",E1581="Project Support",E1581="Sprint Management",E1581="Sprint Support"),"NA",(((SUMIF(AD:AD,AD1581,H:H)/VLOOKUP(AD1581,[2]Formula!V:X,3,0))*VLOOKUP(AD1581,[2]Formula!V:X,2,0))*H1581)/SUMIF(AD:AD,AD1581,H:H)))</f>
        <v/>
      </c>
      <c r="L1581" s="38" t="str">
        <f t="shared" si="145"/>
        <v/>
      </c>
      <c r="M1581" s="38" t="str">
        <f t="shared" si="146"/>
        <v/>
      </c>
      <c r="N1581" s="38" t="str">
        <f t="shared" si="148"/>
        <v/>
      </c>
      <c r="O1581" s="38" t="str">
        <f t="shared" si="144"/>
        <v/>
      </c>
      <c r="P1581" s="39" t="str">
        <f t="shared" si="149"/>
        <v/>
      </c>
      <c r="AC1581" s="42" t="str">
        <f>IF(B1581="","",VLOOKUP(B1581,[2]Formula!B:C,2,0))</f>
        <v/>
      </c>
      <c r="AD1581" s="43" t="str">
        <f t="shared" si="147"/>
        <v/>
      </c>
    </row>
    <row r="1582" spans="1:30" x14ac:dyDescent="0.25">
      <c r="A1582" s="64"/>
      <c r="B1582" s="64"/>
      <c r="C1582" s="66"/>
      <c r="D1582" s="67"/>
      <c r="E1582" s="64"/>
      <c r="F1582" s="64"/>
      <c r="G1582" s="37" t="str">
        <f>IF(E1582="","",IF(OR(E1582="Project Management",E1582="Project Support",E1582="Sprint Management",E1582="Sprint Support"),"NA",ROUND((((VLOOKUP(AD1582,[2]Formula!V:X,3,0)))-SUMIF(AD:AD,AD1582,H:H)),2)))</f>
        <v/>
      </c>
      <c r="H1582" s="71"/>
      <c r="I1582" s="72"/>
      <c r="J1582" s="72"/>
      <c r="K1582" s="38" t="str">
        <f>IF(E1582="","",IF(OR(E1582="Project Management",E1582="Project Support",E1582="Sprint Management",E1582="Sprint Support"),"NA",(((SUMIF(AD:AD,AD1582,H:H)/VLOOKUP(AD1582,[2]Formula!V:X,3,0))*VLOOKUP(AD1582,[2]Formula!V:X,2,0))*H1582)/SUMIF(AD:AD,AD1582,H:H)))</f>
        <v/>
      </c>
      <c r="L1582" s="38" t="str">
        <f t="shared" si="145"/>
        <v/>
      </c>
      <c r="M1582" s="38" t="str">
        <f t="shared" si="146"/>
        <v/>
      </c>
      <c r="N1582" s="38" t="str">
        <f t="shared" si="148"/>
        <v/>
      </c>
      <c r="O1582" s="38" t="str">
        <f t="shared" si="144"/>
        <v/>
      </c>
      <c r="P1582" s="39" t="str">
        <f t="shared" si="149"/>
        <v/>
      </c>
      <c r="AC1582" s="42" t="str">
        <f>IF(B1582="","",VLOOKUP(B1582,[2]Formula!B:C,2,0))</f>
        <v/>
      </c>
      <c r="AD1582" s="43" t="str">
        <f t="shared" si="147"/>
        <v/>
      </c>
    </row>
    <row r="1583" spans="1:30" x14ac:dyDescent="0.25">
      <c r="A1583" s="64"/>
      <c r="B1583" s="64"/>
      <c r="C1583" s="66"/>
      <c r="D1583" s="67"/>
      <c r="E1583" s="64"/>
      <c r="F1583" s="64"/>
      <c r="G1583" s="37" t="str">
        <f>IF(E1583="","",IF(OR(E1583="Project Management",E1583="Project Support",E1583="Sprint Management",E1583="Sprint Support"),"NA",ROUND((((VLOOKUP(AD1583,[2]Formula!V:X,3,0)))-SUMIF(AD:AD,AD1583,H:H)),2)))</f>
        <v/>
      </c>
      <c r="H1583" s="71"/>
      <c r="I1583" s="72"/>
      <c r="J1583" s="72"/>
      <c r="K1583" s="38" t="str">
        <f>IF(E1583="","",IF(OR(E1583="Project Management",E1583="Project Support",E1583="Sprint Management",E1583="Sprint Support"),"NA",(((SUMIF(AD:AD,AD1583,H:H)/VLOOKUP(AD1583,[2]Formula!V:X,3,0))*VLOOKUP(AD1583,[2]Formula!V:X,2,0))*H1583)/SUMIF(AD:AD,AD1583,H:H)))</f>
        <v/>
      </c>
      <c r="L1583" s="38" t="str">
        <f t="shared" si="145"/>
        <v/>
      </c>
      <c r="M1583" s="38" t="str">
        <f t="shared" si="146"/>
        <v/>
      </c>
      <c r="N1583" s="38" t="str">
        <f t="shared" si="148"/>
        <v/>
      </c>
      <c r="O1583" s="38" t="str">
        <f t="shared" si="144"/>
        <v/>
      </c>
      <c r="P1583" s="39" t="str">
        <f t="shared" si="149"/>
        <v/>
      </c>
      <c r="AC1583" s="42" t="str">
        <f>IF(B1583="","",VLOOKUP(B1583,[2]Formula!B:C,2,0))</f>
        <v/>
      </c>
      <c r="AD1583" s="43" t="str">
        <f t="shared" si="147"/>
        <v/>
      </c>
    </row>
    <row r="1584" spans="1:30" x14ac:dyDescent="0.25">
      <c r="A1584" s="64"/>
      <c r="B1584" s="64"/>
      <c r="C1584" s="66"/>
      <c r="D1584" s="67"/>
      <c r="E1584" s="64"/>
      <c r="F1584" s="64"/>
      <c r="G1584" s="37" t="str">
        <f>IF(E1584="","",IF(OR(E1584="Project Management",E1584="Project Support",E1584="Sprint Management",E1584="Sprint Support"),"NA",ROUND((((VLOOKUP(AD1584,[2]Formula!V:X,3,0)))-SUMIF(AD:AD,AD1584,H:H)),2)))</f>
        <v/>
      </c>
      <c r="H1584" s="71"/>
      <c r="I1584" s="72"/>
      <c r="J1584" s="72"/>
      <c r="K1584" s="38" t="str">
        <f>IF(E1584="","",IF(OR(E1584="Project Management",E1584="Project Support",E1584="Sprint Management",E1584="Sprint Support"),"NA",(((SUMIF(AD:AD,AD1584,H:H)/VLOOKUP(AD1584,[2]Formula!V:X,3,0))*VLOOKUP(AD1584,[2]Formula!V:X,2,0))*H1584)/SUMIF(AD:AD,AD1584,H:H)))</f>
        <v/>
      </c>
      <c r="L1584" s="38" t="str">
        <f t="shared" si="145"/>
        <v/>
      </c>
      <c r="M1584" s="38" t="str">
        <f t="shared" si="146"/>
        <v/>
      </c>
      <c r="N1584" s="38" t="str">
        <f t="shared" si="148"/>
        <v/>
      </c>
      <c r="O1584" s="38" t="str">
        <f t="shared" si="144"/>
        <v/>
      </c>
      <c r="P1584" s="39" t="str">
        <f t="shared" si="149"/>
        <v/>
      </c>
      <c r="AC1584" s="42" t="str">
        <f>IF(B1584="","",VLOOKUP(B1584,[2]Formula!B:C,2,0))</f>
        <v/>
      </c>
      <c r="AD1584" s="43" t="str">
        <f t="shared" si="147"/>
        <v/>
      </c>
    </row>
    <row r="1585" spans="1:30" x14ac:dyDescent="0.25">
      <c r="A1585" s="64"/>
      <c r="B1585" s="64"/>
      <c r="C1585" s="66"/>
      <c r="D1585" s="67"/>
      <c r="E1585" s="64"/>
      <c r="F1585" s="64"/>
      <c r="G1585" s="37" t="str">
        <f>IF(E1585="","",IF(OR(E1585="Project Management",E1585="Project Support",E1585="Sprint Management",E1585="Sprint Support"),"NA",ROUND((((VLOOKUP(AD1585,[2]Formula!V:X,3,0)))-SUMIF(AD:AD,AD1585,H:H)),2)))</f>
        <v/>
      </c>
      <c r="H1585" s="71"/>
      <c r="I1585" s="72"/>
      <c r="J1585" s="72"/>
      <c r="K1585" s="38" t="str">
        <f>IF(E1585="","",IF(OR(E1585="Project Management",E1585="Project Support",E1585="Sprint Management",E1585="Sprint Support"),"NA",(((SUMIF(AD:AD,AD1585,H:H)/VLOOKUP(AD1585,[2]Formula!V:X,3,0))*VLOOKUP(AD1585,[2]Formula!V:X,2,0))*H1585)/SUMIF(AD:AD,AD1585,H:H)))</f>
        <v/>
      </c>
      <c r="L1585" s="38" t="str">
        <f t="shared" si="145"/>
        <v/>
      </c>
      <c r="M1585" s="38" t="str">
        <f t="shared" si="146"/>
        <v/>
      </c>
      <c r="N1585" s="38" t="str">
        <f t="shared" si="148"/>
        <v/>
      </c>
      <c r="O1585" s="38" t="str">
        <f t="shared" si="144"/>
        <v/>
      </c>
      <c r="P1585" s="39" t="str">
        <f t="shared" si="149"/>
        <v/>
      </c>
      <c r="AC1585" s="42" t="str">
        <f>IF(B1585="","",VLOOKUP(B1585,[2]Formula!B:C,2,0))</f>
        <v/>
      </c>
      <c r="AD1585" s="43" t="str">
        <f t="shared" si="147"/>
        <v/>
      </c>
    </row>
    <row r="1586" spans="1:30" x14ac:dyDescent="0.25">
      <c r="A1586" s="64"/>
      <c r="B1586" s="64"/>
      <c r="C1586" s="66"/>
      <c r="D1586" s="67"/>
      <c r="E1586" s="64"/>
      <c r="F1586" s="64"/>
      <c r="G1586" s="37" t="str">
        <f>IF(E1586="","",IF(OR(E1586="Project Management",E1586="Project Support",E1586="Sprint Management",E1586="Sprint Support"),"NA",ROUND((((VLOOKUP(AD1586,[2]Formula!V:X,3,0)))-SUMIF(AD:AD,AD1586,H:H)),2)))</f>
        <v/>
      </c>
      <c r="H1586" s="71"/>
      <c r="I1586" s="72"/>
      <c r="J1586" s="72"/>
      <c r="K1586" s="38" t="str">
        <f>IF(E1586="","",IF(OR(E1586="Project Management",E1586="Project Support",E1586="Sprint Management",E1586="Sprint Support"),"NA",(((SUMIF(AD:AD,AD1586,H:H)/VLOOKUP(AD1586,[2]Formula!V:X,3,0))*VLOOKUP(AD1586,[2]Formula!V:X,2,0))*H1586)/SUMIF(AD:AD,AD1586,H:H)))</f>
        <v/>
      </c>
      <c r="L1586" s="38" t="str">
        <f t="shared" si="145"/>
        <v/>
      </c>
      <c r="M1586" s="38" t="str">
        <f t="shared" si="146"/>
        <v/>
      </c>
      <c r="N1586" s="38" t="str">
        <f t="shared" si="148"/>
        <v/>
      </c>
      <c r="O1586" s="38" t="str">
        <f t="shared" si="144"/>
        <v/>
      </c>
      <c r="P1586" s="39" t="str">
        <f t="shared" si="149"/>
        <v/>
      </c>
      <c r="AC1586" s="42" t="str">
        <f>IF(B1586="","",VLOOKUP(B1586,[2]Formula!B:C,2,0))</f>
        <v/>
      </c>
      <c r="AD1586" s="43" t="str">
        <f t="shared" si="147"/>
        <v/>
      </c>
    </row>
    <row r="1587" spans="1:30" x14ac:dyDescent="0.25">
      <c r="A1587" s="64"/>
      <c r="B1587" s="64"/>
      <c r="C1587" s="66"/>
      <c r="D1587" s="67"/>
      <c r="E1587" s="64"/>
      <c r="F1587" s="64"/>
      <c r="G1587" s="37" t="str">
        <f>IF(E1587="","",IF(OR(E1587="Project Management",E1587="Project Support",E1587="Sprint Management",E1587="Sprint Support"),"NA",ROUND((((VLOOKUP(AD1587,[2]Formula!V:X,3,0)))-SUMIF(AD:AD,AD1587,H:H)),2)))</f>
        <v/>
      </c>
      <c r="H1587" s="71"/>
      <c r="I1587" s="72"/>
      <c r="J1587" s="72"/>
      <c r="K1587" s="38" t="str">
        <f>IF(E1587="","",IF(OR(E1587="Project Management",E1587="Project Support",E1587="Sprint Management",E1587="Sprint Support"),"NA",(((SUMIF(AD:AD,AD1587,H:H)/VLOOKUP(AD1587,[2]Formula!V:X,3,0))*VLOOKUP(AD1587,[2]Formula!V:X,2,0))*H1587)/SUMIF(AD:AD,AD1587,H:H)))</f>
        <v/>
      </c>
      <c r="L1587" s="38" t="str">
        <f t="shared" si="145"/>
        <v/>
      </c>
      <c r="M1587" s="38" t="str">
        <f t="shared" si="146"/>
        <v/>
      </c>
      <c r="N1587" s="38" t="str">
        <f t="shared" si="148"/>
        <v/>
      </c>
      <c r="O1587" s="38" t="str">
        <f t="shared" si="144"/>
        <v/>
      </c>
      <c r="P1587" s="39" t="str">
        <f t="shared" si="149"/>
        <v/>
      </c>
      <c r="AC1587" s="42" t="str">
        <f>IF(B1587="","",VLOOKUP(B1587,[2]Formula!B:C,2,0))</f>
        <v/>
      </c>
      <c r="AD1587" s="43" t="str">
        <f t="shared" si="147"/>
        <v/>
      </c>
    </row>
    <row r="1588" spans="1:30" x14ac:dyDescent="0.25">
      <c r="A1588" s="64"/>
      <c r="B1588" s="64"/>
      <c r="C1588" s="66"/>
      <c r="D1588" s="67"/>
      <c r="E1588" s="64"/>
      <c r="F1588" s="64"/>
      <c r="G1588" s="37" t="str">
        <f>IF(E1588="","",IF(OR(E1588="Project Management",E1588="Project Support",E1588="Sprint Management",E1588="Sprint Support"),"NA",ROUND((((VLOOKUP(AD1588,[2]Formula!V:X,3,0)))-SUMIF(AD:AD,AD1588,H:H)),2)))</f>
        <v/>
      </c>
      <c r="H1588" s="71"/>
      <c r="I1588" s="72"/>
      <c r="J1588" s="72"/>
      <c r="K1588" s="38" t="str">
        <f>IF(E1588="","",IF(OR(E1588="Project Management",E1588="Project Support",E1588="Sprint Management",E1588="Sprint Support"),"NA",(((SUMIF(AD:AD,AD1588,H:H)/VLOOKUP(AD1588,[2]Formula!V:X,3,0))*VLOOKUP(AD1588,[2]Formula!V:X,2,0))*H1588)/SUMIF(AD:AD,AD1588,H:H)))</f>
        <v/>
      </c>
      <c r="L1588" s="38" t="str">
        <f t="shared" si="145"/>
        <v/>
      </c>
      <c r="M1588" s="38" t="str">
        <f t="shared" si="146"/>
        <v/>
      </c>
      <c r="N1588" s="38" t="str">
        <f t="shared" si="148"/>
        <v/>
      </c>
      <c r="O1588" s="38" t="str">
        <f t="shared" si="144"/>
        <v/>
      </c>
      <c r="P1588" s="39" t="str">
        <f t="shared" si="149"/>
        <v/>
      </c>
      <c r="AC1588" s="42" t="str">
        <f>IF(B1588="","",VLOOKUP(B1588,[2]Formula!B:C,2,0))</f>
        <v/>
      </c>
      <c r="AD1588" s="43" t="str">
        <f t="shared" si="147"/>
        <v/>
      </c>
    </row>
    <row r="1589" spans="1:30" x14ac:dyDescent="0.25">
      <c r="A1589" s="64"/>
      <c r="B1589" s="64"/>
      <c r="C1589" s="66"/>
      <c r="D1589" s="67"/>
      <c r="E1589" s="64"/>
      <c r="F1589" s="64"/>
      <c r="G1589" s="37" t="str">
        <f>IF(E1589="","",IF(OR(E1589="Project Management",E1589="Project Support",E1589="Sprint Management",E1589="Sprint Support"),"NA",ROUND((((VLOOKUP(AD1589,[2]Formula!V:X,3,0)))-SUMIF(AD:AD,AD1589,H:H)),2)))</f>
        <v/>
      </c>
      <c r="H1589" s="71"/>
      <c r="I1589" s="72"/>
      <c r="J1589" s="72"/>
      <c r="K1589" s="38" t="str">
        <f>IF(E1589="","",IF(OR(E1589="Project Management",E1589="Project Support",E1589="Sprint Management",E1589="Sprint Support"),"NA",(((SUMIF(AD:AD,AD1589,H:H)/VLOOKUP(AD1589,[2]Formula!V:X,3,0))*VLOOKUP(AD1589,[2]Formula!V:X,2,0))*H1589)/SUMIF(AD:AD,AD1589,H:H)))</f>
        <v/>
      </c>
      <c r="L1589" s="38" t="str">
        <f t="shared" si="145"/>
        <v/>
      </c>
      <c r="M1589" s="38" t="str">
        <f t="shared" si="146"/>
        <v/>
      </c>
      <c r="N1589" s="38" t="str">
        <f t="shared" si="148"/>
        <v/>
      </c>
      <c r="O1589" s="38" t="str">
        <f t="shared" ref="O1589:O1652" si="150">IFERROR(L1589/M1589,"")</f>
        <v/>
      </c>
      <c r="P1589" s="39" t="str">
        <f t="shared" si="149"/>
        <v/>
      </c>
      <c r="AC1589" s="42" t="str">
        <f>IF(B1589="","",VLOOKUP(B1589,[2]Formula!B:C,2,0))</f>
        <v/>
      </c>
      <c r="AD1589" s="43" t="str">
        <f t="shared" si="147"/>
        <v/>
      </c>
    </row>
    <row r="1590" spans="1:30" x14ac:dyDescent="0.25">
      <c r="A1590" s="64"/>
      <c r="B1590" s="64"/>
      <c r="C1590" s="66"/>
      <c r="D1590" s="67"/>
      <c r="E1590" s="64"/>
      <c r="F1590" s="64"/>
      <c r="G1590" s="37" t="str">
        <f>IF(E1590="","",IF(OR(E1590="Project Management",E1590="Project Support",E1590="Sprint Management",E1590="Sprint Support"),"NA",ROUND((((VLOOKUP(AD1590,[2]Formula!V:X,3,0)))-SUMIF(AD:AD,AD1590,H:H)),2)))</f>
        <v/>
      </c>
      <c r="H1590" s="71"/>
      <c r="I1590" s="72"/>
      <c r="J1590" s="72"/>
      <c r="K1590" s="38" t="str">
        <f>IF(E1590="","",IF(OR(E1590="Project Management",E1590="Project Support",E1590="Sprint Management",E1590="Sprint Support"),"NA",(((SUMIF(AD:AD,AD1590,H:H)/VLOOKUP(AD1590,[2]Formula!V:X,3,0))*VLOOKUP(AD1590,[2]Formula!V:X,2,0))*H1590)/SUMIF(AD:AD,AD1590,H:H)))</f>
        <v/>
      </c>
      <c r="L1590" s="38" t="str">
        <f t="shared" si="145"/>
        <v/>
      </c>
      <c r="M1590" s="38" t="str">
        <f t="shared" si="146"/>
        <v/>
      </c>
      <c r="N1590" s="38" t="str">
        <f t="shared" si="148"/>
        <v/>
      </c>
      <c r="O1590" s="38" t="str">
        <f t="shared" si="150"/>
        <v/>
      </c>
      <c r="P1590" s="39" t="str">
        <f t="shared" si="149"/>
        <v/>
      </c>
      <c r="AC1590" s="42" t="str">
        <f>IF(B1590="","",VLOOKUP(B1590,[2]Formula!B:C,2,0))</f>
        <v/>
      </c>
      <c r="AD1590" s="43" t="str">
        <f t="shared" si="147"/>
        <v/>
      </c>
    </row>
    <row r="1591" spans="1:30" x14ac:dyDescent="0.25">
      <c r="A1591" s="64"/>
      <c r="B1591" s="64"/>
      <c r="C1591" s="66"/>
      <c r="D1591" s="67"/>
      <c r="E1591" s="64"/>
      <c r="F1591" s="64"/>
      <c r="G1591" s="37" t="str">
        <f>IF(E1591="","",IF(OR(E1591="Project Management",E1591="Project Support",E1591="Sprint Management",E1591="Sprint Support"),"NA",ROUND((((VLOOKUP(AD1591,[2]Formula!V:X,3,0)))-SUMIF(AD:AD,AD1591,H:H)),2)))</f>
        <v/>
      </c>
      <c r="H1591" s="71"/>
      <c r="I1591" s="72"/>
      <c r="J1591" s="72"/>
      <c r="K1591" s="38" t="str">
        <f>IF(E1591="","",IF(OR(E1591="Project Management",E1591="Project Support",E1591="Sprint Management",E1591="Sprint Support"),"NA",(((SUMIF(AD:AD,AD1591,H:H)/VLOOKUP(AD1591,[2]Formula!V:X,3,0))*VLOOKUP(AD1591,[2]Formula!V:X,2,0))*H1591)/SUMIF(AD:AD,AD1591,H:H)))</f>
        <v/>
      </c>
      <c r="L1591" s="38" t="str">
        <f t="shared" si="145"/>
        <v/>
      </c>
      <c r="M1591" s="38" t="str">
        <f t="shared" si="146"/>
        <v/>
      </c>
      <c r="N1591" s="38" t="str">
        <f t="shared" si="148"/>
        <v/>
      </c>
      <c r="O1591" s="38" t="str">
        <f t="shared" si="150"/>
        <v/>
      </c>
      <c r="P1591" s="39" t="str">
        <f t="shared" si="149"/>
        <v/>
      </c>
      <c r="AC1591" s="42" t="str">
        <f>IF(B1591="","",VLOOKUP(B1591,[2]Formula!B:C,2,0))</f>
        <v/>
      </c>
      <c r="AD1591" s="43" t="str">
        <f t="shared" si="147"/>
        <v/>
      </c>
    </row>
    <row r="1592" spans="1:30" x14ac:dyDescent="0.25">
      <c r="A1592" s="64"/>
      <c r="B1592" s="64"/>
      <c r="C1592" s="66"/>
      <c r="D1592" s="67"/>
      <c r="E1592" s="64"/>
      <c r="F1592" s="64"/>
      <c r="G1592" s="37" t="str">
        <f>IF(E1592="","",IF(OR(E1592="Project Management",E1592="Project Support",E1592="Sprint Management",E1592="Sprint Support"),"NA",ROUND((((VLOOKUP(AD1592,[2]Formula!V:X,3,0)))-SUMIF(AD:AD,AD1592,H:H)),2)))</f>
        <v/>
      </c>
      <c r="H1592" s="71"/>
      <c r="I1592" s="72"/>
      <c r="J1592" s="72"/>
      <c r="K1592" s="38" t="str">
        <f>IF(E1592="","",IF(OR(E1592="Project Management",E1592="Project Support",E1592="Sprint Management",E1592="Sprint Support"),"NA",(((SUMIF(AD:AD,AD1592,H:H)/VLOOKUP(AD1592,[2]Formula!V:X,3,0))*VLOOKUP(AD1592,[2]Formula!V:X,2,0))*H1592)/SUMIF(AD:AD,AD1592,H:H)))</f>
        <v/>
      </c>
      <c r="L1592" s="38" t="str">
        <f t="shared" si="145"/>
        <v/>
      </c>
      <c r="M1592" s="38" t="str">
        <f t="shared" si="146"/>
        <v/>
      </c>
      <c r="N1592" s="38" t="str">
        <f t="shared" si="148"/>
        <v/>
      </c>
      <c r="O1592" s="38" t="str">
        <f t="shared" si="150"/>
        <v/>
      </c>
      <c r="P1592" s="39" t="str">
        <f t="shared" si="149"/>
        <v/>
      </c>
      <c r="AC1592" s="42" t="str">
        <f>IF(B1592="","",VLOOKUP(B1592,[2]Formula!B:C,2,0))</f>
        <v/>
      </c>
      <c r="AD1592" s="43" t="str">
        <f t="shared" si="147"/>
        <v/>
      </c>
    </row>
    <row r="1593" spans="1:30" x14ac:dyDescent="0.25">
      <c r="A1593" s="64"/>
      <c r="B1593" s="64"/>
      <c r="C1593" s="66"/>
      <c r="D1593" s="67"/>
      <c r="E1593" s="64"/>
      <c r="F1593" s="64"/>
      <c r="G1593" s="37" t="str">
        <f>IF(E1593="","",IF(OR(E1593="Project Management",E1593="Project Support",E1593="Sprint Management",E1593="Sprint Support"),"NA",ROUND((((VLOOKUP(AD1593,[2]Formula!V:X,3,0)))-SUMIF(AD:AD,AD1593,H:H)),2)))</f>
        <v/>
      </c>
      <c r="H1593" s="71"/>
      <c r="I1593" s="72"/>
      <c r="J1593" s="72"/>
      <c r="K1593" s="38" t="str">
        <f>IF(E1593="","",IF(OR(E1593="Project Management",E1593="Project Support",E1593="Sprint Management",E1593="Sprint Support"),"NA",(((SUMIF(AD:AD,AD1593,H:H)/VLOOKUP(AD1593,[2]Formula!V:X,3,0))*VLOOKUP(AD1593,[2]Formula!V:X,2,0))*H1593)/SUMIF(AD:AD,AD1593,H:H)))</f>
        <v/>
      </c>
      <c r="L1593" s="38" t="str">
        <f t="shared" si="145"/>
        <v/>
      </c>
      <c r="M1593" s="38" t="str">
        <f t="shared" si="146"/>
        <v/>
      </c>
      <c r="N1593" s="38" t="str">
        <f t="shared" si="148"/>
        <v/>
      </c>
      <c r="O1593" s="38" t="str">
        <f t="shared" si="150"/>
        <v/>
      </c>
      <c r="P1593" s="39" t="str">
        <f t="shared" si="149"/>
        <v/>
      </c>
      <c r="AC1593" s="42" t="str">
        <f>IF(B1593="","",VLOOKUP(B1593,[2]Formula!B:C,2,0))</f>
        <v/>
      </c>
      <c r="AD1593" s="43" t="str">
        <f t="shared" si="147"/>
        <v/>
      </c>
    </row>
    <row r="1594" spans="1:30" x14ac:dyDescent="0.25">
      <c r="A1594" s="64"/>
      <c r="B1594" s="64"/>
      <c r="C1594" s="66"/>
      <c r="D1594" s="67"/>
      <c r="E1594" s="64"/>
      <c r="F1594" s="64"/>
      <c r="G1594" s="37" t="str">
        <f>IF(E1594="","",IF(OR(E1594="Project Management",E1594="Project Support",E1594="Sprint Management",E1594="Sprint Support"),"NA",ROUND((((VLOOKUP(AD1594,[2]Formula!V:X,3,0)))-SUMIF(AD:AD,AD1594,H:H)),2)))</f>
        <v/>
      </c>
      <c r="H1594" s="71"/>
      <c r="I1594" s="72"/>
      <c r="J1594" s="72"/>
      <c r="K1594" s="38" t="str">
        <f>IF(E1594="","",IF(OR(E1594="Project Management",E1594="Project Support",E1594="Sprint Management",E1594="Sprint Support"),"NA",(((SUMIF(AD:AD,AD1594,H:H)/VLOOKUP(AD1594,[2]Formula!V:X,3,0))*VLOOKUP(AD1594,[2]Formula!V:X,2,0))*H1594)/SUMIF(AD:AD,AD1594,H:H)))</f>
        <v/>
      </c>
      <c r="L1594" s="38" t="str">
        <f t="shared" si="145"/>
        <v/>
      </c>
      <c r="M1594" s="38" t="str">
        <f t="shared" si="146"/>
        <v/>
      </c>
      <c r="N1594" s="38" t="str">
        <f t="shared" si="148"/>
        <v/>
      </c>
      <c r="O1594" s="38" t="str">
        <f t="shared" si="150"/>
        <v/>
      </c>
      <c r="P1594" s="39" t="str">
        <f t="shared" si="149"/>
        <v/>
      </c>
      <c r="AC1594" s="42" t="str">
        <f>IF(B1594="","",VLOOKUP(B1594,[2]Formula!B:C,2,0))</f>
        <v/>
      </c>
      <c r="AD1594" s="43" t="str">
        <f t="shared" si="147"/>
        <v/>
      </c>
    </row>
    <row r="1595" spans="1:30" x14ac:dyDescent="0.25">
      <c r="A1595" s="64"/>
      <c r="B1595" s="64"/>
      <c r="C1595" s="66"/>
      <c r="D1595" s="67"/>
      <c r="E1595" s="64"/>
      <c r="F1595" s="64"/>
      <c r="G1595" s="37" t="str">
        <f>IF(E1595="","",IF(OR(E1595="Project Management",E1595="Project Support",E1595="Sprint Management",E1595="Sprint Support"),"NA",ROUND((((VLOOKUP(AD1595,[2]Formula!V:X,3,0)))-SUMIF(AD:AD,AD1595,H:H)),2)))</f>
        <v/>
      </c>
      <c r="H1595" s="71"/>
      <c r="I1595" s="72"/>
      <c r="J1595" s="72"/>
      <c r="K1595" s="38" t="str">
        <f>IF(E1595="","",IF(OR(E1595="Project Management",E1595="Project Support",E1595="Sprint Management",E1595="Sprint Support"),"NA",(((SUMIF(AD:AD,AD1595,H:H)/VLOOKUP(AD1595,[2]Formula!V:X,3,0))*VLOOKUP(AD1595,[2]Formula!V:X,2,0))*H1595)/SUMIF(AD:AD,AD1595,H:H)))</f>
        <v/>
      </c>
      <c r="L1595" s="38" t="str">
        <f t="shared" si="145"/>
        <v/>
      </c>
      <c r="M1595" s="38" t="str">
        <f t="shared" si="146"/>
        <v/>
      </c>
      <c r="N1595" s="38" t="str">
        <f t="shared" si="148"/>
        <v/>
      </c>
      <c r="O1595" s="38" t="str">
        <f t="shared" si="150"/>
        <v/>
      </c>
      <c r="P1595" s="39" t="str">
        <f t="shared" si="149"/>
        <v/>
      </c>
      <c r="AC1595" s="42" t="str">
        <f>IF(B1595="","",VLOOKUP(B1595,[2]Formula!B:C,2,0))</f>
        <v/>
      </c>
      <c r="AD1595" s="43" t="str">
        <f t="shared" si="147"/>
        <v/>
      </c>
    </row>
    <row r="1596" spans="1:30" x14ac:dyDescent="0.25">
      <c r="A1596" s="64"/>
      <c r="B1596" s="64"/>
      <c r="C1596" s="66"/>
      <c r="D1596" s="67"/>
      <c r="E1596" s="64"/>
      <c r="F1596" s="64"/>
      <c r="G1596" s="37" t="str">
        <f>IF(E1596="","",IF(OR(E1596="Project Management",E1596="Project Support",E1596="Sprint Management",E1596="Sprint Support"),"NA",ROUND((((VLOOKUP(AD1596,[2]Formula!V:X,3,0)))-SUMIF(AD:AD,AD1596,H:H)),2)))</f>
        <v/>
      </c>
      <c r="H1596" s="71"/>
      <c r="I1596" s="72"/>
      <c r="J1596" s="72"/>
      <c r="K1596" s="38" t="str">
        <f>IF(E1596="","",IF(OR(E1596="Project Management",E1596="Project Support",E1596="Sprint Management",E1596="Sprint Support"),"NA",(((SUMIF(AD:AD,AD1596,H:H)/VLOOKUP(AD1596,[2]Formula!V:X,3,0))*VLOOKUP(AD1596,[2]Formula!V:X,2,0))*H1596)/SUMIF(AD:AD,AD1596,H:H)))</f>
        <v/>
      </c>
      <c r="L1596" s="38" t="str">
        <f t="shared" si="145"/>
        <v/>
      </c>
      <c r="M1596" s="38" t="str">
        <f t="shared" si="146"/>
        <v/>
      </c>
      <c r="N1596" s="38" t="str">
        <f t="shared" si="148"/>
        <v/>
      </c>
      <c r="O1596" s="38" t="str">
        <f t="shared" si="150"/>
        <v/>
      </c>
      <c r="P1596" s="39" t="str">
        <f t="shared" si="149"/>
        <v/>
      </c>
      <c r="AC1596" s="42" t="str">
        <f>IF(B1596="","",VLOOKUP(B1596,[2]Formula!B:C,2,0))</f>
        <v/>
      </c>
      <c r="AD1596" s="43" t="str">
        <f t="shared" si="147"/>
        <v/>
      </c>
    </row>
    <row r="1597" spans="1:30" x14ac:dyDescent="0.25">
      <c r="A1597" s="64"/>
      <c r="B1597" s="64"/>
      <c r="C1597" s="66"/>
      <c r="D1597" s="67"/>
      <c r="E1597" s="64"/>
      <c r="F1597" s="64"/>
      <c r="G1597" s="37" t="str">
        <f>IF(E1597="","",IF(OR(E1597="Project Management",E1597="Project Support",E1597="Sprint Management",E1597="Sprint Support"),"NA",ROUND((((VLOOKUP(AD1597,[2]Formula!V:X,3,0)))-SUMIF(AD:AD,AD1597,H:H)),2)))</f>
        <v/>
      </c>
      <c r="H1597" s="71"/>
      <c r="I1597" s="72"/>
      <c r="J1597" s="72"/>
      <c r="K1597" s="38" t="str">
        <f>IF(E1597="","",IF(OR(E1597="Project Management",E1597="Project Support",E1597="Sprint Management",E1597="Sprint Support"),"NA",(((SUMIF(AD:AD,AD1597,H:H)/VLOOKUP(AD1597,[2]Formula!V:X,3,0))*VLOOKUP(AD1597,[2]Formula!V:X,2,0))*H1597)/SUMIF(AD:AD,AD1597,H:H)))</f>
        <v/>
      </c>
      <c r="L1597" s="38" t="str">
        <f t="shared" si="145"/>
        <v/>
      </c>
      <c r="M1597" s="38" t="str">
        <f t="shared" si="146"/>
        <v/>
      </c>
      <c r="N1597" s="38" t="str">
        <f t="shared" si="148"/>
        <v/>
      </c>
      <c r="O1597" s="38" t="str">
        <f t="shared" si="150"/>
        <v/>
      </c>
      <c r="P1597" s="39" t="str">
        <f t="shared" si="149"/>
        <v/>
      </c>
      <c r="AC1597" s="42" t="str">
        <f>IF(B1597="","",VLOOKUP(B1597,[2]Formula!B:C,2,0))</f>
        <v/>
      </c>
      <c r="AD1597" s="43" t="str">
        <f t="shared" si="147"/>
        <v/>
      </c>
    </row>
    <row r="1598" spans="1:30" x14ac:dyDescent="0.25">
      <c r="A1598" s="64"/>
      <c r="B1598" s="64"/>
      <c r="C1598" s="66"/>
      <c r="D1598" s="67"/>
      <c r="E1598" s="64"/>
      <c r="F1598" s="64"/>
      <c r="G1598" s="37" t="str">
        <f>IF(E1598="","",IF(OR(E1598="Project Management",E1598="Project Support",E1598="Sprint Management",E1598="Sprint Support"),"NA",ROUND((((VLOOKUP(AD1598,[2]Formula!V:X,3,0)))-SUMIF(AD:AD,AD1598,H:H)),2)))</f>
        <v/>
      </c>
      <c r="H1598" s="71"/>
      <c r="I1598" s="72"/>
      <c r="J1598" s="72"/>
      <c r="K1598" s="38" t="str">
        <f>IF(E1598="","",IF(OR(E1598="Project Management",E1598="Project Support",E1598="Sprint Management",E1598="Sprint Support"),"NA",(((SUMIF(AD:AD,AD1598,H:H)/VLOOKUP(AD1598,[2]Formula!V:X,3,0))*VLOOKUP(AD1598,[2]Formula!V:X,2,0))*H1598)/SUMIF(AD:AD,AD1598,H:H)))</f>
        <v/>
      </c>
      <c r="L1598" s="38" t="str">
        <f t="shared" si="145"/>
        <v/>
      </c>
      <c r="M1598" s="38" t="str">
        <f t="shared" si="146"/>
        <v/>
      </c>
      <c r="N1598" s="38" t="str">
        <f t="shared" si="148"/>
        <v/>
      </c>
      <c r="O1598" s="38" t="str">
        <f t="shared" si="150"/>
        <v/>
      </c>
      <c r="P1598" s="39" t="str">
        <f t="shared" si="149"/>
        <v/>
      </c>
      <c r="AC1598" s="42" t="str">
        <f>IF(B1598="","",VLOOKUP(B1598,[2]Formula!B:C,2,0))</f>
        <v/>
      </c>
      <c r="AD1598" s="43" t="str">
        <f t="shared" si="147"/>
        <v/>
      </c>
    </row>
    <row r="1599" spans="1:30" x14ac:dyDescent="0.25">
      <c r="A1599" s="64"/>
      <c r="B1599" s="64"/>
      <c r="C1599" s="66"/>
      <c r="D1599" s="67"/>
      <c r="E1599" s="64"/>
      <c r="F1599" s="64"/>
      <c r="G1599" s="37" t="str">
        <f>IF(E1599="","",IF(OR(E1599="Project Management",E1599="Project Support",E1599="Sprint Management",E1599="Sprint Support"),"NA",ROUND((((VLOOKUP(AD1599,[2]Formula!V:X,3,0)))-SUMIF(AD:AD,AD1599,H:H)),2)))</f>
        <v/>
      </c>
      <c r="H1599" s="71"/>
      <c r="I1599" s="72"/>
      <c r="J1599" s="72"/>
      <c r="K1599" s="38" t="str">
        <f>IF(E1599="","",IF(OR(E1599="Project Management",E1599="Project Support",E1599="Sprint Management",E1599="Sprint Support"),"NA",(((SUMIF(AD:AD,AD1599,H:H)/VLOOKUP(AD1599,[2]Formula!V:X,3,0))*VLOOKUP(AD1599,[2]Formula!V:X,2,0))*H1599)/SUMIF(AD:AD,AD1599,H:H)))</f>
        <v/>
      </c>
      <c r="L1599" s="38" t="str">
        <f t="shared" si="145"/>
        <v/>
      </c>
      <c r="M1599" s="38" t="str">
        <f t="shared" si="146"/>
        <v/>
      </c>
      <c r="N1599" s="38" t="str">
        <f t="shared" si="148"/>
        <v/>
      </c>
      <c r="O1599" s="38" t="str">
        <f t="shared" si="150"/>
        <v/>
      </c>
      <c r="P1599" s="39" t="str">
        <f t="shared" si="149"/>
        <v/>
      </c>
      <c r="AC1599" s="42" t="str">
        <f>IF(B1599="","",VLOOKUP(B1599,[2]Formula!B:C,2,0))</f>
        <v/>
      </c>
      <c r="AD1599" s="43" t="str">
        <f t="shared" si="147"/>
        <v/>
      </c>
    </row>
    <row r="1600" spans="1:30" x14ac:dyDescent="0.25">
      <c r="A1600" s="64"/>
      <c r="B1600" s="64"/>
      <c r="C1600" s="66"/>
      <c r="D1600" s="67"/>
      <c r="E1600" s="64"/>
      <c r="F1600" s="64"/>
      <c r="G1600" s="37" t="str">
        <f>IF(E1600="","",IF(OR(E1600="Project Management",E1600="Project Support",E1600="Sprint Management",E1600="Sprint Support"),"NA",ROUND((((VLOOKUP(AD1600,[2]Formula!V:X,3,0)))-SUMIF(AD:AD,AD1600,H:H)),2)))</f>
        <v/>
      </c>
      <c r="H1600" s="71"/>
      <c r="I1600" s="72"/>
      <c r="J1600" s="72"/>
      <c r="K1600" s="38" t="str">
        <f>IF(E1600="","",IF(OR(E1600="Project Management",E1600="Project Support",E1600="Sprint Management",E1600="Sprint Support"),"NA",(((SUMIF(AD:AD,AD1600,H:H)/VLOOKUP(AD1600,[2]Formula!V:X,3,0))*VLOOKUP(AD1600,[2]Formula!V:X,2,0))*H1600)/SUMIF(AD:AD,AD1600,H:H)))</f>
        <v/>
      </c>
      <c r="L1600" s="38" t="str">
        <f t="shared" si="145"/>
        <v/>
      </c>
      <c r="M1600" s="38" t="str">
        <f t="shared" si="146"/>
        <v/>
      </c>
      <c r="N1600" s="38" t="str">
        <f t="shared" si="148"/>
        <v/>
      </c>
      <c r="O1600" s="38" t="str">
        <f t="shared" si="150"/>
        <v/>
      </c>
      <c r="P1600" s="39" t="str">
        <f t="shared" si="149"/>
        <v/>
      </c>
      <c r="AC1600" s="42" t="str">
        <f>IF(B1600="","",VLOOKUP(B1600,[2]Formula!B:C,2,0))</f>
        <v/>
      </c>
      <c r="AD1600" s="43" t="str">
        <f t="shared" si="147"/>
        <v/>
      </c>
    </row>
    <row r="1601" spans="1:30" x14ac:dyDescent="0.25">
      <c r="A1601" s="64"/>
      <c r="B1601" s="64"/>
      <c r="C1601" s="66"/>
      <c r="D1601" s="67"/>
      <c r="E1601" s="64"/>
      <c r="F1601" s="64"/>
      <c r="G1601" s="37" t="str">
        <f>IF(E1601="","",IF(OR(E1601="Project Management",E1601="Project Support",E1601="Sprint Management",E1601="Sprint Support"),"NA",ROUND((((VLOOKUP(AD1601,[2]Formula!V:X,3,0)))-SUMIF(AD:AD,AD1601,H:H)),2)))</f>
        <v/>
      </c>
      <c r="H1601" s="71"/>
      <c r="I1601" s="72"/>
      <c r="J1601" s="72"/>
      <c r="K1601" s="38" t="str">
        <f>IF(E1601="","",IF(OR(E1601="Project Management",E1601="Project Support",E1601="Sprint Management",E1601="Sprint Support"),"NA",(((SUMIF(AD:AD,AD1601,H:H)/VLOOKUP(AD1601,[2]Formula!V:X,3,0))*VLOOKUP(AD1601,[2]Formula!V:X,2,0))*H1601)/SUMIF(AD:AD,AD1601,H:H)))</f>
        <v/>
      </c>
      <c r="L1601" s="38" t="str">
        <f t="shared" si="145"/>
        <v/>
      </c>
      <c r="M1601" s="38" t="str">
        <f t="shared" si="146"/>
        <v/>
      </c>
      <c r="N1601" s="38" t="str">
        <f t="shared" si="148"/>
        <v/>
      </c>
      <c r="O1601" s="38" t="str">
        <f t="shared" si="150"/>
        <v/>
      </c>
      <c r="P1601" s="39" t="str">
        <f t="shared" si="149"/>
        <v/>
      </c>
      <c r="AC1601" s="42" t="str">
        <f>IF(B1601="","",VLOOKUP(B1601,[2]Formula!B:C,2,0))</f>
        <v/>
      </c>
      <c r="AD1601" s="43" t="str">
        <f t="shared" si="147"/>
        <v/>
      </c>
    </row>
    <row r="1602" spans="1:30" x14ac:dyDescent="0.25">
      <c r="A1602" s="64"/>
      <c r="B1602" s="64"/>
      <c r="C1602" s="66"/>
      <c r="D1602" s="67"/>
      <c r="E1602" s="64"/>
      <c r="F1602" s="64"/>
      <c r="G1602" s="37" t="str">
        <f>IF(E1602="","",IF(OR(E1602="Project Management",E1602="Project Support",E1602="Sprint Management",E1602="Sprint Support"),"NA",ROUND((((VLOOKUP(AD1602,[2]Formula!V:X,3,0)))-SUMIF(AD:AD,AD1602,H:H)),2)))</f>
        <v/>
      </c>
      <c r="H1602" s="71"/>
      <c r="I1602" s="72"/>
      <c r="J1602" s="72"/>
      <c r="K1602" s="38" t="str">
        <f>IF(E1602="","",IF(OR(E1602="Project Management",E1602="Project Support",E1602="Sprint Management",E1602="Sprint Support"),"NA",(((SUMIF(AD:AD,AD1602,H:H)/VLOOKUP(AD1602,[2]Formula!V:X,3,0))*VLOOKUP(AD1602,[2]Formula!V:X,2,0))*H1602)/SUMIF(AD:AD,AD1602,H:H)))</f>
        <v/>
      </c>
      <c r="L1602" s="38" t="str">
        <f t="shared" ref="L1602:L1665" si="151">IFERROR(IF(K1602="NA",(H1602/I1602),(K1602/I1602)),"")</f>
        <v/>
      </c>
      <c r="M1602" s="38" t="str">
        <f t="shared" ref="M1602:M1665" si="152">IFERROR(IF(K1602="NA",1,(K1602/H1602)),"")</f>
        <v/>
      </c>
      <c r="N1602" s="38" t="str">
        <f t="shared" si="148"/>
        <v/>
      </c>
      <c r="O1602" s="38" t="str">
        <f t="shared" si="150"/>
        <v/>
      </c>
      <c r="P1602" s="39" t="str">
        <f t="shared" si="149"/>
        <v/>
      </c>
      <c r="AC1602" s="42" t="str">
        <f>IF(B1602="","",VLOOKUP(B1602,[2]Formula!B:C,2,0))</f>
        <v/>
      </c>
      <c r="AD1602" s="43" t="str">
        <f t="shared" ref="AD1602:AD1665" si="153">IF(B1602="","",CONCATENATE(B1602,"_",E1602))</f>
        <v/>
      </c>
    </row>
    <row r="1603" spans="1:30" x14ac:dyDescent="0.25">
      <c r="A1603" s="64"/>
      <c r="B1603" s="64"/>
      <c r="C1603" s="66"/>
      <c r="D1603" s="67"/>
      <c r="E1603" s="64"/>
      <c r="F1603" s="64"/>
      <c r="G1603" s="37" t="str">
        <f>IF(E1603="","",IF(OR(E1603="Project Management",E1603="Project Support",E1603="Sprint Management",E1603="Sprint Support"),"NA",ROUND((((VLOOKUP(AD1603,[2]Formula!V:X,3,0)))-SUMIF(AD:AD,AD1603,H:H)),2)))</f>
        <v/>
      </c>
      <c r="H1603" s="71"/>
      <c r="I1603" s="72"/>
      <c r="J1603" s="72"/>
      <c r="K1603" s="38" t="str">
        <f>IF(E1603="","",IF(OR(E1603="Project Management",E1603="Project Support",E1603="Sprint Management",E1603="Sprint Support"),"NA",(((SUMIF(AD:AD,AD1603,H:H)/VLOOKUP(AD1603,[2]Formula!V:X,3,0))*VLOOKUP(AD1603,[2]Formula!V:X,2,0))*H1603)/SUMIF(AD:AD,AD1603,H:H)))</f>
        <v/>
      </c>
      <c r="L1603" s="38" t="str">
        <f t="shared" si="151"/>
        <v/>
      </c>
      <c r="M1603" s="38" t="str">
        <f t="shared" si="152"/>
        <v/>
      </c>
      <c r="N1603" s="38" t="str">
        <f t="shared" ref="N1603:N1666" si="154">IFERROR(((L1603-M1603)/M1603)*100,"")</f>
        <v/>
      </c>
      <c r="O1603" s="38" t="str">
        <f t="shared" si="150"/>
        <v/>
      </c>
      <c r="P1603" s="39" t="str">
        <f t="shared" ref="P1603:P1666" si="155">IF(O1603="","",1)</f>
        <v/>
      </c>
      <c r="AC1603" s="42" t="str">
        <f>IF(B1603="","",VLOOKUP(B1603,[2]Formula!B:C,2,0))</f>
        <v/>
      </c>
      <c r="AD1603" s="43" t="str">
        <f t="shared" si="153"/>
        <v/>
      </c>
    </row>
    <row r="1604" spans="1:30" x14ac:dyDescent="0.25">
      <c r="A1604" s="64"/>
      <c r="B1604" s="64"/>
      <c r="C1604" s="66"/>
      <c r="D1604" s="67"/>
      <c r="E1604" s="64"/>
      <c r="F1604" s="64"/>
      <c r="G1604" s="37" t="str">
        <f>IF(E1604="","",IF(OR(E1604="Project Management",E1604="Project Support",E1604="Sprint Management",E1604="Sprint Support"),"NA",ROUND((((VLOOKUP(AD1604,[2]Formula!V:X,3,0)))-SUMIF(AD:AD,AD1604,H:H)),2)))</f>
        <v/>
      </c>
      <c r="H1604" s="71"/>
      <c r="I1604" s="72"/>
      <c r="J1604" s="72"/>
      <c r="K1604" s="38" t="str">
        <f>IF(E1604="","",IF(OR(E1604="Project Management",E1604="Project Support",E1604="Sprint Management",E1604="Sprint Support"),"NA",(((SUMIF(AD:AD,AD1604,H:H)/VLOOKUP(AD1604,[2]Formula!V:X,3,0))*VLOOKUP(AD1604,[2]Formula!V:X,2,0))*H1604)/SUMIF(AD:AD,AD1604,H:H)))</f>
        <v/>
      </c>
      <c r="L1604" s="38" t="str">
        <f t="shared" si="151"/>
        <v/>
      </c>
      <c r="M1604" s="38" t="str">
        <f t="shared" si="152"/>
        <v/>
      </c>
      <c r="N1604" s="38" t="str">
        <f t="shared" si="154"/>
        <v/>
      </c>
      <c r="O1604" s="38" t="str">
        <f t="shared" si="150"/>
        <v/>
      </c>
      <c r="P1604" s="39" t="str">
        <f t="shared" si="155"/>
        <v/>
      </c>
      <c r="AC1604" s="42" t="str">
        <f>IF(B1604="","",VLOOKUP(B1604,[2]Formula!B:C,2,0))</f>
        <v/>
      </c>
      <c r="AD1604" s="43" t="str">
        <f t="shared" si="153"/>
        <v/>
      </c>
    </row>
    <row r="1605" spans="1:30" x14ac:dyDescent="0.25">
      <c r="A1605" s="64"/>
      <c r="B1605" s="64"/>
      <c r="C1605" s="66"/>
      <c r="D1605" s="67"/>
      <c r="E1605" s="64"/>
      <c r="F1605" s="64"/>
      <c r="G1605" s="37" t="str">
        <f>IF(E1605="","",IF(OR(E1605="Project Management",E1605="Project Support",E1605="Sprint Management",E1605="Sprint Support"),"NA",ROUND((((VLOOKUP(AD1605,[2]Formula!V:X,3,0)))-SUMIF(AD:AD,AD1605,H:H)),2)))</f>
        <v/>
      </c>
      <c r="H1605" s="71"/>
      <c r="I1605" s="72"/>
      <c r="J1605" s="72"/>
      <c r="K1605" s="38" t="str">
        <f>IF(E1605="","",IF(OR(E1605="Project Management",E1605="Project Support",E1605="Sprint Management",E1605="Sprint Support"),"NA",(((SUMIF(AD:AD,AD1605,H:H)/VLOOKUP(AD1605,[2]Formula!V:X,3,0))*VLOOKUP(AD1605,[2]Formula!V:X,2,0))*H1605)/SUMIF(AD:AD,AD1605,H:H)))</f>
        <v/>
      </c>
      <c r="L1605" s="38" t="str">
        <f t="shared" si="151"/>
        <v/>
      </c>
      <c r="M1605" s="38" t="str">
        <f t="shared" si="152"/>
        <v/>
      </c>
      <c r="N1605" s="38" t="str">
        <f t="shared" si="154"/>
        <v/>
      </c>
      <c r="O1605" s="38" t="str">
        <f t="shared" si="150"/>
        <v/>
      </c>
      <c r="P1605" s="39" t="str">
        <f t="shared" si="155"/>
        <v/>
      </c>
      <c r="AC1605" s="42" t="str">
        <f>IF(B1605="","",VLOOKUP(B1605,[2]Formula!B:C,2,0))</f>
        <v/>
      </c>
      <c r="AD1605" s="43" t="str">
        <f t="shared" si="153"/>
        <v/>
      </c>
    </row>
    <row r="1606" spans="1:30" x14ac:dyDescent="0.25">
      <c r="A1606" s="64"/>
      <c r="B1606" s="64"/>
      <c r="C1606" s="66"/>
      <c r="D1606" s="67"/>
      <c r="E1606" s="64"/>
      <c r="F1606" s="64"/>
      <c r="G1606" s="37" t="str">
        <f>IF(E1606="","",IF(OR(E1606="Project Management",E1606="Project Support",E1606="Sprint Management",E1606="Sprint Support"),"NA",ROUND((((VLOOKUP(AD1606,[2]Formula!V:X,3,0)))-SUMIF(AD:AD,AD1606,H:H)),2)))</f>
        <v/>
      </c>
      <c r="H1606" s="71"/>
      <c r="I1606" s="72"/>
      <c r="J1606" s="72"/>
      <c r="K1606" s="38" t="str">
        <f>IF(E1606="","",IF(OR(E1606="Project Management",E1606="Project Support",E1606="Sprint Management",E1606="Sprint Support"),"NA",(((SUMIF(AD:AD,AD1606,H:H)/VLOOKUP(AD1606,[2]Formula!V:X,3,0))*VLOOKUP(AD1606,[2]Formula!V:X,2,0))*H1606)/SUMIF(AD:AD,AD1606,H:H)))</f>
        <v/>
      </c>
      <c r="L1606" s="38" t="str">
        <f t="shared" si="151"/>
        <v/>
      </c>
      <c r="M1606" s="38" t="str">
        <f t="shared" si="152"/>
        <v/>
      </c>
      <c r="N1606" s="38" t="str">
        <f t="shared" si="154"/>
        <v/>
      </c>
      <c r="O1606" s="38" t="str">
        <f t="shared" si="150"/>
        <v/>
      </c>
      <c r="P1606" s="39" t="str">
        <f t="shared" si="155"/>
        <v/>
      </c>
      <c r="AC1606" s="42" t="str">
        <f>IF(B1606="","",VLOOKUP(B1606,[2]Formula!B:C,2,0))</f>
        <v/>
      </c>
      <c r="AD1606" s="43" t="str">
        <f t="shared" si="153"/>
        <v/>
      </c>
    </row>
    <row r="1607" spans="1:30" x14ac:dyDescent="0.25">
      <c r="A1607" s="64"/>
      <c r="B1607" s="64"/>
      <c r="C1607" s="66"/>
      <c r="D1607" s="67"/>
      <c r="E1607" s="64"/>
      <c r="F1607" s="64"/>
      <c r="G1607" s="37" t="str">
        <f>IF(E1607="","",IF(OR(E1607="Project Management",E1607="Project Support",E1607="Sprint Management",E1607="Sprint Support"),"NA",ROUND((((VLOOKUP(AD1607,[2]Formula!V:X,3,0)))-SUMIF(AD:AD,AD1607,H:H)),2)))</f>
        <v/>
      </c>
      <c r="H1607" s="71"/>
      <c r="I1607" s="72"/>
      <c r="J1607" s="72"/>
      <c r="K1607" s="38" t="str">
        <f>IF(E1607="","",IF(OR(E1607="Project Management",E1607="Project Support",E1607="Sprint Management",E1607="Sprint Support"),"NA",(((SUMIF(AD:AD,AD1607,H:H)/VLOOKUP(AD1607,[2]Formula!V:X,3,0))*VLOOKUP(AD1607,[2]Formula!V:X,2,0))*H1607)/SUMIF(AD:AD,AD1607,H:H)))</f>
        <v/>
      </c>
      <c r="L1607" s="38" t="str">
        <f t="shared" si="151"/>
        <v/>
      </c>
      <c r="M1607" s="38" t="str">
        <f t="shared" si="152"/>
        <v/>
      </c>
      <c r="N1607" s="38" t="str">
        <f t="shared" si="154"/>
        <v/>
      </c>
      <c r="O1607" s="38" t="str">
        <f t="shared" si="150"/>
        <v/>
      </c>
      <c r="P1607" s="39" t="str">
        <f t="shared" si="155"/>
        <v/>
      </c>
      <c r="AC1607" s="42" t="str">
        <f>IF(B1607="","",VLOOKUP(B1607,[2]Formula!B:C,2,0))</f>
        <v/>
      </c>
      <c r="AD1607" s="43" t="str">
        <f t="shared" si="153"/>
        <v/>
      </c>
    </row>
    <row r="1608" spans="1:30" x14ac:dyDescent="0.25">
      <c r="A1608" s="64"/>
      <c r="B1608" s="64"/>
      <c r="C1608" s="66"/>
      <c r="D1608" s="67"/>
      <c r="E1608" s="64"/>
      <c r="F1608" s="64"/>
      <c r="G1608" s="37" t="str">
        <f>IF(E1608="","",IF(OR(E1608="Project Management",E1608="Project Support",E1608="Sprint Management",E1608="Sprint Support"),"NA",ROUND((((VLOOKUP(AD1608,[2]Formula!V:X,3,0)))-SUMIF(AD:AD,AD1608,H:H)),2)))</f>
        <v/>
      </c>
      <c r="H1608" s="71"/>
      <c r="I1608" s="72"/>
      <c r="J1608" s="72"/>
      <c r="K1608" s="38" t="str">
        <f>IF(E1608="","",IF(OR(E1608="Project Management",E1608="Project Support",E1608="Sprint Management",E1608="Sprint Support"),"NA",(((SUMIF(AD:AD,AD1608,H:H)/VLOOKUP(AD1608,[2]Formula!V:X,3,0))*VLOOKUP(AD1608,[2]Formula!V:X,2,0))*H1608)/SUMIF(AD:AD,AD1608,H:H)))</f>
        <v/>
      </c>
      <c r="L1608" s="38" t="str">
        <f t="shared" si="151"/>
        <v/>
      </c>
      <c r="M1608" s="38" t="str">
        <f t="shared" si="152"/>
        <v/>
      </c>
      <c r="N1608" s="38" t="str">
        <f t="shared" si="154"/>
        <v/>
      </c>
      <c r="O1608" s="38" t="str">
        <f t="shared" si="150"/>
        <v/>
      </c>
      <c r="P1608" s="39" t="str">
        <f t="shared" si="155"/>
        <v/>
      </c>
      <c r="AC1608" s="42" t="str">
        <f>IF(B1608="","",VLOOKUP(B1608,[2]Formula!B:C,2,0))</f>
        <v/>
      </c>
      <c r="AD1608" s="43" t="str">
        <f t="shared" si="153"/>
        <v/>
      </c>
    </row>
    <row r="1609" spans="1:30" x14ac:dyDescent="0.25">
      <c r="A1609" s="64"/>
      <c r="B1609" s="64"/>
      <c r="C1609" s="66"/>
      <c r="D1609" s="67"/>
      <c r="E1609" s="64"/>
      <c r="F1609" s="64"/>
      <c r="G1609" s="37" t="str">
        <f>IF(E1609="","",IF(OR(E1609="Project Management",E1609="Project Support",E1609="Sprint Management",E1609="Sprint Support"),"NA",ROUND((((VLOOKUP(AD1609,[2]Formula!V:X,3,0)))-SUMIF(AD:AD,AD1609,H:H)),2)))</f>
        <v/>
      </c>
      <c r="H1609" s="71"/>
      <c r="I1609" s="72"/>
      <c r="J1609" s="72"/>
      <c r="K1609" s="38" t="str">
        <f>IF(E1609="","",IF(OR(E1609="Project Management",E1609="Project Support",E1609="Sprint Management",E1609="Sprint Support"),"NA",(((SUMIF(AD:AD,AD1609,H:H)/VLOOKUP(AD1609,[2]Formula!V:X,3,0))*VLOOKUP(AD1609,[2]Formula!V:X,2,0))*H1609)/SUMIF(AD:AD,AD1609,H:H)))</f>
        <v/>
      </c>
      <c r="L1609" s="38" t="str">
        <f t="shared" si="151"/>
        <v/>
      </c>
      <c r="M1609" s="38" t="str">
        <f t="shared" si="152"/>
        <v/>
      </c>
      <c r="N1609" s="38" t="str">
        <f t="shared" si="154"/>
        <v/>
      </c>
      <c r="O1609" s="38" t="str">
        <f t="shared" si="150"/>
        <v/>
      </c>
      <c r="P1609" s="39" t="str">
        <f t="shared" si="155"/>
        <v/>
      </c>
      <c r="AC1609" s="42" t="str">
        <f>IF(B1609="","",VLOOKUP(B1609,[2]Formula!B:C,2,0))</f>
        <v/>
      </c>
      <c r="AD1609" s="43" t="str">
        <f t="shared" si="153"/>
        <v/>
      </c>
    </row>
    <row r="1610" spans="1:30" x14ac:dyDescent="0.25">
      <c r="A1610" s="64"/>
      <c r="B1610" s="64"/>
      <c r="C1610" s="66"/>
      <c r="D1610" s="67"/>
      <c r="E1610" s="64"/>
      <c r="F1610" s="64"/>
      <c r="G1610" s="37" t="str">
        <f>IF(E1610="","",IF(OR(E1610="Project Management",E1610="Project Support",E1610="Sprint Management",E1610="Sprint Support"),"NA",ROUND((((VLOOKUP(AD1610,[2]Formula!V:X,3,0)))-SUMIF(AD:AD,AD1610,H:H)),2)))</f>
        <v/>
      </c>
      <c r="H1610" s="71"/>
      <c r="I1610" s="72"/>
      <c r="J1610" s="72"/>
      <c r="K1610" s="38" t="str">
        <f>IF(E1610="","",IF(OR(E1610="Project Management",E1610="Project Support",E1610="Sprint Management",E1610="Sprint Support"),"NA",(((SUMIF(AD:AD,AD1610,H:H)/VLOOKUP(AD1610,[2]Formula!V:X,3,0))*VLOOKUP(AD1610,[2]Formula!V:X,2,0))*H1610)/SUMIF(AD:AD,AD1610,H:H)))</f>
        <v/>
      </c>
      <c r="L1610" s="38" t="str">
        <f t="shared" si="151"/>
        <v/>
      </c>
      <c r="M1610" s="38" t="str">
        <f t="shared" si="152"/>
        <v/>
      </c>
      <c r="N1610" s="38" t="str">
        <f t="shared" si="154"/>
        <v/>
      </c>
      <c r="O1610" s="38" t="str">
        <f t="shared" si="150"/>
        <v/>
      </c>
      <c r="P1610" s="39" t="str">
        <f t="shared" si="155"/>
        <v/>
      </c>
      <c r="AC1610" s="42" t="str">
        <f>IF(B1610="","",VLOOKUP(B1610,[2]Formula!B:C,2,0))</f>
        <v/>
      </c>
      <c r="AD1610" s="43" t="str">
        <f t="shared" si="153"/>
        <v/>
      </c>
    </row>
    <row r="1611" spans="1:30" x14ac:dyDescent="0.25">
      <c r="A1611" s="64"/>
      <c r="B1611" s="64"/>
      <c r="C1611" s="66"/>
      <c r="D1611" s="67"/>
      <c r="E1611" s="64"/>
      <c r="F1611" s="64"/>
      <c r="G1611" s="37" t="str">
        <f>IF(E1611="","",IF(OR(E1611="Project Management",E1611="Project Support",E1611="Sprint Management",E1611="Sprint Support"),"NA",ROUND((((VLOOKUP(AD1611,[2]Formula!V:X,3,0)))-SUMIF(AD:AD,AD1611,H:H)),2)))</f>
        <v/>
      </c>
      <c r="H1611" s="71"/>
      <c r="I1611" s="72"/>
      <c r="J1611" s="72"/>
      <c r="K1611" s="38" t="str">
        <f>IF(E1611="","",IF(OR(E1611="Project Management",E1611="Project Support",E1611="Sprint Management",E1611="Sprint Support"),"NA",(((SUMIF(AD:AD,AD1611,H:H)/VLOOKUP(AD1611,[2]Formula!V:X,3,0))*VLOOKUP(AD1611,[2]Formula!V:X,2,0))*H1611)/SUMIF(AD:AD,AD1611,H:H)))</f>
        <v/>
      </c>
      <c r="L1611" s="38" t="str">
        <f t="shared" si="151"/>
        <v/>
      </c>
      <c r="M1611" s="38" t="str">
        <f t="shared" si="152"/>
        <v/>
      </c>
      <c r="N1611" s="38" t="str">
        <f t="shared" si="154"/>
        <v/>
      </c>
      <c r="O1611" s="38" t="str">
        <f t="shared" si="150"/>
        <v/>
      </c>
      <c r="P1611" s="39" t="str">
        <f t="shared" si="155"/>
        <v/>
      </c>
      <c r="AC1611" s="42" t="str">
        <f>IF(B1611="","",VLOOKUP(B1611,[2]Formula!B:C,2,0))</f>
        <v/>
      </c>
      <c r="AD1611" s="43" t="str">
        <f t="shared" si="153"/>
        <v/>
      </c>
    </row>
    <row r="1612" spans="1:30" x14ac:dyDescent="0.25">
      <c r="A1612" s="64"/>
      <c r="B1612" s="64"/>
      <c r="C1612" s="66"/>
      <c r="D1612" s="67"/>
      <c r="E1612" s="64"/>
      <c r="F1612" s="64"/>
      <c r="G1612" s="37" t="str">
        <f>IF(E1612="","",IF(OR(E1612="Project Management",E1612="Project Support",E1612="Sprint Management",E1612="Sprint Support"),"NA",ROUND((((VLOOKUP(AD1612,[2]Formula!V:X,3,0)))-SUMIF(AD:AD,AD1612,H:H)),2)))</f>
        <v/>
      </c>
      <c r="H1612" s="71"/>
      <c r="I1612" s="72"/>
      <c r="J1612" s="72"/>
      <c r="K1612" s="38" t="str">
        <f>IF(E1612="","",IF(OR(E1612="Project Management",E1612="Project Support",E1612="Sprint Management",E1612="Sprint Support"),"NA",(((SUMIF(AD:AD,AD1612,H:H)/VLOOKUP(AD1612,[2]Formula!V:X,3,0))*VLOOKUP(AD1612,[2]Formula!V:X,2,0))*H1612)/SUMIF(AD:AD,AD1612,H:H)))</f>
        <v/>
      </c>
      <c r="L1612" s="38" t="str">
        <f t="shared" si="151"/>
        <v/>
      </c>
      <c r="M1612" s="38" t="str">
        <f t="shared" si="152"/>
        <v/>
      </c>
      <c r="N1612" s="38" t="str">
        <f t="shared" si="154"/>
        <v/>
      </c>
      <c r="O1612" s="38" t="str">
        <f t="shared" si="150"/>
        <v/>
      </c>
      <c r="P1612" s="39" t="str">
        <f t="shared" si="155"/>
        <v/>
      </c>
      <c r="AC1612" s="42" t="str">
        <f>IF(B1612="","",VLOOKUP(B1612,[2]Formula!B:C,2,0))</f>
        <v/>
      </c>
      <c r="AD1612" s="43" t="str">
        <f t="shared" si="153"/>
        <v/>
      </c>
    </row>
    <row r="1613" spans="1:30" x14ac:dyDescent="0.25">
      <c r="A1613" s="64"/>
      <c r="B1613" s="64"/>
      <c r="C1613" s="66"/>
      <c r="D1613" s="67"/>
      <c r="E1613" s="64"/>
      <c r="F1613" s="64"/>
      <c r="G1613" s="37" t="str">
        <f>IF(E1613="","",IF(OR(E1613="Project Management",E1613="Project Support",E1613="Sprint Management",E1613="Sprint Support"),"NA",ROUND((((VLOOKUP(AD1613,[2]Formula!V:X,3,0)))-SUMIF(AD:AD,AD1613,H:H)),2)))</f>
        <v/>
      </c>
      <c r="H1613" s="71"/>
      <c r="I1613" s="72"/>
      <c r="J1613" s="72"/>
      <c r="K1613" s="38" t="str">
        <f>IF(E1613="","",IF(OR(E1613="Project Management",E1613="Project Support",E1613="Sprint Management",E1613="Sprint Support"),"NA",(((SUMIF(AD:AD,AD1613,H:H)/VLOOKUP(AD1613,[2]Formula!V:X,3,0))*VLOOKUP(AD1613,[2]Formula!V:X,2,0))*H1613)/SUMIF(AD:AD,AD1613,H:H)))</f>
        <v/>
      </c>
      <c r="L1613" s="38" t="str">
        <f t="shared" si="151"/>
        <v/>
      </c>
      <c r="M1613" s="38" t="str">
        <f t="shared" si="152"/>
        <v/>
      </c>
      <c r="N1613" s="38" t="str">
        <f t="shared" si="154"/>
        <v/>
      </c>
      <c r="O1613" s="38" t="str">
        <f t="shared" si="150"/>
        <v/>
      </c>
      <c r="P1613" s="39" t="str">
        <f t="shared" si="155"/>
        <v/>
      </c>
      <c r="AC1613" s="42" t="str">
        <f>IF(B1613="","",VLOOKUP(B1613,[2]Formula!B:C,2,0))</f>
        <v/>
      </c>
      <c r="AD1613" s="43" t="str">
        <f t="shared" si="153"/>
        <v/>
      </c>
    </row>
    <row r="1614" spans="1:30" x14ac:dyDescent="0.25">
      <c r="A1614" s="64"/>
      <c r="B1614" s="64"/>
      <c r="C1614" s="66"/>
      <c r="D1614" s="67"/>
      <c r="E1614" s="64"/>
      <c r="F1614" s="64"/>
      <c r="G1614" s="37" t="str">
        <f>IF(E1614="","",IF(OR(E1614="Project Management",E1614="Project Support",E1614="Sprint Management",E1614="Sprint Support"),"NA",ROUND((((VLOOKUP(AD1614,[2]Formula!V:X,3,0)))-SUMIF(AD:AD,AD1614,H:H)),2)))</f>
        <v/>
      </c>
      <c r="H1614" s="71"/>
      <c r="I1614" s="72"/>
      <c r="J1614" s="72"/>
      <c r="K1614" s="38" t="str">
        <f>IF(E1614="","",IF(OR(E1614="Project Management",E1614="Project Support",E1614="Sprint Management",E1614="Sprint Support"),"NA",(((SUMIF(AD:AD,AD1614,H:H)/VLOOKUP(AD1614,[2]Formula!V:X,3,0))*VLOOKUP(AD1614,[2]Formula!V:X,2,0))*H1614)/SUMIF(AD:AD,AD1614,H:H)))</f>
        <v/>
      </c>
      <c r="L1614" s="38" t="str">
        <f t="shared" si="151"/>
        <v/>
      </c>
      <c r="M1614" s="38" t="str">
        <f t="shared" si="152"/>
        <v/>
      </c>
      <c r="N1614" s="38" t="str">
        <f t="shared" si="154"/>
        <v/>
      </c>
      <c r="O1614" s="38" t="str">
        <f t="shared" si="150"/>
        <v/>
      </c>
      <c r="P1614" s="39" t="str">
        <f t="shared" si="155"/>
        <v/>
      </c>
      <c r="AC1614" s="42" t="str">
        <f>IF(B1614="","",VLOOKUP(B1614,[2]Formula!B:C,2,0))</f>
        <v/>
      </c>
      <c r="AD1614" s="43" t="str">
        <f t="shared" si="153"/>
        <v/>
      </c>
    </row>
    <row r="1615" spans="1:30" x14ac:dyDescent="0.25">
      <c r="A1615" s="64"/>
      <c r="B1615" s="64"/>
      <c r="C1615" s="66"/>
      <c r="D1615" s="67"/>
      <c r="E1615" s="64"/>
      <c r="F1615" s="64"/>
      <c r="G1615" s="37" t="str">
        <f>IF(E1615="","",IF(OR(E1615="Project Management",E1615="Project Support",E1615="Sprint Management",E1615="Sprint Support"),"NA",ROUND((((VLOOKUP(AD1615,[2]Formula!V:X,3,0)))-SUMIF(AD:AD,AD1615,H:H)),2)))</f>
        <v/>
      </c>
      <c r="H1615" s="71"/>
      <c r="I1615" s="72"/>
      <c r="J1615" s="72"/>
      <c r="K1615" s="38" t="str">
        <f>IF(E1615="","",IF(OR(E1615="Project Management",E1615="Project Support",E1615="Sprint Management",E1615="Sprint Support"),"NA",(((SUMIF(AD:AD,AD1615,H:H)/VLOOKUP(AD1615,[2]Formula!V:X,3,0))*VLOOKUP(AD1615,[2]Formula!V:X,2,0))*H1615)/SUMIF(AD:AD,AD1615,H:H)))</f>
        <v/>
      </c>
      <c r="L1615" s="38" t="str">
        <f t="shared" si="151"/>
        <v/>
      </c>
      <c r="M1615" s="38" t="str">
        <f t="shared" si="152"/>
        <v/>
      </c>
      <c r="N1615" s="38" t="str">
        <f t="shared" si="154"/>
        <v/>
      </c>
      <c r="O1615" s="38" t="str">
        <f t="shared" si="150"/>
        <v/>
      </c>
      <c r="P1615" s="39" t="str">
        <f t="shared" si="155"/>
        <v/>
      </c>
      <c r="AC1615" s="42" t="str">
        <f>IF(B1615="","",VLOOKUP(B1615,[2]Formula!B:C,2,0))</f>
        <v/>
      </c>
      <c r="AD1615" s="43" t="str">
        <f t="shared" si="153"/>
        <v/>
      </c>
    </row>
    <row r="1616" spans="1:30" x14ac:dyDescent="0.25">
      <c r="A1616" s="64"/>
      <c r="B1616" s="64"/>
      <c r="C1616" s="66"/>
      <c r="D1616" s="67"/>
      <c r="E1616" s="64"/>
      <c r="F1616" s="64"/>
      <c r="G1616" s="37" t="str">
        <f>IF(E1616="","",IF(OR(E1616="Project Management",E1616="Project Support",E1616="Sprint Management",E1616="Sprint Support"),"NA",ROUND((((VLOOKUP(AD1616,[2]Formula!V:X,3,0)))-SUMIF(AD:AD,AD1616,H:H)),2)))</f>
        <v/>
      </c>
      <c r="H1616" s="71"/>
      <c r="I1616" s="72"/>
      <c r="J1616" s="72"/>
      <c r="K1616" s="38" t="str">
        <f>IF(E1616="","",IF(OR(E1616="Project Management",E1616="Project Support",E1616="Sprint Management",E1616="Sprint Support"),"NA",(((SUMIF(AD:AD,AD1616,H:H)/VLOOKUP(AD1616,[2]Formula!V:X,3,0))*VLOOKUP(AD1616,[2]Formula!V:X,2,0))*H1616)/SUMIF(AD:AD,AD1616,H:H)))</f>
        <v/>
      </c>
      <c r="L1616" s="38" t="str">
        <f t="shared" si="151"/>
        <v/>
      </c>
      <c r="M1616" s="38" t="str">
        <f t="shared" si="152"/>
        <v/>
      </c>
      <c r="N1616" s="38" t="str">
        <f t="shared" si="154"/>
        <v/>
      </c>
      <c r="O1616" s="38" t="str">
        <f t="shared" si="150"/>
        <v/>
      </c>
      <c r="P1616" s="39" t="str">
        <f t="shared" si="155"/>
        <v/>
      </c>
      <c r="AC1616" s="42" t="str">
        <f>IF(B1616="","",VLOOKUP(B1616,[2]Formula!B:C,2,0))</f>
        <v/>
      </c>
      <c r="AD1616" s="43" t="str">
        <f t="shared" si="153"/>
        <v/>
      </c>
    </row>
    <row r="1617" spans="1:30" x14ac:dyDescent="0.25">
      <c r="A1617" s="64"/>
      <c r="B1617" s="64"/>
      <c r="C1617" s="66"/>
      <c r="D1617" s="67"/>
      <c r="E1617" s="64"/>
      <c r="F1617" s="64"/>
      <c r="G1617" s="37" t="str">
        <f>IF(E1617="","",IF(OR(E1617="Project Management",E1617="Project Support",E1617="Sprint Management",E1617="Sprint Support"),"NA",ROUND((((VLOOKUP(AD1617,[2]Formula!V:X,3,0)))-SUMIF(AD:AD,AD1617,H:H)),2)))</f>
        <v/>
      </c>
      <c r="H1617" s="71"/>
      <c r="I1617" s="72"/>
      <c r="J1617" s="72"/>
      <c r="K1617" s="38" t="str">
        <f>IF(E1617="","",IF(OR(E1617="Project Management",E1617="Project Support",E1617="Sprint Management",E1617="Sprint Support"),"NA",(((SUMIF(AD:AD,AD1617,H:H)/VLOOKUP(AD1617,[2]Formula!V:X,3,0))*VLOOKUP(AD1617,[2]Formula!V:X,2,0))*H1617)/SUMIF(AD:AD,AD1617,H:H)))</f>
        <v/>
      </c>
      <c r="L1617" s="38" t="str">
        <f t="shared" si="151"/>
        <v/>
      </c>
      <c r="M1617" s="38" t="str">
        <f t="shared" si="152"/>
        <v/>
      </c>
      <c r="N1617" s="38" t="str">
        <f t="shared" si="154"/>
        <v/>
      </c>
      <c r="O1617" s="38" t="str">
        <f t="shared" si="150"/>
        <v/>
      </c>
      <c r="P1617" s="39" t="str">
        <f t="shared" si="155"/>
        <v/>
      </c>
      <c r="AC1617" s="42" t="str">
        <f>IF(B1617="","",VLOOKUP(B1617,[2]Formula!B:C,2,0))</f>
        <v/>
      </c>
      <c r="AD1617" s="43" t="str">
        <f t="shared" si="153"/>
        <v/>
      </c>
    </row>
    <row r="1618" spans="1:30" x14ac:dyDescent="0.25">
      <c r="A1618" s="64"/>
      <c r="B1618" s="64"/>
      <c r="C1618" s="66"/>
      <c r="D1618" s="67"/>
      <c r="E1618" s="64"/>
      <c r="F1618" s="64"/>
      <c r="G1618" s="37" t="str">
        <f>IF(E1618="","",IF(OR(E1618="Project Management",E1618="Project Support",E1618="Sprint Management",E1618="Sprint Support"),"NA",ROUND((((VLOOKUP(AD1618,[2]Formula!V:X,3,0)))-SUMIF(AD:AD,AD1618,H:H)),2)))</f>
        <v/>
      </c>
      <c r="H1618" s="71"/>
      <c r="I1618" s="72"/>
      <c r="J1618" s="72"/>
      <c r="K1618" s="38" t="str">
        <f>IF(E1618="","",IF(OR(E1618="Project Management",E1618="Project Support",E1618="Sprint Management",E1618="Sprint Support"),"NA",(((SUMIF(AD:AD,AD1618,H:H)/VLOOKUP(AD1618,[2]Formula!V:X,3,0))*VLOOKUP(AD1618,[2]Formula!V:X,2,0))*H1618)/SUMIF(AD:AD,AD1618,H:H)))</f>
        <v/>
      </c>
      <c r="L1618" s="38" t="str">
        <f t="shared" si="151"/>
        <v/>
      </c>
      <c r="M1618" s="38" t="str">
        <f t="shared" si="152"/>
        <v/>
      </c>
      <c r="N1618" s="38" t="str">
        <f t="shared" si="154"/>
        <v/>
      </c>
      <c r="O1618" s="38" t="str">
        <f t="shared" si="150"/>
        <v/>
      </c>
      <c r="P1618" s="39" t="str">
        <f t="shared" si="155"/>
        <v/>
      </c>
      <c r="AC1618" s="42" t="str">
        <f>IF(B1618="","",VLOOKUP(B1618,[2]Formula!B:C,2,0))</f>
        <v/>
      </c>
      <c r="AD1618" s="43" t="str">
        <f t="shared" si="153"/>
        <v/>
      </c>
    </row>
    <row r="1619" spans="1:30" x14ac:dyDescent="0.25">
      <c r="A1619" s="64"/>
      <c r="B1619" s="64"/>
      <c r="C1619" s="66"/>
      <c r="D1619" s="67"/>
      <c r="E1619" s="64"/>
      <c r="F1619" s="64"/>
      <c r="G1619" s="37" t="str">
        <f>IF(E1619="","",IF(OR(E1619="Project Management",E1619="Project Support",E1619="Sprint Management",E1619="Sprint Support"),"NA",ROUND((((VLOOKUP(AD1619,[2]Formula!V:X,3,0)))-SUMIF(AD:AD,AD1619,H:H)),2)))</f>
        <v/>
      </c>
      <c r="H1619" s="71"/>
      <c r="I1619" s="72"/>
      <c r="J1619" s="72"/>
      <c r="K1619" s="38" t="str">
        <f>IF(E1619="","",IF(OR(E1619="Project Management",E1619="Project Support",E1619="Sprint Management",E1619="Sprint Support"),"NA",(((SUMIF(AD:AD,AD1619,H:H)/VLOOKUP(AD1619,[2]Formula!V:X,3,0))*VLOOKUP(AD1619,[2]Formula!V:X,2,0))*H1619)/SUMIF(AD:AD,AD1619,H:H)))</f>
        <v/>
      </c>
      <c r="L1619" s="38" t="str">
        <f t="shared" si="151"/>
        <v/>
      </c>
      <c r="M1619" s="38" t="str">
        <f t="shared" si="152"/>
        <v/>
      </c>
      <c r="N1619" s="38" t="str">
        <f t="shared" si="154"/>
        <v/>
      </c>
      <c r="O1619" s="38" t="str">
        <f t="shared" si="150"/>
        <v/>
      </c>
      <c r="P1619" s="39" t="str">
        <f t="shared" si="155"/>
        <v/>
      </c>
      <c r="AC1619" s="42" t="str">
        <f>IF(B1619="","",VLOOKUP(B1619,[2]Formula!B:C,2,0))</f>
        <v/>
      </c>
      <c r="AD1619" s="43" t="str">
        <f t="shared" si="153"/>
        <v/>
      </c>
    </row>
    <row r="1620" spans="1:30" x14ac:dyDescent="0.25">
      <c r="A1620" s="64"/>
      <c r="B1620" s="64"/>
      <c r="C1620" s="66"/>
      <c r="D1620" s="67"/>
      <c r="E1620" s="64"/>
      <c r="F1620" s="64"/>
      <c r="G1620" s="37" t="str">
        <f>IF(E1620="","",IF(OR(E1620="Project Management",E1620="Project Support",E1620="Sprint Management",E1620="Sprint Support"),"NA",ROUND((((VLOOKUP(AD1620,[2]Formula!V:X,3,0)))-SUMIF(AD:AD,AD1620,H:H)),2)))</f>
        <v/>
      </c>
      <c r="H1620" s="71"/>
      <c r="I1620" s="72"/>
      <c r="J1620" s="72"/>
      <c r="K1620" s="38" t="str">
        <f>IF(E1620="","",IF(OR(E1620="Project Management",E1620="Project Support",E1620="Sprint Management",E1620="Sprint Support"),"NA",(((SUMIF(AD:AD,AD1620,H:H)/VLOOKUP(AD1620,[2]Formula!V:X,3,0))*VLOOKUP(AD1620,[2]Formula!V:X,2,0))*H1620)/SUMIF(AD:AD,AD1620,H:H)))</f>
        <v/>
      </c>
      <c r="L1620" s="38" t="str">
        <f t="shared" si="151"/>
        <v/>
      </c>
      <c r="M1620" s="38" t="str">
        <f t="shared" si="152"/>
        <v/>
      </c>
      <c r="N1620" s="38" t="str">
        <f t="shared" si="154"/>
        <v/>
      </c>
      <c r="O1620" s="38" t="str">
        <f t="shared" si="150"/>
        <v/>
      </c>
      <c r="P1620" s="39" t="str">
        <f t="shared" si="155"/>
        <v/>
      </c>
      <c r="AC1620" s="42" t="str">
        <f>IF(B1620="","",VLOOKUP(B1620,[2]Formula!B:C,2,0))</f>
        <v/>
      </c>
      <c r="AD1620" s="43" t="str">
        <f t="shared" si="153"/>
        <v/>
      </c>
    </row>
    <row r="1621" spans="1:30" x14ac:dyDescent="0.25">
      <c r="A1621" s="64"/>
      <c r="B1621" s="64"/>
      <c r="C1621" s="66"/>
      <c r="D1621" s="67"/>
      <c r="E1621" s="64"/>
      <c r="F1621" s="64"/>
      <c r="G1621" s="37" t="str">
        <f>IF(E1621="","",IF(OR(E1621="Project Management",E1621="Project Support",E1621="Sprint Management",E1621="Sprint Support"),"NA",ROUND((((VLOOKUP(AD1621,[2]Formula!V:X,3,0)))-SUMIF(AD:AD,AD1621,H:H)),2)))</f>
        <v/>
      </c>
      <c r="H1621" s="71"/>
      <c r="I1621" s="72"/>
      <c r="J1621" s="72"/>
      <c r="K1621" s="38" t="str">
        <f>IF(E1621="","",IF(OR(E1621="Project Management",E1621="Project Support",E1621="Sprint Management",E1621="Sprint Support"),"NA",(((SUMIF(AD:AD,AD1621,H:H)/VLOOKUP(AD1621,[2]Formula!V:X,3,0))*VLOOKUP(AD1621,[2]Formula!V:X,2,0))*H1621)/SUMIF(AD:AD,AD1621,H:H)))</f>
        <v/>
      </c>
      <c r="L1621" s="38" t="str">
        <f t="shared" si="151"/>
        <v/>
      </c>
      <c r="M1621" s="38" t="str">
        <f t="shared" si="152"/>
        <v/>
      </c>
      <c r="N1621" s="38" t="str">
        <f t="shared" si="154"/>
        <v/>
      </c>
      <c r="O1621" s="38" t="str">
        <f t="shared" si="150"/>
        <v/>
      </c>
      <c r="P1621" s="39" t="str">
        <f t="shared" si="155"/>
        <v/>
      </c>
      <c r="AC1621" s="42" t="str">
        <f>IF(B1621="","",VLOOKUP(B1621,[2]Formula!B:C,2,0))</f>
        <v/>
      </c>
      <c r="AD1621" s="43" t="str">
        <f t="shared" si="153"/>
        <v/>
      </c>
    </row>
    <row r="1622" spans="1:30" x14ac:dyDescent="0.25">
      <c r="A1622" s="64"/>
      <c r="B1622" s="64"/>
      <c r="C1622" s="66"/>
      <c r="D1622" s="67"/>
      <c r="E1622" s="64"/>
      <c r="F1622" s="64"/>
      <c r="G1622" s="37" t="str">
        <f>IF(E1622="","",IF(OR(E1622="Project Management",E1622="Project Support",E1622="Sprint Management",E1622="Sprint Support"),"NA",ROUND((((VLOOKUP(AD1622,[2]Formula!V:X,3,0)))-SUMIF(AD:AD,AD1622,H:H)),2)))</f>
        <v/>
      </c>
      <c r="H1622" s="71"/>
      <c r="I1622" s="72"/>
      <c r="J1622" s="72"/>
      <c r="K1622" s="38" t="str">
        <f>IF(E1622="","",IF(OR(E1622="Project Management",E1622="Project Support",E1622="Sprint Management",E1622="Sprint Support"),"NA",(((SUMIF(AD:AD,AD1622,H:H)/VLOOKUP(AD1622,[2]Formula!V:X,3,0))*VLOOKUP(AD1622,[2]Formula!V:X,2,0))*H1622)/SUMIF(AD:AD,AD1622,H:H)))</f>
        <v/>
      </c>
      <c r="L1622" s="38" t="str">
        <f t="shared" si="151"/>
        <v/>
      </c>
      <c r="M1622" s="38" t="str">
        <f t="shared" si="152"/>
        <v/>
      </c>
      <c r="N1622" s="38" t="str">
        <f t="shared" si="154"/>
        <v/>
      </c>
      <c r="O1622" s="38" t="str">
        <f t="shared" si="150"/>
        <v/>
      </c>
      <c r="P1622" s="39" t="str">
        <f t="shared" si="155"/>
        <v/>
      </c>
      <c r="AC1622" s="42" t="str">
        <f>IF(B1622="","",VLOOKUP(B1622,[2]Formula!B:C,2,0))</f>
        <v/>
      </c>
      <c r="AD1622" s="43" t="str">
        <f t="shared" si="153"/>
        <v/>
      </c>
    </row>
    <row r="1623" spans="1:30" x14ac:dyDescent="0.25">
      <c r="A1623" s="64"/>
      <c r="B1623" s="64"/>
      <c r="C1623" s="66"/>
      <c r="D1623" s="67"/>
      <c r="E1623" s="64"/>
      <c r="F1623" s="64"/>
      <c r="G1623" s="37" t="str">
        <f>IF(E1623="","",IF(OR(E1623="Project Management",E1623="Project Support",E1623="Sprint Management",E1623="Sprint Support"),"NA",ROUND((((VLOOKUP(AD1623,[2]Formula!V:X,3,0)))-SUMIF(AD:AD,AD1623,H:H)),2)))</f>
        <v/>
      </c>
      <c r="H1623" s="71"/>
      <c r="I1623" s="72"/>
      <c r="J1623" s="72"/>
      <c r="K1623" s="38" t="str">
        <f>IF(E1623="","",IF(OR(E1623="Project Management",E1623="Project Support",E1623="Sprint Management",E1623="Sprint Support"),"NA",(((SUMIF(AD:AD,AD1623,H:H)/VLOOKUP(AD1623,[2]Formula!V:X,3,0))*VLOOKUP(AD1623,[2]Formula!V:X,2,0))*H1623)/SUMIF(AD:AD,AD1623,H:H)))</f>
        <v/>
      </c>
      <c r="L1623" s="38" t="str">
        <f t="shared" si="151"/>
        <v/>
      </c>
      <c r="M1623" s="38" t="str">
        <f t="shared" si="152"/>
        <v/>
      </c>
      <c r="N1623" s="38" t="str">
        <f t="shared" si="154"/>
        <v/>
      </c>
      <c r="O1623" s="38" t="str">
        <f t="shared" si="150"/>
        <v/>
      </c>
      <c r="P1623" s="39" t="str">
        <f t="shared" si="155"/>
        <v/>
      </c>
      <c r="AC1623" s="42" t="str">
        <f>IF(B1623="","",VLOOKUP(B1623,[2]Formula!B:C,2,0))</f>
        <v/>
      </c>
      <c r="AD1623" s="43" t="str">
        <f t="shared" si="153"/>
        <v/>
      </c>
    </row>
    <row r="1624" spans="1:30" x14ac:dyDescent="0.25">
      <c r="A1624" s="64"/>
      <c r="B1624" s="64"/>
      <c r="C1624" s="66"/>
      <c r="D1624" s="67"/>
      <c r="E1624" s="64"/>
      <c r="F1624" s="64"/>
      <c r="G1624" s="37" t="str">
        <f>IF(E1624="","",IF(OR(E1624="Project Management",E1624="Project Support",E1624="Sprint Management",E1624="Sprint Support"),"NA",ROUND((((VLOOKUP(AD1624,[2]Formula!V:X,3,0)))-SUMIF(AD:AD,AD1624,H:H)),2)))</f>
        <v/>
      </c>
      <c r="H1624" s="71"/>
      <c r="I1624" s="72"/>
      <c r="J1624" s="72"/>
      <c r="K1624" s="38" t="str">
        <f>IF(E1624="","",IF(OR(E1624="Project Management",E1624="Project Support",E1624="Sprint Management",E1624="Sprint Support"),"NA",(((SUMIF(AD:AD,AD1624,H:H)/VLOOKUP(AD1624,[2]Formula!V:X,3,0))*VLOOKUP(AD1624,[2]Formula!V:X,2,0))*H1624)/SUMIF(AD:AD,AD1624,H:H)))</f>
        <v/>
      </c>
      <c r="L1624" s="38" t="str">
        <f t="shared" si="151"/>
        <v/>
      </c>
      <c r="M1624" s="38" t="str">
        <f t="shared" si="152"/>
        <v/>
      </c>
      <c r="N1624" s="38" t="str">
        <f t="shared" si="154"/>
        <v/>
      </c>
      <c r="O1624" s="38" t="str">
        <f t="shared" si="150"/>
        <v/>
      </c>
      <c r="P1624" s="39" t="str">
        <f t="shared" si="155"/>
        <v/>
      </c>
      <c r="AC1624" s="42" t="str">
        <f>IF(B1624="","",VLOOKUP(B1624,[2]Formula!B:C,2,0))</f>
        <v/>
      </c>
      <c r="AD1624" s="43" t="str">
        <f t="shared" si="153"/>
        <v/>
      </c>
    </row>
    <row r="1625" spans="1:30" x14ac:dyDescent="0.25">
      <c r="A1625" s="64"/>
      <c r="B1625" s="64"/>
      <c r="C1625" s="66"/>
      <c r="D1625" s="67"/>
      <c r="E1625" s="64"/>
      <c r="F1625" s="64"/>
      <c r="G1625" s="37" t="str">
        <f>IF(E1625="","",IF(OR(E1625="Project Management",E1625="Project Support",E1625="Sprint Management",E1625="Sprint Support"),"NA",ROUND((((VLOOKUP(AD1625,[2]Formula!V:X,3,0)))-SUMIF(AD:AD,AD1625,H:H)),2)))</f>
        <v/>
      </c>
      <c r="H1625" s="71"/>
      <c r="I1625" s="72"/>
      <c r="J1625" s="72"/>
      <c r="K1625" s="38" t="str">
        <f>IF(E1625="","",IF(OR(E1625="Project Management",E1625="Project Support",E1625="Sprint Management",E1625="Sprint Support"),"NA",(((SUMIF(AD:AD,AD1625,H:H)/VLOOKUP(AD1625,[2]Formula!V:X,3,0))*VLOOKUP(AD1625,[2]Formula!V:X,2,0))*H1625)/SUMIF(AD:AD,AD1625,H:H)))</f>
        <v/>
      </c>
      <c r="L1625" s="38" t="str">
        <f t="shared" si="151"/>
        <v/>
      </c>
      <c r="M1625" s="38" t="str">
        <f t="shared" si="152"/>
        <v/>
      </c>
      <c r="N1625" s="38" t="str">
        <f t="shared" si="154"/>
        <v/>
      </c>
      <c r="O1625" s="38" t="str">
        <f t="shared" si="150"/>
        <v/>
      </c>
      <c r="P1625" s="39" t="str">
        <f t="shared" si="155"/>
        <v/>
      </c>
      <c r="AC1625" s="42" t="str">
        <f>IF(B1625="","",VLOOKUP(B1625,[2]Formula!B:C,2,0))</f>
        <v/>
      </c>
      <c r="AD1625" s="43" t="str">
        <f t="shared" si="153"/>
        <v/>
      </c>
    </row>
    <row r="1626" spans="1:30" x14ac:dyDescent="0.25">
      <c r="A1626" s="64"/>
      <c r="B1626" s="64"/>
      <c r="C1626" s="66"/>
      <c r="D1626" s="67"/>
      <c r="E1626" s="64"/>
      <c r="F1626" s="64"/>
      <c r="G1626" s="37" t="str">
        <f>IF(E1626="","",IF(OR(E1626="Project Management",E1626="Project Support",E1626="Sprint Management",E1626="Sprint Support"),"NA",ROUND((((VLOOKUP(AD1626,[2]Formula!V:X,3,0)))-SUMIF(AD:AD,AD1626,H:H)),2)))</f>
        <v/>
      </c>
      <c r="H1626" s="71"/>
      <c r="I1626" s="72"/>
      <c r="J1626" s="72"/>
      <c r="K1626" s="38" t="str">
        <f>IF(E1626="","",IF(OR(E1626="Project Management",E1626="Project Support",E1626="Sprint Management",E1626="Sprint Support"),"NA",(((SUMIF(AD:AD,AD1626,H:H)/VLOOKUP(AD1626,[2]Formula!V:X,3,0))*VLOOKUP(AD1626,[2]Formula!V:X,2,0))*H1626)/SUMIF(AD:AD,AD1626,H:H)))</f>
        <v/>
      </c>
      <c r="L1626" s="38" t="str">
        <f t="shared" si="151"/>
        <v/>
      </c>
      <c r="M1626" s="38" t="str">
        <f t="shared" si="152"/>
        <v/>
      </c>
      <c r="N1626" s="38" t="str">
        <f t="shared" si="154"/>
        <v/>
      </c>
      <c r="O1626" s="38" t="str">
        <f t="shared" si="150"/>
        <v/>
      </c>
      <c r="P1626" s="39" t="str">
        <f t="shared" si="155"/>
        <v/>
      </c>
      <c r="AC1626" s="42" t="str">
        <f>IF(B1626="","",VLOOKUP(B1626,[2]Formula!B:C,2,0))</f>
        <v/>
      </c>
      <c r="AD1626" s="43" t="str">
        <f t="shared" si="153"/>
        <v/>
      </c>
    </row>
    <row r="1627" spans="1:30" x14ac:dyDescent="0.25">
      <c r="A1627" s="64"/>
      <c r="B1627" s="64"/>
      <c r="C1627" s="66"/>
      <c r="D1627" s="67"/>
      <c r="E1627" s="64"/>
      <c r="F1627" s="64"/>
      <c r="G1627" s="37" t="str">
        <f>IF(E1627="","",IF(OR(E1627="Project Management",E1627="Project Support",E1627="Sprint Management",E1627="Sprint Support"),"NA",ROUND((((VLOOKUP(AD1627,[2]Formula!V:X,3,0)))-SUMIF(AD:AD,AD1627,H:H)),2)))</f>
        <v/>
      </c>
      <c r="H1627" s="71"/>
      <c r="I1627" s="72"/>
      <c r="J1627" s="72"/>
      <c r="K1627" s="38" t="str">
        <f>IF(E1627="","",IF(OR(E1627="Project Management",E1627="Project Support",E1627="Sprint Management",E1627="Sprint Support"),"NA",(((SUMIF(AD:AD,AD1627,H:H)/VLOOKUP(AD1627,[2]Formula!V:X,3,0))*VLOOKUP(AD1627,[2]Formula!V:X,2,0))*H1627)/SUMIF(AD:AD,AD1627,H:H)))</f>
        <v/>
      </c>
      <c r="L1627" s="38" t="str">
        <f t="shared" si="151"/>
        <v/>
      </c>
      <c r="M1627" s="38" t="str">
        <f t="shared" si="152"/>
        <v/>
      </c>
      <c r="N1627" s="38" t="str">
        <f t="shared" si="154"/>
        <v/>
      </c>
      <c r="O1627" s="38" t="str">
        <f t="shared" si="150"/>
        <v/>
      </c>
      <c r="P1627" s="39" t="str">
        <f t="shared" si="155"/>
        <v/>
      </c>
      <c r="AC1627" s="42" t="str">
        <f>IF(B1627="","",VLOOKUP(B1627,[2]Formula!B:C,2,0))</f>
        <v/>
      </c>
      <c r="AD1627" s="43" t="str">
        <f t="shared" si="153"/>
        <v/>
      </c>
    </row>
    <row r="1628" spans="1:30" x14ac:dyDescent="0.25">
      <c r="A1628" s="64"/>
      <c r="B1628" s="64"/>
      <c r="C1628" s="66"/>
      <c r="D1628" s="67"/>
      <c r="E1628" s="64"/>
      <c r="F1628" s="64"/>
      <c r="G1628" s="37" t="str">
        <f>IF(E1628="","",IF(OR(E1628="Project Management",E1628="Project Support",E1628="Sprint Management",E1628="Sprint Support"),"NA",ROUND((((VLOOKUP(AD1628,[2]Formula!V:X,3,0)))-SUMIF(AD:AD,AD1628,H:H)),2)))</f>
        <v/>
      </c>
      <c r="H1628" s="71"/>
      <c r="I1628" s="72"/>
      <c r="J1628" s="72"/>
      <c r="K1628" s="38" t="str">
        <f>IF(E1628="","",IF(OR(E1628="Project Management",E1628="Project Support",E1628="Sprint Management",E1628="Sprint Support"),"NA",(((SUMIF(AD:AD,AD1628,H:H)/VLOOKUP(AD1628,[2]Formula!V:X,3,0))*VLOOKUP(AD1628,[2]Formula!V:X,2,0))*H1628)/SUMIF(AD:AD,AD1628,H:H)))</f>
        <v/>
      </c>
      <c r="L1628" s="38" t="str">
        <f t="shared" si="151"/>
        <v/>
      </c>
      <c r="M1628" s="38" t="str">
        <f t="shared" si="152"/>
        <v/>
      </c>
      <c r="N1628" s="38" t="str">
        <f t="shared" si="154"/>
        <v/>
      </c>
      <c r="O1628" s="38" t="str">
        <f t="shared" si="150"/>
        <v/>
      </c>
      <c r="P1628" s="39" t="str">
        <f t="shared" si="155"/>
        <v/>
      </c>
      <c r="AC1628" s="42" t="str">
        <f>IF(B1628="","",VLOOKUP(B1628,[2]Formula!B:C,2,0))</f>
        <v/>
      </c>
      <c r="AD1628" s="43" t="str">
        <f t="shared" si="153"/>
        <v/>
      </c>
    </row>
    <row r="1629" spans="1:30" x14ac:dyDescent="0.25">
      <c r="A1629" s="64"/>
      <c r="B1629" s="64"/>
      <c r="C1629" s="66"/>
      <c r="D1629" s="67"/>
      <c r="E1629" s="64"/>
      <c r="F1629" s="64"/>
      <c r="G1629" s="37" t="str">
        <f>IF(E1629="","",IF(OR(E1629="Project Management",E1629="Project Support",E1629="Sprint Management",E1629="Sprint Support"),"NA",ROUND((((VLOOKUP(AD1629,[2]Formula!V:X,3,0)))-SUMIF(AD:AD,AD1629,H:H)),2)))</f>
        <v/>
      </c>
      <c r="H1629" s="71"/>
      <c r="I1629" s="72"/>
      <c r="J1629" s="72"/>
      <c r="K1629" s="38" t="str">
        <f>IF(E1629="","",IF(OR(E1629="Project Management",E1629="Project Support",E1629="Sprint Management",E1629="Sprint Support"),"NA",(((SUMIF(AD:AD,AD1629,H:H)/VLOOKUP(AD1629,[2]Formula!V:X,3,0))*VLOOKUP(AD1629,[2]Formula!V:X,2,0))*H1629)/SUMIF(AD:AD,AD1629,H:H)))</f>
        <v/>
      </c>
      <c r="L1629" s="38" t="str">
        <f t="shared" si="151"/>
        <v/>
      </c>
      <c r="M1629" s="38" t="str">
        <f t="shared" si="152"/>
        <v/>
      </c>
      <c r="N1629" s="38" t="str">
        <f t="shared" si="154"/>
        <v/>
      </c>
      <c r="O1629" s="38" t="str">
        <f t="shared" si="150"/>
        <v/>
      </c>
      <c r="P1629" s="39" t="str">
        <f t="shared" si="155"/>
        <v/>
      </c>
      <c r="AC1629" s="42" t="str">
        <f>IF(B1629="","",VLOOKUP(B1629,[2]Formula!B:C,2,0))</f>
        <v/>
      </c>
      <c r="AD1629" s="43" t="str">
        <f t="shared" si="153"/>
        <v/>
      </c>
    </row>
    <row r="1630" spans="1:30" x14ac:dyDescent="0.25">
      <c r="A1630" s="64"/>
      <c r="B1630" s="64"/>
      <c r="C1630" s="66"/>
      <c r="D1630" s="67"/>
      <c r="E1630" s="64"/>
      <c r="F1630" s="64"/>
      <c r="G1630" s="37" t="str">
        <f>IF(E1630="","",IF(OR(E1630="Project Management",E1630="Project Support",E1630="Sprint Management",E1630="Sprint Support"),"NA",ROUND((((VLOOKUP(AD1630,[2]Formula!V:X,3,0)))-SUMIF(AD:AD,AD1630,H:H)),2)))</f>
        <v/>
      </c>
      <c r="H1630" s="71"/>
      <c r="I1630" s="72"/>
      <c r="J1630" s="72"/>
      <c r="K1630" s="38" t="str">
        <f>IF(E1630="","",IF(OR(E1630="Project Management",E1630="Project Support",E1630="Sprint Management",E1630="Sprint Support"),"NA",(((SUMIF(AD:AD,AD1630,H:H)/VLOOKUP(AD1630,[2]Formula!V:X,3,0))*VLOOKUP(AD1630,[2]Formula!V:X,2,0))*H1630)/SUMIF(AD:AD,AD1630,H:H)))</f>
        <v/>
      </c>
      <c r="L1630" s="38" t="str">
        <f t="shared" si="151"/>
        <v/>
      </c>
      <c r="M1630" s="38" t="str">
        <f t="shared" si="152"/>
        <v/>
      </c>
      <c r="N1630" s="38" t="str">
        <f t="shared" si="154"/>
        <v/>
      </c>
      <c r="O1630" s="38" t="str">
        <f t="shared" si="150"/>
        <v/>
      </c>
      <c r="P1630" s="39" t="str">
        <f t="shared" si="155"/>
        <v/>
      </c>
      <c r="AC1630" s="42" t="str">
        <f>IF(B1630="","",VLOOKUP(B1630,[2]Formula!B:C,2,0))</f>
        <v/>
      </c>
      <c r="AD1630" s="43" t="str">
        <f t="shared" si="153"/>
        <v/>
      </c>
    </row>
    <row r="1631" spans="1:30" x14ac:dyDescent="0.25">
      <c r="A1631" s="64"/>
      <c r="B1631" s="64"/>
      <c r="C1631" s="66"/>
      <c r="D1631" s="67"/>
      <c r="E1631" s="64"/>
      <c r="F1631" s="64"/>
      <c r="G1631" s="37" t="str">
        <f>IF(E1631="","",IF(OR(E1631="Project Management",E1631="Project Support",E1631="Sprint Management",E1631="Sprint Support"),"NA",ROUND((((VLOOKUP(AD1631,[2]Formula!V:X,3,0)))-SUMIF(AD:AD,AD1631,H:H)),2)))</f>
        <v/>
      </c>
      <c r="H1631" s="71"/>
      <c r="I1631" s="72"/>
      <c r="J1631" s="72"/>
      <c r="K1631" s="38" t="str">
        <f>IF(E1631="","",IF(OR(E1631="Project Management",E1631="Project Support",E1631="Sprint Management",E1631="Sprint Support"),"NA",(((SUMIF(AD:AD,AD1631,H:H)/VLOOKUP(AD1631,[2]Formula!V:X,3,0))*VLOOKUP(AD1631,[2]Formula!V:X,2,0))*H1631)/SUMIF(AD:AD,AD1631,H:H)))</f>
        <v/>
      </c>
      <c r="L1631" s="38" t="str">
        <f t="shared" si="151"/>
        <v/>
      </c>
      <c r="M1631" s="38" t="str">
        <f t="shared" si="152"/>
        <v/>
      </c>
      <c r="N1631" s="38" t="str">
        <f t="shared" si="154"/>
        <v/>
      </c>
      <c r="O1631" s="38" t="str">
        <f t="shared" si="150"/>
        <v/>
      </c>
      <c r="P1631" s="39" t="str">
        <f t="shared" si="155"/>
        <v/>
      </c>
      <c r="AC1631" s="42" t="str">
        <f>IF(B1631="","",VLOOKUP(B1631,[2]Formula!B:C,2,0))</f>
        <v/>
      </c>
      <c r="AD1631" s="43" t="str">
        <f t="shared" si="153"/>
        <v/>
      </c>
    </row>
    <row r="1632" spans="1:30" x14ac:dyDescent="0.25">
      <c r="A1632" s="64"/>
      <c r="B1632" s="64"/>
      <c r="C1632" s="66"/>
      <c r="D1632" s="67"/>
      <c r="E1632" s="64"/>
      <c r="F1632" s="64"/>
      <c r="G1632" s="37" t="str">
        <f>IF(E1632="","",IF(OR(E1632="Project Management",E1632="Project Support",E1632="Sprint Management",E1632="Sprint Support"),"NA",ROUND((((VLOOKUP(AD1632,[2]Formula!V:X,3,0)))-SUMIF(AD:AD,AD1632,H:H)),2)))</f>
        <v/>
      </c>
      <c r="H1632" s="71"/>
      <c r="I1632" s="72"/>
      <c r="J1632" s="72"/>
      <c r="K1632" s="38" t="str">
        <f>IF(E1632="","",IF(OR(E1632="Project Management",E1632="Project Support",E1632="Sprint Management",E1632="Sprint Support"),"NA",(((SUMIF(AD:AD,AD1632,H:H)/VLOOKUP(AD1632,[2]Formula!V:X,3,0))*VLOOKUP(AD1632,[2]Formula!V:X,2,0))*H1632)/SUMIF(AD:AD,AD1632,H:H)))</f>
        <v/>
      </c>
      <c r="L1632" s="38" t="str">
        <f t="shared" si="151"/>
        <v/>
      </c>
      <c r="M1632" s="38" t="str">
        <f t="shared" si="152"/>
        <v/>
      </c>
      <c r="N1632" s="38" t="str">
        <f t="shared" si="154"/>
        <v/>
      </c>
      <c r="O1632" s="38" t="str">
        <f t="shared" si="150"/>
        <v/>
      </c>
      <c r="P1632" s="39" t="str">
        <f t="shared" si="155"/>
        <v/>
      </c>
      <c r="AC1632" s="42" t="str">
        <f>IF(B1632="","",VLOOKUP(B1632,[2]Formula!B:C,2,0))</f>
        <v/>
      </c>
      <c r="AD1632" s="43" t="str">
        <f t="shared" si="153"/>
        <v/>
      </c>
    </row>
    <row r="1633" spans="1:30" x14ac:dyDescent="0.25">
      <c r="A1633" s="64"/>
      <c r="B1633" s="64"/>
      <c r="C1633" s="66"/>
      <c r="D1633" s="67"/>
      <c r="E1633" s="64"/>
      <c r="F1633" s="64"/>
      <c r="G1633" s="37" t="str">
        <f>IF(E1633="","",IF(OR(E1633="Project Management",E1633="Project Support",E1633="Sprint Management",E1633="Sprint Support"),"NA",ROUND((((VLOOKUP(AD1633,[2]Formula!V:X,3,0)))-SUMIF(AD:AD,AD1633,H:H)),2)))</f>
        <v/>
      </c>
      <c r="H1633" s="71"/>
      <c r="I1633" s="72"/>
      <c r="J1633" s="72"/>
      <c r="K1633" s="38" t="str">
        <f>IF(E1633="","",IF(OR(E1633="Project Management",E1633="Project Support",E1633="Sprint Management",E1633="Sprint Support"),"NA",(((SUMIF(AD:AD,AD1633,H:H)/VLOOKUP(AD1633,[2]Formula!V:X,3,0))*VLOOKUP(AD1633,[2]Formula!V:X,2,0))*H1633)/SUMIF(AD:AD,AD1633,H:H)))</f>
        <v/>
      </c>
      <c r="L1633" s="38" t="str">
        <f t="shared" si="151"/>
        <v/>
      </c>
      <c r="M1633" s="38" t="str">
        <f t="shared" si="152"/>
        <v/>
      </c>
      <c r="N1633" s="38" t="str">
        <f t="shared" si="154"/>
        <v/>
      </c>
      <c r="O1633" s="38" t="str">
        <f t="shared" si="150"/>
        <v/>
      </c>
      <c r="P1633" s="39" t="str">
        <f t="shared" si="155"/>
        <v/>
      </c>
      <c r="AC1633" s="42" t="str">
        <f>IF(B1633="","",VLOOKUP(B1633,[2]Formula!B:C,2,0))</f>
        <v/>
      </c>
      <c r="AD1633" s="43" t="str">
        <f t="shared" si="153"/>
        <v/>
      </c>
    </row>
    <row r="1634" spans="1:30" x14ac:dyDescent="0.25">
      <c r="A1634" s="64"/>
      <c r="B1634" s="64"/>
      <c r="C1634" s="66"/>
      <c r="D1634" s="67"/>
      <c r="E1634" s="64"/>
      <c r="F1634" s="64"/>
      <c r="G1634" s="37" t="str">
        <f>IF(E1634="","",IF(OR(E1634="Project Management",E1634="Project Support",E1634="Sprint Management",E1634="Sprint Support"),"NA",ROUND((((VLOOKUP(AD1634,[2]Formula!V:X,3,0)))-SUMIF(AD:AD,AD1634,H:H)),2)))</f>
        <v/>
      </c>
      <c r="H1634" s="71"/>
      <c r="I1634" s="72"/>
      <c r="J1634" s="72"/>
      <c r="K1634" s="38" t="str">
        <f>IF(E1634="","",IF(OR(E1634="Project Management",E1634="Project Support",E1634="Sprint Management",E1634="Sprint Support"),"NA",(((SUMIF(AD:AD,AD1634,H:H)/VLOOKUP(AD1634,[2]Formula!V:X,3,0))*VLOOKUP(AD1634,[2]Formula!V:X,2,0))*H1634)/SUMIF(AD:AD,AD1634,H:H)))</f>
        <v/>
      </c>
      <c r="L1634" s="38" t="str">
        <f t="shared" si="151"/>
        <v/>
      </c>
      <c r="M1634" s="38" t="str">
        <f t="shared" si="152"/>
        <v/>
      </c>
      <c r="N1634" s="38" t="str">
        <f t="shared" si="154"/>
        <v/>
      </c>
      <c r="O1634" s="38" t="str">
        <f t="shared" si="150"/>
        <v/>
      </c>
      <c r="P1634" s="39" t="str">
        <f t="shared" si="155"/>
        <v/>
      </c>
      <c r="AC1634" s="42" t="str">
        <f>IF(B1634="","",VLOOKUP(B1634,[2]Formula!B:C,2,0))</f>
        <v/>
      </c>
      <c r="AD1634" s="43" t="str">
        <f t="shared" si="153"/>
        <v/>
      </c>
    </row>
    <row r="1635" spans="1:30" x14ac:dyDescent="0.25">
      <c r="A1635" s="64"/>
      <c r="B1635" s="64"/>
      <c r="C1635" s="66"/>
      <c r="D1635" s="67"/>
      <c r="E1635" s="64"/>
      <c r="F1635" s="64"/>
      <c r="G1635" s="37" t="str">
        <f>IF(E1635="","",IF(OR(E1635="Project Management",E1635="Project Support",E1635="Sprint Management",E1635="Sprint Support"),"NA",ROUND((((VLOOKUP(AD1635,[2]Formula!V:X,3,0)))-SUMIF(AD:AD,AD1635,H:H)),2)))</f>
        <v/>
      </c>
      <c r="H1635" s="71"/>
      <c r="I1635" s="72"/>
      <c r="J1635" s="72"/>
      <c r="K1635" s="38" t="str">
        <f>IF(E1635="","",IF(OR(E1635="Project Management",E1635="Project Support",E1635="Sprint Management",E1635="Sprint Support"),"NA",(((SUMIF(AD:AD,AD1635,H:H)/VLOOKUP(AD1635,[2]Formula!V:X,3,0))*VLOOKUP(AD1635,[2]Formula!V:X,2,0))*H1635)/SUMIF(AD:AD,AD1635,H:H)))</f>
        <v/>
      </c>
      <c r="L1635" s="38" t="str">
        <f t="shared" si="151"/>
        <v/>
      </c>
      <c r="M1635" s="38" t="str">
        <f t="shared" si="152"/>
        <v/>
      </c>
      <c r="N1635" s="38" t="str">
        <f t="shared" si="154"/>
        <v/>
      </c>
      <c r="O1635" s="38" t="str">
        <f t="shared" si="150"/>
        <v/>
      </c>
      <c r="P1635" s="39" t="str">
        <f t="shared" si="155"/>
        <v/>
      </c>
      <c r="AC1635" s="42" t="str">
        <f>IF(B1635="","",VLOOKUP(B1635,[2]Formula!B:C,2,0))</f>
        <v/>
      </c>
      <c r="AD1635" s="43" t="str">
        <f t="shared" si="153"/>
        <v/>
      </c>
    </row>
    <row r="1636" spans="1:30" x14ac:dyDescent="0.25">
      <c r="A1636" s="64"/>
      <c r="B1636" s="64"/>
      <c r="C1636" s="66"/>
      <c r="D1636" s="67"/>
      <c r="E1636" s="64"/>
      <c r="F1636" s="64"/>
      <c r="G1636" s="37" t="str">
        <f>IF(E1636="","",IF(OR(E1636="Project Management",E1636="Project Support",E1636="Sprint Management",E1636="Sprint Support"),"NA",ROUND((((VLOOKUP(AD1636,[2]Formula!V:X,3,0)))-SUMIF(AD:AD,AD1636,H:H)),2)))</f>
        <v/>
      </c>
      <c r="H1636" s="71"/>
      <c r="I1636" s="72"/>
      <c r="J1636" s="72"/>
      <c r="K1636" s="38" t="str">
        <f>IF(E1636="","",IF(OR(E1636="Project Management",E1636="Project Support",E1636="Sprint Management",E1636="Sprint Support"),"NA",(((SUMIF(AD:AD,AD1636,H:H)/VLOOKUP(AD1636,[2]Formula!V:X,3,0))*VLOOKUP(AD1636,[2]Formula!V:X,2,0))*H1636)/SUMIF(AD:AD,AD1636,H:H)))</f>
        <v/>
      </c>
      <c r="L1636" s="38" t="str">
        <f t="shared" si="151"/>
        <v/>
      </c>
      <c r="M1636" s="38" t="str">
        <f t="shared" si="152"/>
        <v/>
      </c>
      <c r="N1636" s="38" t="str">
        <f t="shared" si="154"/>
        <v/>
      </c>
      <c r="O1636" s="38" t="str">
        <f t="shared" si="150"/>
        <v/>
      </c>
      <c r="P1636" s="39" t="str">
        <f t="shared" si="155"/>
        <v/>
      </c>
      <c r="AC1636" s="42" t="str">
        <f>IF(B1636="","",VLOOKUP(B1636,[2]Formula!B:C,2,0))</f>
        <v/>
      </c>
      <c r="AD1636" s="43" t="str">
        <f t="shared" si="153"/>
        <v/>
      </c>
    </row>
    <row r="1637" spans="1:30" x14ac:dyDescent="0.25">
      <c r="A1637" s="64"/>
      <c r="B1637" s="64"/>
      <c r="C1637" s="66"/>
      <c r="D1637" s="67"/>
      <c r="E1637" s="64"/>
      <c r="F1637" s="64"/>
      <c r="G1637" s="37" t="str">
        <f>IF(E1637="","",IF(OR(E1637="Project Management",E1637="Project Support",E1637="Sprint Management",E1637="Sprint Support"),"NA",ROUND((((VLOOKUP(AD1637,[2]Formula!V:X,3,0)))-SUMIF(AD:AD,AD1637,H:H)),2)))</f>
        <v/>
      </c>
      <c r="H1637" s="71"/>
      <c r="I1637" s="72"/>
      <c r="J1637" s="72"/>
      <c r="K1637" s="38" t="str">
        <f>IF(E1637="","",IF(OR(E1637="Project Management",E1637="Project Support",E1637="Sprint Management",E1637="Sprint Support"),"NA",(((SUMIF(AD:AD,AD1637,H:H)/VLOOKUP(AD1637,[2]Formula!V:X,3,0))*VLOOKUP(AD1637,[2]Formula!V:X,2,0))*H1637)/SUMIF(AD:AD,AD1637,H:H)))</f>
        <v/>
      </c>
      <c r="L1637" s="38" t="str">
        <f t="shared" si="151"/>
        <v/>
      </c>
      <c r="M1637" s="38" t="str">
        <f t="shared" si="152"/>
        <v/>
      </c>
      <c r="N1637" s="38" t="str">
        <f t="shared" si="154"/>
        <v/>
      </c>
      <c r="O1637" s="38" t="str">
        <f t="shared" si="150"/>
        <v/>
      </c>
      <c r="P1637" s="39" t="str">
        <f t="shared" si="155"/>
        <v/>
      </c>
      <c r="AC1637" s="42" t="str">
        <f>IF(B1637="","",VLOOKUP(B1637,[2]Formula!B:C,2,0))</f>
        <v/>
      </c>
      <c r="AD1637" s="43" t="str">
        <f t="shared" si="153"/>
        <v/>
      </c>
    </row>
    <row r="1638" spans="1:30" x14ac:dyDescent="0.25">
      <c r="A1638" s="64"/>
      <c r="B1638" s="64"/>
      <c r="C1638" s="66"/>
      <c r="D1638" s="67"/>
      <c r="E1638" s="64"/>
      <c r="F1638" s="64"/>
      <c r="G1638" s="37" t="str">
        <f>IF(E1638="","",IF(OR(E1638="Project Management",E1638="Project Support",E1638="Sprint Management",E1638="Sprint Support"),"NA",ROUND((((VLOOKUP(AD1638,[2]Formula!V:X,3,0)))-SUMIF(AD:AD,AD1638,H:H)),2)))</f>
        <v/>
      </c>
      <c r="H1638" s="71"/>
      <c r="I1638" s="72"/>
      <c r="J1638" s="72"/>
      <c r="K1638" s="38" t="str">
        <f>IF(E1638="","",IF(OR(E1638="Project Management",E1638="Project Support",E1638="Sprint Management",E1638="Sprint Support"),"NA",(((SUMIF(AD:AD,AD1638,H:H)/VLOOKUP(AD1638,[2]Formula!V:X,3,0))*VLOOKUP(AD1638,[2]Formula!V:X,2,0))*H1638)/SUMIF(AD:AD,AD1638,H:H)))</f>
        <v/>
      </c>
      <c r="L1638" s="38" t="str">
        <f t="shared" si="151"/>
        <v/>
      </c>
      <c r="M1638" s="38" t="str">
        <f t="shared" si="152"/>
        <v/>
      </c>
      <c r="N1638" s="38" t="str">
        <f t="shared" si="154"/>
        <v/>
      </c>
      <c r="O1638" s="38" t="str">
        <f t="shared" si="150"/>
        <v/>
      </c>
      <c r="P1638" s="39" t="str">
        <f t="shared" si="155"/>
        <v/>
      </c>
      <c r="AC1638" s="42" t="str">
        <f>IF(B1638="","",VLOOKUP(B1638,[2]Formula!B:C,2,0))</f>
        <v/>
      </c>
      <c r="AD1638" s="43" t="str">
        <f t="shared" si="153"/>
        <v/>
      </c>
    </row>
    <row r="1639" spans="1:30" x14ac:dyDescent="0.25">
      <c r="A1639" s="64"/>
      <c r="B1639" s="64"/>
      <c r="C1639" s="66"/>
      <c r="D1639" s="67"/>
      <c r="E1639" s="64"/>
      <c r="F1639" s="64"/>
      <c r="G1639" s="37" t="str">
        <f>IF(E1639="","",IF(OR(E1639="Project Management",E1639="Project Support",E1639="Sprint Management",E1639="Sprint Support"),"NA",ROUND((((VLOOKUP(AD1639,[2]Formula!V:X,3,0)))-SUMIF(AD:AD,AD1639,H:H)),2)))</f>
        <v/>
      </c>
      <c r="H1639" s="71"/>
      <c r="I1639" s="72"/>
      <c r="J1639" s="72"/>
      <c r="K1639" s="38" t="str">
        <f>IF(E1639="","",IF(OR(E1639="Project Management",E1639="Project Support",E1639="Sprint Management",E1639="Sprint Support"),"NA",(((SUMIF(AD:AD,AD1639,H:H)/VLOOKUP(AD1639,[2]Formula!V:X,3,0))*VLOOKUP(AD1639,[2]Formula!V:X,2,0))*H1639)/SUMIF(AD:AD,AD1639,H:H)))</f>
        <v/>
      </c>
      <c r="L1639" s="38" t="str">
        <f t="shared" si="151"/>
        <v/>
      </c>
      <c r="M1639" s="38" t="str">
        <f t="shared" si="152"/>
        <v/>
      </c>
      <c r="N1639" s="38" t="str">
        <f t="shared" si="154"/>
        <v/>
      </c>
      <c r="O1639" s="38" t="str">
        <f t="shared" si="150"/>
        <v/>
      </c>
      <c r="P1639" s="39" t="str">
        <f t="shared" si="155"/>
        <v/>
      </c>
      <c r="AC1639" s="42" t="str">
        <f>IF(B1639="","",VLOOKUP(B1639,[2]Formula!B:C,2,0))</f>
        <v/>
      </c>
      <c r="AD1639" s="43" t="str">
        <f t="shared" si="153"/>
        <v/>
      </c>
    </row>
    <row r="1640" spans="1:30" x14ac:dyDescent="0.25">
      <c r="A1640" s="64"/>
      <c r="B1640" s="64"/>
      <c r="C1640" s="66"/>
      <c r="D1640" s="67"/>
      <c r="E1640" s="64"/>
      <c r="F1640" s="64"/>
      <c r="G1640" s="37" t="str">
        <f>IF(E1640="","",IF(OR(E1640="Project Management",E1640="Project Support",E1640="Sprint Management",E1640="Sprint Support"),"NA",ROUND((((VLOOKUP(AD1640,[2]Formula!V:X,3,0)))-SUMIF(AD:AD,AD1640,H:H)),2)))</f>
        <v/>
      </c>
      <c r="H1640" s="71"/>
      <c r="I1640" s="72"/>
      <c r="J1640" s="72"/>
      <c r="K1640" s="38" t="str">
        <f>IF(E1640="","",IF(OR(E1640="Project Management",E1640="Project Support",E1640="Sprint Management",E1640="Sprint Support"),"NA",(((SUMIF(AD:AD,AD1640,H:H)/VLOOKUP(AD1640,[2]Formula!V:X,3,0))*VLOOKUP(AD1640,[2]Formula!V:X,2,0))*H1640)/SUMIF(AD:AD,AD1640,H:H)))</f>
        <v/>
      </c>
      <c r="L1640" s="38" t="str">
        <f t="shared" si="151"/>
        <v/>
      </c>
      <c r="M1640" s="38" t="str">
        <f t="shared" si="152"/>
        <v/>
      </c>
      <c r="N1640" s="38" t="str">
        <f t="shared" si="154"/>
        <v/>
      </c>
      <c r="O1640" s="38" t="str">
        <f t="shared" si="150"/>
        <v/>
      </c>
      <c r="P1640" s="39" t="str">
        <f t="shared" si="155"/>
        <v/>
      </c>
      <c r="AC1640" s="42" t="str">
        <f>IF(B1640="","",VLOOKUP(B1640,[2]Formula!B:C,2,0))</f>
        <v/>
      </c>
      <c r="AD1640" s="43" t="str">
        <f t="shared" si="153"/>
        <v/>
      </c>
    </row>
    <row r="1641" spans="1:30" x14ac:dyDescent="0.25">
      <c r="A1641" s="64"/>
      <c r="B1641" s="64"/>
      <c r="C1641" s="66"/>
      <c r="D1641" s="67"/>
      <c r="E1641" s="64"/>
      <c r="F1641" s="64"/>
      <c r="G1641" s="37" t="str">
        <f>IF(E1641="","",IF(OR(E1641="Project Management",E1641="Project Support",E1641="Sprint Management",E1641="Sprint Support"),"NA",ROUND((((VLOOKUP(AD1641,[2]Formula!V:X,3,0)))-SUMIF(AD:AD,AD1641,H:H)),2)))</f>
        <v/>
      </c>
      <c r="H1641" s="71"/>
      <c r="I1641" s="72"/>
      <c r="J1641" s="72"/>
      <c r="K1641" s="38" t="str">
        <f>IF(E1641="","",IF(OR(E1641="Project Management",E1641="Project Support",E1641="Sprint Management",E1641="Sprint Support"),"NA",(((SUMIF(AD:AD,AD1641,H:H)/VLOOKUP(AD1641,[2]Formula!V:X,3,0))*VLOOKUP(AD1641,[2]Formula!V:X,2,0))*H1641)/SUMIF(AD:AD,AD1641,H:H)))</f>
        <v/>
      </c>
      <c r="L1641" s="38" t="str">
        <f t="shared" si="151"/>
        <v/>
      </c>
      <c r="M1641" s="38" t="str">
        <f t="shared" si="152"/>
        <v/>
      </c>
      <c r="N1641" s="38" t="str">
        <f t="shared" si="154"/>
        <v/>
      </c>
      <c r="O1641" s="38" t="str">
        <f t="shared" si="150"/>
        <v/>
      </c>
      <c r="P1641" s="39" t="str">
        <f t="shared" si="155"/>
        <v/>
      </c>
      <c r="AC1641" s="42" t="str">
        <f>IF(B1641="","",VLOOKUP(B1641,[2]Formula!B:C,2,0))</f>
        <v/>
      </c>
      <c r="AD1641" s="43" t="str">
        <f t="shared" si="153"/>
        <v/>
      </c>
    </row>
    <row r="1642" spans="1:30" x14ac:dyDescent="0.25">
      <c r="A1642" s="64"/>
      <c r="B1642" s="64"/>
      <c r="C1642" s="66"/>
      <c r="D1642" s="67"/>
      <c r="E1642" s="64"/>
      <c r="F1642" s="64"/>
      <c r="G1642" s="37" t="str">
        <f>IF(E1642="","",IF(OR(E1642="Project Management",E1642="Project Support",E1642="Sprint Management",E1642="Sprint Support"),"NA",ROUND((((VLOOKUP(AD1642,[2]Formula!V:X,3,0)))-SUMIF(AD:AD,AD1642,H:H)),2)))</f>
        <v/>
      </c>
      <c r="H1642" s="71"/>
      <c r="I1642" s="72"/>
      <c r="J1642" s="72"/>
      <c r="K1642" s="38" t="str">
        <f>IF(E1642="","",IF(OR(E1642="Project Management",E1642="Project Support",E1642="Sprint Management",E1642="Sprint Support"),"NA",(((SUMIF(AD:AD,AD1642,H:H)/VLOOKUP(AD1642,[2]Formula!V:X,3,0))*VLOOKUP(AD1642,[2]Formula!V:X,2,0))*H1642)/SUMIF(AD:AD,AD1642,H:H)))</f>
        <v/>
      </c>
      <c r="L1642" s="38" t="str">
        <f t="shared" si="151"/>
        <v/>
      </c>
      <c r="M1642" s="38" t="str">
        <f t="shared" si="152"/>
        <v/>
      </c>
      <c r="N1642" s="38" t="str">
        <f t="shared" si="154"/>
        <v/>
      </c>
      <c r="O1642" s="38" t="str">
        <f t="shared" si="150"/>
        <v/>
      </c>
      <c r="P1642" s="39" t="str">
        <f t="shared" si="155"/>
        <v/>
      </c>
      <c r="AC1642" s="42" t="str">
        <f>IF(B1642="","",VLOOKUP(B1642,[2]Formula!B:C,2,0))</f>
        <v/>
      </c>
      <c r="AD1642" s="43" t="str">
        <f t="shared" si="153"/>
        <v/>
      </c>
    </row>
    <row r="1643" spans="1:30" x14ac:dyDescent="0.25">
      <c r="A1643" s="64"/>
      <c r="B1643" s="64"/>
      <c r="C1643" s="66"/>
      <c r="D1643" s="67"/>
      <c r="E1643" s="64"/>
      <c r="F1643" s="64"/>
      <c r="G1643" s="37" t="str">
        <f>IF(E1643="","",IF(OR(E1643="Project Management",E1643="Project Support",E1643="Sprint Management",E1643="Sprint Support"),"NA",ROUND((((VLOOKUP(AD1643,[2]Formula!V:X,3,0)))-SUMIF(AD:AD,AD1643,H:H)),2)))</f>
        <v/>
      </c>
      <c r="H1643" s="71"/>
      <c r="I1643" s="72"/>
      <c r="J1643" s="72"/>
      <c r="K1643" s="38" t="str">
        <f>IF(E1643="","",IF(OR(E1643="Project Management",E1643="Project Support",E1643="Sprint Management",E1643="Sprint Support"),"NA",(((SUMIF(AD:AD,AD1643,H:H)/VLOOKUP(AD1643,[2]Formula!V:X,3,0))*VLOOKUP(AD1643,[2]Formula!V:X,2,0))*H1643)/SUMIF(AD:AD,AD1643,H:H)))</f>
        <v/>
      </c>
      <c r="L1643" s="38" t="str">
        <f t="shared" si="151"/>
        <v/>
      </c>
      <c r="M1643" s="38" t="str">
        <f t="shared" si="152"/>
        <v/>
      </c>
      <c r="N1643" s="38" t="str">
        <f t="shared" si="154"/>
        <v/>
      </c>
      <c r="O1643" s="38" t="str">
        <f t="shared" si="150"/>
        <v/>
      </c>
      <c r="P1643" s="39" t="str">
        <f t="shared" si="155"/>
        <v/>
      </c>
      <c r="AC1643" s="42" t="str">
        <f>IF(B1643="","",VLOOKUP(B1643,[2]Formula!B:C,2,0))</f>
        <v/>
      </c>
      <c r="AD1643" s="43" t="str">
        <f t="shared" si="153"/>
        <v/>
      </c>
    </row>
    <row r="1644" spans="1:30" x14ac:dyDescent="0.25">
      <c r="A1644" s="64"/>
      <c r="B1644" s="64"/>
      <c r="C1644" s="66"/>
      <c r="D1644" s="67"/>
      <c r="E1644" s="64"/>
      <c r="F1644" s="64"/>
      <c r="G1644" s="37" t="str">
        <f>IF(E1644="","",IF(OR(E1644="Project Management",E1644="Project Support",E1644="Sprint Management",E1644="Sprint Support"),"NA",ROUND((((VLOOKUP(AD1644,[2]Formula!V:X,3,0)))-SUMIF(AD:AD,AD1644,H:H)),2)))</f>
        <v/>
      </c>
      <c r="H1644" s="71"/>
      <c r="I1644" s="72"/>
      <c r="J1644" s="72"/>
      <c r="K1644" s="38" t="str">
        <f>IF(E1644="","",IF(OR(E1644="Project Management",E1644="Project Support",E1644="Sprint Management",E1644="Sprint Support"),"NA",(((SUMIF(AD:AD,AD1644,H:H)/VLOOKUP(AD1644,[2]Formula!V:X,3,0))*VLOOKUP(AD1644,[2]Formula!V:X,2,0))*H1644)/SUMIF(AD:AD,AD1644,H:H)))</f>
        <v/>
      </c>
      <c r="L1644" s="38" t="str">
        <f t="shared" si="151"/>
        <v/>
      </c>
      <c r="M1644" s="38" t="str">
        <f t="shared" si="152"/>
        <v/>
      </c>
      <c r="N1644" s="38" t="str">
        <f t="shared" si="154"/>
        <v/>
      </c>
      <c r="O1644" s="38" t="str">
        <f t="shared" si="150"/>
        <v/>
      </c>
      <c r="P1644" s="39" t="str">
        <f t="shared" si="155"/>
        <v/>
      </c>
      <c r="AC1644" s="42" t="str">
        <f>IF(B1644="","",VLOOKUP(B1644,[2]Formula!B:C,2,0))</f>
        <v/>
      </c>
      <c r="AD1644" s="43" t="str">
        <f t="shared" si="153"/>
        <v/>
      </c>
    </row>
    <row r="1645" spans="1:30" x14ac:dyDescent="0.25">
      <c r="A1645" s="64"/>
      <c r="B1645" s="64"/>
      <c r="C1645" s="66"/>
      <c r="D1645" s="67"/>
      <c r="E1645" s="64"/>
      <c r="F1645" s="64"/>
      <c r="G1645" s="37" t="str">
        <f>IF(E1645="","",IF(OR(E1645="Project Management",E1645="Project Support",E1645="Sprint Management",E1645="Sprint Support"),"NA",ROUND((((VLOOKUP(AD1645,[2]Formula!V:X,3,0)))-SUMIF(AD:AD,AD1645,H:H)),2)))</f>
        <v/>
      </c>
      <c r="H1645" s="71"/>
      <c r="I1645" s="72"/>
      <c r="J1645" s="72"/>
      <c r="K1645" s="38" t="str">
        <f>IF(E1645="","",IF(OR(E1645="Project Management",E1645="Project Support",E1645="Sprint Management",E1645="Sprint Support"),"NA",(((SUMIF(AD:AD,AD1645,H:H)/VLOOKUP(AD1645,[2]Formula!V:X,3,0))*VLOOKUP(AD1645,[2]Formula!V:X,2,0))*H1645)/SUMIF(AD:AD,AD1645,H:H)))</f>
        <v/>
      </c>
      <c r="L1645" s="38" t="str">
        <f t="shared" si="151"/>
        <v/>
      </c>
      <c r="M1645" s="38" t="str">
        <f t="shared" si="152"/>
        <v/>
      </c>
      <c r="N1645" s="38" t="str">
        <f t="shared" si="154"/>
        <v/>
      </c>
      <c r="O1645" s="38" t="str">
        <f t="shared" si="150"/>
        <v/>
      </c>
      <c r="P1645" s="39" t="str">
        <f t="shared" si="155"/>
        <v/>
      </c>
      <c r="AC1645" s="42" t="str">
        <f>IF(B1645="","",VLOOKUP(B1645,[2]Formula!B:C,2,0))</f>
        <v/>
      </c>
      <c r="AD1645" s="43" t="str">
        <f t="shared" si="153"/>
        <v/>
      </c>
    </row>
    <row r="1646" spans="1:30" x14ac:dyDescent="0.25">
      <c r="A1646" s="64"/>
      <c r="B1646" s="64"/>
      <c r="C1646" s="66"/>
      <c r="D1646" s="67"/>
      <c r="E1646" s="64"/>
      <c r="F1646" s="64"/>
      <c r="G1646" s="37" t="str">
        <f>IF(E1646="","",IF(OR(E1646="Project Management",E1646="Project Support",E1646="Sprint Management",E1646="Sprint Support"),"NA",ROUND((((VLOOKUP(AD1646,[2]Formula!V:X,3,0)))-SUMIF(AD:AD,AD1646,H:H)),2)))</f>
        <v/>
      </c>
      <c r="H1646" s="71"/>
      <c r="I1646" s="72"/>
      <c r="J1646" s="72"/>
      <c r="K1646" s="38" t="str">
        <f>IF(E1646="","",IF(OR(E1646="Project Management",E1646="Project Support",E1646="Sprint Management",E1646="Sprint Support"),"NA",(((SUMIF(AD:AD,AD1646,H:H)/VLOOKUP(AD1646,[2]Formula!V:X,3,0))*VLOOKUP(AD1646,[2]Formula!V:X,2,0))*H1646)/SUMIF(AD:AD,AD1646,H:H)))</f>
        <v/>
      </c>
      <c r="L1646" s="38" t="str">
        <f t="shared" si="151"/>
        <v/>
      </c>
      <c r="M1646" s="38" t="str">
        <f t="shared" si="152"/>
        <v/>
      </c>
      <c r="N1646" s="38" t="str">
        <f t="shared" si="154"/>
        <v/>
      </c>
      <c r="O1646" s="38" t="str">
        <f t="shared" si="150"/>
        <v/>
      </c>
      <c r="P1646" s="39" t="str">
        <f t="shared" si="155"/>
        <v/>
      </c>
      <c r="AC1646" s="42" t="str">
        <f>IF(B1646="","",VLOOKUP(B1646,[2]Formula!B:C,2,0))</f>
        <v/>
      </c>
      <c r="AD1646" s="43" t="str">
        <f t="shared" si="153"/>
        <v/>
      </c>
    </row>
    <row r="1647" spans="1:30" x14ac:dyDescent="0.25">
      <c r="A1647" s="64"/>
      <c r="B1647" s="64"/>
      <c r="C1647" s="66"/>
      <c r="D1647" s="67"/>
      <c r="E1647" s="64"/>
      <c r="F1647" s="64"/>
      <c r="G1647" s="37" t="str">
        <f>IF(E1647="","",IF(OR(E1647="Project Management",E1647="Project Support",E1647="Sprint Management",E1647="Sprint Support"),"NA",ROUND((((VLOOKUP(AD1647,[2]Formula!V:X,3,0)))-SUMIF(AD:AD,AD1647,H:H)),2)))</f>
        <v/>
      </c>
      <c r="H1647" s="71"/>
      <c r="I1647" s="72"/>
      <c r="J1647" s="72"/>
      <c r="K1647" s="38" t="str">
        <f>IF(E1647="","",IF(OR(E1647="Project Management",E1647="Project Support",E1647="Sprint Management",E1647="Sprint Support"),"NA",(((SUMIF(AD:AD,AD1647,H:H)/VLOOKUP(AD1647,[2]Formula!V:X,3,0))*VLOOKUP(AD1647,[2]Formula!V:X,2,0))*H1647)/SUMIF(AD:AD,AD1647,H:H)))</f>
        <v/>
      </c>
      <c r="L1647" s="38" t="str">
        <f t="shared" si="151"/>
        <v/>
      </c>
      <c r="M1647" s="38" t="str">
        <f t="shared" si="152"/>
        <v/>
      </c>
      <c r="N1647" s="38" t="str">
        <f t="shared" si="154"/>
        <v/>
      </c>
      <c r="O1647" s="38" t="str">
        <f t="shared" si="150"/>
        <v/>
      </c>
      <c r="P1647" s="39" t="str">
        <f t="shared" si="155"/>
        <v/>
      </c>
      <c r="AC1647" s="42" t="str">
        <f>IF(B1647="","",VLOOKUP(B1647,[2]Formula!B:C,2,0))</f>
        <v/>
      </c>
      <c r="AD1647" s="43" t="str">
        <f t="shared" si="153"/>
        <v/>
      </c>
    </row>
    <row r="1648" spans="1:30" x14ac:dyDescent="0.25">
      <c r="A1648" s="64"/>
      <c r="B1648" s="64"/>
      <c r="C1648" s="66"/>
      <c r="D1648" s="67"/>
      <c r="E1648" s="64"/>
      <c r="F1648" s="64"/>
      <c r="G1648" s="37" t="str">
        <f>IF(E1648="","",IF(OR(E1648="Project Management",E1648="Project Support",E1648="Sprint Management",E1648="Sprint Support"),"NA",ROUND((((VLOOKUP(AD1648,[2]Formula!V:X,3,0)))-SUMIF(AD:AD,AD1648,H:H)),2)))</f>
        <v/>
      </c>
      <c r="H1648" s="71"/>
      <c r="I1648" s="72"/>
      <c r="J1648" s="72"/>
      <c r="K1648" s="38" t="str">
        <f>IF(E1648="","",IF(OR(E1648="Project Management",E1648="Project Support",E1648="Sprint Management",E1648="Sprint Support"),"NA",(((SUMIF(AD:AD,AD1648,H:H)/VLOOKUP(AD1648,[2]Formula!V:X,3,0))*VLOOKUP(AD1648,[2]Formula!V:X,2,0))*H1648)/SUMIF(AD:AD,AD1648,H:H)))</f>
        <v/>
      </c>
      <c r="L1648" s="38" t="str">
        <f t="shared" si="151"/>
        <v/>
      </c>
      <c r="M1648" s="38" t="str">
        <f t="shared" si="152"/>
        <v/>
      </c>
      <c r="N1648" s="38" t="str">
        <f t="shared" si="154"/>
        <v/>
      </c>
      <c r="O1648" s="38" t="str">
        <f t="shared" si="150"/>
        <v/>
      </c>
      <c r="P1648" s="39" t="str">
        <f t="shared" si="155"/>
        <v/>
      </c>
      <c r="AC1648" s="42" t="str">
        <f>IF(B1648="","",VLOOKUP(B1648,[2]Formula!B:C,2,0))</f>
        <v/>
      </c>
      <c r="AD1648" s="43" t="str">
        <f t="shared" si="153"/>
        <v/>
      </c>
    </row>
    <row r="1649" spans="1:30" x14ac:dyDescent="0.25">
      <c r="A1649" s="64"/>
      <c r="B1649" s="64"/>
      <c r="C1649" s="66"/>
      <c r="D1649" s="67"/>
      <c r="E1649" s="64"/>
      <c r="F1649" s="64"/>
      <c r="G1649" s="37" t="str">
        <f>IF(E1649="","",IF(OR(E1649="Project Management",E1649="Project Support",E1649="Sprint Management",E1649="Sprint Support"),"NA",ROUND((((VLOOKUP(AD1649,[2]Formula!V:X,3,0)))-SUMIF(AD:AD,AD1649,H:H)),2)))</f>
        <v/>
      </c>
      <c r="H1649" s="71"/>
      <c r="I1649" s="72"/>
      <c r="J1649" s="72"/>
      <c r="K1649" s="38" t="str">
        <f>IF(E1649="","",IF(OR(E1649="Project Management",E1649="Project Support",E1649="Sprint Management",E1649="Sprint Support"),"NA",(((SUMIF(AD:AD,AD1649,H:H)/VLOOKUP(AD1649,[2]Formula!V:X,3,0))*VLOOKUP(AD1649,[2]Formula!V:X,2,0))*H1649)/SUMIF(AD:AD,AD1649,H:H)))</f>
        <v/>
      </c>
      <c r="L1649" s="38" t="str">
        <f t="shared" si="151"/>
        <v/>
      </c>
      <c r="M1649" s="38" t="str">
        <f t="shared" si="152"/>
        <v/>
      </c>
      <c r="N1649" s="38" t="str">
        <f t="shared" si="154"/>
        <v/>
      </c>
      <c r="O1649" s="38" t="str">
        <f t="shared" si="150"/>
        <v/>
      </c>
      <c r="P1649" s="39" t="str">
        <f t="shared" si="155"/>
        <v/>
      </c>
      <c r="AC1649" s="42" t="str">
        <f>IF(B1649="","",VLOOKUP(B1649,[2]Formula!B:C,2,0))</f>
        <v/>
      </c>
      <c r="AD1649" s="43" t="str">
        <f t="shared" si="153"/>
        <v/>
      </c>
    </row>
    <row r="1650" spans="1:30" x14ac:dyDescent="0.25">
      <c r="A1650" s="64"/>
      <c r="B1650" s="64"/>
      <c r="C1650" s="66"/>
      <c r="D1650" s="67"/>
      <c r="E1650" s="64"/>
      <c r="F1650" s="64"/>
      <c r="G1650" s="37" t="str">
        <f>IF(E1650="","",IF(OR(E1650="Project Management",E1650="Project Support",E1650="Sprint Management",E1650="Sprint Support"),"NA",ROUND((((VLOOKUP(AD1650,[2]Formula!V:X,3,0)))-SUMIF(AD:AD,AD1650,H:H)),2)))</f>
        <v/>
      </c>
      <c r="H1650" s="71"/>
      <c r="I1650" s="72"/>
      <c r="J1650" s="72"/>
      <c r="K1650" s="38" t="str">
        <f>IF(E1650="","",IF(OR(E1650="Project Management",E1650="Project Support",E1650="Sprint Management",E1650="Sprint Support"),"NA",(((SUMIF(AD:AD,AD1650,H:H)/VLOOKUP(AD1650,[2]Formula!V:X,3,0))*VLOOKUP(AD1650,[2]Formula!V:X,2,0))*H1650)/SUMIF(AD:AD,AD1650,H:H)))</f>
        <v/>
      </c>
      <c r="L1650" s="38" t="str">
        <f t="shared" si="151"/>
        <v/>
      </c>
      <c r="M1650" s="38" t="str">
        <f t="shared" si="152"/>
        <v/>
      </c>
      <c r="N1650" s="38" t="str">
        <f t="shared" si="154"/>
        <v/>
      </c>
      <c r="O1650" s="38" t="str">
        <f t="shared" si="150"/>
        <v/>
      </c>
      <c r="P1650" s="39" t="str">
        <f t="shared" si="155"/>
        <v/>
      </c>
      <c r="AC1650" s="42" t="str">
        <f>IF(B1650="","",VLOOKUP(B1650,[2]Formula!B:C,2,0))</f>
        <v/>
      </c>
      <c r="AD1650" s="43" t="str">
        <f t="shared" si="153"/>
        <v/>
      </c>
    </row>
    <row r="1651" spans="1:30" x14ac:dyDescent="0.25">
      <c r="A1651" s="64"/>
      <c r="B1651" s="64"/>
      <c r="C1651" s="66"/>
      <c r="D1651" s="67"/>
      <c r="E1651" s="64"/>
      <c r="F1651" s="64"/>
      <c r="G1651" s="37" t="str">
        <f>IF(E1651="","",IF(OR(E1651="Project Management",E1651="Project Support",E1651="Sprint Management",E1651="Sprint Support"),"NA",ROUND((((VLOOKUP(AD1651,[2]Formula!V:X,3,0)))-SUMIF(AD:AD,AD1651,H:H)),2)))</f>
        <v/>
      </c>
      <c r="H1651" s="71"/>
      <c r="I1651" s="72"/>
      <c r="J1651" s="72"/>
      <c r="K1651" s="38" t="str">
        <f>IF(E1651="","",IF(OR(E1651="Project Management",E1651="Project Support",E1651="Sprint Management",E1651="Sprint Support"),"NA",(((SUMIF(AD:AD,AD1651,H:H)/VLOOKUP(AD1651,[2]Formula!V:X,3,0))*VLOOKUP(AD1651,[2]Formula!V:X,2,0))*H1651)/SUMIF(AD:AD,AD1651,H:H)))</f>
        <v/>
      </c>
      <c r="L1651" s="38" t="str">
        <f t="shared" si="151"/>
        <v/>
      </c>
      <c r="M1651" s="38" t="str">
        <f t="shared" si="152"/>
        <v/>
      </c>
      <c r="N1651" s="38" t="str">
        <f t="shared" si="154"/>
        <v/>
      </c>
      <c r="O1651" s="38" t="str">
        <f t="shared" si="150"/>
        <v/>
      </c>
      <c r="P1651" s="39" t="str">
        <f t="shared" si="155"/>
        <v/>
      </c>
      <c r="AC1651" s="42" t="str">
        <f>IF(B1651="","",VLOOKUP(B1651,[2]Formula!B:C,2,0))</f>
        <v/>
      </c>
      <c r="AD1651" s="43" t="str">
        <f t="shared" si="153"/>
        <v/>
      </c>
    </row>
    <row r="1652" spans="1:30" x14ac:dyDescent="0.25">
      <c r="A1652" s="64"/>
      <c r="B1652" s="64"/>
      <c r="C1652" s="66"/>
      <c r="D1652" s="67"/>
      <c r="E1652" s="64"/>
      <c r="F1652" s="64"/>
      <c r="G1652" s="37" t="str">
        <f>IF(E1652="","",IF(OR(E1652="Project Management",E1652="Project Support",E1652="Sprint Management",E1652="Sprint Support"),"NA",ROUND((((VLOOKUP(AD1652,[2]Formula!V:X,3,0)))-SUMIF(AD:AD,AD1652,H:H)),2)))</f>
        <v/>
      </c>
      <c r="H1652" s="71"/>
      <c r="I1652" s="72"/>
      <c r="J1652" s="72"/>
      <c r="K1652" s="38" t="str">
        <f>IF(E1652="","",IF(OR(E1652="Project Management",E1652="Project Support",E1652="Sprint Management",E1652="Sprint Support"),"NA",(((SUMIF(AD:AD,AD1652,H:H)/VLOOKUP(AD1652,[2]Formula!V:X,3,0))*VLOOKUP(AD1652,[2]Formula!V:X,2,0))*H1652)/SUMIF(AD:AD,AD1652,H:H)))</f>
        <v/>
      </c>
      <c r="L1652" s="38" t="str">
        <f t="shared" si="151"/>
        <v/>
      </c>
      <c r="M1652" s="38" t="str">
        <f t="shared" si="152"/>
        <v/>
      </c>
      <c r="N1652" s="38" t="str">
        <f t="shared" si="154"/>
        <v/>
      </c>
      <c r="O1652" s="38" t="str">
        <f t="shared" si="150"/>
        <v/>
      </c>
      <c r="P1652" s="39" t="str">
        <f t="shared" si="155"/>
        <v/>
      </c>
      <c r="AC1652" s="42" t="str">
        <f>IF(B1652="","",VLOOKUP(B1652,[2]Formula!B:C,2,0))</f>
        <v/>
      </c>
      <c r="AD1652" s="43" t="str">
        <f t="shared" si="153"/>
        <v/>
      </c>
    </row>
    <row r="1653" spans="1:30" x14ac:dyDescent="0.25">
      <c r="A1653" s="64"/>
      <c r="B1653" s="64"/>
      <c r="C1653" s="66"/>
      <c r="D1653" s="67"/>
      <c r="E1653" s="64"/>
      <c r="F1653" s="64"/>
      <c r="G1653" s="37" t="str">
        <f>IF(E1653="","",IF(OR(E1653="Project Management",E1653="Project Support",E1653="Sprint Management",E1653="Sprint Support"),"NA",ROUND((((VLOOKUP(AD1653,[2]Formula!V:X,3,0)))-SUMIF(AD:AD,AD1653,H:H)),2)))</f>
        <v/>
      </c>
      <c r="H1653" s="71"/>
      <c r="I1653" s="72"/>
      <c r="J1653" s="72"/>
      <c r="K1653" s="38" t="str">
        <f>IF(E1653="","",IF(OR(E1653="Project Management",E1653="Project Support",E1653="Sprint Management",E1653="Sprint Support"),"NA",(((SUMIF(AD:AD,AD1653,H:H)/VLOOKUP(AD1653,[2]Formula!V:X,3,0))*VLOOKUP(AD1653,[2]Formula!V:X,2,0))*H1653)/SUMIF(AD:AD,AD1653,H:H)))</f>
        <v/>
      </c>
      <c r="L1653" s="38" t="str">
        <f t="shared" si="151"/>
        <v/>
      </c>
      <c r="M1653" s="38" t="str">
        <f t="shared" si="152"/>
        <v/>
      </c>
      <c r="N1653" s="38" t="str">
        <f t="shared" si="154"/>
        <v/>
      </c>
      <c r="O1653" s="38" t="str">
        <f t="shared" ref="O1653:O1716" si="156">IFERROR(L1653/M1653,"")</f>
        <v/>
      </c>
      <c r="P1653" s="39" t="str">
        <f t="shared" si="155"/>
        <v/>
      </c>
      <c r="AC1653" s="42" t="str">
        <f>IF(B1653="","",VLOOKUP(B1653,[2]Formula!B:C,2,0))</f>
        <v/>
      </c>
      <c r="AD1653" s="43" t="str">
        <f t="shared" si="153"/>
        <v/>
      </c>
    </row>
    <row r="1654" spans="1:30" x14ac:dyDescent="0.25">
      <c r="A1654" s="64"/>
      <c r="B1654" s="64"/>
      <c r="C1654" s="66"/>
      <c r="D1654" s="67"/>
      <c r="E1654" s="64"/>
      <c r="F1654" s="64"/>
      <c r="G1654" s="37" t="str">
        <f>IF(E1654="","",IF(OR(E1654="Project Management",E1654="Project Support",E1654="Sprint Management",E1654="Sprint Support"),"NA",ROUND((((VLOOKUP(AD1654,[2]Formula!V:X,3,0)))-SUMIF(AD:AD,AD1654,H:H)),2)))</f>
        <v/>
      </c>
      <c r="H1654" s="71"/>
      <c r="I1654" s="72"/>
      <c r="J1654" s="72"/>
      <c r="K1654" s="38" t="str">
        <f>IF(E1654="","",IF(OR(E1654="Project Management",E1654="Project Support",E1654="Sprint Management",E1654="Sprint Support"),"NA",(((SUMIF(AD:AD,AD1654,H:H)/VLOOKUP(AD1654,[2]Formula!V:X,3,0))*VLOOKUP(AD1654,[2]Formula!V:X,2,0))*H1654)/SUMIF(AD:AD,AD1654,H:H)))</f>
        <v/>
      </c>
      <c r="L1654" s="38" t="str">
        <f t="shared" si="151"/>
        <v/>
      </c>
      <c r="M1654" s="38" t="str">
        <f t="shared" si="152"/>
        <v/>
      </c>
      <c r="N1654" s="38" t="str">
        <f t="shared" si="154"/>
        <v/>
      </c>
      <c r="O1654" s="38" t="str">
        <f t="shared" si="156"/>
        <v/>
      </c>
      <c r="P1654" s="39" t="str">
        <f t="shared" si="155"/>
        <v/>
      </c>
      <c r="AC1654" s="42" t="str">
        <f>IF(B1654="","",VLOOKUP(B1654,[2]Formula!B:C,2,0))</f>
        <v/>
      </c>
      <c r="AD1654" s="43" t="str">
        <f t="shared" si="153"/>
        <v/>
      </c>
    </row>
    <row r="1655" spans="1:30" x14ac:dyDescent="0.25">
      <c r="A1655" s="64"/>
      <c r="B1655" s="64"/>
      <c r="C1655" s="66"/>
      <c r="D1655" s="67"/>
      <c r="E1655" s="64"/>
      <c r="F1655" s="64"/>
      <c r="G1655" s="37" t="str">
        <f>IF(E1655="","",IF(OR(E1655="Project Management",E1655="Project Support",E1655="Sprint Management",E1655="Sprint Support"),"NA",ROUND((((VLOOKUP(AD1655,[2]Formula!V:X,3,0)))-SUMIF(AD:AD,AD1655,H:H)),2)))</f>
        <v/>
      </c>
      <c r="H1655" s="71"/>
      <c r="I1655" s="72"/>
      <c r="J1655" s="72"/>
      <c r="K1655" s="38" t="str">
        <f>IF(E1655="","",IF(OR(E1655="Project Management",E1655="Project Support",E1655="Sprint Management",E1655="Sprint Support"),"NA",(((SUMIF(AD:AD,AD1655,H:H)/VLOOKUP(AD1655,[2]Formula!V:X,3,0))*VLOOKUP(AD1655,[2]Formula!V:X,2,0))*H1655)/SUMIF(AD:AD,AD1655,H:H)))</f>
        <v/>
      </c>
      <c r="L1655" s="38" t="str">
        <f t="shared" si="151"/>
        <v/>
      </c>
      <c r="M1655" s="38" t="str">
        <f t="shared" si="152"/>
        <v/>
      </c>
      <c r="N1655" s="38" t="str">
        <f t="shared" si="154"/>
        <v/>
      </c>
      <c r="O1655" s="38" t="str">
        <f t="shared" si="156"/>
        <v/>
      </c>
      <c r="P1655" s="39" t="str">
        <f t="shared" si="155"/>
        <v/>
      </c>
      <c r="AC1655" s="42" t="str">
        <f>IF(B1655="","",VLOOKUP(B1655,[2]Formula!B:C,2,0))</f>
        <v/>
      </c>
      <c r="AD1655" s="43" t="str">
        <f t="shared" si="153"/>
        <v/>
      </c>
    </row>
    <row r="1656" spans="1:30" x14ac:dyDescent="0.25">
      <c r="A1656" s="64"/>
      <c r="B1656" s="64"/>
      <c r="C1656" s="66"/>
      <c r="D1656" s="67"/>
      <c r="E1656" s="64"/>
      <c r="F1656" s="64"/>
      <c r="G1656" s="37" t="str">
        <f>IF(E1656="","",IF(OR(E1656="Project Management",E1656="Project Support",E1656="Sprint Management",E1656="Sprint Support"),"NA",ROUND((((VLOOKUP(AD1656,[2]Formula!V:X,3,0)))-SUMIF(AD:AD,AD1656,H:H)),2)))</f>
        <v/>
      </c>
      <c r="H1656" s="71"/>
      <c r="I1656" s="72"/>
      <c r="J1656" s="72"/>
      <c r="K1656" s="38" t="str">
        <f>IF(E1656="","",IF(OR(E1656="Project Management",E1656="Project Support",E1656="Sprint Management",E1656="Sprint Support"),"NA",(((SUMIF(AD:AD,AD1656,H:H)/VLOOKUP(AD1656,[2]Formula!V:X,3,0))*VLOOKUP(AD1656,[2]Formula!V:X,2,0))*H1656)/SUMIF(AD:AD,AD1656,H:H)))</f>
        <v/>
      </c>
      <c r="L1656" s="38" t="str">
        <f t="shared" si="151"/>
        <v/>
      </c>
      <c r="M1656" s="38" t="str">
        <f t="shared" si="152"/>
        <v/>
      </c>
      <c r="N1656" s="38" t="str">
        <f t="shared" si="154"/>
        <v/>
      </c>
      <c r="O1656" s="38" t="str">
        <f t="shared" si="156"/>
        <v/>
      </c>
      <c r="P1656" s="39" t="str">
        <f t="shared" si="155"/>
        <v/>
      </c>
      <c r="AC1656" s="42" t="str">
        <f>IF(B1656="","",VLOOKUP(B1656,[2]Formula!B:C,2,0))</f>
        <v/>
      </c>
      <c r="AD1656" s="43" t="str">
        <f t="shared" si="153"/>
        <v/>
      </c>
    </row>
    <row r="1657" spans="1:30" x14ac:dyDescent="0.25">
      <c r="A1657" s="64"/>
      <c r="B1657" s="64"/>
      <c r="C1657" s="66"/>
      <c r="D1657" s="67"/>
      <c r="E1657" s="64"/>
      <c r="F1657" s="64"/>
      <c r="G1657" s="37" t="str">
        <f>IF(E1657="","",IF(OR(E1657="Project Management",E1657="Project Support",E1657="Sprint Management",E1657="Sprint Support"),"NA",ROUND((((VLOOKUP(AD1657,[2]Formula!V:X,3,0)))-SUMIF(AD:AD,AD1657,H:H)),2)))</f>
        <v/>
      </c>
      <c r="H1657" s="71"/>
      <c r="I1657" s="72"/>
      <c r="J1657" s="72"/>
      <c r="K1657" s="38" t="str">
        <f>IF(E1657="","",IF(OR(E1657="Project Management",E1657="Project Support",E1657="Sprint Management",E1657="Sprint Support"),"NA",(((SUMIF(AD:AD,AD1657,H:H)/VLOOKUP(AD1657,[2]Formula!V:X,3,0))*VLOOKUP(AD1657,[2]Formula!V:X,2,0))*H1657)/SUMIF(AD:AD,AD1657,H:H)))</f>
        <v/>
      </c>
      <c r="L1657" s="38" t="str">
        <f t="shared" si="151"/>
        <v/>
      </c>
      <c r="M1657" s="38" t="str">
        <f t="shared" si="152"/>
        <v/>
      </c>
      <c r="N1657" s="38" t="str">
        <f t="shared" si="154"/>
        <v/>
      </c>
      <c r="O1657" s="38" t="str">
        <f t="shared" si="156"/>
        <v/>
      </c>
      <c r="P1657" s="39" t="str">
        <f t="shared" si="155"/>
        <v/>
      </c>
      <c r="AC1657" s="42" t="str">
        <f>IF(B1657="","",VLOOKUP(B1657,[2]Formula!B:C,2,0))</f>
        <v/>
      </c>
      <c r="AD1657" s="43" t="str">
        <f t="shared" si="153"/>
        <v/>
      </c>
    </row>
    <row r="1658" spans="1:30" x14ac:dyDescent="0.25">
      <c r="A1658" s="64"/>
      <c r="B1658" s="64"/>
      <c r="C1658" s="66"/>
      <c r="D1658" s="67"/>
      <c r="E1658" s="64"/>
      <c r="F1658" s="64"/>
      <c r="G1658" s="37" t="str">
        <f>IF(E1658="","",IF(OR(E1658="Project Management",E1658="Project Support",E1658="Sprint Management",E1658="Sprint Support"),"NA",ROUND((((VLOOKUP(AD1658,[2]Formula!V:X,3,0)))-SUMIF(AD:AD,AD1658,H:H)),2)))</f>
        <v/>
      </c>
      <c r="H1658" s="71"/>
      <c r="I1658" s="72"/>
      <c r="J1658" s="72"/>
      <c r="K1658" s="38" t="str">
        <f>IF(E1658="","",IF(OR(E1658="Project Management",E1658="Project Support",E1658="Sprint Management",E1658="Sprint Support"),"NA",(((SUMIF(AD:AD,AD1658,H:H)/VLOOKUP(AD1658,[2]Formula!V:X,3,0))*VLOOKUP(AD1658,[2]Formula!V:X,2,0))*H1658)/SUMIF(AD:AD,AD1658,H:H)))</f>
        <v/>
      </c>
      <c r="L1658" s="38" t="str">
        <f t="shared" si="151"/>
        <v/>
      </c>
      <c r="M1658" s="38" t="str">
        <f t="shared" si="152"/>
        <v/>
      </c>
      <c r="N1658" s="38" t="str">
        <f t="shared" si="154"/>
        <v/>
      </c>
      <c r="O1658" s="38" t="str">
        <f t="shared" si="156"/>
        <v/>
      </c>
      <c r="P1658" s="39" t="str">
        <f t="shared" si="155"/>
        <v/>
      </c>
      <c r="AC1658" s="42" t="str">
        <f>IF(B1658="","",VLOOKUP(B1658,[2]Formula!B:C,2,0))</f>
        <v/>
      </c>
      <c r="AD1658" s="43" t="str">
        <f t="shared" si="153"/>
        <v/>
      </c>
    </row>
    <row r="1659" spans="1:30" x14ac:dyDescent="0.25">
      <c r="A1659" s="64"/>
      <c r="B1659" s="64"/>
      <c r="C1659" s="66"/>
      <c r="D1659" s="67"/>
      <c r="E1659" s="64"/>
      <c r="F1659" s="64"/>
      <c r="G1659" s="37" t="str">
        <f>IF(E1659="","",IF(OR(E1659="Project Management",E1659="Project Support",E1659="Sprint Management",E1659="Sprint Support"),"NA",ROUND((((VLOOKUP(AD1659,[2]Formula!V:X,3,0)))-SUMIF(AD:AD,AD1659,H:H)),2)))</f>
        <v/>
      </c>
      <c r="H1659" s="71"/>
      <c r="I1659" s="72"/>
      <c r="J1659" s="72"/>
      <c r="K1659" s="38" t="str">
        <f>IF(E1659="","",IF(OR(E1659="Project Management",E1659="Project Support",E1659="Sprint Management",E1659="Sprint Support"),"NA",(((SUMIF(AD:AD,AD1659,H:H)/VLOOKUP(AD1659,[2]Formula!V:X,3,0))*VLOOKUP(AD1659,[2]Formula!V:X,2,0))*H1659)/SUMIF(AD:AD,AD1659,H:H)))</f>
        <v/>
      </c>
      <c r="L1659" s="38" t="str">
        <f t="shared" si="151"/>
        <v/>
      </c>
      <c r="M1659" s="38" t="str">
        <f t="shared" si="152"/>
        <v/>
      </c>
      <c r="N1659" s="38" t="str">
        <f t="shared" si="154"/>
        <v/>
      </c>
      <c r="O1659" s="38" t="str">
        <f t="shared" si="156"/>
        <v/>
      </c>
      <c r="P1659" s="39" t="str">
        <f t="shared" si="155"/>
        <v/>
      </c>
      <c r="AC1659" s="42" t="str">
        <f>IF(B1659="","",VLOOKUP(B1659,[2]Formula!B:C,2,0))</f>
        <v/>
      </c>
      <c r="AD1659" s="43" t="str">
        <f t="shared" si="153"/>
        <v/>
      </c>
    </row>
    <row r="1660" spans="1:30" x14ac:dyDescent="0.25">
      <c r="A1660" s="64"/>
      <c r="B1660" s="64"/>
      <c r="C1660" s="66"/>
      <c r="D1660" s="67"/>
      <c r="E1660" s="64"/>
      <c r="F1660" s="64"/>
      <c r="G1660" s="37" t="str">
        <f>IF(E1660="","",IF(OR(E1660="Project Management",E1660="Project Support",E1660="Sprint Management",E1660="Sprint Support"),"NA",ROUND((((VLOOKUP(AD1660,[2]Formula!V:X,3,0)))-SUMIF(AD:AD,AD1660,H:H)),2)))</f>
        <v/>
      </c>
      <c r="H1660" s="71"/>
      <c r="I1660" s="72"/>
      <c r="J1660" s="72"/>
      <c r="K1660" s="38" t="str">
        <f>IF(E1660="","",IF(OR(E1660="Project Management",E1660="Project Support",E1660="Sprint Management",E1660="Sprint Support"),"NA",(((SUMIF(AD:AD,AD1660,H:H)/VLOOKUP(AD1660,[2]Formula!V:X,3,0))*VLOOKUP(AD1660,[2]Formula!V:X,2,0))*H1660)/SUMIF(AD:AD,AD1660,H:H)))</f>
        <v/>
      </c>
      <c r="L1660" s="38" t="str">
        <f t="shared" si="151"/>
        <v/>
      </c>
      <c r="M1660" s="38" t="str">
        <f t="shared" si="152"/>
        <v/>
      </c>
      <c r="N1660" s="38" t="str">
        <f t="shared" si="154"/>
        <v/>
      </c>
      <c r="O1660" s="38" t="str">
        <f t="shared" si="156"/>
        <v/>
      </c>
      <c r="P1660" s="39" t="str">
        <f t="shared" si="155"/>
        <v/>
      </c>
      <c r="AC1660" s="42" t="str">
        <f>IF(B1660="","",VLOOKUP(B1660,[2]Formula!B:C,2,0))</f>
        <v/>
      </c>
      <c r="AD1660" s="43" t="str">
        <f t="shared" si="153"/>
        <v/>
      </c>
    </row>
    <row r="1661" spans="1:30" x14ac:dyDescent="0.25">
      <c r="A1661" s="64"/>
      <c r="B1661" s="64"/>
      <c r="C1661" s="66"/>
      <c r="D1661" s="67"/>
      <c r="E1661" s="64"/>
      <c r="F1661" s="64"/>
      <c r="G1661" s="37" t="str">
        <f>IF(E1661="","",IF(OR(E1661="Project Management",E1661="Project Support",E1661="Sprint Management",E1661="Sprint Support"),"NA",ROUND((((VLOOKUP(AD1661,[2]Formula!V:X,3,0)))-SUMIF(AD:AD,AD1661,H:H)),2)))</f>
        <v/>
      </c>
      <c r="H1661" s="71"/>
      <c r="I1661" s="72"/>
      <c r="J1661" s="72"/>
      <c r="K1661" s="38" t="str">
        <f>IF(E1661="","",IF(OR(E1661="Project Management",E1661="Project Support",E1661="Sprint Management",E1661="Sprint Support"),"NA",(((SUMIF(AD:AD,AD1661,H:H)/VLOOKUP(AD1661,[2]Formula!V:X,3,0))*VLOOKUP(AD1661,[2]Formula!V:X,2,0))*H1661)/SUMIF(AD:AD,AD1661,H:H)))</f>
        <v/>
      </c>
      <c r="L1661" s="38" t="str">
        <f t="shared" si="151"/>
        <v/>
      </c>
      <c r="M1661" s="38" t="str">
        <f t="shared" si="152"/>
        <v/>
      </c>
      <c r="N1661" s="38" t="str">
        <f t="shared" si="154"/>
        <v/>
      </c>
      <c r="O1661" s="38" t="str">
        <f t="shared" si="156"/>
        <v/>
      </c>
      <c r="P1661" s="39" t="str">
        <f t="shared" si="155"/>
        <v/>
      </c>
      <c r="AC1661" s="42" t="str">
        <f>IF(B1661="","",VLOOKUP(B1661,[2]Formula!B:C,2,0))</f>
        <v/>
      </c>
      <c r="AD1661" s="43" t="str">
        <f t="shared" si="153"/>
        <v/>
      </c>
    </row>
    <row r="1662" spans="1:30" x14ac:dyDescent="0.25">
      <c r="A1662" s="64"/>
      <c r="B1662" s="64"/>
      <c r="C1662" s="66"/>
      <c r="D1662" s="67"/>
      <c r="E1662" s="64"/>
      <c r="F1662" s="64"/>
      <c r="G1662" s="37" t="str">
        <f>IF(E1662="","",IF(OR(E1662="Project Management",E1662="Project Support",E1662="Sprint Management",E1662="Sprint Support"),"NA",ROUND((((VLOOKUP(AD1662,[2]Formula!V:X,3,0)))-SUMIF(AD:AD,AD1662,H:H)),2)))</f>
        <v/>
      </c>
      <c r="H1662" s="71"/>
      <c r="I1662" s="72"/>
      <c r="J1662" s="72"/>
      <c r="K1662" s="38" t="str">
        <f>IF(E1662="","",IF(OR(E1662="Project Management",E1662="Project Support",E1662="Sprint Management",E1662="Sprint Support"),"NA",(((SUMIF(AD:AD,AD1662,H:H)/VLOOKUP(AD1662,[2]Formula!V:X,3,0))*VLOOKUP(AD1662,[2]Formula!V:X,2,0))*H1662)/SUMIF(AD:AD,AD1662,H:H)))</f>
        <v/>
      </c>
      <c r="L1662" s="38" t="str">
        <f t="shared" si="151"/>
        <v/>
      </c>
      <c r="M1662" s="38" t="str">
        <f t="shared" si="152"/>
        <v/>
      </c>
      <c r="N1662" s="38" t="str">
        <f t="shared" si="154"/>
        <v/>
      </c>
      <c r="O1662" s="38" t="str">
        <f t="shared" si="156"/>
        <v/>
      </c>
      <c r="P1662" s="39" t="str">
        <f t="shared" si="155"/>
        <v/>
      </c>
      <c r="AC1662" s="42" t="str">
        <f>IF(B1662="","",VLOOKUP(B1662,[2]Formula!B:C,2,0))</f>
        <v/>
      </c>
      <c r="AD1662" s="43" t="str">
        <f t="shared" si="153"/>
        <v/>
      </c>
    </row>
    <row r="1663" spans="1:30" x14ac:dyDescent="0.25">
      <c r="A1663" s="64"/>
      <c r="B1663" s="64"/>
      <c r="C1663" s="66"/>
      <c r="D1663" s="67"/>
      <c r="E1663" s="64"/>
      <c r="F1663" s="64"/>
      <c r="G1663" s="37" t="str">
        <f>IF(E1663="","",IF(OR(E1663="Project Management",E1663="Project Support",E1663="Sprint Management",E1663="Sprint Support"),"NA",ROUND((((VLOOKUP(AD1663,[2]Formula!V:X,3,0)))-SUMIF(AD:AD,AD1663,H:H)),2)))</f>
        <v/>
      </c>
      <c r="H1663" s="71"/>
      <c r="I1663" s="72"/>
      <c r="J1663" s="72"/>
      <c r="K1663" s="38" t="str">
        <f>IF(E1663="","",IF(OR(E1663="Project Management",E1663="Project Support",E1663="Sprint Management",E1663="Sprint Support"),"NA",(((SUMIF(AD:AD,AD1663,H:H)/VLOOKUP(AD1663,[2]Formula!V:X,3,0))*VLOOKUP(AD1663,[2]Formula!V:X,2,0))*H1663)/SUMIF(AD:AD,AD1663,H:H)))</f>
        <v/>
      </c>
      <c r="L1663" s="38" t="str">
        <f t="shared" si="151"/>
        <v/>
      </c>
      <c r="M1663" s="38" t="str">
        <f t="shared" si="152"/>
        <v/>
      </c>
      <c r="N1663" s="38" t="str">
        <f t="shared" si="154"/>
        <v/>
      </c>
      <c r="O1663" s="38" t="str">
        <f t="shared" si="156"/>
        <v/>
      </c>
      <c r="P1663" s="39" t="str">
        <f t="shared" si="155"/>
        <v/>
      </c>
      <c r="AC1663" s="42" t="str">
        <f>IF(B1663="","",VLOOKUP(B1663,[2]Formula!B:C,2,0))</f>
        <v/>
      </c>
      <c r="AD1663" s="43" t="str">
        <f t="shared" si="153"/>
        <v/>
      </c>
    </row>
    <row r="1664" spans="1:30" x14ac:dyDescent="0.25">
      <c r="A1664" s="64"/>
      <c r="B1664" s="64"/>
      <c r="C1664" s="66"/>
      <c r="D1664" s="67"/>
      <c r="E1664" s="64"/>
      <c r="F1664" s="64"/>
      <c r="G1664" s="37" t="str">
        <f>IF(E1664="","",IF(OR(E1664="Project Management",E1664="Project Support",E1664="Sprint Management",E1664="Sprint Support"),"NA",ROUND((((VLOOKUP(AD1664,[2]Formula!V:X,3,0)))-SUMIF(AD:AD,AD1664,H:H)),2)))</f>
        <v/>
      </c>
      <c r="H1664" s="71"/>
      <c r="I1664" s="72"/>
      <c r="J1664" s="72"/>
      <c r="K1664" s="38" t="str">
        <f>IF(E1664="","",IF(OR(E1664="Project Management",E1664="Project Support",E1664="Sprint Management",E1664="Sprint Support"),"NA",(((SUMIF(AD:AD,AD1664,H:H)/VLOOKUP(AD1664,[2]Formula!V:X,3,0))*VLOOKUP(AD1664,[2]Formula!V:X,2,0))*H1664)/SUMIF(AD:AD,AD1664,H:H)))</f>
        <v/>
      </c>
      <c r="L1664" s="38" t="str">
        <f t="shared" si="151"/>
        <v/>
      </c>
      <c r="M1664" s="38" t="str">
        <f t="shared" si="152"/>
        <v/>
      </c>
      <c r="N1664" s="38" t="str">
        <f t="shared" si="154"/>
        <v/>
      </c>
      <c r="O1664" s="38" t="str">
        <f t="shared" si="156"/>
        <v/>
      </c>
      <c r="P1664" s="39" t="str">
        <f t="shared" si="155"/>
        <v/>
      </c>
      <c r="AC1664" s="42" t="str">
        <f>IF(B1664="","",VLOOKUP(B1664,[2]Formula!B:C,2,0))</f>
        <v/>
      </c>
      <c r="AD1664" s="43" t="str">
        <f t="shared" si="153"/>
        <v/>
      </c>
    </row>
    <row r="1665" spans="1:30" x14ac:dyDescent="0.25">
      <c r="A1665" s="64"/>
      <c r="B1665" s="64"/>
      <c r="C1665" s="66"/>
      <c r="D1665" s="67"/>
      <c r="E1665" s="64"/>
      <c r="F1665" s="64"/>
      <c r="G1665" s="37" t="str">
        <f>IF(E1665="","",IF(OR(E1665="Project Management",E1665="Project Support",E1665="Sprint Management",E1665="Sprint Support"),"NA",ROUND((((VLOOKUP(AD1665,[2]Formula!V:X,3,0)))-SUMIF(AD:AD,AD1665,H:H)),2)))</f>
        <v/>
      </c>
      <c r="H1665" s="71"/>
      <c r="I1665" s="72"/>
      <c r="J1665" s="72"/>
      <c r="K1665" s="38" t="str">
        <f>IF(E1665="","",IF(OR(E1665="Project Management",E1665="Project Support",E1665="Sprint Management",E1665="Sprint Support"),"NA",(((SUMIF(AD:AD,AD1665,H:H)/VLOOKUP(AD1665,[2]Formula!V:X,3,0))*VLOOKUP(AD1665,[2]Formula!V:X,2,0))*H1665)/SUMIF(AD:AD,AD1665,H:H)))</f>
        <v/>
      </c>
      <c r="L1665" s="38" t="str">
        <f t="shared" si="151"/>
        <v/>
      </c>
      <c r="M1665" s="38" t="str">
        <f t="shared" si="152"/>
        <v/>
      </c>
      <c r="N1665" s="38" t="str">
        <f t="shared" si="154"/>
        <v/>
      </c>
      <c r="O1665" s="38" t="str">
        <f t="shared" si="156"/>
        <v/>
      </c>
      <c r="P1665" s="39" t="str">
        <f t="shared" si="155"/>
        <v/>
      </c>
      <c r="AC1665" s="42" t="str">
        <f>IF(B1665="","",VLOOKUP(B1665,[2]Formula!B:C,2,0))</f>
        <v/>
      </c>
      <c r="AD1665" s="43" t="str">
        <f t="shared" si="153"/>
        <v/>
      </c>
    </row>
    <row r="1666" spans="1:30" x14ac:dyDescent="0.25">
      <c r="A1666" s="64"/>
      <c r="B1666" s="64"/>
      <c r="C1666" s="66"/>
      <c r="D1666" s="67"/>
      <c r="E1666" s="64"/>
      <c r="F1666" s="64"/>
      <c r="G1666" s="37" t="str">
        <f>IF(E1666="","",IF(OR(E1666="Project Management",E1666="Project Support",E1666="Sprint Management",E1666="Sprint Support"),"NA",ROUND((((VLOOKUP(AD1666,[2]Formula!V:X,3,0)))-SUMIF(AD:AD,AD1666,H:H)),2)))</f>
        <v/>
      </c>
      <c r="H1666" s="71"/>
      <c r="I1666" s="72"/>
      <c r="J1666" s="72"/>
      <c r="K1666" s="38" t="str">
        <f>IF(E1666="","",IF(OR(E1666="Project Management",E1666="Project Support",E1666="Sprint Management",E1666="Sprint Support"),"NA",(((SUMIF(AD:AD,AD1666,H:H)/VLOOKUP(AD1666,[2]Formula!V:X,3,0))*VLOOKUP(AD1666,[2]Formula!V:X,2,0))*H1666)/SUMIF(AD:AD,AD1666,H:H)))</f>
        <v/>
      </c>
      <c r="L1666" s="38" t="str">
        <f t="shared" ref="L1666:L1729" si="157">IFERROR(IF(K1666="NA",(H1666/I1666),(K1666/I1666)),"")</f>
        <v/>
      </c>
      <c r="M1666" s="38" t="str">
        <f t="shared" ref="M1666:M1729" si="158">IFERROR(IF(K1666="NA",1,(K1666/H1666)),"")</f>
        <v/>
      </c>
      <c r="N1666" s="38" t="str">
        <f t="shared" si="154"/>
        <v/>
      </c>
      <c r="O1666" s="38" t="str">
        <f t="shared" si="156"/>
        <v/>
      </c>
      <c r="P1666" s="39" t="str">
        <f t="shared" si="155"/>
        <v/>
      </c>
      <c r="AC1666" s="42" t="str">
        <f>IF(B1666="","",VLOOKUP(B1666,[2]Formula!B:C,2,0))</f>
        <v/>
      </c>
      <c r="AD1666" s="43" t="str">
        <f t="shared" ref="AD1666:AD1729" si="159">IF(B1666="","",CONCATENATE(B1666,"_",E1666))</f>
        <v/>
      </c>
    </row>
    <row r="1667" spans="1:30" x14ac:dyDescent="0.25">
      <c r="A1667" s="64"/>
      <c r="B1667" s="64"/>
      <c r="C1667" s="66"/>
      <c r="D1667" s="67"/>
      <c r="E1667" s="64"/>
      <c r="F1667" s="64"/>
      <c r="G1667" s="37" t="str">
        <f>IF(E1667="","",IF(OR(E1667="Project Management",E1667="Project Support",E1667="Sprint Management",E1667="Sprint Support"),"NA",ROUND((((VLOOKUP(AD1667,[2]Formula!V:X,3,0)))-SUMIF(AD:AD,AD1667,H:H)),2)))</f>
        <v/>
      </c>
      <c r="H1667" s="71"/>
      <c r="I1667" s="72"/>
      <c r="J1667" s="72"/>
      <c r="K1667" s="38" t="str">
        <f>IF(E1667="","",IF(OR(E1667="Project Management",E1667="Project Support",E1667="Sprint Management",E1667="Sprint Support"),"NA",(((SUMIF(AD:AD,AD1667,H:H)/VLOOKUP(AD1667,[2]Formula!V:X,3,0))*VLOOKUP(AD1667,[2]Formula!V:X,2,0))*H1667)/SUMIF(AD:AD,AD1667,H:H)))</f>
        <v/>
      </c>
      <c r="L1667" s="38" t="str">
        <f t="shared" si="157"/>
        <v/>
      </c>
      <c r="M1667" s="38" t="str">
        <f t="shared" si="158"/>
        <v/>
      </c>
      <c r="N1667" s="38" t="str">
        <f t="shared" ref="N1667:N1730" si="160">IFERROR(((L1667-M1667)/M1667)*100,"")</f>
        <v/>
      </c>
      <c r="O1667" s="38" t="str">
        <f t="shared" si="156"/>
        <v/>
      </c>
      <c r="P1667" s="39" t="str">
        <f t="shared" ref="P1667:P1730" si="161">IF(O1667="","",1)</f>
        <v/>
      </c>
      <c r="AC1667" s="42" t="str">
        <f>IF(B1667="","",VLOOKUP(B1667,[2]Formula!B:C,2,0))</f>
        <v/>
      </c>
      <c r="AD1667" s="43" t="str">
        <f t="shared" si="159"/>
        <v/>
      </c>
    </row>
    <row r="1668" spans="1:30" x14ac:dyDescent="0.25">
      <c r="A1668" s="64"/>
      <c r="B1668" s="64"/>
      <c r="C1668" s="66"/>
      <c r="D1668" s="67"/>
      <c r="E1668" s="64"/>
      <c r="F1668" s="64"/>
      <c r="G1668" s="37" t="str">
        <f>IF(E1668="","",IF(OR(E1668="Project Management",E1668="Project Support",E1668="Sprint Management",E1668="Sprint Support"),"NA",ROUND((((VLOOKUP(AD1668,[2]Formula!V:X,3,0)))-SUMIF(AD:AD,AD1668,H:H)),2)))</f>
        <v/>
      </c>
      <c r="H1668" s="71"/>
      <c r="I1668" s="72"/>
      <c r="J1668" s="72"/>
      <c r="K1668" s="38" t="str">
        <f>IF(E1668="","",IF(OR(E1668="Project Management",E1668="Project Support",E1668="Sprint Management",E1668="Sprint Support"),"NA",(((SUMIF(AD:AD,AD1668,H:H)/VLOOKUP(AD1668,[2]Formula!V:X,3,0))*VLOOKUP(AD1668,[2]Formula!V:X,2,0))*H1668)/SUMIF(AD:AD,AD1668,H:H)))</f>
        <v/>
      </c>
      <c r="L1668" s="38" t="str">
        <f t="shared" si="157"/>
        <v/>
      </c>
      <c r="M1668" s="38" t="str">
        <f t="shared" si="158"/>
        <v/>
      </c>
      <c r="N1668" s="38" t="str">
        <f t="shared" si="160"/>
        <v/>
      </c>
      <c r="O1668" s="38" t="str">
        <f t="shared" si="156"/>
        <v/>
      </c>
      <c r="P1668" s="39" t="str">
        <f t="shared" si="161"/>
        <v/>
      </c>
      <c r="AC1668" s="42" t="str">
        <f>IF(B1668="","",VLOOKUP(B1668,[2]Formula!B:C,2,0))</f>
        <v/>
      </c>
      <c r="AD1668" s="43" t="str">
        <f t="shared" si="159"/>
        <v/>
      </c>
    </row>
    <row r="1669" spans="1:30" x14ac:dyDescent="0.25">
      <c r="A1669" s="64"/>
      <c r="B1669" s="64"/>
      <c r="C1669" s="66"/>
      <c r="D1669" s="67"/>
      <c r="E1669" s="64"/>
      <c r="F1669" s="64"/>
      <c r="G1669" s="37" t="str">
        <f>IF(E1669="","",IF(OR(E1669="Project Management",E1669="Project Support",E1669="Sprint Management",E1669="Sprint Support"),"NA",ROUND((((VLOOKUP(AD1669,[2]Formula!V:X,3,0)))-SUMIF(AD:AD,AD1669,H:H)),2)))</f>
        <v/>
      </c>
      <c r="H1669" s="71"/>
      <c r="I1669" s="72"/>
      <c r="J1669" s="72"/>
      <c r="K1669" s="38" t="str">
        <f>IF(E1669="","",IF(OR(E1669="Project Management",E1669="Project Support",E1669="Sprint Management",E1669="Sprint Support"),"NA",(((SUMIF(AD:AD,AD1669,H:H)/VLOOKUP(AD1669,[2]Formula!V:X,3,0))*VLOOKUP(AD1669,[2]Formula!V:X,2,0))*H1669)/SUMIF(AD:AD,AD1669,H:H)))</f>
        <v/>
      </c>
      <c r="L1669" s="38" t="str">
        <f t="shared" si="157"/>
        <v/>
      </c>
      <c r="M1669" s="38" t="str">
        <f t="shared" si="158"/>
        <v/>
      </c>
      <c r="N1669" s="38" t="str">
        <f t="shared" si="160"/>
        <v/>
      </c>
      <c r="O1669" s="38" t="str">
        <f t="shared" si="156"/>
        <v/>
      </c>
      <c r="P1669" s="39" t="str">
        <f t="shared" si="161"/>
        <v/>
      </c>
      <c r="AC1669" s="42" t="str">
        <f>IF(B1669="","",VLOOKUP(B1669,[2]Formula!B:C,2,0))</f>
        <v/>
      </c>
      <c r="AD1669" s="43" t="str">
        <f t="shared" si="159"/>
        <v/>
      </c>
    </row>
    <row r="1670" spans="1:30" x14ac:dyDescent="0.25">
      <c r="A1670" s="64"/>
      <c r="B1670" s="64"/>
      <c r="C1670" s="66"/>
      <c r="D1670" s="67"/>
      <c r="E1670" s="64"/>
      <c r="F1670" s="64"/>
      <c r="G1670" s="37" t="str">
        <f>IF(E1670="","",IF(OR(E1670="Project Management",E1670="Project Support",E1670="Sprint Management",E1670="Sprint Support"),"NA",ROUND((((VLOOKUP(AD1670,[2]Formula!V:X,3,0)))-SUMIF(AD:AD,AD1670,H:H)),2)))</f>
        <v/>
      </c>
      <c r="H1670" s="71"/>
      <c r="I1670" s="72"/>
      <c r="J1670" s="72"/>
      <c r="K1670" s="38" t="str">
        <f>IF(E1670="","",IF(OR(E1670="Project Management",E1670="Project Support",E1670="Sprint Management",E1670="Sprint Support"),"NA",(((SUMIF(AD:AD,AD1670,H:H)/VLOOKUP(AD1670,[2]Formula!V:X,3,0))*VLOOKUP(AD1670,[2]Formula!V:X,2,0))*H1670)/SUMIF(AD:AD,AD1670,H:H)))</f>
        <v/>
      </c>
      <c r="L1670" s="38" t="str">
        <f t="shared" si="157"/>
        <v/>
      </c>
      <c r="M1670" s="38" t="str">
        <f t="shared" si="158"/>
        <v/>
      </c>
      <c r="N1670" s="38" t="str">
        <f t="shared" si="160"/>
        <v/>
      </c>
      <c r="O1670" s="38" t="str">
        <f t="shared" si="156"/>
        <v/>
      </c>
      <c r="P1670" s="39" t="str">
        <f t="shared" si="161"/>
        <v/>
      </c>
      <c r="AC1670" s="42" t="str">
        <f>IF(B1670="","",VLOOKUP(B1670,[2]Formula!B:C,2,0))</f>
        <v/>
      </c>
      <c r="AD1670" s="43" t="str">
        <f t="shared" si="159"/>
        <v/>
      </c>
    </row>
    <row r="1671" spans="1:30" x14ac:dyDescent="0.25">
      <c r="A1671" s="64"/>
      <c r="B1671" s="64"/>
      <c r="C1671" s="66"/>
      <c r="D1671" s="67"/>
      <c r="E1671" s="64"/>
      <c r="F1671" s="64"/>
      <c r="G1671" s="37" t="str">
        <f>IF(E1671="","",IF(OR(E1671="Project Management",E1671="Project Support",E1671="Sprint Management",E1671="Sprint Support"),"NA",ROUND((((VLOOKUP(AD1671,[2]Formula!V:X,3,0)))-SUMIF(AD:AD,AD1671,H:H)),2)))</f>
        <v/>
      </c>
      <c r="H1671" s="71"/>
      <c r="I1671" s="72"/>
      <c r="J1671" s="72"/>
      <c r="K1671" s="38" t="str">
        <f>IF(E1671="","",IF(OR(E1671="Project Management",E1671="Project Support",E1671="Sprint Management",E1671="Sprint Support"),"NA",(((SUMIF(AD:AD,AD1671,H:H)/VLOOKUP(AD1671,[2]Formula!V:X,3,0))*VLOOKUP(AD1671,[2]Formula!V:X,2,0))*H1671)/SUMIF(AD:AD,AD1671,H:H)))</f>
        <v/>
      </c>
      <c r="L1671" s="38" t="str">
        <f t="shared" si="157"/>
        <v/>
      </c>
      <c r="M1671" s="38" t="str">
        <f t="shared" si="158"/>
        <v/>
      </c>
      <c r="N1671" s="38" t="str">
        <f t="shared" si="160"/>
        <v/>
      </c>
      <c r="O1671" s="38" t="str">
        <f t="shared" si="156"/>
        <v/>
      </c>
      <c r="P1671" s="39" t="str">
        <f t="shared" si="161"/>
        <v/>
      </c>
      <c r="AC1671" s="42" t="str">
        <f>IF(B1671="","",VLOOKUP(B1671,[2]Formula!B:C,2,0))</f>
        <v/>
      </c>
      <c r="AD1671" s="43" t="str">
        <f t="shared" si="159"/>
        <v/>
      </c>
    </row>
    <row r="1672" spans="1:30" x14ac:dyDescent="0.25">
      <c r="A1672" s="64"/>
      <c r="B1672" s="64"/>
      <c r="C1672" s="66"/>
      <c r="D1672" s="67"/>
      <c r="E1672" s="64"/>
      <c r="F1672" s="64"/>
      <c r="G1672" s="37" t="str">
        <f>IF(E1672="","",IF(OR(E1672="Project Management",E1672="Project Support",E1672="Sprint Management",E1672="Sprint Support"),"NA",ROUND((((VLOOKUP(AD1672,[2]Formula!V:X,3,0)))-SUMIF(AD:AD,AD1672,H:H)),2)))</f>
        <v/>
      </c>
      <c r="H1672" s="71"/>
      <c r="I1672" s="72"/>
      <c r="J1672" s="72"/>
      <c r="K1672" s="38" t="str">
        <f>IF(E1672="","",IF(OR(E1672="Project Management",E1672="Project Support",E1672="Sprint Management",E1672="Sprint Support"),"NA",(((SUMIF(AD:AD,AD1672,H:H)/VLOOKUP(AD1672,[2]Formula!V:X,3,0))*VLOOKUP(AD1672,[2]Formula!V:X,2,0))*H1672)/SUMIF(AD:AD,AD1672,H:H)))</f>
        <v/>
      </c>
      <c r="L1672" s="38" t="str">
        <f t="shared" si="157"/>
        <v/>
      </c>
      <c r="M1672" s="38" t="str">
        <f t="shared" si="158"/>
        <v/>
      </c>
      <c r="N1672" s="38" t="str">
        <f t="shared" si="160"/>
        <v/>
      </c>
      <c r="O1672" s="38" t="str">
        <f t="shared" si="156"/>
        <v/>
      </c>
      <c r="P1672" s="39" t="str">
        <f t="shared" si="161"/>
        <v/>
      </c>
      <c r="AC1672" s="42" t="str">
        <f>IF(B1672="","",VLOOKUP(B1672,[2]Formula!B:C,2,0))</f>
        <v/>
      </c>
      <c r="AD1672" s="43" t="str">
        <f t="shared" si="159"/>
        <v/>
      </c>
    </row>
    <row r="1673" spans="1:30" x14ac:dyDescent="0.25">
      <c r="A1673" s="64"/>
      <c r="B1673" s="64"/>
      <c r="C1673" s="66"/>
      <c r="D1673" s="67"/>
      <c r="E1673" s="64"/>
      <c r="F1673" s="64"/>
      <c r="G1673" s="37" t="str">
        <f>IF(E1673="","",IF(OR(E1673="Project Management",E1673="Project Support",E1673="Sprint Management",E1673="Sprint Support"),"NA",ROUND((((VLOOKUP(AD1673,[2]Formula!V:X,3,0)))-SUMIF(AD:AD,AD1673,H:H)),2)))</f>
        <v/>
      </c>
      <c r="H1673" s="71"/>
      <c r="I1673" s="72"/>
      <c r="J1673" s="72"/>
      <c r="K1673" s="38" t="str">
        <f>IF(E1673="","",IF(OR(E1673="Project Management",E1673="Project Support",E1673="Sprint Management",E1673="Sprint Support"),"NA",(((SUMIF(AD:AD,AD1673,H:H)/VLOOKUP(AD1673,[2]Formula!V:X,3,0))*VLOOKUP(AD1673,[2]Formula!V:X,2,0))*H1673)/SUMIF(AD:AD,AD1673,H:H)))</f>
        <v/>
      </c>
      <c r="L1673" s="38" t="str">
        <f t="shared" si="157"/>
        <v/>
      </c>
      <c r="M1673" s="38" t="str">
        <f t="shared" si="158"/>
        <v/>
      </c>
      <c r="N1673" s="38" t="str">
        <f t="shared" si="160"/>
        <v/>
      </c>
      <c r="O1673" s="38" t="str">
        <f t="shared" si="156"/>
        <v/>
      </c>
      <c r="P1673" s="39" t="str">
        <f t="shared" si="161"/>
        <v/>
      </c>
      <c r="AC1673" s="42" t="str">
        <f>IF(B1673="","",VLOOKUP(B1673,[2]Formula!B:C,2,0))</f>
        <v/>
      </c>
      <c r="AD1673" s="43" t="str">
        <f t="shared" si="159"/>
        <v/>
      </c>
    </row>
    <row r="1674" spans="1:30" x14ac:dyDescent="0.25">
      <c r="A1674" s="64"/>
      <c r="B1674" s="64"/>
      <c r="C1674" s="66"/>
      <c r="D1674" s="67"/>
      <c r="E1674" s="64"/>
      <c r="F1674" s="64"/>
      <c r="G1674" s="37" t="str">
        <f>IF(E1674="","",IF(OR(E1674="Project Management",E1674="Project Support",E1674="Sprint Management",E1674="Sprint Support"),"NA",ROUND((((VLOOKUP(AD1674,[2]Formula!V:X,3,0)))-SUMIF(AD:AD,AD1674,H:H)),2)))</f>
        <v/>
      </c>
      <c r="H1674" s="71"/>
      <c r="I1674" s="72"/>
      <c r="J1674" s="72"/>
      <c r="K1674" s="38" t="str">
        <f>IF(E1674="","",IF(OR(E1674="Project Management",E1674="Project Support",E1674="Sprint Management",E1674="Sprint Support"),"NA",(((SUMIF(AD:AD,AD1674,H:H)/VLOOKUP(AD1674,[2]Formula!V:X,3,0))*VLOOKUP(AD1674,[2]Formula!V:X,2,0))*H1674)/SUMIF(AD:AD,AD1674,H:H)))</f>
        <v/>
      </c>
      <c r="L1674" s="38" t="str">
        <f t="shared" si="157"/>
        <v/>
      </c>
      <c r="M1674" s="38" t="str">
        <f t="shared" si="158"/>
        <v/>
      </c>
      <c r="N1674" s="38" t="str">
        <f t="shared" si="160"/>
        <v/>
      </c>
      <c r="O1674" s="38" t="str">
        <f t="shared" si="156"/>
        <v/>
      </c>
      <c r="P1674" s="39" t="str">
        <f t="shared" si="161"/>
        <v/>
      </c>
      <c r="AC1674" s="42" t="str">
        <f>IF(B1674="","",VLOOKUP(B1674,[2]Formula!B:C,2,0))</f>
        <v/>
      </c>
      <c r="AD1674" s="43" t="str">
        <f t="shared" si="159"/>
        <v/>
      </c>
    </row>
    <row r="1675" spans="1:30" x14ac:dyDescent="0.25">
      <c r="A1675" s="64"/>
      <c r="B1675" s="64"/>
      <c r="C1675" s="66"/>
      <c r="D1675" s="67"/>
      <c r="E1675" s="64"/>
      <c r="F1675" s="64"/>
      <c r="G1675" s="37" t="str">
        <f>IF(E1675="","",IF(OR(E1675="Project Management",E1675="Project Support",E1675="Sprint Management",E1675="Sprint Support"),"NA",ROUND((((VLOOKUP(AD1675,[2]Formula!V:X,3,0)))-SUMIF(AD:AD,AD1675,H:H)),2)))</f>
        <v/>
      </c>
      <c r="H1675" s="71"/>
      <c r="I1675" s="72"/>
      <c r="J1675" s="72"/>
      <c r="K1675" s="38" t="str">
        <f>IF(E1675="","",IF(OR(E1675="Project Management",E1675="Project Support",E1675="Sprint Management",E1675="Sprint Support"),"NA",(((SUMIF(AD:AD,AD1675,H:H)/VLOOKUP(AD1675,[2]Formula!V:X,3,0))*VLOOKUP(AD1675,[2]Formula!V:X,2,0))*H1675)/SUMIF(AD:AD,AD1675,H:H)))</f>
        <v/>
      </c>
      <c r="L1675" s="38" t="str">
        <f t="shared" si="157"/>
        <v/>
      </c>
      <c r="M1675" s="38" t="str">
        <f t="shared" si="158"/>
        <v/>
      </c>
      <c r="N1675" s="38" t="str">
        <f t="shared" si="160"/>
        <v/>
      </c>
      <c r="O1675" s="38" t="str">
        <f t="shared" si="156"/>
        <v/>
      </c>
      <c r="P1675" s="39" t="str">
        <f t="shared" si="161"/>
        <v/>
      </c>
      <c r="AC1675" s="42" t="str">
        <f>IF(B1675="","",VLOOKUP(B1675,[2]Formula!B:C,2,0))</f>
        <v/>
      </c>
      <c r="AD1675" s="43" t="str">
        <f t="shared" si="159"/>
        <v/>
      </c>
    </row>
    <row r="1676" spans="1:30" x14ac:dyDescent="0.25">
      <c r="A1676" s="64"/>
      <c r="B1676" s="64"/>
      <c r="C1676" s="66"/>
      <c r="D1676" s="67"/>
      <c r="E1676" s="64"/>
      <c r="F1676" s="64"/>
      <c r="G1676" s="37" t="str">
        <f>IF(E1676="","",IF(OR(E1676="Project Management",E1676="Project Support",E1676="Sprint Management",E1676="Sprint Support"),"NA",ROUND((((VLOOKUP(AD1676,[2]Formula!V:X,3,0)))-SUMIF(AD:AD,AD1676,H:H)),2)))</f>
        <v/>
      </c>
      <c r="H1676" s="71"/>
      <c r="I1676" s="72"/>
      <c r="J1676" s="72"/>
      <c r="K1676" s="38" t="str">
        <f>IF(E1676="","",IF(OR(E1676="Project Management",E1676="Project Support",E1676="Sprint Management",E1676="Sprint Support"),"NA",(((SUMIF(AD:AD,AD1676,H:H)/VLOOKUP(AD1676,[2]Formula!V:X,3,0))*VLOOKUP(AD1676,[2]Formula!V:X,2,0))*H1676)/SUMIF(AD:AD,AD1676,H:H)))</f>
        <v/>
      </c>
      <c r="L1676" s="38" t="str">
        <f t="shared" si="157"/>
        <v/>
      </c>
      <c r="M1676" s="38" t="str">
        <f t="shared" si="158"/>
        <v/>
      </c>
      <c r="N1676" s="38" t="str">
        <f t="shared" si="160"/>
        <v/>
      </c>
      <c r="O1676" s="38" t="str">
        <f t="shared" si="156"/>
        <v/>
      </c>
      <c r="P1676" s="39" t="str">
        <f t="shared" si="161"/>
        <v/>
      </c>
      <c r="AC1676" s="42" t="str">
        <f>IF(B1676="","",VLOOKUP(B1676,[2]Formula!B:C,2,0))</f>
        <v/>
      </c>
      <c r="AD1676" s="43" t="str">
        <f t="shared" si="159"/>
        <v/>
      </c>
    </row>
    <row r="1677" spans="1:30" x14ac:dyDescent="0.25">
      <c r="A1677" s="64"/>
      <c r="B1677" s="64"/>
      <c r="C1677" s="66"/>
      <c r="D1677" s="67"/>
      <c r="E1677" s="64"/>
      <c r="F1677" s="64"/>
      <c r="G1677" s="37" t="str">
        <f>IF(E1677="","",IF(OR(E1677="Project Management",E1677="Project Support",E1677="Sprint Management",E1677="Sprint Support"),"NA",ROUND((((VLOOKUP(AD1677,[2]Formula!V:X,3,0)))-SUMIF(AD:AD,AD1677,H:H)),2)))</f>
        <v/>
      </c>
      <c r="H1677" s="71"/>
      <c r="I1677" s="72"/>
      <c r="J1677" s="72"/>
      <c r="K1677" s="38" t="str">
        <f>IF(E1677="","",IF(OR(E1677="Project Management",E1677="Project Support",E1677="Sprint Management",E1677="Sprint Support"),"NA",(((SUMIF(AD:AD,AD1677,H:H)/VLOOKUP(AD1677,[2]Formula!V:X,3,0))*VLOOKUP(AD1677,[2]Formula!V:X,2,0))*H1677)/SUMIF(AD:AD,AD1677,H:H)))</f>
        <v/>
      </c>
      <c r="L1677" s="38" t="str">
        <f t="shared" si="157"/>
        <v/>
      </c>
      <c r="M1677" s="38" t="str">
        <f t="shared" si="158"/>
        <v/>
      </c>
      <c r="N1677" s="38" t="str">
        <f t="shared" si="160"/>
        <v/>
      </c>
      <c r="O1677" s="38" t="str">
        <f t="shared" si="156"/>
        <v/>
      </c>
      <c r="P1677" s="39" t="str">
        <f t="shared" si="161"/>
        <v/>
      </c>
      <c r="AC1677" s="42" t="str">
        <f>IF(B1677="","",VLOOKUP(B1677,[2]Formula!B:C,2,0))</f>
        <v/>
      </c>
      <c r="AD1677" s="43" t="str">
        <f t="shared" si="159"/>
        <v/>
      </c>
    </row>
    <row r="1678" spans="1:30" x14ac:dyDescent="0.25">
      <c r="A1678" s="64"/>
      <c r="B1678" s="64"/>
      <c r="C1678" s="66"/>
      <c r="D1678" s="67"/>
      <c r="E1678" s="64"/>
      <c r="F1678" s="64"/>
      <c r="G1678" s="37" t="str">
        <f>IF(E1678="","",IF(OR(E1678="Project Management",E1678="Project Support",E1678="Sprint Management",E1678="Sprint Support"),"NA",ROUND((((VLOOKUP(AD1678,[2]Formula!V:X,3,0)))-SUMIF(AD:AD,AD1678,H:H)),2)))</f>
        <v/>
      </c>
      <c r="H1678" s="71"/>
      <c r="I1678" s="72"/>
      <c r="J1678" s="72"/>
      <c r="K1678" s="38" t="str">
        <f>IF(E1678="","",IF(OR(E1678="Project Management",E1678="Project Support",E1678="Sprint Management",E1678="Sprint Support"),"NA",(((SUMIF(AD:AD,AD1678,H:H)/VLOOKUP(AD1678,[2]Formula!V:X,3,0))*VLOOKUP(AD1678,[2]Formula!V:X,2,0))*H1678)/SUMIF(AD:AD,AD1678,H:H)))</f>
        <v/>
      </c>
      <c r="L1678" s="38" t="str">
        <f t="shared" si="157"/>
        <v/>
      </c>
      <c r="M1678" s="38" t="str">
        <f t="shared" si="158"/>
        <v/>
      </c>
      <c r="N1678" s="38" t="str">
        <f t="shared" si="160"/>
        <v/>
      </c>
      <c r="O1678" s="38" t="str">
        <f t="shared" si="156"/>
        <v/>
      </c>
      <c r="P1678" s="39" t="str">
        <f t="shared" si="161"/>
        <v/>
      </c>
      <c r="AC1678" s="42" t="str">
        <f>IF(B1678="","",VLOOKUP(B1678,[2]Formula!B:C,2,0))</f>
        <v/>
      </c>
      <c r="AD1678" s="43" t="str">
        <f t="shared" si="159"/>
        <v/>
      </c>
    </row>
    <row r="1679" spans="1:30" x14ac:dyDescent="0.25">
      <c r="A1679" s="64"/>
      <c r="B1679" s="64"/>
      <c r="C1679" s="66"/>
      <c r="D1679" s="67"/>
      <c r="E1679" s="64"/>
      <c r="F1679" s="64"/>
      <c r="G1679" s="37" t="str">
        <f>IF(E1679="","",IF(OR(E1679="Project Management",E1679="Project Support",E1679="Sprint Management",E1679="Sprint Support"),"NA",ROUND((((VLOOKUP(AD1679,[2]Formula!V:X,3,0)))-SUMIF(AD:AD,AD1679,H:H)),2)))</f>
        <v/>
      </c>
      <c r="H1679" s="71"/>
      <c r="I1679" s="72"/>
      <c r="J1679" s="72"/>
      <c r="K1679" s="38" t="str">
        <f>IF(E1679="","",IF(OR(E1679="Project Management",E1679="Project Support",E1679="Sprint Management",E1679="Sprint Support"),"NA",(((SUMIF(AD:AD,AD1679,H:H)/VLOOKUP(AD1679,[2]Formula!V:X,3,0))*VLOOKUP(AD1679,[2]Formula!V:X,2,0))*H1679)/SUMIF(AD:AD,AD1679,H:H)))</f>
        <v/>
      </c>
      <c r="L1679" s="38" t="str">
        <f t="shared" si="157"/>
        <v/>
      </c>
      <c r="M1679" s="38" t="str">
        <f t="shared" si="158"/>
        <v/>
      </c>
      <c r="N1679" s="38" t="str">
        <f t="shared" si="160"/>
        <v/>
      </c>
      <c r="O1679" s="38" t="str">
        <f t="shared" si="156"/>
        <v/>
      </c>
      <c r="P1679" s="39" t="str">
        <f t="shared" si="161"/>
        <v/>
      </c>
      <c r="AC1679" s="42" t="str">
        <f>IF(B1679="","",VLOOKUP(B1679,[2]Formula!B:C,2,0))</f>
        <v/>
      </c>
      <c r="AD1679" s="43" t="str">
        <f t="shared" si="159"/>
        <v/>
      </c>
    </row>
    <row r="1680" spans="1:30" x14ac:dyDescent="0.25">
      <c r="A1680" s="64"/>
      <c r="B1680" s="64"/>
      <c r="C1680" s="66"/>
      <c r="D1680" s="67"/>
      <c r="E1680" s="64"/>
      <c r="F1680" s="64"/>
      <c r="G1680" s="37" t="str">
        <f>IF(E1680="","",IF(OR(E1680="Project Management",E1680="Project Support",E1680="Sprint Management",E1680="Sprint Support"),"NA",ROUND((((VLOOKUP(AD1680,[2]Formula!V:X,3,0)))-SUMIF(AD:AD,AD1680,H:H)),2)))</f>
        <v/>
      </c>
      <c r="H1680" s="71"/>
      <c r="I1680" s="72"/>
      <c r="J1680" s="72"/>
      <c r="K1680" s="38" t="str">
        <f>IF(E1680="","",IF(OR(E1680="Project Management",E1680="Project Support",E1680="Sprint Management",E1680="Sprint Support"),"NA",(((SUMIF(AD:AD,AD1680,H:H)/VLOOKUP(AD1680,[2]Formula!V:X,3,0))*VLOOKUP(AD1680,[2]Formula!V:X,2,0))*H1680)/SUMIF(AD:AD,AD1680,H:H)))</f>
        <v/>
      </c>
      <c r="L1680" s="38" t="str">
        <f t="shared" si="157"/>
        <v/>
      </c>
      <c r="M1680" s="38" t="str">
        <f t="shared" si="158"/>
        <v/>
      </c>
      <c r="N1680" s="38" t="str">
        <f t="shared" si="160"/>
        <v/>
      </c>
      <c r="O1680" s="38" t="str">
        <f t="shared" si="156"/>
        <v/>
      </c>
      <c r="P1680" s="39" t="str">
        <f t="shared" si="161"/>
        <v/>
      </c>
      <c r="AC1680" s="42" t="str">
        <f>IF(B1680="","",VLOOKUP(B1680,[2]Formula!B:C,2,0))</f>
        <v/>
      </c>
      <c r="AD1680" s="43" t="str">
        <f t="shared" si="159"/>
        <v/>
      </c>
    </row>
    <row r="1681" spans="1:30" x14ac:dyDescent="0.25">
      <c r="A1681" s="64"/>
      <c r="B1681" s="64"/>
      <c r="C1681" s="66"/>
      <c r="D1681" s="67"/>
      <c r="E1681" s="64"/>
      <c r="F1681" s="64"/>
      <c r="G1681" s="37" t="str">
        <f>IF(E1681="","",IF(OR(E1681="Project Management",E1681="Project Support",E1681="Sprint Management",E1681="Sprint Support"),"NA",ROUND((((VLOOKUP(AD1681,[2]Formula!V:X,3,0)))-SUMIF(AD:AD,AD1681,H:H)),2)))</f>
        <v/>
      </c>
      <c r="H1681" s="71"/>
      <c r="I1681" s="72"/>
      <c r="J1681" s="72"/>
      <c r="K1681" s="38" t="str">
        <f>IF(E1681="","",IF(OR(E1681="Project Management",E1681="Project Support",E1681="Sprint Management",E1681="Sprint Support"),"NA",(((SUMIF(AD:AD,AD1681,H:H)/VLOOKUP(AD1681,[2]Formula!V:X,3,0))*VLOOKUP(AD1681,[2]Formula!V:X,2,0))*H1681)/SUMIF(AD:AD,AD1681,H:H)))</f>
        <v/>
      </c>
      <c r="L1681" s="38" t="str">
        <f t="shared" si="157"/>
        <v/>
      </c>
      <c r="M1681" s="38" t="str">
        <f t="shared" si="158"/>
        <v/>
      </c>
      <c r="N1681" s="38" t="str">
        <f t="shared" si="160"/>
        <v/>
      </c>
      <c r="O1681" s="38" t="str">
        <f t="shared" si="156"/>
        <v/>
      </c>
      <c r="P1681" s="39" t="str">
        <f t="shared" si="161"/>
        <v/>
      </c>
      <c r="AC1681" s="42" t="str">
        <f>IF(B1681="","",VLOOKUP(B1681,[2]Formula!B:C,2,0))</f>
        <v/>
      </c>
      <c r="AD1681" s="43" t="str">
        <f t="shared" si="159"/>
        <v/>
      </c>
    </row>
    <row r="1682" spans="1:30" x14ac:dyDescent="0.25">
      <c r="A1682" s="64"/>
      <c r="B1682" s="64"/>
      <c r="C1682" s="66"/>
      <c r="D1682" s="67"/>
      <c r="E1682" s="64"/>
      <c r="F1682" s="64"/>
      <c r="G1682" s="37" t="str">
        <f>IF(E1682="","",IF(OR(E1682="Project Management",E1682="Project Support",E1682="Sprint Management",E1682="Sprint Support"),"NA",ROUND((((VLOOKUP(AD1682,[2]Formula!V:X,3,0)))-SUMIF(AD:AD,AD1682,H:H)),2)))</f>
        <v/>
      </c>
      <c r="H1682" s="71"/>
      <c r="I1682" s="72"/>
      <c r="J1682" s="72"/>
      <c r="K1682" s="38" t="str">
        <f>IF(E1682="","",IF(OR(E1682="Project Management",E1682="Project Support",E1682="Sprint Management",E1682="Sprint Support"),"NA",(((SUMIF(AD:AD,AD1682,H:H)/VLOOKUP(AD1682,[2]Formula!V:X,3,0))*VLOOKUP(AD1682,[2]Formula!V:X,2,0))*H1682)/SUMIF(AD:AD,AD1682,H:H)))</f>
        <v/>
      </c>
      <c r="L1682" s="38" t="str">
        <f t="shared" si="157"/>
        <v/>
      </c>
      <c r="M1682" s="38" t="str">
        <f t="shared" si="158"/>
        <v/>
      </c>
      <c r="N1682" s="38" t="str">
        <f t="shared" si="160"/>
        <v/>
      </c>
      <c r="O1682" s="38" t="str">
        <f t="shared" si="156"/>
        <v/>
      </c>
      <c r="P1682" s="39" t="str">
        <f t="shared" si="161"/>
        <v/>
      </c>
      <c r="AC1682" s="42" t="str">
        <f>IF(B1682="","",VLOOKUP(B1682,[2]Formula!B:C,2,0))</f>
        <v/>
      </c>
      <c r="AD1682" s="43" t="str">
        <f t="shared" si="159"/>
        <v/>
      </c>
    </row>
    <row r="1683" spans="1:30" x14ac:dyDescent="0.25">
      <c r="A1683" s="64"/>
      <c r="B1683" s="64"/>
      <c r="C1683" s="66"/>
      <c r="D1683" s="67"/>
      <c r="E1683" s="64"/>
      <c r="F1683" s="64"/>
      <c r="G1683" s="37" t="str">
        <f>IF(E1683="","",IF(OR(E1683="Project Management",E1683="Project Support",E1683="Sprint Management",E1683="Sprint Support"),"NA",ROUND((((VLOOKUP(AD1683,[2]Formula!V:X,3,0)))-SUMIF(AD:AD,AD1683,H:H)),2)))</f>
        <v/>
      </c>
      <c r="H1683" s="71"/>
      <c r="I1683" s="72"/>
      <c r="J1683" s="72"/>
      <c r="K1683" s="38" t="str">
        <f>IF(E1683="","",IF(OR(E1683="Project Management",E1683="Project Support",E1683="Sprint Management",E1683="Sprint Support"),"NA",(((SUMIF(AD:AD,AD1683,H:H)/VLOOKUP(AD1683,[2]Formula!V:X,3,0))*VLOOKUP(AD1683,[2]Formula!V:X,2,0))*H1683)/SUMIF(AD:AD,AD1683,H:H)))</f>
        <v/>
      </c>
      <c r="L1683" s="38" t="str">
        <f t="shared" si="157"/>
        <v/>
      </c>
      <c r="M1683" s="38" t="str">
        <f t="shared" si="158"/>
        <v/>
      </c>
      <c r="N1683" s="38" t="str">
        <f t="shared" si="160"/>
        <v/>
      </c>
      <c r="O1683" s="38" t="str">
        <f t="shared" si="156"/>
        <v/>
      </c>
      <c r="P1683" s="39" t="str">
        <f t="shared" si="161"/>
        <v/>
      </c>
      <c r="AC1683" s="42" t="str">
        <f>IF(B1683="","",VLOOKUP(B1683,[2]Formula!B:C,2,0))</f>
        <v/>
      </c>
      <c r="AD1683" s="43" t="str">
        <f t="shared" si="159"/>
        <v/>
      </c>
    </row>
    <row r="1684" spans="1:30" x14ac:dyDescent="0.25">
      <c r="A1684" s="64"/>
      <c r="B1684" s="64"/>
      <c r="C1684" s="66"/>
      <c r="D1684" s="67"/>
      <c r="E1684" s="64"/>
      <c r="F1684" s="64"/>
      <c r="G1684" s="37" t="str">
        <f>IF(E1684="","",IF(OR(E1684="Project Management",E1684="Project Support",E1684="Sprint Management",E1684="Sprint Support"),"NA",ROUND((((VLOOKUP(AD1684,[2]Formula!V:X,3,0)))-SUMIF(AD:AD,AD1684,H:H)),2)))</f>
        <v/>
      </c>
      <c r="H1684" s="71"/>
      <c r="I1684" s="72"/>
      <c r="J1684" s="72"/>
      <c r="K1684" s="38" t="str">
        <f>IF(E1684="","",IF(OR(E1684="Project Management",E1684="Project Support",E1684="Sprint Management",E1684="Sprint Support"),"NA",(((SUMIF(AD:AD,AD1684,H:H)/VLOOKUP(AD1684,[2]Formula!V:X,3,0))*VLOOKUP(AD1684,[2]Formula!V:X,2,0))*H1684)/SUMIF(AD:AD,AD1684,H:H)))</f>
        <v/>
      </c>
      <c r="L1684" s="38" t="str">
        <f t="shared" si="157"/>
        <v/>
      </c>
      <c r="M1684" s="38" t="str">
        <f t="shared" si="158"/>
        <v/>
      </c>
      <c r="N1684" s="38" t="str">
        <f t="shared" si="160"/>
        <v/>
      </c>
      <c r="O1684" s="38" t="str">
        <f t="shared" si="156"/>
        <v/>
      </c>
      <c r="P1684" s="39" t="str">
        <f t="shared" si="161"/>
        <v/>
      </c>
      <c r="AC1684" s="42" t="str">
        <f>IF(B1684="","",VLOOKUP(B1684,[2]Formula!B:C,2,0))</f>
        <v/>
      </c>
      <c r="AD1684" s="43" t="str">
        <f t="shared" si="159"/>
        <v/>
      </c>
    </row>
    <row r="1685" spans="1:30" x14ac:dyDescent="0.25">
      <c r="A1685" s="64"/>
      <c r="B1685" s="64"/>
      <c r="C1685" s="66"/>
      <c r="D1685" s="67"/>
      <c r="E1685" s="64"/>
      <c r="F1685" s="64"/>
      <c r="G1685" s="37" t="str">
        <f>IF(E1685="","",IF(OR(E1685="Project Management",E1685="Project Support",E1685="Sprint Management",E1685="Sprint Support"),"NA",ROUND((((VLOOKUP(AD1685,[2]Formula!V:X,3,0)))-SUMIF(AD:AD,AD1685,H:H)),2)))</f>
        <v/>
      </c>
      <c r="H1685" s="71"/>
      <c r="I1685" s="72"/>
      <c r="J1685" s="72"/>
      <c r="K1685" s="38" t="str">
        <f>IF(E1685="","",IF(OR(E1685="Project Management",E1685="Project Support",E1685="Sprint Management",E1685="Sprint Support"),"NA",(((SUMIF(AD:AD,AD1685,H:H)/VLOOKUP(AD1685,[2]Formula!V:X,3,0))*VLOOKUP(AD1685,[2]Formula!V:X,2,0))*H1685)/SUMIF(AD:AD,AD1685,H:H)))</f>
        <v/>
      </c>
      <c r="L1685" s="38" t="str">
        <f t="shared" si="157"/>
        <v/>
      </c>
      <c r="M1685" s="38" t="str">
        <f t="shared" si="158"/>
        <v/>
      </c>
      <c r="N1685" s="38" t="str">
        <f t="shared" si="160"/>
        <v/>
      </c>
      <c r="O1685" s="38" t="str">
        <f t="shared" si="156"/>
        <v/>
      </c>
      <c r="P1685" s="39" t="str">
        <f t="shared" si="161"/>
        <v/>
      </c>
      <c r="AC1685" s="42" t="str">
        <f>IF(B1685="","",VLOOKUP(B1685,[2]Formula!B:C,2,0))</f>
        <v/>
      </c>
      <c r="AD1685" s="43" t="str">
        <f t="shared" si="159"/>
        <v/>
      </c>
    </row>
    <row r="1686" spans="1:30" x14ac:dyDescent="0.25">
      <c r="A1686" s="64"/>
      <c r="B1686" s="64"/>
      <c r="C1686" s="66"/>
      <c r="D1686" s="67"/>
      <c r="E1686" s="64"/>
      <c r="F1686" s="64"/>
      <c r="G1686" s="37" t="str">
        <f>IF(E1686="","",IF(OR(E1686="Project Management",E1686="Project Support",E1686="Sprint Management",E1686="Sprint Support"),"NA",ROUND((((VLOOKUP(AD1686,[2]Formula!V:X,3,0)))-SUMIF(AD:AD,AD1686,H:H)),2)))</f>
        <v/>
      </c>
      <c r="H1686" s="71"/>
      <c r="I1686" s="72"/>
      <c r="J1686" s="72"/>
      <c r="K1686" s="38" t="str">
        <f>IF(E1686="","",IF(OR(E1686="Project Management",E1686="Project Support",E1686="Sprint Management",E1686="Sprint Support"),"NA",(((SUMIF(AD:AD,AD1686,H:H)/VLOOKUP(AD1686,[2]Formula!V:X,3,0))*VLOOKUP(AD1686,[2]Formula!V:X,2,0))*H1686)/SUMIF(AD:AD,AD1686,H:H)))</f>
        <v/>
      </c>
      <c r="L1686" s="38" t="str">
        <f t="shared" si="157"/>
        <v/>
      </c>
      <c r="M1686" s="38" t="str">
        <f t="shared" si="158"/>
        <v/>
      </c>
      <c r="N1686" s="38" t="str">
        <f t="shared" si="160"/>
        <v/>
      </c>
      <c r="O1686" s="38" t="str">
        <f t="shared" si="156"/>
        <v/>
      </c>
      <c r="P1686" s="39" t="str">
        <f t="shared" si="161"/>
        <v/>
      </c>
      <c r="AC1686" s="42" t="str">
        <f>IF(B1686="","",VLOOKUP(B1686,[2]Formula!B:C,2,0))</f>
        <v/>
      </c>
      <c r="AD1686" s="43" t="str">
        <f t="shared" si="159"/>
        <v/>
      </c>
    </row>
    <row r="1687" spans="1:30" x14ac:dyDescent="0.25">
      <c r="A1687" s="64"/>
      <c r="B1687" s="64"/>
      <c r="C1687" s="66"/>
      <c r="D1687" s="67"/>
      <c r="E1687" s="64"/>
      <c r="F1687" s="64"/>
      <c r="G1687" s="37" t="str">
        <f>IF(E1687="","",IF(OR(E1687="Project Management",E1687="Project Support",E1687="Sprint Management",E1687="Sprint Support"),"NA",ROUND((((VLOOKUP(AD1687,[2]Formula!V:X,3,0)))-SUMIF(AD:AD,AD1687,H:H)),2)))</f>
        <v/>
      </c>
      <c r="H1687" s="71"/>
      <c r="I1687" s="72"/>
      <c r="J1687" s="72"/>
      <c r="K1687" s="38" t="str">
        <f>IF(E1687="","",IF(OR(E1687="Project Management",E1687="Project Support",E1687="Sprint Management",E1687="Sprint Support"),"NA",(((SUMIF(AD:AD,AD1687,H:H)/VLOOKUP(AD1687,[2]Formula!V:X,3,0))*VLOOKUP(AD1687,[2]Formula!V:X,2,0))*H1687)/SUMIF(AD:AD,AD1687,H:H)))</f>
        <v/>
      </c>
      <c r="L1687" s="38" t="str">
        <f t="shared" si="157"/>
        <v/>
      </c>
      <c r="M1687" s="38" t="str">
        <f t="shared" si="158"/>
        <v/>
      </c>
      <c r="N1687" s="38" t="str">
        <f t="shared" si="160"/>
        <v/>
      </c>
      <c r="O1687" s="38" t="str">
        <f t="shared" si="156"/>
        <v/>
      </c>
      <c r="P1687" s="39" t="str">
        <f t="shared" si="161"/>
        <v/>
      </c>
      <c r="AC1687" s="42" t="str">
        <f>IF(B1687="","",VLOOKUP(B1687,[2]Formula!B:C,2,0))</f>
        <v/>
      </c>
      <c r="AD1687" s="43" t="str">
        <f t="shared" si="159"/>
        <v/>
      </c>
    </row>
    <row r="1688" spans="1:30" x14ac:dyDescent="0.25">
      <c r="A1688" s="64"/>
      <c r="B1688" s="64"/>
      <c r="C1688" s="66"/>
      <c r="D1688" s="67"/>
      <c r="E1688" s="64"/>
      <c r="F1688" s="64"/>
      <c r="G1688" s="37" t="str">
        <f>IF(E1688="","",IF(OR(E1688="Project Management",E1688="Project Support",E1688="Sprint Management",E1688="Sprint Support"),"NA",ROUND((((VLOOKUP(AD1688,[2]Formula!V:X,3,0)))-SUMIF(AD:AD,AD1688,H:H)),2)))</f>
        <v/>
      </c>
      <c r="H1688" s="71"/>
      <c r="I1688" s="72"/>
      <c r="J1688" s="72"/>
      <c r="K1688" s="38" t="str">
        <f>IF(E1688="","",IF(OR(E1688="Project Management",E1688="Project Support",E1688="Sprint Management",E1688="Sprint Support"),"NA",(((SUMIF(AD:AD,AD1688,H:H)/VLOOKUP(AD1688,[2]Formula!V:X,3,0))*VLOOKUP(AD1688,[2]Formula!V:X,2,0))*H1688)/SUMIF(AD:AD,AD1688,H:H)))</f>
        <v/>
      </c>
      <c r="L1688" s="38" t="str">
        <f t="shared" si="157"/>
        <v/>
      </c>
      <c r="M1688" s="38" t="str">
        <f t="shared" si="158"/>
        <v/>
      </c>
      <c r="N1688" s="38" t="str">
        <f t="shared" si="160"/>
        <v/>
      </c>
      <c r="O1688" s="38" t="str">
        <f t="shared" si="156"/>
        <v/>
      </c>
      <c r="P1688" s="39" t="str">
        <f t="shared" si="161"/>
        <v/>
      </c>
      <c r="AC1688" s="42" t="str">
        <f>IF(B1688="","",VLOOKUP(B1688,[2]Formula!B:C,2,0))</f>
        <v/>
      </c>
      <c r="AD1688" s="43" t="str">
        <f t="shared" si="159"/>
        <v/>
      </c>
    </row>
    <row r="1689" spans="1:30" x14ac:dyDescent="0.25">
      <c r="A1689" s="64"/>
      <c r="B1689" s="64"/>
      <c r="C1689" s="66"/>
      <c r="D1689" s="67"/>
      <c r="E1689" s="64"/>
      <c r="F1689" s="64"/>
      <c r="G1689" s="37" t="str">
        <f>IF(E1689="","",IF(OR(E1689="Project Management",E1689="Project Support",E1689="Sprint Management",E1689="Sprint Support"),"NA",ROUND((((VLOOKUP(AD1689,[2]Formula!V:X,3,0)))-SUMIF(AD:AD,AD1689,H:H)),2)))</f>
        <v/>
      </c>
      <c r="H1689" s="71"/>
      <c r="I1689" s="72"/>
      <c r="J1689" s="72"/>
      <c r="K1689" s="38" t="str">
        <f>IF(E1689="","",IF(OR(E1689="Project Management",E1689="Project Support",E1689="Sprint Management",E1689="Sprint Support"),"NA",(((SUMIF(AD:AD,AD1689,H:H)/VLOOKUP(AD1689,[2]Formula!V:X,3,0))*VLOOKUP(AD1689,[2]Formula!V:X,2,0))*H1689)/SUMIF(AD:AD,AD1689,H:H)))</f>
        <v/>
      </c>
      <c r="L1689" s="38" t="str">
        <f t="shared" si="157"/>
        <v/>
      </c>
      <c r="M1689" s="38" t="str">
        <f t="shared" si="158"/>
        <v/>
      </c>
      <c r="N1689" s="38" t="str">
        <f t="shared" si="160"/>
        <v/>
      </c>
      <c r="O1689" s="38" t="str">
        <f t="shared" si="156"/>
        <v/>
      </c>
      <c r="P1689" s="39" t="str">
        <f t="shared" si="161"/>
        <v/>
      </c>
      <c r="AC1689" s="42" t="str">
        <f>IF(B1689="","",VLOOKUP(B1689,[2]Formula!B:C,2,0))</f>
        <v/>
      </c>
      <c r="AD1689" s="43" t="str">
        <f t="shared" si="159"/>
        <v/>
      </c>
    </row>
    <row r="1690" spans="1:30" x14ac:dyDescent="0.25">
      <c r="A1690" s="64"/>
      <c r="B1690" s="64"/>
      <c r="C1690" s="66"/>
      <c r="D1690" s="67"/>
      <c r="E1690" s="64"/>
      <c r="F1690" s="64"/>
      <c r="G1690" s="37" t="str">
        <f>IF(E1690="","",IF(OR(E1690="Project Management",E1690="Project Support",E1690="Sprint Management",E1690="Sprint Support"),"NA",ROUND((((VLOOKUP(AD1690,[2]Formula!V:X,3,0)))-SUMIF(AD:AD,AD1690,H:H)),2)))</f>
        <v/>
      </c>
      <c r="H1690" s="71"/>
      <c r="I1690" s="72"/>
      <c r="J1690" s="72"/>
      <c r="K1690" s="38" t="str">
        <f>IF(E1690="","",IF(OR(E1690="Project Management",E1690="Project Support",E1690="Sprint Management",E1690="Sprint Support"),"NA",(((SUMIF(AD:AD,AD1690,H:H)/VLOOKUP(AD1690,[2]Formula!V:X,3,0))*VLOOKUP(AD1690,[2]Formula!V:X,2,0))*H1690)/SUMIF(AD:AD,AD1690,H:H)))</f>
        <v/>
      </c>
      <c r="L1690" s="38" t="str">
        <f t="shared" si="157"/>
        <v/>
      </c>
      <c r="M1690" s="38" t="str">
        <f t="shared" si="158"/>
        <v/>
      </c>
      <c r="N1690" s="38" t="str">
        <f t="shared" si="160"/>
        <v/>
      </c>
      <c r="O1690" s="38" t="str">
        <f t="shared" si="156"/>
        <v/>
      </c>
      <c r="P1690" s="39" t="str">
        <f t="shared" si="161"/>
        <v/>
      </c>
      <c r="AC1690" s="42" t="str">
        <f>IF(B1690="","",VLOOKUP(B1690,[2]Formula!B:C,2,0))</f>
        <v/>
      </c>
      <c r="AD1690" s="43" t="str">
        <f t="shared" si="159"/>
        <v/>
      </c>
    </row>
    <row r="1691" spans="1:30" x14ac:dyDescent="0.25">
      <c r="A1691" s="64"/>
      <c r="B1691" s="64"/>
      <c r="C1691" s="66"/>
      <c r="D1691" s="67"/>
      <c r="E1691" s="64"/>
      <c r="F1691" s="64"/>
      <c r="G1691" s="37" t="str">
        <f>IF(E1691="","",IF(OR(E1691="Project Management",E1691="Project Support",E1691="Sprint Management",E1691="Sprint Support"),"NA",ROUND((((VLOOKUP(AD1691,[2]Formula!V:X,3,0)))-SUMIF(AD:AD,AD1691,H:H)),2)))</f>
        <v/>
      </c>
      <c r="H1691" s="71"/>
      <c r="I1691" s="72"/>
      <c r="J1691" s="72"/>
      <c r="K1691" s="38" t="str">
        <f>IF(E1691="","",IF(OR(E1691="Project Management",E1691="Project Support",E1691="Sprint Management",E1691="Sprint Support"),"NA",(((SUMIF(AD:AD,AD1691,H:H)/VLOOKUP(AD1691,[2]Formula!V:X,3,0))*VLOOKUP(AD1691,[2]Formula!V:X,2,0))*H1691)/SUMIF(AD:AD,AD1691,H:H)))</f>
        <v/>
      </c>
      <c r="L1691" s="38" t="str">
        <f t="shared" si="157"/>
        <v/>
      </c>
      <c r="M1691" s="38" t="str">
        <f t="shared" si="158"/>
        <v/>
      </c>
      <c r="N1691" s="38" t="str">
        <f t="shared" si="160"/>
        <v/>
      </c>
      <c r="O1691" s="38" t="str">
        <f t="shared" si="156"/>
        <v/>
      </c>
      <c r="P1691" s="39" t="str">
        <f t="shared" si="161"/>
        <v/>
      </c>
      <c r="AC1691" s="42" t="str">
        <f>IF(B1691="","",VLOOKUP(B1691,[2]Formula!B:C,2,0))</f>
        <v/>
      </c>
      <c r="AD1691" s="43" t="str">
        <f t="shared" si="159"/>
        <v/>
      </c>
    </row>
    <row r="1692" spans="1:30" x14ac:dyDescent="0.25">
      <c r="A1692" s="64"/>
      <c r="B1692" s="64"/>
      <c r="C1692" s="66"/>
      <c r="D1692" s="67"/>
      <c r="E1692" s="64"/>
      <c r="F1692" s="64"/>
      <c r="G1692" s="37" t="str">
        <f>IF(E1692="","",IF(OR(E1692="Project Management",E1692="Project Support",E1692="Sprint Management",E1692="Sprint Support"),"NA",ROUND((((VLOOKUP(AD1692,[2]Formula!V:X,3,0)))-SUMIF(AD:AD,AD1692,H:H)),2)))</f>
        <v/>
      </c>
      <c r="H1692" s="71"/>
      <c r="I1692" s="72"/>
      <c r="J1692" s="72"/>
      <c r="K1692" s="38" t="str">
        <f>IF(E1692="","",IF(OR(E1692="Project Management",E1692="Project Support",E1692="Sprint Management",E1692="Sprint Support"),"NA",(((SUMIF(AD:AD,AD1692,H:H)/VLOOKUP(AD1692,[2]Formula!V:X,3,0))*VLOOKUP(AD1692,[2]Formula!V:X,2,0))*H1692)/SUMIF(AD:AD,AD1692,H:H)))</f>
        <v/>
      </c>
      <c r="L1692" s="38" t="str">
        <f t="shared" si="157"/>
        <v/>
      </c>
      <c r="M1692" s="38" t="str">
        <f t="shared" si="158"/>
        <v/>
      </c>
      <c r="N1692" s="38" t="str">
        <f t="shared" si="160"/>
        <v/>
      </c>
      <c r="O1692" s="38" t="str">
        <f t="shared" si="156"/>
        <v/>
      </c>
      <c r="P1692" s="39" t="str">
        <f t="shared" si="161"/>
        <v/>
      </c>
      <c r="AC1692" s="42" t="str">
        <f>IF(B1692="","",VLOOKUP(B1692,[2]Formula!B:C,2,0))</f>
        <v/>
      </c>
      <c r="AD1692" s="43" t="str">
        <f t="shared" si="159"/>
        <v/>
      </c>
    </row>
    <row r="1693" spans="1:30" x14ac:dyDescent="0.25">
      <c r="A1693" s="64"/>
      <c r="B1693" s="64"/>
      <c r="C1693" s="66"/>
      <c r="D1693" s="67"/>
      <c r="E1693" s="64"/>
      <c r="F1693" s="64"/>
      <c r="G1693" s="37" t="str">
        <f>IF(E1693="","",IF(OR(E1693="Project Management",E1693="Project Support",E1693="Sprint Management",E1693="Sprint Support"),"NA",ROUND((((VLOOKUP(AD1693,[2]Formula!V:X,3,0)))-SUMIF(AD:AD,AD1693,H:H)),2)))</f>
        <v/>
      </c>
      <c r="H1693" s="71"/>
      <c r="I1693" s="72"/>
      <c r="J1693" s="72"/>
      <c r="K1693" s="38" t="str">
        <f>IF(E1693="","",IF(OR(E1693="Project Management",E1693="Project Support",E1693="Sprint Management",E1693="Sprint Support"),"NA",(((SUMIF(AD:AD,AD1693,H:H)/VLOOKUP(AD1693,[2]Formula!V:X,3,0))*VLOOKUP(AD1693,[2]Formula!V:X,2,0))*H1693)/SUMIF(AD:AD,AD1693,H:H)))</f>
        <v/>
      </c>
      <c r="L1693" s="38" t="str">
        <f t="shared" si="157"/>
        <v/>
      </c>
      <c r="M1693" s="38" t="str">
        <f t="shared" si="158"/>
        <v/>
      </c>
      <c r="N1693" s="38" t="str">
        <f t="shared" si="160"/>
        <v/>
      </c>
      <c r="O1693" s="38" t="str">
        <f t="shared" si="156"/>
        <v/>
      </c>
      <c r="P1693" s="39" t="str">
        <f t="shared" si="161"/>
        <v/>
      </c>
      <c r="AC1693" s="42" t="str">
        <f>IF(B1693="","",VLOOKUP(B1693,[2]Formula!B:C,2,0))</f>
        <v/>
      </c>
      <c r="AD1693" s="43" t="str">
        <f t="shared" si="159"/>
        <v/>
      </c>
    </row>
    <row r="1694" spans="1:30" x14ac:dyDescent="0.25">
      <c r="A1694" s="64"/>
      <c r="B1694" s="64"/>
      <c r="C1694" s="66"/>
      <c r="D1694" s="67"/>
      <c r="E1694" s="64"/>
      <c r="F1694" s="64"/>
      <c r="G1694" s="37" t="str">
        <f>IF(E1694="","",IF(OR(E1694="Project Management",E1694="Project Support",E1694="Sprint Management",E1694="Sprint Support"),"NA",ROUND((((VLOOKUP(AD1694,[2]Formula!V:X,3,0)))-SUMIF(AD:AD,AD1694,H:H)),2)))</f>
        <v/>
      </c>
      <c r="H1694" s="71"/>
      <c r="I1694" s="72"/>
      <c r="J1694" s="72"/>
      <c r="K1694" s="38" t="str">
        <f>IF(E1694="","",IF(OR(E1694="Project Management",E1694="Project Support",E1694="Sprint Management",E1694="Sprint Support"),"NA",(((SUMIF(AD:AD,AD1694,H:H)/VLOOKUP(AD1694,[2]Formula!V:X,3,0))*VLOOKUP(AD1694,[2]Formula!V:X,2,0))*H1694)/SUMIF(AD:AD,AD1694,H:H)))</f>
        <v/>
      </c>
      <c r="L1694" s="38" t="str">
        <f t="shared" si="157"/>
        <v/>
      </c>
      <c r="M1694" s="38" t="str">
        <f t="shared" si="158"/>
        <v/>
      </c>
      <c r="N1694" s="38" t="str">
        <f t="shared" si="160"/>
        <v/>
      </c>
      <c r="O1694" s="38" t="str">
        <f t="shared" si="156"/>
        <v/>
      </c>
      <c r="P1694" s="39" t="str">
        <f t="shared" si="161"/>
        <v/>
      </c>
      <c r="AC1694" s="42" t="str">
        <f>IF(B1694="","",VLOOKUP(B1694,[2]Formula!B:C,2,0))</f>
        <v/>
      </c>
      <c r="AD1694" s="43" t="str">
        <f t="shared" si="159"/>
        <v/>
      </c>
    </row>
    <row r="1695" spans="1:30" x14ac:dyDescent="0.25">
      <c r="A1695" s="64"/>
      <c r="B1695" s="64"/>
      <c r="C1695" s="66"/>
      <c r="D1695" s="67"/>
      <c r="E1695" s="64"/>
      <c r="F1695" s="64"/>
      <c r="G1695" s="37" t="str">
        <f>IF(E1695="","",IF(OR(E1695="Project Management",E1695="Project Support",E1695="Sprint Management",E1695="Sprint Support"),"NA",ROUND((((VLOOKUP(AD1695,[2]Formula!V:X,3,0)))-SUMIF(AD:AD,AD1695,H:H)),2)))</f>
        <v/>
      </c>
      <c r="H1695" s="71"/>
      <c r="I1695" s="72"/>
      <c r="J1695" s="72"/>
      <c r="K1695" s="38" t="str">
        <f>IF(E1695="","",IF(OR(E1695="Project Management",E1695="Project Support",E1695="Sprint Management",E1695="Sprint Support"),"NA",(((SUMIF(AD:AD,AD1695,H:H)/VLOOKUP(AD1695,[2]Formula!V:X,3,0))*VLOOKUP(AD1695,[2]Formula!V:X,2,0))*H1695)/SUMIF(AD:AD,AD1695,H:H)))</f>
        <v/>
      </c>
      <c r="L1695" s="38" t="str">
        <f t="shared" si="157"/>
        <v/>
      </c>
      <c r="M1695" s="38" t="str">
        <f t="shared" si="158"/>
        <v/>
      </c>
      <c r="N1695" s="38" t="str">
        <f t="shared" si="160"/>
        <v/>
      </c>
      <c r="O1695" s="38" t="str">
        <f t="shared" si="156"/>
        <v/>
      </c>
      <c r="P1695" s="39" t="str">
        <f t="shared" si="161"/>
        <v/>
      </c>
      <c r="AC1695" s="42" t="str">
        <f>IF(B1695="","",VLOOKUP(B1695,[2]Formula!B:C,2,0))</f>
        <v/>
      </c>
      <c r="AD1695" s="43" t="str">
        <f t="shared" si="159"/>
        <v/>
      </c>
    </row>
    <row r="1696" spans="1:30" x14ac:dyDescent="0.25">
      <c r="A1696" s="64"/>
      <c r="B1696" s="64"/>
      <c r="C1696" s="66"/>
      <c r="D1696" s="67"/>
      <c r="E1696" s="64"/>
      <c r="F1696" s="64"/>
      <c r="G1696" s="37" t="str">
        <f>IF(E1696="","",IF(OR(E1696="Project Management",E1696="Project Support",E1696="Sprint Management",E1696="Sprint Support"),"NA",ROUND((((VLOOKUP(AD1696,[2]Formula!V:X,3,0)))-SUMIF(AD:AD,AD1696,H:H)),2)))</f>
        <v/>
      </c>
      <c r="H1696" s="71"/>
      <c r="I1696" s="72"/>
      <c r="J1696" s="72"/>
      <c r="K1696" s="38" t="str">
        <f>IF(E1696="","",IF(OR(E1696="Project Management",E1696="Project Support",E1696="Sprint Management",E1696="Sprint Support"),"NA",(((SUMIF(AD:AD,AD1696,H:H)/VLOOKUP(AD1696,[2]Formula!V:X,3,0))*VLOOKUP(AD1696,[2]Formula!V:X,2,0))*H1696)/SUMIF(AD:AD,AD1696,H:H)))</f>
        <v/>
      </c>
      <c r="L1696" s="38" t="str">
        <f t="shared" si="157"/>
        <v/>
      </c>
      <c r="M1696" s="38" t="str">
        <f t="shared" si="158"/>
        <v/>
      </c>
      <c r="N1696" s="38" t="str">
        <f t="shared" si="160"/>
        <v/>
      </c>
      <c r="O1696" s="38" t="str">
        <f t="shared" si="156"/>
        <v/>
      </c>
      <c r="P1696" s="39" t="str">
        <f t="shared" si="161"/>
        <v/>
      </c>
      <c r="AC1696" s="42" t="str">
        <f>IF(B1696="","",VLOOKUP(B1696,[2]Formula!B:C,2,0))</f>
        <v/>
      </c>
      <c r="AD1696" s="43" t="str">
        <f t="shared" si="159"/>
        <v/>
      </c>
    </row>
    <row r="1697" spans="1:30" x14ac:dyDescent="0.25">
      <c r="A1697" s="64"/>
      <c r="B1697" s="64"/>
      <c r="C1697" s="66"/>
      <c r="D1697" s="67"/>
      <c r="E1697" s="64"/>
      <c r="F1697" s="64"/>
      <c r="G1697" s="37" t="str">
        <f>IF(E1697="","",IF(OR(E1697="Project Management",E1697="Project Support",E1697="Sprint Management",E1697="Sprint Support"),"NA",ROUND((((VLOOKUP(AD1697,[2]Formula!V:X,3,0)))-SUMIF(AD:AD,AD1697,H:H)),2)))</f>
        <v/>
      </c>
      <c r="H1697" s="71"/>
      <c r="I1697" s="72"/>
      <c r="J1697" s="72"/>
      <c r="K1697" s="38" t="str">
        <f>IF(E1697="","",IF(OR(E1697="Project Management",E1697="Project Support",E1697="Sprint Management",E1697="Sprint Support"),"NA",(((SUMIF(AD:AD,AD1697,H:H)/VLOOKUP(AD1697,[2]Formula!V:X,3,0))*VLOOKUP(AD1697,[2]Formula!V:X,2,0))*H1697)/SUMIF(AD:AD,AD1697,H:H)))</f>
        <v/>
      </c>
      <c r="L1697" s="38" t="str">
        <f t="shared" si="157"/>
        <v/>
      </c>
      <c r="M1697" s="38" t="str">
        <f t="shared" si="158"/>
        <v/>
      </c>
      <c r="N1697" s="38" t="str">
        <f t="shared" si="160"/>
        <v/>
      </c>
      <c r="O1697" s="38" t="str">
        <f t="shared" si="156"/>
        <v/>
      </c>
      <c r="P1697" s="39" t="str">
        <f t="shared" si="161"/>
        <v/>
      </c>
      <c r="AC1697" s="42" t="str">
        <f>IF(B1697="","",VLOOKUP(B1697,[2]Formula!B:C,2,0))</f>
        <v/>
      </c>
      <c r="AD1697" s="43" t="str">
        <f t="shared" si="159"/>
        <v/>
      </c>
    </row>
    <row r="1698" spans="1:30" x14ac:dyDescent="0.25">
      <c r="A1698" s="64"/>
      <c r="B1698" s="64"/>
      <c r="C1698" s="66"/>
      <c r="D1698" s="67"/>
      <c r="E1698" s="64"/>
      <c r="F1698" s="64"/>
      <c r="G1698" s="37" t="str">
        <f>IF(E1698="","",IF(OR(E1698="Project Management",E1698="Project Support",E1698="Sprint Management",E1698="Sprint Support"),"NA",ROUND((((VLOOKUP(AD1698,[2]Formula!V:X,3,0)))-SUMIF(AD:AD,AD1698,H:H)),2)))</f>
        <v/>
      </c>
      <c r="H1698" s="71"/>
      <c r="I1698" s="72"/>
      <c r="J1698" s="72"/>
      <c r="K1698" s="38" t="str">
        <f>IF(E1698="","",IF(OR(E1698="Project Management",E1698="Project Support",E1698="Sprint Management",E1698="Sprint Support"),"NA",(((SUMIF(AD:AD,AD1698,H:H)/VLOOKUP(AD1698,[2]Formula!V:X,3,0))*VLOOKUP(AD1698,[2]Formula!V:X,2,0))*H1698)/SUMIF(AD:AD,AD1698,H:H)))</f>
        <v/>
      </c>
      <c r="L1698" s="38" t="str">
        <f t="shared" si="157"/>
        <v/>
      </c>
      <c r="M1698" s="38" t="str">
        <f t="shared" si="158"/>
        <v/>
      </c>
      <c r="N1698" s="38" t="str">
        <f t="shared" si="160"/>
        <v/>
      </c>
      <c r="O1698" s="38" t="str">
        <f t="shared" si="156"/>
        <v/>
      </c>
      <c r="P1698" s="39" t="str">
        <f t="shared" si="161"/>
        <v/>
      </c>
      <c r="AC1698" s="42" t="str">
        <f>IF(B1698="","",VLOOKUP(B1698,[2]Formula!B:C,2,0))</f>
        <v/>
      </c>
      <c r="AD1698" s="43" t="str">
        <f t="shared" si="159"/>
        <v/>
      </c>
    </row>
    <row r="1699" spans="1:30" x14ac:dyDescent="0.25">
      <c r="A1699" s="64"/>
      <c r="B1699" s="64"/>
      <c r="C1699" s="66"/>
      <c r="D1699" s="67"/>
      <c r="E1699" s="64"/>
      <c r="F1699" s="64"/>
      <c r="G1699" s="37" t="str">
        <f>IF(E1699="","",IF(OR(E1699="Project Management",E1699="Project Support",E1699="Sprint Management",E1699="Sprint Support"),"NA",ROUND((((VLOOKUP(AD1699,[2]Formula!V:X,3,0)))-SUMIF(AD:AD,AD1699,H:H)),2)))</f>
        <v/>
      </c>
      <c r="H1699" s="71"/>
      <c r="I1699" s="72"/>
      <c r="J1699" s="72"/>
      <c r="K1699" s="38" t="str">
        <f>IF(E1699="","",IF(OR(E1699="Project Management",E1699="Project Support",E1699="Sprint Management",E1699="Sprint Support"),"NA",(((SUMIF(AD:AD,AD1699,H:H)/VLOOKUP(AD1699,[2]Formula!V:X,3,0))*VLOOKUP(AD1699,[2]Formula!V:X,2,0))*H1699)/SUMIF(AD:AD,AD1699,H:H)))</f>
        <v/>
      </c>
      <c r="L1699" s="38" t="str">
        <f t="shared" si="157"/>
        <v/>
      </c>
      <c r="M1699" s="38" t="str">
        <f t="shared" si="158"/>
        <v/>
      </c>
      <c r="N1699" s="38" t="str">
        <f t="shared" si="160"/>
        <v/>
      </c>
      <c r="O1699" s="38" t="str">
        <f t="shared" si="156"/>
        <v/>
      </c>
      <c r="P1699" s="39" t="str">
        <f t="shared" si="161"/>
        <v/>
      </c>
      <c r="AC1699" s="42" t="str">
        <f>IF(B1699="","",VLOOKUP(B1699,[2]Formula!B:C,2,0))</f>
        <v/>
      </c>
      <c r="AD1699" s="43" t="str">
        <f t="shared" si="159"/>
        <v/>
      </c>
    </row>
    <row r="1700" spans="1:30" x14ac:dyDescent="0.25">
      <c r="A1700" s="64"/>
      <c r="B1700" s="64"/>
      <c r="C1700" s="66"/>
      <c r="D1700" s="67"/>
      <c r="E1700" s="64"/>
      <c r="F1700" s="64"/>
      <c r="G1700" s="37" t="str">
        <f>IF(E1700="","",IF(OR(E1700="Project Management",E1700="Project Support",E1700="Sprint Management",E1700="Sprint Support"),"NA",ROUND((((VLOOKUP(AD1700,[2]Formula!V:X,3,0)))-SUMIF(AD:AD,AD1700,H:H)),2)))</f>
        <v/>
      </c>
      <c r="H1700" s="71"/>
      <c r="I1700" s="72"/>
      <c r="J1700" s="72"/>
      <c r="K1700" s="38" t="str">
        <f>IF(E1700="","",IF(OR(E1700="Project Management",E1700="Project Support",E1700="Sprint Management",E1700="Sprint Support"),"NA",(((SUMIF(AD:AD,AD1700,H:H)/VLOOKUP(AD1700,[2]Formula!V:X,3,0))*VLOOKUP(AD1700,[2]Formula!V:X,2,0))*H1700)/SUMIF(AD:AD,AD1700,H:H)))</f>
        <v/>
      </c>
      <c r="L1700" s="38" t="str">
        <f t="shared" si="157"/>
        <v/>
      </c>
      <c r="M1700" s="38" t="str">
        <f t="shared" si="158"/>
        <v/>
      </c>
      <c r="N1700" s="38" t="str">
        <f t="shared" si="160"/>
        <v/>
      </c>
      <c r="O1700" s="38" t="str">
        <f t="shared" si="156"/>
        <v/>
      </c>
      <c r="P1700" s="39" t="str">
        <f t="shared" si="161"/>
        <v/>
      </c>
      <c r="AC1700" s="42" t="str">
        <f>IF(B1700="","",VLOOKUP(B1700,[2]Formula!B:C,2,0))</f>
        <v/>
      </c>
      <c r="AD1700" s="43" t="str">
        <f t="shared" si="159"/>
        <v/>
      </c>
    </row>
    <row r="1701" spans="1:30" x14ac:dyDescent="0.25">
      <c r="A1701" s="64"/>
      <c r="B1701" s="64"/>
      <c r="C1701" s="66"/>
      <c r="D1701" s="67"/>
      <c r="E1701" s="64"/>
      <c r="F1701" s="64"/>
      <c r="G1701" s="37" t="str">
        <f>IF(E1701="","",IF(OR(E1701="Project Management",E1701="Project Support",E1701="Sprint Management",E1701="Sprint Support"),"NA",ROUND((((VLOOKUP(AD1701,[2]Formula!V:X,3,0)))-SUMIF(AD:AD,AD1701,H:H)),2)))</f>
        <v/>
      </c>
      <c r="H1701" s="71"/>
      <c r="I1701" s="72"/>
      <c r="J1701" s="72"/>
      <c r="K1701" s="38" t="str">
        <f>IF(E1701="","",IF(OR(E1701="Project Management",E1701="Project Support",E1701="Sprint Management",E1701="Sprint Support"),"NA",(((SUMIF(AD:AD,AD1701,H:H)/VLOOKUP(AD1701,[2]Formula!V:X,3,0))*VLOOKUP(AD1701,[2]Formula!V:X,2,0))*H1701)/SUMIF(AD:AD,AD1701,H:H)))</f>
        <v/>
      </c>
      <c r="L1701" s="38" t="str">
        <f t="shared" si="157"/>
        <v/>
      </c>
      <c r="M1701" s="38" t="str">
        <f t="shared" si="158"/>
        <v/>
      </c>
      <c r="N1701" s="38" t="str">
        <f t="shared" si="160"/>
        <v/>
      </c>
      <c r="O1701" s="38" t="str">
        <f t="shared" si="156"/>
        <v/>
      </c>
      <c r="P1701" s="39" t="str">
        <f t="shared" si="161"/>
        <v/>
      </c>
      <c r="AC1701" s="42" t="str">
        <f>IF(B1701="","",VLOOKUP(B1701,[2]Formula!B:C,2,0))</f>
        <v/>
      </c>
      <c r="AD1701" s="43" t="str">
        <f t="shared" si="159"/>
        <v/>
      </c>
    </row>
    <row r="1702" spans="1:30" x14ac:dyDescent="0.25">
      <c r="A1702" s="64"/>
      <c r="B1702" s="64"/>
      <c r="C1702" s="66"/>
      <c r="D1702" s="67"/>
      <c r="E1702" s="64"/>
      <c r="F1702" s="64"/>
      <c r="G1702" s="37" t="str">
        <f>IF(E1702="","",IF(OR(E1702="Project Management",E1702="Project Support",E1702="Sprint Management",E1702="Sprint Support"),"NA",ROUND((((VLOOKUP(AD1702,[2]Formula!V:X,3,0)))-SUMIF(AD:AD,AD1702,H:H)),2)))</f>
        <v/>
      </c>
      <c r="H1702" s="71"/>
      <c r="I1702" s="72"/>
      <c r="J1702" s="72"/>
      <c r="K1702" s="38" t="str">
        <f>IF(E1702="","",IF(OR(E1702="Project Management",E1702="Project Support",E1702="Sprint Management",E1702="Sprint Support"),"NA",(((SUMIF(AD:AD,AD1702,H:H)/VLOOKUP(AD1702,[2]Formula!V:X,3,0))*VLOOKUP(AD1702,[2]Formula!V:X,2,0))*H1702)/SUMIF(AD:AD,AD1702,H:H)))</f>
        <v/>
      </c>
      <c r="L1702" s="38" t="str">
        <f t="shared" si="157"/>
        <v/>
      </c>
      <c r="M1702" s="38" t="str">
        <f t="shared" si="158"/>
        <v/>
      </c>
      <c r="N1702" s="38" t="str">
        <f t="shared" si="160"/>
        <v/>
      </c>
      <c r="O1702" s="38" t="str">
        <f t="shared" si="156"/>
        <v/>
      </c>
      <c r="P1702" s="39" t="str">
        <f t="shared" si="161"/>
        <v/>
      </c>
      <c r="AC1702" s="42" t="str">
        <f>IF(B1702="","",VLOOKUP(B1702,[2]Formula!B:C,2,0))</f>
        <v/>
      </c>
      <c r="AD1702" s="43" t="str">
        <f t="shared" si="159"/>
        <v/>
      </c>
    </row>
    <row r="1703" spans="1:30" x14ac:dyDescent="0.25">
      <c r="A1703" s="64"/>
      <c r="B1703" s="64"/>
      <c r="C1703" s="66"/>
      <c r="D1703" s="67"/>
      <c r="E1703" s="64"/>
      <c r="F1703" s="64"/>
      <c r="G1703" s="37" t="str">
        <f>IF(E1703="","",IF(OR(E1703="Project Management",E1703="Project Support",E1703="Sprint Management",E1703="Sprint Support"),"NA",ROUND((((VLOOKUP(AD1703,[2]Formula!V:X,3,0)))-SUMIF(AD:AD,AD1703,H:H)),2)))</f>
        <v/>
      </c>
      <c r="H1703" s="71"/>
      <c r="I1703" s="72"/>
      <c r="J1703" s="72"/>
      <c r="K1703" s="38" t="str">
        <f>IF(E1703="","",IF(OR(E1703="Project Management",E1703="Project Support",E1703="Sprint Management",E1703="Sprint Support"),"NA",(((SUMIF(AD:AD,AD1703,H:H)/VLOOKUP(AD1703,[2]Formula!V:X,3,0))*VLOOKUP(AD1703,[2]Formula!V:X,2,0))*H1703)/SUMIF(AD:AD,AD1703,H:H)))</f>
        <v/>
      </c>
      <c r="L1703" s="38" t="str">
        <f t="shared" si="157"/>
        <v/>
      </c>
      <c r="M1703" s="38" t="str">
        <f t="shared" si="158"/>
        <v/>
      </c>
      <c r="N1703" s="38" t="str">
        <f t="shared" si="160"/>
        <v/>
      </c>
      <c r="O1703" s="38" t="str">
        <f t="shared" si="156"/>
        <v/>
      </c>
      <c r="P1703" s="39" t="str">
        <f t="shared" si="161"/>
        <v/>
      </c>
      <c r="AC1703" s="42" t="str">
        <f>IF(B1703="","",VLOOKUP(B1703,[2]Formula!B:C,2,0))</f>
        <v/>
      </c>
      <c r="AD1703" s="43" t="str">
        <f t="shared" si="159"/>
        <v/>
      </c>
    </row>
    <row r="1704" spans="1:30" x14ac:dyDescent="0.25">
      <c r="A1704" s="64"/>
      <c r="B1704" s="64"/>
      <c r="C1704" s="66"/>
      <c r="D1704" s="67"/>
      <c r="E1704" s="64"/>
      <c r="F1704" s="64"/>
      <c r="G1704" s="37" t="str">
        <f>IF(E1704="","",IF(OR(E1704="Project Management",E1704="Project Support",E1704="Sprint Management",E1704="Sprint Support"),"NA",ROUND((((VLOOKUP(AD1704,[2]Formula!V:X,3,0)))-SUMIF(AD:AD,AD1704,H:H)),2)))</f>
        <v/>
      </c>
      <c r="H1704" s="71"/>
      <c r="I1704" s="72"/>
      <c r="J1704" s="72"/>
      <c r="K1704" s="38" t="str">
        <f>IF(E1704="","",IF(OR(E1704="Project Management",E1704="Project Support",E1704="Sprint Management",E1704="Sprint Support"),"NA",(((SUMIF(AD:AD,AD1704,H:H)/VLOOKUP(AD1704,[2]Formula!V:X,3,0))*VLOOKUP(AD1704,[2]Formula!V:X,2,0))*H1704)/SUMIF(AD:AD,AD1704,H:H)))</f>
        <v/>
      </c>
      <c r="L1704" s="38" t="str">
        <f t="shared" si="157"/>
        <v/>
      </c>
      <c r="M1704" s="38" t="str">
        <f t="shared" si="158"/>
        <v/>
      </c>
      <c r="N1704" s="38" t="str">
        <f t="shared" si="160"/>
        <v/>
      </c>
      <c r="O1704" s="38" t="str">
        <f t="shared" si="156"/>
        <v/>
      </c>
      <c r="P1704" s="39" t="str">
        <f t="shared" si="161"/>
        <v/>
      </c>
      <c r="AC1704" s="42" t="str">
        <f>IF(B1704="","",VLOOKUP(B1704,[2]Formula!B:C,2,0))</f>
        <v/>
      </c>
      <c r="AD1704" s="43" t="str">
        <f t="shared" si="159"/>
        <v/>
      </c>
    </row>
    <row r="1705" spans="1:30" x14ac:dyDescent="0.25">
      <c r="A1705" s="64"/>
      <c r="B1705" s="64"/>
      <c r="C1705" s="66"/>
      <c r="D1705" s="67"/>
      <c r="E1705" s="64"/>
      <c r="F1705" s="64"/>
      <c r="G1705" s="37" t="str">
        <f>IF(E1705="","",IF(OR(E1705="Project Management",E1705="Project Support",E1705="Sprint Management",E1705="Sprint Support"),"NA",ROUND((((VLOOKUP(AD1705,[2]Formula!V:X,3,0)))-SUMIF(AD:AD,AD1705,H:H)),2)))</f>
        <v/>
      </c>
      <c r="H1705" s="71"/>
      <c r="I1705" s="72"/>
      <c r="J1705" s="72"/>
      <c r="K1705" s="38" t="str">
        <f>IF(E1705="","",IF(OR(E1705="Project Management",E1705="Project Support",E1705="Sprint Management",E1705="Sprint Support"),"NA",(((SUMIF(AD:AD,AD1705,H:H)/VLOOKUP(AD1705,[2]Formula!V:X,3,0))*VLOOKUP(AD1705,[2]Formula!V:X,2,0))*H1705)/SUMIF(AD:AD,AD1705,H:H)))</f>
        <v/>
      </c>
      <c r="L1705" s="38" t="str">
        <f t="shared" si="157"/>
        <v/>
      </c>
      <c r="M1705" s="38" t="str">
        <f t="shared" si="158"/>
        <v/>
      </c>
      <c r="N1705" s="38" t="str">
        <f t="shared" si="160"/>
        <v/>
      </c>
      <c r="O1705" s="38" t="str">
        <f t="shared" si="156"/>
        <v/>
      </c>
      <c r="P1705" s="39" t="str">
        <f t="shared" si="161"/>
        <v/>
      </c>
      <c r="AC1705" s="42" t="str">
        <f>IF(B1705="","",VLOOKUP(B1705,[2]Formula!B:C,2,0))</f>
        <v/>
      </c>
      <c r="AD1705" s="43" t="str">
        <f t="shared" si="159"/>
        <v/>
      </c>
    </row>
    <row r="1706" spans="1:30" x14ac:dyDescent="0.25">
      <c r="A1706" s="64"/>
      <c r="B1706" s="64"/>
      <c r="C1706" s="66"/>
      <c r="D1706" s="67"/>
      <c r="E1706" s="64"/>
      <c r="F1706" s="64"/>
      <c r="G1706" s="37" t="str">
        <f>IF(E1706="","",IF(OR(E1706="Project Management",E1706="Project Support",E1706="Sprint Management",E1706="Sprint Support"),"NA",ROUND((((VLOOKUP(AD1706,[2]Formula!V:X,3,0)))-SUMIF(AD:AD,AD1706,H:H)),2)))</f>
        <v/>
      </c>
      <c r="H1706" s="71"/>
      <c r="I1706" s="72"/>
      <c r="J1706" s="72"/>
      <c r="K1706" s="38" t="str">
        <f>IF(E1706="","",IF(OR(E1706="Project Management",E1706="Project Support",E1706="Sprint Management",E1706="Sprint Support"),"NA",(((SUMIF(AD:AD,AD1706,H:H)/VLOOKUP(AD1706,[2]Formula!V:X,3,0))*VLOOKUP(AD1706,[2]Formula!V:X,2,0))*H1706)/SUMIF(AD:AD,AD1706,H:H)))</f>
        <v/>
      </c>
      <c r="L1706" s="38" t="str">
        <f t="shared" si="157"/>
        <v/>
      </c>
      <c r="M1706" s="38" t="str">
        <f t="shared" si="158"/>
        <v/>
      </c>
      <c r="N1706" s="38" t="str">
        <f t="shared" si="160"/>
        <v/>
      </c>
      <c r="O1706" s="38" t="str">
        <f t="shared" si="156"/>
        <v/>
      </c>
      <c r="P1706" s="39" t="str">
        <f t="shared" si="161"/>
        <v/>
      </c>
      <c r="AC1706" s="42" t="str">
        <f>IF(B1706="","",VLOOKUP(B1706,[2]Formula!B:C,2,0))</f>
        <v/>
      </c>
      <c r="AD1706" s="43" t="str">
        <f t="shared" si="159"/>
        <v/>
      </c>
    </row>
    <row r="1707" spans="1:30" x14ac:dyDescent="0.25">
      <c r="A1707" s="64"/>
      <c r="B1707" s="64"/>
      <c r="C1707" s="66"/>
      <c r="D1707" s="67"/>
      <c r="E1707" s="64"/>
      <c r="F1707" s="64"/>
      <c r="G1707" s="37" t="str">
        <f>IF(E1707="","",IF(OR(E1707="Project Management",E1707="Project Support",E1707="Sprint Management",E1707="Sprint Support"),"NA",ROUND((((VLOOKUP(AD1707,[2]Formula!V:X,3,0)))-SUMIF(AD:AD,AD1707,H:H)),2)))</f>
        <v/>
      </c>
      <c r="H1707" s="71"/>
      <c r="I1707" s="72"/>
      <c r="J1707" s="72"/>
      <c r="K1707" s="38" t="str">
        <f>IF(E1707="","",IF(OR(E1707="Project Management",E1707="Project Support",E1707="Sprint Management",E1707="Sprint Support"),"NA",(((SUMIF(AD:AD,AD1707,H:H)/VLOOKUP(AD1707,[2]Formula!V:X,3,0))*VLOOKUP(AD1707,[2]Formula!V:X,2,0))*H1707)/SUMIF(AD:AD,AD1707,H:H)))</f>
        <v/>
      </c>
      <c r="L1707" s="38" t="str">
        <f t="shared" si="157"/>
        <v/>
      </c>
      <c r="M1707" s="38" t="str">
        <f t="shared" si="158"/>
        <v/>
      </c>
      <c r="N1707" s="38" t="str">
        <f t="shared" si="160"/>
        <v/>
      </c>
      <c r="O1707" s="38" t="str">
        <f t="shared" si="156"/>
        <v/>
      </c>
      <c r="P1707" s="39" t="str">
        <f t="shared" si="161"/>
        <v/>
      </c>
      <c r="AC1707" s="42" t="str">
        <f>IF(B1707="","",VLOOKUP(B1707,[2]Formula!B:C,2,0))</f>
        <v/>
      </c>
      <c r="AD1707" s="43" t="str">
        <f t="shared" si="159"/>
        <v/>
      </c>
    </row>
    <row r="1708" spans="1:30" x14ac:dyDescent="0.25">
      <c r="A1708" s="64"/>
      <c r="B1708" s="64"/>
      <c r="C1708" s="66"/>
      <c r="D1708" s="67"/>
      <c r="E1708" s="64"/>
      <c r="F1708" s="64"/>
      <c r="G1708" s="37" t="str">
        <f>IF(E1708="","",IF(OR(E1708="Project Management",E1708="Project Support",E1708="Sprint Management",E1708="Sprint Support"),"NA",ROUND((((VLOOKUP(AD1708,[2]Formula!V:X,3,0)))-SUMIF(AD:AD,AD1708,H:H)),2)))</f>
        <v/>
      </c>
      <c r="H1708" s="71"/>
      <c r="I1708" s="72"/>
      <c r="J1708" s="72"/>
      <c r="K1708" s="38" t="str">
        <f>IF(E1708="","",IF(OR(E1708="Project Management",E1708="Project Support",E1708="Sprint Management",E1708="Sprint Support"),"NA",(((SUMIF(AD:AD,AD1708,H:H)/VLOOKUP(AD1708,[2]Formula!V:X,3,0))*VLOOKUP(AD1708,[2]Formula!V:X,2,0))*H1708)/SUMIF(AD:AD,AD1708,H:H)))</f>
        <v/>
      </c>
      <c r="L1708" s="38" t="str">
        <f t="shared" si="157"/>
        <v/>
      </c>
      <c r="M1708" s="38" t="str">
        <f t="shared" si="158"/>
        <v/>
      </c>
      <c r="N1708" s="38" t="str">
        <f t="shared" si="160"/>
        <v/>
      </c>
      <c r="O1708" s="38" t="str">
        <f t="shared" si="156"/>
        <v/>
      </c>
      <c r="P1708" s="39" t="str">
        <f t="shared" si="161"/>
        <v/>
      </c>
      <c r="AC1708" s="42" t="str">
        <f>IF(B1708="","",VLOOKUP(B1708,[2]Formula!B:C,2,0))</f>
        <v/>
      </c>
      <c r="AD1708" s="43" t="str">
        <f t="shared" si="159"/>
        <v/>
      </c>
    </row>
    <row r="1709" spans="1:30" x14ac:dyDescent="0.25">
      <c r="A1709" s="64"/>
      <c r="B1709" s="64"/>
      <c r="C1709" s="66"/>
      <c r="D1709" s="67"/>
      <c r="E1709" s="64"/>
      <c r="F1709" s="64"/>
      <c r="G1709" s="37" t="str">
        <f>IF(E1709="","",IF(OR(E1709="Project Management",E1709="Project Support",E1709="Sprint Management",E1709="Sprint Support"),"NA",ROUND((((VLOOKUP(AD1709,[2]Formula!V:X,3,0)))-SUMIF(AD:AD,AD1709,H:H)),2)))</f>
        <v/>
      </c>
      <c r="H1709" s="71"/>
      <c r="I1709" s="72"/>
      <c r="J1709" s="72"/>
      <c r="K1709" s="38" t="str">
        <f>IF(E1709="","",IF(OR(E1709="Project Management",E1709="Project Support",E1709="Sprint Management",E1709="Sprint Support"),"NA",(((SUMIF(AD:AD,AD1709,H:H)/VLOOKUP(AD1709,[2]Formula!V:X,3,0))*VLOOKUP(AD1709,[2]Formula!V:X,2,0))*H1709)/SUMIF(AD:AD,AD1709,H:H)))</f>
        <v/>
      </c>
      <c r="L1709" s="38" t="str">
        <f t="shared" si="157"/>
        <v/>
      </c>
      <c r="M1709" s="38" t="str">
        <f t="shared" si="158"/>
        <v/>
      </c>
      <c r="N1709" s="38" t="str">
        <f t="shared" si="160"/>
        <v/>
      </c>
      <c r="O1709" s="38" t="str">
        <f t="shared" si="156"/>
        <v/>
      </c>
      <c r="P1709" s="39" t="str">
        <f t="shared" si="161"/>
        <v/>
      </c>
      <c r="AC1709" s="42" t="str">
        <f>IF(B1709="","",VLOOKUP(B1709,[2]Formula!B:C,2,0))</f>
        <v/>
      </c>
      <c r="AD1709" s="43" t="str">
        <f t="shared" si="159"/>
        <v/>
      </c>
    </row>
    <row r="1710" spans="1:30" x14ac:dyDescent="0.25">
      <c r="A1710" s="64"/>
      <c r="B1710" s="64"/>
      <c r="C1710" s="66"/>
      <c r="D1710" s="67"/>
      <c r="E1710" s="64"/>
      <c r="F1710" s="64"/>
      <c r="G1710" s="37" t="str">
        <f>IF(E1710="","",IF(OR(E1710="Project Management",E1710="Project Support",E1710="Sprint Management",E1710="Sprint Support"),"NA",ROUND((((VLOOKUP(AD1710,[2]Formula!V:X,3,0)))-SUMIF(AD:AD,AD1710,H:H)),2)))</f>
        <v/>
      </c>
      <c r="H1710" s="71"/>
      <c r="I1710" s="72"/>
      <c r="J1710" s="72"/>
      <c r="K1710" s="38" t="str">
        <f>IF(E1710="","",IF(OR(E1710="Project Management",E1710="Project Support",E1710="Sprint Management",E1710="Sprint Support"),"NA",(((SUMIF(AD:AD,AD1710,H:H)/VLOOKUP(AD1710,[2]Formula!V:X,3,0))*VLOOKUP(AD1710,[2]Formula!V:X,2,0))*H1710)/SUMIF(AD:AD,AD1710,H:H)))</f>
        <v/>
      </c>
      <c r="L1710" s="38" t="str">
        <f t="shared" si="157"/>
        <v/>
      </c>
      <c r="M1710" s="38" t="str">
        <f t="shared" si="158"/>
        <v/>
      </c>
      <c r="N1710" s="38" t="str">
        <f t="shared" si="160"/>
        <v/>
      </c>
      <c r="O1710" s="38" t="str">
        <f t="shared" si="156"/>
        <v/>
      </c>
      <c r="P1710" s="39" t="str">
        <f t="shared" si="161"/>
        <v/>
      </c>
      <c r="AC1710" s="42" t="str">
        <f>IF(B1710="","",VLOOKUP(B1710,[2]Formula!B:C,2,0))</f>
        <v/>
      </c>
      <c r="AD1710" s="43" t="str">
        <f t="shared" si="159"/>
        <v/>
      </c>
    </row>
    <row r="1711" spans="1:30" x14ac:dyDescent="0.25">
      <c r="A1711" s="64"/>
      <c r="B1711" s="64"/>
      <c r="C1711" s="66"/>
      <c r="D1711" s="67"/>
      <c r="E1711" s="64"/>
      <c r="F1711" s="64"/>
      <c r="G1711" s="37" t="str">
        <f>IF(E1711="","",IF(OR(E1711="Project Management",E1711="Project Support",E1711="Sprint Management",E1711="Sprint Support"),"NA",ROUND((((VLOOKUP(AD1711,[2]Formula!V:X,3,0)))-SUMIF(AD:AD,AD1711,H:H)),2)))</f>
        <v/>
      </c>
      <c r="H1711" s="71"/>
      <c r="I1711" s="72"/>
      <c r="J1711" s="72"/>
      <c r="K1711" s="38" t="str">
        <f>IF(E1711="","",IF(OR(E1711="Project Management",E1711="Project Support",E1711="Sprint Management",E1711="Sprint Support"),"NA",(((SUMIF(AD:AD,AD1711,H:H)/VLOOKUP(AD1711,[2]Formula!V:X,3,0))*VLOOKUP(AD1711,[2]Formula!V:X,2,0))*H1711)/SUMIF(AD:AD,AD1711,H:H)))</f>
        <v/>
      </c>
      <c r="L1711" s="38" t="str">
        <f t="shared" si="157"/>
        <v/>
      </c>
      <c r="M1711" s="38" t="str">
        <f t="shared" si="158"/>
        <v/>
      </c>
      <c r="N1711" s="38" t="str">
        <f t="shared" si="160"/>
        <v/>
      </c>
      <c r="O1711" s="38" t="str">
        <f t="shared" si="156"/>
        <v/>
      </c>
      <c r="P1711" s="39" t="str">
        <f t="shared" si="161"/>
        <v/>
      </c>
      <c r="AC1711" s="42" t="str">
        <f>IF(B1711="","",VLOOKUP(B1711,[2]Formula!B:C,2,0))</f>
        <v/>
      </c>
      <c r="AD1711" s="43" t="str">
        <f t="shared" si="159"/>
        <v/>
      </c>
    </row>
    <row r="1712" spans="1:30" x14ac:dyDescent="0.25">
      <c r="A1712" s="64"/>
      <c r="B1712" s="64"/>
      <c r="C1712" s="66"/>
      <c r="D1712" s="67"/>
      <c r="E1712" s="64"/>
      <c r="F1712" s="64"/>
      <c r="G1712" s="37" t="str">
        <f>IF(E1712="","",IF(OR(E1712="Project Management",E1712="Project Support",E1712="Sprint Management",E1712="Sprint Support"),"NA",ROUND((((VLOOKUP(AD1712,[2]Formula!V:X,3,0)))-SUMIF(AD:AD,AD1712,H:H)),2)))</f>
        <v/>
      </c>
      <c r="H1712" s="71"/>
      <c r="I1712" s="72"/>
      <c r="J1712" s="72"/>
      <c r="K1712" s="38" t="str">
        <f>IF(E1712="","",IF(OR(E1712="Project Management",E1712="Project Support",E1712="Sprint Management",E1712="Sprint Support"),"NA",(((SUMIF(AD:AD,AD1712,H:H)/VLOOKUP(AD1712,[2]Formula!V:X,3,0))*VLOOKUP(AD1712,[2]Formula!V:X,2,0))*H1712)/SUMIF(AD:AD,AD1712,H:H)))</f>
        <v/>
      </c>
      <c r="L1712" s="38" t="str">
        <f t="shared" si="157"/>
        <v/>
      </c>
      <c r="M1712" s="38" t="str">
        <f t="shared" si="158"/>
        <v/>
      </c>
      <c r="N1712" s="38" t="str">
        <f t="shared" si="160"/>
        <v/>
      </c>
      <c r="O1712" s="38" t="str">
        <f t="shared" si="156"/>
        <v/>
      </c>
      <c r="P1712" s="39" t="str">
        <f t="shared" si="161"/>
        <v/>
      </c>
      <c r="AC1712" s="42" t="str">
        <f>IF(B1712="","",VLOOKUP(B1712,[2]Formula!B:C,2,0))</f>
        <v/>
      </c>
      <c r="AD1712" s="43" t="str">
        <f t="shared" si="159"/>
        <v/>
      </c>
    </row>
    <row r="1713" spans="1:30" x14ac:dyDescent="0.25">
      <c r="A1713" s="64"/>
      <c r="B1713" s="64"/>
      <c r="C1713" s="66"/>
      <c r="D1713" s="67"/>
      <c r="E1713" s="64"/>
      <c r="F1713" s="64"/>
      <c r="G1713" s="37" t="str">
        <f>IF(E1713="","",IF(OR(E1713="Project Management",E1713="Project Support",E1713="Sprint Management",E1713="Sprint Support"),"NA",ROUND((((VLOOKUP(AD1713,[2]Formula!V:X,3,0)))-SUMIF(AD:AD,AD1713,H:H)),2)))</f>
        <v/>
      </c>
      <c r="H1713" s="71"/>
      <c r="I1713" s="72"/>
      <c r="J1713" s="72"/>
      <c r="K1713" s="38" t="str">
        <f>IF(E1713="","",IF(OR(E1713="Project Management",E1713="Project Support",E1713="Sprint Management",E1713="Sprint Support"),"NA",(((SUMIF(AD:AD,AD1713,H:H)/VLOOKUP(AD1713,[2]Formula!V:X,3,0))*VLOOKUP(AD1713,[2]Formula!V:X,2,0))*H1713)/SUMIF(AD:AD,AD1713,H:H)))</f>
        <v/>
      </c>
      <c r="L1713" s="38" t="str">
        <f t="shared" si="157"/>
        <v/>
      </c>
      <c r="M1713" s="38" t="str">
        <f t="shared" si="158"/>
        <v/>
      </c>
      <c r="N1713" s="38" t="str">
        <f t="shared" si="160"/>
        <v/>
      </c>
      <c r="O1713" s="38" t="str">
        <f t="shared" si="156"/>
        <v/>
      </c>
      <c r="P1713" s="39" t="str">
        <f t="shared" si="161"/>
        <v/>
      </c>
      <c r="AC1713" s="42" t="str">
        <f>IF(B1713="","",VLOOKUP(B1713,[2]Formula!B:C,2,0))</f>
        <v/>
      </c>
      <c r="AD1713" s="43" t="str">
        <f t="shared" si="159"/>
        <v/>
      </c>
    </row>
    <row r="1714" spans="1:30" x14ac:dyDescent="0.25">
      <c r="A1714" s="64"/>
      <c r="B1714" s="64"/>
      <c r="C1714" s="66"/>
      <c r="D1714" s="67"/>
      <c r="E1714" s="64"/>
      <c r="F1714" s="64"/>
      <c r="G1714" s="37" t="str">
        <f>IF(E1714="","",IF(OR(E1714="Project Management",E1714="Project Support",E1714="Sprint Management",E1714="Sprint Support"),"NA",ROUND((((VLOOKUP(AD1714,[2]Formula!V:X,3,0)))-SUMIF(AD:AD,AD1714,H:H)),2)))</f>
        <v/>
      </c>
      <c r="H1714" s="71"/>
      <c r="I1714" s="72"/>
      <c r="J1714" s="72"/>
      <c r="K1714" s="38" t="str">
        <f>IF(E1714="","",IF(OR(E1714="Project Management",E1714="Project Support",E1714="Sprint Management",E1714="Sprint Support"),"NA",(((SUMIF(AD:AD,AD1714,H:H)/VLOOKUP(AD1714,[2]Formula!V:X,3,0))*VLOOKUP(AD1714,[2]Formula!V:X,2,0))*H1714)/SUMIF(AD:AD,AD1714,H:H)))</f>
        <v/>
      </c>
      <c r="L1714" s="38" t="str">
        <f t="shared" si="157"/>
        <v/>
      </c>
      <c r="M1714" s="38" t="str">
        <f t="shared" si="158"/>
        <v/>
      </c>
      <c r="N1714" s="38" t="str">
        <f t="shared" si="160"/>
        <v/>
      </c>
      <c r="O1714" s="38" t="str">
        <f t="shared" si="156"/>
        <v/>
      </c>
      <c r="P1714" s="39" t="str">
        <f t="shared" si="161"/>
        <v/>
      </c>
      <c r="AC1714" s="42" t="str">
        <f>IF(B1714="","",VLOOKUP(B1714,[2]Formula!B:C,2,0))</f>
        <v/>
      </c>
      <c r="AD1714" s="43" t="str">
        <f t="shared" si="159"/>
        <v/>
      </c>
    </row>
    <row r="1715" spans="1:30" x14ac:dyDescent="0.25">
      <c r="A1715" s="64"/>
      <c r="B1715" s="64"/>
      <c r="C1715" s="66"/>
      <c r="D1715" s="67"/>
      <c r="E1715" s="64"/>
      <c r="F1715" s="64"/>
      <c r="G1715" s="37" t="str">
        <f>IF(E1715="","",IF(OR(E1715="Project Management",E1715="Project Support",E1715="Sprint Management",E1715="Sprint Support"),"NA",ROUND((((VLOOKUP(AD1715,[2]Formula!V:X,3,0)))-SUMIF(AD:AD,AD1715,H:H)),2)))</f>
        <v/>
      </c>
      <c r="H1715" s="71"/>
      <c r="I1715" s="72"/>
      <c r="J1715" s="72"/>
      <c r="K1715" s="38" t="str">
        <f>IF(E1715="","",IF(OR(E1715="Project Management",E1715="Project Support",E1715="Sprint Management",E1715="Sprint Support"),"NA",(((SUMIF(AD:AD,AD1715,H:H)/VLOOKUP(AD1715,[2]Formula!V:X,3,0))*VLOOKUP(AD1715,[2]Formula!V:X,2,0))*H1715)/SUMIF(AD:AD,AD1715,H:H)))</f>
        <v/>
      </c>
      <c r="L1715" s="38" t="str">
        <f t="shared" si="157"/>
        <v/>
      </c>
      <c r="M1715" s="38" t="str">
        <f t="shared" si="158"/>
        <v/>
      </c>
      <c r="N1715" s="38" t="str">
        <f t="shared" si="160"/>
        <v/>
      </c>
      <c r="O1715" s="38" t="str">
        <f t="shared" si="156"/>
        <v/>
      </c>
      <c r="P1715" s="39" t="str">
        <f t="shared" si="161"/>
        <v/>
      </c>
      <c r="AC1715" s="42" t="str">
        <f>IF(B1715="","",VLOOKUP(B1715,[2]Formula!B:C,2,0))</f>
        <v/>
      </c>
      <c r="AD1715" s="43" t="str">
        <f t="shared" si="159"/>
        <v/>
      </c>
    </row>
    <row r="1716" spans="1:30" x14ac:dyDescent="0.25">
      <c r="A1716" s="64"/>
      <c r="B1716" s="64"/>
      <c r="C1716" s="66"/>
      <c r="D1716" s="67"/>
      <c r="E1716" s="64"/>
      <c r="F1716" s="64"/>
      <c r="G1716" s="37" t="str">
        <f>IF(E1716="","",IF(OR(E1716="Project Management",E1716="Project Support",E1716="Sprint Management",E1716="Sprint Support"),"NA",ROUND((((VLOOKUP(AD1716,[2]Formula!V:X,3,0)))-SUMIF(AD:AD,AD1716,H:H)),2)))</f>
        <v/>
      </c>
      <c r="H1716" s="71"/>
      <c r="I1716" s="72"/>
      <c r="J1716" s="72"/>
      <c r="K1716" s="38" t="str">
        <f>IF(E1716="","",IF(OR(E1716="Project Management",E1716="Project Support",E1716="Sprint Management",E1716="Sprint Support"),"NA",(((SUMIF(AD:AD,AD1716,H:H)/VLOOKUP(AD1716,[2]Formula!V:X,3,0))*VLOOKUP(AD1716,[2]Formula!V:X,2,0))*H1716)/SUMIF(AD:AD,AD1716,H:H)))</f>
        <v/>
      </c>
      <c r="L1716" s="38" t="str">
        <f t="shared" si="157"/>
        <v/>
      </c>
      <c r="M1716" s="38" t="str">
        <f t="shared" si="158"/>
        <v/>
      </c>
      <c r="N1716" s="38" t="str">
        <f t="shared" si="160"/>
        <v/>
      </c>
      <c r="O1716" s="38" t="str">
        <f t="shared" si="156"/>
        <v/>
      </c>
      <c r="P1716" s="39" t="str">
        <f t="shared" si="161"/>
        <v/>
      </c>
      <c r="AC1716" s="42" t="str">
        <f>IF(B1716="","",VLOOKUP(B1716,[2]Formula!B:C,2,0))</f>
        <v/>
      </c>
      <c r="AD1716" s="43" t="str">
        <f t="shared" si="159"/>
        <v/>
      </c>
    </row>
    <row r="1717" spans="1:30" x14ac:dyDescent="0.25">
      <c r="A1717" s="64"/>
      <c r="B1717" s="64"/>
      <c r="C1717" s="66"/>
      <c r="D1717" s="67"/>
      <c r="E1717" s="64"/>
      <c r="F1717" s="64"/>
      <c r="G1717" s="37" t="str">
        <f>IF(E1717="","",IF(OR(E1717="Project Management",E1717="Project Support",E1717="Sprint Management",E1717="Sprint Support"),"NA",ROUND((((VLOOKUP(AD1717,[2]Formula!V:X,3,0)))-SUMIF(AD:AD,AD1717,H:H)),2)))</f>
        <v/>
      </c>
      <c r="H1717" s="71"/>
      <c r="I1717" s="72"/>
      <c r="J1717" s="72"/>
      <c r="K1717" s="38" t="str">
        <f>IF(E1717="","",IF(OR(E1717="Project Management",E1717="Project Support",E1717="Sprint Management",E1717="Sprint Support"),"NA",(((SUMIF(AD:AD,AD1717,H:H)/VLOOKUP(AD1717,[2]Formula!V:X,3,0))*VLOOKUP(AD1717,[2]Formula!V:X,2,0))*H1717)/SUMIF(AD:AD,AD1717,H:H)))</f>
        <v/>
      </c>
      <c r="L1717" s="38" t="str">
        <f t="shared" si="157"/>
        <v/>
      </c>
      <c r="M1717" s="38" t="str">
        <f t="shared" si="158"/>
        <v/>
      </c>
      <c r="N1717" s="38" t="str">
        <f t="shared" si="160"/>
        <v/>
      </c>
      <c r="O1717" s="38" t="str">
        <f t="shared" ref="O1717:O1780" si="162">IFERROR(L1717/M1717,"")</f>
        <v/>
      </c>
      <c r="P1717" s="39" t="str">
        <f t="shared" si="161"/>
        <v/>
      </c>
      <c r="AC1717" s="42" t="str">
        <f>IF(B1717="","",VLOOKUP(B1717,[2]Formula!B:C,2,0))</f>
        <v/>
      </c>
      <c r="AD1717" s="43" t="str">
        <f t="shared" si="159"/>
        <v/>
      </c>
    </row>
    <row r="1718" spans="1:30" x14ac:dyDescent="0.25">
      <c r="A1718" s="64"/>
      <c r="B1718" s="64"/>
      <c r="C1718" s="66"/>
      <c r="D1718" s="67"/>
      <c r="E1718" s="64"/>
      <c r="F1718" s="64"/>
      <c r="G1718" s="37" t="str">
        <f>IF(E1718="","",IF(OR(E1718="Project Management",E1718="Project Support",E1718="Sprint Management",E1718="Sprint Support"),"NA",ROUND((((VLOOKUP(AD1718,[2]Formula!V:X,3,0)))-SUMIF(AD:AD,AD1718,H:H)),2)))</f>
        <v/>
      </c>
      <c r="H1718" s="71"/>
      <c r="I1718" s="72"/>
      <c r="J1718" s="72"/>
      <c r="K1718" s="38" t="str">
        <f>IF(E1718="","",IF(OR(E1718="Project Management",E1718="Project Support",E1718="Sprint Management",E1718="Sprint Support"),"NA",(((SUMIF(AD:AD,AD1718,H:H)/VLOOKUP(AD1718,[2]Formula!V:X,3,0))*VLOOKUP(AD1718,[2]Formula!V:X,2,0))*H1718)/SUMIF(AD:AD,AD1718,H:H)))</f>
        <v/>
      </c>
      <c r="L1718" s="38" t="str">
        <f t="shared" si="157"/>
        <v/>
      </c>
      <c r="M1718" s="38" t="str">
        <f t="shared" si="158"/>
        <v/>
      </c>
      <c r="N1718" s="38" t="str">
        <f t="shared" si="160"/>
        <v/>
      </c>
      <c r="O1718" s="38" t="str">
        <f t="shared" si="162"/>
        <v/>
      </c>
      <c r="P1718" s="39" t="str">
        <f t="shared" si="161"/>
        <v/>
      </c>
      <c r="AC1718" s="42" t="str">
        <f>IF(B1718="","",VLOOKUP(B1718,[2]Formula!B:C,2,0))</f>
        <v/>
      </c>
      <c r="AD1718" s="43" t="str">
        <f t="shared" si="159"/>
        <v/>
      </c>
    </row>
    <row r="1719" spans="1:30" x14ac:dyDescent="0.25">
      <c r="A1719" s="64"/>
      <c r="B1719" s="64"/>
      <c r="C1719" s="66"/>
      <c r="D1719" s="67"/>
      <c r="E1719" s="64"/>
      <c r="F1719" s="64"/>
      <c r="G1719" s="37" t="str">
        <f>IF(E1719="","",IF(OR(E1719="Project Management",E1719="Project Support",E1719="Sprint Management",E1719="Sprint Support"),"NA",ROUND((((VLOOKUP(AD1719,[2]Formula!V:X,3,0)))-SUMIF(AD:AD,AD1719,H:H)),2)))</f>
        <v/>
      </c>
      <c r="H1719" s="71"/>
      <c r="I1719" s="72"/>
      <c r="J1719" s="72"/>
      <c r="K1719" s="38" t="str">
        <f>IF(E1719="","",IF(OR(E1719="Project Management",E1719="Project Support",E1719="Sprint Management",E1719="Sprint Support"),"NA",(((SUMIF(AD:AD,AD1719,H:H)/VLOOKUP(AD1719,[2]Formula!V:X,3,0))*VLOOKUP(AD1719,[2]Formula!V:X,2,0))*H1719)/SUMIF(AD:AD,AD1719,H:H)))</f>
        <v/>
      </c>
      <c r="L1719" s="38" t="str">
        <f t="shared" si="157"/>
        <v/>
      </c>
      <c r="M1719" s="38" t="str">
        <f t="shared" si="158"/>
        <v/>
      </c>
      <c r="N1719" s="38" t="str">
        <f t="shared" si="160"/>
        <v/>
      </c>
      <c r="O1719" s="38" t="str">
        <f t="shared" si="162"/>
        <v/>
      </c>
      <c r="P1719" s="39" t="str">
        <f t="shared" si="161"/>
        <v/>
      </c>
      <c r="AC1719" s="42" t="str">
        <f>IF(B1719="","",VLOOKUP(B1719,[2]Formula!B:C,2,0))</f>
        <v/>
      </c>
      <c r="AD1719" s="43" t="str">
        <f t="shared" si="159"/>
        <v/>
      </c>
    </row>
    <row r="1720" spans="1:30" x14ac:dyDescent="0.25">
      <c r="A1720" s="64"/>
      <c r="B1720" s="64"/>
      <c r="C1720" s="66"/>
      <c r="D1720" s="67"/>
      <c r="E1720" s="64"/>
      <c r="F1720" s="64"/>
      <c r="G1720" s="37" t="str">
        <f>IF(E1720="","",IF(OR(E1720="Project Management",E1720="Project Support",E1720="Sprint Management",E1720="Sprint Support"),"NA",ROUND((((VLOOKUP(AD1720,[2]Formula!V:X,3,0)))-SUMIF(AD:AD,AD1720,H:H)),2)))</f>
        <v/>
      </c>
      <c r="H1720" s="71"/>
      <c r="I1720" s="72"/>
      <c r="J1720" s="72"/>
      <c r="K1720" s="38" t="str">
        <f>IF(E1720="","",IF(OR(E1720="Project Management",E1720="Project Support",E1720="Sprint Management",E1720="Sprint Support"),"NA",(((SUMIF(AD:AD,AD1720,H:H)/VLOOKUP(AD1720,[2]Formula!V:X,3,0))*VLOOKUP(AD1720,[2]Formula!V:X,2,0))*H1720)/SUMIF(AD:AD,AD1720,H:H)))</f>
        <v/>
      </c>
      <c r="L1720" s="38" t="str">
        <f t="shared" si="157"/>
        <v/>
      </c>
      <c r="M1720" s="38" t="str">
        <f t="shared" si="158"/>
        <v/>
      </c>
      <c r="N1720" s="38" t="str">
        <f t="shared" si="160"/>
        <v/>
      </c>
      <c r="O1720" s="38" t="str">
        <f t="shared" si="162"/>
        <v/>
      </c>
      <c r="P1720" s="39" t="str">
        <f t="shared" si="161"/>
        <v/>
      </c>
      <c r="AC1720" s="42" t="str">
        <f>IF(B1720="","",VLOOKUP(B1720,[2]Formula!B:C,2,0))</f>
        <v/>
      </c>
      <c r="AD1720" s="43" t="str">
        <f t="shared" si="159"/>
        <v/>
      </c>
    </row>
    <row r="1721" spans="1:30" x14ac:dyDescent="0.25">
      <c r="A1721" s="64"/>
      <c r="B1721" s="64"/>
      <c r="C1721" s="66"/>
      <c r="D1721" s="67"/>
      <c r="E1721" s="64"/>
      <c r="F1721" s="64"/>
      <c r="G1721" s="37" t="str">
        <f>IF(E1721="","",IF(OR(E1721="Project Management",E1721="Project Support",E1721="Sprint Management",E1721="Sprint Support"),"NA",ROUND((((VLOOKUP(AD1721,[2]Formula!V:X,3,0)))-SUMIF(AD:AD,AD1721,H:H)),2)))</f>
        <v/>
      </c>
      <c r="H1721" s="71"/>
      <c r="I1721" s="72"/>
      <c r="J1721" s="72"/>
      <c r="K1721" s="38" t="str">
        <f>IF(E1721="","",IF(OR(E1721="Project Management",E1721="Project Support",E1721="Sprint Management",E1721="Sprint Support"),"NA",(((SUMIF(AD:AD,AD1721,H:H)/VLOOKUP(AD1721,[2]Formula!V:X,3,0))*VLOOKUP(AD1721,[2]Formula!V:X,2,0))*H1721)/SUMIF(AD:AD,AD1721,H:H)))</f>
        <v/>
      </c>
      <c r="L1721" s="38" t="str">
        <f t="shared" si="157"/>
        <v/>
      </c>
      <c r="M1721" s="38" t="str">
        <f t="shared" si="158"/>
        <v/>
      </c>
      <c r="N1721" s="38" t="str">
        <f t="shared" si="160"/>
        <v/>
      </c>
      <c r="O1721" s="38" t="str">
        <f t="shared" si="162"/>
        <v/>
      </c>
      <c r="P1721" s="39" t="str">
        <f t="shared" si="161"/>
        <v/>
      </c>
      <c r="AC1721" s="42" t="str">
        <f>IF(B1721="","",VLOOKUP(B1721,[2]Formula!B:C,2,0))</f>
        <v/>
      </c>
      <c r="AD1721" s="43" t="str">
        <f t="shared" si="159"/>
        <v/>
      </c>
    </row>
    <row r="1722" spans="1:30" x14ac:dyDescent="0.25">
      <c r="A1722" s="64"/>
      <c r="B1722" s="64"/>
      <c r="C1722" s="66"/>
      <c r="D1722" s="67"/>
      <c r="E1722" s="64"/>
      <c r="F1722" s="64"/>
      <c r="G1722" s="37" t="str">
        <f>IF(E1722="","",IF(OR(E1722="Project Management",E1722="Project Support",E1722="Sprint Management",E1722="Sprint Support"),"NA",ROUND((((VLOOKUP(AD1722,[2]Formula!V:X,3,0)))-SUMIF(AD:AD,AD1722,H:H)),2)))</f>
        <v/>
      </c>
      <c r="H1722" s="71"/>
      <c r="I1722" s="72"/>
      <c r="J1722" s="72"/>
      <c r="K1722" s="38" t="str">
        <f>IF(E1722="","",IF(OR(E1722="Project Management",E1722="Project Support",E1722="Sprint Management",E1722="Sprint Support"),"NA",(((SUMIF(AD:AD,AD1722,H:H)/VLOOKUP(AD1722,[2]Formula!V:X,3,0))*VLOOKUP(AD1722,[2]Formula!V:X,2,0))*H1722)/SUMIF(AD:AD,AD1722,H:H)))</f>
        <v/>
      </c>
      <c r="L1722" s="38" t="str">
        <f t="shared" si="157"/>
        <v/>
      </c>
      <c r="M1722" s="38" t="str">
        <f t="shared" si="158"/>
        <v/>
      </c>
      <c r="N1722" s="38" t="str">
        <f t="shared" si="160"/>
        <v/>
      </c>
      <c r="O1722" s="38" t="str">
        <f t="shared" si="162"/>
        <v/>
      </c>
      <c r="P1722" s="39" t="str">
        <f t="shared" si="161"/>
        <v/>
      </c>
      <c r="AC1722" s="42" t="str">
        <f>IF(B1722="","",VLOOKUP(B1722,[2]Formula!B:C,2,0))</f>
        <v/>
      </c>
      <c r="AD1722" s="43" t="str">
        <f t="shared" si="159"/>
        <v/>
      </c>
    </row>
    <row r="1723" spans="1:30" x14ac:dyDescent="0.25">
      <c r="A1723" s="64"/>
      <c r="B1723" s="64"/>
      <c r="C1723" s="66"/>
      <c r="D1723" s="67"/>
      <c r="E1723" s="64"/>
      <c r="F1723" s="64"/>
      <c r="G1723" s="37" t="str">
        <f>IF(E1723="","",IF(OR(E1723="Project Management",E1723="Project Support",E1723="Sprint Management",E1723="Sprint Support"),"NA",ROUND((((VLOOKUP(AD1723,[2]Formula!V:X,3,0)))-SUMIF(AD:AD,AD1723,H:H)),2)))</f>
        <v/>
      </c>
      <c r="H1723" s="71"/>
      <c r="I1723" s="72"/>
      <c r="J1723" s="72"/>
      <c r="K1723" s="38" t="str">
        <f>IF(E1723="","",IF(OR(E1723="Project Management",E1723="Project Support",E1723="Sprint Management",E1723="Sprint Support"),"NA",(((SUMIF(AD:AD,AD1723,H:H)/VLOOKUP(AD1723,[2]Formula!V:X,3,0))*VLOOKUP(AD1723,[2]Formula!V:X,2,0))*H1723)/SUMIF(AD:AD,AD1723,H:H)))</f>
        <v/>
      </c>
      <c r="L1723" s="38" t="str">
        <f t="shared" si="157"/>
        <v/>
      </c>
      <c r="M1723" s="38" t="str">
        <f t="shared" si="158"/>
        <v/>
      </c>
      <c r="N1723" s="38" t="str">
        <f t="shared" si="160"/>
        <v/>
      </c>
      <c r="O1723" s="38" t="str">
        <f t="shared" si="162"/>
        <v/>
      </c>
      <c r="P1723" s="39" t="str">
        <f t="shared" si="161"/>
        <v/>
      </c>
      <c r="AC1723" s="42" t="str">
        <f>IF(B1723="","",VLOOKUP(B1723,[2]Formula!B:C,2,0))</f>
        <v/>
      </c>
      <c r="AD1723" s="43" t="str">
        <f t="shared" si="159"/>
        <v/>
      </c>
    </row>
    <row r="1724" spans="1:30" x14ac:dyDescent="0.25">
      <c r="A1724" s="64"/>
      <c r="B1724" s="64"/>
      <c r="C1724" s="66"/>
      <c r="D1724" s="67"/>
      <c r="E1724" s="64"/>
      <c r="F1724" s="64"/>
      <c r="G1724" s="37" t="str">
        <f>IF(E1724="","",IF(OR(E1724="Project Management",E1724="Project Support",E1724="Sprint Management",E1724="Sprint Support"),"NA",ROUND((((VLOOKUP(AD1724,[2]Formula!V:X,3,0)))-SUMIF(AD:AD,AD1724,H:H)),2)))</f>
        <v/>
      </c>
      <c r="H1724" s="71"/>
      <c r="I1724" s="72"/>
      <c r="J1724" s="72"/>
      <c r="K1724" s="38" t="str">
        <f>IF(E1724="","",IF(OR(E1724="Project Management",E1724="Project Support",E1724="Sprint Management",E1724="Sprint Support"),"NA",(((SUMIF(AD:AD,AD1724,H:H)/VLOOKUP(AD1724,[2]Formula!V:X,3,0))*VLOOKUP(AD1724,[2]Formula!V:X,2,0))*H1724)/SUMIF(AD:AD,AD1724,H:H)))</f>
        <v/>
      </c>
      <c r="L1724" s="38" t="str">
        <f t="shared" si="157"/>
        <v/>
      </c>
      <c r="M1724" s="38" t="str">
        <f t="shared" si="158"/>
        <v/>
      </c>
      <c r="N1724" s="38" t="str">
        <f t="shared" si="160"/>
        <v/>
      </c>
      <c r="O1724" s="38" t="str">
        <f t="shared" si="162"/>
        <v/>
      </c>
      <c r="P1724" s="39" t="str">
        <f t="shared" si="161"/>
        <v/>
      </c>
      <c r="AC1724" s="42" t="str">
        <f>IF(B1724="","",VLOOKUP(B1724,[2]Formula!B:C,2,0))</f>
        <v/>
      </c>
      <c r="AD1724" s="43" t="str">
        <f t="shared" si="159"/>
        <v/>
      </c>
    </row>
    <row r="1725" spans="1:30" x14ac:dyDescent="0.25">
      <c r="A1725" s="64"/>
      <c r="B1725" s="64"/>
      <c r="C1725" s="66"/>
      <c r="D1725" s="67"/>
      <c r="E1725" s="64"/>
      <c r="F1725" s="64"/>
      <c r="G1725" s="37" t="str">
        <f>IF(E1725="","",IF(OR(E1725="Project Management",E1725="Project Support",E1725="Sprint Management",E1725="Sprint Support"),"NA",ROUND((((VLOOKUP(AD1725,[2]Formula!V:X,3,0)))-SUMIF(AD:AD,AD1725,H:H)),2)))</f>
        <v/>
      </c>
      <c r="H1725" s="71"/>
      <c r="I1725" s="72"/>
      <c r="J1725" s="72"/>
      <c r="K1725" s="38" t="str">
        <f>IF(E1725="","",IF(OR(E1725="Project Management",E1725="Project Support",E1725="Sprint Management",E1725="Sprint Support"),"NA",(((SUMIF(AD:AD,AD1725,H:H)/VLOOKUP(AD1725,[2]Formula!V:X,3,0))*VLOOKUP(AD1725,[2]Formula!V:X,2,0))*H1725)/SUMIF(AD:AD,AD1725,H:H)))</f>
        <v/>
      </c>
      <c r="L1725" s="38" t="str">
        <f t="shared" si="157"/>
        <v/>
      </c>
      <c r="M1725" s="38" t="str">
        <f t="shared" si="158"/>
        <v/>
      </c>
      <c r="N1725" s="38" t="str">
        <f t="shared" si="160"/>
        <v/>
      </c>
      <c r="O1725" s="38" t="str">
        <f t="shared" si="162"/>
        <v/>
      </c>
      <c r="P1725" s="39" t="str">
        <f t="shared" si="161"/>
        <v/>
      </c>
      <c r="AC1725" s="42" t="str">
        <f>IF(B1725="","",VLOOKUP(B1725,[2]Formula!B:C,2,0))</f>
        <v/>
      </c>
      <c r="AD1725" s="43" t="str">
        <f t="shared" si="159"/>
        <v/>
      </c>
    </row>
    <row r="1726" spans="1:30" x14ac:dyDescent="0.25">
      <c r="A1726" s="64"/>
      <c r="B1726" s="64"/>
      <c r="C1726" s="66"/>
      <c r="D1726" s="67"/>
      <c r="E1726" s="64"/>
      <c r="F1726" s="64"/>
      <c r="G1726" s="37" t="str">
        <f>IF(E1726="","",IF(OR(E1726="Project Management",E1726="Project Support",E1726="Sprint Management",E1726="Sprint Support"),"NA",ROUND((((VLOOKUP(AD1726,[2]Formula!V:X,3,0)))-SUMIF(AD:AD,AD1726,H:H)),2)))</f>
        <v/>
      </c>
      <c r="H1726" s="71"/>
      <c r="I1726" s="72"/>
      <c r="J1726" s="72"/>
      <c r="K1726" s="38" t="str">
        <f>IF(E1726="","",IF(OR(E1726="Project Management",E1726="Project Support",E1726="Sprint Management",E1726="Sprint Support"),"NA",(((SUMIF(AD:AD,AD1726,H:H)/VLOOKUP(AD1726,[2]Formula!V:X,3,0))*VLOOKUP(AD1726,[2]Formula!V:X,2,0))*H1726)/SUMIF(AD:AD,AD1726,H:H)))</f>
        <v/>
      </c>
      <c r="L1726" s="38" t="str">
        <f t="shared" si="157"/>
        <v/>
      </c>
      <c r="M1726" s="38" t="str">
        <f t="shared" si="158"/>
        <v/>
      </c>
      <c r="N1726" s="38" t="str">
        <f t="shared" si="160"/>
        <v/>
      </c>
      <c r="O1726" s="38" t="str">
        <f t="shared" si="162"/>
        <v/>
      </c>
      <c r="P1726" s="39" t="str">
        <f t="shared" si="161"/>
        <v/>
      </c>
      <c r="AC1726" s="42" t="str">
        <f>IF(B1726="","",VLOOKUP(B1726,[2]Formula!B:C,2,0))</f>
        <v/>
      </c>
      <c r="AD1726" s="43" t="str">
        <f t="shared" si="159"/>
        <v/>
      </c>
    </row>
    <row r="1727" spans="1:30" x14ac:dyDescent="0.25">
      <c r="A1727" s="64"/>
      <c r="B1727" s="64"/>
      <c r="C1727" s="66"/>
      <c r="D1727" s="67"/>
      <c r="E1727" s="64"/>
      <c r="F1727" s="64"/>
      <c r="G1727" s="37" t="str">
        <f>IF(E1727="","",IF(OR(E1727="Project Management",E1727="Project Support",E1727="Sprint Management",E1727="Sprint Support"),"NA",ROUND((((VLOOKUP(AD1727,[2]Formula!V:X,3,0)))-SUMIF(AD:AD,AD1727,H:H)),2)))</f>
        <v/>
      </c>
      <c r="H1727" s="71"/>
      <c r="I1727" s="72"/>
      <c r="J1727" s="72"/>
      <c r="K1727" s="38" t="str">
        <f>IF(E1727="","",IF(OR(E1727="Project Management",E1727="Project Support",E1727="Sprint Management",E1727="Sprint Support"),"NA",(((SUMIF(AD:AD,AD1727,H:H)/VLOOKUP(AD1727,[2]Formula!V:X,3,0))*VLOOKUP(AD1727,[2]Formula!V:X,2,0))*H1727)/SUMIF(AD:AD,AD1727,H:H)))</f>
        <v/>
      </c>
      <c r="L1727" s="38" t="str">
        <f t="shared" si="157"/>
        <v/>
      </c>
      <c r="M1727" s="38" t="str">
        <f t="shared" si="158"/>
        <v/>
      </c>
      <c r="N1727" s="38" t="str">
        <f t="shared" si="160"/>
        <v/>
      </c>
      <c r="O1727" s="38" t="str">
        <f t="shared" si="162"/>
        <v/>
      </c>
      <c r="P1727" s="39" t="str">
        <f t="shared" si="161"/>
        <v/>
      </c>
      <c r="AC1727" s="42" t="str">
        <f>IF(B1727="","",VLOOKUP(B1727,[2]Formula!B:C,2,0))</f>
        <v/>
      </c>
      <c r="AD1727" s="43" t="str">
        <f t="shared" si="159"/>
        <v/>
      </c>
    </row>
    <row r="1728" spans="1:30" x14ac:dyDescent="0.25">
      <c r="A1728" s="64"/>
      <c r="B1728" s="64"/>
      <c r="C1728" s="66"/>
      <c r="D1728" s="67"/>
      <c r="E1728" s="64"/>
      <c r="F1728" s="64"/>
      <c r="G1728" s="37" t="str">
        <f>IF(E1728="","",IF(OR(E1728="Project Management",E1728="Project Support",E1728="Sprint Management",E1728="Sprint Support"),"NA",ROUND((((VLOOKUP(AD1728,[2]Formula!V:X,3,0)))-SUMIF(AD:AD,AD1728,H:H)),2)))</f>
        <v/>
      </c>
      <c r="H1728" s="71"/>
      <c r="I1728" s="72"/>
      <c r="J1728" s="72"/>
      <c r="K1728" s="38" t="str">
        <f>IF(E1728="","",IF(OR(E1728="Project Management",E1728="Project Support",E1728="Sprint Management",E1728="Sprint Support"),"NA",(((SUMIF(AD:AD,AD1728,H:H)/VLOOKUP(AD1728,[2]Formula!V:X,3,0))*VLOOKUP(AD1728,[2]Formula!V:X,2,0))*H1728)/SUMIF(AD:AD,AD1728,H:H)))</f>
        <v/>
      </c>
      <c r="L1728" s="38" t="str">
        <f t="shared" si="157"/>
        <v/>
      </c>
      <c r="M1728" s="38" t="str">
        <f t="shared" si="158"/>
        <v/>
      </c>
      <c r="N1728" s="38" t="str">
        <f t="shared" si="160"/>
        <v/>
      </c>
      <c r="O1728" s="38" t="str">
        <f t="shared" si="162"/>
        <v/>
      </c>
      <c r="P1728" s="39" t="str">
        <f t="shared" si="161"/>
        <v/>
      </c>
      <c r="AC1728" s="42" t="str">
        <f>IF(B1728="","",VLOOKUP(B1728,[2]Formula!B:C,2,0))</f>
        <v/>
      </c>
      <c r="AD1728" s="43" t="str">
        <f t="shared" si="159"/>
        <v/>
      </c>
    </row>
    <row r="1729" spans="1:30" x14ac:dyDescent="0.25">
      <c r="A1729" s="64"/>
      <c r="B1729" s="64"/>
      <c r="C1729" s="66"/>
      <c r="D1729" s="67"/>
      <c r="E1729" s="64"/>
      <c r="F1729" s="64"/>
      <c r="G1729" s="37" t="str">
        <f>IF(E1729="","",IF(OR(E1729="Project Management",E1729="Project Support",E1729="Sprint Management",E1729="Sprint Support"),"NA",ROUND((((VLOOKUP(AD1729,[2]Formula!V:X,3,0)))-SUMIF(AD:AD,AD1729,H:H)),2)))</f>
        <v/>
      </c>
      <c r="H1729" s="71"/>
      <c r="I1729" s="72"/>
      <c r="J1729" s="72"/>
      <c r="K1729" s="38" t="str">
        <f>IF(E1729="","",IF(OR(E1729="Project Management",E1729="Project Support",E1729="Sprint Management",E1729="Sprint Support"),"NA",(((SUMIF(AD:AD,AD1729,H:H)/VLOOKUP(AD1729,[2]Formula!V:X,3,0))*VLOOKUP(AD1729,[2]Formula!V:X,2,0))*H1729)/SUMIF(AD:AD,AD1729,H:H)))</f>
        <v/>
      </c>
      <c r="L1729" s="38" t="str">
        <f t="shared" si="157"/>
        <v/>
      </c>
      <c r="M1729" s="38" t="str">
        <f t="shared" si="158"/>
        <v/>
      </c>
      <c r="N1729" s="38" t="str">
        <f t="shared" si="160"/>
        <v/>
      </c>
      <c r="O1729" s="38" t="str">
        <f t="shared" si="162"/>
        <v/>
      </c>
      <c r="P1729" s="39" t="str">
        <f t="shared" si="161"/>
        <v/>
      </c>
      <c r="AC1729" s="42" t="str">
        <f>IF(B1729="","",VLOOKUP(B1729,[2]Formula!B:C,2,0))</f>
        <v/>
      </c>
      <c r="AD1729" s="43" t="str">
        <f t="shared" si="159"/>
        <v/>
      </c>
    </row>
    <row r="1730" spans="1:30" x14ac:dyDescent="0.25">
      <c r="A1730" s="64"/>
      <c r="B1730" s="64"/>
      <c r="C1730" s="66"/>
      <c r="D1730" s="67"/>
      <c r="E1730" s="64"/>
      <c r="F1730" s="64"/>
      <c r="G1730" s="37" t="str">
        <f>IF(E1730="","",IF(OR(E1730="Project Management",E1730="Project Support",E1730="Sprint Management",E1730="Sprint Support"),"NA",ROUND((((VLOOKUP(AD1730,[2]Formula!V:X,3,0)))-SUMIF(AD:AD,AD1730,H:H)),2)))</f>
        <v/>
      </c>
      <c r="H1730" s="71"/>
      <c r="I1730" s="72"/>
      <c r="J1730" s="72"/>
      <c r="K1730" s="38" t="str">
        <f>IF(E1730="","",IF(OR(E1730="Project Management",E1730="Project Support",E1730="Sprint Management",E1730="Sprint Support"),"NA",(((SUMIF(AD:AD,AD1730,H:H)/VLOOKUP(AD1730,[2]Formula!V:X,3,0))*VLOOKUP(AD1730,[2]Formula!V:X,2,0))*H1730)/SUMIF(AD:AD,AD1730,H:H)))</f>
        <v/>
      </c>
      <c r="L1730" s="38" t="str">
        <f t="shared" ref="L1730:L1793" si="163">IFERROR(IF(K1730="NA",(H1730/I1730),(K1730/I1730)),"")</f>
        <v/>
      </c>
      <c r="M1730" s="38" t="str">
        <f t="shared" ref="M1730:M1793" si="164">IFERROR(IF(K1730="NA",1,(K1730/H1730)),"")</f>
        <v/>
      </c>
      <c r="N1730" s="38" t="str">
        <f t="shared" si="160"/>
        <v/>
      </c>
      <c r="O1730" s="38" t="str">
        <f t="shared" si="162"/>
        <v/>
      </c>
      <c r="P1730" s="39" t="str">
        <f t="shared" si="161"/>
        <v/>
      </c>
      <c r="AC1730" s="42" t="str">
        <f>IF(B1730="","",VLOOKUP(B1730,[2]Formula!B:C,2,0))</f>
        <v/>
      </c>
      <c r="AD1730" s="43" t="str">
        <f t="shared" ref="AD1730:AD1793" si="165">IF(B1730="","",CONCATENATE(B1730,"_",E1730))</f>
        <v/>
      </c>
    </row>
    <row r="1731" spans="1:30" x14ac:dyDescent="0.25">
      <c r="A1731" s="64"/>
      <c r="B1731" s="64"/>
      <c r="C1731" s="66"/>
      <c r="D1731" s="67"/>
      <c r="E1731" s="64"/>
      <c r="F1731" s="64"/>
      <c r="G1731" s="37" t="str">
        <f>IF(E1731="","",IF(OR(E1731="Project Management",E1731="Project Support",E1731="Sprint Management",E1731="Sprint Support"),"NA",ROUND((((VLOOKUP(AD1731,[2]Formula!V:X,3,0)))-SUMIF(AD:AD,AD1731,H:H)),2)))</f>
        <v/>
      </c>
      <c r="H1731" s="71"/>
      <c r="I1731" s="72"/>
      <c r="J1731" s="72"/>
      <c r="K1731" s="38" t="str">
        <f>IF(E1731="","",IF(OR(E1731="Project Management",E1731="Project Support",E1731="Sprint Management",E1731="Sprint Support"),"NA",(((SUMIF(AD:AD,AD1731,H:H)/VLOOKUP(AD1731,[2]Formula!V:X,3,0))*VLOOKUP(AD1731,[2]Formula!V:X,2,0))*H1731)/SUMIF(AD:AD,AD1731,H:H)))</f>
        <v/>
      </c>
      <c r="L1731" s="38" t="str">
        <f t="shared" si="163"/>
        <v/>
      </c>
      <c r="M1731" s="38" t="str">
        <f t="shared" si="164"/>
        <v/>
      </c>
      <c r="N1731" s="38" t="str">
        <f t="shared" ref="N1731:N1794" si="166">IFERROR(((L1731-M1731)/M1731)*100,"")</f>
        <v/>
      </c>
      <c r="O1731" s="38" t="str">
        <f t="shared" si="162"/>
        <v/>
      </c>
      <c r="P1731" s="39" t="str">
        <f t="shared" ref="P1731:P1794" si="167">IF(O1731="","",1)</f>
        <v/>
      </c>
      <c r="AC1731" s="42" t="str">
        <f>IF(B1731="","",VLOOKUP(B1731,[2]Formula!B:C,2,0))</f>
        <v/>
      </c>
      <c r="AD1731" s="43" t="str">
        <f t="shared" si="165"/>
        <v/>
      </c>
    </row>
    <row r="1732" spans="1:30" x14ac:dyDescent="0.25">
      <c r="A1732" s="64"/>
      <c r="B1732" s="64"/>
      <c r="C1732" s="66"/>
      <c r="D1732" s="67"/>
      <c r="E1732" s="64"/>
      <c r="F1732" s="64"/>
      <c r="G1732" s="37" t="str">
        <f>IF(E1732="","",IF(OR(E1732="Project Management",E1732="Project Support",E1732="Sprint Management",E1732="Sprint Support"),"NA",ROUND((((VLOOKUP(AD1732,[2]Formula!V:X,3,0)))-SUMIF(AD:AD,AD1732,H:H)),2)))</f>
        <v/>
      </c>
      <c r="H1732" s="71"/>
      <c r="I1732" s="72"/>
      <c r="J1732" s="72"/>
      <c r="K1732" s="38" t="str">
        <f>IF(E1732="","",IF(OR(E1732="Project Management",E1732="Project Support",E1732="Sprint Management",E1732="Sprint Support"),"NA",(((SUMIF(AD:AD,AD1732,H:H)/VLOOKUP(AD1732,[2]Formula!V:X,3,0))*VLOOKUP(AD1732,[2]Formula!V:X,2,0))*H1732)/SUMIF(AD:AD,AD1732,H:H)))</f>
        <v/>
      </c>
      <c r="L1732" s="38" t="str">
        <f t="shared" si="163"/>
        <v/>
      </c>
      <c r="M1732" s="38" t="str">
        <f t="shared" si="164"/>
        <v/>
      </c>
      <c r="N1732" s="38" t="str">
        <f t="shared" si="166"/>
        <v/>
      </c>
      <c r="O1732" s="38" t="str">
        <f t="shared" si="162"/>
        <v/>
      </c>
      <c r="P1732" s="39" t="str">
        <f t="shared" si="167"/>
        <v/>
      </c>
      <c r="AC1732" s="42" t="str">
        <f>IF(B1732="","",VLOOKUP(B1732,[2]Formula!B:C,2,0))</f>
        <v/>
      </c>
      <c r="AD1732" s="43" t="str">
        <f t="shared" si="165"/>
        <v/>
      </c>
    </row>
    <row r="1733" spans="1:30" x14ac:dyDescent="0.25">
      <c r="A1733" s="64"/>
      <c r="B1733" s="64"/>
      <c r="C1733" s="66"/>
      <c r="D1733" s="67"/>
      <c r="E1733" s="64"/>
      <c r="F1733" s="64"/>
      <c r="G1733" s="37" t="str">
        <f>IF(E1733="","",IF(OR(E1733="Project Management",E1733="Project Support",E1733="Sprint Management",E1733="Sprint Support"),"NA",ROUND((((VLOOKUP(AD1733,[2]Formula!V:X,3,0)))-SUMIF(AD:AD,AD1733,H:H)),2)))</f>
        <v/>
      </c>
      <c r="H1733" s="71"/>
      <c r="I1733" s="72"/>
      <c r="J1733" s="72"/>
      <c r="K1733" s="38" t="str">
        <f>IF(E1733="","",IF(OR(E1733="Project Management",E1733="Project Support",E1733="Sprint Management",E1733="Sprint Support"),"NA",(((SUMIF(AD:AD,AD1733,H:H)/VLOOKUP(AD1733,[2]Formula!V:X,3,0))*VLOOKUP(AD1733,[2]Formula!V:X,2,0))*H1733)/SUMIF(AD:AD,AD1733,H:H)))</f>
        <v/>
      </c>
      <c r="L1733" s="38" t="str">
        <f t="shared" si="163"/>
        <v/>
      </c>
      <c r="M1733" s="38" t="str">
        <f t="shared" si="164"/>
        <v/>
      </c>
      <c r="N1733" s="38" t="str">
        <f t="shared" si="166"/>
        <v/>
      </c>
      <c r="O1733" s="38" t="str">
        <f t="shared" si="162"/>
        <v/>
      </c>
      <c r="P1733" s="39" t="str">
        <f t="shared" si="167"/>
        <v/>
      </c>
      <c r="AC1733" s="42" t="str">
        <f>IF(B1733="","",VLOOKUP(B1733,[2]Formula!B:C,2,0))</f>
        <v/>
      </c>
      <c r="AD1733" s="43" t="str">
        <f t="shared" si="165"/>
        <v/>
      </c>
    </row>
    <row r="1734" spans="1:30" x14ac:dyDescent="0.25">
      <c r="A1734" s="64"/>
      <c r="B1734" s="64"/>
      <c r="C1734" s="66"/>
      <c r="D1734" s="67"/>
      <c r="E1734" s="64"/>
      <c r="F1734" s="64"/>
      <c r="G1734" s="37" t="str">
        <f>IF(E1734="","",IF(OR(E1734="Project Management",E1734="Project Support",E1734="Sprint Management",E1734="Sprint Support"),"NA",ROUND((((VLOOKUP(AD1734,[2]Formula!V:X,3,0)))-SUMIF(AD:AD,AD1734,H:H)),2)))</f>
        <v/>
      </c>
      <c r="H1734" s="71"/>
      <c r="I1734" s="72"/>
      <c r="J1734" s="72"/>
      <c r="K1734" s="38" t="str">
        <f>IF(E1734="","",IF(OR(E1734="Project Management",E1734="Project Support",E1734="Sprint Management",E1734="Sprint Support"),"NA",(((SUMIF(AD:AD,AD1734,H:H)/VLOOKUP(AD1734,[2]Formula!V:X,3,0))*VLOOKUP(AD1734,[2]Formula!V:X,2,0))*H1734)/SUMIF(AD:AD,AD1734,H:H)))</f>
        <v/>
      </c>
      <c r="L1734" s="38" t="str">
        <f t="shared" si="163"/>
        <v/>
      </c>
      <c r="M1734" s="38" t="str">
        <f t="shared" si="164"/>
        <v/>
      </c>
      <c r="N1734" s="38" t="str">
        <f t="shared" si="166"/>
        <v/>
      </c>
      <c r="O1734" s="38" t="str">
        <f t="shared" si="162"/>
        <v/>
      </c>
      <c r="P1734" s="39" t="str">
        <f t="shared" si="167"/>
        <v/>
      </c>
      <c r="AC1734" s="42" t="str">
        <f>IF(B1734="","",VLOOKUP(B1734,[2]Formula!B:C,2,0))</f>
        <v/>
      </c>
      <c r="AD1734" s="43" t="str">
        <f t="shared" si="165"/>
        <v/>
      </c>
    </row>
    <row r="1735" spans="1:30" x14ac:dyDescent="0.25">
      <c r="A1735" s="64"/>
      <c r="B1735" s="64"/>
      <c r="C1735" s="66"/>
      <c r="D1735" s="67"/>
      <c r="E1735" s="64"/>
      <c r="F1735" s="64"/>
      <c r="G1735" s="37" t="str">
        <f>IF(E1735="","",IF(OR(E1735="Project Management",E1735="Project Support",E1735="Sprint Management",E1735="Sprint Support"),"NA",ROUND((((VLOOKUP(AD1735,[2]Formula!V:X,3,0)))-SUMIF(AD:AD,AD1735,H:H)),2)))</f>
        <v/>
      </c>
      <c r="H1735" s="71"/>
      <c r="I1735" s="72"/>
      <c r="J1735" s="72"/>
      <c r="K1735" s="38" t="str">
        <f>IF(E1735="","",IF(OR(E1735="Project Management",E1735="Project Support",E1735="Sprint Management",E1735="Sprint Support"),"NA",(((SUMIF(AD:AD,AD1735,H:H)/VLOOKUP(AD1735,[2]Formula!V:X,3,0))*VLOOKUP(AD1735,[2]Formula!V:X,2,0))*H1735)/SUMIF(AD:AD,AD1735,H:H)))</f>
        <v/>
      </c>
      <c r="L1735" s="38" t="str">
        <f t="shared" si="163"/>
        <v/>
      </c>
      <c r="M1735" s="38" t="str">
        <f t="shared" si="164"/>
        <v/>
      </c>
      <c r="N1735" s="38" t="str">
        <f t="shared" si="166"/>
        <v/>
      </c>
      <c r="O1735" s="38" t="str">
        <f t="shared" si="162"/>
        <v/>
      </c>
      <c r="P1735" s="39" t="str">
        <f t="shared" si="167"/>
        <v/>
      </c>
      <c r="AC1735" s="42" t="str">
        <f>IF(B1735="","",VLOOKUP(B1735,[2]Formula!B:C,2,0))</f>
        <v/>
      </c>
      <c r="AD1735" s="43" t="str">
        <f t="shared" si="165"/>
        <v/>
      </c>
    </row>
    <row r="1736" spans="1:30" x14ac:dyDescent="0.25">
      <c r="A1736" s="64"/>
      <c r="B1736" s="64"/>
      <c r="C1736" s="66"/>
      <c r="D1736" s="67"/>
      <c r="E1736" s="64"/>
      <c r="F1736" s="64"/>
      <c r="G1736" s="37" t="str">
        <f>IF(E1736="","",IF(OR(E1736="Project Management",E1736="Project Support",E1736="Sprint Management",E1736="Sprint Support"),"NA",ROUND((((VLOOKUP(AD1736,[2]Formula!V:X,3,0)))-SUMIF(AD:AD,AD1736,H:H)),2)))</f>
        <v/>
      </c>
      <c r="H1736" s="71"/>
      <c r="I1736" s="72"/>
      <c r="J1736" s="72"/>
      <c r="K1736" s="38" t="str">
        <f>IF(E1736="","",IF(OR(E1736="Project Management",E1736="Project Support",E1736="Sprint Management",E1736="Sprint Support"),"NA",(((SUMIF(AD:AD,AD1736,H:H)/VLOOKUP(AD1736,[2]Formula!V:X,3,0))*VLOOKUP(AD1736,[2]Formula!V:X,2,0))*H1736)/SUMIF(AD:AD,AD1736,H:H)))</f>
        <v/>
      </c>
      <c r="L1736" s="38" t="str">
        <f t="shared" si="163"/>
        <v/>
      </c>
      <c r="M1736" s="38" t="str">
        <f t="shared" si="164"/>
        <v/>
      </c>
      <c r="N1736" s="38" t="str">
        <f t="shared" si="166"/>
        <v/>
      </c>
      <c r="O1736" s="38" t="str">
        <f t="shared" si="162"/>
        <v/>
      </c>
      <c r="P1736" s="39" t="str">
        <f t="shared" si="167"/>
        <v/>
      </c>
      <c r="AC1736" s="42" t="str">
        <f>IF(B1736="","",VLOOKUP(B1736,[2]Formula!B:C,2,0))</f>
        <v/>
      </c>
      <c r="AD1736" s="43" t="str">
        <f t="shared" si="165"/>
        <v/>
      </c>
    </row>
    <row r="1737" spans="1:30" x14ac:dyDescent="0.25">
      <c r="A1737" s="64"/>
      <c r="B1737" s="64"/>
      <c r="C1737" s="66"/>
      <c r="D1737" s="67"/>
      <c r="E1737" s="64"/>
      <c r="F1737" s="64"/>
      <c r="G1737" s="37" t="str">
        <f>IF(E1737="","",IF(OR(E1737="Project Management",E1737="Project Support",E1737="Sprint Management",E1737="Sprint Support"),"NA",ROUND((((VLOOKUP(AD1737,[2]Formula!V:X,3,0)))-SUMIF(AD:AD,AD1737,H:H)),2)))</f>
        <v/>
      </c>
      <c r="H1737" s="71"/>
      <c r="I1737" s="72"/>
      <c r="J1737" s="72"/>
      <c r="K1737" s="38" t="str">
        <f>IF(E1737="","",IF(OR(E1737="Project Management",E1737="Project Support",E1737="Sprint Management",E1737="Sprint Support"),"NA",(((SUMIF(AD:AD,AD1737,H:H)/VLOOKUP(AD1737,[2]Formula!V:X,3,0))*VLOOKUP(AD1737,[2]Formula!V:X,2,0))*H1737)/SUMIF(AD:AD,AD1737,H:H)))</f>
        <v/>
      </c>
      <c r="L1737" s="38" t="str">
        <f t="shared" si="163"/>
        <v/>
      </c>
      <c r="M1737" s="38" t="str">
        <f t="shared" si="164"/>
        <v/>
      </c>
      <c r="N1737" s="38" t="str">
        <f t="shared" si="166"/>
        <v/>
      </c>
      <c r="O1737" s="38" t="str">
        <f t="shared" si="162"/>
        <v/>
      </c>
      <c r="P1737" s="39" t="str">
        <f t="shared" si="167"/>
        <v/>
      </c>
      <c r="AC1737" s="42" t="str">
        <f>IF(B1737="","",VLOOKUP(B1737,[2]Formula!B:C,2,0))</f>
        <v/>
      </c>
      <c r="AD1737" s="43" t="str">
        <f t="shared" si="165"/>
        <v/>
      </c>
    </row>
    <row r="1738" spans="1:30" x14ac:dyDescent="0.25">
      <c r="A1738" s="64"/>
      <c r="B1738" s="64"/>
      <c r="C1738" s="66"/>
      <c r="D1738" s="67"/>
      <c r="E1738" s="64"/>
      <c r="F1738" s="64"/>
      <c r="G1738" s="37" t="str">
        <f>IF(E1738="","",IF(OR(E1738="Project Management",E1738="Project Support",E1738="Sprint Management",E1738="Sprint Support"),"NA",ROUND((((VLOOKUP(AD1738,[2]Formula!V:X,3,0)))-SUMIF(AD:AD,AD1738,H:H)),2)))</f>
        <v/>
      </c>
      <c r="H1738" s="71"/>
      <c r="I1738" s="72"/>
      <c r="J1738" s="72"/>
      <c r="K1738" s="38" t="str">
        <f>IF(E1738="","",IF(OR(E1738="Project Management",E1738="Project Support",E1738="Sprint Management",E1738="Sprint Support"),"NA",(((SUMIF(AD:AD,AD1738,H:H)/VLOOKUP(AD1738,[2]Formula!V:X,3,0))*VLOOKUP(AD1738,[2]Formula!V:X,2,0))*H1738)/SUMIF(AD:AD,AD1738,H:H)))</f>
        <v/>
      </c>
      <c r="L1738" s="38" t="str">
        <f t="shared" si="163"/>
        <v/>
      </c>
      <c r="M1738" s="38" t="str">
        <f t="shared" si="164"/>
        <v/>
      </c>
      <c r="N1738" s="38" t="str">
        <f t="shared" si="166"/>
        <v/>
      </c>
      <c r="O1738" s="38" t="str">
        <f t="shared" si="162"/>
        <v/>
      </c>
      <c r="P1738" s="39" t="str">
        <f t="shared" si="167"/>
        <v/>
      </c>
      <c r="AC1738" s="42" t="str">
        <f>IF(B1738="","",VLOOKUP(B1738,[2]Formula!B:C,2,0))</f>
        <v/>
      </c>
      <c r="AD1738" s="43" t="str">
        <f t="shared" si="165"/>
        <v/>
      </c>
    </row>
    <row r="1739" spans="1:30" x14ac:dyDescent="0.25">
      <c r="A1739" s="64"/>
      <c r="B1739" s="64"/>
      <c r="C1739" s="66"/>
      <c r="D1739" s="67"/>
      <c r="E1739" s="64"/>
      <c r="F1739" s="64"/>
      <c r="G1739" s="37" t="str">
        <f>IF(E1739="","",IF(OR(E1739="Project Management",E1739="Project Support",E1739="Sprint Management",E1739="Sprint Support"),"NA",ROUND((((VLOOKUP(AD1739,[2]Formula!V:X,3,0)))-SUMIF(AD:AD,AD1739,H:H)),2)))</f>
        <v/>
      </c>
      <c r="H1739" s="71"/>
      <c r="I1739" s="72"/>
      <c r="J1739" s="72"/>
      <c r="K1739" s="38" t="str">
        <f>IF(E1739="","",IF(OR(E1739="Project Management",E1739="Project Support",E1739="Sprint Management",E1739="Sprint Support"),"NA",(((SUMIF(AD:AD,AD1739,H:H)/VLOOKUP(AD1739,[2]Formula!V:X,3,0))*VLOOKUP(AD1739,[2]Formula!V:X,2,0))*H1739)/SUMIF(AD:AD,AD1739,H:H)))</f>
        <v/>
      </c>
      <c r="L1739" s="38" t="str">
        <f t="shared" si="163"/>
        <v/>
      </c>
      <c r="M1739" s="38" t="str">
        <f t="shared" si="164"/>
        <v/>
      </c>
      <c r="N1739" s="38" t="str">
        <f t="shared" si="166"/>
        <v/>
      </c>
      <c r="O1739" s="38" t="str">
        <f t="shared" si="162"/>
        <v/>
      </c>
      <c r="P1739" s="39" t="str">
        <f t="shared" si="167"/>
        <v/>
      </c>
      <c r="AC1739" s="42" t="str">
        <f>IF(B1739="","",VLOOKUP(B1739,[2]Formula!B:C,2,0))</f>
        <v/>
      </c>
      <c r="AD1739" s="43" t="str">
        <f t="shared" si="165"/>
        <v/>
      </c>
    </row>
    <row r="1740" spans="1:30" x14ac:dyDescent="0.25">
      <c r="A1740" s="64"/>
      <c r="B1740" s="64"/>
      <c r="C1740" s="66"/>
      <c r="D1740" s="67"/>
      <c r="E1740" s="64"/>
      <c r="F1740" s="64"/>
      <c r="G1740" s="37" t="str">
        <f>IF(E1740="","",IF(OR(E1740="Project Management",E1740="Project Support",E1740="Sprint Management",E1740="Sprint Support"),"NA",ROUND((((VLOOKUP(AD1740,[2]Formula!V:X,3,0)))-SUMIF(AD:AD,AD1740,H:H)),2)))</f>
        <v/>
      </c>
      <c r="H1740" s="71"/>
      <c r="I1740" s="72"/>
      <c r="J1740" s="72"/>
      <c r="K1740" s="38" t="str">
        <f>IF(E1740="","",IF(OR(E1740="Project Management",E1740="Project Support",E1740="Sprint Management",E1740="Sprint Support"),"NA",(((SUMIF(AD:AD,AD1740,H:H)/VLOOKUP(AD1740,[2]Formula!V:X,3,0))*VLOOKUP(AD1740,[2]Formula!V:X,2,0))*H1740)/SUMIF(AD:AD,AD1740,H:H)))</f>
        <v/>
      </c>
      <c r="L1740" s="38" t="str">
        <f t="shared" si="163"/>
        <v/>
      </c>
      <c r="M1740" s="38" t="str">
        <f t="shared" si="164"/>
        <v/>
      </c>
      <c r="N1740" s="38" t="str">
        <f t="shared" si="166"/>
        <v/>
      </c>
      <c r="O1740" s="38" t="str">
        <f t="shared" si="162"/>
        <v/>
      </c>
      <c r="P1740" s="39" t="str">
        <f t="shared" si="167"/>
        <v/>
      </c>
      <c r="AC1740" s="42" t="str">
        <f>IF(B1740="","",VLOOKUP(B1740,[2]Formula!B:C,2,0))</f>
        <v/>
      </c>
      <c r="AD1740" s="43" t="str">
        <f t="shared" si="165"/>
        <v/>
      </c>
    </row>
    <row r="1741" spans="1:30" x14ac:dyDescent="0.25">
      <c r="A1741" s="64"/>
      <c r="B1741" s="64"/>
      <c r="C1741" s="66"/>
      <c r="D1741" s="67"/>
      <c r="E1741" s="64"/>
      <c r="F1741" s="64"/>
      <c r="G1741" s="37" t="str">
        <f>IF(E1741="","",IF(OR(E1741="Project Management",E1741="Project Support",E1741="Sprint Management",E1741="Sprint Support"),"NA",ROUND((((VLOOKUP(AD1741,[2]Formula!V:X,3,0)))-SUMIF(AD:AD,AD1741,H:H)),2)))</f>
        <v/>
      </c>
      <c r="H1741" s="71"/>
      <c r="I1741" s="72"/>
      <c r="J1741" s="72"/>
      <c r="K1741" s="38" t="str">
        <f>IF(E1741="","",IF(OR(E1741="Project Management",E1741="Project Support",E1741="Sprint Management",E1741="Sprint Support"),"NA",(((SUMIF(AD:AD,AD1741,H:H)/VLOOKUP(AD1741,[2]Formula!V:X,3,0))*VLOOKUP(AD1741,[2]Formula!V:X,2,0))*H1741)/SUMIF(AD:AD,AD1741,H:H)))</f>
        <v/>
      </c>
      <c r="L1741" s="38" t="str">
        <f t="shared" si="163"/>
        <v/>
      </c>
      <c r="M1741" s="38" t="str">
        <f t="shared" si="164"/>
        <v/>
      </c>
      <c r="N1741" s="38" t="str">
        <f t="shared" si="166"/>
        <v/>
      </c>
      <c r="O1741" s="38" t="str">
        <f t="shared" si="162"/>
        <v/>
      </c>
      <c r="P1741" s="39" t="str">
        <f t="shared" si="167"/>
        <v/>
      </c>
      <c r="AC1741" s="42" t="str">
        <f>IF(B1741="","",VLOOKUP(B1741,[2]Formula!B:C,2,0))</f>
        <v/>
      </c>
      <c r="AD1741" s="43" t="str">
        <f t="shared" si="165"/>
        <v/>
      </c>
    </row>
    <row r="1742" spans="1:30" x14ac:dyDescent="0.25">
      <c r="A1742" s="64"/>
      <c r="B1742" s="64"/>
      <c r="C1742" s="66"/>
      <c r="D1742" s="67"/>
      <c r="E1742" s="64"/>
      <c r="F1742" s="64"/>
      <c r="G1742" s="37" t="str">
        <f>IF(E1742="","",IF(OR(E1742="Project Management",E1742="Project Support",E1742="Sprint Management",E1742="Sprint Support"),"NA",ROUND((((VLOOKUP(AD1742,[2]Formula!V:X,3,0)))-SUMIF(AD:AD,AD1742,H:H)),2)))</f>
        <v/>
      </c>
      <c r="H1742" s="71"/>
      <c r="I1742" s="72"/>
      <c r="J1742" s="72"/>
      <c r="K1742" s="38" t="str">
        <f>IF(E1742="","",IF(OR(E1742="Project Management",E1742="Project Support",E1742="Sprint Management",E1742="Sprint Support"),"NA",(((SUMIF(AD:AD,AD1742,H:H)/VLOOKUP(AD1742,[2]Formula!V:X,3,0))*VLOOKUP(AD1742,[2]Formula!V:X,2,0))*H1742)/SUMIF(AD:AD,AD1742,H:H)))</f>
        <v/>
      </c>
      <c r="L1742" s="38" t="str">
        <f t="shared" si="163"/>
        <v/>
      </c>
      <c r="M1742" s="38" t="str">
        <f t="shared" si="164"/>
        <v/>
      </c>
      <c r="N1742" s="38" t="str">
        <f t="shared" si="166"/>
        <v/>
      </c>
      <c r="O1742" s="38" t="str">
        <f t="shared" si="162"/>
        <v/>
      </c>
      <c r="P1742" s="39" t="str">
        <f t="shared" si="167"/>
        <v/>
      </c>
      <c r="AC1742" s="42" t="str">
        <f>IF(B1742="","",VLOOKUP(B1742,[2]Formula!B:C,2,0))</f>
        <v/>
      </c>
      <c r="AD1742" s="43" t="str">
        <f t="shared" si="165"/>
        <v/>
      </c>
    </row>
    <row r="1743" spans="1:30" x14ac:dyDescent="0.25">
      <c r="A1743" s="64"/>
      <c r="B1743" s="64"/>
      <c r="C1743" s="66"/>
      <c r="D1743" s="67"/>
      <c r="E1743" s="64"/>
      <c r="F1743" s="64"/>
      <c r="G1743" s="37" t="str">
        <f>IF(E1743="","",IF(OR(E1743="Project Management",E1743="Project Support",E1743="Sprint Management",E1743="Sprint Support"),"NA",ROUND((((VLOOKUP(AD1743,[2]Formula!V:X,3,0)))-SUMIF(AD:AD,AD1743,H:H)),2)))</f>
        <v/>
      </c>
      <c r="H1743" s="71"/>
      <c r="I1743" s="72"/>
      <c r="J1743" s="72"/>
      <c r="K1743" s="38" t="str">
        <f>IF(E1743="","",IF(OR(E1743="Project Management",E1743="Project Support",E1743="Sprint Management",E1743="Sprint Support"),"NA",(((SUMIF(AD:AD,AD1743,H:H)/VLOOKUP(AD1743,[2]Formula!V:X,3,0))*VLOOKUP(AD1743,[2]Formula!V:X,2,0))*H1743)/SUMIF(AD:AD,AD1743,H:H)))</f>
        <v/>
      </c>
      <c r="L1743" s="38" t="str">
        <f t="shared" si="163"/>
        <v/>
      </c>
      <c r="M1743" s="38" t="str">
        <f t="shared" si="164"/>
        <v/>
      </c>
      <c r="N1743" s="38" t="str">
        <f t="shared" si="166"/>
        <v/>
      </c>
      <c r="O1743" s="38" t="str">
        <f t="shared" si="162"/>
        <v/>
      </c>
      <c r="P1743" s="39" t="str">
        <f t="shared" si="167"/>
        <v/>
      </c>
      <c r="AC1743" s="42" t="str">
        <f>IF(B1743="","",VLOOKUP(B1743,[2]Formula!B:C,2,0))</f>
        <v/>
      </c>
      <c r="AD1743" s="43" t="str">
        <f t="shared" si="165"/>
        <v/>
      </c>
    </row>
    <row r="1744" spans="1:30" x14ac:dyDescent="0.25">
      <c r="A1744" s="64"/>
      <c r="B1744" s="64"/>
      <c r="C1744" s="66"/>
      <c r="D1744" s="67"/>
      <c r="E1744" s="64"/>
      <c r="F1744" s="64"/>
      <c r="G1744" s="37" t="str">
        <f>IF(E1744="","",IF(OR(E1744="Project Management",E1744="Project Support",E1744="Sprint Management",E1744="Sprint Support"),"NA",ROUND((((VLOOKUP(AD1744,[2]Formula!V:X,3,0)))-SUMIF(AD:AD,AD1744,H:H)),2)))</f>
        <v/>
      </c>
      <c r="H1744" s="71"/>
      <c r="I1744" s="72"/>
      <c r="J1744" s="72"/>
      <c r="K1744" s="38" t="str">
        <f>IF(E1744="","",IF(OR(E1744="Project Management",E1744="Project Support",E1744="Sprint Management",E1744="Sprint Support"),"NA",(((SUMIF(AD:AD,AD1744,H:H)/VLOOKUP(AD1744,[2]Formula!V:X,3,0))*VLOOKUP(AD1744,[2]Formula!V:X,2,0))*H1744)/SUMIF(AD:AD,AD1744,H:H)))</f>
        <v/>
      </c>
      <c r="L1744" s="38" t="str">
        <f t="shared" si="163"/>
        <v/>
      </c>
      <c r="M1744" s="38" t="str">
        <f t="shared" si="164"/>
        <v/>
      </c>
      <c r="N1744" s="38" t="str">
        <f t="shared" si="166"/>
        <v/>
      </c>
      <c r="O1744" s="38" t="str">
        <f t="shared" si="162"/>
        <v/>
      </c>
      <c r="P1744" s="39" t="str">
        <f t="shared" si="167"/>
        <v/>
      </c>
      <c r="AC1744" s="42" t="str">
        <f>IF(B1744="","",VLOOKUP(B1744,[2]Formula!B:C,2,0))</f>
        <v/>
      </c>
      <c r="AD1744" s="43" t="str">
        <f t="shared" si="165"/>
        <v/>
      </c>
    </row>
    <row r="1745" spans="1:30" x14ac:dyDescent="0.25">
      <c r="A1745" s="64"/>
      <c r="B1745" s="64"/>
      <c r="C1745" s="66"/>
      <c r="D1745" s="67"/>
      <c r="E1745" s="64"/>
      <c r="F1745" s="64"/>
      <c r="G1745" s="37" t="str">
        <f>IF(E1745="","",IF(OR(E1745="Project Management",E1745="Project Support",E1745="Sprint Management",E1745="Sprint Support"),"NA",ROUND((((VLOOKUP(AD1745,[2]Formula!V:X,3,0)))-SUMIF(AD:AD,AD1745,H:H)),2)))</f>
        <v/>
      </c>
      <c r="H1745" s="71"/>
      <c r="I1745" s="72"/>
      <c r="J1745" s="72"/>
      <c r="K1745" s="38" t="str">
        <f>IF(E1745="","",IF(OR(E1745="Project Management",E1745="Project Support",E1745="Sprint Management",E1745="Sprint Support"),"NA",(((SUMIF(AD:AD,AD1745,H:H)/VLOOKUP(AD1745,[2]Formula!V:X,3,0))*VLOOKUP(AD1745,[2]Formula!V:X,2,0))*H1745)/SUMIF(AD:AD,AD1745,H:H)))</f>
        <v/>
      </c>
      <c r="L1745" s="38" t="str">
        <f t="shared" si="163"/>
        <v/>
      </c>
      <c r="M1745" s="38" t="str">
        <f t="shared" si="164"/>
        <v/>
      </c>
      <c r="N1745" s="38" t="str">
        <f t="shared" si="166"/>
        <v/>
      </c>
      <c r="O1745" s="38" t="str">
        <f t="shared" si="162"/>
        <v/>
      </c>
      <c r="P1745" s="39" t="str">
        <f t="shared" si="167"/>
        <v/>
      </c>
      <c r="AC1745" s="42" t="str">
        <f>IF(B1745="","",VLOOKUP(B1745,[2]Formula!B:C,2,0))</f>
        <v/>
      </c>
      <c r="AD1745" s="43" t="str">
        <f t="shared" si="165"/>
        <v/>
      </c>
    </row>
    <row r="1746" spans="1:30" x14ac:dyDescent="0.25">
      <c r="A1746" s="64"/>
      <c r="B1746" s="64"/>
      <c r="C1746" s="66"/>
      <c r="D1746" s="67"/>
      <c r="E1746" s="64"/>
      <c r="F1746" s="64"/>
      <c r="G1746" s="37" t="str">
        <f>IF(E1746="","",IF(OR(E1746="Project Management",E1746="Project Support",E1746="Sprint Management",E1746="Sprint Support"),"NA",ROUND((((VLOOKUP(AD1746,[2]Formula!V:X,3,0)))-SUMIF(AD:AD,AD1746,H:H)),2)))</f>
        <v/>
      </c>
      <c r="H1746" s="71"/>
      <c r="I1746" s="72"/>
      <c r="J1746" s="72"/>
      <c r="K1746" s="38" t="str">
        <f>IF(E1746="","",IF(OR(E1746="Project Management",E1746="Project Support",E1746="Sprint Management",E1746="Sprint Support"),"NA",(((SUMIF(AD:AD,AD1746,H:H)/VLOOKUP(AD1746,[2]Formula!V:X,3,0))*VLOOKUP(AD1746,[2]Formula!V:X,2,0))*H1746)/SUMIF(AD:AD,AD1746,H:H)))</f>
        <v/>
      </c>
      <c r="L1746" s="38" t="str">
        <f t="shared" si="163"/>
        <v/>
      </c>
      <c r="M1746" s="38" t="str">
        <f t="shared" si="164"/>
        <v/>
      </c>
      <c r="N1746" s="38" t="str">
        <f t="shared" si="166"/>
        <v/>
      </c>
      <c r="O1746" s="38" t="str">
        <f t="shared" si="162"/>
        <v/>
      </c>
      <c r="P1746" s="39" t="str">
        <f t="shared" si="167"/>
        <v/>
      </c>
      <c r="AC1746" s="42" t="str">
        <f>IF(B1746="","",VLOOKUP(B1746,[2]Formula!B:C,2,0))</f>
        <v/>
      </c>
      <c r="AD1746" s="43" t="str">
        <f t="shared" si="165"/>
        <v/>
      </c>
    </row>
    <row r="1747" spans="1:30" x14ac:dyDescent="0.25">
      <c r="A1747" s="64"/>
      <c r="B1747" s="64"/>
      <c r="C1747" s="66"/>
      <c r="D1747" s="67"/>
      <c r="E1747" s="64"/>
      <c r="F1747" s="64"/>
      <c r="G1747" s="37" t="str">
        <f>IF(E1747="","",IF(OR(E1747="Project Management",E1747="Project Support",E1747="Sprint Management",E1747="Sprint Support"),"NA",ROUND((((VLOOKUP(AD1747,[2]Formula!V:X,3,0)))-SUMIF(AD:AD,AD1747,H:H)),2)))</f>
        <v/>
      </c>
      <c r="H1747" s="71"/>
      <c r="I1747" s="72"/>
      <c r="J1747" s="72"/>
      <c r="K1747" s="38" t="str">
        <f>IF(E1747="","",IF(OR(E1747="Project Management",E1747="Project Support",E1747="Sprint Management",E1747="Sprint Support"),"NA",(((SUMIF(AD:AD,AD1747,H:H)/VLOOKUP(AD1747,[2]Formula!V:X,3,0))*VLOOKUP(AD1747,[2]Formula!V:X,2,0))*H1747)/SUMIF(AD:AD,AD1747,H:H)))</f>
        <v/>
      </c>
      <c r="L1747" s="38" t="str">
        <f t="shared" si="163"/>
        <v/>
      </c>
      <c r="M1747" s="38" t="str">
        <f t="shared" si="164"/>
        <v/>
      </c>
      <c r="N1747" s="38" t="str">
        <f t="shared" si="166"/>
        <v/>
      </c>
      <c r="O1747" s="38" t="str">
        <f t="shared" si="162"/>
        <v/>
      </c>
      <c r="P1747" s="39" t="str">
        <f t="shared" si="167"/>
        <v/>
      </c>
      <c r="AC1747" s="42" t="str">
        <f>IF(B1747="","",VLOOKUP(B1747,[2]Formula!B:C,2,0))</f>
        <v/>
      </c>
      <c r="AD1747" s="43" t="str">
        <f t="shared" si="165"/>
        <v/>
      </c>
    </row>
    <row r="1748" spans="1:30" x14ac:dyDescent="0.25">
      <c r="A1748" s="64"/>
      <c r="B1748" s="64"/>
      <c r="C1748" s="66"/>
      <c r="D1748" s="67"/>
      <c r="E1748" s="64"/>
      <c r="F1748" s="64"/>
      <c r="G1748" s="37" t="str">
        <f>IF(E1748="","",IF(OR(E1748="Project Management",E1748="Project Support",E1748="Sprint Management",E1748="Sprint Support"),"NA",ROUND((((VLOOKUP(AD1748,[2]Formula!V:X,3,0)))-SUMIF(AD:AD,AD1748,H:H)),2)))</f>
        <v/>
      </c>
      <c r="H1748" s="71"/>
      <c r="I1748" s="72"/>
      <c r="J1748" s="72"/>
      <c r="K1748" s="38" t="str">
        <f>IF(E1748="","",IF(OR(E1748="Project Management",E1748="Project Support",E1748="Sprint Management",E1748="Sprint Support"),"NA",(((SUMIF(AD:AD,AD1748,H:H)/VLOOKUP(AD1748,[2]Formula!V:X,3,0))*VLOOKUP(AD1748,[2]Formula!V:X,2,0))*H1748)/SUMIF(AD:AD,AD1748,H:H)))</f>
        <v/>
      </c>
      <c r="L1748" s="38" t="str">
        <f t="shared" si="163"/>
        <v/>
      </c>
      <c r="M1748" s="38" t="str">
        <f t="shared" si="164"/>
        <v/>
      </c>
      <c r="N1748" s="38" t="str">
        <f t="shared" si="166"/>
        <v/>
      </c>
      <c r="O1748" s="38" t="str">
        <f t="shared" si="162"/>
        <v/>
      </c>
      <c r="P1748" s="39" t="str">
        <f t="shared" si="167"/>
        <v/>
      </c>
      <c r="AC1748" s="42" t="str">
        <f>IF(B1748="","",VLOOKUP(B1748,[2]Formula!B:C,2,0))</f>
        <v/>
      </c>
      <c r="AD1748" s="43" t="str">
        <f t="shared" si="165"/>
        <v/>
      </c>
    </row>
    <row r="1749" spans="1:30" x14ac:dyDescent="0.25">
      <c r="A1749" s="64"/>
      <c r="B1749" s="64"/>
      <c r="C1749" s="66"/>
      <c r="D1749" s="67"/>
      <c r="E1749" s="64"/>
      <c r="F1749" s="64"/>
      <c r="G1749" s="37" t="str">
        <f>IF(E1749="","",IF(OR(E1749="Project Management",E1749="Project Support",E1749="Sprint Management",E1749="Sprint Support"),"NA",ROUND((((VLOOKUP(AD1749,[2]Formula!V:X,3,0)))-SUMIF(AD:AD,AD1749,H:H)),2)))</f>
        <v/>
      </c>
      <c r="H1749" s="71"/>
      <c r="I1749" s="72"/>
      <c r="J1749" s="72"/>
      <c r="K1749" s="38" t="str">
        <f>IF(E1749="","",IF(OR(E1749="Project Management",E1749="Project Support",E1749="Sprint Management",E1749="Sprint Support"),"NA",(((SUMIF(AD:AD,AD1749,H:H)/VLOOKUP(AD1749,[2]Formula!V:X,3,0))*VLOOKUP(AD1749,[2]Formula!V:X,2,0))*H1749)/SUMIF(AD:AD,AD1749,H:H)))</f>
        <v/>
      </c>
      <c r="L1749" s="38" t="str">
        <f t="shared" si="163"/>
        <v/>
      </c>
      <c r="M1749" s="38" t="str">
        <f t="shared" si="164"/>
        <v/>
      </c>
      <c r="N1749" s="38" t="str">
        <f t="shared" si="166"/>
        <v/>
      </c>
      <c r="O1749" s="38" t="str">
        <f t="shared" si="162"/>
        <v/>
      </c>
      <c r="P1749" s="39" t="str">
        <f t="shared" si="167"/>
        <v/>
      </c>
      <c r="AC1749" s="42" t="str">
        <f>IF(B1749="","",VLOOKUP(B1749,[2]Formula!B:C,2,0))</f>
        <v/>
      </c>
      <c r="AD1749" s="43" t="str">
        <f t="shared" si="165"/>
        <v/>
      </c>
    </row>
    <row r="1750" spans="1:30" x14ac:dyDescent="0.25">
      <c r="A1750" s="64"/>
      <c r="B1750" s="64"/>
      <c r="C1750" s="66"/>
      <c r="D1750" s="67"/>
      <c r="E1750" s="64"/>
      <c r="F1750" s="64"/>
      <c r="G1750" s="37" t="str">
        <f>IF(E1750="","",IF(OR(E1750="Project Management",E1750="Project Support",E1750="Sprint Management",E1750="Sprint Support"),"NA",ROUND((((VLOOKUP(AD1750,[2]Formula!V:X,3,0)))-SUMIF(AD:AD,AD1750,H:H)),2)))</f>
        <v/>
      </c>
      <c r="H1750" s="71"/>
      <c r="I1750" s="72"/>
      <c r="J1750" s="72"/>
      <c r="K1750" s="38" t="str">
        <f>IF(E1750="","",IF(OR(E1750="Project Management",E1750="Project Support",E1750="Sprint Management",E1750="Sprint Support"),"NA",(((SUMIF(AD:AD,AD1750,H:H)/VLOOKUP(AD1750,[2]Formula!V:X,3,0))*VLOOKUP(AD1750,[2]Formula!V:X,2,0))*H1750)/SUMIF(AD:AD,AD1750,H:H)))</f>
        <v/>
      </c>
      <c r="L1750" s="38" t="str">
        <f t="shared" si="163"/>
        <v/>
      </c>
      <c r="M1750" s="38" t="str">
        <f t="shared" si="164"/>
        <v/>
      </c>
      <c r="N1750" s="38" t="str">
        <f t="shared" si="166"/>
        <v/>
      </c>
      <c r="O1750" s="38" t="str">
        <f t="shared" si="162"/>
        <v/>
      </c>
      <c r="P1750" s="39" t="str">
        <f t="shared" si="167"/>
        <v/>
      </c>
      <c r="AC1750" s="42" t="str">
        <f>IF(B1750="","",VLOOKUP(B1750,[2]Formula!B:C,2,0))</f>
        <v/>
      </c>
      <c r="AD1750" s="43" t="str">
        <f t="shared" si="165"/>
        <v/>
      </c>
    </row>
    <row r="1751" spans="1:30" x14ac:dyDescent="0.25">
      <c r="A1751" s="64"/>
      <c r="B1751" s="64"/>
      <c r="C1751" s="66"/>
      <c r="D1751" s="67"/>
      <c r="E1751" s="64"/>
      <c r="F1751" s="64"/>
      <c r="G1751" s="37" t="str">
        <f>IF(E1751="","",IF(OR(E1751="Project Management",E1751="Project Support",E1751="Sprint Management",E1751="Sprint Support"),"NA",ROUND((((VLOOKUP(AD1751,[2]Formula!V:X,3,0)))-SUMIF(AD:AD,AD1751,H:H)),2)))</f>
        <v/>
      </c>
      <c r="H1751" s="71"/>
      <c r="I1751" s="72"/>
      <c r="J1751" s="72"/>
      <c r="K1751" s="38" t="str">
        <f>IF(E1751="","",IF(OR(E1751="Project Management",E1751="Project Support",E1751="Sprint Management",E1751="Sprint Support"),"NA",(((SUMIF(AD:AD,AD1751,H:H)/VLOOKUP(AD1751,[2]Formula!V:X,3,0))*VLOOKUP(AD1751,[2]Formula!V:X,2,0))*H1751)/SUMIF(AD:AD,AD1751,H:H)))</f>
        <v/>
      </c>
      <c r="L1751" s="38" t="str">
        <f t="shared" si="163"/>
        <v/>
      </c>
      <c r="M1751" s="38" t="str">
        <f t="shared" si="164"/>
        <v/>
      </c>
      <c r="N1751" s="38" t="str">
        <f t="shared" si="166"/>
        <v/>
      </c>
      <c r="O1751" s="38" t="str">
        <f t="shared" si="162"/>
        <v/>
      </c>
      <c r="P1751" s="39" t="str">
        <f t="shared" si="167"/>
        <v/>
      </c>
      <c r="AC1751" s="42" t="str">
        <f>IF(B1751="","",VLOOKUP(B1751,[2]Formula!B:C,2,0))</f>
        <v/>
      </c>
      <c r="AD1751" s="43" t="str">
        <f t="shared" si="165"/>
        <v/>
      </c>
    </row>
    <row r="1752" spans="1:30" x14ac:dyDescent="0.25">
      <c r="A1752" s="64"/>
      <c r="B1752" s="64"/>
      <c r="C1752" s="66"/>
      <c r="D1752" s="67"/>
      <c r="E1752" s="64"/>
      <c r="F1752" s="64"/>
      <c r="G1752" s="37" t="str">
        <f>IF(E1752="","",IF(OR(E1752="Project Management",E1752="Project Support",E1752="Sprint Management",E1752="Sprint Support"),"NA",ROUND((((VLOOKUP(AD1752,[2]Formula!V:X,3,0)))-SUMIF(AD:AD,AD1752,H:H)),2)))</f>
        <v/>
      </c>
      <c r="H1752" s="71"/>
      <c r="I1752" s="72"/>
      <c r="J1752" s="72"/>
      <c r="K1752" s="38" t="str">
        <f>IF(E1752="","",IF(OR(E1752="Project Management",E1752="Project Support",E1752="Sprint Management",E1752="Sprint Support"),"NA",(((SUMIF(AD:AD,AD1752,H:H)/VLOOKUP(AD1752,[2]Formula!V:X,3,0))*VLOOKUP(AD1752,[2]Formula!V:X,2,0))*H1752)/SUMIF(AD:AD,AD1752,H:H)))</f>
        <v/>
      </c>
      <c r="L1752" s="38" t="str">
        <f t="shared" si="163"/>
        <v/>
      </c>
      <c r="M1752" s="38" t="str">
        <f t="shared" si="164"/>
        <v/>
      </c>
      <c r="N1752" s="38" t="str">
        <f t="shared" si="166"/>
        <v/>
      </c>
      <c r="O1752" s="38" t="str">
        <f t="shared" si="162"/>
        <v/>
      </c>
      <c r="P1752" s="39" t="str">
        <f t="shared" si="167"/>
        <v/>
      </c>
      <c r="AC1752" s="42" t="str">
        <f>IF(B1752="","",VLOOKUP(B1752,[2]Formula!B:C,2,0))</f>
        <v/>
      </c>
      <c r="AD1752" s="43" t="str">
        <f t="shared" si="165"/>
        <v/>
      </c>
    </row>
    <row r="1753" spans="1:30" x14ac:dyDescent="0.25">
      <c r="A1753" s="64"/>
      <c r="B1753" s="64"/>
      <c r="C1753" s="66"/>
      <c r="D1753" s="67"/>
      <c r="E1753" s="64"/>
      <c r="F1753" s="64"/>
      <c r="G1753" s="37" t="str">
        <f>IF(E1753="","",IF(OR(E1753="Project Management",E1753="Project Support",E1753="Sprint Management",E1753="Sprint Support"),"NA",ROUND((((VLOOKUP(AD1753,[2]Formula!V:X,3,0)))-SUMIF(AD:AD,AD1753,H:H)),2)))</f>
        <v/>
      </c>
      <c r="H1753" s="71"/>
      <c r="I1753" s="72"/>
      <c r="J1753" s="72"/>
      <c r="K1753" s="38" t="str">
        <f>IF(E1753="","",IF(OR(E1753="Project Management",E1753="Project Support",E1753="Sprint Management",E1753="Sprint Support"),"NA",(((SUMIF(AD:AD,AD1753,H:H)/VLOOKUP(AD1753,[2]Formula!V:X,3,0))*VLOOKUP(AD1753,[2]Formula!V:X,2,0))*H1753)/SUMIF(AD:AD,AD1753,H:H)))</f>
        <v/>
      </c>
      <c r="L1753" s="38" t="str">
        <f t="shared" si="163"/>
        <v/>
      </c>
      <c r="M1753" s="38" t="str">
        <f t="shared" si="164"/>
        <v/>
      </c>
      <c r="N1753" s="38" t="str">
        <f t="shared" si="166"/>
        <v/>
      </c>
      <c r="O1753" s="38" t="str">
        <f t="shared" si="162"/>
        <v/>
      </c>
      <c r="P1753" s="39" t="str">
        <f t="shared" si="167"/>
        <v/>
      </c>
      <c r="AC1753" s="42" t="str">
        <f>IF(B1753="","",VLOOKUP(B1753,[2]Formula!B:C,2,0))</f>
        <v/>
      </c>
      <c r="AD1753" s="43" t="str">
        <f t="shared" si="165"/>
        <v/>
      </c>
    </row>
    <row r="1754" spans="1:30" x14ac:dyDescent="0.25">
      <c r="A1754" s="64"/>
      <c r="B1754" s="64"/>
      <c r="C1754" s="66"/>
      <c r="D1754" s="67"/>
      <c r="E1754" s="64"/>
      <c r="F1754" s="64"/>
      <c r="G1754" s="37" t="str">
        <f>IF(E1754="","",IF(OR(E1754="Project Management",E1754="Project Support",E1754="Sprint Management",E1754="Sprint Support"),"NA",ROUND((((VLOOKUP(AD1754,[2]Formula!V:X,3,0)))-SUMIF(AD:AD,AD1754,H:H)),2)))</f>
        <v/>
      </c>
      <c r="H1754" s="71"/>
      <c r="I1754" s="72"/>
      <c r="J1754" s="72"/>
      <c r="K1754" s="38" t="str">
        <f>IF(E1754="","",IF(OR(E1754="Project Management",E1754="Project Support",E1754="Sprint Management",E1754="Sprint Support"),"NA",(((SUMIF(AD:AD,AD1754,H:H)/VLOOKUP(AD1754,[2]Formula!V:X,3,0))*VLOOKUP(AD1754,[2]Formula!V:X,2,0))*H1754)/SUMIF(AD:AD,AD1754,H:H)))</f>
        <v/>
      </c>
      <c r="L1754" s="38" t="str">
        <f t="shared" si="163"/>
        <v/>
      </c>
      <c r="M1754" s="38" t="str">
        <f t="shared" si="164"/>
        <v/>
      </c>
      <c r="N1754" s="38" t="str">
        <f t="shared" si="166"/>
        <v/>
      </c>
      <c r="O1754" s="38" t="str">
        <f t="shared" si="162"/>
        <v/>
      </c>
      <c r="P1754" s="39" t="str">
        <f t="shared" si="167"/>
        <v/>
      </c>
      <c r="AC1754" s="42" t="str">
        <f>IF(B1754="","",VLOOKUP(B1754,[2]Formula!B:C,2,0))</f>
        <v/>
      </c>
      <c r="AD1754" s="43" t="str">
        <f t="shared" si="165"/>
        <v/>
      </c>
    </row>
    <row r="1755" spans="1:30" x14ac:dyDescent="0.25">
      <c r="A1755" s="64"/>
      <c r="B1755" s="64"/>
      <c r="C1755" s="66"/>
      <c r="D1755" s="67"/>
      <c r="E1755" s="64"/>
      <c r="F1755" s="64"/>
      <c r="G1755" s="37" t="str">
        <f>IF(E1755="","",IF(OR(E1755="Project Management",E1755="Project Support",E1755="Sprint Management",E1755="Sprint Support"),"NA",ROUND((((VLOOKUP(AD1755,[2]Formula!V:X,3,0)))-SUMIF(AD:AD,AD1755,H:H)),2)))</f>
        <v/>
      </c>
      <c r="H1755" s="71"/>
      <c r="I1755" s="72"/>
      <c r="J1755" s="72"/>
      <c r="K1755" s="38" t="str">
        <f>IF(E1755="","",IF(OR(E1755="Project Management",E1755="Project Support",E1755="Sprint Management",E1755="Sprint Support"),"NA",(((SUMIF(AD:AD,AD1755,H:H)/VLOOKUP(AD1755,[2]Formula!V:X,3,0))*VLOOKUP(AD1755,[2]Formula!V:X,2,0))*H1755)/SUMIF(AD:AD,AD1755,H:H)))</f>
        <v/>
      </c>
      <c r="L1755" s="38" t="str">
        <f t="shared" si="163"/>
        <v/>
      </c>
      <c r="M1755" s="38" t="str">
        <f t="shared" si="164"/>
        <v/>
      </c>
      <c r="N1755" s="38" t="str">
        <f t="shared" si="166"/>
        <v/>
      </c>
      <c r="O1755" s="38" t="str">
        <f t="shared" si="162"/>
        <v/>
      </c>
      <c r="P1755" s="39" t="str">
        <f t="shared" si="167"/>
        <v/>
      </c>
      <c r="AC1755" s="42" t="str">
        <f>IF(B1755="","",VLOOKUP(B1755,[2]Formula!B:C,2,0))</f>
        <v/>
      </c>
      <c r="AD1755" s="43" t="str">
        <f t="shared" si="165"/>
        <v/>
      </c>
    </row>
    <row r="1756" spans="1:30" x14ac:dyDescent="0.25">
      <c r="A1756" s="64"/>
      <c r="B1756" s="64"/>
      <c r="C1756" s="66"/>
      <c r="D1756" s="67"/>
      <c r="E1756" s="64"/>
      <c r="F1756" s="64"/>
      <c r="G1756" s="37" t="str">
        <f>IF(E1756="","",IF(OR(E1756="Project Management",E1756="Project Support",E1756="Sprint Management",E1756="Sprint Support"),"NA",ROUND((((VLOOKUP(AD1756,[2]Formula!V:X,3,0)))-SUMIF(AD:AD,AD1756,H:H)),2)))</f>
        <v/>
      </c>
      <c r="H1756" s="71"/>
      <c r="I1756" s="72"/>
      <c r="J1756" s="72"/>
      <c r="K1756" s="38" t="str">
        <f>IF(E1756="","",IF(OR(E1756="Project Management",E1756="Project Support",E1756="Sprint Management",E1756="Sprint Support"),"NA",(((SUMIF(AD:AD,AD1756,H:H)/VLOOKUP(AD1756,[2]Formula!V:X,3,0))*VLOOKUP(AD1756,[2]Formula!V:X,2,0))*H1756)/SUMIF(AD:AD,AD1756,H:H)))</f>
        <v/>
      </c>
      <c r="L1756" s="38" t="str">
        <f t="shared" si="163"/>
        <v/>
      </c>
      <c r="M1756" s="38" t="str">
        <f t="shared" si="164"/>
        <v/>
      </c>
      <c r="N1756" s="38" t="str">
        <f t="shared" si="166"/>
        <v/>
      </c>
      <c r="O1756" s="38" t="str">
        <f t="shared" si="162"/>
        <v/>
      </c>
      <c r="P1756" s="39" t="str">
        <f t="shared" si="167"/>
        <v/>
      </c>
      <c r="AC1756" s="42" t="str">
        <f>IF(B1756="","",VLOOKUP(B1756,[2]Formula!B:C,2,0))</f>
        <v/>
      </c>
      <c r="AD1756" s="43" t="str">
        <f t="shared" si="165"/>
        <v/>
      </c>
    </row>
    <row r="1757" spans="1:30" x14ac:dyDescent="0.25">
      <c r="A1757" s="64"/>
      <c r="B1757" s="64"/>
      <c r="C1757" s="66"/>
      <c r="D1757" s="67"/>
      <c r="E1757" s="64"/>
      <c r="F1757" s="64"/>
      <c r="G1757" s="37" t="str">
        <f>IF(E1757="","",IF(OR(E1757="Project Management",E1757="Project Support",E1757="Sprint Management",E1757="Sprint Support"),"NA",ROUND((((VLOOKUP(AD1757,[2]Formula!V:X,3,0)))-SUMIF(AD:AD,AD1757,H:H)),2)))</f>
        <v/>
      </c>
      <c r="H1757" s="71"/>
      <c r="I1757" s="72"/>
      <c r="J1757" s="72"/>
      <c r="K1757" s="38" t="str">
        <f>IF(E1757="","",IF(OR(E1757="Project Management",E1757="Project Support",E1757="Sprint Management",E1757="Sprint Support"),"NA",(((SUMIF(AD:AD,AD1757,H:H)/VLOOKUP(AD1757,[2]Formula!V:X,3,0))*VLOOKUP(AD1757,[2]Formula!V:X,2,0))*H1757)/SUMIF(AD:AD,AD1757,H:H)))</f>
        <v/>
      </c>
      <c r="L1757" s="38" t="str">
        <f t="shared" si="163"/>
        <v/>
      </c>
      <c r="M1757" s="38" t="str">
        <f t="shared" si="164"/>
        <v/>
      </c>
      <c r="N1757" s="38" t="str">
        <f t="shared" si="166"/>
        <v/>
      </c>
      <c r="O1757" s="38" t="str">
        <f t="shared" si="162"/>
        <v/>
      </c>
      <c r="P1757" s="39" t="str">
        <f t="shared" si="167"/>
        <v/>
      </c>
      <c r="AC1757" s="42" t="str">
        <f>IF(B1757="","",VLOOKUP(B1757,[2]Formula!B:C,2,0))</f>
        <v/>
      </c>
      <c r="AD1757" s="43" t="str">
        <f t="shared" si="165"/>
        <v/>
      </c>
    </row>
    <row r="1758" spans="1:30" x14ac:dyDescent="0.25">
      <c r="A1758" s="64"/>
      <c r="B1758" s="64"/>
      <c r="C1758" s="66"/>
      <c r="D1758" s="67"/>
      <c r="E1758" s="64"/>
      <c r="F1758" s="64"/>
      <c r="G1758" s="37" t="str">
        <f>IF(E1758="","",IF(OR(E1758="Project Management",E1758="Project Support",E1758="Sprint Management",E1758="Sprint Support"),"NA",ROUND((((VLOOKUP(AD1758,[2]Formula!V:X,3,0)))-SUMIF(AD:AD,AD1758,H:H)),2)))</f>
        <v/>
      </c>
      <c r="H1758" s="71"/>
      <c r="I1758" s="72"/>
      <c r="J1758" s="72"/>
      <c r="K1758" s="38" t="str">
        <f>IF(E1758="","",IF(OR(E1758="Project Management",E1758="Project Support",E1758="Sprint Management",E1758="Sprint Support"),"NA",(((SUMIF(AD:AD,AD1758,H:H)/VLOOKUP(AD1758,[2]Formula!V:X,3,0))*VLOOKUP(AD1758,[2]Formula!V:X,2,0))*H1758)/SUMIF(AD:AD,AD1758,H:H)))</f>
        <v/>
      </c>
      <c r="L1758" s="38" t="str">
        <f t="shared" si="163"/>
        <v/>
      </c>
      <c r="M1758" s="38" t="str">
        <f t="shared" si="164"/>
        <v/>
      </c>
      <c r="N1758" s="38" t="str">
        <f t="shared" si="166"/>
        <v/>
      </c>
      <c r="O1758" s="38" t="str">
        <f t="shared" si="162"/>
        <v/>
      </c>
      <c r="P1758" s="39" t="str">
        <f t="shared" si="167"/>
        <v/>
      </c>
      <c r="AC1758" s="42" t="str">
        <f>IF(B1758="","",VLOOKUP(B1758,[2]Formula!B:C,2,0))</f>
        <v/>
      </c>
      <c r="AD1758" s="43" t="str">
        <f t="shared" si="165"/>
        <v/>
      </c>
    </row>
    <row r="1759" spans="1:30" x14ac:dyDescent="0.25">
      <c r="A1759" s="64"/>
      <c r="B1759" s="64"/>
      <c r="C1759" s="66"/>
      <c r="D1759" s="67"/>
      <c r="E1759" s="64"/>
      <c r="F1759" s="64"/>
      <c r="G1759" s="37" t="str">
        <f>IF(E1759="","",IF(OR(E1759="Project Management",E1759="Project Support",E1759="Sprint Management",E1759="Sprint Support"),"NA",ROUND((((VLOOKUP(AD1759,[2]Formula!V:X,3,0)))-SUMIF(AD:AD,AD1759,H:H)),2)))</f>
        <v/>
      </c>
      <c r="H1759" s="71"/>
      <c r="I1759" s="72"/>
      <c r="J1759" s="72"/>
      <c r="K1759" s="38" t="str">
        <f>IF(E1759="","",IF(OR(E1759="Project Management",E1759="Project Support",E1759="Sprint Management",E1759="Sprint Support"),"NA",(((SUMIF(AD:AD,AD1759,H:H)/VLOOKUP(AD1759,[2]Formula!V:X,3,0))*VLOOKUP(AD1759,[2]Formula!V:X,2,0))*H1759)/SUMIF(AD:AD,AD1759,H:H)))</f>
        <v/>
      </c>
      <c r="L1759" s="38" t="str">
        <f t="shared" si="163"/>
        <v/>
      </c>
      <c r="M1759" s="38" t="str">
        <f t="shared" si="164"/>
        <v/>
      </c>
      <c r="N1759" s="38" t="str">
        <f t="shared" si="166"/>
        <v/>
      </c>
      <c r="O1759" s="38" t="str">
        <f t="shared" si="162"/>
        <v/>
      </c>
      <c r="P1759" s="39" t="str">
        <f t="shared" si="167"/>
        <v/>
      </c>
      <c r="AC1759" s="42" t="str">
        <f>IF(B1759="","",VLOOKUP(B1759,[2]Formula!B:C,2,0))</f>
        <v/>
      </c>
      <c r="AD1759" s="43" t="str">
        <f t="shared" si="165"/>
        <v/>
      </c>
    </row>
    <row r="1760" spans="1:30" x14ac:dyDescent="0.25">
      <c r="A1760" s="64"/>
      <c r="B1760" s="64"/>
      <c r="C1760" s="66"/>
      <c r="D1760" s="67"/>
      <c r="E1760" s="64"/>
      <c r="F1760" s="64"/>
      <c r="G1760" s="37" t="str">
        <f>IF(E1760="","",IF(OR(E1760="Project Management",E1760="Project Support",E1760="Sprint Management",E1760="Sprint Support"),"NA",ROUND((((VLOOKUP(AD1760,[2]Formula!V:X,3,0)))-SUMIF(AD:AD,AD1760,H:H)),2)))</f>
        <v/>
      </c>
      <c r="H1760" s="71"/>
      <c r="I1760" s="72"/>
      <c r="J1760" s="72"/>
      <c r="K1760" s="38" t="str">
        <f>IF(E1760="","",IF(OR(E1760="Project Management",E1760="Project Support",E1760="Sprint Management",E1760="Sprint Support"),"NA",(((SUMIF(AD:AD,AD1760,H:H)/VLOOKUP(AD1760,[2]Formula!V:X,3,0))*VLOOKUP(AD1760,[2]Formula!V:X,2,0))*H1760)/SUMIF(AD:AD,AD1760,H:H)))</f>
        <v/>
      </c>
      <c r="L1760" s="38" t="str">
        <f t="shared" si="163"/>
        <v/>
      </c>
      <c r="M1760" s="38" t="str">
        <f t="shared" si="164"/>
        <v/>
      </c>
      <c r="N1760" s="38" t="str">
        <f t="shared" si="166"/>
        <v/>
      </c>
      <c r="O1760" s="38" t="str">
        <f t="shared" si="162"/>
        <v/>
      </c>
      <c r="P1760" s="39" t="str">
        <f t="shared" si="167"/>
        <v/>
      </c>
      <c r="AC1760" s="42" t="str">
        <f>IF(B1760="","",VLOOKUP(B1760,[2]Formula!B:C,2,0))</f>
        <v/>
      </c>
      <c r="AD1760" s="43" t="str">
        <f t="shared" si="165"/>
        <v/>
      </c>
    </row>
    <row r="1761" spans="1:30" x14ac:dyDescent="0.25">
      <c r="A1761" s="64"/>
      <c r="B1761" s="64"/>
      <c r="C1761" s="66"/>
      <c r="D1761" s="67"/>
      <c r="E1761" s="64"/>
      <c r="F1761" s="64"/>
      <c r="G1761" s="37" t="str">
        <f>IF(E1761="","",IF(OR(E1761="Project Management",E1761="Project Support",E1761="Sprint Management",E1761="Sprint Support"),"NA",ROUND((((VLOOKUP(AD1761,[2]Formula!V:X,3,0)))-SUMIF(AD:AD,AD1761,H:H)),2)))</f>
        <v/>
      </c>
      <c r="H1761" s="71"/>
      <c r="I1761" s="72"/>
      <c r="J1761" s="72"/>
      <c r="K1761" s="38" t="str">
        <f>IF(E1761="","",IF(OR(E1761="Project Management",E1761="Project Support",E1761="Sprint Management",E1761="Sprint Support"),"NA",(((SUMIF(AD:AD,AD1761,H:H)/VLOOKUP(AD1761,[2]Formula!V:X,3,0))*VLOOKUP(AD1761,[2]Formula!V:X,2,0))*H1761)/SUMIF(AD:AD,AD1761,H:H)))</f>
        <v/>
      </c>
      <c r="L1761" s="38" t="str">
        <f t="shared" si="163"/>
        <v/>
      </c>
      <c r="M1761" s="38" t="str">
        <f t="shared" si="164"/>
        <v/>
      </c>
      <c r="N1761" s="38" t="str">
        <f t="shared" si="166"/>
        <v/>
      </c>
      <c r="O1761" s="38" t="str">
        <f t="shared" si="162"/>
        <v/>
      </c>
      <c r="P1761" s="39" t="str">
        <f t="shared" si="167"/>
        <v/>
      </c>
      <c r="AC1761" s="42" t="str">
        <f>IF(B1761="","",VLOOKUP(B1761,[2]Formula!B:C,2,0))</f>
        <v/>
      </c>
      <c r="AD1761" s="43" t="str">
        <f t="shared" si="165"/>
        <v/>
      </c>
    </row>
    <row r="1762" spans="1:30" x14ac:dyDescent="0.25">
      <c r="A1762" s="64"/>
      <c r="B1762" s="64"/>
      <c r="C1762" s="66"/>
      <c r="D1762" s="67"/>
      <c r="E1762" s="64"/>
      <c r="F1762" s="64"/>
      <c r="G1762" s="37" t="str">
        <f>IF(E1762="","",IF(OR(E1762="Project Management",E1762="Project Support",E1762="Sprint Management",E1762="Sprint Support"),"NA",ROUND((((VLOOKUP(AD1762,[2]Formula!V:X,3,0)))-SUMIF(AD:AD,AD1762,H:H)),2)))</f>
        <v/>
      </c>
      <c r="H1762" s="71"/>
      <c r="I1762" s="72"/>
      <c r="J1762" s="72"/>
      <c r="K1762" s="38" t="str">
        <f>IF(E1762="","",IF(OR(E1762="Project Management",E1762="Project Support",E1762="Sprint Management",E1762="Sprint Support"),"NA",(((SUMIF(AD:AD,AD1762,H:H)/VLOOKUP(AD1762,[2]Formula!V:X,3,0))*VLOOKUP(AD1762,[2]Formula!V:X,2,0))*H1762)/SUMIF(AD:AD,AD1762,H:H)))</f>
        <v/>
      </c>
      <c r="L1762" s="38" t="str">
        <f t="shared" si="163"/>
        <v/>
      </c>
      <c r="M1762" s="38" t="str">
        <f t="shared" si="164"/>
        <v/>
      </c>
      <c r="N1762" s="38" t="str">
        <f t="shared" si="166"/>
        <v/>
      </c>
      <c r="O1762" s="38" t="str">
        <f t="shared" si="162"/>
        <v/>
      </c>
      <c r="P1762" s="39" t="str">
        <f t="shared" si="167"/>
        <v/>
      </c>
      <c r="AC1762" s="42" t="str">
        <f>IF(B1762="","",VLOOKUP(B1762,[2]Formula!B:C,2,0))</f>
        <v/>
      </c>
      <c r="AD1762" s="43" t="str">
        <f t="shared" si="165"/>
        <v/>
      </c>
    </row>
    <row r="1763" spans="1:30" x14ac:dyDescent="0.25">
      <c r="A1763" s="64"/>
      <c r="B1763" s="64"/>
      <c r="C1763" s="66"/>
      <c r="D1763" s="67"/>
      <c r="E1763" s="64"/>
      <c r="F1763" s="64"/>
      <c r="G1763" s="37" t="str">
        <f>IF(E1763="","",IF(OR(E1763="Project Management",E1763="Project Support",E1763="Sprint Management",E1763="Sprint Support"),"NA",ROUND((((VLOOKUP(AD1763,[2]Formula!V:X,3,0)))-SUMIF(AD:AD,AD1763,H:H)),2)))</f>
        <v/>
      </c>
      <c r="H1763" s="71"/>
      <c r="I1763" s="72"/>
      <c r="J1763" s="72"/>
      <c r="K1763" s="38" t="str">
        <f>IF(E1763="","",IF(OR(E1763="Project Management",E1763="Project Support",E1763="Sprint Management",E1763="Sprint Support"),"NA",(((SUMIF(AD:AD,AD1763,H:H)/VLOOKUP(AD1763,[2]Formula!V:X,3,0))*VLOOKUP(AD1763,[2]Formula!V:X,2,0))*H1763)/SUMIF(AD:AD,AD1763,H:H)))</f>
        <v/>
      </c>
      <c r="L1763" s="38" t="str">
        <f t="shared" si="163"/>
        <v/>
      </c>
      <c r="M1763" s="38" t="str">
        <f t="shared" si="164"/>
        <v/>
      </c>
      <c r="N1763" s="38" t="str">
        <f t="shared" si="166"/>
        <v/>
      </c>
      <c r="O1763" s="38" t="str">
        <f t="shared" si="162"/>
        <v/>
      </c>
      <c r="P1763" s="39" t="str">
        <f t="shared" si="167"/>
        <v/>
      </c>
      <c r="AC1763" s="42" t="str">
        <f>IF(B1763="","",VLOOKUP(B1763,[2]Formula!B:C,2,0))</f>
        <v/>
      </c>
      <c r="AD1763" s="43" t="str">
        <f t="shared" si="165"/>
        <v/>
      </c>
    </row>
    <row r="1764" spans="1:30" x14ac:dyDescent="0.25">
      <c r="A1764" s="64"/>
      <c r="B1764" s="64"/>
      <c r="C1764" s="66"/>
      <c r="D1764" s="67"/>
      <c r="E1764" s="64"/>
      <c r="F1764" s="64"/>
      <c r="G1764" s="37" t="str">
        <f>IF(E1764="","",IF(OR(E1764="Project Management",E1764="Project Support",E1764="Sprint Management",E1764="Sprint Support"),"NA",ROUND((((VLOOKUP(AD1764,[2]Formula!V:X,3,0)))-SUMIF(AD:AD,AD1764,H:H)),2)))</f>
        <v/>
      </c>
      <c r="H1764" s="71"/>
      <c r="I1764" s="72"/>
      <c r="J1764" s="72"/>
      <c r="K1764" s="38" t="str">
        <f>IF(E1764="","",IF(OR(E1764="Project Management",E1764="Project Support",E1764="Sprint Management",E1764="Sprint Support"),"NA",(((SUMIF(AD:AD,AD1764,H:H)/VLOOKUP(AD1764,[2]Formula!V:X,3,0))*VLOOKUP(AD1764,[2]Formula!V:X,2,0))*H1764)/SUMIF(AD:AD,AD1764,H:H)))</f>
        <v/>
      </c>
      <c r="L1764" s="38" t="str">
        <f t="shared" si="163"/>
        <v/>
      </c>
      <c r="M1764" s="38" t="str">
        <f t="shared" si="164"/>
        <v/>
      </c>
      <c r="N1764" s="38" t="str">
        <f t="shared" si="166"/>
        <v/>
      </c>
      <c r="O1764" s="38" t="str">
        <f t="shared" si="162"/>
        <v/>
      </c>
      <c r="P1764" s="39" t="str">
        <f t="shared" si="167"/>
        <v/>
      </c>
      <c r="AC1764" s="42" t="str">
        <f>IF(B1764="","",VLOOKUP(B1764,[2]Formula!B:C,2,0))</f>
        <v/>
      </c>
      <c r="AD1764" s="43" t="str">
        <f t="shared" si="165"/>
        <v/>
      </c>
    </row>
    <row r="1765" spans="1:30" x14ac:dyDescent="0.25">
      <c r="A1765" s="64"/>
      <c r="B1765" s="64"/>
      <c r="C1765" s="66"/>
      <c r="D1765" s="67"/>
      <c r="E1765" s="64"/>
      <c r="F1765" s="64"/>
      <c r="G1765" s="37" t="str">
        <f>IF(E1765="","",IF(OR(E1765="Project Management",E1765="Project Support",E1765="Sprint Management",E1765="Sprint Support"),"NA",ROUND((((VLOOKUP(AD1765,[2]Formula!V:X,3,0)))-SUMIF(AD:AD,AD1765,H:H)),2)))</f>
        <v/>
      </c>
      <c r="H1765" s="71"/>
      <c r="I1765" s="72"/>
      <c r="J1765" s="72"/>
      <c r="K1765" s="38" t="str">
        <f>IF(E1765="","",IF(OR(E1765="Project Management",E1765="Project Support",E1765="Sprint Management",E1765="Sprint Support"),"NA",(((SUMIF(AD:AD,AD1765,H:H)/VLOOKUP(AD1765,[2]Formula!V:X,3,0))*VLOOKUP(AD1765,[2]Formula!V:X,2,0))*H1765)/SUMIF(AD:AD,AD1765,H:H)))</f>
        <v/>
      </c>
      <c r="L1765" s="38" t="str">
        <f t="shared" si="163"/>
        <v/>
      </c>
      <c r="M1765" s="38" t="str">
        <f t="shared" si="164"/>
        <v/>
      </c>
      <c r="N1765" s="38" t="str">
        <f t="shared" si="166"/>
        <v/>
      </c>
      <c r="O1765" s="38" t="str">
        <f t="shared" si="162"/>
        <v/>
      </c>
      <c r="P1765" s="39" t="str">
        <f t="shared" si="167"/>
        <v/>
      </c>
      <c r="AC1765" s="42" t="str">
        <f>IF(B1765="","",VLOOKUP(B1765,[2]Formula!B:C,2,0))</f>
        <v/>
      </c>
      <c r="AD1765" s="43" t="str">
        <f t="shared" si="165"/>
        <v/>
      </c>
    </row>
    <row r="1766" spans="1:30" x14ac:dyDescent="0.25">
      <c r="A1766" s="64"/>
      <c r="B1766" s="64"/>
      <c r="C1766" s="66"/>
      <c r="D1766" s="67"/>
      <c r="E1766" s="64"/>
      <c r="F1766" s="64"/>
      <c r="G1766" s="37" t="str">
        <f>IF(E1766="","",IF(OR(E1766="Project Management",E1766="Project Support",E1766="Sprint Management",E1766="Sprint Support"),"NA",ROUND((((VLOOKUP(AD1766,[2]Formula!V:X,3,0)))-SUMIF(AD:AD,AD1766,H:H)),2)))</f>
        <v/>
      </c>
      <c r="H1766" s="71"/>
      <c r="I1766" s="72"/>
      <c r="J1766" s="72"/>
      <c r="K1766" s="38" t="str">
        <f>IF(E1766="","",IF(OR(E1766="Project Management",E1766="Project Support",E1766="Sprint Management",E1766="Sprint Support"),"NA",(((SUMIF(AD:AD,AD1766,H:H)/VLOOKUP(AD1766,[2]Formula!V:X,3,0))*VLOOKUP(AD1766,[2]Formula!V:X,2,0))*H1766)/SUMIF(AD:AD,AD1766,H:H)))</f>
        <v/>
      </c>
      <c r="L1766" s="38" t="str">
        <f t="shared" si="163"/>
        <v/>
      </c>
      <c r="M1766" s="38" t="str">
        <f t="shared" si="164"/>
        <v/>
      </c>
      <c r="N1766" s="38" t="str">
        <f t="shared" si="166"/>
        <v/>
      </c>
      <c r="O1766" s="38" t="str">
        <f t="shared" si="162"/>
        <v/>
      </c>
      <c r="P1766" s="39" t="str">
        <f t="shared" si="167"/>
        <v/>
      </c>
      <c r="AC1766" s="42" t="str">
        <f>IF(B1766="","",VLOOKUP(B1766,[2]Formula!B:C,2,0))</f>
        <v/>
      </c>
      <c r="AD1766" s="43" t="str">
        <f t="shared" si="165"/>
        <v/>
      </c>
    </row>
    <row r="1767" spans="1:30" x14ac:dyDescent="0.25">
      <c r="A1767" s="64"/>
      <c r="B1767" s="64"/>
      <c r="C1767" s="66"/>
      <c r="D1767" s="67"/>
      <c r="E1767" s="64"/>
      <c r="F1767" s="64"/>
      <c r="G1767" s="37" t="str">
        <f>IF(E1767="","",IF(OR(E1767="Project Management",E1767="Project Support",E1767="Sprint Management",E1767="Sprint Support"),"NA",ROUND((((VLOOKUP(AD1767,[2]Formula!V:X,3,0)))-SUMIF(AD:AD,AD1767,H:H)),2)))</f>
        <v/>
      </c>
      <c r="H1767" s="71"/>
      <c r="I1767" s="72"/>
      <c r="J1767" s="72"/>
      <c r="K1767" s="38" t="str">
        <f>IF(E1767="","",IF(OR(E1767="Project Management",E1767="Project Support",E1767="Sprint Management",E1767="Sprint Support"),"NA",(((SUMIF(AD:AD,AD1767,H:H)/VLOOKUP(AD1767,[2]Formula!V:X,3,0))*VLOOKUP(AD1767,[2]Formula!V:X,2,0))*H1767)/SUMIF(AD:AD,AD1767,H:H)))</f>
        <v/>
      </c>
      <c r="L1767" s="38" t="str">
        <f t="shared" si="163"/>
        <v/>
      </c>
      <c r="M1767" s="38" t="str">
        <f t="shared" si="164"/>
        <v/>
      </c>
      <c r="N1767" s="38" t="str">
        <f t="shared" si="166"/>
        <v/>
      </c>
      <c r="O1767" s="38" t="str">
        <f t="shared" si="162"/>
        <v/>
      </c>
      <c r="P1767" s="39" t="str">
        <f t="shared" si="167"/>
        <v/>
      </c>
      <c r="AC1767" s="42" t="str">
        <f>IF(B1767="","",VLOOKUP(B1767,[2]Formula!B:C,2,0))</f>
        <v/>
      </c>
      <c r="AD1767" s="43" t="str">
        <f t="shared" si="165"/>
        <v/>
      </c>
    </row>
    <row r="1768" spans="1:30" x14ac:dyDescent="0.25">
      <c r="A1768" s="64"/>
      <c r="B1768" s="64"/>
      <c r="C1768" s="66"/>
      <c r="D1768" s="67"/>
      <c r="E1768" s="64"/>
      <c r="F1768" s="64"/>
      <c r="G1768" s="37" t="str">
        <f>IF(E1768="","",IF(OR(E1768="Project Management",E1768="Project Support",E1768="Sprint Management",E1768="Sprint Support"),"NA",ROUND((((VLOOKUP(AD1768,[2]Formula!V:X,3,0)))-SUMIF(AD:AD,AD1768,H:H)),2)))</f>
        <v/>
      </c>
      <c r="H1768" s="71"/>
      <c r="I1768" s="72"/>
      <c r="J1768" s="72"/>
      <c r="K1768" s="38" t="str">
        <f>IF(E1768="","",IF(OR(E1768="Project Management",E1768="Project Support",E1768="Sprint Management",E1768="Sprint Support"),"NA",(((SUMIF(AD:AD,AD1768,H:H)/VLOOKUP(AD1768,[2]Formula!V:X,3,0))*VLOOKUP(AD1768,[2]Formula!V:X,2,0))*H1768)/SUMIF(AD:AD,AD1768,H:H)))</f>
        <v/>
      </c>
      <c r="L1768" s="38" t="str">
        <f t="shared" si="163"/>
        <v/>
      </c>
      <c r="M1768" s="38" t="str">
        <f t="shared" si="164"/>
        <v/>
      </c>
      <c r="N1768" s="38" t="str">
        <f t="shared" si="166"/>
        <v/>
      </c>
      <c r="O1768" s="38" t="str">
        <f t="shared" si="162"/>
        <v/>
      </c>
      <c r="P1768" s="39" t="str">
        <f t="shared" si="167"/>
        <v/>
      </c>
      <c r="AC1768" s="42" t="str">
        <f>IF(B1768="","",VLOOKUP(B1768,[2]Formula!B:C,2,0))</f>
        <v/>
      </c>
      <c r="AD1768" s="43" t="str">
        <f t="shared" si="165"/>
        <v/>
      </c>
    </row>
    <row r="1769" spans="1:30" x14ac:dyDescent="0.25">
      <c r="A1769" s="64"/>
      <c r="B1769" s="64"/>
      <c r="C1769" s="66"/>
      <c r="D1769" s="67"/>
      <c r="E1769" s="64"/>
      <c r="F1769" s="64"/>
      <c r="G1769" s="37" t="str">
        <f>IF(E1769="","",IF(OR(E1769="Project Management",E1769="Project Support",E1769="Sprint Management",E1769="Sprint Support"),"NA",ROUND((((VLOOKUP(AD1769,[2]Formula!V:X,3,0)))-SUMIF(AD:AD,AD1769,H:H)),2)))</f>
        <v/>
      </c>
      <c r="H1769" s="71"/>
      <c r="I1769" s="72"/>
      <c r="J1769" s="72"/>
      <c r="K1769" s="38" t="str">
        <f>IF(E1769="","",IF(OR(E1769="Project Management",E1769="Project Support",E1769="Sprint Management",E1769="Sprint Support"),"NA",(((SUMIF(AD:AD,AD1769,H:H)/VLOOKUP(AD1769,[2]Formula!V:X,3,0))*VLOOKUP(AD1769,[2]Formula!V:X,2,0))*H1769)/SUMIF(AD:AD,AD1769,H:H)))</f>
        <v/>
      </c>
      <c r="L1769" s="38" t="str">
        <f t="shared" si="163"/>
        <v/>
      </c>
      <c r="M1769" s="38" t="str">
        <f t="shared" si="164"/>
        <v/>
      </c>
      <c r="N1769" s="38" t="str">
        <f t="shared" si="166"/>
        <v/>
      </c>
      <c r="O1769" s="38" t="str">
        <f t="shared" si="162"/>
        <v/>
      </c>
      <c r="P1769" s="39" t="str">
        <f t="shared" si="167"/>
        <v/>
      </c>
      <c r="AC1769" s="42" t="str">
        <f>IF(B1769="","",VLOOKUP(B1769,[2]Formula!B:C,2,0))</f>
        <v/>
      </c>
      <c r="AD1769" s="43" t="str">
        <f t="shared" si="165"/>
        <v/>
      </c>
    </row>
    <row r="1770" spans="1:30" x14ac:dyDescent="0.25">
      <c r="A1770" s="64"/>
      <c r="B1770" s="64"/>
      <c r="C1770" s="66"/>
      <c r="D1770" s="67"/>
      <c r="E1770" s="64"/>
      <c r="F1770" s="64"/>
      <c r="G1770" s="37" t="str">
        <f>IF(E1770="","",IF(OR(E1770="Project Management",E1770="Project Support",E1770="Sprint Management",E1770="Sprint Support"),"NA",ROUND((((VLOOKUP(AD1770,[2]Formula!V:X,3,0)))-SUMIF(AD:AD,AD1770,H:H)),2)))</f>
        <v/>
      </c>
      <c r="H1770" s="71"/>
      <c r="I1770" s="72"/>
      <c r="J1770" s="72"/>
      <c r="K1770" s="38" t="str">
        <f>IF(E1770="","",IF(OR(E1770="Project Management",E1770="Project Support",E1770="Sprint Management",E1770="Sprint Support"),"NA",(((SUMIF(AD:AD,AD1770,H:H)/VLOOKUP(AD1770,[2]Formula!V:X,3,0))*VLOOKUP(AD1770,[2]Formula!V:X,2,0))*H1770)/SUMIF(AD:AD,AD1770,H:H)))</f>
        <v/>
      </c>
      <c r="L1770" s="38" t="str">
        <f t="shared" si="163"/>
        <v/>
      </c>
      <c r="M1770" s="38" t="str">
        <f t="shared" si="164"/>
        <v/>
      </c>
      <c r="N1770" s="38" t="str">
        <f t="shared" si="166"/>
        <v/>
      </c>
      <c r="O1770" s="38" t="str">
        <f t="shared" si="162"/>
        <v/>
      </c>
      <c r="P1770" s="39" t="str">
        <f t="shared" si="167"/>
        <v/>
      </c>
      <c r="AC1770" s="42" t="str">
        <f>IF(B1770="","",VLOOKUP(B1770,[2]Formula!B:C,2,0))</f>
        <v/>
      </c>
      <c r="AD1770" s="43" t="str">
        <f t="shared" si="165"/>
        <v/>
      </c>
    </row>
    <row r="1771" spans="1:30" x14ac:dyDescent="0.25">
      <c r="A1771" s="64"/>
      <c r="B1771" s="64"/>
      <c r="C1771" s="66"/>
      <c r="D1771" s="67"/>
      <c r="E1771" s="64"/>
      <c r="F1771" s="64"/>
      <c r="G1771" s="37" t="str">
        <f>IF(E1771="","",IF(OR(E1771="Project Management",E1771="Project Support",E1771="Sprint Management",E1771="Sprint Support"),"NA",ROUND((((VLOOKUP(AD1771,[2]Formula!V:X,3,0)))-SUMIF(AD:AD,AD1771,H:H)),2)))</f>
        <v/>
      </c>
      <c r="H1771" s="71"/>
      <c r="I1771" s="72"/>
      <c r="J1771" s="72"/>
      <c r="K1771" s="38" t="str">
        <f>IF(E1771="","",IF(OR(E1771="Project Management",E1771="Project Support",E1771="Sprint Management",E1771="Sprint Support"),"NA",(((SUMIF(AD:AD,AD1771,H:H)/VLOOKUP(AD1771,[2]Formula!V:X,3,0))*VLOOKUP(AD1771,[2]Formula!V:X,2,0))*H1771)/SUMIF(AD:AD,AD1771,H:H)))</f>
        <v/>
      </c>
      <c r="L1771" s="38" t="str">
        <f t="shared" si="163"/>
        <v/>
      </c>
      <c r="M1771" s="38" t="str">
        <f t="shared" si="164"/>
        <v/>
      </c>
      <c r="N1771" s="38" t="str">
        <f t="shared" si="166"/>
        <v/>
      </c>
      <c r="O1771" s="38" t="str">
        <f t="shared" si="162"/>
        <v/>
      </c>
      <c r="P1771" s="39" t="str">
        <f t="shared" si="167"/>
        <v/>
      </c>
      <c r="AC1771" s="42" t="str">
        <f>IF(B1771="","",VLOOKUP(B1771,[2]Formula!B:C,2,0))</f>
        <v/>
      </c>
      <c r="AD1771" s="43" t="str">
        <f t="shared" si="165"/>
        <v/>
      </c>
    </row>
    <row r="1772" spans="1:30" x14ac:dyDescent="0.25">
      <c r="A1772" s="64"/>
      <c r="B1772" s="64"/>
      <c r="C1772" s="66"/>
      <c r="D1772" s="67"/>
      <c r="E1772" s="64"/>
      <c r="F1772" s="64"/>
      <c r="G1772" s="37" t="str">
        <f>IF(E1772="","",IF(OR(E1772="Project Management",E1772="Project Support",E1772="Sprint Management",E1772="Sprint Support"),"NA",ROUND((((VLOOKUP(AD1772,[2]Formula!V:X,3,0)))-SUMIF(AD:AD,AD1772,H:H)),2)))</f>
        <v/>
      </c>
      <c r="H1772" s="71"/>
      <c r="I1772" s="72"/>
      <c r="J1772" s="72"/>
      <c r="K1772" s="38" t="str">
        <f>IF(E1772="","",IF(OR(E1772="Project Management",E1772="Project Support",E1772="Sprint Management",E1772="Sprint Support"),"NA",(((SUMIF(AD:AD,AD1772,H:H)/VLOOKUP(AD1772,[2]Formula!V:X,3,0))*VLOOKUP(AD1772,[2]Formula!V:X,2,0))*H1772)/SUMIF(AD:AD,AD1772,H:H)))</f>
        <v/>
      </c>
      <c r="L1772" s="38" t="str">
        <f t="shared" si="163"/>
        <v/>
      </c>
      <c r="M1772" s="38" t="str">
        <f t="shared" si="164"/>
        <v/>
      </c>
      <c r="N1772" s="38" t="str">
        <f t="shared" si="166"/>
        <v/>
      </c>
      <c r="O1772" s="38" t="str">
        <f t="shared" si="162"/>
        <v/>
      </c>
      <c r="P1772" s="39" t="str">
        <f t="shared" si="167"/>
        <v/>
      </c>
      <c r="AC1772" s="42" t="str">
        <f>IF(B1772="","",VLOOKUP(B1772,[2]Formula!B:C,2,0))</f>
        <v/>
      </c>
      <c r="AD1772" s="43" t="str">
        <f t="shared" si="165"/>
        <v/>
      </c>
    </row>
    <row r="1773" spans="1:30" x14ac:dyDescent="0.25">
      <c r="A1773" s="64"/>
      <c r="B1773" s="64"/>
      <c r="C1773" s="66"/>
      <c r="D1773" s="67"/>
      <c r="E1773" s="64"/>
      <c r="F1773" s="64"/>
      <c r="G1773" s="37" t="str">
        <f>IF(E1773="","",IF(OR(E1773="Project Management",E1773="Project Support",E1773="Sprint Management",E1773="Sprint Support"),"NA",ROUND((((VLOOKUP(AD1773,[2]Formula!V:X,3,0)))-SUMIF(AD:AD,AD1773,H:H)),2)))</f>
        <v/>
      </c>
      <c r="H1773" s="71"/>
      <c r="I1773" s="72"/>
      <c r="J1773" s="72"/>
      <c r="K1773" s="38" t="str">
        <f>IF(E1773="","",IF(OR(E1773="Project Management",E1773="Project Support",E1773="Sprint Management",E1773="Sprint Support"),"NA",(((SUMIF(AD:AD,AD1773,H:H)/VLOOKUP(AD1773,[2]Formula!V:X,3,0))*VLOOKUP(AD1773,[2]Formula!V:X,2,0))*H1773)/SUMIF(AD:AD,AD1773,H:H)))</f>
        <v/>
      </c>
      <c r="L1773" s="38" t="str">
        <f t="shared" si="163"/>
        <v/>
      </c>
      <c r="M1773" s="38" t="str">
        <f t="shared" si="164"/>
        <v/>
      </c>
      <c r="N1773" s="38" t="str">
        <f t="shared" si="166"/>
        <v/>
      </c>
      <c r="O1773" s="38" t="str">
        <f t="shared" si="162"/>
        <v/>
      </c>
      <c r="P1773" s="39" t="str">
        <f t="shared" si="167"/>
        <v/>
      </c>
      <c r="AC1773" s="42" t="str">
        <f>IF(B1773="","",VLOOKUP(B1773,[2]Formula!B:C,2,0))</f>
        <v/>
      </c>
      <c r="AD1773" s="43" t="str">
        <f t="shared" si="165"/>
        <v/>
      </c>
    </row>
    <row r="1774" spans="1:30" x14ac:dyDescent="0.25">
      <c r="A1774" s="64"/>
      <c r="B1774" s="64"/>
      <c r="C1774" s="66"/>
      <c r="D1774" s="67"/>
      <c r="E1774" s="64"/>
      <c r="F1774" s="64"/>
      <c r="G1774" s="37" t="str">
        <f>IF(E1774="","",IF(OR(E1774="Project Management",E1774="Project Support",E1774="Sprint Management",E1774="Sprint Support"),"NA",ROUND((((VLOOKUP(AD1774,[2]Formula!V:X,3,0)))-SUMIF(AD:AD,AD1774,H:H)),2)))</f>
        <v/>
      </c>
      <c r="H1774" s="71"/>
      <c r="I1774" s="72"/>
      <c r="J1774" s="72"/>
      <c r="K1774" s="38" t="str">
        <f>IF(E1774="","",IF(OR(E1774="Project Management",E1774="Project Support",E1774="Sprint Management",E1774="Sprint Support"),"NA",(((SUMIF(AD:AD,AD1774,H:H)/VLOOKUP(AD1774,[2]Formula!V:X,3,0))*VLOOKUP(AD1774,[2]Formula!V:X,2,0))*H1774)/SUMIF(AD:AD,AD1774,H:H)))</f>
        <v/>
      </c>
      <c r="L1774" s="38" t="str">
        <f t="shared" si="163"/>
        <v/>
      </c>
      <c r="M1774" s="38" t="str">
        <f t="shared" si="164"/>
        <v/>
      </c>
      <c r="N1774" s="38" t="str">
        <f t="shared" si="166"/>
        <v/>
      </c>
      <c r="O1774" s="38" t="str">
        <f t="shared" si="162"/>
        <v/>
      </c>
      <c r="P1774" s="39" t="str">
        <f t="shared" si="167"/>
        <v/>
      </c>
      <c r="AC1774" s="42" t="str">
        <f>IF(B1774="","",VLOOKUP(B1774,[2]Formula!B:C,2,0))</f>
        <v/>
      </c>
      <c r="AD1774" s="43" t="str">
        <f t="shared" si="165"/>
        <v/>
      </c>
    </row>
    <row r="1775" spans="1:30" x14ac:dyDescent="0.25">
      <c r="A1775" s="64"/>
      <c r="B1775" s="64"/>
      <c r="C1775" s="66"/>
      <c r="D1775" s="67"/>
      <c r="E1775" s="64"/>
      <c r="F1775" s="64"/>
      <c r="G1775" s="37" t="str">
        <f>IF(E1775="","",IF(OR(E1775="Project Management",E1775="Project Support",E1775="Sprint Management",E1775="Sprint Support"),"NA",ROUND((((VLOOKUP(AD1775,[2]Formula!V:X,3,0)))-SUMIF(AD:AD,AD1775,H:H)),2)))</f>
        <v/>
      </c>
      <c r="H1775" s="71"/>
      <c r="I1775" s="72"/>
      <c r="J1775" s="72"/>
      <c r="K1775" s="38" t="str">
        <f>IF(E1775="","",IF(OR(E1775="Project Management",E1775="Project Support",E1775="Sprint Management",E1775="Sprint Support"),"NA",(((SUMIF(AD:AD,AD1775,H:H)/VLOOKUP(AD1775,[2]Formula!V:X,3,0))*VLOOKUP(AD1775,[2]Formula!V:X,2,0))*H1775)/SUMIF(AD:AD,AD1775,H:H)))</f>
        <v/>
      </c>
      <c r="L1775" s="38" t="str">
        <f t="shared" si="163"/>
        <v/>
      </c>
      <c r="M1775" s="38" t="str">
        <f t="shared" si="164"/>
        <v/>
      </c>
      <c r="N1775" s="38" t="str">
        <f t="shared" si="166"/>
        <v/>
      </c>
      <c r="O1775" s="38" t="str">
        <f t="shared" si="162"/>
        <v/>
      </c>
      <c r="P1775" s="39" t="str">
        <f t="shared" si="167"/>
        <v/>
      </c>
      <c r="AC1775" s="42" t="str">
        <f>IF(B1775="","",VLOOKUP(B1775,[2]Formula!B:C,2,0))</f>
        <v/>
      </c>
      <c r="AD1775" s="43" t="str">
        <f t="shared" si="165"/>
        <v/>
      </c>
    </row>
    <row r="1776" spans="1:30" x14ac:dyDescent="0.25">
      <c r="A1776" s="64"/>
      <c r="B1776" s="64"/>
      <c r="C1776" s="66"/>
      <c r="D1776" s="67"/>
      <c r="E1776" s="64"/>
      <c r="F1776" s="64"/>
      <c r="G1776" s="37" t="str">
        <f>IF(E1776="","",IF(OR(E1776="Project Management",E1776="Project Support",E1776="Sprint Management",E1776="Sprint Support"),"NA",ROUND((((VLOOKUP(AD1776,[2]Formula!V:X,3,0)))-SUMIF(AD:AD,AD1776,H:H)),2)))</f>
        <v/>
      </c>
      <c r="H1776" s="71"/>
      <c r="I1776" s="72"/>
      <c r="J1776" s="72"/>
      <c r="K1776" s="38" t="str">
        <f>IF(E1776="","",IF(OR(E1776="Project Management",E1776="Project Support",E1776="Sprint Management",E1776="Sprint Support"),"NA",(((SUMIF(AD:AD,AD1776,H:H)/VLOOKUP(AD1776,[2]Formula!V:X,3,0))*VLOOKUP(AD1776,[2]Formula!V:X,2,0))*H1776)/SUMIF(AD:AD,AD1776,H:H)))</f>
        <v/>
      </c>
      <c r="L1776" s="38" t="str">
        <f t="shared" si="163"/>
        <v/>
      </c>
      <c r="M1776" s="38" t="str">
        <f t="shared" si="164"/>
        <v/>
      </c>
      <c r="N1776" s="38" t="str">
        <f t="shared" si="166"/>
        <v/>
      </c>
      <c r="O1776" s="38" t="str">
        <f t="shared" si="162"/>
        <v/>
      </c>
      <c r="P1776" s="39" t="str">
        <f t="shared" si="167"/>
        <v/>
      </c>
      <c r="AC1776" s="42" t="str">
        <f>IF(B1776="","",VLOOKUP(B1776,[2]Formula!B:C,2,0))</f>
        <v/>
      </c>
      <c r="AD1776" s="43" t="str">
        <f t="shared" si="165"/>
        <v/>
      </c>
    </row>
    <row r="1777" spans="1:30" x14ac:dyDescent="0.25">
      <c r="A1777" s="64"/>
      <c r="B1777" s="64"/>
      <c r="C1777" s="66"/>
      <c r="D1777" s="67"/>
      <c r="E1777" s="64"/>
      <c r="F1777" s="64"/>
      <c r="G1777" s="37" t="str">
        <f>IF(E1777="","",IF(OR(E1777="Project Management",E1777="Project Support",E1777="Sprint Management",E1777="Sprint Support"),"NA",ROUND((((VLOOKUP(AD1777,[2]Formula!V:X,3,0)))-SUMIF(AD:AD,AD1777,H:H)),2)))</f>
        <v/>
      </c>
      <c r="H1777" s="71"/>
      <c r="I1777" s="72"/>
      <c r="J1777" s="72"/>
      <c r="K1777" s="38" t="str">
        <f>IF(E1777="","",IF(OR(E1777="Project Management",E1777="Project Support",E1777="Sprint Management",E1777="Sprint Support"),"NA",(((SUMIF(AD:AD,AD1777,H:H)/VLOOKUP(AD1777,[2]Formula!V:X,3,0))*VLOOKUP(AD1777,[2]Formula!V:X,2,0))*H1777)/SUMIF(AD:AD,AD1777,H:H)))</f>
        <v/>
      </c>
      <c r="L1777" s="38" t="str">
        <f t="shared" si="163"/>
        <v/>
      </c>
      <c r="M1777" s="38" t="str">
        <f t="shared" si="164"/>
        <v/>
      </c>
      <c r="N1777" s="38" t="str">
        <f t="shared" si="166"/>
        <v/>
      </c>
      <c r="O1777" s="38" t="str">
        <f t="shared" si="162"/>
        <v/>
      </c>
      <c r="P1777" s="39" t="str">
        <f t="shared" si="167"/>
        <v/>
      </c>
      <c r="AC1777" s="42" t="str">
        <f>IF(B1777="","",VLOOKUP(B1777,[2]Formula!B:C,2,0))</f>
        <v/>
      </c>
      <c r="AD1777" s="43" t="str">
        <f t="shared" si="165"/>
        <v/>
      </c>
    </row>
    <row r="1778" spans="1:30" x14ac:dyDescent="0.25">
      <c r="A1778" s="64"/>
      <c r="B1778" s="64"/>
      <c r="C1778" s="66"/>
      <c r="D1778" s="67"/>
      <c r="E1778" s="64"/>
      <c r="F1778" s="64"/>
      <c r="G1778" s="37" t="str">
        <f>IF(E1778="","",IF(OR(E1778="Project Management",E1778="Project Support",E1778="Sprint Management",E1778="Sprint Support"),"NA",ROUND((((VLOOKUP(AD1778,[2]Formula!V:X,3,0)))-SUMIF(AD:AD,AD1778,H:H)),2)))</f>
        <v/>
      </c>
      <c r="H1778" s="71"/>
      <c r="I1778" s="72"/>
      <c r="J1778" s="72"/>
      <c r="K1778" s="38" t="str">
        <f>IF(E1778="","",IF(OR(E1778="Project Management",E1778="Project Support",E1778="Sprint Management",E1778="Sprint Support"),"NA",(((SUMIF(AD:AD,AD1778,H:H)/VLOOKUP(AD1778,[2]Formula!V:X,3,0))*VLOOKUP(AD1778,[2]Formula!V:X,2,0))*H1778)/SUMIF(AD:AD,AD1778,H:H)))</f>
        <v/>
      </c>
      <c r="L1778" s="38" t="str">
        <f t="shared" si="163"/>
        <v/>
      </c>
      <c r="M1778" s="38" t="str">
        <f t="shared" si="164"/>
        <v/>
      </c>
      <c r="N1778" s="38" t="str">
        <f t="shared" si="166"/>
        <v/>
      </c>
      <c r="O1778" s="38" t="str">
        <f t="shared" si="162"/>
        <v/>
      </c>
      <c r="P1778" s="39" t="str">
        <f t="shared" si="167"/>
        <v/>
      </c>
      <c r="AC1778" s="42" t="str">
        <f>IF(B1778="","",VLOOKUP(B1778,[2]Formula!B:C,2,0))</f>
        <v/>
      </c>
      <c r="AD1778" s="43" t="str">
        <f t="shared" si="165"/>
        <v/>
      </c>
    </row>
    <row r="1779" spans="1:30" x14ac:dyDescent="0.25">
      <c r="A1779" s="64"/>
      <c r="B1779" s="64"/>
      <c r="C1779" s="66"/>
      <c r="D1779" s="67"/>
      <c r="E1779" s="64"/>
      <c r="F1779" s="64"/>
      <c r="G1779" s="37" t="str">
        <f>IF(E1779="","",IF(OR(E1779="Project Management",E1779="Project Support",E1779="Sprint Management",E1779="Sprint Support"),"NA",ROUND((((VLOOKUP(AD1779,[2]Formula!V:X,3,0)))-SUMIF(AD:AD,AD1779,H:H)),2)))</f>
        <v/>
      </c>
      <c r="H1779" s="71"/>
      <c r="I1779" s="72"/>
      <c r="J1779" s="72"/>
      <c r="K1779" s="38" t="str">
        <f>IF(E1779="","",IF(OR(E1779="Project Management",E1779="Project Support",E1779="Sprint Management",E1779="Sprint Support"),"NA",(((SUMIF(AD:AD,AD1779,H:H)/VLOOKUP(AD1779,[2]Formula!V:X,3,0))*VLOOKUP(AD1779,[2]Formula!V:X,2,0))*H1779)/SUMIF(AD:AD,AD1779,H:H)))</f>
        <v/>
      </c>
      <c r="L1779" s="38" t="str">
        <f t="shared" si="163"/>
        <v/>
      </c>
      <c r="M1779" s="38" t="str">
        <f t="shared" si="164"/>
        <v/>
      </c>
      <c r="N1779" s="38" t="str">
        <f t="shared" si="166"/>
        <v/>
      </c>
      <c r="O1779" s="38" t="str">
        <f t="shared" si="162"/>
        <v/>
      </c>
      <c r="P1779" s="39" t="str">
        <f t="shared" si="167"/>
        <v/>
      </c>
      <c r="AC1779" s="42" t="str">
        <f>IF(B1779="","",VLOOKUP(B1779,[2]Formula!B:C,2,0))</f>
        <v/>
      </c>
      <c r="AD1779" s="43" t="str">
        <f t="shared" si="165"/>
        <v/>
      </c>
    </row>
    <row r="1780" spans="1:30" x14ac:dyDescent="0.25">
      <c r="A1780" s="64"/>
      <c r="B1780" s="64"/>
      <c r="C1780" s="66"/>
      <c r="D1780" s="67"/>
      <c r="E1780" s="64"/>
      <c r="F1780" s="64"/>
      <c r="G1780" s="37" t="str">
        <f>IF(E1780="","",IF(OR(E1780="Project Management",E1780="Project Support",E1780="Sprint Management",E1780="Sprint Support"),"NA",ROUND((((VLOOKUP(AD1780,[2]Formula!V:X,3,0)))-SUMIF(AD:AD,AD1780,H:H)),2)))</f>
        <v/>
      </c>
      <c r="H1780" s="71"/>
      <c r="I1780" s="72"/>
      <c r="J1780" s="72"/>
      <c r="K1780" s="38" t="str">
        <f>IF(E1780="","",IF(OR(E1780="Project Management",E1780="Project Support",E1780="Sprint Management",E1780="Sprint Support"),"NA",(((SUMIF(AD:AD,AD1780,H:H)/VLOOKUP(AD1780,[2]Formula!V:X,3,0))*VLOOKUP(AD1780,[2]Formula!V:X,2,0))*H1780)/SUMIF(AD:AD,AD1780,H:H)))</f>
        <v/>
      </c>
      <c r="L1780" s="38" t="str">
        <f t="shared" si="163"/>
        <v/>
      </c>
      <c r="M1780" s="38" t="str">
        <f t="shared" si="164"/>
        <v/>
      </c>
      <c r="N1780" s="38" t="str">
        <f t="shared" si="166"/>
        <v/>
      </c>
      <c r="O1780" s="38" t="str">
        <f t="shared" si="162"/>
        <v/>
      </c>
      <c r="P1780" s="39" t="str">
        <f t="shared" si="167"/>
        <v/>
      </c>
      <c r="AC1780" s="42" t="str">
        <f>IF(B1780="","",VLOOKUP(B1780,[2]Formula!B:C,2,0))</f>
        <v/>
      </c>
      <c r="AD1780" s="43" t="str">
        <f t="shared" si="165"/>
        <v/>
      </c>
    </row>
    <row r="1781" spans="1:30" x14ac:dyDescent="0.25">
      <c r="A1781" s="64"/>
      <c r="B1781" s="64"/>
      <c r="C1781" s="66"/>
      <c r="D1781" s="67"/>
      <c r="E1781" s="64"/>
      <c r="F1781" s="64"/>
      <c r="G1781" s="37" t="str">
        <f>IF(E1781="","",IF(OR(E1781="Project Management",E1781="Project Support",E1781="Sprint Management",E1781="Sprint Support"),"NA",ROUND((((VLOOKUP(AD1781,[2]Formula!V:X,3,0)))-SUMIF(AD:AD,AD1781,H:H)),2)))</f>
        <v/>
      </c>
      <c r="H1781" s="71"/>
      <c r="I1781" s="72"/>
      <c r="J1781" s="72"/>
      <c r="K1781" s="38" t="str">
        <f>IF(E1781="","",IF(OR(E1781="Project Management",E1781="Project Support",E1781="Sprint Management",E1781="Sprint Support"),"NA",(((SUMIF(AD:AD,AD1781,H:H)/VLOOKUP(AD1781,[2]Formula!V:X,3,0))*VLOOKUP(AD1781,[2]Formula!V:X,2,0))*H1781)/SUMIF(AD:AD,AD1781,H:H)))</f>
        <v/>
      </c>
      <c r="L1781" s="38" t="str">
        <f t="shared" si="163"/>
        <v/>
      </c>
      <c r="M1781" s="38" t="str">
        <f t="shared" si="164"/>
        <v/>
      </c>
      <c r="N1781" s="38" t="str">
        <f t="shared" si="166"/>
        <v/>
      </c>
      <c r="O1781" s="38" t="str">
        <f t="shared" ref="O1781:O1844" si="168">IFERROR(L1781/M1781,"")</f>
        <v/>
      </c>
      <c r="P1781" s="39" t="str">
        <f t="shared" si="167"/>
        <v/>
      </c>
      <c r="AC1781" s="42" t="str">
        <f>IF(B1781="","",VLOOKUP(B1781,[2]Formula!B:C,2,0))</f>
        <v/>
      </c>
      <c r="AD1781" s="43" t="str">
        <f t="shared" si="165"/>
        <v/>
      </c>
    </row>
    <row r="1782" spans="1:30" x14ac:dyDescent="0.25">
      <c r="A1782" s="64"/>
      <c r="B1782" s="64"/>
      <c r="C1782" s="66"/>
      <c r="D1782" s="67"/>
      <c r="E1782" s="64"/>
      <c r="F1782" s="64"/>
      <c r="G1782" s="37" t="str">
        <f>IF(E1782="","",IF(OR(E1782="Project Management",E1782="Project Support",E1782="Sprint Management",E1782="Sprint Support"),"NA",ROUND((((VLOOKUP(AD1782,[2]Formula!V:X,3,0)))-SUMIF(AD:AD,AD1782,H:H)),2)))</f>
        <v/>
      </c>
      <c r="H1782" s="71"/>
      <c r="I1782" s="72"/>
      <c r="J1782" s="72"/>
      <c r="K1782" s="38" t="str">
        <f>IF(E1782="","",IF(OR(E1782="Project Management",E1782="Project Support",E1782="Sprint Management",E1782="Sprint Support"),"NA",(((SUMIF(AD:AD,AD1782,H:H)/VLOOKUP(AD1782,[2]Formula!V:X,3,0))*VLOOKUP(AD1782,[2]Formula!V:X,2,0))*H1782)/SUMIF(AD:AD,AD1782,H:H)))</f>
        <v/>
      </c>
      <c r="L1782" s="38" t="str">
        <f t="shared" si="163"/>
        <v/>
      </c>
      <c r="M1782" s="38" t="str">
        <f t="shared" si="164"/>
        <v/>
      </c>
      <c r="N1782" s="38" t="str">
        <f t="shared" si="166"/>
        <v/>
      </c>
      <c r="O1782" s="38" t="str">
        <f t="shared" si="168"/>
        <v/>
      </c>
      <c r="P1782" s="39" t="str">
        <f t="shared" si="167"/>
        <v/>
      </c>
      <c r="AC1782" s="42" t="str">
        <f>IF(B1782="","",VLOOKUP(B1782,[2]Formula!B:C,2,0))</f>
        <v/>
      </c>
      <c r="AD1782" s="43" t="str">
        <f t="shared" si="165"/>
        <v/>
      </c>
    </row>
    <row r="1783" spans="1:30" x14ac:dyDescent="0.25">
      <c r="A1783" s="64"/>
      <c r="B1783" s="64"/>
      <c r="C1783" s="66"/>
      <c r="D1783" s="67"/>
      <c r="E1783" s="64"/>
      <c r="F1783" s="64"/>
      <c r="G1783" s="37" t="str">
        <f>IF(E1783="","",IF(OR(E1783="Project Management",E1783="Project Support",E1783="Sprint Management",E1783="Sprint Support"),"NA",ROUND((((VLOOKUP(AD1783,[2]Formula!V:X,3,0)))-SUMIF(AD:AD,AD1783,H:H)),2)))</f>
        <v/>
      </c>
      <c r="H1783" s="71"/>
      <c r="I1783" s="72"/>
      <c r="J1783" s="72"/>
      <c r="K1783" s="38" t="str">
        <f>IF(E1783="","",IF(OR(E1783="Project Management",E1783="Project Support",E1783="Sprint Management",E1783="Sprint Support"),"NA",(((SUMIF(AD:AD,AD1783,H:H)/VLOOKUP(AD1783,[2]Formula!V:X,3,0))*VLOOKUP(AD1783,[2]Formula!V:X,2,0))*H1783)/SUMIF(AD:AD,AD1783,H:H)))</f>
        <v/>
      </c>
      <c r="L1783" s="38" t="str">
        <f t="shared" si="163"/>
        <v/>
      </c>
      <c r="M1783" s="38" t="str">
        <f t="shared" si="164"/>
        <v/>
      </c>
      <c r="N1783" s="38" t="str">
        <f t="shared" si="166"/>
        <v/>
      </c>
      <c r="O1783" s="38" t="str">
        <f t="shared" si="168"/>
        <v/>
      </c>
      <c r="P1783" s="39" t="str">
        <f t="shared" si="167"/>
        <v/>
      </c>
      <c r="AC1783" s="42" t="str">
        <f>IF(B1783="","",VLOOKUP(B1783,[2]Formula!B:C,2,0))</f>
        <v/>
      </c>
      <c r="AD1783" s="43" t="str">
        <f t="shared" si="165"/>
        <v/>
      </c>
    </row>
    <row r="1784" spans="1:30" x14ac:dyDescent="0.25">
      <c r="A1784" s="64"/>
      <c r="B1784" s="64"/>
      <c r="C1784" s="66"/>
      <c r="D1784" s="67"/>
      <c r="E1784" s="64"/>
      <c r="F1784" s="64"/>
      <c r="G1784" s="37" t="str">
        <f>IF(E1784="","",IF(OR(E1784="Project Management",E1784="Project Support",E1784="Sprint Management",E1784="Sprint Support"),"NA",ROUND((((VLOOKUP(AD1784,[2]Formula!V:X,3,0)))-SUMIF(AD:AD,AD1784,H:H)),2)))</f>
        <v/>
      </c>
      <c r="H1784" s="71"/>
      <c r="I1784" s="72"/>
      <c r="J1784" s="72"/>
      <c r="K1784" s="38" t="str">
        <f>IF(E1784="","",IF(OR(E1784="Project Management",E1784="Project Support",E1784="Sprint Management",E1784="Sprint Support"),"NA",(((SUMIF(AD:AD,AD1784,H:H)/VLOOKUP(AD1784,[2]Formula!V:X,3,0))*VLOOKUP(AD1784,[2]Formula!V:X,2,0))*H1784)/SUMIF(AD:AD,AD1784,H:H)))</f>
        <v/>
      </c>
      <c r="L1784" s="38" t="str">
        <f t="shared" si="163"/>
        <v/>
      </c>
      <c r="M1784" s="38" t="str">
        <f t="shared" si="164"/>
        <v/>
      </c>
      <c r="N1784" s="38" t="str">
        <f t="shared" si="166"/>
        <v/>
      </c>
      <c r="O1784" s="38" t="str">
        <f t="shared" si="168"/>
        <v/>
      </c>
      <c r="P1784" s="39" t="str">
        <f t="shared" si="167"/>
        <v/>
      </c>
      <c r="AC1784" s="42" t="str">
        <f>IF(B1784="","",VLOOKUP(B1784,[2]Formula!B:C,2,0))</f>
        <v/>
      </c>
      <c r="AD1784" s="43" t="str">
        <f t="shared" si="165"/>
        <v/>
      </c>
    </row>
    <row r="1785" spans="1:30" x14ac:dyDescent="0.25">
      <c r="A1785" s="64"/>
      <c r="B1785" s="64"/>
      <c r="C1785" s="66"/>
      <c r="D1785" s="67"/>
      <c r="E1785" s="64"/>
      <c r="F1785" s="64"/>
      <c r="G1785" s="37" t="str">
        <f>IF(E1785="","",IF(OR(E1785="Project Management",E1785="Project Support",E1785="Sprint Management",E1785="Sprint Support"),"NA",ROUND((((VLOOKUP(AD1785,[2]Formula!V:X,3,0)))-SUMIF(AD:AD,AD1785,H:H)),2)))</f>
        <v/>
      </c>
      <c r="H1785" s="71"/>
      <c r="I1785" s="72"/>
      <c r="J1785" s="72"/>
      <c r="K1785" s="38" t="str">
        <f>IF(E1785="","",IF(OR(E1785="Project Management",E1785="Project Support",E1785="Sprint Management",E1785="Sprint Support"),"NA",(((SUMIF(AD:AD,AD1785,H:H)/VLOOKUP(AD1785,[2]Formula!V:X,3,0))*VLOOKUP(AD1785,[2]Formula!V:X,2,0))*H1785)/SUMIF(AD:AD,AD1785,H:H)))</f>
        <v/>
      </c>
      <c r="L1785" s="38" t="str">
        <f t="shared" si="163"/>
        <v/>
      </c>
      <c r="M1785" s="38" t="str">
        <f t="shared" si="164"/>
        <v/>
      </c>
      <c r="N1785" s="38" t="str">
        <f t="shared" si="166"/>
        <v/>
      </c>
      <c r="O1785" s="38" t="str">
        <f t="shared" si="168"/>
        <v/>
      </c>
      <c r="P1785" s="39" t="str">
        <f t="shared" si="167"/>
        <v/>
      </c>
      <c r="AC1785" s="42" t="str">
        <f>IF(B1785="","",VLOOKUP(B1785,[2]Formula!B:C,2,0))</f>
        <v/>
      </c>
      <c r="AD1785" s="43" t="str">
        <f t="shared" si="165"/>
        <v/>
      </c>
    </row>
    <row r="1786" spans="1:30" x14ac:dyDescent="0.25">
      <c r="A1786" s="64"/>
      <c r="B1786" s="64"/>
      <c r="C1786" s="66"/>
      <c r="D1786" s="67"/>
      <c r="E1786" s="64"/>
      <c r="F1786" s="64"/>
      <c r="G1786" s="37" t="str">
        <f>IF(E1786="","",IF(OR(E1786="Project Management",E1786="Project Support",E1786="Sprint Management",E1786="Sprint Support"),"NA",ROUND((((VLOOKUP(AD1786,[2]Formula!V:X,3,0)))-SUMIF(AD:AD,AD1786,H:H)),2)))</f>
        <v/>
      </c>
      <c r="H1786" s="71"/>
      <c r="I1786" s="72"/>
      <c r="J1786" s="72"/>
      <c r="K1786" s="38" t="str">
        <f>IF(E1786="","",IF(OR(E1786="Project Management",E1786="Project Support",E1786="Sprint Management",E1786="Sprint Support"),"NA",(((SUMIF(AD:AD,AD1786,H:H)/VLOOKUP(AD1786,[2]Formula!V:X,3,0))*VLOOKUP(AD1786,[2]Formula!V:X,2,0))*H1786)/SUMIF(AD:AD,AD1786,H:H)))</f>
        <v/>
      </c>
      <c r="L1786" s="38" t="str">
        <f t="shared" si="163"/>
        <v/>
      </c>
      <c r="M1786" s="38" t="str">
        <f t="shared" si="164"/>
        <v/>
      </c>
      <c r="N1786" s="38" t="str">
        <f t="shared" si="166"/>
        <v/>
      </c>
      <c r="O1786" s="38" t="str">
        <f t="shared" si="168"/>
        <v/>
      </c>
      <c r="P1786" s="39" t="str">
        <f t="shared" si="167"/>
        <v/>
      </c>
      <c r="AC1786" s="42" t="str">
        <f>IF(B1786="","",VLOOKUP(B1786,[2]Formula!B:C,2,0))</f>
        <v/>
      </c>
      <c r="AD1786" s="43" t="str">
        <f t="shared" si="165"/>
        <v/>
      </c>
    </row>
    <row r="1787" spans="1:30" x14ac:dyDescent="0.25">
      <c r="A1787" s="64"/>
      <c r="B1787" s="64"/>
      <c r="C1787" s="66"/>
      <c r="D1787" s="67"/>
      <c r="E1787" s="64"/>
      <c r="F1787" s="64"/>
      <c r="G1787" s="37" t="str">
        <f>IF(E1787="","",IF(OR(E1787="Project Management",E1787="Project Support",E1787="Sprint Management",E1787="Sprint Support"),"NA",ROUND((((VLOOKUP(AD1787,[2]Formula!V:X,3,0)))-SUMIF(AD:AD,AD1787,H:H)),2)))</f>
        <v/>
      </c>
      <c r="H1787" s="71"/>
      <c r="I1787" s="72"/>
      <c r="J1787" s="72"/>
      <c r="K1787" s="38" t="str">
        <f>IF(E1787="","",IF(OR(E1787="Project Management",E1787="Project Support",E1787="Sprint Management",E1787="Sprint Support"),"NA",(((SUMIF(AD:AD,AD1787,H:H)/VLOOKUP(AD1787,[2]Formula!V:X,3,0))*VLOOKUP(AD1787,[2]Formula!V:X,2,0))*H1787)/SUMIF(AD:AD,AD1787,H:H)))</f>
        <v/>
      </c>
      <c r="L1787" s="38" t="str">
        <f t="shared" si="163"/>
        <v/>
      </c>
      <c r="M1787" s="38" t="str">
        <f t="shared" si="164"/>
        <v/>
      </c>
      <c r="N1787" s="38" t="str">
        <f t="shared" si="166"/>
        <v/>
      </c>
      <c r="O1787" s="38" t="str">
        <f t="shared" si="168"/>
        <v/>
      </c>
      <c r="P1787" s="39" t="str">
        <f t="shared" si="167"/>
        <v/>
      </c>
      <c r="AC1787" s="42" t="str">
        <f>IF(B1787="","",VLOOKUP(B1787,[2]Formula!B:C,2,0))</f>
        <v/>
      </c>
      <c r="AD1787" s="43" t="str">
        <f t="shared" si="165"/>
        <v/>
      </c>
    </row>
    <row r="1788" spans="1:30" x14ac:dyDescent="0.25">
      <c r="A1788" s="64"/>
      <c r="B1788" s="64"/>
      <c r="C1788" s="66"/>
      <c r="D1788" s="67"/>
      <c r="E1788" s="64"/>
      <c r="F1788" s="64"/>
      <c r="G1788" s="37" t="str">
        <f>IF(E1788="","",IF(OR(E1788="Project Management",E1788="Project Support",E1788="Sprint Management",E1788="Sprint Support"),"NA",ROUND((((VLOOKUP(AD1788,[2]Formula!V:X,3,0)))-SUMIF(AD:AD,AD1788,H:H)),2)))</f>
        <v/>
      </c>
      <c r="H1788" s="71"/>
      <c r="I1788" s="72"/>
      <c r="J1788" s="72"/>
      <c r="K1788" s="38" t="str">
        <f>IF(E1788="","",IF(OR(E1788="Project Management",E1788="Project Support",E1788="Sprint Management",E1788="Sprint Support"),"NA",(((SUMIF(AD:AD,AD1788,H:H)/VLOOKUP(AD1788,[2]Formula!V:X,3,0))*VLOOKUP(AD1788,[2]Formula!V:X,2,0))*H1788)/SUMIF(AD:AD,AD1788,H:H)))</f>
        <v/>
      </c>
      <c r="L1788" s="38" t="str">
        <f t="shared" si="163"/>
        <v/>
      </c>
      <c r="M1788" s="38" t="str">
        <f t="shared" si="164"/>
        <v/>
      </c>
      <c r="N1788" s="38" t="str">
        <f t="shared" si="166"/>
        <v/>
      </c>
      <c r="O1788" s="38" t="str">
        <f t="shared" si="168"/>
        <v/>
      </c>
      <c r="P1788" s="39" t="str">
        <f t="shared" si="167"/>
        <v/>
      </c>
      <c r="AC1788" s="42" t="str">
        <f>IF(B1788="","",VLOOKUP(B1788,[2]Formula!B:C,2,0))</f>
        <v/>
      </c>
      <c r="AD1788" s="43" t="str">
        <f t="shared" si="165"/>
        <v/>
      </c>
    </row>
    <row r="1789" spans="1:30" x14ac:dyDescent="0.25">
      <c r="A1789" s="64"/>
      <c r="B1789" s="64"/>
      <c r="C1789" s="66"/>
      <c r="D1789" s="67"/>
      <c r="E1789" s="64"/>
      <c r="F1789" s="64"/>
      <c r="G1789" s="37" t="str">
        <f>IF(E1789="","",IF(OR(E1789="Project Management",E1789="Project Support",E1789="Sprint Management",E1789="Sprint Support"),"NA",ROUND((((VLOOKUP(AD1789,[2]Formula!V:X,3,0)))-SUMIF(AD:AD,AD1789,H:H)),2)))</f>
        <v/>
      </c>
      <c r="H1789" s="71"/>
      <c r="I1789" s="72"/>
      <c r="J1789" s="72"/>
      <c r="K1789" s="38" t="str">
        <f>IF(E1789="","",IF(OR(E1789="Project Management",E1789="Project Support",E1789="Sprint Management",E1789="Sprint Support"),"NA",(((SUMIF(AD:AD,AD1789,H:H)/VLOOKUP(AD1789,[2]Formula!V:X,3,0))*VLOOKUP(AD1789,[2]Formula!V:X,2,0))*H1789)/SUMIF(AD:AD,AD1789,H:H)))</f>
        <v/>
      </c>
      <c r="L1789" s="38" t="str">
        <f t="shared" si="163"/>
        <v/>
      </c>
      <c r="M1789" s="38" t="str">
        <f t="shared" si="164"/>
        <v/>
      </c>
      <c r="N1789" s="38" t="str">
        <f t="shared" si="166"/>
        <v/>
      </c>
      <c r="O1789" s="38" t="str">
        <f t="shared" si="168"/>
        <v/>
      </c>
      <c r="P1789" s="39" t="str">
        <f t="shared" si="167"/>
        <v/>
      </c>
      <c r="AC1789" s="42" t="str">
        <f>IF(B1789="","",VLOOKUP(B1789,[2]Formula!B:C,2,0))</f>
        <v/>
      </c>
      <c r="AD1789" s="43" t="str">
        <f t="shared" si="165"/>
        <v/>
      </c>
    </row>
    <row r="1790" spans="1:30" x14ac:dyDescent="0.25">
      <c r="A1790" s="64"/>
      <c r="B1790" s="64"/>
      <c r="C1790" s="66"/>
      <c r="D1790" s="67"/>
      <c r="E1790" s="64"/>
      <c r="F1790" s="64"/>
      <c r="G1790" s="37" t="str">
        <f>IF(E1790="","",IF(OR(E1790="Project Management",E1790="Project Support",E1790="Sprint Management",E1790="Sprint Support"),"NA",ROUND((((VLOOKUP(AD1790,[2]Formula!V:X,3,0)))-SUMIF(AD:AD,AD1790,H:H)),2)))</f>
        <v/>
      </c>
      <c r="H1790" s="71"/>
      <c r="I1790" s="72"/>
      <c r="J1790" s="72"/>
      <c r="K1790" s="38" t="str">
        <f>IF(E1790="","",IF(OR(E1790="Project Management",E1790="Project Support",E1790="Sprint Management",E1790="Sprint Support"),"NA",(((SUMIF(AD:AD,AD1790,H:H)/VLOOKUP(AD1790,[2]Formula!V:X,3,0))*VLOOKUP(AD1790,[2]Formula!V:X,2,0))*H1790)/SUMIF(AD:AD,AD1790,H:H)))</f>
        <v/>
      </c>
      <c r="L1790" s="38" t="str">
        <f t="shared" si="163"/>
        <v/>
      </c>
      <c r="M1790" s="38" t="str">
        <f t="shared" si="164"/>
        <v/>
      </c>
      <c r="N1790" s="38" t="str">
        <f t="shared" si="166"/>
        <v/>
      </c>
      <c r="O1790" s="38" t="str">
        <f t="shared" si="168"/>
        <v/>
      </c>
      <c r="P1790" s="39" t="str">
        <f t="shared" si="167"/>
        <v/>
      </c>
      <c r="AC1790" s="42" t="str">
        <f>IF(B1790="","",VLOOKUP(B1790,[2]Formula!B:C,2,0))</f>
        <v/>
      </c>
      <c r="AD1790" s="43" t="str">
        <f t="shared" si="165"/>
        <v/>
      </c>
    </row>
    <row r="1791" spans="1:30" x14ac:dyDescent="0.25">
      <c r="A1791" s="64"/>
      <c r="B1791" s="64"/>
      <c r="C1791" s="66"/>
      <c r="D1791" s="67"/>
      <c r="E1791" s="64"/>
      <c r="F1791" s="64"/>
      <c r="G1791" s="37" t="str">
        <f>IF(E1791="","",IF(OR(E1791="Project Management",E1791="Project Support",E1791="Sprint Management",E1791="Sprint Support"),"NA",ROUND((((VLOOKUP(AD1791,[2]Formula!V:X,3,0)))-SUMIF(AD:AD,AD1791,H:H)),2)))</f>
        <v/>
      </c>
      <c r="H1791" s="71"/>
      <c r="I1791" s="72"/>
      <c r="J1791" s="72"/>
      <c r="K1791" s="38" t="str">
        <f>IF(E1791="","",IF(OR(E1791="Project Management",E1791="Project Support",E1791="Sprint Management",E1791="Sprint Support"),"NA",(((SUMIF(AD:AD,AD1791,H:H)/VLOOKUP(AD1791,[2]Formula!V:X,3,0))*VLOOKUP(AD1791,[2]Formula!V:X,2,0))*H1791)/SUMIF(AD:AD,AD1791,H:H)))</f>
        <v/>
      </c>
      <c r="L1791" s="38" t="str">
        <f t="shared" si="163"/>
        <v/>
      </c>
      <c r="M1791" s="38" t="str">
        <f t="shared" si="164"/>
        <v/>
      </c>
      <c r="N1791" s="38" t="str">
        <f t="shared" si="166"/>
        <v/>
      </c>
      <c r="O1791" s="38" t="str">
        <f t="shared" si="168"/>
        <v/>
      </c>
      <c r="P1791" s="39" t="str">
        <f t="shared" si="167"/>
        <v/>
      </c>
      <c r="AC1791" s="42" t="str">
        <f>IF(B1791="","",VLOOKUP(B1791,[2]Formula!B:C,2,0))</f>
        <v/>
      </c>
      <c r="AD1791" s="43" t="str">
        <f t="shared" si="165"/>
        <v/>
      </c>
    </row>
    <row r="1792" spans="1:30" x14ac:dyDescent="0.25">
      <c r="A1792" s="64"/>
      <c r="B1792" s="64"/>
      <c r="C1792" s="66"/>
      <c r="D1792" s="67"/>
      <c r="E1792" s="64"/>
      <c r="F1792" s="64"/>
      <c r="G1792" s="37" t="str">
        <f>IF(E1792="","",IF(OR(E1792="Project Management",E1792="Project Support",E1792="Sprint Management",E1792="Sprint Support"),"NA",ROUND((((VLOOKUP(AD1792,[2]Formula!V:X,3,0)))-SUMIF(AD:AD,AD1792,H:H)),2)))</f>
        <v/>
      </c>
      <c r="H1792" s="71"/>
      <c r="I1792" s="72"/>
      <c r="J1792" s="72"/>
      <c r="K1792" s="38" t="str">
        <f>IF(E1792="","",IF(OR(E1792="Project Management",E1792="Project Support",E1792="Sprint Management",E1792="Sprint Support"),"NA",(((SUMIF(AD:AD,AD1792,H:H)/VLOOKUP(AD1792,[2]Formula!V:X,3,0))*VLOOKUP(AD1792,[2]Formula!V:X,2,0))*H1792)/SUMIF(AD:AD,AD1792,H:H)))</f>
        <v/>
      </c>
      <c r="L1792" s="38" t="str">
        <f t="shared" si="163"/>
        <v/>
      </c>
      <c r="M1792" s="38" t="str">
        <f t="shared" si="164"/>
        <v/>
      </c>
      <c r="N1792" s="38" t="str">
        <f t="shared" si="166"/>
        <v/>
      </c>
      <c r="O1792" s="38" t="str">
        <f t="shared" si="168"/>
        <v/>
      </c>
      <c r="P1792" s="39" t="str">
        <f t="shared" si="167"/>
        <v/>
      </c>
      <c r="AC1792" s="42" t="str">
        <f>IF(B1792="","",VLOOKUP(B1792,[2]Formula!B:C,2,0))</f>
        <v/>
      </c>
      <c r="AD1792" s="43" t="str">
        <f t="shared" si="165"/>
        <v/>
      </c>
    </row>
    <row r="1793" spans="1:30" x14ac:dyDescent="0.25">
      <c r="A1793" s="64"/>
      <c r="B1793" s="64"/>
      <c r="C1793" s="66"/>
      <c r="D1793" s="67"/>
      <c r="E1793" s="64"/>
      <c r="F1793" s="64"/>
      <c r="G1793" s="37" t="str">
        <f>IF(E1793="","",IF(OR(E1793="Project Management",E1793="Project Support",E1793="Sprint Management",E1793="Sprint Support"),"NA",ROUND((((VLOOKUP(AD1793,[2]Formula!V:X,3,0)))-SUMIF(AD:AD,AD1793,H:H)),2)))</f>
        <v/>
      </c>
      <c r="H1793" s="71"/>
      <c r="I1793" s="72"/>
      <c r="J1793" s="72"/>
      <c r="K1793" s="38" t="str">
        <f>IF(E1793="","",IF(OR(E1793="Project Management",E1793="Project Support",E1793="Sprint Management",E1793="Sprint Support"),"NA",(((SUMIF(AD:AD,AD1793,H:H)/VLOOKUP(AD1793,[2]Formula!V:X,3,0))*VLOOKUP(AD1793,[2]Formula!V:X,2,0))*H1793)/SUMIF(AD:AD,AD1793,H:H)))</f>
        <v/>
      </c>
      <c r="L1793" s="38" t="str">
        <f t="shared" si="163"/>
        <v/>
      </c>
      <c r="M1793" s="38" t="str">
        <f t="shared" si="164"/>
        <v/>
      </c>
      <c r="N1793" s="38" t="str">
        <f t="shared" si="166"/>
        <v/>
      </c>
      <c r="O1793" s="38" t="str">
        <f t="shared" si="168"/>
        <v/>
      </c>
      <c r="P1793" s="39" t="str">
        <f t="shared" si="167"/>
        <v/>
      </c>
      <c r="AC1793" s="42" t="str">
        <f>IF(B1793="","",VLOOKUP(B1793,[2]Formula!B:C,2,0))</f>
        <v/>
      </c>
      <c r="AD1793" s="43" t="str">
        <f t="shared" si="165"/>
        <v/>
      </c>
    </row>
    <row r="1794" spans="1:30" x14ac:dyDescent="0.25">
      <c r="A1794" s="64"/>
      <c r="B1794" s="64"/>
      <c r="C1794" s="66"/>
      <c r="D1794" s="67"/>
      <c r="E1794" s="64"/>
      <c r="F1794" s="64"/>
      <c r="G1794" s="37" t="str">
        <f>IF(E1794="","",IF(OR(E1794="Project Management",E1794="Project Support",E1794="Sprint Management",E1794="Sprint Support"),"NA",ROUND((((VLOOKUP(AD1794,[2]Formula!V:X,3,0)))-SUMIF(AD:AD,AD1794,H:H)),2)))</f>
        <v/>
      </c>
      <c r="H1794" s="71"/>
      <c r="I1794" s="72"/>
      <c r="J1794" s="72"/>
      <c r="K1794" s="38" t="str">
        <f>IF(E1794="","",IF(OR(E1794="Project Management",E1794="Project Support",E1794="Sprint Management",E1794="Sprint Support"),"NA",(((SUMIF(AD:AD,AD1794,H:H)/VLOOKUP(AD1794,[2]Formula!V:X,3,0))*VLOOKUP(AD1794,[2]Formula!V:X,2,0))*H1794)/SUMIF(AD:AD,AD1794,H:H)))</f>
        <v/>
      </c>
      <c r="L1794" s="38" t="str">
        <f t="shared" ref="L1794:L1857" si="169">IFERROR(IF(K1794="NA",(H1794/I1794),(K1794/I1794)),"")</f>
        <v/>
      </c>
      <c r="M1794" s="38" t="str">
        <f t="shared" ref="M1794:M1857" si="170">IFERROR(IF(K1794="NA",1,(K1794/H1794)),"")</f>
        <v/>
      </c>
      <c r="N1794" s="38" t="str">
        <f t="shared" si="166"/>
        <v/>
      </c>
      <c r="O1794" s="38" t="str">
        <f t="shared" si="168"/>
        <v/>
      </c>
      <c r="P1794" s="39" t="str">
        <f t="shared" si="167"/>
        <v/>
      </c>
      <c r="AC1794" s="42" t="str">
        <f>IF(B1794="","",VLOOKUP(B1794,[2]Formula!B:C,2,0))</f>
        <v/>
      </c>
      <c r="AD1794" s="43" t="str">
        <f t="shared" ref="AD1794:AD1857" si="171">IF(B1794="","",CONCATENATE(B1794,"_",E1794))</f>
        <v/>
      </c>
    </row>
    <row r="1795" spans="1:30" x14ac:dyDescent="0.25">
      <c r="A1795" s="64"/>
      <c r="B1795" s="64"/>
      <c r="C1795" s="66"/>
      <c r="D1795" s="67"/>
      <c r="E1795" s="64"/>
      <c r="F1795" s="64"/>
      <c r="G1795" s="37" t="str">
        <f>IF(E1795="","",IF(OR(E1795="Project Management",E1795="Project Support",E1795="Sprint Management",E1795="Sprint Support"),"NA",ROUND((((VLOOKUP(AD1795,[2]Formula!V:X,3,0)))-SUMIF(AD:AD,AD1795,H:H)),2)))</f>
        <v/>
      </c>
      <c r="H1795" s="71"/>
      <c r="I1795" s="72"/>
      <c r="J1795" s="72"/>
      <c r="K1795" s="38" t="str">
        <f>IF(E1795="","",IF(OR(E1795="Project Management",E1795="Project Support",E1795="Sprint Management",E1795="Sprint Support"),"NA",(((SUMIF(AD:AD,AD1795,H:H)/VLOOKUP(AD1795,[2]Formula!V:X,3,0))*VLOOKUP(AD1795,[2]Formula!V:X,2,0))*H1795)/SUMIF(AD:AD,AD1795,H:H)))</f>
        <v/>
      </c>
      <c r="L1795" s="38" t="str">
        <f t="shared" si="169"/>
        <v/>
      </c>
      <c r="M1795" s="38" t="str">
        <f t="shared" si="170"/>
        <v/>
      </c>
      <c r="N1795" s="38" t="str">
        <f t="shared" ref="N1795:N1858" si="172">IFERROR(((L1795-M1795)/M1795)*100,"")</f>
        <v/>
      </c>
      <c r="O1795" s="38" t="str">
        <f t="shared" si="168"/>
        <v/>
      </c>
      <c r="P1795" s="39" t="str">
        <f t="shared" ref="P1795:P1858" si="173">IF(O1795="","",1)</f>
        <v/>
      </c>
      <c r="AC1795" s="42" t="str">
        <f>IF(B1795="","",VLOOKUP(B1795,[2]Formula!B:C,2,0))</f>
        <v/>
      </c>
      <c r="AD1795" s="43" t="str">
        <f t="shared" si="171"/>
        <v/>
      </c>
    </row>
    <row r="1796" spans="1:30" x14ac:dyDescent="0.25">
      <c r="A1796" s="64"/>
      <c r="B1796" s="64"/>
      <c r="C1796" s="66"/>
      <c r="D1796" s="67"/>
      <c r="E1796" s="64"/>
      <c r="F1796" s="64"/>
      <c r="G1796" s="37" t="str">
        <f>IF(E1796="","",IF(OR(E1796="Project Management",E1796="Project Support",E1796="Sprint Management",E1796="Sprint Support"),"NA",ROUND((((VLOOKUP(AD1796,[2]Formula!V:X,3,0)))-SUMIF(AD:AD,AD1796,H:H)),2)))</f>
        <v/>
      </c>
      <c r="H1796" s="71"/>
      <c r="I1796" s="72"/>
      <c r="J1796" s="72"/>
      <c r="K1796" s="38" t="str">
        <f>IF(E1796="","",IF(OR(E1796="Project Management",E1796="Project Support",E1796="Sprint Management",E1796="Sprint Support"),"NA",(((SUMIF(AD:AD,AD1796,H:H)/VLOOKUP(AD1796,[2]Formula!V:X,3,0))*VLOOKUP(AD1796,[2]Formula!V:X,2,0))*H1796)/SUMIF(AD:AD,AD1796,H:H)))</f>
        <v/>
      </c>
      <c r="L1796" s="38" t="str">
        <f t="shared" si="169"/>
        <v/>
      </c>
      <c r="M1796" s="38" t="str">
        <f t="shared" si="170"/>
        <v/>
      </c>
      <c r="N1796" s="38" t="str">
        <f t="shared" si="172"/>
        <v/>
      </c>
      <c r="O1796" s="38" t="str">
        <f t="shared" si="168"/>
        <v/>
      </c>
      <c r="P1796" s="39" t="str">
        <f t="shared" si="173"/>
        <v/>
      </c>
      <c r="AC1796" s="42" t="str">
        <f>IF(B1796="","",VLOOKUP(B1796,[2]Formula!B:C,2,0))</f>
        <v/>
      </c>
      <c r="AD1796" s="43" t="str">
        <f t="shared" si="171"/>
        <v/>
      </c>
    </row>
    <row r="1797" spans="1:30" x14ac:dyDescent="0.25">
      <c r="A1797" s="64"/>
      <c r="B1797" s="64"/>
      <c r="C1797" s="66"/>
      <c r="D1797" s="67"/>
      <c r="E1797" s="64"/>
      <c r="F1797" s="64"/>
      <c r="G1797" s="37" t="str">
        <f>IF(E1797="","",IF(OR(E1797="Project Management",E1797="Project Support",E1797="Sprint Management",E1797="Sprint Support"),"NA",ROUND((((VLOOKUP(AD1797,[2]Formula!V:X,3,0)))-SUMIF(AD:AD,AD1797,H:H)),2)))</f>
        <v/>
      </c>
      <c r="H1797" s="71"/>
      <c r="I1797" s="72"/>
      <c r="J1797" s="72"/>
      <c r="K1797" s="38" t="str">
        <f>IF(E1797="","",IF(OR(E1797="Project Management",E1797="Project Support",E1797="Sprint Management",E1797="Sprint Support"),"NA",(((SUMIF(AD:AD,AD1797,H:H)/VLOOKUP(AD1797,[2]Formula!V:X,3,0))*VLOOKUP(AD1797,[2]Formula!V:X,2,0))*H1797)/SUMIF(AD:AD,AD1797,H:H)))</f>
        <v/>
      </c>
      <c r="L1797" s="38" t="str">
        <f t="shared" si="169"/>
        <v/>
      </c>
      <c r="M1797" s="38" t="str">
        <f t="shared" si="170"/>
        <v/>
      </c>
      <c r="N1797" s="38" t="str">
        <f t="shared" si="172"/>
        <v/>
      </c>
      <c r="O1797" s="38" t="str">
        <f t="shared" si="168"/>
        <v/>
      </c>
      <c r="P1797" s="39" t="str">
        <f t="shared" si="173"/>
        <v/>
      </c>
      <c r="AC1797" s="42" t="str">
        <f>IF(B1797="","",VLOOKUP(B1797,[2]Formula!B:C,2,0))</f>
        <v/>
      </c>
      <c r="AD1797" s="43" t="str">
        <f t="shared" si="171"/>
        <v/>
      </c>
    </row>
    <row r="1798" spans="1:30" x14ac:dyDescent="0.25">
      <c r="A1798" s="64"/>
      <c r="B1798" s="64"/>
      <c r="C1798" s="66"/>
      <c r="D1798" s="67"/>
      <c r="E1798" s="64"/>
      <c r="F1798" s="64"/>
      <c r="G1798" s="37" t="str">
        <f>IF(E1798="","",IF(OR(E1798="Project Management",E1798="Project Support",E1798="Sprint Management",E1798="Sprint Support"),"NA",ROUND((((VLOOKUP(AD1798,[2]Formula!V:X,3,0)))-SUMIF(AD:AD,AD1798,H:H)),2)))</f>
        <v/>
      </c>
      <c r="H1798" s="71"/>
      <c r="I1798" s="72"/>
      <c r="J1798" s="72"/>
      <c r="K1798" s="38" t="str">
        <f>IF(E1798="","",IF(OR(E1798="Project Management",E1798="Project Support",E1798="Sprint Management",E1798="Sprint Support"),"NA",(((SUMIF(AD:AD,AD1798,H:H)/VLOOKUP(AD1798,[2]Formula!V:X,3,0))*VLOOKUP(AD1798,[2]Formula!V:X,2,0))*H1798)/SUMIF(AD:AD,AD1798,H:H)))</f>
        <v/>
      </c>
      <c r="L1798" s="38" t="str">
        <f t="shared" si="169"/>
        <v/>
      </c>
      <c r="M1798" s="38" t="str">
        <f t="shared" si="170"/>
        <v/>
      </c>
      <c r="N1798" s="38" t="str">
        <f t="shared" si="172"/>
        <v/>
      </c>
      <c r="O1798" s="38" t="str">
        <f t="shared" si="168"/>
        <v/>
      </c>
      <c r="P1798" s="39" t="str">
        <f t="shared" si="173"/>
        <v/>
      </c>
      <c r="AC1798" s="42" t="str">
        <f>IF(B1798="","",VLOOKUP(B1798,[2]Formula!B:C,2,0))</f>
        <v/>
      </c>
      <c r="AD1798" s="43" t="str">
        <f t="shared" si="171"/>
        <v/>
      </c>
    </row>
    <row r="1799" spans="1:30" x14ac:dyDescent="0.25">
      <c r="A1799" s="64"/>
      <c r="B1799" s="64"/>
      <c r="C1799" s="66"/>
      <c r="D1799" s="67"/>
      <c r="E1799" s="64"/>
      <c r="F1799" s="64"/>
      <c r="G1799" s="37" t="str">
        <f>IF(E1799="","",IF(OR(E1799="Project Management",E1799="Project Support",E1799="Sprint Management",E1799="Sprint Support"),"NA",ROUND((((VLOOKUP(AD1799,[2]Formula!V:X,3,0)))-SUMIF(AD:AD,AD1799,H:H)),2)))</f>
        <v/>
      </c>
      <c r="H1799" s="71"/>
      <c r="I1799" s="72"/>
      <c r="J1799" s="72"/>
      <c r="K1799" s="38" t="str">
        <f>IF(E1799="","",IF(OR(E1799="Project Management",E1799="Project Support",E1799="Sprint Management",E1799="Sprint Support"),"NA",(((SUMIF(AD:AD,AD1799,H:H)/VLOOKUP(AD1799,[2]Formula!V:X,3,0))*VLOOKUP(AD1799,[2]Formula!V:X,2,0))*H1799)/SUMIF(AD:AD,AD1799,H:H)))</f>
        <v/>
      </c>
      <c r="L1799" s="38" t="str">
        <f t="shared" si="169"/>
        <v/>
      </c>
      <c r="M1799" s="38" t="str">
        <f t="shared" si="170"/>
        <v/>
      </c>
      <c r="N1799" s="38" t="str">
        <f t="shared" si="172"/>
        <v/>
      </c>
      <c r="O1799" s="38" t="str">
        <f t="shared" si="168"/>
        <v/>
      </c>
      <c r="P1799" s="39" t="str">
        <f t="shared" si="173"/>
        <v/>
      </c>
      <c r="AC1799" s="42" t="str">
        <f>IF(B1799="","",VLOOKUP(B1799,[2]Formula!B:C,2,0))</f>
        <v/>
      </c>
      <c r="AD1799" s="43" t="str">
        <f t="shared" si="171"/>
        <v/>
      </c>
    </row>
    <row r="1800" spans="1:30" x14ac:dyDescent="0.25">
      <c r="A1800" s="64"/>
      <c r="B1800" s="64"/>
      <c r="C1800" s="66"/>
      <c r="D1800" s="67"/>
      <c r="E1800" s="64"/>
      <c r="F1800" s="64"/>
      <c r="G1800" s="37" t="str">
        <f>IF(E1800="","",IF(OR(E1800="Project Management",E1800="Project Support",E1800="Sprint Management",E1800="Sprint Support"),"NA",ROUND((((VLOOKUP(AD1800,[2]Formula!V:X,3,0)))-SUMIF(AD:AD,AD1800,H:H)),2)))</f>
        <v/>
      </c>
      <c r="H1800" s="71"/>
      <c r="I1800" s="72"/>
      <c r="J1800" s="72"/>
      <c r="K1800" s="38" t="str">
        <f>IF(E1800="","",IF(OR(E1800="Project Management",E1800="Project Support",E1800="Sprint Management",E1800="Sprint Support"),"NA",(((SUMIF(AD:AD,AD1800,H:H)/VLOOKUP(AD1800,[2]Formula!V:X,3,0))*VLOOKUP(AD1800,[2]Formula!V:X,2,0))*H1800)/SUMIF(AD:AD,AD1800,H:H)))</f>
        <v/>
      </c>
      <c r="L1800" s="38" t="str">
        <f t="shared" si="169"/>
        <v/>
      </c>
      <c r="M1800" s="38" t="str">
        <f t="shared" si="170"/>
        <v/>
      </c>
      <c r="N1800" s="38" t="str">
        <f t="shared" si="172"/>
        <v/>
      </c>
      <c r="O1800" s="38" t="str">
        <f t="shared" si="168"/>
        <v/>
      </c>
      <c r="P1800" s="39" t="str">
        <f t="shared" si="173"/>
        <v/>
      </c>
      <c r="AC1800" s="42" t="str">
        <f>IF(B1800="","",VLOOKUP(B1800,[2]Formula!B:C,2,0))</f>
        <v/>
      </c>
      <c r="AD1800" s="43" t="str">
        <f t="shared" si="171"/>
        <v/>
      </c>
    </row>
    <row r="1801" spans="1:30" x14ac:dyDescent="0.25">
      <c r="A1801" s="64"/>
      <c r="B1801" s="64"/>
      <c r="C1801" s="66"/>
      <c r="D1801" s="67"/>
      <c r="E1801" s="64"/>
      <c r="F1801" s="64"/>
      <c r="G1801" s="37" t="str">
        <f>IF(E1801="","",IF(OR(E1801="Project Management",E1801="Project Support",E1801="Sprint Management",E1801="Sprint Support"),"NA",ROUND((((VLOOKUP(AD1801,[2]Formula!V:X,3,0)))-SUMIF(AD:AD,AD1801,H:H)),2)))</f>
        <v/>
      </c>
      <c r="H1801" s="71"/>
      <c r="I1801" s="72"/>
      <c r="J1801" s="72"/>
      <c r="K1801" s="38" t="str">
        <f>IF(E1801="","",IF(OR(E1801="Project Management",E1801="Project Support",E1801="Sprint Management",E1801="Sprint Support"),"NA",(((SUMIF(AD:AD,AD1801,H:H)/VLOOKUP(AD1801,[2]Formula!V:X,3,0))*VLOOKUP(AD1801,[2]Formula!V:X,2,0))*H1801)/SUMIF(AD:AD,AD1801,H:H)))</f>
        <v/>
      </c>
      <c r="L1801" s="38" t="str">
        <f t="shared" si="169"/>
        <v/>
      </c>
      <c r="M1801" s="38" t="str">
        <f t="shared" si="170"/>
        <v/>
      </c>
      <c r="N1801" s="38" t="str">
        <f t="shared" si="172"/>
        <v/>
      </c>
      <c r="O1801" s="38" t="str">
        <f t="shared" si="168"/>
        <v/>
      </c>
      <c r="P1801" s="39" t="str">
        <f t="shared" si="173"/>
        <v/>
      </c>
      <c r="AC1801" s="42" t="str">
        <f>IF(B1801="","",VLOOKUP(B1801,[2]Formula!B:C,2,0))</f>
        <v/>
      </c>
      <c r="AD1801" s="43" t="str">
        <f t="shared" si="171"/>
        <v/>
      </c>
    </row>
    <row r="1802" spans="1:30" x14ac:dyDescent="0.25">
      <c r="A1802" s="64"/>
      <c r="B1802" s="64"/>
      <c r="C1802" s="66"/>
      <c r="D1802" s="67"/>
      <c r="E1802" s="64"/>
      <c r="F1802" s="64"/>
      <c r="G1802" s="37" t="str">
        <f>IF(E1802="","",IF(OR(E1802="Project Management",E1802="Project Support",E1802="Sprint Management",E1802="Sprint Support"),"NA",ROUND((((VLOOKUP(AD1802,[2]Formula!V:X,3,0)))-SUMIF(AD:AD,AD1802,H:H)),2)))</f>
        <v/>
      </c>
      <c r="H1802" s="71"/>
      <c r="I1802" s="72"/>
      <c r="J1802" s="72"/>
      <c r="K1802" s="38" t="str">
        <f>IF(E1802="","",IF(OR(E1802="Project Management",E1802="Project Support",E1802="Sprint Management",E1802="Sprint Support"),"NA",(((SUMIF(AD:AD,AD1802,H:H)/VLOOKUP(AD1802,[2]Formula!V:X,3,0))*VLOOKUP(AD1802,[2]Formula!V:X,2,0))*H1802)/SUMIF(AD:AD,AD1802,H:H)))</f>
        <v/>
      </c>
      <c r="L1802" s="38" t="str">
        <f t="shared" si="169"/>
        <v/>
      </c>
      <c r="M1802" s="38" t="str">
        <f t="shared" si="170"/>
        <v/>
      </c>
      <c r="N1802" s="38" t="str">
        <f t="shared" si="172"/>
        <v/>
      </c>
      <c r="O1802" s="38" t="str">
        <f t="shared" si="168"/>
        <v/>
      </c>
      <c r="P1802" s="39" t="str">
        <f t="shared" si="173"/>
        <v/>
      </c>
      <c r="AC1802" s="42" t="str">
        <f>IF(B1802="","",VLOOKUP(B1802,[2]Formula!B:C,2,0))</f>
        <v/>
      </c>
      <c r="AD1802" s="43" t="str">
        <f t="shared" si="171"/>
        <v/>
      </c>
    </row>
    <row r="1803" spans="1:30" x14ac:dyDescent="0.25">
      <c r="A1803" s="64"/>
      <c r="B1803" s="64"/>
      <c r="C1803" s="66"/>
      <c r="D1803" s="67"/>
      <c r="E1803" s="64"/>
      <c r="F1803" s="64"/>
      <c r="G1803" s="37" t="str">
        <f>IF(E1803="","",IF(OR(E1803="Project Management",E1803="Project Support",E1803="Sprint Management",E1803="Sprint Support"),"NA",ROUND((((VLOOKUP(AD1803,[2]Formula!V:X,3,0)))-SUMIF(AD:AD,AD1803,H:H)),2)))</f>
        <v/>
      </c>
      <c r="H1803" s="71"/>
      <c r="I1803" s="72"/>
      <c r="J1803" s="72"/>
      <c r="K1803" s="38" t="str">
        <f>IF(E1803="","",IF(OR(E1803="Project Management",E1803="Project Support",E1803="Sprint Management",E1803="Sprint Support"),"NA",(((SUMIF(AD:AD,AD1803,H:H)/VLOOKUP(AD1803,[2]Formula!V:X,3,0))*VLOOKUP(AD1803,[2]Formula!V:X,2,0))*H1803)/SUMIF(AD:AD,AD1803,H:H)))</f>
        <v/>
      </c>
      <c r="L1803" s="38" t="str">
        <f t="shared" si="169"/>
        <v/>
      </c>
      <c r="M1803" s="38" t="str">
        <f t="shared" si="170"/>
        <v/>
      </c>
      <c r="N1803" s="38" t="str">
        <f t="shared" si="172"/>
        <v/>
      </c>
      <c r="O1803" s="38" t="str">
        <f t="shared" si="168"/>
        <v/>
      </c>
      <c r="P1803" s="39" t="str">
        <f t="shared" si="173"/>
        <v/>
      </c>
      <c r="AC1803" s="42" t="str">
        <f>IF(B1803="","",VLOOKUP(B1803,[2]Formula!B:C,2,0))</f>
        <v/>
      </c>
      <c r="AD1803" s="43" t="str">
        <f t="shared" si="171"/>
        <v/>
      </c>
    </row>
    <row r="1804" spans="1:30" x14ac:dyDescent="0.25">
      <c r="A1804" s="64"/>
      <c r="B1804" s="64"/>
      <c r="C1804" s="66"/>
      <c r="D1804" s="67"/>
      <c r="E1804" s="64"/>
      <c r="F1804" s="64"/>
      <c r="G1804" s="37" t="str">
        <f>IF(E1804="","",IF(OR(E1804="Project Management",E1804="Project Support",E1804="Sprint Management",E1804="Sprint Support"),"NA",ROUND((((VLOOKUP(AD1804,[2]Formula!V:X,3,0)))-SUMIF(AD:AD,AD1804,H:H)),2)))</f>
        <v/>
      </c>
      <c r="H1804" s="71"/>
      <c r="I1804" s="72"/>
      <c r="J1804" s="72"/>
      <c r="K1804" s="38" t="str">
        <f>IF(E1804="","",IF(OR(E1804="Project Management",E1804="Project Support",E1804="Sprint Management",E1804="Sprint Support"),"NA",(((SUMIF(AD:AD,AD1804,H:H)/VLOOKUP(AD1804,[2]Formula!V:X,3,0))*VLOOKUP(AD1804,[2]Formula!V:X,2,0))*H1804)/SUMIF(AD:AD,AD1804,H:H)))</f>
        <v/>
      </c>
      <c r="L1804" s="38" t="str">
        <f t="shared" si="169"/>
        <v/>
      </c>
      <c r="M1804" s="38" t="str">
        <f t="shared" si="170"/>
        <v/>
      </c>
      <c r="N1804" s="38" t="str">
        <f t="shared" si="172"/>
        <v/>
      </c>
      <c r="O1804" s="38" t="str">
        <f t="shared" si="168"/>
        <v/>
      </c>
      <c r="P1804" s="39" t="str">
        <f t="shared" si="173"/>
        <v/>
      </c>
      <c r="AC1804" s="42" t="str">
        <f>IF(B1804="","",VLOOKUP(B1804,[2]Formula!B:C,2,0))</f>
        <v/>
      </c>
      <c r="AD1804" s="43" t="str">
        <f t="shared" si="171"/>
        <v/>
      </c>
    </row>
    <row r="1805" spans="1:30" x14ac:dyDescent="0.25">
      <c r="A1805" s="64"/>
      <c r="B1805" s="64"/>
      <c r="C1805" s="66"/>
      <c r="D1805" s="67"/>
      <c r="E1805" s="64"/>
      <c r="F1805" s="64"/>
      <c r="G1805" s="37" t="str">
        <f>IF(E1805="","",IF(OR(E1805="Project Management",E1805="Project Support",E1805="Sprint Management",E1805="Sprint Support"),"NA",ROUND((((VLOOKUP(AD1805,[2]Formula!V:X,3,0)))-SUMIF(AD:AD,AD1805,H:H)),2)))</f>
        <v/>
      </c>
      <c r="H1805" s="71"/>
      <c r="I1805" s="72"/>
      <c r="J1805" s="72"/>
      <c r="K1805" s="38" t="str">
        <f>IF(E1805="","",IF(OR(E1805="Project Management",E1805="Project Support",E1805="Sprint Management",E1805="Sprint Support"),"NA",(((SUMIF(AD:AD,AD1805,H:H)/VLOOKUP(AD1805,[2]Formula!V:X,3,0))*VLOOKUP(AD1805,[2]Formula!V:X,2,0))*H1805)/SUMIF(AD:AD,AD1805,H:H)))</f>
        <v/>
      </c>
      <c r="L1805" s="38" t="str">
        <f t="shared" si="169"/>
        <v/>
      </c>
      <c r="M1805" s="38" t="str">
        <f t="shared" si="170"/>
        <v/>
      </c>
      <c r="N1805" s="38" t="str">
        <f t="shared" si="172"/>
        <v/>
      </c>
      <c r="O1805" s="38" t="str">
        <f t="shared" si="168"/>
        <v/>
      </c>
      <c r="P1805" s="39" t="str">
        <f t="shared" si="173"/>
        <v/>
      </c>
      <c r="AC1805" s="42" t="str">
        <f>IF(B1805="","",VLOOKUP(B1805,[2]Formula!B:C,2,0))</f>
        <v/>
      </c>
      <c r="AD1805" s="43" t="str">
        <f t="shared" si="171"/>
        <v/>
      </c>
    </row>
    <row r="1806" spans="1:30" x14ac:dyDescent="0.25">
      <c r="A1806" s="64"/>
      <c r="B1806" s="64"/>
      <c r="C1806" s="66"/>
      <c r="D1806" s="67"/>
      <c r="E1806" s="64"/>
      <c r="F1806" s="64"/>
      <c r="G1806" s="37" t="str">
        <f>IF(E1806="","",IF(OR(E1806="Project Management",E1806="Project Support",E1806="Sprint Management",E1806="Sprint Support"),"NA",ROUND((((VLOOKUP(AD1806,[2]Formula!V:X,3,0)))-SUMIF(AD:AD,AD1806,H:H)),2)))</f>
        <v/>
      </c>
      <c r="H1806" s="71"/>
      <c r="I1806" s="72"/>
      <c r="J1806" s="72"/>
      <c r="K1806" s="38" t="str">
        <f>IF(E1806="","",IF(OR(E1806="Project Management",E1806="Project Support",E1806="Sprint Management",E1806="Sprint Support"),"NA",(((SUMIF(AD:AD,AD1806,H:H)/VLOOKUP(AD1806,[2]Formula!V:X,3,0))*VLOOKUP(AD1806,[2]Formula!V:X,2,0))*H1806)/SUMIF(AD:AD,AD1806,H:H)))</f>
        <v/>
      </c>
      <c r="L1806" s="38" t="str">
        <f t="shared" si="169"/>
        <v/>
      </c>
      <c r="M1806" s="38" t="str">
        <f t="shared" si="170"/>
        <v/>
      </c>
      <c r="N1806" s="38" t="str">
        <f t="shared" si="172"/>
        <v/>
      </c>
      <c r="O1806" s="38" t="str">
        <f t="shared" si="168"/>
        <v/>
      </c>
      <c r="P1806" s="39" t="str">
        <f t="shared" si="173"/>
        <v/>
      </c>
      <c r="AC1806" s="42" t="str">
        <f>IF(B1806="","",VLOOKUP(B1806,[2]Formula!B:C,2,0))</f>
        <v/>
      </c>
      <c r="AD1806" s="43" t="str">
        <f t="shared" si="171"/>
        <v/>
      </c>
    </row>
    <row r="1807" spans="1:30" x14ac:dyDescent="0.25">
      <c r="A1807" s="64"/>
      <c r="B1807" s="64"/>
      <c r="C1807" s="66"/>
      <c r="D1807" s="67"/>
      <c r="E1807" s="64"/>
      <c r="F1807" s="64"/>
      <c r="G1807" s="37" t="str">
        <f>IF(E1807="","",IF(OR(E1807="Project Management",E1807="Project Support",E1807="Sprint Management",E1807="Sprint Support"),"NA",ROUND((((VLOOKUP(AD1807,[2]Formula!V:X,3,0)))-SUMIF(AD:AD,AD1807,H:H)),2)))</f>
        <v/>
      </c>
      <c r="H1807" s="71"/>
      <c r="I1807" s="72"/>
      <c r="J1807" s="72"/>
      <c r="K1807" s="38" t="str">
        <f>IF(E1807="","",IF(OR(E1807="Project Management",E1807="Project Support",E1807="Sprint Management",E1807="Sprint Support"),"NA",(((SUMIF(AD:AD,AD1807,H:H)/VLOOKUP(AD1807,[2]Formula!V:X,3,0))*VLOOKUP(AD1807,[2]Formula!V:X,2,0))*H1807)/SUMIF(AD:AD,AD1807,H:H)))</f>
        <v/>
      </c>
      <c r="L1807" s="38" t="str">
        <f t="shared" si="169"/>
        <v/>
      </c>
      <c r="M1807" s="38" t="str">
        <f t="shared" si="170"/>
        <v/>
      </c>
      <c r="N1807" s="38" t="str">
        <f t="shared" si="172"/>
        <v/>
      </c>
      <c r="O1807" s="38" t="str">
        <f t="shared" si="168"/>
        <v/>
      </c>
      <c r="P1807" s="39" t="str">
        <f t="shared" si="173"/>
        <v/>
      </c>
      <c r="AC1807" s="42" t="str">
        <f>IF(B1807="","",VLOOKUP(B1807,[2]Formula!B:C,2,0))</f>
        <v/>
      </c>
      <c r="AD1807" s="43" t="str">
        <f t="shared" si="171"/>
        <v/>
      </c>
    </row>
    <row r="1808" spans="1:30" x14ac:dyDescent="0.25">
      <c r="A1808" s="64"/>
      <c r="B1808" s="64"/>
      <c r="C1808" s="66"/>
      <c r="D1808" s="67"/>
      <c r="E1808" s="64"/>
      <c r="F1808" s="64"/>
      <c r="G1808" s="37" t="str">
        <f>IF(E1808="","",IF(OR(E1808="Project Management",E1808="Project Support",E1808="Sprint Management",E1808="Sprint Support"),"NA",ROUND((((VLOOKUP(AD1808,[2]Formula!V:X,3,0)))-SUMIF(AD:AD,AD1808,H:H)),2)))</f>
        <v/>
      </c>
      <c r="H1808" s="71"/>
      <c r="I1808" s="72"/>
      <c r="J1808" s="72"/>
      <c r="K1808" s="38" t="str">
        <f>IF(E1808="","",IF(OR(E1808="Project Management",E1808="Project Support",E1808="Sprint Management",E1808="Sprint Support"),"NA",(((SUMIF(AD:AD,AD1808,H:H)/VLOOKUP(AD1808,[2]Formula!V:X,3,0))*VLOOKUP(AD1808,[2]Formula!V:X,2,0))*H1808)/SUMIF(AD:AD,AD1808,H:H)))</f>
        <v/>
      </c>
      <c r="L1808" s="38" t="str">
        <f t="shared" si="169"/>
        <v/>
      </c>
      <c r="M1808" s="38" t="str">
        <f t="shared" si="170"/>
        <v/>
      </c>
      <c r="N1808" s="38" t="str">
        <f t="shared" si="172"/>
        <v/>
      </c>
      <c r="O1808" s="38" t="str">
        <f t="shared" si="168"/>
        <v/>
      </c>
      <c r="P1808" s="39" t="str">
        <f t="shared" si="173"/>
        <v/>
      </c>
      <c r="AC1808" s="42" t="str">
        <f>IF(B1808="","",VLOOKUP(B1808,[2]Formula!B:C,2,0))</f>
        <v/>
      </c>
      <c r="AD1808" s="43" t="str">
        <f t="shared" si="171"/>
        <v/>
      </c>
    </row>
    <row r="1809" spans="1:30" x14ac:dyDescent="0.25">
      <c r="A1809" s="64"/>
      <c r="B1809" s="64"/>
      <c r="C1809" s="66"/>
      <c r="D1809" s="67"/>
      <c r="E1809" s="64"/>
      <c r="F1809" s="64"/>
      <c r="G1809" s="37" t="str">
        <f>IF(E1809="","",IF(OR(E1809="Project Management",E1809="Project Support",E1809="Sprint Management",E1809="Sprint Support"),"NA",ROUND((((VLOOKUP(AD1809,[2]Formula!V:X,3,0)))-SUMIF(AD:AD,AD1809,H:H)),2)))</f>
        <v/>
      </c>
      <c r="H1809" s="71"/>
      <c r="I1809" s="72"/>
      <c r="J1809" s="72"/>
      <c r="K1809" s="38" t="str">
        <f>IF(E1809="","",IF(OR(E1809="Project Management",E1809="Project Support",E1809="Sprint Management",E1809="Sprint Support"),"NA",(((SUMIF(AD:AD,AD1809,H:H)/VLOOKUP(AD1809,[2]Formula!V:X,3,0))*VLOOKUP(AD1809,[2]Formula!V:X,2,0))*H1809)/SUMIF(AD:AD,AD1809,H:H)))</f>
        <v/>
      </c>
      <c r="L1809" s="38" t="str">
        <f t="shared" si="169"/>
        <v/>
      </c>
      <c r="M1809" s="38" t="str">
        <f t="shared" si="170"/>
        <v/>
      </c>
      <c r="N1809" s="38" t="str">
        <f t="shared" si="172"/>
        <v/>
      </c>
      <c r="O1809" s="38" t="str">
        <f t="shared" si="168"/>
        <v/>
      </c>
      <c r="P1809" s="39" t="str">
        <f t="shared" si="173"/>
        <v/>
      </c>
      <c r="AC1809" s="42" t="str">
        <f>IF(B1809="","",VLOOKUP(B1809,[2]Formula!B:C,2,0))</f>
        <v/>
      </c>
      <c r="AD1809" s="43" t="str">
        <f t="shared" si="171"/>
        <v/>
      </c>
    </row>
    <row r="1810" spans="1:30" x14ac:dyDescent="0.25">
      <c r="A1810" s="64"/>
      <c r="B1810" s="64"/>
      <c r="C1810" s="66"/>
      <c r="D1810" s="67"/>
      <c r="E1810" s="64"/>
      <c r="F1810" s="64"/>
      <c r="G1810" s="37" t="str">
        <f>IF(E1810="","",IF(OR(E1810="Project Management",E1810="Project Support",E1810="Sprint Management",E1810="Sprint Support"),"NA",ROUND((((VLOOKUP(AD1810,[2]Formula!V:X,3,0)))-SUMIF(AD:AD,AD1810,H:H)),2)))</f>
        <v/>
      </c>
      <c r="H1810" s="71"/>
      <c r="I1810" s="72"/>
      <c r="J1810" s="72"/>
      <c r="K1810" s="38" t="str">
        <f>IF(E1810="","",IF(OR(E1810="Project Management",E1810="Project Support",E1810="Sprint Management",E1810="Sprint Support"),"NA",(((SUMIF(AD:AD,AD1810,H:H)/VLOOKUP(AD1810,[2]Formula!V:X,3,0))*VLOOKUP(AD1810,[2]Formula!V:X,2,0))*H1810)/SUMIF(AD:AD,AD1810,H:H)))</f>
        <v/>
      </c>
      <c r="L1810" s="38" t="str">
        <f t="shared" si="169"/>
        <v/>
      </c>
      <c r="M1810" s="38" t="str">
        <f t="shared" si="170"/>
        <v/>
      </c>
      <c r="N1810" s="38" t="str">
        <f t="shared" si="172"/>
        <v/>
      </c>
      <c r="O1810" s="38" t="str">
        <f t="shared" si="168"/>
        <v/>
      </c>
      <c r="P1810" s="39" t="str">
        <f t="shared" si="173"/>
        <v/>
      </c>
      <c r="AC1810" s="42" t="str">
        <f>IF(B1810="","",VLOOKUP(B1810,[2]Formula!B:C,2,0))</f>
        <v/>
      </c>
      <c r="AD1810" s="43" t="str">
        <f t="shared" si="171"/>
        <v/>
      </c>
    </row>
    <row r="1811" spans="1:30" x14ac:dyDescent="0.25">
      <c r="A1811" s="64"/>
      <c r="B1811" s="64"/>
      <c r="C1811" s="66"/>
      <c r="D1811" s="67"/>
      <c r="E1811" s="64"/>
      <c r="F1811" s="64"/>
      <c r="G1811" s="37" t="str">
        <f>IF(E1811="","",IF(OR(E1811="Project Management",E1811="Project Support",E1811="Sprint Management",E1811="Sprint Support"),"NA",ROUND((((VLOOKUP(AD1811,[2]Formula!V:X,3,0)))-SUMIF(AD:AD,AD1811,H:H)),2)))</f>
        <v/>
      </c>
      <c r="H1811" s="71"/>
      <c r="I1811" s="72"/>
      <c r="J1811" s="72"/>
      <c r="K1811" s="38" t="str">
        <f>IF(E1811="","",IF(OR(E1811="Project Management",E1811="Project Support",E1811="Sprint Management",E1811="Sprint Support"),"NA",(((SUMIF(AD:AD,AD1811,H:H)/VLOOKUP(AD1811,[2]Formula!V:X,3,0))*VLOOKUP(AD1811,[2]Formula!V:X,2,0))*H1811)/SUMIF(AD:AD,AD1811,H:H)))</f>
        <v/>
      </c>
      <c r="L1811" s="38" t="str">
        <f t="shared" si="169"/>
        <v/>
      </c>
      <c r="M1811" s="38" t="str">
        <f t="shared" si="170"/>
        <v/>
      </c>
      <c r="N1811" s="38" t="str">
        <f t="shared" si="172"/>
        <v/>
      </c>
      <c r="O1811" s="38" t="str">
        <f t="shared" si="168"/>
        <v/>
      </c>
      <c r="P1811" s="39" t="str">
        <f t="shared" si="173"/>
        <v/>
      </c>
      <c r="AC1811" s="42" t="str">
        <f>IF(B1811="","",VLOOKUP(B1811,[2]Formula!B:C,2,0))</f>
        <v/>
      </c>
      <c r="AD1811" s="43" t="str">
        <f t="shared" si="171"/>
        <v/>
      </c>
    </row>
    <row r="1812" spans="1:30" x14ac:dyDescent="0.25">
      <c r="A1812" s="64"/>
      <c r="B1812" s="64"/>
      <c r="C1812" s="66"/>
      <c r="D1812" s="67"/>
      <c r="E1812" s="64"/>
      <c r="F1812" s="64"/>
      <c r="G1812" s="37" t="str">
        <f>IF(E1812="","",IF(OR(E1812="Project Management",E1812="Project Support",E1812="Sprint Management",E1812="Sprint Support"),"NA",ROUND((((VLOOKUP(AD1812,[2]Formula!V:X,3,0)))-SUMIF(AD:AD,AD1812,H:H)),2)))</f>
        <v/>
      </c>
      <c r="H1812" s="71"/>
      <c r="I1812" s="72"/>
      <c r="J1812" s="72"/>
      <c r="K1812" s="38" t="str">
        <f>IF(E1812="","",IF(OR(E1812="Project Management",E1812="Project Support",E1812="Sprint Management",E1812="Sprint Support"),"NA",(((SUMIF(AD:AD,AD1812,H:H)/VLOOKUP(AD1812,[2]Formula!V:X,3,0))*VLOOKUP(AD1812,[2]Formula!V:X,2,0))*H1812)/SUMIF(AD:AD,AD1812,H:H)))</f>
        <v/>
      </c>
      <c r="L1812" s="38" t="str">
        <f t="shared" si="169"/>
        <v/>
      </c>
      <c r="M1812" s="38" t="str">
        <f t="shared" si="170"/>
        <v/>
      </c>
      <c r="N1812" s="38" t="str">
        <f t="shared" si="172"/>
        <v/>
      </c>
      <c r="O1812" s="38" t="str">
        <f t="shared" si="168"/>
        <v/>
      </c>
      <c r="P1812" s="39" t="str">
        <f t="shared" si="173"/>
        <v/>
      </c>
      <c r="AC1812" s="42" t="str">
        <f>IF(B1812="","",VLOOKUP(B1812,[2]Formula!B:C,2,0))</f>
        <v/>
      </c>
      <c r="AD1812" s="43" t="str">
        <f t="shared" si="171"/>
        <v/>
      </c>
    </row>
    <row r="1813" spans="1:30" x14ac:dyDescent="0.25">
      <c r="A1813" s="64"/>
      <c r="B1813" s="64"/>
      <c r="C1813" s="66"/>
      <c r="D1813" s="67"/>
      <c r="E1813" s="64"/>
      <c r="F1813" s="64"/>
      <c r="G1813" s="37" t="str">
        <f>IF(E1813="","",IF(OR(E1813="Project Management",E1813="Project Support",E1813="Sprint Management",E1813="Sprint Support"),"NA",ROUND((((VLOOKUP(AD1813,[2]Formula!V:X,3,0)))-SUMIF(AD:AD,AD1813,H:H)),2)))</f>
        <v/>
      </c>
      <c r="H1813" s="71"/>
      <c r="I1813" s="72"/>
      <c r="J1813" s="72"/>
      <c r="K1813" s="38" t="str">
        <f>IF(E1813="","",IF(OR(E1813="Project Management",E1813="Project Support",E1813="Sprint Management",E1813="Sprint Support"),"NA",(((SUMIF(AD:AD,AD1813,H:H)/VLOOKUP(AD1813,[2]Formula!V:X,3,0))*VLOOKUP(AD1813,[2]Formula!V:X,2,0))*H1813)/SUMIF(AD:AD,AD1813,H:H)))</f>
        <v/>
      </c>
      <c r="L1813" s="38" t="str">
        <f t="shared" si="169"/>
        <v/>
      </c>
      <c r="M1813" s="38" t="str">
        <f t="shared" si="170"/>
        <v/>
      </c>
      <c r="N1813" s="38" t="str">
        <f t="shared" si="172"/>
        <v/>
      </c>
      <c r="O1813" s="38" t="str">
        <f t="shared" si="168"/>
        <v/>
      </c>
      <c r="P1813" s="39" t="str">
        <f t="shared" si="173"/>
        <v/>
      </c>
      <c r="AC1813" s="42" t="str">
        <f>IF(B1813="","",VLOOKUP(B1813,[2]Formula!B:C,2,0))</f>
        <v/>
      </c>
      <c r="AD1813" s="43" t="str">
        <f t="shared" si="171"/>
        <v/>
      </c>
    </row>
    <row r="1814" spans="1:30" x14ac:dyDescent="0.25">
      <c r="A1814" s="64"/>
      <c r="B1814" s="64"/>
      <c r="C1814" s="66"/>
      <c r="D1814" s="67"/>
      <c r="E1814" s="64"/>
      <c r="F1814" s="64"/>
      <c r="G1814" s="37" t="str">
        <f>IF(E1814="","",IF(OR(E1814="Project Management",E1814="Project Support",E1814="Sprint Management",E1814="Sprint Support"),"NA",ROUND((((VLOOKUP(AD1814,[2]Formula!V:X,3,0)))-SUMIF(AD:AD,AD1814,H:H)),2)))</f>
        <v/>
      </c>
      <c r="H1814" s="71"/>
      <c r="I1814" s="72"/>
      <c r="J1814" s="72"/>
      <c r="K1814" s="38" t="str">
        <f>IF(E1814="","",IF(OR(E1814="Project Management",E1814="Project Support",E1814="Sprint Management",E1814="Sprint Support"),"NA",(((SUMIF(AD:AD,AD1814,H:H)/VLOOKUP(AD1814,[2]Formula!V:X,3,0))*VLOOKUP(AD1814,[2]Formula!V:X,2,0))*H1814)/SUMIF(AD:AD,AD1814,H:H)))</f>
        <v/>
      </c>
      <c r="L1814" s="38" t="str">
        <f t="shared" si="169"/>
        <v/>
      </c>
      <c r="M1814" s="38" t="str">
        <f t="shared" si="170"/>
        <v/>
      </c>
      <c r="N1814" s="38" t="str">
        <f t="shared" si="172"/>
        <v/>
      </c>
      <c r="O1814" s="38" t="str">
        <f t="shared" si="168"/>
        <v/>
      </c>
      <c r="P1814" s="39" t="str">
        <f t="shared" si="173"/>
        <v/>
      </c>
      <c r="AC1814" s="42" t="str">
        <f>IF(B1814="","",VLOOKUP(B1814,[2]Formula!B:C,2,0))</f>
        <v/>
      </c>
      <c r="AD1814" s="43" t="str">
        <f t="shared" si="171"/>
        <v/>
      </c>
    </row>
    <row r="1815" spans="1:30" x14ac:dyDescent="0.25">
      <c r="A1815" s="64"/>
      <c r="B1815" s="64"/>
      <c r="C1815" s="66"/>
      <c r="D1815" s="67"/>
      <c r="E1815" s="64"/>
      <c r="F1815" s="64"/>
      <c r="G1815" s="37" t="str">
        <f>IF(E1815="","",IF(OR(E1815="Project Management",E1815="Project Support",E1815="Sprint Management",E1815="Sprint Support"),"NA",ROUND((((VLOOKUP(AD1815,[2]Formula!V:X,3,0)))-SUMIF(AD:AD,AD1815,H:H)),2)))</f>
        <v/>
      </c>
      <c r="H1815" s="71"/>
      <c r="I1815" s="72"/>
      <c r="J1815" s="72"/>
      <c r="K1815" s="38" t="str">
        <f>IF(E1815="","",IF(OR(E1815="Project Management",E1815="Project Support",E1815="Sprint Management",E1815="Sprint Support"),"NA",(((SUMIF(AD:AD,AD1815,H:H)/VLOOKUP(AD1815,[2]Formula!V:X,3,0))*VLOOKUP(AD1815,[2]Formula!V:X,2,0))*H1815)/SUMIF(AD:AD,AD1815,H:H)))</f>
        <v/>
      </c>
      <c r="L1815" s="38" t="str">
        <f t="shared" si="169"/>
        <v/>
      </c>
      <c r="M1815" s="38" t="str">
        <f t="shared" si="170"/>
        <v/>
      </c>
      <c r="N1815" s="38" t="str">
        <f t="shared" si="172"/>
        <v/>
      </c>
      <c r="O1815" s="38" t="str">
        <f t="shared" si="168"/>
        <v/>
      </c>
      <c r="P1815" s="39" t="str">
        <f t="shared" si="173"/>
        <v/>
      </c>
      <c r="AC1815" s="42" t="str">
        <f>IF(B1815="","",VLOOKUP(B1815,[2]Formula!B:C,2,0))</f>
        <v/>
      </c>
      <c r="AD1815" s="43" t="str">
        <f t="shared" si="171"/>
        <v/>
      </c>
    </row>
    <row r="1816" spans="1:30" x14ac:dyDescent="0.25">
      <c r="A1816" s="64"/>
      <c r="B1816" s="64"/>
      <c r="C1816" s="66"/>
      <c r="D1816" s="67"/>
      <c r="E1816" s="64"/>
      <c r="F1816" s="64"/>
      <c r="G1816" s="37" t="str">
        <f>IF(E1816="","",IF(OR(E1816="Project Management",E1816="Project Support",E1816="Sprint Management",E1816="Sprint Support"),"NA",ROUND((((VLOOKUP(AD1816,[2]Formula!V:X,3,0)))-SUMIF(AD:AD,AD1816,H:H)),2)))</f>
        <v/>
      </c>
      <c r="H1816" s="71"/>
      <c r="I1816" s="72"/>
      <c r="J1816" s="72"/>
      <c r="K1816" s="38" t="str">
        <f>IF(E1816="","",IF(OR(E1816="Project Management",E1816="Project Support",E1816="Sprint Management",E1816="Sprint Support"),"NA",(((SUMIF(AD:AD,AD1816,H:H)/VLOOKUP(AD1816,[2]Formula!V:X,3,0))*VLOOKUP(AD1816,[2]Formula!V:X,2,0))*H1816)/SUMIF(AD:AD,AD1816,H:H)))</f>
        <v/>
      </c>
      <c r="L1816" s="38" t="str">
        <f t="shared" si="169"/>
        <v/>
      </c>
      <c r="M1816" s="38" t="str">
        <f t="shared" si="170"/>
        <v/>
      </c>
      <c r="N1816" s="38" t="str">
        <f t="shared" si="172"/>
        <v/>
      </c>
      <c r="O1816" s="38" t="str">
        <f t="shared" si="168"/>
        <v/>
      </c>
      <c r="P1816" s="39" t="str">
        <f t="shared" si="173"/>
        <v/>
      </c>
      <c r="AC1816" s="42" t="str">
        <f>IF(B1816="","",VLOOKUP(B1816,[2]Formula!B:C,2,0))</f>
        <v/>
      </c>
      <c r="AD1816" s="43" t="str">
        <f t="shared" si="171"/>
        <v/>
      </c>
    </row>
    <row r="1817" spans="1:30" x14ac:dyDescent="0.25">
      <c r="A1817" s="64"/>
      <c r="B1817" s="64"/>
      <c r="C1817" s="66"/>
      <c r="D1817" s="67"/>
      <c r="E1817" s="64"/>
      <c r="F1817" s="64"/>
      <c r="G1817" s="37" t="str">
        <f>IF(E1817="","",IF(OR(E1817="Project Management",E1817="Project Support",E1817="Sprint Management",E1817="Sprint Support"),"NA",ROUND((((VLOOKUP(AD1817,[2]Formula!V:X,3,0)))-SUMIF(AD:AD,AD1817,H:H)),2)))</f>
        <v/>
      </c>
      <c r="H1817" s="71"/>
      <c r="I1817" s="72"/>
      <c r="J1817" s="72"/>
      <c r="K1817" s="38" t="str">
        <f>IF(E1817="","",IF(OR(E1817="Project Management",E1817="Project Support",E1817="Sprint Management",E1817="Sprint Support"),"NA",(((SUMIF(AD:AD,AD1817,H:H)/VLOOKUP(AD1817,[2]Formula!V:X,3,0))*VLOOKUP(AD1817,[2]Formula!V:X,2,0))*H1817)/SUMIF(AD:AD,AD1817,H:H)))</f>
        <v/>
      </c>
      <c r="L1817" s="38" t="str">
        <f t="shared" si="169"/>
        <v/>
      </c>
      <c r="M1817" s="38" t="str">
        <f t="shared" si="170"/>
        <v/>
      </c>
      <c r="N1817" s="38" t="str">
        <f t="shared" si="172"/>
        <v/>
      </c>
      <c r="O1817" s="38" t="str">
        <f t="shared" si="168"/>
        <v/>
      </c>
      <c r="P1817" s="39" t="str">
        <f t="shared" si="173"/>
        <v/>
      </c>
      <c r="AC1817" s="42" t="str">
        <f>IF(B1817="","",VLOOKUP(B1817,[2]Formula!B:C,2,0))</f>
        <v/>
      </c>
      <c r="AD1817" s="43" t="str">
        <f t="shared" si="171"/>
        <v/>
      </c>
    </row>
    <row r="1818" spans="1:30" x14ac:dyDescent="0.25">
      <c r="A1818" s="64"/>
      <c r="B1818" s="64"/>
      <c r="C1818" s="66"/>
      <c r="D1818" s="67"/>
      <c r="E1818" s="64"/>
      <c r="F1818" s="64"/>
      <c r="G1818" s="37" t="str">
        <f>IF(E1818="","",IF(OR(E1818="Project Management",E1818="Project Support",E1818="Sprint Management",E1818="Sprint Support"),"NA",ROUND((((VLOOKUP(AD1818,[2]Formula!V:X,3,0)))-SUMIF(AD:AD,AD1818,H:H)),2)))</f>
        <v/>
      </c>
      <c r="H1818" s="71"/>
      <c r="I1818" s="72"/>
      <c r="J1818" s="72"/>
      <c r="K1818" s="38" t="str">
        <f>IF(E1818="","",IF(OR(E1818="Project Management",E1818="Project Support",E1818="Sprint Management",E1818="Sprint Support"),"NA",(((SUMIF(AD:AD,AD1818,H:H)/VLOOKUP(AD1818,[2]Formula!V:X,3,0))*VLOOKUP(AD1818,[2]Formula!V:X,2,0))*H1818)/SUMIF(AD:AD,AD1818,H:H)))</f>
        <v/>
      </c>
      <c r="L1818" s="38" t="str">
        <f t="shared" si="169"/>
        <v/>
      </c>
      <c r="M1818" s="38" t="str">
        <f t="shared" si="170"/>
        <v/>
      </c>
      <c r="N1818" s="38" t="str">
        <f t="shared" si="172"/>
        <v/>
      </c>
      <c r="O1818" s="38" t="str">
        <f t="shared" si="168"/>
        <v/>
      </c>
      <c r="P1818" s="39" t="str">
        <f t="shared" si="173"/>
        <v/>
      </c>
      <c r="AC1818" s="42" t="str">
        <f>IF(B1818="","",VLOOKUP(B1818,[2]Formula!B:C,2,0))</f>
        <v/>
      </c>
      <c r="AD1818" s="43" t="str">
        <f t="shared" si="171"/>
        <v/>
      </c>
    </row>
    <row r="1819" spans="1:30" x14ac:dyDescent="0.25">
      <c r="A1819" s="64"/>
      <c r="B1819" s="64"/>
      <c r="C1819" s="66"/>
      <c r="D1819" s="67"/>
      <c r="E1819" s="64"/>
      <c r="F1819" s="64"/>
      <c r="G1819" s="37" t="str">
        <f>IF(E1819="","",IF(OR(E1819="Project Management",E1819="Project Support",E1819="Sprint Management",E1819="Sprint Support"),"NA",ROUND((((VLOOKUP(AD1819,[2]Formula!V:X,3,0)))-SUMIF(AD:AD,AD1819,H:H)),2)))</f>
        <v/>
      </c>
      <c r="H1819" s="71"/>
      <c r="I1819" s="72"/>
      <c r="J1819" s="72"/>
      <c r="K1819" s="38" t="str">
        <f>IF(E1819="","",IF(OR(E1819="Project Management",E1819="Project Support",E1819="Sprint Management",E1819="Sprint Support"),"NA",(((SUMIF(AD:AD,AD1819,H:H)/VLOOKUP(AD1819,[2]Formula!V:X,3,0))*VLOOKUP(AD1819,[2]Formula!V:X,2,0))*H1819)/SUMIF(AD:AD,AD1819,H:H)))</f>
        <v/>
      </c>
      <c r="L1819" s="38" t="str">
        <f t="shared" si="169"/>
        <v/>
      </c>
      <c r="M1819" s="38" t="str">
        <f t="shared" si="170"/>
        <v/>
      </c>
      <c r="N1819" s="38" t="str">
        <f t="shared" si="172"/>
        <v/>
      </c>
      <c r="O1819" s="38" t="str">
        <f t="shared" si="168"/>
        <v/>
      </c>
      <c r="P1819" s="39" t="str">
        <f t="shared" si="173"/>
        <v/>
      </c>
      <c r="AC1819" s="42" t="str">
        <f>IF(B1819="","",VLOOKUP(B1819,[2]Formula!B:C,2,0))</f>
        <v/>
      </c>
      <c r="AD1819" s="43" t="str">
        <f t="shared" si="171"/>
        <v/>
      </c>
    </row>
    <row r="1820" spans="1:30" x14ac:dyDescent="0.25">
      <c r="A1820" s="64"/>
      <c r="B1820" s="64"/>
      <c r="C1820" s="66"/>
      <c r="D1820" s="67"/>
      <c r="E1820" s="64"/>
      <c r="F1820" s="64"/>
      <c r="G1820" s="37" t="str">
        <f>IF(E1820="","",IF(OR(E1820="Project Management",E1820="Project Support",E1820="Sprint Management",E1820="Sprint Support"),"NA",ROUND((((VLOOKUP(AD1820,[2]Formula!V:X,3,0)))-SUMIF(AD:AD,AD1820,H:H)),2)))</f>
        <v/>
      </c>
      <c r="H1820" s="71"/>
      <c r="I1820" s="72"/>
      <c r="J1820" s="72"/>
      <c r="K1820" s="38" t="str">
        <f>IF(E1820="","",IF(OR(E1820="Project Management",E1820="Project Support",E1820="Sprint Management",E1820="Sprint Support"),"NA",(((SUMIF(AD:AD,AD1820,H:H)/VLOOKUP(AD1820,[2]Formula!V:X,3,0))*VLOOKUP(AD1820,[2]Formula!V:X,2,0))*H1820)/SUMIF(AD:AD,AD1820,H:H)))</f>
        <v/>
      </c>
      <c r="L1820" s="38" t="str">
        <f t="shared" si="169"/>
        <v/>
      </c>
      <c r="M1820" s="38" t="str">
        <f t="shared" si="170"/>
        <v/>
      </c>
      <c r="N1820" s="38" t="str">
        <f t="shared" si="172"/>
        <v/>
      </c>
      <c r="O1820" s="38" t="str">
        <f t="shared" si="168"/>
        <v/>
      </c>
      <c r="P1820" s="39" t="str">
        <f t="shared" si="173"/>
        <v/>
      </c>
      <c r="AC1820" s="42" t="str">
        <f>IF(B1820="","",VLOOKUP(B1820,[2]Formula!B:C,2,0))</f>
        <v/>
      </c>
      <c r="AD1820" s="43" t="str">
        <f t="shared" si="171"/>
        <v/>
      </c>
    </row>
    <row r="1821" spans="1:30" x14ac:dyDescent="0.25">
      <c r="A1821" s="64"/>
      <c r="B1821" s="64"/>
      <c r="C1821" s="66"/>
      <c r="D1821" s="67"/>
      <c r="E1821" s="64"/>
      <c r="F1821" s="64"/>
      <c r="G1821" s="37" t="str">
        <f>IF(E1821="","",IF(OR(E1821="Project Management",E1821="Project Support",E1821="Sprint Management",E1821="Sprint Support"),"NA",ROUND((((VLOOKUP(AD1821,[2]Formula!V:X,3,0)))-SUMIF(AD:AD,AD1821,H:H)),2)))</f>
        <v/>
      </c>
      <c r="H1821" s="71"/>
      <c r="I1821" s="72"/>
      <c r="J1821" s="72"/>
      <c r="K1821" s="38" t="str">
        <f>IF(E1821="","",IF(OR(E1821="Project Management",E1821="Project Support",E1821="Sprint Management",E1821="Sprint Support"),"NA",(((SUMIF(AD:AD,AD1821,H:H)/VLOOKUP(AD1821,[2]Formula!V:X,3,0))*VLOOKUP(AD1821,[2]Formula!V:X,2,0))*H1821)/SUMIF(AD:AD,AD1821,H:H)))</f>
        <v/>
      </c>
      <c r="L1821" s="38" t="str">
        <f t="shared" si="169"/>
        <v/>
      </c>
      <c r="M1821" s="38" t="str">
        <f t="shared" si="170"/>
        <v/>
      </c>
      <c r="N1821" s="38" t="str">
        <f t="shared" si="172"/>
        <v/>
      </c>
      <c r="O1821" s="38" t="str">
        <f t="shared" si="168"/>
        <v/>
      </c>
      <c r="P1821" s="39" t="str">
        <f t="shared" si="173"/>
        <v/>
      </c>
      <c r="AC1821" s="42" t="str">
        <f>IF(B1821="","",VLOOKUP(B1821,[2]Formula!B:C,2,0))</f>
        <v/>
      </c>
      <c r="AD1821" s="43" t="str">
        <f t="shared" si="171"/>
        <v/>
      </c>
    </row>
    <row r="1822" spans="1:30" x14ac:dyDescent="0.25">
      <c r="A1822" s="64"/>
      <c r="B1822" s="64"/>
      <c r="C1822" s="66"/>
      <c r="D1822" s="67"/>
      <c r="E1822" s="64"/>
      <c r="F1822" s="64"/>
      <c r="G1822" s="37" t="str">
        <f>IF(E1822="","",IF(OR(E1822="Project Management",E1822="Project Support",E1822="Sprint Management",E1822="Sprint Support"),"NA",ROUND((((VLOOKUP(AD1822,[2]Formula!V:X,3,0)))-SUMIF(AD:AD,AD1822,H:H)),2)))</f>
        <v/>
      </c>
      <c r="H1822" s="71"/>
      <c r="I1822" s="72"/>
      <c r="J1822" s="72"/>
      <c r="K1822" s="38" t="str">
        <f>IF(E1822="","",IF(OR(E1822="Project Management",E1822="Project Support",E1822="Sprint Management",E1822="Sprint Support"),"NA",(((SUMIF(AD:AD,AD1822,H:H)/VLOOKUP(AD1822,[2]Formula!V:X,3,0))*VLOOKUP(AD1822,[2]Formula!V:X,2,0))*H1822)/SUMIF(AD:AD,AD1822,H:H)))</f>
        <v/>
      </c>
      <c r="L1822" s="38" t="str">
        <f t="shared" si="169"/>
        <v/>
      </c>
      <c r="M1822" s="38" t="str">
        <f t="shared" si="170"/>
        <v/>
      </c>
      <c r="N1822" s="38" t="str">
        <f t="shared" si="172"/>
        <v/>
      </c>
      <c r="O1822" s="38" t="str">
        <f t="shared" si="168"/>
        <v/>
      </c>
      <c r="P1822" s="39" t="str">
        <f t="shared" si="173"/>
        <v/>
      </c>
      <c r="AC1822" s="42" t="str">
        <f>IF(B1822="","",VLOOKUP(B1822,[2]Formula!B:C,2,0))</f>
        <v/>
      </c>
      <c r="AD1822" s="43" t="str">
        <f t="shared" si="171"/>
        <v/>
      </c>
    </row>
    <row r="1823" spans="1:30" x14ac:dyDescent="0.25">
      <c r="A1823" s="64"/>
      <c r="B1823" s="64"/>
      <c r="C1823" s="66"/>
      <c r="D1823" s="67"/>
      <c r="E1823" s="64"/>
      <c r="F1823" s="64"/>
      <c r="G1823" s="37" t="str">
        <f>IF(E1823="","",IF(OR(E1823="Project Management",E1823="Project Support",E1823="Sprint Management",E1823="Sprint Support"),"NA",ROUND((((VLOOKUP(AD1823,[2]Formula!V:X,3,0)))-SUMIF(AD:AD,AD1823,H:H)),2)))</f>
        <v/>
      </c>
      <c r="H1823" s="71"/>
      <c r="I1823" s="72"/>
      <c r="J1823" s="72"/>
      <c r="K1823" s="38" t="str">
        <f>IF(E1823="","",IF(OR(E1823="Project Management",E1823="Project Support",E1823="Sprint Management",E1823="Sprint Support"),"NA",(((SUMIF(AD:AD,AD1823,H:H)/VLOOKUP(AD1823,[2]Formula!V:X,3,0))*VLOOKUP(AD1823,[2]Formula!V:X,2,0))*H1823)/SUMIF(AD:AD,AD1823,H:H)))</f>
        <v/>
      </c>
      <c r="L1823" s="38" t="str">
        <f t="shared" si="169"/>
        <v/>
      </c>
      <c r="M1823" s="38" t="str">
        <f t="shared" si="170"/>
        <v/>
      </c>
      <c r="N1823" s="38" t="str">
        <f t="shared" si="172"/>
        <v/>
      </c>
      <c r="O1823" s="38" t="str">
        <f t="shared" si="168"/>
        <v/>
      </c>
      <c r="P1823" s="39" t="str">
        <f t="shared" si="173"/>
        <v/>
      </c>
      <c r="AC1823" s="42" t="str">
        <f>IF(B1823="","",VLOOKUP(B1823,[2]Formula!B:C,2,0))</f>
        <v/>
      </c>
      <c r="AD1823" s="43" t="str">
        <f t="shared" si="171"/>
        <v/>
      </c>
    </row>
    <row r="1824" spans="1:30" x14ac:dyDescent="0.25">
      <c r="A1824" s="64"/>
      <c r="B1824" s="64"/>
      <c r="C1824" s="66"/>
      <c r="D1824" s="67"/>
      <c r="E1824" s="64"/>
      <c r="F1824" s="64"/>
      <c r="G1824" s="37" t="str">
        <f>IF(E1824="","",IF(OR(E1824="Project Management",E1824="Project Support",E1824="Sprint Management",E1824="Sprint Support"),"NA",ROUND((((VLOOKUP(AD1824,[2]Formula!V:X,3,0)))-SUMIF(AD:AD,AD1824,H:H)),2)))</f>
        <v/>
      </c>
      <c r="H1824" s="71"/>
      <c r="I1824" s="72"/>
      <c r="J1824" s="72"/>
      <c r="K1824" s="38" t="str">
        <f>IF(E1824="","",IF(OR(E1824="Project Management",E1824="Project Support",E1824="Sprint Management",E1824="Sprint Support"),"NA",(((SUMIF(AD:AD,AD1824,H:H)/VLOOKUP(AD1824,[2]Formula!V:X,3,0))*VLOOKUP(AD1824,[2]Formula!V:X,2,0))*H1824)/SUMIF(AD:AD,AD1824,H:H)))</f>
        <v/>
      </c>
      <c r="L1824" s="38" t="str">
        <f t="shared" si="169"/>
        <v/>
      </c>
      <c r="M1824" s="38" t="str">
        <f t="shared" si="170"/>
        <v/>
      </c>
      <c r="N1824" s="38" t="str">
        <f t="shared" si="172"/>
        <v/>
      </c>
      <c r="O1824" s="38" t="str">
        <f t="shared" si="168"/>
        <v/>
      </c>
      <c r="P1824" s="39" t="str">
        <f t="shared" si="173"/>
        <v/>
      </c>
      <c r="AC1824" s="42" t="str">
        <f>IF(B1824="","",VLOOKUP(B1824,[2]Formula!B:C,2,0))</f>
        <v/>
      </c>
      <c r="AD1824" s="43" t="str">
        <f t="shared" si="171"/>
        <v/>
      </c>
    </row>
    <row r="1825" spans="1:30" x14ac:dyDescent="0.25">
      <c r="A1825" s="64"/>
      <c r="B1825" s="64"/>
      <c r="C1825" s="66"/>
      <c r="D1825" s="67"/>
      <c r="E1825" s="64"/>
      <c r="F1825" s="64"/>
      <c r="G1825" s="37" t="str">
        <f>IF(E1825="","",IF(OR(E1825="Project Management",E1825="Project Support",E1825="Sprint Management",E1825="Sprint Support"),"NA",ROUND((((VLOOKUP(AD1825,[2]Formula!V:X,3,0)))-SUMIF(AD:AD,AD1825,H:H)),2)))</f>
        <v/>
      </c>
      <c r="H1825" s="71"/>
      <c r="I1825" s="72"/>
      <c r="J1825" s="72"/>
      <c r="K1825" s="38" t="str">
        <f>IF(E1825="","",IF(OR(E1825="Project Management",E1825="Project Support",E1825="Sprint Management",E1825="Sprint Support"),"NA",(((SUMIF(AD:AD,AD1825,H:H)/VLOOKUP(AD1825,[2]Formula!V:X,3,0))*VLOOKUP(AD1825,[2]Formula!V:X,2,0))*H1825)/SUMIF(AD:AD,AD1825,H:H)))</f>
        <v/>
      </c>
      <c r="L1825" s="38" t="str">
        <f t="shared" si="169"/>
        <v/>
      </c>
      <c r="M1825" s="38" t="str">
        <f t="shared" si="170"/>
        <v/>
      </c>
      <c r="N1825" s="38" t="str">
        <f t="shared" si="172"/>
        <v/>
      </c>
      <c r="O1825" s="38" t="str">
        <f t="shared" si="168"/>
        <v/>
      </c>
      <c r="P1825" s="39" t="str">
        <f t="shared" si="173"/>
        <v/>
      </c>
      <c r="AC1825" s="42" t="str">
        <f>IF(B1825="","",VLOOKUP(B1825,[2]Formula!B:C,2,0))</f>
        <v/>
      </c>
      <c r="AD1825" s="43" t="str">
        <f t="shared" si="171"/>
        <v/>
      </c>
    </row>
    <row r="1826" spans="1:30" x14ac:dyDescent="0.25">
      <c r="A1826" s="64"/>
      <c r="B1826" s="64"/>
      <c r="C1826" s="66"/>
      <c r="D1826" s="67"/>
      <c r="E1826" s="64"/>
      <c r="F1826" s="64"/>
      <c r="G1826" s="37" t="str">
        <f>IF(E1826="","",IF(OR(E1826="Project Management",E1826="Project Support",E1826="Sprint Management",E1826="Sprint Support"),"NA",ROUND((((VLOOKUP(AD1826,[2]Formula!V:X,3,0)))-SUMIF(AD:AD,AD1826,H:H)),2)))</f>
        <v/>
      </c>
      <c r="H1826" s="71"/>
      <c r="I1826" s="72"/>
      <c r="J1826" s="72"/>
      <c r="K1826" s="38" t="str">
        <f>IF(E1826="","",IF(OR(E1826="Project Management",E1826="Project Support",E1826="Sprint Management",E1826="Sprint Support"),"NA",(((SUMIF(AD:AD,AD1826,H:H)/VLOOKUP(AD1826,[2]Formula!V:X,3,0))*VLOOKUP(AD1826,[2]Formula!V:X,2,0))*H1826)/SUMIF(AD:AD,AD1826,H:H)))</f>
        <v/>
      </c>
      <c r="L1826" s="38" t="str">
        <f t="shared" si="169"/>
        <v/>
      </c>
      <c r="M1826" s="38" t="str">
        <f t="shared" si="170"/>
        <v/>
      </c>
      <c r="N1826" s="38" t="str">
        <f t="shared" si="172"/>
        <v/>
      </c>
      <c r="O1826" s="38" t="str">
        <f t="shared" si="168"/>
        <v/>
      </c>
      <c r="P1826" s="39" t="str">
        <f t="shared" si="173"/>
        <v/>
      </c>
      <c r="AC1826" s="42" t="str">
        <f>IF(B1826="","",VLOOKUP(B1826,[2]Formula!B:C,2,0))</f>
        <v/>
      </c>
      <c r="AD1826" s="43" t="str">
        <f t="shared" si="171"/>
        <v/>
      </c>
    </row>
    <row r="1827" spans="1:30" x14ac:dyDescent="0.25">
      <c r="A1827" s="64"/>
      <c r="B1827" s="64"/>
      <c r="C1827" s="66"/>
      <c r="D1827" s="67"/>
      <c r="E1827" s="64"/>
      <c r="F1827" s="64"/>
      <c r="G1827" s="37" t="str">
        <f>IF(E1827="","",IF(OR(E1827="Project Management",E1827="Project Support",E1827="Sprint Management",E1827="Sprint Support"),"NA",ROUND((((VLOOKUP(AD1827,[2]Formula!V:X,3,0)))-SUMIF(AD:AD,AD1827,H:H)),2)))</f>
        <v/>
      </c>
      <c r="H1827" s="71"/>
      <c r="I1827" s="72"/>
      <c r="J1827" s="72"/>
      <c r="K1827" s="38" t="str">
        <f>IF(E1827="","",IF(OR(E1827="Project Management",E1827="Project Support",E1827="Sprint Management",E1827="Sprint Support"),"NA",(((SUMIF(AD:AD,AD1827,H:H)/VLOOKUP(AD1827,[2]Formula!V:X,3,0))*VLOOKUP(AD1827,[2]Formula!V:X,2,0))*H1827)/SUMIF(AD:AD,AD1827,H:H)))</f>
        <v/>
      </c>
      <c r="L1827" s="38" t="str">
        <f t="shared" si="169"/>
        <v/>
      </c>
      <c r="M1827" s="38" t="str">
        <f t="shared" si="170"/>
        <v/>
      </c>
      <c r="N1827" s="38" t="str">
        <f t="shared" si="172"/>
        <v/>
      </c>
      <c r="O1827" s="38" t="str">
        <f t="shared" si="168"/>
        <v/>
      </c>
      <c r="P1827" s="39" t="str">
        <f t="shared" si="173"/>
        <v/>
      </c>
      <c r="AC1827" s="42" t="str">
        <f>IF(B1827="","",VLOOKUP(B1827,[2]Formula!B:C,2,0))</f>
        <v/>
      </c>
      <c r="AD1827" s="43" t="str">
        <f t="shared" si="171"/>
        <v/>
      </c>
    </row>
    <row r="1828" spans="1:30" x14ac:dyDescent="0.25">
      <c r="A1828" s="64"/>
      <c r="B1828" s="64"/>
      <c r="C1828" s="66"/>
      <c r="D1828" s="67"/>
      <c r="E1828" s="64"/>
      <c r="F1828" s="64"/>
      <c r="G1828" s="37" t="str">
        <f>IF(E1828="","",IF(OR(E1828="Project Management",E1828="Project Support",E1828="Sprint Management",E1828="Sprint Support"),"NA",ROUND((((VLOOKUP(AD1828,[2]Formula!V:X,3,0)))-SUMIF(AD:AD,AD1828,H:H)),2)))</f>
        <v/>
      </c>
      <c r="H1828" s="71"/>
      <c r="I1828" s="72"/>
      <c r="J1828" s="72"/>
      <c r="K1828" s="38" t="str">
        <f>IF(E1828="","",IF(OR(E1828="Project Management",E1828="Project Support",E1828="Sprint Management",E1828="Sprint Support"),"NA",(((SUMIF(AD:AD,AD1828,H:H)/VLOOKUP(AD1828,[2]Formula!V:X,3,0))*VLOOKUP(AD1828,[2]Formula!V:X,2,0))*H1828)/SUMIF(AD:AD,AD1828,H:H)))</f>
        <v/>
      </c>
      <c r="L1828" s="38" t="str">
        <f t="shared" si="169"/>
        <v/>
      </c>
      <c r="M1828" s="38" t="str">
        <f t="shared" si="170"/>
        <v/>
      </c>
      <c r="N1828" s="38" t="str">
        <f t="shared" si="172"/>
        <v/>
      </c>
      <c r="O1828" s="38" t="str">
        <f t="shared" si="168"/>
        <v/>
      </c>
      <c r="P1828" s="39" t="str">
        <f t="shared" si="173"/>
        <v/>
      </c>
      <c r="AC1828" s="42" t="str">
        <f>IF(B1828="","",VLOOKUP(B1828,[2]Formula!B:C,2,0))</f>
        <v/>
      </c>
      <c r="AD1828" s="43" t="str">
        <f t="shared" si="171"/>
        <v/>
      </c>
    </row>
    <row r="1829" spans="1:30" x14ac:dyDescent="0.25">
      <c r="A1829" s="64"/>
      <c r="B1829" s="64"/>
      <c r="C1829" s="66"/>
      <c r="D1829" s="67"/>
      <c r="E1829" s="64"/>
      <c r="F1829" s="64"/>
      <c r="G1829" s="37" t="str">
        <f>IF(E1829="","",IF(OR(E1829="Project Management",E1829="Project Support",E1829="Sprint Management",E1829="Sprint Support"),"NA",ROUND((((VLOOKUP(AD1829,[2]Formula!V:X,3,0)))-SUMIF(AD:AD,AD1829,H:H)),2)))</f>
        <v/>
      </c>
      <c r="H1829" s="71"/>
      <c r="I1829" s="72"/>
      <c r="J1829" s="72"/>
      <c r="K1829" s="38" t="str">
        <f>IF(E1829="","",IF(OR(E1829="Project Management",E1829="Project Support",E1829="Sprint Management",E1829="Sprint Support"),"NA",(((SUMIF(AD:AD,AD1829,H:H)/VLOOKUP(AD1829,[2]Formula!V:X,3,0))*VLOOKUP(AD1829,[2]Formula!V:X,2,0))*H1829)/SUMIF(AD:AD,AD1829,H:H)))</f>
        <v/>
      </c>
      <c r="L1829" s="38" t="str">
        <f t="shared" si="169"/>
        <v/>
      </c>
      <c r="M1829" s="38" t="str">
        <f t="shared" si="170"/>
        <v/>
      </c>
      <c r="N1829" s="38" t="str">
        <f t="shared" si="172"/>
        <v/>
      </c>
      <c r="O1829" s="38" t="str">
        <f t="shared" si="168"/>
        <v/>
      </c>
      <c r="P1829" s="39" t="str">
        <f t="shared" si="173"/>
        <v/>
      </c>
      <c r="AC1829" s="42" t="str">
        <f>IF(B1829="","",VLOOKUP(B1829,[2]Formula!B:C,2,0))</f>
        <v/>
      </c>
      <c r="AD1829" s="43" t="str">
        <f t="shared" si="171"/>
        <v/>
      </c>
    </row>
    <row r="1830" spans="1:30" x14ac:dyDescent="0.25">
      <c r="A1830" s="64"/>
      <c r="B1830" s="64"/>
      <c r="C1830" s="66"/>
      <c r="D1830" s="67"/>
      <c r="E1830" s="64"/>
      <c r="F1830" s="64"/>
      <c r="G1830" s="37" t="str">
        <f>IF(E1830="","",IF(OR(E1830="Project Management",E1830="Project Support",E1830="Sprint Management",E1830="Sprint Support"),"NA",ROUND((((VLOOKUP(AD1830,[2]Formula!V:X,3,0)))-SUMIF(AD:AD,AD1830,H:H)),2)))</f>
        <v/>
      </c>
      <c r="H1830" s="71"/>
      <c r="I1830" s="72"/>
      <c r="J1830" s="72"/>
      <c r="K1830" s="38" t="str">
        <f>IF(E1830="","",IF(OR(E1830="Project Management",E1830="Project Support",E1830="Sprint Management",E1830="Sprint Support"),"NA",(((SUMIF(AD:AD,AD1830,H:H)/VLOOKUP(AD1830,[2]Formula!V:X,3,0))*VLOOKUP(AD1830,[2]Formula!V:X,2,0))*H1830)/SUMIF(AD:AD,AD1830,H:H)))</f>
        <v/>
      </c>
      <c r="L1830" s="38" t="str">
        <f t="shared" si="169"/>
        <v/>
      </c>
      <c r="M1830" s="38" t="str">
        <f t="shared" si="170"/>
        <v/>
      </c>
      <c r="N1830" s="38" t="str">
        <f t="shared" si="172"/>
        <v/>
      </c>
      <c r="O1830" s="38" t="str">
        <f t="shared" si="168"/>
        <v/>
      </c>
      <c r="P1830" s="39" t="str">
        <f t="shared" si="173"/>
        <v/>
      </c>
      <c r="AC1830" s="42" t="str">
        <f>IF(B1830="","",VLOOKUP(B1830,[2]Formula!B:C,2,0))</f>
        <v/>
      </c>
      <c r="AD1830" s="43" t="str">
        <f t="shared" si="171"/>
        <v/>
      </c>
    </row>
    <row r="1831" spans="1:30" x14ac:dyDescent="0.25">
      <c r="A1831" s="64"/>
      <c r="B1831" s="64"/>
      <c r="C1831" s="66"/>
      <c r="D1831" s="67"/>
      <c r="E1831" s="64"/>
      <c r="F1831" s="64"/>
      <c r="G1831" s="37" t="str">
        <f>IF(E1831="","",IF(OR(E1831="Project Management",E1831="Project Support",E1831="Sprint Management",E1831="Sprint Support"),"NA",ROUND((((VLOOKUP(AD1831,[2]Formula!V:X,3,0)))-SUMIF(AD:AD,AD1831,H:H)),2)))</f>
        <v/>
      </c>
      <c r="H1831" s="71"/>
      <c r="I1831" s="72"/>
      <c r="J1831" s="72"/>
      <c r="K1831" s="38" t="str">
        <f>IF(E1831="","",IF(OR(E1831="Project Management",E1831="Project Support",E1831="Sprint Management",E1831="Sprint Support"),"NA",(((SUMIF(AD:AD,AD1831,H:H)/VLOOKUP(AD1831,[2]Formula!V:X,3,0))*VLOOKUP(AD1831,[2]Formula!V:X,2,0))*H1831)/SUMIF(AD:AD,AD1831,H:H)))</f>
        <v/>
      </c>
      <c r="L1831" s="38" t="str">
        <f t="shared" si="169"/>
        <v/>
      </c>
      <c r="M1831" s="38" t="str">
        <f t="shared" si="170"/>
        <v/>
      </c>
      <c r="N1831" s="38" t="str">
        <f t="shared" si="172"/>
        <v/>
      </c>
      <c r="O1831" s="38" t="str">
        <f t="shared" si="168"/>
        <v/>
      </c>
      <c r="P1831" s="39" t="str">
        <f t="shared" si="173"/>
        <v/>
      </c>
      <c r="AC1831" s="42" t="str">
        <f>IF(B1831="","",VLOOKUP(B1831,[2]Formula!B:C,2,0))</f>
        <v/>
      </c>
      <c r="AD1831" s="43" t="str">
        <f t="shared" si="171"/>
        <v/>
      </c>
    </row>
    <row r="1832" spans="1:30" x14ac:dyDescent="0.25">
      <c r="A1832" s="64"/>
      <c r="B1832" s="64"/>
      <c r="C1832" s="66"/>
      <c r="D1832" s="67"/>
      <c r="E1832" s="64"/>
      <c r="F1832" s="64"/>
      <c r="G1832" s="37" t="str">
        <f>IF(E1832="","",IF(OR(E1832="Project Management",E1832="Project Support",E1832="Sprint Management",E1832="Sprint Support"),"NA",ROUND((((VLOOKUP(AD1832,[2]Formula!V:X,3,0)))-SUMIF(AD:AD,AD1832,H:H)),2)))</f>
        <v/>
      </c>
      <c r="H1832" s="71"/>
      <c r="I1832" s="72"/>
      <c r="J1832" s="72"/>
      <c r="K1832" s="38" t="str">
        <f>IF(E1832="","",IF(OR(E1832="Project Management",E1832="Project Support",E1832="Sprint Management",E1832="Sprint Support"),"NA",(((SUMIF(AD:AD,AD1832,H:H)/VLOOKUP(AD1832,[2]Formula!V:X,3,0))*VLOOKUP(AD1832,[2]Formula!V:X,2,0))*H1832)/SUMIF(AD:AD,AD1832,H:H)))</f>
        <v/>
      </c>
      <c r="L1832" s="38" t="str">
        <f t="shared" si="169"/>
        <v/>
      </c>
      <c r="M1832" s="38" t="str">
        <f t="shared" si="170"/>
        <v/>
      </c>
      <c r="N1832" s="38" t="str">
        <f t="shared" si="172"/>
        <v/>
      </c>
      <c r="O1832" s="38" t="str">
        <f t="shared" si="168"/>
        <v/>
      </c>
      <c r="P1832" s="39" t="str">
        <f t="shared" si="173"/>
        <v/>
      </c>
      <c r="AC1832" s="42" t="str">
        <f>IF(B1832="","",VLOOKUP(B1832,[2]Formula!B:C,2,0))</f>
        <v/>
      </c>
      <c r="AD1832" s="43" t="str">
        <f t="shared" si="171"/>
        <v/>
      </c>
    </row>
    <row r="1833" spans="1:30" x14ac:dyDescent="0.25">
      <c r="A1833" s="64"/>
      <c r="B1833" s="64"/>
      <c r="C1833" s="66"/>
      <c r="D1833" s="67"/>
      <c r="E1833" s="64"/>
      <c r="F1833" s="64"/>
      <c r="G1833" s="37" t="str">
        <f>IF(E1833="","",IF(OR(E1833="Project Management",E1833="Project Support",E1833="Sprint Management",E1833="Sprint Support"),"NA",ROUND((((VLOOKUP(AD1833,[2]Formula!V:X,3,0)))-SUMIF(AD:AD,AD1833,H:H)),2)))</f>
        <v/>
      </c>
      <c r="H1833" s="71"/>
      <c r="I1833" s="72"/>
      <c r="J1833" s="72"/>
      <c r="K1833" s="38" t="str">
        <f>IF(E1833="","",IF(OR(E1833="Project Management",E1833="Project Support",E1833="Sprint Management",E1833="Sprint Support"),"NA",(((SUMIF(AD:AD,AD1833,H:H)/VLOOKUP(AD1833,[2]Formula!V:X,3,0))*VLOOKUP(AD1833,[2]Formula!V:X,2,0))*H1833)/SUMIF(AD:AD,AD1833,H:H)))</f>
        <v/>
      </c>
      <c r="L1833" s="38" t="str">
        <f t="shared" si="169"/>
        <v/>
      </c>
      <c r="M1833" s="38" t="str">
        <f t="shared" si="170"/>
        <v/>
      </c>
      <c r="N1833" s="38" t="str">
        <f t="shared" si="172"/>
        <v/>
      </c>
      <c r="O1833" s="38" t="str">
        <f t="shared" si="168"/>
        <v/>
      </c>
      <c r="P1833" s="39" t="str">
        <f t="shared" si="173"/>
        <v/>
      </c>
      <c r="AC1833" s="42" t="str">
        <f>IF(B1833="","",VLOOKUP(B1833,[2]Formula!B:C,2,0))</f>
        <v/>
      </c>
      <c r="AD1833" s="43" t="str">
        <f t="shared" si="171"/>
        <v/>
      </c>
    </row>
    <row r="1834" spans="1:30" x14ac:dyDescent="0.25">
      <c r="A1834" s="64"/>
      <c r="B1834" s="64"/>
      <c r="C1834" s="66"/>
      <c r="D1834" s="67"/>
      <c r="E1834" s="64"/>
      <c r="F1834" s="64"/>
      <c r="G1834" s="37" t="str">
        <f>IF(E1834="","",IF(OR(E1834="Project Management",E1834="Project Support",E1834="Sprint Management",E1834="Sprint Support"),"NA",ROUND((((VLOOKUP(AD1834,[2]Formula!V:X,3,0)))-SUMIF(AD:AD,AD1834,H:H)),2)))</f>
        <v/>
      </c>
      <c r="H1834" s="71"/>
      <c r="I1834" s="72"/>
      <c r="J1834" s="72"/>
      <c r="K1834" s="38" t="str">
        <f>IF(E1834="","",IF(OR(E1834="Project Management",E1834="Project Support",E1834="Sprint Management",E1834="Sprint Support"),"NA",(((SUMIF(AD:AD,AD1834,H:H)/VLOOKUP(AD1834,[2]Formula!V:X,3,0))*VLOOKUP(AD1834,[2]Formula!V:X,2,0))*H1834)/SUMIF(AD:AD,AD1834,H:H)))</f>
        <v/>
      </c>
      <c r="L1834" s="38" t="str">
        <f t="shared" si="169"/>
        <v/>
      </c>
      <c r="M1834" s="38" t="str">
        <f t="shared" si="170"/>
        <v/>
      </c>
      <c r="N1834" s="38" t="str">
        <f t="shared" si="172"/>
        <v/>
      </c>
      <c r="O1834" s="38" t="str">
        <f t="shared" si="168"/>
        <v/>
      </c>
      <c r="P1834" s="39" t="str">
        <f t="shared" si="173"/>
        <v/>
      </c>
      <c r="AC1834" s="42" t="str">
        <f>IF(B1834="","",VLOOKUP(B1834,[2]Formula!B:C,2,0))</f>
        <v/>
      </c>
      <c r="AD1834" s="43" t="str">
        <f t="shared" si="171"/>
        <v/>
      </c>
    </row>
    <row r="1835" spans="1:30" x14ac:dyDescent="0.25">
      <c r="A1835" s="64"/>
      <c r="B1835" s="64"/>
      <c r="C1835" s="66"/>
      <c r="D1835" s="67"/>
      <c r="E1835" s="64"/>
      <c r="F1835" s="64"/>
      <c r="G1835" s="37" t="str">
        <f>IF(E1835="","",IF(OR(E1835="Project Management",E1835="Project Support",E1835="Sprint Management",E1835="Sprint Support"),"NA",ROUND((((VLOOKUP(AD1835,[2]Formula!V:X,3,0)))-SUMIF(AD:AD,AD1835,H:H)),2)))</f>
        <v/>
      </c>
      <c r="H1835" s="71"/>
      <c r="I1835" s="72"/>
      <c r="J1835" s="72"/>
      <c r="K1835" s="38" t="str">
        <f>IF(E1835="","",IF(OR(E1835="Project Management",E1835="Project Support",E1835="Sprint Management",E1835="Sprint Support"),"NA",(((SUMIF(AD:AD,AD1835,H:H)/VLOOKUP(AD1835,[2]Formula!V:X,3,0))*VLOOKUP(AD1835,[2]Formula!V:X,2,0))*H1835)/SUMIF(AD:AD,AD1835,H:H)))</f>
        <v/>
      </c>
      <c r="L1835" s="38" t="str">
        <f t="shared" si="169"/>
        <v/>
      </c>
      <c r="M1835" s="38" t="str">
        <f t="shared" si="170"/>
        <v/>
      </c>
      <c r="N1835" s="38" t="str">
        <f t="shared" si="172"/>
        <v/>
      </c>
      <c r="O1835" s="38" t="str">
        <f t="shared" si="168"/>
        <v/>
      </c>
      <c r="P1835" s="39" t="str">
        <f t="shared" si="173"/>
        <v/>
      </c>
      <c r="AC1835" s="42" t="str">
        <f>IF(B1835="","",VLOOKUP(B1835,[2]Formula!B:C,2,0))</f>
        <v/>
      </c>
      <c r="AD1835" s="43" t="str">
        <f t="shared" si="171"/>
        <v/>
      </c>
    </row>
    <row r="1836" spans="1:30" x14ac:dyDescent="0.25">
      <c r="A1836" s="64"/>
      <c r="B1836" s="64"/>
      <c r="C1836" s="66"/>
      <c r="D1836" s="67"/>
      <c r="E1836" s="64"/>
      <c r="F1836" s="64"/>
      <c r="G1836" s="37" t="str">
        <f>IF(E1836="","",IF(OR(E1836="Project Management",E1836="Project Support",E1836="Sprint Management",E1836="Sprint Support"),"NA",ROUND((((VLOOKUP(AD1836,[2]Formula!V:X,3,0)))-SUMIF(AD:AD,AD1836,H:H)),2)))</f>
        <v/>
      </c>
      <c r="H1836" s="71"/>
      <c r="I1836" s="72"/>
      <c r="J1836" s="72"/>
      <c r="K1836" s="38" t="str">
        <f>IF(E1836="","",IF(OR(E1836="Project Management",E1836="Project Support",E1836="Sprint Management",E1836="Sprint Support"),"NA",(((SUMIF(AD:AD,AD1836,H:H)/VLOOKUP(AD1836,[2]Formula!V:X,3,0))*VLOOKUP(AD1836,[2]Formula!V:X,2,0))*H1836)/SUMIF(AD:AD,AD1836,H:H)))</f>
        <v/>
      </c>
      <c r="L1836" s="38" t="str">
        <f t="shared" si="169"/>
        <v/>
      </c>
      <c r="M1836" s="38" t="str">
        <f t="shared" si="170"/>
        <v/>
      </c>
      <c r="N1836" s="38" t="str">
        <f t="shared" si="172"/>
        <v/>
      </c>
      <c r="O1836" s="38" t="str">
        <f t="shared" si="168"/>
        <v/>
      </c>
      <c r="P1836" s="39" t="str">
        <f t="shared" si="173"/>
        <v/>
      </c>
      <c r="AC1836" s="42" t="str">
        <f>IF(B1836="","",VLOOKUP(B1836,[2]Formula!B:C,2,0))</f>
        <v/>
      </c>
      <c r="AD1836" s="43" t="str">
        <f t="shared" si="171"/>
        <v/>
      </c>
    </row>
    <row r="1837" spans="1:30" x14ac:dyDescent="0.25">
      <c r="A1837" s="64"/>
      <c r="B1837" s="64"/>
      <c r="C1837" s="66"/>
      <c r="D1837" s="67"/>
      <c r="E1837" s="64"/>
      <c r="F1837" s="64"/>
      <c r="G1837" s="37" t="str">
        <f>IF(E1837="","",IF(OR(E1837="Project Management",E1837="Project Support",E1837="Sprint Management",E1837="Sprint Support"),"NA",ROUND((((VLOOKUP(AD1837,[2]Formula!V:X,3,0)))-SUMIF(AD:AD,AD1837,H:H)),2)))</f>
        <v/>
      </c>
      <c r="H1837" s="71"/>
      <c r="I1837" s="72"/>
      <c r="J1837" s="72"/>
      <c r="K1837" s="38" t="str">
        <f>IF(E1837="","",IF(OR(E1837="Project Management",E1837="Project Support",E1837="Sprint Management",E1837="Sprint Support"),"NA",(((SUMIF(AD:AD,AD1837,H:H)/VLOOKUP(AD1837,[2]Formula!V:X,3,0))*VLOOKUP(AD1837,[2]Formula!V:X,2,0))*H1837)/SUMIF(AD:AD,AD1837,H:H)))</f>
        <v/>
      </c>
      <c r="L1837" s="38" t="str">
        <f t="shared" si="169"/>
        <v/>
      </c>
      <c r="M1837" s="38" t="str">
        <f t="shared" si="170"/>
        <v/>
      </c>
      <c r="N1837" s="38" t="str">
        <f t="shared" si="172"/>
        <v/>
      </c>
      <c r="O1837" s="38" t="str">
        <f t="shared" si="168"/>
        <v/>
      </c>
      <c r="P1837" s="39" t="str">
        <f t="shared" si="173"/>
        <v/>
      </c>
      <c r="AC1837" s="42" t="str">
        <f>IF(B1837="","",VLOOKUP(B1837,[2]Formula!B:C,2,0))</f>
        <v/>
      </c>
      <c r="AD1837" s="43" t="str">
        <f t="shared" si="171"/>
        <v/>
      </c>
    </row>
    <row r="1838" spans="1:30" x14ac:dyDescent="0.25">
      <c r="A1838" s="64"/>
      <c r="B1838" s="64"/>
      <c r="C1838" s="66"/>
      <c r="D1838" s="67"/>
      <c r="E1838" s="64"/>
      <c r="F1838" s="64"/>
      <c r="G1838" s="37" t="str">
        <f>IF(E1838="","",IF(OR(E1838="Project Management",E1838="Project Support",E1838="Sprint Management",E1838="Sprint Support"),"NA",ROUND((((VLOOKUP(AD1838,[2]Formula!V:X,3,0)))-SUMIF(AD:AD,AD1838,H:H)),2)))</f>
        <v/>
      </c>
      <c r="H1838" s="71"/>
      <c r="I1838" s="72"/>
      <c r="J1838" s="72"/>
      <c r="K1838" s="38" t="str">
        <f>IF(E1838="","",IF(OR(E1838="Project Management",E1838="Project Support",E1838="Sprint Management",E1838="Sprint Support"),"NA",(((SUMIF(AD:AD,AD1838,H:H)/VLOOKUP(AD1838,[2]Formula!V:X,3,0))*VLOOKUP(AD1838,[2]Formula!V:X,2,0))*H1838)/SUMIF(AD:AD,AD1838,H:H)))</f>
        <v/>
      </c>
      <c r="L1838" s="38" t="str">
        <f t="shared" si="169"/>
        <v/>
      </c>
      <c r="M1838" s="38" t="str">
        <f t="shared" si="170"/>
        <v/>
      </c>
      <c r="N1838" s="38" t="str">
        <f t="shared" si="172"/>
        <v/>
      </c>
      <c r="O1838" s="38" t="str">
        <f t="shared" si="168"/>
        <v/>
      </c>
      <c r="P1838" s="39" t="str">
        <f t="shared" si="173"/>
        <v/>
      </c>
      <c r="AC1838" s="42" t="str">
        <f>IF(B1838="","",VLOOKUP(B1838,[2]Formula!B:C,2,0))</f>
        <v/>
      </c>
      <c r="AD1838" s="43" t="str">
        <f t="shared" si="171"/>
        <v/>
      </c>
    </row>
    <row r="1839" spans="1:30" x14ac:dyDescent="0.25">
      <c r="A1839" s="64"/>
      <c r="B1839" s="64"/>
      <c r="C1839" s="66"/>
      <c r="D1839" s="67"/>
      <c r="E1839" s="64"/>
      <c r="F1839" s="64"/>
      <c r="G1839" s="37" t="str">
        <f>IF(E1839="","",IF(OR(E1839="Project Management",E1839="Project Support",E1839="Sprint Management",E1839="Sprint Support"),"NA",ROUND((((VLOOKUP(AD1839,[2]Formula!V:X,3,0)))-SUMIF(AD:AD,AD1839,H:H)),2)))</f>
        <v/>
      </c>
      <c r="H1839" s="71"/>
      <c r="I1839" s="72"/>
      <c r="J1839" s="72"/>
      <c r="K1839" s="38" t="str">
        <f>IF(E1839="","",IF(OR(E1839="Project Management",E1839="Project Support",E1839="Sprint Management",E1839="Sprint Support"),"NA",(((SUMIF(AD:AD,AD1839,H:H)/VLOOKUP(AD1839,[2]Formula!V:X,3,0))*VLOOKUP(AD1839,[2]Formula!V:X,2,0))*H1839)/SUMIF(AD:AD,AD1839,H:H)))</f>
        <v/>
      </c>
      <c r="L1839" s="38" t="str">
        <f t="shared" si="169"/>
        <v/>
      </c>
      <c r="M1839" s="38" t="str">
        <f t="shared" si="170"/>
        <v/>
      </c>
      <c r="N1839" s="38" t="str">
        <f t="shared" si="172"/>
        <v/>
      </c>
      <c r="O1839" s="38" t="str">
        <f t="shared" si="168"/>
        <v/>
      </c>
      <c r="P1839" s="39" t="str">
        <f t="shared" si="173"/>
        <v/>
      </c>
      <c r="AC1839" s="42" t="str">
        <f>IF(B1839="","",VLOOKUP(B1839,[2]Formula!B:C,2,0))</f>
        <v/>
      </c>
      <c r="AD1839" s="43" t="str">
        <f t="shared" si="171"/>
        <v/>
      </c>
    </row>
    <row r="1840" spans="1:30" x14ac:dyDescent="0.25">
      <c r="A1840" s="64"/>
      <c r="B1840" s="64"/>
      <c r="C1840" s="66"/>
      <c r="D1840" s="67"/>
      <c r="E1840" s="64"/>
      <c r="F1840" s="64"/>
      <c r="G1840" s="37" t="str">
        <f>IF(E1840="","",IF(OR(E1840="Project Management",E1840="Project Support",E1840="Sprint Management",E1840="Sprint Support"),"NA",ROUND((((VLOOKUP(AD1840,[2]Formula!V:X,3,0)))-SUMIF(AD:AD,AD1840,H:H)),2)))</f>
        <v/>
      </c>
      <c r="H1840" s="71"/>
      <c r="I1840" s="72"/>
      <c r="J1840" s="72"/>
      <c r="K1840" s="38" t="str">
        <f>IF(E1840="","",IF(OR(E1840="Project Management",E1840="Project Support",E1840="Sprint Management",E1840="Sprint Support"),"NA",(((SUMIF(AD:AD,AD1840,H:H)/VLOOKUP(AD1840,[2]Formula!V:X,3,0))*VLOOKUP(AD1840,[2]Formula!V:X,2,0))*H1840)/SUMIF(AD:AD,AD1840,H:H)))</f>
        <v/>
      </c>
      <c r="L1840" s="38" t="str">
        <f t="shared" si="169"/>
        <v/>
      </c>
      <c r="M1840" s="38" t="str">
        <f t="shared" si="170"/>
        <v/>
      </c>
      <c r="N1840" s="38" t="str">
        <f t="shared" si="172"/>
        <v/>
      </c>
      <c r="O1840" s="38" t="str">
        <f t="shared" si="168"/>
        <v/>
      </c>
      <c r="P1840" s="39" t="str">
        <f t="shared" si="173"/>
        <v/>
      </c>
      <c r="AC1840" s="42" t="str">
        <f>IF(B1840="","",VLOOKUP(B1840,[2]Formula!B:C,2,0))</f>
        <v/>
      </c>
      <c r="AD1840" s="43" t="str">
        <f t="shared" si="171"/>
        <v/>
      </c>
    </row>
    <row r="1841" spans="1:30" x14ac:dyDescent="0.25">
      <c r="A1841" s="64"/>
      <c r="B1841" s="64"/>
      <c r="C1841" s="66"/>
      <c r="D1841" s="67"/>
      <c r="E1841" s="64"/>
      <c r="F1841" s="64"/>
      <c r="G1841" s="37" t="str">
        <f>IF(E1841="","",IF(OR(E1841="Project Management",E1841="Project Support",E1841="Sprint Management",E1841="Sprint Support"),"NA",ROUND((((VLOOKUP(AD1841,[2]Formula!V:X,3,0)))-SUMIF(AD:AD,AD1841,H:H)),2)))</f>
        <v/>
      </c>
      <c r="H1841" s="71"/>
      <c r="I1841" s="72"/>
      <c r="J1841" s="72"/>
      <c r="K1841" s="38" t="str">
        <f>IF(E1841="","",IF(OR(E1841="Project Management",E1841="Project Support",E1841="Sprint Management",E1841="Sprint Support"),"NA",(((SUMIF(AD:AD,AD1841,H:H)/VLOOKUP(AD1841,[2]Formula!V:X,3,0))*VLOOKUP(AD1841,[2]Formula!V:X,2,0))*H1841)/SUMIF(AD:AD,AD1841,H:H)))</f>
        <v/>
      </c>
      <c r="L1841" s="38" t="str">
        <f t="shared" si="169"/>
        <v/>
      </c>
      <c r="M1841" s="38" t="str">
        <f t="shared" si="170"/>
        <v/>
      </c>
      <c r="N1841" s="38" t="str">
        <f t="shared" si="172"/>
        <v/>
      </c>
      <c r="O1841" s="38" t="str">
        <f t="shared" si="168"/>
        <v/>
      </c>
      <c r="P1841" s="39" t="str">
        <f t="shared" si="173"/>
        <v/>
      </c>
      <c r="AC1841" s="42" t="str">
        <f>IF(B1841="","",VLOOKUP(B1841,[2]Formula!B:C,2,0))</f>
        <v/>
      </c>
      <c r="AD1841" s="43" t="str">
        <f t="shared" si="171"/>
        <v/>
      </c>
    </row>
    <row r="1842" spans="1:30" x14ac:dyDescent="0.25">
      <c r="A1842" s="64"/>
      <c r="B1842" s="64"/>
      <c r="C1842" s="66"/>
      <c r="D1842" s="67"/>
      <c r="E1842" s="64"/>
      <c r="F1842" s="64"/>
      <c r="G1842" s="37" t="str">
        <f>IF(E1842="","",IF(OR(E1842="Project Management",E1842="Project Support",E1842="Sprint Management",E1842="Sprint Support"),"NA",ROUND((((VLOOKUP(AD1842,[2]Formula!V:X,3,0)))-SUMIF(AD:AD,AD1842,H:H)),2)))</f>
        <v/>
      </c>
      <c r="H1842" s="71"/>
      <c r="I1842" s="72"/>
      <c r="J1842" s="72"/>
      <c r="K1842" s="38" t="str">
        <f>IF(E1842="","",IF(OR(E1842="Project Management",E1842="Project Support",E1842="Sprint Management",E1842="Sprint Support"),"NA",(((SUMIF(AD:AD,AD1842,H:H)/VLOOKUP(AD1842,[2]Formula!V:X,3,0))*VLOOKUP(AD1842,[2]Formula!V:X,2,0))*H1842)/SUMIF(AD:AD,AD1842,H:H)))</f>
        <v/>
      </c>
      <c r="L1842" s="38" t="str">
        <f t="shared" si="169"/>
        <v/>
      </c>
      <c r="M1842" s="38" t="str">
        <f t="shared" si="170"/>
        <v/>
      </c>
      <c r="N1842" s="38" t="str">
        <f t="shared" si="172"/>
        <v/>
      </c>
      <c r="O1842" s="38" t="str">
        <f t="shared" si="168"/>
        <v/>
      </c>
      <c r="P1842" s="39" t="str">
        <f t="shared" si="173"/>
        <v/>
      </c>
      <c r="AC1842" s="42" t="str">
        <f>IF(B1842="","",VLOOKUP(B1842,[2]Formula!B:C,2,0))</f>
        <v/>
      </c>
      <c r="AD1842" s="43" t="str">
        <f t="shared" si="171"/>
        <v/>
      </c>
    </row>
    <row r="1843" spans="1:30" x14ac:dyDescent="0.25">
      <c r="A1843" s="64"/>
      <c r="B1843" s="64"/>
      <c r="C1843" s="66"/>
      <c r="D1843" s="67"/>
      <c r="E1843" s="64"/>
      <c r="F1843" s="64"/>
      <c r="G1843" s="37" t="str">
        <f>IF(E1843="","",IF(OR(E1843="Project Management",E1843="Project Support",E1843="Sprint Management",E1843="Sprint Support"),"NA",ROUND((((VLOOKUP(AD1843,[2]Formula!V:X,3,0)))-SUMIF(AD:AD,AD1843,H:H)),2)))</f>
        <v/>
      </c>
      <c r="H1843" s="71"/>
      <c r="I1843" s="72"/>
      <c r="J1843" s="72"/>
      <c r="K1843" s="38" t="str">
        <f>IF(E1843="","",IF(OR(E1843="Project Management",E1843="Project Support",E1843="Sprint Management",E1843="Sprint Support"),"NA",(((SUMIF(AD:AD,AD1843,H:H)/VLOOKUP(AD1843,[2]Formula!V:X,3,0))*VLOOKUP(AD1843,[2]Formula!V:X,2,0))*H1843)/SUMIF(AD:AD,AD1843,H:H)))</f>
        <v/>
      </c>
      <c r="L1843" s="38" t="str">
        <f t="shared" si="169"/>
        <v/>
      </c>
      <c r="M1843" s="38" t="str">
        <f t="shared" si="170"/>
        <v/>
      </c>
      <c r="N1843" s="38" t="str">
        <f t="shared" si="172"/>
        <v/>
      </c>
      <c r="O1843" s="38" t="str">
        <f t="shared" si="168"/>
        <v/>
      </c>
      <c r="P1843" s="39" t="str">
        <f t="shared" si="173"/>
        <v/>
      </c>
      <c r="AC1843" s="42" t="str">
        <f>IF(B1843="","",VLOOKUP(B1843,[2]Formula!B:C,2,0))</f>
        <v/>
      </c>
      <c r="AD1843" s="43" t="str">
        <f t="shared" si="171"/>
        <v/>
      </c>
    </row>
    <row r="1844" spans="1:30" x14ac:dyDescent="0.25">
      <c r="A1844" s="64"/>
      <c r="B1844" s="64"/>
      <c r="C1844" s="66"/>
      <c r="D1844" s="67"/>
      <c r="E1844" s="64"/>
      <c r="F1844" s="64"/>
      <c r="G1844" s="37" t="str">
        <f>IF(E1844="","",IF(OR(E1844="Project Management",E1844="Project Support",E1844="Sprint Management",E1844="Sprint Support"),"NA",ROUND((((VLOOKUP(AD1844,[2]Formula!V:X,3,0)))-SUMIF(AD:AD,AD1844,H:H)),2)))</f>
        <v/>
      </c>
      <c r="H1844" s="71"/>
      <c r="I1844" s="72"/>
      <c r="J1844" s="72"/>
      <c r="K1844" s="38" t="str">
        <f>IF(E1844="","",IF(OR(E1844="Project Management",E1844="Project Support",E1844="Sprint Management",E1844="Sprint Support"),"NA",(((SUMIF(AD:AD,AD1844,H:H)/VLOOKUP(AD1844,[2]Formula!V:X,3,0))*VLOOKUP(AD1844,[2]Formula!V:X,2,0))*H1844)/SUMIF(AD:AD,AD1844,H:H)))</f>
        <v/>
      </c>
      <c r="L1844" s="38" t="str">
        <f t="shared" si="169"/>
        <v/>
      </c>
      <c r="M1844" s="38" t="str">
        <f t="shared" si="170"/>
        <v/>
      </c>
      <c r="N1844" s="38" t="str">
        <f t="shared" si="172"/>
        <v/>
      </c>
      <c r="O1844" s="38" t="str">
        <f t="shared" si="168"/>
        <v/>
      </c>
      <c r="P1844" s="39" t="str">
        <f t="shared" si="173"/>
        <v/>
      </c>
      <c r="AC1844" s="42" t="str">
        <f>IF(B1844="","",VLOOKUP(B1844,[2]Formula!B:C,2,0))</f>
        <v/>
      </c>
      <c r="AD1844" s="43" t="str">
        <f t="shared" si="171"/>
        <v/>
      </c>
    </row>
    <row r="1845" spans="1:30" x14ac:dyDescent="0.25">
      <c r="A1845" s="64"/>
      <c r="B1845" s="64"/>
      <c r="C1845" s="66"/>
      <c r="D1845" s="67"/>
      <c r="E1845" s="64"/>
      <c r="F1845" s="64"/>
      <c r="G1845" s="37" t="str">
        <f>IF(E1845="","",IF(OR(E1845="Project Management",E1845="Project Support",E1845="Sprint Management",E1845="Sprint Support"),"NA",ROUND((((VLOOKUP(AD1845,[2]Formula!V:X,3,0)))-SUMIF(AD:AD,AD1845,H:H)),2)))</f>
        <v/>
      </c>
      <c r="H1845" s="71"/>
      <c r="I1845" s="72"/>
      <c r="J1845" s="72"/>
      <c r="K1845" s="38" t="str">
        <f>IF(E1845="","",IF(OR(E1845="Project Management",E1845="Project Support",E1845="Sprint Management",E1845="Sprint Support"),"NA",(((SUMIF(AD:AD,AD1845,H:H)/VLOOKUP(AD1845,[2]Formula!V:X,3,0))*VLOOKUP(AD1845,[2]Formula!V:X,2,0))*H1845)/SUMIF(AD:AD,AD1845,H:H)))</f>
        <v/>
      </c>
      <c r="L1845" s="38" t="str">
        <f t="shared" si="169"/>
        <v/>
      </c>
      <c r="M1845" s="38" t="str">
        <f t="shared" si="170"/>
        <v/>
      </c>
      <c r="N1845" s="38" t="str">
        <f t="shared" si="172"/>
        <v/>
      </c>
      <c r="O1845" s="38" t="str">
        <f t="shared" ref="O1845:O1908" si="174">IFERROR(L1845/M1845,"")</f>
        <v/>
      </c>
      <c r="P1845" s="39" t="str">
        <f t="shared" si="173"/>
        <v/>
      </c>
      <c r="AC1845" s="42" t="str">
        <f>IF(B1845="","",VLOOKUP(B1845,[2]Formula!B:C,2,0))</f>
        <v/>
      </c>
      <c r="AD1845" s="43" t="str">
        <f t="shared" si="171"/>
        <v/>
      </c>
    </row>
    <row r="1846" spans="1:30" x14ac:dyDescent="0.25">
      <c r="A1846" s="64"/>
      <c r="B1846" s="64"/>
      <c r="C1846" s="66"/>
      <c r="D1846" s="67"/>
      <c r="E1846" s="64"/>
      <c r="F1846" s="64"/>
      <c r="G1846" s="37" t="str">
        <f>IF(E1846="","",IF(OR(E1846="Project Management",E1846="Project Support",E1846="Sprint Management",E1846="Sprint Support"),"NA",ROUND((((VLOOKUP(AD1846,[2]Formula!V:X,3,0)))-SUMIF(AD:AD,AD1846,H:H)),2)))</f>
        <v/>
      </c>
      <c r="H1846" s="71"/>
      <c r="I1846" s="72"/>
      <c r="J1846" s="72"/>
      <c r="K1846" s="38" t="str">
        <f>IF(E1846="","",IF(OR(E1846="Project Management",E1846="Project Support",E1846="Sprint Management",E1846="Sprint Support"),"NA",(((SUMIF(AD:AD,AD1846,H:H)/VLOOKUP(AD1846,[2]Formula!V:X,3,0))*VLOOKUP(AD1846,[2]Formula!V:X,2,0))*H1846)/SUMIF(AD:AD,AD1846,H:H)))</f>
        <v/>
      </c>
      <c r="L1846" s="38" t="str">
        <f t="shared" si="169"/>
        <v/>
      </c>
      <c r="M1846" s="38" t="str">
        <f t="shared" si="170"/>
        <v/>
      </c>
      <c r="N1846" s="38" t="str">
        <f t="shared" si="172"/>
        <v/>
      </c>
      <c r="O1846" s="38" t="str">
        <f t="shared" si="174"/>
        <v/>
      </c>
      <c r="P1846" s="39" t="str">
        <f t="shared" si="173"/>
        <v/>
      </c>
      <c r="AC1846" s="42" t="str">
        <f>IF(B1846="","",VLOOKUP(B1846,[2]Formula!B:C,2,0))</f>
        <v/>
      </c>
      <c r="AD1846" s="43" t="str">
        <f t="shared" si="171"/>
        <v/>
      </c>
    </row>
    <row r="1847" spans="1:30" x14ac:dyDescent="0.25">
      <c r="A1847" s="64"/>
      <c r="B1847" s="64"/>
      <c r="C1847" s="66"/>
      <c r="D1847" s="67"/>
      <c r="E1847" s="64"/>
      <c r="F1847" s="64"/>
      <c r="G1847" s="37" t="str">
        <f>IF(E1847="","",IF(OR(E1847="Project Management",E1847="Project Support",E1847="Sprint Management",E1847="Sprint Support"),"NA",ROUND((((VLOOKUP(AD1847,[2]Formula!V:X,3,0)))-SUMIF(AD:AD,AD1847,H:H)),2)))</f>
        <v/>
      </c>
      <c r="H1847" s="71"/>
      <c r="I1847" s="72"/>
      <c r="J1847" s="72"/>
      <c r="K1847" s="38" t="str">
        <f>IF(E1847="","",IF(OR(E1847="Project Management",E1847="Project Support",E1847="Sprint Management",E1847="Sprint Support"),"NA",(((SUMIF(AD:AD,AD1847,H:H)/VLOOKUP(AD1847,[2]Formula!V:X,3,0))*VLOOKUP(AD1847,[2]Formula!V:X,2,0))*H1847)/SUMIF(AD:AD,AD1847,H:H)))</f>
        <v/>
      </c>
      <c r="L1847" s="38" t="str">
        <f t="shared" si="169"/>
        <v/>
      </c>
      <c r="M1847" s="38" t="str">
        <f t="shared" si="170"/>
        <v/>
      </c>
      <c r="N1847" s="38" t="str">
        <f t="shared" si="172"/>
        <v/>
      </c>
      <c r="O1847" s="38" t="str">
        <f t="shared" si="174"/>
        <v/>
      </c>
      <c r="P1847" s="39" t="str">
        <f t="shared" si="173"/>
        <v/>
      </c>
      <c r="AC1847" s="42" t="str">
        <f>IF(B1847="","",VLOOKUP(B1847,[2]Formula!B:C,2,0))</f>
        <v/>
      </c>
      <c r="AD1847" s="43" t="str">
        <f t="shared" si="171"/>
        <v/>
      </c>
    </row>
    <row r="1848" spans="1:30" x14ac:dyDescent="0.25">
      <c r="A1848" s="64"/>
      <c r="B1848" s="64"/>
      <c r="C1848" s="66"/>
      <c r="D1848" s="67"/>
      <c r="E1848" s="64"/>
      <c r="F1848" s="64"/>
      <c r="G1848" s="37" t="str">
        <f>IF(E1848="","",IF(OR(E1848="Project Management",E1848="Project Support",E1848="Sprint Management",E1848="Sprint Support"),"NA",ROUND((((VLOOKUP(AD1848,[2]Formula!V:X,3,0)))-SUMIF(AD:AD,AD1848,H:H)),2)))</f>
        <v/>
      </c>
      <c r="H1848" s="71"/>
      <c r="I1848" s="72"/>
      <c r="J1848" s="72"/>
      <c r="K1848" s="38" t="str">
        <f>IF(E1848="","",IF(OR(E1848="Project Management",E1848="Project Support",E1848="Sprint Management",E1848="Sprint Support"),"NA",(((SUMIF(AD:AD,AD1848,H:H)/VLOOKUP(AD1848,[2]Formula!V:X,3,0))*VLOOKUP(AD1848,[2]Formula!V:X,2,0))*H1848)/SUMIF(AD:AD,AD1848,H:H)))</f>
        <v/>
      </c>
      <c r="L1848" s="38" t="str">
        <f t="shared" si="169"/>
        <v/>
      </c>
      <c r="M1848" s="38" t="str">
        <f t="shared" si="170"/>
        <v/>
      </c>
      <c r="N1848" s="38" t="str">
        <f t="shared" si="172"/>
        <v/>
      </c>
      <c r="O1848" s="38" t="str">
        <f t="shared" si="174"/>
        <v/>
      </c>
      <c r="P1848" s="39" t="str">
        <f t="shared" si="173"/>
        <v/>
      </c>
      <c r="AC1848" s="42" t="str">
        <f>IF(B1848="","",VLOOKUP(B1848,[2]Formula!B:C,2,0))</f>
        <v/>
      </c>
      <c r="AD1848" s="43" t="str">
        <f t="shared" si="171"/>
        <v/>
      </c>
    </row>
    <row r="1849" spans="1:30" x14ac:dyDescent="0.25">
      <c r="A1849" s="64"/>
      <c r="B1849" s="64"/>
      <c r="C1849" s="66"/>
      <c r="D1849" s="67"/>
      <c r="E1849" s="64"/>
      <c r="F1849" s="64"/>
      <c r="G1849" s="37" t="str">
        <f>IF(E1849="","",IF(OR(E1849="Project Management",E1849="Project Support",E1849="Sprint Management",E1849="Sprint Support"),"NA",ROUND((((VLOOKUP(AD1849,[2]Formula!V:X,3,0)))-SUMIF(AD:AD,AD1849,H:H)),2)))</f>
        <v/>
      </c>
      <c r="H1849" s="71"/>
      <c r="I1849" s="72"/>
      <c r="J1849" s="72"/>
      <c r="K1849" s="38" t="str">
        <f>IF(E1849="","",IF(OR(E1849="Project Management",E1849="Project Support",E1849="Sprint Management",E1849="Sprint Support"),"NA",(((SUMIF(AD:AD,AD1849,H:H)/VLOOKUP(AD1849,[2]Formula!V:X,3,0))*VLOOKUP(AD1849,[2]Formula!V:X,2,0))*H1849)/SUMIF(AD:AD,AD1849,H:H)))</f>
        <v/>
      </c>
      <c r="L1849" s="38" t="str">
        <f t="shared" si="169"/>
        <v/>
      </c>
      <c r="M1849" s="38" t="str">
        <f t="shared" si="170"/>
        <v/>
      </c>
      <c r="N1849" s="38" t="str">
        <f t="shared" si="172"/>
        <v/>
      </c>
      <c r="O1849" s="38" t="str">
        <f t="shared" si="174"/>
        <v/>
      </c>
      <c r="P1849" s="39" t="str">
        <f t="shared" si="173"/>
        <v/>
      </c>
      <c r="AC1849" s="42" t="str">
        <f>IF(B1849="","",VLOOKUP(B1849,[2]Formula!B:C,2,0))</f>
        <v/>
      </c>
      <c r="AD1849" s="43" t="str">
        <f t="shared" si="171"/>
        <v/>
      </c>
    </row>
    <row r="1850" spans="1:30" x14ac:dyDescent="0.25">
      <c r="A1850" s="64"/>
      <c r="B1850" s="64"/>
      <c r="C1850" s="66"/>
      <c r="D1850" s="67"/>
      <c r="E1850" s="64"/>
      <c r="F1850" s="64"/>
      <c r="G1850" s="37" t="str">
        <f>IF(E1850="","",IF(OR(E1850="Project Management",E1850="Project Support",E1850="Sprint Management",E1850="Sprint Support"),"NA",ROUND((((VLOOKUP(AD1850,[2]Formula!V:X,3,0)))-SUMIF(AD:AD,AD1850,H:H)),2)))</f>
        <v/>
      </c>
      <c r="H1850" s="71"/>
      <c r="I1850" s="72"/>
      <c r="J1850" s="72"/>
      <c r="K1850" s="38" t="str">
        <f>IF(E1850="","",IF(OR(E1850="Project Management",E1850="Project Support",E1850="Sprint Management",E1850="Sprint Support"),"NA",(((SUMIF(AD:AD,AD1850,H:H)/VLOOKUP(AD1850,[2]Formula!V:X,3,0))*VLOOKUP(AD1850,[2]Formula!V:X,2,0))*H1850)/SUMIF(AD:AD,AD1850,H:H)))</f>
        <v/>
      </c>
      <c r="L1850" s="38" t="str">
        <f t="shared" si="169"/>
        <v/>
      </c>
      <c r="M1850" s="38" t="str">
        <f t="shared" si="170"/>
        <v/>
      </c>
      <c r="N1850" s="38" t="str">
        <f t="shared" si="172"/>
        <v/>
      </c>
      <c r="O1850" s="38" t="str">
        <f t="shared" si="174"/>
        <v/>
      </c>
      <c r="P1850" s="39" t="str">
        <f t="shared" si="173"/>
        <v/>
      </c>
      <c r="AC1850" s="42" t="str">
        <f>IF(B1850="","",VLOOKUP(B1850,[2]Formula!B:C,2,0))</f>
        <v/>
      </c>
      <c r="AD1850" s="43" t="str">
        <f t="shared" si="171"/>
        <v/>
      </c>
    </row>
    <row r="1851" spans="1:30" x14ac:dyDescent="0.25">
      <c r="A1851" s="64"/>
      <c r="B1851" s="64"/>
      <c r="C1851" s="66"/>
      <c r="D1851" s="67"/>
      <c r="E1851" s="64"/>
      <c r="F1851" s="64"/>
      <c r="G1851" s="37" t="str">
        <f>IF(E1851="","",IF(OR(E1851="Project Management",E1851="Project Support",E1851="Sprint Management",E1851="Sprint Support"),"NA",ROUND((((VLOOKUP(AD1851,[2]Formula!V:X,3,0)))-SUMIF(AD:AD,AD1851,H:H)),2)))</f>
        <v/>
      </c>
      <c r="H1851" s="71"/>
      <c r="I1851" s="72"/>
      <c r="J1851" s="72"/>
      <c r="K1851" s="38" t="str">
        <f>IF(E1851="","",IF(OR(E1851="Project Management",E1851="Project Support",E1851="Sprint Management",E1851="Sprint Support"),"NA",(((SUMIF(AD:AD,AD1851,H:H)/VLOOKUP(AD1851,[2]Formula!V:X,3,0))*VLOOKUP(AD1851,[2]Formula!V:X,2,0))*H1851)/SUMIF(AD:AD,AD1851,H:H)))</f>
        <v/>
      </c>
      <c r="L1851" s="38" t="str">
        <f t="shared" si="169"/>
        <v/>
      </c>
      <c r="M1851" s="38" t="str">
        <f t="shared" si="170"/>
        <v/>
      </c>
      <c r="N1851" s="38" t="str">
        <f t="shared" si="172"/>
        <v/>
      </c>
      <c r="O1851" s="38" t="str">
        <f t="shared" si="174"/>
        <v/>
      </c>
      <c r="P1851" s="39" t="str">
        <f t="shared" si="173"/>
        <v/>
      </c>
      <c r="AC1851" s="42" t="str">
        <f>IF(B1851="","",VLOOKUP(B1851,[2]Formula!B:C,2,0))</f>
        <v/>
      </c>
      <c r="AD1851" s="43" t="str">
        <f t="shared" si="171"/>
        <v/>
      </c>
    </row>
    <row r="1852" spans="1:30" x14ac:dyDescent="0.25">
      <c r="A1852" s="64"/>
      <c r="B1852" s="64"/>
      <c r="C1852" s="66"/>
      <c r="D1852" s="67"/>
      <c r="E1852" s="64"/>
      <c r="F1852" s="64"/>
      <c r="G1852" s="37" t="str">
        <f>IF(E1852="","",IF(OR(E1852="Project Management",E1852="Project Support",E1852="Sprint Management",E1852="Sprint Support"),"NA",ROUND((((VLOOKUP(AD1852,[2]Formula!V:X,3,0)))-SUMIF(AD:AD,AD1852,H:H)),2)))</f>
        <v/>
      </c>
      <c r="H1852" s="71"/>
      <c r="I1852" s="72"/>
      <c r="J1852" s="72"/>
      <c r="K1852" s="38" t="str">
        <f>IF(E1852="","",IF(OR(E1852="Project Management",E1852="Project Support",E1852="Sprint Management",E1852="Sprint Support"),"NA",(((SUMIF(AD:AD,AD1852,H:H)/VLOOKUP(AD1852,[2]Formula!V:X,3,0))*VLOOKUP(AD1852,[2]Formula!V:X,2,0))*H1852)/SUMIF(AD:AD,AD1852,H:H)))</f>
        <v/>
      </c>
      <c r="L1852" s="38" t="str">
        <f t="shared" si="169"/>
        <v/>
      </c>
      <c r="M1852" s="38" t="str">
        <f t="shared" si="170"/>
        <v/>
      </c>
      <c r="N1852" s="38" t="str">
        <f t="shared" si="172"/>
        <v/>
      </c>
      <c r="O1852" s="38" t="str">
        <f t="shared" si="174"/>
        <v/>
      </c>
      <c r="P1852" s="39" t="str">
        <f t="shared" si="173"/>
        <v/>
      </c>
      <c r="AC1852" s="42" t="str">
        <f>IF(B1852="","",VLOOKUP(B1852,[2]Formula!B:C,2,0))</f>
        <v/>
      </c>
      <c r="AD1852" s="43" t="str">
        <f t="shared" si="171"/>
        <v/>
      </c>
    </row>
    <row r="1853" spans="1:30" x14ac:dyDescent="0.25">
      <c r="A1853" s="64"/>
      <c r="B1853" s="64"/>
      <c r="C1853" s="66"/>
      <c r="D1853" s="67"/>
      <c r="E1853" s="64"/>
      <c r="F1853" s="64"/>
      <c r="G1853" s="37" t="str">
        <f>IF(E1853="","",IF(OR(E1853="Project Management",E1853="Project Support",E1853="Sprint Management",E1853="Sprint Support"),"NA",ROUND((((VLOOKUP(AD1853,[2]Formula!V:X,3,0)))-SUMIF(AD:AD,AD1853,H:H)),2)))</f>
        <v/>
      </c>
      <c r="H1853" s="71"/>
      <c r="I1853" s="72"/>
      <c r="J1853" s="72"/>
      <c r="K1853" s="38" t="str">
        <f>IF(E1853="","",IF(OR(E1853="Project Management",E1853="Project Support",E1853="Sprint Management",E1853="Sprint Support"),"NA",(((SUMIF(AD:AD,AD1853,H:H)/VLOOKUP(AD1853,[2]Formula!V:X,3,0))*VLOOKUP(AD1853,[2]Formula!V:X,2,0))*H1853)/SUMIF(AD:AD,AD1853,H:H)))</f>
        <v/>
      </c>
      <c r="L1853" s="38" t="str">
        <f t="shared" si="169"/>
        <v/>
      </c>
      <c r="M1853" s="38" t="str">
        <f t="shared" si="170"/>
        <v/>
      </c>
      <c r="N1853" s="38" t="str">
        <f t="shared" si="172"/>
        <v/>
      </c>
      <c r="O1853" s="38" t="str">
        <f t="shared" si="174"/>
        <v/>
      </c>
      <c r="P1853" s="39" t="str">
        <f t="shared" si="173"/>
        <v/>
      </c>
      <c r="AC1853" s="42" t="str">
        <f>IF(B1853="","",VLOOKUP(B1853,[2]Formula!B:C,2,0))</f>
        <v/>
      </c>
      <c r="AD1853" s="43" t="str">
        <f t="shared" si="171"/>
        <v/>
      </c>
    </row>
    <row r="1854" spans="1:30" x14ac:dyDescent="0.25">
      <c r="A1854" s="64"/>
      <c r="B1854" s="64"/>
      <c r="C1854" s="66"/>
      <c r="D1854" s="67"/>
      <c r="E1854" s="64"/>
      <c r="F1854" s="64"/>
      <c r="G1854" s="37" t="str">
        <f>IF(E1854="","",IF(OR(E1854="Project Management",E1854="Project Support",E1854="Sprint Management",E1854="Sprint Support"),"NA",ROUND((((VLOOKUP(AD1854,[2]Formula!V:X,3,0)))-SUMIF(AD:AD,AD1854,H:H)),2)))</f>
        <v/>
      </c>
      <c r="H1854" s="71"/>
      <c r="I1854" s="72"/>
      <c r="J1854" s="72"/>
      <c r="K1854" s="38" t="str">
        <f>IF(E1854="","",IF(OR(E1854="Project Management",E1854="Project Support",E1854="Sprint Management",E1854="Sprint Support"),"NA",(((SUMIF(AD:AD,AD1854,H:H)/VLOOKUP(AD1854,[2]Formula!V:X,3,0))*VLOOKUP(AD1854,[2]Formula!V:X,2,0))*H1854)/SUMIF(AD:AD,AD1854,H:H)))</f>
        <v/>
      </c>
      <c r="L1854" s="38" t="str">
        <f t="shared" si="169"/>
        <v/>
      </c>
      <c r="M1854" s="38" t="str">
        <f t="shared" si="170"/>
        <v/>
      </c>
      <c r="N1854" s="38" t="str">
        <f t="shared" si="172"/>
        <v/>
      </c>
      <c r="O1854" s="38" t="str">
        <f t="shared" si="174"/>
        <v/>
      </c>
      <c r="P1854" s="39" t="str">
        <f t="shared" si="173"/>
        <v/>
      </c>
      <c r="AC1854" s="42" t="str">
        <f>IF(B1854="","",VLOOKUP(B1854,[2]Formula!B:C,2,0))</f>
        <v/>
      </c>
      <c r="AD1854" s="43" t="str">
        <f t="shared" si="171"/>
        <v/>
      </c>
    </row>
    <row r="1855" spans="1:30" x14ac:dyDescent="0.25">
      <c r="A1855" s="64"/>
      <c r="B1855" s="64"/>
      <c r="C1855" s="66"/>
      <c r="D1855" s="67"/>
      <c r="E1855" s="64"/>
      <c r="F1855" s="64"/>
      <c r="G1855" s="37" t="str">
        <f>IF(E1855="","",IF(OR(E1855="Project Management",E1855="Project Support",E1855="Sprint Management",E1855="Sprint Support"),"NA",ROUND((((VLOOKUP(AD1855,[2]Formula!V:X,3,0)))-SUMIF(AD:AD,AD1855,H:H)),2)))</f>
        <v/>
      </c>
      <c r="H1855" s="71"/>
      <c r="I1855" s="72"/>
      <c r="J1855" s="72"/>
      <c r="K1855" s="38" t="str">
        <f>IF(E1855="","",IF(OR(E1855="Project Management",E1855="Project Support",E1855="Sprint Management",E1855="Sprint Support"),"NA",(((SUMIF(AD:AD,AD1855,H:H)/VLOOKUP(AD1855,[2]Formula!V:X,3,0))*VLOOKUP(AD1855,[2]Formula!V:X,2,0))*H1855)/SUMIF(AD:AD,AD1855,H:H)))</f>
        <v/>
      </c>
      <c r="L1855" s="38" t="str">
        <f t="shared" si="169"/>
        <v/>
      </c>
      <c r="M1855" s="38" t="str">
        <f t="shared" si="170"/>
        <v/>
      </c>
      <c r="N1855" s="38" t="str">
        <f t="shared" si="172"/>
        <v/>
      </c>
      <c r="O1855" s="38" t="str">
        <f t="shared" si="174"/>
        <v/>
      </c>
      <c r="P1855" s="39" t="str">
        <f t="shared" si="173"/>
        <v/>
      </c>
      <c r="AC1855" s="42" t="str">
        <f>IF(B1855="","",VLOOKUP(B1855,[2]Formula!B:C,2,0))</f>
        <v/>
      </c>
      <c r="AD1855" s="43" t="str">
        <f t="shared" si="171"/>
        <v/>
      </c>
    </row>
    <row r="1856" spans="1:30" x14ac:dyDescent="0.25">
      <c r="A1856" s="64"/>
      <c r="B1856" s="64"/>
      <c r="C1856" s="66"/>
      <c r="D1856" s="67"/>
      <c r="E1856" s="64"/>
      <c r="F1856" s="64"/>
      <c r="G1856" s="37" t="str">
        <f>IF(E1856="","",IF(OR(E1856="Project Management",E1856="Project Support",E1856="Sprint Management",E1856="Sprint Support"),"NA",ROUND((((VLOOKUP(AD1856,[2]Formula!V:X,3,0)))-SUMIF(AD:AD,AD1856,H:H)),2)))</f>
        <v/>
      </c>
      <c r="H1856" s="71"/>
      <c r="I1856" s="72"/>
      <c r="J1856" s="72"/>
      <c r="K1856" s="38" t="str">
        <f>IF(E1856="","",IF(OR(E1856="Project Management",E1856="Project Support",E1856="Sprint Management",E1856="Sprint Support"),"NA",(((SUMIF(AD:AD,AD1856,H:H)/VLOOKUP(AD1856,[2]Formula!V:X,3,0))*VLOOKUP(AD1856,[2]Formula!V:X,2,0))*H1856)/SUMIF(AD:AD,AD1856,H:H)))</f>
        <v/>
      </c>
      <c r="L1856" s="38" t="str">
        <f t="shared" si="169"/>
        <v/>
      </c>
      <c r="M1856" s="38" t="str">
        <f t="shared" si="170"/>
        <v/>
      </c>
      <c r="N1856" s="38" t="str">
        <f t="shared" si="172"/>
        <v/>
      </c>
      <c r="O1856" s="38" t="str">
        <f t="shared" si="174"/>
        <v/>
      </c>
      <c r="P1856" s="39" t="str">
        <f t="shared" si="173"/>
        <v/>
      </c>
      <c r="AC1856" s="42" t="str">
        <f>IF(B1856="","",VLOOKUP(B1856,[2]Formula!B:C,2,0))</f>
        <v/>
      </c>
      <c r="AD1856" s="43" t="str">
        <f t="shared" si="171"/>
        <v/>
      </c>
    </row>
    <row r="1857" spans="1:30" x14ac:dyDescent="0.25">
      <c r="A1857" s="64"/>
      <c r="B1857" s="64"/>
      <c r="C1857" s="66"/>
      <c r="D1857" s="67"/>
      <c r="E1857" s="64"/>
      <c r="F1857" s="64"/>
      <c r="G1857" s="37" t="str">
        <f>IF(E1857="","",IF(OR(E1857="Project Management",E1857="Project Support",E1857="Sprint Management",E1857="Sprint Support"),"NA",ROUND((((VLOOKUP(AD1857,[2]Formula!V:X,3,0)))-SUMIF(AD:AD,AD1857,H:H)),2)))</f>
        <v/>
      </c>
      <c r="H1857" s="71"/>
      <c r="I1857" s="72"/>
      <c r="J1857" s="72"/>
      <c r="K1857" s="38" t="str">
        <f>IF(E1857="","",IF(OR(E1857="Project Management",E1857="Project Support",E1857="Sprint Management",E1857="Sprint Support"),"NA",(((SUMIF(AD:AD,AD1857,H:H)/VLOOKUP(AD1857,[2]Formula!V:X,3,0))*VLOOKUP(AD1857,[2]Formula!V:X,2,0))*H1857)/SUMIF(AD:AD,AD1857,H:H)))</f>
        <v/>
      </c>
      <c r="L1857" s="38" t="str">
        <f t="shared" si="169"/>
        <v/>
      </c>
      <c r="M1857" s="38" t="str">
        <f t="shared" si="170"/>
        <v/>
      </c>
      <c r="N1857" s="38" t="str">
        <f t="shared" si="172"/>
        <v/>
      </c>
      <c r="O1857" s="38" t="str">
        <f t="shared" si="174"/>
        <v/>
      </c>
      <c r="P1857" s="39" t="str">
        <f t="shared" si="173"/>
        <v/>
      </c>
      <c r="AC1857" s="42" t="str">
        <f>IF(B1857="","",VLOOKUP(B1857,[2]Formula!B:C,2,0))</f>
        <v/>
      </c>
      <c r="AD1857" s="43" t="str">
        <f t="shared" si="171"/>
        <v/>
      </c>
    </row>
    <row r="1858" spans="1:30" x14ac:dyDescent="0.25">
      <c r="A1858" s="64"/>
      <c r="B1858" s="64"/>
      <c r="C1858" s="66"/>
      <c r="D1858" s="67"/>
      <c r="E1858" s="64"/>
      <c r="F1858" s="64"/>
      <c r="G1858" s="37" t="str">
        <f>IF(E1858="","",IF(OR(E1858="Project Management",E1858="Project Support",E1858="Sprint Management",E1858="Sprint Support"),"NA",ROUND((((VLOOKUP(AD1858,[2]Formula!V:X,3,0)))-SUMIF(AD:AD,AD1858,H:H)),2)))</f>
        <v/>
      </c>
      <c r="H1858" s="71"/>
      <c r="I1858" s="72"/>
      <c r="J1858" s="72"/>
      <c r="K1858" s="38" t="str">
        <f>IF(E1858="","",IF(OR(E1858="Project Management",E1858="Project Support",E1858="Sprint Management",E1858="Sprint Support"),"NA",(((SUMIF(AD:AD,AD1858,H:H)/VLOOKUP(AD1858,[2]Formula!V:X,3,0))*VLOOKUP(AD1858,[2]Formula!V:X,2,0))*H1858)/SUMIF(AD:AD,AD1858,H:H)))</f>
        <v/>
      </c>
      <c r="L1858" s="38" t="str">
        <f t="shared" ref="L1858:L1921" si="175">IFERROR(IF(K1858="NA",(H1858/I1858),(K1858/I1858)),"")</f>
        <v/>
      </c>
      <c r="M1858" s="38" t="str">
        <f t="shared" ref="M1858:M1921" si="176">IFERROR(IF(K1858="NA",1,(K1858/H1858)),"")</f>
        <v/>
      </c>
      <c r="N1858" s="38" t="str">
        <f t="shared" si="172"/>
        <v/>
      </c>
      <c r="O1858" s="38" t="str">
        <f t="shared" si="174"/>
        <v/>
      </c>
      <c r="P1858" s="39" t="str">
        <f t="shared" si="173"/>
        <v/>
      </c>
      <c r="AC1858" s="42" t="str">
        <f>IF(B1858="","",VLOOKUP(B1858,[2]Formula!B:C,2,0))</f>
        <v/>
      </c>
      <c r="AD1858" s="43" t="str">
        <f t="shared" ref="AD1858:AD1921" si="177">IF(B1858="","",CONCATENATE(B1858,"_",E1858))</f>
        <v/>
      </c>
    </row>
    <row r="1859" spans="1:30" x14ac:dyDescent="0.25">
      <c r="A1859" s="64"/>
      <c r="B1859" s="64"/>
      <c r="C1859" s="66"/>
      <c r="D1859" s="67"/>
      <c r="E1859" s="64"/>
      <c r="F1859" s="64"/>
      <c r="G1859" s="37" t="str">
        <f>IF(E1859="","",IF(OR(E1859="Project Management",E1859="Project Support",E1859="Sprint Management",E1859="Sprint Support"),"NA",ROUND((((VLOOKUP(AD1859,[2]Formula!V:X,3,0)))-SUMIF(AD:AD,AD1859,H:H)),2)))</f>
        <v/>
      </c>
      <c r="H1859" s="71"/>
      <c r="I1859" s="72"/>
      <c r="J1859" s="72"/>
      <c r="K1859" s="38" t="str">
        <f>IF(E1859="","",IF(OR(E1859="Project Management",E1859="Project Support",E1859="Sprint Management",E1859="Sprint Support"),"NA",(((SUMIF(AD:AD,AD1859,H:H)/VLOOKUP(AD1859,[2]Formula!V:X,3,0))*VLOOKUP(AD1859,[2]Formula!V:X,2,0))*H1859)/SUMIF(AD:AD,AD1859,H:H)))</f>
        <v/>
      </c>
      <c r="L1859" s="38" t="str">
        <f t="shared" si="175"/>
        <v/>
      </c>
      <c r="M1859" s="38" t="str">
        <f t="shared" si="176"/>
        <v/>
      </c>
      <c r="N1859" s="38" t="str">
        <f t="shared" ref="N1859:N1922" si="178">IFERROR(((L1859-M1859)/M1859)*100,"")</f>
        <v/>
      </c>
      <c r="O1859" s="38" t="str">
        <f t="shared" si="174"/>
        <v/>
      </c>
      <c r="P1859" s="39" t="str">
        <f t="shared" ref="P1859:P1922" si="179">IF(O1859="","",1)</f>
        <v/>
      </c>
      <c r="AC1859" s="42" t="str">
        <f>IF(B1859="","",VLOOKUP(B1859,[2]Formula!B:C,2,0))</f>
        <v/>
      </c>
      <c r="AD1859" s="43" t="str">
        <f t="shared" si="177"/>
        <v/>
      </c>
    </row>
    <row r="1860" spans="1:30" x14ac:dyDescent="0.25">
      <c r="A1860" s="64"/>
      <c r="B1860" s="64"/>
      <c r="C1860" s="66"/>
      <c r="D1860" s="67"/>
      <c r="E1860" s="64"/>
      <c r="F1860" s="64"/>
      <c r="G1860" s="37" t="str">
        <f>IF(E1860="","",IF(OR(E1860="Project Management",E1860="Project Support",E1860="Sprint Management",E1860="Sprint Support"),"NA",ROUND((((VLOOKUP(AD1860,[2]Formula!V:X,3,0)))-SUMIF(AD:AD,AD1860,H:H)),2)))</f>
        <v/>
      </c>
      <c r="H1860" s="71"/>
      <c r="I1860" s="72"/>
      <c r="J1860" s="72"/>
      <c r="K1860" s="38" t="str">
        <f>IF(E1860="","",IF(OR(E1860="Project Management",E1860="Project Support",E1860="Sprint Management",E1860="Sprint Support"),"NA",(((SUMIF(AD:AD,AD1860,H:H)/VLOOKUP(AD1860,[2]Formula!V:X,3,0))*VLOOKUP(AD1860,[2]Formula!V:X,2,0))*H1860)/SUMIF(AD:AD,AD1860,H:H)))</f>
        <v/>
      </c>
      <c r="L1860" s="38" t="str">
        <f t="shared" si="175"/>
        <v/>
      </c>
      <c r="M1860" s="38" t="str">
        <f t="shared" si="176"/>
        <v/>
      </c>
      <c r="N1860" s="38" t="str">
        <f t="shared" si="178"/>
        <v/>
      </c>
      <c r="O1860" s="38" t="str">
        <f t="shared" si="174"/>
        <v/>
      </c>
      <c r="P1860" s="39" t="str">
        <f t="shared" si="179"/>
        <v/>
      </c>
      <c r="AC1860" s="42" t="str">
        <f>IF(B1860="","",VLOOKUP(B1860,[2]Formula!B:C,2,0))</f>
        <v/>
      </c>
      <c r="AD1860" s="43" t="str">
        <f t="shared" si="177"/>
        <v/>
      </c>
    </row>
    <row r="1861" spans="1:30" x14ac:dyDescent="0.25">
      <c r="A1861" s="64"/>
      <c r="B1861" s="64"/>
      <c r="C1861" s="66"/>
      <c r="D1861" s="67"/>
      <c r="E1861" s="64"/>
      <c r="F1861" s="64"/>
      <c r="G1861" s="37" t="str">
        <f>IF(E1861="","",IF(OR(E1861="Project Management",E1861="Project Support",E1861="Sprint Management",E1861="Sprint Support"),"NA",ROUND((((VLOOKUP(AD1861,[2]Formula!V:X,3,0)))-SUMIF(AD:AD,AD1861,H:H)),2)))</f>
        <v/>
      </c>
      <c r="H1861" s="71"/>
      <c r="I1861" s="72"/>
      <c r="J1861" s="72"/>
      <c r="K1861" s="38" t="str">
        <f>IF(E1861="","",IF(OR(E1861="Project Management",E1861="Project Support",E1861="Sprint Management",E1861="Sprint Support"),"NA",(((SUMIF(AD:AD,AD1861,H:H)/VLOOKUP(AD1861,[2]Formula!V:X,3,0))*VLOOKUP(AD1861,[2]Formula!V:X,2,0))*H1861)/SUMIF(AD:AD,AD1861,H:H)))</f>
        <v/>
      </c>
      <c r="L1861" s="38" t="str">
        <f t="shared" si="175"/>
        <v/>
      </c>
      <c r="M1861" s="38" t="str">
        <f t="shared" si="176"/>
        <v/>
      </c>
      <c r="N1861" s="38" t="str">
        <f t="shared" si="178"/>
        <v/>
      </c>
      <c r="O1861" s="38" t="str">
        <f t="shared" si="174"/>
        <v/>
      </c>
      <c r="P1861" s="39" t="str">
        <f t="shared" si="179"/>
        <v/>
      </c>
      <c r="AC1861" s="42" t="str">
        <f>IF(B1861="","",VLOOKUP(B1861,[2]Formula!B:C,2,0))</f>
        <v/>
      </c>
      <c r="AD1861" s="43" t="str">
        <f t="shared" si="177"/>
        <v/>
      </c>
    </row>
    <row r="1862" spans="1:30" x14ac:dyDescent="0.25">
      <c r="A1862" s="64"/>
      <c r="B1862" s="64"/>
      <c r="C1862" s="66"/>
      <c r="D1862" s="67"/>
      <c r="E1862" s="64"/>
      <c r="F1862" s="64"/>
      <c r="G1862" s="37" t="str">
        <f>IF(E1862="","",IF(OR(E1862="Project Management",E1862="Project Support",E1862="Sprint Management",E1862="Sprint Support"),"NA",ROUND((((VLOOKUP(AD1862,[2]Formula!V:X,3,0)))-SUMIF(AD:AD,AD1862,H:H)),2)))</f>
        <v/>
      </c>
      <c r="H1862" s="71"/>
      <c r="I1862" s="72"/>
      <c r="J1862" s="72"/>
      <c r="K1862" s="38" t="str">
        <f>IF(E1862="","",IF(OR(E1862="Project Management",E1862="Project Support",E1862="Sprint Management",E1862="Sprint Support"),"NA",(((SUMIF(AD:AD,AD1862,H:H)/VLOOKUP(AD1862,[2]Formula!V:X,3,0))*VLOOKUP(AD1862,[2]Formula!V:X,2,0))*H1862)/SUMIF(AD:AD,AD1862,H:H)))</f>
        <v/>
      </c>
      <c r="L1862" s="38" t="str">
        <f t="shared" si="175"/>
        <v/>
      </c>
      <c r="M1862" s="38" t="str">
        <f t="shared" si="176"/>
        <v/>
      </c>
      <c r="N1862" s="38" t="str">
        <f t="shared" si="178"/>
        <v/>
      </c>
      <c r="O1862" s="38" t="str">
        <f t="shared" si="174"/>
        <v/>
      </c>
      <c r="P1862" s="39" t="str">
        <f t="shared" si="179"/>
        <v/>
      </c>
      <c r="AC1862" s="42" t="str">
        <f>IF(B1862="","",VLOOKUP(B1862,[2]Formula!B:C,2,0))</f>
        <v/>
      </c>
      <c r="AD1862" s="43" t="str">
        <f t="shared" si="177"/>
        <v/>
      </c>
    </row>
    <row r="1863" spans="1:30" x14ac:dyDescent="0.25">
      <c r="A1863" s="64"/>
      <c r="B1863" s="64"/>
      <c r="C1863" s="66"/>
      <c r="D1863" s="67"/>
      <c r="E1863" s="64"/>
      <c r="F1863" s="64"/>
      <c r="G1863" s="37" t="str">
        <f>IF(E1863="","",IF(OR(E1863="Project Management",E1863="Project Support",E1863="Sprint Management",E1863="Sprint Support"),"NA",ROUND((((VLOOKUP(AD1863,[2]Formula!V:X,3,0)))-SUMIF(AD:AD,AD1863,H:H)),2)))</f>
        <v/>
      </c>
      <c r="H1863" s="71"/>
      <c r="I1863" s="72"/>
      <c r="J1863" s="72"/>
      <c r="K1863" s="38" t="str">
        <f>IF(E1863="","",IF(OR(E1863="Project Management",E1863="Project Support",E1863="Sprint Management",E1863="Sprint Support"),"NA",(((SUMIF(AD:AD,AD1863,H:H)/VLOOKUP(AD1863,[2]Formula!V:X,3,0))*VLOOKUP(AD1863,[2]Formula!V:X,2,0))*H1863)/SUMIF(AD:AD,AD1863,H:H)))</f>
        <v/>
      </c>
      <c r="L1863" s="38" t="str">
        <f t="shared" si="175"/>
        <v/>
      </c>
      <c r="M1863" s="38" t="str">
        <f t="shared" si="176"/>
        <v/>
      </c>
      <c r="N1863" s="38" t="str">
        <f t="shared" si="178"/>
        <v/>
      </c>
      <c r="O1863" s="38" t="str">
        <f t="shared" si="174"/>
        <v/>
      </c>
      <c r="P1863" s="39" t="str">
        <f t="shared" si="179"/>
        <v/>
      </c>
      <c r="AC1863" s="42" t="str">
        <f>IF(B1863="","",VLOOKUP(B1863,[2]Formula!B:C,2,0))</f>
        <v/>
      </c>
      <c r="AD1863" s="43" t="str">
        <f t="shared" si="177"/>
        <v/>
      </c>
    </row>
    <row r="1864" spans="1:30" x14ac:dyDescent="0.25">
      <c r="A1864" s="64"/>
      <c r="B1864" s="64"/>
      <c r="C1864" s="66"/>
      <c r="D1864" s="67"/>
      <c r="E1864" s="64"/>
      <c r="F1864" s="64"/>
      <c r="G1864" s="37" t="str">
        <f>IF(E1864="","",IF(OR(E1864="Project Management",E1864="Project Support",E1864="Sprint Management",E1864="Sprint Support"),"NA",ROUND((((VLOOKUP(AD1864,[2]Formula!V:X,3,0)))-SUMIF(AD:AD,AD1864,H:H)),2)))</f>
        <v/>
      </c>
      <c r="H1864" s="71"/>
      <c r="I1864" s="72"/>
      <c r="J1864" s="72"/>
      <c r="K1864" s="38" t="str">
        <f>IF(E1864="","",IF(OR(E1864="Project Management",E1864="Project Support",E1864="Sprint Management",E1864="Sprint Support"),"NA",(((SUMIF(AD:AD,AD1864,H:H)/VLOOKUP(AD1864,[2]Formula!V:X,3,0))*VLOOKUP(AD1864,[2]Formula!V:X,2,0))*H1864)/SUMIF(AD:AD,AD1864,H:H)))</f>
        <v/>
      </c>
      <c r="L1864" s="38" t="str">
        <f t="shared" si="175"/>
        <v/>
      </c>
      <c r="M1864" s="38" t="str">
        <f t="shared" si="176"/>
        <v/>
      </c>
      <c r="N1864" s="38" t="str">
        <f t="shared" si="178"/>
        <v/>
      </c>
      <c r="O1864" s="38" t="str">
        <f t="shared" si="174"/>
        <v/>
      </c>
      <c r="P1864" s="39" t="str">
        <f t="shared" si="179"/>
        <v/>
      </c>
      <c r="AC1864" s="42" t="str">
        <f>IF(B1864="","",VLOOKUP(B1864,[2]Formula!B:C,2,0))</f>
        <v/>
      </c>
      <c r="AD1864" s="43" t="str">
        <f t="shared" si="177"/>
        <v/>
      </c>
    </row>
    <row r="1865" spans="1:30" x14ac:dyDescent="0.25">
      <c r="A1865" s="64"/>
      <c r="B1865" s="64"/>
      <c r="C1865" s="66"/>
      <c r="D1865" s="67"/>
      <c r="E1865" s="64"/>
      <c r="F1865" s="64"/>
      <c r="G1865" s="37" t="str">
        <f>IF(E1865="","",IF(OR(E1865="Project Management",E1865="Project Support",E1865="Sprint Management",E1865="Sprint Support"),"NA",ROUND((((VLOOKUP(AD1865,[2]Formula!V:X,3,0)))-SUMIF(AD:AD,AD1865,H:H)),2)))</f>
        <v/>
      </c>
      <c r="H1865" s="71"/>
      <c r="I1865" s="72"/>
      <c r="J1865" s="72"/>
      <c r="K1865" s="38" t="str">
        <f>IF(E1865="","",IF(OR(E1865="Project Management",E1865="Project Support",E1865="Sprint Management",E1865="Sprint Support"),"NA",(((SUMIF(AD:AD,AD1865,H:H)/VLOOKUP(AD1865,[2]Formula!V:X,3,0))*VLOOKUP(AD1865,[2]Formula!V:X,2,0))*H1865)/SUMIF(AD:AD,AD1865,H:H)))</f>
        <v/>
      </c>
      <c r="L1865" s="38" t="str">
        <f t="shared" si="175"/>
        <v/>
      </c>
      <c r="M1865" s="38" t="str">
        <f t="shared" si="176"/>
        <v/>
      </c>
      <c r="N1865" s="38" t="str">
        <f t="shared" si="178"/>
        <v/>
      </c>
      <c r="O1865" s="38" t="str">
        <f t="shared" si="174"/>
        <v/>
      </c>
      <c r="P1865" s="39" t="str">
        <f t="shared" si="179"/>
        <v/>
      </c>
      <c r="AC1865" s="42" t="str">
        <f>IF(B1865="","",VLOOKUP(B1865,[2]Formula!B:C,2,0))</f>
        <v/>
      </c>
      <c r="AD1865" s="43" t="str">
        <f t="shared" si="177"/>
        <v/>
      </c>
    </row>
    <row r="1866" spans="1:30" x14ac:dyDescent="0.25">
      <c r="A1866" s="64"/>
      <c r="B1866" s="64"/>
      <c r="C1866" s="66"/>
      <c r="D1866" s="67"/>
      <c r="E1866" s="64"/>
      <c r="F1866" s="64"/>
      <c r="G1866" s="37" t="str">
        <f>IF(E1866="","",IF(OR(E1866="Project Management",E1866="Project Support",E1866="Sprint Management",E1866="Sprint Support"),"NA",ROUND((((VLOOKUP(AD1866,[2]Formula!V:X,3,0)))-SUMIF(AD:AD,AD1866,H:H)),2)))</f>
        <v/>
      </c>
      <c r="H1866" s="71"/>
      <c r="I1866" s="72"/>
      <c r="J1866" s="72"/>
      <c r="K1866" s="38" t="str">
        <f>IF(E1866="","",IF(OR(E1866="Project Management",E1866="Project Support",E1866="Sprint Management",E1866="Sprint Support"),"NA",(((SUMIF(AD:AD,AD1866,H:H)/VLOOKUP(AD1866,[2]Formula!V:X,3,0))*VLOOKUP(AD1866,[2]Formula!V:X,2,0))*H1866)/SUMIF(AD:AD,AD1866,H:H)))</f>
        <v/>
      </c>
      <c r="L1866" s="38" t="str">
        <f t="shared" si="175"/>
        <v/>
      </c>
      <c r="M1866" s="38" t="str">
        <f t="shared" si="176"/>
        <v/>
      </c>
      <c r="N1866" s="38" t="str">
        <f t="shared" si="178"/>
        <v/>
      </c>
      <c r="O1866" s="38" t="str">
        <f t="shared" si="174"/>
        <v/>
      </c>
      <c r="P1866" s="39" t="str">
        <f t="shared" si="179"/>
        <v/>
      </c>
      <c r="AC1866" s="42" t="str">
        <f>IF(B1866="","",VLOOKUP(B1866,[2]Formula!B:C,2,0))</f>
        <v/>
      </c>
      <c r="AD1866" s="43" t="str">
        <f t="shared" si="177"/>
        <v/>
      </c>
    </row>
    <row r="1867" spans="1:30" x14ac:dyDescent="0.25">
      <c r="A1867" s="64"/>
      <c r="B1867" s="64"/>
      <c r="C1867" s="66"/>
      <c r="D1867" s="67"/>
      <c r="E1867" s="64"/>
      <c r="F1867" s="64"/>
      <c r="G1867" s="37" t="str">
        <f>IF(E1867="","",IF(OR(E1867="Project Management",E1867="Project Support",E1867="Sprint Management",E1867="Sprint Support"),"NA",ROUND((((VLOOKUP(AD1867,[2]Formula!V:X,3,0)))-SUMIF(AD:AD,AD1867,H:H)),2)))</f>
        <v/>
      </c>
      <c r="H1867" s="71"/>
      <c r="I1867" s="72"/>
      <c r="J1867" s="72"/>
      <c r="K1867" s="38" t="str">
        <f>IF(E1867="","",IF(OR(E1867="Project Management",E1867="Project Support",E1867="Sprint Management",E1867="Sprint Support"),"NA",(((SUMIF(AD:AD,AD1867,H:H)/VLOOKUP(AD1867,[2]Formula!V:X,3,0))*VLOOKUP(AD1867,[2]Formula!V:X,2,0))*H1867)/SUMIF(AD:AD,AD1867,H:H)))</f>
        <v/>
      </c>
      <c r="L1867" s="38" t="str">
        <f t="shared" si="175"/>
        <v/>
      </c>
      <c r="M1867" s="38" t="str">
        <f t="shared" si="176"/>
        <v/>
      </c>
      <c r="N1867" s="38" t="str">
        <f t="shared" si="178"/>
        <v/>
      </c>
      <c r="O1867" s="38" t="str">
        <f t="shared" si="174"/>
        <v/>
      </c>
      <c r="P1867" s="39" t="str">
        <f t="shared" si="179"/>
        <v/>
      </c>
      <c r="AC1867" s="42" t="str">
        <f>IF(B1867="","",VLOOKUP(B1867,[2]Formula!B:C,2,0))</f>
        <v/>
      </c>
      <c r="AD1867" s="43" t="str">
        <f t="shared" si="177"/>
        <v/>
      </c>
    </row>
    <row r="1868" spans="1:30" x14ac:dyDescent="0.25">
      <c r="A1868" s="64"/>
      <c r="B1868" s="64"/>
      <c r="C1868" s="66"/>
      <c r="D1868" s="67"/>
      <c r="E1868" s="64"/>
      <c r="F1868" s="64"/>
      <c r="G1868" s="37" t="str">
        <f>IF(E1868="","",IF(OR(E1868="Project Management",E1868="Project Support",E1868="Sprint Management",E1868="Sprint Support"),"NA",ROUND((((VLOOKUP(AD1868,[2]Formula!V:X,3,0)))-SUMIF(AD:AD,AD1868,H:H)),2)))</f>
        <v/>
      </c>
      <c r="H1868" s="71"/>
      <c r="I1868" s="72"/>
      <c r="J1868" s="72"/>
      <c r="K1868" s="38" t="str">
        <f>IF(E1868="","",IF(OR(E1868="Project Management",E1868="Project Support",E1868="Sprint Management",E1868="Sprint Support"),"NA",(((SUMIF(AD:AD,AD1868,H:H)/VLOOKUP(AD1868,[2]Formula!V:X,3,0))*VLOOKUP(AD1868,[2]Formula!V:X,2,0))*H1868)/SUMIF(AD:AD,AD1868,H:H)))</f>
        <v/>
      </c>
      <c r="L1868" s="38" t="str">
        <f t="shared" si="175"/>
        <v/>
      </c>
      <c r="M1868" s="38" t="str">
        <f t="shared" si="176"/>
        <v/>
      </c>
      <c r="N1868" s="38" t="str">
        <f t="shared" si="178"/>
        <v/>
      </c>
      <c r="O1868" s="38" t="str">
        <f t="shared" si="174"/>
        <v/>
      </c>
      <c r="P1868" s="39" t="str">
        <f t="shared" si="179"/>
        <v/>
      </c>
      <c r="AC1868" s="42" t="str">
        <f>IF(B1868="","",VLOOKUP(B1868,[2]Formula!B:C,2,0))</f>
        <v/>
      </c>
      <c r="AD1868" s="43" t="str">
        <f t="shared" si="177"/>
        <v/>
      </c>
    </row>
    <row r="1869" spans="1:30" x14ac:dyDescent="0.25">
      <c r="A1869" s="64"/>
      <c r="B1869" s="64"/>
      <c r="C1869" s="66"/>
      <c r="D1869" s="67"/>
      <c r="E1869" s="64"/>
      <c r="F1869" s="64"/>
      <c r="G1869" s="37" t="str">
        <f>IF(E1869="","",IF(OR(E1869="Project Management",E1869="Project Support",E1869="Sprint Management",E1869="Sprint Support"),"NA",ROUND((((VLOOKUP(AD1869,[2]Formula!V:X,3,0)))-SUMIF(AD:AD,AD1869,H:H)),2)))</f>
        <v/>
      </c>
      <c r="H1869" s="71"/>
      <c r="I1869" s="72"/>
      <c r="J1869" s="72"/>
      <c r="K1869" s="38" t="str">
        <f>IF(E1869="","",IF(OR(E1869="Project Management",E1869="Project Support",E1869="Sprint Management",E1869="Sprint Support"),"NA",(((SUMIF(AD:AD,AD1869,H:H)/VLOOKUP(AD1869,[2]Formula!V:X,3,0))*VLOOKUP(AD1869,[2]Formula!V:X,2,0))*H1869)/SUMIF(AD:AD,AD1869,H:H)))</f>
        <v/>
      </c>
      <c r="L1869" s="38" t="str">
        <f t="shared" si="175"/>
        <v/>
      </c>
      <c r="M1869" s="38" t="str">
        <f t="shared" si="176"/>
        <v/>
      </c>
      <c r="N1869" s="38" t="str">
        <f t="shared" si="178"/>
        <v/>
      </c>
      <c r="O1869" s="38" t="str">
        <f t="shared" si="174"/>
        <v/>
      </c>
      <c r="P1869" s="39" t="str">
        <f t="shared" si="179"/>
        <v/>
      </c>
      <c r="AC1869" s="42" t="str">
        <f>IF(B1869="","",VLOOKUP(B1869,[2]Formula!B:C,2,0))</f>
        <v/>
      </c>
      <c r="AD1869" s="43" t="str">
        <f t="shared" si="177"/>
        <v/>
      </c>
    </row>
    <row r="1870" spans="1:30" x14ac:dyDescent="0.25">
      <c r="A1870" s="64"/>
      <c r="B1870" s="64"/>
      <c r="C1870" s="66"/>
      <c r="D1870" s="67"/>
      <c r="E1870" s="64"/>
      <c r="F1870" s="64"/>
      <c r="G1870" s="37" t="str">
        <f>IF(E1870="","",IF(OR(E1870="Project Management",E1870="Project Support",E1870="Sprint Management",E1870="Sprint Support"),"NA",ROUND((((VLOOKUP(AD1870,[2]Formula!V:X,3,0)))-SUMIF(AD:AD,AD1870,H:H)),2)))</f>
        <v/>
      </c>
      <c r="H1870" s="71"/>
      <c r="I1870" s="72"/>
      <c r="J1870" s="72"/>
      <c r="K1870" s="38" t="str">
        <f>IF(E1870="","",IF(OR(E1870="Project Management",E1870="Project Support",E1870="Sprint Management",E1870="Sprint Support"),"NA",(((SUMIF(AD:AD,AD1870,H:H)/VLOOKUP(AD1870,[2]Formula!V:X,3,0))*VLOOKUP(AD1870,[2]Formula!V:X,2,0))*H1870)/SUMIF(AD:AD,AD1870,H:H)))</f>
        <v/>
      </c>
      <c r="L1870" s="38" t="str">
        <f t="shared" si="175"/>
        <v/>
      </c>
      <c r="M1870" s="38" t="str">
        <f t="shared" si="176"/>
        <v/>
      </c>
      <c r="N1870" s="38" t="str">
        <f t="shared" si="178"/>
        <v/>
      </c>
      <c r="O1870" s="38" t="str">
        <f t="shared" si="174"/>
        <v/>
      </c>
      <c r="P1870" s="39" t="str">
        <f t="shared" si="179"/>
        <v/>
      </c>
      <c r="AC1870" s="42" t="str">
        <f>IF(B1870="","",VLOOKUP(B1870,[2]Formula!B:C,2,0))</f>
        <v/>
      </c>
      <c r="AD1870" s="43" t="str">
        <f t="shared" si="177"/>
        <v/>
      </c>
    </row>
    <row r="1871" spans="1:30" x14ac:dyDescent="0.25">
      <c r="A1871" s="64"/>
      <c r="B1871" s="64"/>
      <c r="C1871" s="66"/>
      <c r="D1871" s="67"/>
      <c r="E1871" s="64"/>
      <c r="F1871" s="64"/>
      <c r="G1871" s="37" t="str">
        <f>IF(E1871="","",IF(OR(E1871="Project Management",E1871="Project Support",E1871="Sprint Management",E1871="Sprint Support"),"NA",ROUND((((VLOOKUP(AD1871,[2]Formula!V:X,3,0)))-SUMIF(AD:AD,AD1871,H:H)),2)))</f>
        <v/>
      </c>
      <c r="H1871" s="71"/>
      <c r="I1871" s="72"/>
      <c r="J1871" s="72"/>
      <c r="K1871" s="38" t="str">
        <f>IF(E1871="","",IF(OR(E1871="Project Management",E1871="Project Support",E1871="Sprint Management",E1871="Sprint Support"),"NA",(((SUMIF(AD:AD,AD1871,H:H)/VLOOKUP(AD1871,[2]Formula!V:X,3,0))*VLOOKUP(AD1871,[2]Formula!V:X,2,0))*H1871)/SUMIF(AD:AD,AD1871,H:H)))</f>
        <v/>
      </c>
      <c r="L1871" s="38" t="str">
        <f t="shared" si="175"/>
        <v/>
      </c>
      <c r="M1871" s="38" t="str">
        <f t="shared" si="176"/>
        <v/>
      </c>
      <c r="N1871" s="38" t="str">
        <f t="shared" si="178"/>
        <v/>
      </c>
      <c r="O1871" s="38" t="str">
        <f t="shared" si="174"/>
        <v/>
      </c>
      <c r="P1871" s="39" t="str">
        <f t="shared" si="179"/>
        <v/>
      </c>
      <c r="AC1871" s="42" t="str">
        <f>IF(B1871="","",VLOOKUP(B1871,[2]Formula!B:C,2,0))</f>
        <v/>
      </c>
      <c r="AD1871" s="43" t="str">
        <f t="shared" si="177"/>
        <v/>
      </c>
    </row>
    <row r="1872" spans="1:30" x14ac:dyDescent="0.25">
      <c r="A1872" s="64"/>
      <c r="B1872" s="64"/>
      <c r="C1872" s="66"/>
      <c r="D1872" s="67"/>
      <c r="E1872" s="64"/>
      <c r="F1872" s="64"/>
      <c r="G1872" s="37" t="str">
        <f>IF(E1872="","",IF(OR(E1872="Project Management",E1872="Project Support",E1872="Sprint Management",E1872="Sprint Support"),"NA",ROUND((((VLOOKUP(AD1872,[2]Formula!V:X,3,0)))-SUMIF(AD:AD,AD1872,H:H)),2)))</f>
        <v/>
      </c>
      <c r="H1872" s="71"/>
      <c r="I1872" s="72"/>
      <c r="J1872" s="72"/>
      <c r="K1872" s="38" t="str">
        <f>IF(E1872="","",IF(OR(E1872="Project Management",E1872="Project Support",E1872="Sprint Management",E1872="Sprint Support"),"NA",(((SUMIF(AD:AD,AD1872,H:H)/VLOOKUP(AD1872,[2]Formula!V:X,3,0))*VLOOKUP(AD1872,[2]Formula!V:X,2,0))*H1872)/SUMIF(AD:AD,AD1872,H:H)))</f>
        <v/>
      </c>
      <c r="L1872" s="38" t="str">
        <f t="shared" si="175"/>
        <v/>
      </c>
      <c r="M1872" s="38" t="str">
        <f t="shared" si="176"/>
        <v/>
      </c>
      <c r="N1872" s="38" t="str">
        <f t="shared" si="178"/>
        <v/>
      </c>
      <c r="O1872" s="38" t="str">
        <f t="shared" si="174"/>
        <v/>
      </c>
      <c r="P1872" s="39" t="str">
        <f t="shared" si="179"/>
        <v/>
      </c>
      <c r="AC1872" s="42" t="str">
        <f>IF(B1872="","",VLOOKUP(B1872,[2]Formula!B:C,2,0))</f>
        <v/>
      </c>
      <c r="AD1872" s="43" t="str">
        <f t="shared" si="177"/>
        <v/>
      </c>
    </row>
    <row r="1873" spans="1:30" x14ac:dyDescent="0.25">
      <c r="A1873" s="64"/>
      <c r="B1873" s="64"/>
      <c r="C1873" s="66"/>
      <c r="D1873" s="67"/>
      <c r="E1873" s="64"/>
      <c r="F1873" s="64"/>
      <c r="G1873" s="37" t="str">
        <f>IF(E1873="","",IF(OR(E1873="Project Management",E1873="Project Support",E1873="Sprint Management",E1873="Sprint Support"),"NA",ROUND((((VLOOKUP(AD1873,[2]Formula!V:X,3,0)))-SUMIF(AD:AD,AD1873,H:H)),2)))</f>
        <v/>
      </c>
      <c r="H1873" s="71"/>
      <c r="I1873" s="72"/>
      <c r="J1873" s="72"/>
      <c r="K1873" s="38" t="str">
        <f>IF(E1873="","",IF(OR(E1873="Project Management",E1873="Project Support",E1873="Sprint Management",E1873="Sprint Support"),"NA",(((SUMIF(AD:AD,AD1873,H:H)/VLOOKUP(AD1873,[2]Formula!V:X,3,0))*VLOOKUP(AD1873,[2]Formula!V:X,2,0))*H1873)/SUMIF(AD:AD,AD1873,H:H)))</f>
        <v/>
      </c>
      <c r="L1873" s="38" t="str">
        <f t="shared" si="175"/>
        <v/>
      </c>
      <c r="M1873" s="38" t="str">
        <f t="shared" si="176"/>
        <v/>
      </c>
      <c r="N1873" s="38" t="str">
        <f t="shared" si="178"/>
        <v/>
      </c>
      <c r="O1873" s="38" t="str">
        <f t="shared" si="174"/>
        <v/>
      </c>
      <c r="P1873" s="39" t="str">
        <f t="shared" si="179"/>
        <v/>
      </c>
      <c r="AC1873" s="42" t="str">
        <f>IF(B1873="","",VLOOKUP(B1873,[2]Formula!B:C,2,0))</f>
        <v/>
      </c>
      <c r="AD1873" s="43" t="str">
        <f t="shared" si="177"/>
        <v/>
      </c>
    </row>
    <row r="1874" spans="1:30" x14ac:dyDescent="0.25">
      <c r="A1874" s="64"/>
      <c r="B1874" s="64"/>
      <c r="C1874" s="66"/>
      <c r="D1874" s="67"/>
      <c r="E1874" s="64"/>
      <c r="F1874" s="64"/>
      <c r="G1874" s="37" t="str">
        <f>IF(E1874="","",IF(OR(E1874="Project Management",E1874="Project Support",E1874="Sprint Management",E1874="Sprint Support"),"NA",ROUND((((VLOOKUP(AD1874,[2]Formula!V:X,3,0)))-SUMIF(AD:AD,AD1874,H:H)),2)))</f>
        <v/>
      </c>
      <c r="H1874" s="71"/>
      <c r="I1874" s="72"/>
      <c r="J1874" s="72"/>
      <c r="K1874" s="38" t="str">
        <f>IF(E1874="","",IF(OR(E1874="Project Management",E1874="Project Support",E1874="Sprint Management",E1874="Sprint Support"),"NA",(((SUMIF(AD:AD,AD1874,H:H)/VLOOKUP(AD1874,[2]Formula!V:X,3,0))*VLOOKUP(AD1874,[2]Formula!V:X,2,0))*H1874)/SUMIF(AD:AD,AD1874,H:H)))</f>
        <v/>
      </c>
      <c r="L1874" s="38" t="str">
        <f t="shared" si="175"/>
        <v/>
      </c>
      <c r="M1874" s="38" t="str">
        <f t="shared" si="176"/>
        <v/>
      </c>
      <c r="N1874" s="38" t="str">
        <f t="shared" si="178"/>
        <v/>
      </c>
      <c r="O1874" s="38" t="str">
        <f t="shared" si="174"/>
        <v/>
      </c>
      <c r="P1874" s="39" t="str">
        <f t="shared" si="179"/>
        <v/>
      </c>
      <c r="AC1874" s="42" t="str">
        <f>IF(B1874="","",VLOOKUP(B1874,[2]Formula!B:C,2,0))</f>
        <v/>
      </c>
      <c r="AD1874" s="43" t="str">
        <f t="shared" si="177"/>
        <v/>
      </c>
    </row>
    <row r="1875" spans="1:30" x14ac:dyDescent="0.25">
      <c r="A1875" s="64"/>
      <c r="B1875" s="64"/>
      <c r="C1875" s="66"/>
      <c r="D1875" s="67"/>
      <c r="E1875" s="64"/>
      <c r="F1875" s="64"/>
      <c r="G1875" s="37" t="str">
        <f>IF(E1875="","",IF(OR(E1875="Project Management",E1875="Project Support",E1875="Sprint Management",E1875="Sprint Support"),"NA",ROUND((((VLOOKUP(AD1875,[2]Formula!V:X,3,0)))-SUMIF(AD:AD,AD1875,H:H)),2)))</f>
        <v/>
      </c>
      <c r="H1875" s="71"/>
      <c r="I1875" s="72"/>
      <c r="J1875" s="72"/>
      <c r="K1875" s="38" t="str">
        <f>IF(E1875="","",IF(OR(E1875="Project Management",E1875="Project Support",E1875="Sprint Management",E1875="Sprint Support"),"NA",(((SUMIF(AD:AD,AD1875,H:H)/VLOOKUP(AD1875,[2]Formula!V:X,3,0))*VLOOKUP(AD1875,[2]Formula!V:X,2,0))*H1875)/SUMIF(AD:AD,AD1875,H:H)))</f>
        <v/>
      </c>
      <c r="L1875" s="38" t="str">
        <f t="shared" si="175"/>
        <v/>
      </c>
      <c r="M1875" s="38" t="str">
        <f t="shared" si="176"/>
        <v/>
      </c>
      <c r="N1875" s="38" t="str">
        <f t="shared" si="178"/>
        <v/>
      </c>
      <c r="O1875" s="38" t="str">
        <f t="shared" si="174"/>
        <v/>
      </c>
      <c r="P1875" s="39" t="str">
        <f t="shared" si="179"/>
        <v/>
      </c>
      <c r="AC1875" s="42" t="str">
        <f>IF(B1875="","",VLOOKUP(B1875,[2]Formula!B:C,2,0))</f>
        <v/>
      </c>
      <c r="AD1875" s="43" t="str">
        <f t="shared" si="177"/>
        <v/>
      </c>
    </row>
    <row r="1876" spans="1:30" x14ac:dyDescent="0.25">
      <c r="A1876" s="64"/>
      <c r="B1876" s="64"/>
      <c r="C1876" s="66"/>
      <c r="D1876" s="67"/>
      <c r="E1876" s="64"/>
      <c r="F1876" s="64"/>
      <c r="G1876" s="37" t="str">
        <f>IF(E1876="","",IF(OR(E1876="Project Management",E1876="Project Support",E1876="Sprint Management",E1876="Sprint Support"),"NA",ROUND((((VLOOKUP(AD1876,[2]Formula!V:X,3,0)))-SUMIF(AD:AD,AD1876,H:H)),2)))</f>
        <v/>
      </c>
      <c r="H1876" s="71"/>
      <c r="I1876" s="72"/>
      <c r="J1876" s="72"/>
      <c r="K1876" s="38" t="str">
        <f>IF(E1876="","",IF(OR(E1876="Project Management",E1876="Project Support",E1876="Sprint Management",E1876="Sprint Support"),"NA",(((SUMIF(AD:AD,AD1876,H:H)/VLOOKUP(AD1876,[2]Formula!V:X,3,0))*VLOOKUP(AD1876,[2]Formula!V:X,2,0))*H1876)/SUMIF(AD:AD,AD1876,H:H)))</f>
        <v/>
      </c>
      <c r="L1876" s="38" t="str">
        <f t="shared" si="175"/>
        <v/>
      </c>
      <c r="M1876" s="38" t="str">
        <f t="shared" si="176"/>
        <v/>
      </c>
      <c r="N1876" s="38" t="str">
        <f t="shared" si="178"/>
        <v/>
      </c>
      <c r="O1876" s="38" t="str">
        <f t="shared" si="174"/>
        <v/>
      </c>
      <c r="P1876" s="39" t="str">
        <f t="shared" si="179"/>
        <v/>
      </c>
      <c r="AC1876" s="42" t="str">
        <f>IF(B1876="","",VLOOKUP(B1876,[2]Formula!B:C,2,0))</f>
        <v/>
      </c>
      <c r="AD1876" s="43" t="str">
        <f t="shared" si="177"/>
        <v/>
      </c>
    </row>
    <row r="1877" spans="1:30" x14ac:dyDescent="0.25">
      <c r="A1877" s="64"/>
      <c r="B1877" s="64"/>
      <c r="C1877" s="66"/>
      <c r="D1877" s="67"/>
      <c r="E1877" s="64"/>
      <c r="F1877" s="64"/>
      <c r="G1877" s="37" t="str">
        <f>IF(E1877="","",IF(OR(E1877="Project Management",E1877="Project Support",E1877="Sprint Management",E1877="Sprint Support"),"NA",ROUND((((VLOOKUP(AD1877,[2]Formula!V:X,3,0)))-SUMIF(AD:AD,AD1877,H:H)),2)))</f>
        <v/>
      </c>
      <c r="H1877" s="71"/>
      <c r="I1877" s="72"/>
      <c r="J1877" s="72"/>
      <c r="K1877" s="38" t="str">
        <f>IF(E1877="","",IF(OR(E1877="Project Management",E1877="Project Support",E1877="Sprint Management",E1877="Sprint Support"),"NA",(((SUMIF(AD:AD,AD1877,H:H)/VLOOKUP(AD1877,[2]Formula!V:X,3,0))*VLOOKUP(AD1877,[2]Formula!V:X,2,0))*H1877)/SUMIF(AD:AD,AD1877,H:H)))</f>
        <v/>
      </c>
      <c r="L1877" s="38" t="str">
        <f t="shared" si="175"/>
        <v/>
      </c>
      <c r="M1877" s="38" t="str">
        <f t="shared" si="176"/>
        <v/>
      </c>
      <c r="N1877" s="38" t="str">
        <f t="shared" si="178"/>
        <v/>
      </c>
      <c r="O1877" s="38" t="str">
        <f t="shared" si="174"/>
        <v/>
      </c>
      <c r="P1877" s="39" t="str">
        <f t="shared" si="179"/>
        <v/>
      </c>
      <c r="AC1877" s="42" t="str">
        <f>IF(B1877="","",VLOOKUP(B1877,[2]Formula!B:C,2,0))</f>
        <v/>
      </c>
      <c r="AD1877" s="43" t="str">
        <f t="shared" si="177"/>
        <v/>
      </c>
    </row>
    <row r="1878" spans="1:30" x14ac:dyDescent="0.25">
      <c r="A1878" s="64"/>
      <c r="B1878" s="64"/>
      <c r="C1878" s="66"/>
      <c r="D1878" s="67"/>
      <c r="E1878" s="64"/>
      <c r="F1878" s="64"/>
      <c r="G1878" s="37" t="str">
        <f>IF(E1878="","",IF(OR(E1878="Project Management",E1878="Project Support",E1878="Sprint Management",E1878="Sprint Support"),"NA",ROUND((((VLOOKUP(AD1878,[2]Formula!V:X,3,0)))-SUMIF(AD:AD,AD1878,H:H)),2)))</f>
        <v/>
      </c>
      <c r="H1878" s="71"/>
      <c r="I1878" s="72"/>
      <c r="J1878" s="72"/>
      <c r="K1878" s="38" t="str">
        <f>IF(E1878="","",IF(OR(E1878="Project Management",E1878="Project Support",E1878="Sprint Management",E1878="Sprint Support"),"NA",(((SUMIF(AD:AD,AD1878,H:H)/VLOOKUP(AD1878,[2]Formula!V:X,3,0))*VLOOKUP(AD1878,[2]Formula!V:X,2,0))*H1878)/SUMIF(AD:AD,AD1878,H:H)))</f>
        <v/>
      </c>
      <c r="L1878" s="38" t="str">
        <f t="shared" si="175"/>
        <v/>
      </c>
      <c r="M1878" s="38" t="str">
        <f t="shared" si="176"/>
        <v/>
      </c>
      <c r="N1878" s="38" t="str">
        <f t="shared" si="178"/>
        <v/>
      </c>
      <c r="O1878" s="38" t="str">
        <f t="shared" si="174"/>
        <v/>
      </c>
      <c r="P1878" s="39" t="str">
        <f t="shared" si="179"/>
        <v/>
      </c>
      <c r="AC1878" s="42" t="str">
        <f>IF(B1878="","",VLOOKUP(B1878,[2]Formula!B:C,2,0))</f>
        <v/>
      </c>
      <c r="AD1878" s="43" t="str">
        <f t="shared" si="177"/>
        <v/>
      </c>
    </row>
    <row r="1879" spans="1:30" x14ac:dyDescent="0.25">
      <c r="A1879" s="64"/>
      <c r="B1879" s="64"/>
      <c r="C1879" s="66"/>
      <c r="D1879" s="67"/>
      <c r="E1879" s="64"/>
      <c r="F1879" s="64"/>
      <c r="G1879" s="37" t="str">
        <f>IF(E1879="","",IF(OR(E1879="Project Management",E1879="Project Support",E1879="Sprint Management",E1879="Sprint Support"),"NA",ROUND((((VLOOKUP(AD1879,[2]Formula!V:X,3,0)))-SUMIF(AD:AD,AD1879,H:H)),2)))</f>
        <v/>
      </c>
      <c r="H1879" s="71"/>
      <c r="I1879" s="72"/>
      <c r="J1879" s="72"/>
      <c r="K1879" s="38" t="str">
        <f>IF(E1879="","",IF(OR(E1879="Project Management",E1879="Project Support",E1879="Sprint Management",E1879="Sprint Support"),"NA",(((SUMIF(AD:AD,AD1879,H:H)/VLOOKUP(AD1879,[2]Formula!V:X,3,0))*VLOOKUP(AD1879,[2]Formula!V:X,2,0))*H1879)/SUMIF(AD:AD,AD1879,H:H)))</f>
        <v/>
      </c>
      <c r="L1879" s="38" t="str">
        <f t="shared" si="175"/>
        <v/>
      </c>
      <c r="M1879" s="38" t="str">
        <f t="shared" si="176"/>
        <v/>
      </c>
      <c r="N1879" s="38" t="str">
        <f t="shared" si="178"/>
        <v/>
      </c>
      <c r="O1879" s="38" t="str">
        <f t="shared" si="174"/>
        <v/>
      </c>
      <c r="P1879" s="39" t="str">
        <f t="shared" si="179"/>
        <v/>
      </c>
      <c r="AC1879" s="42" t="str">
        <f>IF(B1879="","",VLOOKUP(B1879,[2]Formula!B:C,2,0))</f>
        <v/>
      </c>
      <c r="AD1879" s="43" t="str">
        <f t="shared" si="177"/>
        <v/>
      </c>
    </row>
    <row r="1880" spans="1:30" x14ac:dyDescent="0.25">
      <c r="A1880" s="64"/>
      <c r="B1880" s="64"/>
      <c r="C1880" s="66"/>
      <c r="D1880" s="67"/>
      <c r="E1880" s="64"/>
      <c r="F1880" s="64"/>
      <c r="G1880" s="37" t="str">
        <f>IF(E1880="","",IF(OR(E1880="Project Management",E1880="Project Support",E1880="Sprint Management",E1880="Sprint Support"),"NA",ROUND((((VLOOKUP(AD1880,[2]Formula!V:X,3,0)))-SUMIF(AD:AD,AD1880,H:H)),2)))</f>
        <v/>
      </c>
      <c r="H1880" s="71"/>
      <c r="I1880" s="72"/>
      <c r="J1880" s="72"/>
      <c r="K1880" s="38" t="str">
        <f>IF(E1880="","",IF(OR(E1880="Project Management",E1880="Project Support",E1880="Sprint Management",E1880="Sprint Support"),"NA",(((SUMIF(AD:AD,AD1880,H:H)/VLOOKUP(AD1880,[2]Formula!V:X,3,0))*VLOOKUP(AD1880,[2]Formula!V:X,2,0))*H1880)/SUMIF(AD:AD,AD1880,H:H)))</f>
        <v/>
      </c>
      <c r="L1880" s="38" t="str">
        <f t="shared" si="175"/>
        <v/>
      </c>
      <c r="M1880" s="38" t="str">
        <f t="shared" si="176"/>
        <v/>
      </c>
      <c r="N1880" s="38" t="str">
        <f t="shared" si="178"/>
        <v/>
      </c>
      <c r="O1880" s="38" t="str">
        <f t="shared" si="174"/>
        <v/>
      </c>
      <c r="P1880" s="39" t="str">
        <f t="shared" si="179"/>
        <v/>
      </c>
      <c r="AC1880" s="42" t="str">
        <f>IF(B1880="","",VLOOKUP(B1880,[2]Formula!B:C,2,0))</f>
        <v/>
      </c>
      <c r="AD1880" s="43" t="str">
        <f t="shared" si="177"/>
        <v/>
      </c>
    </row>
    <row r="1881" spans="1:30" x14ac:dyDescent="0.25">
      <c r="A1881" s="64"/>
      <c r="B1881" s="64"/>
      <c r="C1881" s="66"/>
      <c r="D1881" s="67"/>
      <c r="E1881" s="64"/>
      <c r="F1881" s="64"/>
      <c r="G1881" s="37" t="str">
        <f>IF(E1881="","",IF(OR(E1881="Project Management",E1881="Project Support",E1881="Sprint Management",E1881="Sprint Support"),"NA",ROUND((((VLOOKUP(AD1881,[2]Formula!V:X,3,0)))-SUMIF(AD:AD,AD1881,H:H)),2)))</f>
        <v/>
      </c>
      <c r="H1881" s="71"/>
      <c r="I1881" s="72"/>
      <c r="J1881" s="72"/>
      <c r="K1881" s="38" t="str">
        <f>IF(E1881="","",IF(OR(E1881="Project Management",E1881="Project Support",E1881="Sprint Management",E1881="Sprint Support"),"NA",(((SUMIF(AD:AD,AD1881,H:H)/VLOOKUP(AD1881,[2]Formula!V:X,3,0))*VLOOKUP(AD1881,[2]Formula!V:X,2,0))*H1881)/SUMIF(AD:AD,AD1881,H:H)))</f>
        <v/>
      </c>
      <c r="L1881" s="38" t="str">
        <f t="shared" si="175"/>
        <v/>
      </c>
      <c r="M1881" s="38" t="str">
        <f t="shared" si="176"/>
        <v/>
      </c>
      <c r="N1881" s="38" t="str">
        <f t="shared" si="178"/>
        <v/>
      </c>
      <c r="O1881" s="38" t="str">
        <f t="shared" si="174"/>
        <v/>
      </c>
      <c r="P1881" s="39" t="str">
        <f t="shared" si="179"/>
        <v/>
      </c>
      <c r="AC1881" s="42" t="str">
        <f>IF(B1881="","",VLOOKUP(B1881,[2]Formula!B:C,2,0))</f>
        <v/>
      </c>
      <c r="AD1881" s="43" t="str">
        <f t="shared" si="177"/>
        <v/>
      </c>
    </row>
    <row r="1882" spans="1:30" x14ac:dyDescent="0.25">
      <c r="A1882" s="64"/>
      <c r="B1882" s="64"/>
      <c r="C1882" s="66"/>
      <c r="D1882" s="67"/>
      <c r="E1882" s="64"/>
      <c r="F1882" s="64"/>
      <c r="G1882" s="37" t="str">
        <f>IF(E1882="","",IF(OR(E1882="Project Management",E1882="Project Support",E1882="Sprint Management",E1882="Sprint Support"),"NA",ROUND((((VLOOKUP(AD1882,[2]Formula!V:X,3,0)))-SUMIF(AD:AD,AD1882,H:H)),2)))</f>
        <v/>
      </c>
      <c r="H1882" s="71"/>
      <c r="I1882" s="72"/>
      <c r="J1882" s="72"/>
      <c r="K1882" s="38" t="str">
        <f>IF(E1882="","",IF(OR(E1882="Project Management",E1882="Project Support",E1882="Sprint Management",E1882="Sprint Support"),"NA",(((SUMIF(AD:AD,AD1882,H:H)/VLOOKUP(AD1882,[2]Formula!V:X,3,0))*VLOOKUP(AD1882,[2]Formula!V:X,2,0))*H1882)/SUMIF(AD:AD,AD1882,H:H)))</f>
        <v/>
      </c>
      <c r="L1882" s="38" t="str">
        <f t="shared" si="175"/>
        <v/>
      </c>
      <c r="M1882" s="38" t="str">
        <f t="shared" si="176"/>
        <v/>
      </c>
      <c r="N1882" s="38" t="str">
        <f t="shared" si="178"/>
        <v/>
      </c>
      <c r="O1882" s="38" t="str">
        <f t="shared" si="174"/>
        <v/>
      </c>
      <c r="P1882" s="39" t="str">
        <f t="shared" si="179"/>
        <v/>
      </c>
      <c r="AC1882" s="42" t="str">
        <f>IF(B1882="","",VLOOKUP(B1882,[2]Formula!B:C,2,0))</f>
        <v/>
      </c>
      <c r="AD1882" s="43" t="str">
        <f t="shared" si="177"/>
        <v/>
      </c>
    </row>
    <row r="1883" spans="1:30" x14ac:dyDescent="0.25">
      <c r="A1883" s="64"/>
      <c r="B1883" s="64"/>
      <c r="C1883" s="66"/>
      <c r="D1883" s="67"/>
      <c r="E1883" s="64"/>
      <c r="F1883" s="64"/>
      <c r="G1883" s="37" t="str">
        <f>IF(E1883="","",IF(OR(E1883="Project Management",E1883="Project Support",E1883="Sprint Management",E1883="Sprint Support"),"NA",ROUND((((VLOOKUP(AD1883,[2]Formula!V:X,3,0)))-SUMIF(AD:AD,AD1883,H:H)),2)))</f>
        <v/>
      </c>
      <c r="H1883" s="71"/>
      <c r="I1883" s="72"/>
      <c r="J1883" s="72"/>
      <c r="K1883" s="38" t="str">
        <f>IF(E1883="","",IF(OR(E1883="Project Management",E1883="Project Support",E1883="Sprint Management",E1883="Sprint Support"),"NA",(((SUMIF(AD:AD,AD1883,H:H)/VLOOKUP(AD1883,[2]Formula!V:X,3,0))*VLOOKUP(AD1883,[2]Formula!V:X,2,0))*H1883)/SUMIF(AD:AD,AD1883,H:H)))</f>
        <v/>
      </c>
      <c r="L1883" s="38" t="str">
        <f t="shared" si="175"/>
        <v/>
      </c>
      <c r="M1883" s="38" t="str">
        <f t="shared" si="176"/>
        <v/>
      </c>
      <c r="N1883" s="38" t="str">
        <f t="shared" si="178"/>
        <v/>
      </c>
      <c r="O1883" s="38" t="str">
        <f t="shared" si="174"/>
        <v/>
      </c>
      <c r="P1883" s="39" t="str">
        <f t="shared" si="179"/>
        <v/>
      </c>
      <c r="AC1883" s="42" t="str">
        <f>IF(B1883="","",VLOOKUP(B1883,[2]Formula!B:C,2,0))</f>
        <v/>
      </c>
      <c r="AD1883" s="43" t="str">
        <f t="shared" si="177"/>
        <v/>
      </c>
    </row>
    <row r="1884" spans="1:30" x14ac:dyDescent="0.25">
      <c r="A1884" s="64"/>
      <c r="B1884" s="64"/>
      <c r="C1884" s="66"/>
      <c r="D1884" s="67"/>
      <c r="E1884" s="64"/>
      <c r="F1884" s="64"/>
      <c r="G1884" s="37" t="str">
        <f>IF(E1884="","",IF(OR(E1884="Project Management",E1884="Project Support",E1884="Sprint Management",E1884="Sprint Support"),"NA",ROUND((((VLOOKUP(AD1884,[2]Formula!V:X,3,0)))-SUMIF(AD:AD,AD1884,H:H)),2)))</f>
        <v/>
      </c>
      <c r="H1884" s="71"/>
      <c r="I1884" s="72"/>
      <c r="J1884" s="72"/>
      <c r="K1884" s="38" t="str">
        <f>IF(E1884="","",IF(OR(E1884="Project Management",E1884="Project Support",E1884="Sprint Management",E1884="Sprint Support"),"NA",(((SUMIF(AD:AD,AD1884,H:H)/VLOOKUP(AD1884,[2]Formula!V:X,3,0))*VLOOKUP(AD1884,[2]Formula!V:X,2,0))*H1884)/SUMIF(AD:AD,AD1884,H:H)))</f>
        <v/>
      </c>
      <c r="L1884" s="38" t="str">
        <f t="shared" si="175"/>
        <v/>
      </c>
      <c r="M1884" s="38" t="str">
        <f t="shared" si="176"/>
        <v/>
      </c>
      <c r="N1884" s="38" t="str">
        <f t="shared" si="178"/>
        <v/>
      </c>
      <c r="O1884" s="38" t="str">
        <f t="shared" si="174"/>
        <v/>
      </c>
      <c r="P1884" s="39" t="str">
        <f t="shared" si="179"/>
        <v/>
      </c>
      <c r="AC1884" s="42" t="str">
        <f>IF(B1884="","",VLOOKUP(B1884,[2]Formula!B:C,2,0))</f>
        <v/>
      </c>
      <c r="AD1884" s="43" t="str">
        <f t="shared" si="177"/>
        <v/>
      </c>
    </row>
    <row r="1885" spans="1:30" x14ac:dyDescent="0.25">
      <c r="A1885" s="64"/>
      <c r="B1885" s="64"/>
      <c r="C1885" s="66"/>
      <c r="D1885" s="67"/>
      <c r="E1885" s="64"/>
      <c r="F1885" s="64"/>
      <c r="G1885" s="37" t="str">
        <f>IF(E1885="","",IF(OR(E1885="Project Management",E1885="Project Support",E1885="Sprint Management",E1885="Sprint Support"),"NA",ROUND((((VLOOKUP(AD1885,[2]Formula!V:X,3,0)))-SUMIF(AD:AD,AD1885,H:H)),2)))</f>
        <v/>
      </c>
      <c r="H1885" s="71"/>
      <c r="I1885" s="72"/>
      <c r="J1885" s="72"/>
      <c r="K1885" s="38" t="str">
        <f>IF(E1885="","",IF(OR(E1885="Project Management",E1885="Project Support",E1885="Sprint Management",E1885="Sprint Support"),"NA",(((SUMIF(AD:AD,AD1885,H:H)/VLOOKUP(AD1885,[2]Formula!V:X,3,0))*VLOOKUP(AD1885,[2]Formula!V:X,2,0))*H1885)/SUMIF(AD:AD,AD1885,H:H)))</f>
        <v/>
      </c>
      <c r="L1885" s="38" t="str">
        <f t="shared" si="175"/>
        <v/>
      </c>
      <c r="M1885" s="38" t="str">
        <f t="shared" si="176"/>
        <v/>
      </c>
      <c r="N1885" s="38" t="str">
        <f t="shared" si="178"/>
        <v/>
      </c>
      <c r="O1885" s="38" t="str">
        <f t="shared" si="174"/>
        <v/>
      </c>
      <c r="P1885" s="39" t="str">
        <f t="shared" si="179"/>
        <v/>
      </c>
      <c r="AC1885" s="42" t="str">
        <f>IF(B1885="","",VLOOKUP(B1885,[2]Formula!B:C,2,0))</f>
        <v/>
      </c>
      <c r="AD1885" s="43" t="str">
        <f t="shared" si="177"/>
        <v/>
      </c>
    </row>
    <row r="1886" spans="1:30" x14ac:dyDescent="0.25">
      <c r="A1886" s="64"/>
      <c r="B1886" s="64"/>
      <c r="C1886" s="66"/>
      <c r="D1886" s="67"/>
      <c r="E1886" s="64"/>
      <c r="F1886" s="64"/>
      <c r="G1886" s="37" t="str">
        <f>IF(E1886="","",IF(OR(E1886="Project Management",E1886="Project Support",E1886="Sprint Management",E1886="Sprint Support"),"NA",ROUND((((VLOOKUP(AD1886,[2]Formula!V:X,3,0)))-SUMIF(AD:AD,AD1886,H:H)),2)))</f>
        <v/>
      </c>
      <c r="H1886" s="71"/>
      <c r="I1886" s="72"/>
      <c r="J1886" s="72"/>
      <c r="K1886" s="38" t="str">
        <f>IF(E1886="","",IF(OR(E1886="Project Management",E1886="Project Support",E1886="Sprint Management",E1886="Sprint Support"),"NA",(((SUMIF(AD:AD,AD1886,H:H)/VLOOKUP(AD1886,[2]Formula!V:X,3,0))*VLOOKUP(AD1886,[2]Formula!V:X,2,0))*H1886)/SUMIF(AD:AD,AD1886,H:H)))</f>
        <v/>
      </c>
      <c r="L1886" s="38" t="str">
        <f t="shared" si="175"/>
        <v/>
      </c>
      <c r="M1886" s="38" t="str">
        <f t="shared" si="176"/>
        <v/>
      </c>
      <c r="N1886" s="38" t="str">
        <f t="shared" si="178"/>
        <v/>
      </c>
      <c r="O1886" s="38" t="str">
        <f t="shared" si="174"/>
        <v/>
      </c>
      <c r="P1886" s="39" t="str">
        <f t="shared" si="179"/>
        <v/>
      </c>
      <c r="AC1886" s="42" t="str">
        <f>IF(B1886="","",VLOOKUP(B1886,[2]Formula!B:C,2,0))</f>
        <v/>
      </c>
      <c r="AD1886" s="43" t="str">
        <f t="shared" si="177"/>
        <v/>
      </c>
    </row>
    <row r="1887" spans="1:30" x14ac:dyDescent="0.25">
      <c r="A1887" s="64"/>
      <c r="B1887" s="64"/>
      <c r="C1887" s="66"/>
      <c r="D1887" s="67"/>
      <c r="E1887" s="64"/>
      <c r="F1887" s="64"/>
      <c r="G1887" s="37" t="str">
        <f>IF(E1887="","",IF(OR(E1887="Project Management",E1887="Project Support",E1887="Sprint Management",E1887="Sprint Support"),"NA",ROUND((((VLOOKUP(AD1887,[2]Formula!V:X,3,0)))-SUMIF(AD:AD,AD1887,H:H)),2)))</f>
        <v/>
      </c>
      <c r="H1887" s="71"/>
      <c r="I1887" s="72"/>
      <c r="J1887" s="72"/>
      <c r="K1887" s="38" t="str">
        <f>IF(E1887="","",IF(OR(E1887="Project Management",E1887="Project Support",E1887="Sprint Management",E1887="Sprint Support"),"NA",(((SUMIF(AD:AD,AD1887,H:H)/VLOOKUP(AD1887,[2]Formula!V:X,3,0))*VLOOKUP(AD1887,[2]Formula!V:X,2,0))*H1887)/SUMIF(AD:AD,AD1887,H:H)))</f>
        <v/>
      </c>
      <c r="L1887" s="38" t="str">
        <f t="shared" si="175"/>
        <v/>
      </c>
      <c r="M1887" s="38" t="str">
        <f t="shared" si="176"/>
        <v/>
      </c>
      <c r="N1887" s="38" t="str">
        <f t="shared" si="178"/>
        <v/>
      </c>
      <c r="O1887" s="38" t="str">
        <f t="shared" si="174"/>
        <v/>
      </c>
      <c r="P1887" s="39" t="str">
        <f t="shared" si="179"/>
        <v/>
      </c>
      <c r="AC1887" s="42" t="str">
        <f>IF(B1887="","",VLOOKUP(B1887,[2]Formula!B:C,2,0))</f>
        <v/>
      </c>
      <c r="AD1887" s="43" t="str">
        <f t="shared" si="177"/>
        <v/>
      </c>
    </row>
    <row r="1888" spans="1:30" x14ac:dyDescent="0.25">
      <c r="A1888" s="64"/>
      <c r="B1888" s="64"/>
      <c r="C1888" s="66"/>
      <c r="D1888" s="67"/>
      <c r="E1888" s="64"/>
      <c r="F1888" s="64"/>
      <c r="G1888" s="37" t="str">
        <f>IF(E1888="","",IF(OR(E1888="Project Management",E1888="Project Support",E1888="Sprint Management",E1888="Sprint Support"),"NA",ROUND((((VLOOKUP(AD1888,[2]Formula!V:X,3,0)))-SUMIF(AD:AD,AD1888,H:H)),2)))</f>
        <v/>
      </c>
      <c r="H1888" s="71"/>
      <c r="I1888" s="72"/>
      <c r="J1888" s="72"/>
      <c r="K1888" s="38" t="str">
        <f>IF(E1888="","",IF(OR(E1888="Project Management",E1888="Project Support",E1888="Sprint Management",E1888="Sprint Support"),"NA",(((SUMIF(AD:AD,AD1888,H:H)/VLOOKUP(AD1888,[2]Formula!V:X,3,0))*VLOOKUP(AD1888,[2]Formula!V:X,2,0))*H1888)/SUMIF(AD:AD,AD1888,H:H)))</f>
        <v/>
      </c>
      <c r="L1888" s="38" t="str">
        <f t="shared" si="175"/>
        <v/>
      </c>
      <c r="M1888" s="38" t="str">
        <f t="shared" si="176"/>
        <v/>
      </c>
      <c r="N1888" s="38" t="str">
        <f t="shared" si="178"/>
        <v/>
      </c>
      <c r="O1888" s="38" t="str">
        <f t="shared" si="174"/>
        <v/>
      </c>
      <c r="P1888" s="39" t="str">
        <f t="shared" si="179"/>
        <v/>
      </c>
      <c r="AC1888" s="42" t="str">
        <f>IF(B1888="","",VLOOKUP(B1888,[2]Formula!B:C,2,0))</f>
        <v/>
      </c>
      <c r="AD1888" s="43" t="str">
        <f t="shared" si="177"/>
        <v/>
      </c>
    </row>
    <row r="1889" spans="1:30" x14ac:dyDescent="0.25">
      <c r="A1889" s="64"/>
      <c r="B1889" s="64"/>
      <c r="C1889" s="66"/>
      <c r="D1889" s="67"/>
      <c r="E1889" s="64"/>
      <c r="F1889" s="64"/>
      <c r="G1889" s="37" t="str">
        <f>IF(E1889="","",IF(OR(E1889="Project Management",E1889="Project Support",E1889="Sprint Management",E1889="Sprint Support"),"NA",ROUND((((VLOOKUP(AD1889,[2]Formula!V:X,3,0)))-SUMIF(AD:AD,AD1889,H:H)),2)))</f>
        <v/>
      </c>
      <c r="H1889" s="71"/>
      <c r="I1889" s="72"/>
      <c r="J1889" s="72"/>
      <c r="K1889" s="38" t="str">
        <f>IF(E1889="","",IF(OR(E1889="Project Management",E1889="Project Support",E1889="Sprint Management",E1889="Sprint Support"),"NA",(((SUMIF(AD:AD,AD1889,H:H)/VLOOKUP(AD1889,[2]Formula!V:X,3,0))*VLOOKUP(AD1889,[2]Formula!V:X,2,0))*H1889)/SUMIF(AD:AD,AD1889,H:H)))</f>
        <v/>
      </c>
      <c r="L1889" s="38" t="str">
        <f t="shared" si="175"/>
        <v/>
      </c>
      <c r="M1889" s="38" t="str">
        <f t="shared" si="176"/>
        <v/>
      </c>
      <c r="N1889" s="38" t="str">
        <f t="shared" si="178"/>
        <v/>
      </c>
      <c r="O1889" s="38" t="str">
        <f t="shared" si="174"/>
        <v/>
      </c>
      <c r="P1889" s="39" t="str">
        <f t="shared" si="179"/>
        <v/>
      </c>
      <c r="AC1889" s="42" t="str">
        <f>IF(B1889="","",VLOOKUP(B1889,[2]Formula!B:C,2,0))</f>
        <v/>
      </c>
      <c r="AD1889" s="43" t="str">
        <f t="shared" si="177"/>
        <v/>
      </c>
    </row>
    <row r="1890" spans="1:30" x14ac:dyDescent="0.25">
      <c r="A1890" s="64"/>
      <c r="B1890" s="64"/>
      <c r="C1890" s="66"/>
      <c r="D1890" s="67"/>
      <c r="E1890" s="64"/>
      <c r="F1890" s="64"/>
      <c r="G1890" s="37" t="str">
        <f>IF(E1890="","",IF(OR(E1890="Project Management",E1890="Project Support",E1890="Sprint Management",E1890="Sprint Support"),"NA",ROUND((((VLOOKUP(AD1890,[2]Formula!V:X,3,0)))-SUMIF(AD:AD,AD1890,H:H)),2)))</f>
        <v/>
      </c>
      <c r="H1890" s="71"/>
      <c r="I1890" s="72"/>
      <c r="J1890" s="72"/>
      <c r="K1890" s="38" t="str">
        <f>IF(E1890="","",IF(OR(E1890="Project Management",E1890="Project Support",E1890="Sprint Management",E1890="Sprint Support"),"NA",(((SUMIF(AD:AD,AD1890,H:H)/VLOOKUP(AD1890,[2]Formula!V:X,3,0))*VLOOKUP(AD1890,[2]Formula!V:X,2,0))*H1890)/SUMIF(AD:AD,AD1890,H:H)))</f>
        <v/>
      </c>
      <c r="L1890" s="38" t="str">
        <f t="shared" si="175"/>
        <v/>
      </c>
      <c r="M1890" s="38" t="str">
        <f t="shared" si="176"/>
        <v/>
      </c>
      <c r="N1890" s="38" t="str">
        <f t="shared" si="178"/>
        <v/>
      </c>
      <c r="O1890" s="38" t="str">
        <f t="shared" si="174"/>
        <v/>
      </c>
      <c r="P1890" s="39" t="str">
        <f t="shared" si="179"/>
        <v/>
      </c>
      <c r="AC1890" s="42" t="str">
        <f>IF(B1890="","",VLOOKUP(B1890,[2]Formula!B:C,2,0))</f>
        <v/>
      </c>
      <c r="AD1890" s="43" t="str">
        <f t="shared" si="177"/>
        <v/>
      </c>
    </row>
    <row r="1891" spans="1:30" x14ac:dyDescent="0.25">
      <c r="A1891" s="64"/>
      <c r="B1891" s="64"/>
      <c r="C1891" s="66"/>
      <c r="D1891" s="67"/>
      <c r="E1891" s="64"/>
      <c r="F1891" s="64"/>
      <c r="G1891" s="37" t="str">
        <f>IF(E1891="","",IF(OR(E1891="Project Management",E1891="Project Support",E1891="Sprint Management",E1891="Sprint Support"),"NA",ROUND((((VLOOKUP(AD1891,[2]Formula!V:X,3,0)))-SUMIF(AD:AD,AD1891,H:H)),2)))</f>
        <v/>
      </c>
      <c r="H1891" s="71"/>
      <c r="I1891" s="72"/>
      <c r="J1891" s="72"/>
      <c r="K1891" s="38" t="str">
        <f>IF(E1891="","",IF(OR(E1891="Project Management",E1891="Project Support",E1891="Sprint Management",E1891="Sprint Support"),"NA",(((SUMIF(AD:AD,AD1891,H:H)/VLOOKUP(AD1891,[2]Formula!V:X,3,0))*VLOOKUP(AD1891,[2]Formula!V:X,2,0))*H1891)/SUMIF(AD:AD,AD1891,H:H)))</f>
        <v/>
      </c>
      <c r="L1891" s="38" t="str">
        <f t="shared" si="175"/>
        <v/>
      </c>
      <c r="M1891" s="38" t="str">
        <f t="shared" si="176"/>
        <v/>
      </c>
      <c r="N1891" s="38" t="str">
        <f t="shared" si="178"/>
        <v/>
      </c>
      <c r="O1891" s="38" t="str">
        <f t="shared" si="174"/>
        <v/>
      </c>
      <c r="P1891" s="39" t="str">
        <f t="shared" si="179"/>
        <v/>
      </c>
      <c r="AC1891" s="42" t="str">
        <f>IF(B1891="","",VLOOKUP(B1891,[2]Formula!B:C,2,0))</f>
        <v/>
      </c>
      <c r="AD1891" s="43" t="str">
        <f t="shared" si="177"/>
        <v/>
      </c>
    </row>
    <row r="1892" spans="1:30" x14ac:dyDescent="0.25">
      <c r="A1892" s="64"/>
      <c r="B1892" s="64"/>
      <c r="C1892" s="66"/>
      <c r="D1892" s="67"/>
      <c r="E1892" s="64"/>
      <c r="F1892" s="64"/>
      <c r="G1892" s="37" t="str">
        <f>IF(E1892="","",IF(OR(E1892="Project Management",E1892="Project Support",E1892="Sprint Management",E1892="Sprint Support"),"NA",ROUND((((VLOOKUP(AD1892,[2]Formula!V:X,3,0)))-SUMIF(AD:AD,AD1892,H:H)),2)))</f>
        <v/>
      </c>
      <c r="H1892" s="71"/>
      <c r="I1892" s="72"/>
      <c r="J1892" s="72"/>
      <c r="K1892" s="38" t="str">
        <f>IF(E1892="","",IF(OR(E1892="Project Management",E1892="Project Support",E1892="Sprint Management",E1892="Sprint Support"),"NA",(((SUMIF(AD:AD,AD1892,H:H)/VLOOKUP(AD1892,[2]Formula!V:X,3,0))*VLOOKUP(AD1892,[2]Formula!V:X,2,0))*H1892)/SUMIF(AD:AD,AD1892,H:H)))</f>
        <v/>
      </c>
      <c r="L1892" s="38" t="str">
        <f t="shared" si="175"/>
        <v/>
      </c>
      <c r="M1892" s="38" t="str">
        <f t="shared" si="176"/>
        <v/>
      </c>
      <c r="N1892" s="38" t="str">
        <f t="shared" si="178"/>
        <v/>
      </c>
      <c r="O1892" s="38" t="str">
        <f t="shared" si="174"/>
        <v/>
      </c>
      <c r="P1892" s="39" t="str">
        <f t="shared" si="179"/>
        <v/>
      </c>
      <c r="AC1892" s="42" t="str">
        <f>IF(B1892="","",VLOOKUP(B1892,[2]Formula!B:C,2,0))</f>
        <v/>
      </c>
      <c r="AD1892" s="43" t="str">
        <f t="shared" si="177"/>
        <v/>
      </c>
    </row>
    <row r="1893" spans="1:30" x14ac:dyDescent="0.25">
      <c r="A1893" s="64"/>
      <c r="B1893" s="64"/>
      <c r="C1893" s="66"/>
      <c r="D1893" s="67"/>
      <c r="E1893" s="64"/>
      <c r="F1893" s="64"/>
      <c r="G1893" s="37" t="str">
        <f>IF(E1893="","",IF(OR(E1893="Project Management",E1893="Project Support",E1893="Sprint Management",E1893="Sprint Support"),"NA",ROUND((((VLOOKUP(AD1893,[2]Formula!V:X,3,0)))-SUMIF(AD:AD,AD1893,H:H)),2)))</f>
        <v/>
      </c>
      <c r="H1893" s="71"/>
      <c r="I1893" s="72"/>
      <c r="J1893" s="72"/>
      <c r="K1893" s="38" t="str">
        <f>IF(E1893="","",IF(OR(E1893="Project Management",E1893="Project Support",E1893="Sprint Management",E1893="Sprint Support"),"NA",(((SUMIF(AD:AD,AD1893,H:H)/VLOOKUP(AD1893,[2]Formula!V:X,3,0))*VLOOKUP(AD1893,[2]Formula!V:X,2,0))*H1893)/SUMIF(AD:AD,AD1893,H:H)))</f>
        <v/>
      </c>
      <c r="L1893" s="38" t="str">
        <f t="shared" si="175"/>
        <v/>
      </c>
      <c r="M1893" s="38" t="str">
        <f t="shared" si="176"/>
        <v/>
      </c>
      <c r="N1893" s="38" t="str">
        <f t="shared" si="178"/>
        <v/>
      </c>
      <c r="O1893" s="38" t="str">
        <f t="shared" si="174"/>
        <v/>
      </c>
      <c r="P1893" s="39" t="str">
        <f t="shared" si="179"/>
        <v/>
      </c>
      <c r="AC1893" s="42" t="str">
        <f>IF(B1893="","",VLOOKUP(B1893,[2]Formula!B:C,2,0))</f>
        <v/>
      </c>
      <c r="AD1893" s="43" t="str">
        <f t="shared" si="177"/>
        <v/>
      </c>
    </row>
    <row r="1894" spans="1:30" x14ac:dyDescent="0.25">
      <c r="A1894" s="64"/>
      <c r="B1894" s="64"/>
      <c r="C1894" s="66"/>
      <c r="D1894" s="67"/>
      <c r="E1894" s="64"/>
      <c r="F1894" s="64"/>
      <c r="G1894" s="37" t="str">
        <f>IF(E1894="","",IF(OR(E1894="Project Management",E1894="Project Support",E1894="Sprint Management",E1894="Sprint Support"),"NA",ROUND((((VLOOKUP(AD1894,[2]Formula!V:X,3,0)))-SUMIF(AD:AD,AD1894,H:H)),2)))</f>
        <v/>
      </c>
      <c r="H1894" s="71"/>
      <c r="I1894" s="72"/>
      <c r="J1894" s="72"/>
      <c r="K1894" s="38" t="str">
        <f>IF(E1894="","",IF(OR(E1894="Project Management",E1894="Project Support",E1894="Sprint Management",E1894="Sprint Support"),"NA",(((SUMIF(AD:AD,AD1894,H:H)/VLOOKUP(AD1894,[2]Formula!V:X,3,0))*VLOOKUP(AD1894,[2]Formula!V:X,2,0))*H1894)/SUMIF(AD:AD,AD1894,H:H)))</f>
        <v/>
      </c>
      <c r="L1894" s="38" t="str">
        <f t="shared" si="175"/>
        <v/>
      </c>
      <c r="M1894" s="38" t="str">
        <f t="shared" si="176"/>
        <v/>
      </c>
      <c r="N1894" s="38" t="str">
        <f t="shared" si="178"/>
        <v/>
      </c>
      <c r="O1894" s="38" t="str">
        <f t="shared" si="174"/>
        <v/>
      </c>
      <c r="P1894" s="39" t="str">
        <f t="shared" si="179"/>
        <v/>
      </c>
      <c r="AC1894" s="42" t="str">
        <f>IF(B1894="","",VLOOKUP(B1894,[2]Formula!B:C,2,0))</f>
        <v/>
      </c>
      <c r="AD1894" s="43" t="str">
        <f t="shared" si="177"/>
        <v/>
      </c>
    </row>
    <row r="1895" spans="1:30" x14ac:dyDescent="0.25">
      <c r="A1895" s="64"/>
      <c r="B1895" s="64"/>
      <c r="C1895" s="66"/>
      <c r="D1895" s="67"/>
      <c r="E1895" s="64"/>
      <c r="F1895" s="64"/>
      <c r="G1895" s="37" t="str">
        <f>IF(E1895="","",IF(OR(E1895="Project Management",E1895="Project Support",E1895="Sprint Management",E1895="Sprint Support"),"NA",ROUND((((VLOOKUP(AD1895,[2]Formula!V:X,3,0)))-SUMIF(AD:AD,AD1895,H:H)),2)))</f>
        <v/>
      </c>
      <c r="H1895" s="71"/>
      <c r="I1895" s="72"/>
      <c r="J1895" s="72"/>
      <c r="K1895" s="38" t="str">
        <f>IF(E1895="","",IF(OR(E1895="Project Management",E1895="Project Support",E1895="Sprint Management",E1895="Sprint Support"),"NA",(((SUMIF(AD:AD,AD1895,H:H)/VLOOKUP(AD1895,[2]Formula!V:X,3,0))*VLOOKUP(AD1895,[2]Formula!V:X,2,0))*H1895)/SUMIF(AD:AD,AD1895,H:H)))</f>
        <v/>
      </c>
      <c r="L1895" s="38" t="str">
        <f t="shared" si="175"/>
        <v/>
      </c>
      <c r="M1895" s="38" t="str">
        <f t="shared" si="176"/>
        <v/>
      </c>
      <c r="N1895" s="38" t="str">
        <f t="shared" si="178"/>
        <v/>
      </c>
      <c r="O1895" s="38" t="str">
        <f t="shared" si="174"/>
        <v/>
      </c>
      <c r="P1895" s="39" t="str">
        <f t="shared" si="179"/>
        <v/>
      </c>
      <c r="AC1895" s="42" t="str">
        <f>IF(B1895="","",VLOOKUP(B1895,[2]Formula!B:C,2,0))</f>
        <v/>
      </c>
      <c r="AD1895" s="43" t="str">
        <f t="shared" si="177"/>
        <v/>
      </c>
    </row>
    <row r="1896" spans="1:30" x14ac:dyDescent="0.25">
      <c r="A1896" s="64"/>
      <c r="B1896" s="64"/>
      <c r="C1896" s="66"/>
      <c r="D1896" s="67"/>
      <c r="E1896" s="64"/>
      <c r="F1896" s="64"/>
      <c r="G1896" s="37" t="str">
        <f>IF(E1896="","",IF(OR(E1896="Project Management",E1896="Project Support",E1896="Sprint Management",E1896="Sprint Support"),"NA",ROUND((((VLOOKUP(AD1896,[2]Formula!V:X,3,0)))-SUMIF(AD:AD,AD1896,H:H)),2)))</f>
        <v/>
      </c>
      <c r="H1896" s="71"/>
      <c r="I1896" s="72"/>
      <c r="J1896" s="72"/>
      <c r="K1896" s="38" t="str">
        <f>IF(E1896="","",IF(OR(E1896="Project Management",E1896="Project Support",E1896="Sprint Management",E1896="Sprint Support"),"NA",(((SUMIF(AD:AD,AD1896,H:H)/VLOOKUP(AD1896,[2]Formula!V:X,3,0))*VLOOKUP(AD1896,[2]Formula!V:X,2,0))*H1896)/SUMIF(AD:AD,AD1896,H:H)))</f>
        <v/>
      </c>
      <c r="L1896" s="38" t="str">
        <f t="shared" si="175"/>
        <v/>
      </c>
      <c r="M1896" s="38" t="str">
        <f t="shared" si="176"/>
        <v/>
      </c>
      <c r="N1896" s="38" t="str">
        <f t="shared" si="178"/>
        <v/>
      </c>
      <c r="O1896" s="38" t="str">
        <f t="shared" si="174"/>
        <v/>
      </c>
      <c r="P1896" s="39" t="str">
        <f t="shared" si="179"/>
        <v/>
      </c>
      <c r="AC1896" s="42" t="str">
        <f>IF(B1896="","",VLOOKUP(B1896,[2]Formula!B:C,2,0))</f>
        <v/>
      </c>
      <c r="AD1896" s="43" t="str">
        <f t="shared" si="177"/>
        <v/>
      </c>
    </row>
    <row r="1897" spans="1:30" x14ac:dyDescent="0.25">
      <c r="A1897" s="64"/>
      <c r="B1897" s="64"/>
      <c r="C1897" s="66"/>
      <c r="D1897" s="67"/>
      <c r="E1897" s="64"/>
      <c r="F1897" s="64"/>
      <c r="G1897" s="37" t="str">
        <f>IF(E1897="","",IF(OR(E1897="Project Management",E1897="Project Support",E1897="Sprint Management",E1897="Sprint Support"),"NA",ROUND((((VLOOKUP(AD1897,[2]Formula!V:X,3,0)))-SUMIF(AD:AD,AD1897,H:H)),2)))</f>
        <v/>
      </c>
      <c r="H1897" s="71"/>
      <c r="I1897" s="72"/>
      <c r="J1897" s="72"/>
      <c r="K1897" s="38" t="str">
        <f>IF(E1897="","",IF(OR(E1897="Project Management",E1897="Project Support",E1897="Sprint Management",E1897="Sprint Support"),"NA",(((SUMIF(AD:AD,AD1897,H:H)/VLOOKUP(AD1897,[2]Formula!V:X,3,0))*VLOOKUP(AD1897,[2]Formula!V:X,2,0))*H1897)/SUMIF(AD:AD,AD1897,H:H)))</f>
        <v/>
      </c>
      <c r="L1897" s="38" t="str">
        <f t="shared" si="175"/>
        <v/>
      </c>
      <c r="M1897" s="38" t="str">
        <f t="shared" si="176"/>
        <v/>
      </c>
      <c r="N1897" s="38" t="str">
        <f t="shared" si="178"/>
        <v/>
      </c>
      <c r="O1897" s="38" t="str">
        <f t="shared" si="174"/>
        <v/>
      </c>
      <c r="P1897" s="39" t="str">
        <f t="shared" si="179"/>
        <v/>
      </c>
      <c r="AC1897" s="42" t="str">
        <f>IF(B1897="","",VLOOKUP(B1897,[2]Formula!B:C,2,0))</f>
        <v/>
      </c>
      <c r="AD1897" s="43" t="str">
        <f t="shared" si="177"/>
        <v/>
      </c>
    </row>
    <row r="1898" spans="1:30" x14ac:dyDescent="0.25">
      <c r="A1898" s="64"/>
      <c r="B1898" s="64"/>
      <c r="C1898" s="66"/>
      <c r="D1898" s="67"/>
      <c r="E1898" s="64"/>
      <c r="F1898" s="64"/>
      <c r="G1898" s="37" t="str">
        <f>IF(E1898="","",IF(OR(E1898="Project Management",E1898="Project Support",E1898="Sprint Management",E1898="Sprint Support"),"NA",ROUND((((VLOOKUP(AD1898,[2]Formula!V:X,3,0)))-SUMIF(AD:AD,AD1898,H:H)),2)))</f>
        <v/>
      </c>
      <c r="H1898" s="71"/>
      <c r="I1898" s="72"/>
      <c r="J1898" s="72"/>
      <c r="K1898" s="38" t="str">
        <f>IF(E1898="","",IF(OR(E1898="Project Management",E1898="Project Support",E1898="Sprint Management",E1898="Sprint Support"),"NA",(((SUMIF(AD:AD,AD1898,H:H)/VLOOKUP(AD1898,[2]Formula!V:X,3,0))*VLOOKUP(AD1898,[2]Formula!V:X,2,0))*H1898)/SUMIF(AD:AD,AD1898,H:H)))</f>
        <v/>
      </c>
      <c r="L1898" s="38" t="str">
        <f t="shared" si="175"/>
        <v/>
      </c>
      <c r="M1898" s="38" t="str">
        <f t="shared" si="176"/>
        <v/>
      </c>
      <c r="N1898" s="38" t="str">
        <f t="shared" si="178"/>
        <v/>
      </c>
      <c r="O1898" s="38" t="str">
        <f t="shared" si="174"/>
        <v/>
      </c>
      <c r="P1898" s="39" t="str">
        <f t="shared" si="179"/>
        <v/>
      </c>
      <c r="AC1898" s="42" t="str">
        <f>IF(B1898="","",VLOOKUP(B1898,[2]Formula!B:C,2,0))</f>
        <v/>
      </c>
      <c r="AD1898" s="43" t="str">
        <f t="shared" si="177"/>
        <v/>
      </c>
    </row>
    <row r="1899" spans="1:30" x14ac:dyDescent="0.25">
      <c r="A1899" s="64"/>
      <c r="B1899" s="64"/>
      <c r="C1899" s="66"/>
      <c r="D1899" s="67"/>
      <c r="E1899" s="64"/>
      <c r="F1899" s="64"/>
      <c r="G1899" s="37" t="str">
        <f>IF(E1899="","",IF(OR(E1899="Project Management",E1899="Project Support",E1899="Sprint Management",E1899="Sprint Support"),"NA",ROUND((((VLOOKUP(AD1899,[2]Formula!V:X,3,0)))-SUMIF(AD:AD,AD1899,H:H)),2)))</f>
        <v/>
      </c>
      <c r="H1899" s="71"/>
      <c r="I1899" s="72"/>
      <c r="J1899" s="72"/>
      <c r="K1899" s="38" t="str">
        <f>IF(E1899="","",IF(OR(E1899="Project Management",E1899="Project Support",E1899="Sprint Management",E1899="Sprint Support"),"NA",(((SUMIF(AD:AD,AD1899,H:H)/VLOOKUP(AD1899,[2]Formula!V:X,3,0))*VLOOKUP(AD1899,[2]Formula!V:X,2,0))*H1899)/SUMIF(AD:AD,AD1899,H:H)))</f>
        <v/>
      </c>
      <c r="L1899" s="38" t="str">
        <f t="shared" si="175"/>
        <v/>
      </c>
      <c r="M1899" s="38" t="str">
        <f t="shared" si="176"/>
        <v/>
      </c>
      <c r="N1899" s="38" t="str">
        <f t="shared" si="178"/>
        <v/>
      </c>
      <c r="O1899" s="38" t="str">
        <f t="shared" si="174"/>
        <v/>
      </c>
      <c r="P1899" s="39" t="str">
        <f t="shared" si="179"/>
        <v/>
      </c>
      <c r="AC1899" s="42" t="str">
        <f>IF(B1899="","",VLOOKUP(B1899,[2]Formula!B:C,2,0))</f>
        <v/>
      </c>
      <c r="AD1899" s="43" t="str">
        <f t="shared" si="177"/>
        <v/>
      </c>
    </row>
    <row r="1900" spans="1:30" x14ac:dyDescent="0.25">
      <c r="A1900" s="64"/>
      <c r="B1900" s="64"/>
      <c r="C1900" s="66"/>
      <c r="D1900" s="67"/>
      <c r="E1900" s="64"/>
      <c r="F1900" s="64"/>
      <c r="G1900" s="37" t="str">
        <f>IF(E1900="","",IF(OR(E1900="Project Management",E1900="Project Support",E1900="Sprint Management",E1900="Sprint Support"),"NA",ROUND((((VLOOKUP(AD1900,[2]Formula!V:X,3,0)))-SUMIF(AD:AD,AD1900,H:H)),2)))</f>
        <v/>
      </c>
      <c r="H1900" s="71"/>
      <c r="I1900" s="72"/>
      <c r="J1900" s="72"/>
      <c r="K1900" s="38" t="str">
        <f>IF(E1900="","",IF(OR(E1900="Project Management",E1900="Project Support",E1900="Sprint Management",E1900="Sprint Support"),"NA",(((SUMIF(AD:AD,AD1900,H:H)/VLOOKUP(AD1900,[2]Formula!V:X,3,0))*VLOOKUP(AD1900,[2]Formula!V:X,2,0))*H1900)/SUMIF(AD:AD,AD1900,H:H)))</f>
        <v/>
      </c>
      <c r="L1900" s="38" t="str">
        <f t="shared" si="175"/>
        <v/>
      </c>
      <c r="M1900" s="38" t="str">
        <f t="shared" si="176"/>
        <v/>
      </c>
      <c r="N1900" s="38" t="str">
        <f t="shared" si="178"/>
        <v/>
      </c>
      <c r="O1900" s="38" t="str">
        <f t="shared" si="174"/>
        <v/>
      </c>
      <c r="P1900" s="39" t="str">
        <f t="shared" si="179"/>
        <v/>
      </c>
      <c r="AC1900" s="42" t="str">
        <f>IF(B1900="","",VLOOKUP(B1900,[2]Formula!B:C,2,0))</f>
        <v/>
      </c>
      <c r="AD1900" s="43" t="str">
        <f t="shared" si="177"/>
        <v/>
      </c>
    </row>
    <row r="1901" spans="1:30" x14ac:dyDescent="0.25">
      <c r="A1901" s="64"/>
      <c r="B1901" s="64"/>
      <c r="C1901" s="66"/>
      <c r="D1901" s="67"/>
      <c r="E1901" s="64"/>
      <c r="F1901" s="64"/>
      <c r="G1901" s="37" t="str">
        <f>IF(E1901="","",IF(OR(E1901="Project Management",E1901="Project Support",E1901="Sprint Management",E1901="Sprint Support"),"NA",ROUND((((VLOOKUP(AD1901,[2]Formula!V:X,3,0)))-SUMIF(AD:AD,AD1901,H:H)),2)))</f>
        <v/>
      </c>
      <c r="H1901" s="71"/>
      <c r="I1901" s="72"/>
      <c r="J1901" s="72"/>
      <c r="K1901" s="38" t="str">
        <f>IF(E1901="","",IF(OR(E1901="Project Management",E1901="Project Support",E1901="Sprint Management",E1901="Sprint Support"),"NA",(((SUMIF(AD:AD,AD1901,H:H)/VLOOKUP(AD1901,[2]Formula!V:X,3,0))*VLOOKUP(AD1901,[2]Formula!V:X,2,0))*H1901)/SUMIF(AD:AD,AD1901,H:H)))</f>
        <v/>
      </c>
      <c r="L1901" s="38" t="str">
        <f t="shared" si="175"/>
        <v/>
      </c>
      <c r="M1901" s="38" t="str">
        <f t="shared" si="176"/>
        <v/>
      </c>
      <c r="N1901" s="38" t="str">
        <f t="shared" si="178"/>
        <v/>
      </c>
      <c r="O1901" s="38" t="str">
        <f t="shared" si="174"/>
        <v/>
      </c>
      <c r="P1901" s="39" t="str">
        <f t="shared" si="179"/>
        <v/>
      </c>
      <c r="AC1901" s="42" t="str">
        <f>IF(B1901="","",VLOOKUP(B1901,[2]Formula!B:C,2,0))</f>
        <v/>
      </c>
      <c r="AD1901" s="43" t="str">
        <f t="shared" si="177"/>
        <v/>
      </c>
    </row>
    <row r="1902" spans="1:30" x14ac:dyDescent="0.25">
      <c r="A1902" s="64"/>
      <c r="B1902" s="64"/>
      <c r="C1902" s="66"/>
      <c r="D1902" s="67"/>
      <c r="E1902" s="64"/>
      <c r="F1902" s="64"/>
      <c r="G1902" s="37" t="str">
        <f>IF(E1902="","",IF(OR(E1902="Project Management",E1902="Project Support",E1902="Sprint Management",E1902="Sprint Support"),"NA",ROUND((((VLOOKUP(AD1902,[2]Formula!V:X,3,0)))-SUMIF(AD:AD,AD1902,H:H)),2)))</f>
        <v/>
      </c>
      <c r="H1902" s="71"/>
      <c r="I1902" s="72"/>
      <c r="J1902" s="72"/>
      <c r="K1902" s="38" t="str">
        <f>IF(E1902="","",IF(OR(E1902="Project Management",E1902="Project Support",E1902="Sprint Management",E1902="Sprint Support"),"NA",(((SUMIF(AD:AD,AD1902,H:H)/VLOOKUP(AD1902,[2]Formula!V:X,3,0))*VLOOKUP(AD1902,[2]Formula!V:X,2,0))*H1902)/SUMIF(AD:AD,AD1902,H:H)))</f>
        <v/>
      </c>
      <c r="L1902" s="38" t="str">
        <f t="shared" si="175"/>
        <v/>
      </c>
      <c r="M1902" s="38" t="str">
        <f t="shared" si="176"/>
        <v/>
      </c>
      <c r="N1902" s="38" t="str">
        <f t="shared" si="178"/>
        <v/>
      </c>
      <c r="O1902" s="38" t="str">
        <f t="shared" si="174"/>
        <v/>
      </c>
      <c r="P1902" s="39" t="str">
        <f t="shared" si="179"/>
        <v/>
      </c>
      <c r="AC1902" s="42" t="str">
        <f>IF(B1902="","",VLOOKUP(B1902,[2]Formula!B:C,2,0))</f>
        <v/>
      </c>
      <c r="AD1902" s="43" t="str">
        <f t="shared" si="177"/>
        <v/>
      </c>
    </row>
    <row r="1903" spans="1:30" x14ac:dyDescent="0.25">
      <c r="A1903" s="64"/>
      <c r="B1903" s="64"/>
      <c r="C1903" s="66"/>
      <c r="D1903" s="67"/>
      <c r="E1903" s="64"/>
      <c r="F1903" s="64"/>
      <c r="G1903" s="37" t="str">
        <f>IF(E1903="","",IF(OR(E1903="Project Management",E1903="Project Support",E1903="Sprint Management",E1903="Sprint Support"),"NA",ROUND((((VLOOKUP(AD1903,[2]Formula!V:X,3,0)))-SUMIF(AD:AD,AD1903,H:H)),2)))</f>
        <v/>
      </c>
      <c r="H1903" s="71"/>
      <c r="I1903" s="72"/>
      <c r="J1903" s="72"/>
      <c r="K1903" s="38" t="str">
        <f>IF(E1903="","",IF(OR(E1903="Project Management",E1903="Project Support",E1903="Sprint Management",E1903="Sprint Support"),"NA",(((SUMIF(AD:AD,AD1903,H:H)/VLOOKUP(AD1903,[2]Formula!V:X,3,0))*VLOOKUP(AD1903,[2]Formula!V:X,2,0))*H1903)/SUMIF(AD:AD,AD1903,H:H)))</f>
        <v/>
      </c>
      <c r="L1903" s="38" t="str">
        <f t="shared" si="175"/>
        <v/>
      </c>
      <c r="M1903" s="38" t="str">
        <f t="shared" si="176"/>
        <v/>
      </c>
      <c r="N1903" s="38" t="str">
        <f t="shared" si="178"/>
        <v/>
      </c>
      <c r="O1903" s="38" t="str">
        <f t="shared" si="174"/>
        <v/>
      </c>
      <c r="P1903" s="39" t="str">
        <f t="shared" si="179"/>
        <v/>
      </c>
      <c r="AC1903" s="42" t="str">
        <f>IF(B1903="","",VLOOKUP(B1903,[2]Formula!B:C,2,0))</f>
        <v/>
      </c>
      <c r="AD1903" s="43" t="str">
        <f t="shared" si="177"/>
        <v/>
      </c>
    </row>
    <row r="1904" spans="1:30" x14ac:dyDescent="0.25">
      <c r="A1904" s="64"/>
      <c r="B1904" s="64"/>
      <c r="C1904" s="66"/>
      <c r="D1904" s="67"/>
      <c r="E1904" s="64"/>
      <c r="F1904" s="64"/>
      <c r="G1904" s="37" t="str">
        <f>IF(E1904="","",IF(OR(E1904="Project Management",E1904="Project Support",E1904="Sprint Management",E1904="Sprint Support"),"NA",ROUND((((VLOOKUP(AD1904,[2]Formula!V:X,3,0)))-SUMIF(AD:AD,AD1904,H:H)),2)))</f>
        <v/>
      </c>
      <c r="H1904" s="71"/>
      <c r="I1904" s="72"/>
      <c r="J1904" s="72"/>
      <c r="K1904" s="38" t="str">
        <f>IF(E1904="","",IF(OR(E1904="Project Management",E1904="Project Support",E1904="Sprint Management",E1904="Sprint Support"),"NA",(((SUMIF(AD:AD,AD1904,H:H)/VLOOKUP(AD1904,[2]Formula!V:X,3,0))*VLOOKUP(AD1904,[2]Formula!V:X,2,0))*H1904)/SUMIF(AD:AD,AD1904,H:H)))</f>
        <v/>
      </c>
      <c r="L1904" s="38" t="str">
        <f t="shared" si="175"/>
        <v/>
      </c>
      <c r="M1904" s="38" t="str">
        <f t="shared" si="176"/>
        <v/>
      </c>
      <c r="N1904" s="38" t="str">
        <f t="shared" si="178"/>
        <v/>
      </c>
      <c r="O1904" s="38" t="str">
        <f t="shared" si="174"/>
        <v/>
      </c>
      <c r="P1904" s="39" t="str">
        <f t="shared" si="179"/>
        <v/>
      </c>
      <c r="AC1904" s="42" t="str">
        <f>IF(B1904="","",VLOOKUP(B1904,[2]Formula!B:C,2,0))</f>
        <v/>
      </c>
      <c r="AD1904" s="43" t="str">
        <f t="shared" si="177"/>
        <v/>
      </c>
    </row>
    <row r="1905" spans="1:30" x14ac:dyDescent="0.25">
      <c r="A1905" s="64"/>
      <c r="B1905" s="64"/>
      <c r="C1905" s="66"/>
      <c r="D1905" s="67"/>
      <c r="E1905" s="64"/>
      <c r="F1905" s="64"/>
      <c r="G1905" s="37" t="str">
        <f>IF(E1905="","",IF(OR(E1905="Project Management",E1905="Project Support",E1905="Sprint Management",E1905="Sprint Support"),"NA",ROUND((((VLOOKUP(AD1905,[2]Formula!V:X,3,0)))-SUMIF(AD:AD,AD1905,H:H)),2)))</f>
        <v/>
      </c>
      <c r="H1905" s="71"/>
      <c r="I1905" s="72"/>
      <c r="J1905" s="72"/>
      <c r="K1905" s="38" t="str">
        <f>IF(E1905="","",IF(OR(E1905="Project Management",E1905="Project Support",E1905="Sprint Management",E1905="Sprint Support"),"NA",(((SUMIF(AD:AD,AD1905,H:H)/VLOOKUP(AD1905,[2]Formula!V:X,3,0))*VLOOKUP(AD1905,[2]Formula!V:X,2,0))*H1905)/SUMIF(AD:AD,AD1905,H:H)))</f>
        <v/>
      </c>
      <c r="L1905" s="38" t="str">
        <f t="shared" si="175"/>
        <v/>
      </c>
      <c r="M1905" s="38" t="str">
        <f t="shared" si="176"/>
        <v/>
      </c>
      <c r="N1905" s="38" t="str">
        <f t="shared" si="178"/>
        <v/>
      </c>
      <c r="O1905" s="38" t="str">
        <f t="shared" si="174"/>
        <v/>
      </c>
      <c r="P1905" s="39" t="str">
        <f t="shared" si="179"/>
        <v/>
      </c>
      <c r="AC1905" s="42" t="str">
        <f>IF(B1905="","",VLOOKUP(B1905,[2]Formula!B:C,2,0))</f>
        <v/>
      </c>
      <c r="AD1905" s="43" t="str">
        <f t="shared" si="177"/>
        <v/>
      </c>
    </row>
    <row r="1906" spans="1:30" x14ac:dyDescent="0.25">
      <c r="A1906" s="64"/>
      <c r="B1906" s="64"/>
      <c r="C1906" s="66"/>
      <c r="D1906" s="67"/>
      <c r="E1906" s="64"/>
      <c r="F1906" s="64"/>
      <c r="G1906" s="37" t="str">
        <f>IF(E1906="","",IF(OR(E1906="Project Management",E1906="Project Support",E1906="Sprint Management",E1906="Sprint Support"),"NA",ROUND((((VLOOKUP(AD1906,[2]Formula!V:X,3,0)))-SUMIF(AD:AD,AD1906,H:H)),2)))</f>
        <v/>
      </c>
      <c r="H1906" s="71"/>
      <c r="I1906" s="72"/>
      <c r="J1906" s="72"/>
      <c r="K1906" s="38" t="str">
        <f>IF(E1906="","",IF(OR(E1906="Project Management",E1906="Project Support",E1906="Sprint Management",E1906="Sprint Support"),"NA",(((SUMIF(AD:AD,AD1906,H:H)/VLOOKUP(AD1906,[2]Formula!V:X,3,0))*VLOOKUP(AD1906,[2]Formula!V:X,2,0))*H1906)/SUMIF(AD:AD,AD1906,H:H)))</f>
        <v/>
      </c>
      <c r="L1906" s="38" t="str">
        <f t="shared" si="175"/>
        <v/>
      </c>
      <c r="M1906" s="38" t="str">
        <f t="shared" si="176"/>
        <v/>
      </c>
      <c r="N1906" s="38" t="str">
        <f t="shared" si="178"/>
        <v/>
      </c>
      <c r="O1906" s="38" t="str">
        <f t="shared" si="174"/>
        <v/>
      </c>
      <c r="P1906" s="39" t="str">
        <f t="shared" si="179"/>
        <v/>
      </c>
      <c r="AC1906" s="42" t="str">
        <f>IF(B1906="","",VLOOKUP(B1906,[2]Formula!B:C,2,0))</f>
        <v/>
      </c>
      <c r="AD1906" s="43" t="str">
        <f t="shared" si="177"/>
        <v/>
      </c>
    </row>
    <row r="1907" spans="1:30" x14ac:dyDescent="0.25">
      <c r="A1907" s="64"/>
      <c r="B1907" s="64"/>
      <c r="C1907" s="66"/>
      <c r="D1907" s="67"/>
      <c r="E1907" s="64"/>
      <c r="F1907" s="64"/>
      <c r="G1907" s="37" t="str">
        <f>IF(E1907="","",IF(OR(E1907="Project Management",E1907="Project Support",E1907="Sprint Management",E1907="Sprint Support"),"NA",ROUND((((VLOOKUP(AD1907,[2]Formula!V:X,3,0)))-SUMIF(AD:AD,AD1907,H:H)),2)))</f>
        <v/>
      </c>
      <c r="H1907" s="71"/>
      <c r="I1907" s="72"/>
      <c r="J1907" s="72"/>
      <c r="K1907" s="38" t="str">
        <f>IF(E1907="","",IF(OR(E1907="Project Management",E1907="Project Support",E1907="Sprint Management",E1907="Sprint Support"),"NA",(((SUMIF(AD:AD,AD1907,H:H)/VLOOKUP(AD1907,[2]Formula!V:X,3,0))*VLOOKUP(AD1907,[2]Formula!V:X,2,0))*H1907)/SUMIF(AD:AD,AD1907,H:H)))</f>
        <v/>
      </c>
      <c r="L1907" s="38" t="str">
        <f t="shared" si="175"/>
        <v/>
      </c>
      <c r="M1907" s="38" t="str">
        <f t="shared" si="176"/>
        <v/>
      </c>
      <c r="N1907" s="38" t="str">
        <f t="shared" si="178"/>
        <v/>
      </c>
      <c r="O1907" s="38" t="str">
        <f t="shared" si="174"/>
        <v/>
      </c>
      <c r="P1907" s="39" t="str">
        <f t="shared" si="179"/>
        <v/>
      </c>
      <c r="AC1907" s="42" t="str">
        <f>IF(B1907="","",VLOOKUP(B1907,[2]Formula!B:C,2,0))</f>
        <v/>
      </c>
      <c r="AD1907" s="43" t="str">
        <f t="shared" si="177"/>
        <v/>
      </c>
    </row>
    <row r="1908" spans="1:30" x14ac:dyDescent="0.25">
      <c r="A1908" s="64"/>
      <c r="B1908" s="64"/>
      <c r="C1908" s="66"/>
      <c r="D1908" s="67"/>
      <c r="E1908" s="64"/>
      <c r="F1908" s="64"/>
      <c r="G1908" s="37" t="str">
        <f>IF(E1908="","",IF(OR(E1908="Project Management",E1908="Project Support",E1908="Sprint Management",E1908="Sprint Support"),"NA",ROUND((((VLOOKUP(AD1908,[2]Formula!V:X,3,0)))-SUMIF(AD:AD,AD1908,H:H)),2)))</f>
        <v/>
      </c>
      <c r="H1908" s="71"/>
      <c r="I1908" s="72"/>
      <c r="J1908" s="72"/>
      <c r="K1908" s="38" t="str">
        <f>IF(E1908="","",IF(OR(E1908="Project Management",E1908="Project Support",E1908="Sprint Management",E1908="Sprint Support"),"NA",(((SUMIF(AD:AD,AD1908,H:H)/VLOOKUP(AD1908,[2]Formula!V:X,3,0))*VLOOKUP(AD1908,[2]Formula!V:X,2,0))*H1908)/SUMIF(AD:AD,AD1908,H:H)))</f>
        <v/>
      </c>
      <c r="L1908" s="38" t="str">
        <f t="shared" si="175"/>
        <v/>
      </c>
      <c r="M1908" s="38" t="str">
        <f t="shared" si="176"/>
        <v/>
      </c>
      <c r="N1908" s="38" t="str">
        <f t="shared" si="178"/>
        <v/>
      </c>
      <c r="O1908" s="38" t="str">
        <f t="shared" si="174"/>
        <v/>
      </c>
      <c r="P1908" s="39" t="str">
        <f t="shared" si="179"/>
        <v/>
      </c>
      <c r="AC1908" s="42" t="str">
        <f>IF(B1908="","",VLOOKUP(B1908,[2]Formula!B:C,2,0))</f>
        <v/>
      </c>
      <c r="AD1908" s="43" t="str">
        <f t="shared" si="177"/>
        <v/>
      </c>
    </row>
    <row r="1909" spans="1:30" x14ac:dyDescent="0.25">
      <c r="A1909" s="64"/>
      <c r="B1909" s="64"/>
      <c r="C1909" s="66"/>
      <c r="D1909" s="67"/>
      <c r="E1909" s="64"/>
      <c r="F1909" s="64"/>
      <c r="G1909" s="37" t="str">
        <f>IF(E1909="","",IF(OR(E1909="Project Management",E1909="Project Support",E1909="Sprint Management",E1909="Sprint Support"),"NA",ROUND((((VLOOKUP(AD1909,[2]Formula!V:X,3,0)))-SUMIF(AD:AD,AD1909,H:H)),2)))</f>
        <v/>
      </c>
      <c r="H1909" s="71"/>
      <c r="I1909" s="72"/>
      <c r="J1909" s="72"/>
      <c r="K1909" s="38" t="str">
        <f>IF(E1909="","",IF(OR(E1909="Project Management",E1909="Project Support",E1909="Sprint Management",E1909="Sprint Support"),"NA",(((SUMIF(AD:AD,AD1909,H:H)/VLOOKUP(AD1909,[2]Formula!V:X,3,0))*VLOOKUP(AD1909,[2]Formula!V:X,2,0))*H1909)/SUMIF(AD:AD,AD1909,H:H)))</f>
        <v/>
      </c>
      <c r="L1909" s="38" t="str">
        <f t="shared" si="175"/>
        <v/>
      </c>
      <c r="M1909" s="38" t="str">
        <f t="shared" si="176"/>
        <v/>
      </c>
      <c r="N1909" s="38" t="str">
        <f t="shared" si="178"/>
        <v/>
      </c>
      <c r="O1909" s="38" t="str">
        <f t="shared" ref="O1909:O1972" si="180">IFERROR(L1909/M1909,"")</f>
        <v/>
      </c>
      <c r="P1909" s="39" t="str">
        <f t="shared" si="179"/>
        <v/>
      </c>
      <c r="AC1909" s="42" t="str">
        <f>IF(B1909="","",VLOOKUP(B1909,[2]Formula!B:C,2,0))</f>
        <v/>
      </c>
      <c r="AD1909" s="43" t="str">
        <f t="shared" si="177"/>
        <v/>
      </c>
    </row>
    <row r="1910" spans="1:30" x14ac:dyDescent="0.25">
      <c r="A1910" s="64"/>
      <c r="B1910" s="64"/>
      <c r="C1910" s="66"/>
      <c r="D1910" s="67"/>
      <c r="E1910" s="64"/>
      <c r="F1910" s="64"/>
      <c r="G1910" s="37" t="str">
        <f>IF(E1910="","",IF(OR(E1910="Project Management",E1910="Project Support",E1910="Sprint Management",E1910="Sprint Support"),"NA",ROUND((((VLOOKUP(AD1910,[2]Formula!V:X,3,0)))-SUMIF(AD:AD,AD1910,H:H)),2)))</f>
        <v/>
      </c>
      <c r="H1910" s="71"/>
      <c r="I1910" s="72"/>
      <c r="J1910" s="72"/>
      <c r="K1910" s="38" t="str">
        <f>IF(E1910="","",IF(OR(E1910="Project Management",E1910="Project Support",E1910="Sprint Management",E1910="Sprint Support"),"NA",(((SUMIF(AD:AD,AD1910,H:H)/VLOOKUP(AD1910,[2]Formula!V:X,3,0))*VLOOKUP(AD1910,[2]Formula!V:X,2,0))*H1910)/SUMIF(AD:AD,AD1910,H:H)))</f>
        <v/>
      </c>
      <c r="L1910" s="38" t="str">
        <f t="shared" si="175"/>
        <v/>
      </c>
      <c r="M1910" s="38" t="str">
        <f t="shared" si="176"/>
        <v/>
      </c>
      <c r="N1910" s="38" t="str">
        <f t="shared" si="178"/>
        <v/>
      </c>
      <c r="O1910" s="38" t="str">
        <f t="shared" si="180"/>
        <v/>
      </c>
      <c r="P1910" s="39" t="str">
        <f t="shared" si="179"/>
        <v/>
      </c>
      <c r="AC1910" s="42" t="str">
        <f>IF(B1910="","",VLOOKUP(B1910,[2]Formula!B:C,2,0))</f>
        <v/>
      </c>
      <c r="AD1910" s="43" t="str">
        <f t="shared" si="177"/>
        <v/>
      </c>
    </row>
    <row r="1911" spans="1:30" x14ac:dyDescent="0.25">
      <c r="A1911" s="64"/>
      <c r="B1911" s="64"/>
      <c r="C1911" s="66"/>
      <c r="D1911" s="67"/>
      <c r="E1911" s="64"/>
      <c r="F1911" s="64"/>
      <c r="G1911" s="37" t="str">
        <f>IF(E1911="","",IF(OR(E1911="Project Management",E1911="Project Support",E1911="Sprint Management",E1911="Sprint Support"),"NA",ROUND((((VLOOKUP(AD1911,[2]Formula!V:X,3,0)))-SUMIF(AD:AD,AD1911,H:H)),2)))</f>
        <v/>
      </c>
      <c r="H1911" s="71"/>
      <c r="I1911" s="72"/>
      <c r="J1911" s="72"/>
      <c r="K1911" s="38" t="str">
        <f>IF(E1911="","",IF(OR(E1911="Project Management",E1911="Project Support",E1911="Sprint Management",E1911="Sprint Support"),"NA",(((SUMIF(AD:AD,AD1911,H:H)/VLOOKUP(AD1911,[2]Formula!V:X,3,0))*VLOOKUP(AD1911,[2]Formula!V:X,2,0))*H1911)/SUMIF(AD:AD,AD1911,H:H)))</f>
        <v/>
      </c>
      <c r="L1911" s="38" t="str">
        <f t="shared" si="175"/>
        <v/>
      </c>
      <c r="M1911" s="38" t="str">
        <f t="shared" si="176"/>
        <v/>
      </c>
      <c r="N1911" s="38" t="str">
        <f t="shared" si="178"/>
        <v/>
      </c>
      <c r="O1911" s="38" t="str">
        <f t="shared" si="180"/>
        <v/>
      </c>
      <c r="P1911" s="39" t="str">
        <f t="shared" si="179"/>
        <v/>
      </c>
      <c r="AC1911" s="42" t="str">
        <f>IF(B1911="","",VLOOKUP(B1911,[2]Formula!B:C,2,0))</f>
        <v/>
      </c>
      <c r="AD1911" s="43" t="str">
        <f t="shared" si="177"/>
        <v/>
      </c>
    </row>
    <row r="1912" spans="1:30" x14ac:dyDescent="0.25">
      <c r="A1912" s="64"/>
      <c r="B1912" s="64"/>
      <c r="C1912" s="66"/>
      <c r="D1912" s="67"/>
      <c r="E1912" s="64"/>
      <c r="F1912" s="64"/>
      <c r="G1912" s="37" t="str">
        <f>IF(E1912="","",IF(OR(E1912="Project Management",E1912="Project Support",E1912="Sprint Management",E1912="Sprint Support"),"NA",ROUND((((VLOOKUP(AD1912,[2]Formula!V:X,3,0)))-SUMIF(AD:AD,AD1912,H:H)),2)))</f>
        <v/>
      </c>
      <c r="H1912" s="71"/>
      <c r="I1912" s="72"/>
      <c r="J1912" s="72"/>
      <c r="K1912" s="38" t="str">
        <f>IF(E1912="","",IF(OR(E1912="Project Management",E1912="Project Support",E1912="Sprint Management",E1912="Sprint Support"),"NA",(((SUMIF(AD:AD,AD1912,H:H)/VLOOKUP(AD1912,[2]Formula!V:X,3,0))*VLOOKUP(AD1912,[2]Formula!V:X,2,0))*H1912)/SUMIF(AD:AD,AD1912,H:H)))</f>
        <v/>
      </c>
      <c r="L1912" s="38" t="str">
        <f t="shared" si="175"/>
        <v/>
      </c>
      <c r="M1912" s="38" t="str">
        <f t="shared" si="176"/>
        <v/>
      </c>
      <c r="N1912" s="38" t="str">
        <f t="shared" si="178"/>
        <v/>
      </c>
      <c r="O1912" s="38" t="str">
        <f t="shared" si="180"/>
        <v/>
      </c>
      <c r="P1912" s="39" t="str">
        <f t="shared" si="179"/>
        <v/>
      </c>
      <c r="AC1912" s="42" t="str">
        <f>IF(B1912="","",VLOOKUP(B1912,[2]Formula!B:C,2,0))</f>
        <v/>
      </c>
      <c r="AD1912" s="43" t="str">
        <f t="shared" si="177"/>
        <v/>
      </c>
    </row>
    <row r="1913" spans="1:30" x14ac:dyDescent="0.25">
      <c r="A1913" s="64"/>
      <c r="B1913" s="64"/>
      <c r="C1913" s="66"/>
      <c r="D1913" s="67"/>
      <c r="E1913" s="64"/>
      <c r="F1913" s="64"/>
      <c r="G1913" s="37" t="str">
        <f>IF(E1913="","",IF(OR(E1913="Project Management",E1913="Project Support",E1913="Sprint Management",E1913="Sprint Support"),"NA",ROUND((((VLOOKUP(AD1913,[2]Formula!V:X,3,0)))-SUMIF(AD:AD,AD1913,H:H)),2)))</f>
        <v/>
      </c>
      <c r="H1913" s="71"/>
      <c r="I1913" s="72"/>
      <c r="J1913" s="72"/>
      <c r="K1913" s="38" t="str">
        <f>IF(E1913="","",IF(OR(E1913="Project Management",E1913="Project Support",E1913="Sprint Management",E1913="Sprint Support"),"NA",(((SUMIF(AD:AD,AD1913,H:H)/VLOOKUP(AD1913,[2]Formula!V:X,3,0))*VLOOKUP(AD1913,[2]Formula!V:X,2,0))*H1913)/SUMIF(AD:AD,AD1913,H:H)))</f>
        <v/>
      </c>
      <c r="L1913" s="38" t="str">
        <f t="shared" si="175"/>
        <v/>
      </c>
      <c r="M1913" s="38" t="str">
        <f t="shared" si="176"/>
        <v/>
      </c>
      <c r="N1913" s="38" t="str">
        <f t="shared" si="178"/>
        <v/>
      </c>
      <c r="O1913" s="38" t="str">
        <f t="shared" si="180"/>
        <v/>
      </c>
      <c r="P1913" s="39" t="str">
        <f t="shared" si="179"/>
        <v/>
      </c>
      <c r="AC1913" s="42" t="str">
        <f>IF(B1913="","",VLOOKUP(B1913,[2]Formula!B:C,2,0))</f>
        <v/>
      </c>
      <c r="AD1913" s="43" t="str">
        <f t="shared" si="177"/>
        <v/>
      </c>
    </row>
    <row r="1914" spans="1:30" x14ac:dyDescent="0.25">
      <c r="A1914" s="64"/>
      <c r="B1914" s="64"/>
      <c r="C1914" s="66"/>
      <c r="D1914" s="67"/>
      <c r="E1914" s="64"/>
      <c r="F1914" s="64"/>
      <c r="G1914" s="37" t="str">
        <f>IF(E1914="","",IF(OR(E1914="Project Management",E1914="Project Support",E1914="Sprint Management",E1914="Sprint Support"),"NA",ROUND((((VLOOKUP(AD1914,[2]Formula!V:X,3,0)))-SUMIF(AD:AD,AD1914,H:H)),2)))</f>
        <v/>
      </c>
      <c r="H1914" s="71"/>
      <c r="I1914" s="72"/>
      <c r="J1914" s="72"/>
      <c r="K1914" s="38" t="str">
        <f>IF(E1914="","",IF(OR(E1914="Project Management",E1914="Project Support",E1914="Sprint Management",E1914="Sprint Support"),"NA",(((SUMIF(AD:AD,AD1914,H:H)/VLOOKUP(AD1914,[2]Formula!V:X,3,0))*VLOOKUP(AD1914,[2]Formula!V:X,2,0))*H1914)/SUMIF(AD:AD,AD1914,H:H)))</f>
        <v/>
      </c>
      <c r="L1914" s="38" t="str">
        <f t="shared" si="175"/>
        <v/>
      </c>
      <c r="M1914" s="38" t="str">
        <f t="shared" si="176"/>
        <v/>
      </c>
      <c r="N1914" s="38" t="str">
        <f t="shared" si="178"/>
        <v/>
      </c>
      <c r="O1914" s="38" t="str">
        <f t="shared" si="180"/>
        <v/>
      </c>
      <c r="P1914" s="39" t="str">
        <f t="shared" si="179"/>
        <v/>
      </c>
      <c r="AC1914" s="42" t="str">
        <f>IF(B1914="","",VLOOKUP(B1914,[2]Formula!B:C,2,0))</f>
        <v/>
      </c>
      <c r="AD1914" s="43" t="str">
        <f t="shared" si="177"/>
        <v/>
      </c>
    </row>
    <row r="1915" spans="1:30" x14ac:dyDescent="0.25">
      <c r="A1915" s="64"/>
      <c r="B1915" s="64"/>
      <c r="C1915" s="66"/>
      <c r="D1915" s="67"/>
      <c r="E1915" s="64"/>
      <c r="F1915" s="64"/>
      <c r="G1915" s="37" t="str">
        <f>IF(E1915="","",IF(OR(E1915="Project Management",E1915="Project Support",E1915="Sprint Management",E1915="Sprint Support"),"NA",ROUND((((VLOOKUP(AD1915,[2]Formula!V:X,3,0)))-SUMIF(AD:AD,AD1915,H:H)),2)))</f>
        <v/>
      </c>
      <c r="H1915" s="71"/>
      <c r="I1915" s="72"/>
      <c r="J1915" s="72"/>
      <c r="K1915" s="38" t="str">
        <f>IF(E1915="","",IF(OR(E1915="Project Management",E1915="Project Support",E1915="Sprint Management",E1915="Sprint Support"),"NA",(((SUMIF(AD:AD,AD1915,H:H)/VLOOKUP(AD1915,[2]Formula!V:X,3,0))*VLOOKUP(AD1915,[2]Formula!V:X,2,0))*H1915)/SUMIF(AD:AD,AD1915,H:H)))</f>
        <v/>
      </c>
      <c r="L1915" s="38" t="str">
        <f t="shared" si="175"/>
        <v/>
      </c>
      <c r="M1915" s="38" t="str">
        <f t="shared" si="176"/>
        <v/>
      </c>
      <c r="N1915" s="38" t="str">
        <f t="shared" si="178"/>
        <v/>
      </c>
      <c r="O1915" s="38" t="str">
        <f t="shared" si="180"/>
        <v/>
      </c>
      <c r="P1915" s="39" t="str">
        <f t="shared" si="179"/>
        <v/>
      </c>
      <c r="AC1915" s="42" t="str">
        <f>IF(B1915="","",VLOOKUP(B1915,[2]Formula!B:C,2,0))</f>
        <v/>
      </c>
      <c r="AD1915" s="43" t="str">
        <f t="shared" si="177"/>
        <v/>
      </c>
    </row>
    <row r="1916" spans="1:30" x14ac:dyDescent="0.25">
      <c r="A1916" s="64"/>
      <c r="B1916" s="64"/>
      <c r="C1916" s="66"/>
      <c r="D1916" s="67"/>
      <c r="E1916" s="64"/>
      <c r="F1916" s="64"/>
      <c r="G1916" s="37" t="str">
        <f>IF(E1916="","",IF(OR(E1916="Project Management",E1916="Project Support",E1916="Sprint Management",E1916="Sprint Support"),"NA",ROUND((((VLOOKUP(AD1916,[2]Formula!V:X,3,0)))-SUMIF(AD:AD,AD1916,H:H)),2)))</f>
        <v/>
      </c>
      <c r="H1916" s="71"/>
      <c r="I1916" s="72"/>
      <c r="J1916" s="72"/>
      <c r="K1916" s="38" t="str">
        <f>IF(E1916="","",IF(OR(E1916="Project Management",E1916="Project Support",E1916="Sprint Management",E1916="Sprint Support"),"NA",(((SUMIF(AD:AD,AD1916,H:H)/VLOOKUP(AD1916,[2]Formula!V:X,3,0))*VLOOKUP(AD1916,[2]Formula!V:X,2,0))*H1916)/SUMIF(AD:AD,AD1916,H:H)))</f>
        <v/>
      </c>
      <c r="L1916" s="38" t="str">
        <f t="shared" si="175"/>
        <v/>
      </c>
      <c r="M1916" s="38" t="str">
        <f t="shared" si="176"/>
        <v/>
      </c>
      <c r="N1916" s="38" t="str">
        <f t="shared" si="178"/>
        <v/>
      </c>
      <c r="O1916" s="38" t="str">
        <f t="shared" si="180"/>
        <v/>
      </c>
      <c r="P1916" s="39" t="str">
        <f t="shared" si="179"/>
        <v/>
      </c>
      <c r="AC1916" s="42" t="str">
        <f>IF(B1916="","",VLOOKUP(B1916,[2]Formula!B:C,2,0))</f>
        <v/>
      </c>
      <c r="AD1916" s="43" t="str">
        <f t="shared" si="177"/>
        <v/>
      </c>
    </row>
    <row r="1917" spans="1:30" x14ac:dyDescent="0.25">
      <c r="A1917" s="64"/>
      <c r="B1917" s="64"/>
      <c r="C1917" s="66"/>
      <c r="D1917" s="67"/>
      <c r="E1917" s="64"/>
      <c r="F1917" s="64"/>
      <c r="G1917" s="37" t="str">
        <f>IF(E1917="","",IF(OR(E1917="Project Management",E1917="Project Support",E1917="Sprint Management",E1917="Sprint Support"),"NA",ROUND((((VLOOKUP(AD1917,[2]Formula!V:X,3,0)))-SUMIF(AD:AD,AD1917,H:H)),2)))</f>
        <v/>
      </c>
      <c r="H1917" s="71"/>
      <c r="I1917" s="72"/>
      <c r="J1917" s="72"/>
      <c r="K1917" s="38" t="str">
        <f>IF(E1917="","",IF(OR(E1917="Project Management",E1917="Project Support",E1917="Sprint Management",E1917="Sprint Support"),"NA",(((SUMIF(AD:AD,AD1917,H:H)/VLOOKUP(AD1917,[2]Formula!V:X,3,0))*VLOOKUP(AD1917,[2]Formula!V:X,2,0))*H1917)/SUMIF(AD:AD,AD1917,H:H)))</f>
        <v/>
      </c>
      <c r="L1917" s="38" t="str">
        <f t="shared" si="175"/>
        <v/>
      </c>
      <c r="M1917" s="38" t="str">
        <f t="shared" si="176"/>
        <v/>
      </c>
      <c r="N1917" s="38" t="str">
        <f t="shared" si="178"/>
        <v/>
      </c>
      <c r="O1917" s="38" t="str">
        <f t="shared" si="180"/>
        <v/>
      </c>
      <c r="P1917" s="39" t="str">
        <f t="shared" si="179"/>
        <v/>
      </c>
      <c r="AC1917" s="42" t="str">
        <f>IF(B1917="","",VLOOKUP(B1917,[2]Formula!B:C,2,0))</f>
        <v/>
      </c>
      <c r="AD1917" s="43" t="str">
        <f t="shared" si="177"/>
        <v/>
      </c>
    </row>
    <row r="1918" spans="1:30" x14ac:dyDescent="0.25">
      <c r="A1918" s="64"/>
      <c r="B1918" s="64"/>
      <c r="C1918" s="66"/>
      <c r="D1918" s="67"/>
      <c r="E1918" s="64"/>
      <c r="F1918" s="64"/>
      <c r="G1918" s="37" t="str">
        <f>IF(E1918="","",IF(OR(E1918="Project Management",E1918="Project Support",E1918="Sprint Management",E1918="Sprint Support"),"NA",ROUND((((VLOOKUP(AD1918,[2]Formula!V:X,3,0)))-SUMIF(AD:AD,AD1918,H:H)),2)))</f>
        <v/>
      </c>
      <c r="H1918" s="71"/>
      <c r="I1918" s="72"/>
      <c r="J1918" s="72"/>
      <c r="K1918" s="38" t="str">
        <f>IF(E1918="","",IF(OR(E1918="Project Management",E1918="Project Support",E1918="Sprint Management",E1918="Sprint Support"),"NA",(((SUMIF(AD:AD,AD1918,H:H)/VLOOKUP(AD1918,[2]Formula!V:X,3,0))*VLOOKUP(AD1918,[2]Formula!V:X,2,0))*H1918)/SUMIF(AD:AD,AD1918,H:H)))</f>
        <v/>
      </c>
      <c r="L1918" s="38" t="str">
        <f t="shared" si="175"/>
        <v/>
      </c>
      <c r="M1918" s="38" t="str">
        <f t="shared" si="176"/>
        <v/>
      </c>
      <c r="N1918" s="38" t="str">
        <f t="shared" si="178"/>
        <v/>
      </c>
      <c r="O1918" s="38" t="str">
        <f t="shared" si="180"/>
        <v/>
      </c>
      <c r="P1918" s="39" t="str">
        <f t="shared" si="179"/>
        <v/>
      </c>
      <c r="AC1918" s="42" t="str">
        <f>IF(B1918="","",VLOOKUP(B1918,[2]Formula!B:C,2,0))</f>
        <v/>
      </c>
      <c r="AD1918" s="43" t="str">
        <f t="shared" si="177"/>
        <v/>
      </c>
    </row>
    <row r="1919" spans="1:30" x14ac:dyDescent="0.25">
      <c r="A1919" s="64"/>
      <c r="B1919" s="64"/>
      <c r="C1919" s="66"/>
      <c r="D1919" s="67"/>
      <c r="E1919" s="64"/>
      <c r="F1919" s="64"/>
      <c r="G1919" s="37" t="str">
        <f>IF(E1919="","",IF(OR(E1919="Project Management",E1919="Project Support",E1919="Sprint Management",E1919="Sprint Support"),"NA",ROUND((((VLOOKUP(AD1919,[2]Formula!V:X,3,0)))-SUMIF(AD:AD,AD1919,H:H)),2)))</f>
        <v/>
      </c>
      <c r="H1919" s="71"/>
      <c r="I1919" s="72"/>
      <c r="J1919" s="72"/>
      <c r="K1919" s="38" t="str">
        <f>IF(E1919="","",IF(OR(E1919="Project Management",E1919="Project Support",E1919="Sprint Management",E1919="Sprint Support"),"NA",(((SUMIF(AD:AD,AD1919,H:H)/VLOOKUP(AD1919,[2]Formula!V:X,3,0))*VLOOKUP(AD1919,[2]Formula!V:X,2,0))*H1919)/SUMIF(AD:AD,AD1919,H:H)))</f>
        <v/>
      </c>
      <c r="L1919" s="38" t="str">
        <f t="shared" si="175"/>
        <v/>
      </c>
      <c r="M1919" s="38" t="str">
        <f t="shared" si="176"/>
        <v/>
      </c>
      <c r="N1919" s="38" t="str">
        <f t="shared" si="178"/>
        <v/>
      </c>
      <c r="O1919" s="38" t="str">
        <f t="shared" si="180"/>
        <v/>
      </c>
      <c r="P1919" s="39" t="str">
        <f t="shared" si="179"/>
        <v/>
      </c>
      <c r="AC1919" s="42" t="str">
        <f>IF(B1919="","",VLOOKUP(B1919,[2]Formula!B:C,2,0))</f>
        <v/>
      </c>
      <c r="AD1919" s="43" t="str">
        <f t="shared" si="177"/>
        <v/>
      </c>
    </row>
    <row r="1920" spans="1:30" x14ac:dyDescent="0.25">
      <c r="A1920" s="64"/>
      <c r="B1920" s="64"/>
      <c r="C1920" s="66"/>
      <c r="D1920" s="67"/>
      <c r="E1920" s="64"/>
      <c r="F1920" s="64"/>
      <c r="G1920" s="37" t="str">
        <f>IF(E1920="","",IF(OR(E1920="Project Management",E1920="Project Support",E1920="Sprint Management",E1920="Sprint Support"),"NA",ROUND((((VLOOKUP(AD1920,[2]Formula!V:X,3,0)))-SUMIF(AD:AD,AD1920,H:H)),2)))</f>
        <v/>
      </c>
      <c r="H1920" s="71"/>
      <c r="I1920" s="72"/>
      <c r="J1920" s="72"/>
      <c r="K1920" s="38" t="str">
        <f>IF(E1920="","",IF(OR(E1920="Project Management",E1920="Project Support",E1920="Sprint Management",E1920="Sprint Support"),"NA",(((SUMIF(AD:AD,AD1920,H:H)/VLOOKUP(AD1920,[2]Formula!V:X,3,0))*VLOOKUP(AD1920,[2]Formula!V:X,2,0))*H1920)/SUMIF(AD:AD,AD1920,H:H)))</f>
        <v/>
      </c>
      <c r="L1920" s="38" t="str">
        <f t="shared" si="175"/>
        <v/>
      </c>
      <c r="M1920" s="38" t="str">
        <f t="shared" si="176"/>
        <v/>
      </c>
      <c r="N1920" s="38" t="str">
        <f t="shared" si="178"/>
        <v/>
      </c>
      <c r="O1920" s="38" t="str">
        <f t="shared" si="180"/>
        <v/>
      </c>
      <c r="P1920" s="39" t="str">
        <f t="shared" si="179"/>
        <v/>
      </c>
      <c r="AC1920" s="42" t="str">
        <f>IF(B1920="","",VLOOKUP(B1920,[2]Formula!B:C,2,0))</f>
        <v/>
      </c>
      <c r="AD1920" s="43" t="str">
        <f t="shared" si="177"/>
        <v/>
      </c>
    </row>
    <row r="1921" spans="1:30" x14ac:dyDescent="0.25">
      <c r="A1921" s="64"/>
      <c r="B1921" s="64"/>
      <c r="C1921" s="66"/>
      <c r="D1921" s="67"/>
      <c r="E1921" s="64"/>
      <c r="F1921" s="64"/>
      <c r="G1921" s="37" t="str">
        <f>IF(E1921="","",IF(OR(E1921="Project Management",E1921="Project Support",E1921="Sprint Management",E1921="Sprint Support"),"NA",ROUND((((VLOOKUP(AD1921,[2]Formula!V:X,3,0)))-SUMIF(AD:AD,AD1921,H:H)),2)))</f>
        <v/>
      </c>
      <c r="H1921" s="71"/>
      <c r="I1921" s="72"/>
      <c r="J1921" s="72"/>
      <c r="K1921" s="38" t="str">
        <f>IF(E1921="","",IF(OR(E1921="Project Management",E1921="Project Support",E1921="Sprint Management",E1921="Sprint Support"),"NA",(((SUMIF(AD:AD,AD1921,H:H)/VLOOKUP(AD1921,[2]Formula!V:X,3,0))*VLOOKUP(AD1921,[2]Formula!V:X,2,0))*H1921)/SUMIF(AD:AD,AD1921,H:H)))</f>
        <v/>
      </c>
      <c r="L1921" s="38" t="str">
        <f t="shared" si="175"/>
        <v/>
      </c>
      <c r="M1921" s="38" t="str">
        <f t="shared" si="176"/>
        <v/>
      </c>
      <c r="N1921" s="38" t="str">
        <f t="shared" si="178"/>
        <v/>
      </c>
      <c r="O1921" s="38" t="str">
        <f t="shared" si="180"/>
        <v/>
      </c>
      <c r="P1921" s="39" t="str">
        <f t="shared" si="179"/>
        <v/>
      </c>
      <c r="AC1921" s="42" t="str">
        <f>IF(B1921="","",VLOOKUP(B1921,[2]Formula!B:C,2,0))</f>
        <v/>
      </c>
      <c r="AD1921" s="43" t="str">
        <f t="shared" si="177"/>
        <v/>
      </c>
    </row>
    <row r="1922" spans="1:30" x14ac:dyDescent="0.25">
      <c r="A1922" s="64"/>
      <c r="B1922" s="64"/>
      <c r="C1922" s="66"/>
      <c r="D1922" s="67"/>
      <c r="E1922" s="64"/>
      <c r="F1922" s="64"/>
      <c r="G1922" s="37" t="str">
        <f>IF(E1922="","",IF(OR(E1922="Project Management",E1922="Project Support",E1922="Sprint Management",E1922="Sprint Support"),"NA",ROUND((((VLOOKUP(AD1922,[2]Formula!V:X,3,0)))-SUMIF(AD:AD,AD1922,H:H)),2)))</f>
        <v/>
      </c>
      <c r="H1922" s="71"/>
      <c r="I1922" s="72"/>
      <c r="J1922" s="72"/>
      <c r="K1922" s="38" t="str">
        <f>IF(E1922="","",IF(OR(E1922="Project Management",E1922="Project Support",E1922="Sprint Management",E1922="Sprint Support"),"NA",(((SUMIF(AD:AD,AD1922,H:H)/VLOOKUP(AD1922,[2]Formula!V:X,3,0))*VLOOKUP(AD1922,[2]Formula!V:X,2,0))*H1922)/SUMIF(AD:AD,AD1922,H:H)))</f>
        <v/>
      </c>
      <c r="L1922" s="38" t="str">
        <f t="shared" ref="L1922:L1985" si="181">IFERROR(IF(K1922="NA",(H1922/I1922),(K1922/I1922)),"")</f>
        <v/>
      </c>
      <c r="M1922" s="38" t="str">
        <f t="shared" ref="M1922:M1985" si="182">IFERROR(IF(K1922="NA",1,(K1922/H1922)),"")</f>
        <v/>
      </c>
      <c r="N1922" s="38" t="str">
        <f t="shared" si="178"/>
        <v/>
      </c>
      <c r="O1922" s="38" t="str">
        <f t="shared" si="180"/>
        <v/>
      </c>
      <c r="P1922" s="39" t="str">
        <f t="shared" si="179"/>
        <v/>
      </c>
      <c r="AC1922" s="42" t="str">
        <f>IF(B1922="","",VLOOKUP(B1922,[2]Formula!B:C,2,0))</f>
        <v/>
      </c>
      <c r="AD1922" s="43" t="str">
        <f t="shared" ref="AD1922:AD1985" si="183">IF(B1922="","",CONCATENATE(B1922,"_",E1922))</f>
        <v/>
      </c>
    </row>
    <row r="1923" spans="1:30" x14ac:dyDescent="0.25">
      <c r="A1923" s="64"/>
      <c r="B1923" s="64"/>
      <c r="C1923" s="66"/>
      <c r="D1923" s="67"/>
      <c r="E1923" s="64"/>
      <c r="F1923" s="64"/>
      <c r="G1923" s="37" t="str">
        <f>IF(E1923="","",IF(OR(E1923="Project Management",E1923="Project Support",E1923="Sprint Management",E1923="Sprint Support"),"NA",ROUND((((VLOOKUP(AD1923,[2]Formula!V:X,3,0)))-SUMIF(AD:AD,AD1923,H:H)),2)))</f>
        <v/>
      </c>
      <c r="H1923" s="71"/>
      <c r="I1923" s="72"/>
      <c r="J1923" s="72"/>
      <c r="K1923" s="38" t="str">
        <f>IF(E1923="","",IF(OR(E1923="Project Management",E1923="Project Support",E1923="Sprint Management",E1923="Sprint Support"),"NA",(((SUMIF(AD:AD,AD1923,H:H)/VLOOKUP(AD1923,[2]Formula!V:X,3,0))*VLOOKUP(AD1923,[2]Formula!V:X,2,0))*H1923)/SUMIF(AD:AD,AD1923,H:H)))</f>
        <v/>
      </c>
      <c r="L1923" s="38" t="str">
        <f t="shared" si="181"/>
        <v/>
      </c>
      <c r="M1923" s="38" t="str">
        <f t="shared" si="182"/>
        <v/>
      </c>
      <c r="N1923" s="38" t="str">
        <f t="shared" ref="N1923:N1986" si="184">IFERROR(((L1923-M1923)/M1923)*100,"")</f>
        <v/>
      </c>
      <c r="O1923" s="38" t="str">
        <f t="shared" si="180"/>
        <v/>
      </c>
      <c r="P1923" s="39" t="str">
        <f t="shared" ref="P1923:P1986" si="185">IF(O1923="","",1)</f>
        <v/>
      </c>
      <c r="AC1923" s="42" t="str">
        <f>IF(B1923="","",VLOOKUP(B1923,[2]Formula!B:C,2,0))</f>
        <v/>
      </c>
      <c r="AD1923" s="43" t="str">
        <f t="shared" si="183"/>
        <v/>
      </c>
    </row>
    <row r="1924" spans="1:30" x14ac:dyDescent="0.25">
      <c r="A1924" s="64"/>
      <c r="B1924" s="64"/>
      <c r="C1924" s="66"/>
      <c r="D1924" s="67"/>
      <c r="E1924" s="64"/>
      <c r="F1924" s="64"/>
      <c r="G1924" s="37" t="str">
        <f>IF(E1924="","",IF(OR(E1924="Project Management",E1924="Project Support",E1924="Sprint Management",E1924="Sprint Support"),"NA",ROUND((((VLOOKUP(AD1924,[2]Formula!V:X,3,0)))-SUMIF(AD:AD,AD1924,H:H)),2)))</f>
        <v/>
      </c>
      <c r="H1924" s="71"/>
      <c r="I1924" s="72"/>
      <c r="J1924" s="72"/>
      <c r="K1924" s="38" t="str">
        <f>IF(E1924="","",IF(OR(E1924="Project Management",E1924="Project Support",E1924="Sprint Management",E1924="Sprint Support"),"NA",(((SUMIF(AD:AD,AD1924,H:H)/VLOOKUP(AD1924,[2]Formula!V:X,3,0))*VLOOKUP(AD1924,[2]Formula!V:X,2,0))*H1924)/SUMIF(AD:AD,AD1924,H:H)))</f>
        <v/>
      </c>
      <c r="L1924" s="38" t="str">
        <f t="shared" si="181"/>
        <v/>
      </c>
      <c r="M1924" s="38" t="str">
        <f t="shared" si="182"/>
        <v/>
      </c>
      <c r="N1924" s="38" t="str">
        <f t="shared" si="184"/>
        <v/>
      </c>
      <c r="O1924" s="38" t="str">
        <f t="shared" si="180"/>
        <v/>
      </c>
      <c r="P1924" s="39" t="str">
        <f t="shared" si="185"/>
        <v/>
      </c>
      <c r="AC1924" s="42" t="str">
        <f>IF(B1924="","",VLOOKUP(B1924,[2]Formula!B:C,2,0))</f>
        <v/>
      </c>
      <c r="AD1924" s="43" t="str">
        <f t="shared" si="183"/>
        <v/>
      </c>
    </row>
    <row r="1925" spans="1:30" x14ac:dyDescent="0.25">
      <c r="A1925" s="64"/>
      <c r="B1925" s="64"/>
      <c r="C1925" s="66"/>
      <c r="D1925" s="67"/>
      <c r="E1925" s="64"/>
      <c r="F1925" s="64"/>
      <c r="G1925" s="37" t="str">
        <f>IF(E1925="","",IF(OR(E1925="Project Management",E1925="Project Support",E1925="Sprint Management",E1925="Sprint Support"),"NA",ROUND((((VLOOKUP(AD1925,[2]Formula!V:X,3,0)))-SUMIF(AD:AD,AD1925,H:H)),2)))</f>
        <v/>
      </c>
      <c r="H1925" s="71"/>
      <c r="I1925" s="72"/>
      <c r="J1925" s="72"/>
      <c r="K1925" s="38" t="str">
        <f>IF(E1925="","",IF(OR(E1925="Project Management",E1925="Project Support",E1925="Sprint Management",E1925="Sprint Support"),"NA",(((SUMIF(AD:AD,AD1925,H:H)/VLOOKUP(AD1925,[2]Formula!V:X,3,0))*VLOOKUP(AD1925,[2]Formula!V:X,2,0))*H1925)/SUMIF(AD:AD,AD1925,H:H)))</f>
        <v/>
      </c>
      <c r="L1925" s="38" t="str">
        <f t="shared" si="181"/>
        <v/>
      </c>
      <c r="M1925" s="38" t="str">
        <f t="shared" si="182"/>
        <v/>
      </c>
      <c r="N1925" s="38" t="str">
        <f t="shared" si="184"/>
        <v/>
      </c>
      <c r="O1925" s="38" t="str">
        <f t="shared" si="180"/>
        <v/>
      </c>
      <c r="P1925" s="39" t="str">
        <f t="shared" si="185"/>
        <v/>
      </c>
      <c r="AC1925" s="42" t="str">
        <f>IF(B1925="","",VLOOKUP(B1925,[2]Formula!B:C,2,0))</f>
        <v/>
      </c>
      <c r="AD1925" s="43" t="str">
        <f t="shared" si="183"/>
        <v/>
      </c>
    </row>
    <row r="1926" spans="1:30" x14ac:dyDescent="0.25">
      <c r="A1926" s="64"/>
      <c r="B1926" s="64"/>
      <c r="C1926" s="66"/>
      <c r="D1926" s="67"/>
      <c r="E1926" s="64"/>
      <c r="F1926" s="64"/>
      <c r="G1926" s="37" t="str">
        <f>IF(E1926="","",IF(OR(E1926="Project Management",E1926="Project Support",E1926="Sprint Management",E1926="Sprint Support"),"NA",ROUND((((VLOOKUP(AD1926,[2]Formula!V:X,3,0)))-SUMIF(AD:AD,AD1926,H:H)),2)))</f>
        <v/>
      </c>
      <c r="H1926" s="71"/>
      <c r="I1926" s="72"/>
      <c r="J1926" s="72"/>
      <c r="K1926" s="38" t="str">
        <f>IF(E1926="","",IF(OR(E1926="Project Management",E1926="Project Support",E1926="Sprint Management",E1926="Sprint Support"),"NA",(((SUMIF(AD:AD,AD1926,H:H)/VLOOKUP(AD1926,[2]Formula!V:X,3,0))*VLOOKUP(AD1926,[2]Formula!V:X,2,0))*H1926)/SUMIF(AD:AD,AD1926,H:H)))</f>
        <v/>
      </c>
      <c r="L1926" s="38" t="str">
        <f t="shared" si="181"/>
        <v/>
      </c>
      <c r="M1926" s="38" t="str">
        <f t="shared" si="182"/>
        <v/>
      </c>
      <c r="N1926" s="38" t="str">
        <f t="shared" si="184"/>
        <v/>
      </c>
      <c r="O1926" s="38" t="str">
        <f t="shared" si="180"/>
        <v/>
      </c>
      <c r="P1926" s="39" t="str">
        <f t="shared" si="185"/>
        <v/>
      </c>
      <c r="AC1926" s="42" t="str">
        <f>IF(B1926="","",VLOOKUP(B1926,[2]Formula!B:C,2,0))</f>
        <v/>
      </c>
      <c r="AD1926" s="43" t="str">
        <f t="shared" si="183"/>
        <v/>
      </c>
    </row>
    <row r="1927" spans="1:30" x14ac:dyDescent="0.25">
      <c r="A1927" s="64"/>
      <c r="B1927" s="64"/>
      <c r="C1927" s="66"/>
      <c r="D1927" s="67"/>
      <c r="E1927" s="64"/>
      <c r="F1927" s="64"/>
      <c r="G1927" s="37" t="str">
        <f>IF(E1927="","",IF(OR(E1927="Project Management",E1927="Project Support",E1927="Sprint Management",E1927="Sprint Support"),"NA",ROUND((((VLOOKUP(AD1927,[2]Formula!V:X,3,0)))-SUMIF(AD:AD,AD1927,H:H)),2)))</f>
        <v/>
      </c>
      <c r="H1927" s="71"/>
      <c r="I1927" s="72"/>
      <c r="J1927" s="72"/>
      <c r="K1927" s="38" t="str">
        <f>IF(E1927="","",IF(OR(E1927="Project Management",E1927="Project Support",E1927="Sprint Management",E1927="Sprint Support"),"NA",(((SUMIF(AD:AD,AD1927,H:H)/VLOOKUP(AD1927,[2]Formula!V:X,3,0))*VLOOKUP(AD1927,[2]Formula!V:X,2,0))*H1927)/SUMIF(AD:AD,AD1927,H:H)))</f>
        <v/>
      </c>
      <c r="L1927" s="38" t="str">
        <f t="shared" si="181"/>
        <v/>
      </c>
      <c r="M1927" s="38" t="str">
        <f t="shared" si="182"/>
        <v/>
      </c>
      <c r="N1927" s="38" t="str">
        <f t="shared" si="184"/>
        <v/>
      </c>
      <c r="O1927" s="38" t="str">
        <f t="shared" si="180"/>
        <v/>
      </c>
      <c r="P1927" s="39" t="str">
        <f t="shared" si="185"/>
        <v/>
      </c>
      <c r="AC1927" s="42" t="str">
        <f>IF(B1927="","",VLOOKUP(B1927,[2]Formula!B:C,2,0))</f>
        <v/>
      </c>
      <c r="AD1927" s="43" t="str">
        <f t="shared" si="183"/>
        <v/>
      </c>
    </row>
    <row r="1928" spans="1:30" x14ac:dyDescent="0.25">
      <c r="A1928" s="64"/>
      <c r="B1928" s="64"/>
      <c r="C1928" s="66"/>
      <c r="D1928" s="67"/>
      <c r="E1928" s="64"/>
      <c r="F1928" s="64"/>
      <c r="G1928" s="37" t="str">
        <f>IF(E1928="","",IF(OR(E1928="Project Management",E1928="Project Support",E1928="Sprint Management",E1928="Sprint Support"),"NA",ROUND((((VLOOKUP(AD1928,[2]Formula!V:X,3,0)))-SUMIF(AD:AD,AD1928,H:H)),2)))</f>
        <v/>
      </c>
      <c r="H1928" s="71"/>
      <c r="I1928" s="72"/>
      <c r="J1928" s="72"/>
      <c r="K1928" s="38" t="str">
        <f>IF(E1928="","",IF(OR(E1928="Project Management",E1928="Project Support",E1928="Sprint Management",E1928="Sprint Support"),"NA",(((SUMIF(AD:AD,AD1928,H:H)/VLOOKUP(AD1928,[2]Formula!V:X,3,0))*VLOOKUP(AD1928,[2]Formula!V:X,2,0))*H1928)/SUMIF(AD:AD,AD1928,H:H)))</f>
        <v/>
      </c>
      <c r="L1928" s="38" t="str">
        <f t="shared" si="181"/>
        <v/>
      </c>
      <c r="M1928" s="38" t="str">
        <f t="shared" si="182"/>
        <v/>
      </c>
      <c r="N1928" s="38" t="str">
        <f t="shared" si="184"/>
        <v/>
      </c>
      <c r="O1928" s="38" t="str">
        <f t="shared" si="180"/>
        <v/>
      </c>
      <c r="P1928" s="39" t="str">
        <f t="shared" si="185"/>
        <v/>
      </c>
      <c r="AC1928" s="42" t="str">
        <f>IF(B1928="","",VLOOKUP(B1928,[2]Formula!B:C,2,0))</f>
        <v/>
      </c>
      <c r="AD1928" s="43" t="str">
        <f t="shared" si="183"/>
        <v/>
      </c>
    </row>
    <row r="1929" spans="1:30" x14ac:dyDescent="0.25">
      <c r="A1929" s="64"/>
      <c r="B1929" s="64"/>
      <c r="C1929" s="66"/>
      <c r="D1929" s="67"/>
      <c r="E1929" s="64"/>
      <c r="F1929" s="64"/>
      <c r="G1929" s="37" t="str">
        <f>IF(E1929="","",IF(OR(E1929="Project Management",E1929="Project Support",E1929="Sprint Management",E1929="Sprint Support"),"NA",ROUND((((VLOOKUP(AD1929,[2]Formula!V:X,3,0)))-SUMIF(AD:AD,AD1929,H:H)),2)))</f>
        <v/>
      </c>
      <c r="H1929" s="71"/>
      <c r="I1929" s="72"/>
      <c r="J1929" s="72"/>
      <c r="K1929" s="38" t="str">
        <f>IF(E1929="","",IF(OR(E1929="Project Management",E1929="Project Support",E1929="Sprint Management",E1929="Sprint Support"),"NA",(((SUMIF(AD:AD,AD1929,H:H)/VLOOKUP(AD1929,[2]Formula!V:X,3,0))*VLOOKUP(AD1929,[2]Formula!V:X,2,0))*H1929)/SUMIF(AD:AD,AD1929,H:H)))</f>
        <v/>
      </c>
      <c r="L1929" s="38" t="str">
        <f t="shared" si="181"/>
        <v/>
      </c>
      <c r="M1929" s="38" t="str">
        <f t="shared" si="182"/>
        <v/>
      </c>
      <c r="N1929" s="38" t="str">
        <f t="shared" si="184"/>
        <v/>
      </c>
      <c r="O1929" s="38" t="str">
        <f t="shared" si="180"/>
        <v/>
      </c>
      <c r="P1929" s="39" t="str">
        <f t="shared" si="185"/>
        <v/>
      </c>
      <c r="AC1929" s="42" t="str">
        <f>IF(B1929="","",VLOOKUP(B1929,[2]Formula!B:C,2,0))</f>
        <v/>
      </c>
      <c r="AD1929" s="43" t="str">
        <f t="shared" si="183"/>
        <v/>
      </c>
    </row>
    <row r="1930" spans="1:30" x14ac:dyDescent="0.25">
      <c r="A1930" s="64"/>
      <c r="B1930" s="64"/>
      <c r="C1930" s="66"/>
      <c r="D1930" s="67"/>
      <c r="E1930" s="64"/>
      <c r="F1930" s="64"/>
      <c r="G1930" s="37" t="str">
        <f>IF(E1930="","",IF(OR(E1930="Project Management",E1930="Project Support",E1930="Sprint Management",E1930="Sprint Support"),"NA",ROUND((((VLOOKUP(AD1930,[2]Formula!V:X,3,0)))-SUMIF(AD:AD,AD1930,H:H)),2)))</f>
        <v/>
      </c>
      <c r="H1930" s="71"/>
      <c r="I1930" s="72"/>
      <c r="J1930" s="72"/>
      <c r="K1930" s="38" t="str">
        <f>IF(E1930="","",IF(OR(E1930="Project Management",E1930="Project Support",E1930="Sprint Management",E1930="Sprint Support"),"NA",(((SUMIF(AD:AD,AD1930,H:H)/VLOOKUP(AD1930,[2]Formula!V:X,3,0))*VLOOKUP(AD1930,[2]Formula!V:X,2,0))*H1930)/SUMIF(AD:AD,AD1930,H:H)))</f>
        <v/>
      </c>
      <c r="L1930" s="38" t="str">
        <f t="shared" si="181"/>
        <v/>
      </c>
      <c r="M1930" s="38" t="str">
        <f t="shared" si="182"/>
        <v/>
      </c>
      <c r="N1930" s="38" t="str">
        <f t="shared" si="184"/>
        <v/>
      </c>
      <c r="O1930" s="38" t="str">
        <f t="shared" si="180"/>
        <v/>
      </c>
      <c r="P1930" s="39" t="str">
        <f t="shared" si="185"/>
        <v/>
      </c>
      <c r="AC1930" s="42" t="str">
        <f>IF(B1930="","",VLOOKUP(B1930,[2]Formula!B:C,2,0))</f>
        <v/>
      </c>
      <c r="AD1930" s="43" t="str">
        <f t="shared" si="183"/>
        <v/>
      </c>
    </row>
    <row r="1931" spans="1:30" x14ac:dyDescent="0.25">
      <c r="A1931" s="64"/>
      <c r="B1931" s="64"/>
      <c r="C1931" s="66"/>
      <c r="D1931" s="67"/>
      <c r="E1931" s="64"/>
      <c r="F1931" s="64"/>
      <c r="G1931" s="37" t="str">
        <f>IF(E1931="","",IF(OR(E1931="Project Management",E1931="Project Support",E1931="Sprint Management",E1931="Sprint Support"),"NA",ROUND((((VLOOKUP(AD1931,[2]Formula!V:X,3,0)))-SUMIF(AD:AD,AD1931,H:H)),2)))</f>
        <v/>
      </c>
      <c r="H1931" s="71"/>
      <c r="I1931" s="72"/>
      <c r="J1931" s="72"/>
      <c r="K1931" s="38" t="str">
        <f>IF(E1931="","",IF(OR(E1931="Project Management",E1931="Project Support",E1931="Sprint Management",E1931="Sprint Support"),"NA",(((SUMIF(AD:AD,AD1931,H:H)/VLOOKUP(AD1931,[2]Formula!V:X,3,0))*VLOOKUP(AD1931,[2]Formula!V:X,2,0))*H1931)/SUMIF(AD:AD,AD1931,H:H)))</f>
        <v/>
      </c>
      <c r="L1931" s="38" t="str">
        <f t="shared" si="181"/>
        <v/>
      </c>
      <c r="M1931" s="38" t="str">
        <f t="shared" si="182"/>
        <v/>
      </c>
      <c r="N1931" s="38" t="str">
        <f t="shared" si="184"/>
        <v/>
      </c>
      <c r="O1931" s="38" t="str">
        <f t="shared" si="180"/>
        <v/>
      </c>
      <c r="P1931" s="39" t="str">
        <f t="shared" si="185"/>
        <v/>
      </c>
      <c r="AC1931" s="42" t="str">
        <f>IF(B1931="","",VLOOKUP(B1931,[2]Formula!B:C,2,0))</f>
        <v/>
      </c>
      <c r="AD1931" s="43" t="str">
        <f t="shared" si="183"/>
        <v/>
      </c>
    </row>
    <row r="1932" spans="1:30" x14ac:dyDescent="0.25">
      <c r="A1932" s="64"/>
      <c r="B1932" s="64"/>
      <c r="C1932" s="66"/>
      <c r="D1932" s="67"/>
      <c r="E1932" s="64"/>
      <c r="F1932" s="64"/>
      <c r="G1932" s="37" t="str">
        <f>IF(E1932="","",IF(OR(E1932="Project Management",E1932="Project Support",E1932="Sprint Management",E1932="Sprint Support"),"NA",ROUND((((VLOOKUP(AD1932,[2]Formula!V:X,3,0)))-SUMIF(AD:AD,AD1932,H:H)),2)))</f>
        <v/>
      </c>
      <c r="H1932" s="71"/>
      <c r="I1932" s="72"/>
      <c r="J1932" s="72"/>
      <c r="K1932" s="38" t="str">
        <f>IF(E1932="","",IF(OR(E1932="Project Management",E1932="Project Support",E1932="Sprint Management",E1932="Sprint Support"),"NA",(((SUMIF(AD:AD,AD1932,H:H)/VLOOKUP(AD1932,[2]Formula!V:X,3,0))*VLOOKUP(AD1932,[2]Formula!V:X,2,0))*H1932)/SUMIF(AD:AD,AD1932,H:H)))</f>
        <v/>
      </c>
      <c r="L1932" s="38" t="str">
        <f t="shared" si="181"/>
        <v/>
      </c>
      <c r="M1932" s="38" t="str">
        <f t="shared" si="182"/>
        <v/>
      </c>
      <c r="N1932" s="38" t="str">
        <f t="shared" si="184"/>
        <v/>
      </c>
      <c r="O1932" s="38" t="str">
        <f t="shared" si="180"/>
        <v/>
      </c>
      <c r="P1932" s="39" t="str">
        <f t="shared" si="185"/>
        <v/>
      </c>
      <c r="AC1932" s="42" t="str">
        <f>IF(B1932="","",VLOOKUP(B1932,[2]Formula!B:C,2,0))</f>
        <v/>
      </c>
      <c r="AD1932" s="43" t="str">
        <f t="shared" si="183"/>
        <v/>
      </c>
    </row>
    <row r="1933" spans="1:30" x14ac:dyDescent="0.25">
      <c r="A1933" s="64"/>
      <c r="B1933" s="64"/>
      <c r="C1933" s="66"/>
      <c r="D1933" s="67"/>
      <c r="E1933" s="64"/>
      <c r="F1933" s="64"/>
      <c r="G1933" s="37" t="str">
        <f>IF(E1933="","",IF(OR(E1933="Project Management",E1933="Project Support",E1933="Sprint Management",E1933="Sprint Support"),"NA",ROUND((((VLOOKUP(AD1933,[2]Formula!V:X,3,0)))-SUMIF(AD:AD,AD1933,H:H)),2)))</f>
        <v/>
      </c>
      <c r="H1933" s="71"/>
      <c r="I1933" s="72"/>
      <c r="J1933" s="72"/>
      <c r="K1933" s="38" t="str">
        <f>IF(E1933="","",IF(OR(E1933="Project Management",E1933="Project Support",E1933="Sprint Management",E1933="Sprint Support"),"NA",(((SUMIF(AD:AD,AD1933,H:H)/VLOOKUP(AD1933,[2]Formula!V:X,3,0))*VLOOKUP(AD1933,[2]Formula!V:X,2,0))*H1933)/SUMIF(AD:AD,AD1933,H:H)))</f>
        <v/>
      </c>
      <c r="L1933" s="38" t="str">
        <f t="shared" si="181"/>
        <v/>
      </c>
      <c r="M1933" s="38" t="str">
        <f t="shared" si="182"/>
        <v/>
      </c>
      <c r="N1933" s="38" t="str">
        <f t="shared" si="184"/>
        <v/>
      </c>
      <c r="O1933" s="38" t="str">
        <f t="shared" si="180"/>
        <v/>
      </c>
      <c r="P1933" s="39" t="str">
        <f t="shared" si="185"/>
        <v/>
      </c>
      <c r="AC1933" s="42" t="str">
        <f>IF(B1933="","",VLOOKUP(B1933,[2]Formula!B:C,2,0))</f>
        <v/>
      </c>
      <c r="AD1933" s="43" t="str">
        <f t="shared" si="183"/>
        <v/>
      </c>
    </row>
    <row r="1934" spans="1:30" x14ac:dyDescent="0.25">
      <c r="A1934" s="64"/>
      <c r="B1934" s="64"/>
      <c r="C1934" s="66"/>
      <c r="D1934" s="67"/>
      <c r="E1934" s="64"/>
      <c r="F1934" s="64"/>
      <c r="G1934" s="37" t="str">
        <f>IF(E1934="","",IF(OR(E1934="Project Management",E1934="Project Support",E1934="Sprint Management",E1934="Sprint Support"),"NA",ROUND((((VLOOKUP(AD1934,[2]Formula!V:X,3,0)))-SUMIF(AD:AD,AD1934,H:H)),2)))</f>
        <v/>
      </c>
      <c r="H1934" s="71"/>
      <c r="I1934" s="72"/>
      <c r="J1934" s="72"/>
      <c r="K1934" s="38" t="str">
        <f>IF(E1934="","",IF(OR(E1934="Project Management",E1934="Project Support",E1934="Sprint Management",E1934="Sprint Support"),"NA",(((SUMIF(AD:AD,AD1934,H:H)/VLOOKUP(AD1934,[2]Formula!V:X,3,0))*VLOOKUP(AD1934,[2]Formula!V:X,2,0))*H1934)/SUMIF(AD:AD,AD1934,H:H)))</f>
        <v/>
      </c>
      <c r="L1934" s="38" t="str">
        <f t="shared" si="181"/>
        <v/>
      </c>
      <c r="M1934" s="38" t="str">
        <f t="shared" si="182"/>
        <v/>
      </c>
      <c r="N1934" s="38" t="str">
        <f t="shared" si="184"/>
        <v/>
      </c>
      <c r="O1934" s="38" t="str">
        <f t="shared" si="180"/>
        <v/>
      </c>
      <c r="P1934" s="39" t="str">
        <f t="shared" si="185"/>
        <v/>
      </c>
      <c r="AC1934" s="42" t="str">
        <f>IF(B1934="","",VLOOKUP(B1934,[2]Formula!B:C,2,0))</f>
        <v/>
      </c>
      <c r="AD1934" s="43" t="str">
        <f t="shared" si="183"/>
        <v/>
      </c>
    </row>
    <row r="1935" spans="1:30" x14ac:dyDescent="0.25">
      <c r="A1935" s="64"/>
      <c r="B1935" s="64"/>
      <c r="C1935" s="66"/>
      <c r="D1935" s="67"/>
      <c r="E1935" s="64"/>
      <c r="F1935" s="64"/>
      <c r="G1935" s="37" t="str">
        <f>IF(E1935="","",IF(OR(E1935="Project Management",E1935="Project Support",E1935="Sprint Management",E1935="Sprint Support"),"NA",ROUND((((VLOOKUP(AD1935,[2]Formula!V:X,3,0)))-SUMIF(AD:AD,AD1935,H:H)),2)))</f>
        <v/>
      </c>
      <c r="H1935" s="71"/>
      <c r="I1935" s="72"/>
      <c r="J1935" s="72"/>
      <c r="K1935" s="38" t="str">
        <f>IF(E1935="","",IF(OR(E1935="Project Management",E1935="Project Support",E1935="Sprint Management",E1935="Sprint Support"),"NA",(((SUMIF(AD:AD,AD1935,H:H)/VLOOKUP(AD1935,[2]Formula!V:X,3,0))*VLOOKUP(AD1935,[2]Formula!V:X,2,0))*H1935)/SUMIF(AD:AD,AD1935,H:H)))</f>
        <v/>
      </c>
      <c r="L1935" s="38" t="str">
        <f t="shared" si="181"/>
        <v/>
      </c>
      <c r="M1935" s="38" t="str">
        <f t="shared" si="182"/>
        <v/>
      </c>
      <c r="N1935" s="38" t="str">
        <f t="shared" si="184"/>
        <v/>
      </c>
      <c r="O1935" s="38" t="str">
        <f t="shared" si="180"/>
        <v/>
      </c>
      <c r="P1935" s="39" t="str">
        <f t="shared" si="185"/>
        <v/>
      </c>
      <c r="AC1935" s="42" t="str">
        <f>IF(B1935="","",VLOOKUP(B1935,[2]Formula!B:C,2,0))</f>
        <v/>
      </c>
      <c r="AD1935" s="43" t="str">
        <f t="shared" si="183"/>
        <v/>
      </c>
    </row>
    <row r="1936" spans="1:30" x14ac:dyDescent="0.25">
      <c r="A1936" s="64"/>
      <c r="B1936" s="64"/>
      <c r="C1936" s="66"/>
      <c r="D1936" s="67"/>
      <c r="E1936" s="64"/>
      <c r="F1936" s="64"/>
      <c r="G1936" s="37" t="str">
        <f>IF(E1936="","",IF(OR(E1936="Project Management",E1936="Project Support",E1936="Sprint Management",E1936="Sprint Support"),"NA",ROUND((((VLOOKUP(AD1936,[2]Formula!V:X,3,0)))-SUMIF(AD:AD,AD1936,H:H)),2)))</f>
        <v/>
      </c>
      <c r="H1936" s="71"/>
      <c r="I1936" s="72"/>
      <c r="J1936" s="72"/>
      <c r="K1936" s="38" t="str">
        <f>IF(E1936="","",IF(OR(E1936="Project Management",E1936="Project Support",E1936="Sprint Management",E1936="Sprint Support"),"NA",(((SUMIF(AD:AD,AD1936,H:H)/VLOOKUP(AD1936,[2]Formula!V:X,3,0))*VLOOKUP(AD1936,[2]Formula!V:X,2,0))*H1936)/SUMIF(AD:AD,AD1936,H:H)))</f>
        <v/>
      </c>
      <c r="L1936" s="38" t="str">
        <f t="shared" si="181"/>
        <v/>
      </c>
      <c r="M1936" s="38" t="str">
        <f t="shared" si="182"/>
        <v/>
      </c>
      <c r="N1936" s="38" t="str">
        <f t="shared" si="184"/>
        <v/>
      </c>
      <c r="O1936" s="38" t="str">
        <f t="shared" si="180"/>
        <v/>
      </c>
      <c r="P1936" s="39" t="str">
        <f t="shared" si="185"/>
        <v/>
      </c>
      <c r="AC1936" s="42" t="str">
        <f>IF(B1936="","",VLOOKUP(B1936,[2]Formula!B:C,2,0))</f>
        <v/>
      </c>
      <c r="AD1936" s="43" t="str">
        <f t="shared" si="183"/>
        <v/>
      </c>
    </row>
    <row r="1937" spans="1:30" x14ac:dyDescent="0.25">
      <c r="A1937" s="64"/>
      <c r="B1937" s="64"/>
      <c r="C1937" s="66"/>
      <c r="D1937" s="67"/>
      <c r="E1937" s="64"/>
      <c r="F1937" s="64"/>
      <c r="G1937" s="37" t="str">
        <f>IF(E1937="","",IF(OR(E1937="Project Management",E1937="Project Support",E1937="Sprint Management",E1937="Sprint Support"),"NA",ROUND((((VLOOKUP(AD1937,[2]Formula!V:X,3,0)))-SUMIF(AD:AD,AD1937,H:H)),2)))</f>
        <v/>
      </c>
      <c r="H1937" s="71"/>
      <c r="I1937" s="72"/>
      <c r="J1937" s="72"/>
      <c r="K1937" s="38" t="str">
        <f>IF(E1937="","",IF(OR(E1937="Project Management",E1937="Project Support",E1937="Sprint Management",E1937="Sprint Support"),"NA",(((SUMIF(AD:AD,AD1937,H:H)/VLOOKUP(AD1937,[2]Formula!V:X,3,0))*VLOOKUP(AD1937,[2]Formula!V:X,2,0))*H1937)/SUMIF(AD:AD,AD1937,H:H)))</f>
        <v/>
      </c>
      <c r="L1937" s="38" t="str">
        <f t="shared" si="181"/>
        <v/>
      </c>
      <c r="M1937" s="38" t="str">
        <f t="shared" si="182"/>
        <v/>
      </c>
      <c r="N1937" s="38" t="str">
        <f t="shared" si="184"/>
        <v/>
      </c>
      <c r="O1937" s="38" t="str">
        <f t="shared" si="180"/>
        <v/>
      </c>
      <c r="P1937" s="39" t="str">
        <f t="shared" si="185"/>
        <v/>
      </c>
      <c r="AC1937" s="42" t="str">
        <f>IF(B1937="","",VLOOKUP(B1937,[2]Formula!B:C,2,0))</f>
        <v/>
      </c>
      <c r="AD1937" s="43" t="str">
        <f t="shared" si="183"/>
        <v/>
      </c>
    </row>
    <row r="1938" spans="1:30" x14ac:dyDescent="0.25">
      <c r="A1938" s="64"/>
      <c r="B1938" s="64"/>
      <c r="C1938" s="66"/>
      <c r="D1938" s="67"/>
      <c r="E1938" s="64"/>
      <c r="F1938" s="64"/>
      <c r="G1938" s="37" t="str">
        <f>IF(E1938="","",IF(OR(E1938="Project Management",E1938="Project Support",E1938="Sprint Management",E1938="Sprint Support"),"NA",ROUND((((VLOOKUP(AD1938,[2]Formula!V:X,3,0)))-SUMIF(AD:AD,AD1938,H:H)),2)))</f>
        <v/>
      </c>
      <c r="H1938" s="71"/>
      <c r="I1938" s="72"/>
      <c r="J1938" s="72"/>
      <c r="K1938" s="38" t="str">
        <f>IF(E1938="","",IF(OR(E1938="Project Management",E1938="Project Support",E1938="Sprint Management",E1938="Sprint Support"),"NA",(((SUMIF(AD:AD,AD1938,H:H)/VLOOKUP(AD1938,[2]Formula!V:X,3,0))*VLOOKUP(AD1938,[2]Formula!V:X,2,0))*H1938)/SUMIF(AD:AD,AD1938,H:H)))</f>
        <v/>
      </c>
      <c r="L1938" s="38" t="str">
        <f t="shared" si="181"/>
        <v/>
      </c>
      <c r="M1938" s="38" t="str">
        <f t="shared" si="182"/>
        <v/>
      </c>
      <c r="N1938" s="38" t="str">
        <f t="shared" si="184"/>
        <v/>
      </c>
      <c r="O1938" s="38" t="str">
        <f t="shared" si="180"/>
        <v/>
      </c>
      <c r="P1938" s="39" t="str">
        <f t="shared" si="185"/>
        <v/>
      </c>
      <c r="AC1938" s="42" t="str">
        <f>IF(B1938="","",VLOOKUP(B1938,[2]Formula!B:C,2,0))</f>
        <v/>
      </c>
      <c r="AD1938" s="43" t="str">
        <f t="shared" si="183"/>
        <v/>
      </c>
    </row>
    <row r="1939" spans="1:30" x14ac:dyDescent="0.25">
      <c r="A1939" s="64"/>
      <c r="B1939" s="64"/>
      <c r="C1939" s="66"/>
      <c r="D1939" s="67"/>
      <c r="E1939" s="64"/>
      <c r="F1939" s="64"/>
      <c r="G1939" s="37" t="str">
        <f>IF(E1939="","",IF(OR(E1939="Project Management",E1939="Project Support",E1939="Sprint Management",E1939="Sprint Support"),"NA",ROUND((((VLOOKUP(AD1939,[2]Formula!V:X,3,0)))-SUMIF(AD:AD,AD1939,H:H)),2)))</f>
        <v/>
      </c>
      <c r="H1939" s="71"/>
      <c r="I1939" s="72"/>
      <c r="J1939" s="72"/>
      <c r="K1939" s="38" t="str">
        <f>IF(E1939="","",IF(OR(E1939="Project Management",E1939="Project Support",E1939="Sprint Management",E1939="Sprint Support"),"NA",(((SUMIF(AD:AD,AD1939,H:H)/VLOOKUP(AD1939,[2]Formula!V:X,3,0))*VLOOKUP(AD1939,[2]Formula!V:X,2,0))*H1939)/SUMIF(AD:AD,AD1939,H:H)))</f>
        <v/>
      </c>
      <c r="L1939" s="38" t="str">
        <f t="shared" si="181"/>
        <v/>
      </c>
      <c r="M1939" s="38" t="str">
        <f t="shared" si="182"/>
        <v/>
      </c>
      <c r="N1939" s="38" t="str">
        <f t="shared" si="184"/>
        <v/>
      </c>
      <c r="O1939" s="38" t="str">
        <f t="shared" si="180"/>
        <v/>
      </c>
      <c r="P1939" s="39" t="str">
        <f t="shared" si="185"/>
        <v/>
      </c>
      <c r="AC1939" s="42" t="str">
        <f>IF(B1939="","",VLOOKUP(B1939,[2]Formula!B:C,2,0))</f>
        <v/>
      </c>
      <c r="AD1939" s="43" t="str">
        <f t="shared" si="183"/>
        <v/>
      </c>
    </row>
    <row r="1940" spans="1:30" x14ac:dyDescent="0.25">
      <c r="A1940" s="64"/>
      <c r="B1940" s="64"/>
      <c r="C1940" s="66"/>
      <c r="D1940" s="67"/>
      <c r="E1940" s="64"/>
      <c r="F1940" s="64"/>
      <c r="G1940" s="37" t="str">
        <f>IF(E1940="","",IF(OR(E1940="Project Management",E1940="Project Support",E1940="Sprint Management",E1940="Sprint Support"),"NA",ROUND((((VLOOKUP(AD1940,[2]Formula!V:X,3,0)))-SUMIF(AD:AD,AD1940,H:H)),2)))</f>
        <v/>
      </c>
      <c r="H1940" s="71"/>
      <c r="I1940" s="72"/>
      <c r="J1940" s="72"/>
      <c r="K1940" s="38" t="str">
        <f>IF(E1940="","",IF(OR(E1940="Project Management",E1940="Project Support",E1940="Sprint Management",E1940="Sprint Support"),"NA",(((SUMIF(AD:AD,AD1940,H:H)/VLOOKUP(AD1940,[2]Formula!V:X,3,0))*VLOOKUP(AD1940,[2]Formula!V:X,2,0))*H1940)/SUMIF(AD:AD,AD1940,H:H)))</f>
        <v/>
      </c>
      <c r="L1940" s="38" t="str">
        <f t="shared" si="181"/>
        <v/>
      </c>
      <c r="M1940" s="38" t="str">
        <f t="shared" si="182"/>
        <v/>
      </c>
      <c r="N1940" s="38" t="str">
        <f t="shared" si="184"/>
        <v/>
      </c>
      <c r="O1940" s="38" t="str">
        <f t="shared" si="180"/>
        <v/>
      </c>
      <c r="P1940" s="39" t="str">
        <f t="shared" si="185"/>
        <v/>
      </c>
      <c r="AC1940" s="42" t="str">
        <f>IF(B1940="","",VLOOKUP(B1940,[2]Formula!B:C,2,0))</f>
        <v/>
      </c>
      <c r="AD1940" s="43" t="str">
        <f t="shared" si="183"/>
        <v/>
      </c>
    </row>
    <row r="1941" spans="1:30" x14ac:dyDescent="0.25">
      <c r="A1941" s="64"/>
      <c r="B1941" s="64"/>
      <c r="C1941" s="66"/>
      <c r="D1941" s="67"/>
      <c r="E1941" s="64"/>
      <c r="F1941" s="64"/>
      <c r="G1941" s="37" t="str">
        <f>IF(E1941="","",IF(OR(E1941="Project Management",E1941="Project Support",E1941="Sprint Management",E1941="Sprint Support"),"NA",ROUND((((VLOOKUP(AD1941,[2]Formula!V:X,3,0)))-SUMIF(AD:AD,AD1941,H:H)),2)))</f>
        <v/>
      </c>
      <c r="H1941" s="71"/>
      <c r="I1941" s="72"/>
      <c r="J1941" s="72"/>
      <c r="K1941" s="38" t="str">
        <f>IF(E1941="","",IF(OR(E1941="Project Management",E1941="Project Support",E1941="Sprint Management",E1941="Sprint Support"),"NA",(((SUMIF(AD:AD,AD1941,H:H)/VLOOKUP(AD1941,[2]Formula!V:X,3,0))*VLOOKUP(AD1941,[2]Formula!V:X,2,0))*H1941)/SUMIF(AD:AD,AD1941,H:H)))</f>
        <v/>
      </c>
      <c r="L1941" s="38" t="str">
        <f t="shared" si="181"/>
        <v/>
      </c>
      <c r="M1941" s="38" t="str">
        <f t="shared" si="182"/>
        <v/>
      </c>
      <c r="N1941" s="38" t="str">
        <f t="shared" si="184"/>
        <v/>
      </c>
      <c r="O1941" s="38" t="str">
        <f t="shared" si="180"/>
        <v/>
      </c>
      <c r="P1941" s="39" t="str">
        <f t="shared" si="185"/>
        <v/>
      </c>
      <c r="AC1941" s="42" t="str">
        <f>IF(B1941="","",VLOOKUP(B1941,[2]Formula!B:C,2,0))</f>
        <v/>
      </c>
      <c r="AD1941" s="43" t="str">
        <f t="shared" si="183"/>
        <v/>
      </c>
    </row>
    <row r="1942" spans="1:30" x14ac:dyDescent="0.25">
      <c r="A1942" s="64"/>
      <c r="B1942" s="64"/>
      <c r="C1942" s="66"/>
      <c r="D1942" s="67"/>
      <c r="E1942" s="64"/>
      <c r="F1942" s="64"/>
      <c r="G1942" s="37" t="str">
        <f>IF(E1942="","",IF(OR(E1942="Project Management",E1942="Project Support",E1942="Sprint Management",E1942="Sprint Support"),"NA",ROUND((((VLOOKUP(AD1942,[2]Formula!V:X,3,0)))-SUMIF(AD:AD,AD1942,H:H)),2)))</f>
        <v/>
      </c>
      <c r="H1942" s="71"/>
      <c r="I1942" s="72"/>
      <c r="J1942" s="72"/>
      <c r="K1942" s="38" t="str">
        <f>IF(E1942="","",IF(OR(E1942="Project Management",E1942="Project Support",E1942="Sprint Management",E1942="Sprint Support"),"NA",(((SUMIF(AD:AD,AD1942,H:H)/VLOOKUP(AD1942,[2]Formula!V:X,3,0))*VLOOKUP(AD1942,[2]Formula!V:X,2,0))*H1942)/SUMIF(AD:AD,AD1942,H:H)))</f>
        <v/>
      </c>
      <c r="L1942" s="38" t="str">
        <f t="shared" si="181"/>
        <v/>
      </c>
      <c r="M1942" s="38" t="str">
        <f t="shared" si="182"/>
        <v/>
      </c>
      <c r="N1942" s="38" t="str">
        <f t="shared" si="184"/>
        <v/>
      </c>
      <c r="O1942" s="38" t="str">
        <f t="shared" si="180"/>
        <v/>
      </c>
      <c r="P1942" s="39" t="str">
        <f t="shared" si="185"/>
        <v/>
      </c>
      <c r="AC1942" s="42" t="str">
        <f>IF(B1942="","",VLOOKUP(B1942,[2]Formula!B:C,2,0))</f>
        <v/>
      </c>
      <c r="AD1942" s="43" t="str">
        <f t="shared" si="183"/>
        <v/>
      </c>
    </row>
    <row r="1943" spans="1:30" x14ac:dyDescent="0.25">
      <c r="A1943" s="64"/>
      <c r="B1943" s="64"/>
      <c r="C1943" s="66"/>
      <c r="D1943" s="67"/>
      <c r="E1943" s="64"/>
      <c r="F1943" s="64"/>
      <c r="G1943" s="37" t="str">
        <f>IF(E1943="","",IF(OR(E1943="Project Management",E1943="Project Support",E1943="Sprint Management",E1943="Sprint Support"),"NA",ROUND((((VLOOKUP(AD1943,[2]Formula!V:X,3,0)))-SUMIF(AD:AD,AD1943,H:H)),2)))</f>
        <v/>
      </c>
      <c r="H1943" s="71"/>
      <c r="I1943" s="72"/>
      <c r="J1943" s="72"/>
      <c r="K1943" s="38" t="str">
        <f>IF(E1943="","",IF(OR(E1943="Project Management",E1943="Project Support",E1943="Sprint Management",E1943="Sprint Support"),"NA",(((SUMIF(AD:AD,AD1943,H:H)/VLOOKUP(AD1943,[2]Formula!V:X,3,0))*VLOOKUP(AD1943,[2]Formula!V:X,2,0))*H1943)/SUMIF(AD:AD,AD1943,H:H)))</f>
        <v/>
      </c>
      <c r="L1943" s="38" t="str">
        <f t="shared" si="181"/>
        <v/>
      </c>
      <c r="M1943" s="38" t="str">
        <f t="shared" si="182"/>
        <v/>
      </c>
      <c r="N1943" s="38" t="str">
        <f t="shared" si="184"/>
        <v/>
      </c>
      <c r="O1943" s="38" t="str">
        <f t="shared" si="180"/>
        <v/>
      </c>
      <c r="P1943" s="39" t="str">
        <f t="shared" si="185"/>
        <v/>
      </c>
      <c r="AC1943" s="42" t="str">
        <f>IF(B1943="","",VLOOKUP(B1943,[2]Formula!B:C,2,0))</f>
        <v/>
      </c>
      <c r="AD1943" s="43" t="str">
        <f t="shared" si="183"/>
        <v/>
      </c>
    </row>
    <row r="1944" spans="1:30" x14ac:dyDescent="0.25">
      <c r="A1944" s="64"/>
      <c r="B1944" s="64"/>
      <c r="C1944" s="66"/>
      <c r="D1944" s="67"/>
      <c r="E1944" s="64"/>
      <c r="F1944" s="64"/>
      <c r="G1944" s="37" t="str">
        <f>IF(E1944="","",IF(OR(E1944="Project Management",E1944="Project Support",E1944="Sprint Management",E1944="Sprint Support"),"NA",ROUND((((VLOOKUP(AD1944,[2]Formula!V:X,3,0)))-SUMIF(AD:AD,AD1944,H:H)),2)))</f>
        <v/>
      </c>
      <c r="H1944" s="71"/>
      <c r="I1944" s="72"/>
      <c r="J1944" s="72"/>
      <c r="K1944" s="38" t="str">
        <f>IF(E1944="","",IF(OR(E1944="Project Management",E1944="Project Support",E1944="Sprint Management",E1944="Sprint Support"),"NA",(((SUMIF(AD:AD,AD1944,H:H)/VLOOKUP(AD1944,[2]Formula!V:X,3,0))*VLOOKUP(AD1944,[2]Formula!V:X,2,0))*H1944)/SUMIF(AD:AD,AD1944,H:H)))</f>
        <v/>
      </c>
      <c r="L1944" s="38" t="str">
        <f t="shared" si="181"/>
        <v/>
      </c>
      <c r="M1944" s="38" t="str">
        <f t="shared" si="182"/>
        <v/>
      </c>
      <c r="N1944" s="38" t="str">
        <f t="shared" si="184"/>
        <v/>
      </c>
      <c r="O1944" s="38" t="str">
        <f t="shared" si="180"/>
        <v/>
      </c>
      <c r="P1944" s="39" t="str">
        <f t="shared" si="185"/>
        <v/>
      </c>
      <c r="AC1944" s="42" t="str">
        <f>IF(B1944="","",VLOOKUP(B1944,[2]Formula!B:C,2,0))</f>
        <v/>
      </c>
      <c r="AD1944" s="43" t="str">
        <f t="shared" si="183"/>
        <v/>
      </c>
    </row>
    <row r="1945" spans="1:30" x14ac:dyDescent="0.25">
      <c r="A1945" s="64"/>
      <c r="B1945" s="64"/>
      <c r="C1945" s="66"/>
      <c r="D1945" s="67"/>
      <c r="E1945" s="64"/>
      <c r="F1945" s="64"/>
      <c r="G1945" s="37" t="str">
        <f>IF(E1945="","",IF(OR(E1945="Project Management",E1945="Project Support",E1945="Sprint Management",E1945="Sprint Support"),"NA",ROUND((((VLOOKUP(AD1945,[2]Formula!V:X,3,0)))-SUMIF(AD:AD,AD1945,H:H)),2)))</f>
        <v/>
      </c>
      <c r="H1945" s="71"/>
      <c r="I1945" s="72"/>
      <c r="J1945" s="72"/>
      <c r="K1945" s="38" t="str">
        <f>IF(E1945="","",IF(OR(E1945="Project Management",E1945="Project Support",E1945="Sprint Management",E1945="Sprint Support"),"NA",(((SUMIF(AD:AD,AD1945,H:H)/VLOOKUP(AD1945,[2]Formula!V:X,3,0))*VLOOKUP(AD1945,[2]Formula!V:X,2,0))*H1945)/SUMIF(AD:AD,AD1945,H:H)))</f>
        <v/>
      </c>
      <c r="L1945" s="38" t="str">
        <f t="shared" si="181"/>
        <v/>
      </c>
      <c r="M1945" s="38" t="str">
        <f t="shared" si="182"/>
        <v/>
      </c>
      <c r="N1945" s="38" t="str">
        <f t="shared" si="184"/>
        <v/>
      </c>
      <c r="O1945" s="38" t="str">
        <f t="shared" si="180"/>
        <v/>
      </c>
      <c r="P1945" s="39" t="str">
        <f t="shared" si="185"/>
        <v/>
      </c>
      <c r="AC1945" s="42" t="str">
        <f>IF(B1945="","",VLOOKUP(B1945,[2]Formula!B:C,2,0))</f>
        <v/>
      </c>
      <c r="AD1945" s="43" t="str">
        <f t="shared" si="183"/>
        <v/>
      </c>
    </row>
    <row r="1946" spans="1:30" x14ac:dyDescent="0.25">
      <c r="A1946" s="64"/>
      <c r="B1946" s="64"/>
      <c r="C1946" s="66"/>
      <c r="D1946" s="67"/>
      <c r="E1946" s="64"/>
      <c r="F1946" s="64"/>
      <c r="G1946" s="37" t="str">
        <f>IF(E1946="","",IF(OR(E1946="Project Management",E1946="Project Support",E1946="Sprint Management",E1946="Sprint Support"),"NA",ROUND((((VLOOKUP(AD1946,[2]Formula!V:X,3,0)))-SUMIF(AD:AD,AD1946,H:H)),2)))</f>
        <v/>
      </c>
      <c r="H1946" s="71"/>
      <c r="I1946" s="72"/>
      <c r="J1946" s="72"/>
      <c r="K1946" s="38" t="str">
        <f>IF(E1946="","",IF(OR(E1946="Project Management",E1946="Project Support",E1946="Sprint Management",E1946="Sprint Support"),"NA",(((SUMIF(AD:AD,AD1946,H:H)/VLOOKUP(AD1946,[2]Formula!V:X,3,0))*VLOOKUP(AD1946,[2]Formula!V:X,2,0))*H1946)/SUMIF(AD:AD,AD1946,H:H)))</f>
        <v/>
      </c>
      <c r="L1946" s="38" t="str">
        <f t="shared" si="181"/>
        <v/>
      </c>
      <c r="M1946" s="38" t="str">
        <f t="shared" si="182"/>
        <v/>
      </c>
      <c r="N1946" s="38" t="str">
        <f t="shared" si="184"/>
        <v/>
      </c>
      <c r="O1946" s="38" t="str">
        <f t="shared" si="180"/>
        <v/>
      </c>
      <c r="P1946" s="39" t="str">
        <f t="shared" si="185"/>
        <v/>
      </c>
      <c r="AC1946" s="42" t="str">
        <f>IF(B1946="","",VLOOKUP(B1946,[2]Formula!B:C,2,0))</f>
        <v/>
      </c>
      <c r="AD1946" s="43" t="str">
        <f t="shared" si="183"/>
        <v/>
      </c>
    </row>
    <row r="1947" spans="1:30" x14ac:dyDescent="0.25">
      <c r="A1947" s="64"/>
      <c r="B1947" s="64"/>
      <c r="C1947" s="66"/>
      <c r="D1947" s="67"/>
      <c r="E1947" s="64"/>
      <c r="F1947" s="64"/>
      <c r="G1947" s="37" t="str">
        <f>IF(E1947="","",IF(OR(E1947="Project Management",E1947="Project Support",E1947="Sprint Management",E1947="Sprint Support"),"NA",ROUND((((VLOOKUP(AD1947,[2]Formula!V:X,3,0)))-SUMIF(AD:AD,AD1947,H:H)),2)))</f>
        <v/>
      </c>
      <c r="H1947" s="71"/>
      <c r="I1947" s="72"/>
      <c r="J1947" s="72"/>
      <c r="K1947" s="38" t="str">
        <f>IF(E1947="","",IF(OR(E1947="Project Management",E1947="Project Support",E1947="Sprint Management",E1947="Sprint Support"),"NA",(((SUMIF(AD:AD,AD1947,H:H)/VLOOKUP(AD1947,[2]Formula!V:X,3,0))*VLOOKUP(AD1947,[2]Formula!V:X,2,0))*H1947)/SUMIF(AD:AD,AD1947,H:H)))</f>
        <v/>
      </c>
      <c r="L1947" s="38" t="str">
        <f t="shared" si="181"/>
        <v/>
      </c>
      <c r="M1947" s="38" t="str">
        <f t="shared" si="182"/>
        <v/>
      </c>
      <c r="N1947" s="38" t="str">
        <f t="shared" si="184"/>
        <v/>
      </c>
      <c r="O1947" s="38" t="str">
        <f t="shared" si="180"/>
        <v/>
      </c>
      <c r="P1947" s="39" t="str">
        <f t="shared" si="185"/>
        <v/>
      </c>
      <c r="AC1947" s="42" t="str">
        <f>IF(B1947="","",VLOOKUP(B1947,[2]Formula!B:C,2,0))</f>
        <v/>
      </c>
      <c r="AD1947" s="43" t="str">
        <f t="shared" si="183"/>
        <v/>
      </c>
    </row>
    <row r="1948" spans="1:30" x14ac:dyDescent="0.25">
      <c r="A1948" s="64"/>
      <c r="B1948" s="64"/>
      <c r="C1948" s="66"/>
      <c r="D1948" s="67"/>
      <c r="E1948" s="64"/>
      <c r="F1948" s="64"/>
      <c r="G1948" s="37" t="str">
        <f>IF(E1948="","",IF(OR(E1948="Project Management",E1948="Project Support",E1948="Sprint Management",E1948="Sprint Support"),"NA",ROUND((((VLOOKUP(AD1948,[2]Formula!V:X,3,0)))-SUMIF(AD:AD,AD1948,H:H)),2)))</f>
        <v/>
      </c>
      <c r="H1948" s="71"/>
      <c r="I1948" s="72"/>
      <c r="J1948" s="72"/>
      <c r="K1948" s="38" t="str">
        <f>IF(E1948="","",IF(OR(E1948="Project Management",E1948="Project Support",E1948="Sprint Management",E1948="Sprint Support"),"NA",(((SUMIF(AD:AD,AD1948,H:H)/VLOOKUP(AD1948,[2]Formula!V:X,3,0))*VLOOKUP(AD1948,[2]Formula!V:X,2,0))*H1948)/SUMIF(AD:AD,AD1948,H:H)))</f>
        <v/>
      </c>
      <c r="L1948" s="38" t="str">
        <f t="shared" si="181"/>
        <v/>
      </c>
      <c r="M1948" s="38" t="str">
        <f t="shared" si="182"/>
        <v/>
      </c>
      <c r="N1948" s="38" t="str">
        <f t="shared" si="184"/>
        <v/>
      </c>
      <c r="O1948" s="38" t="str">
        <f t="shared" si="180"/>
        <v/>
      </c>
      <c r="P1948" s="39" t="str">
        <f t="shared" si="185"/>
        <v/>
      </c>
      <c r="AC1948" s="42" t="str">
        <f>IF(B1948="","",VLOOKUP(B1948,[2]Formula!B:C,2,0))</f>
        <v/>
      </c>
      <c r="AD1948" s="43" t="str">
        <f t="shared" si="183"/>
        <v/>
      </c>
    </row>
    <row r="1949" spans="1:30" x14ac:dyDescent="0.25">
      <c r="A1949" s="64"/>
      <c r="B1949" s="64"/>
      <c r="C1949" s="66"/>
      <c r="D1949" s="67"/>
      <c r="E1949" s="64"/>
      <c r="F1949" s="64"/>
      <c r="G1949" s="37" t="str">
        <f>IF(E1949="","",IF(OR(E1949="Project Management",E1949="Project Support",E1949="Sprint Management",E1949="Sprint Support"),"NA",ROUND((((VLOOKUP(AD1949,[2]Formula!V:X,3,0)))-SUMIF(AD:AD,AD1949,H:H)),2)))</f>
        <v/>
      </c>
      <c r="H1949" s="71"/>
      <c r="I1949" s="72"/>
      <c r="J1949" s="72"/>
      <c r="K1949" s="38" t="str">
        <f>IF(E1949="","",IF(OR(E1949="Project Management",E1949="Project Support",E1949="Sprint Management",E1949="Sprint Support"),"NA",(((SUMIF(AD:AD,AD1949,H:H)/VLOOKUP(AD1949,[2]Formula!V:X,3,0))*VLOOKUP(AD1949,[2]Formula!V:X,2,0))*H1949)/SUMIF(AD:AD,AD1949,H:H)))</f>
        <v/>
      </c>
      <c r="L1949" s="38" t="str">
        <f t="shared" si="181"/>
        <v/>
      </c>
      <c r="M1949" s="38" t="str">
        <f t="shared" si="182"/>
        <v/>
      </c>
      <c r="N1949" s="38" t="str">
        <f t="shared" si="184"/>
        <v/>
      </c>
      <c r="O1949" s="38" t="str">
        <f t="shared" si="180"/>
        <v/>
      </c>
      <c r="P1949" s="39" t="str">
        <f t="shared" si="185"/>
        <v/>
      </c>
      <c r="AC1949" s="42" t="str">
        <f>IF(B1949="","",VLOOKUP(B1949,[2]Formula!B:C,2,0))</f>
        <v/>
      </c>
      <c r="AD1949" s="43" t="str">
        <f t="shared" si="183"/>
        <v/>
      </c>
    </row>
    <row r="1950" spans="1:30" x14ac:dyDescent="0.25">
      <c r="A1950" s="64"/>
      <c r="B1950" s="64"/>
      <c r="C1950" s="66"/>
      <c r="D1950" s="67"/>
      <c r="E1950" s="64"/>
      <c r="F1950" s="64"/>
      <c r="G1950" s="37" t="str">
        <f>IF(E1950="","",IF(OR(E1950="Project Management",E1950="Project Support",E1950="Sprint Management",E1950="Sprint Support"),"NA",ROUND((((VLOOKUP(AD1950,[2]Formula!V:X,3,0)))-SUMIF(AD:AD,AD1950,H:H)),2)))</f>
        <v/>
      </c>
      <c r="H1950" s="71"/>
      <c r="I1950" s="72"/>
      <c r="J1950" s="72"/>
      <c r="K1950" s="38" t="str">
        <f>IF(E1950="","",IF(OR(E1950="Project Management",E1950="Project Support",E1950="Sprint Management",E1950="Sprint Support"),"NA",(((SUMIF(AD:AD,AD1950,H:H)/VLOOKUP(AD1950,[2]Formula!V:X,3,0))*VLOOKUP(AD1950,[2]Formula!V:X,2,0))*H1950)/SUMIF(AD:AD,AD1950,H:H)))</f>
        <v/>
      </c>
      <c r="L1950" s="38" t="str">
        <f t="shared" si="181"/>
        <v/>
      </c>
      <c r="M1950" s="38" t="str">
        <f t="shared" si="182"/>
        <v/>
      </c>
      <c r="N1950" s="38" t="str">
        <f t="shared" si="184"/>
        <v/>
      </c>
      <c r="O1950" s="38" t="str">
        <f t="shared" si="180"/>
        <v/>
      </c>
      <c r="P1950" s="39" t="str">
        <f t="shared" si="185"/>
        <v/>
      </c>
      <c r="AC1950" s="42" t="str">
        <f>IF(B1950="","",VLOOKUP(B1950,[2]Formula!B:C,2,0))</f>
        <v/>
      </c>
      <c r="AD1950" s="43" t="str">
        <f t="shared" si="183"/>
        <v/>
      </c>
    </row>
    <row r="1951" spans="1:30" x14ac:dyDescent="0.25">
      <c r="A1951" s="64"/>
      <c r="B1951" s="64"/>
      <c r="C1951" s="66"/>
      <c r="D1951" s="67"/>
      <c r="E1951" s="64"/>
      <c r="F1951" s="64"/>
      <c r="G1951" s="37" t="str">
        <f>IF(E1951="","",IF(OR(E1951="Project Management",E1951="Project Support",E1951="Sprint Management",E1951="Sprint Support"),"NA",ROUND((((VLOOKUP(AD1951,[2]Formula!V:X,3,0)))-SUMIF(AD:AD,AD1951,H:H)),2)))</f>
        <v/>
      </c>
      <c r="H1951" s="71"/>
      <c r="I1951" s="72"/>
      <c r="J1951" s="72"/>
      <c r="K1951" s="38" t="str">
        <f>IF(E1951="","",IF(OR(E1951="Project Management",E1951="Project Support",E1951="Sprint Management",E1951="Sprint Support"),"NA",(((SUMIF(AD:AD,AD1951,H:H)/VLOOKUP(AD1951,[2]Formula!V:X,3,0))*VLOOKUP(AD1951,[2]Formula!V:X,2,0))*H1951)/SUMIF(AD:AD,AD1951,H:H)))</f>
        <v/>
      </c>
      <c r="L1951" s="38" t="str">
        <f t="shared" si="181"/>
        <v/>
      </c>
      <c r="M1951" s="38" t="str">
        <f t="shared" si="182"/>
        <v/>
      </c>
      <c r="N1951" s="38" t="str">
        <f t="shared" si="184"/>
        <v/>
      </c>
      <c r="O1951" s="38" t="str">
        <f t="shared" si="180"/>
        <v/>
      </c>
      <c r="P1951" s="39" t="str">
        <f t="shared" si="185"/>
        <v/>
      </c>
      <c r="AC1951" s="42" t="str">
        <f>IF(B1951="","",VLOOKUP(B1951,[2]Formula!B:C,2,0))</f>
        <v/>
      </c>
      <c r="AD1951" s="43" t="str">
        <f t="shared" si="183"/>
        <v/>
      </c>
    </row>
    <row r="1952" spans="1:30" x14ac:dyDescent="0.25">
      <c r="A1952" s="64"/>
      <c r="B1952" s="64"/>
      <c r="C1952" s="66"/>
      <c r="D1952" s="67"/>
      <c r="E1952" s="64"/>
      <c r="F1952" s="64"/>
      <c r="G1952" s="37" t="str">
        <f>IF(E1952="","",IF(OR(E1952="Project Management",E1952="Project Support",E1952="Sprint Management",E1952="Sprint Support"),"NA",ROUND((((VLOOKUP(AD1952,[2]Formula!V:X,3,0)))-SUMIF(AD:AD,AD1952,H:H)),2)))</f>
        <v/>
      </c>
      <c r="H1952" s="71"/>
      <c r="I1952" s="72"/>
      <c r="J1952" s="72"/>
      <c r="K1952" s="38" t="str">
        <f>IF(E1952="","",IF(OR(E1952="Project Management",E1952="Project Support",E1952="Sprint Management",E1952="Sprint Support"),"NA",(((SUMIF(AD:AD,AD1952,H:H)/VLOOKUP(AD1952,[2]Formula!V:X,3,0))*VLOOKUP(AD1952,[2]Formula!V:X,2,0))*H1952)/SUMIF(AD:AD,AD1952,H:H)))</f>
        <v/>
      </c>
      <c r="L1952" s="38" t="str">
        <f t="shared" si="181"/>
        <v/>
      </c>
      <c r="M1952" s="38" t="str">
        <f t="shared" si="182"/>
        <v/>
      </c>
      <c r="N1952" s="38" t="str">
        <f t="shared" si="184"/>
        <v/>
      </c>
      <c r="O1952" s="38" t="str">
        <f t="shared" si="180"/>
        <v/>
      </c>
      <c r="P1952" s="39" t="str">
        <f t="shared" si="185"/>
        <v/>
      </c>
      <c r="AC1952" s="42" t="str">
        <f>IF(B1952="","",VLOOKUP(B1952,[2]Formula!B:C,2,0))</f>
        <v/>
      </c>
      <c r="AD1952" s="43" t="str">
        <f t="shared" si="183"/>
        <v/>
      </c>
    </row>
    <row r="1953" spans="1:30" x14ac:dyDescent="0.25">
      <c r="A1953" s="64"/>
      <c r="B1953" s="64"/>
      <c r="C1953" s="66"/>
      <c r="D1953" s="67"/>
      <c r="E1953" s="64"/>
      <c r="F1953" s="64"/>
      <c r="G1953" s="37" t="str">
        <f>IF(E1953="","",IF(OR(E1953="Project Management",E1953="Project Support",E1953="Sprint Management",E1953="Sprint Support"),"NA",ROUND((((VLOOKUP(AD1953,[2]Formula!V:X,3,0)))-SUMIF(AD:AD,AD1953,H:H)),2)))</f>
        <v/>
      </c>
      <c r="H1953" s="71"/>
      <c r="I1953" s="72"/>
      <c r="J1953" s="72"/>
      <c r="K1953" s="38" t="str">
        <f>IF(E1953="","",IF(OR(E1953="Project Management",E1953="Project Support",E1953="Sprint Management",E1953="Sprint Support"),"NA",(((SUMIF(AD:AD,AD1953,H:H)/VLOOKUP(AD1953,[2]Formula!V:X,3,0))*VLOOKUP(AD1953,[2]Formula!V:X,2,0))*H1953)/SUMIF(AD:AD,AD1953,H:H)))</f>
        <v/>
      </c>
      <c r="L1953" s="38" t="str">
        <f t="shared" si="181"/>
        <v/>
      </c>
      <c r="M1953" s="38" t="str">
        <f t="shared" si="182"/>
        <v/>
      </c>
      <c r="N1953" s="38" t="str">
        <f t="shared" si="184"/>
        <v/>
      </c>
      <c r="O1953" s="38" t="str">
        <f t="shared" si="180"/>
        <v/>
      </c>
      <c r="P1953" s="39" t="str">
        <f t="shared" si="185"/>
        <v/>
      </c>
      <c r="AC1953" s="42" t="str">
        <f>IF(B1953="","",VLOOKUP(B1953,[2]Formula!B:C,2,0))</f>
        <v/>
      </c>
      <c r="AD1953" s="43" t="str">
        <f t="shared" si="183"/>
        <v/>
      </c>
    </row>
    <row r="1954" spans="1:30" x14ac:dyDescent="0.25">
      <c r="A1954" s="64"/>
      <c r="B1954" s="64"/>
      <c r="C1954" s="66"/>
      <c r="D1954" s="67"/>
      <c r="E1954" s="64"/>
      <c r="F1954" s="64"/>
      <c r="G1954" s="37" t="str">
        <f>IF(E1954="","",IF(OR(E1954="Project Management",E1954="Project Support",E1954="Sprint Management",E1954="Sprint Support"),"NA",ROUND((((VLOOKUP(AD1954,[2]Formula!V:X,3,0)))-SUMIF(AD:AD,AD1954,H:H)),2)))</f>
        <v/>
      </c>
      <c r="H1954" s="71"/>
      <c r="I1954" s="72"/>
      <c r="J1954" s="72"/>
      <c r="K1954" s="38" t="str">
        <f>IF(E1954="","",IF(OR(E1954="Project Management",E1954="Project Support",E1954="Sprint Management",E1954="Sprint Support"),"NA",(((SUMIF(AD:AD,AD1954,H:H)/VLOOKUP(AD1954,[2]Formula!V:X,3,0))*VLOOKUP(AD1954,[2]Formula!V:X,2,0))*H1954)/SUMIF(AD:AD,AD1954,H:H)))</f>
        <v/>
      </c>
      <c r="L1954" s="38" t="str">
        <f t="shared" si="181"/>
        <v/>
      </c>
      <c r="M1954" s="38" t="str">
        <f t="shared" si="182"/>
        <v/>
      </c>
      <c r="N1954" s="38" t="str">
        <f t="shared" si="184"/>
        <v/>
      </c>
      <c r="O1954" s="38" t="str">
        <f t="shared" si="180"/>
        <v/>
      </c>
      <c r="P1954" s="39" t="str">
        <f t="shared" si="185"/>
        <v/>
      </c>
      <c r="AC1954" s="42" t="str">
        <f>IF(B1954="","",VLOOKUP(B1954,[2]Formula!B:C,2,0))</f>
        <v/>
      </c>
      <c r="AD1954" s="43" t="str">
        <f t="shared" si="183"/>
        <v/>
      </c>
    </row>
    <row r="1955" spans="1:30" x14ac:dyDescent="0.25">
      <c r="A1955" s="64"/>
      <c r="B1955" s="64"/>
      <c r="C1955" s="66"/>
      <c r="D1955" s="67"/>
      <c r="E1955" s="64"/>
      <c r="F1955" s="64"/>
      <c r="G1955" s="37" t="str">
        <f>IF(E1955="","",IF(OR(E1955="Project Management",E1955="Project Support",E1955="Sprint Management",E1955="Sprint Support"),"NA",ROUND((((VLOOKUP(AD1955,[2]Formula!V:X,3,0)))-SUMIF(AD:AD,AD1955,H:H)),2)))</f>
        <v/>
      </c>
      <c r="H1955" s="71"/>
      <c r="I1955" s="72"/>
      <c r="J1955" s="72"/>
      <c r="K1955" s="38" t="str">
        <f>IF(E1955="","",IF(OR(E1955="Project Management",E1955="Project Support",E1955="Sprint Management",E1955="Sprint Support"),"NA",(((SUMIF(AD:AD,AD1955,H:H)/VLOOKUP(AD1955,[2]Formula!V:X,3,0))*VLOOKUP(AD1955,[2]Formula!V:X,2,0))*H1955)/SUMIF(AD:AD,AD1955,H:H)))</f>
        <v/>
      </c>
      <c r="L1955" s="38" t="str">
        <f t="shared" si="181"/>
        <v/>
      </c>
      <c r="M1955" s="38" t="str">
        <f t="shared" si="182"/>
        <v/>
      </c>
      <c r="N1955" s="38" t="str">
        <f t="shared" si="184"/>
        <v/>
      </c>
      <c r="O1955" s="38" t="str">
        <f t="shared" si="180"/>
        <v/>
      </c>
      <c r="P1955" s="39" t="str">
        <f t="shared" si="185"/>
        <v/>
      </c>
      <c r="AC1955" s="42" t="str">
        <f>IF(B1955="","",VLOOKUP(B1955,[2]Formula!B:C,2,0))</f>
        <v/>
      </c>
      <c r="AD1955" s="43" t="str">
        <f t="shared" si="183"/>
        <v/>
      </c>
    </row>
    <row r="1956" spans="1:30" x14ac:dyDescent="0.25">
      <c r="A1956" s="64"/>
      <c r="B1956" s="64"/>
      <c r="C1956" s="66"/>
      <c r="D1956" s="67"/>
      <c r="E1956" s="64"/>
      <c r="F1956" s="64"/>
      <c r="G1956" s="37" t="str">
        <f>IF(E1956="","",IF(OR(E1956="Project Management",E1956="Project Support",E1956="Sprint Management",E1956="Sprint Support"),"NA",ROUND((((VLOOKUP(AD1956,[2]Formula!V:X,3,0)))-SUMIF(AD:AD,AD1956,H:H)),2)))</f>
        <v/>
      </c>
      <c r="H1956" s="71"/>
      <c r="I1956" s="72"/>
      <c r="J1956" s="72"/>
      <c r="K1956" s="38" t="str">
        <f>IF(E1956="","",IF(OR(E1956="Project Management",E1956="Project Support",E1956="Sprint Management",E1956="Sprint Support"),"NA",(((SUMIF(AD:AD,AD1956,H:H)/VLOOKUP(AD1956,[2]Formula!V:X,3,0))*VLOOKUP(AD1956,[2]Formula!V:X,2,0))*H1956)/SUMIF(AD:AD,AD1956,H:H)))</f>
        <v/>
      </c>
      <c r="L1956" s="38" t="str">
        <f t="shared" si="181"/>
        <v/>
      </c>
      <c r="M1956" s="38" t="str">
        <f t="shared" si="182"/>
        <v/>
      </c>
      <c r="N1956" s="38" t="str">
        <f t="shared" si="184"/>
        <v/>
      </c>
      <c r="O1956" s="38" t="str">
        <f t="shared" si="180"/>
        <v/>
      </c>
      <c r="P1956" s="39" t="str">
        <f t="shared" si="185"/>
        <v/>
      </c>
      <c r="AC1956" s="42" t="str">
        <f>IF(B1956="","",VLOOKUP(B1956,[2]Formula!B:C,2,0))</f>
        <v/>
      </c>
      <c r="AD1956" s="43" t="str">
        <f t="shared" si="183"/>
        <v/>
      </c>
    </row>
    <row r="1957" spans="1:30" x14ac:dyDescent="0.25">
      <c r="A1957" s="64"/>
      <c r="B1957" s="64"/>
      <c r="C1957" s="66"/>
      <c r="D1957" s="67"/>
      <c r="E1957" s="64"/>
      <c r="F1957" s="64"/>
      <c r="G1957" s="37" t="str">
        <f>IF(E1957="","",IF(OR(E1957="Project Management",E1957="Project Support",E1957="Sprint Management",E1957="Sprint Support"),"NA",ROUND((((VLOOKUP(AD1957,[2]Formula!V:X,3,0)))-SUMIF(AD:AD,AD1957,H:H)),2)))</f>
        <v/>
      </c>
      <c r="H1957" s="71"/>
      <c r="I1957" s="72"/>
      <c r="J1957" s="72"/>
      <c r="K1957" s="38" t="str">
        <f>IF(E1957="","",IF(OR(E1957="Project Management",E1957="Project Support",E1957="Sprint Management",E1957="Sprint Support"),"NA",(((SUMIF(AD:AD,AD1957,H:H)/VLOOKUP(AD1957,[2]Formula!V:X,3,0))*VLOOKUP(AD1957,[2]Formula!V:X,2,0))*H1957)/SUMIF(AD:AD,AD1957,H:H)))</f>
        <v/>
      </c>
      <c r="L1957" s="38" t="str">
        <f t="shared" si="181"/>
        <v/>
      </c>
      <c r="M1957" s="38" t="str">
        <f t="shared" si="182"/>
        <v/>
      </c>
      <c r="N1957" s="38" t="str">
        <f t="shared" si="184"/>
        <v/>
      </c>
      <c r="O1957" s="38" t="str">
        <f t="shared" si="180"/>
        <v/>
      </c>
      <c r="P1957" s="39" t="str">
        <f t="shared" si="185"/>
        <v/>
      </c>
      <c r="AC1957" s="42" t="str">
        <f>IF(B1957="","",VLOOKUP(B1957,[2]Formula!B:C,2,0))</f>
        <v/>
      </c>
      <c r="AD1957" s="43" t="str">
        <f t="shared" si="183"/>
        <v/>
      </c>
    </row>
    <row r="1958" spans="1:30" x14ac:dyDescent="0.25">
      <c r="A1958" s="64"/>
      <c r="B1958" s="64"/>
      <c r="C1958" s="66"/>
      <c r="D1958" s="67"/>
      <c r="E1958" s="64"/>
      <c r="F1958" s="64"/>
      <c r="G1958" s="37" t="str">
        <f>IF(E1958="","",IF(OR(E1958="Project Management",E1958="Project Support",E1958="Sprint Management",E1958="Sprint Support"),"NA",ROUND((((VLOOKUP(AD1958,[2]Formula!V:X,3,0)))-SUMIF(AD:AD,AD1958,H:H)),2)))</f>
        <v/>
      </c>
      <c r="H1958" s="71"/>
      <c r="I1958" s="72"/>
      <c r="J1958" s="72"/>
      <c r="K1958" s="38" t="str">
        <f>IF(E1958="","",IF(OR(E1958="Project Management",E1958="Project Support",E1958="Sprint Management",E1958="Sprint Support"),"NA",(((SUMIF(AD:AD,AD1958,H:H)/VLOOKUP(AD1958,[2]Formula!V:X,3,0))*VLOOKUP(AD1958,[2]Formula!V:X,2,0))*H1958)/SUMIF(AD:AD,AD1958,H:H)))</f>
        <v/>
      </c>
      <c r="L1958" s="38" t="str">
        <f t="shared" si="181"/>
        <v/>
      </c>
      <c r="M1958" s="38" t="str">
        <f t="shared" si="182"/>
        <v/>
      </c>
      <c r="N1958" s="38" t="str">
        <f t="shared" si="184"/>
        <v/>
      </c>
      <c r="O1958" s="38" t="str">
        <f t="shared" si="180"/>
        <v/>
      </c>
      <c r="P1958" s="39" t="str">
        <f t="shared" si="185"/>
        <v/>
      </c>
      <c r="AC1958" s="42" t="str">
        <f>IF(B1958="","",VLOOKUP(B1958,[2]Formula!B:C,2,0))</f>
        <v/>
      </c>
      <c r="AD1958" s="43" t="str">
        <f t="shared" si="183"/>
        <v/>
      </c>
    </row>
    <row r="1959" spans="1:30" x14ac:dyDescent="0.25">
      <c r="A1959" s="64"/>
      <c r="B1959" s="64"/>
      <c r="C1959" s="66"/>
      <c r="D1959" s="67"/>
      <c r="E1959" s="64"/>
      <c r="F1959" s="64"/>
      <c r="G1959" s="37" t="str">
        <f>IF(E1959="","",IF(OR(E1959="Project Management",E1959="Project Support",E1959="Sprint Management",E1959="Sprint Support"),"NA",ROUND((((VLOOKUP(AD1959,[2]Formula!V:X,3,0)))-SUMIF(AD:AD,AD1959,H:H)),2)))</f>
        <v/>
      </c>
      <c r="H1959" s="71"/>
      <c r="I1959" s="72"/>
      <c r="J1959" s="72"/>
      <c r="K1959" s="38" t="str">
        <f>IF(E1959="","",IF(OR(E1959="Project Management",E1959="Project Support",E1959="Sprint Management",E1959="Sprint Support"),"NA",(((SUMIF(AD:AD,AD1959,H:H)/VLOOKUP(AD1959,[2]Formula!V:X,3,0))*VLOOKUP(AD1959,[2]Formula!V:X,2,0))*H1959)/SUMIF(AD:AD,AD1959,H:H)))</f>
        <v/>
      </c>
      <c r="L1959" s="38" t="str">
        <f t="shared" si="181"/>
        <v/>
      </c>
      <c r="M1959" s="38" t="str">
        <f t="shared" si="182"/>
        <v/>
      </c>
      <c r="N1959" s="38" t="str">
        <f t="shared" si="184"/>
        <v/>
      </c>
      <c r="O1959" s="38" t="str">
        <f t="shared" si="180"/>
        <v/>
      </c>
      <c r="P1959" s="39" t="str">
        <f t="shared" si="185"/>
        <v/>
      </c>
      <c r="AC1959" s="42" t="str">
        <f>IF(B1959="","",VLOOKUP(B1959,[2]Formula!B:C,2,0))</f>
        <v/>
      </c>
      <c r="AD1959" s="43" t="str">
        <f t="shared" si="183"/>
        <v/>
      </c>
    </row>
    <row r="1960" spans="1:30" x14ac:dyDescent="0.25">
      <c r="A1960" s="64"/>
      <c r="B1960" s="64"/>
      <c r="C1960" s="66"/>
      <c r="D1960" s="67"/>
      <c r="E1960" s="64"/>
      <c r="F1960" s="64"/>
      <c r="G1960" s="37" t="str">
        <f>IF(E1960="","",IF(OR(E1960="Project Management",E1960="Project Support",E1960="Sprint Management",E1960="Sprint Support"),"NA",ROUND((((VLOOKUP(AD1960,[2]Formula!V:X,3,0)))-SUMIF(AD:AD,AD1960,H:H)),2)))</f>
        <v/>
      </c>
      <c r="H1960" s="71"/>
      <c r="I1960" s="72"/>
      <c r="J1960" s="72"/>
      <c r="K1960" s="38" t="str">
        <f>IF(E1960="","",IF(OR(E1960="Project Management",E1960="Project Support",E1960="Sprint Management",E1960="Sprint Support"),"NA",(((SUMIF(AD:AD,AD1960,H:H)/VLOOKUP(AD1960,[2]Formula!V:X,3,0))*VLOOKUP(AD1960,[2]Formula!V:X,2,0))*H1960)/SUMIF(AD:AD,AD1960,H:H)))</f>
        <v/>
      </c>
      <c r="L1960" s="38" t="str">
        <f t="shared" si="181"/>
        <v/>
      </c>
      <c r="M1960" s="38" t="str">
        <f t="shared" si="182"/>
        <v/>
      </c>
      <c r="N1960" s="38" t="str">
        <f t="shared" si="184"/>
        <v/>
      </c>
      <c r="O1960" s="38" t="str">
        <f t="shared" si="180"/>
        <v/>
      </c>
      <c r="P1960" s="39" t="str">
        <f t="shared" si="185"/>
        <v/>
      </c>
      <c r="AC1960" s="42" t="str">
        <f>IF(B1960="","",VLOOKUP(B1960,[2]Formula!B:C,2,0))</f>
        <v/>
      </c>
      <c r="AD1960" s="43" t="str">
        <f t="shared" si="183"/>
        <v/>
      </c>
    </row>
    <row r="1961" spans="1:30" x14ac:dyDescent="0.25">
      <c r="A1961" s="64"/>
      <c r="B1961" s="64"/>
      <c r="C1961" s="66"/>
      <c r="D1961" s="67"/>
      <c r="E1961" s="64"/>
      <c r="F1961" s="64"/>
      <c r="G1961" s="37" t="str">
        <f>IF(E1961="","",IF(OR(E1961="Project Management",E1961="Project Support",E1961="Sprint Management",E1961="Sprint Support"),"NA",ROUND((((VLOOKUP(AD1961,[2]Formula!V:X,3,0)))-SUMIF(AD:AD,AD1961,H:H)),2)))</f>
        <v/>
      </c>
      <c r="H1961" s="71"/>
      <c r="I1961" s="72"/>
      <c r="J1961" s="72"/>
      <c r="K1961" s="38" t="str">
        <f>IF(E1961="","",IF(OR(E1961="Project Management",E1961="Project Support",E1961="Sprint Management",E1961="Sprint Support"),"NA",(((SUMIF(AD:AD,AD1961,H:H)/VLOOKUP(AD1961,[2]Formula!V:X,3,0))*VLOOKUP(AD1961,[2]Formula!V:X,2,0))*H1961)/SUMIF(AD:AD,AD1961,H:H)))</f>
        <v/>
      </c>
      <c r="L1961" s="38" t="str">
        <f t="shared" si="181"/>
        <v/>
      </c>
      <c r="M1961" s="38" t="str">
        <f t="shared" si="182"/>
        <v/>
      </c>
      <c r="N1961" s="38" t="str">
        <f t="shared" si="184"/>
        <v/>
      </c>
      <c r="O1961" s="38" t="str">
        <f t="shared" si="180"/>
        <v/>
      </c>
      <c r="P1961" s="39" t="str">
        <f t="shared" si="185"/>
        <v/>
      </c>
      <c r="AC1961" s="42" t="str">
        <f>IF(B1961="","",VLOOKUP(B1961,[2]Formula!B:C,2,0))</f>
        <v/>
      </c>
      <c r="AD1961" s="43" t="str">
        <f t="shared" si="183"/>
        <v/>
      </c>
    </row>
    <row r="1962" spans="1:30" x14ac:dyDescent="0.25">
      <c r="A1962" s="64"/>
      <c r="B1962" s="64"/>
      <c r="C1962" s="66"/>
      <c r="D1962" s="67"/>
      <c r="E1962" s="64"/>
      <c r="F1962" s="64"/>
      <c r="G1962" s="37" t="str">
        <f>IF(E1962="","",IF(OR(E1962="Project Management",E1962="Project Support",E1962="Sprint Management",E1962="Sprint Support"),"NA",ROUND((((VLOOKUP(AD1962,[2]Formula!V:X,3,0)))-SUMIF(AD:AD,AD1962,H:H)),2)))</f>
        <v/>
      </c>
      <c r="H1962" s="71"/>
      <c r="I1962" s="72"/>
      <c r="J1962" s="72"/>
      <c r="K1962" s="38" t="str">
        <f>IF(E1962="","",IF(OR(E1962="Project Management",E1962="Project Support",E1962="Sprint Management",E1962="Sprint Support"),"NA",(((SUMIF(AD:AD,AD1962,H:H)/VLOOKUP(AD1962,[2]Formula!V:X,3,0))*VLOOKUP(AD1962,[2]Formula!V:X,2,0))*H1962)/SUMIF(AD:AD,AD1962,H:H)))</f>
        <v/>
      </c>
      <c r="L1962" s="38" t="str">
        <f t="shared" si="181"/>
        <v/>
      </c>
      <c r="M1962" s="38" t="str">
        <f t="shared" si="182"/>
        <v/>
      </c>
      <c r="N1962" s="38" t="str">
        <f t="shared" si="184"/>
        <v/>
      </c>
      <c r="O1962" s="38" t="str">
        <f t="shared" si="180"/>
        <v/>
      </c>
      <c r="P1962" s="39" t="str">
        <f t="shared" si="185"/>
        <v/>
      </c>
      <c r="AC1962" s="42" t="str">
        <f>IF(B1962="","",VLOOKUP(B1962,[2]Formula!B:C,2,0))</f>
        <v/>
      </c>
      <c r="AD1962" s="43" t="str">
        <f t="shared" si="183"/>
        <v/>
      </c>
    </row>
    <row r="1963" spans="1:30" x14ac:dyDescent="0.25">
      <c r="A1963" s="64"/>
      <c r="B1963" s="64"/>
      <c r="C1963" s="66"/>
      <c r="D1963" s="67"/>
      <c r="E1963" s="64"/>
      <c r="F1963" s="64"/>
      <c r="G1963" s="37" t="str">
        <f>IF(E1963="","",IF(OR(E1963="Project Management",E1963="Project Support",E1963="Sprint Management",E1963="Sprint Support"),"NA",ROUND((((VLOOKUP(AD1963,[2]Formula!V:X,3,0)))-SUMIF(AD:AD,AD1963,H:H)),2)))</f>
        <v/>
      </c>
      <c r="H1963" s="71"/>
      <c r="I1963" s="72"/>
      <c r="J1963" s="72"/>
      <c r="K1963" s="38" t="str">
        <f>IF(E1963="","",IF(OR(E1963="Project Management",E1963="Project Support",E1963="Sprint Management",E1963="Sprint Support"),"NA",(((SUMIF(AD:AD,AD1963,H:H)/VLOOKUP(AD1963,[2]Formula!V:X,3,0))*VLOOKUP(AD1963,[2]Formula!V:X,2,0))*H1963)/SUMIF(AD:AD,AD1963,H:H)))</f>
        <v/>
      </c>
      <c r="L1963" s="38" t="str">
        <f t="shared" si="181"/>
        <v/>
      </c>
      <c r="M1963" s="38" t="str">
        <f t="shared" si="182"/>
        <v/>
      </c>
      <c r="N1963" s="38" t="str">
        <f t="shared" si="184"/>
        <v/>
      </c>
      <c r="O1963" s="38" t="str">
        <f t="shared" si="180"/>
        <v/>
      </c>
      <c r="P1963" s="39" t="str">
        <f t="shared" si="185"/>
        <v/>
      </c>
      <c r="AC1963" s="42" t="str">
        <f>IF(B1963="","",VLOOKUP(B1963,[2]Formula!B:C,2,0))</f>
        <v/>
      </c>
      <c r="AD1963" s="43" t="str">
        <f t="shared" si="183"/>
        <v/>
      </c>
    </row>
    <row r="1964" spans="1:30" x14ac:dyDescent="0.25">
      <c r="A1964" s="64"/>
      <c r="B1964" s="64"/>
      <c r="C1964" s="66"/>
      <c r="D1964" s="67"/>
      <c r="E1964" s="64"/>
      <c r="F1964" s="64"/>
      <c r="G1964" s="37" t="str">
        <f>IF(E1964="","",IF(OR(E1964="Project Management",E1964="Project Support",E1964="Sprint Management",E1964="Sprint Support"),"NA",ROUND((((VLOOKUP(AD1964,[2]Formula!V:X,3,0)))-SUMIF(AD:AD,AD1964,H:H)),2)))</f>
        <v/>
      </c>
      <c r="H1964" s="71"/>
      <c r="I1964" s="72"/>
      <c r="J1964" s="72"/>
      <c r="K1964" s="38" t="str">
        <f>IF(E1964="","",IF(OR(E1964="Project Management",E1964="Project Support",E1964="Sprint Management",E1964="Sprint Support"),"NA",(((SUMIF(AD:AD,AD1964,H:H)/VLOOKUP(AD1964,[2]Formula!V:X,3,0))*VLOOKUP(AD1964,[2]Formula!V:X,2,0))*H1964)/SUMIF(AD:AD,AD1964,H:H)))</f>
        <v/>
      </c>
      <c r="L1964" s="38" t="str">
        <f t="shared" si="181"/>
        <v/>
      </c>
      <c r="M1964" s="38" t="str">
        <f t="shared" si="182"/>
        <v/>
      </c>
      <c r="N1964" s="38" t="str">
        <f t="shared" si="184"/>
        <v/>
      </c>
      <c r="O1964" s="38" t="str">
        <f t="shared" si="180"/>
        <v/>
      </c>
      <c r="P1964" s="39" t="str">
        <f t="shared" si="185"/>
        <v/>
      </c>
      <c r="AC1964" s="42" t="str">
        <f>IF(B1964="","",VLOOKUP(B1964,[2]Formula!B:C,2,0))</f>
        <v/>
      </c>
      <c r="AD1964" s="43" t="str">
        <f t="shared" si="183"/>
        <v/>
      </c>
    </row>
    <row r="1965" spans="1:30" x14ac:dyDescent="0.25">
      <c r="A1965" s="64"/>
      <c r="B1965" s="64"/>
      <c r="C1965" s="66"/>
      <c r="D1965" s="67"/>
      <c r="E1965" s="64"/>
      <c r="F1965" s="64"/>
      <c r="G1965" s="37" t="str">
        <f>IF(E1965="","",IF(OR(E1965="Project Management",E1965="Project Support",E1965="Sprint Management",E1965="Sprint Support"),"NA",ROUND((((VLOOKUP(AD1965,[2]Formula!V:X,3,0)))-SUMIF(AD:AD,AD1965,H:H)),2)))</f>
        <v/>
      </c>
      <c r="H1965" s="71"/>
      <c r="I1965" s="72"/>
      <c r="J1965" s="72"/>
      <c r="K1965" s="38" t="str">
        <f>IF(E1965="","",IF(OR(E1965="Project Management",E1965="Project Support",E1965="Sprint Management",E1965="Sprint Support"),"NA",(((SUMIF(AD:AD,AD1965,H:H)/VLOOKUP(AD1965,[2]Formula!V:X,3,0))*VLOOKUP(AD1965,[2]Formula!V:X,2,0))*H1965)/SUMIF(AD:AD,AD1965,H:H)))</f>
        <v/>
      </c>
      <c r="L1965" s="38" t="str">
        <f t="shared" si="181"/>
        <v/>
      </c>
      <c r="M1965" s="38" t="str">
        <f t="shared" si="182"/>
        <v/>
      </c>
      <c r="N1965" s="38" t="str">
        <f t="shared" si="184"/>
        <v/>
      </c>
      <c r="O1965" s="38" t="str">
        <f t="shared" si="180"/>
        <v/>
      </c>
      <c r="P1965" s="39" t="str">
        <f t="shared" si="185"/>
        <v/>
      </c>
      <c r="AC1965" s="42" t="str">
        <f>IF(B1965="","",VLOOKUP(B1965,[2]Formula!B:C,2,0))</f>
        <v/>
      </c>
      <c r="AD1965" s="43" t="str">
        <f t="shared" si="183"/>
        <v/>
      </c>
    </row>
    <row r="1966" spans="1:30" x14ac:dyDescent="0.25">
      <c r="A1966" s="64"/>
      <c r="B1966" s="64"/>
      <c r="C1966" s="66"/>
      <c r="D1966" s="67"/>
      <c r="E1966" s="64"/>
      <c r="F1966" s="64"/>
      <c r="G1966" s="37" t="str">
        <f>IF(E1966="","",IF(OR(E1966="Project Management",E1966="Project Support",E1966="Sprint Management",E1966="Sprint Support"),"NA",ROUND((((VLOOKUP(AD1966,[2]Formula!V:X,3,0)))-SUMIF(AD:AD,AD1966,H:H)),2)))</f>
        <v/>
      </c>
      <c r="H1966" s="71"/>
      <c r="I1966" s="72"/>
      <c r="J1966" s="72"/>
      <c r="K1966" s="38" t="str">
        <f>IF(E1966="","",IF(OR(E1966="Project Management",E1966="Project Support",E1966="Sprint Management",E1966="Sprint Support"),"NA",(((SUMIF(AD:AD,AD1966,H:H)/VLOOKUP(AD1966,[2]Formula!V:X,3,0))*VLOOKUP(AD1966,[2]Formula!V:X,2,0))*H1966)/SUMIF(AD:AD,AD1966,H:H)))</f>
        <v/>
      </c>
      <c r="L1966" s="38" t="str">
        <f t="shared" si="181"/>
        <v/>
      </c>
      <c r="M1966" s="38" t="str">
        <f t="shared" si="182"/>
        <v/>
      </c>
      <c r="N1966" s="38" t="str">
        <f t="shared" si="184"/>
        <v/>
      </c>
      <c r="O1966" s="38" t="str">
        <f t="shared" si="180"/>
        <v/>
      </c>
      <c r="P1966" s="39" t="str">
        <f t="shared" si="185"/>
        <v/>
      </c>
      <c r="AC1966" s="42" t="str">
        <f>IF(B1966="","",VLOOKUP(B1966,[2]Formula!B:C,2,0))</f>
        <v/>
      </c>
      <c r="AD1966" s="43" t="str">
        <f t="shared" si="183"/>
        <v/>
      </c>
    </row>
    <row r="1967" spans="1:30" x14ac:dyDescent="0.25">
      <c r="A1967" s="64"/>
      <c r="B1967" s="64"/>
      <c r="C1967" s="66"/>
      <c r="D1967" s="67"/>
      <c r="E1967" s="64"/>
      <c r="F1967" s="64"/>
      <c r="G1967" s="37" t="str">
        <f>IF(E1967="","",IF(OR(E1967="Project Management",E1967="Project Support",E1967="Sprint Management",E1967="Sprint Support"),"NA",ROUND((((VLOOKUP(AD1967,[2]Formula!V:X,3,0)))-SUMIF(AD:AD,AD1967,H:H)),2)))</f>
        <v/>
      </c>
      <c r="H1967" s="71"/>
      <c r="I1967" s="72"/>
      <c r="J1967" s="72"/>
      <c r="K1967" s="38" t="str">
        <f>IF(E1967="","",IF(OR(E1967="Project Management",E1967="Project Support",E1967="Sprint Management",E1967="Sprint Support"),"NA",(((SUMIF(AD:AD,AD1967,H:H)/VLOOKUP(AD1967,[2]Formula!V:X,3,0))*VLOOKUP(AD1967,[2]Formula!V:X,2,0))*H1967)/SUMIF(AD:AD,AD1967,H:H)))</f>
        <v/>
      </c>
      <c r="L1967" s="38" t="str">
        <f t="shared" si="181"/>
        <v/>
      </c>
      <c r="M1967" s="38" t="str">
        <f t="shared" si="182"/>
        <v/>
      </c>
      <c r="N1967" s="38" t="str">
        <f t="shared" si="184"/>
        <v/>
      </c>
      <c r="O1967" s="38" t="str">
        <f t="shared" si="180"/>
        <v/>
      </c>
      <c r="P1967" s="39" t="str">
        <f t="shared" si="185"/>
        <v/>
      </c>
      <c r="AC1967" s="42" t="str">
        <f>IF(B1967="","",VLOOKUP(B1967,[2]Formula!B:C,2,0))</f>
        <v/>
      </c>
      <c r="AD1967" s="43" t="str">
        <f t="shared" si="183"/>
        <v/>
      </c>
    </row>
    <row r="1968" spans="1:30" x14ac:dyDescent="0.25">
      <c r="A1968" s="64"/>
      <c r="B1968" s="64"/>
      <c r="C1968" s="66"/>
      <c r="D1968" s="67"/>
      <c r="E1968" s="64"/>
      <c r="F1968" s="64"/>
      <c r="G1968" s="37" t="str">
        <f>IF(E1968="","",IF(OR(E1968="Project Management",E1968="Project Support",E1968="Sprint Management",E1968="Sprint Support"),"NA",ROUND((((VLOOKUP(AD1968,[2]Formula!V:X,3,0)))-SUMIF(AD:AD,AD1968,H:H)),2)))</f>
        <v/>
      </c>
      <c r="H1968" s="71"/>
      <c r="I1968" s="72"/>
      <c r="J1968" s="72"/>
      <c r="K1968" s="38" t="str">
        <f>IF(E1968="","",IF(OR(E1968="Project Management",E1968="Project Support",E1968="Sprint Management",E1968="Sprint Support"),"NA",(((SUMIF(AD:AD,AD1968,H:H)/VLOOKUP(AD1968,[2]Formula!V:X,3,0))*VLOOKUP(AD1968,[2]Formula!V:X,2,0))*H1968)/SUMIF(AD:AD,AD1968,H:H)))</f>
        <v/>
      </c>
      <c r="L1968" s="38" t="str">
        <f t="shared" si="181"/>
        <v/>
      </c>
      <c r="M1968" s="38" t="str">
        <f t="shared" si="182"/>
        <v/>
      </c>
      <c r="N1968" s="38" t="str">
        <f t="shared" si="184"/>
        <v/>
      </c>
      <c r="O1968" s="38" t="str">
        <f t="shared" si="180"/>
        <v/>
      </c>
      <c r="P1968" s="39" t="str">
        <f t="shared" si="185"/>
        <v/>
      </c>
      <c r="AC1968" s="42" t="str">
        <f>IF(B1968="","",VLOOKUP(B1968,[2]Formula!B:C,2,0))</f>
        <v/>
      </c>
      <c r="AD1968" s="43" t="str">
        <f t="shared" si="183"/>
        <v/>
      </c>
    </row>
    <row r="1969" spans="1:30" x14ac:dyDescent="0.25">
      <c r="A1969" s="64"/>
      <c r="B1969" s="64"/>
      <c r="C1969" s="66"/>
      <c r="D1969" s="67"/>
      <c r="E1969" s="64"/>
      <c r="F1969" s="64"/>
      <c r="G1969" s="37" t="str">
        <f>IF(E1969="","",IF(OR(E1969="Project Management",E1969="Project Support",E1969="Sprint Management",E1969="Sprint Support"),"NA",ROUND((((VLOOKUP(AD1969,[2]Formula!V:X,3,0)))-SUMIF(AD:AD,AD1969,H:H)),2)))</f>
        <v/>
      </c>
      <c r="H1969" s="71"/>
      <c r="I1969" s="72"/>
      <c r="J1969" s="72"/>
      <c r="K1969" s="38" t="str">
        <f>IF(E1969="","",IF(OR(E1969="Project Management",E1969="Project Support",E1969="Sprint Management",E1969="Sprint Support"),"NA",(((SUMIF(AD:AD,AD1969,H:H)/VLOOKUP(AD1969,[2]Formula!V:X,3,0))*VLOOKUP(AD1969,[2]Formula!V:X,2,0))*H1969)/SUMIF(AD:AD,AD1969,H:H)))</f>
        <v/>
      </c>
      <c r="L1969" s="38" t="str">
        <f t="shared" si="181"/>
        <v/>
      </c>
      <c r="M1969" s="38" t="str">
        <f t="shared" si="182"/>
        <v/>
      </c>
      <c r="N1969" s="38" t="str">
        <f t="shared" si="184"/>
        <v/>
      </c>
      <c r="O1969" s="38" t="str">
        <f t="shared" si="180"/>
        <v/>
      </c>
      <c r="P1969" s="39" t="str">
        <f t="shared" si="185"/>
        <v/>
      </c>
      <c r="AC1969" s="42" t="str">
        <f>IF(B1969="","",VLOOKUP(B1969,[2]Formula!B:C,2,0))</f>
        <v/>
      </c>
      <c r="AD1969" s="43" t="str">
        <f t="shared" si="183"/>
        <v/>
      </c>
    </row>
    <row r="1970" spans="1:30" x14ac:dyDescent="0.25">
      <c r="A1970" s="64"/>
      <c r="B1970" s="64"/>
      <c r="C1970" s="66"/>
      <c r="D1970" s="67"/>
      <c r="E1970" s="64"/>
      <c r="F1970" s="64"/>
      <c r="G1970" s="37" t="str">
        <f>IF(E1970="","",IF(OR(E1970="Project Management",E1970="Project Support",E1970="Sprint Management",E1970="Sprint Support"),"NA",ROUND((((VLOOKUP(AD1970,[2]Formula!V:X,3,0)))-SUMIF(AD:AD,AD1970,H:H)),2)))</f>
        <v/>
      </c>
      <c r="H1970" s="71"/>
      <c r="I1970" s="72"/>
      <c r="J1970" s="72"/>
      <c r="K1970" s="38" t="str">
        <f>IF(E1970="","",IF(OR(E1970="Project Management",E1970="Project Support",E1970="Sprint Management",E1970="Sprint Support"),"NA",(((SUMIF(AD:AD,AD1970,H:H)/VLOOKUP(AD1970,[2]Formula!V:X,3,0))*VLOOKUP(AD1970,[2]Formula!V:X,2,0))*H1970)/SUMIF(AD:AD,AD1970,H:H)))</f>
        <v/>
      </c>
      <c r="L1970" s="38" t="str">
        <f t="shared" si="181"/>
        <v/>
      </c>
      <c r="M1970" s="38" t="str">
        <f t="shared" si="182"/>
        <v/>
      </c>
      <c r="N1970" s="38" t="str">
        <f t="shared" si="184"/>
        <v/>
      </c>
      <c r="O1970" s="38" t="str">
        <f t="shared" si="180"/>
        <v/>
      </c>
      <c r="P1970" s="39" t="str">
        <f t="shared" si="185"/>
        <v/>
      </c>
      <c r="AC1970" s="42" t="str">
        <f>IF(B1970="","",VLOOKUP(B1970,[2]Formula!B:C,2,0))</f>
        <v/>
      </c>
      <c r="AD1970" s="43" t="str">
        <f t="shared" si="183"/>
        <v/>
      </c>
    </row>
    <row r="1971" spans="1:30" x14ac:dyDescent="0.25">
      <c r="A1971" s="64"/>
      <c r="B1971" s="64"/>
      <c r="C1971" s="66"/>
      <c r="D1971" s="67"/>
      <c r="E1971" s="64"/>
      <c r="F1971" s="64"/>
      <c r="G1971" s="37" t="str">
        <f>IF(E1971="","",IF(OR(E1971="Project Management",E1971="Project Support",E1971="Sprint Management",E1971="Sprint Support"),"NA",ROUND((((VLOOKUP(AD1971,[2]Formula!V:X,3,0)))-SUMIF(AD:AD,AD1971,H:H)),2)))</f>
        <v/>
      </c>
      <c r="H1971" s="71"/>
      <c r="I1971" s="72"/>
      <c r="J1971" s="72"/>
      <c r="K1971" s="38" t="str">
        <f>IF(E1971="","",IF(OR(E1971="Project Management",E1971="Project Support",E1971="Sprint Management",E1971="Sprint Support"),"NA",(((SUMIF(AD:AD,AD1971,H:H)/VLOOKUP(AD1971,[2]Formula!V:X,3,0))*VLOOKUP(AD1971,[2]Formula!V:X,2,0))*H1971)/SUMIF(AD:AD,AD1971,H:H)))</f>
        <v/>
      </c>
      <c r="L1971" s="38" t="str">
        <f t="shared" si="181"/>
        <v/>
      </c>
      <c r="M1971" s="38" t="str">
        <f t="shared" si="182"/>
        <v/>
      </c>
      <c r="N1971" s="38" t="str">
        <f t="shared" si="184"/>
        <v/>
      </c>
      <c r="O1971" s="38" t="str">
        <f t="shared" si="180"/>
        <v/>
      </c>
      <c r="P1971" s="39" t="str">
        <f t="shared" si="185"/>
        <v/>
      </c>
      <c r="AC1971" s="42" t="str">
        <f>IF(B1971="","",VLOOKUP(B1971,[2]Formula!B:C,2,0))</f>
        <v/>
      </c>
      <c r="AD1971" s="43" t="str">
        <f t="shared" si="183"/>
        <v/>
      </c>
    </row>
    <row r="1972" spans="1:30" x14ac:dyDescent="0.25">
      <c r="A1972" s="64"/>
      <c r="B1972" s="64"/>
      <c r="C1972" s="66"/>
      <c r="D1972" s="67"/>
      <c r="E1972" s="64"/>
      <c r="F1972" s="64"/>
      <c r="G1972" s="37" t="str">
        <f>IF(E1972="","",IF(OR(E1972="Project Management",E1972="Project Support",E1972="Sprint Management",E1972="Sprint Support"),"NA",ROUND((((VLOOKUP(AD1972,[2]Formula!V:X,3,0)))-SUMIF(AD:AD,AD1972,H:H)),2)))</f>
        <v/>
      </c>
      <c r="H1972" s="71"/>
      <c r="I1972" s="72"/>
      <c r="J1972" s="72"/>
      <c r="K1972" s="38" t="str">
        <f>IF(E1972="","",IF(OR(E1972="Project Management",E1972="Project Support",E1972="Sprint Management",E1972="Sprint Support"),"NA",(((SUMIF(AD:AD,AD1972,H:H)/VLOOKUP(AD1972,[2]Formula!V:X,3,0))*VLOOKUP(AD1972,[2]Formula!V:X,2,0))*H1972)/SUMIF(AD:AD,AD1972,H:H)))</f>
        <v/>
      </c>
      <c r="L1972" s="38" t="str">
        <f t="shared" si="181"/>
        <v/>
      </c>
      <c r="M1972" s="38" t="str">
        <f t="shared" si="182"/>
        <v/>
      </c>
      <c r="N1972" s="38" t="str">
        <f t="shared" si="184"/>
        <v/>
      </c>
      <c r="O1972" s="38" t="str">
        <f t="shared" si="180"/>
        <v/>
      </c>
      <c r="P1972" s="39" t="str">
        <f t="shared" si="185"/>
        <v/>
      </c>
      <c r="AC1972" s="42" t="str">
        <f>IF(B1972="","",VLOOKUP(B1972,[2]Formula!B:C,2,0))</f>
        <v/>
      </c>
      <c r="AD1972" s="43" t="str">
        <f t="shared" si="183"/>
        <v/>
      </c>
    </row>
    <row r="1973" spans="1:30" x14ac:dyDescent="0.25">
      <c r="A1973" s="64"/>
      <c r="B1973" s="64"/>
      <c r="C1973" s="66"/>
      <c r="D1973" s="67"/>
      <c r="E1973" s="64"/>
      <c r="F1973" s="64"/>
      <c r="G1973" s="37" t="str">
        <f>IF(E1973="","",IF(OR(E1973="Project Management",E1973="Project Support",E1973="Sprint Management",E1973="Sprint Support"),"NA",ROUND((((VLOOKUP(AD1973,[2]Formula!V:X,3,0)))-SUMIF(AD:AD,AD1973,H:H)),2)))</f>
        <v/>
      </c>
      <c r="H1973" s="71"/>
      <c r="I1973" s="72"/>
      <c r="J1973" s="72"/>
      <c r="K1973" s="38" t="str">
        <f>IF(E1973="","",IF(OR(E1973="Project Management",E1973="Project Support",E1973="Sprint Management",E1973="Sprint Support"),"NA",(((SUMIF(AD:AD,AD1973,H:H)/VLOOKUP(AD1973,[2]Formula!V:X,3,0))*VLOOKUP(AD1973,[2]Formula!V:X,2,0))*H1973)/SUMIF(AD:AD,AD1973,H:H)))</f>
        <v/>
      </c>
      <c r="L1973" s="38" t="str">
        <f t="shared" si="181"/>
        <v/>
      </c>
      <c r="M1973" s="38" t="str">
        <f t="shared" si="182"/>
        <v/>
      </c>
      <c r="N1973" s="38" t="str">
        <f t="shared" si="184"/>
        <v/>
      </c>
      <c r="O1973" s="38" t="str">
        <f t="shared" ref="O1973:O2036" si="186">IFERROR(L1973/M1973,"")</f>
        <v/>
      </c>
      <c r="P1973" s="39" t="str">
        <f t="shared" si="185"/>
        <v/>
      </c>
      <c r="AC1973" s="42" t="str">
        <f>IF(B1973="","",VLOOKUP(B1973,[2]Formula!B:C,2,0))</f>
        <v/>
      </c>
      <c r="AD1973" s="43" t="str">
        <f t="shared" si="183"/>
        <v/>
      </c>
    </row>
    <row r="1974" spans="1:30" x14ac:dyDescent="0.25">
      <c r="A1974" s="64"/>
      <c r="B1974" s="64"/>
      <c r="C1974" s="66"/>
      <c r="D1974" s="67"/>
      <c r="E1974" s="64"/>
      <c r="F1974" s="64"/>
      <c r="G1974" s="37" t="str">
        <f>IF(E1974="","",IF(OR(E1974="Project Management",E1974="Project Support",E1974="Sprint Management",E1974="Sprint Support"),"NA",ROUND((((VLOOKUP(AD1974,[2]Formula!V:X,3,0)))-SUMIF(AD:AD,AD1974,H:H)),2)))</f>
        <v/>
      </c>
      <c r="H1974" s="71"/>
      <c r="I1974" s="72"/>
      <c r="J1974" s="72"/>
      <c r="K1974" s="38" t="str">
        <f>IF(E1974="","",IF(OR(E1974="Project Management",E1974="Project Support",E1974="Sprint Management",E1974="Sprint Support"),"NA",(((SUMIF(AD:AD,AD1974,H:H)/VLOOKUP(AD1974,[2]Formula!V:X,3,0))*VLOOKUP(AD1974,[2]Formula!V:X,2,0))*H1974)/SUMIF(AD:AD,AD1974,H:H)))</f>
        <v/>
      </c>
      <c r="L1974" s="38" t="str">
        <f t="shared" si="181"/>
        <v/>
      </c>
      <c r="M1974" s="38" t="str">
        <f t="shared" si="182"/>
        <v/>
      </c>
      <c r="N1974" s="38" t="str">
        <f t="shared" si="184"/>
        <v/>
      </c>
      <c r="O1974" s="38" t="str">
        <f t="shared" si="186"/>
        <v/>
      </c>
      <c r="P1974" s="39" t="str">
        <f t="shared" si="185"/>
        <v/>
      </c>
      <c r="AC1974" s="42" t="str">
        <f>IF(B1974="","",VLOOKUP(B1974,[2]Formula!B:C,2,0))</f>
        <v/>
      </c>
      <c r="AD1974" s="43" t="str">
        <f t="shared" si="183"/>
        <v/>
      </c>
    </row>
    <row r="1975" spans="1:30" x14ac:dyDescent="0.25">
      <c r="A1975" s="64"/>
      <c r="B1975" s="64"/>
      <c r="C1975" s="66"/>
      <c r="D1975" s="67"/>
      <c r="E1975" s="64"/>
      <c r="F1975" s="64"/>
      <c r="G1975" s="37" t="str">
        <f>IF(E1975="","",IF(OR(E1975="Project Management",E1975="Project Support",E1975="Sprint Management",E1975="Sprint Support"),"NA",ROUND((((VLOOKUP(AD1975,[2]Formula!V:X,3,0)))-SUMIF(AD:AD,AD1975,H:H)),2)))</f>
        <v/>
      </c>
      <c r="H1975" s="71"/>
      <c r="I1975" s="72"/>
      <c r="J1975" s="72"/>
      <c r="K1975" s="38" t="str">
        <f>IF(E1975="","",IF(OR(E1975="Project Management",E1975="Project Support",E1975="Sprint Management",E1975="Sprint Support"),"NA",(((SUMIF(AD:AD,AD1975,H:H)/VLOOKUP(AD1975,[2]Formula!V:X,3,0))*VLOOKUP(AD1975,[2]Formula!V:X,2,0))*H1975)/SUMIF(AD:AD,AD1975,H:H)))</f>
        <v/>
      </c>
      <c r="L1975" s="38" t="str">
        <f t="shared" si="181"/>
        <v/>
      </c>
      <c r="M1975" s="38" t="str">
        <f t="shared" si="182"/>
        <v/>
      </c>
      <c r="N1975" s="38" t="str">
        <f t="shared" si="184"/>
        <v/>
      </c>
      <c r="O1975" s="38" t="str">
        <f t="shared" si="186"/>
        <v/>
      </c>
      <c r="P1975" s="39" t="str">
        <f t="shared" si="185"/>
        <v/>
      </c>
      <c r="AC1975" s="42" t="str">
        <f>IF(B1975="","",VLOOKUP(B1975,[2]Formula!B:C,2,0))</f>
        <v/>
      </c>
      <c r="AD1975" s="43" t="str">
        <f t="shared" si="183"/>
        <v/>
      </c>
    </row>
    <row r="1976" spans="1:30" x14ac:dyDescent="0.25">
      <c r="A1976" s="64"/>
      <c r="B1976" s="64"/>
      <c r="C1976" s="66"/>
      <c r="D1976" s="67"/>
      <c r="E1976" s="64"/>
      <c r="F1976" s="64"/>
      <c r="G1976" s="37" t="str">
        <f>IF(E1976="","",IF(OR(E1976="Project Management",E1976="Project Support",E1976="Sprint Management",E1976="Sprint Support"),"NA",ROUND((((VLOOKUP(AD1976,[2]Formula!V:X,3,0)))-SUMIF(AD:AD,AD1976,H:H)),2)))</f>
        <v/>
      </c>
      <c r="H1976" s="71"/>
      <c r="I1976" s="72"/>
      <c r="J1976" s="72"/>
      <c r="K1976" s="38" t="str">
        <f>IF(E1976="","",IF(OR(E1976="Project Management",E1976="Project Support",E1976="Sprint Management",E1976="Sprint Support"),"NA",(((SUMIF(AD:AD,AD1976,H:H)/VLOOKUP(AD1976,[2]Formula!V:X,3,0))*VLOOKUP(AD1976,[2]Formula!V:X,2,0))*H1976)/SUMIF(AD:AD,AD1976,H:H)))</f>
        <v/>
      </c>
      <c r="L1976" s="38" t="str">
        <f t="shared" si="181"/>
        <v/>
      </c>
      <c r="M1976" s="38" t="str">
        <f t="shared" si="182"/>
        <v/>
      </c>
      <c r="N1976" s="38" t="str">
        <f t="shared" si="184"/>
        <v/>
      </c>
      <c r="O1976" s="38" t="str">
        <f t="shared" si="186"/>
        <v/>
      </c>
      <c r="P1976" s="39" t="str">
        <f t="shared" si="185"/>
        <v/>
      </c>
      <c r="AC1976" s="42" t="str">
        <f>IF(B1976="","",VLOOKUP(B1976,[2]Formula!B:C,2,0))</f>
        <v/>
      </c>
      <c r="AD1976" s="43" t="str">
        <f t="shared" si="183"/>
        <v/>
      </c>
    </row>
    <row r="1977" spans="1:30" x14ac:dyDescent="0.25">
      <c r="A1977" s="64"/>
      <c r="B1977" s="64"/>
      <c r="C1977" s="66"/>
      <c r="D1977" s="67"/>
      <c r="E1977" s="64"/>
      <c r="F1977" s="64"/>
      <c r="G1977" s="37" t="str">
        <f>IF(E1977="","",IF(OR(E1977="Project Management",E1977="Project Support",E1977="Sprint Management",E1977="Sprint Support"),"NA",ROUND((((VLOOKUP(AD1977,[2]Formula!V:X,3,0)))-SUMIF(AD:AD,AD1977,H:H)),2)))</f>
        <v/>
      </c>
      <c r="H1977" s="71"/>
      <c r="I1977" s="72"/>
      <c r="J1977" s="72"/>
      <c r="K1977" s="38" t="str">
        <f>IF(E1977="","",IF(OR(E1977="Project Management",E1977="Project Support",E1977="Sprint Management",E1977="Sprint Support"),"NA",(((SUMIF(AD:AD,AD1977,H:H)/VLOOKUP(AD1977,[2]Formula!V:X,3,0))*VLOOKUP(AD1977,[2]Formula!V:X,2,0))*H1977)/SUMIF(AD:AD,AD1977,H:H)))</f>
        <v/>
      </c>
      <c r="L1977" s="38" t="str">
        <f t="shared" si="181"/>
        <v/>
      </c>
      <c r="M1977" s="38" t="str">
        <f t="shared" si="182"/>
        <v/>
      </c>
      <c r="N1977" s="38" t="str">
        <f t="shared" si="184"/>
        <v/>
      </c>
      <c r="O1977" s="38" t="str">
        <f t="shared" si="186"/>
        <v/>
      </c>
      <c r="P1977" s="39" t="str">
        <f t="shared" si="185"/>
        <v/>
      </c>
      <c r="AC1977" s="42" t="str">
        <f>IF(B1977="","",VLOOKUP(B1977,[2]Formula!B:C,2,0))</f>
        <v/>
      </c>
      <c r="AD1977" s="43" t="str">
        <f t="shared" si="183"/>
        <v/>
      </c>
    </row>
    <row r="1978" spans="1:30" x14ac:dyDescent="0.25">
      <c r="A1978" s="64"/>
      <c r="B1978" s="64"/>
      <c r="C1978" s="66"/>
      <c r="D1978" s="67"/>
      <c r="E1978" s="64"/>
      <c r="F1978" s="64"/>
      <c r="G1978" s="37" t="str">
        <f>IF(E1978="","",IF(OR(E1978="Project Management",E1978="Project Support",E1978="Sprint Management",E1978="Sprint Support"),"NA",ROUND((((VLOOKUP(AD1978,[2]Formula!V:X,3,0)))-SUMIF(AD:AD,AD1978,H:H)),2)))</f>
        <v/>
      </c>
      <c r="H1978" s="71"/>
      <c r="I1978" s="72"/>
      <c r="J1978" s="72"/>
      <c r="K1978" s="38" t="str">
        <f>IF(E1978="","",IF(OR(E1978="Project Management",E1978="Project Support",E1978="Sprint Management",E1978="Sprint Support"),"NA",(((SUMIF(AD:AD,AD1978,H:H)/VLOOKUP(AD1978,[2]Formula!V:X,3,0))*VLOOKUP(AD1978,[2]Formula!V:X,2,0))*H1978)/SUMIF(AD:AD,AD1978,H:H)))</f>
        <v/>
      </c>
      <c r="L1978" s="38" t="str">
        <f t="shared" si="181"/>
        <v/>
      </c>
      <c r="M1978" s="38" t="str">
        <f t="shared" si="182"/>
        <v/>
      </c>
      <c r="N1978" s="38" t="str">
        <f t="shared" si="184"/>
        <v/>
      </c>
      <c r="O1978" s="38" t="str">
        <f t="shared" si="186"/>
        <v/>
      </c>
      <c r="P1978" s="39" t="str">
        <f t="shared" si="185"/>
        <v/>
      </c>
      <c r="AC1978" s="42" t="str">
        <f>IF(B1978="","",VLOOKUP(B1978,[2]Formula!B:C,2,0))</f>
        <v/>
      </c>
      <c r="AD1978" s="43" t="str">
        <f t="shared" si="183"/>
        <v/>
      </c>
    </row>
    <row r="1979" spans="1:30" x14ac:dyDescent="0.25">
      <c r="A1979" s="64"/>
      <c r="B1979" s="64"/>
      <c r="C1979" s="66"/>
      <c r="D1979" s="67"/>
      <c r="E1979" s="64"/>
      <c r="F1979" s="64"/>
      <c r="G1979" s="37" t="str">
        <f>IF(E1979="","",IF(OR(E1979="Project Management",E1979="Project Support",E1979="Sprint Management",E1979="Sprint Support"),"NA",ROUND((((VLOOKUP(AD1979,[2]Formula!V:X,3,0)))-SUMIF(AD:AD,AD1979,H:H)),2)))</f>
        <v/>
      </c>
      <c r="H1979" s="71"/>
      <c r="I1979" s="72"/>
      <c r="J1979" s="72"/>
      <c r="K1979" s="38" t="str">
        <f>IF(E1979="","",IF(OR(E1979="Project Management",E1979="Project Support",E1979="Sprint Management",E1979="Sprint Support"),"NA",(((SUMIF(AD:AD,AD1979,H:H)/VLOOKUP(AD1979,[2]Formula!V:X,3,0))*VLOOKUP(AD1979,[2]Formula!V:X,2,0))*H1979)/SUMIF(AD:AD,AD1979,H:H)))</f>
        <v/>
      </c>
      <c r="L1979" s="38" t="str">
        <f t="shared" si="181"/>
        <v/>
      </c>
      <c r="M1979" s="38" t="str">
        <f t="shared" si="182"/>
        <v/>
      </c>
      <c r="N1979" s="38" t="str">
        <f t="shared" si="184"/>
        <v/>
      </c>
      <c r="O1979" s="38" t="str">
        <f t="shared" si="186"/>
        <v/>
      </c>
      <c r="P1979" s="39" t="str">
        <f t="shared" si="185"/>
        <v/>
      </c>
      <c r="AC1979" s="42" t="str">
        <f>IF(B1979="","",VLOOKUP(B1979,[2]Formula!B:C,2,0))</f>
        <v/>
      </c>
      <c r="AD1979" s="43" t="str">
        <f t="shared" si="183"/>
        <v/>
      </c>
    </row>
    <row r="1980" spans="1:30" x14ac:dyDescent="0.25">
      <c r="A1980" s="64"/>
      <c r="B1980" s="64"/>
      <c r="C1980" s="66"/>
      <c r="D1980" s="67"/>
      <c r="E1980" s="64"/>
      <c r="F1980" s="64"/>
      <c r="G1980" s="37" t="str">
        <f>IF(E1980="","",IF(OR(E1980="Project Management",E1980="Project Support",E1980="Sprint Management",E1980="Sprint Support"),"NA",ROUND((((VLOOKUP(AD1980,[2]Formula!V:X,3,0)))-SUMIF(AD:AD,AD1980,H:H)),2)))</f>
        <v/>
      </c>
      <c r="H1980" s="71"/>
      <c r="I1980" s="72"/>
      <c r="J1980" s="72"/>
      <c r="K1980" s="38" t="str">
        <f>IF(E1980="","",IF(OR(E1980="Project Management",E1980="Project Support",E1980="Sprint Management",E1980="Sprint Support"),"NA",(((SUMIF(AD:AD,AD1980,H:H)/VLOOKUP(AD1980,[2]Formula!V:X,3,0))*VLOOKUP(AD1980,[2]Formula!V:X,2,0))*H1980)/SUMIF(AD:AD,AD1980,H:H)))</f>
        <v/>
      </c>
      <c r="L1980" s="38" t="str">
        <f t="shared" si="181"/>
        <v/>
      </c>
      <c r="M1980" s="38" t="str">
        <f t="shared" si="182"/>
        <v/>
      </c>
      <c r="N1980" s="38" t="str">
        <f t="shared" si="184"/>
        <v/>
      </c>
      <c r="O1980" s="38" t="str">
        <f t="shared" si="186"/>
        <v/>
      </c>
      <c r="P1980" s="39" t="str">
        <f t="shared" si="185"/>
        <v/>
      </c>
      <c r="AC1980" s="42" t="str">
        <f>IF(B1980="","",VLOOKUP(B1980,[2]Formula!B:C,2,0))</f>
        <v/>
      </c>
      <c r="AD1980" s="43" t="str">
        <f t="shared" si="183"/>
        <v/>
      </c>
    </row>
    <row r="1981" spans="1:30" x14ac:dyDescent="0.25">
      <c r="A1981" s="64"/>
      <c r="B1981" s="64"/>
      <c r="C1981" s="66"/>
      <c r="D1981" s="67"/>
      <c r="E1981" s="64"/>
      <c r="F1981" s="64"/>
      <c r="G1981" s="37" t="str">
        <f>IF(E1981="","",IF(OR(E1981="Project Management",E1981="Project Support",E1981="Sprint Management",E1981="Sprint Support"),"NA",ROUND((((VLOOKUP(AD1981,[2]Formula!V:X,3,0)))-SUMIF(AD:AD,AD1981,H:H)),2)))</f>
        <v/>
      </c>
      <c r="H1981" s="71"/>
      <c r="I1981" s="72"/>
      <c r="J1981" s="72"/>
      <c r="K1981" s="38" t="str">
        <f>IF(E1981="","",IF(OR(E1981="Project Management",E1981="Project Support",E1981="Sprint Management",E1981="Sprint Support"),"NA",(((SUMIF(AD:AD,AD1981,H:H)/VLOOKUP(AD1981,[2]Formula!V:X,3,0))*VLOOKUP(AD1981,[2]Formula!V:X,2,0))*H1981)/SUMIF(AD:AD,AD1981,H:H)))</f>
        <v/>
      </c>
      <c r="L1981" s="38" t="str">
        <f t="shared" si="181"/>
        <v/>
      </c>
      <c r="M1981" s="38" t="str">
        <f t="shared" si="182"/>
        <v/>
      </c>
      <c r="N1981" s="38" t="str">
        <f t="shared" si="184"/>
        <v/>
      </c>
      <c r="O1981" s="38" t="str">
        <f t="shared" si="186"/>
        <v/>
      </c>
      <c r="P1981" s="39" t="str">
        <f t="shared" si="185"/>
        <v/>
      </c>
      <c r="AC1981" s="42" t="str">
        <f>IF(B1981="","",VLOOKUP(B1981,[2]Formula!B:C,2,0))</f>
        <v/>
      </c>
      <c r="AD1981" s="43" t="str">
        <f t="shared" si="183"/>
        <v/>
      </c>
    </row>
    <row r="1982" spans="1:30" x14ac:dyDescent="0.25">
      <c r="A1982" s="64"/>
      <c r="B1982" s="64"/>
      <c r="C1982" s="66"/>
      <c r="D1982" s="67"/>
      <c r="E1982" s="64"/>
      <c r="F1982" s="64"/>
      <c r="G1982" s="37" t="str">
        <f>IF(E1982="","",IF(OR(E1982="Project Management",E1982="Project Support",E1982="Sprint Management",E1982="Sprint Support"),"NA",ROUND((((VLOOKUP(AD1982,[2]Formula!V:X,3,0)))-SUMIF(AD:AD,AD1982,H:H)),2)))</f>
        <v/>
      </c>
      <c r="H1982" s="71"/>
      <c r="I1982" s="72"/>
      <c r="J1982" s="72"/>
      <c r="K1982" s="38" t="str">
        <f>IF(E1982="","",IF(OR(E1982="Project Management",E1982="Project Support",E1982="Sprint Management",E1982="Sprint Support"),"NA",(((SUMIF(AD:AD,AD1982,H:H)/VLOOKUP(AD1982,[2]Formula!V:X,3,0))*VLOOKUP(AD1982,[2]Formula!V:X,2,0))*H1982)/SUMIF(AD:AD,AD1982,H:H)))</f>
        <v/>
      </c>
      <c r="L1982" s="38" t="str">
        <f t="shared" si="181"/>
        <v/>
      </c>
      <c r="M1982" s="38" t="str">
        <f t="shared" si="182"/>
        <v/>
      </c>
      <c r="N1982" s="38" t="str">
        <f t="shared" si="184"/>
        <v/>
      </c>
      <c r="O1982" s="38" t="str">
        <f t="shared" si="186"/>
        <v/>
      </c>
      <c r="P1982" s="39" t="str">
        <f t="shared" si="185"/>
        <v/>
      </c>
      <c r="AC1982" s="42" t="str">
        <f>IF(B1982="","",VLOOKUP(B1982,[2]Formula!B:C,2,0))</f>
        <v/>
      </c>
      <c r="AD1982" s="43" t="str">
        <f t="shared" si="183"/>
        <v/>
      </c>
    </row>
    <row r="1983" spans="1:30" x14ac:dyDescent="0.25">
      <c r="A1983" s="64"/>
      <c r="B1983" s="64"/>
      <c r="C1983" s="66"/>
      <c r="D1983" s="67"/>
      <c r="E1983" s="64"/>
      <c r="F1983" s="64"/>
      <c r="G1983" s="37" t="str">
        <f>IF(E1983="","",IF(OR(E1983="Project Management",E1983="Project Support",E1983="Sprint Management",E1983="Sprint Support"),"NA",ROUND((((VLOOKUP(AD1983,[2]Formula!V:X,3,0)))-SUMIF(AD:AD,AD1983,H:H)),2)))</f>
        <v/>
      </c>
      <c r="H1983" s="71"/>
      <c r="I1983" s="72"/>
      <c r="J1983" s="72"/>
      <c r="K1983" s="38" t="str">
        <f>IF(E1983="","",IF(OR(E1983="Project Management",E1983="Project Support",E1983="Sprint Management",E1983="Sprint Support"),"NA",(((SUMIF(AD:AD,AD1983,H:H)/VLOOKUP(AD1983,[2]Formula!V:X,3,0))*VLOOKUP(AD1983,[2]Formula!V:X,2,0))*H1983)/SUMIF(AD:AD,AD1983,H:H)))</f>
        <v/>
      </c>
      <c r="L1983" s="38" t="str">
        <f t="shared" si="181"/>
        <v/>
      </c>
      <c r="M1983" s="38" t="str">
        <f t="shared" si="182"/>
        <v/>
      </c>
      <c r="N1983" s="38" t="str">
        <f t="shared" si="184"/>
        <v/>
      </c>
      <c r="O1983" s="38" t="str">
        <f t="shared" si="186"/>
        <v/>
      </c>
      <c r="P1983" s="39" t="str">
        <f t="shared" si="185"/>
        <v/>
      </c>
      <c r="AC1983" s="42" t="str">
        <f>IF(B1983="","",VLOOKUP(B1983,[2]Formula!B:C,2,0))</f>
        <v/>
      </c>
      <c r="AD1983" s="43" t="str">
        <f t="shared" si="183"/>
        <v/>
      </c>
    </row>
    <row r="1984" spans="1:30" x14ac:dyDescent="0.25">
      <c r="A1984" s="64"/>
      <c r="B1984" s="64"/>
      <c r="C1984" s="66"/>
      <c r="D1984" s="67"/>
      <c r="E1984" s="64"/>
      <c r="F1984" s="64"/>
      <c r="G1984" s="37" t="str">
        <f>IF(E1984="","",IF(OR(E1984="Project Management",E1984="Project Support",E1984="Sprint Management",E1984="Sprint Support"),"NA",ROUND((((VLOOKUP(AD1984,[2]Formula!V:X,3,0)))-SUMIF(AD:AD,AD1984,H:H)),2)))</f>
        <v/>
      </c>
      <c r="H1984" s="71"/>
      <c r="I1984" s="72"/>
      <c r="J1984" s="72"/>
      <c r="K1984" s="38" t="str">
        <f>IF(E1984="","",IF(OR(E1984="Project Management",E1984="Project Support",E1984="Sprint Management",E1984="Sprint Support"),"NA",(((SUMIF(AD:AD,AD1984,H:H)/VLOOKUP(AD1984,[2]Formula!V:X,3,0))*VLOOKUP(AD1984,[2]Formula!V:X,2,0))*H1984)/SUMIF(AD:AD,AD1984,H:H)))</f>
        <v/>
      </c>
      <c r="L1984" s="38" t="str">
        <f t="shared" si="181"/>
        <v/>
      </c>
      <c r="M1984" s="38" t="str">
        <f t="shared" si="182"/>
        <v/>
      </c>
      <c r="N1984" s="38" t="str">
        <f t="shared" si="184"/>
        <v/>
      </c>
      <c r="O1984" s="38" t="str">
        <f t="shared" si="186"/>
        <v/>
      </c>
      <c r="P1984" s="39" t="str">
        <f t="shared" si="185"/>
        <v/>
      </c>
      <c r="AC1984" s="42" t="str">
        <f>IF(B1984="","",VLOOKUP(B1984,[2]Formula!B:C,2,0))</f>
        <v/>
      </c>
      <c r="AD1984" s="43" t="str">
        <f t="shared" si="183"/>
        <v/>
      </c>
    </row>
    <row r="1985" spans="1:30" x14ac:dyDescent="0.25">
      <c r="A1985" s="64"/>
      <c r="B1985" s="64"/>
      <c r="C1985" s="66"/>
      <c r="D1985" s="67"/>
      <c r="E1985" s="64"/>
      <c r="F1985" s="64"/>
      <c r="G1985" s="37" t="str">
        <f>IF(E1985="","",IF(OR(E1985="Project Management",E1985="Project Support",E1985="Sprint Management",E1985="Sprint Support"),"NA",ROUND((((VLOOKUP(AD1985,[2]Formula!V:X,3,0)))-SUMIF(AD:AD,AD1985,H:H)),2)))</f>
        <v/>
      </c>
      <c r="H1985" s="71"/>
      <c r="I1985" s="72"/>
      <c r="J1985" s="72"/>
      <c r="K1985" s="38" t="str">
        <f>IF(E1985="","",IF(OR(E1985="Project Management",E1985="Project Support",E1985="Sprint Management",E1985="Sprint Support"),"NA",(((SUMIF(AD:AD,AD1985,H:H)/VLOOKUP(AD1985,[2]Formula!V:X,3,0))*VLOOKUP(AD1985,[2]Formula!V:X,2,0))*H1985)/SUMIF(AD:AD,AD1985,H:H)))</f>
        <v/>
      </c>
      <c r="L1985" s="38" t="str">
        <f t="shared" si="181"/>
        <v/>
      </c>
      <c r="M1985" s="38" t="str">
        <f t="shared" si="182"/>
        <v/>
      </c>
      <c r="N1985" s="38" t="str">
        <f t="shared" si="184"/>
        <v/>
      </c>
      <c r="O1985" s="38" t="str">
        <f t="shared" si="186"/>
        <v/>
      </c>
      <c r="P1985" s="39" t="str">
        <f t="shared" si="185"/>
        <v/>
      </c>
      <c r="AC1985" s="42" t="str">
        <f>IF(B1985="","",VLOOKUP(B1985,[2]Formula!B:C,2,0))</f>
        <v/>
      </c>
      <c r="AD1985" s="43" t="str">
        <f t="shared" si="183"/>
        <v/>
      </c>
    </row>
    <row r="1986" spans="1:30" x14ac:dyDescent="0.25">
      <c r="A1986" s="64"/>
      <c r="B1986" s="64"/>
      <c r="C1986" s="66"/>
      <c r="D1986" s="67"/>
      <c r="E1986" s="64"/>
      <c r="F1986" s="64"/>
      <c r="G1986" s="37" t="str">
        <f>IF(E1986="","",IF(OR(E1986="Project Management",E1986="Project Support",E1986="Sprint Management",E1986="Sprint Support"),"NA",ROUND((((VLOOKUP(AD1986,[2]Formula!V:X,3,0)))-SUMIF(AD:AD,AD1986,H:H)),2)))</f>
        <v/>
      </c>
      <c r="H1986" s="71"/>
      <c r="I1986" s="72"/>
      <c r="J1986" s="72"/>
      <c r="K1986" s="38" t="str">
        <f>IF(E1986="","",IF(OR(E1986="Project Management",E1986="Project Support",E1986="Sprint Management",E1986="Sprint Support"),"NA",(((SUMIF(AD:AD,AD1986,H:H)/VLOOKUP(AD1986,[2]Formula!V:X,3,0))*VLOOKUP(AD1986,[2]Formula!V:X,2,0))*H1986)/SUMIF(AD:AD,AD1986,H:H)))</f>
        <v/>
      </c>
      <c r="L1986" s="38" t="str">
        <f t="shared" ref="L1986:L2049" si="187">IFERROR(IF(K1986="NA",(H1986/I1986),(K1986/I1986)),"")</f>
        <v/>
      </c>
      <c r="M1986" s="38" t="str">
        <f t="shared" ref="M1986:M2049" si="188">IFERROR(IF(K1986="NA",1,(K1986/H1986)),"")</f>
        <v/>
      </c>
      <c r="N1986" s="38" t="str">
        <f t="shared" si="184"/>
        <v/>
      </c>
      <c r="O1986" s="38" t="str">
        <f t="shared" si="186"/>
        <v/>
      </c>
      <c r="P1986" s="39" t="str">
        <f t="shared" si="185"/>
        <v/>
      </c>
      <c r="AC1986" s="42" t="str">
        <f>IF(B1986="","",VLOOKUP(B1986,[2]Formula!B:C,2,0))</f>
        <v/>
      </c>
      <c r="AD1986" s="43" t="str">
        <f t="shared" ref="AD1986:AD2049" si="189">IF(B1986="","",CONCATENATE(B1986,"_",E1986))</f>
        <v/>
      </c>
    </row>
    <row r="1987" spans="1:30" x14ac:dyDescent="0.25">
      <c r="A1987" s="64"/>
      <c r="B1987" s="64"/>
      <c r="C1987" s="66"/>
      <c r="D1987" s="67"/>
      <c r="E1987" s="64"/>
      <c r="F1987" s="64"/>
      <c r="G1987" s="37" t="str">
        <f>IF(E1987="","",IF(OR(E1987="Project Management",E1987="Project Support",E1987="Sprint Management",E1987="Sprint Support"),"NA",ROUND((((VLOOKUP(AD1987,[2]Formula!V:X,3,0)))-SUMIF(AD:AD,AD1987,H:H)),2)))</f>
        <v/>
      </c>
      <c r="H1987" s="71"/>
      <c r="I1987" s="72"/>
      <c r="J1987" s="72"/>
      <c r="K1987" s="38" t="str">
        <f>IF(E1987="","",IF(OR(E1987="Project Management",E1987="Project Support",E1987="Sprint Management",E1987="Sprint Support"),"NA",(((SUMIF(AD:AD,AD1987,H:H)/VLOOKUP(AD1987,[2]Formula!V:X,3,0))*VLOOKUP(AD1987,[2]Formula!V:X,2,0))*H1987)/SUMIF(AD:AD,AD1987,H:H)))</f>
        <v/>
      </c>
      <c r="L1987" s="38" t="str">
        <f t="shared" si="187"/>
        <v/>
      </c>
      <c r="M1987" s="38" t="str">
        <f t="shared" si="188"/>
        <v/>
      </c>
      <c r="N1987" s="38" t="str">
        <f t="shared" ref="N1987:N2050" si="190">IFERROR(((L1987-M1987)/M1987)*100,"")</f>
        <v/>
      </c>
      <c r="O1987" s="38" t="str">
        <f t="shared" si="186"/>
        <v/>
      </c>
      <c r="P1987" s="39" t="str">
        <f t="shared" ref="P1987:P2050" si="191">IF(O1987="","",1)</f>
        <v/>
      </c>
      <c r="AC1987" s="42" t="str">
        <f>IF(B1987="","",VLOOKUP(B1987,[2]Formula!B:C,2,0))</f>
        <v/>
      </c>
      <c r="AD1987" s="43" t="str">
        <f t="shared" si="189"/>
        <v/>
      </c>
    </row>
    <row r="1988" spans="1:30" x14ac:dyDescent="0.25">
      <c r="A1988" s="64"/>
      <c r="B1988" s="64"/>
      <c r="C1988" s="66"/>
      <c r="D1988" s="67"/>
      <c r="E1988" s="64"/>
      <c r="F1988" s="64"/>
      <c r="G1988" s="37" t="str">
        <f>IF(E1988="","",IF(OR(E1988="Project Management",E1988="Project Support",E1988="Sprint Management",E1988="Sprint Support"),"NA",ROUND((((VLOOKUP(AD1988,[2]Formula!V:X,3,0)))-SUMIF(AD:AD,AD1988,H:H)),2)))</f>
        <v/>
      </c>
      <c r="H1988" s="71"/>
      <c r="I1988" s="72"/>
      <c r="J1988" s="72"/>
      <c r="K1988" s="38" t="str">
        <f>IF(E1988="","",IF(OR(E1988="Project Management",E1988="Project Support",E1988="Sprint Management",E1988="Sprint Support"),"NA",(((SUMIF(AD:AD,AD1988,H:H)/VLOOKUP(AD1988,[2]Formula!V:X,3,0))*VLOOKUP(AD1988,[2]Formula!V:X,2,0))*H1988)/SUMIF(AD:AD,AD1988,H:H)))</f>
        <v/>
      </c>
      <c r="L1988" s="38" t="str">
        <f t="shared" si="187"/>
        <v/>
      </c>
      <c r="M1988" s="38" t="str">
        <f t="shared" si="188"/>
        <v/>
      </c>
      <c r="N1988" s="38" t="str">
        <f t="shared" si="190"/>
        <v/>
      </c>
      <c r="O1988" s="38" t="str">
        <f t="shared" si="186"/>
        <v/>
      </c>
      <c r="P1988" s="39" t="str">
        <f t="shared" si="191"/>
        <v/>
      </c>
      <c r="AC1988" s="42" t="str">
        <f>IF(B1988="","",VLOOKUP(B1988,[2]Formula!B:C,2,0))</f>
        <v/>
      </c>
      <c r="AD1988" s="43" t="str">
        <f t="shared" si="189"/>
        <v/>
      </c>
    </row>
    <row r="1989" spans="1:30" x14ac:dyDescent="0.25">
      <c r="A1989" s="64"/>
      <c r="B1989" s="64"/>
      <c r="C1989" s="66"/>
      <c r="D1989" s="67"/>
      <c r="E1989" s="64"/>
      <c r="F1989" s="64"/>
      <c r="G1989" s="37" t="str">
        <f>IF(E1989="","",IF(OR(E1989="Project Management",E1989="Project Support",E1989="Sprint Management",E1989="Sprint Support"),"NA",ROUND((((VLOOKUP(AD1989,[2]Formula!V:X,3,0)))-SUMIF(AD:AD,AD1989,H:H)),2)))</f>
        <v/>
      </c>
      <c r="H1989" s="71"/>
      <c r="I1989" s="72"/>
      <c r="J1989" s="72"/>
      <c r="K1989" s="38" t="str">
        <f>IF(E1989="","",IF(OR(E1989="Project Management",E1989="Project Support",E1989="Sprint Management",E1989="Sprint Support"),"NA",(((SUMIF(AD:AD,AD1989,H:H)/VLOOKUP(AD1989,[2]Formula!V:X,3,0))*VLOOKUP(AD1989,[2]Formula!V:X,2,0))*H1989)/SUMIF(AD:AD,AD1989,H:H)))</f>
        <v/>
      </c>
      <c r="L1989" s="38" t="str">
        <f t="shared" si="187"/>
        <v/>
      </c>
      <c r="M1989" s="38" t="str">
        <f t="shared" si="188"/>
        <v/>
      </c>
      <c r="N1989" s="38" t="str">
        <f t="shared" si="190"/>
        <v/>
      </c>
      <c r="O1989" s="38" t="str">
        <f t="shared" si="186"/>
        <v/>
      </c>
      <c r="P1989" s="39" t="str">
        <f t="shared" si="191"/>
        <v/>
      </c>
      <c r="AC1989" s="42" t="str">
        <f>IF(B1989="","",VLOOKUP(B1989,[2]Formula!B:C,2,0))</f>
        <v/>
      </c>
      <c r="AD1989" s="43" t="str">
        <f t="shared" si="189"/>
        <v/>
      </c>
    </row>
    <row r="1990" spans="1:30" x14ac:dyDescent="0.25">
      <c r="A1990" s="64"/>
      <c r="B1990" s="64"/>
      <c r="C1990" s="66"/>
      <c r="D1990" s="67"/>
      <c r="E1990" s="64"/>
      <c r="F1990" s="64"/>
      <c r="G1990" s="37" t="str">
        <f>IF(E1990="","",IF(OR(E1990="Project Management",E1990="Project Support",E1990="Sprint Management",E1990="Sprint Support"),"NA",ROUND((((VLOOKUP(AD1990,[2]Formula!V:X,3,0)))-SUMIF(AD:AD,AD1990,H:H)),2)))</f>
        <v/>
      </c>
      <c r="H1990" s="71"/>
      <c r="I1990" s="72"/>
      <c r="J1990" s="72"/>
      <c r="K1990" s="38" t="str">
        <f>IF(E1990="","",IF(OR(E1990="Project Management",E1990="Project Support",E1990="Sprint Management",E1990="Sprint Support"),"NA",(((SUMIF(AD:AD,AD1990,H:H)/VLOOKUP(AD1990,[2]Formula!V:X,3,0))*VLOOKUP(AD1990,[2]Formula!V:X,2,0))*H1990)/SUMIF(AD:AD,AD1990,H:H)))</f>
        <v/>
      </c>
      <c r="L1990" s="38" t="str">
        <f t="shared" si="187"/>
        <v/>
      </c>
      <c r="M1990" s="38" t="str">
        <f t="shared" si="188"/>
        <v/>
      </c>
      <c r="N1990" s="38" t="str">
        <f t="shared" si="190"/>
        <v/>
      </c>
      <c r="O1990" s="38" t="str">
        <f t="shared" si="186"/>
        <v/>
      </c>
      <c r="P1990" s="39" t="str">
        <f t="shared" si="191"/>
        <v/>
      </c>
      <c r="AC1990" s="42" t="str">
        <f>IF(B1990="","",VLOOKUP(B1990,[2]Formula!B:C,2,0))</f>
        <v/>
      </c>
      <c r="AD1990" s="43" t="str">
        <f t="shared" si="189"/>
        <v/>
      </c>
    </row>
    <row r="1991" spans="1:30" x14ac:dyDescent="0.25">
      <c r="A1991" s="64"/>
      <c r="B1991" s="64"/>
      <c r="C1991" s="66"/>
      <c r="D1991" s="67"/>
      <c r="E1991" s="64"/>
      <c r="F1991" s="64"/>
      <c r="G1991" s="37" t="str">
        <f>IF(E1991="","",IF(OR(E1991="Project Management",E1991="Project Support",E1991="Sprint Management",E1991="Sprint Support"),"NA",ROUND((((VLOOKUP(AD1991,[2]Formula!V:X,3,0)))-SUMIF(AD:AD,AD1991,H:H)),2)))</f>
        <v/>
      </c>
      <c r="H1991" s="71"/>
      <c r="I1991" s="72"/>
      <c r="J1991" s="72"/>
      <c r="K1991" s="38" t="str">
        <f>IF(E1991="","",IF(OR(E1991="Project Management",E1991="Project Support",E1991="Sprint Management",E1991="Sprint Support"),"NA",(((SUMIF(AD:AD,AD1991,H:H)/VLOOKUP(AD1991,[2]Formula!V:X,3,0))*VLOOKUP(AD1991,[2]Formula!V:X,2,0))*H1991)/SUMIF(AD:AD,AD1991,H:H)))</f>
        <v/>
      </c>
      <c r="L1991" s="38" t="str">
        <f t="shared" si="187"/>
        <v/>
      </c>
      <c r="M1991" s="38" t="str">
        <f t="shared" si="188"/>
        <v/>
      </c>
      <c r="N1991" s="38" t="str">
        <f t="shared" si="190"/>
        <v/>
      </c>
      <c r="O1991" s="38" t="str">
        <f t="shared" si="186"/>
        <v/>
      </c>
      <c r="P1991" s="39" t="str">
        <f t="shared" si="191"/>
        <v/>
      </c>
      <c r="AC1991" s="42" t="str">
        <f>IF(B1991="","",VLOOKUP(B1991,[2]Formula!B:C,2,0))</f>
        <v/>
      </c>
      <c r="AD1991" s="43" t="str">
        <f t="shared" si="189"/>
        <v/>
      </c>
    </row>
    <row r="1992" spans="1:30" x14ac:dyDescent="0.25">
      <c r="A1992" s="64"/>
      <c r="B1992" s="64"/>
      <c r="C1992" s="66"/>
      <c r="D1992" s="67"/>
      <c r="E1992" s="64"/>
      <c r="F1992" s="64"/>
      <c r="G1992" s="37" t="str">
        <f>IF(E1992="","",IF(OR(E1992="Project Management",E1992="Project Support",E1992="Sprint Management",E1992="Sprint Support"),"NA",ROUND((((VLOOKUP(AD1992,[2]Formula!V:X,3,0)))-SUMIF(AD:AD,AD1992,H:H)),2)))</f>
        <v/>
      </c>
      <c r="H1992" s="71"/>
      <c r="I1992" s="72"/>
      <c r="J1992" s="72"/>
      <c r="K1992" s="38" t="str">
        <f>IF(E1992="","",IF(OR(E1992="Project Management",E1992="Project Support",E1992="Sprint Management",E1992="Sprint Support"),"NA",(((SUMIF(AD:AD,AD1992,H:H)/VLOOKUP(AD1992,[2]Formula!V:X,3,0))*VLOOKUP(AD1992,[2]Formula!V:X,2,0))*H1992)/SUMIF(AD:AD,AD1992,H:H)))</f>
        <v/>
      </c>
      <c r="L1992" s="38" t="str">
        <f t="shared" si="187"/>
        <v/>
      </c>
      <c r="M1992" s="38" t="str">
        <f t="shared" si="188"/>
        <v/>
      </c>
      <c r="N1992" s="38" t="str">
        <f t="shared" si="190"/>
        <v/>
      </c>
      <c r="O1992" s="38" t="str">
        <f t="shared" si="186"/>
        <v/>
      </c>
      <c r="P1992" s="39" t="str">
        <f t="shared" si="191"/>
        <v/>
      </c>
      <c r="AC1992" s="42" t="str">
        <f>IF(B1992="","",VLOOKUP(B1992,[2]Formula!B:C,2,0))</f>
        <v/>
      </c>
      <c r="AD1992" s="43" t="str">
        <f t="shared" si="189"/>
        <v/>
      </c>
    </row>
    <row r="1993" spans="1:30" x14ac:dyDescent="0.25">
      <c r="A1993" s="64"/>
      <c r="B1993" s="64"/>
      <c r="C1993" s="66"/>
      <c r="D1993" s="67"/>
      <c r="E1993" s="64"/>
      <c r="F1993" s="64"/>
      <c r="G1993" s="37" t="str">
        <f>IF(E1993="","",IF(OR(E1993="Project Management",E1993="Project Support",E1993="Sprint Management",E1993="Sprint Support"),"NA",ROUND((((VLOOKUP(AD1993,[2]Formula!V:X,3,0)))-SUMIF(AD:AD,AD1993,H:H)),2)))</f>
        <v/>
      </c>
      <c r="H1993" s="71"/>
      <c r="I1993" s="72"/>
      <c r="J1993" s="72"/>
      <c r="K1993" s="38" t="str">
        <f>IF(E1993="","",IF(OR(E1993="Project Management",E1993="Project Support",E1993="Sprint Management",E1993="Sprint Support"),"NA",(((SUMIF(AD:AD,AD1993,H:H)/VLOOKUP(AD1993,[2]Formula!V:X,3,0))*VLOOKUP(AD1993,[2]Formula!V:X,2,0))*H1993)/SUMIF(AD:AD,AD1993,H:H)))</f>
        <v/>
      </c>
      <c r="L1993" s="38" t="str">
        <f t="shared" si="187"/>
        <v/>
      </c>
      <c r="M1993" s="38" t="str">
        <f t="shared" si="188"/>
        <v/>
      </c>
      <c r="N1993" s="38" t="str">
        <f t="shared" si="190"/>
        <v/>
      </c>
      <c r="O1993" s="38" t="str">
        <f t="shared" si="186"/>
        <v/>
      </c>
      <c r="P1993" s="39" t="str">
        <f t="shared" si="191"/>
        <v/>
      </c>
      <c r="AC1993" s="42" t="str">
        <f>IF(B1993="","",VLOOKUP(B1993,[2]Formula!B:C,2,0))</f>
        <v/>
      </c>
      <c r="AD1993" s="43" t="str">
        <f t="shared" si="189"/>
        <v/>
      </c>
    </row>
    <row r="1994" spans="1:30" x14ac:dyDescent="0.25">
      <c r="A1994" s="64"/>
      <c r="B1994" s="64"/>
      <c r="C1994" s="66"/>
      <c r="D1994" s="67"/>
      <c r="E1994" s="64"/>
      <c r="F1994" s="64"/>
      <c r="G1994" s="37" t="str">
        <f>IF(E1994="","",IF(OR(E1994="Project Management",E1994="Project Support",E1994="Sprint Management",E1994="Sprint Support"),"NA",ROUND((((VLOOKUP(AD1994,[2]Formula!V:X,3,0)))-SUMIF(AD:AD,AD1994,H:H)),2)))</f>
        <v/>
      </c>
      <c r="H1994" s="71"/>
      <c r="I1994" s="72"/>
      <c r="J1994" s="72"/>
      <c r="K1994" s="38" t="str">
        <f>IF(E1994="","",IF(OR(E1994="Project Management",E1994="Project Support",E1994="Sprint Management",E1994="Sprint Support"),"NA",(((SUMIF(AD:AD,AD1994,H:H)/VLOOKUP(AD1994,[2]Formula!V:X,3,0))*VLOOKUP(AD1994,[2]Formula!V:X,2,0))*H1994)/SUMIF(AD:AD,AD1994,H:H)))</f>
        <v/>
      </c>
      <c r="L1994" s="38" t="str">
        <f t="shared" si="187"/>
        <v/>
      </c>
      <c r="M1994" s="38" t="str">
        <f t="shared" si="188"/>
        <v/>
      </c>
      <c r="N1994" s="38" t="str">
        <f t="shared" si="190"/>
        <v/>
      </c>
      <c r="O1994" s="38" t="str">
        <f t="shared" si="186"/>
        <v/>
      </c>
      <c r="P1994" s="39" t="str">
        <f t="shared" si="191"/>
        <v/>
      </c>
      <c r="AC1994" s="42" t="str">
        <f>IF(B1994="","",VLOOKUP(B1994,[2]Formula!B:C,2,0))</f>
        <v/>
      </c>
      <c r="AD1994" s="43" t="str">
        <f t="shared" si="189"/>
        <v/>
      </c>
    </row>
    <row r="1995" spans="1:30" x14ac:dyDescent="0.25">
      <c r="A1995" s="64"/>
      <c r="B1995" s="64"/>
      <c r="C1995" s="66"/>
      <c r="D1995" s="67"/>
      <c r="E1995" s="64"/>
      <c r="F1995" s="64"/>
      <c r="G1995" s="37" t="str">
        <f>IF(E1995="","",IF(OR(E1995="Project Management",E1995="Project Support",E1995="Sprint Management",E1995="Sprint Support"),"NA",ROUND((((VLOOKUP(AD1995,[2]Formula!V:X,3,0)))-SUMIF(AD:AD,AD1995,H:H)),2)))</f>
        <v/>
      </c>
      <c r="H1995" s="71"/>
      <c r="I1995" s="72"/>
      <c r="J1995" s="72"/>
      <c r="K1995" s="38" t="str">
        <f>IF(E1995="","",IF(OR(E1995="Project Management",E1995="Project Support",E1995="Sprint Management",E1995="Sprint Support"),"NA",(((SUMIF(AD:AD,AD1995,H:H)/VLOOKUP(AD1995,[2]Formula!V:X,3,0))*VLOOKUP(AD1995,[2]Formula!V:X,2,0))*H1995)/SUMIF(AD:AD,AD1995,H:H)))</f>
        <v/>
      </c>
      <c r="L1995" s="38" t="str">
        <f t="shared" si="187"/>
        <v/>
      </c>
      <c r="M1995" s="38" t="str">
        <f t="shared" si="188"/>
        <v/>
      </c>
      <c r="N1995" s="38" t="str">
        <f t="shared" si="190"/>
        <v/>
      </c>
      <c r="O1995" s="38" t="str">
        <f t="shared" si="186"/>
        <v/>
      </c>
      <c r="P1995" s="39" t="str">
        <f t="shared" si="191"/>
        <v/>
      </c>
      <c r="AC1995" s="42" t="str">
        <f>IF(B1995="","",VLOOKUP(B1995,[2]Formula!B:C,2,0))</f>
        <v/>
      </c>
      <c r="AD1995" s="43" t="str">
        <f t="shared" si="189"/>
        <v/>
      </c>
    </row>
    <row r="1996" spans="1:30" x14ac:dyDescent="0.25">
      <c r="A1996" s="64"/>
      <c r="B1996" s="64"/>
      <c r="C1996" s="66"/>
      <c r="D1996" s="67"/>
      <c r="E1996" s="64"/>
      <c r="F1996" s="64"/>
      <c r="G1996" s="37" t="str">
        <f>IF(E1996="","",IF(OR(E1996="Project Management",E1996="Project Support",E1996="Sprint Management",E1996="Sprint Support"),"NA",ROUND((((VLOOKUP(AD1996,[2]Formula!V:X,3,0)))-SUMIF(AD:AD,AD1996,H:H)),2)))</f>
        <v/>
      </c>
      <c r="H1996" s="71"/>
      <c r="I1996" s="72"/>
      <c r="J1996" s="72"/>
      <c r="K1996" s="38" t="str">
        <f>IF(E1996="","",IF(OR(E1996="Project Management",E1996="Project Support",E1996="Sprint Management",E1996="Sprint Support"),"NA",(((SUMIF(AD:AD,AD1996,H:H)/VLOOKUP(AD1996,[2]Formula!V:X,3,0))*VLOOKUP(AD1996,[2]Formula!V:X,2,0))*H1996)/SUMIF(AD:AD,AD1996,H:H)))</f>
        <v/>
      </c>
      <c r="L1996" s="38" t="str">
        <f t="shared" si="187"/>
        <v/>
      </c>
      <c r="M1996" s="38" t="str">
        <f t="shared" si="188"/>
        <v/>
      </c>
      <c r="N1996" s="38" t="str">
        <f t="shared" si="190"/>
        <v/>
      </c>
      <c r="O1996" s="38" t="str">
        <f t="shared" si="186"/>
        <v/>
      </c>
      <c r="P1996" s="39" t="str">
        <f t="shared" si="191"/>
        <v/>
      </c>
      <c r="AC1996" s="42" t="str">
        <f>IF(B1996="","",VLOOKUP(B1996,[2]Formula!B:C,2,0))</f>
        <v/>
      </c>
      <c r="AD1996" s="43" t="str">
        <f t="shared" si="189"/>
        <v/>
      </c>
    </row>
    <row r="1997" spans="1:30" x14ac:dyDescent="0.25">
      <c r="A1997" s="64"/>
      <c r="B1997" s="64"/>
      <c r="C1997" s="66"/>
      <c r="D1997" s="67"/>
      <c r="E1997" s="64"/>
      <c r="F1997" s="64"/>
      <c r="G1997" s="37" t="str">
        <f>IF(E1997="","",IF(OR(E1997="Project Management",E1997="Project Support",E1997="Sprint Management",E1997="Sprint Support"),"NA",ROUND((((VLOOKUP(AD1997,[2]Formula!V:X,3,0)))-SUMIF(AD:AD,AD1997,H:H)),2)))</f>
        <v/>
      </c>
      <c r="H1997" s="71"/>
      <c r="I1997" s="72"/>
      <c r="J1997" s="72"/>
      <c r="K1997" s="38" t="str">
        <f>IF(E1997="","",IF(OR(E1997="Project Management",E1997="Project Support",E1997="Sprint Management",E1997="Sprint Support"),"NA",(((SUMIF(AD:AD,AD1997,H:H)/VLOOKUP(AD1997,[2]Formula!V:X,3,0))*VLOOKUP(AD1997,[2]Formula!V:X,2,0))*H1997)/SUMIF(AD:AD,AD1997,H:H)))</f>
        <v/>
      </c>
      <c r="L1997" s="38" t="str">
        <f t="shared" si="187"/>
        <v/>
      </c>
      <c r="M1997" s="38" t="str">
        <f t="shared" si="188"/>
        <v/>
      </c>
      <c r="N1997" s="38" t="str">
        <f t="shared" si="190"/>
        <v/>
      </c>
      <c r="O1997" s="38" t="str">
        <f t="shared" si="186"/>
        <v/>
      </c>
      <c r="P1997" s="39" t="str">
        <f t="shared" si="191"/>
        <v/>
      </c>
      <c r="AC1997" s="42" t="str">
        <f>IF(B1997="","",VLOOKUP(B1997,[2]Formula!B:C,2,0))</f>
        <v/>
      </c>
      <c r="AD1997" s="43" t="str">
        <f t="shared" si="189"/>
        <v/>
      </c>
    </row>
    <row r="1998" spans="1:30" x14ac:dyDescent="0.25">
      <c r="A1998" s="64"/>
      <c r="B1998" s="64"/>
      <c r="C1998" s="66"/>
      <c r="D1998" s="67"/>
      <c r="E1998" s="64"/>
      <c r="F1998" s="64"/>
      <c r="G1998" s="37" t="str">
        <f>IF(E1998="","",IF(OR(E1998="Project Management",E1998="Project Support",E1998="Sprint Management",E1998="Sprint Support"),"NA",ROUND((((VLOOKUP(AD1998,[2]Formula!V:X,3,0)))-SUMIF(AD:AD,AD1998,H:H)),2)))</f>
        <v/>
      </c>
      <c r="H1998" s="71"/>
      <c r="I1998" s="72"/>
      <c r="J1998" s="72"/>
      <c r="K1998" s="38" t="str">
        <f>IF(E1998="","",IF(OR(E1998="Project Management",E1998="Project Support",E1998="Sprint Management",E1998="Sprint Support"),"NA",(((SUMIF(AD:AD,AD1998,H:H)/VLOOKUP(AD1998,[2]Formula!V:X,3,0))*VLOOKUP(AD1998,[2]Formula!V:X,2,0))*H1998)/SUMIF(AD:AD,AD1998,H:H)))</f>
        <v/>
      </c>
      <c r="L1998" s="38" t="str">
        <f t="shared" si="187"/>
        <v/>
      </c>
      <c r="M1998" s="38" t="str">
        <f t="shared" si="188"/>
        <v/>
      </c>
      <c r="N1998" s="38" t="str">
        <f t="shared" si="190"/>
        <v/>
      </c>
      <c r="O1998" s="38" t="str">
        <f t="shared" si="186"/>
        <v/>
      </c>
      <c r="P1998" s="39" t="str">
        <f t="shared" si="191"/>
        <v/>
      </c>
      <c r="AC1998" s="42" t="str">
        <f>IF(B1998="","",VLOOKUP(B1998,[2]Formula!B:C,2,0))</f>
        <v/>
      </c>
      <c r="AD1998" s="43" t="str">
        <f t="shared" si="189"/>
        <v/>
      </c>
    </row>
    <row r="1999" spans="1:30" x14ac:dyDescent="0.25">
      <c r="A1999" s="64"/>
      <c r="B1999" s="64"/>
      <c r="C1999" s="66"/>
      <c r="D1999" s="67"/>
      <c r="E1999" s="64"/>
      <c r="F1999" s="64"/>
      <c r="G1999" s="37" t="str">
        <f>IF(E1999="","",IF(OR(E1999="Project Management",E1999="Project Support",E1999="Sprint Management",E1999="Sprint Support"),"NA",ROUND((((VLOOKUP(AD1999,[2]Formula!V:X,3,0)))-SUMIF(AD:AD,AD1999,H:H)),2)))</f>
        <v/>
      </c>
      <c r="H1999" s="71"/>
      <c r="I1999" s="72"/>
      <c r="J1999" s="72"/>
      <c r="K1999" s="38" t="str">
        <f>IF(E1999="","",IF(OR(E1999="Project Management",E1999="Project Support",E1999="Sprint Management",E1999="Sprint Support"),"NA",(((SUMIF(AD:AD,AD1999,H:H)/VLOOKUP(AD1999,[2]Formula!V:X,3,0))*VLOOKUP(AD1999,[2]Formula!V:X,2,0))*H1999)/SUMIF(AD:AD,AD1999,H:H)))</f>
        <v/>
      </c>
      <c r="L1999" s="38" t="str">
        <f t="shared" si="187"/>
        <v/>
      </c>
      <c r="M1999" s="38" t="str">
        <f t="shared" si="188"/>
        <v/>
      </c>
      <c r="N1999" s="38" t="str">
        <f t="shared" si="190"/>
        <v/>
      </c>
      <c r="O1999" s="38" t="str">
        <f t="shared" si="186"/>
        <v/>
      </c>
      <c r="P1999" s="39" t="str">
        <f t="shared" si="191"/>
        <v/>
      </c>
      <c r="AC1999" s="42" t="str">
        <f>IF(B1999="","",VLOOKUP(B1999,[2]Formula!B:C,2,0))</f>
        <v/>
      </c>
      <c r="AD1999" s="43" t="str">
        <f t="shared" si="189"/>
        <v/>
      </c>
    </row>
    <row r="2000" spans="1:30" x14ac:dyDescent="0.25">
      <c r="A2000" s="64"/>
      <c r="B2000" s="64"/>
      <c r="C2000" s="66"/>
      <c r="D2000" s="67"/>
      <c r="E2000" s="64"/>
      <c r="F2000" s="64"/>
      <c r="G2000" s="37" t="str">
        <f>IF(E2000="","",IF(OR(E2000="Project Management",E2000="Project Support",E2000="Sprint Management",E2000="Sprint Support"),"NA",ROUND((((VLOOKUP(AD2000,[2]Formula!V:X,3,0)))-SUMIF(AD:AD,AD2000,H:H)),2)))</f>
        <v/>
      </c>
      <c r="H2000" s="71"/>
      <c r="I2000" s="72"/>
      <c r="J2000" s="72"/>
      <c r="K2000" s="38" t="str">
        <f>IF(E2000="","",IF(OR(E2000="Project Management",E2000="Project Support",E2000="Sprint Management",E2000="Sprint Support"),"NA",(((SUMIF(AD:AD,AD2000,H:H)/VLOOKUP(AD2000,[2]Formula!V:X,3,0))*VLOOKUP(AD2000,[2]Formula!V:X,2,0))*H2000)/SUMIF(AD:AD,AD2000,H:H)))</f>
        <v/>
      </c>
      <c r="L2000" s="38" t="str">
        <f t="shared" si="187"/>
        <v/>
      </c>
      <c r="M2000" s="38" t="str">
        <f t="shared" si="188"/>
        <v/>
      </c>
      <c r="N2000" s="38" t="str">
        <f t="shared" si="190"/>
        <v/>
      </c>
      <c r="O2000" s="38" t="str">
        <f t="shared" si="186"/>
        <v/>
      </c>
      <c r="P2000" s="39" t="str">
        <f t="shared" si="191"/>
        <v/>
      </c>
      <c r="AC2000" s="42" t="str">
        <f>IF(B2000="","",VLOOKUP(B2000,[2]Formula!B:C,2,0))</f>
        <v/>
      </c>
      <c r="AD2000" s="43" t="str">
        <f t="shared" si="189"/>
        <v/>
      </c>
    </row>
    <row r="2001" spans="1:30" x14ac:dyDescent="0.25">
      <c r="A2001" s="64"/>
      <c r="B2001" s="64"/>
      <c r="C2001" s="66"/>
      <c r="D2001" s="67"/>
      <c r="E2001" s="64"/>
      <c r="F2001" s="64"/>
      <c r="G2001" s="37" t="str">
        <f>IF(E2001="","",IF(OR(E2001="Project Management",E2001="Project Support",E2001="Sprint Management",E2001="Sprint Support"),"NA",ROUND((((VLOOKUP(AD2001,[2]Formula!V:X,3,0)))-SUMIF(AD:AD,AD2001,H:H)),2)))</f>
        <v/>
      </c>
      <c r="H2001" s="71"/>
      <c r="I2001" s="72"/>
      <c r="J2001" s="72"/>
      <c r="K2001" s="38" t="str">
        <f>IF(E2001="","",IF(OR(E2001="Project Management",E2001="Project Support",E2001="Sprint Management",E2001="Sprint Support"),"NA",(((SUMIF(AD:AD,AD2001,H:H)/VLOOKUP(AD2001,[2]Formula!V:X,3,0))*VLOOKUP(AD2001,[2]Formula!V:X,2,0))*H2001)/SUMIF(AD:AD,AD2001,H:H)))</f>
        <v/>
      </c>
      <c r="L2001" s="38" t="str">
        <f t="shared" si="187"/>
        <v/>
      </c>
      <c r="M2001" s="38" t="str">
        <f t="shared" si="188"/>
        <v/>
      </c>
      <c r="N2001" s="38" t="str">
        <f t="shared" si="190"/>
        <v/>
      </c>
      <c r="O2001" s="38" t="str">
        <f t="shared" si="186"/>
        <v/>
      </c>
      <c r="P2001" s="39" t="str">
        <f t="shared" si="191"/>
        <v/>
      </c>
      <c r="AC2001" s="42" t="str">
        <f>IF(B2001="","",VLOOKUP(B2001,[2]Formula!B:C,2,0))</f>
        <v/>
      </c>
      <c r="AD2001" s="43" t="str">
        <f t="shared" si="189"/>
        <v/>
      </c>
    </row>
    <row r="2002" spans="1:30" x14ac:dyDescent="0.25">
      <c r="A2002" s="64"/>
      <c r="B2002" s="64"/>
      <c r="C2002" s="66"/>
      <c r="D2002" s="67"/>
      <c r="E2002" s="64"/>
      <c r="F2002" s="64"/>
      <c r="G2002" s="37" t="str">
        <f>IF(E2002="","",IF(OR(E2002="Project Management",E2002="Project Support",E2002="Sprint Management",E2002="Sprint Support"),"NA",ROUND((((VLOOKUP(AD2002,[2]Formula!V:X,3,0)))-SUMIF(AD:AD,AD2002,H:H)),2)))</f>
        <v/>
      </c>
      <c r="H2002" s="71"/>
      <c r="I2002" s="72"/>
      <c r="J2002" s="72"/>
      <c r="K2002" s="38" t="str">
        <f>IF(E2002="","",IF(OR(E2002="Project Management",E2002="Project Support",E2002="Sprint Management",E2002="Sprint Support"),"NA",(((SUMIF(AD:AD,AD2002,H:H)/VLOOKUP(AD2002,[2]Formula!V:X,3,0))*VLOOKUP(AD2002,[2]Formula!V:X,2,0))*H2002)/SUMIF(AD:AD,AD2002,H:H)))</f>
        <v/>
      </c>
      <c r="L2002" s="38" t="str">
        <f t="shared" si="187"/>
        <v/>
      </c>
      <c r="M2002" s="38" t="str">
        <f t="shared" si="188"/>
        <v/>
      </c>
      <c r="N2002" s="38" t="str">
        <f t="shared" si="190"/>
        <v/>
      </c>
      <c r="O2002" s="38" t="str">
        <f t="shared" si="186"/>
        <v/>
      </c>
      <c r="P2002" s="39" t="str">
        <f t="shared" si="191"/>
        <v/>
      </c>
      <c r="AC2002" s="42" t="str">
        <f>IF(B2002="","",VLOOKUP(B2002,[2]Formula!B:C,2,0))</f>
        <v/>
      </c>
      <c r="AD2002" s="43" t="str">
        <f t="shared" si="189"/>
        <v/>
      </c>
    </row>
    <row r="2003" spans="1:30" x14ac:dyDescent="0.25">
      <c r="A2003" s="64"/>
      <c r="B2003" s="64"/>
      <c r="C2003" s="66"/>
      <c r="D2003" s="67"/>
      <c r="E2003" s="64"/>
      <c r="F2003" s="64"/>
      <c r="G2003" s="37" t="str">
        <f>IF(E2003="","",IF(OR(E2003="Project Management",E2003="Project Support",E2003="Sprint Management",E2003="Sprint Support"),"NA",ROUND((((VLOOKUP(AD2003,[2]Formula!V:X,3,0)))-SUMIF(AD:AD,AD2003,H:H)),2)))</f>
        <v/>
      </c>
      <c r="H2003" s="71"/>
      <c r="I2003" s="72"/>
      <c r="J2003" s="72"/>
      <c r="K2003" s="38" t="str">
        <f>IF(E2003="","",IF(OR(E2003="Project Management",E2003="Project Support",E2003="Sprint Management",E2003="Sprint Support"),"NA",(((SUMIF(AD:AD,AD2003,H:H)/VLOOKUP(AD2003,[2]Formula!V:X,3,0))*VLOOKUP(AD2003,[2]Formula!V:X,2,0))*H2003)/SUMIF(AD:AD,AD2003,H:H)))</f>
        <v/>
      </c>
      <c r="L2003" s="38" t="str">
        <f t="shared" si="187"/>
        <v/>
      </c>
      <c r="M2003" s="38" t="str">
        <f t="shared" si="188"/>
        <v/>
      </c>
      <c r="N2003" s="38" t="str">
        <f t="shared" si="190"/>
        <v/>
      </c>
      <c r="O2003" s="38" t="str">
        <f t="shared" si="186"/>
        <v/>
      </c>
      <c r="P2003" s="39" t="str">
        <f t="shared" si="191"/>
        <v/>
      </c>
      <c r="AC2003" s="42" t="str">
        <f>IF(B2003="","",VLOOKUP(B2003,[2]Formula!B:C,2,0))</f>
        <v/>
      </c>
      <c r="AD2003" s="43" t="str">
        <f t="shared" si="189"/>
        <v/>
      </c>
    </row>
    <row r="2004" spans="1:30" x14ac:dyDescent="0.25">
      <c r="A2004" s="64"/>
      <c r="B2004" s="64"/>
      <c r="C2004" s="66"/>
      <c r="D2004" s="67"/>
      <c r="E2004" s="64"/>
      <c r="F2004" s="64"/>
      <c r="G2004" s="37" t="str">
        <f>IF(E2004="","",IF(OR(E2004="Project Management",E2004="Project Support",E2004="Sprint Management",E2004="Sprint Support"),"NA",ROUND((((VLOOKUP(AD2004,[2]Formula!V:X,3,0)))-SUMIF(AD:AD,AD2004,H:H)),2)))</f>
        <v/>
      </c>
      <c r="H2004" s="71"/>
      <c r="I2004" s="72"/>
      <c r="J2004" s="72"/>
      <c r="K2004" s="38" t="str">
        <f>IF(E2004="","",IF(OR(E2004="Project Management",E2004="Project Support",E2004="Sprint Management",E2004="Sprint Support"),"NA",(((SUMIF(AD:AD,AD2004,H:H)/VLOOKUP(AD2004,[2]Formula!V:X,3,0))*VLOOKUP(AD2004,[2]Formula!V:X,2,0))*H2004)/SUMIF(AD:AD,AD2004,H:H)))</f>
        <v/>
      </c>
      <c r="L2004" s="38" t="str">
        <f t="shared" si="187"/>
        <v/>
      </c>
      <c r="M2004" s="38" t="str">
        <f t="shared" si="188"/>
        <v/>
      </c>
      <c r="N2004" s="38" t="str">
        <f t="shared" si="190"/>
        <v/>
      </c>
      <c r="O2004" s="38" t="str">
        <f t="shared" si="186"/>
        <v/>
      </c>
      <c r="P2004" s="39" t="str">
        <f t="shared" si="191"/>
        <v/>
      </c>
      <c r="AC2004" s="42" t="str">
        <f>IF(B2004="","",VLOOKUP(B2004,[2]Formula!B:C,2,0))</f>
        <v/>
      </c>
      <c r="AD2004" s="43" t="str">
        <f t="shared" si="189"/>
        <v/>
      </c>
    </row>
    <row r="2005" spans="1:30" x14ac:dyDescent="0.25">
      <c r="A2005" s="64"/>
      <c r="B2005" s="64"/>
      <c r="C2005" s="66"/>
      <c r="D2005" s="67"/>
      <c r="E2005" s="64"/>
      <c r="F2005" s="64"/>
      <c r="G2005" s="37" t="str">
        <f>IF(E2005="","",IF(OR(E2005="Project Management",E2005="Project Support",E2005="Sprint Management",E2005="Sprint Support"),"NA",ROUND((((VLOOKUP(AD2005,[2]Formula!V:X,3,0)))-SUMIF(AD:AD,AD2005,H:H)),2)))</f>
        <v/>
      </c>
      <c r="H2005" s="71"/>
      <c r="I2005" s="72"/>
      <c r="J2005" s="72"/>
      <c r="K2005" s="38" t="str">
        <f>IF(E2005="","",IF(OR(E2005="Project Management",E2005="Project Support",E2005="Sprint Management",E2005="Sprint Support"),"NA",(((SUMIF(AD:AD,AD2005,H:H)/VLOOKUP(AD2005,[2]Formula!V:X,3,0))*VLOOKUP(AD2005,[2]Formula!V:X,2,0))*H2005)/SUMIF(AD:AD,AD2005,H:H)))</f>
        <v/>
      </c>
      <c r="L2005" s="38" t="str">
        <f t="shared" si="187"/>
        <v/>
      </c>
      <c r="M2005" s="38" t="str">
        <f t="shared" si="188"/>
        <v/>
      </c>
      <c r="N2005" s="38" t="str">
        <f t="shared" si="190"/>
        <v/>
      </c>
      <c r="O2005" s="38" t="str">
        <f t="shared" si="186"/>
        <v/>
      </c>
      <c r="P2005" s="39" t="str">
        <f t="shared" si="191"/>
        <v/>
      </c>
      <c r="AC2005" s="42" t="str">
        <f>IF(B2005="","",VLOOKUP(B2005,[2]Formula!B:C,2,0))</f>
        <v/>
      </c>
      <c r="AD2005" s="43" t="str">
        <f t="shared" si="189"/>
        <v/>
      </c>
    </row>
    <row r="2006" spans="1:30" x14ac:dyDescent="0.25">
      <c r="A2006" s="64"/>
      <c r="B2006" s="64"/>
      <c r="C2006" s="66"/>
      <c r="D2006" s="67"/>
      <c r="E2006" s="64"/>
      <c r="F2006" s="64"/>
      <c r="G2006" s="37" t="str">
        <f>IF(E2006="","",IF(OR(E2006="Project Management",E2006="Project Support",E2006="Sprint Management",E2006="Sprint Support"),"NA",ROUND((((VLOOKUP(AD2006,[2]Formula!V:X,3,0)))-SUMIF(AD:AD,AD2006,H:H)),2)))</f>
        <v/>
      </c>
      <c r="H2006" s="71"/>
      <c r="I2006" s="72"/>
      <c r="J2006" s="72"/>
      <c r="K2006" s="38" t="str">
        <f>IF(E2006="","",IF(OR(E2006="Project Management",E2006="Project Support",E2006="Sprint Management",E2006="Sprint Support"),"NA",(((SUMIF(AD:AD,AD2006,H:H)/VLOOKUP(AD2006,[2]Formula!V:X,3,0))*VLOOKUP(AD2006,[2]Formula!V:X,2,0))*H2006)/SUMIF(AD:AD,AD2006,H:H)))</f>
        <v/>
      </c>
      <c r="L2006" s="38" t="str">
        <f t="shared" si="187"/>
        <v/>
      </c>
      <c r="M2006" s="38" t="str">
        <f t="shared" si="188"/>
        <v/>
      </c>
      <c r="N2006" s="38" t="str">
        <f t="shared" si="190"/>
        <v/>
      </c>
      <c r="O2006" s="38" t="str">
        <f t="shared" si="186"/>
        <v/>
      </c>
      <c r="P2006" s="39" t="str">
        <f t="shared" si="191"/>
        <v/>
      </c>
      <c r="AC2006" s="42" t="str">
        <f>IF(B2006="","",VLOOKUP(B2006,[2]Formula!B:C,2,0))</f>
        <v/>
      </c>
      <c r="AD2006" s="43" t="str">
        <f t="shared" si="189"/>
        <v/>
      </c>
    </row>
    <row r="2007" spans="1:30" x14ac:dyDescent="0.25">
      <c r="A2007" s="64"/>
      <c r="B2007" s="64"/>
      <c r="C2007" s="66"/>
      <c r="D2007" s="67"/>
      <c r="E2007" s="64"/>
      <c r="F2007" s="64"/>
      <c r="G2007" s="37" t="str">
        <f>IF(E2007="","",IF(OR(E2007="Project Management",E2007="Project Support",E2007="Sprint Management",E2007="Sprint Support"),"NA",ROUND((((VLOOKUP(AD2007,[2]Formula!V:X,3,0)))-SUMIF(AD:AD,AD2007,H:H)),2)))</f>
        <v/>
      </c>
      <c r="H2007" s="71"/>
      <c r="I2007" s="72"/>
      <c r="J2007" s="72"/>
      <c r="K2007" s="38" t="str">
        <f>IF(E2007="","",IF(OR(E2007="Project Management",E2007="Project Support",E2007="Sprint Management",E2007="Sprint Support"),"NA",(((SUMIF(AD:AD,AD2007,H:H)/VLOOKUP(AD2007,[2]Formula!V:X,3,0))*VLOOKUP(AD2007,[2]Formula!V:X,2,0))*H2007)/SUMIF(AD:AD,AD2007,H:H)))</f>
        <v/>
      </c>
      <c r="L2007" s="38" t="str">
        <f t="shared" si="187"/>
        <v/>
      </c>
      <c r="M2007" s="38" t="str">
        <f t="shared" si="188"/>
        <v/>
      </c>
      <c r="N2007" s="38" t="str">
        <f t="shared" si="190"/>
        <v/>
      </c>
      <c r="O2007" s="38" t="str">
        <f t="shared" si="186"/>
        <v/>
      </c>
      <c r="P2007" s="39" t="str">
        <f t="shared" si="191"/>
        <v/>
      </c>
      <c r="AC2007" s="42" t="str">
        <f>IF(B2007="","",VLOOKUP(B2007,[2]Formula!B:C,2,0))</f>
        <v/>
      </c>
      <c r="AD2007" s="43" t="str">
        <f t="shared" si="189"/>
        <v/>
      </c>
    </row>
    <row r="2008" spans="1:30" x14ac:dyDescent="0.25">
      <c r="A2008" s="64"/>
      <c r="B2008" s="64"/>
      <c r="C2008" s="66"/>
      <c r="D2008" s="67"/>
      <c r="E2008" s="64"/>
      <c r="F2008" s="64"/>
      <c r="G2008" s="37" t="str">
        <f>IF(E2008="","",IF(OR(E2008="Project Management",E2008="Project Support",E2008="Sprint Management",E2008="Sprint Support"),"NA",ROUND((((VLOOKUP(AD2008,[2]Formula!V:X,3,0)))-SUMIF(AD:AD,AD2008,H:H)),2)))</f>
        <v/>
      </c>
      <c r="H2008" s="71"/>
      <c r="I2008" s="72"/>
      <c r="J2008" s="72"/>
      <c r="K2008" s="38" t="str">
        <f>IF(E2008="","",IF(OR(E2008="Project Management",E2008="Project Support",E2008="Sprint Management",E2008="Sprint Support"),"NA",(((SUMIF(AD:AD,AD2008,H:H)/VLOOKUP(AD2008,[2]Formula!V:X,3,0))*VLOOKUP(AD2008,[2]Formula!V:X,2,0))*H2008)/SUMIF(AD:AD,AD2008,H:H)))</f>
        <v/>
      </c>
      <c r="L2008" s="38" t="str">
        <f t="shared" si="187"/>
        <v/>
      </c>
      <c r="M2008" s="38" t="str">
        <f t="shared" si="188"/>
        <v/>
      </c>
      <c r="N2008" s="38" t="str">
        <f t="shared" si="190"/>
        <v/>
      </c>
      <c r="O2008" s="38" t="str">
        <f t="shared" si="186"/>
        <v/>
      </c>
      <c r="P2008" s="39" t="str">
        <f t="shared" si="191"/>
        <v/>
      </c>
      <c r="AC2008" s="42" t="str">
        <f>IF(B2008="","",VLOOKUP(B2008,[2]Formula!B:C,2,0))</f>
        <v/>
      </c>
      <c r="AD2008" s="43" t="str">
        <f t="shared" si="189"/>
        <v/>
      </c>
    </row>
    <row r="2009" spans="1:30" x14ac:dyDescent="0.25">
      <c r="A2009" s="64"/>
      <c r="B2009" s="64"/>
      <c r="C2009" s="66"/>
      <c r="D2009" s="67"/>
      <c r="E2009" s="64"/>
      <c r="F2009" s="64"/>
      <c r="G2009" s="37" t="str">
        <f>IF(E2009="","",IF(OR(E2009="Project Management",E2009="Project Support",E2009="Sprint Management",E2009="Sprint Support"),"NA",ROUND((((VLOOKUP(AD2009,[2]Formula!V:X,3,0)))-SUMIF(AD:AD,AD2009,H:H)),2)))</f>
        <v/>
      </c>
      <c r="H2009" s="71"/>
      <c r="I2009" s="72"/>
      <c r="J2009" s="72"/>
      <c r="K2009" s="38" t="str">
        <f>IF(E2009="","",IF(OR(E2009="Project Management",E2009="Project Support",E2009="Sprint Management",E2009="Sprint Support"),"NA",(((SUMIF(AD:AD,AD2009,H:H)/VLOOKUP(AD2009,[2]Formula!V:X,3,0))*VLOOKUP(AD2009,[2]Formula!V:X,2,0))*H2009)/SUMIF(AD:AD,AD2009,H:H)))</f>
        <v/>
      </c>
      <c r="L2009" s="38" t="str">
        <f t="shared" si="187"/>
        <v/>
      </c>
      <c r="M2009" s="38" t="str">
        <f t="shared" si="188"/>
        <v/>
      </c>
      <c r="N2009" s="38" t="str">
        <f t="shared" si="190"/>
        <v/>
      </c>
      <c r="O2009" s="38" t="str">
        <f t="shared" si="186"/>
        <v/>
      </c>
      <c r="P2009" s="39" t="str">
        <f t="shared" si="191"/>
        <v/>
      </c>
      <c r="AC2009" s="42" t="str">
        <f>IF(B2009="","",VLOOKUP(B2009,[2]Formula!B:C,2,0))</f>
        <v/>
      </c>
      <c r="AD2009" s="43" t="str">
        <f t="shared" si="189"/>
        <v/>
      </c>
    </row>
    <row r="2010" spans="1:30" x14ac:dyDescent="0.25">
      <c r="A2010" s="64"/>
      <c r="B2010" s="64"/>
      <c r="C2010" s="66"/>
      <c r="D2010" s="67"/>
      <c r="E2010" s="64"/>
      <c r="F2010" s="64"/>
      <c r="G2010" s="37" t="str">
        <f>IF(E2010="","",IF(OR(E2010="Project Management",E2010="Project Support",E2010="Sprint Management",E2010="Sprint Support"),"NA",ROUND((((VLOOKUP(AD2010,[2]Formula!V:X,3,0)))-SUMIF(AD:AD,AD2010,H:H)),2)))</f>
        <v/>
      </c>
      <c r="H2010" s="71"/>
      <c r="I2010" s="72"/>
      <c r="J2010" s="72"/>
      <c r="K2010" s="38" t="str">
        <f>IF(E2010="","",IF(OR(E2010="Project Management",E2010="Project Support",E2010="Sprint Management",E2010="Sprint Support"),"NA",(((SUMIF(AD:AD,AD2010,H:H)/VLOOKUP(AD2010,[2]Formula!V:X,3,0))*VLOOKUP(AD2010,[2]Formula!V:X,2,0))*H2010)/SUMIF(AD:AD,AD2010,H:H)))</f>
        <v/>
      </c>
      <c r="L2010" s="38" t="str">
        <f t="shared" si="187"/>
        <v/>
      </c>
      <c r="M2010" s="38" t="str">
        <f t="shared" si="188"/>
        <v/>
      </c>
      <c r="N2010" s="38" t="str">
        <f t="shared" si="190"/>
        <v/>
      </c>
      <c r="O2010" s="38" t="str">
        <f t="shared" si="186"/>
        <v/>
      </c>
      <c r="P2010" s="39" t="str">
        <f t="shared" si="191"/>
        <v/>
      </c>
      <c r="AC2010" s="42" t="str">
        <f>IF(B2010="","",VLOOKUP(B2010,[2]Formula!B:C,2,0))</f>
        <v/>
      </c>
      <c r="AD2010" s="43" t="str">
        <f t="shared" si="189"/>
        <v/>
      </c>
    </row>
    <row r="2011" spans="1:30" x14ac:dyDescent="0.25">
      <c r="A2011" s="64"/>
      <c r="B2011" s="64"/>
      <c r="C2011" s="66"/>
      <c r="D2011" s="67"/>
      <c r="E2011" s="64"/>
      <c r="F2011" s="64"/>
      <c r="G2011" s="37" t="str">
        <f>IF(E2011="","",IF(OR(E2011="Project Management",E2011="Project Support",E2011="Sprint Management",E2011="Sprint Support"),"NA",ROUND((((VLOOKUP(AD2011,[2]Formula!V:X,3,0)))-SUMIF(AD:AD,AD2011,H:H)),2)))</f>
        <v/>
      </c>
      <c r="H2011" s="71"/>
      <c r="I2011" s="72"/>
      <c r="J2011" s="72"/>
      <c r="K2011" s="38" t="str">
        <f>IF(E2011="","",IF(OR(E2011="Project Management",E2011="Project Support",E2011="Sprint Management",E2011="Sprint Support"),"NA",(((SUMIF(AD:AD,AD2011,H:H)/VLOOKUP(AD2011,[2]Formula!V:X,3,0))*VLOOKUP(AD2011,[2]Formula!V:X,2,0))*H2011)/SUMIF(AD:AD,AD2011,H:H)))</f>
        <v/>
      </c>
      <c r="L2011" s="38" t="str">
        <f t="shared" si="187"/>
        <v/>
      </c>
      <c r="M2011" s="38" t="str">
        <f t="shared" si="188"/>
        <v/>
      </c>
      <c r="N2011" s="38" t="str">
        <f t="shared" si="190"/>
        <v/>
      </c>
      <c r="O2011" s="38" t="str">
        <f t="shared" si="186"/>
        <v/>
      </c>
      <c r="P2011" s="39" t="str">
        <f t="shared" si="191"/>
        <v/>
      </c>
      <c r="AC2011" s="42" t="str">
        <f>IF(B2011="","",VLOOKUP(B2011,[2]Formula!B:C,2,0))</f>
        <v/>
      </c>
      <c r="AD2011" s="43" t="str">
        <f t="shared" si="189"/>
        <v/>
      </c>
    </row>
    <row r="2012" spans="1:30" x14ac:dyDescent="0.25">
      <c r="A2012" s="64"/>
      <c r="B2012" s="64"/>
      <c r="C2012" s="66"/>
      <c r="D2012" s="67"/>
      <c r="E2012" s="64"/>
      <c r="F2012" s="64"/>
      <c r="G2012" s="37" t="str">
        <f>IF(E2012="","",IF(OR(E2012="Project Management",E2012="Project Support",E2012="Sprint Management",E2012="Sprint Support"),"NA",ROUND((((VLOOKUP(AD2012,[2]Formula!V:X,3,0)))-SUMIF(AD:AD,AD2012,H:H)),2)))</f>
        <v/>
      </c>
      <c r="H2012" s="71"/>
      <c r="I2012" s="72"/>
      <c r="J2012" s="72"/>
      <c r="K2012" s="38" t="str">
        <f>IF(E2012="","",IF(OR(E2012="Project Management",E2012="Project Support",E2012="Sprint Management",E2012="Sprint Support"),"NA",(((SUMIF(AD:AD,AD2012,H:H)/VLOOKUP(AD2012,[2]Formula!V:X,3,0))*VLOOKUP(AD2012,[2]Formula!V:X,2,0))*H2012)/SUMIF(AD:AD,AD2012,H:H)))</f>
        <v/>
      </c>
      <c r="L2012" s="38" t="str">
        <f t="shared" si="187"/>
        <v/>
      </c>
      <c r="M2012" s="38" t="str">
        <f t="shared" si="188"/>
        <v/>
      </c>
      <c r="N2012" s="38" t="str">
        <f t="shared" si="190"/>
        <v/>
      </c>
      <c r="O2012" s="38" t="str">
        <f t="shared" si="186"/>
        <v/>
      </c>
      <c r="P2012" s="39" t="str">
        <f t="shared" si="191"/>
        <v/>
      </c>
      <c r="AC2012" s="42" t="str">
        <f>IF(B2012="","",VLOOKUP(B2012,[2]Formula!B:C,2,0))</f>
        <v/>
      </c>
      <c r="AD2012" s="43" t="str">
        <f t="shared" si="189"/>
        <v/>
      </c>
    </row>
    <row r="2013" spans="1:30" x14ac:dyDescent="0.25">
      <c r="A2013" s="64"/>
      <c r="B2013" s="64"/>
      <c r="C2013" s="66"/>
      <c r="D2013" s="67"/>
      <c r="E2013" s="64"/>
      <c r="F2013" s="64"/>
      <c r="G2013" s="37" t="str">
        <f>IF(E2013="","",IF(OR(E2013="Project Management",E2013="Project Support",E2013="Sprint Management",E2013="Sprint Support"),"NA",ROUND((((VLOOKUP(AD2013,[2]Formula!V:X,3,0)))-SUMIF(AD:AD,AD2013,H:H)),2)))</f>
        <v/>
      </c>
      <c r="H2013" s="71"/>
      <c r="I2013" s="72"/>
      <c r="J2013" s="72"/>
      <c r="K2013" s="38" t="str">
        <f>IF(E2013="","",IF(OR(E2013="Project Management",E2013="Project Support",E2013="Sprint Management",E2013="Sprint Support"),"NA",(((SUMIF(AD:AD,AD2013,H:H)/VLOOKUP(AD2013,[2]Formula!V:X,3,0))*VLOOKUP(AD2013,[2]Formula!V:X,2,0))*H2013)/SUMIF(AD:AD,AD2013,H:H)))</f>
        <v/>
      </c>
      <c r="L2013" s="38" t="str">
        <f t="shared" si="187"/>
        <v/>
      </c>
      <c r="M2013" s="38" t="str">
        <f t="shared" si="188"/>
        <v/>
      </c>
      <c r="N2013" s="38" t="str">
        <f t="shared" si="190"/>
        <v/>
      </c>
      <c r="O2013" s="38" t="str">
        <f t="shared" si="186"/>
        <v/>
      </c>
      <c r="P2013" s="39" t="str">
        <f t="shared" si="191"/>
        <v/>
      </c>
      <c r="AC2013" s="42" t="str">
        <f>IF(B2013="","",VLOOKUP(B2013,[2]Formula!B:C,2,0))</f>
        <v/>
      </c>
      <c r="AD2013" s="43" t="str">
        <f t="shared" si="189"/>
        <v/>
      </c>
    </row>
    <row r="2014" spans="1:30" x14ac:dyDescent="0.25">
      <c r="A2014" s="64"/>
      <c r="B2014" s="64"/>
      <c r="C2014" s="66"/>
      <c r="D2014" s="67"/>
      <c r="E2014" s="64"/>
      <c r="F2014" s="64"/>
      <c r="G2014" s="37" t="str">
        <f>IF(E2014="","",IF(OR(E2014="Project Management",E2014="Project Support",E2014="Sprint Management",E2014="Sprint Support"),"NA",ROUND((((VLOOKUP(AD2014,[2]Formula!V:X,3,0)))-SUMIF(AD:AD,AD2014,H:H)),2)))</f>
        <v/>
      </c>
      <c r="H2014" s="71"/>
      <c r="I2014" s="72"/>
      <c r="J2014" s="72"/>
      <c r="K2014" s="38" t="str">
        <f>IF(E2014="","",IF(OR(E2014="Project Management",E2014="Project Support",E2014="Sprint Management",E2014="Sprint Support"),"NA",(((SUMIF(AD:AD,AD2014,H:H)/VLOOKUP(AD2014,[2]Formula!V:X,3,0))*VLOOKUP(AD2014,[2]Formula!V:X,2,0))*H2014)/SUMIF(AD:AD,AD2014,H:H)))</f>
        <v/>
      </c>
      <c r="L2014" s="38" t="str">
        <f t="shared" si="187"/>
        <v/>
      </c>
      <c r="M2014" s="38" t="str">
        <f t="shared" si="188"/>
        <v/>
      </c>
      <c r="N2014" s="38" t="str">
        <f t="shared" si="190"/>
        <v/>
      </c>
      <c r="O2014" s="38" t="str">
        <f t="shared" si="186"/>
        <v/>
      </c>
      <c r="P2014" s="39" t="str">
        <f t="shared" si="191"/>
        <v/>
      </c>
      <c r="AC2014" s="42" t="str">
        <f>IF(B2014="","",VLOOKUP(B2014,[2]Formula!B:C,2,0))</f>
        <v/>
      </c>
      <c r="AD2014" s="43" t="str">
        <f t="shared" si="189"/>
        <v/>
      </c>
    </row>
    <row r="2015" spans="1:30" x14ac:dyDescent="0.25">
      <c r="A2015" s="64"/>
      <c r="B2015" s="64"/>
      <c r="C2015" s="66"/>
      <c r="D2015" s="67"/>
      <c r="E2015" s="64"/>
      <c r="F2015" s="64"/>
      <c r="G2015" s="37" t="str">
        <f>IF(E2015="","",IF(OR(E2015="Project Management",E2015="Project Support",E2015="Sprint Management",E2015="Sprint Support"),"NA",ROUND((((VLOOKUP(AD2015,[2]Formula!V:X,3,0)))-SUMIF(AD:AD,AD2015,H:H)),2)))</f>
        <v/>
      </c>
      <c r="H2015" s="71"/>
      <c r="I2015" s="72"/>
      <c r="J2015" s="72"/>
      <c r="K2015" s="38" t="str">
        <f>IF(E2015="","",IF(OR(E2015="Project Management",E2015="Project Support",E2015="Sprint Management",E2015="Sprint Support"),"NA",(((SUMIF(AD:AD,AD2015,H:H)/VLOOKUP(AD2015,[2]Formula!V:X,3,0))*VLOOKUP(AD2015,[2]Formula!V:X,2,0))*H2015)/SUMIF(AD:AD,AD2015,H:H)))</f>
        <v/>
      </c>
      <c r="L2015" s="38" t="str">
        <f t="shared" si="187"/>
        <v/>
      </c>
      <c r="M2015" s="38" t="str">
        <f t="shared" si="188"/>
        <v/>
      </c>
      <c r="N2015" s="38" t="str">
        <f t="shared" si="190"/>
        <v/>
      </c>
      <c r="O2015" s="38" t="str">
        <f t="shared" si="186"/>
        <v/>
      </c>
      <c r="P2015" s="39" t="str">
        <f t="shared" si="191"/>
        <v/>
      </c>
      <c r="AC2015" s="42" t="str">
        <f>IF(B2015="","",VLOOKUP(B2015,[2]Formula!B:C,2,0))</f>
        <v/>
      </c>
      <c r="AD2015" s="43" t="str">
        <f t="shared" si="189"/>
        <v/>
      </c>
    </row>
    <row r="2016" spans="1:30" x14ac:dyDescent="0.25">
      <c r="A2016" s="64"/>
      <c r="B2016" s="64"/>
      <c r="C2016" s="66"/>
      <c r="D2016" s="67"/>
      <c r="E2016" s="64"/>
      <c r="F2016" s="64"/>
      <c r="G2016" s="37" t="str">
        <f>IF(E2016="","",IF(OR(E2016="Project Management",E2016="Project Support",E2016="Sprint Management",E2016="Sprint Support"),"NA",ROUND((((VLOOKUP(AD2016,[2]Formula!V:X,3,0)))-SUMIF(AD:AD,AD2016,H:H)),2)))</f>
        <v/>
      </c>
      <c r="H2016" s="71"/>
      <c r="I2016" s="72"/>
      <c r="J2016" s="72"/>
      <c r="K2016" s="38" t="str">
        <f>IF(E2016="","",IF(OR(E2016="Project Management",E2016="Project Support",E2016="Sprint Management",E2016="Sprint Support"),"NA",(((SUMIF(AD:AD,AD2016,H:H)/VLOOKUP(AD2016,[2]Formula!V:X,3,0))*VLOOKUP(AD2016,[2]Formula!V:X,2,0))*H2016)/SUMIF(AD:AD,AD2016,H:H)))</f>
        <v/>
      </c>
      <c r="L2016" s="38" t="str">
        <f t="shared" si="187"/>
        <v/>
      </c>
      <c r="M2016" s="38" t="str">
        <f t="shared" si="188"/>
        <v/>
      </c>
      <c r="N2016" s="38" t="str">
        <f t="shared" si="190"/>
        <v/>
      </c>
      <c r="O2016" s="38" t="str">
        <f t="shared" si="186"/>
        <v/>
      </c>
      <c r="P2016" s="39" t="str">
        <f t="shared" si="191"/>
        <v/>
      </c>
      <c r="AC2016" s="42" t="str">
        <f>IF(B2016="","",VLOOKUP(B2016,[2]Formula!B:C,2,0))</f>
        <v/>
      </c>
      <c r="AD2016" s="43" t="str">
        <f t="shared" si="189"/>
        <v/>
      </c>
    </row>
    <row r="2017" spans="1:30" x14ac:dyDescent="0.25">
      <c r="A2017" s="64"/>
      <c r="B2017" s="64"/>
      <c r="C2017" s="66"/>
      <c r="D2017" s="67"/>
      <c r="E2017" s="64"/>
      <c r="F2017" s="64"/>
      <c r="G2017" s="37" t="str">
        <f>IF(E2017="","",IF(OR(E2017="Project Management",E2017="Project Support",E2017="Sprint Management",E2017="Sprint Support"),"NA",ROUND((((VLOOKUP(AD2017,[2]Formula!V:X,3,0)))-SUMIF(AD:AD,AD2017,H:H)),2)))</f>
        <v/>
      </c>
      <c r="H2017" s="71"/>
      <c r="I2017" s="72"/>
      <c r="J2017" s="72"/>
      <c r="K2017" s="38" t="str">
        <f>IF(E2017="","",IF(OR(E2017="Project Management",E2017="Project Support",E2017="Sprint Management",E2017="Sprint Support"),"NA",(((SUMIF(AD:AD,AD2017,H:H)/VLOOKUP(AD2017,[2]Formula!V:X,3,0))*VLOOKUP(AD2017,[2]Formula!V:X,2,0))*H2017)/SUMIF(AD:AD,AD2017,H:H)))</f>
        <v/>
      </c>
      <c r="L2017" s="38" t="str">
        <f t="shared" si="187"/>
        <v/>
      </c>
      <c r="M2017" s="38" t="str">
        <f t="shared" si="188"/>
        <v/>
      </c>
      <c r="N2017" s="38" t="str">
        <f t="shared" si="190"/>
        <v/>
      </c>
      <c r="O2017" s="38" t="str">
        <f t="shared" si="186"/>
        <v/>
      </c>
      <c r="P2017" s="39" t="str">
        <f t="shared" si="191"/>
        <v/>
      </c>
      <c r="AC2017" s="42" t="str">
        <f>IF(B2017="","",VLOOKUP(B2017,[2]Formula!B:C,2,0))</f>
        <v/>
      </c>
      <c r="AD2017" s="43" t="str">
        <f t="shared" si="189"/>
        <v/>
      </c>
    </row>
    <row r="2018" spans="1:30" x14ac:dyDescent="0.25">
      <c r="A2018" s="64"/>
      <c r="B2018" s="64"/>
      <c r="C2018" s="66"/>
      <c r="D2018" s="67"/>
      <c r="E2018" s="64"/>
      <c r="F2018" s="64"/>
      <c r="G2018" s="37" t="str">
        <f>IF(E2018="","",IF(OR(E2018="Project Management",E2018="Project Support",E2018="Sprint Management",E2018="Sprint Support"),"NA",ROUND((((VLOOKUP(AD2018,[2]Formula!V:X,3,0)))-SUMIF(AD:AD,AD2018,H:H)),2)))</f>
        <v/>
      </c>
      <c r="H2018" s="71"/>
      <c r="I2018" s="72"/>
      <c r="J2018" s="72"/>
      <c r="K2018" s="38" t="str">
        <f>IF(E2018="","",IF(OR(E2018="Project Management",E2018="Project Support",E2018="Sprint Management",E2018="Sprint Support"),"NA",(((SUMIF(AD:AD,AD2018,H:H)/VLOOKUP(AD2018,[2]Formula!V:X,3,0))*VLOOKUP(AD2018,[2]Formula!V:X,2,0))*H2018)/SUMIF(AD:AD,AD2018,H:H)))</f>
        <v/>
      </c>
      <c r="L2018" s="38" t="str">
        <f t="shared" si="187"/>
        <v/>
      </c>
      <c r="M2018" s="38" t="str">
        <f t="shared" si="188"/>
        <v/>
      </c>
      <c r="N2018" s="38" t="str">
        <f t="shared" si="190"/>
        <v/>
      </c>
      <c r="O2018" s="38" t="str">
        <f t="shared" si="186"/>
        <v/>
      </c>
      <c r="P2018" s="39" t="str">
        <f t="shared" si="191"/>
        <v/>
      </c>
      <c r="AC2018" s="42" t="str">
        <f>IF(B2018="","",VLOOKUP(B2018,[2]Formula!B:C,2,0))</f>
        <v/>
      </c>
      <c r="AD2018" s="43" t="str">
        <f t="shared" si="189"/>
        <v/>
      </c>
    </row>
    <row r="2019" spans="1:30" x14ac:dyDescent="0.25">
      <c r="A2019" s="64"/>
      <c r="B2019" s="64"/>
      <c r="C2019" s="66"/>
      <c r="D2019" s="67"/>
      <c r="E2019" s="64"/>
      <c r="F2019" s="64"/>
      <c r="G2019" s="37" t="str">
        <f>IF(E2019="","",IF(OR(E2019="Project Management",E2019="Project Support",E2019="Sprint Management",E2019="Sprint Support"),"NA",ROUND((((VLOOKUP(AD2019,[2]Formula!V:X,3,0)))-SUMIF(AD:AD,AD2019,H:H)),2)))</f>
        <v/>
      </c>
      <c r="H2019" s="71"/>
      <c r="I2019" s="72"/>
      <c r="J2019" s="72"/>
      <c r="K2019" s="38" t="str">
        <f>IF(E2019="","",IF(OR(E2019="Project Management",E2019="Project Support",E2019="Sprint Management",E2019="Sprint Support"),"NA",(((SUMIF(AD:AD,AD2019,H:H)/VLOOKUP(AD2019,[2]Formula!V:X,3,0))*VLOOKUP(AD2019,[2]Formula!V:X,2,0))*H2019)/SUMIF(AD:AD,AD2019,H:H)))</f>
        <v/>
      </c>
      <c r="L2019" s="38" t="str">
        <f t="shared" si="187"/>
        <v/>
      </c>
      <c r="M2019" s="38" t="str">
        <f t="shared" si="188"/>
        <v/>
      </c>
      <c r="N2019" s="38" t="str">
        <f t="shared" si="190"/>
        <v/>
      </c>
      <c r="O2019" s="38" t="str">
        <f t="shared" si="186"/>
        <v/>
      </c>
      <c r="P2019" s="39" t="str">
        <f t="shared" si="191"/>
        <v/>
      </c>
      <c r="AC2019" s="42" t="str">
        <f>IF(B2019="","",VLOOKUP(B2019,[2]Formula!B:C,2,0))</f>
        <v/>
      </c>
      <c r="AD2019" s="43" t="str">
        <f t="shared" si="189"/>
        <v/>
      </c>
    </row>
    <row r="2020" spans="1:30" x14ac:dyDescent="0.25">
      <c r="A2020" s="64"/>
      <c r="B2020" s="64"/>
      <c r="C2020" s="66"/>
      <c r="D2020" s="67"/>
      <c r="E2020" s="64"/>
      <c r="F2020" s="64"/>
      <c r="G2020" s="37" t="str">
        <f>IF(E2020="","",IF(OR(E2020="Project Management",E2020="Project Support",E2020="Sprint Management",E2020="Sprint Support"),"NA",ROUND((((VLOOKUP(AD2020,[2]Formula!V:X,3,0)))-SUMIF(AD:AD,AD2020,H:H)),2)))</f>
        <v/>
      </c>
      <c r="H2020" s="71"/>
      <c r="I2020" s="72"/>
      <c r="J2020" s="72"/>
      <c r="K2020" s="38" t="str">
        <f>IF(E2020="","",IF(OR(E2020="Project Management",E2020="Project Support",E2020="Sprint Management",E2020="Sprint Support"),"NA",(((SUMIF(AD:AD,AD2020,H:H)/VLOOKUP(AD2020,[2]Formula!V:X,3,0))*VLOOKUP(AD2020,[2]Formula!V:X,2,0))*H2020)/SUMIF(AD:AD,AD2020,H:H)))</f>
        <v/>
      </c>
      <c r="L2020" s="38" t="str">
        <f t="shared" si="187"/>
        <v/>
      </c>
      <c r="M2020" s="38" t="str">
        <f t="shared" si="188"/>
        <v/>
      </c>
      <c r="N2020" s="38" t="str">
        <f t="shared" si="190"/>
        <v/>
      </c>
      <c r="O2020" s="38" t="str">
        <f t="shared" si="186"/>
        <v/>
      </c>
      <c r="P2020" s="39" t="str">
        <f t="shared" si="191"/>
        <v/>
      </c>
      <c r="AC2020" s="42" t="str">
        <f>IF(B2020="","",VLOOKUP(B2020,[2]Formula!B:C,2,0))</f>
        <v/>
      </c>
      <c r="AD2020" s="43" t="str">
        <f t="shared" si="189"/>
        <v/>
      </c>
    </row>
    <row r="2021" spans="1:30" x14ac:dyDescent="0.25">
      <c r="A2021" s="64"/>
      <c r="B2021" s="64"/>
      <c r="C2021" s="66"/>
      <c r="D2021" s="67"/>
      <c r="E2021" s="64"/>
      <c r="F2021" s="64"/>
      <c r="G2021" s="37" t="str">
        <f>IF(E2021="","",IF(OR(E2021="Project Management",E2021="Project Support",E2021="Sprint Management",E2021="Sprint Support"),"NA",ROUND((((VLOOKUP(AD2021,[2]Formula!V:X,3,0)))-SUMIF(AD:AD,AD2021,H:H)),2)))</f>
        <v/>
      </c>
      <c r="H2021" s="71"/>
      <c r="I2021" s="72"/>
      <c r="J2021" s="72"/>
      <c r="K2021" s="38" t="str">
        <f>IF(E2021="","",IF(OR(E2021="Project Management",E2021="Project Support",E2021="Sprint Management",E2021="Sprint Support"),"NA",(((SUMIF(AD:AD,AD2021,H:H)/VLOOKUP(AD2021,[2]Formula!V:X,3,0))*VLOOKUP(AD2021,[2]Formula!V:X,2,0))*H2021)/SUMIF(AD:AD,AD2021,H:H)))</f>
        <v/>
      </c>
      <c r="L2021" s="38" t="str">
        <f t="shared" si="187"/>
        <v/>
      </c>
      <c r="M2021" s="38" t="str">
        <f t="shared" si="188"/>
        <v/>
      </c>
      <c r="N2021" s="38" t="str">
        <f t="shared" si="190"/>
        <v/>
      </c>
      <c r="O2021" s="38" t="str">
        <f t="shared" si="186"/>
        <v/>
      </c>
      <c r="P2021" s="39" t="str">
        <f t="shared" si="191"/>
        <v/>
      </c>
      <c r="AC2021" s="42" t="str">
        <f>IF(B2021="","",VLOOKUP(B2021,[2]Formula!B:C,2,0))</f>
        <v/>
      </c>
      <c r="AD2021" s="43" t="str">
        <f t="shared" si="189"/>
        <v/>
      </c>
    </row>
    <row r="2022" spans="1:30" x14ac:dyDescent="0.25">
      <c r="A2022" s="64"/>
      <c r="B2022" s="64"/>
      <c r="C2022" s="66"/>
      <c r="D2022" s="67"/>
      <c r="E2022" s="64"/>
      <c r="F2022" s="64"/>
      <c r="G2022" s="37" t="str">
        <f>IF(E2022="","",IF(OR(E2022="Project Management",E2022="Project Support",E2022="Sprint Management",E2022="Sprint Support"),"NA",ROUND((((VLOOKUP(AD2022,[2]Formula!V:X,3,0)))-SUMIF(AD:AD,AD2022,H:H)),2)))</f>
        <v/>
      </c>
      <c r="H2022" s="71"/>
      <c r="I2022" s="72"/>
      <c r="J2022" s="72"/>
      <c r="K2022" s="38" t="str">
        <f>IF(E2022="","",IF(OR(E2022="Project Management",E2022="Project Support",E2022="Sprint Management",E2022="Sprint Support"),"NA",(((SUMIF(AD:AD,AD2022,H:H)/VLOOKUP(AD2022,[2]Formula!V:X,3,0))*VLOOKUP(AD2022,[2]Formula!V:X,2,0))*H2022)/SUMIF(AD:AD,AD2022,H:H)))</f>
        <v/>
      </c>
      <c r="L2022" s="38" t="str">
        <f t="shared" si="187"/>
        <v/>
      </c>
      <c r="M2022" s="38" t="str">
        <f t="shared" si="188"/>
        <v/>
      </c>
      <c r="N2022" s="38" t="str">
        <f t="shared" si="190"/>
        <v/>
      </c>
      <c r="O2022" s="38" t="str">
        <f t="shared" si="186"/>
        <v/>
      </c>
      <c r="P2022" s="39" t="str">
        <f t="shared" si="191"/>
        <v/>
      </c>
      <c r="AC2022" s="42" t="str">
        <f>IF(B2022="","",VLOOKUP(B2022,[2]Formula!B:C,2,0))</f>
        <v/>
      </c>
      <c r="AD2022" s="43" t="str">
        <f t="shared" si="189"/>
        <v/>
      </c>
    </row>
    <row r="2023" spans="1:30" x14ac:dyDescent="0.25">
      <c r="A2023" s="64"/>
      <c r="B2023" s="64"/>
      <c r="C2023" s="66"/>
      <c r="D2023" s="67"/>
      <c r="E2023" s="64"/>
      <c r="F2023" s="64"/>
      <c r="G2023" s="37" t="str">
        <f>IF(E2023="","",IF(OR(E2023="Project Management",E2023="Project Support",E2023="Sprint Management",E2023="Sprint Support"),"NA",ROUND((((VLOOKUP(AD2023,[2]Formula!V:X,3,0)))-SUMIF(AD:AD,AD2023,H:H)),2)))</f>
        <v/>
      </c>
      <c r="H2023" s="71"/>
      <c r="I2023" s="72"/>
      <c r="J2023" s="72"/>
      <c r="K2023" s="38" t="str">
        <f>IF(E2023="","",IF(OR(E2023="Project Management",E2023="Project Support",E2023="Sprint Management",E2023="Sprint Support"),"NA",(((SUMIF(AD:AD,AD2023,H:H)/VLOOKUP(AD2023,[2]Formula!V:X,3,0))*VLOOKUP(AD2023,[2]Formula!V:X,2,0))*H2023)/SUMIF(AD:AD,AD2023,H:H)))</f>
        <v/>
      </c>
      <c r="L2023" s="38" t="str">
        <f t="shared" si="187"/>
        <v/>
      </c>
      <c r="M2023" s="38" t="str">
        <f t="shared" si="188"/>
        <v/>
      </c>
      <c r="N2023" s="38" t="str">
        <f t="shared" si="190"/>
        <v/>
      </c>
      <c r="O2023" s="38" t="str">
        <f t="shared" si="186"/>
        <v/>
      </c>
      <c r="P2023" s="39" t="str">
        <f t="shared" si="191"/>
        <v/>
      </c>
      <c r="AC2023" s="42" t="str">
        <f>IF(B2023="","",VLOOKUP(B2023,[2]Formula!B:C,2,0))</f>
        <v/>
      </c>
      <c r="AD2023" s="43" t="str">
        <f t="shared" si="189"/>
        <v/>
      </c>
    </row>
    <row r="2024" spans="1:30" x14ac:dyDescent="0.25">
      <c r="A2024" s="64"/>
      <c r="B2024" s="64"/>
      <c r="C2024" s="66"/>
      <c r="D2024" s="67"/>
      <c r="E2024" s="64"/>
      <c r="F2024" s="64"/>
      <c r="G2024" s="37" t="str">
        <f>IF(E2024="","",IF(OR(E2024="Project Management",E2024="Project Support",E2024="Sprint Management",E2024="Sprint Support"),"NA",ROUND((((VLOOKUP(AD2024,[2]Formula!V:X,3,0)))-SUMIF(AD:AD,AD2024,H:H)),2)))</f>
        <v/>
      </c>
      <c r="H2024" s="71"/>
      <c r="I2024" s="72"/>
      <c r="J2024" s="72"/>
      <c r="K2024" s="38" t="str">
        <f>IF(E2024="","",IF(OR(E2024="Project Management",E2024="Project Support",E2024="Sprint Management",E2024="Sprint Support"),"NA",(((SUMIF(AD:AD,AD2024,H:H)/VLOOKUP(AD2024,[2]Formula!V:X,3,0))*VLOOKUP(AD2024,[2]Formula!V:X,2,0))*H2024)/SUMIF(AD:AD,AD2024,H:H)))</f>
        <v/>
      </c>
      <c r="L2024" s="38" t="str">
        <f t="shared" si="187"/>
        <v/>
      </c>
      <c r="M2024" s="38" t="str">
        <f t="shared" si="188"/>
        <v/>
      </c>
      <c r="N2024" s="38" t="str">
        <f t="shared" si="190"/>
        <v/>
      </c>
      <c r="O2024" s="38" t="str">
        <f t="shared" si="186"/>
        <v/>
      </c>
      <c r="P2024" s="39" t="str">
        <f t="shared" si="191"/>
        <v/>
      </c>
      <c r="AC2024" s="42" t="str">
        <f>IF(B2024="","",VLOOKUP(B2024,[2]Formula!B:C,2,0))</f>
        <v/>
      </c>
      <c r="AD2024" s="43" t="str">
        <f t="shared" si="189"/>
        <v/>
      </c>
    </row>
    <row r="2025" spans="1:30" x14ac:dyDescent="0.25">
      <c r="A2025" s="64"/>
      <c r="B2025" s="64"/>
      <c r="C2025" s="66"/>
      <c r="D2025" s="67"/>
      <c r="E2025" s="64"/>
      <c r="F2025" s="64"/>
      <c r="G2025" s="37" t="str">
        <f>IF(E2025="","",IF(OR(E2025="Project Management",E2025="Project Support",E2025="Sprint Management",E2025="Sprint Support"),"NA",ROUND((((VLOOKUP(AD2025,[2]Formula!V:X,3,0)))-SUMIF(AD:AD,AD2025,H:H)),2)))</f>
        <v/>
      </c>
      <c r="H2025" s="71"/>
      <c r="I2025" s="72"/>
      <c r="J2025" s="72"/>
      <c r="K2025" s="38" t="str">
        <f>IF(E2025="","",IF(OR(E2025="Project Management",E2025="Project Support",E2025="Sprint Management",E2025="Sprint Support"),"NA",(((SUMIF(AD:AD,AD2025,H:H)/VLOOKUP(AD2025,[2]Formula!V:X,3,0))*VLOOKUP(AD2025,[2]Formula!V:X,2,0))*H2025)/SUMIF(AD:AD,AD2025,H:H)))</f>
        <v/>
      </c>
      <c r="L2025" s="38" t="str">
        <f t="shared" si="187"/>
        <v/>
      </c>
      <c r="M2025" s="38" t="str">
        <f t="shared" si="188"/>
        <v/>
      </c>
      <c r="N2025" s="38" t="str">
        <f t="shared" si="190"/>
        <v/>
      </c>
      <c r="O2025" s="38" t="str">
        <f t="shared" si="186"/>
        <v/>
      </c>
      <c r="P2025" s="39" t="str">
        <f t="shared" si="191"/>
        <v/>
      </c>
      <c r="AC2025" s="42" t="str">
        <f>IF(B2025="","",VLOOKUP(B2025,[2]Formula!B:C,2,0))</f>
        <v/>
      </c>
      <c r="AD2025" s="43" t="str">
        <f t="shared" si="189"/>
        <v/>
      </c>
    </row>
    <row r="2026" spans="1:30" x14ac:dyDescent="0.25">
      <c r="A2026" s="64"/>
      <c r="B2026" s="64"/>
      <c r="C2026" s="66"/>
      <c r="D2026" s="67"/>
      <c r="E2026" s="64"/>
      <c r="F2026" s="64"/>
      <c r="G2026" s="37" t="str">
        <f>IF(E2026="","",IF(OR(E2026="Project Management",E2026="Project Support",E2026="Sprint Management",E2026="Sprint Support"),"NA",ROUND((((VLOOKUP(AD2026,[2]Formula!V:X,3,0)))-SUMIF(AD:AD,AD2026,H:H)),2)))</f>
        <v/>
      </c>
      <c r="H2026" s="71"/>
      <c r="I2026" s="72"/>
      <c r="J2026" s="72"/>
      <c r="K2026" s="38" t="str">
        <f>IF(E2026="","",IF(OR(E2026="Project Management",E2026="Project Support",E2026="Sprint Management",E2026="Sprint Support"),"NA",(((SUMIF(AD:AD,AD2026,H:H)/VLOOKUP(AD2026,[2]Formula!V:X,3,0))*VLOOKUP(AD2026,[2]Formula!V:X,2,0))*H2026)/SUMIF(AD:AD,AD2026,H:H)))</f>
        <v/>
      </c>
      <c r="L2026" s="38" t="str">
        <f t="shared" si="187"/>
        <v/>
      </c>
      <c r="M2026" s="38" t="str">
        <f t="shared" si="188"/>
        <v/>
      </c>
      <c r="N2026" s="38" t="str">
        <f t="shared" si="190"/>
        <v/>
      </c>
      <c r="O2026" s="38" t="str">
        <f t="shared" si="186"/>
        <v/>
      </c>
      <c r="P2026" s="39" t="str">
        <f t="shared" si="191"/>
        <v/>
      </c>
      <c r="AC2026" s="42" t="str">
        <f>IF(B2026="","",VLOOKUP(B2026,[2]Formula!B:C,2,0))</f>
        <v/>
      </c>
      <c r="AD2026" s="43" t="str">
        <f t="shared" si="189"/>
        <v/>
      </c>
    </row>
    <row r="2027" spans="1:30" x14ac:dyDescent="0.25">
      <c r="A2027" s="64"/>
      <c r="B2027" s="64"/>
      <c r="C2027" s="66"/>
      <c r="D2027" s="67"/>
      <c r="E2027" s="64"/>
      <c r="F2027" s="64"/>
      <c r="G2027" s="37" t="str">
        <f>IF(E2027="","",IF(OR(E2027="Project Management",E2027="Project Support",E2027="Sprint Management",E2027="Sprint Support"),"NA",ROUND((((VLOOKUP(AD2027,[2]Formula!V:X,3,0)))-SUMIF(AD:AD,AD2027,H:H)),2)))</f>
        <v/>
      </c>
      <c r="H2027" s="71"/>
      <c r="I2027" s="72"/>
      <c r="J2027" s="72"/>
      <c r="K2027" s="38" t="str">
        <f>IF(E2027="","",IF(OR(E2027="Project Management",E2027="Project Support",E2027="Sprint Management",E2027="Sprint Support"),"NA",(((SUMIF(AD:AD,AD2027,H:H)/VLOOKUP(AD2027,[2]Formula!V:X,3,0))*VLOOKUP(AD2027,[2]Formula!V:X,2,0))*H2027)/SUMIF(AD:AD,AD2027,H:H)))</f>
        <v/>
      </c>
      <c r="L2027" s="38" t="str">
        <f t="shared" si="187"/>
        <v/>
      </c>
      <c r="M2027" s="38" t="str">
        <f t="shared" si="188"/>
        <v/>
      </c>
      <c r="N2027" s="38" t="str">
        <f t="shared" si="190"/>
        <v/>
      </c>
      <c r="O2027" s="38" t="str">
        <f t="shared" si="186"/>
        <v/>
      </c>
      <c r="P2027" s="39" t="str">
        <f t="shared" si="191"/>
        <v/>
      </c>
      <c r="AC2027" s="42" t="str">
        <f>IF(B2027="","",VLOOKUP(B2027,[2]Formula!B:C,2,0))</f>
        <v/>
      </c>
      <c r="AD2027" s="43" t="str">
        <f t="shared" si="189"/>
        <v/>
      </c>
    </row>
    <row r="2028" spans="1:30" x14ac:dyDescent="0.25">
      <c r="A2028" s="64"/>
      <c r="B2028" s="64"/>
      <c r="C2028" s="66"/>
      <c r="D2028" s="67"/>
      <c r="E2028" s="64"/>
      <c r="F2028" s="64"/>
      <c r="G2028" s="37" t="str">
        <f>IF(E2028="","",IF(OR(E2028="Project Management",E2028="Project Support",E2028="Sprint Management",E2028="Sprint Support"),"NA",ROUND((((VLOOKUP(AD2028,[2]Formula!V:X,3,0)))-SUMIF(AD:AD,AD2028,H:H)),2)))</f>
        <v/>
      </c>
      <c r="H2028" s="71"/>
      <c r="I2028" s="72"/>
      <c r="J2028" s="72"/>
      <c r="K2028" s="38" t="str">
        <f>IF(E2028="","",IF(OR(E2028="Project Management",E2028="Project Support",E2028="Sprint Management",E2028="Sprint Support"),"NA",(((SUMIF(AD:AD,AD2028,H:H)/VLOOKUP(AD2028,[2]Formula!V:X,3,0))*VLOOKUP(AD2028,[2]Formula!V:X,2,0))*H2028)/SUMIF(AD:AD,AD2028,H:H)))</f>
        <v/>
      </c>
      <c r="L2028" s="38" t="str">
        <f t="shared" si="187"/>
        <v/>
      </c>
      <c r="M2028" s="38" t="str">
        <f t="shared" si="188"/>
        <v/>
      </c>
      <c r="N2028" s="38" t="str">
        <f t="shared" si="190"/>
        <v/>
      </c>
      <c r="O2028" s="38" t="str">
        <f t="shared" si="186"/>
        <v/>
      </c>
      <c r="P2028" s="39" t="str">
        <f t="shared" si="191"/>
        <v/>
      </c>
      <c r="AC2028" s="42" t="str">
        <f>IF(B2028="","",VLOOKUP(B2028,[2]Formula!B:C,2,0))</f>
        <v/>
      </c>
      <c r="AD2028" s="43" t="str">
        <f t="shared" si="189"/>
        <v/>
      </c>
    </row>
    <row r="2029" spans="1:30" x14ac:dyDescent="0.25">
      <c r="A2029" s="64"/>
      <c r="B2029" s="64"/>
      <c r="C2029" s="66"/>
      <c r="D2029" s="67"/>
      <c r="E2029" s="64"/>
      <c r="F2029" s="64"/>
      <c r="G2029" s="37" t="str">
        <f>IF(E2029="","",IF(OR(E2029="Project Management",E2029="Project Support",E2029="Sprint Management",E2029="Sprint Support"),"NA",ROUND((((VLOOKUP(AD2029,[2]Formula!V:X,3,0)))-SUMIF(AD:AD,AD2029,H:H)),2)))</f>
        <v/>
      </c>
      <c r="H2029" s="71"/>
      <c r="I2029" s="72"/>
      <c r="J2029" s="72"/>
      <c r="K2029" s="38" t="str">
        <f>IF(E2029="","",IF(OR(E2029="Project Management",E2029="Project Support",E2029="Sprint Management",E2029="Sprint Support"),"NA",(((SUMIF(AD:AD,AD2029,H:H)/VLOOKUP(AD2029,[2]Formula!V:X,3,0))*VLOOKUP(AD2029,[2]Formula!V:X,2,0))*H2029)/SUMIF(AD:AD,AD2029,H:H)))</f>
        <v/>
      </c>
      <c r="L2029" s="38" t="str">
        <f t="shared" si="187"/>
        <v/>
      </c>
      <c r="M2029" s="38" t="str">
        <f t="shared" si="188"/>
        <v/>
      </c>
      <c r="N2029" s="38" t="str">
        <f t="shared" si="190"/>
        <v/>
      </c>
      <c r="O2029" s="38" t="str">
        <f t="shared" si="186"/>
        <v/>
      </c>
      <c r="P2029" s="39" t="str">
        <f t="shared" si="191"/>
        <v/>
      </c>
      <c r="AC2029" s="42" t="str">
        <f>IF(B2029="","",VLOOKUP(B2029,[2]Formula!B:C,2,0))</f>
        <v/>
      </c>
      <c r="AD2029" s="43" t="str">
        <f t="shared" si="189"/>
        <v/>
      </c>
    </row>
    <row r="2030" spans="1:30" x14ac:dyDescent="0.25">
      <c r="A2030" s="64"/>
      <c r="B2030" s="64"/>
      <c r="C2030" s="66"/>
      <c r="D2030" s="67"/>
      <c r="E2030" s="64"/>
      <c r="F2030" s="64"/>
      <c r="G2030" s="37" t="str">
        <f>IF(E2030="","",IF(OR(E2030="Project Management",E2030="Project Support",E2030="Sprint Management",E2030="Sprint Support"),"NA",ROUND((((VLOOKUP(AD2030,[2]Formula!V:X,3,0)))-SUMIF(AD:AD,AD2030,H:H)),2)))</f>
        <v/>
      </c>
      <c r="H2030" s="71"/>
      <c r="I2030" s="72"/>
      <c r="J2030" s="72"/>
      <c r="K2030" s="38" t="str">
        <f>IF(E2030="","",IF(OR(E2030="Project Management",E2030="Project Support",E2030="Sprint Management",E2030="Sprint Support"),"NA",(((SUMIF(AD:AD,AD2030,H:H)/VLOOKUP(AD2030,[2]Formula!V:X,3,0))*VLOOKUP(AD2030,[2]Formula!V:X,2,0))*H2030)/SUMIF(AD:AD,AD2030,H:H)))</f>
        <v/>
      </c>
      <c r="L2030" s="38" t="str">
        <f t="shared" si="187"/>
        <v/>
      </c>
      <c r="M2030" s="38" t="str">
        <f t="shared" si="188"/>
        <v/>
      </c>
      <c r="N2030" s="38" t="str">
        <f t="shared" si="190"/>
        <v/>
      </c>
      <c r="O2030" s="38" t="str">
        <f t="shared" si="186"/>
        <v/>
      </c>
      <c r="P2030" s="39" t="str">
        <f t="shared" si="191"/>
        <v/>
      </c>
      <c r="AC2030" s="42" t="str">
        <f>IF(B2030="","",VLOOKUP(B2030,[2]Formula!B:C,2,0))</f>
        <v/>
      </c>
      <c r="AD2030" s="43" t="str">
        <f t="shared" si="189"/>
        <v/>
      </c>
    </row>
    <row r="2031" spans="1:30" x14ac:dyDescent="0.25">
      <c r="A2031" s="64"/>
      <c r="B2031" s="64"/>
      <c r="C2031" s="66"/>
      <c r="D2031" s="67"/>
      <c r="E2031" s="64"/>
      <c r="F2031" s="64"/>
      <c r="G2031" s="37" t="str">
        <f>IF(E2031="","",IF(OR(E2031="Project Management",E2031="Project Support",E2031="Sprint Management",E2031="Sprint Support"),"NA",ROUND((((VLOOKUP(AD2031,[2]Formula!V:X,3,0)))-SUMIF(AD:AD,AD2031,H:H)),2)))</f>
        <v/>
      </c>
      <c r="H2031" s="71"/>
      <c r="I2031" s="72"/>
      <c r="J2031" s="72"/>
      <c r="K2031" s="38" t="str">
        <f>IF(E2031="","",IF(OR(E2031="Project Management",E2031="Project Support",E2031="Sprint Management",E2031="Sprint Support"),"NA",(((SUMIF(AD:AD,AD2031,H:H)/VLOOKUP(AD2031,[2]Formula!V:X,3,0))*VLOOKUP(AD2031,[2]Formula!V:X,2,0))*H2031)/SUMIF(AD:AD,AD2031,H:H)))</f>
        <v/>
      </c>
      <c r="L2031" s="38" t="str">
        <f t="shared" si="187"/>
        <v/>
      </c>
      <c r="M2031" s="38" t="str">
        <f t="shared" si="188"/>
        <v/>
      </c>
      <c r="N2031" s="38" t="str">
        <f t="shared" si="190"/>
        <v/>
      </c>
      <c r="O2031" s="38" t="str">
        <f t="shared" si="186"/>
        <v/>
      </c>
      <c r="P2031" s="39" t="str">
        <f t="shared" si="191"/>
        <v/>
      </c>
      <c r="AC2031" s="42" t="str">
        <f>IF(B2031="","",VLOOKUP(B2031,[2]Formula!B:C,2,0))</f>
        <v/>
      </c>
      <c r="AD2031" s="43" t="str">
        <f t="shared" si="189"/>
        <v/>
      </c>
    </row>
    <row r="2032" spans="1:30" x14ac:dyDescent="0.25">
      <c r="A2032" s="64"/>
      <c r="B2032" s="64"/>
      <c r="C2032" s="66"/>
      <c r="D2032" s="67"/>
      <c r="E2032" s="64"/>
      <c r="F2032" s="64"/>
      <c r="G2032" s="37" t="str">
        <f>IF(E2032="","",IF(OR(E2032="Project Management",E2032="Project Support",E2032="Sprint Management",E2032="Sprint Support"),"NA",ROUND((((VLOOKUP(AD2032,[2]Formula!V:X,3,0)))-SUMIF(AD:AD,AD2032,H:H)),2)))</f>
        <v/>
      </c>
      <c r="H2032" s="71"/>
      <c r="I2032" s="72"/>
      <c r="J2032" s="72"/>
      <c r="K2032" s="38" t="str">
        <f>IF(E2032="","",IF(OR(E2032="Project Management",E2032="Project Support",E2032="Sprint Management",E2032="Sprint Support"),"NA",(((SUMIF(AD:AD,AD2032,H:H)/VLOOKUP(AD2032,[2]Formula!V:X,3,0))*VLOOKUP(AD2032,[2]Formula!V:X,2,0))*H2032)/SUMIF(AD:AD,AD2032,H:H)))</f>
        <v/>
      </c>
      <c r="L2032" s="38" t="str">
        <f t="shared" si="187"/>
        <v/>
      </c>
      <c r="M2032" s="38" t="str">
        <f t="shared" si="188"/>
        <v/>
      </c>
      <c r="N2032" s="38" t="str">
        <f t="shared" si="190"/>
        <v/>
      </c>
      <c r="O2032" s="38" t="str">
        <f t="shared" si="186"/>
        <v/>
      </c>
      <c r="P2032" s="39" t="str">
        <f t="shared" si="191"/>
        <v/>
      </c>
      <c r="AC2032" s="42" t="str">
        <f>IF(B2032="","",VLOOKUP(B2032,[2]Formula!B:C,2,0))</f>
        <v/>
      </c>
      <c r="AD2032" s="43" t="str">
        <f t="shared" si="189"/>
        <v/>
      </c>
    </row>
    <row r="2033" spans="1:30" x14ac:dyDescent="0.25">
      <c r="A2033" s="64"/>
      <c r="B2033" s="64"/>
      <c r="C2033" s="66"/>
      <c r="D2033" s="67"/>
      <c r="E2033" s="64"/>
      <c r="F2033" s="64"/>
      <c r="G2033" s="37" t="str">
        <f>IF(E2033="","",IF(OR(E2033="Project Management",E2033="Project Support",E2033="Sprint Management",E2033="Sprint Support"),"NA",ROUND((((VLOOKUP(AD2033,[2]Formula!V:X,3,0)))-SUMIF(AD:AD,AD2033,H:H)),2)))</f>
        <v/>
      </c>
      <c r="H2033" s="71"/>
      <c r="I2033" s="72"/>
      <c r="J2033" s="72"/>
      <c r="K2033" s="38" t="str">
        <f>IF(E2033="","",IF(OR(E2033="Project Management",E2033="Project Support",E2033="Sprint Management",E2033="Sprint Support"),"NA",(((SUMIF(AD:AD,AD2033,H:H)/VLOOKUP(AD2033,[2]Formula!V:X,3,0))*VLOOKUP(AD2033,[2]Formula!V:X,2,0))*H2033)/SUMIF(AD:AD,AD2033,H:H)))</f>
        <v/>
      </c>
      <c r="L2033" s="38" t="str">
        <f t="shared" si="187"/>
        <v/>
      </c>
      <c r="M2033" s="38" t="str">
        <f t="shared" si="188"/>
        <v/>
      </c>
      <c r="N2033" s="38" t="str">
        <f t="shared" si="190"/>
        <v/>
      </c>
      <c r="O2033" s="38" t="str">
        <f t="shared" si="186"/>
        <v/>
      </c>
      <c r="P2033" s="39" t="str">
        <f t="shared" si="191"/>
        <v/>
      </c>
      <c r="AC2033" s="42" t="str">
        <f>IF(B2033="","",VLOOKUP(B2033,[2]Formula!B:C,2,0))</f>
        <v/>
      </c>
      <c r="AD2033" s="43" t="str">
        <f t="shared" si="189"/>
        <v/>
      </c>
    </row>
    <row r="2034" spans="1:30" x14ac:dyDescent="0.25">
      <c r="A2034" s="64"/>
      <c r="B2034" s="64"/>
      <c r="C2034" s="66"/>
      <c r="D2034" s="67"/>
      <c r="E2034" s="64"/>
      <c r="F2034" s="64"/>
      <c r="G2034" s="37" t="str">
        <f>IF(E2034="","",IF(OR(E2034="Project Management",E2034="Project Support",E2034="Sprint Management",E2034="Sprint Support"),"NA",ROUND((((VLOOKUP(AD2034,[2]Formula!V:X,3,0)))-SUMIF(AD:AD,AD2034,H:H)),2)))</f>
        <v/>
      </c>
      <c r="H2034" s="71"/>
      <c r="I2034" s="72"/>
      <c r="J2034" s="72"/>
      <c r="K2034" s="38" t="str">
        <f>IF(E2034="","",IF(OR(E2034="Project Management",E2034="Project Support",E2034="Sprint Management",E2034="Sprint Support"),"NA",(((SUMIF(AD:AD,AD2034,H:H)/VLOOKUP(AD2034,[2]Formula!V:X,3,0))*VLOOKUP(AD2034,[2]Formula!V:X,2,0))*H2034)/SUMIF(AD:AD,AD2034,H:H)))</f>
        <v/>
      </c>
      <c r="L2034" s="38" t="str">
        <f t="shared" si="187"/>
        <v/>
      </c>
      <c r="M2034" s="38" t="str">
        <f t="shared" si="188"/>
        <v/>
      </c>
      <c r="N2034" s="38" t="str">
        <f t="shared" si="190"/>
        <v/>
      </c>
      <c r="O2034" s="38" t="str">
        <f t="shared" si="186"/>
        <v/>
      </c>
      <c r="P2034" s="39" t="str">
        <f t="shared" si="191"/>
        <v/>
      </c>
      <c r="AC2034" s="42" t="str">
        <f>IF(B2034="","",VLOOKUP(B2034,[2]Formula!B:C,2,0))</f>
        <v/>
      </c>
      <c r="AD2034" s="43" t="str">
        <f t="shared" si="189"/>
        <v/>
      </c>
    </row>
    <row r="2035" spans="1:30" x14ac:dyDescent="0.25">
      <c r="A2035" s="64"/>
      <c r="B2035" s="64"/>
      <c r="C2035" s="66"/>
      <c r="D2035" s="67"/>
      <c r="E2035" s="64"/>
      <c r="F2035" s="64"/>
      <c r="G2035" s="37" t="str">
        <f>IF(E2035="","",IF(OR(E2035="Project Management",E2035="Project Support",E2035="Sprint Management",E2035="Sprint Support"),"NA",ROUND((((VLOOKUP(AD2035,[2]Formula!V:X,3,0)))-SUMIF(AD:AD,AD2035,H:H)),2)))</f>
        <v/>
      </c>
      <c r="H2035" s="71"/>
      <c r="I2035" s="72"/>
      <c r="J2035" s="72"/>
      <c r="K2035" s="38" t="str">
        <f>IF(E2035="","",IF(OR(E2035="Project Management",E2035="Project Support",E2035="Sprint Management",E2035="Sprint Support"),"NA",(((SUMIF(AD:AD,AD2035,H:H)/VLOOKUP(AD2035,[2]Formula!V:X,3,0))*VLOOKUP(AD2035,[2]Formula!V:X,2,0))*H2035)/SUMIF(AD:AD,AD2035,H:H)))</f>
        <v/>
      </c>
      <c r="L2035" s="38" t="str">
        <f t="shared" si="187"/>
        <v/>
      </c>
      <c r="M2035" s="38" t="str">
        <f t="shared" si="188"/>
        <v/>
      </c>
      <c r="N2035" s="38" t="str">
        <f t="shared" si="190"/>
        <v/>
      </c>
      <c r="O2035" s="38" t="str">
        <f t="shared" si="186"/>
        <v/>
      </c>
      <c r="P2035" s="39" t="str">
        <f t="shared" si="191"/>
        <v/>
      </c>
      <c r="AC2035" s="42" t="str">
        <f>IF(B2035="","",VLOOKUP(B2035,[2]Formula!B:C,2,0))</f>
        <v/>
      </c>
      <c r="AD2035" s="43" t="str">
        <f t="shared" si="189"/>
        <v/>
      </c>
    </row>
    <row r="2036" spans="1:30" x14ac:dyDescent="0.25">
      <c r="A2036" s="64"/>
      <c r="B2036" s="64"/>
      <c r="C2036" s="66"/>
      <c r="D2036" s="67"/>
      <c r="E2036" s="64"/>
      <c r="F2036" s="64"/>
      <c r="G2036" s="37" t="str">
        <f>IF(E2036="","",IF(OR(E2036="Project Management",E2036="Project Support",E2036="Sprint Management",E2036="Sprint Support"),"NA",ROUND((((VLOOKUP(AD2036,[2]Formula!V:X,3,0)))-SUMIF(AD:AD,AD2036,H:H)),2)))</f>
        <v/>
      </c>
      <c r="H2036" s="71"/>
      <c r="I2036" s="72"/>
      <c r="J2036" s="72"/>
      <c r="K2036" s="38" t="str">
        <f>IF(E2036="","",IF(OR(E2036="Project Management",E2036="Project Support",E2036="Sprint Management",E2036="Sprint Support"),"NA",(((SUMIF(AD:AD,AD2036,H:H)/VLOOKUP(AD2036,[2]Formula!V:X,3,0))*VLOOKUP(AD2036,[2]Formula!V:X,2,0))*H2036)/SUMIF(AD:AD,AD2036,H:H)))</f>
        <v/>
      </c>
      <c r="L2036" s="38" t="str">
        <f t="shared" si="187"/>
        <v/>
      </c>
      <c r="M2036" s="38" t="str">
        <f t="shared" si="188"/>
        <v/>
      </c>
      <c r="N2036" s="38" t="str">
        <f t="shared" si="190"/>
        <v/>
      </c>
      <c r="O2036" s="38" t="str">
        <f t="shared" si="186"/>
        <v/>
      </c>
      <c r="P2036" s="39" t="str">
        <f t="shared" si="191"/>
        <v/>
      </c>
      <c r="AC2036" s="42" t="str">
        <f>IF(B2036="","",VLOOKUP(B2036,[2]Formula!B:C,2,0))</f>
        <v/>
      </c>
      <c r="AD2036" s="43" t="str">
        <f t="shared" si="189"/>
        <v/>
      </c>
    </row>
    <row r="2037" spans="1:30" x14ac:dyDescent="0.25">
      <c r="A2037" s="64"/>
      <c r="B2037" s="64"/>
      <c r="C2037" s="66"/>
      <c r="D2037" s="67"/>
      <c r="E2037" s="64"/>
      <c r="F2037" s="64"/>
      <c r="G2037" s="37" t="str">
        <f>IF(E2037="","",IF(OR(E2037="Project Management",E2037="Project Support",E2037="Sprint Management",E2037="Sprint Support"),"NA",ROUND((((VLOOKUP(AD2037,[2]Formula!V:X,3,0)))-SUMIF(AD:AD,AD2037,H:H)),2)))</f>
        <v/>
      </c>
      <c r="H2037" s="71"/>
      <c r="I2037" s="72"/>
      <c r="J2037" s="72"/>
      <c r="K2037" s="38" t="str">
        <f>IF(E2037="","",IF(OR(E2037="Project Management",E2037="Project Support",E2037="Sprint Management",E2037="Sprint Support"),"NA",(((SUMIF(AD:AD,AD2037,H:H)/VLOOKUP(AD2037,[2]Formula!V:X,3,0))*VLOOKUP(AD2037,[2]Formula!V:X,2,0))*H2037)/SUMIF(AD:AD,AD2037,H:H)))</f>
        <v/>
      </c>
      <c r="L2037" s="38" t="str">
        <f t="shared" si="187"/>
        <v/>
      </c>
      <c r="M2037" s="38" t="str">
        <f t="shared" si="188"/>
        <v/>
      </c>
      <c r="N2037" s="38" t="str">
        <f t="shared" si="190"/>
        <v/>
      </c>
      <c r="O2037" s="38" t="str">
        <f t="shared" ref="O2037:O2100" si="192">IFERROR(L2037/M2037,"")</f>
        <v/>
      </c>
      <c r="P2037" s="39" t="str">
        <f t="shared" si="191"/>
        <v/>
      </c>
      <c r="AC2037" s="42" t="str">
        <f>IF(B2037="","",VLOOKUP(B2037,[2]Formula!B:C,2,0))</f>
        <v/>
      </c>
      <c r="AD2037" s="43" t="str">
        <f t="shared" si="189"/>
        <v/>
      </c>
    </row>
    <row r="2038" spans="1:30" x14ac:dyDescent="0.25">
      <c r="A2038" s="64"/>
      <c r="B2038" s="64"/>
      <c r="C2038" s="66"/>
      <c r="D2038" s="67"/>
      <c r="E2038" s="64"/>
      <c r="F2038" s="64"/>
      <c r="G2038" s="37" t="str">
        <f>IF(E2038="","",IF(OR(E2038="Project Management",E2038="Project Support",E2038="Sprint Management",E2038="Sprint Support"),"NA",ROUND((((VLOOKUP(AD2038,[2]Formula!V:X,3,0)))-SUMIF(AD:AD,AD2038,H:H)),2)))</f>
        <v/>
      </c>
      <c r="H2038" s="71"/>
      <c r="I2038" s="72"/>
      <c r="J2038" s="72"/>
      <c r="K2038" s="38" t="str">
        <f>IF(E2038="","",IF(OR(E2038="Project Management",E2038="Project Support",E2038="Sprint Management",E2038="Sprint Support"),"NA",(((SUMIF(AD:AD,AD2038,H:H)/VLOOKUP(AD2038,[2]Formula!V:X,3,0))*VLOOKUP(AD2038,[2]Formula!V:X,2,0))*H2038)/SUMIF(AD:AD,AD2038,H:H)))</f>
        <v/>
      </c>
      <c r="L2038" s="38" t="str">
        <f t="shared" si="187"/>
        <v/>
      </c>
      <c r="M2038" s="38" t="str">
        <f t="shared" si="188"/>
        <v/>
      </c>
      <c r="N2038" s="38" t="str">
        <f t="shared" si="190"/>
        <v/>
      </c>
      <c r="O2038" s="38" t="str">
        <f t="shared" si="192"/>
        <v/>
      </c>
      <c r="P2038" s="39" t="str">
        <f t="shared" si="191"/>
        <v/>
      </c>
      <c r="AC2038" s="42" t="str">
        <f>IF(B2038="","",VLOOKUP(B2038,[2]Formula!B:C,2,0))</f>
        <v/>
      </c>
      <c r="AD2038" s="43" t="str">
        <f t="shared" si="189"/>
        <v/>
      </c>
    </row>
    <row r="2039" spans="1:30" x14ac:dyDescent="0.25">
      <c r="A2039" s="64"/>
      <c r="B2039" s="64"/>
      <c r="C2039" s="66"/>
      <c r="D2039" s="67"/>
      <c r="E2039" s="64"/>
      <c r="F2039" s="64"/>
      <c r="G2039" s="37" t="str">
        <f>IF(E2039="","",IF(OR(E2039="Project Management",E2039="Project Support",E2039="Sprint Management",E2039="Sprint Support"),"NA",ROUND((((VLOOKUP(AD2039,[2]Formula!V:X,3,0)))-SUMIF(AD:AD,AD2039,H:H)),2)))</f>
        <v/>
      </c>
      <c r="H2039" s="71"/>
      <c r="I2039" s="72"/>
      <c r="J2039" s="72"/>
      <c r="K2039" s="38" t="str">
        <f>IF(E2039="","",IF(OR(E2039="Project Management",E2039="Project Support",E2039="Sprint Management",E2039="Sprint Support"),"NA",(((SUMIF(AD:AD,AD2039,H:H)/VLOOKUP(AD2039,[2]Formula!V:X,3,0))*VLOOKUP(AD2039,[2]Formula!V:X,2,0))*H2039)/SUMIF(AD:AD,AD2039,H:H)))</f>
        <v/>
      </c>
      <c r="L2039" s="38" t="str">
        <f t="shared" si="187"/>
        <v/>
      </c>
      <c r="M2039" s="38" t="str">
        <f t="shared" si="188"/>
        <v/>
      </c>
      <c r="N2039" s="38" t="str">
        <f t="shared" si="190"/>
        <v/>
      </c>
      <c r="O2039" s="38" t="str">
        <f t="shared" si="192"/>
        <v/>
      </c>
      <c r="P2039" s="39" t="str">
        <f t="shared" si="191"/>
        <v/>
      </c>
      <c r="AC2039" s="42" t="str">
        <f>IF(B2039="","",VLOOKUP(B2039,[2]Formula!B:C,2,0))</f>
        <v/>
      </c>
      <c r="AD2039" s="43" t="str">
        <f t="shared" si="189"/>
        <v/>
      </c>
    </row>
    <row r="2040" spans="1:30" x14ac:dyDescent="0.25">
      <c r="A2040" s="64"/>
      <c r="B2040" s="64"/>
      <c r="C2040" s="66"/>
      <c r="D2040" s="67"/>
      <c r="E2040" s="64"/>
      <c r="F2040" s="64"/>
      <c r="G2040" s="37" t="str">
        <f>IF(E2040="","",IF(OR(E2040="Project Management",E2040="Project Support",E2040="Sprint Management",E2040="Sprint Support"),"NA",ROUND((((VLOOKUP(AD2040,[2]Formula!V:X,3,0)))-SUMIF(AD:AD,AD2040,H:H)),2)))</f>
        <v/>
      </c>
      <c r="H2040" s="71"/>
      <c r="I2040" s="72"/>
      <c r="J2040" s="72"/>
      <c r="K2040" s="38" t="str">
        <f>IF(E2040="","",IF(OR(E2040="Project Management",E2040="Project Support",E2040="Sprint Management",E2040="Sprint Support"),"NA",(((SUMIF(AD:AD,AD2040,H:H)/VLOOKUP(AD2040,[2]Formula!V:X,3,0))*VLOOKUP(AD2040,[2]Formula!V:X,2,0))*H2040)/SUMIF(AD:AD,AD2040,H:H)))</f>
        <v/>
      </c>
      <c r="L2040" s="38" t="str">
        <f t="shared" si="187"/>
        <v/>
      </c>
      <c r="M2040" s="38" t="str">
        <f t="shared" si="188"/>
        <v/>
      </c>
      <c r="N2040" s="38" t="str">
        <f t="shared" si="190"/>
        <v/>
      </c>
      <c r="O2040" s="38" t="str">
        <f t="shared" si="192"/>
        <v/>
      </c>
      <c r="P2040" s="39" t="str">
        <f t="shared" si="191"/>
        <v/>
      </c>
      <c r="AC2040" s="42" t="str">
        <f>IF(B2040="","",VLOOKUP(B2040,[2]Formula!B:C,2,0))</f>
        <v/>
      </c>
      <c r="AD2040" s="43" t="str">
        <f t="shared" si="189"/>
        <v/>
      </c>
    </row>
    <row r="2041" spans="1:30" x14ac:dyDescent="0.25">
      <c r="A2041" s="64"/>
      <c r="B2041" s="64"/>
      <c r="C2041" s="66"/>
      <c r="D2041" s="67"/>
      <c r="E2041" s="64"/>
      <c r="F2041" s="64"/>
      <c r="G2041" s="37" t="str">
        <f>IF(E2041="","",IF(OR(E2041="Project Management",E2041="Project Support",E2041="Sprint Management",E2041="Sprint Support"),"NA",ROUND((((VLOOKUP(AD2041,[2]Formula!V:X,3,0)))-SUMIF(AD:AD,AD2041,H:H)),2)))</f>
        <v/>
      </c>
      <c r="H2041" s="71"/>
      <c r="I2041" s="72"/>
      <c r="J2041" s="72"/>
      <c r="K2041" s="38" t="str">
        <f>IF(E2041="","",IF(OR(E2041="Project Management",E2041="Project Support",E2041="Sprint Management",E2041="Sprint Support"),"NA",(((SUMIF(AD:AD,AD2041,H:H)/VLOOKUP(AD2041,[2]Formula!V:X,3,0))*VLOOKUP(AD2041,[2]Formula!V:X,2,0))*H2041)/SUMIF(AD:AD,AD2041,H:H)))</f>
        <v/>
      </c>
      <c r="L2041" s="38" t="str">
        <f t="shared" si="187"/>
        <v/>
      </c>
      <c r="M2041" s="38" t="str">
        <f t="shared" si="188"/>
        <v/>
      </c>
      <c r="N2041" s="38" t="str">
        <f t="shared" si="190"/>
        <v/>
      </c>
      <c r="O2041" s="38" t="str">
        <f t="shared" si="192"/>
        <v/>
      </c>
      <c r="P2041" s="39" t="str">
        <f t="shared" si="191"/>
        <v/>
      </c>
      <c r="AC2041" s="42" t="str">
        <f>IF(B2041="","",VLOOKUP(B2041,[2]Formula!B:C,2,0))</f>
        <v/>
      </c>
      <c r="AD2041" s="43" t="str">
        <f t="shared" si="189"/>
        <v/>
      </c>
    </row>
    <row r="2042" spans="1:30" x14ac:dyDescent="0.25">
      <c r="A2042" s="64"/>
      <c r="B2042" s="64"/>
      <c r="C2042" s="66"/>
      <c r="D2042" s="67"/>
      <c r="E2042" s="64"/>
      <c r="F2042" s="64"/>
      <c r="G2042" s="37" t="str">
        <f>IF(E2042="","",IF(OR(E2042="Project Management",E2042="Project Support",E2042="Sprint Management",E2042="Sprint Support"),"NA",ROUND((((VLOOKUP(AD2042,[2]Formula!V:X,3,0)))-SUMIF(AD:AD,AD2042,H:H)),2)))</f>
        <v/>
      </c>
      <c r="H2042" s="71"/>
      <c r="I2042" s="72"/>
      <c r="J2042" s="72"/>
      <c r="K2042" s="38" t="str">
        <f>IF(E2042="","",IF(OR(E2042="Project Management",E2042="Project Support",E2042="Sprint Management",E2042="Sprint Support"),"NA",(((SUMIF(AD:AD,AD2042,H:H)/VLOOKUP(AD2042,[2]Formula!V:X,3,0))*VLOOKUP(AD2042,[2]Formula!V:X,2,0))*H2042)/SUMIF(AD:AD,AD2042,H:H)))</f>
        <v/>
      </c>
      <c r="L2042" s="38" t="str">
        <f t="shared" si="187"/>
        <v/>
      </c>
      <c r="M2042" s="38" t="str">
        <f t="shared" si="188"/>
        <v/>
      </c>
      <c r="N2042" s="38" t="str">
        <f t="shared" si="190"/>
        <v/>
      </c>
      <c r="O2042" s="38" t="str">
        <f t="shared" si="192"/>
        <v/>
      </c>
      <c r="P2042" s="39" t="str">
        <f t="shared" si="191"/>
        <v/>
      </c>
      <c r="AC2042" s="42" t="str">
        <f>IF(B2042="","",VLOOKUP(B2042,[2]Formula!B:C,2,0))</f>
        <v/>
      </c>
      <c r="AD2042" s="43" t="str">
        <f t="shared" si="189"/>
        <v/>
      </c>
    </row>
    <row r="2043" spans="1:30" x14ac:dyDescent="0.25">
      <c r="A2043" s="64"/>
      <c r="B2043" s="64"/>
      <c r="C2043" s="66"/>
      <c r="D2043" s="67"/>
      <c r="E2043" s="64"/>
      <c r="F2043" s="64"/>
      <c r="G2043" s="37" t="str">
        <f>IF(E2043="","",IF(OR(E2043="Project Management",E2043="Project Support",E2043="Sprint Management",E2043="Sprint Support"),"NA",ROUND((((VLOOKUP(AD2043,[2]Formula!V:X,3,0)))-SUMIF(AD:AD,AD2043,H:H)),2)))</f>
        <v/>
      </c>
      <c r="H2043" s="71"/>
      <c r="I2043" s="72"/>
      <c r="J2043" s="72"/>
      <c r="K2043" s="38" t="str">
        <f>IF(E2043="","",IF(OR(E2043="Project Management",E2043="Project Support",E2043="Sprint Management",E2043="Sprint Support"),"NA",(((SUMIF(AD:AD,AD2043,H:H)/VLOOKUP(AD2043,[2]Formula!V:X,3,0))*VLOOKUP(AD2043,[2]Formula!V:X,2,0))*H2043)/SUMIF(AD:AD,AD2043,H:H)))</f>
        <v/>
      </c>
      <c r="L2043" s="38" t="str">
        <f t="shared" si="187"/>
        <v/>
      </c>
      <c r="M2043" s="38" t="str">
        <f t="shared" si="188"/>
        <v/>
      </c>
      <c r="N2043" s="38" t="str">
        <f t="shared" si="190"/>
        <v/>
      </c>
      <c r="O2043" s="38" t="str">
        <f t="shared" si="192"/>
        <v/>
      </c>
      <c r="P2043" s="39" t="str">
        <f t="shared" si="191"/>
        <v/>
      </c>
      <c r="AC2043" s="42" t="str">
        <f>IF(B2043="","",VLOOKUP(B2043,[2]Formula!B:C,2,0))</f>
        <v/>
      </c>
      <c r="AD2043" s="43" t="str">
        <f t="shared" si="189"/>
        <v/>
      </c>
    </row>
    <row r="2044" spans="1:30" x14ac:dyDescent="0.25">
      <c r="A2044" s="64"/>
      <c r="B2044" s="64"/>
      <c r="C2044" s="66"/>
      <c r="D2044" s="67"/>
      <c r="E2044" s="64"/>
      <c r="F2044" s="64"/>
      <c r="G2044" s="37" t="str">
        <f>IF(E2044="","",IF(OR(E2044="Project Management",E2044="Project Support",E2044="Sprint Management",E2044="Sprint Support"),"NA",ROUND((((VLOOKUP(AD2044,[2]Formula!V:X,3,0)))-SUMIF(AD:AD,AD2044,H:H)),2)))</f>
        <v/>
      </c>
      <c r="H2044" s="71"/>
      <c r="I2044" s="72"/>
      <c r="J2044" s="72"/>
      <c r="K2044" s="38" t="str">
        <f>IF(E2044="","",IF(OR(E2044="Project Management",E2044="Project Support",E2044="Sprint Management",E2044="Sprint Support"),"NA",(((SUMIF(AD:AD,AD2044,H:H)/VLOOKUP(AD2044,[2]Formula!V:X,3,0))*VLOOKUP(AD2044,[2]Formula!V:X,2,0))*H2044)/SUMIF(AD:AD,AD2044,H:H)))</f>
        <v/>
      </c>
      <c r="L2044" s="38" t="str">
        <f t="shared" si="187"/>
        <v/>
      </c>
      <c r="M2044" s="38" t="str">
        <f t="shared" si="188"/>
        <v/>
      </c>
      <c r="N2044" s="38" t="str">
        <f t="shared" si="190"/>
        <v/>
      </c>
      <c r="O2044" s="38" t="str">
        <f t="shared" si="192"/>
        <v/>
      </c>
      <c r="P2044" s="39" t="str">
        <f t="shared" si="191"/>
        <v/>
      </c>
      <c r="AC2044" s="42" t="str">
        <f>IF(B2044="","",VLOOKUP(B2044,[2]Formula!B:C,2,0))</f>
        <v/>
      </c>
      <c r="AD2044" s="43" t="str">
        <f t="shared" si="189"/>
        <v/>
      </c>
    </row>
    <row r="2045" spans="1:30" x14ac:dyDescent="0.25">
      <c r="A2045" s="64"/>
      <c r="B2045" s="64"/>
      <c r="C2045" s="66"/>
      <c r="D2045" s="67"/>
      <c r="E2045" s="64"/>
      <c r="F2045" s="64"/>
      <c r="G2045" s="37" t="str">
        <f>IF(E2045="","",IF(OR(E2045="Project Management",E2045="Project Support",E2045="Sprint Management",E2045="Sprint Support"),"NA",ROUND((((VLOOKUP(AD2045,[2]Formula!V:X,3,0)))-SUMIF(AD:AD,AD2045,H:H)),2)))</f>
        <v/>
      </c>
      <c r="H2045" s="71"/>
      <c r="I2045" s="72"/>
      <c r="J2045" s="72"/>
      <c r="K2045" s="38" t="str">
        <f>IF(E2045="","",IF(OR(E2045="Project Management",E2045="Project Support",E2045="Sprint Management",E2045="Sprint Support"),"NA",(((SUMIF(AD:AD,AD2045,H:H)/VLOOKUP(AD2045,[2]Formula!V:X,3,0))*VLOOKUP(AD2045,[2]Formula!V:X,2,0))*H2045)/SUMIF(AD:AD,AD2045,H:H)))</f>
        <v/>
      </c>
      <c r="L2045" s="38" t="str">
        <f t="shared" si="187"/>
        <v/>
      </c>
      <c r="M2045" s="38" t="str">
        <f t="shared" si="188"/>
        <v/>
      </c>
      <c r="N2045" s="38" t="str">
        <f t="shared" si="190"/>
        <v/>
      </c>
      <c r="O2045" s="38" t="str">
        <f t="shared" si="192"/>
        <v/>
      </c>
      <c r="P2045" s="39" t="str">
        <f t="shared" si="191"/>
        <v/>
      </c>
      <c r="AC2045" s="42" t="str">
        <f>IF(B2045="","",VLOOKUP(B2045,[2]Formula!B:C,2,0))</f>
        <v/>
      </c>
      <c r="AD2045" s="43" t="str">
        <f t="shared" si="189"/>
        <v/>
      </c>
    </row>
    <row r="2046" spans="1:30" x14ac:dyDescent="0.25">
      <c r="A2046" s="64"/>
      <c r="B2046" s="64"/>
      <c r="C2046" s="66"/>
      <c r="D2046" s="67"/>
      <c r="E2046" s="64"/>
      <c r="F2046" s="64"/>
      <c r="G2046" s="37" t="str">
        <f>IF(E2046="","",IF(OR(E2046="Project Management",E2046="Project Support",E2046="Sprint Management",E2046="Sprint Support"),"NA",ROUND((((VLOOKUP(AD2046,[2]Formula!V:X,3,0)))-SUMIF(AD:AD,AD2046,H:H)),2)))</f>
        <v/>
      </c>
      <c r="H2046" s="71"/>
      <c r="I2046" s="72"/>
      <c r="J2046" s="72"/>
      <c r="K2046" s="38" t="str">
        <f>IF(E2046="","",IF(OR(E2046="Project Management",E2046="Project Support",E2046="Sprint Management",E2046="Sprint Support"),"NA",(((SUMIF(AD:AD,AD2046,H:H)/VLOOKUP(AD2046,[2]Formula!V:X,3,0))*VLOOKUP(AD2046,[2]Formula!V:X,2,0))*H2046)/SUMIF(AD:AD,AD2046,H:H)))</f>
        <v/>
      </c>
      <c r="L2046" s="38" t="str">
        <f t="shared" si="187"/>
        <v/>
      </c>
      <c r="M2046" s="38" t="str">
        <f t="shared" si="188"/>
        <v/>
      </c>
      <c r="N2046" s="38" t="str">
        <f t="shared" si="190"/>
        <v/>
      </c>
      <c r="O2046" s="38" t="str">
        <f t="shared" si="192"/>
        <v/>
      </c>
      <c r="P2046" s="39" t="str">
        <f t="shared" si="191"/>
        <v/>
      </c>
      <c r="AC2046" s="42" t="str">
        <f>IF(B2046="","",VLOOKUP(B2046,[2]Formula!B:C,2,0))</f>
        <v/>
      </c>
      <c r="AD2046" s="43" t="str">
        <f t="shared" si="189"/>
        <v/>
      </c>
    </row>
    <row r="2047" spans="1:30" x14ac:dyDescent="0.25">
      <c r="A2047" s="64"/>
      <c r="B2047" s="64"/>
      <c r="C2047" s="66"/>
      <c r="D2047" s="67"/>
      <c r="E2047" s="64"/>
      <c r="F2047" s="64"/>
      <c r="G2047" s="37" t="str">
        <f>IF(E2047="","",IF(OR(E2047="Project Management",E2047="Project Support",E2047="Sprint Management",E2047="Sprint Support"),"NA",ROUND((((VLOOKUP(AD2047,[2]Formula!V:X,3,0)))-SUMIF(AD:AD,AD2047,H:H)),2)))</f>
        <v/>
      </c>
      <c r="H2047" s="71"/>
      <c r="I2047" s="72"/>
      <c r="J2047" s="72"/>
      <c r="K2047" s="38" t="str">
        <f>IF(E2047="","",IF(OR(E2047="Project Management",E2047="Project Support",E2047="Sprint Management",E2047="Sprint Support"),"NA",(((SUMIF(AD:AD,AD2047,H:H)/VLOOKUP(AD2047,[2]Formula!V:X,3,0))*VLOOKUP(AD2047,[2]Formula!V:X,2,0))*H2047)/SUMIF(AD:AD,AD2047,H:H)))</f>
        <v/>
      </c>
      <c r="L2047" s="38" t="str">
        <f t="shared" si="187"/>
        <v/>
      </c>
      <c r="M2047" s="38" t="str">
        <f t="shared" si="188"/>
        <v/>
      </c>
      <c r="N2047" s="38" t="str">
        <f t="shared" si="190"/>
        <v/>
      </c>
      <c r="O2047" s="38" t="str">
        <f t="shared" si="192"/>
        <v/>
      </c>
      <c r="P2047" s="39" t="str">
        <f t="shared" si="191"/>
        <v/>
      </c>
      <c r="AC2047" s="42" t="str">
        <f>IF(B2047="","",VLOOKUP(B2047,[2]Formula!B:C,2,0))</f>
        <v/>
      </c>
      <c r="AD2047" s="43" t="str">
        <f t="shared" si="189"/>
        <v/>
      </c>
    </row>
    <row r="2048" spans="1:30" x14ac:dyDescent="0.25">
      <c r="A2048" s="64"/>
      <c r="B2048" s="64"/>
      <c r="C2048" s="66"/>
      <c r="D2048" s="67"/>
      <c r="E2048" s="64"/>
      <c r="F2048" s="64"/>
      <c r="G2048" s="37" t="str">
        <f>IF(E2048="","",IF(OR(E2048="Project Management",E2048="Project Support",E2048="Sprint Management",E2048="Sprint Support"),"NA",ROUND((((VLOOKUP(AD2048,[2]Formula!V:X,3,0)))-SUMIF(AD:AD,AD2048,H:H)),2)))</f>
        <v/>
      </c>
      <c r="H2048" s="71"/>
      <c r="I2048" s="72"/>
      <c r="J2048" s="72"/>
      <c r="K2048" s="38" t="str">
        <f>IF(E2048="","",IF(OR(E2048="Project Management",E2048="Project Support",E2048="Sprint Management",E2048="Sprint Support"),"NA",(((SUMIF(AD:AD,AD2048,H:H)/VLOOKUP(AD2048,[2]Formula!V:X,3,0))*VLOOKUP(AD2048,[2]Formula!V:X,2,0))*H2048)/SUMIF(AD:AD,AD2048,H:H)))</f>
        <v/>
      </c>
      <c r="L2048" s="38" t="str">
        <f t="shared" si="187"/>
        <v/>
      </c>
      <c r="M2048" s="38" t="str">
        <f t="shared" si="188"/>
        <v/>
      </c>
      <c r="N2048" s="38" t="str">
        <f t="shared" si="190"/>
        <v/>
      </c>
      <c r="O2048" s="38" t="str">
        <f t="shared" si="192"/>
        <v/>
      </c>
      <c r="P2048" s="39" t="str">
        <f t="shared" si="191"/>
        <v/>
      </c>
      <c r="AC2048" s="42" t="str">
        <f>IF(B2048="","",VLOOKUP(B2048,[2]Formula!B:C,2,0))</f>
        <v/>
      </c>
      <c r="AD2048" s="43" t="str">
        <f t="shared" si="189"/>
        <v/>
      </c>
    </row>
    <row r="2049" spans="1:30" x14ac:dyDescent="0.25">
      <c r="A2049" s="64"/>
      <c r="B2049" s="64"/>
      <c r="C2049" s="66"/>
      <c r="D2049" s="67"/>
      <c r="E2049" s="64"/>
      <c r="F2049" s="64"/>
      <c r="G2049" s="37" t="str">
        <f>IF(E2049="","",IF(OR(E2049="Project Management",E2049="Project Support",E2049="Sprint Management",E2049="Sprint Support"),"NA",ROUND((((VLOOKUP(AD2049,[2]Formula!V:X,3,0)))-SUMIF(AD:AD,AD2049,H:H)),2)))</f>
        <v/>
      </c>
      <c r="H2049" s="71"/>
      <c r="I2049" s="72"/>
      <c r="J2049" s="72"/>
      <c r="K2049" s="38" t="str">
        <f>IF(E2049="","",IF(OR(E2049="Project Management",E2049="Project Support",E2049="Sprint Management",E2049="Sprint Support"),"NA",(((SUMIF(AD:AD,AD2049,H:H)/VLOOKUP(AD2049,[2]Formula!V:X,3,0))*VLOOKUP(AD2049,[2]Formula!V:X,2,0))*H2049)/SUMIF(AD:AD,AD2049,H:H)))</f>
        <v/>
      </c>
      <c r="L2049" s="38" t="str">
        <f t="shared" si="187"/>
        <v/>
      </c>
      <c r="M2049" s="38" t="str">
        <f t="shared" si="188"/>
        <v/>
      </c>
      <c r="N2049" s="38" t="str">
        <f t="shared" si="190"/>
        <v/>
      </c>
      <c r="O2049" s="38" t="str">
        <f t="shared" si="192"/>
        <v/>
      </c>
      <c r="P2049" s="39" t="str">
        <f t="shared" si="191"/>
        <v/>
      </c>
      <c r="AC2049" s="42" t="str">
        <f>IF(B2049="","",VLOOKUP(B2049,[2]Formula!B:C,2,0))</f>
        <v/>
      </c>
      <c r="AD2049" s="43" t="str">
        <f t="shared" si="189"/>
        <v/>
      </c>
    </row>
    <row r="2050" spans="1:30" x14ac:dyDescent="0.25">
      <c r="A2050" s="64"/>
      <c r="B2050" s="64"/>
      <c r="C2050" s="66"/>
      <c r="D2050" s="67"/>
      <c r="E2050" s="64"/>
      <c r="F2050" s="64"/>
      <c r="G2050" s="37" t="str">
        <f>IF(E2050="","",IF(OR(E2050="Project Management",E2050="Project Support",E2050="Sprint Management",E2050="Sprint Support"),"NA",ROUND((((VLOOKUP(AD2050,[2]Formula!V:X,3,0)))-SUMIF(AD:AD,AD2050,H:H)),2)))</f>
        <v/>
      </c>
      <c r="H2050" s="71"/>
      <c r="I2050" s="72"/>
      <c r="J2050" s="72"/>
      <c r="K2050" s="38" t="str">
        <f>IF(E2050="","",IF(OR(E2050="Project Management",E2050="Project Support",E2050="Sprint Management",E2050="Sprint Support"),"NA",(((SUMIF(AD:AD,AD2050,H:H)/VLOOKUP(AD2050,[2]Formula!V:X,3,0))*VLOOKUP(AD2050,[2]Formula!V:X,2,0))*H2050)/SUMIF(AD:AD,AD2050,H:H)))</f>
        <v/>
      </c>
      <c r="L2050" s="38" t="str">
        <f t="shared" ref="L2050:L2113" si="193">IFERROR(IF(K2050="NA",(H2050/I2050),(K2050/I2050)),"")</f>
        <v/>
      </c>
      <c r="M2050" s="38" t="str">
        <f t="shared" ref="M2050:M2113" si="194">IFERROR(IF(K2050="NA",1,(K2050/H2050)),"")</f>
        <v/>
      </c>
      <c r="N2050" s="38" t="str">
        <f t="shared" si="190"/>
        <v/>
      </c>
      <c r="O2050" s="38" t="str">
        <f t="shared" si="192"/>
        <v/>
      </c>
      <c r="P2050" s="39" t="str">
        <f t="shared" si="191"/>
        <v/>
      </c>
      <c r="AC2050" s="42" t="str">
        <f>IF(B2050="","",VLOOKUP(B2050,[2]Formula!B:C,2,0))</f>
        <v/>
      </c>
      <c r="AD2050" s="43" t="str">
        <f t="shared" ref="AD2050:AD2113" si="195">IF(B2050="","",CONCATENATE(B2050,"_",E2050))</f>
        <v/>
      </c>
    </row>
    <row r="2051" spans="1:30" x14ac:dyDescent="0.25">
      <c r="A2051" s="64"/>
      <c r="B2051" s="64"/>
      <c r="C2051" s="66"/>
      <c r="D2051" s="67"/>
      <c r="E2051" s="64"/>
      <c r="F2051" s="64"/>
      <c r="G2051" s="37" t="str">
        <f>IF(E2051="","",IF(OR(E2051="Project Management",E2051="Project Support",E2051="Sprint Management",E2051="Sprint Support"),"NA",ROUND((((VLOOKUP(AD2051,[2]Formula!V:X,3,0)))-SUMIF(AD:AD,AD2051,H:H)),2)))</f>
        <v/>
      </c>
      <c r="H2051" s="71"/>
      <c r="I2051" s="72"/>
      <c r="J2051" s="72"/>
      <c r="K2051" s="38" t="str">
        <f>IF(E2051="","",IF(OR(E2051="Project Management",E2051="Project Support",E2051="Sprint Management",E2051="Sprint Support"),"NA",(((SUMIF(AD:AD,AD2051,H:H)/VLOOKUP(AD2051,[2]Formula!V:X,3,0))*VLOOKUP(AD2051,[2]Formula!V:X,2,0))*H2051)/SUMIF(AD:AD,AD2051,H:H)))</f>
        <v/>
      </c>
      <c r="L2051" s="38" t="str">
        <f t="shared" si="193"/>
        <v/>
      </c>
      <c r="M2051" s="38" t="str">
        <f t="shared" si="194"/>
        <v/>
      </c>
      <c r="N2051" s="38" t="str">
        <f t="shared" ref="N2051:N2114" si="196">IFERROR(((L2051-M2051)/M2051)*100,"")</f>
        <v/>
      </c>
      <c r="O2051" s="38" t="str">
        <f t="shared" si="192"/>
        <v/>
      </c>
      <c r="P2051" s="39" t="str">
        <f t="shared" ref="P2051:P2114" si="197">IF(O2051="","",1)</f>
        <v/>
      </c>
      <c r="AC2051" s="42" t="str">
        <f>IF(B2051="","",VLOOKUP(B2051,[2]Formula!B:C,2,0))</f>
        <v/>
      </c>
      <c r="AD2051" s="43" t="str">
        <f t="shared" si="195"/>
        <v/>
      </c>
    </row>
    <row r="2052" spans="1:30" x14ac:dyDescent="0.25">
      <c r="A2052" s="64"/>
      <c r="B2052" s="64"/>
      <c r="C2052" s="66"/>
      <c r="D2052" s="67"/>
      <c r="E2052" s="64"/>
      <c r="F2052" s="64"/>
      <c r="G2052" s="37" t="str">
        <f>IF(E2052="","",IF(OR(E2052="Project Management",E2052="Project Support",E2052="Sprint Management",E2052="Sprint Support"),"NA",ROUND((((VLOOKUP(AD2052,[2]Formula!V:X,3,0)))-SUMIF(AD:AD,AD2052,H:H)),2)))</f>
        <v/>
      </c>
      <c r="H2052" s="71"/>
      <c r="I2052" s="72"/>
      <c r="J2052" s="72"/>
      <c r="K2052" s="38" t="str">
        <f>IF(E2052="","",IF(OR(E2052="Project Management",E2052="Project Support",E2052="Sprint Management",E2052="Sprint Support"),"NA",(((SUMIF(AD:AD,AD2052,H:H)/VLOOKUP(AD2052,[2]Formula!V:X,3,0))*VLOOKUP(AD2052,[2]Formula!V:X,2,0))*H2052)/SUMIF(AD:AD,AD2052,H:H)))</f>
        <v/>
      </c>
      <c r="L2052" s="38" t="str">
        <f t="shared" si="193"/>
        <v/>
      </c>
      <c r="M2052" s="38" t="str">
        <f t="shared" si="194"/>
        <v/>
      </c>
      <c r="N2052" s="38" t="str">
        <f t="shared" si="196"/>
        <v/>
      </c>
      <c r="O2052" s="38" t="str">
        <f t="shared" si="192"/>
        <v/>
      </c>
      <c r="P2052" s="39" t="str">
        <f t="shared" si="197"/>
        <v/>
      </c>
      <c r="AC2052" s="42" t="str">
        <f>IF(B2052="","",VLOOKUP(B2052,[2]Formula!B:C,2,0))</f>
        <v/>
      </c>
      <c r="AD2052" s="43" t="str">
        <f t="shared" si="195"/>
        <v/>
      </c>
    </row>
    <row r="2053" spans="1:30" x14ac:dyDescent="0.25">
      <c r="A2053" s="64"/>
      <c r="B2053" s="64"/>
      <c r="C2053" s="66"/>
      <c r="D2053" s="67"/>
      <c r="E2053" s="64"/>
      <c r="F2053" s="64"/>
      <c r="G2053" s="37" t="str">
        <f>IF(E2053="","",IF(OR(E2053="Project Management",E2053="Project Support",E2053="Sprint Management",E2053="Sprint Support"),"NA",ROUND((((VLOOKUP(AD2053,[2]Formula!V:X,3,0)))-SUMIF(AD:AD,AD2053,H:H)),2)))</f>
        <v/>
      </c>
      <c r="H2053" s="71"/>
      <c r="I2053" s="72"/>
      <c r="J2053" s="72"/>
      <c r="K2053" s="38" t="str">
        <f>IF(E2053="","",IF(OR(E2053="Project Management",E2053="Project Support",E2053="Sprint Management",E2053="Sprint Support"),"NA",(((SUMIF(AD:AD,AD2053,H:H)/VLOOKUP(AD2053,[2]Formula!V:X,3,0))*VLOOKUP(AD2053,[2]Formula!V:X,2,0))*H2053)/SUMIF(AD:AD,AD2053,H:H)))</f>
        <v/>
      </c>
      <c r="L2053" s="38" t="str">
        <f t="shared" si="193"/>
        <v/>
      </c>
      <c r="M2053" s="38" t="str">
        <f t="shared" si="194"/>
        <v/>
      </c>
      <c r="N2053" s="38" t="str">
        <f t="shared" si="196"/>
        <v/>
      </c>
      <c r="O2053" s="38" t="str">
        <f t="shared" si="192"/>
        <v/>
      </c>
      <c r="P2053" s="39" t="str">
        <f t="shared" si="197"/>
        <v/>
      </c>
      <c r="AC2053" s="42" t="str">
        <f>IF(B2053="","",VLOOKUP(B2053,[2]Formula!B:C,2,0))</f>
        <v/>
      </c>
      <c r="AD2053" s="43" t="str">
        <f t="shared" si="195"/>
        <v/>
      </c>
    </row>
    <row r="2054" spans="1:30" x14ac:dyDescent="0.25">
      <c r="A2054" s="64"/>
      <c r="B2054" s="64"/>
      <c r="C2054" s="66"/>
      <c r="D2054" s="67"/>
      <c r="E2054" s="64"/>
      <c r="F2054" s="64"/>
      <c r="G2054" s="37" t="str">
        <f>IF(E2054="","",IF(OR(E2054="Project Management",E2054="Project Support",E2054="Sprint Management",E2054="Sprint Support"),"NA",ROUND((((VLOOKUP(AD2054,[2]Formula!V:X,3,0)))-SUMIF(AD:AD,AD2054,H:H)),2)))</f>
        <v/>
      </c>
      <c r="H2054" s="71"/>
      <c r="I2054" s="72"/>
      <c r="J2054" s="72"/>
      <c r="K2054" s="38" t="str">
        <f>IF(E2054="","",IF(OR(E2054="Project Management",E2054="Project Support",E2054="Sprint Management",E2054="Sprint Support"),"NA",(((SUMIF(AD:AD,AD2054,H:H)/VLOOKUP(AD2054,[2]Formula!V:X,3,0))*VLOOKUP(AD2054,[2]Formula!V:X,2,0))*H2054)/SUMIF(AD:AD,AD2054,H:H)))</f>
        <v/>
      </c>
      <c r="L2054" s="38" t="str">
        <f t="shared" si="193"/>
        <v/>
      </c>
      <c r="M2054" s="38" t="str">
        <f t="shared" si="194"/>
        <v/>
      </c>
      <c r="N2054" s="38" t="str">
        <f t="shared" si="196"/>
        <v/>
      </c>
      <c r="O2054" s="38" t="str">
        <f t="shared" si="192"/>
        <v/>
      </c>
      <c r="P2054" s="39" t="str">
        <f t="shared" si="197"/>
        <v/>
      </c>
      <c r="AC2054" s="42" t="str">
        <f>IF(B2054="","",VLOOKUP(B2054,[2]Formula!B:C,2,0))</f>
        <v/>
      </c>
      <c r="AD2054" s="43" t="str">
        <f t="shared" si="195"/>
        <v/>
      </c>
    </row>
    <row r="2055" spans="1:30" x14ac:dyDescent="0.25">
      <c r="A2055" s="64"/>
      <c r="B2055" s="64"/>
      <c r="C2055" s="66"/>
      <c r="D2055" s="67"/>
      <c r="E2055" s="64"/>
      <c r="F2055" s="64"/>
      <c r="G2055" s="37" t="str">
        <f>IF(E2055="","",IF(OR(E2055="Project Management",E2055="Project Support",E2055="Sprint Management",E2055="Sprint Support"),"NA",ROUND((((VLOOKUP(AD2055,[2]Formula!V:X,3,0)))-SUMIF(AD:AD,AD2055,H:H)),2)))</f>
        <v/>
      </c>
      <c r="H2055" s="71"/>
      <c r="I2055" s="72"/>
      <c r="J2055" s="72"/>
      <c r="K2055" s="38" t="str">
        <f>IF(E2055="","",IF(OR(E2055="Project Management",E2055="Project Support",E2055="Sprint Management",E2055="Sprint Support"),"NA",(((SUMIF(AD:AD,AD2055,H:H)/VLOOKUP(AD2055,[2]Formula!V:X,3,0))*VLOOKUP(AD2055,[2]Formula!V:X,2,0))*H2055)/SUMIF(AD:AD,AD2055,H:H)))</f>
        <v/>
      </c>
      <c r="L2055" s="38" t="str">
        <f t="shared" si="193"/>
        <v/>
      </c>
      <c r="M2055" s="38" t="str">
        <f t="shared" si="194"/>
        <v/>
      </c>
      <c r="N2055" s="38" t="str">
        <f t="shared" si="196"/>
        <v/>
      </c>
      <c r="O2055" s="38" t="str">
        <f t="shared" si="192"/>
        <v/>
      </c>
      <c r="P2055" s="39" t="str">
        <f t="shared" si="197"/>
        <v/>
      </c>
      <c r="AC2055" s="42" t="str">
        <f>IF(B2055="","",VLOOKUP(B2055,[2]Formula!B:C,2,0))</f>
        <v/>
      </c>
      <c r="AD2055" s="43" t="str">
        <f t="shared" si="195"/>
        <v/>
      </c>
    </row>
    <row r="2056" spans="1:30" x14ac:dyDescent="0.25">
      <c r="A2056" s="64"/>
      <c r="B2056" s="64"/>
      <c r="C2056" s="66"/>
      <c r="D2056" s="67"/>
      <c r="E2056" s="64"/>
      <c r="F2056" s="64"/>
      <c r="G2056" s="37" t="str">
        <f>IF(E2056="","",IF(OR(E2056="Project Management",E2056="Project Support",E2056="Sprint Management",E2056="Sprint Support"),"NA",ROUND((((VLOOKUP(AD2056,[2]Formula!V:X,3,0)))-SUMIF(AD:AD,AD2056,H:H)),2)))</f>
        <v/>
      </c>
      <c r="H2056" s="71"/>
      <c r="I2056" s="72"/>
      <c r="J2056" s="72"/>
      <c r="K2056" s="38" t="str">
        <f>IF(E2056="","",IF(OR(E2056="Project Management",E2056="Project Support",E2056="Sprint Management",E2056="Sprint Support"),"NA",(((SUMIF(AD:AD,AD2056,H:H)/VLOOKUP(AD2056,[2]Formula!V:X,3,0))*VLOOKUP(AD2056,[2]Formula!V:X,2,0))*H2056)/SUMIF(AD:AD,AD2056,H:H)))</f>
        <v/>
      </c>
      <c r="L2056" s="38" t="str">
        <f t="shared" si="193"/>
        <v/>
      </c>
      <c r="M2056" s="38" t="str">
        <f t="shared" si="194"/>
        <v/>
      </c>
      <c r="N2056" s="38" t="str">
        <f t="shared" si="196"/>
        <v/>
      </c>
      <c r="O2056" s="38" t="str">
        <f t="shared" si="192"/>
        <v/>
      </c>
      <c r="P2056" s="39" t="str">
        <f t="shared" si="197"/>
        <v/>
      </c>
      <c r="AC2056" s="42" t="str">
        <f>IF(B2056="","",VLOOKUP(B2056,[2]Formula!B:C,2,0))</f>
        <v/>
      </c>
      <c r="AD2056" s="43" t="str">
        <f t="shared" si="195"/>
        <v/>
      </c>
    </row>
    <row r="2057" spans="1:30" x14ac:dyDescent="0.25">
      <c r="A2057" s="64"/>
      <c r="B2057" s="64"/>
      <c r="C2057" s="66"/>
      <c r="D2057" s="67"/>
      <c r="E2057" s="64"/>
      <c r="F2057" s="64"/>
      <c r="G2057" s="37" t="str">
        <f>IF(E2057="","",IF(OR(E2057="Project Management",E2057="Project Support",E2057="Sprint Management",E2057="Sprint Support"),"NA",ROUND((((VLOOKUP(AD2057,[2]Formula!V:X,3,0)))-SUMIF(AD:AD,AD2057,H:H)),2)))</f>
        <v/>
      </c>
      <c r="H2057" s="71"/>
      <c r="I2057" s="72"/>
      <c r="J2057" s="72"/>
      <c r="K2057" s="38" t="str">
        <f>IF(E2057="","",IF(OR(E2057="Project Management",E2057="Project Support",E2057="Sprint Management",E2057="Sprint Support"),"NA",(((SUMIF(AD:AD,AD2057,H:H)/VLOOKUP(AD2057,[2]Formula!V:X,3,0))*VLOOKUP(AD2057,[2]Formula!V:X,2,0))*H2057)/SUMIF(AD:AD,AD2057,H:H)))</f>
        <v/>
      </c>
      <c r="L2057" s="38" t="str">
        <f t="shared" si="193"/>
        <v/>
      </c>
      <c r="M2057" s="38" t="str">
        <f t="shared" si="194"/>
        <v/>
      </c>
      <c r="N2057" s="38" t="str">
        <f t="shared" si="196"/>
        <v/>
      </c>
      <c r="O2057" s="38" t="str">
        <f t="shared" si="192"/>
        <v/>
      </c>
      <c r="P2057" s="39" t="str">
        <f t="shared" si="197"/>
        <v/>
      </c>
      <c r="AC2057" s="42" t="str">
        <f>IF(B2057="","",VLOOKUP(B2057,[2]Formula!B:C,2,0))</f>
        <v/>
      </c>
      <c r="AD2057" s="43" t="str">
        <f t="shared" si="195"/>
        <v/>
      </c>
    </row>
    <row r="2058" spans="1:30" x14ac:dyDescent="0.25">
      <c r="A2058" s="64"/>
      <c r="B2058" s="64"/>
      <c r="C2058" s="66"/>
      <c r="D2058" s="67"/>
      <c r="E2058" s="64"/>
      <c r="F2058" s="64"/>
      <c r="G2058" s="37" t="str">
        <f>IF(E2058="","",IF(OR(E2058="Project Management",E2058="Project Support",E2058="Sprint Management",E2058="Sprint Support"),"NA",ROUND((((VLOOKUP(AD2058,[2]Formula!V:X,3,0)))-SUMIF(AD:AD,AD2058,H:H)),2)))</f>
        <v/>
      </c>
      <c r="H2058" s="71"/>
      <c r="I2058" s="72"/>
      <c r="J2058" s="72"/>
      <c r="K2058" s="38" t="str">
        <f>IF(E2058="","",IF(OR(E2058="Project Management",E2058="Project Support",E2058="Sprint Management",E2058="Sprint Support"),"NA",(((SUMIF(AD:AD,AD2058,H:H)/VLOOKUP(AD2058,[2]Formula!V:X,3,0))*VLOOKUP(AD2058,[2]Formula!V:X,2,0))*H2058)/SUMIF(AD:AD,AD2058,H:H)))</f>
        <v/>
      </c>
      <c r="L2058" s="38" t="str">
        <f t="shared" si="193"/>
        <v/>
      </c>
      <c r="M2058" s="38" t="str">
        <f t="shared" si="194"/>
        <v/>
      </c>
      <c r="N2058" s="38" t="str">
        <f t="shared" si="196"/>
        <v/>
      </c>
      <c r="O2058" s="38" t="str">
        <f t="shared" si="192"/>
        <v/>
      </c>
      <c r="P2058" s="39" t="str">
        <f t="shared" si="197"/>
        <v/>
      </c>
      <c r="AC2058" s="42" t="str">
        <f>IF(B2058="","",VLOOKUP(B2058,[2]Formula!B:C,2,0))</f>
        <v/>
      </c>
      <c r="AD2058" s="43" t="str">
        <f t="shared" si="195"/>
        <v/>
      </c>
    </row>
    <row r="2059" spans="1:30" x14ac:dyDescent="0.25">
      <c r="A2059" s="64"/>
      <c r="B2059" s="64"/>
      <c r="C2059" s="66"/>
      <c r="D2059" s="67"/>
      <c r="E2059" s="64"/>
      <c r="F2059" s="64"/>
      <c r="G2059" s="37" t="str">
        <f>IF(E2059="","",IF(OR(E2059="Project Management",E2059="Project Support",E2059="Sprint Management",E2059="Sprint Support"),"NA",ROUND((((VLOOKUP(AD2059,[2]Formula!V:X,3,0)))-SUMIF(AD:AD,AD2059,H:H)),2)))</f>
        <v/>
      </c>
      <c r="H2059" s="71"/>
      <c r="I2059" s="72"/>
      <c r="J2059" s="72"/>
      <c r="K2059" s="38" t="str">
        <f>IF(E2059="","",IF(OR(E2059="Project Management",E2059="Project Support",E2059="Sprint Management",E2059="Sprint Support"),"NA",(((SUMIF(AD:AD,AD2059,H:H)/VLOOKUP(AD2059,[2]Formula!V:X,3,0))*VLOOKUP(AD2059,[2]Formula!V:X,2,0))*H2059)/SUMIF(AD:AD,AD2059,H:H)))</f>
        <v/>
      </c>
      <c r="L2059" s="38" t="str">
        <f t="shared" si="193"/>
        <v/>
      </c>
      <c r="M2059" s="38" t="str">
        <f t="shared" si="194"/>
        <v/>
      </c>
      <c r="N2059" s="38" t="str">
        <f t="shared" si="196"/>
        <v/>
      </c>
      <c r="O2059" s="38" t="str">
        <f t="shared" si="192"/>
        <v/>
      </c>
      <c r="P2059" s="39" t="str">
        <f t="shared" si="197"/>
        <v/>
      </c>
      <c r="AC2059" s="42" t="str">
        <f>IF(B2059="","",VLOOKUP(B2059,[2]Formula!B:C,2,0))</f>
        <v/>
      </c>
      <c r="AD2059" s="43" t="str">
        <f t="shared" si="195"/>
        <v/>
      </c>
    </row>
    <row r="2060" spans="1:30" x14ac:dyDescent="0.25">
      <c r="A2060" s="64"/>
      <c r="B2060" s="64"/>
      <c r="C2060" s="66"/>
      <c r="D2060" s="67"/>
      <c r="E2060" s="64"/>
      <c r="F2060" s="64"/>
      <c r="G2060" s="37" t="str">
        <f>IF(E2060="","",IF(OR(E2060="Project Management",E2060="Project Support",E2060="Sprint Management",E2060="Sprint Support"),"NA",ROUND((((VLOOKUP(AD2060,[2]Formula!V:X,3,0)))-SUMIF(AD:AD,AD2060,H:H)),2)))</f>
        <v/>
      </c>
      <c r="H2060" s="71"/>
      <c r="I2060" s="72"/>
      <c r="J2060" s="72"/>
      <c r="K2060" s="38" t="str">
        <f>IF(E2060="","",IF(OR(E2060="Project Management",E2060="Project Support",E2060="Sprint Management",E2060="Sprint Support"),"NA",(((SUMIF(AD:AD,AD2060,H:H)/VLOOKUP(AD2060,[2]Formula!V:X,3,0))*VLOOKUP(AD2060,[2]Formula!V:X,2,0))*H2060)/SUMIF(AD:AD,AD2060,H:H)))</f>
        <v/>
      </c>
      <c r="L2060" s="38" t="str">
        <f t="shared" si="193"/>
        <v/>
      </c>
      <c r="M2060" s="38" t="str">
        <f t="shared" si="194"/>
        <v/>
      </c>
      <c r="N2060" s="38" t="str">
        <f t="shared" si="196"/>
        <v/>
      </c>
      <c r="O2060" s="38" t="str">
        <f t="shared" si="192"/>
        <v/>
      </c>
      <c r="P2060" s="39" t="str">
        <f t="shared" si="197"/>
        <v/>
      </c>
      <c r="AC2060" s="42" t="str">
        <f>IF(B2060="","",VLOOKUP(B2060,[2]Formula!B:C,2,0))</f>
        <v/>
      </c>
      <c r="AD2060" s="43" t="str">
        <f t="shared" si="195"/>
        <v/>
      </c>
    </row>
    <row r="2061" spans="1:30" x14ac:dyDescent="0.25">
      <c r="A2061" s="64"/>
      <c r="B2061" s="64"/>
      <c r="C2061" s="66"/>
      <c r="D2061" s="67"/>
      <c r="E2061" s="64"/>
      <c r="F2061" s="64"/>
      <c r="G2061" s="37" t="str">
        <f>IF(E2061="","",IF(OR(E2061="Project Management",E2061="Project Support",E2061="Sprint Management",E2061="Sprint Support"),"NA",ROUND((((VLOOKUP(AD2061,[2]Formula!V:X,3,0)))-SUMIF(AD:AD,AD2061,H:H)),2)))</f>
        <v/>
      </c>
      <c r="H2061" s="71"/>
      <c r="I2061" s="72"/>
      <c r="J2061" s="72"/>
      <c r="K2061" s="38" t="str">
        <f>IF(E2061="","",IF(OR(E2061="Project Management",E2061="Project Support",E2061="Sprint Management",E2061="Sprint Support"),"NA",(((SUMIF(AD:AD,AD2061,H:H)/VLOOKUP(AD2061,[2]Formula!V:X,3,0))*VLOOKUP(AD2061,[2]Formula!V:X,2,0))*H2061)/SUMIF(AD:AD,AD2061,H:H)))</f>
        <v/>
      </c>
      <c r="L2061" s="38" t="str">
        <f t="shared" si="193"/>
        <v/>
      </c>
      <c r="M2061" s="38" t="str">
        <f t="shared" si="194"/>
        <v/>
      </c>
      <c r="N2061" s="38" t="str">
        <f t="shared" si="196"/>
        <v/>
      </c>
      <c r="O2061" s="38" t="str">
        <f t="shared" si="192"/>
        <v/>
      </c>
      <c r="P2061" s="39" t="str">
        <f t="shared" si="197"/>
        <v/>
      </c>
      <c r="AC2061" s="42" t="str">
        <f>IF(B2061="","",VLOOKUP(B2061,[2]Formula!B:C,2,0))</f>
        <v/>
      </c>
      <c r="AD2061" s="43" t="str">
        <f t="shared" si="195"/>
        <v/>
      </c>
    </row>
    <row r="2062" spans="1:30" x14ac:dyDescent="0.25">
      <c r="A2062" s="64"/>
      <c r="B2062" s="64"/>
      <c r="C2062" s="66"/>
      <c r="D2062" s="67"/>
      <c r="E2062" s="64"/>
      <c r="F2062" s="64"/>
      <c r="G2062" s="37" t="str">
        <f>IF(E2062="","",IF(OR(E2062="Project Management",E2062="Project Support",E2062="Sprint Management",E2062="Sprint Support"),"NA",ROUND((((VLOOKUP(AD2062,[2]Formula!V:X,3,0)))-SUMIF(AD:AD,AD2062,H:H)),2)))</f>
        <v/>
      </c>
      <c r="H2062" s="71"/>
      <c r="I2062" s="72"/>
      <c r="J2062" s="72"/>
      <c r="K2062" s="38" t="str">
        <f>IF(E2062="","",IF(OR(E2062="Project Management",E2062="Project Support",E2062="Sprint Management",E2062="Sprint Support"),"NA",(((SUMIF(AD:AD,AD2062,H:H)/VLOOKUP(AD2062,[2]Formula!V:X,3,0))*VLOOKUP(AD2062,[2]Formula!V:X,2,0))*H2062)/SUMIF(AD:AD,AD2062,H:H)))</f>
        <v/>
      </c>
      <c r="L2062" s="38" t="str">
        <f t="shared" si="193"/>
        <v/>
      </c>
      <c r="M2062" s="38" t="str">
        <f t="shared" si="194"/>
        <v/>
      </c>
      <c r="N2062" s="38" t="str">
        <f t="shared" si="196"/>
        <v/>
      </c>
      <c r="O2062" s="38" t="str">
        <f t="shared" si="192"/>
        <v/>
      </c>
      <c r="P2062" s="39" t="str">
        <f t="shared" si="197"/>
        <v/>
      </c>
      <c r="AC2062" s="42" t="str">
        <f>IF(B2062="","",VLOOKUP(B2062,[2]Formula!B:C,2,0))</f>
        <v/>
      </c>
      <c r="AD2062" s="43" t="str">
        <f t="shared" si="195"/>
        <v/>
      </c>
    </row>
    <row r="2063" spans="1:30" x14ac:dyDescent="0.25">
      <c r="A2063" s="64"/>
      <c r="B2063" s="64"/>
      <c r="C2063" s="66"/>
      <c r="D2063" s="67"/>
      <c r="E2063" s="64"/>
      <c r="F2063" s="64"/>
      <c r="G2063" s="37" t="str">
        <f>IF(E2063="","",IF(OR(E2063="Project Management",E2063="Project Support",E2063="Sprint Management",E2063="Sprint Support"),"NA",ROUND((((VLOOKUP(AD2063,[2]Formula!V:X,3,0)))-SUMIF(AD:AD,AD2063,H:H)),2)))</f>
        <v/>
      </c>
      <c r="H2063" s="71"/>
      <c r="I2063" s="72"/>
      <c r="J2063" s="72"/>
      <c r="K2063" s="38" t="str">
        <f>IF(E2063="","",IF(OR(E2063="Project Management",E2063="Project Support",E2063="Sprint Management",E2063="Sprint Support"),"NA",(((SUMIF(AD:AD,AD2063,H:H)/VLOOKUP(AD2063,[2]Formula!V:X,3,0))*VLOOKUP(AD2063,[2]Formula!V:X,2,0))*H2063)/SUMIF(AD:AD,AD2063,H:H)))</f>
        <v/>
      </c>
      <c r="L2063" s="38" t="str">
        <f t="shared" si="193"/>
        <v/>
      </c>
      <c r="M2063" s="38" t="str">
        <f t="shared" si="194"/>
        <v/>
      </c>
      <c r="N2063" s="38" t="str">
        <f t="shared" si="196"/>
        <v/>
      </c>
      <c r="O2063" s="38" t="str">
        <f t="shared" si="192"/>
        <v/>
      </c>
      <c r="P2063" s="39" t="str">
        <f t="shared" si="197"/>
        <v/>
      </c>
      <c r="AC2063" s="42" t="str">
        <f>IF(B2063="","",VLOOKUP(B2063,[2]Formula!B:C,2,0))</f>
        <v/>
      </c>
      <c r="AD2063" s="43" t="str">
        <f t="shared" si="195"/>
        <v/>
      </c>
    </row>
    <row r="2064" spans="1:30" x14ac:dyDescent="0.25">
      <c r="A2064" s="64"/>
      <c r="B2064" s="64"/>
      <c r="C2064" s="66"/>
      <c r="D2064" s="67"/>
      <c r="E2064" s="64"/>
      <c r="F2064" s="64"/>
      <c r="G2064" s="37" t="str">
        <f>IF(E2064="","",IF(OR(E2064="Project Management",E2064="Project Support",E2064="Sprint Management",E2064="Sprint Support"),"NA",ROUND((((VLOOKUP(AD2064,[2]Formula!V:X,3,0)))-SUMIF(AD:AD,AD2064,H:H)),2)))</f>
        <v/>
      </c>
      <c r="H2064" s="71"/>
      <c r="I2064" s="72"/>
      <c r="J2064" s="72"/>
      <c r="K2064" s="38" t="str">
        <f>IF(E2064="","",IF(OR(E2064="Project Management",E2064="Project Support",E2064="Sprint Management",E2064="Sprint Support"),"NA",(((SUMIF(AD:AD,AD2064,H:H)/VLOOKUP(AD2064,[2]Formula!V:X,3,0))*VLOOKUP(AD2064,[2]Formula!V:X,2,0))*H2064)/SUMIF(AD:AD,AD2064,H:H)))</f>
        <v/>
      </c>
      <c r="L2064" s="38" t="str">
        <f t="shared" si="193"/>
        <v/>
      </c>
      <c r="M2064" s="38" t="str">
        <f t="shared" si="194"/>
        <v/>
      </c>
      <c r="N2064" s="38" t="str">
        <f t="shared" si="196"/>
        <v/>
      </c>
      <c r="O2064" s="38" t="str">
        <f t="shared" si="192"/>
        <v/>
      </c>
      <c r="P2064" s="39" t="str">
        <f t="shared" si="197"/>
        <v/>
      </c>
      <c r="AC2064" s="42" t="str">
        <f>IF(B2064="","",VLOOKUP(B2064,[2]Formula!B:C,2,0))</f>
        <v/>
      </c>
      <c r="AD2064" s="43" t="str">
        <f t="shared" si="195"/>
        <v/>
      </c>
    </row>
    <row r="2065" spans="1:30" x14ac:dyDescent="0.25">
      <c r="A2065" s="64"/>
      <c r="B2065" s="64"/>
      <c r="C2065" s="66"/>
      <c r="D2065" s="67"/>
      <c r="E2065" s="64"/>
      <c r="F2065" s="64"/>
      <c r="G2065" s="37" t="str">
        <f>IF(E2065="","",IF(OR(E2065="Project Management",E2065="Project Support",E2065="Sprint Management",E2065="Sprint Support"),"NA",ROUND((((VLOOKUP(AD2065,[2]Formula!V:X,3,0)))-SUMIF(AD:AD,AD2065,H:H)),2)))</f>
        <v/>
      </c>
      <c r="H2065" s="71"/>
      <c r="I2065" s="72"/>
      <c r="J2065" s="72"/>
      <c r="K2065" s="38" t="str">
        <f>IF(E2065="","",IF(OR(E2065="Project Management",E2065="Project Support",E2065="Sprint Management",E2065="Sprint Support"),"NA",(((SUMIF(AD:AD,AD2065,H:H)/VLOOKUP(AD2065,[2]Formula!V:X,3,0))*VLOOKUP(AD2065,[2]Formula!V:X,2,0))*H2065)/SUMIF(AD:AD,AD2065,H:H)))</f>
        <v/>
      </c>
      <c r="L2065" s="38" t="str">
        <f t="shared" si="193"/>
        <v/>
      </c>
      <c r="M2065" s="38" t="str">
        <f t="shared" si="194"/>
        <v/>
      </c>
      <c r="N2065" s="38" t="str">
        <f t="shared" si="196"/>
        <v/>
      </c>
      <c r="O2065" s="38" t="str">
        <f t="shared" si="192"/>
        <v/>
      </c>
      <c r="P2065" s="39" t="str">
        <f t="shared" si="197"/>
        <v/>
      </c>
      <c r="AC2065" s="42" t="str">
        <f>IF(B2065="","",VLOOKUP(B2065,[2]Formula!B:C,2,0))</f>
        <v/>
      </c>
      <c r="AD2065" s="43" t="str">
        <f t="shared" si="195"/>
        <v/>
      </c>
    </row>
    <row r="2066" spans="1:30" x14ac:dyDescent="0.25">
      <c r="A2066" s="64"/>
      <c r="B2066" s="64"/>
      <c r="C2066" s="66"/>
      <c r="D2066" s="67"/>
      <c r="E2066" s="64"/>
      <c r="F2066" s="64"/>
      <c r="G2066" s="37" t="str">
        <f>IF(E2066="","",IF(OR(E2066="Project Management",E2066="Project Support",E2066="Sprint Management",E2066="Sprint Support"),"NA",ROUND((((VLOOKUP(AD2066,[2]Formula!V:X,3,0)))-SUMIF(AD:AD,AD2066,H:H)),2)))</f>
        <v/>
      </c>
      <c r="H2066" s="71"/>
      <c r="I2066" s="72"/>
      <c r="J2066" s="72"/>
      <c r="K2066" s="38" t="str">
        <f>IF(E2066="","",IF(OR(E2066="Project Management",E2066="Project Support",E2066="Sprint Management",E2066="Sprint Support"),"NA",(((SUMIF(AD:AD,AD2066,H:H)/VLOOKUP(AD2066,[2]Formula!V:X,3,0))*VLOOKUP(AD2066,[2]Formula!V:X,2,0))*H2066)/SUMIF(AD:AD,AD2066,H:H)))</f>
        <v/>
      </c>
      <c r="L2066" s="38" t="str">
        <f t="shared" si="193"/>
        <v/>
      </c>
      <c r="M2066" s="38" t="str">
        <f t="shared" si="194"/>
        <v/>
      </c>
      <c r="N2066" s="38" t="str">
        <f t="shared" si="196"/>
        <v/>
      </c>
      <c r="O2066" s="38" t="str">
        <f t="shared" si="192"/>
        <v/>
      </c>
      <c r="P2066" s="39" t="str">
        <f t="shared" si="197"/>
        <v/>
      </c>
      <c r="AC2066" s="42" t="str">
        <f>IF(B2066="","",VLOOKUP(B2066,[2]Formula!B:C,2,0))</f>
        <v/>
      </c>
      <c r="AD2066" s="43" t="str">
        <f t="shared" si="195"/>
        <v/>
      </c>
    </row>
    <row r="2067" spans="1:30" x14ac:dyDescent="0.25">
      <c r="A2067" s="64"/>
      <c r="B2067" s="64"/>
      <c r="C2067" s="66"/>
      <c r="D2067" s="67"/>
      <c r="E2067" s="64"/>
      <c r="F2067" s="64"/>
      <c r="G2067" s="37" t="str">
        <f>IF(E2067="","",IF(OR(E2067="Project Management",E2067="Project Support",E2067="Sprint Management",E2067="Sprint Support"),"NA",ROUND((((VLOOKUP(AD2067,[2]Formula!V:X,3,0)))-SUMIF(AD:AD,AD2067,H:H)),2)))</f>
        <v/>
      </c>
      <c r="H2067" s="71"/>
      <c r="I2067" s="72"/>
      <c r="J2067" s="72"/>
      <c r="K2067" s="38" t="str">
        <f>IF(E2067="","",IF(OR(E2067="Project Management",E2067="Project Support",E2067="Sprint Management",E2067="Sprint Support"),"NA",(((SUMIF(AD:AD,AD2067,H:H)/VLOOKUP(AD2067,[2]Formula!V:X,3,0))*VLOOKUP(AD2067,[2]Formula!V:X,2,0))*H2067)/SUMIF(AD:AD,AD2067,H:H)))</f>
        <v/>
      </c>
      <c r="L2067" s="38" t="str">
        <f t="shared" si="193"/>
        <v/>
      </c>
      <c r="M2067" s="38" t="str">
        <f t="shared" si="194"/>
        <v/>
      </c>
      <c r="N2067" s="38" t="str">
        <f t="shared" si="196"/>
        <v/>
      </c>
      <c r="O2067" s="38" t="str">
        <f t="shared" si="192"/>
        <v/>
      </c>
      <c r="P2067" s="39" t="str">
        <f t="shared" si="197"/>
        <v/>
      </c>
      <c r="AC2067" s="42" t="str">
        <f>IF(B2067="","",VLOOKUP(B2067,[2]Formula!B:C,2,0))</f>
        <v/>
      </c>
      <c r="AD2067" s="43" t="str">
        <f t="shared" si="195"/>
        <v/>
      </c>
    </row>
    <row r="2068" spans="1:30" x14ac:dyDescent="0.25">
      <c r="A2068" s="64"/>
      <c r="B2068" s="64"/>
      <c r="C2068" s="66"/>
      <c r="D2068" s="67"/>
      <c r="E2068" s="64"/>
      <c r="F2068" s="64"/>
      <c r="G2068" s="37" t="str">
        <f>IF(E2068="","",IF(OR(E2068="Project Management",E2068="Project Support",E2068="Sprint Management",E2068="Sprint Support"),"NA",ROUND((((VLOOKUP(AD2068,[2]Formula!V:X,3,0)))-SUMIF(AD:AD,AD2068,H:H)),2)))</f>
        <v/>
      </c>
      <c r="H2068" s="71"/>
      <c r="I2068" s="72"/>
      <c r="J2068" s="72"/>
      <c r="K2068" s="38" t="str">
        <f>IF(E2068="","",IF(OR(E2068="Project Management",E2068="Project Support",E2068="Sprint Management",E2068="Sprint Support"),"NA",(((SUMIF(AD:AD,AD2068,H:H)/VLOOKUP(AD2068,[2]Formula!V:X,3,0))*VLOOKUP(AD2068,[2]Formula!V:X,2,0))*H2068)/SUMIF(AD:AD,AD2068,H:H)))</f>
        <v/>
      </c>
      <c r="L2068" s="38" t="str">
        <f t="shared" si="193"/>
        <v/>
      </c>
      <c r="M2068" s="38" t="str">
        <f t="shared" si="194"/>
        <v/>
      </c>
      <c r="N2068" s="38" t="str">
        <f t="shared" si="196"/>
        <v/>
      </c>
      <c r="O2068" s="38" t="str">
        <f t="shared" si="192"/>
        <v/>
      </c>
      <c r="P2068" s="39" t="str">
        <f t="shared" si="197"/>
        <v/>
      </c>
      <c r="AC2068" s="42" t="str">
        <f>IF(B2068="","",VLOOKUP(B2068,[2]Formula!B:C,2,0))</f>
        <v/>
      </c>
      <c r="AD2068" s="43" t="str">
        <f t="shared" si="195"/>
        <v/>
      </c>
    </row>
    <row r="2069" spans="1:30" x14ac:dyDescent="0.25">
      <c r="A2069" s="64"/>
      <c r="B2069" s="64"/>
      <c r="C2069" s="66"/>
      <c r="D2069" s="67"/>
      <c r="E2069" s="64"/>
      <c r="F2069" s="64"/>
      <c r="G2069" s="37" t="str">
        <f>IF(E2069="","",IF(OR(E2069="Project Management",E2069="Project Support",E2069="Sprint Management",E2069="Sprint Support"),"NA",ROUND((((VLOOKUP(AD2069,[2]Formula!V:X,3,0)))-SUMIF(AD:AD,AD2069,H:H)),2)))</f>
        <v/>
      </c>
      <c r="H2069" s="71"/>
      <c r="I2069" s="72"/>
      <c r="J2069" s="72"/>
      <c r="K2069" s="38" t="str">
        <f>IF(E2069="","",IF(OR(E2069="Project Management",E2069="Project Support",E2069="Sprint Management",E2069="Sprint Support"),"NA",(((SUMIF(AD:AD,AD2069,H:H)/VLOOKUP(AD2069,[2]Formula!V:X,3,0))*VLOOKUP(AD2069,[2]Formula!V:X,2,0))*H2069)/SUMIF(AD:AD,AD2069,H:H)))</f>
        <v/>
      </c>
      <c r="L2069" s="38" t="str">
        <f t="shared" si="193"/>
        <v/>
      </c>
      <c r="M2069" s="38" t="str">
        <f t="shared" si="194"/>
        <v/>
      </c>
      <c r="N2069" s="38" t="str">
        <f t="shared" si="196"/>
        <v/>
      </c>
      <c r="O2069" s="38" t="str">
        <f t="shared" si="192"/>
        <v/>
      </c>
      <c r="P2069" s="39" t="str">
        <f t="shared" si="197"/>
        <v/>
      </c>
      <c r="AC2069" s="42" t="str">
        <f>IF(B2069="","",VLOOKUP(B2069,[2]Formula!B:C,2,0))</f>
        <v/>
      </c>
      <c r="AD2069" s="43" t="str">
        <f t="shared" si="195"/>
        <v/>
      </c>
    </row>
    <row r="2070" spans="1:30" x14ac:dyDescent="0.25">
      <c r="A2070" s="64"/>
      <c r="B2070" s="64"/>
      <c r="C2070" s="66"/>
      <c r="D2070" s="67"/>
      <c r="E2070" s="64"/>
      <c r="F2070" s="64"/>
      <c r="G2070" s="37" t="str">
        <f>IF(E2070="","",IF(OR(E2070="Project Management",E2070="Project Support",E2070="Sprint Management",E2070="Sprint Support"),"NA",ROUND((((VLOOKUP(AD2070,[2]Formula!V:X,3,0)))-SUMIF(AD:AD,AD2070,H:H)),2)))</f>
        <v/>
      </c>
      <c r="H2070" s="71"/>
      <c r="I2070" s="72"/>
      <c r="J2070" s="72"/>
      <c r="K2070" s="38" t="str">
        <f>IF(E2070="","",IF(OR(E2070="Project Management",E2070="Project Support",E2070="Sprint Management",E2070="Sprint Support"),"NA",(((SUMIF(AD:AD,AD2070,H:H)/VLOOKUP(AD2070,[2]Formula!V:X,3,0))*VLOOKUP(AD2070,[2]Formula!V:X,2,0))*H2070)/SUMIF(AD:AD,AD2070,H:H)))</f>
        <v/>
      </c>
      <c r="L2070" s="38" t="str">
        <f t="shared" si="193"/>
        <v/>
      </c>
      <c r="M2070" s="38" t="str">
        <f t="shared" si="194"/>
        <v/>
      </c>
      <c r="N2070" s="38" t="str">
        <f t="shared" si="196"/>
        <v/>
      </c>
      <c r="O2070" s="38" t="str">
        <f t="shared" si="192"/>
        <v/>
      </c>
      <c r="P2070" s="39" t="str">
        <f t="shared" si="197"/>
        <v/>
      </c>
      <c r="AC2070" s="42" t="str">
        <f>IF(B2070="","",VLOOKUP(B2070,[2]Formula!B:C,2,0))</f>
        <v/>
      </c>
      <c r="AD2070" s="43" t="str">
        <f t="shared" si="195"/>
        <v/>
      </c>
    </row>
    <row r="2071" spans="1:30" x14ac:dyDescent="0.25">
      <c r="A2071" s="64"/>
      <c r="B2071" s="64"/>
      <c r="C2071" s="66"/>
      <c r="D2071" s="67"/>
      <c r="E2071" s="64"/>
      <c r="F2071" s="64"/>
      <c r="G2071" s="37" t="str">
        <f>IF(E2071="","",IF(OR(E2071="Project Management",E2071="Project Support",E2071="Sprint Management",E2071="Sprint Support"),"NA",ROUND((((VLOOKUP(AD2071,[2]Formula!V:X,3,0)))-SUMIF(AD:AD,AD2071,H:H)),2)))</f>
        <v/>
      </c>
      <c r="H2071" s="71"/>
      <c r="I2071" s="72"/>
      <c r="J2071" s="72"/>
      <c r="K2071" s="38" t="str">
        <f>IF(E2071="","",IF(OR(E2071="Project Management",E2071="Project Support",E2071="Sprint Management",E2071="Sprint Support"),"NA",(((SUMIF(AD:AD,AD2071,H:H)/VLOOKUP(AD2071,[2]Formula!V:X,3,0))*VLOOKUP(AD2071,[2]Formula!V:X,2,0))*H2071)/SUMIF(AD:AD,AD2071,H:H)))</f>
        <v/>
      </c>
      <c r="L2071" s="38" t="str">
        <f t="shared" si="193"/>
        <v/>
      </c>
      <c r="M2071" s="38" t="str">
        <f t="shared" si="194"/>
        <v/>
      </c>
      <c r="N2071" s="38" t="str">
        <f t="shared" si="196"/>
        <v/>
      </c>
      <c r="O2071" s="38" t="str">
        <f t="shared" si="192"/>
        <v/>
      </c>
      <c r="P2071" s="39" t="str">
        <f t="shared" si="197"/>
        <v/>
      </c>
      <c r="AC2071" s="42" t="str">
        <f>IF(B2071="","",VLOOKUP(B2071,[2]Formula!B:C,2,0))</f>
        <v/>
      </c>
      <c r="AD2071" s="43" t="str">
        <f t="shared" si="195"/>
        <v/>
      </c>
    </row>
    <row r="2072" spans="1:30" x14ac:dyDescent="0.25">
      <c r="A2072" s="64"/>
      <c r="B2072" s="64"/>
      <c r="C2072" s="66"/>
      <c r="D2072" s="67"/>
      <c r="E2072" s="64"/>
      <c r="F2072" s="64"/>
      <c r="G2072" s="37" t="str">
        <f>IF(E2072="","",IF(OR(E2072="Project Management",E2072="Project Support",E2072="Sprint Management",E2072="Sprint Support"),"NA",ROUND((((VLOOKUP(AD2072,[2]Formula!V:X,3,0)))-SUMIF(AD:AD,AD2072,H:H)),2)))</f>
        <v/>
      </c>
      <c r="H2072" s="71"/>
      <c r="I2072" s="72"/>
      <c r="J2072" s="72"/>
      <c r="K2072" s="38" t="str">
        <f>IF(E2072="","",IF(OR(E2072="Project Management",E2072="Project Support",E2072="Sprint Management",E2072="Sprint Support"),"NA",(((SUMIF(AD:AD,AD2072,H:H)/VLOOKUP(AD2072,[2]Formula!V:X,3,0))*VLOOKUP(AD2072,[2]Formula!V:X,2,0))*H2072)/SUMIF(AD:AD,AD2072,H:H)))</f>
        <v/>
      </c>
      <c r="L2072" s="38" t="str">
        <f t="shared" si="193"/>
        <v/>
      </c>
      <c r="M2072" s="38" t="str">
        <f t="shared" si="194"/>
        <v/>
      </c>
      <c r="N2072" s="38" t="str">
        <f t="shared" si="196"/>
        <v/>
      </c>
      <c r="O2072" s="38" t="str">
        <f t="shared" si="192"/>
        <v/>
      </c>
      <c r="P2072" s="39" t="str">
        <f t="shared" si="197"/>
        <v/>
      </c>
      <c r="AC2072" s="42" t="str">
        <f>IF(B2072="","",VLOOKUP(B2072,[2]Formula!B:C,2,0))</f>
        <v/>
      </c>
      <c r="AD2072" s="43" t="str">
        <f t="shared" si="195"/>
        <v/>
      </c>
    </row>
    <row r="2073" spans="1:30" x14ac:dyDescent="0.25">
      <c r="A2073" s="64"/>
      <c r="B2073" s="64"/>
      <c r="C2073" s="66"/>
      <c r="D2073" s="67"/>
      <c r="E2073" s="64"/>
      <c r="F2073" s="64"/>
      <c r="G2073" s="37" t="str">
        <f>IF(E2073="","",IF(OR(E2073="Project Management",E2073="Project Support",E2073="Sprint Management",E2073="Sprint Support"),"NA",ROUND((((VLOOKUP(AD2073,[2]Formula!V:X,3,0)))-SUMIF(AD:AD,AD2073,H:H)),2)))</f>
        <v/>
      </c>
      <c r="H2073" s="71"/>
      <c r="I2073" s="72"/>
      <c r="J2073" s="72"/>
      <c r="K2073" s="38" t="str">
        <f>IF(E2073="","",IF(OR(E2073="Project Management",E2073="Project Support",E2073="Sprint Management",E2073="Sprint Support"),"NA",(((SUMIF(AD:AD,AD2073,H:H)/VLOOKUP(AD2073,[2]Formula!V:X,3,0))*VLOOKUP(AD2073,[2]Formula!V:X,2,0))*H2073)/SUMIF(AD:AD,AD2073,H:H)))</f>
        <v/>
      </c>
      <c r="L2073" s="38" t="str">
        <f t="shared" si="193"/>
        <v/>
      </c>
      <c r="M2073" s="38" t="str">
        <f t="shared" si="194"/>
        <v/>
      </c>
      <c r="N2073" s="38" t="str">
        <f t="shared" si="196"/>
        <v/>
      </c>
      <c r="O2073" s="38" t="str">
        <f t="shared" si="192"/>
        <v/>
      </c>
      <c r="P2073" s="39" t="str">
        <f t="shared" si="197"/>
        <v/>
      </c>
      <c r="AC2073" s="42" t="str">
        <f>IF(B2073="","",VLOOKUP(B2073,[2]Formula!B:C,2,0))</f>
        <v/>
      </c>
      <c r="AD2073" s="43" t="str">
        <f t="shared" si="195"/>
        <v/>
      </c>
    </row>
    <row r="2074" spans="1:30" x14ac:dyDescent="0.25">
      <c r="A2074" s="64"/>
      <c r="B2074" s="64"/>
      <c r="C2074" s="66"/>
      <c r="D2074" s="67"/>
      <c r="E2074" s="64"/>
      <c r="F2074" s="64"/>
      <c r="G2074" s="37" t="str">
        <f>IF(E2074="","",IF(OR(E2074="Project Management",E2074="Project Support",E2074="Sprint Management",E2074="Sprint Support"),"NA",ROUND((((VLOOKUP(AD2074,[2]Formula!V:X,3,0)))-SUMIF(AD:AD,AD2074,H:H)),2)))</f>
        <v/>
      </c>
      <c r="H2074" s="71"/>
      <c r="I2074" s="72"/>
      <c r="J2074" s="72"/>
      <c r="K2074" s="38" t="str">
        <f>IF(E2074="","",IF(OR(E2074="Project Management",E2074="Project Support",E2074="Sprint Management",E2074="Sprint Support"),"NA",(((SUMIF(AD:AD,AD2074,H:H)/VLOOKUP(AD2074,[2]Formula!V:X,3,0))*VLOOKUP(AD2074,[2]Formula!V:X,2,0))*H2074)/SUMIF(AD:AD,AD2074,H:H)))</f>
        <v/>
      </c>
      <c r="L2074" s="38" t="str">
        <f t="shared" si="193"/>
        <v/>
      </c>
      <c r="M2074" s="38" t="str">
        <f t="shared" si="194"/>
        <v/>
      </c>
      <c r="N2074" s="38" t="str">
        <f t="shared" si="196"/>
        <v/>
      </c>
      <c r="O2074" s="38" t="str">
        <f t="shared" si="192"/>
        <v/>
      </c>
      <c r="P2074" s="39" t="str">
        <f t="shared" si="197"/>
        <v/>
      </c>
      <c r="AC2074" s="42" t="str">
        <f>IF(B2074="","",VLOOKUP(B2074,[2]Formula!B:C,2,0))</f>
        <v/>
      </c>
      <c r="AD2074" s="43" t="str">
        <f t="shared" si="195"/>
        <v/>
      </c>
    </row>
    <row r="2075" spans="1:30" x14ac:dyDescent="0.25">
      <c r="A2075" s="64"/>
      <c r="B2075" s="64"/>
      <c r="C2075" s="66"/>
      <c r="D2075" s="67"/>
      <c r="E2075" s="64"/>
      <c r="F2075" s="64"/>
      <c r="G2075" s="37" t="str">
        <f>IF(E2075="","",IF(OR(E2075="Project Management",E2075="Project Support",E2075="Sprint Management",E2075="Sprint Support"),"NA",ROUND((((VLOOKUP(AD2075,[2]Formula!V:X,3,0)))-SUMIF(AD:AD,AD2075,H:H)),2)))</f>
        <v/>
      </c>
      <c r="H2075" s="71"/>
      <c r="I2075" s="72"/>
      <c r="J2075" s="72"/>
      <c r="K2075" s="38" t="str">
        <f>IF(E2075="","",IF(OR(E2075="Project Management",E2075="Project Support",E2075="Sprint Management",E2075="Sprint Support"),"NA",(((SUMIF(AD:AD,AD2075,H:H)/VLOOKUP(AD2075,[2]Formula!V:X,3,0))*VLOOKUP(AD2075,[2]Formula!V:X,2,0))*H2075)/SUMIF(AD:AD,AD2075,H:H)))</f>
        <v/>
      </c>
      <c r="L2075" s="38" t="str">
        <f t="shared" si="193"/>
        <v/>
      </c>
      <c r="M2075" s="38" t="str">
        <f t="shared" si="194"/>
        <v/>
      </c>
      <c r="N2075" s="38" t="str">
        <f t="shared" si="196"/>
        <v/>
      </c>
      <c r="O2075" s="38" t="str">
        <f t="shared" si="192"/>
        <v/>
      </c>
      <c r="P2075" s="39" t="str">
        <f t="shared" si="197"/>
        <v/>
      </c>
      <c r="AC2075" s="42" t="str">
        <f>IF(B2075="","",VLOOKUP(B2075,[2]Formula!B:C,2,0))</f>
        <v/>
      </c>
      <c r="AD2075" s="43" t="str">
        <f t="shared" si="195"/>
        <v/>
      </c>
    </row>
    <row r="2076" spans="1:30" x14ac:dyDescent="0.25">
      <c r="A2076" s="64"/>
      <c r="B2076" s="64"/>
      <c r="C2076" s="66"/>
      <c r="D2076" s="67"/>
      <c r="E2076" s="64"/>
      <c r="F2076" s="64"/>
      <c r="G2076" s="37" t="str">
        <f>IF(E2076="","",IF(OR(E2076="Project Management",E2076="Project Support",E2076="Sprint Management",E2076="Sprint Support"),"NA",ROUND((((VLOOKUP(AD2076,[2]Formula!V:X,3,0)))-SUMIF(AD:AD,AD2076,H:H)),2)))</f>
        <v/>
      </c>
      <c r="H2076" s="71"/>
      <c r="I2076" s="72"/>
      <c r="J2076" s="72"/>
      <c r="K2076" s="38" t="str">
        <f>IF(E2076="","",IF(OR(E2076="Project Management",E2076="Project Support",E2076="Sprint Management",E2076="Sprint Support"),"NA",(((SUMIF(AD:AD,AD2076,H:H)/VLOOKUP(AD2076,[2]Formula!V:X,3,0))*VLOOKUP(AD2076,[2]Formula!V:X,2,0))*H2076)/SUMIF(AD:AD,AD2076,H:H)))</f>
        <v/>
      </c>
      <c r="L2076" s="38" t="str">
        <f t="shared" si="193"/>
        <v/>
      </c>
      <c r="M2076" s="38" t="str">
        <f t="shared" si="194"/>
        <v/>
      </c>
      <c r="N2076" s="38" t="str">
        <f t="shared" si="196"/>
        <v/>
      </c>
      <c r="O2076" s="38" t="str">
        <f t="shared" si="192"/>
        <v/>
      </c>
      <c r="P2076" s="39" t="str">
        <f t="shared" si="197"/>
        <v/>
      </c>
      <c r="AC2076" s="42" t="str">
        <f>IF(B2076="","",VLOOKUP(B2076,[2]Formula!B:C,2,0))</f>
        <v/>
      </c>
      <c r="AD2076" s="43" t="str">
        <f t="shared" si="195"/>
        <v/>
      </c>
    </row>
    <row r="2077" spans="1:30" x14ac:dyDescent="0.25">
      <c r="A2077" s="64"/>
      <c r="B2077" s="64"/>
      <c r="C2077" s="66"/>
      <c r="D2077" s="67"/>
      <c r="E2077" s="64"/>
      <c r="F2077" s="64"/>
      <c r="G2077" s="37" t="str">
        <f>IF(E2077="","",IF(OR(E2077="Project Management",E2077="Project Support",E2077="Sprint Management",E2077="Sprint Support"),"NA",ROUND((((VLOOKUP(AD2077,[2]Formula!V:X,3,0)))-SUMIF(AD:AD,AD2077,H:H)),2)))</f>
        <v/>
      </c>
      <c r="H2077" s="71"/>
      <c r="I2077" s="72"/>
      <c r="J2077" s="72"/>
      <c r="K2077" s="38" t="str">
        <f>IF(E2077="","",IF(OR(E2077="Project Management",E2077="Project Support",E2077="Sprint Management",E2077="Sprint Support"),"NA",(((SUMIF(AD:AD,AD2077,H:H)/VLOOKUP(AD2077,[2]Formula!V:X,3,0))*VLOOKUP(AD2077,[2]Formula!V:X,2,0))*H2077)/SUMIF(AD:AD,AD2077,H:H)))</f>
        <v/>
      </c>
      <c r="L2077" s="38" t="str">
        <f t="shared" si="193"/>
        <v/>
      </c>
      <c r="M2077" s="38" t="str">
        <f t="shared" si="194"/>
        <v/>
      </c>
      <c r="N2077" s="38" t="str">
        <f t="shared" si="196"/>
        <v/>
      </c>
      <c r="O2077" s="38" t="str">
        <f t="shared" si="192"/>
        <v/>
      </c>
      <c r="P2077" s="39" t="str">
        <f t="shared" si="197"/>
        <v/>
      </c>
      <c r="AC2077" s="42" t="str">
        <f>IF(B2077="","",VLOOKUP(B2077,[2]Formula!B:C,2,0))</f>
        <v/>
      </c>
      <c r="AD2077" s="43" t="str">
        <f t="shared" si="195"/>
        <v/>
      </c>
    </row>
    <row r="2078" spans="1:30" x14ac:dyDescent="0.25">
      <c r="A2078" s="64"/>
      <c r="B2078" s="64"/>
      <c r="C2078" s="66"/>
      <c r="D2078" s="67"/>
      <c r="E2078" s="64"/>
      <c r="F2078" s="64"/>
      <c r="G2078" s="37" t="str">
        <f>IF(E2078="","",IF(OR(E2078="Project Management",E2078="Project Support",E2078="Sprint Management",E2078="Sprint Support"),"NA",ROUND((((VLOOKUP(AD2078,[2]Formula!V:X,3,0)))-SUMIF(AD:AD,AD2078,H:H)),2)))</f>
        <v/>
      </c>
      <c r="H2078" s="71"/>
      <c r="I2078" s="72"/>
      <c r="J2078" s="72"/>
      <c r="K2078" s="38" t="str">
        <f>IF(E2078="","",IF(OR(E2078="Project Management",E2078="Project Support",E2078="Sprint Management",E2078="Sprint Support"),"NA",(((SUMIF(AD:AD,AD2078,H:H)/VLOOKUP(AD2078,[2]Formula!V:X,3,0))*VLOOKUP(AD2078,[2]Formula!V:X,2,0))*H2078)/SUMIF(AD:AD,AD2078,H:H)))</f>
        <v/>
      </c>
      <c r="L2078" s="38" t="str">
        <f t="shared" si="193"/>
        <v/>
      </c>
      <c r="M2078" s="38" t="str">
        <f t="shared" si="194"/>
        <v/>
      </c>
      <c r="N2078" s="38" t="str">
        <f t="shared" si="196"/>
        <v/>
      </c>
      <c r="O2078" s="38" t="str">
        <f t="shared" si="192"/>
        <v/>
      </c>
      <c r="P2078" s="39" t="str">
        <f t="shared" si="197"/>
        <v/>
      </c>
      <c r="AC2078" s="42" t="str">
        <f>IF(B2078="","",VLOOKUP(B2078,[2]Formula!B:C,2,0))</f>
        <v/>
      </c>
      <c r="AD2078" s="43" t="str">
        <f t="shared" si="195"/>
        <v/>
      </c>
    </row>
    <row r="2079" spans="1:30" x14ac:dyDescent="0.25">
      <c r="A2079" s="64"/>
      <c r="B2079" s="64"/>
      <c r="C2079" s="66"/>
      <c r="D2079" s="67"/>
      <c r="E2079" s="64"/>
      <c r="F2079" s="64"/>
      <c r="G2079" s="37" t="str">
        <f>IF(E2079="","",IF(OR(E2079="Project Management",E2079="Project Support",E2079="Sprint Management",E2079="Sprint Support"),"NA",ROUND((((VLOOKUP(AD2079,[2]Formula!V:X,3,0)))-SUMIF(AD:AD,AD2079,H:H)),2)))</f>
        <v/>
      </c>
      <c r="H2079" s="71"/>
      <c r="I2079" s="72"/>
      <c r="J2079" s="72"/>
      <c r="K2079" s="38" t="str">
        <f>IF(E2079="","",IF(OR(E2079="Project Management",E2079="Project Support",E2079="Sprint Management",E2079="Sprint Support"),"NA",(((SUMIF(AD:AD,AD2079,H:H)/VLOOKUP(AD2079,[2]Formula!V:X,3,0))*VLOOKUP(AD2079,[2]Formula!V:X,2,0))*H2079)/SUMIF(AD:AD,AD2079,H:H)))</f>
        <v/>
      </c>
      <c r="L2079" s="38" t="str">
        <f t="shared" si="193"/>
        <v/>
      </c>
      <c r="M2079" s="38" t="str">
        <f t="shared" si="194"/>
        <v/>
      </c>
      <c r="N2079" s="38" t="str">
        <f t="shared" si="196"/>
        <v/>
      </c>
      <c r="O2079" s="38" t="str">
        <f t="shared" si="192"/>
        <v/>
      </c>
      <c r="P2079" s="39" t="str">
        <f t="shared" si="197"/>
        <v/>
      </c>
      <c r="AC2079" s="42" t="str">
        <f>IF(B2079="","",VLOOKUP(B2079,[2]Formula!B:C,2,0))</f>
        <v/>
      </c>
      <c r="AD2079" s="43" t="str">
        <f t="shared" si="195"/>
        <v/>
      </c>
    </row>
    <row r="2080" spans="1:30" x14ac:dyDescent="0.25">
      <c r="A2080" s="64"/>
      <c r="B2080" s="64"/>
      <c r="C2080" s="66"/>
      <c r="D2080" s="67"/>
      <c r="E2080" s="64"/>
      <c r="F2080" s="64"/>
      <c r="G2080" s="37" t="str">
        <f>IF(E2080="","",IF(OR(E2080="Project Management",E2080="Project Support",E2080="Sprint Management",E2080="Sprint Support"),"NA",ROUND((((VLOOKUP(AD2080,[2]Formula!V:X,3,0)))-SUMIF(AD:AD,AD2080,H:H)),2)))</f>
        <v/>
      </c>
      <c r="H2080" s="71"/>
      <c r="I2080" s="72"/>
      <c r="J2080" s="72"/>
      <c r="K2080" s="38" t="str">
        <f>IF(E2080="","",IF(OR(E2080="Project Management",E2080="Project Support",E2080="Sprint Management",E2080="Sprint Support"),"NA",(((SUMIF(AD:AD,AD2080,H:H)/VLOOKUP(AD2080,[2]Formula!V:X,3,0))*VLOOKUP(AD2080,[2]Formula!V:X,2,0))*H2080)/SUMIF(AD:AD,AD2080,H:H)))</f>
        <v/>
      </c>
      <c r="L2080" s="38" t="str">
        <f t="shared" si="193"/>
        <v/>
      </c>
      <c r="M2080" s="38" t="str">
        <f t="shared" si="194"/>
        <v/>
      </c>
      <c r="N2080" s="38" t="str">
        <f t="shared" si="196"/>
        <v/>
      </c>
      <c r="O2080" s="38" t="str">
        <f t="shared" si="192"/>
        <v/>
      </c>
      <c r="P2080" s="39" t="str">
        <f t="shared" si="197"/>
        <v/>
      </c>
      <c r="AC2080" s="42" t="str">
        <f>IF(B2080="","",VLOOKUP(B2080,[2]Formula!B:C,2,0))</f>
        <v/>
      </c>
      <c r="AD2080" s="43" t="str">
        <f t="shared" si="195"/>
        <v/>
      </c>
    </row>
    <row r="2081" spans="1:30" x14ac:dyDescent="0.25">
      <c r="A2081" s="64"/>
      <c r="B2081" s="64"/>
      <c r="C2081" s="66"/>
      <c r="D2081" s="67"/>
      <c r="E2081" s="64"/>
      <c r="F2081" s="64"/>
      <c r="G2081" s="37" t="str">
        <f>IF(E2081="","",IF(OR(E2081="Project Management",E2081="Project Support",E2081="Sprint Management",E2081="Sprint Support"),"NA",ROUND((((VLOOKUP(AD2081,[2]Formula!V:X,3,0)))-SUMIF(AD:AD,AD2081,H:H)),2)))</f>
        <v/>
      </c>
      <c r="H2081" s="71"/>
      <c r="I2081" s="72"/>
      <c r="J2081" s="72"/>
      <c r="K2081" s="38" t="str">
        <f>IF(E2081="","",IF(OR(E2081="Project Management",E2081="Project Support",E2081="Sprint Management",E2081="Sprint Support"),"NA",(((SUMIF(AD:AD,AD2081,H:H)/VLOOKUP(AD2081,[2]Formula!V:X,3,0))*VLOOKUP(AD2081,[2]Formula!V:X,2,0))*H2081)/SUMIF(AD:AD,AD2081,H:H)))</f>
        <v/>
      </c>
      <c r="L2081" s="38" t="str">
        <f t="shared" si="193"/>
        <v/>
      </c>
      <c r="M2081" s="38" t="str">
        <f t="shared" si="194"/>
        <v/>
      </c>
      <c r="N2081" s="38" t="str">
        <f t="shared" si="196"/>
        <v/>
      </c>
      <c r="O2081" s="38" t="str">
        <f t="shared" si="192"/>
        <v/>
      </c>
      <c r="P2081" s="39" t="str">
        <f t="shared" si="197"/>
        <v/>
      </c>
      <c r="AC2081" s="42" t="str">
        <f>IF(B2081="","",VLOOKUP(B2081,[2]Formula!B:C,2,0))</f>
        <v/>
      </c>
      <c r="AD2081" s="43" t="str">
        <f t="shared" si="195"/>
        <v/>
      </c>
    </row>
    <row r="2082" spans="1:30" x14ac:dyDescent="0.25">
      <c r="A2082" s="64"/>
      <c r="B2082" s="64"/>
      <c r="C2082" s="66"/>
      <c r="D2082" s="67"/>
      <c r="E2082" s="64"/>
      <c r="F2082" s="64"/>
      <c r="G2082" s="37" t="str">
        <f>IF(E2082="","",IF(OR(E2082="Project Management",E2082="Project Support",E2082="Sprint Management",E2082="Sprint Support"),"NA",ROUND((((VLOOKUP(AD2082,[2]Formula!V:X,3,0)))-SUMIF(AD:AD,AD2082,H:H)),2)))</f>
        <v/>
      </c>
      <c r="H2082" s="71"/>
      <c r="I2082" s="72"/>
      <c r="J2082" s="72"/>
      <c r="K2082" s="38" t="str">
        <f>IF(E2082="","",IF(OR(E2082="Project Management",E2082="Project Support",E2082="Sprint Management",E2082="Sprint Support"),"NA",(((SUMIF(AD:AD,AD2082,H:H)/VLOOKUP(AD2082,[2]Formula!V:X,3,0))*VLOOKUP(AD2082,[2]Formula!V:X,2,0))*H2082)/SUMIF(AD:AD,AD2082,H:H)))</f>
        <v/>
      </c>
      <c r="L2082" s="38" t="str">
        <f t="shared" si="193"/>
        <v/>
      </c>
      <c r="M2082" s="38" t="str">
        <f t="shared" si="194"/>
        <v/>
      </c>
      <c r="N2082" s="38" t="str">
        <f t="shared" si="196"/>
        <v/>
      </c>
      <c r="O2082" s="38" t="str">
        <f t="shared" si="192"/>
        <v/>
      </c>
      <c r="P2082" s="39" t="str">
        <f t="shared" si="197"/>
        <v/>
      </c>
      <c r="AC2082" s="42" t="str">
        <f>IF(B2082="","",VLOOKUP(B2082,[2]Formula!B:C,2,0))</f>
        <v/>
      </c>
      <c r="AD2082" s="43" t="str">
        <f t="shared" si="195"/>
        <v/>
      </c>
    </row>
    <row r="2083" spans="1:30" x14ac:dyDescent="0.25">
      <c r="A2083" s="64"/>
      <c r="B2083" s="64"/>
      <c r="C2083" s="66"/>
      <c r="D2083" s="67"/>
      <c r="E2083" s="64"/>
      <c r="F2083" s="64"/>
      <c r="G2083" s="37" t="str">
        <f>IF(E2083="","",IF(OR(E2083="Project Management",E2083="Project Support",E2083="Sprint Management",E2083="Sprint Support"),"NA",ROUND((((VLOOKUP(AD2083,[2]Formula!V:X,3,0)))-SUMIF(AD:AD,AD2083,H:H)),2)))</f>
        <v/>
      </c>
      <c r="H2083" s="71"/>
      <c r="I2083" s="72"/>
      <c r="J2083" s="72"/>
      <c r="K2083" s="38" t="str">
        <f>IF(E2083="","",IF(OR(E2083="Project Management",E2083="Project Support",E2083="Sprint Management",E2083="Sprint Support"),"NA",(((SUMIF(AD:AD,AD2083,H:H)/VLOOKUP(AD2083,[2]Formula!V:X,3,0))*VLOOKUP(AD2083,[2]Formula!V:X,2,0))*H2083)/SUMIF(AD:AD,AD2083,H:H)))</f>
        <v/>
      </c>
      <c r="L2083" s="38" t="str">
        <f t="shared" si="193"/>
        <v/>
      </c>
      <c r="M2083" s="38" t="str">
        <f t="shared" si="194"/>
        <v/>
      </c>
      <c r="N2083" s="38" t="str">
        <f t="shared" si="196"/>
        <v/>
      </c>
      <c r="O2083" s="38" t="str">
        <f t="shared" si="192"/>
        <v/>
      </c>
      <c r="P2083" s="39" t="str">
        <f t="shared" si="197"/>
        <v/>
      </c>
      <c r="AC2083" s="42" t="str">
        <f>IF(B2083="","",VLOOKUP(B2083,[2]Formula!B:C,2,0))</f>
        <v/>
      </c>
      <c r="AD2083" s="43" t="str">
        <f t="shared" si="195"/>
        <v/>
      </c>
    </row>
    <row r="2084" spans="1:30" x14ac:dyDescent="0.25">
      <c r="A2084" s="64"/>
      <c r="B2084" s="64"/>
      <c r="C2084" s="66"/>
      <c r="D2084" s="67"/>
      <c r="E2084" s="64"/>
      <c r="F2084" s="64"/>
      <c r="G2084" s="37" t="str">
        <f>IF(E2084="","",IF(OR(E2084="Project Management",E2084="Project Support",E2084="Sprint Management",E2084="Sprint Support"),"NA",ROUND((((VLOOKUP(AD2084,[2]Formula!V:X,3,0)))-SUMIF(AD:AD,AD2084,H:H)),2)))</f>
        <v/>
      </c>
      <c r="H2084" s="71"/>
      <c r="I2084" s="72"/>
      <c r="J2084" s="72"/>
      <c r="K2084" s="38" t="str">
        <f>IF(E2084="","",IF(OR(E2084="Project Management",E2084="Project Support",E2084="Sprint Management",E2084="Sprint Support"),"NA",(((SUMIF(AD:AD,AD2084,H:H)/VLOOKUP(AD2084,[2]Formula!V:X,3,0))*VLOOKUP(AD2084,[2]Formula!V:X,2,0))*H2084)/SUMIF(AD:AD,AD2084,H:H)))</f>
        <v/>
      </c>
      <c r="L2084" s="38" t="str">
        <f t="shared" si="193"/>
        <v/>
      </c>
      <c r="M2084" s="38" t="str">
        <f t="shared" si="194"/>
        <v/>
      </c>
      <c r="N2084" s="38" t="str">
        <f t="shared" si="196"/>
        <v/>
      </c>
      <c r="O2084" s="38" t="str">
        <f t="shared" si="192"/>
        <v/>
      </c>
      <c r="P2084" s="39" t="str">
        <f t="shared" si="197"/>
        <v/>
      </c>
      <c r="AC2084" s="42" t="str">
        <f>IF(B2084="","",VLOOKUP(B2084,[2]Formula!B:C,2,0))</f>
        <v/>
      </c>
      <c r="AD2084" s="43" t="str">
        <f t="shared" si="195"/>
        <v/>
      </c>
    </row>
    <row r="2085" spans="1:30" x14ac:dyDescent="0.25">
      <c r="A2085" s="64"/>
      <c r="B2085" s="64"/>
      <c r="C2085" s="66"/>
      <c r="D2085" s="67"/>
      <c r="E2085" s="64"/>
      <c r="F2085" s="64"/>
      <c r="G2085" s="37" t="str">
        <f>IF(E2085="","",IF(OR(E2085="Project Management",E2085="Project Support",E2085="Sprint Management",E2085="Sprint Support"),"NA",ROUND((((VLOOKUP(AD2085,[2]Formula!V:X,3,0)))-SUMIF(AD:AD,AD2085,H:H)),2)))</f>
        <v/>
      </c>
      <c r="H2085" s="71"/>
      <c r="I2085" s="72"/>
      <c r="J2085" s="72"/>
      <c r="K2085" s="38" t="str">
        <f>IF(E2085="","",IF(OR(E2085="Project Management",E2085="Project Support",E2085="Sprint Management",E2085="Sprint Support"),"NA",(((SUMIF(AD:AD,AD2085,H:H)/VLOOKUP(AD2085,[2]Formula!V:X,3,0))*VLOOKUP(AD2085,[2]Formula!V:X,2,0))*H2085)/SUMIF(AD:AD,AD2085,H:H)))</f>
        <v/>
      </c>
      <c r="L2085" s="38" t="str">
        <f t="shared" si="193"/>
        <v/>
      </c>
      <c r="M2085" s="38" t="str">
        <f t="shared" si="194"/>
        <v/>
      </c>
      <c r="N2085" s="38" t="str">
        <f t="shared" si="196"/>
        <v/>
      </c>
      <c r="O2085" s="38" t="str">
        <f t="shared" si="192"/>
        <v/>
      </c>
      <c r="P2085" s="39" t="str">
        <f t="shared" si="197"/>
        <v/>
      </c>
      <c r="AC2085" s="42" t="str">
        <f>IF(B2085="","",VLOOKUP(B2085,[2]Formula!B:C,2,0))</f>
        <v/>
      </c>
      <c r="AD2085" s="43" t="str">
        <f t="shared" si="195"/>
        <v/>
      </c>
    </row>
    <row r="2086" spans="1:30" x14ac:dyDescent="0.25">
      <c r="A2086" s="64"/>
      <c r="B2086" s="64"/>
      <c r="C2086" s="66"/>
      <c r="D2086" s="67"/>
      <c r="E2086" s="64"/>
      <c r="F2086" s="64"/>
      <c r="G2086" s="37" t="str">
        <f>IF(E2086="","",IF(OR(E2086="Project Management",E2086="Project Support",E2086="Sprint Management",E2086="Sprint Support"),"NA",ROUND((((VLOOKUP(AD2086,[2]Formula!V:X,3,0)))-SUMIF(AD:AD,AD2086,H:H)),2)))</f>
        <v/>
      </c>
      <c r="H2086" s="71"/>
      <c r="I2086" s="72"/>
      <c r="J2086" s="72"/>
      <c r="K2086" s="38" t="str">
        <f>IF(E2086="","",IF(OR(E2086="Project Management",E2086="Project Support",E2086="Sprint Management",E2086="Sprint Support"),"NA",(((SUMIF(AD:AD,AD2086,H:H)/VLOOKUP(AD2086,[2]Formula!V:X,3,0))*VLOOKUP(AD2086,[2]Formula!V:X,2,0))*H2086)/SUMIF(AD:AD,AD2086,H:H)))</f>
        <v/>
      </c>
      <c r="L2086" s="38" t="str">
        <f t="shared" si="193"/>
        <v/>
      </c>
      <c r="M2086" s="38" t="str">
        <f t="shared" si="194"/>
        <v/>
      </c>
      <c r="N2086" s="38" t="str">
        <f t="shared" si="196"/>
        <v/>
      </c>
      <c r="O2086" s="38" t="str">
        <f t="shared" si="192"/>
        <v/>
      </c>
      <c r="P2086" s="39" t="str">
        <f t="shared" si="197"/>
        <v/>
      </c>
      <c r="AC2086" s="42" t="str">
        <f>IF(B2086="","",VLOOKUP(B2086,[2]Formula!B:C,2,0))</f>
        <v/>
      </c>
      <c r="AD2086" s="43" t="str">
        <f t="shared" si="195"/>
        <v/>
      </c>
    </row>
    <row r="2087" spans="1:30" x14ac:dyDescent="0.25">
      <c r="A2087" s="64"/>
      <c r="B2087" s="64"/>
      <c r="C2087" s="66"/>
      <c r="D2087" s="67"/>
      <c r="E2087" s="64"/>
      <c r="F2087" s="64"/>
      <c r="G2087" s="37" t="str">
        <f>IF(E2087="","",IF(OR(E2087="Project Management",E2087="Project Support",E2087="Sprint Management",E2087="Sprint Support"),"NA",ROUND((((VLOOKUP(AD2087,[2]Formula!V:X,3,0)))-SUMIF(AD:AD,AD2087,H:H)),2)))</f>
        <v/>
      </c>
      <c r="H2087" s="71"/>
      <c r="I2087" s="72"/>
      <c r="J2087" s="72"/>
      <c r="K2087" s="38" t="str">
        <f>IF(E2087="","",IF(OR(E2087="Project Management",E2087="Project Support",E2087="Sprint Management",E2087="Sprint Support"),"NA",(((SUMIF(AD:AD,AD2087,H:H)/VLOOKUP(AD2087,[2]Formula!V:X,3,0))*VLOOKUP(AD2087,[2]Formula!V:X,2,0))*H2087)/SUMIF(AD:AD,AD2087,H:H)))</f>
        <v/>
      </c>
      <c r="L2087" s="38" t="str">
        <f t="shared" si="193"/>
        <v/>
      </c>
      <c r="M2087" s="38" t="str">
        <f t="shared" si="194"/>
        <v/>
      </c>
      <c r="N2087" s="38" t="str">
        <f t="shared" si="196"/>
        <v/>
      </c>
      <c r="O2087" s="38" t="str">
        <f t="shared" si="192"/>
        <v/>
      </c>
      <c r="P2087" s="39" t="str">
        <f t="shared" si="197"/>
        <v/>
      </c>
      <c r="AC2087" s="42" t="str">
        <f>IF(B2087="","",VLOOKUP(B2087,[2]Formula!B:C,2,0))</f>
        <v/>
      </c>
      <c r="AD2087" s="43" t="str">
        <f t="shared" si="195"/>
        <v/>
      </c>
    </row>
    <row r="2088" spans="1:30" x14ac:dyDescent="0.25">
      <c r="A2088" s="64"/>
      <c r="B2088" s="64"/>
      <c r="C2088" s="66"/>
      <c r="D2088" s="67"/>
      <c r="E2088" s="64"/>
      <c r="F2088" s="64"/>
      <c r="G2088" s="37" t="str">
        <f>IF(E2088="","",IF(OR(E2088="Project Management",E2088="Project Support",E2088="Sprint Management",E2088="Sprint Support"),"NA",ROUND((((VLOOKUP(AD2088,[2]Formula!V:X,3,0)))-SUMIF(AD:AD,AD2088,H:H)),2)))</f>
        <v/>
      </c>
      <c r="H2088" s="71"/>
      <c r="I2088" s="72"/>
      <c r="J2088" s="72"/>
      <c r="K2088" s="38" t="str">
        <f>IF(E2088="","",IF(OR(E2088="Project Management",E2088="Project Support",E2088="Sprint Management",E2088="Sprint Support"),"NA",(((SUMIF(AD:AD,AD2088,H:H)/VLOOKUP(AD2088,[2]Formula!V:X,3,0))*VLOOKUP(AD2088,[2]Formula!V:X,2,0))*H2088)/SUMIF(AD:AD,AD2088,H:H)))</f>
        <v/>
      </c>
      <c r="L2088" s="38" t="str">
        <f t="shared" si="193"/>
        <v/>
      </c>
      <c r="M2088" s="38" t="str">
        <f t="shared" si="194"/>
        <v/>
      </c>
      <c r="N2088" s="38" t="str">
        <f t="shared" si="196"/>
        <v/>
      </c>
      <c r="O2088" s="38" t="str">
        <f t="shared" si="192"/>
        <v/>
      </c>
      <c r="P2088" s="39" t="str">
        <f t="shared" si="197"/>
        <v/>
      </c>
      <c r="AC2088" s="42" t="str">
        <f>IF(B2088="","",VLOOKUP(B2088,[2]Formula!B:C,2,0))</f>
        <v/>
      </c>
      <c r="AD2088" s="43" t="str">
        <f t="shared" si="195"/>
        <v/>
      </c>
    </row>
    <row r="2089" spans="1:30" x14ac:dyDescent="0.25">
      <c r="A2089" s="64"/>
      <c r="B2089" s="64"/>
      <c r="C2089" s="66"/>
      <c r="D2089" s="67"/>
      <c r="E2089" s="64"/>
      <c r="F2089" s="64"/>
      <c r="G2089" s="37" t="str">
        <f>IF(E2089="","",IF(OR(E2089="Project Management",E2089="Project Support",E2089="Sprint Management",E2089="Sprint Support"),"NA",ROUND((((VLOOKUP(AD2089,[2]Formula!V:X,3,0)))-SUMIF(AD:AD,AD2089,H:H)),2)))</f>
        <v/>
      </c>
      <c r="H2089" s="71"/>
      <c r="I2089" s="72"/>
      <c r="J2089" s="72"/>
      <c r="K2089" s="38" t="str">
        <f>IF(E2089="","",IF(OR(E2089="Project Management",E2089="Project Support",E2089="Sprint Management",E2089="Sprint Support"),"NA",(((SUMIF(AD:AD,AD2089,H:H)/VLOOKUP(AD2089,[2]Formula!V:X,3,0))*VLOOKUP(AD2089,[2]Formula!V:X,2,0))*H2089)/SUMIF(AD:AD,AD2089,H:H)))</f>
        <v/>
      </c>
      <c r="L2089" s="38" t="str">
        <f t="shared" si="193"/>
        <v/>
      </c>
      <c r="M2089" s="38" t="str">
        <f t="shared" si="194"/>
        <v/>
      </c>
      <c r="N2089" s="38" t="str">
        <f t="shared" si="196"/>
        <v/>
      </c>
      <c r="O2089" s="38" t="str">
        <f t="shared" si="192"/>
        <v/>
      </c>
      <c r="P2089" s="39" t="str">
        <f t="shared" si="197"/>
        <v/>
      </c>
      <c r="AC2089" s="42" t="str">
        <f>IF(B2089="","",VLOOKUP(B2089,[2]Formula!B:C,2,0))</f>
        <v/>
      </c>
      <c r="AD2089" s="43" t="str">
        <f t="shared" si="195"/>
        <v/>
      </c>
    </row>
    <row r="2090" spans="1:30" x14ac:dyDescent="0.25">
      <c r="A2090" s="64"/>
      <c r="B2090" s="64"/>
      <c r="C2090" s="66"/>
      <c r="D2090" s="67"/>
      <c r="E2090" s="64"/>
      <c r="F2090" s="64"/>
      <c r="G2090" s="37" t="str">
        <f>IF(E2090="","",IF(OR(E2090="Project Management",E2090="Project Support",E2090="Sprint Management",E2090="Sprint Support"),"NA",ROUND((((VLOOKUP(AD2090,[2]Formula!V:X,3,0)))-SUMIF(AD:AD,AD2090,H:H)),2)))</f>
        <v/>
      </c>
      <c r="H2090" s="71"/>
      <c r="I2090" s="72"/>
      <c r="J2090" s="72"/>
      <c r="K2090" s="38" t="str">
        <f>IF(E2090="","",IF(OR(E2090="Project Management",E2090="Project Support",E2090="Sprint Management",E2090="Sprint Support"),"NA",(((SUMIF(AD:AD,AD2090,H:H)/VLOOKUP(AD2090,[2]Formula!V:X,3,0))*VLOOKUP(AD2090,[2]Formula!V:X,2,0))*H2090)/SUMIF(AD:AD,AD2090,H:H)))</f>
        <v/>
      </c>
      <c r="L2090" s="38" t="str">
        <f t="shared" si="193"/>
        <v/>
      </c>
      <c r="M2090" s="38" t="str">
        <f t="shared" si="194"/>
        <v/>
      </c>
      <c r="N2090" s="38" t="str">
        <f t="shared" si="196"/>
        <v/>
      </c>
      <c r="O2090" s="38" t="str">
        <f t="shared" si="192"/>
        <v/>
      </c>
      <c r="P2090" s="39" t="str">
        <f t="shared" si="197"/>
        <v/>
      </c>
      <c r="AC2090" s="42" t="str">
        <f>IF(B2090="","",VLOOKUP(B2090,[2]Formula!B:C,2,0))</f>
        <v/>
      </c>
      <c r="AD2090" s="43" t="str">
        <f t="shared" si="195"/>
        <v/>
      </c>
    </row>
    <row r="2091" spans="1:30" x14ac:dyDescent="0.25">
      <c r="A2091" s="64"/>
      <c r="B2091" s="64"/>
      <c r="C2091" s="66"/>
      <c r="D2091" s="67"/>
      <c r="E2091" s="64"/>
      <c r="F2091" s="64"/>
      <c r="G2091" s="37" t="str">
        <f>IF(E2091="","",IF(OR(E2091="Project Management",E2091="Project Support",E2091="Sprint Management",E2091="Sprint Support"),"NA",ROUND((((VLOOKUP(AD2091,[2]Formula!V:X,3,0)))-SUMIF(AD:AD,AD2091,H:H)),2)))</f>
        <v/>
      </c>
      <c r="H2091" s="71"/>
      <c r="I2091" s="72"/>
      <c r="J2091" s="72"/>
      <c r="K2091" s="38" t="str">
        <f>IF(E2091="","",IF(OR(E2091="Project Management",E2091="Project Support",E2091="Sprint Management",E2091="Sprint Support"),"NA",(((SUMIF(AD:AD,AD2091,H:H)/VLOOKUP(AD2091,[2]Formula!V:X,3,0))*VLOOKUP(AD2091,[2]Formula!V:X,2,0))*H2091)/SUMIF(AD:AD,AD2091,H:H)))</f>
        <v/>
      </c>
      <c r="L2091" s="38" t="str">
        <f t="shared" si="193"/>
        <v/>
      </c>
      <c r="M2091" s="38" t="str">
        <f t="shared" si="194"/>
        <v/>
      </c>
      <c r="N2091" s="38" t="str">
        <f t="shared" si="196"/>
        <v/>
      </c>
      <c r="O2091" s="38" t="str">
        <f t="shared" si="192"/>
        <v/>
      </c>
      <c r="P2091" s="39" t="str">
        <f t="shared" si="197"/>
        <v/>
      </c>
      <c r="AC2091" s="42" t="str">
        <f>IF(B2091="","",VLOOKUP(B2091,[2]Formula!B:C,2,0))</f>
        <v/>
      </c>
      <c r="AD2091" s="43" t="str">
        <f t="shared" si="195"/>
        <v/>
      </c>
    </row>
    <row r="2092" spans="1:30" x14ac:dyDescent="0.25">
      <c r="A2092" s="64"/>
      <c r="B2092" s="64"/>
      <c r="C2092" s="66"/>
      <c r="D2092" s="67"/>
      <c r="E2092" s="64"/>
      <c r="F2092" s="64"/>
      <c r="G2092" s="37" t="str">
        <f>IF(E2092="","",IF(OR(E2092="Project Management",E2092="Project Support",E2092="Sprint Management",E2092="Sprint Support"),"NA",ROUND((((VLOOKUP(AD2092,[2]Formula!V:X,3,0)))-SUMIF(AD:AD,AD2092,H:H)),2)))</f>
        <v/>
      </c>
      <c r="H2092" s="71"/>
      <c r="I2092" s="72"/>
      <c r="J2092" s="72"/>
      <c r="K2092" s="38" t="str">
        <f>IF(E2092="","",IF(OR(E2092="Project Management",E2092="Project Support",E2092="Sprint Management",E2092="Sprint Support"),"NA",(((SUMIF(AD:AD,AD2092,H:H)/VLOOKUP(AD2092,[2]Formula!V:X,3,0))*VLOOKUP(AD2092,[2]Formula!V:X,2,0))*H2092)/SUMIF(AD:AD,AD2092,H:H)))</f>
        <v/>
      </c>
      <c r="L2092" s="38" t="str">
        <f t="shared" si="193"/>
        <v/>
      </c>
      <c r="M2092" s="38" t="str">
        <f t="shared" si="194"/>
        <v/>
      </c>
      <c r="N2092" s="38" t="str">
        <f t="shared" si="196"/>
        <v/>
      </c>
      <c r="O2092" s="38" t="str">
        <f t="shared" si="192"/>
        <v/>
      </c>
      <c r="P2092" s="39" t="str">
        <f t="shared" si="197"/>
        <v/>
      </c>
      <c r="AC2092" s="42" t="str">
        <f>IF(B2092="","",VLOOKUP(B2092,[2]Formula!B:C,2,0))</f>
        <v/>
      </c>
      <c r="AD2092" s="43" t="str">
        <f t="shared" si="195"/>
        <v/>
      </c>
    </row>
    <row r="2093" spans="1:30" x14ac:dyDescent="0.25">
      <c r="A2093" s="64"/>
      <c r="B2093" s="64"/>
      <c r="C2093" s="66"/>
      <c r="D2093" s="67"/>
      <c r="E2093" s="64"/>
      <c r="F2093" s="64"/>
      <c r="G2093" s="37" t="str">
        <f>IF(E2093="","",IF(OR(E2093="Project Management",E2093="Project Support",E2093="Sprint Management",E2093="Sprint Support"),"NA",ROUND((((VLOOKUP(AD2093,[2]Formula!V:X,3,0)))-SUMIF(AD:AD,AD2093,H:H)),2)))</f>
        <v/>
      </c>
      <c r="H2093" s="71"/>
      <c r="I2093" s="72"/>
      <c r="J2093" s="72"/>
      <c r="K2093" s="38" t="str">
        <f>IF(E2093="","",IF(OR(E2093="Project Management",E2093="Project Support",E2093="Sprint Management",E2093="Sprint Support"),"NA",(((SUMIF(AD:AD,AD2093,H:H)/VLOOKUP(AD2093,[2]Formula!V:X,3,0))*VLOOKUP(AD2093,[2]Formula!V:X,2,0))*H2093)/SUMIF(AD:AD,AD2093,H:H)))</f>
        <v/>
      </c>
      <c r="L2093" s="38" t="str">
        <f t="shared" si="193"/>
        <v/>
      </c>
      <c r="M2093" s="38" t="str">
        <f t="shared" si="194"/>
        <v/>
      </c>
      <c r="N2093" s="38" t="str">
        <f t="shared" si="196"/>
        <v/>
      </c>
      <c r="O2093" s="38" t="str">
        <f t="shared" si="192"/>
        <v/>
      </c>
      <c r="P2093" s="39" t="str">
        <f t="shared" si="197"/>
        <v/>
      </c>
      <c r="AC2093" s="42" t="str">
        <f>IF(B2093="","",VLOOKUP(B2093,[2]Formula!B:C,2,0))</f>
        <v/>
      </c>
      <c r="AD2093" s="43" t="str">
        <f t="shared" si="195"/>
        <v/>
      </c>
    </row>
    <row r="2094" spans="1:30" x14ac:dyDescent="0.25">
      <c r="A2094" s="64"/>
      <c r="B2094" s="64"/>
      <c r="C2094" s="66"/>
      <c r="D2094" s="67"/>
      <c r="E2094" s="64"/>
      <c r="F2094" s="64"/>
      <c r="G2094" s="37" t="str">
        <f>IF(E2094="","",IF(OR(E2094="Project Management",E2094="Project Support",E2094="Sprint Management",E2094="Sprint Support"),"NA",ROUND((((VLOOKUP(AD2094,[2]Formula!V:X,3,0)))-SUMIF(AD:AD,AD2094,H:H)),2)))</f>
        <v/>
      </c>
      <c r="H2094" s="71"/>
      <c r="I2094" s="72"/>
      <c r="J2094" s="72"/>
      <c r="K2094" s="38" t="str">
        <f>IF(E2094="","",IF(OR(E2094="Project Management",E2094="Project Support",E2094="Sprint Management",E2094="Sprint Support"),"NA",(((SUMIF(AD:AD,AD2094,H:H)/VLOOKUP(AD2094,[2]Formula!V:X,3,0))*VLOOKUP(AD2094,[2]Formula!V:X,2,0))*H2094)/SUMIF(AD:AD,AD2094,H:H)))</f>
        <v/>
      </c>
      <c r="L2094" s="38" t="str">
        <f t="shared" si="193"/>
        <v/>
      </c>
      <c r="M2094" s="38" t="str">
        <f t="shared" si="194"/>
        <v/>
      </c>
      <c r="N2094" s="38" t="str">
        <f t="shared" si="196"/>
        <v/>
      </c>
      <c r="O2094" s="38" t="str">
        <f t="shared" si="192"/>
        <v/>
      </c>
      <c r="P2094" s="39" t="str">
        <f t="shared" si="197"/>
        <v/>
      </c>
      <c r="AC2094" s="42" t="str">
        <f>IF(B2094="","",VLOOKUP(B2094,[2]Formula!B:C,2,0))</f>
        <v/>
      </c>
      <c r="AD2094" s="43" t="str">
        <f t="shared" si="195"/>
        <v/>
      </c>
    </row>
    <row r="2095" spans="1:30" x14ac:dyDescent="0.25">
      <c r="A2095" s="64"/>
      <c r="B2095" s="64"/>
      <c r="C2095" s="66"/>
      <c r="D2095" s="67"/>
      <c r="E2095" s="64"/>
      <c r="F2095" s="64"/>
      <c r="G2095" s="37" t="str">
        <f>IF(E2095="","",IF(OR(E2095="Project Management",E2095="Project Support",E2095="Sprint Management",E2095="Sprint Support"),"NA",ROUND((((VLOOKUP(AD2095,[2]Formula!V:X,3,0)))-SUMIF(AD:AD,AD2095,H:H)),2)))</f>
        <v/>
      </c>
      <c r="H2095" s="71"/>
      <c r="I2095" s="72"/>
      <c r="J2095" s="72"/>
      <c r="K2095" s="38" t="str">
        <f>IF(E2095="","",IF(OR(E2095="Project Management",E2095="Project Support",E2095="Sprint Management",E2095="Sprint Support"),"NA",(((SUMIF(AD:AD,AD2095,H:H)/VLOOKUP(AD2095,[2]Formula!V:X,3,0))*VLOOKUP(AD2095,[2]Formula!V:X,2,0))*H2095)/SUMIF(AD:AD,AD2095,H:H)))</f>
        <v/>
      </c>
      <c r="L2095" s="38" t="str">
        <f t="shared" si="193"/>
        <v/>
      </c>
      <c r="M2095" s="38" t="str">
        <f t="shared" si="194"/>
        <v/>
      </c>
      <c r="N2095" s="38" t="str">
        <f t="shared" si="196"/>
        <v/>
      </c>
      <c r="O2095" s="38" t="str">
        <f t="shared" si="192"/>
        <v/>
      </c>
      <c r="P2095" s="39" t="str">
        <f t="shared" si="197"/>
        <v/>
      </c>
      <c r="AC2095" s="42" t="str">
        <f>IF(B2095="","",VLOOKUP(B2095,[2]Formula!B:C,2,0))</f>
        <v/>
      </c>
      <c r="AD2095" s="43" t="str">
        <f t="shared" si="195"/>
        <v/>
      </c>
    </row>
    <row r="2096" spans="1:30" x14ac:dyDescent="0.25">
      <c r="A2096" s="64"/>
      <c r="B2096" s="64"/>
      <c r="C2096" s="66"/>
      <c r="D2096" s="67"/>
      <c r="E2096" s="64"/>
      <c r="F2096" s="64"/>
      <c r="G2096" s="37" t="str">
        <f>IF(E2096="","",IF(OR(E2096="Project Management",E2096="Project Support",E2096="Sprint Management",E2096="Sprint Support"),"NA",ROUND((((VLOOKUP(AD2096,[2]Formula!V:X,3,0)))-SUMIF(AD:AD,AD2096,H:H)),2)))</f>
        <v/>
      </c>
      <c r="H2096" s="71"/>
      <c r="I2096" s="72"/>
      <c r="J2096" s="72"/>
      <c r="K2096" s="38" t="str">
        <f>IF(E2096="","",IF(OR(E2096="Project Management",E2096="Project Support",E2096="Sprint Management",E2096="Sprint Support"),"NA",(((SUMIF(AD:AD,AD2096,H:H)/VLOOKUP(AD2096,[2]Formula!V:X,3,0))*VLOOKUP(AD2096,[2]Formula!V:X,2,0))*H2096)/SUMIF(AD:AD,AD2096,H:H)))</f>
        <v/>
      </c>
      <c r="L2096" s="38" t="str">
        <f t="shared" si="193"/>
        <v/>
      </c>
      <c r="M2096" s="38" t="str">
        <f t="shared" si="194"/>
        <v/>
      </c>
      <c r="N2096" s="38" t="str">
        <f t="shared" si="196"/>
        <v/>
      </c>
      <c r="O2096" s="38" t="str">
        <f t="shared" si="192"/>
        <v/>
      </c>
      <c r="P2096" s="39" t="str">
        <f t="shared" si="197"/>
        <v/>
      </c>
      <c r="AC2096" s="42" t="str">
        <f>IF(B2096="","",VLOOKUP(B2096,[2]Formula!B:C,2,0))</f>
        <v/>
      </c>
      <c r="AD2096" s="43" t="str">
        <f t="shared" si="195"/>
        <v/>
      </c>
    </row>
    <row r="2097" spans="1:30" x14ac:dyDescent="0.25">
      <c r="A2097" s="64"/>
      <c r="B2097" s="64"/>
      <c r="C2097" s="66"/>
      <c r="D2097" s="67"/>
      <c r="E2097" s="64"/>
      <c r="F2097" s="64"/>
      <c r="G2097" s="37" t="str">
        <f>IF(E2097="","",IF(OR(E2097="Project Management",E2097="Project Support",E2097="Sprint Management",E2097="Sprint Support"),"NA",ROUND((((VLOOKUP(AD2097,[2]Formula!V:X,3,0)))-SUMIF(AD:AD,AD2097,H:H)),2)))</f>
        <v/>
      </c>
      <c r="H2097" s="71"/>
      <c r="I2097" s="72"/>
      <c r="J2097" s="72"/>
      <c r="K2097" s="38" t="str">
        <f>IF(E2097="","",IF(OR(E2097="Project Management",E2097="Project Support",E2097="Sprint Management",E2097="Sprint Support"),"NA",(((SUMIF(AD:AD,AD2097,H:H)/VLOOKUP(AD2097,[2]Formula!V:X,3,0))*VLOOKUP(AD2097,[2]Formula!V:X,2,0))*H2097)/SUMIF(AD:AD,AD2097,H:H)))</f>
        <v/>
      </c>
      <c r="L2097" s="38" t="str">
        <f t="shared" si="193"/>
        <v/>
      </c>
      <c r="M2097" s="38" t="str">
        <f t="shared" si="194"/>
        <v/>
      </c>
      <c r="N2097" s="38" t="str">
        <f t="shared" si="196"/>
        <v/>
      </c>
      <c r="O2097" s="38" t="str">
        <f t="shared" si="192"/>
        <v/>
      </c>
      <c r="P2097" s="39" t="str">
        <f t="shared" si="197"/>
        <v/>
      </c>
      <c r="AC2097" s="42" t="str">
        <f>IF(B2097="","",VLOOKUP(B2097,[2]Formula!B:C,2,0))</f>
        <v/>
      </c>
      <c r="AD2097" s="43" t="str">
        <f t="shared" si="195"/>
        <v/>
      </c>
    </row>
    <row r="2098" spans="1:30" x14ac:dyDescent="0.25">
      <c r="A2098" s="64"/>
      <c r="B2098" s="64"/>
      <c r="C2098" s="66"/>
      <c r="D2098" s="67"/>
      <c r="E2098" s="64"/>
      <c r="F2098" s="64"/>
      <c r="G2098" s="37" t="str">
        <f>IF(E2098="","",IF(OR(E2098="Project Management",E2098="Project Support",E2098="Sprint Management",E2098="Sprint Support"),"NA",ROUND((((VLOOKUP(AD2098,[2]Formula!V:X,3,0)))-SUMIF(AD:AD,AD2098,H:H)),2)))</f>
        <v/>
      </c>
      <c r="H2098" s="71"/>
      <c r="I2098" s="72"/>
      <c r="J2098" s="72"/>
      <c r="K2098" s="38" t="str">
        <f>IF(E2098="","",IF(OR(E2098="Project Management",E2098="Project Support",E2098="Sprint Management",E2098="Sprint Support"),"NA",(((SUMIF(AD:AD,AD2098,H:H)/VLOOKUP(AD2098,[2]Formula!V:X,3,0))*VLOOKUP(AD2098,[2]Formula!V:X,2,0))*H2098)/SUMIF(AD:AD,AD2098,H:H)))</f>
        <v/>
      </c>
      <c r="L2098" s="38" t="str">
        <f t="shared" si="193"/>
        <v/>
      </c>
      <c r="M2098" s="38" t="str">
        <f t="shared" si="194"/>
        <v/>
      </c>
      <c r="N2098" s="38" t="str">
        <f t="shared" si="196"/>
        <v/>
      </c>
      <c r="O2098" s="38" t="str">
        <f t="shared" si="192"/>
        <v/>
      </c>
      <c r="P2098" s="39" t="str">
        <f t="shared" si="197"/>
        <v/>
      </c>
      <c r="AC2098" s="42" t="str">
        <f>IF(B2098="","",VLOOKUP(B2098,[2]Formula!B:C,2,0))</f>
        <v/>
      </c>
      <c r="AD2098" s="43" t="str">
        <f t="shared" si="195"/>
        <v/>
      </c>
    </row>
    <row r="2099" spans="1:30" x14ac:dyDescent="0.25">
      <c r="A2099" s="64"/>
      <c r="B2099" s="64"/>
      <c r="C2099" s="66"/>
      <c r="D2099" s="67"/>
      <c r="E2099" s="64"/>
      <c r="F2099" s="64"/>
      <c r="G2099" s="37" t="str">
        <f>IF(E2099="","",IF(OR(E2099="Project Management",E2099="Project Support",E2099="Sprint Management",E2099="Sprint Support"),"NA",ROUND((((VLOOKUP(AD2099,[2]Formula!V:X,3,0)))-SUMIF(AD:AD,AD2099,H:H)),2)))</f>
        <v/>
      </c>
      <c r="H2099" s="71"/>
      <c r="I2099" s="72"/>
      <c r="J2099" s="72"/>
      <c r="K2099" s="38" t="str">
        <f>IF(E2099="","",IF(OR(E2099="Project Management",E2099="Project Support",E2099="Sprint Management",E2099="Sprint Support"),"NA",(((SUMIF(AD:AD,AD2099,H:H)/VLOOKUP(AD2099,[2]Formula!V:X,3,0))*VLOOKUP(AD2099,[2]Formula!V:X,2,0))*H2099)/SUMIF(AD:AD,AD2099,H:H)))</f>
        <v/>
      </c>
      <c r="L2099" s="38" t="str">
        <f t="shared" si="193"/>
        <v/>
      </c>
      <c r="M2099" s="38" t="str">
        <f t="shared" si="194"/>
        <v/>
      </c>
      <c r="N2099" s="38" t="str">
        <f t="shared" si="196"/>
        <v/>
      </c>
      <c r="O2099" s="38" t="str">
        <f t="shared" si="192"/>
        <v/>
      </c>
      <c r="P2099" s="39" t="str">
        <f t="shared" si="197"/>
        <v/>
      </c>
      <c r="AC2099" s="42" t="str">
        <f>IF(B2099="","",VLOOKUP(B2099,[2]Formula!B:C,2,0))</f>
        <v/>
      </c>
      <c r="AD2099" s="43" t="str">
        <f t="shared" si="195"/>
        <v/>
      </c>
    </row>
    <row r="2100" spans="1:30" x14ac:dyDescent="0.25">
      <c r="A2100" s="64"/>
      <c r="B2100" s="64"/>
      <c r="C2100" s="66"/>
      <c r="D2100" s="67"/>
      <c r="E2100" s="64"/>
      <c r="F2100" s="64"/>
      <c r="G2100" s="37" t="str">
        <f>IF(E2100="","",IF(OR(E2100="Project Management",E2100="Project Support",E2100="Sprint Management",E2100="Sprint Support"),"NA",ROUND((((VLOOKUP(AD2100,[2]Formula!V:X,3,0)))-SUMIF(AD:AD,AD2100,H:H)),2)))</f>
        <v/>
      </c>
      <c r="H2100" s="71"/>
      <c r="I2100" s="72"/>
      <c r="J2100" s="72"/>
      <c r="K2100" s="38" t="str">
        <f>IF(E2100="","",IF(OR(E2100="Project Management",E2100="Project Support",E2100="Sprint Management",E2100="Sprint Support"),"NA",(((SUMIF(AD:AD,AD2100,H:H)/VLOOKUP(AD2100,[2]Formula!V:X,3,0))*VLOOKUP(AD2100,[2]Formula!V:X,2,0))*H2100)/SUMIF(AD:AD,AD2100,H:H)))</f>
        <v/>
      </c>
      <c r="L2100" s="38" t="str">
        <f t="shared" si="193"/>
        <v/>
      </c>
      <c r="M2100" s="38" t="str">
        <f t="shared" si="194"/>
        <v/>
      </c>
      <c r="N2100" s="38" t="str">
        <f t="shared" si="196"/>
        <v/>
      </c>
      <c r="O2100" s="38" t="str">
        <f t="shared" si="192"/>
        <v/>
      </c>
      <c r="P2100" s="39" t="str">
        <f t="shared" si="197"/>
        <v/>
      </c>
      <c r="AC2100" s="42" t="str">
        <f>IF(B2100="","",VLOOKUP(B2100,[2]Formula!B:C,2,0))</f>
        <v/>
      </c>
      <c r="AD2100" s="43" t="str">
        <f t="shared" si="195"/>
        <v/>
      </c>
    </row>
    <row r="2101" spans="1:30" x14ac:dyDescent="0.25">
      <c r="A2101" s="64"/>
      <c r="B2101" s="64"/>
      <c r="C2101" s="66"/>
      <c r="D2101" s="67"/>
      <c r="E2101" s="64"/>
      <c r="F2101" s="64"/>
      <c r="G2101" s="37" t="str">
        <f>IF(E2101="","",IF(OR(E2101="Project Management",E2101="Project Support",E2101="Sprint Management",E2101="Sprint Support"),"NA",ROUND((((VLOOKUP(AD2101,[2]Formula!V:X,3,0)))-SUMIF(AD:AD,AD2101,H:H)),2)))</f>
        <v/>
      </c>
      <c r="H2101" s="71"/>
      <c r="I2101" s="72"/>
      <c r="J2101" s="72"/>
      <c r="K2101" s="38" t="str">
        <f>IF(E2101="","",IF(OR(E2101="Project Management",E2101="Project Support",E2101="Sprint Management",E2101="Sprint Support"),"NA",(((SUMIF(AD:AD,AD2101,H:H)/VLOOKUP(AD2101,[2]Formula!V:X,3,0))*VLOOKUP(AD2101,[2]Formula!V:X,2,0))*H2101)/SUMIF(AD:AD,AD2101,H:H)))</f>
        <v/>
      </c>
      <c r="L2101" s="38" t="str">
        <f t="shared" si="193"/>
        <v/>
      </c>
      <c r="M2101" s="38" t="str">
        <f t="shared" si="194"/>
        <v/>
      </c>
      <c r="N2101" s="38" t="str">
        <f t="shared" si="196"/>
        <v/>
      </c>
      <c r="O2101" s="38" t="str">
        <f t="shared" ref="O2101:O2164" si="198">IFERROR(L2101/M2101,"")</f>
        <v/>
      </c>
      <c r="P2101" s="39" t="str">
        <f t="shared" si="197"/>
        <v/>
      </c>
      <c r="AC2101" s="42" t="str">
        <f>IF(B2101="","",VLOOKUP(B2101,[2]Formula!B:C,2,0))</f>
        <v/>
      </c>
      <c r="AD2101" s="43" t="str">
        <f t="shared" si="195"/>
        <v/>
      </c>
    </row>
    <row r="2102" spans="1:30" x14ac:dyDescent="0.25">
      <c r="A2102" s="64"/>
      <c r="B2102" s="64"/>
      <c r="C2102" s="66"/>
      <c r="D2102" s="67"/>
      <c r="E2102" s="64"/>
      <c r="F2102" s="64"/>
      <c r="G2102" s="37" t="str">
        <f>IF(E2102="","",IF(OR(E2102="Project Management",E2102="Project Support",E2102="Sprint Management",E2102="Sprint Support"),"NA",ROUND((((VLOOKUP(AD2102,[2]Formula!V:X,3,0)))-SUMIF(AD:AD,AD2102,H:H)),2)))</f>
        <v/>
      </c>
      <c r="H2102" s="71"/>
      <c r="I2102" s="72"/>
      <c r="J2102" s="72"/>
      <c r="K2102" s="38" t="str">
        <f>IF(E2102="","",IF(OR(E2102="Project Management",E2102="Project Support",E2102="Sprint Management",E2102="Sprint Support"),"NA",(((SUMIF(AD:AD,AD2102,H:H)/VLOOKUP(AD2102,[2]Formula!V:X,3,0))*VLOOKUP(AD2102,[2]Formula!V:X,2,0))*H2102)/SUMIF(AD:AD,AD2102,H:H)))</f>
        <v/>
      </c>
      <c r="L2102" s="38" t="str">
        <f t="shared" si="193"/>
        <v/>
      </c>
      <c r="M2102" s="38" t="str">
        <f t="shared" si="194"/>
        <v/>
      </c>
      <c r="N2102" s="38" t="str">
        <f t="shared" si="196"/>
        <v/>
      </c>
      <c r="O2102" s="38" t="str">
        <f t="shared" si="198"/>
        <v/>
      </c>
      <c r="P2102" s="39" t="str">
        <f t="shared" si="197"/>
        <v/>
      </c>
      <c r="AC2102" s="42" t="str">
        <f>IF(B2102="","",VLOOKUP(B2102,[2]Formula!B:C,2,0))</f>
        <v/>
      </c>
      <c r="AD2102" s="43" t="str">
        <f t="shared" si="195"/>
        <v/>
      </c>
    </row>
    <row r="2103" spans="1:30" x14ac:dyDescent="0.25">
      <c r="A2103" s="64"/>
      <c r="B2103" s="64"/>
      <c r="C2103" s="66"/>
      <c r="D2103" s="67"/>
      <c r="E2103" s="64"/>
      <c r="F2103" s="64"/>
      <c r="G2103" s="37" t="str">
        <f>IF(E2103="","",IF(OR(E2103="Project Management",E2103="Project Support",E2103="Sprint Management",E2103="Sprint Support"),"NA",ROUND((((VLOOKUP(AD2103,[2]Formula!V:X,3,0)))-SUMIF(AD:AD,AD2103,H:H)),2)))</f>
        <v/>
      </c>
      <c r="H2103" s="71"/>
      <c r="I2103" s="72"/>
      <c r="J2103" s="72"/>
      <c r="K2103" s="38" t="str">
        <f>IF(E2103="","",IF(OR(E2103="Project Management",E2103="Project Support",E2103="Sprint Management",E2103="Sprint Support"),"NA",(((SUMIF(AD:AD,AD2103,H:H)/VLOOKUP(AD2103,[2]Formula!V:X,3,0))*VLOOKUP(AD2103,[2]Formula!V:X,2,0))*H2103)/SUMIF(AD:AD,AD2103,H:H)))</f>
        <v/>
      </c>
      <c r="L2103" s="38" t="str">
        <f t="shared" si="193"/>
        <v/>
      </c>
      <c r="M2103" s="38" t="str">
        <f t="shared" si="194"/>
        <v/>
      </c>
      <c r="N2103" s="38" t="str">
        <f t="shared" si="196"/>
        <v/>
      </c>
      <c r="O2103" s="38" t="str">
        <f t="shared" si="198"/>
        <v/>
      </c>
      <c r="P2103" s="39" t="str">
        <f t="shared" si="197"/>
        <v/>
      </c>
      <c r="AC2103" s="42" t="str">
        <f>IF(B2103="","",VLOOKUP(B2103,[2]Formula!B:C,2,0))</f>
        <v/>
      </c>
      <c r="AD2103" s="43" t="str">
        <f t="shared" si="195"/>
        <v/>
      </c>
    </row>
    <row r="2104" spans="1:30" x14ac:dyDescent="0.25">
      <c r="A2104" s="64"/>
      <c r="B2104" s="64"/>
      <c r="C2104" s="66"/>
      <c r="D2104" s="67"/>
      <c r="E2104" s="64"/>
      <c r="F2104" s="64"/>
      <c r="G2104" s="37" t="str">
        <f>IF(E2104="","",IF(OR(E2104="Project Management",E2104="Project Support",E2104="Sprint Management",E2104="Sprint Support"),"NA",ROUND((((VLOOKUP(AD2104,[2]Formula!V:X,3,0)))-SUMIF(AD:AD,AD2104,H:H)),2)))</f>
        <v/>
      </c>
      <c r="H2104" s="71"/>
      <c r="I2104" s="72"/>
      <c r="J2104" s="72"/>
      <c r="K2104" s="38" t="str">
        <f>IF(E2104="","",IF(OR(E2104="Project Management",E2104="Project Support",E2104="Sprint Management",E2104="Sprint Support"),"NA",(((SUMIF(AD:AD,AD2104,H:H)/VLOOKUP(AD2104,[2]Formula!V:X,3,0))*VLOOKUP(AD2104,[2]Formula!V:X,2,0))*H2104)/SUMIF(AD:AD,AD2104,H:H)))</f>
        <v/>
      </c>
      <c r="L2104" s="38" t="str">
        <f t="shared" si="193"/>
        <v/>
      </c>
      <c r="M2104" s="38" t="str">
        <f t="shared" si="194"/>
        <v/>
      </c>
      <c r="N2104" s="38" t="str">
        <f t="shared" si="196"/>
        <v/>
      </c>
      <c r="O2104" s="38" t="str">
        <f t="shared" si="198"/>
        <v/>
      </c>
      <c r="P2104" s="39" t="str">
        <f t="shared" si="197"/>
        <v/>
      </c>
      <c r="AC2104" s="42" t="str">
        <f>IF(B2104="","",VLOOKUP(B2104,[2]Formula!B:C,2,0))</f>
        <v/>
      </c>
      <c r="AD2104" s="43" t="str">
        <f t="shared" si="195"/>
        <v/>
      </c>
    </row>
    <row r="2105" spans="1:30" x14ac:dyDescent="0.25">
      <c r="A2105" s="64"/>
      <c r="B2105" s="64"/>
      <c r="C2105" s="66"/>
      <c r="D2105" s="67"/>
      <c r="E2105" s="64"/>
      <c r="F2105" s="64"/>
      <c r="G2105" s="37" t="str">
        <f>IF(E2105="","",IF(OR(E2105="Project Management",E2105="Project Support",E2105="Sprint Management",E2105="Sprint Support"),"NA",ROUND((((VLOOKUP(AD2105,[2]Formula!V:X,3,0)))-SUMIF(AD:AD,AD2105,H:H)),2)))</f>
        <v/>
      </c>
      <c r="H2105" s="71"/>
      <c r="I2105" s="72"/>
      <c r="J2105" s="72"/>
      <c r="K2105" s="38" t="str">
        <f>IF(E2105="","",IF(OR(E2105="Project Management",E2105="Project Support",E2105="Sprint Management",E2105="Sprint Support"),"NA",(((SUMIF(AD:AD,AD2105,H:H)/VLOOKUP(AD2105,[2]Formula!V:X,3,0))*VLOOKUP(AD2105,[2]Formula!V:X,2,0))*H2105)/SUMIF(AD:AD,AD2105,H:H)))</f>
        <v/>
      </c>
      <c r="L2105" s="38" t="str">
        <f t="shared" si="193"/>
        <v/>
      </c>
      <c r="M2105" s="38" t="str">
        <f t="shared" si="194"/>
        <v/>
      </c>
      <c r="N2105" s="38" t="str">
        <f t="shared" si="196"/>
        <v/>
      </c>
      <c r="O2105" s="38" t="str">
        <f t="shared" si="198"/>
        <v/>
      </c>
      <c r="P2105" s="39" t="str">
        <f t="shared" si="197"/>
        <v/>
      </c>
      <c r="AC2105" s="42" t="str">
        <f>IF(B2105="","",VLOOKUP(B2105,[2]Formula!B:C,2,0))</f>
        <v/>
      </c>
      <c r="AD2105" s="43" t="str">
        <f t="shared" si="195"/>
        <v/>
      </c>
    </row>
    <row r="2106" spans="1:30" x14ac:dyDescent="0.25">
      <c r="A2106" s="64"/>
      <c r="B2106" s="64"/>
      <c r="C2106" s="66"/>
      <c r="D2106" s="67"/>
      <c r="E2106" s="64"/>
      <c r="F2106" s="64"/>
      <c r="G2106" s="37" t="str">
        <f>IF(E2106="","",IF(OR(E2106="Project Management",E2106="Project Support",E2106="Sprint Management",E2106="Sprint Support"),"NA",ROUND((((VLOOKUP(AD2106,[2]Formula!V:X,3,0)))-SUMIF(AD:AD,AD2106,H:H)),2)))</f>
        <v/>
      </c>
      <c r="H2106" s="71"/>
      <c r="I2106" s="72"/>
      <c r="J2106" s="72"/>
      <c r="K2106" s="38" t="str">
        <f>IF(E2106="","",IF(OR(E2106="Project Management",E2106="Project Support",E2106="Sprint Management",E2106="Sprint Support"),"NA",(((SUMIF(AD:AD,AD2106,H:H)/VLOOKUP(AD2106,[2]Formula!V:X,3,0))*VLOOKUP(AD2106,[2]Formula!V:X,2,0))*H2106)/SUMIF(AD:AD,AD2106,H:H)))</f>
        <v/>
      </c>
      <c r="L2106" s="38" t="str">
        <f t="shared" si="193"/>
        <v/>
      </c>
      <c r="M2106" s="38" t="str">
        <f t="shared" si="194"/>
        <v/>
      </c>
      <c r="N2106" s="38" t="str">
        <f t="shared" si="196"/>
        <v/>
      </c>
      <c r="O2106" s="38" t="str">
        <f t="shared" si="198"/>
        <v/>
      </c>
      <c r="P2106" s="39" t="str">
        <f t="shared" si="197"/>
        <v/>
      </c>
      <c r="AC2106" s="42" t="str">
        <f>IF(B2106="","",VLOOKUP(B2106,[2]Formula!B:C,2,0))</f>
        <v/>
      </c>
      <c r="AD2106" s="43" t="str">
        <f t="shared" si="195"/>
        <v/>
      </c>
    </row>
    <row r="2107" spans="1:30" x14ac:dyDescent="0.25">
      <c r="A2107" s="64"/>
      <c r="B2107" s="64"/>
      <c r="C2107" s="66"/>
      <c r="D2107" s="67"/>
      <c r="E2107" s="64"/>
      <c r="F2107" s="64"/>
      <c r="G2107" s="37" t="str">
        <f>IF(E2107="","",IF(OR(E2107="Project Management",E2107="Project Support",E2107="Sprint Management",E2107="Sprint Support"),"NA",ROUND((((VLOOKUP(AD2107,[2]Formula!V:X,3,0)))-SUMIF(AD:AD,AD2107,H:H)),2)))</f>
        <v/>
      </c>
      <c r="H2107" s="71"/>
      <c r="I2107" s="72"/>
      <c r="J2107" s="72"/>
      <c r="K2107" s="38" t="str">
        <f>IF(E2107="","",IF(OR(E2107="Project Management",E2107="Project Support",E2107="Sprint Management",E2107="Sprint Support"),"NA",(((SUMIF(AD:AD,AD2107,H:H)/VLOOKUP(AD2107,[2]Formula!V:X,3,0))*VLOOKUP(AD2107,[2]Formula!V:X,2,0))*H2107)/SUMIF(AD:AD,AD2107,H:H)))</f>
        <v/>
      </c>
      <c r="L2107" s="38" t="str">
        <f t="shared" si="193"/>
        <v/>
      </c>
      <c r="M2107" s="38" t="str">
        <f t="shared" si="194"/>
        <v/>
      </c>
      <c r="N2107" s="38" t="str">
        <f t="shared" si="196"/>
        <v/>
      </c>
      <c r="O2107" s="38" t="str">
        <f t="shared" si="198"/>
        <v/>
      </c>
      <c r="P2107" s="39" t="str">
        <f t="shared" si="197"/>
        <v/>
      </c>
      <c r="AC2107" s="42" t="str">
        <f>IF(B2107="","",VLOOKUP(B2107,[2]Formula!B:C,2,0))</f>
        <v/>
      </c>
      <c r="AD2107" s="43" t="str">
        <f t="shared" si="195"/>
        <v/>
      </c>
    </row>
    <row r="2108" spans="1:30" x14ac:dyDescent="0.25">
      <c r="A2108" s="64"/>
      <c r="B2108" s="64"/>
      <c r="C2108" s="66"/>
      <c r="D2108" s="67"/>
      <c r="E2108" s="64"/>
      <c r="F2108" s="64"/>
      <c r="G2108" s="37" t="str">
        <f>IF(E2108="","",IF(OR(E2108="Project Management",E2108="Project Support",E2108="Sprint Management",E2108="Sprint Support"),"NA",ROUND((((VLOOKUP(AD2108,[2]Formula!V:X,3,0)))-SUMIF(AD:AD,AD2108,H:H)),2)))</f>
        <v/>
      </c>
      <c r="H2108" s="71"/>
      <c r="I2108" s="72"/>
      <c r="J2108" s="72"/>
      <c r="K2108" s="38" t="str">
        <f>IF(E2108="","",IF(OR(E2108="Project Management",E2108="Project Support",E2108="Sprint Management",E2108="Sprint Support"),"NA",(((SUMIF(AD:AD,AD2108,H:H)/VLOOKUP(AD2108,[2]Formula!V:X,3,0))*VLOOKUP(AD2108,[2]Formula!V:X,2,0))*H2108)/SUMIF(AD:AD,AD2108,H:H)))</f>
        <v/>
      </c>
      <c r="L2108" s="38" t="str">
        <f t="shared" si="193"/>
        <v/>
      </c>
      <c r="M2108" s="38" t="str">
        <f t="shared" si="194"/>
        <v/>
      </c>
      <c r="N2108" s="38" t="str">
        <f t="shared" si="196"/>
        <v/>
      </c>
      <c r="O2108" s="38" t="str">
        <f t="shared" si="198"/>
        <v/>
      </c>
      <c r="P2108" s="39" t="str">
        <f t="shared" si="197"/>
        <v/>
      </c>
      <c r="AC2108" s="42" t="str">
        <f>IF(B2108="","",VLOOKUP(B2108,[2]Formula!B:C,2,0))</f>
        <v/>
      </c>
      <c r="AD2108" s="43" t="str">
        <f t="shared" si="195"/>
        <v/>
      </c>
    </row>
    <row r="2109" spans="1:30" x14ac:dyDescent="0.25">
      <c r="A2109" s="64"/>
      <c r="B2109" s="64"/>
      <c r="C2109" s="66"/>
      <c r="D2109" s="67"/>
      <c r="E2109" s="64"/>
      <c r="F2109" s="64"/>
      <c r="G2109" s="37" t="str">
        <f>IF(E2109="","",IF(OR(E2109="Project Management",E2109="Project Support",E2109="Sprint Management",E2109="Sprint Support"),"NA",ROUND((((VLOOKUP(AD2109,[2]Formula!V:X,3,0)))-SUMIF(AD:AD,AD2109,H:H)),2)))</f>
        <v/>
      </c>
      <c r="H2109" s="71"/>
      <c r="I2109" s="72"/>
      <c r="J2109" s="72"/>
      <c r="K2109" s="38" t="str">
        <f>IF(E2109="","",IF(OR(E2109="Project Management",E2109="Project Support",E2109="Sprint Management",E2109="Sprint Support"),"NA",(((SUMIF(AD:AD,AD2109,H:H)/VLOOKUP(AD2109,[2]Formula!V:X,3,0))*VLOOKUP(AD2109,[2]Formula!V:X,2,0))*H2109)/SUMIF(AD:AD,AD2109,H:H)))</f>
        <v/>
      </c>
      <c r="L2109" s="38" t="str">
        <f t="shared" si="193"/>
        <v/>
      </c>
      <c r="M2109" s="38" t="str">
        <f t="shared" si="194"/>
        <v/>
      </c>
      <c r="N2109" s="38" t="str">
        <f t="shared" si="196"/>
        <v/>
      </c>
      <c r="O2109" s="38" t="str">
        <f t="shared" si="198"/>
        <v/>
      </c>
      <c r="P2109" s="39" t="str">
        <f t="shared" si="197"/>
        <v/>
      </c>
      <c r="AC2109" s="42" t="str">
        <f>IF(B2109="","",VLOOKUP(B2109,[2]Formula!B:C,2,0))</f>
        <v/>
      </c>
      <c r="AD2109" s="43" t="str">
        <f t="shared" si="195"/>
        <v/>
      </c>
    </row>
    <row r="2110" spans="1:30" x14ac:dyDescent="0.25">
      <c r="A2110" s="64"/>
      <c r="B2110" s="64"/>
      <c r="C2110" s="66"/>
      <c r="D2110" s="67"/>
      <c r="E2110" s="64"/>
      <c r="F2110" s="64"/>
      <c r="G2110" s="37" t="str">
        <f>IF(E2110="","",IF(OR(E2110="Project Management",E2110="Project Support",E2110="Sprint Management",E2110="Sprint Support"),"NA",ROUND((((VLOOKUP(AD2110,[2]Formula!V:X,3,0)))-SUMIF(AD:AD,AD2110,H:H)),2)))</f>
        <v/>
      </c>
      <c r="H2110" s="71"/>
      <c r="I2110" s="72"/>
      <c r="J2110" s="72"/>
      <c r="K2110" s="38" t="str">
        <f>IF(E2110="","",IF(OR(E2110="Project Management",E2110="Project Support",E2110="Sprint Management",E2110="Sprint Support"),"NA",(((SUMIF(AD:AD,AD2110,H:H)/VLOOKUP(AD2110,[2]Formula!V:X,3,0))*VLOOKUP(AD2110,[2]Formula!V:X,2,0))*H2110)/SUMIF(AD:AD,AD2110,H:H)))</f>
        <v/>
      </c>
      <c r="L2110" s="38" t="str">
        <f t="shared" si="193"/>
        <v/>
      </c>
      <c r="M2110" s="38" t="str">
        <f t="shared" si="194"/>
        <v/>
      </c>
      <c r="N2110" s="38" t="str">
        <f t="shared" si="196"/>
        <v/>
      </c>
      <c r="O2110" s="38" t="str">
        <f t="shared" si="198"/>
        <v/>
      </c>
      <c r="P2110" s="39" t="str">
        <f t="shared" si="197"/>
        <v/>
      </c>
      <c r="AC2110" s="42" t="str">
        <f>IF(B2110="","",VLOOKUP(B2110,[2]Formula!B:C,2,0))</f>
        <v/>
      </c>
      <c r="AD2110" s="43" t="str">
        <f t="shared" si="195"/>
        <v/>
      </c>
    </row>
    <row r="2111" spans="1:30" x14ac:dyDescent="0.25">
      <c r="A2111" s="64"/>
      <c r="B2111" s="64"/>
      <c r="C2111" s="66"/>
      <c r="D2111" s="67"/>
      <c r="E2111" s="64"/>
      <c r="F2111" s="64"/>
      <c r="G2111" s="37" t="str">
        <f>IF(E2111="","",IF(OR(E2111="Project Management",E2111="Project Support",E2111="Sprint Management",E2111="Sprint Support"),"NA",ROUND((((VLOOKUP(AD2111,[2]Formula!V:X,3,0)))-SUMIF(AD:AD,AD2111,H:H)),2)))</f>
        <v/>
      </c>
      <c r="H2111" s="71"/>
      <c r="I2111" s="72"/>
      <c r="J2111" s="72"/>
      <c r="K2111" s="38" t="str">
        <f>IF(E2111="","",IF(OR(E2111="Project Management",E2111="Project Support",E2111="Sprint Management",E2111="Sprint Support"),"NA",(((SUMIF(AD:AD,AD2111,H:H)/VLOOKUP(AD2111,[2]Formula!V:X,3,0))*VLOOKUP(AD2111,[2]Formula!V:X,2,0))*H2111)/SUMIF(AD:AD,AD2111,H:H)))</f>
        <v/>
      </c>
      <c r="L2111" s="38" t="str">
        <f t="shared" si="193"/>
        <v/>
      </c>
      <c r="M2111" s="38" t="str">
        <f t="shared" si="194"/>
        <v/>
      </c>
      <c r="N2111" s="38" t="str">
        <f t="shared" si="196"/>
        <v/>
      </c>
      <c r="O2111" s="38" t="str">
        <f t="shared" si="198"/>
        <v/>
      </c>
      <c r="P2111" s="39" t="str">
        <f t="shared" si="197"/>
        <v/>
      </c>
      <c r="AC2111" s="42" t="str">
        <f>IF(B2111="","",VLOOKUP(B2111,[2]Formula!B:C,2,0))</f>
        <v/>
      </c>
      <c r="AD2111" s="43" t="str">
        <f t="shared" si="195"/>
        <v/>
      </c>
    </row>
    <row r="2112" spans="1:30" x14ac:dyDescent="0.25">
      <c r="A2112" s="64"/>
      <c r="B2112" s="64"/>
      <c r="C2112" s="66"/>
      <c r="D2112" s="67"/>
      <c r="E2112" s="64"/>
      <c r="F2112" s="64"/>
      <c r="G2112" s="37" t="str">
        <f>IF(E2112="","",IF(OR(E2112="Project Management",E2112="Project Support",E2112="Sprint Management",E2112="Sprint Support"),"NA",ROUND((((VLOOKUP(AD2112,[2]Formula!V:X,3,0)))-SUMIF(AD:AD,AD2112,H:H)),2)))</f>
        <v/>
      </c>
      <c r="H2112" s="71"/>
      <c r="I2112" s="72"/>
      <c r="J2112" s="72"/>
      <c r="K2112" s="38" t="str">
        <f>IF(E2112="","",IF(OR(E2112="Project Management",E2112="Project Support",E2112="Sprint Management",E2112="Sprint Support"),"NA",(((SUMIF(AD:AD,AD2112,H:H)/VLOOKUP(AD2112,[2]Formula!V:X,3,0))*VLOOKUP(AD2112,[2]Formula!V:X,2,0))*H2112)/SUMIF(AD:AD,AD2112,H:H)))</f>
        <v/>
      </c>
      <c r="L2112" s="38" t="str">
        <f t="shared" si="193"/>
        <v/>
      </c>
      <c r="M2112" s="38" t="str">
        <f t="shared" si="194"/>
        <v/>
      </c>
      <c r="N2112" s="38" t="str">
        <f t="shared" si="196"/>
        <v/>
      </c>
      <c r="O2112" s="38" t="str">
        <f t="shared" si="198"/>
        <v/>
      </c>
      <c r="P2112" s="39" t="str">
        <f t="shared" si="197"/>
        <v/>
      </c>
      <c r="AC2112" s="42" t="str">
        <f>IF(B2112="","",VLOOKUP(B2112,[2]Formula!B:C,2,0))</f>
        <v/>
      </c>
      <c r="AD2112" s="43" t="str">
        <f t="shared" si="195"/>
        <v/>
      </c>
    </row>
    <row r="2113" spans="1:30" x14ac:dyDescent="0.25">
      <c r="A2113" s="64"/>
      <c r="B2113" s="64"/>
      <c r="C2113" s="66"/>
      <c r="D2113" s="67"/>
      <c r="E2113" s="64"/>
      <c r="F2113" s="64"/>
      <c r="G2113" s="37" t="str">
        <f>IF(E2113="","",IF(OR(E2113="Project Management",E2113="Project Support",E2113="Sprint Management",E2113="Sprint Support"),"NA",ROUND((((VLOOKUP(AD2113,[2]Formula!V:X,3,0)))-SUMIF(AD:AD,AD2113,H:H)),2)))</f>
        <v/>
      </c>
      <c r="H2113" s="71"/>
      <c r="I2113" s="72"/>
      <c r="J2113" s="72"/>
      <c r="K2113" s="38" t="str">
        <f>IF(E2113="","",IF(OR(E2113="Project Management",E2113="Project Support",E2113="Sprint Management",E2113="Sprint Support"),"NA",(((SUMIF(AD:AD,AD2113,H:H)/VLOOKUP(AD2113,[2]Formula!V:X,3,0))*VLOOKUP(AD2113,[2]Formula!V:X,2,0))*H2113)/SUMIF(AD:AD,AD2113,H:H)))</f>
        <v/>
      </c>
      <c r="L2113" s="38" t="str">
        <f t="shared" si="193"/>
        <v/>
      </c>
      <c r="M2113" s="38" t="str">
        <f t="shared" si="194"/>
        <v/>
      </c>
      <c r="N2113" s="38" t="str">
        <f t="shared" si="196"/>
        <v/>
      </c>
      <c r="O2113" s="38" t="str">
        <f t="shared" si="198"/>
        <v/>
      </c>
      <c r="P2113" s="39" t="str">
        <f t="shared" si="197"/>
        <v/>
      </c>
      <c r="AC2113" s="42" t="str">
        <f>IF(B2113="","",VLOOKUP(B2113,[2]Formula!B:C,2,0))</f>
        <v/>
      </c>
      <c r="AD2113" s="43" t="str">
        <f t="shared" si="195"/>
        <v/>
      </c>
    </row>
    <row r="2114" spans="1:30" x14ac:dyDescent="0.25">
      <c r="A2114" s="64"/>
      <c r="B2114" s="64"/>
      <c r="C2114" s="66"/>
      <c r="D2114" s="67"/>
      <c r="E2114" s="64"/>
      <c r="F2114" s="64"/>
      <c r="G2114" s="37" t="str">
        <f>IF(E2114="","",IF(OR(E2114="Project Management",E2114="Project Support",E2114="Sprint Management",E2114="Sprint Support"),"NA",ROUND((((VLOOKUP(AD2114,[2]Formula!V:X,3,0)))-SUMIF(AD:AD,AD2114,H:H)),2)))</f>
        <v/>
      </c>
      <c r="H2114" s="71"/>
      <c r="I2114" s="72"/>
      <c r="J2114" s="72"/>
      <c r="K2114" s="38" t="str">
        <f>IF(E2114="","",IF(OR(E2114="Project Management",E2114="Project Support",E2114="Sprint Management",E2114="Sprint Support"),"NA",(((SUMIF(AD:AD,AD2114,H:H)/VLOOKUP(AD2114,[2]Formula!V:X,3,0))*VLOOKUP(AD2114,[2]Formula!V:X,2,0))*H2114)/SUMIF(AD:AD,AD2114,H:H)))</f>
        <v/>
      </c>
      <c r="L2114" s="38" t="str">
        <f t="shared" ref="L2114:L2177" si="199">IFERROR(IF(K2114="NA",(H2114/I2114),(K2114/I2114)),"")</f>
        <v/>
      </c>
      <c r="M2114" s="38" t="str">
        <f t="shared" ref="M2114:M2177" si="200">IFERROR(IF(K2114="NA",1,(K2114/H2114)),"")</f>
        <v/>
      </c>
      <c r="N2114" s="38" t="str">
        <f t="shared" si="196"/>
        <v/>
      </c>
      <c r="O2114" s="38" t="str">
        <f t="shared" si="198"/>
        <v/>
      </c>
      <c r="P2114" s="39" t="str">
        <f t="shared" si="197"/>
        <v/>
      </c>
      <c r="AC2114" s="42" t="str">
        <f>IF(B2114="","",VLOOKUP(B2114,[2]Formula!B:C,2,0))</f>
        <v/>
      </c>
      <c r="AD2114" s="43" t="str">
        <f t="shared" ref="AD2114:AD2177" si="201">IF(B2114="","",CONCATENATE(B2114,"_",E2114))</f>
        <v/>
      </c>
    </row>
    <row r="2115" spans="1:30" x14ac:dyDescent="0.25">
      <c r="A2115" s="64"/>
      <c r="B2115" s="64"/>
      <c r="C2115" s="66"/>
      <c r="D2115" s="67"/>
      <c r="E2115" s="64"/>
      <c r="F2115" s="64"/>
      <c r="G2115" s="37" t="str">
        <f>IF(E2115="","",IF(OR(E2115="Project Management",E2115="Project Support",E2115="Sprint Management",E2115="Sprint Support"),"NA",ROUND((((VLOOKUP(AD2115,[2]Formula!V:X,3,0)))-SUMIF(AD:AD,AD2115,H:H)),2)))</f>
        <v/>
      </c>
      <c r="H2115" s="71"/>
      <c r="I2115" s="72"/>
      <c r="J2115" s="72"/>
      <c r="K2115" s="38" t="str">
        <f>IF(E2115="","",IF(OR(E2115="Project Management",E2115="Project Support",E2115="Sprint Management",E2115="Sprint Support"),"NA",(((SUMIF(AD:AD,AD2115,H:H)/VLOOKUP(AD2115,[2]Formula!V:X,3,0))*VLOOKUP(AD2115,[2]Formula!V:X,2,0))*H2115)/SUMIF(AD:AD,AD2115,H:H)))</f>
        <v/>
      </c>
      <c r="L2115" s="38" t="str">
        <f t="shared" si="199"/>
        <v/>
      </c>
      <c r="M2115" s="38" t="str">
        <f t="shared" si="200"/>
        <v/>
      </c>
      <c r="N2115" s="38" t="str">
        <f t="shared" ref="N2115:N2178" si="202">IFERROR(((L2115-M2115)/M2115)*100,"")</f>
        <v/>
      </c>
      <c r="O2115" s="38" t="str">
        <f t="shared" si="198"/>
        <v/>
      </c>
      <c r="P2115" s="39" t="str">
        <f t="shared" ref="P2115:P2178" si="203">IF(O2115="","",1)</f>
        <v/>
      </c>
      <c r="AC2115" s="42" t="str">
        <f>IF(B2115="","",VLOOKUP(B2115,[2]Formula!B:C,2,0))</f>
        <v/>
      </c>
      <c r="AD2115" s="43" t="str">
        <f t="shared" si="201"/>
        <v/>
      </c>
    </row>
    <row r="2116" spans="1:30" x14ac:dyDescent="0.25">
      <c r="A2116" s="64"/>
      <c r="B2116" s="64"/>
      <c r="C2116" s="66"/>
      <c r="D2116" s="67"/>
      <c r="E2116" s="64"/>
      <c r="F2116" s="64"/>
      <c r="G2116" s="37" t="str">
        <f>IF(E2116="","",IF(OR(E2116="Project Management",E2116="Project Support",E2116="Sprint Management",E2116="Sprint Support"),"NA",ROUND((((VLOOKUP(AD2116,[2]Formula!V:X,3,0)))-SUMIF(AD:AD,AD2116,H:H)),2)))</f>
        <v/>
      </c>
      <c r="H2116" s="71"/>
      <c r="I2116" s="72"/>
      <c r="J2116" s="72"/>
      <c r="K2116" s="38" t="str">
        <f>IF(E2116="","",IF(OR(E2116="Project Management",E2116="Project Support",E2116="Sprint Management",E2116="Sprint Support"),"NA",(((SUMIF(AD:AD,AD2116,H:H)/VLOOKUP(AD2116,[2]Formula!V:X,3,0))*VLOOKUP(AD2116,[2]Formula!V:X,2,0))*H2116)/SUMIF(AD:AD,AD2116,H:H)))</f>
        <v/>
      </c>
      <c r="L2116" s="38" t="str">
        <f t="shared" si="199"/>
        <v/>
      </c>
      <c r="M2116" s="38" t="str">
        <f t="shared" si="200"/>
        <v/>
      </c>
      <c r="N2116" s="38" t="str">
        <f t="shared" si="202"/>
        <v/>
      </c>
      <c r="O2116" s="38" t="str">
        <f t="shared" si="198"/>
        <v/>
      </c>
      <c r="P2116" s="39" t="str">
        <f t="shared" si="203"/>
        <v/>
      </c>
      <c r="AC2116" s="42" t="str">
        <f>IF(B2116="","",VLOOKUP(B2116,[2]Formula!B:C,2,0))</f>
        <v/>
      </c>
      <c r="AD2116" s="43" t="str">
        <f t="shared" si="201"/>
        <v/>
      </c>
    </row>
    <row r="2117" spans="1:30" x14ac:dyDescent="0.25">
      <c r="A2117" s="64"/>
      <c r="B2117" s="64"/>
      <c r="C2117" s="66"/>
      <c r="D2117" s="67"/>
      <c r="E2117" s="64"/>
      <c r="F2117" s="64"/>
      <c r="G2117" s="37" t="str">
        <f>IF(E2117="","",IF(OR(E2117="Project Management",E2117="Project Support",E2117="Sprint Management",E2117="Sprint Support"),"NA",ROUND((((VLOOKUP(AD2117,[2]Formula!V:X,3,0)))-SUMIF(AD:AD,AD2117,H:H)),2)))</f>
        <v/>
      </c>
      <c r="H2117" s="71"/>
      <c r="I2117" s="72"/>
      <c r="J2117" s="72"/>
      <c r="K2117" s="38" t="str">
        <f>IF(E2117="","",IF(OR(E2117="Project Management",E2117="Project Support",E2117="Sprint Management",E2117="Sprint Support"),"NA",(((SUMIF(AD:AD,AD2117,H:H)/VLOOKUP(AD2117,[2]Formula!V:X,3,0))*VLOOKUP(AD2117,[2]Formula!V:X,2,0))*H2117)/SUMIF(AD:AD,AD2117,H:H)))</f>
        <v/>
      </c>
      <c r="L2117" s="38" t="str">
        <f t="shared" si="199"/>
        <v/>
      </c>
      <c r="M2117" s="38" t="str">
        <f t="shared" si="200"/>
        <v/>
      </c>
      <c r="N2117" s="38" t="str">
        <f t="shared" si="202"/>
        <v/>
      </c>
      <c r="O2117" s="38" t="str">
        <f t="shared" si="198"/>
        <v/>
      </c>
      <c r="P2117" s="39" t="str">
        <f t="shared" si="203"/>
        <v/>
      </c>
      <c r="AC2117" s="42" t="str">
        <f>IF(B2117="","",VLOOKUP(B2117,[2]Formula!B:C,2,0))</f>
        <v/>
      </c>
      <c r="AD2117" s="43" t="str">
        <f t="shared" si="201"/>
        <v/>
      </c>
    </row>
    <row r="2118" spans="1:30" x14ac:dyDescent="0.25">
      <c r="A2118" s="64"/>
      <c r="B2118" s="64"/>
      <c r="C2118" s="66"/>
      <c r="D2118" s="67"/>
      <c r="E2118" s="64"/>
      <c r="F2118" s="64"/>
      <c r="G2118" s="37" t="str">
        <f>IF(E2118="","",IF(OR(E2118="Project Management",E2118="Project Support",E2118="Sprint Management",E2118="Sprint Support"),"NA",ROUND((((VLOOKUP(AD2118,[2]Formula!V:X,3,0)))-SUMIF(AD:AD,AD2118,H:H)),2)))</f>
        <v/>
      </c>
      <c r="H2118" s="71"/>
      <c r="I2118" s="72"/>
      <c r="J2118" s="72"/>
      <c r="K2118" s="38" t="str">
        <f>IF(E2118="","",IF(OR(E2118="Project Management",E2118="Project Support",E2118="Sprint Management",E2118="Sprint Support"),"NA",(((SUMIF(AD:AD,AD2118,H:H)/VLOOKUP(AD2118,[2]Formula!V:X,3,0))*VLOOKUP(AD2118,[2]Formula!V:X,2,0))*H2118)/SUMIF(AD:AD,AD2118,H:H)))</f>
        <v/>
      </c>
      <c r="L2118" s="38" t="str">
        <f t="shared" si="199"/>
        <v/>
      </c>
      <c r="M2118" s="38" t="str">
        <f t="shared" si="200"/>
        <v/>
      </c>
      <c r="N2118" s="38" t="str">
        <f t="shared" si="202"/>
        <v/>
      </c>
      <c r="O2118" s="38" t="str">
        <f t="shared" si="198"/>
        <v/>
      </c>
      <c r="P2118" s="39" t="str">
        <f t="shared" si="203"/>
        <v/>
      </c>
      <c r="AC2118" s="42" t="str">
        <f>IF(B2118="","",VLOOKUP(B2118,[2]Formula!B:C,2,0))</f>
        <v/>
      </c>
      <c r="AD2118" s="43" t="str">
        <f t="shared" si="201"/>
        <v/>
      </c>
    </row>
    <row r="2119" spans="1:30" x14ac:dyDescent="0.25">
      <c r="A2119" s="64"/>
      <c r="B2119" s="64"/>
      <c r="C2119" s="66"/>
      <c r="D2119" s="67"/>
      <c r="E2119" s="64"/>
      <c r="F2119" s="64"/>
      <c r="G2119" s="37" t="str">
        <f>IF(E2119="","",IF(OR(E2119="Project Management",E2119="Project Support",E2119="Sprint Management",E2119="Sprint Support"),"NA",ROUND((((VLOOKUP(AD2119,[2]Formula!V:X,3,0)))-SUMIF(AD:AD,AD2119,H:H)),2)))</f>
        <v/>
      </c>
      <c r="H2119" s="71"/>
      <c r="I2119" s="72"/>
      <c r="J2119" s="72"/>
      <c r="K2119" s="38" t="str">
        <f>IF(E2119="","",IF(OR(E2119="Project Management",E2119="Project Support",E2119="Sprint Management",E2119="Sprint Support"),"NA",(((SUMIF(AD:AD,AD2119,H:H)/VLOOKUP(AD2119,[2]Formula!V:X,3,0))*VLOOKUP(AD2119,[2]Formula!V:X,2,0))*H2119)/SUMIF(AD:AD,AD2119,H:H)))</f>
        <v/>
      </c>
      <c r="L2119" s="38" t="str">
        <f t="shared" si="199"/>
        <v/>
      </c>
      <c r="M2119" s="38" t="str">
        <f t="shared" si="200"/>
        <v/>
      </c>
      <c r="N2119" s="38" t="str">
        <f t="shared" si="202"/>
        <v/>
      </c>
      <c r="O2119" s="38" t="str">
        <f t="shared" si="198"/>
        <v/>
      </c>
      <c r="P2119" s="39" t="str">
        <f t="shared" si="203"/>
        <v/>
      </c>
      <c r="AC2119" s="42" t="str">
        <f>IF(B2119="","",VLOOKUP(B2119,[2]Formula!B:C,2,0))</f>
        <v/>
      </c>
      <c r="AD2119" s="43" t="str">
        <f t="shared" si="201"/>
        <v/>
      </c>
    </row>
    <row r="2120" spans="1:30" x14ac:dyDescent="0.25">
      <c r="A2120" s="64"/>
      <c r="B2120" s="64"/>
      <c r="C2120" s="66"/>
      <c r="D2120" s="67"/>
      <c r="E2120" s="64"/>
      <c r="F2120" s="64"/>
      <c r="G2120" s="37" t="str">
        <f>IF(E2120="","",IF(OR(E2120="Project Management",E2120="Project Support",E2120="Sprint Management",E2120="Sprint Support"),"NA",ROUND((((VLOOKUP(AD2120,[2]Formula!V:X,3,0)))-SUMIF(AD:AD,AD2120,H:H)),2)))</f>
        <v/>
      </c>
      <c r="H2120" s="71"/>
      <c r="I2120" s="72"/>
      <c r="J2120" s="72"/>
      <c r="K2120" s="38" t="str">
        <f>IF(E2120="","",IF(OR(E2120="Project Management",E2120="Project Support",E2120="Sprint Management",E2120="Sprint Support"),"NA",(((SUMIF(AD:AD,AD2120,H:H)/VLOOKUP(AD2120,[2]Formula!V:X,3,0))*VLOOKUP(AD2120,[2]Formula!V:X,2,0))*H2120)/SUMIF(AD:AD,AD2120,H:H)))</f>
        <v/>
      </c>
      <c r="L2120" s="38" t="str">
        <f t="shared" si="199"/>
        <v/>
      </c>
      <c r="M2120" s="38" t="str">
        <f t="shared" si="200"/>
        <v/>
      </c>
      <c r="N2120" s="38" t="str">
        <f t="shared" si="202"/>
        <v/>
      </c>
      <c r="O2120" s="38" t="str">
        <f t="shared" si="198"/>
        <v/>
      </c>
      <c r="P2120" s="39" t="str">
        <f t="shared" si="203"/>
        <v/>
      </c>
      <c r="AC2120" s="42" t="str">
        <f>IF(B2120="","",VLOOKUP(B2120,[2]Formula!B:C,2,0))</f>
        <v/>
      </c>
      <c r="AD2120" s="43" t="str">
        <f t="shared" si="201"/>
        <v/>
      </c>
    </row>
    <row r="2121" spans="1:30" x14ac:dyDescent="0.25">
      <c r="A2121" s="64"/>
      <c r="B2121" s="64"/>
      <c r="C2121" s="66"/>
      <c r="D2121" s="67"/>
      <c r="E2121" s="64"/>
      <c r="F2121" s="64"/>
      <c r="G2121" s="37" t="str">
        <f>IF(E2121="","",IF(OR(E2121="Project Management",E2121="Project Support",E2121="Sprint Management",E2121="Sprint Support"),"NA",ROUND((((VLOOKUP(AD2121,[2]Formula!V:X,3,0)))-SUMIF(AD:AD,AD2121,H:H)),2)))</f>
        <v/>
      </c>
      <c r="H2121" s="71"/>
      <c r="I2121" s="72"/>
      <c r="J2121" s="72"/>
      <c r="K2121" s="38" t="str">
        <f>IF(E2121="","",IF(OR(E2121="Project Management",E2121="Project Support",E2121="Sprint Management",E2121="Sprint Support"),"NA",(((SUMIF(AD:AD,AD2121,H:H)/VLOOKUP(AD2121,[2]Formula!V:X,3,0))*VLOOKUP(AD2121,[2]Formula!V:X,2,0))*H2121)/SUMIF(AD:AD,AD2121,H:H)))</f>
        <v/>
      </c>
      <c r="L2121" s="38" t="str">
        <f t="shared" si="199"/>
        <v/>
      </c>
      <c r="M2121" s="38" t="str">
        <f t="shared" si="200"/>
        <v/>
      </c>
      <c r="N2121" s="38" t="str">
        <f t="shared" si="202"/>
        <v/>
      </c>
      <c r="O2121" s="38" t="str">
        <f t="shared" si="198"/>
        <v/>
      </c>
      <c r="P2121" s="39" t="str">
        <f t="shared" si="203"/>
        <v/>
      </c>
      <c r="AC2121" s="42" t="str">
        <f>IF(B2121="","",VLOOKUP(B2121,[2]Formula!B:C,2,0))</f>
        <v/>
      </c>
      <c r="AD2121" s="43" t="str">
        <f t="shared" si="201"/>
        <v/>
      </c>
    </row>
    <row r="2122" spans="1:30" x14ac:dyDescent="0.25">
      <c r="A2122" s="64"/>
      <c r="B2122" s="64"/>
      <c r="C2122" s="66"/>
      <c r="D2122" s="67"/>
      <c r="E2122" s="64"/>
      <c r="F2122" s="64"/>
      <c r="G2122" s="37" t="str">
        <f>IF(E2122="","",IF(OR(E2122="Project Management",E2122="Project Support",E2122="Sprint Management",E2122="Sprint Support"),"NA",ROUND((((VLOOKUP(AD2122,[2]Formula!V:X,3,0)))-SUMIF(AD:AD,AD2122,H:H)),2)))</f>
        <v/>
      </c>
      <c r="H2122" s="71"/>
      <c r="I2122" s="72"/>
      <c r="J2122" s="72"/>
      <c r="K2122" s="38" t="str">
        <f>IF(E2122="","",IF(OR(E2122="Project Management",E2122="Project Support",E2122="Sprint Management",E2122="Sprint Support"),"NA",(((SUMIF(AD:AD,AD2122,H:H)/VLOOKUP(AD2122,[2]Formula!V:X,3,0))*VLOOKUP(AD2122,[2]Formula!V:X,2,0))*H2122)/SUMIF(AD:AD,AD2122,H:H)))</f>
        <v/>
      </c>
      <c r="L2122" s="38" t="str">
        <f t="shared" si="199"/>
        <v/>
      </c>
      <c r="M2122" s="38" t="str">
        <f t="shared" si="200"/>
        <v/>
      </c>
      <c r="N2122" s="38" t="str">
        <f t="shared" si="202"/>
        <v/>
      </c>
      <c r="O2122" s="38" t="str">
        <f t="shared" si="198"/>
        <v/>
      </c>
      <c r="P2122" s="39" t="str">
        <f t="shared" si="203"/>
        <v/>
      </c>
      <c r="AC2122" s="42" t="str">
        <f>IF(B2122="","",VLOOKUP(B2122,[2]Formula!B:C,2,0))</f>
        <v/>
      </c>
      <c r="AD2122" s="43" t="str">
        <f t="shared" si="201"/>
        <v/>
      </c>
    </row>
    <row r="2123" spans="1:30" x14ac:dyDescent="0.25">
      <c r="A2123" s="64"/>
      <c r="B2123" s="64"/>
      <c r="C2123" s="66"/>
      <c r="D2123" s="67"/>
      <c r="E2123" s="64"/>
      <c r="F2123" s="64"/>
      <c r="G2123" s="37" t="str">
        <f>IF(E2123="","",IF(OR(E2123="Project Management",E2123="Project Support",E2123="Sprint Management",E2123="Sprint Support"),"NA",ROUND((((VLOOKUP(AD2123,[2]Formula!V:X,3,0)))-SUMIF(AD:AD,AD2123,H:H)),2)))</f>
        <v/>
      </c>
      <c r="H2123" s="71"/>
      <c r="I2123" s="72"/>
      <c r="J2123" s="72"/>
      <c r="K2123" s="38" t="str">
        <f>IF(E2123="","",IF(OR(E2123="Project Management",E2123="Project Support",E2123="Sprint Management",E2123="Sprint Support"),"NA",(((SUMIF(AD:AD,AD2123,H:H)/VLOOKUP(AD2123,[2]Formula!V:X,3,0))*VLOOKUP(AD2123,[2]Formula!V:X,2,0))*H2123)/SUMIF(AD:AD,AD2123,H:H)))</f>
        <v/>
      </c>
      <c r="L2123" s="38" t="str">
        <f t="shared" si="199"/>
        <v/>
      </c>
      <c r="M2123" s="38" t="str">
        <f t="shared" si="200"/>
        <v/>
      </c>
      <c r="N2123" s="38" t="str">
        <f t="shared" si="202"/>
        <v/>
      </c>
      <c r="O2123" s="38" t="str">
        <f t="shared" si="198"/>
        <v/>
      </c>
      <c r="P2123" s="39" t="str">
        <f t="shared" si="203"/>
        <v/>
      </c>
      <c r="AC2123" s="42" t="str">
        <f>IF(B2123="","",VLOOKUP(B2123,[2]Formula!B:C,2,0))</f>
        <v/>
      </c>
      <c r="AD2123" s="43" t="str">
        <f t="shared" si="201"/>
        <v/>
      </c>
    </row>
    <row r="2124" spans="1:30" x14ac:dyDescent="0.25">
      <c r="A2124" s="64"/>
      <c r="B2124" s="64"/>
      <c r="C2124" s="66"/>
      <c r="D2124" s="67"/>
      <c r="E2124" s="64"/>
      <c r="F2124" s="64"/>
      <c r="G2124" s="37" t="str">
        <f>IF(E2124="","",IF(OR(E2124="Project Management",E2124="Project Support",E2124="Sprint Management",E2124="Sprint Support"),"NA",ROUND((((VLOOKUP(AD2124,[2]Formula!V:X,3,0)))-SUMIF(AD:AD,AD2124,H:H)),2)))</f>
        <v/>
      </c>
      <c r="H2124" s="71"/>
      <c r="I2124" s="72"/>
      <c r="J2124" s="72"/>
      <c r="K2124" s="38" t="str">
        <f>IF(E2124="","",IF(OR(E2124="Project Management",E2124="Project Support",E2124="Sprint Management",E2124="Sprint Support"),"NA",(((SUMIF(AD:AD,AD2124,H:H)/VLOOKUP(AD2124,[2]Formula!V:X,3,0))*VLOOKUP(AD2124,[2]Formula!V:X,2,0))*H2124)/SUMIF(AD:AD,AD2124,H:H)))</f>
        <v/>
      </c>
      <c r="L2124" s="38" t="str">
        <f t="shared" si="199"/>
        <v/>
      </c>
      <c r="M2124" s="38" t="str">
        <f t="shared" si="200"/>
        <v/>
      </c>
      <c r="N2124" s="38" t="str">
        <f t="shared" si="202"/>
        <v/>
      </c>
      <c r="O2124" s="38" t="str">
        <f t="shared" si="198"/>
        <v/>
      </c>
      <c r="P2124" s="39" t="str">
        <f t="shared" si="203"/>
        <v/>
      </c>
      <c r="AC2124" s="42" t="str">
        <f>IF(B2124="","",VLOOKUP(B2124,[2]Formula!B:C,2,0))</f>
        <v/>
      </c>
      <c r="AD2124" s="43" t="str">
        <f t="shared" si="201"/>
        <v/>
      </c>
    </row>
    <row r="2125" spans="1:30" x14ac:dyDescent="0.25">
      <c r="A2125" s="64"/>
      <c r="B2125" s="64"/>
      <c r="C2125" s="66"/>
      <c r="D2125" s="67"/>
      <c r="E2125" s="64"/>
      <c r="F2125" s="64"/>
      <c r="G2125" s="37" t="str">
        <f>IF(E2125="","",IF(OR(E2125="Project Management",E2125="Project Support",E2125="Sprint Management",E2125="Sprint Support"),"NA",ROUND((((VLOOKUP(AD2125,[2]Formula!V:X,3,0)))-SUMIF(AD:AD,AD2125,H:H)),2)))</f>
        <v/>
      </c>
      <c r="H2125" s="71"/>
      <c r="I2125" s="72"/>
      <c r="J2125" s="72"/>
      <c r="K2125" s="38" t="str">
        <f>IF(E2125="","",IF(OR(E2125="Project Management",E2125="Project Support",E2125="Sprint Management",E2125="Sprint Support"),"NA",(((SUMIF(AD:AD,AD2125,H:H)/VLOOKUP(AD2125,[2]Formula!V:X,3,0))*VLOOKUP(AD2125,[2]Formula!V:X,2,0))*H2125)/SUMIF(AD:AD,AD2125,H:H)))</f>
        <v/>
      </c>
      <c r="L2125" s="38" t="str">
        <f t="shared" si="199"/>
        <v/>
      </c>
      <c r="M2125" s="38" t="str">
        <f t="shared" si="200"/>
        <v/>
      </c>
      <c r="N2125" s="38" t="str">
        <f t="shared" si="202"/>
        <v/>
      </c>
      <c r="O2125" s="38" t="str">
        <f t="shared" si="198"/>
        <v/>
      </c>
      <c r="P2125" s="39" t="str">
        <f t="shared" si="203"/>
        <v/>
      </c>
      <c r="AC2125" s="42" t="str">
        <f>IF(B2125="","",VLOOKUP(B2125,[2]Formula!B:C,2,0))</f>
        <v/>
      </c>
      <c r="AD2125" s="43" t="str">
        <f t="shared" si="201"/>
        <v/>
      </c>
    </row>
    <row r="2126" spans="1:30" x14ac:dyDescent="0.25">
      <c r="A2126" s="64"/>
      <c r="B2126" s="64"/>
      <c r="C2126" s="66"/>
      <c r="D2126" s="67"/>
      <c r="E2126" s="64"/>
      <c r="F2126" s="64"/>
      <c r="G2126" s="37" t="str">
        <f>IF(E2126="","",IF(OR(E2126="Project Management",E2126="Project Support",E2126="Sprint Management",E2126="Sprint Support"),"NA",ROUND((((VLOOKUP(AD2126,[2]Formula!V:X,3,0)))-SUMIF(AD:AD,AD2126,H:H)),2)))</f>
        <v/>
      </c>
      <c r="H2126" s="71"/>
      <c r="I2126" s="72"/>
      <c r="J2126" s="72"/>
      <c r="K2126" s="38" t="str">
        <f>IF(E2126="","",IF(OR(E2126="Project Management",E2126="Project Support",E2126="Sprint Management",E2126="Sprint Support"),"NA",(((SUMIF(AD:AD,AD2126,H:H)/VLOOKUP(AD2126,[2]Formula!V:X,3,0))*VLOOKUP(AD2126,[2]Formula!V:X,2,0))*H2126)/SUMIF(AD:AD,AD2126,H:H)))</f>
        <v/>
      </c>
      <c r="L2126" s="38" t="str">
        <f t="shared" si="199"/>
        <v/>
      </c>
      <c r="M2126" s="38" t="str">
        <f t="shared" si="200"/>
        <v/>
      </c>
      <c r="N2126" s="38" t="str">
        <f t="shared" si="202"/>
        <v/>
      </c>
      <c r="O2126" s="38" t="str">
        <f t="shared" si="198"/>
        <v/>
      </c>
      <c r="P2126" s="39" t="str">
        <f t="shared" si="203"/>
        <v/>
      </c>
      <c r="AC2126" s="42" t="str">
        <f>IF(B2126="","",VLOOKUP(B2126,[2]Formula!B:C,2,0))</f>
        <v/>
      </c>
      <c r="AD2126" s="43" t="str">
        <f t="shared" si="201"/>
        <v/>
      </c>
    </row>
    <row r="2127" spans="1:30" x14ac:dyDescent="0.25">
      <c r="A2127" s="64"/>
      <c r="B2127" s="64"/>
      <c r="C2127" s="66"/>
      <c r="D2127" s="67"/>
      <c r="E2127" s="64"/>
      <c r="F2127" s="64"/>
      <c r="G2127" s="37" t="str">
        <f>IF(E2127="","",IF(OR(E2127="Project Management",E2127="Project Support",E2127="Sprint Management",E2127="Sprint Support"),"NA",ROUND((((VLOOKUP(AD2127,[2]Formula!V:X,3,0)))-SUMIF(AD:AD,AD2127,H:H)),2)))</f>
        <v/>
      </c>
      <c r="H2127" s="71"/>
      <c r="I2127" s="72"/>
      <c r="J2127" s="72"/>
      <c r="K2127" s="38" t="str">
        <f>IF(E2127="","",IF(OR(E2127="Project Management",E2127="Project Support",E2127="Sprint Management",E2127="Sprint Support"),"NA",(((SUMIF(AD:AD,AD2127,H:H)/VLOOKUP(AD2127,[2]Formula!V:X,3,0))*VLOOKUP(AD2127,[2]Formula!V:X,2,0))*H2127)/SUMIF(AD:AD,AD2127,H:H)))</f>
        <v/>
      </c>
      <c r="L2127" s="38" t="str">
        <f t="shared" si="199"/>
        <v/>
      </c>
      <c r="M2127" s="38" t="str">
        <f t="shared" si="200"/>
        <v/>
      </c>
      <c r="N2127" s="38" t="str">
        <f t="shared" si="202"/>
        <v/>
      </c>
      <c r="O2127" s="38" t="str">
        <f t="shared" si="198"/>
        <v/>
      </c>
      <c r="P2127" s="39" t="str">
        <f t="shared" si="203"/>
        <v/>
      </c>
      <c r="AC2127" s="42" t="str">
        <f>IF(B2127="","",VLOOKUP(B2127,[2]Formula!B:C,2,0))</f>
        <v/>
      </c>
      <c r="AD2127" s="43" t="str">
        <f t="shared" si="201"/>
        <v/>
      </c>
    </row>
    <row r="2128" spans="1:30" x14ac:dyDescent="0.25">
      <c r="A2128" s="64"/>
      <c r="B2128" s="64"/>
      <c r="C2128" s="66"/>
      <c r="D2128" s="67"/>
      <c r="E2128" s="64"/>
      <c r="F2128" s="64"/>
      <c r="G2128" s="37" t="str">
        <f>IF(E2128="","",IF(OR(E2128="Project Management",E2128="Project Support",E2128="Sprint Management",E2128="Sprint Support"),"NA",ROUND((((VLOOKUP(AD2128,[2]Formula!V:X,3,0)))-SUMIF(AD:AD,AD2128,H:H)),2)))</f>
        <v/>
      </c>
      <c r="H2128" s="71"/>
      <c r="I2128" s="72"/>
      <c r="J2128" s="72"/>
      <c r="K2128" s="38" t="str">
        <f>IF(E2128="","",IF(OR(E2128="Project Management",E2128="Project Support",E2128="Sprint Management",E2128="Sprint Support"),"NA",(((SUMIF(AD:AD,AD2128,H:H)/VLOOKUP(AD2128,[2]Formula!V:X,3,0))*VLOOKUP(AD2128,[2]Formula!V:X,2,0))*H2128)/SUMIF(AD:AD,AD2128,H:H)))</f>
        <v/>
      </c>
      <c r="L2128" s="38" t="str">
        <f t="shared" si="199"/>
        <v/>
      </c>
      <c r="M2128" s="38" t="str">
        <f t="shared" si="200"/>
        <v/>
      </c>
      <c r="N2128" s="38" t="str">
        <f t="shared" si="202"/>
        <v/>
      </c>
      <c r="O2128" s="38" t="str">
        <f t="shared" si="198"/>
        <v/>
      </c>
      <c r="P2128" s="39" t="str">
        <f t="shared" si="203"/>
        <v/>
      </c>
      <c r="AC2128" s="42" t="str">
        <f>IF(B2128="","",VLOOKUP(B2128,[2]Formula!B:C,2,0))</f>
        <v/>
      </c>
      <c r="AD2128" s="43" t="str">
        <f t="shared" si="201"/>
        <v/>
      </c>
    </row>
    <row r="2129" spans="1:30" x14ac:dyDescent="0.25">
      <c r="A2129" s="64"/>
      <c r="B2129" s="64"/>
      <c r="C2129" s="66"/>
      <c r="D2129" s="67"/>
      <c r="E2129" s="64"/>
      <c r="F2129" s="64"/>
      <c r="G2129" s="37" t="str">
        <f>IF(E2129="","",IF(OR(E2129="Project Management",E2129="Project Support",E2129="Sprint Management",E2129="Sprint Support"),"NA",ROUND((((VLOOKUP(AD2129,[2]Formula!V:X,3,0)))-SUMIF(AD:AD,AD2129,H:H)),2)))</f>
        <v/>
      </c>
      <c r="H2129" s="71"/>
      <c r="I2129" s="72"/>
      <c r="J2129" s="72"/>
      <c r="K2129" s="38" t="str">
        <f>IF(E2129="","",IF(OR(E2129="Project Management",E2129="Project Support",E2129="Sprint Management",E2129="Sprint Support"),"NA",(((SUMIF(AD:AD,AD2129,H:H)/VLOOKUP(AD2129,[2]Formula!V:X,3,0))*VLOOKUP(AD2129,[2]Formula!V:X,2,0))*H2129)/SUMIF(AD:AD,AD2129,H:H)))</f>
        <v/>
      </c>
      <c r="L2129" s="38" t="str">
        <f t="shared" si="199"/>
        <v/>
      </c>
      <c r="M2129" s="38" t="str">
        <f t="shared" si="200"/>
        <v/>
      </c>
      <c r="N2129" s="38" t="str">
        <f t="shared" si="202"/>
        <v/>
      </c>
      <c r="O2129" s="38" t="str">
        <f t="shared" si="198"/>
        <v/>
      </c>
      <c r="P2129" s="39" t="str">
        <f t="shared" si="203"/>
        <v/>
      </c>
      <c r="AC2129" s="42" t="str">
        <f>IF(B2129="","",VLOOKUP(B2129,[2]Formula!B:C,2,0))</f>
        <v/>
      </c>
      <c r="AD2129" s="43" t="str">
        <f t="shared" si="201"/>
        <v/>
      </c>
    </row>
    <row r="2130" spans="1:30" x14ac:dyDescent="0.25">
      <c r="A2130" s="64"/>
      <c r="B2130" s="64"/>
      <c r="C2130" s="66"/>
      <c r="D2130" s="67"/>
      <c r="E2130" s="64"/>
      <c r="F2130" s="64"/>
      <c r="G2130" s="37" t="str">
        <f>IF(E2130="","",IF(OR(E2130="Project Management",E2130="Project Support",E2130="Sprint Management",E2130="Sprint Support"),"NA",ROUND((((VLOOKUP(AD2130,[2]Formula!V:X,3,0)))-SUMIF(AD:AD,AD2130,H:H)),2)))</f>
        <v/>
      </c>
      <c r="H2130" s="71"/>
      <c r="I2130" s="72"/>
      <c r="J2130" s="72"/>
      <c r="K2130" s="38" t="str">
        <f>IF(E2130="","",IF(OR(E2130="Project Management",E2130="Project Support",E2130="Sprint Management",E2130="Sprint Support"),"NA",(((SUMIF(AD:AD,AD2130,H:H)/VLOOKUP(AD2130,[2]Formula!V:X,3,0))*VLOOKUP(AD2130,[2]Formula!V:X,2,0))*H2130)/SUMIF(AD:AD,AD2130,H:H)))</f>
        <v/>
      </c>
      <c r="L2130" s="38" t="str">
        <f t="shared" si="199"/>
        <v/>
      </c>
      <c r="M2130" s="38" t="str">
        <f t="shared" si="200"/>
        <v/>
      </c>
      <c r="N2130" s="38" t="str">
        <f t="shared" si="202"/>
        <v/>
      </c>
      <c r="O2130" s="38" t="str">
        <f t="shared" si="198"/>
        <v/>
      </c>
      <c r="P2130" s="39" t="str">
        <f t="shared" si="203"/>
        <v/>
      </c>
      <c r="AC2130" s="42" t="str">
        <f>IF(B2130="","",VLOOKUP(B2130,[2]Formula!B:C,2,0))</f>
        <v/>
      </c>
      <c r="AD2130" s="43" t="str">
        <f t="shared" si="201"/>
        <v/>
      </c>
    </row>
    <row r="2131" spans="1:30" x14ac:dyDescent="0.25">
      <c r="A2131" s="64"/>
      <c r="B2131" s="64"/>
      <c r="C2131" s="66"/>
      <c r="D2131" s="67"/>
      <c r="E2131" s="64"/>
      <c r="F2131" s="64"/>
      <c r="G2131" s="37" t="str">
        <f>IF(E2131="","",IF(OR(E2131="Project Management",E2131="Project Support",E2131="Sprint Management",E2131="Sprint Support"),"NA",ROUND((((VLOOKUP(AD2131,[2]Formula!V:X,3,0)))-SUMIF(AD:AD,AD2131,H:H)),2)))</f>
        <v/>
      </c>
      <c r="H2131" s="71"/>
      <c r="I2131" s="72"/>
      <c r="J2131" s="72"/>
      <c r="K2131" s="38" t="str">
        <f>IF(E2131="","",IF(OR(E2131="Project Management",E2131="Project Support",E2131="Sprint Management",E2131="Sprint Support"),"NA",(((SUMIF(AD:AD,AD2131,H:H)/VLOOKUP(AD2131,[2]Formula!V:X,3,0))*VLOOKUP(AD2131,[2]Formula!V:X,2,0))*H2131)/SUMIF(AD:AD,AD2131,H:H)))</f>
        <v/>
      </c>
      <c r="L2131" s="38" t="str">
        <f t="shared" si="199"/>
        <v/>
      </c>
      <c r="M2131" s="38" t="str">
        <f t="shared" si="200"/>
        <v/>
      </c>
      <c r="N2131" s="38" t="str">
        <f t="shared" si="202"/>
        <v/>
      </c>
      <c r="O2131" s="38" t="str">
        <f t="shared" si="198"/>
        <v/>
      </c>
      <c r="P2131" s="39" t="str">
        <f t="shared" si="203"/>
        <v/>
      </c>
      <c r="AC2131" s="42" t="str">
        <f>IF(B2131="","",VLOOKUP(B2131,[2]Formula!B:C,2,0))</f>
        <v/>
      </c>
      <c r="AD2131" s="43" t="str">
        <f t="shared" si="201"/>
        <v/>
      </c>
    </row>
    <row r="2132" spans="1:30" x14ac:dyDescent="0.25">
      <c r="A2132" s="64"/>
      <c r="B2132" s="64"/>
      <c r="C2132" s="66"/>
      <c r="D2132" s="67"/>
      <c r="E2132" s="64"/>
      <c r="F2132" s="64"/>
      <c r="G2132" s="37" t="str">
        <f>IF(E2132="","",IF(OR(E2132="Project Management",E2132="Project Support",E2132="Sprint Management",E2132="Sprint Support"),"NA",ROUND((((VLOOKUP(AD2132,[2]Formula!V:X,3,0)))-SUMIF(AD:AD,AD2132,H:H)),2)))</f>
        <v/>
      </c>
      <c r="H2132" s="71"/>
      <c r="I2132" s="72"/>
      <c r="J2132" s="72"/>
      <c r="K2132" s="38" t="str">
        <f>IF(E2132="","",IF(OR(E2132="Project Management",E2132="Project Support",E2132="Sprint Management",E2132="Sprint Support"),"NA",(((SUMIF(AD:AD,AD2132,H:H)/VLOOKUP(AD2132,[2]Formula!V:X,3,0))*VLOOKUP(AD2132,[2]Formula!V:X,2,0))*H2132)/SUMIF(AD:AD,AD2132,H:H)))</f>
        <v/>
      </c>
      <c r="L2132" s="38" t="str">
        <f t="shared" si="199"/>
        <v/>
      </c>
      <c r="M2132" s="38" t="str">
        <f t="shared" si="200"/>
        <v/>
      </c>
      <c r="N2132" s="38" t="str">
        <f t="shared" si="202"/>
        <v/>
      </c>
      <c r="O2132" s="38" t="str">
        <f t="shared" si="198"/>
        <v/>
      </c>
      <c r="P2132" s="39" t="str">
        <f t="shared" si="203"/>
        <v/>
      </c>
      <c r="AC2132" s="42" t="str">
        <f>IF(B2132="","",VLOOKUP(B2132,[2]Formula!B:C,2,0))</f>
        <v/>
      </c>
      <c r="AD2132" s="43" t="str">
        <f t="shared" si="201"/>
        <v/>
      </c>
    </row>
    <row r="2133" spans="1:30" x14ac:dyDescent="0.25">
      <c r="A2133" s="64"/>
      <c r="B2133" s="64"/>
      <c r="C2133" s="66"/>
      <c r="D2133" s="67"/>
      <c r="E2133" s="64"/>
      <c r="F2133" s="64"/>
      <c r="G2133" s="37" t="str">
        <f>IF(E2133="","",IF(OR(E2133="Project Management",E2133="Project Support",E2133="Sprint Management",E2133="Sprint Support"),"NA",ROUND((((VLOOKUP(AD2133,[2]Formula!V:X,3,0)))-SUMIF(AD:AD,AD2133,H:H)),2)))</f>
        <v/>
      </c>
      <c r="H2133" s="71"/>
      <c r="I2133" s="72"/>
      <c r="J2133" s="72"/>
      <c r="K2133" s="38" t="str">
        <f>IF(E2133="","",IF(OR(E2133="Project Management",E2133="Project Support",E2133="Sprint Management",E2133="Sprint Support"),"NA",(((SUMIF(AD:AD,AD2133,H:H)/VLOOKUP(AD2133,[2]Formula!V:X,3,0))*VLOOKUP(AD2133,[2]Formula!V:X,2,0))*H2133)/SUMIF(AD:AD,AD2133,H:H)))</f>
        <v/>
      </c>
      <c r="L2133" s="38" t="str">
        <f t="shared" si="199"/>
        <v/>
      </c>
      <c r="M2133" s="38" t="str">
        <f t="shared" si="200"/>
        <v/>
      </c>
      <c r="N2133" s="38" t="str">
        <f t="shared" si="202"/>
        <v/>
      </c>
      <c r="O2133" s="38" t="str">
        <f t="shared" si="198"/>
        <v/>
      </c>
      <c r="P2133" s="39" t="str">
        <f t="shared" si="203"/>
        <v/>
      </c>
      <c r="AC2133" s="42" t="str">
        <f>IF(B2133="","",VLOOKUP(B2133,[2]Formula!B:C,2,0))</f>
        <v/>
      </c>
      <c r="AD2133" s="43" t="str">
        <f t="shared" si="201"/>
        <v/>
      </c>
    </row>
    <row r="2134" spans="1:30" x14ac:dyDescent="0.25">
      <c r="A2134" s="64"/>
      <c r="B2134" s="64"/>
      <c r="C2134" s="66"/>
      <c r="D2134" s="67"/>
      <c r="E2134" s="64"/>
      <c r="F2134" s="64"/>
      <c r="G2134" s="37" t="str">
        <f>IF(E2134="","",IF(OR(E2134="Project Management",E2134="Project Support",E2134="Sprint Management",E2134="Sprint Support"),"NA",ROUND((((VLOOKUP(AD2134,[2]Formula!V:X,3,0)))-SUMIF(AD:AD,AD2134,H:H)),2)))</f>
        <v/>
      </c>
      <c r="H2134" s="71"/>
      <c r="I2134" s="72"/>
      <c r="J2134" s="72"/>
      <c r="K2134" s="38" t="str">
        <f>IF(E2134="","",IF(OR(E2134="Project Management",E2134="Project Support",E2134="Sprint Management",E2134="Sprint Support"),"NA",(((SUMIF(AD:AD,AD2134,H:H)/VLOOKUP(AD2134,[2]Formula!V:X,3,0))*VLOOKUP(AD2134,[2]Formula!V:X,2,0))*H2134)/SUMIF(AD:AD,AD2134,H:H)))</f>
        <v/>
      </c>
      <c r="L2134" s="38" t="str">
        <f t="shared" si="199"/>
        <v/>
      </c>
      <c r="M2134" s="38" t="str">
        <f t="shared" si="200"/>
        <v/>
      </c>
      <c r="N2134" s="38" t="str">
        <f t="shared" si="202"/>
        <v/>
      </c>
      <c r="O2134" s="38" t="str">
        <f t="shared" si="198"/>
        <v/>
      </c>
      <c r="P2134" s="39" t="str">
        <f t="shared" si="203"/>
        <v/>
      </c>
      <c r="AC2134" s="42" t="str">
        <f>IF(B2134="","",VLOOKUP(B2134,[2]Formula!B:C,2,0))</f>
        <v/>
      </c>
      <c r="AD2134" s="43" t="str">
        <f t="shared" si="201"/>
        <v/>
      </c>
    </row>
    <row r="2135" spans="1:30" x14ac:dyDescent="0.25">
      <c r="A2135" s="64"/>
      <c r="B2135" s="64"/>
      <c r="C2135" s="66"/>
      <c r="D2135" s="67"/>
      <c r="E2135" s="64"/>
      <c r="F2135" s="64"/>
      <c r="G2135" s="37" t="str">
        <f>IF(E2135="","",IF(OR(E2135="Project Management",E2135="Project Support",E2135="Sprint Management",E2135="Sprint Support"),"NA",ROUND((((VLOOKUP(AD2135,[2]Formula!V:X,3,0)))-SUMIF(AD:AD,AD2135,H:H)),2)))</f>
        <v/>
      </c>
      <c r="H2135" s="71"/>
      <c r="I2135" s="72"/>
      <c r="J2135" s="72"/>
      <c r="K2135" s="38" t="str">
        <f>IF(E2135="","",IF(OR(E2135="Project Management",E2135="Project Support",E2135="Sprint Management",E2135="Sprint Support"),"NA",(((SUMIF(AD:AD,AD2135,H:H)/VLOOKUP(AD2135,[2]Formula!V:X,3,0))*VLOOKUP(AD2135,[2]Formula!V:X,2,0))*H2135)/SUMIF(AD:AD,AD2135,H:H)))</f>
        <v/>
      </c>
      <c r="L2135" s="38" t="str">
        <f t="shared" si="199"/>
        <v/>
      </c>
      <c r="M2135" s="38" t="str">
        <f t="shared" si="200"/>
        <v/>
      </c>
      <c r="N2135" s="38" t="str">
        <f t="shared" si="202"/>
        <v/>
      </c>
      <c r="O2135" s="38" t="str">
        <f t="shared" si="198"/>
        <v/>
      </c>
      <c r="P2135" s="39" t="str">
        <f t="shared" si="203"/>
        <v/>
      </c>
      <c r="AC2135" s="42" t="str">
        <f>IF(B2135="","",VLOOKUP(B2135,[2]Formula!B:C,2,0))</f>
        <v/>
      </c>
      <c r="AD2135" s="43" t="str">
        <f t="shared" si="201"/>
        <v/>
      </c>
    </row>
    <row r="2136" spans="1:30" x14ac:dyDescent="0.25">
      <c r="A2136" s="64"/>
      <c r="B2136" s="64"/>
      <c r="C2136" s="66"/>
      <c r="D2136" s="67"/>
      <c r="E2136" s="64"/>
      <c r="F2136" s="64"/>
      <c r="G2136" s="37" t="str">
        <f>IF(E2136="","",IF(OR(E2136="Project Management",E2136="Project Support",E2136="Sprint Management",E2136="Sprint Support"),"NA",ROUND((((VLOOKUP(AD2136,[2]Formula!V:X,3,0)))-SUMIF(AD:AD,AD2136,H:H)),2)))</f>
        <v/>
      </c>
      <c r="H2136" s="71"/>
      <c r="I2136" s="72"/>
      <c r="J2136" s="72"/>
      <c r="K2136" s="38" t="str">
        <f>IF(E2136="","",IF(OR(E2136="Project Management",E2136="Project Support",E2136="Sprint Management",E2136="Sprint Support"),"NA",(((SUMIF(AD:AD,AD2136,H:H)/VLOOKUP(AD2136,[2]Formula!V:X,3,0))*VLOOKUP(AD2136,[2]Formula!V:X,2,0))*H2136)/SUMIF(AD:AD,AD2136,H:H)))</f>
        <v/>
      </c>
      <c r="L2136" s="38" t="str">
        <f t="shared" si="199"/>
        <v/>
      </c>
      <c r="M2136" s="38" t="str">
        <f t="shared" si="200"/>
        <v/>
      </c>
      <c r="N2136" s="38" t="str">
        <f t="shared" si="202"/>
        <v/>
      </c>
      <c r="O2136" s="38" t="str">
        <f t="shared" si="198"/>
        <v/>
      </c>
      <c r="P2136" s="39" t="str">
        <f t="shared" si="203"/>
        <v/>
      </c>
      <c r="AC2136" s="42" t="str">
        <f>IF(B2136="","",VLOOKUP(B2136,[2]Formula!B:C,2,0))</f>
        <v/>
      </c>
      <c r="AD2136" s="43" t="str">
        <f t="shared" si="201"/>
        <v/>
      </c>
    </row>
    <row r="2137" spans="1:30" x14ac:dyDescent="0.25">
      <c r="A2137" s="64"/>
      <c r="B2137" s="64"/>
      <c r="C2137" s="66"/>
      <c r="D2137" s="67"/>
      <c r="E2137" s="64"/>
      <c r="F2137" s="64"/>
      <c r="G2137" s="37" t="str">
        <f>IF(E2137="","",IF(OR(E2137="Project Management",E2137="Project Support",E2137="Sprint Management",E2137="Sprint Support"),"NA",ROUND((((VLOOKUP(AD2137,[2]Formula!V:X,3,0)))-SUMIF(AD:AD,AD2137,H:H)),2)))</f>
        <v/>
      </c>
      <c r="H2137" s="71"/>
      <c r="I2137" s="72"/>
      <c r="J2137" s="72"/>
      <c r="K2137" s="38" t="str">
        <f>IF(E2137="","",IF(OR(E2137="Project Management",E2137="Project Support",E2137="Sprint Management",E2137="Sprint Support"),"NA",(((SUMIF(AD:AD,AD2137,H:H)/VLOOKUP(AD2137,[2]Formula!V:X,3,0))*VLOOKUP(AD2137,[2]Formula!V:X,2,0))*H2137)/SUMIF(AD:AD,AD2137,H:H)))</f>
        <v/>
      </c>
      <c r="L2137" s="38" t="str">
        <f t="shared" si="199"/>
        <v/>
      </c>
      <c r="M2137" s="38" t="str">
        <f t="shared" si="200"/>
        <v/>
      </c>
      <c r="N2137" s="38" t="str">
        <f t="shared" si="202"/>
        <v/>
      </c>
      <c r="O2137" s="38" t="str">
        <f t="shared" si="198"/>
        <v/>
      </c>
      <c r="P2137" s="39" t="str">
        <f t="shared" si="203"/>
        <v/>
      </c>
      <c r="AC2137" s="42" t="str">
        <f>IF(B2137="","",VLOOKUP(B2137,[2]Formula!B:C,2,0))</f>
        <v/>
      </c>
      <c r="AD2137" s="43" t="str">
        <f t="shared" si="201"/>
        <v/>
      </c>
    </row>
    <row r="2138" spans="1:30" x14ac:dyDescent="0.25">
      <c r="A2138" s="64"/>
      <c r="B2138" s="64"/>
      <c r="C2138" s="66"/>
      <c r="D2138" s="67"/>
      <c r="E2138" s="64"/>
      <c r="F2138" s="64"/>
      <c r="G2138" s="37" t="str">
        <f>IF(E2138="","",IF(OR(E2138="Project Management",E2138="Project Support",E2138="Sprint Management",E2138="Sprint Support"),"NA",ROUND((((VLOOKUP(AD2138,[2]Formula!V:X,3,0)))-SUMIF(AD:AD,AD2138,H:H)),2)))</f>
        <v/>
      </c>
      <c r="H2138" s="71"/>
      <c r="I2138" s="72"/>
      <c r="J2138" s="72"/>
      <c r="K2138" s="38" t="str">
        <f>IF(E2138="","",IF(OR(E2138="Project Management",E2138="Project Support",E2138="Sprint Management",E2138="Sprint Support"),"NA",(((SUMIF(AD:AD,AD2138,H:H)/VLOOKUP(AD2138,[2]Formula!V:X,3,0))*VLOOKUP(AD2138,[2]Formula!V:X,2,0))*H2138)/SUMIF(AD:AD,AD2138,H:H)))</f>
        <v/>
      </c>
      <c r="L2138" s="38" t="str">
        <f t="shared" si="199"/>
        <v/>
      </c>
      <c r="M2138" s="38" t="str">
        <f t="shared" si="200"/>
        <v/>
      </c>
      <c r="N2138" s="38" t="str">
        <f t="shared" si="202"/>
        <v/>
      </c>
      <c r="O2138" s="38" t="str">
        <f t="shared" si="198"/>
        <v/>
      </c>
      <c r="P2138" s="39" t="str">
        <f t="shared" si="203"/>
        <v/>
      </c>
      <c r="AC2138" s="42" t="str">
        <f>IF(B2138="","",VLOOKUP(B2138,[2]Formula!B:C,2,0))</f>
        <v/>
      </c>
      <c r="AD2138" s="43" t="str">
        <f t="shared" si="201"/>
        <v/>
      </c>
    </row>
    <row r="2139" spans="1:30" x14ac:dyDescent="0.25">
      <c r="A2139" s="64"/>
      <c r="B2139" s="64"/>
      <c r="C2139" s="66"/>
      <c r="D2139" s="67"/>
      <c r="E2139" s="64"/>
      <c r="F2139" s="64"/>
      <c r="G2139" s="37" t="str">
        <f>IF(E2139="","",IF(OR(E2139="Project Management",E2139="Project Support",E2139="Sprint Management",E2139="Sprint Support"),"NA",ROUND((((VLOOKUP(AD2139,[2]Formula!V:X,3,0)))-SUMIF(AD:AD,AD2139,H:H)),2)))</f>
        <v/>
      </c>
      <c r="H2139" s="71"/>
      <c r="I2139" s="72"/>
      <c r="J2139" s="72"/>
      <c r="K2139" s="38" t="str">
        <f>IF(E2139="","",IF(OR(E2139="Project Management",E2139="Project Support",E2139="Sprint Management",E2139="Sprint Support"),"NA",(((SUMIF(AD:AD,AD2139,H:H)/VLOOKUP(AD2139,[2]Formula!V:X,3,0))*VLOOKUP(AD2139,[2]Formula!V:X,2,0))*H2139)/SUMIF(AD:AD,AD2139,H:H)))</f>
        <v/>
      </c>
      <c r="L2139" s="38" t="str">
        <f t="shared" si="199"/>
        <v/>
      </c>
      <c r="M2139" s="38" t="str">
        <f t="shared" si="200"/>
        <v/>
      </c>
      <c r="N2139" s="38" t="str">
        <f t="shared" si="202"/>
        <v/>
      </c>
      <c r="O2139" s="38" t="str">
        <f t="shared" si="198"/>
        <v/>
      </c>
      <c r="P2139" s="39" t="str">
        <f t="shared" si="203"/>
        <v/>
      </c>
      <c r="AC2139" s="42" t="str">
        <f>IF(B2139="","",VLOOKUP(B2139,[2]Formula!B:C,2,0))</f>
        <v/>
      </c>
      <c r="AD2139" s="43" t="str">
        <f t="shared" si="201"/>
        <v/>
      </c>
    </row>
    <row r="2140" spans="1:30" x14ac:dyDescent="0.25">
      <c r="A2140" s="64"/>
      <c r="B2140" s="64"/>
      <c r="C2140" s="66"/>
      <c r="D2140" s="67"/>
      <c r="E2140" s="64"/>
      <c r="F2140" s="64"/>
      <c r="G2140" s="37" t="str">
        <f>IF(E2140="","",IF(OR(E2140="Project Management",E2140="Project Support",E2140="Sprint Management",E2140="Sprint Support"),"NA",ROUND((((VLOOKUP(AD2140,[2]Formula!V:X,3,0)))-SUMIF(AD:AD,AD2140,H:H)),2)))</f>
        <v/>
      </c>
      <c r="H2140" s="71"/>
      <c r="I2140" s="72"/>
      <c r="J2140" s="72"/>
      <c r="K2140" s="38" t="str">
        <f>IF(E2140="","",IF(OR(E2140="Project Management",E2140="Project Support",E2140="Sprint Management",E2140="Sprint Support"),"NA",(((SUMIF(AD:AD,AD2140,H:H)/VLOOKUP(AD2140,[2]Formula!V:X,3,0))*VLOOKUP(AD2140,[2]Formula!V:X,2,0))*H2140)/SUMIF(AD:AD,AD2140,H:H)))</f>
        <v/>
      </c>
      <c r="L2140" s="38" t="str">
        <f t="shared" si="199"/>
        <v/>
      </c>
      <c r="M2140" s="38" t="str">
        <f t="shared" si="200"/>
        <v/>
      </c>
      <c r="N2140" s="38" t="str">
        <f t="shared" si="202"/>
        <v/>
      </c>
      <c r="O2140" s="38" t="str">
        <f t="shared" si="198"/>
        <v/>
      </c>
      <c r="P2140" s="39" t="str">
        <f t="shared" si="203"/>
        <v/>
      </c>
      <c r="AC2140" s="42" t="str">
        <f>IF(B2140="","",VLOOKUP(B2140,[2]Formula!B:C,2,0))</f>
        <v/>
      </c>
      <c r="AD2140" s="43" t="str">
        <f t="shared" si="201"/>
        <v/>
      </c>
    </row>
    <row r="2141" spans="1:30" x14ac:dyDescent="0.25">
      <c r="A2141" s="64"/>
      <c r="B2141" s="64"/>
      <c r="C2141" s="66"/>
      <c r="D2141" s="67"/>
      <c r="E2141" s="64"/>
      <c r="F2141" s="64"/>
      <c r="G2141" s="37" t="str">
        <f>IF(E2141="","",IF(OR(E2141="Project Management",E2141="Project Support",E2141="Sprint Management",E2141="Sprint Support"),"NA",ROUND((((VLOOKUP(AD2141,[2]Formula!V:X,3,0)))-SUMIF(AD:AD,AD2141,H:H)),2)))</f>
        <v/>
      </c>
      <c r="H2141" s="71"/>
      <c r="I2141" s="72"/>
      <c r="J2141" s="72"/>
      <c r="K2141" s="38" t="str">
        <f>IF(E2141="","",IF(OR(E2141="Project Management",E2141="Project Support",E2141="Sprint Management",E2141="Sprint Support"),"NA",(((SUMIF(AD:AD,AD2141,H:H)/VLOOKUP(AD2141,[2]Formula!V:X,3,0))*VLOOKUP(AD2141,[2]Formula!V:X,2,0))*H2141)/SUMIF(AD:AD,AD2141,H:H)))</f>
        <v/>
      </c>
      <c r="L2141" s="38" t="str">
        <f t="shared" si="199"/>
        <v/>
      </c>
      <c r="M2141" s="38" t="str">
        <f t="shared" si="200"/>
        <v/>
      </c>
      <c r="N2141" s="38" t="str">
        <f t="shared" si="202"/>
        <v/>
      </c>
      <c r="O2141" s="38" t="str">
        <f t="shared" si="198"/>
        <v/>
      </c>
      <c r="P2141" s="39" t="str">
        <f t="shared" si="203"/>
        <v/>
      </c>
      <c r="AC2141" s="42" t="str">
        <f>IF(B2141="","",VLOOKUP(B2141,[2]Formula!B:C,2,0))</f>
        <v/>
      </c>
      <c r="AD2141" s="43" t="str">
        <f t="shared" si="201"/>
        <v/>
      </c>
    </row>
    <row r="2142" spans="1:30" x14ac:dyDescent="0.25">
      <c r="A2142" s="64"/>
      <c r="B2142" s="64"/>
      <c r="C2142" s="66"/>
      <c r="D2142" s="67"/>
      <c r="E2142" s="64"/>
      <c r="F2142" s="64"/>
      <c r="G2142" s="37" t="str">
        <f>IF(E2142="","",IF(OR(E2142="Project Management",E2142="Project Support",E2142="Sprint Management",E2142="Sprint Support"),"NA",ROUND((((VLOOKUP(AD2142,[2]Formula!V:X,3,0)))-SUMIF(AD:AD,AD2142,H:H)),2)))</f>
        <v/>
      </c>
      <c r="H2142" s="71"/>
      <c r="I2142" s="72"/>
      <c r="J2142" s="72"/>
      <c r="K2142" s="38" t="str">
        <f>IF(E2142="","",IF(OR(E2142="Project Management",E2142="Project Support",E2142="Sprint Management",E2142="Sprint Support"),"NA",(((SUMIF(AD:AD,AD2142,H:H)/VLOOKUP(AD2142,[2]Formula!V:X,3,0))*VLOOKUP(AD2142,[2]Formula!V:X,2,0))*H2142)/SUMIF(AD:AD,AD2142,H:H)))</f>
        <v/>
      </c>
      <c r="L2142" s="38" t="str">
        <f t="shared" si="199"/>
        <v/>
      </c>
      <c r="M2142" s="38" t="str">
        <f t="shared" si="200"/>
        <v/>
      </c>
      <c r="N2142" s="38" t="str">
        <f t="shared" si="202"/>
        <v/>
      </c>
      <c r="O2142" s="38" t="str">
        <f t="shared" si="198"/>
        <v/>
      </c>
      <c r="P2142" s="39" t="str">
        <f t="shared" si="203"/>
        <v/>
      </c>
      <c r="AC2142" s="42" t="str">
        <f>IF(B2142="","",VLOOKUP(B2142,[2]Formula!B:C,2,0))</f>
        <v/>
      </c>
      <c r="AD2142" s="43" t="str">
        <f t="shared" si="201"/>
        <v/>
      </c>
    </row>
    <row r="2143" spans="1:30" x14ac:dyDescent="0.25">
      <c r="A2143" s="64"/>
      <c r="B2143" s="64"/>
      <c r="C2143" s="66"/>
      <c r="D2143" s="67"/>
      <c r="E2143" s="64"/>
      <c r="F2143" s="64"/>
      <c r="G2143" s="37" t="str">
        <f>IF(E2143="","",IF(OR(E2143="Project Management",E2143="Project Support",E2143="Sprint Management",E2143="Sprint Support"),"NA",ROUND((((VLOOKUP(AD2143,[2]Formula!V:X,3,0)))-SUMIF(AD:AD,AD2143,H:H)),2)))</f>
        <v/>
      </c>
      <c r="H2143" s="71"/>
      <c r="I2143" s="72"/>
      <c r="J2143" s="72"/>
      <c r="K2143" s="38" t="str">
        <f>IF(E2143="","",IF(OR(E2143="Project Management",E2143="Project Support",E2143="Sprint Management",E2143="Sprint Support"),"NA",(((SUMIF(AD:AD,AD2143,H:H)/VLOOKUP(AD2143,[2]Formula!V:X,3,0))*VLOOKUP(AD2143,[2]Formula!V:X,2,0))*H2143)/SUMIF(AD:AD,AD2143,H:H)))</f>
        <v/>
      </c>
      <c r="L2143" s="38" t="str">
        <f t="shared" si="199"/>
        <v/>
      </c>
      <c r="M2143" s="38" t="str">
        <f t="shared" si="200"/>
        <v/>
      </c>
      <c r="N2143" s="38" t="str">
        <f t="shared" si="202"/>
        <v/>
      </c>
      <c r="O2143" s="38" t="str">
        <f t="shared" si="198"/>
        <v/>
      </c>
      <c r="P2143" s="39" t="str">
        <f t="shared" si="203"/>
        <v/>
      </c>
      <c r="AC2143" s="42" t="str">
        <f>IF(B2143="","",VLOOKUP(B2143,[2]Formula!B:C,2,0))</f>
        <v/>
      </c>
      <c r="AD2143" s="43" t="str">
        <f t="shared" si="201"/>
        <v/>
      </c>
    </row>
    <row r="2144" spans="1:30" x14ac:dyDescent="0.25">
      <c r="A2144" s="64"/>
      <c r="B2144" s="64"/>
      <c r="C2144" s="66"/>
      <c r="D2144" s="67"/>
      <c r="E2144" s="64"/>
      <c r="F2144" s="64"/>
      <c r="G2144" s="37" t="str">
        <f>IF(E2144="","",IF(OR(E2144="Project Management",E2144="Project Support",E2144="Sprint Management",E2144="Sprint Support"),"NA",ROUND((((VLOOKUP(AD2144,[2]Formula!V:X,3,0)))-SUMIF(AD:AD,AD2144,H:H)),2)))</f>
        <v/>
      </c>
      <c r="H2144" s="71"/>
      <c r="I2144" s="72"/>
      <c r="J2144" s="72"/>
      <c r="K2144" s="38" t="str">
        <f>IF(E2144="","",IF(OR(E2144="Project Management",E2144="Project Support",E2144="Sprint Management",E2144="Sprint Support"),"NA",(((SUMIF(AD:AD,AD2144,H:H)/VLOOKUP(AD2144,[2]Formula!V:X,3,0))*VLOOKUP(AD2144,[2]Formula!V:X,2,0))*H2144)/SUMIF(AD:AD,AD2144,H:H)))</f>
        <v/>
      </c>
      <c r="L2144" s="38" t="str">
        <f t="shared" si="199"/>
        <v/>
      </c>
      <c r="M2144" s="38" t="str">
        <f t="shared" si="200"/>
        <v/>
      </c>
      <c r="N2144" s="38" t="str">
        <f t="shared" si="202"/>
        <v/>
      </c>
      <c r="O2144" s="38" t="str">
        <f t="shared" si="198"/>
        <v/>
      </c>
      <c r="P2144" s="39" t="str">
        <f t="shared" si="203"/>
        <v/>
      </c>
      <c r="AC2144" s="42" t="str">
        <f>IF(B2144="","",VLOOKUP(B2144,[2]Formula!B:C,2,0))</f>
        <v/>
      </c>
      <c r="AD2144" s="43" t="str">
        <f t="shared" si="201"/>
        <v/>
      </c>
    </row>
    <row r="2145" spans="1:30" x14ac:dyDescent="0.25">
      <c r="A2145" s="64"/>
      <c r="B2145" s="64"/>
      <c r="C2145" s="66"/>
      <c r="D2145" s="67"/>
      <c r="E2145" s="64"/>
      <c r="F2145" s="64"/>
      <c r="G2145" s="37" t="str">
        <f>IF(E2145="","",IF(OR(E2145="Project Management",E2145="Project Support",E2145="Sprint Management",E2145="Sprint Support"),"NA",ROUND((((VLOOKUP(AD2145,[2]Formula!V:X,3,0)))-SUMIF(AD:AD,AD2145,H:H)),2)))</f>
        <v/>
      </c>
      <c r="H2145" s="71"/>
      <c r="I2145" s="72"/>
      <c r="J2145" s="72"/>
      <c r="K2145" s="38" t="str">
        <f>IF(E2145="","",IF(OR(E2145="Project Management",E2145="Project Support",E2145="Sprint Management",E2145="Sprint Support"),"NA",(((SUMIF(AD:AD,AD2145,H:H)/VLOOKUP(AD2145,[2]Formula!V:X,3,0))*VLOOKUP(AD2145,[2]Formula!V:X,2,0))*H2145)/SUMIF(AD:AD,AD2145,H:H)))</f>
        <v/>
      </c>
      <c r="L2145" s="38" t="str">
        <f t="shared" si="199"/>
        <v/>
      </c>
      <c r="M2145" s="38" t="str">
        <f t="shared" si="200"/>
        <v/>
      </c>
      <c r="N2145" s="38" t="str">
        <f t="shared" si="202"/>
        <v/>
      </c>
      <c r="O2145" s="38" t="str">
        <f t="shared" si="198"/>
        <v/>
      </c>
      <c r="P2145" s="39" t="str">
        <f t="shared" si="203"/>
        <v/>
      </c>
      <c r="AC2145" s="42" t="str">
        <f>IF(B2145="","",VLOOKUP(B2145,[2]Formula!B:C,2,0))</f>
        <v/>
      </c>
      <c r="AD2145" s="43" t="str">
        <f t="shared" si="201"/>
        <v/>
      </c>
    </row>
    <row r="2146" spans="1:30" x14ac:dyDescent="0.25">
      <c r="A2146" s="64"/>
      <c r="B2146" s="64"/>
      <c r="C2146" s="66"/>
      <c r="D2146" s="67"/>
      <c r="E2146" s="64"/>
      <c r="F2146" s="64"/>
      <c r="G2146" s="37" t="str">
        <f>IF(E2146="","",IF(OR(E2146="Project Management",E2146="Project Support",E2146="Sprint Management",E2146="Sprint Support"),"NA",ROUND((((VLOOKUP(AD2146,[2]Formula!V:X,3,0)))-SUMIF(AD:AD,AD2146,H:H)),2)))</f>
        <v/>
      </c>
      <c r="H2146" s="71"/>
      <c r="I2146" s="72"/>
      <c r="J2146" s="72"/>
      <c r="K2146" s="38" t="str">
        <f>IF(E2146="","",IF(OR(E2146="Project Management",E2146="Project Support",E2146="Sprint Management",E2146="Sprint Support"),"NA",(((SUMIF(AD:AD,AD2146,H:H)/VLOOKUP(AD2146,[2]Formula!V:X,3,0))*VLOOKUP(AD2146,[2]Formula!V:X,2,0))*H2146)/SUMIF(AD:AD,AD2146,H:H)))</f>
        <v/>
      </c>
      <c r="L2146" s="38" t="str">
        <f t="shared" si="199"/>
        <v/>
      </c>
      <c r="M2146" s="38" t="str">
        <f t="shared" si="200"/>
        <v/>
      </c>
      <c r="N2146" s="38" t="str">
        <f t="shared" si="202"/>
        <v/>
      </c>
      <c r="O2146" s="38" t="str">
        <f t="shared" si="198"/>
        <v/>
      </c>
      <c r="P2146" s="39" t="str">
        <f t="shared" si="203"/>
        <v/>
      </c>
      <c r="AC2146" s="42" t="str">
        <f>IF(B2146="","",VLOOKUP(B2146,[2]Formula!B:C,2,0))</f>
        <v/>
      </c>
      <c r="AD2146" s="43" t="str">
        <f t="shared" si="201"/>
        <v/>
      </c>
    </row>
    <row r="2147" spans="1:30" x14ac:dyDescent="0.25">
      <c r="A2147" s="64"/>
      <c r="B2147" s="64"/>
      <c r="C2147" s="66"/>
      <c r="D2147" s="67"/>
      <c r="E2147" s="64"/>
      <c r="F2147" s="64"/>
      <c r="G2147" s="37" t="str">
        <f>IF(E2147="","",IF(OR(E2147="Project Management",E2147="Project Support",E2147="Sprint Management",E2147="Sprint Support"),"NA",ROUND((((VLOOKUP(AD2147,[2]Formula!V:X,3,0)))-SUMIF(AD:AD,AD2147,H:H)),2)))</f>
        <v/>
      </c>
      <c r="H2147" s="71"/>
      <c r="I2147" s="72"/>
      <c r="J2147" s="72"/>
      <c r="K2147" s="38" t="str">
        <f>IF(E2147="","",IF(OR(E2147="Project Management",E2147="Project Support",E2147="Sprint Management",E2147="Sprint Support"),"NA",(((SUMIF(AD:AD,AD2147,H:H)/VLOOKUP(AD2147,[2]Formula!V:X,3,0))*VLOOKUP(AD2147,[2]Formula!V:X,2,0))*H2147)/SUMIF(AD:AD,AD2147,H:H)))</f>
        <v/>
      </c>
      <c r="L2147" s="38" t="str">
        <f t="shared" si="199"/>
        <v/>
      </c>
      <c r="M2147" s="38" t="str">
        <f t="shared" si="200"/>
        <v/>
      </c>
      <c r="N2147" s="38" t="str">
        <f t="shared" si="202"/>
        <v/>
      </c>
      <c r="O2147" s="38" t="str">
        <f t="shared" si="198"/>
        <v/>
      </c>
      <c r="P2147" s="39" t="str">
        <f t="shared" si="203"/>
        <v/>
      </c>
      <c r="AC2147" s="42" t="str">
        <f>IF(B2147="","",VLOOKUP(B2147,[2]Formula!B:C,2,0))</f>
        <v/>
      </c>
      <c r="AD2147" s="43" t="str">
        <f t="shared" si="201"/>
        <v/>
      </c>
    </row>
    <row r="2148" spans="1:30" x14ac:dyDescent="0.25">
      <c r="A2148" s="64"/>
      <c r="B2148" s="64"/>
      <c r="C2148" s="66"/>
      <c r="D2148" s="67"/>
      <c r="E2148" s="64"/>
      <c r="F2148" s="64"/>
      <c r="G2148" s="37" t="str">
        <f>IF(E2148="","",IF(OR(E2148="Project Management",E2148="Project Support",E2148="Sprint Management",E2148="Sprint Support"),"NA",ROUND((((VLOOKUP(AD2148,[2]Formula!V:X,3,0)))-SUMIF(AD:AD,AD2148,H:H)),2)))</f>
        <v/>
      </c>
      <c r="H2148" s="71"/>
      <c r="I2148" s="72"/>
      <c r="J2148" s="72"/>
      <c r="K2148" s="38" t="str">
        <f>IF(E2148="","",IF(OR(E2148="Project Management",E2148="Project Support",E2148="Sprint Management",E2148="Sprint Support"),"NA",(((SUMIF(AD:AD,AD2148,H:H)/VLOOKUP(AD2148,[2]Formula!V:X,3,0))*VLOOKUP(AD2148,[2]Formula!V:X,2,0))*H2148)/SUMIF(AD:AD,AD2148,H:H)))</f>
        <v/>
      </c>
      <c r="L2148" s="38" t="str">
        <f t="shared" si="199"/>
        <v/>
      </c>
      <c r="M2148" s="38" t="str">
        <f t="shared" si="200"/>
        <v/>
      </c>
      <c r="N2148" s="38" t="str">
        <f t="shared" si="202"/>
        <v/>
      </c>
      <c r="O2148" s="38" t="str">
        <f t="shared" si="198"/>
        <v/>
      </c>
      <c r="P2148" s="39" t="str">
        <f t="shared" si="203"/>
        <v/>
      </c>
      <c r="AC2148" s="42" t="str">
        <f>IF(B2148="","",VLOOKUP(B2148,[2]Formula!B:C,2,0))</f>
        <v/>
      </c>
      <c r="AD2148" s="43" t="str">
        <f t="shared" si="201"/>
        <v/>
      </c>
    </row>
    <row r="2149" spans="1:30" x14ac:dyDescent="0.25">
      <c r="A2149" s="64"/>
      <c r="B2149" s="64"/>
      <c r="C2149" s="66"/>
      <c r="D2149" s="67"/>
      <c r="E2149" s="64"/>
      <c r="F2149" s="64"/>
      <c r="G2149" s="37" t="str">
        <f>IF(E2149="","",IF(OR(E2149="Project Management",E2149="Project Support",E2149="Sprint Management",E2149="Sprint Support"),"NA",ROUND((((VLOOKUP(AD2149,[2]Formula!V:X,3,0)))-SUMIF(AD:AD,AD2149,H:H)),2)))</f>
        <v/>
      </c>
      <c r="H2149" s="71"/>
      <c r="I2149" s="72"/>
      <c r="J2149" s="72"/>
      <c r="K2149" s="38" t="str">
        <f>IF(E2149="","",IF(OR(E2149="Project Management",E2149="Project Support",E2149="Sprint Management",E2149="Sprint Support"),"NA",(((SUMIF(AD:AD,AD2149,H:H)/VLOOKUP(AD2149,[2]Formula!V:X,3,0))*VLOOKUP(AD2149,[2]Formula!V:X,2,0))*H2149)/SUMIF(AD:AD,AD2149,H:H)))</f>
        <v/>
      </c>
      <c r="L2149" s="38" t="str">
        <f t="shared" si="199"/>
        <v/>
      </c>
      <c r="M2149" s="38" t="str">
        <f t="shared" si="200"/>
        <v/>
      </c>
      <c r="N2149" s="38" t="str">
        <f t="shared" si="202"/>
        <v/>
      </c>
      <c r="O2149" s="38" t="str">
        <f t="shared" si="198"/>
        <v/>
      </c>
      <c r="P2149" s="39" t="str">
        <f t="shared" si="203"/>
        <v/>
      </c>
      <c r="AC2149" s="42" t="str">
        <f>IF(B2149="","",VLOOKUP(B2149,[2]Formula!B:C,2,0))</f>
        <v/>
      </c>
      <c r="AD2149" s="43" t="str">
        <f t="shared" si="201"/>
        <v/>
      </c>
    </row>
    <row r="2150" spans="1:30" x14ac:dyDescent="0.25">
      <c r="A2150" s="64"/>
      <c r="B2150" s="64"/>
      <c r="C2150" s="66"/>
      <c r="D2150" s="67"/>
      <c r="E2150" s="64"/>
      <c r="F2150" s="64"/>
      <c r="G2150" s="37" t="str">
        <f>IF(E2150="","",IF(OR(E2150="Project Management",E2150="Project Support",E2150="Sprint Management",E2150="Sprint Support"),"NA",ROUND((((VLOOKUP(AD2150,[2]Formula!V:X,3,0)))-SUMIF(AD:AD,AD2150,H:H)),2)))</f>
        <v/>
      </c>
      <c r="H2150" s="71"/>
      <c r="I2150" s="72"/>
      <c r="J2150" s="72"/>
      <c r="K2150" s="38" t="str">
        <f>IF(E2150="","",IF(OR(E2150="Project Management",E2150="Project Support",E2150="Sprint Management",E2150="Sprint Support"),"NA",(((SUMIF(AD:AD,AD2150,H:H)/VLOOKUP(AD2150,[2]Formula!V:X,3,0))*VLOOKUP(AD2150,[2]Formula!V:X,2,0))*H2150)/SUMIF(AD:AD,AD2150,H:H)))</f>
        <v/>
      </c>
      <c r="L2150" s="38" t="str">
        <f t="shared" si="199"/>
        <v/>
      </c>
      <c r="M2150" s="38" t="str">
        <f t="shared" si="200"/>
        <v/>
      </c>
      <c r="N2150" s="38" t="str">
        <f t="shared" si="202"/>
        <v/>
      </c>
      <c r="O2150" s="38" t="str">
        <f t="shared" si="198"/>
        <v/>
      </c>
      <c r="P2150" s="39" t="str">
        <f t="shared" si="203"/>
        <v/>
      </c>
      <c r="AC2150" s="42" t="str">
        <f>IF(B2150="","",VLOOKUP(B2150,[2]Formula!B:C,2,0))</f>
        <v/>
      </c>
      <c r="AD2150" s="43" t="str">
        <f t="shared" si="201"/>
        <v/>
      </c>
    </row>
    <row r="2151" spans="1:30" x14ac:dyDescent="0.25">
      <c r="A2151" s="64"/>
      <c r="B2151" s="64"/>
      <c r="C2151" s="66"/>
      <c r="D2151" s="67"/>
      <c r="E2151" s="64"/>
      <c r="F2151" s="64"/>
      <c r="G2151" s="37" t="str">
        <f>IF(E2151="","",IF(OR(E2151="Project Management",E2151="Project Support",E2151="Sprint Management",E2151="Sprint Support"),"NA",ROUND((((VLOOKUP(AD2151,[2]Formula!V:X,3,0)))-SUMIF(AD:AD,AD2151,H:H)),2)))</f>
        <v/>
      </c>
      <c r="H2151" s="71"/>
      <c r="I2151" s="72"/>
      <c r="J2151" s="72"/>
      <c r="K2151" s="38" t="str">
        <f>IF(E2151="","",IF(OR(E2151="Project Management",E2151="Project Support",E2151="Sprint Management",E2151="Sprint Support"),"NA",(((SUMIF(AD:AD,AD2151,H:H)/VLOOKUP(AD2151,[2]Formula!V:X,3,0))*VLOOKUP(AD2151,[2]Formula!V:X,2,0))*H2151)/SUMIF(AD:AD,AD2151,H:H)))</f>
        <v/>
      </c>
      <c r="L2151" s="38" t="str">
        <f t="shared" si="199"/>
        <v/>
      </c>
      <c r="M2151" s="38" t="str">
        <f t="shared" si="200"/>
        <v/>
      </c>
      <c r="N2151" s="38" t="str">
        <f t="shared" si="202"/>
        <v/>
      </c>
      <c r="O2151" s="38" t="str">
        <f t="shared" si="198"/>
        <v/>
      </c>
      <c r="P2151" s="39" t="str">
        <f t="shared" si="203"/>
        <v/>
      </c>
      <c r="AC2151" s="42" t="str">
        <f>IF(B2151="","",VLOOKUP(B2151,[2]Formula!B:C,2,0))</f>
        <v/>
      </c>
      <c r="AD2151" s="43" t="str">
        <f t="shared" si="201"/>
        <v/>
      </c>
    </row>
    <row r="2152" spans="1:30" x14ac:dyDescent="0.25">
      <c r="A2152" s="64"/>
      <c r="B2152" s="64"/>
      <c r="C2152" s="66"/>
      <c r="D2152" s="67"/>
      <c r="E2152" s="64"/>
      <c r="F2152" s="64"/>
      <c r="G2152" s="37" t="str">
        <f>IF(E2152="","",IF(OR(E2152="Project Management",E2152="Project Support",E2152="Sprint Management",E2152="Sprint Support"),"NA",ROUND((((VLOOKUP(AD2152,[2]Formula!V:X,3,0)))-SUMIF(AD:AD,AD2152,H:H)),2)))</f>
        <v/>
      </c>
      <c r="H2152" s="71"/>
      <c r="I2152" s="72"/>
      <c r="J2152" s="72"/>
      <c r="K2152" s="38" t="str">
        <f>IF(E2152="","",IF(OR(E2152="Project Management",E2152="Project Support",E2152="Sprint Management",E2152="Sprint Support"),"NA",(((SUMIF(AD:AD,AD2152,H:H)/VLOOKUP(AD2152,[2]Formula!V:X,3,0))*VLOOKUP(AD2152,[2]Formula!V:X,2,0))*H2152)/SUMIF(AD:AD,AD2152,H:H)))</f>
        <v/>
      </c>
      <c r="L2152" s="38" t="str">
        <f t="shared" si="199"/>
        <v/>
      </c>
      <c r="M2152" s="38" t="str">
        <f t="shared" si="200"/>
        <v/>
      </c>
      <c r="N2152" s="38" t="str">
        <f t="shared" si="202"/>
        <v/>
      </c>
      <c r="O2152" s="38" t="str">
        <f t="shared" si="198"/>
        <v/>
      </c>
      <c r="P2152" s="39" t="str">
        <f t="shared" si="203"/>
        <v/>
      </c>
      <c r="AC2152" s="42" t="str">
        <f>IF(B2152="","",VLOOKUP(B2152,[2]Formula!B:C,2,0))</f>
        <v/>
      </c>
      <c r="AD2152" s="43" t="str">
        <f t="shared" si="201"/>
        <v/>
      </c>
    </row>
    <row r="2153" spans="1:30" x14ac:dyDescent="0.25">
      <c r="A2153" s="64"/>
      <c r="B2153" s="64"/>
      <c r="C2153" s="66"/>
      <c r="D2153" s="67"/>
      <c r="E2153" s="64"/>
      <c r="F2153" s="64"/>
      <c r="G2153" s="37" t="str">
        <f>IF(E2153="","",IF(OR(E2153="Project Management",E2153="Project Support",E2153="Sprint Management",E2153="Sprint Support"),"NA",ROUND((((VLOOKUP(AD2153,[2]Formula!V:X,3,0)))-SUMIF(AD:AD,AD2153,H:H)),2)))</f>
        <v/>
      </c>
      <c r="H2153" s="71"/>
      <c r="I2153" s="72"/>
      <c r="J2153" s="72"/>
      <c r="K2153" s="38" t="str">
        <f>IF(E2153="","",IF(OR(E2153="Project Management",E2153="Project Support",E2153="Sprint Management",E2153="Sprint Support"),"NA",(((SUMIF(AD:AD,AD2153,H:H)/VLOOKUP(AD2153,[2]Formula!V:X,3,0))*VLOOKUP(AD2153,[2]Formula!V:X,2,0))*H2153)/SUMIF(AD:AD,AD2153,H:H)))</f>
        <v/>
      </c>
      <c r="L2153" s="38" t="str">
        <f t="shared" si="199"/>
        <v/>
      </c>
      <c r="M2153" s="38" t="str">
        <f t="shared" si="200"/>
        <v/>
      </c>
      <c r="N2153" s="38" t="str">
        <f t="shared" si="202"/>
        <v/>
      </c>
      <c r="O2153" s="38" t="str">
        <f t="shared" si="198"/>
        <v/>
      </c>
      <c r="P2153" s="39" t="str">
        <f t="shared" si="203"/>
        <v/>
      </c>
      <c r="AC2153" s="42" t="str">
        <f>IF(B2153="","",VLOOKUP(B2153,[2]Formula!B:C,2,0))</f>
        <v/>
      </c>
      <c r="AD2153" s="43" t="str">
        <f t="shared" si="201"/>
        <v/>
      </c>
    </row>
    <row r="2154" spans="1:30" x14ac:dyDescent="0.25">
      <c r="A2154" s="64"/>
      <c r="B2154" s="64"/>
      <c r="C2154" s="66"/>
      <c r="D2154" s="67"/>
      <c r="E2154" s="64"/>
      <c r="F2154" s="64"/>
      <c r="G2154" s="37" t="str">
        <f>IF(E2154="","",IF(OR(E2154="Project Management",E2154="Project Support",E2154="Sprint Management",E2154="Sprint Support"),"NA",ROUND((((VLOOKUP(AD2154,[2]Formula!V:X,3,0)))-SUMIF(AD:AD,AD2154,H:H)),2)))</f>
        <v/>
      </c>
      <c r="H2154" s="71"/>
      <c r="I2154" s="72"/>
      <c r="J2154" s="72"/>
      <c r="K2154" s="38" t="str">
        <f>IF(E2154="","",IF(OR(E2154="Project Management",E2154="Project Support",E2154="Sprint Management",E2154="Sprint Support"),"NA",(((SUMIF(AD:AD,AD2154,H:H)/VLOOKUP(AD2154,[2]Formula!V:X,3,0))*VLOOKUP(AD2154,[2]Formula!V:X,2,0))*H2154)/SUMIF(AD:AD,AD2154,H:H)))</f>
        <v/>
      </c>
      <c r="L2154" s="38" t="str">
        <f t="shared" si="199"/>
        <v/>
      </c>
      <c r="M2154" s="38" t="str">
        <f t="shared" si="200"/>
        <v/>
      </c>
      <c r="N2154" s="38" t="str">
        <f t="shared" si="202"/>
        <v/>
      </c>
      <c r="O2154" s="38" t="str">
        <f t="shared" si="198"/>
        <v/>
      </c>
      <c r="P2154" s="39" t="str">
        <f t="shared" si="203"/>
        <v/>
      </c>
      <c r="AC2154" s="42" t="str">
        <f>IF(B2154="","",VLOOKUP(B2154,[2]Formula!B:C,2,0))</f>
        <v/>
      </c>
      <c r="AD2154" s="43" t="str">
        <f t="shared" si="201"/>
        <v/>
      </c>
    </row>
    <row r="2155" spans="1:30" x14ac:dyDescent="0.25">
      <c r="A2155" s="64"/>
      <c r="B2155" s="64"/>
      <c r="C2155" s="66"/>
      <c r="D2155" s="67"/>
      <c r="E2155" s="64"/>
      <c r="F2155" s="64"/>
      <c r="G2155" s="37" t="str">
        <f>IF(E2155="","",IF(OR(E2155="Project Management",E2155="Project Support",E2155="Sprint Management",E2155="Sprint Support"),"NA",ROUND((((VLOOKUP(AD2155,[2]Formula!V:X,3,0)))-SUMIF(AD:AD,AD2155,H:H)),2)))</f>
        <v/>
      </c>
      <c r="H2155" s="71"/>
      <c r="I2155" s="72"/>
      <c r="J2155" s="72"/>
      <c r="K2155" s="38" t="str">
        <f>IF(E2155="","",IF(OR(E2155="Project Management",E2155="Project Support",E2155="Sprint Management",E2155="Sprint Support"),"NA",(((SUMIF(AD:AD,AD2155,H:H)/VLOOKUP(AD2155,[2]Formula!V:X,3,0))*VLOOKUP(AD2155,[2]Formula!V:X,2,0))*H2155)/SUMIF(AD:AD,AD2155,H:H)))</f>
        <v/>
      </c>
      <c r="L2155" s="38" t="str">
        <f t="shared" si="199"/>
        <v/>
      </c>
      <c r="M2155" s="38" t="str">
        <f t="shared" si="200"/>
        <v/>
      </c>
      <c r="N2155" s="38" t="str">
        <f t="shared" si="202"/>
        <v/>
      </c>
      <c r="O2155" s="38" t="str">
        <f t="shared" si="198"/>
        <v/>
      </c>
      <c r="P2155" s="39" t="str">
        <f t="shared" si="203"/>
        <v/>
      </c>
      <c r="AC2155" s="42" t="str">
        <f>IF(B2155="","",VLOOKUP(B2155,[2]Formula!B:C,2,0))</f>
        <v/>
      </c>
      <c r="AD2155" s="43" t="str">
        <f t="shared" si="201"/>
        <v/>
      </c>
    </row>
    <row r="2156" spans="1:30" x14ac:dyDescent="0.25">
      <c r="A2156" s="64"/>
      <c r="B2156" s="64"/>
      <c r="C2156" s="66"/>
      <c r="D2156" s="67"/>
      <c r="E2156" s="64"/>
      <c r="F2156" s="64"/>
      <c r="G2156" s="37" t="str">
        <f>IF(E2156="","",IF(OR(E2156="Project Management",E2156="Project Support",E2156="Sprint Management",E2156="Sprint Support"),"NA",ROUND((((VLOOKUP(AD2156,[2]Formula!V:X,3,0)))-SUMIF(AD:AD,AD2156,H:H)),2)))</f>
        <v/>
      </c>
      <c r="H2156" s="71"/>
      <c r="I2156" s="72"/>
      <c r="J2156" s="72"/>
      <c r="K2156" s="38" t="str">
        <f>IF(E2156="","",IF(OR(E2156="Project Management",E2156="Project Support",E2156="Sprint Management",E2156="Sprint Support"),"NA",(((SUMIF(AD:AD,AD2156,H:H)/VLOOKUP(AD2156,[2]Formula!V:X,3,0))*VLOOKUP(AD2156,[2]Formula!V:X,2,0))*H2156)/SUMIF(AD:AD,AD2156,H:H)))</f>
        <v/>
      </c>
      <c r="L2156" s="38" t="str">
        <f t="shared" si="199"/>
        <v/>
      </c>
      <c r="M2156" s="38" t="str">
        <f t="shared" si="200"/>
        <v/>
      </c>
      <c r="N2156" s="38" t="str">
        <f t="shared" si="202"/>
        <v/>
      </c>
      <c r="O2156" s="38" t="str">
        <f t="shared" si="198"/>
        <v/>
      </c>
      <c r="P2156" s="39" t="str">
        <f t="shared" si="203"/>
        <v/>
      </c>
      <c r="AC2156" s="42" t="str">
        <f>IF(B2156="","",VLOOKUP(B2156,[2]Formula!B:C,2,0))</f>
        <v/>
      </c>
      <c r="AD2156" s="43" t="str">
        <f t="shared" si="201"/>
        <v/>
      </c>
    </row>
    <row r="2157" spans="1:30" x14ac:dyDescent="0.25">
      <c r="A2157" s="64"/>
      <c r="B2157" s="64"/>
      <c r="C2157" s="66"/>
      <c r="D2157" s="67"/>
      <c r="E2157" s="64"/>
      <c r="F2157" s="64"/>
      <c r="G2157" s="37" t="str">
        <f>IF(E2157="","",IF(OR(E2157="Project Management",E2157="Project Support",E2157="Sprint Management",E2157="Sprint Support"),"NA",ROUND((((VLOOKUP(AD2157,[2]Formula!V:X,3,0)))-SUMIF(AD:AD,AD2157,H:H)),2)))</f>
        <v/>
      </c>
      <c r="H2157" s="71"/>
      <c r="I2157" s="72"/>
      <c r="J2157" s="72"/>
      <c r="K2157" s="38" t="str">
        <f>IF(E2157="","",IF(OR(E2157="Project Management",E2157="Project Support",E2157="Sprint Management",E2157="Sprint Support"),"NA",(((SUMIF(AD:AD,AD2157,H:H)/VLOOKUP(AD2157,[2]Formula!V:X,3,0))*VLOOKUP(AD2157,[2]Formula!V:X,2,0))*H2157)/SUMIF(AD:AD,AD2157,H:H)))</f>
        <v/>
      </c>
      <c r="L2157" s="38" t="str">
        <f t="shared" si="199"/>
        <v/>
      </c>
      <c r="M2157" s="38" t="str">
        <f t="shared" si="200"/>
        <v/>
      </c>
      <c r="N2157" s="38" t="str">
        <f t="shared" si="202"/>
        <v/>
      </c>
      <c r="O2157" s="38" t="str">
        <f t="shared" si="198"/>
        <v/>
      </c>
      <c r="P2157" s="39" t="str">
        <f t="shared" si="203"/>
        <v/>
      </c>
      <c r="AC2157" s="42" t="str">
        <f>IF(B2157="","",VLOOKUP(B2157,[2]Formula!B:C,2,0))</f>
        <v/>
      </c>
      <c r="AD2157" s="43" t="str">
        <f t="shared" si="201"/>
        <v/>
      </c>
    </row>
    <row r="2158" spans="1:30" x14ac:dyDescent="0.25">
      <c r="A2158" s="64"/>
      <c r="B2158" s="64"/>
      <c r="C2158" s="66"/>
      <c r="D2158" s="67"/>
      <c r="E2158" s="64"/>
      <c r="F2158" s="64"/>
      <c r="G2158" s="37" t="str">
        <f>IF(E2158="","",IF(OR(E2158="Project Management",E2158="Project Support",E2158="Sprint Management",E2158="Sprint Support"),"NA",ROUND((((VLOOKUP(AD2158,[2]Formula!V:X,3,0)))-SUMIF(AD:AD,AD2158,H:H)),2)))</f>
        <v/>
      </c>
      <c r="H2158" s="71"/>
      <c r="I2158" s="72"/>
      <c r="J2158" s="72"/>
      <c r="K2158" s="38" t="str">
        <f>IF(E2158="","",IF(OR(E2158="Project Management",E2158="Project Support",E2158="Sprint Management",E2158="Sprint Support"),"NA",(((SUMIF(AD:AD,AD2158,H:H)/VLOOKUP(AD2158,[2]Formula!V:X,3,0))*VLOOKUP(AD2158,[2]Formula!V:X,2,0))*H2158)/SUMIF(AD:AD,AD2158,H:H)))</f>
        <v/>
      </c>
      <c r="L2158" s="38" t="str">
        <f t="shared" si="199"/>
        <v/>
      </c>
      <c r="M2158" s="38" t="str">
        <f t="shared" si="200"/>
        <v/>
      </c>
      <c r="N2158" s="38" t="str">
        <f t="shared" si="202"/>
        <v/>
      </c>
      <c r="O2158" s="38" t="str">
        <f t="shared" si="198"/>
        <v/>
      </c>
      <c r="P2158" s="39" t="str">
        <f t="shared" si="203"/>
        <v/>
      </c>
      <c r="AC2158" s="42" t="str">
        <f>IF(B2158="","",VLOOKUP(B2158,[2]Formula!B:C,2,0))</f>
        <v/>
      </c>
      <c r="AD2158" s="43" t="str">
        <f t="shared" si="201"/>
        <v/>
      </c>
    </row>
    <row r="2159" spans="1:30" x14ac:dyDescent="0.25">
      <c r="A2159" s="64"/>
      <c r="B2159" s="64"/>
      <c r="C2159" s="66"/>
      <c r="D2159" s="67"/>
      <c r="E2159" s="64"/>
      <c r="F2159" s="64"/>
      <c r="G2159" s="37" t="str">
        <f>IF(E2159="","",IF(OR(E2159="Project Management",E2159="Project Support",E2159="Sprint Management",E2159="Sprint Support"),"NA",ROUND((((VLOOKUP(AD2159,[2]Formula!V:X,3,0)))-SUMIF(AD:AD,AD2159,H:H)),2)))</f>
        <v/>
      </c>
      <c r="H2159" s="71"/>
      <c r="I2159" s="72"/>
      <c r="J2159" s="72"/>
      <c r="K2159" s="38" t="str">
        <f>IF(E2159="","",IF(OR(E2159="Project Management",E2159="Project Support",E2159="Sprint Management",E2159="Sprint Support"),"NA",(((SUMIF(AD:AD,AD2159,H:H)/VLOOKUP(AD2159,[2]Formula!V:X,3,0))*VLOOKUP(AD2159,[2]Formula!V:X,2,0))*H2159)/SUMIF(AD:AD,AD2159,H:H)))</f>
        <v/>
      </c>
      <c r="L2159" s="38" t="str">
        <f t="shared" si="199"/>
        <v/>
      </c>
      <c r="M2159" s="38" t="str">
        <f t="shared" si="200"/>
        <v/>
      </c>
      <c r="N2159" s="38" t="str">
        <f t="shared" si="202"/>
        <v/>
      </c>
      <c r="O2159" s="38" t="str">
        <f t="shared" si="198"/>
        <v/>
      </c>
      <c r="P2159" s="39" t="str">
        <f t="shared" si="203"/>
        <v/>
      </c>
      <c r="AC2159" s="42" t="str">
        <f>IF(B2159="","",VLOOKUP(B2159,[2]Formula!B:C,2,0))</f>
        <v/>
      </c>
      <c r="AD2159" s="43" t="str">
        <f t="shared" si="201"/>
        <v/>
      </c>
    </row>
    <row r="2160" spans="1:30" x14ac:dyDescent="0.25">
      <c r="A2160" s="64"/>
      <c r="B2160" s="64"/>
      <c r="C2160" s="66"/>
      <c r="D2160" s="67"/>
      <c r="E2160" s="64"/>
      <c r="F2160" s="64"/>
      <c r="G2160" s="37" t="str">
        <f>IF(E2160="","",IF(OR(E2160="Project Management",E2160="Project Support",E2160="Sprint Management",E2160="Sprint Support"),"NA",ROUND((((VLOOKUP(AD2160,[2]Formula!V:X,3,0)))-SUMIF(AD:AD,AD2160,H:H)),2)))</f>
        <v/>
      </c>
      <c r="H2160" s="71"/>
      <c r="I2160" s="72"/>
      <c r="J2160" s="72"/>
      <c r="K2160" s="38" t="str">
        <f>IF(E2160="","",IF(OR(E2160="Project Management",E2160="Project Support",E2160="Sprint Management",E2160="Sprint Support"),"NA",(((SUMIF(AD:AD,AD2160,H:H)/VLOOKUP(AD2160,[2]Formula!V:X,3,0))*VLOOKUP(AD2160,[2]Formula!V:X,2,0))*H2160)/SUMIF(AD:AD,AD2160,H:H)))</f>
        <v/>
      </c>
      <c r="L2160" s="38" t="str">
        <f t="shared" si="199"/>
        <v/>
      </c>
      <c r="M2160" s="38" t="str">
        <f t="shared" si="200"/>
        <v/>
      </c>
      <c r="N2160" s="38" t="str">
        <f t="shared" si="202"/>
        <v/>
      </c>
      <c r="O2160" s="38" t="str">
        <f t="shared" si="198"/>
        <v/>
      </c>
      <c r="P2160" s="39" t="str">
        <f t="shared" si="203"/>
        <v/>
      </c>
      <c r="AC2160" s="42" t="str">
        <f>IF(B2160="","",VLOOKUP(B2160,[2]Formula!B:C,2,0))</f>
        <v/>
      </c>
      <c r="AD2160" s="43" t="str">
        <f t="shared" si="201"/>
        <v/>
      </c>
    </row>
    <row r="2161" spans="1:30" x14ac:dyDescent="0.25">
      <c r="A2161" s="64"/>
      <c r="B2161" s="64"/>
      <c r="C2161" s="66"/>
      <c r="D2161" s="67"/>
      <c r="E2161" s="64"/>
      <c r="F2161" s="64"/>
      <c r="G2161" s="37" t="str">
        <f>IF(E2161="","",IF(OR(E2161="Project Management",E2161="Project Support",E2161="Sprint Management",E2161="Sprint Support"),"NA",ROUND((((VLOOKUP(AD2161,[2]Formula!V:X,3,0)))-SUMIF(AD:AD,AD2161,H:H)),2)))</f>
        <v/>
      </c>
      <c r="H2161" s="71"/>
      <c r="I2161" s="72"/>
      <c r="J2161" s="72"/>
      <c r="K2161" s="38" t="str">
        <f>IF(E2161="","",IF(OR(E2161="Project Management",E2161="Project Support",E2161="Sprint Management",E2161="Sprint Support"),"NA",(((SUMIF(AD:AD,AD2161,H:H)/VLOOKUP(AD2161,[2]Formula!V:X,3,0))*VLOOKUP(AD2161,[2]Formula!V:X,2,0))*H2161)/SUMIF(AD:AD,AD2161,H:H)))</f>
        <v/>
      </c>
      <c r="L2161" s="38" t="str">
        <f t="shared" si="199"/>
        <v/>
      </c>
      <c r="M2161" s="38" t="str">
        <f t="shared" si="200"/>
        <v/>
      </c>
      <c r="N2161" s="38" t="str">
        <f t="shared" si="202"/>
        <v/>
      </c>
      <c r="O2161" s="38" t="str">
        <f t="shared" si="198"/>
        <v/>
      </c>
      <c r="P2161" s="39" t="str">
        <f t="shared" si="203"/>
        <v/>
      </c>
      <c r="AC2161" s="42" t="str">
        <f>IF(B2161="","",VLOOKUP(B2161,[2]Formula!B:C,2,0))</f>
        <v/>
      </c>
      <c r="AD2161" s="43" t="str">
        <f t="shared" si="201"/>
        <v/>
      </c>
    </row>
    <row r="2162" spans="1:30" x14ac:dyDescent="0.25">
      <c r="A2162" s="64"/>
      <c r="B2162" s="64"/>
      <c r="C2162" s="66"/>
      <c r="D2162" s="67"/>
      <c r="E2162" s="64"/>
      <c r="F2162" s="64"/>
      <c r="G2162" s="37" t="str">
        <f>IF(E2162="","",IF(OR(E2162="Project Management",E2162="Project Support",E2162="Sprint Management",E2162="Sprint Support"),"NA",ROUND((((VLOOKUP(AD2162,[2]Formula!V:X,3,0)))-SUMIF(AD:AD,AD2162,H:H)),2)))</f>
        <v/>
      </c>
      <c r="H2162" s="71"/>
      <c r="I2162" s="72"/>
      <c r="J2162" s="72"/>
      <c r="K2162" s="38" t="str">
        <f>IF(E2162="","",IF(OR(E2162="Project Management",E2162="Project Support",E2162="Sprint Management",E2162="Sprint Support"),"NA",(((SUMIF(AD:AD,AD2162,H:H)/VLOOKUP(AD2162,[2]Formula!V:X,3,0))*VLOOKUP(AD2162,[2]Formula!V:X,2,0))*H2162)/SUMIF(AD:AD,AD2162,H:H)))</f>
        <v/>
      </c>
      <c r="L2162" s="38" t="str">
        <f t="shared" si="199"/>
        <v/>
      </c>
      <c r="M2162" s="38" t="str">
        <f t="shared" si="200"/>
        <v/>
      </c>
      <c r="N2162" s="38" t="str">
        <f t="shared" si="202"/>
        <v/>
      </c>
      <c r="O2162" s="38" t="str">
        <f t="shared" si="198"/>
        <v/>
      </c>
      <c r="P2162" s="39" t="str">
        <f t="shared" si="203"/>
        <v/>
      </c>
      <c r="AC2162" s="42" t="str">
        <f>IF(B2162="","",VLOOKUP(B2162,[2]Formula!B:C,2,0))</f>
        <v/>
      </c>
      <c r="AD2162" s="43" t="str">
        <f t="shared" si="201"/>
        <v/>
      </c>
    </row>
    <row r="2163" spans="1:30" x14ac:dyDescent="0.25">
      <c r="A2163" s="64"/>
      <c r="B2163" s="64"/>
      <c r="C2163" s="66"/>
      <c r="D2163" s="67"/>
      <c r="E2163" s="64"/>
      <c r="F2163" s="64"/>
      <c r="G2163" s="37" t="str">
        <f>IF(E2163="","",IF(OR(E2163="Project Management",E2163="Project Support",E2163="Sprint Management",E2163="Sprint Support"),"NA",ROUND((((VLOOKUP(AD2163,[2]Formula!V:X,3,0)))-SUMIF(AD:AD,AD2163,H:H)),2)))</f>
        <v/>
      </c>
      <c r="H2163" s="71"/>
      <c r="I2163" s="72"/>
      <c r="J2163" s="72"/>
      <c r="K2163" s="38" t="str">
        <f>IF(E2163="","",IF(OR(E2163="Project Management",E2163="Project Support",E2163="Sprint Management",E2163="Sprint Support"),"NA",(((SUMIF(AD:AD,AD2163,H:H)/VLOOKUP(AD2163,[2]Formula!V:X,3,0))*VLOOKUP(AD2163,[2]Formula!V:X,2,0))*H2163)/SUMIF(AD:AD,AD2163,H:H)))</f>
        <v/>
      </c>
      <c r="L2163" s="38" t="str">
        <f t="shared" si="199"/>
        <v/>
      </c>
      <c r="M2163" s="38" t="str">
        <f t="shared" si="200"/>
        <v/>
      </c>
      <c r="N2163" s="38" t="str">
        <f t="shared" si="202"/>
        <v/>
      </c>
      <c r="O2163" s="38" t="str">
        <f t="shared" si="198"/>
        <v/>
      </c>
      <c r="P2163" s="39" t="str">
        <f t="shared" si="203"/>
        <v/>
      </c>
      <c r="AC2163" s="42" t="str">
        <f>IF(B2163="","",VLOOKUP(B2163,[2]Formula!B:C,2,0))</f>
        <v/>
      </c>
      <c r="AD2163" s="43" t="str">
        <f t="shared" si="201"/>
        <v/>
      </c>
    </row>
    <row r="2164" spans="1:30" x14ac:dyDescent="0.25">
      <c r="A2164" s="64"/>
      <c r="B2164" s="64"/>
      <c r="C2164" s="66"/>
      <c r="D2164" s="67"/>
      <c r="E2164" s="64"/>
      <c r="F2164" s="64"/>
      <c r="G2164" s="37" t="str">
        <f>IF(E2164="","",IF(OR(E2164="Project Management",E2164="Project Support",E2164="Sprint Management",E2164="Sprint Support"),"NA",ROUND((((VLOOKUP(AD2164,[2]Formula!V:X,3,0)))-SUMIF(AD:AD,AD2164,H:H)),2)))</f>
        <v/>
      </c>
      <c r="H2164" s="71"/>
      <c r="I2164" s="72"/>
      <c r="J2164" s="72"/>
      <c r="K2164" s="38" t="str">
        <f>IF(E2164="","",IF(OR(E2164="Project Management",E2164="Project Support",E2164="Sprint Management",E2164="Sprint Support"),"NA",(((SUMIF(AD:AD,AD2164,H:H)/VLOOKUP(AD2164,[2]Formula!V:X,3,0))*VLOOKUP(AD2164,[2]Formula!V:X,2,0))*H2164)/SUMIF(AD:AD,AD2164,H:H)))</f>
        <v/>
      </c>
      <c r="L2164" s="38" t="str">
        <f t="shared" si="199"/>
        <v/>
      </c>
      <c r="M2164" s="38" t="str">
        <f t="shared" si="200"/>
        <v/>
      </c>
      <c r="N2164" s="38" t="str">
        <f t="shared" si="202"/>
        <v/>
      </c>
      <c r="O2164" s="38" t="str">
        <f t="shared" si="198"/>
        <v/>
      </c>
      <c r="P2164" s="39" t="str">
        <f t="shared" si="203"/>
        <v/>
      </c>
      <c r="AC2164" s="42" t="str">
        <f>IF(B2164="","",VLOOKUP(B2164,[2]Formula!B:C,2,0))</f>
        <v/>
      </c>
      <c r="AD2164" s="43" t="str">
        <f t="shared" si="201"/>
        <v/>
      </c>
    </row>
    <row r="2165" spans="1:30" x14ac:dyDescent="0.25">
      <c r="A2165" s="64"/>
      <c r="B2165" s="64"/>
      <c r="C2165" s="66"/>
      <c r="D2165" s="67"/>
      <c r="E2165" s="64"/>
      <c r="F2165" s="64"/>
      <c r="G2165" s="37" t="str">
        <f>IF(E2165="","",IF(OR(E2165="Project Management",E2165="Project Support",E2165="Sprint Management",E2165="Sprint Support"),"NA",ROUND((((VLOOKUP(AD2165,[2]Formula!V:X,3,0)))-SUMIF(AD:AD,AD2165,H:H)),2)))</f>
        <v/>
      </c>
      <c r="H2165" s="71"/>
      <c r="I2165" s="72"/>
      <c r="J2165" s="72"/>
      <c r="K2165" s="38" t="str">
        <f>IF(E2165="","",IF(OR(E2165="Project Management",E2165="Project Support",E2165="Sprint Management",E2165="Sprint Support"),"NA",(((SUMIF(AD:AD,AD2165,H:H)/VLOOKUP(AD2165,[2]Formula!V:X,3,0))*VLOOKUP(AD2165,[2]Formula!V:X,2,0))*H2165)/SUMIF(AD:AD,AD2165,H:H)))</f>
        <v/>
      </c>
      <c r="L2165" s="38" t="str">
        <f t="shared" si="199"/>
        <v/>
      </c>
      <c r="M2165" s="38" t="str">
        <f t="shared" si="200"/>
        <v/>
      </c>
      <c r="N2165" s="38" t="str">
        <f t="shared" si="202"/>
        <v/>
      </c>
      <c r="O2165" s="38" t="str">
        <f t="shared" ref="O2165:O2228" si="204">IFERROR(L2165/M2165,"")</f>
        <v/>
      </c>
      <c r="P2165" s="39" t="str">
        <f t="shared" si="203"/>
        <v/>
      </c>
      <c r="AC2165" s="42" t="str">
        <f>IF(B2165="","",VLOOKUP(B2165,[2]Formula!B:C,2,0))</f>
        <v/>
      </c>
      <c r="AD2165" s="43" t="str">
        <f t="shared" si="201"/>
        <v/>
      </c>
    </row>
    <row r="2166" spans="1:30" x14ac:dyDescent="0.25">
      <c r="A2166" s="64"/>
      <c r="B2166" s="64"/>
      <c r="C2166" s="66"/>
      <c r="D2166" s="67"/>
      <c r="E2166" s="64"/>
      <c r="F2166" s="64"/>
      <c r="G2166" s="37" t="str">
        <f>IF(E2166="","",IF(OR(E2166="Project Management",E2166="Project Support",E2166="Sprint Management",E2166="Sprint Support"),"NA",ROUND((((VLOOKUP(AD2166,[2]Formula!V:X,3,0)))-SUMIF(AD:AD,AD2166,H:H)),2)))</f>
        <v/>
      </c>
      <c r="H2166" s="71"/>
      <c r="I2166" s="72"/>
      <c r="J2166" s="72"/>
      <c r="K2166" s="38" t="str">
        <f>IF(E2166="","",IF(OR(E2166="Project Management",E2166="Project Support",E2166="Sprint Management",E2166="Sprint Support"),"NA",(((SUMIF(AD:AD,AD2166,H:H)/VLOOKUP(AD2166,[2]Formula!V:X,3,0))*VLOOKUP(AD2166,[2]Formula!V:X,2,0))*H2166)/SUMIF(AD:AD,AD2166,H:H)))</f>
        <v/>
      </c>
      <c r="L2166" s="38" t="str">
        <f t="shared" si="199"/>
        <v/>
      </c>
      <c r="M2166" s="38" t="str">
        <f t="shared" si="200"/>
        <v/>
      </c>
      <c r="N2166" s="38" t="str">
        <f t="shared" si="202"/>
        <v/>
      </c>
      <c r="O2166" s="38" t="str">
        <f t="shared" si="204"/>
        <v/>
      </c>
      <c r="P2166" s="39" t="str">
        <f t="shared" si="203"/>
        <v/>
      </c>
      <c r="AC2166" s="42" t="str">
        <f>IF(B2166="","",VLOOKUP(B2166,[2]Formula!B:C,2,0))</f>
        <v/>
      </c>
      <c r="AD2166" s="43" t="str">
        <f t="shared" si="201"/>
        <v/>
      </c>
    </row>
    <row r="2167" spans="1:30" x14ac:dyDescent="0.25">
      <c r="A2167" s="64"/>
      <c r="B2167" s="64"/>
      <c r="C2167" s="66"/>
      <c r="D2167" s="67"/>
      <c r="E2167" s="64"/>
      <c r="F2167" s="64"/>
      <c r="G2167" s="37" t="str">
        <f>IF(E2167="","",IF(OR(E2167="Project Management",E2167="Project Support",E2167="Sprint Management",E2167="Sprint Support"),"NA",ROUND((((VLOOKUP(AD2167,[2]Formula!V:X,3,0)))-SUMIF(AD:AD,AD2167,H:H)),2)))</f>
        <v/>
      </c>
      <c r="H2167" s="71"/>
      <c r="I2167" s="72"/>
      <c r="J2167" s="72"/>
      <c r="K2167" s="38" t="str">
        <f>IF(E2167="","",IF(OR(E2167="Project Management",E2167="Project Support",E2167="Sprint Management",E2167="Sprint Support"),"NA",(((SUMIF(AD:AD,AD2167,H:H)/VLOOKUP(AD2167,[2]Formula!V:X,3,0))*VLOOKUP(AD2167,[2]Formula!V:X,2,0))*H2167)/SUMIF(AD:AD,AD2167,H:H)))</f>
        <v/>
      </c>
      <c r="L2167" s="38" t="str">
        <f t="shared" si="199"/>
        <v/>
      </c>
      <c r="M2167" s="38" t="str">
        <f t="shared" si="200"/>
        <v/>
      </c>
      <c r="N2167" s="38" t="str">
        <f t="shared" si="202"/>
        <v/>
      </c>
      <c r="O2167" s="38" t="str">
        <f t="shared" si="204"/>
        <v/>
      </c>
      <c r="P2167" s="39" t="str">
        <f t="shared" si="203"/>
        <v/>
      </c>
      <c r="AC2167" s="42" t="str">
        <f>IF(B2167="","",VLOOKUP(B2167,[2]Formula!B:C,2,0))</f>
        <v/>
      </c>
      <c r="AD2167" s="43" t="str">
        <f t="shared" si="201"/>
        <v/>
      </c>
    </row>
    <row r="2168" spans="1:30" x14ac:dyDescent="0.25">
      <c r="A2168" s="64"/>
      <c r="B2168" s="64"/>
      <c r="C2168" s="66"/>
      <c r="D2168" s="67"/>
      <c r="E2168" s="64"/>
      <c r="F2168" s="64"/>
      <c r="G2168" s="37" t="str">
        <f>IF(E2168="","",IF(OR(E2168="Project Management",E2168="Project Support",E2168="Sprint Management",E2168="Sprint Support"),"NA",ROUND((((VLOOKUP(AD2168,[2]Formula!V:X,3,0)))-SUMIF(AD:AD,AD2168,H:H)),2)))</f>
        <v/>
      </c>
      <c r="H2168" s="71"/>
      <c r="I2168" s="72"/>
      <c r="J2168" s="72"/>
      <c r="K2168" s="38" t="str">
        <f>IF(E2168="","",IF(OR(E2168="Project Management",E2168="Project Support",E2168="Sprint Management",E2168="Sprint Support"),"NA",(((SUMIF(AD:AD,AD2168,H:H)/VLOOKUP(AD2168,[2]Formula!V:X,3,0))*VLOOKUP(AD2168,[2]Formula!V:X,2,0))*H2168)/SUMIF(AD:AD,AD2168,H:H)))</f>
        <v/>
      </c>
      <c r="L2168" s="38" t="str">
        <f t="shared" si="199"/>
        <v/>
      </c>
      <c r="M2168" s="38" t="str">
        <f t="shared" si="200"/>
        <v/>
      </c>
      <c r="N2168" s="38" t="str">
        <f t="shared" si="202"/>
        <v/>
      </c>
      <c r="O2168" s="38" t="str">
        <f t="shared" si="204"/>
        <v/>
      </c>
      <c r="P2168" s="39" t="str">
        <f t="shared" si="203"/>
        <v/>
      </c>
      <c r="AC2168" s="42" t="str">
        <f>IF(B2168="","",VLOOKUP(B2168,[2]Formula!B:C,2,0))</f>
        <v/>
      </c>
      <c r="AD2168" s="43" t="str">
        <f t="shared" si="201"/>
        <v/>
      </c>
    </row>
    <row r="2169" spans="1:30" x14ac:dyDescent="0.25">
      <c r="A2169" s="64"/>
      <c r="B2169" s="64"/>
      <c r="C2169" s="66"/>
      <c r="D2169" s="67"/>
      <c r="E2169" s="64"/>
      <c r="F2169" s="64"/>
      <c r="G2169" s="37" t="str">
        <f>IF(E2169="","",IF(OR(E2169="Project Management",E2169="Project Support",E2169="Sprint Management",E2169="Sprint Support"),"NA",ROUND((((VLOOKUP(AD2169,[2]Formula!V:X,3,0)))-SUMIF(AD:AD,AD2169,H:H)),2)))</f>
        <v/>
      </c>
      <c r="H2169" s="71"/>
      <c r="I2169" s="72"/>
      <c r="J2169" s="72"/>
      <c r="K2169" s="38" t="str">
        <f>IF(E2169="","",IF(OR(E2169="Project Management",E2169="Project Support",E2169="Sprint Management",E2169="Sprint Support"),"NA",(((SUMIF(AD:AD,AD2169,H:H)/VLOOKUP(AD2169,[2]Formula!V:X,3,0))*VLOOKUP(AD2169,[2]Formula!V:X,2,0))*H2169)/SUMIF(AD:AD,AD2169,H:H)))</f>
        <v/>
      </c>
      <c r="L2169" s="38" t="str">
        <f t="shared" si="199"/>
        <v/>
      </c>
      <c r="M2169" s="38" t="str">
        <f t="shared" si="200"/>
        <v/>
      </c>
      <c r="N2169" s="38" t="str">
        <f t="shared" si="202"/>
        <v/>
      </c>
      <c r="O2169" s="38" t="str">
        <f t="shared" si="204"/>
        <v/>
      </c>
      <c r="P2169" s="39" t="str">
        <f t="shared" si="203"/>
        <v/>
      </c>
      <c r="AC2169" s="42" t="str">
        <f>IF(B2169="","",VLOOKUP(B2169,[2]Formula!B:C,2,0))</f>
        <v/>
      </c>
      <c r="AD2169" s="43" t="str">
        <f t="shared" si="201"/>
        <v/>
      </c>
    </row>
    <row r="2170" spans="1:30" x14ac:dyDescent="0.25">
      <c r="A2170" s="64"/>
      <c r="B2170" s="64"/>
      <c r="C2170" s="66"/>
      <c r="D2170" s="67"/>
      <c r="E2170" s="64"/>
      <c r="F2170" s="64"/>
      <c r="G2170" s="37" t="str">
        <f>IF(E2170="","",IF(OR(E2170="Project Management",E2170="Project Support",E2170="Sprint Management",E2170="Sprint Support"),"NA",ROUND((((VLOOKUP(AD2170,[2]Formula!V:X,3,0)))-SUMIF(AD:AD,AD2170,H:H)),2)))</f>
        <v/>
      </c>
      <c r="H2170" s="71"/>
      <c r="I2170" s="72"/>
      <c r="J2170" s="72"/>
      <c r="K2170" s="38" t="str">
        <f>IF(E2170="","",IF(OR(E2170="Project Management",E2170="Project Support",E2170="Sprint Management",E2170="Sprint Support"),"NA",(((SUMIF(AD:AD,AD2170,H:H)/VLOOKUP(AD2170,[2]Formula!V:X,3,0))*VLOOKUP(AD2170,[2]Formula!V:X,2,0))*H2170)/SUMIF(AD:AD,AD2170,H:H)))</f>
        <v/>
      </c>
      <c r="L2170" s="38" t="str">
        <f t="shared" si="199"/>
        <v/>
      </c>
      <c r="M2170" s="38" t="str">
        <f t="shared" si="200"/>
        <v/>
      </c>
      <c r="N2170" s="38" t="str">
        <f t="shared" si="202"/>
        <v/>
      </c>
      <c r="O2170" s="38" t="str">
        <f t="shared" si="204"/>
        <v/>
      </c>
      <c r="P2170" s="39" t="str">
        <f t="shared" si="203"/>
        <v/>
      </c>
      <c r="AC2170" s="42" t="str">
        <f>IF(B2170="","",VLOOKUP(B2170,[2]Formula!B:C,2,0))</f>
        <v/>
      </c>
      <c r="AD2170" s="43" t="str">
        <f t="shared" si="201"/>
        <v/>
      </c>
    </row>
    <row r="2171" spans="1:30" x14ac:dyDescent="0.25">
      <c r="A2171" s="64"/>
      <c r="B2171" s="64"/>
      <c r="C2171" s="66"/>
      <c r="D2171" s="67"/>
      <c r="E2171" s="64"/>
      <c r="F2171" s="64"/>
      <c r="G2171" s="37" t="str">
        <f>IF(E2171="","",IF(OR(E2171="Project Management",E2171="Project Support",E2171="Sprint Management",E2171="Sprint Support"),"NA",ROUND((((VLOOKUP(AD2171,[2]Formula!V:X,3,0)))-SUMIF(AD:AD,AD2171,H:H)),2)))</f>
        <v/>
      </c>
      <c r="H2171" s="71"/>
      <c r="I2171" s="72"/>
      <c r="J2171" s="72"/>
      <c r="K2171" s="38" t="str">
        <f>IF(E2171="","",IF(OR(E2171="Project Management",E2171="Project Support",E2171="Sprint Management",E2171="Sprint Support"),"NA",(((SUMIF(AD:AD,AD2171,H:H)/VLOOKUP(AD2171,[2]Formula!V:X,3,0))*VLOOKUP(AD2171,[2]Formula!V:X,2,0))*H2171)/SUMIF(AD:AD,AD2171,H:H)))</f>
        <v/>
      </c>
      <c r="L2171" s="38" t="str">
        <f t="shared" si="199"/>
        <v/>
      </c>
      <c r="M2171" s="38" t="str">
        <f t="shared" si="200"/>
        <v/>
      </c>
      <c r="N2171" s="38" t="str">
        <f t="shared" si="202"/>
        <v/>
      </c>
      <c r="O2171" s="38" t="str">
        <f t="shared" si="204"/>
        <v/>
      </c>
      <c r="P2171" s="39" t="str">
        <f t="shared" si="203"/>
        <v/>
      </c>
      <c r="AC2171" s="42" t="str">
        <f>IF(B2171="","",VLOOKUP(B2171,[2]Formula!B:C,2,0))</f>
        <v/>
      </c>
      <c r="AD2171" s="43" t="str">
        <f t="shared" si="201"/>
        <v/>
      </c>
    </row>
    <row r="2172" spans="1:30" x14ac:dyDescent="0.25">
      <c r="A2172" s="64"/>
      <c r="B2172" s="64"/>
      <c r="C2172" s="66"/>
      <c r="D2172" s="67"/>
      <c r="E2172" s="64"/>
      <c r="F2172" s="64"/>
      <c r="G2172" s="37" t="str">
        <f>IF(E2172="","",IF(OR(E2172="Project Management",E2172="Project Support",E2172="Sprint Management",E2172="Sprint Support"),"NA",ROUND((((VLOOKUP(AD2172,[2]Formula!V:X,3,0)))-SUMIF(AD:AD,AD2172,H:H)),2)))</f>
        <v/>
      </c>
      <c r="H2172" s="71"/>
      <c r="I2172" s="72"/>
      <c r="J2172" s="72"/>
      <c r="K2172" s="38" t="str">
        <f>IF(E2172="","",IF(OR(E2172="Project Management",E2172="Project Support",E2172="Sprint Management",E2172="Sprint Support"),"NA",(((SUMIF(AD:AD,AD2172,H:H)/VLOOKUP(AD2172,[2]Formula!V:X,3,0))*VLOOKUP(AD2172,[2]Formula!V:X,2,0))*H2172)/SUMIF(AD:AD,AD2172,H:H)))</f>
        <v/>
      </c>
      <c r="L2172" s="38" t="str">
        <f t="shared" si="199"/>
        <v/>
      </c>
      <c r="M2172" s="38" t="str">
        <f t="shared" si="200"/>
        <v/>
      </c>
      <c r="N2172" s="38" t="str">
        <f t="shared" si="202"/>
        <v/>
      </c>
      <c r="O2172" s="38" t="str">
        <f t="shared" si="204"/>
        <v/>
      </c>
      <c r="P2172" s="39" t="str">
        <f t="shared" si="203"/>
        <v/>
      </c>
      <c r="AC2172" s="42" t="str">
        <f>IF(B2172="","",VLOOKUP(B2172,[2]Formula!B:C,2,0))</f>
        <v/>
      </c>
      <c r="AD2172" s="43" t="str">
        <f t="shared" si="201"/>
        <v/>
      </c>
    </row>
    <row r="2173" spans="1:30" x14ac:dyDescent="0.25">
      <c r="A2173" s="64"/>
      <c r="B2173" s="64"/>
      <c r="C2173" s="66"/>
      <c r="D2173" s="67"/>
      <c r="E2173" s="64"/>
      <c r="F2173" s="64"/>
      <c r="G2173" s="37" t="str">
        <f>IF(E2173="","",IF(OR(E2173="Project Management",E2173="Project Support",E2173="Sprint Management",E2173="Sprint Support"),"NA",ROUND((((VLOOKUP(AD2173,[2]Formula!V:X,3,0)))-SUMIF(AD:AD,AD2173,H:H)),2)))</f>
        <v/>
      </c>
      <c r="H2173" s="71"/>
      <c r="I2173" s="72"/>
      <c r="J2173" s="72"/>
      <c r="K2173" s="38" t="str">
        <f>IF(E2173="","",IF(OR(E2173="Project Management",E2173="Project Support",E2173="Sprint Management",E2173="Sprint Support"),"NA",(((SUMIF(AD:AD,AD2173,H:H)/VLOOKUP(AD2173,[2]Formula!V:X,3,0))*VLOOKUP(AD2173,[2]Formula!V:X,2,0))*H2173)/SUMIF(AD:AD,AD2173,H:H)))</f>
        <v/>
      </c>
      <c r="L2173" s="38" t="str">
        <f t="shared" si="199"/>
        <v/>
      </c>
      <c r="M2173" s="38" t="str">
        <f t="shared" si="200"/>
        <v/>
      </c>
      <c r="N2173" s="38" t="str">
        <f t="shared" si="202"/>
        <v/>
      </c>
      <c r="O2173" s="38" t="str">
        <f t="shared" si="204"/>
        <v/>
      </c>
      <c r="P2173" s="39" t="str">
        <f t="shared" si="203"/>
        <v/>
      </c>
      <c r="AC2173" s="42" t="str">
        <f>IF(B2173="","",VLOOKUP(B2173,[2]Formula!B:C,2,0))</f>
        <v/>
      </c>
      <c r="AD2173" s="43" t="str">
        <f t="shared" si="201"/>
        <v/>
      </c>
    </row>
    <row r="2174" spans="1:30" x14ac:dyDescent="0.25">
      <c r="A2174" s="64"/>
      <c r="B2174" s="64"/>
      <c r="C2174" s="66"/>
      <c r="D2174" s="67"/>
      <c r="E2174" s="64"/>
      <c r="F2174" s="64"/>
      <c r="G2174" s="37" t="str">
        <f>IF(E2174="","",IF(OR(E2174="Project Management",E2174="Project Support",E2174="Sprint Management",E2174="Sprint Support"),"NA",ROUND((((VLOOKUP(AD2174,[2]Formula!V:X,3,0)))-SUMIF(AD:AD,AD2174,H:H)),2)))</f>
        <v/>
      </c>
      <c r="H2174" s="71"/>
      <c r="I2174" s="72"/>
      <c r="J2174" s="72"/>
      <c r="K2174" s="38" t="str">
        <f>IF(E2174="","",IF(OR(E2174="Project Management",E2174="Project Support",E2174="Sprint Management",E2174="Sprint Support"),"NA",(((SUMIF(AD:AD,AD2174,H:H)/VLOOKUP(AD2174,[2]Formula!V:X,3,0))*VLOOKUP(AD2174,[2]Formula!V:X,2,0))*H2174)/SUMIF(AD:AD,AD2174,H:H)))</f>
        <v/>
      </c>
      <c r="L2174" s="38" t="str">
        <f t="shared" si="199"/>
        <v/>
      </c>
      <c r="M2174" s="38" t="str">
        <f t="shared" si="200"/>
        <v/>
      </c>
      <c r="N2174" s="38" t="str">
        <f t="shared" si="202"/>
        <v/>
      </c>
      <c r="O2174" s="38" t="str">
        <f t="shared" si="204"/>
        <v/>
      </c>
      <c r="P2174" s="39" t="str">
        <f t="shared" si="203"/>
        <v/>
      </c>
      <c r="AC2174" s="42" t="str">
        <f>IF(B2174="","",VLOOKUP(B2174,[2]Formula!B:C,2,0))</f>
        <v/>
      </c>
      <c r="AD2174" s="43" t="str">
        <f t="shared" si="201"/>
        <v/>
      </c>
    </row>
    <row r="2175" spans="1:30" x14ac:dyDescent="0.25">
      <c r="A2175" s="64"/>
      <c r="B2175" s="64"/>
      <c r="C2175" s="66"/>
      <c r="D2175" s="67"/>
      <c r="E2175" s="64"/>
      <c r="F2175" s="64"/>
      <c r="G2175" s="37" t="str">
        <f>IF(E2175="","",IF(OR(E2175="Project Management",E2175="Project Support",E2175="Sprint Management",E2175="Sprint Support"),"NA",ROUND((((VLOOKUP(AD2175,[2]Formula!V:X,3,0)))-SUMIF(AD:AD,AD2175,H:H)),2)))</f>
        <v/>
      </c>
      <c r="H2175" s="71"/>
      <c r="I2175" s="72"/>
      <c r="J2175" s="72"/>
      <c r="K2175" s="38" t="str">
        <f>IF(E2175="","",IF(OR(E2175="Project Management",E2175="Project Support",E2175="Sprint Management",E2175="Sprint Support"),"NA",(((SUMIF(AD:AD,AD2175,H:H)/VLOOKUP(AD2175,[2]Formula!V:X,3,0))*VLOOKUP(AD2175,[2]Formula!V:X,2,0))*H2175)/SUMIF(AD:AD,AD2175,H:H)))</f>
        <v/>
      </c>
      <c r="L2175" s="38" t="str">
        <f t="shared" si="199"/>
        <v/>
      </c>
      <c r="M2175" s="38" t="str">
        <f t="shared" si="200"/>
        <v/>
      </c>
      <c r="N2175" s="38" t="str">
        <f t="shared" si="202"/>
        <v/>
      </c>
      <c r="O2175" s="38" t="str">
        <f t="shared" si="204"/>
        <v/>
      </c>
      <c r="P2175" s="39" t="str">
        <f t="shared" si="203"/>
        <v/>
      </c>
      <c r="AC2175" s="42" t="str">
        <f>IF(B2175="","",VLOOKUP(B2175,[2]Formula!B:C,2,0))</f>
        <v/>
      </c>
      <c r="AD2175" s="43" t="str">
        <f t="shared" si="201"/>
        <v/>
      </c>
    </row>
    <row r="2176" spans="1:30" x14ac:dyDescent="0.25">
      <c r="A2176" s="64"/>
      <c r="B2176" s="64"/>
      <c r="C2176" s="66"/>
      <c r="D2176" s="67"/>
      <c r="E2176" s="64"/>
      <c r="F2176" s="64"/>
      <c r="G2176" s="37" t="str">
        <f>IF(E2176="","",IF(OR(E2176="Project Management",E2176="Project Support",E2176="Sprint Management",E2176="Sprint Support"),"NA",ROUND((((VLOOKUP(AD2176,[2]Formula!V:X,3,0)))-SUMIF(AD:AD,AD2176,H:H)),2)))</f>
        <v/>
      </c>
      <c r="H2176" s="71"/>
      <c r="I2176" s="72"/>
      <c r="J2176" s="72"/>
      <c r="K2176" s="38" t="str">
        <f>IF(E2176="","",IF(OR(E2176="Project Management",E2176="Project Support",E2176="Sprint Management",E2176="Sprint Support"),"NA",(((SUMIF(AD:AD,AD2176,H:H)/VLOOKUP(AD2176,[2]Formula!V:X,3,0))*VLOOKUP(AD2176,[2]Formula!V:X,2,0))*H2176)/SUMIF(AD:AD,AD2176,H:H)))</f>
        <v/>
      </c>
      <c r="L2176" s="38" t="str">
        <f t="shared" si="199"/>
        <v/>
      </c>
      <c r="M2176" s="38" t="str">
        <f t="shared" si="200"/>
        <v/>
      </c>
      <c r="N2176" s="38" t="str">
        <f t="shared" si="202"/>
        <v/>
      </c>
      <c r="O2176" s="38" t="str">
        <f t="shared" si="204"/>
        <v/>
      </c>
      <c r="P2176" s="39" t="str">
        <f t="shared" si="203"/>
        <v/>
      </c>
      <c r="AC2176" s="42" t="str">
        <f>IF(B2176="","",VLOOKUP(B2176,[2]Formula!B:C,2,0))</f>
        <v/>
      </c>
      <c r="AD2176" s="43" t="str">
        <f t="shared" si="201"/>
        <v/>
      </c>
    </row>
    <row r="2177" spans="1:30" x14ac:dyDescent="0.25">
      <c r="A2177" s="64"/>
      <c r="B2177" s="64"/>
      <c r="C2177" s="66"/>
      <c r="D2177" s="67"/>
      <c r="E2177" s="64"/>
      <c r="F2177" s="64"/>
      <c r="G2177" s="37" t="str">
        <f>IF(E2177="","",IF(OR(E2177="Project Management",E2177="Project Support",E2177="Sprint Management",E2177="Sprint Support"),"NA",ROUND((((VLOOKUP(AD2177,[2]Formula!V:X,3,0)))-SUMIF(AD:AD,AD2177,H:H)),2)))</f>
        <v/>
      </c>
      <c r="H2177" s="71"/>
      <c r="I2177" s="72"/>
      <c r="J2177" s="72"/>
      <c r="K2177" s="38" t="str">
        <f>IF(E2177="","",IF(OR(E2177="Project Management",E2177="Project Support",E2177="Sprint Management",E2177="Sprint Support"),"NA",(((SUMIF(AD:AD,AD2177,H:H)/VLOOKUP(AD2177,[2]Formula!V:X,3,0))*VLOOKUP(AD2177,[2]Formula!V:X,2,0))*H2177)/SUMIF(AD:AD,AD2177,H:H)))</f>
        <v/>
      </c>
      <c r="L2177" s="38" t="str">
        <f t="shared" si="199"/>
        <v/>
      </c>
      <c r="M2177" s="38" t="str">
        <f t="shared" si="200"/>
        <v/>
      </c>
      <c r="N2177" s="38" t="str">
        <f t="shared" si="202"/>
        <v/>
      </c>
      <c r="O2177" s="38" t="str">
        <f t="shared" si="204"/>
        <v/>
      </c>
      <c r="P2177" s="39" t="str">
        <f t="shared" si="203"/>
        <v/>
      </c>
      <c r="AC2177" s="42" t="str">
        <f>IF(B2177="","",VLOOKUP(B2177,[2]Formula!B:C,2,0))</f>
        <v/>
      </c>
      <c r="AD2177" s="43" t="str">
        <f t="shared" si="201"/>
        <v/>
      </c>
    </row>
    <row r="2178" spans="1:30" x14ac:dyDescent="0.25">
      <c r="A2178" s="64"/>
      <c r="B2178" s="64"/>
      <c r="C2178" s="66"/>
      <c r="D2178" s="67"/>
      <c r="E2178" s="64"/>
      <c r="F2178" s="64"/>
      <c r="G2178" s="37" t="str">
        <f>IF(E2178="","",IF(OR(E2178="Project Management",E2178="Project Support",E2178="Sprint Management",E2178="Sprint Support"),"NA",ROUND((((VLOOKUP(AD2178,[2]Formula!V:X,3,0)))-SUMIF(AD:AD,AD2178,H:H)),2)))</f>
        <v/>
      </c>
      <c r="H2178" s="71"/>
      <c r="I2178" s="72"/>
      <c r="J2178" s="72"/>
      <c r="K2178" s="38" t="str">
        <f>IF(E2178="","",IF(OR(E2178="Project Management",E2178="Project Support",E2178="Sprint Management",E2178="Sprint Support"),"NA",(((SUMIF(AD:AD,AD2178,H:H)/VLOOKUP(AD2178,[2]Formula!V:X,3,0))*VLOOKUP(AD2178,[2]Formula!V:X,2,0))*H2178)/SUMIF(AD:AD,AD2178,H:H)))</f>
        <v/>
      </c>
      <c r="L2178" s="38" t="str">
        <f t="shared" ref="L2178:L2241" si="205">IFERROR(IF(K2178="NA",(H2178/I2178),(K2178/I2178)),"")</f>
        <v/>
      </c>
      <c r="M2178" s="38" t="str">
        <f t="shared" ref="M2178:M2241" si="206">IFERROR(IF(K2178="NA",1,(K2178/H2178)),"")</f>
        <v/>
      </c>
      <c r="N2178" s="38" t="str">
        <f t="shared" si="202"/>
        <v/>
      </c>
      <c r="O2178" s="38" t="str">
        <f t="shared" si="204"/>
        <v/>
      </c>
      <c r="P2178" s="39" t="str">
        <f t="shared" si="203"/>
        <v/>
      </c>
      <c r="AC2178" s="42" t="str">
        <f>IF(B2178="","",VLOOKUP(B2178,[2]Formula!B:C,2,0))</f>
        <v/>
      </c>
      <c r="AD2178" s="43" t="str">
        <f t="shared" ref="AD2178:AD2241" si="207">IF(B2178="","",CONCATENATE(B2178,"_",E2178))</f>
        <v/>
      </c>
    </row>
    <row r="2179" spans="1:30" x14ac:dyDescent="0.25">
      <c r="A2179" s="64"/>
      <c r="B2179" s="64"/>
      <c r="C2179" s="66"/>
      <c r="D2179" s="67"/>
      <c r="E2179" s="64"/>
      <c r="F2179" s="64"/>
      <c r="G2179" s="37" t="str">
        <f>IF(E2179="","",IF(OR(E2179="Project Management",E2179="Project Support",E2179="Sprint Management",E2179="Sprint Support"),"NA",ROUND((((VLOOKUP(AD2179,[2]Formula!V:X,3,0)))-SUMIF(AD:AD,AD2179,H:H)),2)))</f>
        <v/>
      </c>
      <c r="H2179" s="71"/>
      <c r="I2179" s="72"/>
      <c r="J2179" s="72"/>
      <c r="K2179" s="38" t="str">
        <f>IF(E2179="","",IF(OR(E2179="Project Management",E2179="Project Support",E2179="Sprint Management",E2179="Sprint Support"),"NA",(((SUMIF(AD:AD,AD2179,H:H)/VLOOKUP(AD2179,[2]Formula!V:X,3,0))*VLOOKUP(AD2179,[2]Formula!V:X,2,0))*H2179)/SUMIF(AD:AD,AD2179,H:H)))</f>
        <v/>
      </c>
      <c r="L2179" s="38" t="str">
        <f t="shared" si="205"/>
        <v/>
      </c>
      <c r="M2179" s="38" t="str">
        <f t="shared" si="206"/>
        <v/>
      </c>
      <c r="N2179" s="38" t="str">
        <f t="shared" ref="N2179:N2242" si="208">IFERROR(((L2179-M2179)/M2179)*100,"")</f>
        <v/>
      </c>
      <c r="O2179" s="38" t="str">
        <f t="shared" si="204"/>
        <v/>
      </c>
      <c r="P2179" s="39" t="str">
        <f t="shared" ref="P2179:P2242" si="209">IF(O2179="","",1)</f>
        <v/>
      </c>
      <c r="AC2179" s="42" t="str">
        <f>IF(B2179="","",VLOOKUP(B2179,[2]Formula!B:C,2,0))</f>
        <v/>
      </c>
      <c r="AD2179" s="43" t="str">
        <f t="shared" si="207"/>
        <v/>
      </c>
    </row>
    <row r="2180" spans="1:30" x14ac:dyDescent="0.25">
      <c r="A2180" s="64"/>
      <c r="B2180" s="64"/>
      <c r="C2180" s="66"/>
      <c r="D2180" s="67"/>
      <c r="E2180" s="64"/>
      <c r="F2180" s="64"/>
      <c r="G2180" s="37" t="str">
        <f>IF(E2180="","",IF(OR(E2180="Project Management",E2180="Project Support",E2180="Sprint Management",E2180="Sprint Support"),"NA",ROUND((((VLOOKUP(AD2180,[2]Formula!V:X,3,0)))-SUMIF(AD:AD,AD2180,H:H)),2)))</f>
        <v/>
      </c>
      <c r="H2180" s="71"/>
      <c r="I2180" s="72"/>
      <c r="J2180" s="72"/>
      <c r="K2180" s="38" t="str">
        <f>IF(E2180="","",IF(OR(E2180="Project Management",E2180="Project Support",E2180="Sprint Management",E2180="Sprint Support"),"NA",(((SUMIF(AD:AD,AD2180,H:H)/VLOOKUP(AD2180,[2]Formula!V:X,3,0))*VLOOKUP(AD2180,[2]Formula!V:X,2,0))*H2180)/SUMIF(AD:AD,AD2180,H:H)))</f>
        <v/>
      </c>
      <c r="L2180" s="38" t="str">
        <f t="shared" si="205"/>
        <v/>
      </c>
      <c r="M2180" s="38" t="str">
        <f t="shared" si="206"/>
        <v/>
      </c>
      <c r="N2180" s="38" t="str">
        <f t="shared" si="208"/>
        <v/>
      </c>
      <c r="O2180" s="38" t="str">
        <f t="shared" si="204"/>
        <v/>
      </c>
      <c r="P2180" s="39" t="str">
        <f t="shared" si="209"/>
        <v/>
      </c>
      <c r="AC2180" s="42" t="str">
        <f>IF(B2180="","",VLOOKUP(B2180,[2]Formula!B:C,2,0))</f>
        <v/>
      </c>
      <c r="AD2180" s="43" t="str">
        <f t="shared" si="207"/>
        <v/>
      </c>
    </row>
    <row r="2181" spans="1:30" x14ac:dyDescent="0.25">
      <c r="A2181" s="64"/>
      <c r="B2181" s="64"/>
      <c r="C2181" s="66"/>
      <c r="D2181" s="67"/>
      <c r="E2181" s="64"/>
      <c r="F2181" s="64"/>
      <c r="G2181" s="37" t="str">
        <f>IF(E2181="","",IF(OR(E2181="Project Management",E2181="Project Support",E2181="Sprint Management",E2181="Sprint Support"),"NA",ROUND((((VLOOKUP(AD2181,[2]Formula!V:X,3,0)))-SUMIF(AD:AD,AD2181,H:H)),2)))</f>
        <v/>
      </c>
      <c r="H2181" s="71"/>
      <c r="I2181" s="72"/>
      <c r="J2181" s="72"/>
      <c r="K2181" s="38" t="str">
        <f>IF(E2181="","",IF(OR(E2181="Project Management",E2181="Project Support",E2181="Sprint Management",E2181="Sprint Support"),"NA",(((SUMIF(AD:AD,AD2181,H:H)/VLOOKUP(AD2181,[2]Formula!V:X,3,0))*VLOOKUP(AD2181,[2]Formula!V:X,2,0))*H2181)/SUMIF(AD:AD,AD2181,H:H)))</f>
        <v/>
      </c>
      <c r="L2181" s="38" t="str">
        <f t="shared" si="205"/>
        <v/>
      </c>
      <c r="M2181" s="38" t="str">
        <f t="shared" si="206"/>
        <v/>
      </c>
      <c r="N2181" s="38" t="str">
        <f t="shared" si="208"/>
        <v/>
      </c>
      <c r="O2181" s="38" t="str">
        <f t="shared" si="204"/>
        <v/>
      </c>
      <c r="P2181" s="39" t="str">
        <f t="shared" si="209"/>
        <v/>
      </c>
      <c r="AC2181" s="42" t="str">
        <f>IF(B2181="","",VLOOKUP(B2181,[2]Formula!B:C,2,0))</f>
        <v/>
      </c>
      <c r="AD2181" s="43" t="str">
        <f t="shared" si="207"/>
        <v/>
      </c>
    </row>
    <row r="2182" spans="1:30" x14ac:dyDescent="0.25">
      <c r="A2182" s="64"/>
      <c r="B2182" s="64"/>
      <c r="C2182" s="66"/>
      <c r="D2182" s="67"/>
      <c r="E2182" s="64"/>
      <c r="F2182" s="64"/>
      <c r="G2182" s="37" t="str">
        <f>IF(E2182="","",IF(OR(E2182="Project Management",E2182="Project Support",E2182="Sprint Management",E2182="Sprint Support"),"NA",ROUND((((VLOOKUP(AD2182,[2]Formula!V:X,3,0)))-SUMIF(AD:AD,AD2182,H:H)),2)))</f>
        <v/>
      </c>
      <c r="H2182" s="71"/>
      <c r="I2182" s="72"/>
      <c r="J2182" s="72"/>
      <c r="K2182" s="38" t="str">
        <f>IF(E2182="","",IF(OR(E2182="Project Management",E2182="Project Support",E2182="Sprint Management",E2182="Sprint Support"),"NA",(((SUMIF(AD:AD,AD2182,H:H)/VLOOKUP(AD2182,[2]Formula!V:X,3,0))*VLOOKUP(AD2182,[2]Formula!V:X,2,0))*H2182)/SUMIF(AD:AD,AD2182,H:H)))</f>
        <v/>
      </c>
      <c r="L2182" s="38" t="str">
        <f t="shared" si="205"/>
        <v/>
      </c>
      <c r="M2182" s="38" t="str">
        <f t="shared" si="206"/>
        <v/>
      </c>
      <c r="N2182" s="38" t="str">
        <f t="shared" si="208"/>
        <v/>
      </c>
      <c r="O2182" s="38" t="str">
        <f t="shared" si="204"/>
        <v/>
      </c>
      <c r="P2182" s="39" t="str">
        <f t="shared" si="209"/>
        <v/>
      </c>
      <c r="AC2182" s="42" t="str">
        <f>IF(B2182="","",VLOOKUP(B2182,[2]Formula!B:C,2,0))</f>
        <v/>
      </c>
      <c r="AD2182" s="43" t="str">
        <f t="shared" si="207"/>
        <v/>
      </c>
    </row>
    <row r="2183" spans="1:30" x14ac:dyDescent="0.25">
      <c r="A2183" s="64"/>
      <c r="B2183" s="64"/>
      <c r="C2183" s="66"/>
      <c r="D2183" s="67"/>
      <c r="E2183" s="64"/>
      <c r="F2183" s="64"/>
      <c r="G2183" s="37" t="str">
        <f>IF(E2183="","",IF(OR(E2183="Project Management",E2183="Project Support",E2183="Sprint Management",E2183="Sprint Support"),"NA",ROUND((((VLOOKUP(AD2183,[2]Formula!V:X,3,0)))-SUMIF(AD:AD,AD2183,H:H)),2)))</f>
        <v/>
      </c>
      <c r="H2183" s="71"/>
      <c r="I2183" s="72"/>
      <c r="J2183" s="72"/>
      <c r="K2183" s="38" t="str">
        <f>IF(E2183="","",IF(OR(E2183="Project Management",E2183="Project Support",E2183="Sprint Management",E2183="Sprint Support"),"NA",(((SUMIF(AD:AD,AD2183,H:H)/VLOOKUP(AD2183,[2]Formula!V:X,3,0))*VLOOKUP(AD2183,[2]Formula!V:X,2,0))*H2183)/SUMIF(AD:AD,AD2183,H:H)))</f>
        <v/>
      </c>
      <c r="L2183" s="38" t="str">
        <f t="shared" si="205"/>
        <v/>
      </c>
      <c r="M2183" s="38" t="str">
        <f t="shared" si="206"/>
        <v/>
      </c>
      <c r="N2183" s="38" t="str">
        <f t="shared" si="208"/>
        <v/>
      </c>
      <c r="O2183" s="38" t="str">
        <f t="shared" si="204"/>
        <v/>
      </c>
      <c r="P2183" s="39" t="str">
        <f t="shared" si="209"/>
        <v/>
      </c>
      <c r="AC2183" s="42" t="str">
        <f>IF(B2183="","",VLOOKUP(B2183,[2]Formula!B:C,2,0))</f>
        <v/>
      </c>
      <c r="AD2183" s="43" t="str">
        <f t="shared" si="207"/>
        <v/>
      </c>
    </row>
    <row r="2184" spans="1:30" x14ac:dyDescent="0.25">
      <c r="A2184" s="64"/>
      <c r="B2184" s="64"/>
      <c r="C2184" s="66"/>
      <c r="D2184" s="67"/>
      <c r="E2184" s="64"/>
      <c r="F2184" s="64"/>
      <c r="G2184" s="37" t="str">
        <f>IF(E2184="","",IF(OR(E2184="Project Management",E2184="Project Support",E2184="Sprint Management",E2184="Sprint Support"),"NA",ROUND((((VLOOKUP(AD2184,[2]Formula!V:X,3,0)))-SUMIF(AD:AD,AD2184,H:H)),2)))</f>
        <v/>
      </c>
      <c r="H2184" s="71"/>
      <c r="I2184" s="72"/>
      <c r="J2184" s="72"/>
      <c r="K2184" s="38" t="str">
        <f>IF(E2184="","",IF(OR(E2184="Project Management",E2184="Project Support",E2184="Sprint Management",E2184="Sprint Support"),"NA",(((SUMIF(AD:AD,AD2184,H:H)/VLOOKUP(AD2184,[2]Formula!V:X,3,0))*VLOOKUP(AD2184,[2]Formula!V:X,2,0))*H2184)/SUMIF(AD:AD,AD2184,H:H)))</f>
        <v/>
      </c>
      <c r="L2184" s="38" t="str">
        <f t="shared" si="205"/>
        <v/>
      </c>
      <c r="M2184" s="38" t="str">
        <f t="shared" si="206"/>
        <v/>
      </c>
      <c r="N2184" s="38" t="str">
        <f t="shared" si="208"/>
        <v/>
      </c>
      <c r="O2184" s="38" t="str">
        <f t="shared" si="204"/>
        <v/>
      </c>
      <c r="P2184" s="39" t="str">
        <f t="shared" si="209"/>
        <v/>
      </c>
      <c r="AC2184" s="42" t="str">
        <f>IF(B2184="","",VLOOKUP(B2184,[2]Formula!B:C,2,0))</f>
        <v/>
      </c>
      <c r="AD2184" s="43" t="str">
        <f t="shared" si="207"/>
        <v/>
      </c>
    </row>
    <row r="2185" spans="1:30" x14ac:dyDescent="0.25">
      <c r="A2185" s="64"/>
      <c r="B2185" s="64"/>
      <c r="C2185" s="66"/>
      <c r="D2185" s="67"/>
      <c r="E2185" s="64"/>
      <c r="F2185" s="64"/>
      <c r="G2185" s="37" t="str">
        <f>IF(E2185="","",IF(OR(E2185="Project Management",E2185="Project Support",E2185="Sprint Management",E2185="Sprint Support"),"NA",ROUND((((VLOOKUP(AD2185,[2]Formula!V:X,3,0)))-SUMIF(AD:AD,AD2185,H:H)),2)))</f>
        <v/>
      </c>
      <c r="H2185" s="71"/>
      <c r="I2185" s="72"/>
      <c r="J2185" s="72"/>
      <c r="K2185" s="38" t="str">
        <f>IF(E2185="","",IF(OR(E2185="Project Management",E2185="Project Support",E2185="Sprint Management",E2185="Sprint Support"),"NA",(((SUMIF(AD:AD,AD2185,H:H)/VLOOKUP(AD2185,[2]Formula!V:X,3,0))*VLOOKUP(AD2185,[2]Formula!V:X,2,0))*H2185)/SUMIF(AD:AD,AD2185,H:H)))</f>
        <v/>
      </c>
      <c r="L2185" s="38" t="str">
        <f t="shared" si="205"/>
        <v/>
      </c>
      <c r="M2185" s="38" t="str">
        <f t="shared" si="206"/>
        <v/>
      </c>
      <c r="N2185" s="38" t="str">
        <f t="shared" si="208"/>
        <v/>
      </c>
      <c r="O2185" s="38" t="str">
        <f t="shared" si="204"/>
        <v/>
      </c>
      <c r="P2185" s="39" t="str">
        <f t="shared" si="209"/>
        <v/>
      </c>
      <c r="AC2185" s="42" t="str">
        <f>IF(B2185="","",VLOOKUP(B2185,[2]Formula!B:C,2,0))</f>
        <v/>
      </c>
      <c r="AD2185" s="43" t="str">
        <f t="shared" si="207"/>
        <v/>
      </c>
    </row>
    <row r="2186" spans="1:30" x14ac:dyDescent="0.25">
      <c r="A2186" s="64"/>
      <c r="B2186" s="64"/>
      <c r="C2186" s="66"/>
      <c r="D2186" s="67"/>
      <c r="E2186" s="64"/>
      <c r="F2186" s="64"/>
      <c r="G2186" s="37" t="str">
        <f>IF(E2186="","",IF(OR(E2186="Project Management",E2186="Project Support",E2186="Sprint Management",E2186="Sprint Support"),"NA",ROUND((((VLOOKUP(AD2186,[2]Formula!V:X,3,0)))-SUMIF(AD:AD,AD2186,H:H)),2)))</f>
        <v/>
      </c>
      <c r="H2186" s="71"/>
      <c r="I2186" s="72"/>
      <c r="J2186" s="72"/>
      <c r="K2186" s="38" t="str">
        <f>IF(E2186="","",IF(OR(E2186="Project Management",E2186="Project Support",E2186="Sprint Management",E2186="Sprint Support"),"NA",(((SUMIF(AD:AD,AD2186,H:H)/VLOOKUP(AD2186,[2]Formula!V:X,3,0))*VLOOKUP(AD2186,[2]Formula!V:X,2,0))*H2186)/SUMIF(AD:AD,AD2186,H:H)))</f>
        <v/>
      </c>
      <c r="L2186" s="38" t="str">
        <f t="shared" si="205"/>
        <v/>
      </c>
      <c r="M2186" s="38" t="str">
        <f t="shared" si="206"/>
        <v/>
      </c>
      <c r="N2186" s="38" t="str">
        <f t="shared" si="208"/>
        <v/>
      </c>
      <c r="O2186" s="38" t="str">
        <f t="shared" si="204"/>
        <v/>
      </c>
      <c r="P2186" s="39" t="str">
        <f t="shared" si="209"/>
        <v/>
      </c>
      <c r="AC2186" s="42" t="str">
        <f>IF(B2186="","",VLOOKUP(B2186,[2]Formula!B:C,2,0))</f>
        <v/>
      </c>
      <c r="AD2186" s="43" t="str">
        <f t="shared" si="207"/>
        <v/>
      </c>
    </row>
    <row r="2187" spans="1:30" x14ac:dyDescent="0.25">
      <c r="A2187" s="64"/>
      <c r="B2187" s="64"/>
      <c r="C2187" s="66"/>
      <c r="D2187" s="67"/>
      <c r="E2187" s="64"/>
      <c r="F2187" s="64"/>
      <c r="G2187" s="37" t="str">
        <f>IF(E2187="","",IF(OR(E2187="Project Management",E2187="Project Support",E2187="Sprint Management",E2187="Sprint Support"),"NA",ROUND((((VLOOKUP(AD2187,[2]Formula!V:X,3,0)))-SUMIF(AD:AD,AD2187,H:H)),2)))</f>
        <v/>
      </c>
      <c r="H2187" s="71"/>
      <c r="I2187" s="72"/>
      <c r="J2187" s="72"/>
      <c r="K2187" s="38" t="str">
        <f>IF(E2187="","",IF(OR(E2187="Project Management",E2187="Project Support",E2187="Sprint Management",E2187="Sprint Support"),"NA",(((SUMIF(AD:AD,AD2187,H:H)/VLOOKUP(AD2187,[2]Formula!V:X,3,0))*VLOOKUP(AD2187,[2]Formula!V:X,2,0))*H2187)/SUMIF(AD:AD,AD2187,H:H)))</f>
        <v/>
      </c>
      <c r="L2187" s="38" t="str">
        <f t="shared" si="205"/>
        <v/>
      </c>
      <c r="M2187" s="38" t="str">
        <f t="shared" si="206"/>
        <v/>
      </c>
      <c r="N2187" s="38" t="str">
        <f t="shared" si="208"/>
        <v/>
      </c>
      <c r="O2187" s="38" t="str">
        <f t="shared" si="204"/>
        <v/>
      </c>
      <c r="P2187" s="39" t="str">
        <f t="shared" si="209"/>
        <v/>
      </c>
      <c r="AC2187" s="42" t="str">
        <f>IF(B2187="","",VLOOKUP(B2187,[2]Formula!B:C,2,0))</f>
        <v/>
      </c>
      <c r="AD2187" s="43" t="str">
        <f t="shared" si="207"/>
        <v/>
      </c>
    </row>
    <row r="2188" spans="1:30" x14ac:dyDescent="0.25">
      <c r="A2188" s="64"/>
      <c r="B2188" s="64"/>
      <c r="C2188" s="66"/>
      <c r="D2188" s="67"/>
      <c r="E2188" s="64"/>
      <c r="F2188" s="64"/>
      <c r="G2188" s="37" t="str">
        <f>IF(E2188="","",IF(OR(E2188="Project Management",E2188="Project Support",E2188="Sprint Management",E2188="Sprint Support"),"NA",ROUND((((VLOOKUP(AD2188,[2]Formula!V:X,3,0)))-SUMIF(AD:AD,AD2188,H:H)),2)))</f>
        <v/>
      </c>
      <c r="H2188" s="71"/>
      <c r="I2188" s="72"/>
      <c r="J2188" s="72"/>
      <c r="K2188" s="38" t="str">
        <f>IF(E2188="","",IF(OR(E2188="Project Management",E2188="Project Support",E2188="Sprint Management",E2188="Sprint Support"),"NA",(((SUMIF(AD:AD,AD2188,H:H)/VLOOKUP(AD2188,[2]Formula!V:X,3,0))*VLOOKUP(AD2188,[2]Formula!V:X,2,0))*H2188)/SUMIF(AD:AD,AD2188,H:H)))</f>
        <v/>
      </c>
      <c r="L2188" s="38" t="str">
        <f t="shared" si="205"/>
        <v/>
      </c>
      <c r="M2188" s="38" t="str">
        <f t="shared" si="206"/>
        <v/>
      </c>
      <c r="N2188" s="38" t="str">
        <f t="shared" si="208"/>
        <v/>
      </c>
      <c r="O2188" s="38" t="str">
        <f t="shared" si="204"/>
        <v/>
      </c>
      <c r="P2188" s="39" t="str">
        <f t="shared" si="209"/>
        <v/>
      </c>
      <c r="AC2188" s="42" t="str">
        <f>IF(B2188="","",VLOOKUP(B2188,[2]Formula!B:C,2,0))</f>
        <v/>
      </c>
      <c r="AD2188" s="43" t="str">
        <f t="shared" si="207"/>
        <v/>
      </c>
    </row>
    <row r="2189" spans="1:30" x14ac:dyDescent="0.25">
      <c r="A2189" s="64"/>
      <c r="B2189" s="64"/>
      <c r="C2189" s="66"/>
      <c r="D2189" s="67"/>
      <c r="E2189" s="64"/>
      <c r="F2189" s="64"/>
      <c r="G2189" s="37" t="str">
        <f>IF(E2189="","",IF(OR(E2189="Project Management",E2189="Project Support",E2189="Sprint Management",E2189="Sprint Support"),"NA",ROUND((((VLOOKUP(AD2189,[2]Formula!V:X,3,0)))-SUMIF(AD:AD,AD2189,H:H)),2)))</f>
        <v/>
      </c>
      <c r="H2189" s="71"/>
      <c r="I2189" s="72"/>
      <c r="J2189" s="72"/>
      <c r="K2189" s="38" t="str">
        <f>IF(E2189="","",IF(OR(E2189="Project Management",E2189="Project Support",E2189="Sprint Management",E2189="Sprint Support"),"NA",(((SUMIF(AD:AD,AD2189,H:H)/VLOOKUP(AD2189,[2]Formula!V:X,3,0))*VLOOKUP(AD2189,[2]Formula!V:X,2,0))*H2189)/SUMIF(AD:AD,AD2189,H:H)))</f>
        <v/>
      </c>
      <c r="L2189" s="38" t="str">
        <f t="shared" si="205"/>
        <v/>
      </c>
      <c r="M2189" s="38" t="str">
        <f t="shared" si="206"/>
        <v/>
      </c>
      <c r="N2189" s="38" t="str">
        <f t="shared" si="208"/>
        <v/>
      </c>
      <c r="O2189" s="38" t="str">
        <f t="shared" si="204"/>
        <v/>
      </c>
      <c r="P2189" s="39" t="str">
        <f t="shared" si="209"/>
        <v/>
      </c>
      <c r="AC2189" s="42" t="str">
        <f>IF(B2189="","",VLOOKUP(B2189,[2]Formula!B:C,2,0))</f>
        <v/>
      </c>
      <c r="AD2189" s="43" t="str">
        <f t="shared" si="207"/>
        <v/>
      </c>
    </row>
    <row r="2190" spans="1:30" x14ac:dyDescent="0.25">
      <c r="A2190" s="64"/>
      <c r="B2190" s="64"/>
      <c r="C2190" s="66"/>
      <c r="D2190" s="67"/>
      <c r="E2190" s="64"/>
      <c r="F2190" s="64"/>
      <c r="G2190" s="37" t="str">
        <f>IF(E2190="","",IF(OR(E2190="Project Management",E2190="Project Support",E2190="Sprint Management",E2190="Sprint Support"),"NA",ROUND((((VLOOKUP(AD2190,[2]Formula!V:X,3,0)))-SUMIF(AD:AD,AD2190,H:H)),2)))</f>
        <v/>
      </c>
      <c r="H2190" s="71"/>
      <c r="I2190" s="72"/>
      <c r="J2190" s="72"/>
      <c r="K2190" s="38" t="str">
        <f>IF(E2190="","",IF(OR(E2190="Project Management",E2190="Project Support",E2190="Sprint Management",E2190="Sprint Support"),"NA",(((SUMIF(AD:AD,AD2190,H:H)/VLOOKUP(AD2190,[2]Formula!V:X,3,0))*VLOOKUP(AD2190,[2]Formula!V:X,2,0))*H2190)/SUMIF(AD:AD,AD2190,H:H)))</f>
        <v/>
      </c>
      <c r="L2190" s="38" t="str">
        <f t="shared" si="205"/>
        <v/>
      </c>
      <c r="M2190" s="38" t="str">
        <f t="shared" si="206"/>
        <v/>
      </c>
      <c r="N2190" s="38" t="str">
        <f t="shared" si="208"/>
        <v/>
      </c>
      <c r="O2190" s="38" t="str">
        <f t="shared" si="204"/>
        <v/>
      </c>
      <c r="P2190" s="39" t="str">
        <f t="shared" si="209"/>
        <v/>
      </c>
      <c r="AC2190" s="42" t="str">
        <f>IF(B2190="","",VLOOKUP(B2190,[2]Formula!B:C,2,0))</f>
        <v/>
      </c>
      <c r="AD2190" s="43" t="str">
        <f t="shared" si="207"/>
        <v/>
      </c>
    </row>
    <row r="2191" spans="1:30" x14ac:dyDescent="0.25">
      <c r="A2191" s="64"/>
      <c r="B2191" s="64"/>
      <c r="C2191" s="66"/>
      <c r="D2191" s="67"/>
      <c r="E2191" s="64"/>
      <c r="F2191" s="64"/>
      <c r="G2191" s="37" t="str">
        <f>IF(E2191="","",IF(OR(E2191="Project Management",E2191="Project Support",E2191="Sprint Management",E2191="Sprint Support"),"NA",ROUND((((VLOOKUP(AD2191,[2]Formula!V:X,3,0)))-SUMIF(AD:AD,AD2191,H:H)),2)))</f>
        <v/>
      </c>
      <c r="H2191" s="71"/>
      <c r="I2191" s="72"/>
      <c r="J2191" s="72"/>
      <c r="K2191" s="38" t="str">
        <f>IF(E2191="","",IF(OR(E2191="Project Management",E2191="Project Support",E2191="Sprint Management",E2191="Sprint Support"),"NA",(((SUMIF(AD:AD,AD2191,H:H)/VLOOKUP(AD2191,[2]Formula!V:X,3,0))*VLOOKUP(AD2191,[2]Formula!V:X,2,0))*H2191)/SUMIF(AD:AD,AD2191,H:H)))</f>
        <v/>
      </c>
      <c r="L2191" s="38" t="str">
        <f t="shared" si="205"/>
        <v/>
      </c>
      <c r="M2191" s="38" t="str">
        <f t="shared" si="206"/>
        <v/>
      </c>
      <c r="N2191" s="38" t="str">
        <f t="shared" si="208"/>
        <v/>
      </c>
      <c r="O2191" s="38" t="str">
        <f t="shared" si="204"/>
        <v/>
      </c>
      <c r="P2191" s="39" t="str">
        <f t="shared" si="209"/>
        <v/>
      </c>
      <c r="AC2191" s="42" t="str">
        <f>IF(B2191="","",VLOOKUP(B2191,[2]Formula!B:C,2,0))</f>
        <v/>
      </c>
      <c r="AD2191" s="43" t="str">
        <f t="shared" si="207"/>
        <v/>
      </c>
    </row>
    <row r="2192" spans="1:30" x14ac:dyDescent="0.25">
      <c r="A2192" s="64"/>
      <c r="B2192" s="64"/>
      <c r="C2192" s="66"/>
      <c r="D2192" s="67"/>
      <c r="E2192" s="64"/>
      <c r="F2192" s="64"/>
      <c r="G2192" s="37" t="str">
        <f>IF(E2192="","",IF(OR(E2192="Project Management",E2192="Project Support",E2192="Sprint Management",E2192="Sprint Support"),"NA",ROUND((((VLOOKUP(AD2192,[2]Formula!V:X,3,0)))-SUMIF(AD:AD,AD2192,H:H)),2)))</f>
        <v/>
      </c>
      <c r="H2192" s="71"/>
      <c r="I2192" s="72"/>
      <c r="J2192" s="72"/>
      <c r="K2192" s="38" t="str">
        <f>IF(E2192="","",IF(OR(E2192="Project Management",E2192="Project Support",E2192="Sprint Management",E2192="Sprint Support"),"NA",(((SUMIF(AD:AD,AD2192,H:H)/VLOOKUP(AD2192,[2]Formula!V:X,3,0))*VLOOKUP(AD2192,[2]Formula!V:X,2,0))*H2192)/SUMIF(AD:AD,AD2192,H:H)))</f>
        <v/>
      </c>
      <c r="L2192" s="38" t="str">
        <f t="shared" si="205"/>
        <v/>
      </c>
      <c r="M2192" s="38" t="str">
        <f t="shared" si="206"/>
        <v/>
      </c>
      <c r="N2192" s="38" t="str">
        <f t="shared" si="208"/>
        <v/>
      </c>
      <c r="O2192" s="38" t="str">
        <f t="shared" si="204"/>
        <v/>
      </c>
      <c r="P2192" s="39" t="str">
        <f t="shared" si="209"/>
        <v/>
      </c>
      <c r="AC2192" s="42" t="str">
        <f>IF(B2192="","",VLOOKUP(B2192,[2]Formula!B:C,2,0))</f>
        <v/>
      </c>
      <c r="AD2192" s="43" t="str">
        <f t="shared" si="207"/>
        <v/>
      </c>
    </row>
    <row r="2193" spans="1:30" x14ac:dyDescent="0.25">
      <c r="A2193" s="64"/>
      <c r="B2193" s="64"/>
      <c r="C2193" s="66"/>
      <c r="D2193" s="67"/>
      <c r="E2193" s="64"/>
      <c r="F2193" s="64"/>
      <c r="G2193" s="37" t="str">
        <f>IF(E2193="","",IF(OR(E2193="Project Management",E2193="Project Support",E2193="Sprint Management",E2193="Sprint Support"),"NA",ROUND((((VLOOKUP(AD2193,[2]Formula!V:X,3,0)))-SUMIF(AD:AD,AD2193,H:H)),2)))</f>
        <v/>
      </c>
      <c r="H2193" s="71"/>
      <c r="I2193" s="72"/>
      <c r="J2193" s="72"/>
      <c r="K2193" s="38" t="str">
        <f>IF(E2193="","",IF(OR(E2193="Project Management",E2193="Project Support",E2193="Sprint Management",E2193="Sprint Support"),"NA",(((SUMIF(AD:AD,AD2193,H:H)/VLOOKUP(AD2193,[2]Formula!V:X,3,0))*VLOOKUP(AD2193,[2]Formula!V:X,2,0))*H2193)/SUMIF(AD:AD,AD2193,H:H)))</f>
        <v/>
      </c>
      <c r="L2193" s="38" t="str">
        <f t="shared" si="205"/>
        <v/>
      </c>
      <c r="M2193" s="38" t="str">
        <f t="shared" si="206"/>
        <v/>
      </c>
      <c r="N2193" s="38" t="str">
        <f t="shared" si="208"/>
        <v/>
      </c>
      <c r="O2193" s="38" t="str">
        <f t="shared" si="204"/>
        <v/>
      </c>
      <c r="P2193" s="39" t="str">
        <f t="shared" si="209"/>
        <v/>
      </c>
      <c r="AC2193" s="42" t="str">
        <f>IF(B2193="","",VLOOKUP(B2193,[2]Formula!B:C,2,0))</f>
        <v/>
      </c>
      <c r="AD2193" s="43" t="str">
        <f t="shared" si="207"/>
        <v/>
      </c>
    </row>
    <row r="2194" spans="1:30" x14ac:dyDescent="0.25">
      <c r="A2194" s="64"/>
      <c r="B2194" s="64"/>
      <c r="C2194" s="66"/>
      <c r="D2194" s="67"/>
      <c r="E2194" s="64"/>
      <c r="F2194" s="64"/>
      <c r="G2194" s="37" t="str">
        <f>IF(E2194="","",IF(OR(E2194="Project Management",E2194="Project Support",E2194="Sprint Management",E2194="Sprint Support"),"NA",ROUND((((VLOOKUP(AD2194,[2]Formula!V:X,3,0)))-SUMIF(AD:AD,AD2194,H:H)),2)))</f>
        <v/>
      </c>
      <c r="H2194" s="71"/>
      <c r="I2194" s="72"/>
      <c r="J2194" s="72"/>
      <c r="K2194" s="38" t="str">
        <f>IF(E2194="","",IF(OR(E2194="Project Management",E2194="Project Support",E2194="Sprint Management",E2194="Sprint Support"),"NA",(((SUMIF(AD:AD,AD2194,H:H)/VLOOKUP(AD2194,[2]Formula!V:X,3,0))*VLOOKUP(AD2194,[2]Formula!V:X,2,0))*H2194)/SUMIF(AD:AD,AD2194,H:H)))</f>
        <v/>
      </c>
      <c r="L2194" s="38" t="str">
        <f t="shared" si="205"/>
        <v/>
      </c>
      <c r="M2194" s="38" t="str">
        <f t="shared" si="206"/>
        <v/>
      </c>
      <c r="N2194" s="38" t="str">
        <f t="shared" si="208"/>
        <v/>
      </c>
      <c r="O2194" s="38" t="str">
        <f t="shared" si="204"/>
        <v/>
      </c>
      <c r="P2194" s="39" t="str">
        <f t="shared" si="209"/>
        <v/>
      </c>
      <c r="AC2194" s="42" t="str">
        <f>IF(B2194="","",VLOOKUP(B2194,[2]Formula!B:C,2,0))</f>
        <v/>
      </c>
      <c r="AD2194" s="43" t="str">
        <f t="shared" si="207"/>
        <v/>
      </c>
    </row>
    <row r="2195" spans="1:30" x14ac:dyDescent="0.25">
      <c r="A2195" s="64"/>
      <c r="B2195" s="64"/>
      <c r="C2195" s="66"/>
      <c r="D2195" s="67"/>
      <c r="E2195" s="64"/>
      <c r="F2195" s="64"/>
      <c r="G2195" s="37" t="str">
        <f>IF(E2195="","",IF(OR(E2195="Project Management",E2195="Project Support",E2195="Sprint Management",E2195="Sprint Support"),"NA",ROUND((((VLOOKUP(AD2195,[2]Formula!V:X,3,0)))-SUMIF(AD:AD,AD2195,H:H)),2)))</f>
        <v/>
      </c>
      <c r="H2195" s="71"/>
      <c r="I2195" s="72"/>
      <c r="J2195" s="72"/>
      <c r="K2195" s="38" t="str">
        <f>IF(E2195="","",IF(OR(E2195="Project Management",E2195="Project Support",E2195="Sprint Management",E2195="Sprint Support"),"NA",(((SUMIF(AD:AD,AD2195,H:H)/VLOOKUP(AD2195,[2]Formula!V:X,3,0))*VLOOKUP(AD2195,[2]Formula!V:X,2,0))*H2195)/SUMIF(AD:AD,AD2195,H:H)))</f>
        <v/>
      </c>
      <c r="L2195" s="38" t="str">
        <f t="shared" si="205"/>
        <v/>
      </c>
      <c r="M2195" s="38" t="str">
        <f t="shared" si="206"/>
        <v/>
      </c>
      <c r="N2195" s="38" t="str">
        <f t="shared" si="208"/>
        <v/>
      </c>
      <c r="O2195" s="38" t="str">
        <f t="shared" si="204"/>
        <v/>
      </c>
      <c r="P2195" s="39" t="str">
        <f t="shared" si="209"/>
        <v/>
      </c>
      <c r="AC2195" s="42" t="str">
        <f>IF(B2195="","",VLOOKUP(B2195,[2]Formula!B:C,2,0))</f>
        <v/>
      </c>
      <c r="AD2195" s="43" t="str">
        <f t="shared" si="207"/>
        <v/>
      </c>
    </row>
    <row r="2196" spans="1:30" x14ac:dyDescent="0.25">
      <c r="A2196" s="64"/>
      <c r="B2196" s="64"/>
      <c r="C2196" s="66"/>
      <c r="D2196" s="67"/>
      <c r="E2196" s="64"/>
      <c r="F2196" s="64"/>
      <c r="G2196" s="37" t="str">
        <f>IF(E2196="","",IF(OR(E2196="Project Management",E2196="Project Support",E2196="Sprint Management",E2196="Sprint Support"),"NA",ROUND((((VLOOKUP(AD2196,[2]Formula!V:X,3,0)))-SUMIF(AD:AD,AD2196,H:H)),2)))</f>
        <v/>
      </c>
      <c r="H2196" s="71"/>
      <c r="I2196" s="72"/>
      <c r="J2196" s="72"/>
      <c r="K2196" s="38" t="str">
        <f>IF(E2196="","",IF(OR(E2196="Project Management",E2196="Project Support",E2196="Sprint Management",E2196="Sprint Support"),"NA",(((SUMIF(AD:AD,AD2196,H:H)/VLOOKUP(AD2196,[2]Formula!V:X,3,0))*VLOOKUP(AD2196,[2]Formula!V:X,2,0))*H2196)/SUMIF(AD:AD,AD2196,H:H)))</f>
        <v/>
      </c>
      <c r="L2196" s="38" t="str">
        <f t="shared" si="205"/>
        <v/>
      </c>
      <c r="M2196" s="38" t="str">
        <f t="shared" si="206"/>
        <v/>
      </c>
      <c r="N2196" s="38" t="str">
        <f t="shared" si="208"/>
        <v/>
      </c>
      <c r="O2196" s="38" t="str">
        <f t="shared" si="204"/>
        <v/>
      </c>
      <c r="P2196" s="39" t="str">
        <f t="shared" si="209"/>
        <v/>
      </c>
      <c r="AC2196" s="42" t="str">
        <f>IF(B2196="","",VLOOKUP(B2196,[2]Formula!B:C,2,0))</f>
        <v/>
      </c>
      <c r="AD2196" s="43" t="str">
        <f t="shared" si="207"/>
        <v/>
      </c>
    </row>
    <row r="2197" spans="1:30" x14ac:dyDescent="0.25">
      <c r="A2197" s="64"/>
      <c r="B2197" s="64"/>
      <c r="C2197" s="66"/>
      <c r="D2197" s="67"/>
      <c r="E2197" s="64"/>
      <c r="F2197" s="64"/>
      <c r="G2197" s="37" t="str">
        <f>IF(E2197="","",IF(OR(E2197="Project Management",E2197="Project Support",E2197="Sprint Management",E2197="Sprint Support"),"NA",ROUND((((VLOOKUP(AD2197,[2]Formula!V:X,3,0)))-SUMIF(AD:AD,AD2197,H:H)),2)))</f>
        <v/>
      </c>
      <c r="H2197" s="71"/>
      <c r="I2197" s="72"/>
      <c r="J2197" s="72"/>
      <c r="K2197" s="38" t="str">
        <f>IF(E2197="","",IF(OR(E2197="Project Management",E2197="Project Support",E2197="Sprint Management",E2197="Sprint Support"),"NA",(((SUMIF(AD:AD,AD2197,H:H)/VLOOKUP(AD2197,[2]Formula!V:X,3,0))*VLOOKUP(AD2197,[2]Formula!V:X,2,0))*H2197)/SUMIF(AD:AD,AD2197,H:H)))</f>
        <v/>
      </c>
      <c r="L2197" s="38" t="str">
        <f t="shared" si="205"/>
        <v/>
      </c>
      <c r="M2197" s="38" t="str">
        <f t="shared" si="206"/>
        <v/>
      </c>
      <c r="N2197" s="38" t="str">
        <f t="shared" si="208"/>
        <v/>
      </c>
      <c r="O2197" s="38" t="str">
        <f t="shared" si="204"/>
        <v/>
      </c>
      <c r="P2197" s="39" t="str">
        <f t="shared" si="209"/>
        <v/>
      </c>
      <c r="AC2197" s="42" t="str">
        <f>IF(B2197="","",VLOOKUP(B2197,[2]Formula!B:C,2,0))</f>
        <v/>
      </c>
      <c r="AD2197" s="43" t="str">
        <f t="shared" si="207"/>
        <v/>
      </c>
    </row>
    <row r="2198" spans="1:30" x14ac:dyDescent="0.25">
      <c r="A2198" s="64"/>
      <c r="B2198" s="64"/>
      <c r="C2198" s="66"/>
      <c r="D2198" s="67"/>
      <c r="E2198" s="64"/>
      <c r="F2198" s="64"/>
      <c r="G2198" s="37" t="str">
        <f>IF(E2198="","",IF(OR(E2198="Project Management",E2198="Project Support",E2198="Sprint Management",E2198="Sprint Support"),"NA",ROUND((((VLOOKUP(AD2198,[2]Formula!V:X,3,0)))-SUMIF(AD:AD,AD2198,H:H)),2)))</f>
        <v/>
      </c>
      <c r="H2198" s="71"/>
      <c r="I2198" s="72"/>
      <c r="J2198" s="72"/>
      <c r="K2198" s="38" t="str">
        <f>IF(E2198="","",IF(OR(E2198="Project Management",E2198="Project Support",E2198="Sprint Management",E2198="Sprint Support"),"NA",(((SUMIF(AD:AD,AD2198,H:H)/VLOOKUP(AD2198,[2]Formula!V:X,3,0))*VLOOKUP(AD2198,[2]Formula!V:X,2,0))*H2198)/SUMIF(AD:AD,AD2198,H:H)))</f>
        <v/>
      </c>
      <c r="L2198" s="38" t="str">
        <f t="shared" si="205"/>
        <v/>
      </c>
      <c r="M2198" s="38" t="str">
        <f t="shared" si="206"/>
        <v/>
      </c>
      <c r="N2198" s="38" t="str">
        <f t="shared" si="208"/>
        <v/>
      </c>
      <c r="O2198" s="38" t="str">
        <f t="shared" si="204"/>
        <v/>
      </c>
      <c r="P2198" s="39" t="str">
        <f t="shared" si="209"/>
        <v/>
      </c>
      <c r="AC2198" s="42" t="str">
        <f>IF(B2198="","",VLOOKUP(B2198,[2]Formula!B:C,2,0))</f>
        <v/>
      </c>
      <c r="AD2198" s="43" t="str">
        <f t="shared" si="207"/>
        <v/>
      </c>
    </row>
    <row r="2199" spans="1:30" x14ac:dyDescent="0.25">
      <c r="A2199" s="64"/>
      <c r="B2199" s="64"/>
      <c r="C2199" s="66"/>
      <c r="D2199" s="67"/>
      <c r="E2199" s="64"/>
      <c r="F2199" s="64"/>
      <c r="G2199" s="37" t="str">
        <f>IF(E2199="","",IF(OR(E2199="Project Management",E2199="Project Support",E2199="Sprint Management",E2199="Sprint Support"),"NA",ROUND((((VLOOKUP(AD2199,[2]Formula!V:X,3,0)))-SUMIF(AD:AD,AD2199,H:H)),2)))</f>
        <v/>
      </c>
      <c r="H2199" s="71"/>
      <c r="I2199" s="72"/>
      <c r="J2199" s="72"/>
      <c r="K2199" s="38" t="str">
        <f>IF(E2199="","",IF(OR(E2199="Project Management",E2199="Project Support",E2199="Sprint Management",E2199="Sprint Support"),"NA",(((SUMIF(AD:AD,AD2199,H:H)/VLOOKUP(AD2199,[2]Formula!V:X,3,0))*VLOOKUP(AD2199,[2]Formula!V:X,2,0))*H2199)/SUMIF(AD:AD,AD2199,H:H)))</f>
        <v/>
      </c>
      <c r="L2199" s="38" t="str">
        <f t="shared" si="205"/>
        <v/>
      </c>
      <c r="M2199" s="38" t="str">
        <f t="shared" si="206"/>
        <v/>
      </c>
      <c r="N2199" s="38" t="str">
        <f t="shared" si="208"/>
        <v/>
      </c>
      <c r="O2199" s="38" t="str">
        <f t="shared" si="204"/>
        <v/>
      </c>
      <c r="P2199" s="39" t="str">
        <f t="shared" si="209"/>
        <v/>
      </c>
      <c r="AC2199" s="42" t="str">
        <f>IF(B2199="","",VLOOKUP(B2199,[2]Formula!B:C,2,0))</f>
        <v/>
      </c>
      <c r="AD2199" s="43" t="str">
        <f t="shared" si="207"/>
        <v/>
      </c>
    </row>
    <row r="2200" spans="1:30" x14ac:dyDescent="0.25">
      <c r="A2200" s="64"/>
      <c r="B2200" s="64"/>
      <c r="C2200" s="66"/>
      <c r="D2200" s="67"/>
      <c r="E2200" s="64"/>
      <c r="F2200" s="64"/>
      <c r="G2200" s="37" t="str">
        <f>IF(E2200="","",IF(OR(E2200="Project Management",E2200="Project Support",E2200="Sprint Management",E2200="Sprint Support"),"NA",ROUND((((VLOOKUP(AD2200,[2]Formula!V:X,3,0)))-SUMIF(AD:AD,AD2200,H:H)),2)))</f>
        <v/>
      </c>
      <c r="H2200" s="71"/>
      <c r="I2200" s="72"/>
      <c r="J2200" s="72"/>
      <c r="K2200" s="38" t="str">
        <f>IF(E2200="","",IF(OR(E2200="Project Management",E2200="Project Support",E2200="Sprint Management",E2200="Sprint Support"),"NA",(((SUMIF(AD:AD,AD2200,H:H)/VLOOKUP(AD2200,[2]Formula!V:X,3,0))*VLOOKUP(AD2200,[2]Formula!V:X,2,0))*H2200)/SUMIF(AD:AD,AD2200,H:H)))</f>
        <v/>
      </c>
      <c r="L2200" s="38" t="str">
        <f t="shared" si="205"/>
        <v/>
      </c>
      <c r="M2200" s="38" t="str">
        <f t="shared" si="206"/>
        <v/>
      </c>
      <c r="N2200" s="38" t="str">
        <f t="shared" si="208"/>
        <v/>
      </c>
      <c r="O2200" s="38" t="str">
        <f t="shared" si="204"/>
        <v/>
      </c>
      <c r="P2200" s="39" t="str">
        <f t="shared" si="209"/>
        <v/>
      </c>
      <c r="AC2200" s="42" t="str">
        <f>IF(B2200="","",VLOOKUP(B2200,[2]Formula!B:C,2,0))</f>
        <v/>
      </c>
      <c r="AD2200" s="43" t="str">
        <f t="shared" si="207"/>
        <v/>
      </c>
    </row>
    <row r="2201" spans="1:30" x14ac:dyDescent="0.25">
      <c r="A2201" s="64"/>
      <c r="B2201" s="64"/>
      <c r="C2201" s="66"/>
      <c r="D2201" s="67"/>
      <c r="E2201" s="64"/>
      <c r="F2201" s="64"/>
      <c r="G2201" s="37" t="str">
        <f>IF(E2201="","",IF(OR(E2201="Project Management",E2201="Project Support",E2201="Sprint Management",E2201="Sprint Support"),"NA",ROUND((((VLOOKUP(AD2201,[2]Formula!V:X,3,0)))-SUMIF(AD:AD,AD2201,H:H)),2)))</f>
        <v/>
      </c>
      <c r="H2201" s="71"/>
      <c r="I2201" s="72"/>
      <c r="J2201" s="72"/>
      <c r="K2201" s="38" t="str">
        <f>IF(E2201="","",IF(OR(E2201="Project Management",E2201="Project Support",E2201="Sprint Management",E2201="Sprint Support"),"NA",(((SUMIF(AD:AD,AD2201,H:H)/VLOOKUP(AD2201,[2]Formula!V:X,3,0))*VLOOKUP(AD2201,[2]Formula!V:X,2,0))*H2201)/SUMIF(AD:AD,AD2201,H:H)))</f>
        <v/>
      </c>
      <c r="L2201" s="38" t="str">
        <f t="shared" si="205"/>
        <v/>
      </c>
      <c r="M2201" s="38" t="str">
        <f t="shared" si="206"/>
        <v/>
      </c>
      <c r="N2201" s="38" t="str">
        <f t="shared" si="208"/>
        <v/>
      </c>
      <c r="O2201" s="38" t="str">
        <f t="shared" si="204"/>
        <v/>
      </c>
      <c r="P2201" s="39" t="str">
        <f t="shared" si="209"/>
        <v/>
      </c>
      <c r="AC2201" s="42" t="str">
        <f>IF(B2201="","",VLOOKUP(B2201,[2]Formula!B:C,2,0))</f>
        <v/>
      </c>
      <c r="AD2201" s="43" t="str">
        <f t="shared" si="207"/>
        <v/>
      </c>
    </row>
    <row r="2202" spans="1:30" x14ac:dyDescent="0.25">
      <c r="A2202" s="64"/>
      <c r="B2202" s="64"/>
      <c r="C2202" s="66"/>
      <c r="D2202" s="67"/>
      <c r="E2202" s="64"/>
      <c r="F2202" s="64"/>
      <c r="G2202" s="37" t="str">
        <f>IF(E2202="","",IF(OR(E2202="Project Management",E2202="Project Support",E2202="Sprint Management",E2202="Sprint Support"),"NA",ROUND((((VLOOKUP(AD2202,[2]Formula!V:X,3,0)))-SUMIF(AD:AD,AD2202,H:H)),2)))</f>
        <v/>
      </c>
      <c r="H2202" s="71"/>
      <c r="I2202" s="72"/>
      <c r="J2202" s="72"/>
      <c r="K2202" s="38" t="str">
        <f>IF(E2202="","",IF(OR(E2202="Project Management",E2202="Project Support",E2202="Sprint Management",E2202="Sprint Support"),"NA",(((SUMIF(AD:AD,AD2202,H:H)/VLOOKUP(AD2202,[2]Formula!V:X,3,0))*VLOOKUP(AD2202,[2]Formula!V:X,2,0))*H2202)/SUMIF(AD:AD,AD2202,H:H)))</f>
        <v/>
      </c>
      <c r="L2202" s="38" t="str">
        <f t="shared" si="205"/>
        <v/>
      </c>
      <c r="M2202" s="38" t="str">
        <f t="shared" si="206"/>
        <v/>
      </c>
      <c r="N2202" s="38" t="str">
        <f t="shared" si="208"/>
        <v/>
      </c>
      <c r="O2202" s="38" t="str">
        <f t="shared" si="204"/>
        <v/>
      </c>
      <c r="P2202" s="39" t="str">
        <f t="shared" si="209"/>
        <v/>
      </c>
      <c r="AC2202" s="42" t="str">
        <f>IF(B2202="","",VLOOKUP(B2202,[2]Formula!B:C,2,0))</f>
        <v/>
      </c>
      <c r="AD2202" s="43" t="str">
        <f t="shared" si="207"/>
        <v/>
      </c>
    </row>
    <row r="2203" spans="1:30" x14ac:dyDescent="0.25">
      <c r="A2203" s="64"/>
      <c r="B2203" s="64"/>
      <c r="C2203" s="66"/>
      <c r="D2203" s="67"/>
      <c r="E2203" s="64"/>
      <c r="F2203" s="64"/>
      <c r="G2203" s="37" t="str">
        <f>IF(E2203="","",IF(OR(E2203="Project Management",E2203="Project Support",E2203="Sprint Management",E2203="Sprint Support"),"NA",ROUND((((VLOOKUP(AD2203,[2]Formula!V:X,3,0)))-SUMIF(AD:AD,AD2203,H:H)),2)))</f>
        <v/>
      </c>
      <c r="H2203" s="71"/>
      <c r="I2203" s="72"/>
      <c r="J2203" s="72"/>
      <c r="K2203" s="38" t="str">
        <f>IF(E2203="","",IF(OR(E2203="Project Management",E2203="Project Support",E2203="Sprint Management",E2203="Sprint Support"),"NA",(((SUMIF(AD:AD,AD2203,H:H)/VLOOKUP(AD2203,[2]Formula!V:X,3,0))*VLOOKUP(AD2203,[2]Formula!V:X,2,0))*H2203)/SUMIF(AD:AD,AD2203,H:H)))</f>
        <v/>
      </c>
      <c r="L2203" s="38" t="str">
        <f t="shared" si="205"/>
        <v/>
      </c>
      <c r="M2203" s="38" t="str">
        <f t="shared" si="206"/>
        <v/>
      </c>
      <c r="N2203" s="38" t="str">
        <f t="shared" si="208"/>
        <v/>
      </c>
      <c r="O2203" s="38" t="str">
        <f t="shared" si="204"/>
        <v/>
      </c>
      <c r="P2203" s="39" t="str">
        <f t="shared" si="209"/>
        <v/>
      </c>
      <c r="AC2203" s="42" t="str">
        <f>IF(B2203="","",VLOOKUP(B2203,[2]Formula!B:C,2,0))</f>
        <v/>
      </c>
      <c r="AD2203" s="43" t="str">
        <f t="shared" si="207"/>
        <v/>
      </c>
    </row>
    <row r="2204" spans="1:30" x14ac:dyDescent="0.25">
      <c r="A2204" s="64"/>
      <c r="B2204" s="64"/>
      <c r="C2204" s="66"/>
      <c r="D2204" s="67"/>
      <c r="E2204" s="64"/>
      <c r="F2204" s="64"/>
      <c r="G2204" s="37" t="str">
        <f>IF(E2204="","",IF(OR(E2204="Project Management",E2204="Project Support",E2204="Sprint Management",E2204="Sprint Support"),"NA",ROUND((((VLOOKUP(AD2204,[2]Formula!V:X,3,0)))-SUMIF(AD:AD,AD2204,H:H)),2)))</f>
        <v/>
      </c>
      <c r="H2204" s="71"/>
      <c r="I2204" s="72"/>
      <c r="J2204" s="72"/>
      <c r="K2204" s="38" t="str">
        <f>IF(E2204="","",IF(OR(E2204="Project Management",E2204="Project Support",E2204="Sprint Management",E2204="Sprint Support"),"NA",(((SUMIF(AD:AD,AD2204,H:H)/VLOOKUP(AD2204,[2]Formula!V:X,3,0))*VLOOKUP(AD2204,[2]Formula!V:X,2,0))*H2204)/SUMIF(AD:AD,AD2204,H:H)))</f>
        <v/>
      </c>
      <c r="L2204" s="38" t="str">
        <f t="shared" si="205"/>
        <v/>
      </c>
      <c r="M2204" s="38" t="str">
        <f t="shared" si="206"/>
        <v/>
      </c>
      <c r="N2204" s="38" t="str">
        <f t="shared" si="208"/>
        <v/>
      </c>
      <c r="O2204" s="38" t="str">
        <f t="shared" si="204"/>
        <v/>
      </c>
      <c r="P2204" s="39" t="str">
        <f t="shared" si="209"/>
        <v/>
      </c>
      <c r="AC2204" s="42" t="str">
        <f>IF(B2204="","",VLOOKUP(B2204,[2]Formula!B:C,2,0))</f>
        <v/>
      </c>
      <c r="AD2204" s="43" t="str">
        <f t="shared" si="207"/>
        <v/>
      </c>
    </row>
    <row r="2205" spans="1:30" x14ac:dyDescent="0.25">
      <c r="A2205" s="64"/>
      <c r="B2205" s="64"/>
      <c r="C2205" s="66"/>
      <c r="D2205" s="67"/>
      <c r="E2205" s="64"/>
      <c r="F2205" s="64"/>
      <c r="G2205" s="37" t="str">
        <f>IF(E2205="","",IF(OR(E2205="Project Management",E2205="Project Support",E2205="Sprint Management",E2205="Sprint Support"),"NA",ROUND((((VLOOKUP(AD2205,[2]Formula!V:X,3,0)))-SUMIF(AD:AD,AD2205,H:H)),2)))</f>
        <v/>
      </c>
      <c r="H2205" s="71"/>
      <c r="I2205" s="72"/>
      <c r="J2205" s="72"/>
      <c r="K2205" s="38" t="str">
        <f>IF(E2205="","",IF(OR(E2205="Project Management",E2205="Project Support",E2205="Sprint Management",E2205="Sprint Support"),"NA",(((SUMIF(AD:AD,AD2205,H:H)/VLOOKUP(AD2205,[2]Formula!V:X,3,0))*VLOOKUP(AD2205,[2]Formula!V:X,2,0))*H2205)/SUMIF(AD:AD,AD2205,H:H)))</f>
        <v/>
      </c>
      <c r="L2205" s="38" t="str">
        <f t="shared" si="205"/>
        <v/>
      </c>
      <c r="M2205" s="38" t="str">
        <f t="shared" si="206"/>
        <v/>
      </c>
      <c r="N2205" s="38" t="str">
        <f t="shared" si="208"/>
        <v/>
      </c>
      <c r="O2205" s="38" t="str">
        <f t="shared" si="204"/>
        <v/>
      </c>
      <c r="P2205" s="39" t="str">
        <f t="shared" si="209"/>
        <v/>
      </c>
      <c r="AC2205" s="42" t="str">
        <f>IF(B2205="","",VLOOKUP(B2205,[2]Formula!B:C,2,0))</f>
        <v/>
      </c>
      <c r="AD2205" s="43" t="str">
        <f t="shared" si="207"/>
        <v/>
      </c>
    </row>
    <row r="2206" spans="1:30" x14ac:dyDescent="0.25">
      <c r="A2206" s="64"/>
      <c r="B2206" s="64"/>
      <c r="C2206" s="66"/>
      <c r="D2206" s="67"/>
      <c r="E2206" s="64"/>
      <c r="F2206" s="64"/>
      <c r="G2206" s="37" t="str">
        <f>IF(E2206="","",IF(OR(E2206="Project Management",E2206="Project Support",E2206="Sprint Management",E2206="Sprint Support"),"NA",ROUND((((VLOOKUP(AD2206,[2]Formula!V:X,3,0)))-SUMIF(AD:AD,AD2206,H:H)),2)))</f>
        <v/>
      </c>
      <c r="H2206" s="71"/>
      <c r="I2206" s="72"/>
      <c r="J2206" s="72"/>
      <c r="K2206" s="38" t="str">
        <f>IF(E2206="","",IF(OR(E2206="Project Management",E2206="Project Support",E2206="Sprint Management",E2206="Sprint Support"),"NA",(((SUMIF(AD:AD,AD2206,H:H)/VLOOKUP(AD2206,[2]Formula!V:X,3,0))*VLOOKUP(AD2206,[2]Formula!V:X,2,0))*H2206)/SUMIF(AD:AD,AD2206,H:H)))</f>
        <v/>
      </c>
      <c r="L2206" s="38" t="str">
        <f t="shared" si="205"/>
        <v/>
      </c>
      <c r="M2206" s="38" t="str">
        <f t="shared" si="206"/>
        <v/>
      </c>
      <c r="N2206" s="38" t="str">
        <f t="shared" si="208"/>
        <v/>
      </c>
      <c r="O2206" s="38" t="str">
        <f t="shared" si="204"/>
        <v/>
      </c>
      <c r="P2206" s="39" t="str">
        <f t="shared" si="209"/>
        <v/>
      </c>
      <c r="AC2206" s="42" t="str">
        <f>IF(B2206="","",VLOOKUP(B2206,[2]Formula!B:C,2,0))</f>
        <v/>
      </c>
      <c r="AD2206" s="43" t="str">
        <f t="shared" si="207"/>
        <v/>
      </c>
    </row>
    <row r="2207" spans="1:30" x14ac:dyDescent="0.25">
      <c r="A2207" s="64"/>
      <c r="B2207" s="64"/>
      <c r="C2207" s="66"/>
      <c r="D2207" s="67"/>
      <c r="E2207" s="64"/>
      <c r="F2207" s="64"/>
      <c r="G2207" s="37" t="str">
        <f>IF(E2207="","",IF(OR(E2207="Project Management",E2207="Project Support",E2207="Sprint Management",E2207="Sprint Support"),"NA",ROUND((((VLOOKUP(AD2207,[2]Formula!V:X,3,0)))-SUMIF(AD:AD,AD2207,H:H)),2)))</f>
        <v/>
      </c>
      <c r="H2207" s="71"/>
      <c r="I2207" s="72"/>
      <c r="J2207" s="72"/>
      <c r="K2207" s="38" t="str">
        <f>IF(E2207="","",IF(OR(E2207="Project Management",E2207="Project Support",E2207="Sprint Management",E2207="Sprint Support"),"NA",(((SUMIF(AD:AD,AD2207,H:H)/VLOOKUP(AD2207,[2]Formula!V:X,3,0))*VLOOKUP(AD2207,[2]Formula!V:X,2,0))*H2207)/SUMIF(AD:AD,AD2207,H:H)))</f>
        <v/>
      </c>
      <c r="L2207" s="38" t="str">
        <f t="shared" si="205"/>
        <v/>
      </c>
      <c r="M2207" s="38" t="str">
        <f t="shared" si="206"/>
        <v/>
      </c>
      <c r="N2207" s="38" t="str">
        <f t="shared" si="208"/>
        <v/>
      </c>
      <c r="O2207" s="38" t="str">
        <f t="shared" si="204"/>
        <v/>
      </c>
      <c r="P2207" s="39" t="str">
        <f t="shared" si="209"/>
        <v/>
      </c>
      <c r="AC2207" s="42" t="str">
        <f>IF(B2207="","",VLOOKUP(B2207,[2]Formula!B:C,2,0))</f>
        <v/>
      </c>
      <c r="AD2207" s="43" t="str">
        <f t="shared" si="207"/>
        <v/>
      </c>
    </row>
    <row r="2208" spans="1:30" x14ac:dyDescent="0.25">
      <c r="A2208" s="64"/>
      <c r="B2208" s="64"/>
      <c r="C2208" s="66"/>
      <c r="D2208" s="67"/>
      <c r="E2208" s="64"/>
      <c r="F2208" s="64"/>
      <c r="G2208" s="37" t="str">
        <f>IF(E2208="","",IF(OR(E2208="Project Management",E2208="Project Support",E2208="Sprint Management",E2208="Sprint Support"),"NA",ROUND((((VLOOKUP(AD2208,[2]Formula!V:X,3,0)))-SUMIF(AD:AD,AD2208,H:H)),2)))</f>
        <v/>
      </c>
      <c r="H2208" s="71"/>
      <c r="I2208" s="72"/>
      <c r="J2208" s="72"/>
      <c r="K2208" s="38" t="str">
        <f>IF(E2208="","",IF(OR(E2208="Project Management",E2208="Project Support",E2208="Sprint Management",E2208="Sprint Support"),"NA",(((SUMIF(AD:AD,AD2208,H:H)/VLOOKUP(AD2208,[2]Formula!V:X,3,0))*VLOOKUP(AD2208,[2]Formula!V:X,2,0))*H2208)/SUMIF(AD:AD,AD2208,H:H)))</f>
        <v/>
      </c>
      <c r="L2208" s="38" t="str">
        <f t="shared" si="205"/>
        <v/>
      </c>
      <c r="M2208" s="38" t="str">
        <f t="shared" si="206"/>
        <v/>
      </c>
      <c r="N2208" s="38" t="str">
        <f t="shared" si="208"/>
        <v/>
      </c>
      <c r="O2208" s="38" t="str">
        <f t="shared" si="204"/>
        <v/>
      </c>
      <c r="P2208" s="39" t="str">
        <f t="shared" si="209"/>
        <v/>
      </c>
      <c r="AC2208" s="42" t="str">
        <f>IF(B2208="","",VLOOKUP(B2208,[2]Formula!B:C,2,0))</f>
        <v/>
      </c>
      <c r="AD2208" s="43" t="str">
        <f t="shared" si="207"/>
        <v/>
      </c>
    </row>
    <row r="2209" spans="1:30" x14ac:dyDescent="0.25">
      <c r="A2209" s="64"/>
      <c r="B2209" s="64"/>
      <c r="C2209" s="66"/>
      <c r="D2209" s="67"/>
      <c r="E2209" s="64"/>
      <c r="F2209" s="64"/>
      <c r="G2209" s="37" t="str">
        <f>IF(E2209="","",IF(OR(E2209="Project Management",E2209="Project Support",E2209="Sprint Management",E2209="Sprint Support"),"NA",ROUND((((VLOOKUP(AD2209,[2]Formula!V:X,3,0)))-SUMIF(AD:AD,AD2209,H:H)),2)))</f>
        <v/>
      </c>
      <c r="H2209" s="71"/>
      <c r="I2209" s="72"/>
      <c r="J2209" s="72"/>
      <c r="K2209" s="38" t="str">
        <f>IF(E2209="","",IF(OR(E2209="Project Management",E2209="Project Support",E2209="Sprint Management",E2209="Sprint Support"),"NA",(((SUMIF(AD:AD,AD2209,H:H)/VLOOKUP(AD2209,[2]Formula!V:X,3,0))*VLOOKUP(AD2209,[2]Formula!V:X,2,0))*H2209)/SUMIF(AD:AD,AD2209,H:H)))</f>
        <v/>
      </c>
      <c r="L2209" s="38" t="str">
        <f t="shared" si="205"/>
        <v/>
      </c>
      <c r="M2209" s="38" t="str">
        <f t="shared" si="206"/>
        <v/>
      </c>
      <c r="N2209" s="38" t="str">
        <f t="shared" si="208"/>
        <v/>
      </c>
      <c r="O2209" s="38" t="str">
        <f t="shared" si="204"/>
        <v/>
      </c>
      <c r="P2209" s="39" t="str">
        <f t="shared" si="209"/>
        <v/>
      </c>
      <c r="AC2209" s="42" t="str">
        <f>IF(B2209="","",VLOOKUP(B2209,[2]Formula!B:C,2,0))</f>
        <v/>
      </c>
      <c r="AD2209" s="43" t="str">
        <f t="shared" si="207"/>
        <v/>
      </c>
    </row>
    <row r="2210" spans="1:30" x14ac:dyDescent="0.25">
      <c r="A2210" s="64"/>
      <c r="B2210" s="64"/>
      <c r="C2210" s="66"/>
      <c r="D2210" s="67"/>
      <c r="E2210" s="64"/>
      <c r="F2210" s="64"/>
      <c r="G2210" s="37" t="str">
        <f>IF(E2210="","",IF(OR(E2210="Project Management",E2210="Project Support",E2210="Sprint Management",E2210="Sprint Support"),"NA",ROUND((((VLOOKUP(AD2210,[2]Formula!V:X,3,0)))-SUMIF(AD:AD,AD2210,H:H)),2)))</f>
        <v/>
      </c>
      <c r="H2210" s="71"/>
      <c r="I2210" s="72"/>
      <c r="J2210" s="72"/>
      <c r="K2210" s="38" t="str">
        <f>IF(E2210="","",IF(OR(E2210="Project Management",E2210="Project Support",E2210="Sprint Management",E2210="Sprint Support"),"NA",(((SUMIF(AD:AD,AD2210,H:H)/VLOOKUP(AD2210,[2]Formula!V:X,3,0))*VLOOKUP(AD2210,[2]Formula!V:X,2,0))*H2210)/SUMIF(AD:AD,AD2210,H:H)))</f>
        <v/>
      </c>
      <c r="L2210" s="38" t="str">
        <f t="shared" si="205"/>
        <v/>
      </c>
      <c r="M2210" s="38" t="str">
        <f t="shared" si="206"/>
        <v/>
      </c>
      <c r="N2210" s="38" t="str">
        <f t="shared" si="208"/>
        <v/>
      </c>
      <c r="O2210" s="38" t="str">
        <f t="shared" si="204"/>
        <v/>
      </c>
      <c r="P2210" s="39" t="str">
        <f t="shared" si="209"/>
        <v/>
      </c>
      <c r="AC2210" s="42" t="str">
        <f>IF(B2210="","",VLOOKUP(B2210,[2]Formula!B:C,2,0))</f>
        <v/>
      </c>
      <c r="AD2210" s="43" t="str">
        <f t="shared" si="207"/>
        <v/>
      </c>
    </row>
    <row r="2211" spans="1:30" x14ac:dyDescent="0.25">
      <c r="A2211" s="64"/>
      <c r="B2211" s="64"/>
      <c r="C2211" s="66"/>
      <c r="D2211" s="67"/>
      <c r="E2211" s="64"/>
      <c r="F2211" s="64"/>
      <c r="G2211" s="37" t="str">
        <f>IF(E2211="","",IF(OR(E2211="Project Management",E2211="Project Support",E2211="Sprint Management",E2211="Sprint Support"),"NA",ROUND((((VLOOKUP(AD2211,[2]Formula!V:X,3,0)))-SUMIF(AD:AD,AD2211,H:H)),2)))</f>
        <v/>
      </c>
      <c r="H2211" s="71"/>
      <c r="I2211" s="72"/>
      <c r="J2211" s="72"/>
      <c r="K2211" s="38" t="str">
        <f>IF(E2211="","",IF(OR(E2211="Project Management",E2211="Project Support",E2211="Sprint Management",E2211="Sprint Support"),"NA",(((SUMIF(AD:AD,AD2211,H:H)/VLOOKUP(AD2211,[2]Formula!V:X,3,0))*VLOOKUP(AD2211,[2]Formula!V:X,2,0))*H2211)/SUMIF(AD:AD,AD2211,H:H)))</f>
        <v/>
      </c>
      <c r="L2211" s="38" t="str">
        <f t="shared" si="205"/>
        <v/>
      </c>
      <c r="M2211" s="38" t="str">
        <f t="shared" si="206"/>
        <v/>
      </c>
      <c r="N2211" s="38" t="str">
        <f t="shared" si="208"/>
        <v/>
      </c>
      <c r="O2211" s="38" t="str">
        <f t="shared" si="204"/>
        <v/>
      </c>
      <c r="P2211" s="39" t="str">
        <f t="shared" si="209"/>
        <v/>
      </c>
      <c r="AC2211" s="42" t="str">
        <f>IF(B2211="","",VLOOKUP(B2211,[2]Formula!B:C,2,0))</f>
        <v/>
      </c>
      <c r="AD2211" s="43" t="str">
        <f t="shared" si="207"/>
        <v/>
      </c>
    </row>
    <row r="2212" spans="1:30" x14ac:dyDescent="0.25">
      <c r="A2212" s="64"/>
      <c r="B2212" s="64"/>
      <c r="C2212" s="66"/>
      <c r="D2212" s="67"/>
      <c r="E2212" s="64"/>
      <c r="F2212" s="64"/>
      <c r="G2212" s="37" t="str">
        <f>IF(E2212="","",IF(OR(E2212="Project Management",E2212="Project Support",E2212="Sprint Management",E2212="Sprint Support"),"NA",ROUND((((VLOOKUP(AD2212,[2]Formula!V:X,3,0)))-SUMIF(AD:AD,AD2212,H:H)),2)))</f>
        <v/>
      </c>
      <c r="H2212" s="71"/>
      <c r="I2212" s="72"/>
      <c r="J2212" s="72"/>
      <c r="K2212" s="38" t="str">
        <f>IF(E2212="","",IF(OR(E2212="Project Management",E2212="Project Support",E2212="Sprint Management",E2212="Sprint Support"),"NA",(((SUMIF(AD:AD,AD2212,H:H)/VLOOKUP(AD2212,[2]Formula!V:X,3,0))*VLOOKUP(AD2212,[2]Formula!V:X,2,0))*H2212)/SUMIF(AD:AD,AD2212,H:H)))</f>
        <v/>
      </c>
      <c r="L2212" s="38" t="str">
        <f t="shared" si="205"/>
        <v/>
      </c>
      <c r="M2212" s="38" t="str">
        <f t="shared" si="206"/>
        <v/>
      </c>
      <c r="N2212" s="38" t="str">
        <f t="shared" si="208"/>
        <v/>
      </c>
      <c r="O2212" s="38" t="str">
        <f t="shared" si="204"/>
        <v/>
      </c>
      <c r="P2212" s="39" t="str">
        <f t="shared" si="209"/>
        <v/>
      </c>
      <c r="AC2212" s="42" t="str">
        <f>IF(B2212="","",VLOOKUP(B2212,[2]Formula!B:C,2,0))</f>
        <v/>
      </c>
      <c r="AD2212" s="43" t="str">
        <f t="shared" si="207"/>
        <v/>
      </c>
    </row>
    <row r="2213" spans="1:30" x14ac:dyDescent="0.25">
      <c r="A2213" s="64"/>
      <c r="B2213" s="64"/>
      <c r="C2213" s="66"/>
      <c r="D2213" s="67"/>
      <c r="E2213" s="64"/>
      <c r="F2213" s="64"/>
      <c r="G2213" s="37" t="str">
        <f>IF(E2213="","",IF(OR(E2213="Project Management",E2213="Project Support",E2213="Sprint Management",E2213="Sprint Support"),"NA",ROUND((((VLOOKUP(AD2213,[2]Formula!V:X,3,0)))-SUMIF(AD:AD,AD2213,H:H)),2)))</f>
        <v/>
      </c>
      <c r="H2213" s="71"/>
      <c r="I2213" s="72"/>
      <c r="J2213" s="72"/>
      <c r="K2213" s="38" t="str">
        <f>IF(E2213="","",IF(OR(E2213="Project Management",E2213="Project Support",E2213="Sprint Management",E2213="Sprint Support"),"NA",(((SUMIF(AD:AD,AD2213,H:H)/VLOOKUP(AD2213,[2]Formula!V:X,3,0))*VLOOKUP(AD2213,[2]Formula!V:X,2,0))*H2213)/SUMIF(AD:AD,AD2213,H:H)))</f>
        <v/>
      </c>
      <c r="L2213" s="38" t="str">
        <f t="shared" si="205"/>
        <v/>
      </c>
      <c r="M2213" s="38" t="str">
        <f t="shared" si="206"/>
        <v/>
      </c>
      <c r="N2213" s="38" t="str">
        <f t="shared" si="208"/>
        <v/>
      </c>
      <c r="O2213" s="38" t="str">
        <f t="shared" si="204"/>
        <v/>
      </c>
      <c r="P2213" s="39" t="str">
        <f t="shared" si="209"/>
        <v/>
      </c>
      <c r="AC2213" s="42" t="str">
        <f>IF(B2213="","",VLOOKUP(B2213,[2]Formula!B:C,2,0))</f>
        <v/>
      </c>
      <c r="AD2213" s="43" t="str">
        <f t="shared" si="207"/>
        <v/>
      </c>
    </row>
    <row r="2214" spans="1:30" x14ac:dyDescent="0.25">
      <c r="A2214" s="64"/>
      <c r="B2214" s="64"/>
      <c r="C2214" s="66"/>
      <c r="D2214" s="67"/>
      <c r="E2214" s="64"/>
      <c r="F2214" s="64"/>
      <c r="G2214" s="37" t="str">
        <f>IF(E2214="","",IF(OR(E2214="Project Management",E2214="Project Support",E2214="Sprint Management",E2214="Sprint Support"),"NA",ROUND((((VLOOKUP(AD2214,[2]Formula!V:X,3,0)))-SUMIF(AD:AD,AD2214,H:H)),2)))</f>
        <v/>
      </c>
      <c r="H2214" s="71"/>
      <c r="I2214" s="72"/>
      <c r="J2214" s="72"/>
      <c r="K2214" s="38" t="str">
        <f>IF(E2214="","",IF(OR(E2214="Project Management",E2214="Project Support",E2214="Sprint Management",E2214="Sprint Support"),"NA",(((SUMIF(AD:AD,AD2214,H:H)/VLOOKUP(AD2214,[2]Formula!V:X,3,0))*VLOOKUP(AD2214,[2]Formula!V:X,2,0))*H2214)/SUMIF(AD:AD,AD2214,H:H)))</f>
        <v/>
      </c>
      <c r="L2214" s="38" t="str">
        <f t="shared" si="205"/>
        <v/>
      </c>
      <c r="M2214" s="38" t="str">
        <f t="shared" si="206"/>
        <v/>
      </c>
      <c r="N2214" s="38" t="str">
        <f t="shared" si="208"/>
        <v/>
      </c>
      <c r="O2214" s="38" t="str">
        <f t="shared" si="204"/>
        <v/>
      </c>
      <c r="P2214" s="39" t="str">
        <f t="shared" si="209"/>
        <v/>
      </c>
      <c r="AC2214" s="42" t="str">
        <f>IF(B2214="","",VLOOKUP(B2214,[2]Formula!B:C,2,0))</f>
        <v/>
      </c>
      <c r="AD2214" s="43" t="str">
        <f t="shared" si="207"/>
        <v/>
      </c>
    </row>
    <row r="2215" spans="1:30" x14ac:dyDescent="0.25">
      <c r="A2215" s="64"/>
      <c r="B2215" s="64"/>
      <c r="C2215" s="66"/>
      <c r="D2215" s="67"/>
      <c r="E2215" s="64"/>
      <c r="F2215" s="64"/>
      <c r="G2215" s="37" t="str">
        <f>IF(E2215="","",IF(OR(E2215="Project Management",E2215="Project Support",E2215="Sprint Management",E2215="Sprint Support"),"NA",ROUND((((VLOOKUP(AD2215,[2]Formula!V:X,3,0)))-SUMIF(AD:AD,AD2215,H:H)),2)))</f>
        <v/>
      </c>
      <c r="H2215" s="71"/>
      <c r="I2215" s="72"/>
      <c r="J2215" s="72"/>
      <c r="K2215" s="38" t="str">
        <f>IF(E2215="","",IF(OR(E2215="Project Management",E2215="Project Support",E2215="Sprint Management",E2215="Sprint Support"),"NA",(((SUMIF(AD:AD,AD2215,H:H)/VLOOKUP(AD2215,[2]Formula!V:X,3,0))*VLOOKUP(AD2215,[2]Formula!V:X,2,0))*H2215)/SUMIF(AD:AD,AD2215,H:H)))</f>
        <v/>
      </c>
      <c r="L2215" s="38" t="str">
        <f t="shared" si="205"/>
        <v/>
      </c>
      <c r="M2215" s="38" t="str">
        <f t="shared" si="206"/>
        <v/>
      </c>
      <c r="N2215" s="38" t="str">
        <f t="shared" si="208"/>
        <v/>
      </c>
      <c r="O2215" s="38" t="str">
        <f t="shared" si="204"/>
        <v/>
      </c>
      <c r="P2215" s="39" t="str">
        <f t="shared" si="209"/>
        <v/>
      </c>
      <c r="AC2215" s="42" t="str">
        <f>IF(B2215="","",VLOOKUP(B2215,[2]Formula!B:C,2,0))</f>
        <v/>
      </c>
      <c r="AD2215" s="43" t="str">
        <f t="shared" si="207"/>
        <v/>
      </c>
    </row>
    <row r="2216" spans="1:30" x14ac:dyDescent="0.25">
      <c r="A2216" s="64"/>
      <c r="B2216" s="64"/>
      <c r="C2216" s="66"/>
      <c r="D2216" s="67"/>
      <c r="E2216" s="64"/>
      <c r="F2216" s="64"/>
      <c r="G2216" s="37" t="str">
        <f>IF(E2216="","",IF(OR(E2216="Project Management",E2216="Project Support",E2216="Sprint Management",E2216="Sprint Support"),"NA",ROUND((((VLOOKUP(AD2216,[2]Formula!V:X,3,0)))-SUMIF(AD:AD,AD2216,H:H)),2)))</f>
        <v/>
      </c>
      <c r="H2216" s="71"/>
      <c r="I2216" s="72"/>
      <c r="J2216" s="72"/>
      <c r="K2216" s="38" t="str">
        <f>IF(E2216="","",IF(OR(E2216="Project Management",E2216="Project Support",E2216="Sprint Management",E2216="Sprint Support"),"NA",(((SUMIF(AD:AD,AD2216,H:H)/VLOOKUP(AD2216,[2]Formula!V:X,3,0))*VLOOKUP(AD2216,[2]Formula!V:X,2,0))*H2216)/SUMIF(AD:AD,AD2216,H:H)))</f>
        <v/>
      </c>
      <c r="L2216" s="38" t="str">
        <f t="shared" si="205"/>
        <v/>
      </c>
      <c r="M2216" s="38" t="str">
        <f t="shared" si="206"/>
        <v/>
      </c>
      <c r="N2216" s="38" t="str">
        <f t="shared" si="208"/>
        <v/>
      </c>
      <c r="O2216" s="38" t="str">
        <f t="shared" si="204"/>
        <v/>
      </c>
      <c r="P2216" s="39" t="str">
        <f t="shared" si="209"/>
        <v/>
      </c>
      <c r="AC2216" s="42" t="str">
        <f>IF(B2216="","",VLOOKUP(B2216,[2]Formula!B:C,2,0))</f>
        <v/>
      </c>
      <c r="AD2216" s="43" t="str">
        <f t="shared" si="207"/>
        <v/>
      </c>
    </row>
    <row r="2217" spans="1:30" x14ac:dyDescent="0.25">
      <c r="A2217" s="64"/>
      <c r="B2217" s="64"/>
      <c r="C2217" s="66"/>
      <c r="D2217" s="67"/>
      <c r="E2217" s="64"/>
      <c r="F2217" s="64"/>
      <c r="G2217" s="37" t="str">
        <f>IF(E2217="","",IF(OR(E2217="Project Management",E2217="Project Support",E2217="Sprint Management",E2217="Sprint Support"),"NA",ROUND((((VLOOKUP(AD2217,[2]Formula!V:X,3,0)))-SUMIF(AD:AD,AD2217,H:H)),2)))</f>
        <v/>
      </c>
      <c r="H2217" s="71"/>
      <c r="I2217" s="72"/>
      <c r="J2217" s="72"/>
      <c r="K2217" s="38" t="str">
        <f>IF(E2217="","",IF(OR(E2217="Project Management",E2217="Project Support",E2217="Sprint Management",E2217="Sprint Support"),"NA",(((SUMIF(AD:AD,AD2217,H:H)/VLOOKUP(AD2217,[2]Formula!V:X,3,0))*VLOOKUP(AD2217,[2]Formula!V:X,2,0))*H2217)/SUMIF(AD:AD,AD2217,H:H)))</f>
        <v/>
      </c>
      <c r="L2217" s="38" t="str">
        <f t="shared" si="205"/>
        <v/>
      </c>
      <c r="M2217" s="38" t="str">
        <f t="shared" si="206"/>
        <v/>
      </c>
      <c r="N2217" s="38" t="str">
        <f t="shared" si="208"/>
        <v/>
      </c>
      <c r="O2217" s="38" t="str">
        <f t="shared" si="204"/>
        <v/>
      </c>
      <c r="P2217" s="39" t="str">
        <f t="shared" si="209"/>
        <v/>
      </c>
      <c r="AC2217" s="42" t="str">
        <f>IF(B2217="","",VLOOKUP(B2217,[2]Formula!B:C,2,0))</f>
        <v/>
      </c>
      <c r="AD2217" s="43" t="str">
        <f t="shared" si="207"/>
        <v/>
      </c>
    </row>
    <row r="2218" spans="1:30" x14ac:dyDescent="0.25">
      <c r="A2218" s="64"/>
      <c r="B2218" s="64"/>
      <c r="C2218" s="66"/>
      <c r="D2218" s="67"/>
      <c r="E2218" s="64"/>
      <c r="F2218" s="64"/>
      <c r="G2218" s="37" t="str">
        <f>IF(E2218="","",IF(OR(E2218="Project Management",E2218="Project Support",E2218="Sprint Management",E2218="Sprint Support"),"NA",ROUND((((VLOOKUP(AD2218,[2]Formula!V:X,3,0)))-SUMIF(AD:AD,AD2218,H:H)),2)))</f>
        <v/>
      </c>
      <c r="H2218" s="71"/>
      <c r="I2218" s="72"/>
      <c r="J2218" s="72"/>
      <c r="K2218" s="38" t="str">
        <f>IF(E2218="","",IF(OR(E2218="Project Management",E2218="Project Support",E2218="Sprint Management",E2218="Sprint Support"),"NA",(((SUMIF(AD:AD,AD2218,H:H)/VLOOKUP(AD2218,[2]Formula!V:X,3,0))*VLOOKUP(AD2218,[2]Formula!V:X,2,0))*H2218)/SUMIF(AD:AD,AD2218,H:H)))</f>
        <v/>
      </c>
      <c r="L2218" s="38" t="str">
        <f t="shared" si="205"/>
        <v/>
      </c>
      <c r="M2218" s="38" t="str">
        <f t="shared" si="206"/>
        <v/>
      </c>
      <c r="N2218" s="38" t="str">
        <f t="shared" si="208"/>
        <v/>
      </c>
      <c r="O2218" s="38" t="str">
        <f t="shared" si="204"/>
        <v/>
      </c>
      <c r="P2218" s="39" t="str">
        <f t="shared" si="209"/>
        <v/>
      </c>
      <c r="AC2218" s="42" t="str">
        <f>IF(B2218="","",VLOOKUP(B2218,[2]Formula!B:C,2,0))</f>
        <v/>
      </c>
      <c r="AD2218" s="43" t="str">
        <f t="shared" si="207"/>
        <v/>
      </c>
    </row>
    <row r="2219" spans="1:30" x14ac:dyDescent="0.25">
      <c r="A2219" s="64"/>
      <c r="B2219" s="64"/>
      <c r="C2219" s="66"/>
      <c r="D2219" s="67"/>
      <c r="E2219" s="64"/>
      <c r="F2219" s="64"/>
      <c r="G2219" s="37" t="str">
        <f>IF(E2219="","",IF(OR(E2219="Project Management",E2219="Project Support",E2219="Sprint Management",E2219="Sprint Support"),"NA",ROUND((((VLOOKUP(AD2219,[2]Formula!V:X,3,0)))-SUMIF(AD:AD,AD2219,H:H)),2)))</f>
        <v/>
      </c>
      <c r="H2219" s="71"/>
      <c r="I2219" s="72"/>
      <c r="J2219" s="72"/>
      <c r="K2219" s="38" t="str">
        <f>IF(E2219="","",IF(OR(E2219="Project Management",E2219="Project Support",E2219="Sprint Management",E2219="Sprint Support"),"NA",(((SUMIF(AD:AD,AD2219,H:H)/VLOOKUP(AD2219,[2]Formula!V:X,3,0))*VLOOKUP(AD2219,[2]Formula!V:X,2,0))*H2219)/SUMIF(AD:AD,AD2219,H:H)))</f>
        <v/>
      </c>
      <c r="L2219" s="38" t="str">
        <f t="shared" si="205"/>
        <v/>
      </c>
      <c r="M2219" s="38" t="str">
        <f t="shared" si="206"/>
        <v/>
      </c>
      <c r="N2219" s="38" t="str">
        <f t="shared" si="208"/>
        <v/>
      </c>
      <c r="O2219" s="38" t="str">
        <f t="shared" si="204"/>
        <v/>
      </c>
      <c r="P2219" s="39" t="str">
        <f t="shared" si="209"/>
        <v/>
      </c>
      <c r="AC2219" s="42" t="str">
        <f>IF(B2219="","",VLOOKUP(B2219,[2]Formula!B:C,2,0))</f>
        <v/>
      </c>
      <c r="AD2219" s="43" t="str">
        <f t="shared" si="207"/>
        <v/>
      </c>
    </row>
    <row r="2220" spans="1:30" x14ac:dyDescent="0.25">
      <c r="A2220" s="64"/>
      <c r="B2220" s="64"/>
      <c r="C2220" s="66"/>
      <c r="D2220" s="67"/>
      <c r="E2220" s="64"/>
      <c r="F2220" s="64"/>
      <c r="G2220" s="37" t="str">
        <f>IF(E2220="","",IF(OR(E2220="Project Management",E2220="Project Support",E2220="Sprint Management",E2220="Sprint Support"),"NA",ROUND((((VLOOKUP(AD2220,[2]Formula!V:X,3,0)))-SUMIF(AD:AD,AD2220,H:H)),2)))</f>
        <v/>
      </c>
      <c r="H2220" s="71"/>
      <c r="I2220" s="72"/>
      <c r="J2220" s="72"/>
      <c r="K2220" s="38" t="str">
        <f>IF(E2220="","",IF(OR(E2220="Project Management",E2220="Project Support",E2220="Sprint Management",E2220="Sprint Support"),"NA",(((SUMIF(AD:AD,AD2220,H:H)/VLOOKUP(AD2220,[2]Formula!V:X,3,0))*VLOOKUP(AD2220,[2]Formula!V:X,2,0))*H2220)/SUMIF(AD:AD,AD2220,H:H)))</f>
        <v/>
      </c>
      <c r="L2220" s="38" t="str">
        <f t="shared" si="205"/>
        <v/>
      </c>
      <c r="M2220" s="38" t="str">
        <f t="shared" si="206"/>
        <v/>
      </c>
      <c r="N2220" s="38" t="str">
        <f t="shared" si="208"/>
        <v/>
      </c>
      <c r="O2220" s="38" t="str">
        <f t="shared" si="204"/>
        <v/>
      </c>
      <c r="P2220" s="39" t="str">
        <f t="shared" si="209"/>
        <v/>
      </c>
      <c r="AC2220" s="42" t="str">
        <f>IF(B2220="","",VLOOKUP(B2220,[2]Formula!B:C,2,0))</f>
        <v/>
      </c>
      <c r="AD2220" s="43" t="str">
        <f t="shared" si="207"/>
        <v/>
      </c>
    </row>
    <row r="2221" spans="1:30" x14ac:dyDescent="0.25">
      <c r="A2221" s="64"/>
      <c r="B2221" s="64"/>
      <c r="C2221" s="66"/>
      <c r="D2221" s="67"/>
      <c r="E2221" s="64"/>
      <c r="F2221" s="64"/>
      <c r="G2221" s="37" t="str">
        <f>IF(E2221="","",IF(OR(E2221="Project Management",E2221="Project Support",E2221="Sprint Management",E2221="Sprint Support"),"NA",ROUND((((VLOOKUP(AD2221,[2]Formula!V:X,3,0)))-SUMIF(AD:AD,AD2221,H:H)),2)))</f>
        <v/>
      </c>
      <c r="H2221" s="71"/>
      <c r="I2221" s="72"/>
      <c r="J2221" s="72"/>
      <c r="K2221" s="38" t="str">
        <f>IF(E2221="","",IF(OR(E2221="Project Management",E2221="Project Support",E2221="Sprint Management",E2221="Sprint Support"),"NA",(((SUMIF(AD:AD,AD2221,H:H)/VLOOKUP(AD2221,[2]Formula!V:X,3,0))*VLOOKUP(AD2221,[2]Formula!V:X,2,0))*H2221)/SUMIF(AD:AD,AD2221,H:H)))</f>
        <v/>
      </c>
      <c r="L2221" s="38" t="str">
        <f t="shared" si="205"/>
        <v/>
      </c>
      <c r="M2221" s="38" t="str">
        <f t="shared" si="206"/>
        <v/>
      </c>
      <c r="N2221" s="38" t="str">
        <f t="shared" si="208"/>
        <v/>
      </c>
      <c r="O2221" s="38" t="str">
        <f t="shared" si="204"/>
        <v/>
      </c>
      <c r="P2221" s="39" t="str">
        <f t="shared" si="209"/>
        <v/>
      </c>
      <c r="AC2221" s="42" t="str">
        <f>IF(B2221="","",VLOOKUP(B2221,[2]Formula!B:C,2,0))</f>
        <v/>
      </c>
      <c r="AD2221" s="43" t="str">
        <f t="shared" si="207"/>
        <v/>
      </c>
    </row>
    <row r="2222" spans="1:30" x14ac:dyDescent="0.25">
      <c r="A2222" s="64"/>
      <c r="B2222" s="64"/>
      <c r="C2222" s="66"/>
      <c r="D2222" s="67"/>
      <c r="E2222" s="64"/>
      <c r="F2222" s="64"/>
      <c r="G2222" s="37" t="str">
        <f>IF(E2222="","",IF(OR(E2222="Project Management",E2222="Project Support",E2222="Sprint Management",E2222="Sprint Support"),"NA",ROUND((((VLOOKUP(AD2222,[2]Formula!V:X,3,0)))-SUMIF(AD:AD,AD2222,H:H)),2)))</f>
        <v/>
      </c>
      <c r="H2222" s="71"/>
      <c r="I2222" s="72"/>
      <c r="J2222" s="72"/>
      <c r="K2222" s="38" t="str">
        <f>IF(E2222="","",IF(OR(E2222="Project Management",E2222="Project Support",E2222="Sprint Management",E2222="Sprint Support"),"NA",(((SUMIF(AD:AD,AD2222,H:H)/VLOOKUP(AD2222,[2]Formula!V:X,3,0))*VLOOKUP(AD2222,[2]Formula!V:X,2,0))*H2222)/SUMIF(AD:AD,AD2222,H:H)))</f>
        <v/>
      </c>
      <c r="L2222" s="38" t="str">
        <f t="shared" si="205"/>
        <v/>
      </c>
      <c r="M2222" s="38" t="str">
        <f t="shared" si="206"/>
        <v/>
      </c>
      <c r="N2222" s="38" t="str">
        <f t="shared" si="208"/>
        <v/>
      </c>
      <c r="O2222" s="38" t="str">
        <f t="shared" si="204"/>
        <v/>
      </c>
      <c r="P2222" s="39" t="str">
        <f t="shared" si="209"/>
        <v/>
      </c>
      <c r="AC2222" s="42" t="str">
        <f>IF(B2222="","",VLOOKUP(B2222,[2]Formula!B:C,2,0))</f>
        <v/>
      </c>
      <c r="AD2222" s="43" t="str">
        <f t="shared" si="207"/>
        <v/>
      </c>
    </row>
    <row r="2223" spans="1:30" x14ac:dyDescent="0.25">
      <c r="A2223" s="64"/>
      <c r="B2223" s="64"/>
      <c r="C2223" s="66"/>
      <c r="D2223" s="67"/>
      <c r="E2223" s="64"/>
      <c r="F2223" s="64"/>
      <c r="G2223" s="37" t="str">
        <f>IF(E2223="","",IF(OR(E2223="Project Management",E2223="Project Support",E2223="Sprint Management",E2223="Sprint Support"),"NA",ROUND((((VLOOKUP(AD2223,[2]Formula!V:X,3,0)))-SUMIF(AD:AD,AD2223,H:H)),2)))</f>
        <v/>
      </c>
      <c r="H2223" s="71"/>
      <c r="I2223" s="72"/>
      <c r="J2223" s="72"/>
      <c r="K2223" s="38" t="str">
        <f>IF(E2223="","",IF(OR(E2223="Project Management",E2223="Project Support",E2223="Sprint Management",E2223="Sprint Support"),"NA",(((SUMIF(AD:AD,AD2223,H:H)/VLOOKUP(AD2223,[2]Formula!V:X,3,0))*VLOOKUP(AD2223,[2]Formula!V:X,2,0))*H2223)/SUMIF(AD:AD,AD2223,H:H)))</f>
        <v/>
      </c>
      <c r="L2223" s="38" t="str">
        <f t="shared" si="205"/>
        <v/>
      </c>
      <c r="M2223" s="38" t="str">
        <f t="shared" si="206"/>
        <v/>
      </c>
      <c r="N2223" s="38" t="str">
        <f t="shared" si="208"/>
        <v/>
      </c>
      <c r="O2223" s="38" t="str">
        <f t="shared" si="204"/>
        <v/>
      </c>
      <c r="P2223" s="39" t="str">
        <f t="shared" si="209"/>
        <v/>
      </c>
      <c r="AC2223" s="42" t="str">
        <f>IF(B2223="","",VLOOKUP(B2223,[2]Formula!B:C,2,0))</f>
        <v/>
      </c>
      <c r="AD2223" s="43" t="str">
        <f t="shared" si="207"/>
        <v/>
      </c>
    </row>
    <row r="2224" spans="1:30" x14ac:dyDescent="0.25">
      <c r="A2224" s="64"/>
      <c r="B2224" s="64"/>
      <c r="C2224" s="66"/>
      <c r="D2224" s="67"/>
      <c r="E2224" s="64"/>
      <c r="F2224" s="64"/>
      <c r="G2224" s="37" t="str">
        <f>IF(E2224="","",IF(OR(E2224="Project Management",E2224="Project Support",E2224="Sprint Management",E2224="Sprint Support"),"NA",ROUND((((VLOOKUP(AD2224,[2]Formula!V:X,3,0)))-SUMIF(AD:AD,AD2224,H:H)),2)))</f>
        <v/>
      </c>
      <c r="H2224" s="71"/>
      <c r="I2224" s="72"/>
      <c r="J2224" s="72"/>
      <c r="K2224" s="38" t="str">
        <f>IF(E2224="","",IF(OR(E2224="Project Management",E2224="Project Support",E2224="Sprint Management",E2224="Sprint Support"),"NA",(((SUMIF(AD:AD,AD2224,H:H)/VLOOKUP(AD2224,[2]Formula!V:X,3,0))*VLOOKUP(AD2224,[2]Formula!V:X,2,0))*H2224)/SUMIF(AD:AD,AD2224,H:H)))</f>
        <v/>
      </c>
      <c r="L2224" s="38" t="str">
        <f t="shared" si="205"/>
        <v/>
      </c>
      <c r="M2224" s="38" t="str">
        <f t="shared" si="206"/>
        <v/>
      </c>
      <c r="N2224" s="38" t="str">
        <f t="shared" si="208"/>
        <v/>
      </c>
      <c r="O2224" s="38" t="str">
        <f t="shared" si="204"/>
        <v/>
      </c>
      <c r="P2224" s="39" t="str">
        <f t="shared" si="209"/>
        <v/>
      </c>
      <c r="AC2224" s="42" t="str">
        <f>IF(B2224="","",VLOOKUP(B2224,[2]Formula!B:C,2,0))</f>
        <v/>
      </c>
      <c r="AD2224" s="43" t="str">
        <f t="shared" si="207"/>
        <v/>
      </c>
    </row>
    <row r="2225" spans="1:30" x14ac:dyDescent="0.25">
      <c r="A2225" s="64"/>
      <c r="B2225" s="64"/>
      <c r="C2225" s="66"/>
      <c r="D2225" s="67"/>
      <c r="E2225" s="64"/>
      <c r="F2225" s="64"/>
      <c r="G2225" s="37" t="str">
        <f>IF(E2225="","",IF(OR(E2225="Project Management",E2225="Project Support",E2225="Sprint Management",E2225="Sprint Support"),"NA",ROUND((((VLOOKUP(AD2225,[2]Formula!V:X,3,0)))-SUMIF(AD:AD,AD2225,H:H)),2)))</f>
        <v/>
      </c>
      <c r="H2225" s="71"/>
      <c r="I2225" s="72"/>
      <c r="J2225" s="72"/>
      <c r="K2225" s="38" t="str">
        <f>IF(E2225="","",IF(OR(E2225="Project Management",E2225="Project Support",E2225="Sprint Management",E2225="Sprint Support"),"NA",(((SUMIF(AD:AD,AD2225,H:H)/VLOOKUP(AD2225,[2]Formula!V:X,3,0))*VLOOKUP(AD2225,[2]Formula!V:X,2,0))*H2225)/SUMIF(AD:AD,AD2225,H:H)))</f>
        <v/>
      </c>
      <c r="L2225" s="38" t="str">
        <f t="shared" si="205"/>
        <v/>
      </c>
      <c r="M2225" s="38" t="str">
        <f t="shared" si="206"/>
        <v/>
      </c>
      <c r="N2225" s="38" t="str">
        <f t="shared" si="208"/>
        <v/>
      </c>
      <c r="O2225" s="38" t="str">
        <f t="shared" si="204"/>
        <v/>
      </c>
      <c r="P2225" s="39" t="str">
        <f t="shared" si="209"/>
        <v/>
      </c>
      <c r="AC2225" s="42" t="str">
        <f>IF(B2225="","",VLOOKUP(B2225,[2]Formula!B:C,2,0))</f>
        <v/>
      </c>
      <c r="AD2225" s="43" t="str">
        <f t="shared" si="207"/>
        <v/>
      </c>
    </row>
    <row r="2226" spans="1:30" x14ac:dyDescent="0.25">
      <c r="A2226" s="64"/>
      <c r="B2226" s="64"/>
      <c r="C2226" s="66"/>
      <c r="D2226" s="67"/>
      <c r="E2226" s="64"/>
      <c r="F2226" s="64"/>
      <c r="G2226" s="37" t="str">
        <f>IF(E2226="","",IF(OR(E2226="Project Management",E2226="Project Support",E2226="Sprint Management",E2226="Sprint Support"),"NA",ROUND((((VLOOKUP(AD2226,[2]Formula!V:X,3,0)))-SUMIF(AD:AD,AD2226,H:H)),2)))</f>
        <v/>
      </c>
      <c r="H2226" s="71"/>
      <c r="I2226" s="72"/>
      <c r="J2226" s="72"/>
      <c r="K2226" s="38" t="str">
        <f>IF(E2226="","",IF(OR(E2226="Project Management",E2226="Project Support",E2226="Sprint Management",E2226="Sprint Support"),"NA",(((SUMIF(AD:AD,AD2226,H:H)/VLOOKUP(AD2226,[2]Formula!V:X,3,0))*VLOOKUP(AD2226,[2]Formula!V:X,2,0))*H2226)/SUMIF(AD:AD,AD2226,H:H)))</f>
        <v/>
      </c>
      <c r="L2226" s="38" t="str">
        <f t="shared" si="205"/>
        <v/>
      </c>
      <c r="M2226" s="38" t="str">
        <f t="shared" si="206"/>
        <v/>
      </c>
      <c r="N2226" s="38" t="str">
        <f t="shared" si="208"/>
        <v/>
      </c>
      <c r="O2226" s="38" t="str">
        <f t="shared" si="204"/>
        <v/>
      </c>
      <c r="P2226" s="39" t="str">
        <f t="shared" si="209"/>
        <v/>
      </c>
      <c r="AC2226" s="42" t="str">
        <f>IF(B2226="","",VLOOKUP(B2226,[2]Formula!B:C,2,0))</f>
        <v/>
      </c>
      <c r="AD2226" s="43" t="str">
        <f t="shared" si="207"/>
        <v/>
      </c>
    </row>
    <row r="2227" spans="1:30" x14ac:dyDescent="0.25">
      <c r="A2227" s="64"/>
      <c r="B2227" s="64"/>
      <c r="C2227" s="66"/>
      <c r="D2227" s="67"/>
      <c r="E2227" s="64"/>
      <c r="F2227" s="64"/>
      <c r="G2227" s="37" t="str">
        <f>IF(E2227="","",IF(OR(E2227="Project Management",E2227="Project Support",E2227="Sprint Management",E2227="Sprint Support"),"NA",ROUND((((VLOOKUP(AD2227,[2]Formula!V:X,3,0)))-SUMIF(AD:AD,AD2227,H:H)),2)))</f>
        <v/>
      </c>
      <c r="H2227" s="71"/>
      <c r="I2227" s="72"/>
      <c r="J2227" s="72"/>
      <c r="K2227" s="38" t="str">
        <f>IF(E2227="","",IF(OR(E2227="Project Management",E2227="Project Support",E2227="Sprint Management",E2227="Sprint Support"),"NA",(((SUMIF(AD:AD,AD2227,H:H)/VLOOKUP(AD2227,[2]Formula!V:X,3,0))*VLOOKUP(AD2227,[2]Formula!V:X,2,0))*H2227)/SUMIF(AD:AD,AD2227,H:H)))</f>
        <v/>
      </c>
      <c r="L2227" s="38" t="str">
        <f t="shared" si="205"/>
        <v/>
      </c>
      <c r="M2227" s="38" t="str">
        <f t="shared" si="206"/>
        <v/>
      </c>
      <c r="N2227" s="38" t="str">
        <f t="shared" si="208"/>
        <v/>
      </c>
      <c r="O2227" s="38" t="str">
        <f t="shared" si="204"/>
        <v/>
      </c>
      <c r="P2227" s="39" t="str">
        <f t="shared" si="209"/>
        <v/>
      </c>
      <c r="AC2227" s="42" t="str">
        <f>IF(B2227="","",VLOOKUP(B2227,[2]Formula!B:C,2,0))</f>
        <v/>
      </c>
      <c r="AD2227" s="43" t="str">
        <f t="shared" si="207"/>
        <v/>
      </c>
    </row>
    <row r="2228" spans="1:30" x14ac:dyDescent="0.25">
      <c r="A2228" s="64"/>
      <c r="B2228" s="64"/>
      <c r="C2228" s="66"/>
      <c r="D2228" s="67"/>
      <c r="E2228" s="64"/>
      <c r="F2228" s="64"/>
      <c r="G2228" s="37" t="str">
        <f>IF(E2228="","",IF(OR(E2228="Project Management",E2228="Project Support",E2228="Sprint Management",E2228="Sprint Support"),"NA",ROUND((((VLOOKUP(AD2228,[2]Formula!V:X,3,0)))-SUMIF(AD:AD,AD2228,H:H)),2)))</f>
        <v/>
      </c>
      <c r="H2228" s="71"/>
      <c r="I2228" s="72"/>
      <c r="J2228" s="72"/>
      <c r="K2228" s="38" t="str">
        <f>IF(E2228="","",IF(OR(E2228="Project Management",E2228="Project Support",E2228="Sprint Management",E2228="Sprint Support"),"NA",(((SUMIF(AD:AD,AD2228,H:H)/VLOOKUP(AD2228,[2]Formula!V:X,3,0))*VLOOKUP(AD2228,[2]Formula!V:X,2,0))*H2228)/SUMIF(AD:AD,AD2228,H:H)))</f>
        <v/>
      </c>
      <c r="L2228" s="38" t="str">
        <f t="shared" si="205"/>
        <v/>
      </c>
      <c r="M2228" s="38" t="str">
        <f t="shared" si="206"/>
        <v/>
      </c>
      <c r="N2228" s="38" t="str">
        <f t="shared" si="208"/>
        <v/>
      </c>
      <c r="O2228" s="38" t="str">
        <f t="shared" si="204"/>
        <v/>
      </c>
      <c r="P2228" s="39" t="str">
        <f t="shared" si="209"/>
        <v/>
      </c>
      <c r="AC2228" s="42" t="str">
        <f>IF(B2228="","",VLOOKUP(B2228,[2]Formula!B:C,2,0))</f>
        <v/>
      </c>
      <c r="AD2228" s="43" t="str">
        <f t="shared" si="207"/>
        <v/>
      </c>
    </row>
    <row r="2229" spans="1:30" x14ac:dyDescent="0.25">
      <c r="A2229" s="64"/>
      <c r="B2229" s="64"/>
      <c r="C2229" s="66"/>
      <c r="D2229" s="67"/>
      <c r="E2229" s="64"/>
      <c r="F2229" s="64"/>
      <c r="G2229" s="37" t="str">
        <f>IF(E2229="","",IF(OR(E2229="Project Management",E2229="Project Support",E2229="Sprint Management",E2229="Sprint Support"),"NA",ROUND((((VLOOKUP(AD2229,[2]Formula!V:X,3,0)))-SUMIF(AD:AD,AD2229,H:H)),2)))</f>
        <v/>
      </c>
      <c r="H2229" s="71"/>
      <c r="I2229" s="72"/>
      <c r="J2229" s="72"/>
      <c r="K2229" s="38" t="str">
        <f>IF(E2229="","",IF(OR(E2229="Project Management",E2229="Project Support",E2229="Sprint Management",E2229="Sprint Support"),"NA",(((SUMIF(AD:AD,AD2229,H:H)/VLOOKUP(AD2229,[2]Formula!V:X,3,0))*VLOOKUP(AD2229,[2]Formula!V:X,2,0))*H2229)/SUMIF(AD:AD,AD2229,H:H)))</f>
        <v/>
      </c>
      <c r="L2229" s="38" t="str">
        <f t="shared" si="205"/>
        <v/>
      </c>
      <c r="M2229" s="38" t="str">
        <f t="shared" si="206"/>
        <v/>
      </c>
      <c r="N2229" s="38" t="str">
        <f t="shared" si="208"/>
        <v/>
      </c>
      <c r="O2229" s="38" t="str">
        <f t="shared" ref="O2229:O2292" si="210">IFERROR(L2229/M2229,"")</f>
        <v/>
      </c>
      <c r="P2229" s="39" t="str">
        <f t="shared" si="209"/>
        <v/>
      </c>
      <c r="AC2229" s="42" t="str">
        <f>IF(B2229="","",VLOOKUP(B2229,[2]Formula!B:C,2,0))</f>
        <v/>
      </c>
      <c r="AD2229" s="43" t="str">
        <f t="shared" si="207"/>
        <v/>
      </c>
    </row>
    <row r="2230" spans="1:30" x14ac:dyDescent="0.25">
      <c r="A2230" s="64"/>
      <c r="B2230" s="64"/>
      <c r="C2230" s="66"/>
      <c r="D2230" s="67"/>
      <c r="E2230" s="64"/>
      <c r="F2230" s="64"/>
      <c r="G2230" s="37" t="str">
        <f>IF(E2230="","",IF(OR(E2230="Project Management",E2230="Project Support",E2230="Sprint Management",E2230="Sprint Support"),"NA",ROUND((((VLOOKUP(AD2230,[2]Formula!V:X,3,0)))-SUMIF(AD:AD,AD2230,H:H)),2)))</f>
        <v/>
      </c>
      <c r="H2230" s="71"/>
      <c r="I2230" s="72"/>
      <c r="J2230" s="72"/>
      <c r="K2230" s="38" t="str">
        <f>IF(E2230="","",IF(OR(E2230="Project Management",E2230="Project Support",E2230="Sprint Management",E2230="Sprint Support"),"NA",(((SUMIF(AD:AD,AD2230,H:H)/VLOOKUP(AD2230,[2]Formula!V:X,3,0))*VLOOKUP(AD2230,[2]Formula!V:X,2,0))*H2230)/SUMIF(AD:AD,AD2230,H:H)))</f>
        <v/>
      </c>
      <c r="L2230" s="38" t="str">
        <f t="shared" si="205"/>
        <v/>
      </c>
      <c r="M2230" s="38" t="str">
        <f t="shared" si="206"/>
        <v/>
      </c>
      <c r="N2230" s="38" t="str">
        <f t="shared" si="208"/>
        <v/>
      </c>
      <c r="O2230" s="38" t="str">
        <f t="shared" si="210"/>
        <v/>
      </c>
      <c r="P2230" s="39" t="str">
        <f t="shared" si="209"/>
        <v/>
      </c>
      <c r="AC2230" s="42" t="str">
        <f>IF(B2230="","",VLOOKUP(B2230,[2]Formula!B:C,2,0))</f>
        <v/>
      </c>
      <c r="AD2230" s="43" t="str">
        <f t="shared" si="207"/>
        <v/>
      </c>
    </row>
    <row r="2231" spans="1:30" x14ac:dyDescent="0.25">
      <c r="A2231" s="64"/>
      <c r="B2231" s="64"/>
      <c r="C2231" s="66"/>
      <c r="D2231" s="67"/>
      <c r="E2231" s="64"/>
      <c r="F2231" s="64"/>
      <c r="G2231" s="37" t="str">
        <f>IF(E2231="","",IF(OR(E2231="Project Management",E2231="Project Support",E2231="Sprint Management",E2231="Sprint Support"),"NA",ROUND((((VLOOKUP(AD2231,[2]Formula!V:X,3,0)))-SUMIF(AD:AD,AD2231,H:H)),2)))</f>
        <v/>
      </c>
      <c r="H2231" s="71"/>
      <c r="I2231" s="72"/>
      <c r="J2231" s="72"/>
      <c r="K2231" s="38" t="str">
        <f>IF(E2231="","",IF(OR(E2231="Project Management",E2231="Project Support",E2231="Sprint Management",E2231="Sprint Support"),"NA",(((SUMIF(AD:AD,AD2231,H:H)/VLOOKUP(AD2231,[2]Formula!V:X,3,0))*VLOOKUP(AD2231,[2]Formula!V:X,2,0))*H2231)/SUMIF(AD:AD,AD2231,H:H)))</f>
        <v/>
      </c>
      <c r="L2231" s="38" t="str">
        <f t="shared" si="205"/>
        <v/>
      </c>
      <c r="M2231" s="38" t="str">
        <f t="shared" si="206"/>
        <v/>
      </c>
      <c r="N2231" s="38" t="str">
        <f t="shared" si="208"/>
        <v/>
      </c>
      <c r="O2231" s="38" t="str">
        <f t="shared" si="210"/>
        <v/>
      </c>
      <c r="P2231" s="39" t="str">
        <f t="shared" si="209"/>
        <v/>
      </c>
      <c r="AC2231" s="42" t="str">
        <f>IF(B2231="","",VLOOKUP(B2231,[2]Formula!B:C,2,0))</f>
        <v/>
      </c>
      <c r="AD2231" s="43" t="str">
        <f t="shared" si="207"/>
        <v/>
      </c>
    </row>
    <row r="2232" spans="1:30" x14ac:dyDescent="0.25">
      <c r="A2232" s="64"/>
      <c r="B2232" s="64"/>
      <c r="C2232" s="66"/>
      <c r="D2232" s="67"/>
      <c r="E2232" s="64"/>
      <c r="F2232" s="64"/>
      <c r="G2232" s="37" t="str">
        <f>IF(E2232="","",IF(OR(E2232="Project Management",E2232="Project Support",E2232="Sprint Management",E2232="Sprint Support"),"NA",ROUND((((VLOOKUP(AD2232,[2]Formula!V:X,3,0)))-SUMIF(AD:AD,AD2232,H:H)),2)))</f>
        <v/>
      </c>
      <c r="H2232" s="71"/>
      <c r="I2232" s="72"/>
      <c r="J2232" s="72"/>
      <c r="K2232" s="38" t="str">
        <f>IF(E2232="","",IF(OR(E2232="Project Management",E2232="Project Support",E2232="Sprint Management",E2232="Sprint Support"),"NA",(((SUMIF(AD:AD,AD2232,H:H)/VLOOKUP(AD2232,[2]Formula!V:X,3,0))*VLOOKUP(AD2232,[2]Formula!V:X,2,0))*H2232)/SUMIF(AD:AD,AD2232,H:H)))</f>
        <v/>
      </c>
      <c r="L2232" s="38" t="str">
        <f t="shared" si="205"/>
        <v/>
      </c>
      <c r="M2232" s="38" t="str">
        <f t="shared" si="206"/>
        <v/>
      </c>
      <c r="N2232" s="38" t="str">
        <f t="shared" si="208"/>
        <v/>
      </c>
      <c r="O2232" s="38" t="str">
        <f t="shared" si="210"/>
        <v/>
      </c>
      <c r="P2232" s="39" t="str">
        <f t="shared" si="209"/>
        <v/>
      </c>
      <c r="AC2232" s="42" t="str">
        <f>IF(B2232="","",VLOOKUP(B2232,[2]Formula!B:C,2,0))</f>
        <v/>
      </c>
      <c r="AD2232" s="43" t="str">
        <f t="shared" si="207"/>
        <v/>
      </c>
    </row>
    <row r="2233" spans="1:30" x14ac:dyDescent="0.25">
      <c r="A2233" s="64"/>
      <c r="B2233" s="64"/>
      <c r="C2233" s="66"/>
      <c r="D2233" s="67"/>
      <c r="E2233" s="64"/>
      <c r="F2233" s="64"/>
      <c r="G2233" s="37" t="str">
        <f>IF(E2233="","",IF(OR(E2233="Project Management",E2233="Project Support",E2233="Sprint Management",E2233="Sprint Support"),"NA",ROUND((((VLOOKUP(AD2233,[2]Formula!V:X,3,0)))-SUMIF(AD:AD,AD2233,H:H)),2)))</f>
        <v/>
      </c>
      <c r="H2233" s="71"/>
      <c r="I2233" s="72"/>
      <c r="J2233" s="72"/>
      <c r="K2233" s="38" t="str">
        <f>IF(E2233="","",IF(OR(E2233="Project Management",E2233="Project Support",E2233="Sprint Management",E2233="Sprint Support"),"NA",(((SUMIF(AD:AD,AD2233,H:H)/VLOOKUP(AD2233,[2]Formula!V:X,3,0))*VLOOKUP(AD2233,[2]Formula!V:X,2,0))*H2233)/SUMIF(AD:AD,AD2233,H:H)))</f>
        <v/>
      </c>
      <c r="L2233" s="38" t="str">
        <f t="shared" si="205"/>
        <v/>
      </c>
      <c r="M2233" s="38" t="str">
        <f t="shared" si="206"/>
        <v/>
      </c>
      <c r="N2233" s="38" t="str">
        <f t="shared" si="208"/>
        <v/>
      </c>
      <c r="O2233" s="38" t="str">
        <f t="shared" si="210"/>
        <v/>
      </c>
      <c r="P2233" s="39" t="str">
        <f t="shared" si="209"/>
        <v/>
      </c>
      <c r="AC2233" s="42" t="str">
        <f>IF(B2233="","",VLOOKUP(B2233,[2]Formula!B:C,2,0))</f>
        <v/>
      </c>
      <c r="AD2233" s="43" t="str">
        <f t="shared" si="207"/>
        <v/>
      </c>
    </row>
    <row r="2234" spans="1:30" x14ac:dyDescent="0.25">
      <c r="A2234" s="64"/>
      <c r="B2234" s="64"/>
      <c r="C2234" s="66"/>
      <c r="D2234" s="67"/>
      <c r="E2234" s="64"/>
      <c r="F2234" s="64"/>
      <c r="G2234" s="37" t="str">
        <f>IF(E2234="","",IF(OR(E2234="Project Management",E2234="Project Support",E2234="Sprint Management",E2234="Sprint Support"),"NA",ROUND((((VLOOKUP(AD2234,[2]Formula!V:X,3,0)))-SUMIF(AD:AD,AD2234,H:H)),2)))</f>
        <v/>
      </c>
      <c r="H2234" s="71"/>
      <c r="I2234" s="72"/>
      <c r="J2234" s="72"/>
      <c r="K2234" s="38" t="str">
        <f>IF(E2234="","",IF(OR(E2234="Project Management",E2234="Project Support",E2234="Sprint Management",E2234="Sprint Support"),"NA",(((SUMIF(AD:AD,AD2234,H:H)/VLOOKUP(AD2234,[2]Formula!V:X,3,0))*VLOOKUP(AD2234,[2]Formula!V:X,2,0))*H2234)/SUMIF(AD:AD,AD2234,H:H)))</f>
        <v/>
      </c>
      <c r="L2234" s="38" t="str">
        <f t="shared" si="205"/>
        <v/>
      </c>
      <c r="M2234" s="38" t="str">
        <f t="shared" si="206"/>
        <v/>
      </c>
      <c r="N2234" s="38" t="str">
        <f t="shared" si="208"/>
        <v/>
      </c>
      <c r="O2234" s="38" t="str">
        <f t="shared" si="210"/>
        <v/>
      </c>
      <c r="P2234" s="39" t="str">
        <f t="shared" si="209"/>
        <v/>
      </c>
      <c r="AC2234" s="42" t="str">
        <f>IF(B2234="","",VLOOKUP(B2234,[2]Formula!B:C,2,0))</f>
        <v/>
      </c>
      <c r="AD2234" s="43" t="str">
        <f t="shared" si="207"/>
        <v/>
      </c>
    </row>
    <row r="2235" spans="1:30" x14ac:dyDescent="0.25">
      <c r="A2235" s="64"/>
      <c r="B2235" s="64"/>
      <c r="C2235" s="66"/>
      <c r="D2235" s="67"/>
      <c r="E2235" s="64"/>
      <c r="F2235" s="64"/>
      <c r="G2235" s="37" t="str">
        <f>IF(E2235="","",IF(OR(E2235="Project Management",E2235="Project Support",E2235="Sprint Management",E2235="Sprint Support"),"NA",ROUND((((VLOOKUP(AD2235,[2]Formula!V:X,3,0)))-SUMIF(AD:AD,AD2235,H:H)),2)))</f>
        <v/>
      </c>
      <c r="H2235" s="71"/>
      <c r="I2235" s="72"/>
      <c r="J2235" s="72"/>
      <c r="K2235" s="38" t="str">
        <f>IF(E2235="","",IF(OR(E2235="Project Management",E2235="Project Support",E2235="Sprint Management",E2235="Sprint Support"),"NA",(((SUMIF(AD:AD,AD2235,H:H)/VLOOKUP(AD2235,[2]Formula!V:X,3,0))*VLOOKUP(AD2235,[2]Formula!V:X,2,0))*H2235)/SUMIF(AD:AD,AD2235,H:H)))</f>
        <v/>
      </c>
      <c r="L2235" s="38" t="str">
        <f t="shared" si="205"/>
        <v/>
      </c>
      <c r="M2235" s="38" t="str">
        <f t="shared" si="206"/>
        <v/>
      </c>
      <c r="N2235" s="38" t="str">
        <f t="shared" si="208"/>
        <v/>
      </c>
      <c r="O2235" s="38" t="str">
        <f t="shared" si="210"/>
        <v/>
      </c>
      <c r="P2235" s="39" t="str">
        <f t="shared" si="209"/>
        <v/>
      </c>
      <c r="AC2235" s="42" t="str">
        <f>IF(B2235="","",VLOOKUP(B2235,[2]Formula!B:C,2,0))</f>
        <v/>
      </c>
      <c r="AD2235" s="43" t="str">
        <f t="shared" si="207"/>
        <v/>
      </c>
    </row>
    <row r="2236" spans="1:30" x14ac:dyDescent="0.25">
      <c r="A2236" s="64"/>
      <c r="B2236" s="64"/>
      <c r="C2236" s="66"/>
      <c r="D2236" s="67"/>
      <c r="E2236" s="64"/>
      <c r="F2236" s="64"/>
      <c r="G2236" s="37" t="str">
        <f>IF(E2236="","",IF(OR(E2236="Project Management",E2236="Project Support",E2236="Sprint Management",E2236="Sprint Support"),"NA",ROUND((((VLOOKUP(AD2236,[2]Formula!V:X,3,0)))-SUMIF(AD:AD,AD2236,H:H)),2)))</f>
        <v/>
      </c>
      <c r="H2236" s="71"/>
      <c r="I2236" s="72"/>
      <c r="J2236" s="72"/>
      <c r="K2236" s="38" t="str">
        <f>IF(E2236="","",IF(OR(E2236="Project Management",E2236="Project Support",E2236="Sprint Management",E2236="Sprint Support"),"NA",(((SUMIF(AD:AD,AD2236,H:H)/VLOOKUP(AD2236,[2]Formula!V:X,3,0))*VLOOKUP(AD2236,[2]Formula!V:X,2,0))*H2236)/SUMIF(AD:AD,AD2236,H:H)))</f>
        <v/>
      </c>
      <c r="L2236" s="38" t="str">
        <f t="shared" si="205"/>
        <v/>
      </c>
      <c r="M2236" s="38" t="str">
        <f t="shared" si="206"/>
        <v/>
      </c>
      <c r="N2236" s="38" t="str">
        <f t="shared" si="208"/>
        <v/>
      </c>
      <c r="O2236" s="38" t="str">
        <f t="shared" si="210"/>
        <v/>
      </c>
      <c r="P2236" s="39" t="str">
        <f t="shared" si="209"/>
        <v/>
      </c>
      <c r="AC2236" s="42" t="str">
        <f>IF(B2236="","",VLOOKUP(B2236,[2]Formula!B:C,2,0))</f>
        <v/>
      </c>
      <c r="AD2236" s="43" t="str">
        <f t="shared" si="207"/>
        <v/>
      </c>
    </row>
    <row r="2237" spans="1:30" x14ac:dyDescent="0.25">
      <c r="A2237" s="64"/>
      <c r="B2237" s="64"/>
      <c r="C2237" s="66"/>
      <c r="D2237" s="67"/>
      <c r="E2237" s="64"/>
      <c r="F2237" s="64"/>
      <c r="G2237" s="37" t="str">
        <f>IF(E2237="","",IF(OR(E2237="Project Management",E2237="Project Support",E2237="Sprint Management",E2237="Sprint Support"),"NA",ROUND((((VLOOKUP(AD2237,[2]Formula!V:X,3,0)))-SUMIF(AD:AD,AD2237,H:H)),2)))</f>
        <v/>
      </c>
      <c r="H2237" s="71"/>
      <c r="I2237" s="72"/>
      <c r="J2237" s="72"/>
      <c r="K2237" s="38" t="str">
        <f>IF(E2237="","",IF(OR(E2237="Project Management",E2237="Project Support",E2237="Sprint Management",E2237="Sprint Support"),"NA",(((SUMIF(AD:AD,AD2237,H:H)/VLOOKUP(AD2237,[2]Formula!V:X,3,0))*VLOOKUP(AD2237,[2]Formula!V:X,2,0))*H2237)/SUMIF(AD:AD,AD2237,H:H)))</f>
        <v/>
      </c>
      <c r="L2237" s="38" t="str">
        <f t="shared" si="205"/>
        <v/>
      </c>
      <c r="M2237" s="38" t="str">
        <f t="shared" si="206"/>
        <v/>
      </c>
      <c r="N2237" s="38" t="str">
        <f t="shared" si="208"/>
        <v/>
      </c>
      <c r="O2237" s="38" t="str">
        <f t="shared" si="210"/>
        <v/>
      </c>
      <c r="P2237" s="39" t="str">
        <f t="shared" si="209"/>
        <v/>
      </c>
      <c r="AC2237" s="42" t="str">
        <f>IF(B2237="","",VLOOKUP(B2237,[2]Formula!B:C,2,0))</f>
        <v/>
      </c>
      <c r="AD2237" s="43" t="str">
        <f t="shared" si="207"/>
        <v/>
      </c>
    </row>
    <row r="2238" spans="1:30" x14ac:dyDescent="0.25">
      <c r="A2238" s="64"/>
      <c r="B2238" s="64"/>
      <c r="C2238" s="66"/>
      <c r="D2238" s="67"/>
      <c r="E2238" s="64"/>
      <c r="F2238" s="64"/>
      <c r="G2238" s="37" t="str">
        <f>IF(E2238="","",IF(OR(E2238="Project Management",E2238="Project Support",E2238="Sprint Management",E2238="Sprint Support"),"NA",ROUND((((VLOOKUP(AD2238,[2]Formula!V:X,3,0)))-SUMIF(AD:AD,AD2238,H:H)),2)))</f>
        <v/>
      </c>
      <c r="H2238" s="71"/>
      <c r="I2238" s="72"/>
      <c r="J2238" s="72"/>
      <c r="K2238" s="38" t="str">
        <f>IF(E2238="","",IF(OR(E2238="Project Management",E2238="Project Support",E2238="Sprint Management",E2238="Sprint Support"),"NA",(((SUMIF(AD:AD,AD2238,H:H)/VLOOKUP(AD2238,[2]Formula!V:X,3,0))*VLOOKUP(AD2238,[2]Formula!V:X,2,0))*H2238)/SUMIF(AD:AD,AD2238,H:H)))</f>
        <v/>
      </c>
      <c r="L2238" s="38" t="str">
        <f t="shared" si="205"/>
        <v/>
      </c>
      <c r="M2238" s="38" t="str">
        <f t="shared" si="206"/>
        <v/>
      </c>
      <c r="N2238" s="38" t="str">
        <f t="shared" si="208"/>
        <v/>
      </c>
      <c r="O2238" s="38" t="str">
        <f t="shared" si="210"/>
        <v/>
      </c>
      <c r="P2238" s="39" t="str">
        <f t="shared" si="209"/>
        <v/>
      </c>
      <c r="AC2238" s="42" t="str">
        <f>IF(B2238="","",VLOOKUP(B2238,[2]Formula!B:C,2,0))</f>
        <v/>
      </c>
      <c r="AD2238" s="43" t="str">
        <f t="shared" si="207"/>
        <v/>
      </c>
    </row>
    <row r="2239" spans="1:30" x14ac:dyDescent="0.25">
      <c r="A2239" s="64"/>
      <c r="B2239" s="64"/>
      <c r="C2239" s="66"/>
      <c r="D2239" s="67"/>
      <c r="E2239" s="64"/>
      <c r="F2239" s="64"/>
      <c r="G2239" s="37" t="str">
        <f>IF(E2239="","",IF(OR(E2239="Project Management",E2239="Project Support",E2239="Sprint Management",E2239="Sprint Support"),"NA",ROUND((((VLOOKUP(AD2239,[2]Formula!V:X,3,0)))-SUMIF(AD:AD,AD2239,H:H)),2)))</f>
        <v/>
      </c>
      <c r="H2239" s="71"/>
      <c r="I2239" s="72"/>
      <c r="J2239" s="72"/>
      <c r="K2239" s="38" t="str">
        <f>IF(E2239="","",IF(OR(E2239="Project Management",E2239="Project Support",E2239="Sprint Management",E2239="Sprint Support"),"NA",(((SUMIF(AD:AD,AD2239,H:H)/VLOOKUP(AD2239,[2]Formula!V:X,3,0))*VLOOKUP(AD2239,[2]Formula!V:X,2,0))*H2239)/SUMIF(AD:AD,AD2239,H:H)))</f>
        <v/>
      </c>
      <c r="L2239" s="38" t="str">
        <f t="shared" si="205"/>
        <v/>
      </c>
      <c r="M2239" s="38" t="str">
        <f t="shared" si="206"/>
        <v/>
      </c>
      <c r="N2239" s="38" t="str">
        <f t="shared" si="208"/>
        <v/>
      </c>
      <c r="O2239" s="38" t="str">
        <f t="shared" si="210"/>
        <v/>
      </c>
      <c r="P2239" s="39" t="str">
        <f t="shared" si="209"/>
        <v/>
      </c>
      <c r="AC2239" s="42" t="str">
        <f>IF(B2239="","",VLOOKUP(B2239,[2]Formula!B:C,2,0))</f>
        <v/>
      </c>
      <c r="AD2239" s="43" t="str">
        <f t="shared" si="207"/>
        <v/>
      </c>
    </row>
    <row r="2240" spans="1:30" x14ac:dyDescent="0.25">
      <c r="A2240" s="64"/>
      <c r="B2240" s="64"/>
      <c r="C2240" s="66"/>
      <c r="D2240" s="67"/>
      <c r="E2240" s="64"/>
      <c r="F2240" s="64"/>
      <c r="G2240" s="37" t="str">
        <f>IF(E2240="","",IF(OR(E2240="Project Management",E2240="Project Support",E2240="Sprint Management",E2240="Sprint Support"),"NA",ROUND((((VLOOKUP(AD2240,[2]Formula!V:X,3,0)))-SUMIF(AD:AD,AD2240,H:H)),2)))</f>
        <v/>
      </c>
      <c r="H2240" s="71"/>
      <c r="I2240" s="72"/>
      <c r="J2240" s="72"/>
      <c r="K2240" s="38" t="str">
        <f>IF(E2240="","",IF(OR(E2240="Project Management",E2240="Project Support",E2240="Sprint Management",E2240="Sprint Support"),"NA",(((SUMIF(AD:AD,AD2240,H:H)/VLOOKUP(AD2240,[2]Formula!V:X,3,0))*VLOOKUP(AD2240,[2]Formula!V:X,2,0))*H2240)/SUMIF(AD:AD,AD2240,H:H)))</f>
        <v/>
      </c>
      <c r="L2240" s="38" t="str">
        <f t="shared" si="205"/>
        <v/>
      </c>
      <c r="M2240" s="38" t="str">
        <f t="shared" si="206"/>
        <v/>
      </c>
      <c r="N2240" s="38" t="str">
        <f t="shared" si="208"/>
        <v/>
      </c>
      <c r="O2240" s="38" t="str">
        <f t="shared" si="210"/>
        <v/>
      </c>
      <c r="P2240" s="39" t="str">
        <f t="shared" si="209"/>
        <v/>
      </c>
      <c r="AC2240" s="42" t="str">
        <f>IF(B2240="","",VLOOKUP(B2240,[2]Formula!B:C,2,0))</f>
        <v/>
      </c>
      <c r="AD2240" s="43" t="str">
        <f t="shared" si="207"/>
        <v/>
      </c>
    </row>
    <row r="2241" spans="1:30" x14ac:dyDescent="0.25">
      <c r="A2241" s="64"/>
      <c r="B2241" s="64"/>
      <c r="C2241" s="66"/>
      <c r="D2241" s="67"/>
      <c r="E2241" s="64"/>
      <c r="F2241" s="64"/>
      <c r="G2241" s="37" t="str">
        <f>IF(E2241="","",IF(OR(E2241="Project Management",E2241="Project Support",E2241="Sprint Management",E2241="Sprint Support"),"NA",ROUND((((VLOOKUP(AD2241,[2]Formula!V:X,3,0)))-SUMIF(AD:AD,AD2241,H:H)),2)))</f>
        <v/>
      </c>
      <c r="H2241" s="71"/>
      <c r="I2241" s="72"/>
      <c r="J2241" s="72"/>
      <c r="K2241" s="38" t="str">
        <f>IF(E2241="","",IF(OR(E2241="Project Management",E2241="Project Support",E2241="Sprint Management",E2241="Sprint Support"),"NA",(((SUMIF(AD:AD,AD2241,H:H)/VLOOKUP(AD2241,[2]Formula!V:X,3,0))*VLOOKUP(AD2241,[2]Formula!V:X,2,0))*H2241)/SUMIF(AD:AD,AD2241,H:H)))</f>
        <v/>
      </c>
      <c r="L2241" s="38" t="str">
        <f t="shared" si="205"/>
        <v/>
      </c>
      <c r="M2241" s="38" t="str">
        <f t="shared" si="206"/>
        <v/>
      </c>
      <c r="N2241" s="38" t="str">
        <f t="shared" si="208"/>
        <v/>
      </c>
      <c r="O2241" s="38" t="str">
        <f t="shared" si="210"/>
        <v/>
      </c>
      <c r="P2241" s="39" t="str">
        <f t="shared" si="209"/>
        <v/>
      </c>
      <c r="AC2241" s="42" t="str">
        <f>IF(B2241="","",VLOOKUP(B2241,[2]Formula!B:C,2,0))</f>
        <v/>
      </c>
      <c r="AD2241" s="43" t="str">
        <f t="shared" si="207"/>
        <v/>
      </c>
    </row>
    <row r="2242" spans="1:30" x14ac:dyDescent="0.25">
      <c r="A2242" s="64"/>
      <c r="B2242" s="64"/>
      <c r="C2242" s="66"/>
      <c r="D2242" s="67"/>
      <c r="E2242" s="64"/>
      <c r="F2242" s="64"/>
      <c r="G2242" s="37" t="str">
        <f>IF(E2242="","",IF(OR(E2242="Project Management",E2242="Project Support",E2242="Sprint Management",E2242="Sprint Support"),"NA",ROUND((((VLOOKUP(AD2242,[2]Formula!V:X,3,0)))-SUMIF(AD:AD,AD2242,H:H)),2)))</f>
        <v/>
      </c>
      <c r="H2242" s="71"/>
      <c r="I2242" s="72"/>
      <c r="J2242" s="72"/>
      <c r="K2242" s="38" t="str">
        <f>IF(E2242="","",IF(OR(E2242="Project Management",E2242="Project Support",E2242="Sprint Management",E2242="Sprint Support"),"NA",(((SUMIF(AD:AD,AD2242,H:H)/VLOOKUP(AD2242,[2]Formula!V:X,3,0))*VLOOKUP(AD2242,[2]Formula!V:X,2,0))*H2242)/SUMIF(AD:AD,AD2242,H:H)))</f>
        <v/>
      </c>
      <c r="L2242" s="38" t="str">
        <f t="shared" ref="L2242:L2305" si="211">IFERROR(IF(K2242="NA",(H2242/I2242),(K2242/I2242)),"")</f>
        <v/>
      </c>
      <c r="M2242" s="38" t="str">
        <f t="shared" ref="M2242:M2305" si="212">IFERROR(IF(K2242="NA",1,(K2242/H2242)),"")</f>
        <v/>
      </c>
      <c r="N2242" s="38" t="str">
        <f t="shared" si="208"/>
        <v/>
      </c>
      <c r="O2242" s="38" t="str">
        <f t="shared" si="210"/>
        <v/>
      </c>
      <c r="P2242" s="39" t="str">
        <f t="shared" si="209"/>
        <v/>
      </c>
      <c r="AC2242" s="42" t="str">
        <f>IF(B2242="","",VLOOKUP(B2242,[2]Formula!B:C,2,0))</f>
        <v/>
      </c>
      <c r="AD2242" s="43" t="str">
        <f t="shared" ref="AD2242:AD2305" si="213">IF(B2242="","",CONCATENATE(B2242,"_",E2242))</f>
        <v/>
      </c>
    </row>
    <row r="2243" spans="1:30" x14ac:dyDescent="0.25">
      <c r="A2243" s="64"/>
      <c r="B2243" s="64"/>
      <c r="C2243" s="66"/>
      <c r="D2243" s="67"/>
      <c r="E2243" s="64"/>
      <c r="F2243" s="64"/>
      <c r="G2243" s="37" t="str">
        <f>IF(E2243="","",IF(OR(E2243="Project Management",E2243="Project Support",E2243="Sprint Management",E2243="Sprint Support"),"NA",ROUND((((VLOOKUP(AD2243,[2]Formula!V:X,3,0)))-SUMIF(AD:AD,AD2243,H:H)),2)))</f>
        <v/>
      </c>
      <c r="H2243" s="71"/>
      <c r="I2243" s="72"/>
      <c r="J2243" s="72"/>
      <c r="K2243" s="38" t="str">
        <f>IF(E2243="","",IF(OR(E2243="Project Management",E2243="Project Support",E2243="Sprint Management",E2243="Sprint Support"),"NA",(((SUMIF(AD:AD,AD2243,H:H)/VLOOKUP(AD2243,[2]Formula!V:X,3,0))*VLOOKUP(AD2243,[2]Formula!V:X,2,0))*H2243)/SUMIF(AD:AD,AD2243,H:H)))</f>
        <v/>
      </c>
      <c r="L2243" s="38" t="str">
        <f t="shared" si="211"/>
        <v/>
      </c>
      <c r="M2243" s="38" t="str">
        <f t="shared" si="212"/>
        <v/>
      </c>
      <c r="N2243" s="38" t="str">
        <f t="shared" ref="N2243:N2306" si="214">IFERROR(((L2243-M2243)/M2243)*100,"")</f>
        <v/>
      </c>
      <c r="O2243" s="38" t="str">
        <f t="shared" si="210"/>
        <v/>
      </c>
      <c r="P2243" s="39" t="str">
        <f t="shared" ref="P2243:P2306" si="215">IF(O2243="","",1)</f>
        <v/>
      </c>
      <c r="AC2243" s="42" t="str">
        <f>IF(B2243="","",VLOOKUP(B2243,[2]Formula!B:C,2,0))</f>
        <v/>
      </c>
      <c r="AD2243" s="43" t="str">
        <f t="shared" si="213"/>
        <v/>
      </c>
    </row>
    <row r="2244" spans="1:30" x14ac:dyDescent="0.25">
      <c r="A2244" s="64"/>
      <c r="B2244" s="64"/>
      <c r="C2244" s="66"/>
      <c r="D2244" s="67"/>
      <c r="E2244" s="64"/>
      <c r="F2244" s="64"/>
      <c r="G2244" s="37" t="str">
        <f>IF(E2244="","",IF(OR(E2244="Project Management",E2244="Project Support",E2244="Sprint Management",E2244="Sprint Support"),"NA",ROUND((((VLOOKUP(AD2244,[2]Formula!V:X,3,0)))-SUMIF(AD:AD,AD2244,H:H)),2)))</f>
        <v/>
      </c>
      <c r="H2244" s="71"/>
      <c r="I2244" s="72"/>
      <c r="J2244" s="72"/>
      <c r="K2244" s="38" t="str">
        <f>IF(E2244="","",IF(OR(E2244="Project Management",E2244="Project Support",E2244="Sprint Management",E2244="Sprint Support"),"NA",(((SUMIF(AD:AD,AD2244,H:H)/VLOOKUP(AD2244,[2]Formula!V:X,3,0))*VLOOKUP(AD2244,[2]Formula!V:X,2,0))*H2244)/SUMIF(AD:AD,AD2244,H:H)))</f>
        <v/>
      </c>
      <c r="L2244" s="38" t="str">
        <f t="shared" si="211"/>
        <v/>
      </c>
      <c r="M2244" s="38" t="str">
        <f t="shared" si="212"/>
        <v/>
      </c>
      <c r="N2244" s="38" t="str">
        <f t="shared" si="214"/>
        <v/>
      </c>
      <c r="O2244" s="38" t="str">
        <f t="shared" si="210"/>
        <v/>
      </c>
      <c r="P2244" s="39" t="str">
        <f t="shared" si="215"/>
        <v/>
      </c>
      <c r="AC2244" s="42" t="str">
        <f>IF(B2244="","",VLOOKUP(B2244,[2]Formula!B:C,2,0))</f>
        <v/>
      </c>
      <c r="AD2244" s="43" t="str">
        <f t="shared" si="213"/>
        <v/>
      </c>
    </row>
    <row r="2245" spans="1:30" x14ac:dyDescent="0.25">
      <c r="A2245" s="64"/>
      <c r="B2245" s="64"/>
      <c r="C2245" s="66"/>
      <c r="D2245" s="67"/>
      <c r="E2245" s="64"/>
      <c r="F2245" s="64"/>
      <c r="G2245" s="37" t="str">
        <f>IF(E2245="","",IF(OR(E2245="Project Management",E2245="Project Support",E2245="Sprint Management",E2245="Sprint Support"),"NA",ROUND((((VLOOKUP(AD2245,[2]Formula!V:X,3,0)))-SUMIF(AD:AD,AD2245,H:H)),2)))</f>
        <v/>
      </c>
      <c r="H2245" s="71"/>
      <c r="I2245" s="72"/>
      <c r="J2245" s="72"/>
      <c r="K2245" s="38" t="str">
        <f>IF(E2245="","",IF(OR(E2245="Project Management",E2245="Project Support",E2245="Sprint Management",E2245="Sprint Support"),"NA",(((SUMIF(AD:AD,AD2245,H:H)/VLOOKUP(AD2245,[2]Formula!V:X,3,0))*VLOOKUP(AD2245,[2]Formula!V:X,2,0))*H2245)/SUMIF(AD:AD,AD2245,H:H)))</f>
        <v/>
      </c>
      <c r="L2245" s="38" t="str">
        <f t="shared" si="211"/>
        <v/>
      </c>
      <c r="M2245" s="38" t="str">
        <f t="shared" si="212"/>
        <v/>
      </c>
      <c r="N2245" s="38" t="str">
        <f t="shared" si="214"/>
        <v/>
      </c>
      <c r="O2245" s="38" t="str">
        <f t="shared" si="210"/>
        <v/>
      </c>
      <c r="P2245" s="39" t="str">
        <f t="shared" si="215"/>
        <v/>
      </c>
      <c r="AC2245" s="42" t="str">
        <f>IF(B2245="","",VLOOKUP(B2245,[2]Formula!B:C,2,0))</f>
        <v/>
      </c>
      <c r="AD2245" s="43" t="str">
        <f t="shared" si="213"/>
        <v/>
      </c>
    </row>
    <row r="2246" spans="1:30" x14ac:dyDescent="0.25">
      <c r="A2246" s="64"/>
      <c r="B2246" s="64"/>
      <c r="C2246" s="66"/>
      <c r="D2246" s="67"/>
      <c r="E2246" s="64"/>
      <c r="F2246" s="64"/>
      <c r="G2246" s="37" t="str">
        <f>IF(E2246="","",IF(OR(E2246="Project Management",E2246="Project Support",E2246="Sprint Management",E2246="Sprint Support"),"NA",ROUND((((VLOOKUP(AD2246,[2]Formula!V:X,3,0)))-SUMIF(AD:AD,AD2246,H:H)),2)))</f>
        <v/>
      </c>
      <c r="H2246" s="71"/>
      <c r="I2246" s="72"/>
      <c r="J2246" s="72"/>
      <c r="K2246" s="38" t="str">
        <f>IF(E2246="","",IF(OR(E2246="Project Management",E2246="Project Support",E2246="Sprint Management",E2246="Sprint Support"),"NA",(((SUMIF(AD:AD,AD2246,H:H)/VLOOKUP(AD2246,[2]Formula!V:X,3,0))*VLOOKUP(AD2246,[2]Formula!V:X,2,0))*H2246)/SUMIF(AD:AD,AD2246,H:H)))</f>
        <v/>
      </c>
      <c r="L2246" s="38" t="str">
        <f t="shared" si="211"/>
        <v/>
      </c>
      <c r="M2246" s="38" t="str">
        <f t="shared" si="212"/>
        <v/>
      </c>
      <c r="N2246" s="38" t="str">
        <f t="shared" si="214"/>
        <v/>
      </c>
      <c r="O2246" s="38" t="str">
        <f t="shared" si="210"/>
        <v/>
      </c>
      <c r="P2246" s="39" t="str">
        <f t="shared" si="215"/>
        <v/>
      </c>
      <c r="AC2246" s="42" t="str">
        <f>IF(B2246="","",VLOOKUP(B2246,[2]Formula!B:C,2,0))</f>
        <v/>
      </c>
      <c r="AD2246" s="43" t="str">
        <f t="shared" si="213"/>
        <v/>
      </c>
    </row>
    <row r="2247" spans="1:30" x14ac:dyDescent="0.25">
      <c r="A2247" s="64"/>
      <c r="B2247" s="64"/>
      <c r="C2247" s="66"/>
      <c r="D2247" s="67"/>
      <c r="E2247" s="64"/>
      <c r="F2247" s="64"/>
      <c r="G2247" s="37" t="str">
        <f>IF(E2247="","",IF(OR(E2247="Project Management",E2247="Project Support",E2247="Sprint Management",E2247="Sprint Support"),"NA",ROUND((((VLOOKUP(AD2247,[2]Formula!V:X,3,0)))-SUMIF(AD:AD,AD2247,H:H)),2)))</f>
        <v/>
      </c>
      <c r="H2247" s="71"/>
      <c r="I2247" s="72"/>
      <c r="J2247" s="72"/>
      <c r="K2247" s="38" t="str">
        <f>IF(E2247="","",IF(OR(E2247="Project Management",E2247="Project Support",E2247="Sprint Management",E2247="Sprint Support"),"NA",(((SUMIF(AD:AD,AD2247,H:H)/VLOOKUP(AD2247,[2]Formula!V:X,3,0))*VLOOKUP(AD2247,[2]Formula!V:X,2,0))*H2247)/SUMIF(AD:AD,AD2247,H:H)))</f>
        <v/>
      </c>
      <c r="L2247" s="38" t="str">
        <f t="shared" si="211"/>
        <v/>
      </c>
      <c r="M2247" s="38" t="str">
        <f t="shared" si="212"/>
        <v/>
      </c>
      <c r="N2247" s="38" t="str">
        <f t="shared" si="214"/>
        <v/>
      </c>
      <c r="O2247" s="38" t="str">
        <f t="shared" si="210"/>
        <v/>
      </c>
      <c r="P2247" s="39" t="str">
        <f t="shared" si="215"/>
        <v/>
      </c>
      <c r="AC2247" s="42" t="str">
        <f>IF(B2247="","",VLOOKUP(B2247,[2]Formula!B:C,2,0))</f>
        <v/>
      </c>
      <c r="AD2247" s="43" t="str">
        <f t="shared" si="213"/>
        <v/>
      </c>
    </row>
    <row r="2248" spans="1:30" x14ac:dyDescent="0.25">
      <c r="A2248" s="64"/>
      <c r="B2248" s="64"/>
      <c r="C2248" s="66"/>
      <c r="D2248" s="67"/>
      <c r="E2248" s="64"/>
      <c r="F2248" s="64"/>
      <c r="G2248" s="37" t="str">
        <f>IF(E2248="","",IF(OR(E2248="Project Management",E2248="Project Support",E2248="Sprint Management",E2248="Sprint Support"),"NA",ROUND((((VLOOKUP(AD2248,[2]Formula!V:X,3,0)))-SUMIF(AD:AD,AD2248,H:H)),2)))</f>
        <v/>
      </c>
      <c r="H2248" s="71"/>
      <c r="I2248" s="72"/>
      <c r="J2248" s="72"/>
      <c r="K2248" s="38" t="str">
        <f>IF(E2248="","",IF(OR(E2248="Project Management",E2248="Project Support",E2248="Sprint Management",E2248="Sprint Support"),"NA",(((SUMIF(AD:AD,AD2248,H:H)/VLOOKUP(AD2248,[2]Formula!V:X,3,0))*VLOOKUP(AD2248,[2]Formula!V:X,2,0))*H2248)/SUMIF(AD:AD,AD2248,H:H)))</f>
        <v/>
      </c>
      <c r="L2248" s="38" t="str">
        <f t="shared" si="211"/>
        <v/>
      </c>
      <c r="M2248" s="38" t="str">
        <f t="shared" si="212"/>
        <v/>
      </c>
      <c r="N2248" s="38" t="str">
        <f t="shared" si="214"/>
        <v/>
      </c>
      <c r="O2248" s="38" t="str">
        <f t="shared" si="210"/>
        <v/>
      </c>
      <c r="P2248" s="39" t="str">
        <f t="shared" si="215"/>
        <v/>
      </c>
      <c r="AC2248" s="42" t="str">
        <f>IF(B2248="","",VLOOKUP(B2248,[2]Formula!B:C,2,0))</f>
        <v/>
      </c>
      <c r="AD2248" s="43" t="str">
        <f t="shared" si="213"/>
        <v/>
      </c>
    </row>
    <row r="2249" spans="1:30" x14ac:dyDescent="0.25">
      <c r="A2249" s="64"/>
      <c r="B2249" s="64"/>
      <c r="C2249" s="66"/>
      <c r="D2249" s="67"/>
      <c r="E2249" s="64"/>
      <c r="F2249" s="64"/>
      <c r="G2249" s="37" t="str">
        <f>IF(E2249="","",IF(OR(E2249="Project Management",E2249="Project Support",E2249="Sprint Management",E2249="Sprint Support"),"NA",ROUND((((VLOOKUP(AD2249,[2]Formula!V:X,3,0)))-SUMIF(AD:AD,AD2249,H:H)),2)))</f>
        <v/>
      </c>
      <c r="H2249" s="71"/>
      <c r="I2249" s="72"/>
      <c r="J2249" s="72"/>
      <c r="K2249" s="38" t="str">
        <f>IF(E2249="","",IF(OR(E2249="Project Management",E2249="Project Support",E2249="Sprint Management",E2249="Sprint Support"),"NA",(((SUMIF(AD:AD,AD2249,H:H)/VLOOKUP(AD2249,[2]Formula!V:X,3,0))*VLOOKUP(AD2249,[2]Formula!V:X,2,0))*H2249)/SUMIF(AD:AD,AD2249,H:H)))</f>
        <v/>
      </c>
      <c r="L2249" s="38" t="str">
        <f t="shared" si="211"/>
        <v/>
      </c>
      <c r="M2249" s="38" t="str">
        <f t="shared" si="212"/>
        <v/>
      </c>
      <c r="N2249" s="38" t="str">
        <f t="shared" si="214"/>
        <v/>
      </c>
      <c r="O2249" s="38" t="str">
        <f t="shared" si="210"/>
        <v/>
      </c>
      <c r="P2249" s="39" t="str">
        <f t="shared" si="215"/>
        <v/>
      </c>
      <c r="AC2249" s="42" t="str">
        <f>IF(B2249="","",VLOOKUP(B2249,[2]Formula!B:C,2,0))</f>
        <v/>
      </c>
      <c r="AD2249" s="43" t="str">
        <f t="shared" si="213"/>
        <v/>
      </c>
    </row>
    <row r="2250" spans="1:30" x14ac:dyDescent="0.25">
      <c r="A2250" s="64"/>
      <c r="B2250" s="64"/>
      <c r="C2250" s="66"/>
      <c r="D2250" s="67"/>
      <c r="E2250" s="64"/>
      <c r="F2250" s="64"/>
      <c r="G2250" s="37" t="str">
        <f>IF(E2250="","",IF(OR(E2250="Project Management",E2250="Project Support",E2250="Sprint Management",E2250="Sprint Support"),"NA",ROUND((((VLOOKUP(AD2250,[2]Formula!V:X,3,0)))-SUMIF(AD:AD,AD2250,H:H)),2)))</f>
        <v/>
      </c>
      <c r="H2250" s="71"/>
      <c r="I2250" s="72"/>
      <c r="J2250" s="72"/>
      <c r="K2250" s="38" t="str">
        <f>IF(E2250="","",IF(OR(E2250="Project Management",E2250="Project Support",E2250="Sprint Management",E2250="Sprint Support"),"NA",(((SUMIF(AD:AD,AD2250,H:H)/VLOOKUP(AD2250,[2]Formula!V:X,3,0))*VLOOKUP(AD2250,[2]Formula!V:X,2,0))*H2250)/SUMIF(AD:AD,AD2250,H:H)))</f>
        <v/>
      </c>
      <c r="L2250" s="38" t="str">
        <f t="shared" si="211"/>
        <v/>
      </c>
      <c r="M2250" s="38" t="str">
        <f t="shared" si="212"/>
        <v/>
      </c>
      <c r="N2250" s="38" t="str">
        <f t="shared" si="214"/>
        <v/>
      </c>
      <c r="O2250" s="38" t="str">
        <f t="shared" si="210"/>
        <v/>
      </c>
      <c r="P2250" s="39" t="str">
        <f t="shared" si="215"/>
        <v/>
      </c>
      <c r="AC2250" s="42" t="str">
        <f>IF(B2250="","",VLOOKUP(B2250,[2]Formula!B:C,2,0))</f>
        <v/>
      </c>
      <c r="AD2250" s="43" t="str">
        <f t="shared" si="213"/>
        <v/>
      </c>
    </row>
    <row r="2251" spans="1:30" x14ac:dyDescent="0.25">
      <c r="A2251" s="64"/>
      <c r="B2251" s="64"/>
      <c r="C2251" s="66"/>
      <c r="D2251" s="67"/>
      <c r="E2251" s="64"/>
      <c r="F2251" s="64"/>
      <c r="G2251" s="37" t="str">
        <f>IF(E2251="","",IF(OR(E2251="Project Management",E2251="Project Support",E2251="Sprint Management",E2251="Sprint Support"),"NA",ROUND((((VLOOKUP(AD2251,[2]Formula!V:X,3,0)))-SUMIF(AD:AD,AD2251,H:H)),2)))</f>
        <v/>
      </c>
      <c r="H2251" s="71"/>
      <c r="I2251" s="72"/>
      <c r="J2251" s="72"/>
      <c r="K2251" s="38" t="str">
        <f>IF(E2251="","",IF(OR(E2251="Project Management",E2251="Project Support",E2251="Sprint Management",E2251="Sprint Support"),"NA",(((SUMIF(AD:AD,AD2251,H:H)/VLOOKUP(AD2251,[2]Formula!V:X,3,0))*VLOOKUP(AD2251,[2]Formula!V:X,2,0))*H2251)/SUMIF(AD:AD,AD2251,H:H)))</f>
        <v/>
      </c>
      <c r="L2251" s="38" t="str">
        <f t="shared" si="211"/>
        <v/>
      </c>
      <c r="M2251" s="38" t="str">
        <f t="shared" si="212"/>
        <v/>
      </c>
      <c r="N2251" s="38" t="str">
        <f t="shared" si="214"/>
        <v/>
      </c>
      <c r="O2251" s="38" t="str">
        <f t="shared" si="210"/>
        <v/>
      </c>
      <c r="P2251" s="39" t="str">
        <f t="shared" si="215"/>
        <v/>
      </c>
      <c r="AC2251" s="42" t="str">
        <f>IF(B2251="","",VLOOKUP(B2251,[2]Formula!B:C,2,0))</f>
        <v/>
      </c>
      <c r="AD2251" s="43" t="str">
        <f t="shared" si="213"/>
        <v/>
      </c>
    </row>
    <row r="2252" spans="1:30" x14ac:dyDescent="0.25">
      <c r="A2252" s="64"/>
      <c r="B2252" s="64"/>
      <c r="C2252" s="66"/>
      <c r="D2252" s="67"/>
      <c r="E2252" s="64"/>
      <c r="F2252" s="64"/>
      <c r="G2252" s="37" t="str">
        <f>IF(E2252="","",IF(OR(E2252="Project Management",E2252="Project Support",E2252="Sprint Management",E2252="Sprint Support"),"NA",ROUND((((VLOOKUP(AD2252,[2]Formula!V:X,3,0)))-SUMIF(AD:AD,AD2252,H:H)),2)))</f>
        <v/>
      </c>
      <c r="H2252" s="71"/>
      <c r="I2252" s="72"/>
      <c r="J2252" s="72"/>
      <c r="K2252" s="38" t="str">
        <f>IF(E2252="","",IF(OR(E2252="Project Management",E2252="Project Support",E2252="Sprint Management",E2252="Sprint Support"),"NA",(((SUMIF(AD:AD,AD2252,H:H)/VLOOKUP(AD2252,[2]Formula!V:X,3,0))*VLOOKUP(AD2252,[2]Formula!V:X,2,0))*H2252)/SUMIF(AD:AD,AD2252,H:H)))</f>
        <v/>
      </c>
      <c r="L2252" s="38" t="str">
        <f t="shared" si="211"/>
        <v/>
      </c>
      <c r="M2252" s="38" t="str">
        <f t="shared" si="212"/>
        <v/>
      </c>
      <c r="N2252" s="38" t="str">
        <f t="shared" si="214"/>
        <v/>
      </c>
      <c r="O2252" s="38" t="str">
        <f t="shared" si="210"/>
        <v/>
      </c>
      <c r="P2252" s="39" t="str">
        <f t="shared" si="215"/>
        <v/>
      </c>
      <c r="AC2252" s="42" t="str">
        <f>IF(B2252="","",VLOOKUP(B2252,[2]Formula!B:C,2,0))</f>
        <v/>
      </c>
      <c r="AD2252" s="43" t="str">
        <f t="shared" si="213"/>
        <v/>
      </c>
    </row>
    <row r="2253" spans="1:30" x14ac:dyDescent="0.25">
      <c r="A2253" s="64"/>
      <c r="B2253" s="64"/>
      <c r="C2253" s="66"/>
      <c r="D2253" s="67"/>
      <c r="E2253" s="64"/>
      <c r="F2253" s="64"/>
      <c r="G2253" s="37" t="str">
        <f>IF(E2253="","",IF(OR(E2253="Project Management",E2253="Project Support",E2253="Sprint Management",E2253="Sprint Support"),"NA",ROUND((((VLOOKUP(AD2253,[2]Formula!V:X,3,0)))-SUMIF(AD:AD,AD2253,H:H)),2)))</f>
        <v/>
      </c>
      <c r="H2253" s="71"/>
      <c r="I2253" s="72"/>
      <c r="J2253" s="72"/>
      <c r="K2253" s="38" t="str">
        <f>IF(E2253="","",IF(OR(E2253="Project Management",E2253="Project Support",E2253="Sprint Management",E2253="Sprint Support"),"NA",(((SUMIF(AD:AD,AD2253,H:H)/VLOOKUP(AD2253,[2]Formula!V:X,3,0))*VLOOKUP(AD2253,[2]Formula!V:X,2,0))*H2253)/SUMIF(AD:AD,AD2253,H:H)))</f>
        <v/>
      </c>
      <c r="L2253" s="38" t="str">
        <f t="shared" si="211"/>
        <v/>
      </c>
      <c r="M2253" s="38" t="str">
        <f t="shared" si="212"/>
        <v/>
      </c>
      <c r="N2253" s="38" t="str">
        <f t="shared" si="214"/>
        <v/>
      </c>
      <c r="O2253" s="38" t="str">
        <f t="shared" si="210"/>
        <v/>
      </c>
      <c r="P2253" s="39" t="str">
        <f t="shared" si="215"/>
        <v/>
      </c>
      <c r="AC2253" s="42" t="str">
        <f>IF(B2253="","",VLOOKUP(B2253,[2]Formula!B:C,2,0))</f>
        <v/>
      </c>
      <c r="AD2253" s="43" t="str">
        <f t="shared" si="213"/>
        <v/>
      </c>
    </row>
    <row r="2254" spans="1:30" x14ac:dyDescent="0.25">
      <c r="A2254" s="64"/>
      <c r="B2254" s="64"/>
      <c r="C2254" s="66"/>
      <c r="D2254" s="67"/>
      <c r="E2254" s="64"/>
      <c r="F2254" s="64"/>
      <c r="G2254" s="37" t="str">
        <f>IF(E2254="","",IF(OR(E2254="Project Management",E2254="Project Support",E2254="Sprint Management",E2254="Sprint Support"),"NA",ROUND((((VLOOKUP(AD2254,[2]Formula!V:X,3,0)))-SUMIF(AD:AD,AD2254,H:H)),2)))</f>
        <v/>
      </c>
      <c r="H2254" s="71"/>
      <c r="I2254" s="72"/>
      <c r="J2254" s="72"/>
      <c r="K2254" s="38" t="str">
        <f>IF(E2254="","",IF(OR(E2254="Project Management",E2254="Project Support",E2254="Sprint Management",E2254="Sprint Support"),"NA",(((SUMIF(AD:AD,AD2254,H:H)/VLOOKUP(AD2254,[2]Formula!V:X,3,0))*VLOOKUP(AD2254,[2]Formula!V:X,2,0))*H2254)/SUMIF(AD:AD,AD2254,H:H)))</f>
        <v/>
      </c>
      <c r="L2254" s="38" t="str">
        <f t="shared" si="211"/>
        <v/>
      </c>
      <c r="M2254" s="38" t="str">
        <f t="shared" si="212"/>
        <v/>
      </c>
      <c r="N2254" s="38" t="str">
        <f t="shared" si="214"/>
        <v/>
      </c>
      <c r="O2254" s="38" t="str">
        <f t="shared" si="210"/>
        <v/>
      </c>
      <c r="P2254" s="39" t="str">
        <f t="shared" si="215"/>
        <v/>
      </c>
      <c r="AC2254" s="42" t="str">
        <f>IF(B2254="","",VLOOKUP(B2254,[2]Formula!B:C,2,0))</f>
        <v/>
      </c>
      <c r="AD2254" s="43" t="str">
        <f t="shared" si="213"/>
        <v/>
      </c>
    </row>
    <row r="2255" spans="1:30" x14ac:dyDescent="0.25">
      <c r="A2255" s="64"/>
      <c r="B2255" s="64"/>
      <c r="C2255" s="66"/>
      <c r="D2255" s="67"/>
      <c r="E2255" s="64"/>
      <c r="F2255" s="64"/>
      <c r="G2255" s="37" t="str">
        <f>IF(E2255="","",IF(OR(E2255="Project Management",E2255="Project Support",E2255="Sprint Management",E2255="Sprint Support"),"NA",ROUND((((VLOOKUP(AD2255,[2]Formula!V:X,3,0)))-SUMIF(AD:AD,AD2255,H:H)),2)))</f>
        <v/>
      </c>
      <c r="H2255" s="71"/>
      <c r="I2255" s="72"/>
      <c r="J2255" s="72"/>
      <c r="K2255" s="38" t="str">
        <f>IF(E2255="","",IF(OR(E2255="Project Management",E2255="Project Support",E2255="Sprint Management",E2255="Sprint Support"),"NA",(((SUMIF(AD:AD,AD2255,H:H)/VLOOKUP(AD2255,[2]Formula!V:X,3,0))*VLOOKUP(AD2255,[2]Formula!V:X,2,0))*H2255)/SUMIF(AD:AD,AD2255,H:H)))</f>
        <v/>
      </c>
      <c r="L2255" s="38" t="str">
        <f t="shared" si="211"/>
        <v/>
      </c>
      <c r="M2255" s="38" t="str">
        <f t="shared" si="212"/>
        <v/>
      </c>
      <c r="N2255" s="38" t="str">
        <f t="shared" si="214"/>
        <v/>
      </c>
      <c r="O2255" s="38" t="str">
        <f t="shared" si="210"/>
        <v/>
      </c>
      <c r="P2255" s="39" t="str">
        <f t="shared" si="215"/>
        <v/>
      </c>
      <c r="AC2255" s="42" t="str">
        <f>IF(B2255="","",VLOOKUP(B2255,[2]Formula!B:C,2,0))</f>
        <v/>
      </c>
      <c r="AD2255" s="43" t="str">
        <f t="shared" si="213"/>
        <v/>
      </c>
    </row>
    <row r="2256" spans="1:30" x14ac:dyDescent="0.25">
      <c r="A2256" s="64"/>
      <c r="B2256" s="64"/>
      <c r="C2256" s="66"/>
      <c r="D2256" s="67"/>
      <c r="E2256" s="64"/>
      <c r="F2256" s="64"/>
      <c r="G2256" s="37" t="str">
        <f>IF(E2256="","",IF(OR(E2256="Project Management",E2256="Project Support",E2256="Sprint Management",E2256="Sprint Support"),"NA",ROUND((((VLOOKUP(AD2256,[2]Formula!V:X,3,0)))-SUMIF(AD:AD,AD2256,H:H)),2)))</f>
        <v/>
      </c>
      <c r="H2256" s="71"/>
      <c r="I2256" s="72"/>
      <c r="J2256" s="72"/>
      <c r="K2256" s="38" t="str">
        <f>IF(E2256="","",IF(OR(E2256="Project Management",E2256="Project Support",E2256="Sprint Management",E2256="Sprint Support"),"NA",(((SUMIF(AD:AD,AD2256,H:H)/VLOOKUP(AD2256,[2]Formula!V:X,3,0))*VLOOKUP(AD2256,[2]Formula!V:X,2,0))*H2256)/SUMIF(AD:AD,AD2256,H:H)))</f>
        <v/>
      </c>
      <c r="L2256" s="38" t="str">
        <f t="shared" si="211"/>
        <v/>
      </c>
      <c r="M2256" s="38" t="str">
        <f t="shared" si="212"/>
        <v/>
      </c>
      <c r="N2256" s="38" t="str">
        <f t="shared" si="214"/>
        <v/>
      </c>
      <c r="O2256" s="38" t="str">
        <f t="shared" si="210"/>
        <v/>
      </c>
      <c r="P2256" s="39" t="str">
        <f t="shared" si="215"/>
        <v/>
      </c>
      <c r="AC2256" s="42" t="str">
        <f>IF(B2256="","",VLOOKUP(B2256,[2]Formula!B:C,2,0))</f>
        <v/>
      </c>
      <c r="AD2256" s="43" t="str">
        <f t="shared" si="213"/>
        <v/>
      </c>
    </row>
    <row r="2257" spans="1:30" x14ac:dyDescent="0.25">
      <c r="A2257" s="64"/>
      <c r="B2257" s="64"/>
      <c r="C2257" s="66"/>
      <c r="D2257" s="67"/>
      <c r="E2257" s="64"/>
      <c r="F2257" s="64"/>
      <c r="G2257" s="37" t="str">
        <f>IF(E2257="","",IF(OR(E2257="Project Management",E2257="Project Support",E2257="Sprint Management",E2257="Sprint Support"),"NA",ROUND((((VLOOKUP(AD2257,[2]Formula!V:X,3,0)))-SUMIF(AD:AD,AD2257,H:H)),2)))</f>
        <v/>
      </c>
      <c r="H2257" s="71"/>
      <c r="I2257" s="72"/>
      <c r="J2257" s="72"/>
      <c r="K2257" s="38" t="str">
        <f>IF(E2257="","",IF(OR(E2257="Project Management",E2257="Project Support",E2257="Sprint Management",E2257="Sprint Support"),"NA",(((SUMIF(AD:AD,AD2257,H:H)/VLOOKUP(AD2257,[2]Formula!V:X,3,0))*VLOOKUP(AD2257,[2]Formula!V:X,2,0))*H2257)/SUMIF(AD:AD,AD2257,H:H)))</f>
        <v/>
      </c>
      <c r="L2257" s="38" t="str">
        <f t="shared" si="211"/>
        <v/>
      </c>
      <c r="M2257" s="38" t="str">
        <f t="shared" si="212"/>
        <v/>
      </c>
      <c r="N2257" s="38" t="str">
        <f t="shared" si="214"/>
        <v/>
      </c>
      <c r="O2257" s="38" t="str">
        <f t="shared" si="210"/>
        <v/>
      </c>
      <c r="P2257" s="39" t="str">
        <f t="shared" si="215"/>
        <v/>
      </c>
      <c r="AC2257" s="42" t="str">
        <f>IF(B2257="","",VLOOKUP(B2257,[2]Formula!B:C,2,0))</f>
        <v/>
      </c>
      <c r="AD2257" s="43" t="str">
        <f t="shared" si="213"/>
        <v/>
      </c>
    </row>
    <row r="2258" spans="1:30" x14ac:dyDescent="0.25">
      <c r="A2258" s="64"/>
      <c r="B2258" s="64"/>
      <c r="C2258" s="66"/>
      <c r="D2258" s="67"/>
      <c r="E2258" s="64"/>
      <c r="F2258" s="64"/>
      <c r="G2258" s="37" t="str">
        <f>IF(E2258="","",IF(OR(E2258="Project Management",E2258="Project Support",E2258="Sprint Management",E2258="Sprint Support"),"NA",ROUND((((VLOOKUP(AD2258,[2]Formula!V:X,3,0)))-SUMIF(AD:AD,AD2258,H:H)),2)))</f>
        <v/>
      </c>
      <c r="H2258" s="71"/>
      <c r="I2258" s="72"/>
      <c r="J2258" s="72"/>
      <c r="K2258" s="38" t="str">
        <f>IF(E2258="","",IF(OR(E2258="Project Management",E2258="Project Support",E2258="Sprint Management",E2258="Sprint Support"),"NA",(((SUMIF(AD:AD,AD2258,H:H)/VLOOKUP(AD2258,[2]Formula!V:X,3,0))*VLOOKUP(AD2258,[2]Formula!V:X,2,0))*H2258)/SUMIF(AD:AD,AD2258,H:H)))</f>
        <v/>
      </c>
      <c r="L2258" s="38" t="str">
        <f t="shared" si="211"/>
        <v/>
      </c>
      <c r="M2258" s="38" t="str">
        <f t="shared" si="212"/>
        <v/>
      </c>
      <c r="N2258" s="38" t="str">
        <f t="shared" si="214"/>
        <v/>
      </c>
      <c r="O2258" s="38" t="str">
        <f t="shared" si="210"/>
        <v/>
      </c>
      <c r="P2258" s="39" t="str">
        <f t="shared" si="215"/>
        <v/>
      </c>
      <c r="AC2258" s="42" t="str">
        <f>IF(B2258="","",VLOOKUP(B2258,[2]Formula!B:C,2,0))</f>
        <v/>
      </c>
      <c r="AD2258" s="43" t="str">
        <f t="shared" si="213"/>
        <v/>
      </c>
    </row>
    <row r="2259" spans="1:30" x14ac:dyDescent="0.25">
      <c r="A2259" s="64"/>
      <c r="B2259" s="64"/>
      <c r="C2259" s="66"/>
      <c r="D2259" s="67"/>
      <c r="E2259" s="64"/>
      <c r="F2259" s="64"/>
      <c r="G2259" s="37" t="str">
        <f>IF(E2259="","",IF(OR(E2259="Project Management",E2259="Project Support",E2259="Sprint Management",E2259="Sprint Support"),"NA",ROUND((((VLOOKUP(AD2259,[2]Formula!V:X,3,0)))-SUMIF(AD:AD,AD2259,H:H)),2)))</f>
        <v/>
      </c>
      <c r="H2259" s="71"/>
      <c r="I2259" s="72"/>
      <c r="J2259" s="72"/>
      <c r="K2259" s="38" t="str">
        <f>IF(E2259="","",IF(OR(E2259="Project Management",E2259="Project Support",E2259="Sprint Management",E2259="Sprint Support"),"NA",(((SUMIF(AD:AD,AD2259,H:H)/VLOOKUP(AD2259,[2]Formula!V:X,3,0))*VLOOKUP(AD2259,[2]Formula!V:X,2,0))*H2259)/SUMIF(AD:AD,AD2259,H:H)))</f>
        <v/>
      </c>
      <c r="L2259" s="38" t="str">
        <f t="shared" si="211"/>
        <v/>
      </c>
      <c r="M2259" s="38" t="str">
        <f t="shared" si="212"/>
        <v/>
      </c>
      <c r="N2259" s="38" t="str">
        <f t="shared" si="214"/>
        <v/>
      </c>
      <c r="O2259" s="38" t="str">
        <f t="shared" si="210"/>
        <v/>
      </c>
      <c r="P2259" s="39" t="str">
        <f t="shared" si="215"/>
        <v/>
      </c>
      <c r="AC2259" s="42" t="str">
        <f>IF(B2259="","",VLOOKUP(B2259,[2]Formula!B:C,2,0))</f>
        <v/>
      </c>
      <c r="AD2259" s="43" t="str">
        <f t="shared" si="213"/>
        <v/>
      </c>
    </row>
    <row r="2260" spans="1:30" x14ac:dyDescent="0.25">
      <c r="A2260" s="64"/>
      <c r="B2260" s="64"/>
      <c r="C2260" s="66"/>
      <c r="D2260" s="67"/>
      <c r="E2260" s="64"/>
      <c r="F2260" s="64"/>
      <c r="G2260" s="37" t="str">
        <f>IF(E2260="","",IF(OR(E2260="Project Management",E2260="Project Support",E2260="Sprint Management",E2260="Sprint Support"),"NA",ROUND((((VLOOKUP(AD2260,[2]Formula!V:X,3,0)))-SUMIF(AD:AD,AD2260,H:H)),2)))</f>
        <v/>
      </c>
      <c r="H2260" s="71"/>
      <c r="I2260" s="72"/>
      <c r="J2260" s="72"/>
      <c r="K2260" s="38" t="str">
        <f>IF(E2260="","",IF(OR(E2260="Project Management",E2260="Project Support",E2260="Sprint Management",E2260="Sprint Support"),"NA",(((SUMIF(AD:AD,AD2260,H:H)/VLOOKUP(AD2260,[2]Formula!V:X,3,0))*VLOOKUP(AD2260,[2]Formula!V:X,2,0))*H2260)/SUMIF(AD:AD,AD2260,H:H)))</f>
        <v/>
      </c>
      <c r="L2260" s="38" t="str">
        <f t="shared" si="211"/>
        <v/>
      </c>
      <c r="M2260" s="38" t="str">
        <f t="shared" si="212"/>
        <v/>
      </c>
      <c r="N2260" s="38" t="str">
        <f t="shared" si="214"/>
        <v/>
      </c>
      <c r="O2260" s="38" t="str">
        <f t="shared" si="210"/>
        <v/>
      </c>
      <c r="P2260" s="39" t="str">
        <f t="shared" si="215"/>
        <v/>
      </c>
      <c r="AC2260" s="42" t="str">
        <f>IF(B2260="","",VLOOKUP(B2260,[2]Formula!B:C,2,0))</f>
        <v/>
      </c>
      <c r="AD2260" s="43" t="str">
        <f t="shared" si="213"/>
        <v/>
      </c>
    </row>
    <row r="2261" spans="1:30" x14ac:dyDescent="0.25">
      <c r="A2261" s="64"/>
      <c r="B2261" s="64"/>
      <c r="C2261" s="66"/>
      <c r="D2261" s="67"/>
      <c r="E2261" s="64"/>
      <c r="F2261" s="64"/>
      <c r="G2261" s="37" t="str">
        <f>IF(E2261="","",IF(OR(E2261="Project Management",E2261="Project Support",E2261="Sprint Management",E2261="Sprint Support"),"NA",ROUND((((VLOOKUP(AD2261,[2]Formula!V:X,3,0)))-SUMIF(AD:AD,AD2261,H:H)),2)))</f>
        <v/>
      </c>
      <c r="H2261" s="71"/>
      <c r="I2261" s="72"/>
      <c r="J2261" s="72"/>
      <c r="K2261" s="38" t="str">
        <f>IF(E2261="","",IF(OR(E2261="Project Management",E2261="Project Support",E2261="Sprint Management",E2261="Sprint Support"),"NA",(((SUMIF(AD:AD,AD2261,H:H)/VLOOKUP(AD2261,[2]Formula!V:X,3,0))*VLOOKUP(AD2261,[2]Formula!V:X,2,0))*H2261)/SUMIF(AD:AD,AD2261,H:H)))</f>
        <v/>
      </c>
      <c r="L2261" s="38" t="str">
        <f t="shared" si="211"/>
        <v/>
      </c>
      <c r="M2261" s="38" t="str">
        <f t="shared" si="212"/>
        <v/>
      </c>
      <c r="N2261" s="38" t="str">
        <f t="shared" si="214"/>
        <v/>
      </c>
      <c r="O2261" s="38" t="str">
        <f t="shared" si="210"/>
        <v/>
      </c>
      <c r="P2261" s="39" t="str">
        <f t="shared" si="215"/>
        <v/>
      </c>
      <c r="AC2261" s="42" t="str">
        <f>IF(B2261="","",VLOOKUP(B2261,[2]Formula!B:C,2,0))</f>
        <v/>
      </c>
      <c r="AD2261" s="43" t="str">
        <f t="shared" si="213"/>
        <v/>
      </c>
    </row>
    <row r="2262" spans="1:30" x14ac:dyDescent="0.25">
      <c r="A2262" s="64"/>
      <c r="B2262" s="64"/>
      <c r="C2262" s="66"/>
      <c r="D2262" s="67"/>
      <c r="E2262" s="64"/>
      <c r="F2262" s="64"/>
      <c r="G2262" s="37" t="str">
        <f>IF(E2262="","",IF(OR(E2262="Project Management",E2262="Project Support",E2262="Sprint Management",E2262="Sprint Support"),"NA",ROUND((((VLOOKUP(AD2262,[2]Formula!V:X,3,0)))-SUMIF(AD:AD,AD2262,H:H)),2)))</f>
        <v/>
      </c>
      <c r="H2262" s="71"/>
      <c r="I2262" s="72"/>
      <c r="J2262" s="72"/>
      <c r="K2262" s="38" t="str">
        <f>IF(E2262="","",IF(OR(E2262="Project Management",E2262="Project Support",E2262="Sprint Management",E2262="Sprint Support"),"NA",(((SUMIF(AD:AD,AD2262,H:H)/VLOOKUP(AD2262,[2]Formula!V:X,3,0))*VLOOKUP(AD2262,[2]Formula!V:X,2,0))*H2262)/SUMIF(AD:AD,AD2262,H:H)))</f>
        <v/>
      </c>
      <c r="L2262" s="38" t="str">
        <f t="shared" si="211"/>
        <v/>
      </c>
      <c r="M2262" s="38" t="str">
        <f t="shared" si="212"/>
        <v/>
      </c>
      <c r="N2262" s="38" t="str">
        <f t="shared" si="214"/>
        <v/>
      </c>
      <c r="O2262" s="38" t="str">
        <f t="shared" si="210"/>
        <v/>
      </c>
      <c r="P2262" s="39" t="str">
        <f t="shared" si="215"/>
        <v/>
      </c>
      <c r="AC2262" s="42" t="str">
        <f>IF(B2262="","",VLOOKUP(B2262,[2]Formula!B:C,2,0))</f>
        <v/>
      </c>
      <c r="AD2262" s="43" t="str">
        <f t="shared" si="213"/>
        <v/>
      </c>
    </row>
    <row r="2263" spans="1:30" x14ac:dyDescent="0.25">
      <c r="A2263" s="64"/>
      <c r="B2263" s="64"/>
      <c r="C2263" s="66"/>
      <c r="D2263" s="67"/>
      <c r="E2263" s="64"/>
      <c r="F2263" s="64"/>
      <c r="G2263" s="37" t="str">
        <f>IF(E2263="","",IF(OR(E2263="Project Management",E2263="Project Support",E2263="Sprint Management",E2263="Sprint Support"),"NA",ROUND((((VLOOKUP(AD2263,[2]Formula!V:X,3,0)))-SUMIF(AD:AD,AD2263,H:H)),2)))</f>
        <v/>
      </c>
      <c r="H2263" s="71"/>
      <c r="I2263" s="72"/>
      <c r="J2263" s="72"/>
      <c r="K2263" s="38" t="str">
        <f>IF(E2263="","",IF(OR(E2263="Project Management",E2263="Project Support",E2263="Sprint Management",E2263="Sprint Support"),"NA",(((SUMIF(AD:AD,AD2263,H:H)/VLOOKUP(AD2263,[2]Formula!V:X,3,0))*VLOOKUP(AD2263,[2]Formula!V:X,2,0))*H2263)/SUMIF(AD:AD,AD2263,H:H)))</f>
        <v/>
      </c>
      <c r="L2263" s="38" t="str">
        <f t="shared" si="211"/>
        <v/>
      </c>
      <c r="M2263" s="38" t="str">
        <f t="shared" si="212"/>
        <v/>
      </c>
      <c r="N2263" s="38" t="str">
        <f t="shared" si="214"/>
        <v/>
      </c>
      <c r="O2263" s="38" t="str">
        <f t="shared" si="210"/>
        <v/>
      </c>
      <c r="P2263" s="39" t="str">
        <f t="shared" si="215"/>
        <v/>
      </c>
      <c r="AC2263" s="42" t="str">
        <f>IF(B2263="","",VLOOKUP(B2263,[2]Formula!B:C,2,0))</f>
        <v/>
      </c>
      <c r="AD2263" s="43" t="str">
        <f t="shared" si="213"/>
        <v/>
      </c>
    </row>
    <row r="2264" spans="1:30" x14ac:dyDescent="0.25">
      <c r="A2264" s="64"/>
      <c r="B2264" s="64"/>
      <c r="C2264" s="66"/>
      <c r="D2264" s="67"/>
      <c r="E2264" s="64"/>
      <c r="F2264" s="64"/>
      <c r="G2264" s="37" t="str">
        <f>IF(E2264="","",IF(OR(E2264="Project Management",E2264="Project Support",E2264="Sprint Management",E2264="Sprint Support"),"NA",ROUND((((VLOOKUP(AD2264,[2]Formula!V:X,3,0)))-SUMIF(AD:AD,AD2264,H:H)),2)))</f>
        <v/>
      </c>
      <c r="H2264" s="71"/>
      <c r="I2264" s="72"/>
      <c r="J2264" s="72"/>
      <c r="K2264" s="38" t="str">
        <f>IF(E2264="","",IF(OR(E2264="Project Management",E2264="Project Support",E2264="Sprint Management",E2264="Sprint Support"),"NA",(((SUMIF(AD:AD,AD2264,H:H)/VLOOKUP(AD2264,[2]Formula!V:X,3,0))*VLOOKUP(AD2264,[2]Formula!V:X,2,0))*H2264)/SUMIF(AD:AD,AD2264,H:H)))</f>
        <v/>
      </c>
      <c r="L2264" s="38" t="str">
        <f t="shared" si="211"/>
        <v/>
      </c>
      <c r="M2264" s="38" t="str">
        <f t="shared" si="212"/>
        <v/>
      </c>
      <c r="N2264" s="38" t="str">
        <f t="shared" si="214"/>
        <v/>
      </c>
      <c r="O2264" s="38" t="str">
        <f t="shared" si="210"/>
        <v/>
      </c>
      <c r="P2264" s="39" t="str">
        <f t="shared" si="215"/>
        <v/>
      </c>
      <c r="AC2264" s="42" t="str">
        <f>IF(B2264="","",VLOOKUP(B2264,[2]Formula!B:C,2,0))</f>
        <v/>
      </c>
      <c r="AD2264" s="43" t="str">
        <f t="shared" si="213"/>
        <v/>
      </c>
    </row>
    <row r="2265" spans="1:30" x14ac:dyDescent="0.25">
      <c r="A2265" s="64"/>
      <c r="B2265" s="64"/>
      <c r="C2265" s="66"/>
      <c r="D2265" s="67"/>
      <c r="E2265" s="64"/>
      <c r="F2265" s="64"/>
      <c r="G2265" s="37" t="str">
        <f>IF(E2265="","",IF(OR(E2265="Project Management",E2265="Project Support",E2265="Sprint Management",E2265="Sprint Support"),"NA",ROUND((((VLOOKUP(AD2265,[2]Formula!V:X,3,0)))-SUMIF(AD:AD,AD2265,H:H)),2)))</f>
        <v/>
      </c>
      <c r="H2265" s="71"/>
      <c r="I2265" s="72"/>
      <c r="J2265" s="72"/>
      <c r="K2265" s="38" t="str">
        <f>IF(E2265="","",IF(OR(E2265="Project Management",E2265="Project Support",E2265="Sprint Management",E2265="Sprint Support"),"NA",(((SUMIF(AD:AD,AD2265,H:H)/VLOOKUP(AD2265,[2]Formula!V:X,3,0))*VLOOKUP(AD2265,[2]Formula!V:X,2,0))*H2265)/SUMIF(AD:AD,AD2265,H:H)))</f>
        <v/>
      </c>
      <c r="L2265" s="38" t="str">
        <f t="shared" si="211"/>
        <v/>
      </c>
      <c r="M2265" s="38" t="str">
        <f t="shared" si="212"/>
        <v/>
      </c>
      <c r="N2265" s="38" t="str">
        <f t="shared" si="214"/>
        <v/>
      </c>
      <c r="O2265" s="38" t="str">
        <f t="shared" si="210"/>
        <v/>
      </c>
      <c r="P2265" s="39" t="str">
        <f t="shared" si="215"/>
        <v/>
      </c>
      <c r="AC2265" s="42" t="str">
        <f>IF(B2265="","",VLOOKUP(B2265,[2]Formula!B:C,2,0))</f>
        <v/>
      </c>
      <c r="AD2265" s="43" t="str">
        <f t="shared" si="213"/>
        <v/>
      </c>
    </row>
    <row r="2266" spans="1:30" x14ac:dyDescent="0.25">
      <c r="A2266" s="64"/>
      <c r="B2266" s="64"/>
      <c r="C2266" s="66"/>
      <c r="D2266" s="67"/>
      <c r="E2266" s="64"/>
      <c r="F2266" s="64"/>
      <c r="G2266" s="37" t="str">
        <f>IF(E2266="","",IF(OR(E2266="Project Management",E2266="Project Support",E2266="Sprint Management",E2266="Sprint Support"),"NA",ROUND((((VLOOKUP(AD2266,[2]Formula!V:X,3,0)))-SUMIF(AD:AD,AD2266,H:H)),2)))</f>
        <v/>
      </c>
      <c r="H2266" s="71"/>
      <c r="I2266" s="72"/>
      <c r="J2266" s="72"/>
      <c r="K2266" s="38" t="str">
        <f>IF(E2266="","",IF(OR(E2266="Project Management",E2266="Project Support",E2266="Sprint Management",E2266="Sprint Support"),"NA",(((SUMIF(AD:AD,AD2266,H:H)/VLOOKUP(AD2266,[2]Formula!V:X,3,0))*VLOOKUP(AD2266,[2]Formula!V:X,2,0))*H2266)/SUMIF(AD:AD,AD2266,H:H)))</f>
        <v/>
      </c>
      <c r="L2266" s="38" t="str">
        <f t="shared" si="211"/>
        <v/>
      </c>
      <c r="M2266" s="38" t="str">
        <f t="shared" si="212"/>
        <v/>
      </c>
      <c r="N2266" s="38" t="str">
        <f t="shared" si="214"/>
        <v/>
      </c>
      <c r="O2266" s="38" t="str">
        <f t="shared" si="210"/>
        <v/>
      </c>
      <c r="P2266" s="39" t="str">
        <f t="shared" si="215"/>
        <v/>
      </c>
      <c r="AC2266" s="42" t="str">
        <f>IF(B2266="","",VLOOKUP(B2266,[2]Formula!B:C,2,0))</f>
        <v/>
      </c>
      <c r="AD2266" s="43" t="str">
        <f t="shared" si="213"/>
        <v/>
      </c>
    </row>
    <row r="2267" spans="1:30" x14ac:dyDescent="0.25">
      <c r="A2267" s="64"/>
      <c r="B2267" s="64"/>
      <c r="C2267" s="66"/>
      <c r="D2267" s="67"/>
      <c r="E2267" s="64"/>
      <c r="F2267" s="64"/>
      <c r="G2267" s="37" t="str">
        <f>IF(E2267="","",IF(OR(E2267="Project Management",E2267="Project Support",E2267="Sprint Management",E2267="Sprint Support"),"NA",ROUND((((VLOOKUP(AD2267,[2]Formula!V:X,3,0)))-SUMIF(AD:AD,AD2267,H:H)),2)))</f>
        <v/>
      </c>
      <c r="H2267" s="71"/>
      <c r="I2267" s="72"/>
      <c r="J2267" s="72"/>
      <c r="K2267" s="38" t="str">
        <f>IF(E2267="","",IF(OR(E2267="Project Management",E2267="Project Support",E2267="Sprint Management",E2267="Sprint Support"),"NA",(((SUMIF(AD:AD,AD2267,H:H)/VLOOKUP(AD2267,[2]Formula!V:X,3,0))*VLOOKUP(AD2267,[2]Formula!V:X,2,0))*H2267)/SUMIF(AD:AD,AD2267,H:H)))</f>
        <v/>
      </c>
      <c r="L2267" s="38" t="str">
        <f t="shared" si="211"/>
        <v/>
      </c>
      <c r="M2267" s="38" t="str">
        <f t="shared" si="212"/>
        <v/>
      </c>
      <c r="N2267" s="38" t="str">
        <f t="shared" si="214"/>
        <v/>
      </c>
      <c r="O2267" s="38" t="str">
        <f t="shared" si="210"/>
        <v/>
      </c>
      <c r="P2267" s="39" t="str">
        <f t="shared" si="215"/>
        <v/>
      </c>
      <c r="AC2267" s="42" t="str">
        <f>IF(B2267="","",VLOOKUP(B2267,[2]Formula!B:C,2,0))</f>
        <v/>
      </c>
      <c r="AD2267" s="43" t="str">
        <f t="shared" si="213"/>
        <v/>
      </c>
    </row>
    <row r="2268" spans="1:30" x14ac:dyDescent="0.25">
      <c r="A2268" s="64"/>
      <c r="B2268" s="64"/>
      <c r="C2268" s="66"/>
      <c r="D2268" s="67"/>
      <c r="E2268" s="64"/>
      <c r="F2268" s="64"/>
      <c r="G2268" s="37" t="str">
        <f>IF(E2268="","",IF(OR(E2268="Project Management",E2268="Project Support",E2268="Sprint Management",E2268="Sprint Support"),"NA",ROUND((((VLOOKUP(AD2268,[2]Formula!V:X,3,0)))-SUMIF(AD:AD,AD2268,H:H)),2)))</f>
        <v/>
      </c>
      <c r="H2268" s="71"/>
      <c r="I2268" s="72"/>
      <c r="J2268" s="72"/>
      <c r="K2268" s="38" t="str">
        <f>IF(E2268="","",IF(OR(E2268="Project Management",E2268="Project Support",E2268="Sprint Management",E2268="Sprint Support"),"NA",(((SUMIF(AD:AD,AD2268,H:H)/VLOOKUP(AD2268,[2]Formula!V:X,3,0))*VLOOKUP(AD2268,[2]Formula!V:X,2,0))*H2268)/SUMIF(AD:AD,AD2268,H:H)))</f>
        <v/>
      </c>
      <c r="L2268" s="38" t="str">
        <f t="shared" si="211"/>
        <v/>
      </c>
      <c r="M2268" s="38" t="str">
        <f t="shared" si="212"/>
        <v/>
      </c>
      <c r="N2268" s="38" t="str">
        <f t="shared" si="214"/>
        <v/>
      </c>
      <c r="O2268" s="38" t="str">
        <f t="shared" si="210"/>
        <v/>
      </c>
      <c r="P2268" s="39" t="str">
        <f t="shared" si="215"/>
        <v/>
      </c>
      <c r="AC2268" s="42" t="str">
        <f>IF(B2268="","",VLOOKUP(B2268,[2]Formula!B:C,2,0))</f>
        <v/>
      </c>
      <c r="AD2268" s="43" t="str">
        <f t="shared" si="213"/>
        <v/>
      </c>
    </row>
    <row r="2269" spans="1:30" x14ac:dyDescent="0.25">
      <c r="A2269" s="64"/>
      <c r="B2269" s="64"/>
      <c r="C2269" s="66"/>
      <c r="D2269" s="67"/>
      <c r="E2269" s="64"/>
      <c r="F2269" s="64"/>
      <c r="G2269" s="37" t="str">
        <f>IF(E2269="","",IF(OR(E2269="Project Management",E2269="Project Support",E2269="Sprint Management",E2269="Sprint Support"),"NA",ROUND((((VLOOKUP(AD2269,[2]Formula!V:X,3,0)))-SUMIF(AD:AD,AD2269,H:H)),2)))</f>
        <v/>
      </c>
      <c r="H2269" s="71"/>
      <c r="I2269" s="72"/>
      <c r="J2269" s="72"/>
      <c r="K2269" s="38" t="str">
        <f>IF(E2269="","",IF(OR(E2269="Project Management",E2269="Project Support",E2269="Sprint Management",E2269="Sprint Support"),"NA",(((SUMIF(AD:AD,AD2269,H:H)/VLOOKUP(AD2269,[2]Formula!V:X,3,0))*VLOOKUP(AD2269,[2]Formula!V:X,2,0))*H2269)/SUMIF(AD:AD,AD2269,H:H)))</f>
        <v/>
      </c>
      <c r="L2269" s="38" t="str">
        <f t="shared" si="211"/>
        <v/>
      </c>
      <c r="M2269" s="38" t="str">
        <f t="shared" si="212"/>
        <v/>
      </c>
      <c r="N2269" s="38" t="str">
        <f t="shared" si="214"/>
        <v/>
      </c>
      <c r="O2269" s="38" t="str">
        <f t="shared" si="210"/>
        <v/>
      </c>
      <c r="P2269" s="39" t="str">
        <f t="shared" si="215"/>
        <v/>
      </c>
      <c r="AC2269" s="42" t="str">
        <f>IF(B2269="","",VLOOKUP(B2269,[2]Formula!B:C,2,0))</f>
        <v/>
      </c>
      <c r="AD2269" s="43" t="str">
        <f t="shared" si="213"/>
        <v/>
      </c>
    </row>
    <row r="2270" spans="1:30" x14ac:dyDescent="0.25">
      <c r="A2270" s="64"/>
      <c r="B2270" s="64"/>
      <c r="C2270" s="66"/>
      <c r="D2270" s="67"/>
      <c r="E2270" s="64"/>
      <c r="F2270" s="64"/>
      <c r="G2270" s="37" t="str">
        <f>IF(E2270="","",IF(OR(E2270="Project Management",E2270="Project Support",E2270="Sprint Management",E2270="Sprint Support"),"NA",ROUND((((VLOOKUP(AD2270,[2]Formula!V:X,3,0)))-SUMIF(AD:AD,AD2270,H:H)),2)))</f>
        <v/>
      </c>
      <c r="H2270" s="71"/>
      <c r="I2270" s="72"/>
      <c r="J2270" s="72"/>
      <c r="K2270" s="38" t="str">
        <f>IF(E2270="","",IF(OR(E2270="Project Management",E2270="Project Support",E2270="Sprint Management",E2270="Sprint Support"),"NA",(((SUMIF(AD:AD,AD2270,H:H)/VLOOKUP(AD2270,[2]Formula!V:X,3,0))*VLOOKUP(AD2270,[2]Formula!V:X,2,0))*H2270)/SUMIF(AD:AD,AD2270,H:H)))</f>
        <v/>
      </c>
      <c r="L2270" s="38" t="str">
        <f t="shared" si="211"/>
        <v/>
      </c>
      <c r="M2270" s="38" t="str">
        <f t="shared" si="212"/>
        <v/>
      </c>
      <c r="N2270" s="38" t="str">
        <f t="shared" si="214"/>
        <v/>
      </c>
      <c r="O2270" s="38" t="str">
        <f t="shared" si="210"/>
        <v/>
      </c>
      <c r="P2270" s="39" t="str">
        <f t="shared" si="215"/>
        <v/>
      </c>
      <c r="AC2270" s="42" t="str">
        <f>IF(B2270="","",VLOOKUP(B2270,[2]Formula!B:C,2,0))</f>
        <v/>
      </c>
      <c r="AD2270" s="43" t="str">
        <f t="shared" si="213"/>
        <v/>
      </c>
    </row>
    <row r="2271" spans="1:30" x14ac:dyDescent="0.25">
      <c r="A2271" s="64"/>
      <c r="B2271" s="64"/>
      <c r="C2271" s="66"/>
      <c r="D2271" s="67"/>
      <c r="E2271" s="64"/>
      <c r="F2271" s="64"/>
      <c r="G2271" s="37" t="str">
        <f>IF(E2271="","",IF(OR(E2271="Project Management",E2271="Project Support",E2271="Sprint Management",E2271="Sprint Support"),"NA",ROUND((((VLOOKUP(AD2271,[2]Formula!V:X,3,0)))-SUMIF(AD:AD,AD2271,H:H)),2)))</f>
        <v/>
      </c>
      <c r="H2271" s="71"/>
      <c r="I2271" s="72"/>
      <c r="J2271" s="72"/>
      <c r="K2271" s="38" t="str">
        <f>IF(E2271="","",IF(OR(E2271="Project Management",E2271="Project Support",E2271="Sprint Management",E2271="Sprint Support"),"NA",(((SUMIF(AD:AD,AD2271,H:H)/VLOOKUP(AD2271,[2]Formula!V:X,3,0))*VLOOKUP(AD2271,[2]Formula!V:X,2,0))*H2271)/SUMIF(AD:AD,AD2271,H:H)))</f>
        <v/>
      </c>
      <c r="L2271" s="38" t="str">
        <f t="shared" si="211"/>
        <v/>
      </c>
      <c r="M2271" s="38" t="str">
        <f t="shared" si="212"/>
        <v/>
      </c>
      <c r="N2271" s="38" t="str">
        <f t="shared" si="214"/>
        <v/>
      </c>
      <c r="O2271" s="38" t="str">
        <f t="shared" si="210"/>
        <v/>
      </c>
      <c r="P2271" s="39" t="str">
        <f t="shared" si="215"/>
        <v/>
      </c>
      <c r="AC2271" s="42" t="str">
        <f>IF(B2271="","",VLOOKUP(B2271,[2]Formula!B:C,2,0))</f>
        <v/>
      </c>
      <c r="AD2271" s="43" t="str">
        <f t="shared" si="213"/>
        <v/>
      </c>
    </row>
    <row r="2272" spans="1:30" x14ac:dyDescent="0.25">
      <c r="A2272" s="64"/>
      <c r="B2272" s="64"/>
      <c r="C2272" s="66"/>
      <c r="D2272" s="67"/>
      <c r="E2272" s="64"/>
      <c r="F2272" s="64"/>
      <c r="G2272" s="37" t="str">
        <f>IF(E2272="","",IF(OR(E2272="Project Management",E2272="Project Support",E2272="Sprint Management",E2272="Sprint Support"),"NA",ROUND((((VLOOKUP(AD2272,[2]Formula!V:X,3,0)))-SUMIF(AD:AD,AD2272,H:H)),2)))</f>
        <v/>
      </c>
      <c r="H2272" s="71"/>
      <c r="I2272" s="72"/>
      <c r="J2272" s="72"/>
      <c r="K2272" s="38" t="str">
        <f>IF(E2272="","",IF(OR(E2272="Project Management",E2272="Project Support",E2272="Sprint Management",E2272="Sprint Support"),"NA",(((SUMIF(AD:AD,AD2272,H:H)/VLOOKUP(AD2272,[2]Formula!V:X,3,0))*VLOOKUP(AD2272,[2]Formula!V:X,2,0))*H2272)/SUMIF(AD:AD,AD2272,H:H)))</f>
        <v/>
      </c>
      <c r="L2272" s="38" t="str">
        <f t="shared" si="211"/>
        <v/>
      </c>
      <c r="M2272" s="38" t="str">
        <f t="shared" si="212"/>
        <v/>
      </c>
      <c r="N2272" s="38" t="str">
        <f t="shared" si="214"/>
        <v/>
      </c>
      <c r="O2272" s="38" t="str">
        <f t="shared" si="210"/>
        <v/>
      </c>
      <c r="P2272" s="39" t="str">
        <f t="shared" si="215"/>
        <v/>
      </c>
      <c r="AC2272" s="42" t="str">
        <f>IF(B2272="","",VLOOKUP(B2272,[2]Formula!B:C,2,0))</f>
        <v/>
      </c>
      <c r="AD2272" s="43" t="str">
        <f t="shared" si="213"/>
        <v/>
      </c>
    </row>
    <row r="2273" spans="1:30" x14ac:dyDescent="0.25">
      <c r="A2273" s="64"/>
      <c r="B2273" s="64"/>
      <c r="C2273" s="66"/>
      <c r="D2273" s="67"/>
      <c r="E2273" s="64"/>
      <c r="F2273" s="64"/>
      <c r="G2273" s="37" t="str">
        <f>IF(E2273="","",IF(OR(E2273="Project Management",E2273="Project Support",E2273="Sprint Management",E2273="Sprint Support"),"NA",ROUND((((VLOOKUP(AD2273,[2]Formula!V:X,3,0)))-SUMIF(AD:AD,AD2273,H:H)),2)))</f>
        <v/>
      </c>
      <c r="H2273" s="71"/>
      <c r="I2273" s="72"/>
      <c r="J2273" s="72"/>
      <c r="K2273" s="38" t="str">
        <f>IF(E2273="","",IF(OR(E2273="Project Management",E2273="Project Support",E2273="Sprint Management",E2273="Sprint Support"),"NA",(((SUMIF(AD:AD,AD2273,H:H)/VLOOKUP(AD2273,[2]Formula!V:X,3,0))*VLOOKUP(AD2273,[2]Formula!V:X,2,0))*H2273)/SUMIF(AD:AD,AD2273,H:H)))</f>
        <v/>
      </c>
      <c r="L2273" s="38" t="str">
        <f t="shared" si="211"/>
        <v/>
      </c>
      <c r="M2273" s="38" t="str">
        <f t="shared" si="212"/>
        <v/>
      </c>
      <c r="N2273" s="38" t="str">
        <f t="shared" si="214"/>
        <v/>
      </c>
      <c r="O2273" s="38" t="str">
        <f t="shared" si="210"/>
        <v/>
      </c>
      <c r="P2273" s="39" t="str">
        <f t="shared" si="215"/>
        <v/>
      </c>
      <c r="AC2273" s="42" t="str">
        <f>IF(B2273="","",VLOOKUP(B2273,[2]Formula!B:C,2,0))</f>
        <v/>
      </c>
      <c r="AD2273" s="43" t="str">
        <f t="shared" si="213"/>
        <v/>
      </c>
    </row>
    <row r="2274" spans="1:30" x14ac:dyDescent="0.25">
      <c r="A2274" s="64"/>
      <c r="B2274" s="64"/>
      <c r="C2274" s="66"/>
      <c r="D2274" s="67"/>
      <c r="E2274" s="64"/>
      <c r="F2274" s="64"/>
      <c r="G2274" s="37" t="str">
        <f>IF(E2274="","",IF(OR(E2274="Project Management",E2274="Project Support",E2274="Sprint Management",E2274="Sprint Support"),"NA",ROUND((((VLOOKUP(AD2274,[2]Formula!V:X,3,0)))-SUMIF(AD:AD,AD2274,H:H)),2)))</f>
        <v/>
      </c>
      <c r="H2274" s="71"/>
      <c r="I2274" s="72"/>
      <c r="J2274" s="72"/>
      <c r="K2274" s="38" t="str">
        <f>IF(E2274="","",IF(OR(E2274="Project Management",E2274="Project Support",E2274="Sprint Management",E2274="Sprint Support"),"NA",(((SUMIF(AD:AD,AD2274,H:H)/VLOOKUP(AD2274,[2]Formula!V:X,3,0))*VLOOKUP(AD2274,[2]Formula!V:X,2,0))*H2274)/SUMIF(AD:AD,AD2274,H:H)))</f>
        <v/>
      </c>
      <c r="L2274" s="38" t="str">
        <f t="shared" si="211"/>
        <v/>
      </c>
      <c r="M2274" s="38" t="str">
        <f t="shared" si="212"/>
        <v/>
      </c>
      <c r="N2274" s="38" t="str">
        <f t="shared" si="214"/>
        <v/>
      </c>
      <c r="O2274" s="38" t="str">
        <f t="shared" si="210"/>
        <v/>
      </c>
      <c r="P2274" s="39" t="str">
        <f t="shared" si="215"/>
        <v/>
      </c>
      <c r="AC2274" s="42" t="str">
        <f>IF(B2274="","",VLOOKUP(B2274,[2]Formula!B:C,2,0))</f>
        <v/>
      </c>
      <c r="AD2274" s="43" t="str">
        <f t="shared" si="213"/>
        <v/>
      </c>
    </row>
    <row r="2275" spans="1:30" x14ac:dyDescent="0.25">
      <c r="A2275" s="64"/>
      <c r="B2275" s="64"/>
      <c r="C2275" s="66"/>
      <c r="D2275" s="67"/>
      <c r="E2275" s="64"/>
      <c r="F2275" s="64"/>
      <c r="G2275" s="37" t="str">
        <f>IF(E2275="","",IF(OR(E2275="Project Management",E2275="Project Support",E2275="Sprint Management",E2275="Sprint Support"),"NA",ROUND((((VLOOKUP(AD2275,[2]Formula!V:X,3,0)))-SUMIF(AD:AD,AD2275,H:H)),2)))</f>
        <v/>
      </c>
      <c r="H2275" s="71"/>
      <c r="I2275" s="72"/>
      <c r="J2275" s="72"/>
      <c r="K2275" s="38" t="str">
        <f>IF(E2275="","",IF(OR(E2275="Project Management",E2275="Project Support",E2275="Sprint Management",E2275="Sprint Support"),"NA",(((SUMIF(AD:AD,AD2275,H:H)/VLOOKUP(AD2275,[2]Formula!V:X,3,0))*VLOOKUP(AD2275,[2]Formula!V:X,2,0))*H2275)/SUMIF(AD:AD,AD2275,H:H)))</f>
        <v/>
      </c>
      <c r="L2275" s="38" t="str">
        <f t="shared" si="211"/>
        <v/>
      </c>
      <c r="M2275" s="38" t="str">
        <f t="shared" si="212"/>
        <v/>
      </c>
      <c r="N2275" s="38" t="str">
        <f t="shared" si="214"/>
        <v/>
      </c>
      <c r="O2275" s="38" t="str">
        <f t="shared" si="210"/>
        <v/>
      </c>
      <c r="P2275" s="39" t="str">
        <f t="shared" si="215"/>
        <v/>
      </c>
      <c r="AC2275" s="42" t="str">
        <f>IF(B2275="","",VLOOKUP(B2275,[2]Formula!B:C,2,0))</f>
        <v/>
      </c>
      <c r="AD2275" s="43" t="str">
        <f t="shared" si="213"/>
        <v/>
      </c>
    </row>
    <row r="2276" spans="1:30" x14ac:dyDescent="0.25">
      <c r="A2276" s="64"/>
      <c r="B2276" s="64"/>
      <c r="C2276" s="66"/>
      <c r="D2276" s="67"/>
      <c r="E2276" s="64"/>
      <c r="F2276" s="64"/>
      <c r="G2276" s="37" t="str">
        <f>IF(E2276="","",IF(OR(E2276="Project Management",E2276="Project Support",E2276="Sprint Management",E2276="Sprint Support"),"NA",ROUND((((VLOOKUP(AD2276,[2]Formula!V:X,3,0)))-SUMIF(AD:AD,AD2276,H:H)),2)))</f>
        <v/>
      </c>
      <c r="H2276" s="71"/>
      <c r="I2276" s="72"/>
      <c r="J2276" s="72"/>
      <c r="K2276" s="38" t="str">
        <f>IF(E2276="","",IF(OR(E2276="Project Management",E2276="Project Support",E2276="Sprint Management",E2276="Sprint Support"),"NA",(((SUMIF(AD:AD,AD2276,H:H)/VLOOKUP(AD2276,[2]Formula!V:X,3,0))*VLOOKUP(AD2276,[2]Formula!V:X,2,0))*H2276)/SUMIF(AD:AD,AD2276,H:H)))</f>
        <v/>
      </c>
      <c r="L2276" s="38" t="str">
        <f t="shared" si="211"/>
        <v/>
      </c>
      <c r="M2276" s="38" t="str">
        <f t="shared" si="212"/>
        <v/>
      </c>
      <c r="N2276" s="38" t="str">
        <f t="shared" si="214"/>
        <v/>
      </c>
      <c r="O2276" s="38" t="str">
        <f t="shared" si="210"/>
        <v/>
      </c>
      <c r="P2276" s="39" t="str">
        <f t="shared" si="215"/>
        <v/>
      </c>
      <c r="AC2276" s="42" t="str">
        <f>IF(B2276="","",VLOOKUP(B2276,[2]Formula!B:C,2,0))</f>
        <v/>
      </c>
      <c r="AD2276" s="43" t="str">
        <f t="shared" si="213"/>
        <v/>
      </c>
    </row>
    <row r="2277" spans="1:30" x14ac:dyDescent="0.25">
      <c r="A2277" s="64"/>
      <c r="B2277" s="64"/>
      <c r="C2277" s="66"/>
      <c r="D2277" s="67"/>
      <c r="E2277" s="64"/>
      <c r="F2277" s="64"/>
      <c r="G2277" s="37" t="str">
        <f>IF(E2277="","",IF(OR(E2277="Project Management",E2277="Project Support",E2277="Sprint Management",E2277="Sprint Support"),"NA",ROUND((((VLOOKUP(AD2277,[2]Formula!V:X,3,0)))-SUMIF(AD:AD,AD2277,H:H)),2)))</f>
        <v/>
      </c>
      <c r="H2277" s="71"/>
      <c r="I2277" s="72"/>
      <c r="J2277" s="72"/>
      <c r="K2277" s="38" t="str">
        <f>IF(E2277="","",IF(OR(E2277="Project Management",E2277="Project Support",E2277="Sprint Management",E2277="Sprint Support"),"NA",(((SUMIF(AD:AD,AD2277,H:H)/VLOOKUP(AD2277,[2]Formula!V:X,3,0))*VLOOKUP(AD2277,[2]Formula!V:X,2,0))*H2277)/SUMIF(AD:AD,AD2277,H:H)))</f>
        <v/>
      </c>
      <c r="L2277" s="38" t="str">
        <f t="shared" si="211"/>
        <v/>
      </c>
      <c r="M2277" s="38" t="str">
        <f t="shared" si="212"/>
        <v/>
      </c>
      <c r="N2277" s="38" t="str">
        <f t="shared" si="214"/>
        <v/>
      </c>
      <c r="O2277" s="38" t="str">
        <f t="shared" si="210"/>
        <v/>
      </c>
      <c r="P2277" s="39" t="str">
        <f t="shared" si="215"/>
        <v/>
      </c>
      <c r="AC2277" s="42" t="str">
        <f>IF(B2277="","",VLOOKUP(B2277,[2]Formula!B:C,2,0))</f>
        <v/>
      </c>
      <c r="AD2277" s="43" t="str">
        <f t="shared" si="213"/>
        <v/>
      </c>
    </row>
    <row r="2278" spans="1:30" x14ac:dyDescent="0.25">
      <c r="A2278" s="64"/>
      <c r="B2278" s="64"/>
      <c r="C2278" s="66"/>
      <c r="D2278" s="67"/>
      <c r="E2278" s="64"/>
      <c r="F2278" s="64"/>
      <c r="G2278" s="37" t="str">
        <f>IF(E2278="","",IF(OR(E2278="Project Management",E2278="Project Support",E2278="Sprint Management",E2278="Sprint Support"),"NA",ROUND((((VLOOKUP(AD2278,[2]Formula!V:X,3,0)))-SUMIF(AD:AD,AD2278,H:H)),2)))</f>
        <v/>
      </c>
      <c r="H2278" s="71"/>
      <c r="I2278" s="72"/>
      <c r="J2278" s="72"/>
      <c r="K2278" s="38" t="str">
        <f>IF(E2278="","",IF(OR(E2278="Project Management",E2278="Project Support",E2278="Sprint Management",E2278="Sprint Support"),"NA",(((SUMIF(AD:AD,AD2278,H:H)/VLOOKUP(AD2278,[2]Formula!V:X,3,0))*VLOOKUP(AD2278,[2]Formula!V:X,2,0))*H2278)/SUMIF(AD:AD,AD2278,H:H)))</f>
        <v/>
      </c>
      <c r="L2278" s="38" t="str">
        <f t="shared" si="211"/>
        <v/>
      </c>
      <c r="M2278" s="38" t="str">
        <f t="shared" si="212"/>
        <v/>
      </c>
      <c r="N2278" s="38" t="str">
        <f t="shared" si="214"/>
        <v/>
      </c>
      <c r="O2278" s="38" t="str">
        <f t="shared" si="210"/>
        <v/>
      </c>
      <c r="P2278" s="39" t="str">
        <f t="shared" si="215"/>
        <v/>
      </c>
      <c r="AC2278" s="42" t="str">
        <f>IF(B2278="","",VLOOKUP(B2278,[2]Formula!B:C,2,0))</f>
        <v/>
      </c>
      <c r="AD2278" s="43" t="str">
        <f t="shared" si="213"/>
        <v/>
      </c>
    </row>
    <row r="2279" spans="1:30" x14ac:dyDescent="0.25">
      <c r="A2279" s="64"/>
      <c r="B2279" s="64"/>
      <c r="C2279" s="66"/>
      <c r="D2279" s="67"/>
      <c r="E2279" s="64"/>
      <c r="F2279" s="64"/>
      <c r="G2279" s="37" t="str">
        <f>IF(E2279="","",IF(OR(E2279="Project Management",E2279="Project Support",E2279="Sprint Management",E2279="Sprint Support"),"NA",ROUND((((VLOOKUP(AD2279,[2]Formula!V:X,3,0)))-SUMIF(AD:AD,AD2279,H:H)),2)))</f>
        <v/>
      </c>
      <c r="H2279" s="71"/>
      <c r="I2279" s="72"/>
      <c r="J2279" s="72"/>
      <c r="K2279" s="38" t="str">
        <f>IF(E2279="","",IF(OR(E2279="Project Management",E2279="Project Support",E2279="Sprint Management",E2279="Sprint Support"),"NA",(((SUMIF(AD:AD,AD2279,H:H)/VLOOKUP(AD2279,[2]Formula!V:X,3,0))*VLOOKUP(AD2279,[2]Formula!V:X,2,0))*H2279)/SUMIF(AD:AD,AD2279,H:H)))</f>
        <v/>
      </c>
      <c r="L2279" s="38" t="str">
        <f t="shared" si="211"/>
        <v/>
      </c>
      <c r="M2279" s="38" t="str">
        <f t="shared" si="212"/>
        <v/>
      </c>
      <c r="N2279" s="38" t="str">
        <f t="shared" si="214"/>
        <v/>
      </c>
      <c r="O2279" s="38" t="str">
        <f t="shared" si="210"/>
        <v/>
      </c>
      <c r="P2279" s="39" t="str">
        <f t="shared" si="215"/>
        <v/>
      </c>
      <c r="AC2279" s="42" t="str">
        <f>IF(B2279="","",VLOOKUP(B2279,[2]Formula!B:C,2,0))</f>
        <v/>
      </c>
      <c r="AD2279" s="43" t="str">
        <f t="shared" si="213"/>
        <v/>
      </c>
    </row>
    <row r="2280" spans="1:30" x14ac:dyDescent="0.25">
      <c r="A2280" s="64"/>
      <c r="B2280" s="64"/>
      <c r="C2280" s="66"/>
      <c r="D2280" s="67"/>
      <c r="E2280" s="64"/>
      <c r="F2280" s="64"/>
      <c r="G2280" s="37" t="str">
        <f>IF(E2280="","",IF(OR(E2280="Project Management",E2280="Project Support",E2280="Sprint Management",E2280="Sprint Support"),"NA",ROUND((((VLOOKUP(AD2280,[2]Formula!V:X,3,0)))-SUMIF(AD:AD,AD2280,H:H)),2)))</f>
        <v/>
      </c>
      <c r="H2280" s="71"/>
      <c r="I2280" s="72"/>
      <c r="J2280" s="72"/>
      <c r="K2280" s="38" t="str">
        <f>IF(E2280="","",IF(OR(E2280="Project Management",E2280="Project Support",E2280="Sprint Management",E2280="Sprint Support"),"NA",(((SUMIF(AD:AD,AD2280,H:H)/VLOOKUP(AD2280,[2]Formula!V:X,3,0))*VLOOKUP(AD2280,[2]Formula!V:X,2,0))*H2280)/SUMIF(AD:AD,AD2280,H:H)))</f>
        <v/>
      </c>
      <c r="L2280" s="38" t="str">
        <f t="shared" si="211"/>
        <v/>
      </c>
      <c r="M2280" s="38" t="str">
        <f t="shared" si="212"/>
        <v/>
      </c>
      <c r="N2280" s="38" t="str">
        <f t="shared" si="214"/>
        <v/>
      </c>
      <c r="O2280" s="38" t="str">
        <f t="shared" si="210"/>
        <v/>
      </c>
      <c r="P2280" s="39" t="str">
        <f t="shared" si="215"/>
        <v/>
      </c>
      <c r="AC2280" s="42" t="str">
        <f>IF(B2280="","",VLOOKUP(B2280,[2]Formula!B:C,2,0))</f>
        <v/>
      </c>
      <c r="AD2280" s="43" t="str">
        <f t="shared" si="213"/>
        <v/>
      </c>
    </row>
    <row r="2281" spans="1:30" x14ac:dyDescent="0.25">
      <c r="A2281" s="64"/>
      <c r="B2281" s="64"/>
      <c r="C2281" s="66"/>
      <c r="D2281" s="67"/>
      <c r="E2281" s="64"/>
      <c r="F2281" s="64"/>
      <c r="G2281" s="37" t="str">
        <f>IF(E2281="","",IF(OR(E2281="Project Management",E2281="Project Support",E2281="Sprint Management",E2281="Sprint Support"),"NA",ROUND((((VLOOKUP(AD2281,[2]Formula!V:X,3,0)))-SUMIF(AD:AD,AD2281,H:H)),2)))</f>
        <v/>
      </c>
      <c r="H2281" s="71"/>
      <c r="I2281" s="72"/>
      <c r="J2281" s="72"/>
      <c r="K2281" s="38" t="str">
        <f>IF(E2281="","",IF(OR(E2281="Project Management",E2281="Project Support",E2281="Sprint Management",E2281="Sprint Support"),"NA",(((SUMIF(AD:AD,AD2281,H:H)/VLOOKUP(AD2281,[2]Formula!V:X,3,0))*VLOOKUP(AD2281,[2]Formula!V:X,2,0))*H2281)/SUMIF(AD:AD,AD2281,H:H)))</f>
        <v/>
      </c>
      <c r="L2281" s="38" t="str">
        <f t="shared" si="211"/>
        <v/>
      </c>
      <c r="M2281" s="38" t="str">
        <f t="shared" si="212"/>
        <v/>
      </c>
      <c r="N2281" s="38" t="str">
        <f t="shared" si="214"/>
        <v/>
      </c>
      <c r="O2281" s="38" t="str">
        <f t="shared" si="210"/>
        <v/>
      </c>
      <c r="P2281" s="39" t="str">
        <f t="shared" si="215"/>
        <v/>
      </c>
      <c r="AC2281" s="42" t="str">
        <f>IF(B2281="","",VLOOKUP(B2281,[2]Formula!B:C,2,0))</f>
        <v/>
      </c>
      <c r="AD2281" s="43" t="str">
        <f t="shared" si="213"/>
        <v/>
      </c>
    </row>
    <row r="2282" spans="1:30" x14ac:dyDescent="0.25">
      <c r="A2282" s="64"/>
      <c r="B2282" s="64"/>
      <c r="C2282" s="66"/>
      <c r="D2282" s="67"/>
      <c r="E2282" s="64"/>
      <c r="F2282" s="64"/>
      <c r="G2282" s="37" t="str">
        <f>IF(E2282="","",IF(OR(E2282="Project Management",E2282="Project Support",E2282="Sprint Management",E2282="Sprint Support"),"NA",ROUND((((VLOOKUP(AD2282,[2]Formula!V:X,3,0)))-SUMIF(AD:AD,AD2282,H:H)),2)))</f>
        <v/>
      </c>
      <c r="H2282" s="71"/>
      <c r="I2282" s="72"/>
      <c r="J2282" s="72"/>
      <c r="K2282" s="38" t="str">
        <f>IF(E2282="","",IF(OR(E2282="Project Management",E2282="Project Support",E2282="Sprint Management",E2282="Sprint Support"),"NA",(((SUMIF(AD:AD,AD2282,H:H)/VLOOKUP(AD2282,[2]Formula!V:X,3,0))*VLOOKUP(AD2282,[2]Formula!V:X,2,0))*H2282)/SUMIF(AD:AD,AD2282,H:H)))</f>
        <v/>
      </c>
      <c r="L2282" s="38" t="str">
        <f t="shared" si="211"/>
        <v/>
      </c>
      <c r="M2282" s="38" t="str">
        <f t="shared" si="212"/>
        <v/>
      </c>
      <c r="N2282" s="38" t="str">
        <f t="shared" si="214"/>
        <v/>
      </c>
      <c r="O2282" s="38" t="str">
        <f t="shared" si="210"/>
        <v/>
      </c>
      <c r="P2282" s="39" t="str">
        <f t="shared" si="215"/>
        <v/>
      </c>
      <c r="AC2282" s="42" t="str">
        <f>IF(B2282="","",VLOOKUP(B2282,[2]Formula!B:C,2,0))</f>
        <v/>
      </c>
      <c r="AD2282" s="43" t="str">
        <f t="shared" si="213"/>
        <v/>
      </c>
    </row>
    <row r="2283" spans="1:30" x14ac:dyDescent="0.25">
      <c r="A2283" s="64"/>
      <c r="B2283" s="64"/>
      <c r="C2283" s="66"/>
      <c r="D2283" s="67"/>
      <c r="E2283" s="64"/>
      <c r="F2283" s="64"/>
      <c r="G2283" s="37" t="str">
        <f>IF(E2283="","",IF(OR(E2283="Project Management",E2283="Project Support",E2283="Sprint Management",E2283="Sprint Support"),"NA",ROUND((((VLOOKUP(AD2283,[2]Formula!V:X,3,0)))-SUMIF(AD:AD,AD2283,H:H)),2)))</f>
        <v/>
      </c>
      <c r="H2283" s="71"/>
      <c r="I2283" s="72"/>
      <c r="J2283" s="72"/>
      <c r="K2283" s="38" t="str">
        <f>IF(E2283="","",IF(OR(E2283="Project Management",E2283="Project Support",E2283="Sprint Management",E2283="Sprint Support"),"NA",(((SUMIF(AD:AD,AD2283,H:H)/VLOOKUP(AD2283,[2]Formula!V:X,3,0))*VLOOKUP(AD2283,[2]Formula!V:X,2,0))*H2283)/SUMIF(AD:AD,AD2283,H:H)))</f>
        <v/>
      </c>
      <c r="L2283" s="38" t="str">
        <f t="shared" si="211"/>
        <v/>
      </c>
      <c r="M2283" s="38" t="str">
        <f t="shared" si="212"/>
        <v/>
      </c>
      <c r="N2283" s="38" t="str">
        <f t="shared" si="214"/>
        <v/>
      </c>
      <c r="O2283" s="38" t="str">
        <f t="shared" si="210"/>
        <v/>
      </c>
      <c r="P2283" s="39" t="str">
        <f t="shared" si="215"/>
        <v/>
      </c>
      <c r="AC2283" s="42" t="str">
        <f>IF(B2283="","",VLOOKUP(B2283,[2]Formula!B:C,2,0))</f>
        <v/>
      </c>
      <c r="AD2283" s="43" t="str">
        <f t="shared" si="213"/>
        <v/>
      </c>
    </row>
    <row r="2284" spans="1:30" x14ac:dyDescent="0.25">
      <c r="A2284" s="64"/>
      <c r="B2284" s="64"/>
      <c r="C2284" s="66"/>
      <c r="D2284" s="67"/>
      <c r="E2284" s="64"/>
      <c r="F2284" s="64"/>
      <c r="G2284" s="37" t="str">
        <f>IF(E2284="","",IF(OR(E2284="Project Management",E2284="Project Support",E2284="Sprint Management",E2284="Sprint Support"),"NA",ROUND((((VLOOKUP(AD2284,[2]Formula!V:X,3,0)))-SUMIF(AD:AD,AD2284,H:H)),2)))</f>
        <v/>
      </c>
      <c r="H2284" s="71"/>
      <c r="I2284" s="72"/>
      <c r="J2284" s="72"/>
      <c r="K2284" s="38" t="str">
        <f>IF(E2284="","",IF(OR(E2284="Project Management",E2284="Project Support",E2284="Sprint Management",E2284="Sprint Support"),"NA",(((SUMIF(AD:AD,AD2284,H:H)/VLOOKUP(AD2284,[2]Formula!V:X,3,0))*VLOOKUP(AD2284,[2]Formula!V:X,2,0))*H2284)/SUMIF(AD:AD,AD2284,H:H)))</f>
        <v/>
      </c>
      <c r="L2284" s="38" t="str">
        <f t="shared" si="211"/>
        <v/>
      </c>
      <c r="M2284" s="38" t="str">
        <f t="shared" si="212"/>
        <v/>
      </c>
      <c r="N2284" s="38" t="str">
        <f t="shared" si="214"/>
        <v/>
      </c>
      <c r="O2284" s="38" t="str">
        <f t="shared" si="210"/>
        <v/>
      </c>
      <c r="P2284" s="39" t="str">
        <f t="shared" si="215"/>
        <v/>
      </c>
      <c r="AC2284" s="42" t="str">
        <f>IF(B2284="","",VLOOKUP(B2284,[2]Formula!B:C,2,0))</f>
        <v/>
      </c>
      <c r="AD2284" s="43" t="str">
        <f t="shared" si="213"/>
        <v/>
      </c>
    </row>
    <row r="2285" spans="1:30" x14ac:dyDescent="0.25">
      <c r="A2285" s="64"/>
      <c r="B2285" s="64"/>
      <c r="C2285" s="66"/>
      <c r="D2285" s="67"/>
      <c r="E2285" s="64"/>
      <c r="F2285" s="64"/>
      <c r="G2285" s="37" t="str">
        <f>IF(E2285="","",IF(OR(E2285="Project Management",E2285="Project Support",E2285="Sprint Management",E2285="Sprint Support"),"NA",ROUND((((VLOOKUP(AD2285,[2]Formula!V:X,3,0)))-SUMIF(AD:AD,AD2285,H:H)),2)))</f>
        <v/>
      </c>
      <c r="H2285" s="71"/>
      <c r="I2285" s="72"/>
      <c r="J2285" s="72"/>
      <c r="K2285" s="38" t="str">
        <f>IF(E2285="","",IF(OR(E2285="Project Management",E2285="Project Support",E2285="Sprint Management",E2285="Sprint Support"),"NA",(((SUMIF(AD:AD,AD2285,H:H)/VLOOKUP(AD2285,[2]Formula!V:X,3,0))*VLOOKUP(AD2285,[2]Formula!V:X,2,0))*H2285)/SUMIF(AD:AD,AD2285,H:H)))</f>
        <v/>
      </c>
      <c r="L2285" s="38" t="str">
        <f t="shared" si="211"/>
        <v/>
      </c>
      <c r="M2285" s="38" t="str">
        <f t="shared" si="212"/>
        <v/>
      </c>
      <c r="N2285" s="38" t="str">
        <f t="shared" si="214"/>
        <v/>
      </c>
      <c r="O2285" s="38" t="str">
        <f t="shared" si="210"/>
        <v/>
      </c>
      <c r="P2285" s="39" t="str">
        <f t="shared" si="215"/>
        <v/>
      </c>
      <c r="AC2285" s="42" t="str">
        <f>IF(B2285="","",VLOOKUP(B2285,[2]Formula!B:C,2,0))</f>
        <v/>
      </c>
      <c r="AD2285" s="43" t="str">
        <f t="shared" si="213"/>
        <v/>
      </c>
    </row>
    <row r="2286" spans="1:30" x14ac:dyDescent="0.25">
      <c r="A2286" s="64"/>
      <c r="B2286" s="64"/>
      <c r="C2286" s="66"/>
      <c r="D2286" s="67"/>
      <c r="E2286" s="64"/>
      <c r="F2286" s="64"/>
      <c r="G2286" s="37" t="str">
        <f>IF(E2286="","",IF(OR(E2286="Project Management",E2286="Project Support",E2286="Sprint Management",E2286="Sprint Support"),"NA",ROUND((((VLOOKUP(AD2286,[2]Formula!V:X,3,0)))-SUMIF(AD:AD,AD2286,H:H)),2)))</f>
        <v/>
      </c>
      <c r="H2286" s="71"/>
      <c r="I2286" s="72"/>
      <c r="J2286" s="72"/>
      <c r="K2286" s="38" t="str">
        <f>IF(E2286="","",IF(OR(E2286="Project Management",E2286="Project Support",E2286="Sprint Management",E2286="Sprint Support"),"NA",(((SUMIF(AD:AD,AD2286,H:H)/VLOOKUP(AD2286,[2]Formula!V:X,3,0))*VLOOKUP(AD2286,[2]Formula!V:X,2,0))*H2286)/SUMIF(AD:AD,AD2286,H:H)))</f>
        <v/>
      </c>
      <c r="L2286" s="38" t="str">
        <f t="shared" si="211"/>
        <v/>
      </c>
      <c r="M2286" s="38" t="str">
        <f t="shared" si="212"/>
        <v/>
      </c>
      <c r="N2286" s="38" t="str">
        <f t="shared" si="214"/>
        <v/>
      </c>
      <c r="O2286" s="38" t="str">
        <f t="shared" si="210"/>
        <v/>
      </c>
      <c r="P2286" s="39" t="str">
        <f t="shared" si="215"/>
        <v/>
      </c>
      <c r="AC2286" s="42" t="str">
        <f>IF(B2286="","",VLOOKUP(B2286,[2]Formula!B:C,2,0))</f>
        <v/>
      </c>
      <c r="AD2286" s="43" t="str">
        <f t="shared" si="213"/>
        <v/>
      </c>
    </row>
    <row r="2287" spans="1:30" x14ac:dyDescent="0.25">
      <c r="A2287" s="64"/>
      <c r="B2287" s="64"/>
      <c r="C2287" s="66"/>
      <c r="D2287" s="67"/>
      <c r="E2287" s="64"/>
      <c r="F2287" s="64"/>
      <c r="G2287" s="37" t="str">
        <f>IF(E2287="","",IF(OR(E2287="Project Management",E2287="Project Support",E2287="Sprint Management",E2287="Sprint Support"),"NA",ROUND((((VLOOKUP(AD2287,[2]Formula!V:X,3,0)))-SUMIF(AD:AD,AD2287,H:H)),2)))</f>
        <v/>
      </c>
      <c r="H2287" s="71"/>
      <c r="I2287" s="72"/>
      <c r="J2287" s="72"/>
      <c r="K2287" s="38" t="str">
        <f>IF(E2287="","",IF(OR(E2287="Project Management",E2287="Project Support",E2287="Sprint Management",E2287="Sprint Support"),"NA",(((SUMIF(AD:AD,AD2287,H:H)/VLOOKUP(AD2287,[2]Formula!V:X,3,0))*VLOOKUP(AD2287,[2]Formula!V:X,2,0))*H2287)/SUMIF(AD:AD,AD2287,H:H)))</f>
        <v/>
      </c>
      <c r="L2287" s="38" t="str">
        <f t="shared" si="211"/>
        <v/>
      </c>
      <c r="M2287" s="38" t="str">
        <f t="shared" si="212"/>
        <v/>
      </c>
      <c r="N2287" s="38" t="str">
        <f t="shared" si="214"/>
        <v/>
      </c>
      <c r="O2287" s="38" t="str">
        <f t="shared" si="210"/>
        <v/>
      </c>
      <c r="P2287" s="39" t="str">
        <f t="shared" si="215"/>
        <v/>
      </c>
      <c r="AC2287" s="42" t="str">
        <f>IF(B2287="","",VLOOKUP(B2287,[2]Formula!B:C,2,0))</f>
        <v/>
      </c>
      <c r="AD2287" s="43" t="str">
        <f t="shared" si="213"/>
        <v/>
      </c>
    </row>
    <row r="2288" spans="1:30" x14ac:dyDescent="0.25">
      <c r="A2288" s="64"/>
      <c r="B2288" s="64"/>
      <c r="C2288" s="66"/>
      <c r="D2288" s="67"/>
      <c r="E2288" s="64"/>
      <c r="F2288" s="64"/>
      <c r="G2288" s="37" t="str">
        <f>IF(E2288="","",IF(OR(E2288="Project Management",E2288="Project Support",E2288="Sprint Management",E2288="Sprint Support"),"NA",ROUND((((VLOOKUP(AD2288,[2]Formula!V:X,3,0)))-SUMIF(AD:AD,AD2288,H:H)),2)))</f>
        <v/>
      </c>
      <c r="H2288" s="71"/>
      <c r="I2288" s="72"/>
      <c r="J2288" s="72"/>
      <c r="K2288" s="38" t="str">
        <f>IF(E2288="","",IF(OR(E2288="Project Management",E2288="Project Support",E2288="Sprint Management",E2288="Sprint Support"),"NA",(((SUMIF(AD:AD,AD2288,H:H)/VLOOKUP(AD2288,[2]Formula!V:X,3,0))*VLOOKUP(AD2288,[2]Formula!V:X,2,0))*H2288)/SUMIF(AD:AD,AD2288,H:H)))</f>
        <v/>
      </c>
      <c r="L2288" s="38" t="str">
        <f t="shared" si="211"/>
        <v/>
      </c>
      <c r="M2288" s="38" t="str">
        <f t="shared" si="212"/>
        <v/>
      </c>
      <c r="N2288" s="38" t="str">
        <f t="shared" si="214"/>
        <v/>
      </c>
      <c r="O2288" s="38" t="str">
        <f t="shared" si="210"/>
        <v/>
      </c>
      <c r="P2288" s="39" t="str">
        <f t="shared" si="215"/>
        <v/>
      </c>
      <c r="AC2288" s="42" t="str">
        <f>IF(B2288="","",VLOOKUP(B2288,[2]Formula!B:C,2,0))</f>
        <v/>
      </c>
      <c r="AD2288" s="43" t="str">
        <f t="shared" si="213"/>
        <v/>
      </c>
    </row>
    <row r="2289" spans="1:30" x14ac:dyDescent="0.25">
      <c r="A2289" s="64"/>
      <c r="B2289" s="64"/>
      <c r="C2289" s="66"/>
      <c r="D2289" s="67"/>
      <c r="E2289" s="64"/>
      <c r="F2289" s="64"/>
      <c r="G2289" s="37" t="str">
        <f>IF(E2289="","",IF(OR(E2289="Project Management",E2289="Project Support",E2289="Sprint Management",E2289="Sprint Support"),"NA",ROUND((((VLOOKUP(AD2289,[2]Formula!V:X,3,0)))-SUMIF(AD:AD,AD2289,H:H)),2)))</f>
        <v/>
      </c>
      <c r="H2289" s="71"/>
      <c r="I2289" s="72"/>
      <c r="J2289" s="72"/>
      <c r="K2289" s="38" t="str">
        <f>IF(E2289="","",IF(OR(E2289="Project Management",E2289="Project Support",E2289="Sprint Management",E2289="Sprint Support"),"NA",(((SUMIF(AD:AD,AD2289,H:H)/VLOOKUP(AD2289,[2]Formula!V:X,3,0))*VLOOKUP(AD2289,[2]Formula!V:X,2,0))*H2289)/SUMIF(AD:AD,AD2289,H:H)))</f>
        <v/>
      </c>
      <c r="L2289" s="38" t="str">
        <f t="shared" si="211"/>
        <v/>
      </c>
      <c r="M2289" s="38" t="str">
        <f t="shared" si="212"/>
        <v/>
      </c>
      <c r="N2289" s="38" t="str">
        <f t="shared" si="214"/>
        <v/>
      </c>
      <c r="O2289" s="38" t="str">
        <f t="shared" si="210"/>
        <v/>
      </c>
      <c r="P2289" s="39" t="str">
        <f t="shared" si="215"/>
        <v/>
      </c>
      <c r="AC2289" s="42" t="str">
        <f>IF(B2289="","",VLOOKUP(B2289,[2]Formula!B:C,2,0))</f>
        <v/>
      </c>
      <c r="AD2289" s="43" t="str">
        <f t="shared" si="213"/>
        <v/>
      </c>
    </row>
    <row r="2290" spans="1:30" x14ac:dyDescent="0.25">
      <c r="A2290" s="64"/>
      <c r="B2290" s="64"/>
      <c r="C2290" s="66"/>
      <c r="D2290" s="67"/>
      <c r="E2290" s="64"/>
      <c r="F2290" s="64"/>
      <c r="G2290" s="37" t="str">
        <f>IF(E2290="","",IF(OR(E2290="Project Management",E2290="Project Support",E2290="Sprint Management",E2290="Sprint Support"),"NA",ROUND((((VLOOKUP(AD2290,[2]Formula!V:X,3,0)))-SUMIF(AD:AD,AD2290,H:H)),2)))</f>
        <v/>
      </c>
      <c r="H2290" s="71"/>
      <c r="I2290" s="72"/>
      <c r="J2290" s="72"/>
      <c r="K2290" s="38" t="str">
        <f>IF(E2290="","",IF(OR(E2290="Project Management",E2290="Project Support",E2290="Sprint Management",E2290="Sprint Support"),"NA",(((SUMIF(AD:AD,AD2290,H:H)/VLOOKUP(AD2290,[2]Formula!V:X,3,0))*VLOOKUP(AD2290,[2]Formula!V:X,2,0))*H2290)/SUMIF(AD:AD,AD2290,H:H)))</f>
        <v/>
      </c>
      <c r="L2290" s="38" t="str">
        <f t="shared" si="211"/>
        <v/>
      </c>
      <c r="M2290" s="38" t="str">
        <f t="shared" si="212"/>
        <v/>
      </c>
      <c r="N2290" s="38" t="str">
        <f t="shared" si="214"/>
        <v/>
      </c>
      <c r="O2290" s="38" t="str">
        <f t="shared" si="210"/>
        <v/>
      </c>
      <c r="P2290" s="39" t="str">
        <f t="shared" si="215"/>
        <v/>
      </c>
      <c r="AC2290" s="42" t="str">
        <f>IF(B2290="","",VLOOKUP(B2290,[2]Formula!B:C,2,0))</f>
        <v/>
      </c>
      <c r="AD2290" s="43" t="str">
        <f t="shared" si="213"/>
        <v/>
      </c>
    </row>
    <row r="2291" spans="1:30" x14ac:dyDescent="0.25">
      <c r="A2291" s="64"/>
      <c r="B2291" s="64"/>
      <c r="C2291" s="66"/>
      <c r="D2291" s="67"/>
      <c r="E2291" s="64"/>
      <c r="F2291" s="64"/>
      <c r="G2291" s="37" t="str">
        <f>IF(E2291="","",IF(OR(E2291="Project Management",E2291="Project Support",E2291="Sprint Management",E2291="Sprint Support"),"NA",ROUND((((VLOOKUP(AD2291,[2]Formula!V:X,3,0)))-SUMIF(AD:AD,AD2291,H:H)),2)))</f>
        <v/>
      </c>
      <c r="H2291" s="71"/>
      <c r="I2291" s="72"/>
      <c r="J2291" s="72"/>
      <c r="K2291" s="38" t="str">
        <f>IF(E2291="","",IF(OR(E2291="Project Management",E2291="Project Support",E2291="Sprint Management",E2291="Sprint Support"),"NA",(((SUMIF(AD:AD,AD2291,H:H)/VLOOKUP(AD2291,[2]Formula!V:X,3,0))*VLOOKUP(AD2291,[2]Formula!V:X,2,0))*H2291)/SUMIF(AD:AD,AD2291,H:H)))</f>
        <v/>
      </c>
      <c r="L2291" s="38" t="str">
        <f t="shared" si="211"/>
        <v/>
      </c>
      <c r="M2291" s="38" t="str">
        <f t="shared" si="212"/>
        <v/>
      </c>
      <c r="N2291" s="38" t="str">
        <f t="shared" si="214"/>
        <v/>
      </c>
      <c r="O2291" s="38" t="str">
        <f t="shared" si="210"/>
        <v/>
      </c>
      <c r="P2291" s="39" t="str">
        <f t="shared" si="215"/>
        <v/>
      </c>
      <c r="AC2291" s="42" t="str">
        <f>IF(B2291="","",VLOOKUP(B2291,[2]Formula!B:C,2,0))</f>
        <v/>
      </c>
      <c r="AD2291" s="43" t="str">
        <f t="shared" si="213"/>
        <v/>
      </c>
    </row>
    <row r="2292" spans="1:30" x14ac:dyDescent="0.25">
      <c r="A2292" s="64"/>
      <c r="B2292" s="64"/>
      <c r="C2292" s="66"/>
      <c r="D2292" s="67"/>
      <c r="E2292" s="64"/>
      <c r="F2292" s="64"/>
      <c r="G2292" s="37" t="str">
        <f>IF(E2292="","",IF(OR(E2292="Project Management",E2292="Project Support",E2292="Sprint Management",E2292="Sprint Support"),"NA",ROUND((((VLOOKUP(AD2292,[2]Formula!V:X,3,0)))-SUMIF(AD:AD,AD2292,H:H)),2)))</f>
        <v/>
      </c>
      <c r="H2292" s="71"/>
      <c r="I2292" s="72"/>
      <c r="J2292" s="72"/>
      <c r="K2292" s="38" t="str">
        <f>IF(E2292="","",IF(OR(E2292="Project Management",E2292="Project Support",E2292="Sprint Management",E2292="Sprint Support"),"NA",(((SUMIF(AD:AD,AD2292,H:H)/VLOOKUP(AD2292,[2]Formula!V:X,3,0))*VLOOKUP(AD2292,[2]Formula!V:X,2,0))*H2292)/SUMIF(AD:AD,AD2292,H:H)))</f>
        <v/>
      </c>
      <c r="L2292" s="38" t="str">
        <f t="shared" si="211"/>
        <v/>
      </c>
      <c r="M2292" s="38" t="str">
        <f t="shared" si="212"/>
        <v/>
      </c>
      <c r="N2292" s="38" t="str">
        <f t="shared" si="214"/>
        <v/>
      </c>
      <c r="O2292" s="38" t="str">
        <f t="shared" si="210"/>
        <v/>
      </c>
      <c r="P2292" s="39" t="str">
        <f t="shared" si="215"/>
        <v/>
      </c>
      <c r="AC2292" s="42" t="str">
        <f>IF(B2292="","",VLOOKUP(B2292,[2]Formula!B:C,2,0))</f>
        <v/>
      </c>
      <c r="AD2292" s="43" t="str">
        <f t="shared" si="213"/>
        <v/>
      </c>
    </row>
    <row r="2293" spans="1:30" x14ac:dyDescent="0.25">
      <c r="A2293" s="64"/>
      <c r="B2293" s="64"/>
      <c r="C2293" s="66"/>
      <c r="D2293" s="67"/>
      <c r="E2293" s="64"/>
      <c r="F2293" s="64"/>
      <c r="G2293" s="37" t="str">
        <f>IF(E2293="","",IF(OR(E2293="Project Management",E2293="Project Support",E2293="Sprint Management",E2293="Sprint Support"),"NA",ROUND((((VLOOKUP(AD2293,[2]Formula!V:X,3,0)))-SUMIF(AD:AD,AD2293,H:H)),2)))</f>
        <v/>
      </c>
      <c r="H2293" s="71"/>
      <c r="I2293" s="72"/>
      <c r="J2293" s="72"/>
      <c r="K2293" s="38" t="str">
        <f>IF(E2293="","",IF(OR(E2293="Project Management",E2293="Project Support",E2293="Sprint Management",E2293="Sprint Support"),"NA",(((SUMIF(AD:AD,AD2293,H:H)/VLOOKUP(AD2293,[2]Formula!V:X,3,0))*VLOOKUP(AD2293,[2]Formula!V:X,2,0))*H2293)/SUMIF(AD:AD,AD2293,H:H)))</f>
        <v/>
      </c>
      <c r="L2293" s="38" t="str">
        <f t="shared" si="211"/>
        <v/>
      </c>
      <c r="M2293" s="38" t="str">
        <f t="shared" si="212"/>
        <v/>
      </c>
      <c r="N2293" s="38" t="str">
        <f t="shared" si="214"/>
        <v/>
      </c>
      <c r="O2293" s="38" t="str">
        <f t="shared" ref="O2293:O2356" si="216">IFERROR(L2293/M2293,"")</f>
        <v/>
      </c>
      <c r="P2293" s="39" t="str">
        <f t="shared" si="215"/>
        <v/>
      </c>
      <c r="AC2293" s="42" t="str">
        <f>IF(B2293="","",VLOOKUP(B2293,[2]Formula!B:C,2,0))</f>
        <v/>
      </c>
      <c r="AD2293" s="43" t="str">
        <f t="shared" si="213"/>
        <v/>
      </c>
    </row>
    <row r="2294" spans="1:30" x14ac:dyDescent="0.25">
      <c r="A2294" s="64"/>
      <c r="B2294" s="64"/>
      <c r="C2294" s="66"/>
      <c r="D2294" s="67"/>
      <c r="E2294" s="64"/>
      <c r="F2294" s="64"/>
      <c r="G2294" s="37" t="str">
        <f>IF(E2294="","",IF(OR(E2294="Project Management",E2294="Project Support",E2294="Sprint Management",E2294="Sprint Support"),"NA",ROUND((((VLOOKUP(AD2294,[2]Formula!V:X,3,0)))-SUMIF(AD:AD,AD2294,H:H)),2)))</f>
        <v/>
      </c>
      <c r="H2294" s="71"/>
      <c r="I2294" s="72"/>
      <c r="J2294" s="72"/>
      <c r="K2294" s="38" t="str">
        <f>IF(E2294="","",IF(OR(E2294="Project Management",E2294="Project Support",E2294="Sprint Management",E2294="Sprint Support"),"NA",(((SUMIF(AD:AD,AD2294,H:H)/VLOOKUP(AD2294,[2]Formula!V:X,3,0))*VLOOKUP(AD2294,[2]Formula!V:X,2,0))*H2294)/SUMIF(AD:AD,AD2294,H:H)))</f>
        <v/>
      </c>
      <c r="L2294" s="38" t="str">
        <f t="shared" si="211"/>
        <v/>
      </c>
      <c r="M2294" s="38" t="str">
        <f t="shared" si="212"/>
        <v/>
      </c>
      <c r="N2294" s="38" t="str">
        <f t="shared" si="214"/>
        <v/>
      </c>
      <c r="O2294" s="38" t="str">
        <f t="shared" si="216"/>
        <v/>
      </c>
      <c r="P2294" s="39" t="str">
        <f t="shared" si="215"/>
        <v/>
      </c>
      <c r="AC2294" s="42" t="str">
        <f>IF(B2294="","",VLOOKUP(B2294,[2]Formula!B:C,2,0))</f>
        <v/>
      </c>
      <c r="AD2294" s="43" t="str">
        <f t="shared" si="213"/>
        <v/>
      </c>
    </row>
    <row r="2295" spans="1:30" x14ac:dyDescent="0.25">
      <c r="A2295" s="64"/>
      <c r="B2295" s="64"/>
      <c r="C2295" s="66"/>
      <c r="D2295" s="67"/>
      <c r="E2295" s="64"/>
      <c r="F2295" s="64"/>
      <c r="G2295" s="37" t="str">
        <f>IF(E2295="","",IF(OR(E2295="Project Management",E2295="Project Support",E2295="Sprint Management",E2295="Sprint Support"),"NA",ROUND((((VLOOKUP(AD2295,[2]Formula!V:X,3,0)))-SUMIF(AD:AD,AD2295,H:H)),2)))</f>
        <v/>
      </c>
      <c r="H2295" s="71"/>
      <c r="I2295" s="72"/>
      <c r="J2295" s="72"/>
      <c r="K2295" s="38" t="str">
        <f>IF(E2295="","",IF(OR(E2295="Project Management",E2295="Project Support",E2295="Sprint Management",E2295="Sprint Support"),"NA",(((SUMIF(AD:AD,AD2295,H:H)/VLOOKUP(AD2295,[2]Formula!V:X,3,0))*VLOOKUP(AD2295,[2]Formula!V:X,2,0))*H2295)/SUMIF(AD:AD,AD2295,H:H)))</f>
        <v/>
      </c>
      <c r="L2295" s="38" t="str">
        <f t="shared" si="211"/>
        <v/>
      </c>
      <c r="M2295" s="38" t="str">
        <f t="shared" si="212"/>
        <v/>
      </c>
      <c r="N2295" s="38" t="str">
        <f t="shared" si="214"/>
        <v/>
      </c>
      <c r="O2295" s="38" t="str">
        <f t="shared" si="216"/>
        <v/>
      </c>
      <c r="P2295" s="39" t="str">
        <f t="shared" si="215"/>
        <v/>
      </c>
      <c r="AC2295" s="42" t="str">
        <f>IF(B2295="","",VLOOKUP(B2295,[2]Formula!B:C,2,0))</f>
        <v/>
      </c>
      <c r="AD2295" s="43" t="str">
        <f t="shared" si="213"/>
        <v/>
      </c>
    </row>
    <row r="2296" spans="1:30" x14ac:dyDescent="0.25">
      <c r="A2296" s="64"/>
      <c r="B2296" s="64"/>
      <c r="C2296" s="66"/>
      <c r="D2296" s="67"/>
      <c r="E2296" s="64"/>
      <c r="F2296" s="64"/>
      <c r="G2296" s="37" t="str">
        <f>IF(E2296="","",IF(OR(E2296="Project Management",E2296="Project Support",E2296="Sprint Management",E2296="Sprint Support"),"NA",ROUND((((VLOOKUP(AD2296,[2]Formula!V:X,3,0)))-SUMIF(AD:AD,AD2296,H:H)),2)))</f>
        <v/>
      </c>
      <c r="H2296" s="71"/>
      <c r="I2296" s="72"/>
      <c r="J2296" s="72"/>
      <c r="K2296" s="38" t="str">
        <f>IF(E2296="","",IF(OR(E2296="Project Management",E2296="Project Support",E2296="Sprint Management",E2296="Sprint Support"),"NA",(((SUMIF(AD:AD,AD2296,H:H)/VLOOKUP(AD2296,[2]Formula!V:X,3,0))*VLOOKUP(AD2296,[2]Formula!V:X,2,0))*H2296)/SUMIF(AD:AD,AD2296,H:H)))</f>
        <v/>
      </c>
      <c r="L2296" s="38" t="str">
        <f t="shared" si="211"/>
        <v/>
      </c>
      <c r="M2296" s="38" t="str">
        <f t="shared" si="212"/>
        <v/>
      </c>
      <c r="N2296" s="38" t="str">
        <f t="shared" si="214"/>
        <v/>
      </c>
      <c r="O2296" s="38" t="str">
        <f t="shared" si="216"/>
        <v/>
      </c>
      <c r="P2296" s="39" t="str">
        <f t="shared" si="215"/>
        <v/>
      </c>
      <c r="AC2296" s="42" t="str">
        <f>IF(B2296="","",VLOOKUP(B2296,[2]Formula!B:C,2,0))</f>
        <v/>
      </c>
      <c r="AD2296" s="43" t="str">
        <f t="shared" si="213"/>
        <v/>
      </c>
    </row>
    <row r="2297" spans="1:30" x14ac:dyDescent="0.25">
      <c r="A2297" s="64"/>
      <c r="B2297" s="64"/>
      <c r="C2297" s="66"/>
      <c r="D2297" s="67"/>
      <c r="E2297" s="64"/>
      <c r="F2297" s="64"/>
      <c r="G2297" s="37" t="str">
        <f>IF(E2297="","",IF(OR(E2297="Project Management",E2297="Project Support",E2297="Sprint Management",E2297="Sprint Support"),"NA",ROUND((((VLOOKUP(AD2297,[2]Formula!V:X,3,0)))-SUMIF(AD:AD,AD2297,H:H)),2)))</f>
        <v/>
      </c>
      <c r="H2297" s="71"/>
      <c r="I2297" s="72"/>
      <c r="J2297" s="72"/>
      <c r="K2297" s="38" t="str">
        <f>IF(E2297="","",IF(OR(E2297="Project Management",E2297="Project Support",E2297="Sprint Management",E2297="Sprint Support"),"NA",(((SUMIF(AD:AD,AD2297,H:H)/VLOOKUP(AD2297,[2]Formula!V:X,3,0))*VLOOKUP(AD2297,[2]Formula!V:X,2,0))*H2297)/SUMIF(AD:AD,AD2297,H:H)))</f>
        <v/>
      </c>
      <c r="L2297" s="38" t="str">
        <f t="shared" si="211"/>
        <v/>
      </c>
      <c r="M2297" s="38" t="str">
        <f t="shared" si="212"/>
        <v/>
      </c>
      <c r="N2297" s="38" t="str">
        <f t="shared" si="214"/>
        <v/>
      </c>
      <c r="O2297" s="38" t="str">
        <f t="shared" si="216"/>
        <v/>
      </c>
      <c r="P2297" s="39" t="str">
        <f t="shared" si="215"/>
        <v/>
      </c>
      <c r="AC2297" s="42" t="str">
        <f>IF(B2297="","",VLOOKUP(B2297,[2]Formula!B:C,2,0))</f>
        <v/>
      </c>
      <c r="AD2297" s="43" t="str">
        <f t="shared" si="213"/>
        <v/>
      </c>
    </row>
    <row r="2298" spans="1:30" x14ac:dyDescent="0.25">
      <c r="A2298" s="64"/>
      <c r="B2298" s="64"/>
      <c r="C2298" s="66"/>
      <c r="D2298" s="67"/>
      <c r="E2298" s="64"/>
      <c r="F2298" s="64"/>
      <c r="G2298" s="37" t="str">
        <f>IF(E2298="","",IF(OR(E2298="Project Management",E2298="Project Support",E2298="Sprint Management",E2298="Sprint Support"),"NA",ROUND((((VLOOKUP(AD2298,[2]Formula!V:X,3,0)))-SUMIF(AD:AD,AD2298,H:H)),2)))</f>
        <v/>
      </c>
      <c r="H2298" s="71"/>
      <c r="I2298" s="72"/>
      <c r="J2298" s="72"/>
      <c r="K2298" s="38" t="str">
        <f>IF(E2298="","",IF(OR(E2298="Project Management",E2298="Project Support",E2298="Sprint Management",E2298="Sprint Support"),"NA",(((SUMIF(AD:AD,AD2298,H:H)/VLOOKUP(AD2298,[2]Formula!V:X,3,0))*VLOOKUP(AD2298,[2]Formula!V:X,2,0))*H2298)/SUMIF(AD:AD,AD2298,H:H)))</f>
        <v/>
      </c>
      <c r="L2298" s="38" t="str">
        <f t="shared" si="211"/>
        <v/>
      </c>
      <c r="M2298" s="38" t="str">
        <f t="shared" si="212"/>
        <v/>
      </c>
      <c r="N2298" s="38" t="str">
        <f t="shared" si="214"/>
        <v/>
      </c>
      <c r="O2298" s="38" t="str">
        <f t="shared" si="216"/>
        <v/>
      </c>
      <c r="P2298" s="39" t="str">
        <f t="shared" si="215"/>
        <v/>
      </c>
      <c r="AC2298" s="42" t="str">
        <f>IF(B2298="","",VLOOKUP(B2298,[2]Formula!B:C,2,0))</f>
        <v/>
      </c>
      <c r="AD2298" s="43" t="str">
        <f t="shared" si="213"/>
        <v/>
      </c>
    </row>
    <row r="2299" spans="1:30" x14ac:dyDescent="0.25">
      <c r="A2299" s="64"/>
      <c r="B2299" s="64"/>
      <c r="C2299" s="66"/>
      <c r="D2299" s="67"/>
      <c r="E2299" s="64"/>
      <c r="F2299" s="64"/>
      <c r="G2299" s="37" t="str">
        <f>IF(E2299="","",IF(OR(E2299="Project Management",E2299="Project Support",E2299="Sprint Management",E2299="Sprint Support"),"NA",ROUND((((VLOOKUP(AD2299,[2]Formula!V:X,3,0)))-SUMIF(AD:AD,AD2299,H:H)),2)))</f>
        <v/>
      </c>
      <c r="H2299" s="71"/>
      <c r="I2299" s="72"/>
      <c r="J2299" s="72"/>
      <c r="K2299" s="38" t="str">
        <f>IF(E2299="","",IF(OR(E2299="Project Management",E2299="Project Support",E2299="Sprint Management",E2299="Sprint Support"),"NA",(((SUMIF(AD:AD,AD2299,H:H)/VLOOKUP(AD2299,[2]Formula!V:X,3,0))*VLOOKUP(AD2299,[2]Formula!V:X,2,0))*H2299)/SUMIF(AD:AD,AD2299,H:H)))</f>
        <v/>
      </c>
      <c r="L2299" s="38" t="str">
        <f t="shared" si="211"/>
        <v/>
      </c>
      <c r="M2299" s="38" t="str">
        <f t="shared" si="212"/>
        <v/>
      </c>
      <c r="N2299" s="38" t="str">
        <f t="shared" si="214"/>
        <v/>
      </c>
      <c r="O2299" s="38" t="str">
        <f t="shared" si="216"/>
        <v/>
      </c>
      <c r="P2299" s="39" t="str">
        <f t="shared" si="215"/>
        <v/>
      </c>
      <c r="AC2299" s="42" t="str">
        <f>IF(B2299="","",VLOOKUP(B2299,[2]Formula!B:C,2,0))</f>
        <v/>
      </c>
      <c r="AD2299" s="43" t="str">
        <f t="shared" si="213"/>
        <v/>
      </c>
    </row>
    <row r="2300" spans="1:30" x14ac:dyDescent="0.25">
      <c r="A2300" s="64"/>
      <c r="B2300" s="64"/>
      <c r="C2300" s="66"/>
      <c r="D2300" s="67"/>
      <c r="E2300" s="64"/>
      <c r="F2300" s="64"/>
      <c r="G2300" s="37" t="str">
        <f>IF(E2300="","",IF(OR(E2300="Project Management",E2300="Project Support",E2300="Sprint Management",E2300="Sprint Support"),"NA",ROUND((((VLOOKUP(AD2300,[2]Formula!V:X,3,0)))-SUMIF(AD:AD,AD2300,H:H)),2)))</f>
        <v/>
      </c>
      <c r="H2300" s="71"/>
      <c r="I2300" s="72"/>
      <c r="J2300" s="72"/>
      <c r="K2300" s="38" t="str">
        <f>IF(E2300="","",IF(OR(E2300="Project Management",E2300="Project Support",E2300="Sprint Management",E2300="Sprint Support"),"NA",(((SUMIF(AD:AD,AD2300,H:H)/VLOOKUP(AD2300,[2]Formula!V:X,3,0))*VLOOKUP(AD2300,[2]Formula!V:X,2,0))*H2300)/SUMIF(AD:AD,AD2300,H:H)))</f>
        <v/>
      </c>
      <c r="L2300" s="38" t="str">
        <f t="shared" si="211"/>
        <v/>
      </c>
      <c r="M2300" s="38" t="str">
        <f t="shared" si="212"/>
        <v/>
      </c>
      <c r="N2300" s="38" t="str">
        <f t="shared" si="214"/>
        <v/>
      </c>
      <c r="O2300" s="38" t="str">
        <f t="shared" si="216"/>
        <v/>
      </c>
      <c r="P2300" s="39" t="str">
        <f t="shared" si="215"/>
        <v/>
      </c>
      <c r="AC2300" s="42" t="str">
        <f>IF(B2300="","",VLOOKUP(B2300,[2]Formula!B:C,2,0))</f>
        <v/>
      </c>
      <c r="AD2300" s="43" t="str">
        <f t="shared" si="213"/>
        <v/>
      </c>
    </row>
    <row r="2301" spans="1:30" x14ac:dyDescent="0.25">
      <c r="A2301" s="64"/>
      <c r="B2301" s="64"/>
      <c r="C2301" s="66"/>
      <c r="D2301" s="67"/>
      <c r="E2301" s="64"/>
      <c r="F2301" s="64"/>
      <c r="G2301" s="37" t="str">
        <f>IF(E2301="","",IF(OR(E2301="Project Management",E2301="Project Support",E2301="Sprint Management",E2301="Sprint Support"),"NA",ROUND((((VLOOKUP(AD2301,[2]Formula!V:X,3,0)))-SUMIF(AD:AD,AD2301,H:H)),2)))</f>
        <v/>
      </c>
      <c r="H2301" s="71"/>
      <c r="I2301" s="72"/>
      <c r="J2301" s="72"/>
      <c r="K2301" s="38" t="str">
        <f>IF(E2301="","",IF(OR(E2301="Project Management",E2301="Project Support",E2301="Sprint Management",E2301="Sprint Support"),"NA",(((SUMIF(AD:AD,AD2301,H:H)/VLOOKUP(AD2301,[2]Formula!V:X,3,0))*VLOOKUP(AD2301,[2]Formula!V:X,2,0))*H2301)/SUMIF(AD:AD,AD2301,H:H)))</f>
        <v/>
      </c>
      <c r="L2301" s="38" t="str">
        <f t="shared" si="211"/>
        <v/>
      </c>
      <c r="M2301" s="38" t="str">
        <f t="shared" si="212"/>
        <v/>
      </c>
      <c r="N2301" s="38" t="str">
        <f t="shared" si="214"/>
        <v/>
      </c>
      <c r="O2301" s="38" t="str">
        <f t="shared" si="216"/>
        <v/>
      </c>
      <c r="P2301" s="39" t="str">
        <f t="shared" si="215"/>
        <v/>
      </c>
      <c r="AC2301" s="42" t="str">
        <f>IF(B2301="","",VLOOKUP(B2301,[2]Formula!B:C,2,0))</f>
        <v/>
      </c>
      <c r="AD2301" s="43" t="str">
        <f t="shared" si="213"/>
        <v/>
      </c>
    </row>
    <row r="2302" spans="1:30" x14ac:dyDescent="0.25">
      <c r="A2302" s="64"/>
      <c r="B2302" s="64"/>
      <c r="C2302" s="66"/>
      <c r="D2302" s="67"/>
      <c r="E2302" s="64"/>
      <c r="F2302" s="64"/>
      <c r="G2302" s="37" t="str">
        <f>IF(E2302="","",IF(OR(E2302="Project Management",E2302="Project Support",E2302="Sprint Management",E2302="Sprint Support"),"NA",ROUND((((VLOOKUP(AD2302,[2]Formula!V:X,3,0)))-SUMIF(AD:AD,AD2302,H:H)),2)))</f>
        <v/>
      </c>
      <c r="H2302" s="71"/>
      <c r="I2302" s="72"/>
      <c r="J2302" s="72"/>
      <c r="K2302" s="38" t="str">
        <f>IF(E2302="","",IF(OR(E2302="Project Management",E2302="Project Support",E2302="Sprint Management",E2302="Sprint Support"),"NA",(((SUMIF(AD:AD,AD2302,H:H)/VLOOKUP(AD2302,[2]Formula!V:X,3,0))*VLOOKUP(AD2302,[2]Formula!V:X,2,0))*H2302)/SUMIF(AD:AD,AD2302,H:H)))</f>
        <v/>
      </c>
      <c r="L2302" s="38" t="str">
        <f t="shared" si="211"/>
        <v/>
      </c>
      <c r="M2302" s="38" t="str">
        <f t="shared" si="212"/>
        <v/>
      </c>
      <c r="N2302" s="38" t="str">
        <f t="shared" si="214"/>
        <v/>
      </c>
      <c r="O2302" s="38" t="str">
        <f t="shared" si="216"/>
        <v/>
      </c>
      <c r="P2302" s="39" t="str">
        <f t="shared" si="215"/>
        <v/>
      </c>
      <c r="AC2302" s="42" t="str">
        <f>IF(B2302="","",VLOOKUP(B2302,[2]Formula!B:C,2,0))</f>
        <v/>
      </c>
      <c r="AD2302" s="43" t="str">
        <f t="shared" si="213"/>
        <v/>
      </c>
    </row>
    <row r="2303" spans="1:30" x14ac:dyDescent="0.25">
      <c r="A2303" s="64"/>
      <c r="B2303" s="64"/>
      <c r="C2303" s="66"/>
      <c r="D2303" s="67"/>
      <c r="E2303" s="64"/>
      <c r="F2303" s="64"/>
      <c r="G2303" s="37" t="str">
        <f>IF(E2303="","",IF(OR(E2303="Project Management",E2303="Project Support",E2303="Sprint Management",E2303="Sprint Support"),"NA",ROUND((((VLOOKUP(AD2303,[2]Formula!V:X,3,0)))-SUMIF(AD:AD,AD2303,H:H)),2)))</f>
        <v/>
      </c>
      <c r="H2303" s="71"/>
      <c r="I2303" s="72"/>
      <c r="J2303" s="72"/>
      <c r="K2303" s="38" t="str">
        <f>IF(E2303="","",IF(OR(E2303="Project Management",E2303="Project Support",E2303="Sprint Management",E2303="Sprint Support"),"NA",(((SUMIF(AD:AD,AD2303,H:H)/VLOOKUP(AD2303,[2]Formula!V:X,3,0))*VLOOKUP(AD2303,[2]Formula!V:X,2,0))*H2303)/SUMIF(AD:AD,AD2303,H:H)))</f>
        <v/>
      </c>
      <c r="L2303" s="38" t="str">
        <f t="shared" si="211"/>
        <v/>
      </c>
      <c r="M2303" s="38" t="str">
        <f t="shared" si="212"/>
        <v/>
      </c>
      <c r="N2303" s="38" t="str">
        <f t="shared" si="214"/>
        <v/>
      </c>
      <c r="O2303" s="38" t="str">
        <f t="shared" si="216"/>
        <v/>
      </c>
      <c r="P2303" s="39" t="str">
        <f t="shared" si="215"/>
        <v/>
      </c>
      <c r="AC2303" s="42" t="str">
        <f>IF(B2303="","",VLOOKUP(B2303,[2]Formula!B:C,2,0))</f>
        <v/>
      </c>
      <c r="AD2303" s="43" t="str">
        <f t="shared" si="213"/>
        <v/>
      </c>
    </row>
    <row r="2304" spans="1:30" x14ac:dyDescent="0.25">
      <c r="A2304" s="64"/>
      <c r="B2304" s="64"/>
      <c r="C2304" s="66"/>
      <c r="D2304" s="67"/>
      <c r="E2304" s="64"/>
      <c r="F2304" s="64"/>
      <c r="G2304" s="37" t="str">
        <f>IF(E2304="","",IF(OR(E2304="Project Management",E2304="Project Support",E2304="Sprint Management",E2304="Sprint Support"),"NA",ROUND((((VLOOKUP(AD2304,[2]Formula!V:X,3,0)))-SUMIF(AD:AD,AD2304,H:H)),2)))</f>
        <v/>
      </c>
      <c r="H2304" s="71"/>
      <c r="I2304" s="72"/>
      <c r="J2304" s="72"/>
      <c r="K2304" s="38" t="str">
        <f>IF(E2304="","",IF(OR(E2304="Project Management",E2304="Project Support",E2304="Sprint Management",E2304="Sprint Support"),"NA",(((SUMIF(AD:AD,AD2304,H:H)/VLOOKUP(AD2304,[2]Formula!V:X,3,0))*VLOOKUP(AD2304,[2]Formula!V:X,2,0))*H2304)/SUMIF(AD:AD,AD2304,H:H)))</f>
        <v/>
      </c>
      <c r="L2304" s="38" t="str">
        <f t="shared" si="211"/>
        <v/>
      </c>
      <c r="M2304" s="38" t="str">
        <f t="shared" si="212"/>
        <v/>
      </c>
      <c r="N2304" s="38" t="str">
        <f t="shared" si="214"/>
        <v/>
      </c>
      <c r="O2304" s="38" t="str">
        <f t="shared" si="216"/>
        <v/>
      </c>
      <c r="P2304" s="39" t="str">
        <f t="shared" si="215"/>
        <v/>
      </c>
      <c r="AC2304" s="42" t="str">
        <f>IF(B2304="","",VLOOKUP(B2304,[2]Formula!B:C,2,0))</f>
        <v/>
      </c>
      <c r="AD2304" s="43" t="str">
        <f t="shared" si="213"/>
        <v/>
      </c>
    </row>
    <row r="2305" spans="1:30" x14ac:dyDescent="0.25">
      <c r="A2305" s="64"/>
      <c r="B2305" s="64"/>
      <c r="C2305" s="66"/>
      <c r="D2305" s="67"/>
      <c r="E2305" s="64"/>
      <c r="F2305" s="64"/>
      <c r="G2305" s="37" t="str">
        <f>IF(E2305="","",IF(OR(E2305="Project Management",E2305="Project Support",E2305="Sprint Management",E2305="Sprint Support"),"NA",ROUND((((VLOOKUP(AD2305,[2]Formula!V:X,3,0)))-SUMIF(AD:AD,AD2305,H:H)),2)))</f>
        <v/>
      </c>
      <c r="H2305" s="71"/>
      <c r="I2305" s="72"/>
      <c r="J2305" s="72"/>
      <c r="K2305" s="38" t="str">
        <f>IF(E2305="","",IF(OR(E2305="Project Management",E2305="Project Support",E2305="Sprint Management",E2305="Sprint Support"),"NA",(((SUMIF(AD:AD,AD2305,H:H)/VLOOKUP(AD2305,[2]Formula!V:X,3,0))*VLOOKUP(AD2305,[2]Formula!V:X,2,0))*H2305)/SUMIF(AD:AD,AD2305,H:H)))</f>
        <v/>
      </c>
      <c r="L2305" s="38" t="str">
        <f t="shared" si="211"/>
        <v/>
      </c>
      <c r="M2305" s="38" t="str">
        <f t="shared" si="212"/>
        <v/>
      </c>
      <c r="N2305" s="38" t="str">
        <f t="shared" si="214"/>
        <v/>
      </c>
      <c r="O2305" s="38" t="str">
        <f t="shared" si="216"/>
        <v/>
      </c>
      <c r="P2305" s="39" t="str">
        <f t="shared" si="215"/>
        <v/>
      </c>
      <c r="AC2305" s="42" t="str">
        <f>IF(B2305="","",VLOOKUP(B2305,[2]Formula!B:C,2,0))</f>
        <v/>
      </c>
      <c r="AD2305" s="43" t="str">
        <f t="shared" si="213"/>
        <v/>
      </c>
    </row>
    <row r="2306" spans="1:30" x14ac:dyDescent="0.25">
      <c r="A2306" s="64"/>
      <c r="B2306" s="64"/>
      <c r="C2306" s="66"/>
      <c r="D2306" s="67"/>
      <c r="E2306" s="64"/>
      <c r="F2306" s="64"/>
      <c r="G2306" s="37" t="str">
        <f>IF(E2306="","",IF(OR(E2306="Project Management",E2306="Project Support",E2306="Sprint Management",E2306="Sprint Support"),"NA",ROUND((((VLOOKUP(AD2306,[2]Formula!V:X,3,0)))-SUMIF(AD:AD,AD2306,H:H)),2)))</f>
        <v/>
      </c>
      <c r="H2306" s="71"/>
      <c r="I2306" s="72"/>
      <c r="J2306" s="72"/>
      <c r="K2306" s="38" t="str">
        <f>IF(E2306="","",IF(OR(E2306="Project Management",E2306="Project Support",E2306="Sprint Management",E2306="Sprint Support"),"NA",(((SUMIF(AD:AD,AD2306,H:H)/VLOOKUP(AD2306,[2]Formula!V:X,3,0))*VLOOKUP(AD2306,[2]Formula!V:X,2,0))*H2306)/SUMIF(AD:AD,AD2306,H:H)))</f>
        <v/>
      </c>
      <c r="L2306" s="38" t="str">
        <f t="shared" ref="L2306:L2369" si="217">IFERROR(IF(K2306="NA",(H2306/I2306),(K2306/I2306)),"")</f>
        <v/>
      </c>
      <c r="M2306" s="38" t="str">
        <f t="shared" ref="M2306:M2369" si="218">IFERROR(IF(K2306="NA",1,(K2306/H2306)),"")</f>
        <v/>
      </c>
      <c r="N2306" s="38" t="str">
        <f t="shared" si="214"/>
        <v/>
      </c>
      <c r="O2306" s="38" t="str">
        <f t="shared" si="216"/>
        <v/>
      </c>
      <c r="P2306" s="39" t="str">
        <f t="shared" si="215"/>
        <v/>
      </c>
      <c r="AC2306" s="42" t="str">
        <f>IF(B2306="","",VLOOKUP(B2306,[2]Formula!B:C,2,0))</f>
        <v/>
      </c>
      <c r="AD2306" s="43" t="str">
        <f t="shared" ref="AD2306:AD2369" si="219">IF(B2306="","",CONCATENATE(B2306,"_",E2306))</f>
        <v/>
      </c>
    </row>
    <row r="2307" spans="1:30" x14ac:dyDescent="0.25">
      <c r="A2307" s="64"/>
      <c r="B2307" s="64"/>
      <c r="C2307" s="66"/>
      <c r="D2307" s="67"/>
      <c r="E2307" s="64"/>
      <c r="F2307" s="64"/>
      <c r="G2307" s="37" t="str">
        <f>IF(E2307="","",IF(OR(E2307="Project Management",E2307="Project Support",E2307="Sprint Management",E2307="Sprint Support"),"NA",ROUND((((VLOOKUP(AD2307,[2]Formula!V:X,3,0)))-SUMIF(AD:AD,AD2307,H:H)),2)))</f>
        <v/>
      </c>
      <c r="H2307" s="71"/>
      <c r="I2307" s="72"/>
      <c r="J2307" s="72"/>
      <c r="K2307" s="38" t="str">
        <f>IF(E2307="","",IF(OR(E2307="Project Management",E2307="Project Support",E2307="Sprint Management",E2307="Sprint Support"),"NA",(((SUMIF(AD:AD,AD2307,H:H)/VLOOKUP(AD2307,[2]Formula!V:X,3,0))*VLOOKUP(AD2307,[2]Formula!V:X,2,0))*H2307)/SUMIF(AD:AD,AD2307,H:H)))</f>
        <v/>
      </c>
      <c r="L2307" s="38" t="str">
        <f t="shared" si="217"/>
        <v/>
      </c>
      <c r="M2307" s="38" t="str">
        <f t="shared" si="218"/>
        <v/>
      </c>
      <c r="N2307" s="38" t="str">
        <f t="shared" ref="N2307:N2370" si="220">IFERROR(((L2307-M2307)/M2307)*100,"")</f>
        <v/>
      </c>
      <c r="O2307" s="38" t="str">
        <f t="shared" si="216"/>
        <v/>
      </c>
      <c r="P2307" s="39" t="str">
        <f t="shared" ref="P2307:P2370" si="221">IF(O2307="","",1)</f>
        <v/>
      </c>
      <c r="AC2307" s="42" t="str">
        <f>IF(B2307="","",VLOOKUP(B2307,[2]Formula!B:C,2,0))</f>
        <v/>
      </c>
      <c r="AD2307" s="43" t="str">
        <f t="shared" si="219"/>
        <v/>
      </c>
    </row>
    <row r="2308" spans="1:30" x14ac:dyDescent="0.25">
      <c r="A2308" s="64"/>
      <c r="B2308" s="64"/>
      <c r="C2308" s="66"/>
      <c r="D2308" s="67"/>
      <c r="E2308" s="64"/>
      <c r="F2308" s="64"/>
      <c r="G2308" s="37" t="str">
        <f>IF(E2308="","",IF(OR(E2308="Project Management",E2308="Project Support",E2308="Sprint Management",E2308="Sprint Support"),"NA",ROUND((((VLOOKUP(AD2308,[2]Formula!V:X,3,0)))-SUMIF(AD:AD,AD2308,H:H)),2)))</f>
        <v/>
      </c>
      <c r="H2308" s="71"/>
      <c r="I2308" s="72"/>
      <c r="J2308" s="72"/>
      <c r="K2308" s="38" t="str">
        <f>IF(E2308="","",IF(OR(E2308="Project Management",E2308="Project Support",E2308="Sprint Management",E2308="Sprint Support"),"NA",(((SUMIF(AD:AD,AD2308,H:H)/VLOOKUP(AD2308,[2]Formula!V:X,3,0))*VLOOKUP(AD2308,[2]Formula!V:X,2,0))*H2308)/SUMIF(AD:AD,AD2308,H:H)))</f>
        <v/>
      </c>
      <c r="L2308" s="38" t="str">
        <f t="shared" si="217"/>
        <v/>
      </c>
      <c r="M2308" s="38" t="str">
        <f t="shared" si="218"/>
        <v/>
      </c>
      <c r="N2308" s="38" t="str">
        <f t="shared" si="220"/>
        <v/>
      </c>
      <c r="O2308" s="38" t="str">
        <f t="shared" si="216"/>
        <v/>
      </c>
      <c r="P2308" s="39" t="str">
        <f t="shared" si="221"/>
        <v/>
      </c>
      <c r="AC2308" s="42" t="str">
        <f>IF(B2308="","",VLOOKUP(B2308,[2]Formula!B:C,2,0))</f>
        <v/>
      </c>
      <c r="AD2308" s="43" t="str">
        <f t="shared" si="219"/>
        <v/>
      </c>
    </row>
    <row r="2309" spans="1:30" x14ac:dyDescent="0.25">
      <c r="A2309" s="64"/>
      <c r="B2309" s="64"/>
      <c r="C2309" s="66"/>
      <c r="D2309" s="67"/>
      <c r="E2309" s="64"/>
      <c r="F2309" s="64"/>
      <c r="G2309" s="37" t="str">
        <f>IF(E2309="","",IF(OR(E2309="Project Management",E2309="Project Support",E2309="Sprint Management",E2309="Sprint Support"),"NA",ROUND((((VLOOKUP(AD2309,[2]Formula!V:X,3,0)))-SUMIF(AD:AD,AD2309,H:H)),2)))</f>
        <v/>
      </c>
      <c r="H2309" s="71"/>
      <c r="I2309" s="72"/>
      <c r="J2309" s="72"/>
      <c r="K2309" s="38" t="str">
        <f>IF(E2309="","",IF(OR(E2309="Project Management",E2309="Project Support",E2309="Sprint Management",E2309="Sprint Support"),"NA",(((SUMIF(AD:AD,AD2309,H:H)/VLOOKUP(AD2309,[2]Formula!V:X,3,0))*VLOOKUP(AD2309,[2]Formula!V:X,2,0))*H2309)/SUMIF(AD:AD,AD2309,H:H)))</f>
        <v/>
      </c>
      <c r="L2309" s="38" t="str">
        <f t="shared" si="217"/>
        <v/>
      </c>
      <c r="M2309" s="38" t="str">
        <f t="shared" si="218"/>
        <v/>
      </c>
      <c r="N2309" s="38" t="str">
        <f t="shared" si="220"/>
        <v/>
      </c>
      <c r="O2309" s="38" t="str">
        <f t="shared" si="216"/>
        <v/>
      </c>
      <c r="P2309" s="39" t="str">
        <f t="shared" si="221"/>
        <v/>
      </c>
      <c r="AC2309" s="42" t="str">
        <f>IF(B2309="","",VLOOKUP(B2309,[2]Formula!B:C,2,0))</f>
        <v/>
      </c>
      <c r="AD2309" s="43" t="str">
        <f t="shared" si="219"/>
        <v/>
      </c>
    </row>
    <row r="2310" spans="1:30" x14ac:dyDescent="0.25">
      <c r="A2310" s="64"/>
      <c r="B2310" s="64"/>
      <c r="C2310" s="66"/>
      <c r="D2310" s="67"/>
      <c r="E2310" s="64"/>
      <c r="F2310" s="64"/>
      <c r="G2310" s="37" t="str">
        <f>IF(E2310="","",IF(OR(E2310="Project Management",E2310="Project Support",E2310="Sprint Management",E2310="Sprint Support"),"NA",ROUND((((VLOOKUP(AD2310,[2]Formula!V:X,3,0)))-SUMIF(AD:AD,AD2310,H:H)),2)))</f>
        <v/>
      </c>
      <c r="H2310" s="71"/>
      <c r="I2310" s="72"/>
      <c r="J2310" s="72"/>
      <c r="K2310" s="38" t="str">
        <f>IF(E2310="","",IF(OR(E2310="Project Management",E2310="Project Support",E2310="Sprint Management",E2310="Sprint Support"),"NA",(((SUMIF(AD:AD,AD2310,H:H)/VLOOKUP(AD2310,[2]Formula!V:X,3,0))*VLOOKUP(AD2310,[2]Formula!V:X,2,0))*H2310)/SUMIF(AD:AD,AD2310,H:H)))</f>
        <v/>
      </c>
      <c r="L2310" s="38" t="str">
        <f t="shared" si="217"/>
        <v/>
      </c>
      <c r="M2310" s="38" t="str">
        <f t="shared" si="218"/>
        <v/>
      </c>
      <c r="N2310" s="38" t="str">
        <f t="shared" si="220"/>
        <v/>
      </c>
      <c r="O2310" s="38" t="str">
        <f t="shared" si="216"/>
        <v/>
      </c>
      <c r="P2310" s="39" t="str">
        <f t="shared" si="221"/>
        <v/>
      </c>
      <c r="AC2310" s="42" t="str">
        <f>IF(B2310="","",VLOOKUP(B2310,[2]Formula!B:C,2,0))</f>
        <v/>
      </c>
      <c r="AD2310" s="43" t="str">
        <f t="shared" si="219"/>
        <v/>
      </c>
    </row>
    <row r="2311" spans="1:30" x14ac:dyDescent="0.25">
      <c r="A2311" s="64"/>
      <c r="B2311" s="64"/>
      <c r="C2311" s="66"/>
      <c r="D2311" s="67"/>
      <c r="E2311" s="64"/>
      <c r="F2311" s="64"/>
      <c r="G2311" s="37" t="str">
        <f>IF(E2311="","",IF(OR(E2311="Project Management",E2311="Project Support",E2311="Sprint Management",E2311="Sprint Support"),"NA",ROUND((((VLOOKUP(AD2311,[2]Formula!V:X,3,0)))-SUMIF(AD:AD,AD2311,H:H)),2)))</f>
        <v/>
      </c>
      <c r="H2311" s="71"/>
      <c r="I2311" s="72"/>
      <c r="J2311" s="72"/>
      <c r="K2311" s="38" t="str">
        <f>IF(E2311="","",IF(OR(E2311="Project Management",E2311="Project Support",E2311="Sprint Management",E2311="Sprint Support"),"NA",(((SUMIF(AD:AD,AD2311,H:H)/VLOOKUP(AD2311,[2]Formula!V:X,3,0))*VLOOKUP(AD2311,[2]Formula!V:X,2,0))*H2311)/SUMIF(AD:AD,AD2311,H:H)))</f>
        <v/>
      </c>
      <c r="L2311" s="38" t="str">
        <f t="shared" si="217"/>
        <v/>
      </c>
      <c r="M2311" s="38" t="str">
        <f t="shared" si="218"/>
        <v/>
      </c>
      <c r="N2311" s="38" t="str">
        <f t="shared" si="220"/>
        <v/>
      </c>
      <c r="O2311" s="38" t="str">
        <f t="shared" si="216"/>
        <v/>
      </c>
      <c r="P2311" s="39" t="str">
        <f t="shared" si="221"/>
        <v/>
      </c>
      <c r="AC2311" s="42" t="str">
        <f>IF(B2311="","",VLOOKUP(B2311,[2]Formula!B:C,2,0))</f>
        <v/>
      </c>
      <c r="AD2311" s="43" t="str">
        <f t="shared" si="219"/>
        <v/>
      </c>
    </row>
    <row r="2312" spans="1:30" x14ac:dyDescent="0.25">
      <c r="A2312" s="64"/>
      <c r="B2312" s="64"/>
      <c r="C2312" s="66"/>
      <c r="D2312" s="67"/>
      <c r="E2312" s="64"/>
      <c r="F2312" s="64"/>
      <c r="G2312" s="37" t="str">
        <f>IF(E2312="","",IF(OR(E2312="Project Management",E2312="Project Support",E2312="Sprint Management",E2312="Sprint Support"),"NA",ROUND((((VLOOKUP(AD2312,[2]Formula!V:X,3,0)))-SUMIF(AD:AD,AD2312,H:H)),2)))</f>
        <v/>
      </c>
      <c r="H2312" s="71"/>
      <c r="I2312" s="72"/>
      <c r="J2312" s="72"/>
      <c r="K2312" s="38" t="str">
        <f>IF(E2312="","",IF(OR(E2312="Project Management",E2312="Project Support",E2312="Sprint Management",E2312="Sprint Support"),"NA",(((SUMIF(AD:AD,AD2312,H:H)/VLOOKUP(AD2312,[2]Formula!V:X,3,0))*VLOOKUP(AD2312,[2]Formula!V:X,2,0))*H2312)/SUMIF(AD:AD,AD2312,H:H)))</f>
        <v/>
      </c>
      <c r="L2312" s="38" t="str">
        <f t="shared" si="217"/>
        <v/>
      </c>
      <c r="M2312" s="38" t="str">
        <f t="shared" si="218"/>
        <v/>
      </c>
      <c r="N2312" s="38" t="str">
        <f t="shared" si="220"/>
        <v/>
      </c>
      <c r="O2312" s="38" t="str">
        <f t="shared" si="216"/>
        <v/>
      </c>
      <c r="P2312" s="39" t="str">
        <f t="shared" si="221"/>
        <v/>
      </c>
      <c r="AC2312" s="42" t="str">
        <f>IF(B2312="","",VLOOKUP(B2312,[2]Formula!B:C,2,0))</f>
        <v/>
      </c>
      <c r="AD2312" s="43" t="str">
        <f t="shared" si="219"/>
        <v/>
      </c>
    </row>
    <row r="2313" spans="1:30" x14ac:dyDescent="0.25">
      <c r="A2313" s="64"/>
      <c r="B2313" s="64"/>
      <c r="C2313" s="66"/>
      <c r="D2313" s="67"/>
      <c r="E2313" s="64"/>
      <c r="F2313" s="64"/>
      <c r="G2313" s="37" t="str">
        <f>IF(E2313="","",IF(OR(E2313="Project Management",E2313="Project Support",E2313="Sprint Management",E2313="Sprint Support"),"NA",ROUND((((VLOOKUP(AD2313,[2]Formula!V:X,3,0)))-SUMIF(AD:AD,AD2313,H:H)),2)))</f>
        <v/>
      </c>
      <c r="H2313" s="71"/>
      <c r="I2313" s="72"/>
      <c r="J2313" s="72"/>
      <c r="K2313" s="38" t="str">
        <f>IF(E2313="","",IF(OR(E2313="Project Management",E2313="Project Support",E2313="Sprint Management",E2313="Sprint Support"),"NA",(((SUMIF(AD:AD,AD2313,H:H)/VLOOKUP(AD2313,[2]Formula!V:X,3,0))*VLOOKUP(AD2313,[2]Formula!V:X,2,0))*H2313)/SUMIF(AD:AD,AD2313,H:H)))</f>
        <v/>
      </c>
      <c r="L2313" s="38" t="str">
        <f t="shared" si="217"/>
        <v/>
      </c>
      <c r="M2313" s="38" t="str">
        <f t="shared" si="218"/>
        <v/>
      </c>
      <c r="N2313" s="38" t="str">
        <f t="shared" si="220"/>
        <v/>
      </c>
      <c r="O2313" s="38" t="str">
        <f t="shared" si="216"/>
        <v/>
      </c>
      <c r="P2313" s="39" t="str">
        <f t="shared" si="221"/>
        <v/>
      </c>
      <c r="AC2313" s="42" t="str">
        <f>IF(B2313="","",VLOOKUP(B2313,[2]Formula!B:C,2,0))</f>
        <v/>
      </c>
      <c r="AD2313" s="43" t="str">
        <f t="shared" si="219"/>
        <v/>
      </c>
    </row>
    <row r="2314" spans="1:30" x14ac:dyDescent="0.25">
      <c r="A2314" s="64"/>
      <c r="B2314" s="64"/>
      <c r="C2314" s="66"/>
      <c r="D2314" s="67"/>
      <c r="E2314" s="64"/>
      <c r="F2314" s="64"/>
      <c r="G2314" s="37" t="str">
        <f>IF(E2314="","",IF(OR(E2314="Project Management",E2314="Project Support",E2314="Sprint Management",E2314="Sprint Support"),"NA",ROUND((((VLOOKUP(AD2314,[2]Formula!V:X,3,0)))-SUMIF(AD:AD,AD2314,H:H)),2)))</f>
        <v/>
      </c>
      <c r="H2314" s="71"/>
      <c r="I2314" s="72"/>
      <c r="J2314" s="72"/>
      <c r="K2314" s="38" t="str">
        <f>IF(E2314="","",IF(OR(E2314="Project Management",E2314="Project Support",E2314="Sprint Management",E2314="Sprint Support"),"NA",(((SUMIF(AD:AD,AD2314,H:H)/VLOOKUP(AD2314,[2]Formula!V:X,3,0))*VLOOKUP(AD2314,[2]Formula!V:X,2,0))*H2314)/SUMIF(AD:AD,AD2314,H:H)))</f>
        <v/>
      </c>
      <c r="L2314" s="38" t="str">
        <f t="shared" si="217"/>
        <v/>
      </c>
      <c r="M2314" s="38" t="str">
        <f t="shared" si="218"/>
        <v/>
      </c>
      <c r="N2314" s="38" t="str">
        <f t="shared" si="220"/>
        <v/>
      </c>
      <c r="O2314" s="38" t="str">
        <f t="shared" si="216"/>
        <v/>
      </c>
      <c r="P2314" s="39" t="str">
        <f t="shared" si="221"/>
        <v/>
      </c>
      <c r="AC2314" s="42" t="str">
        <f>IF(B2314="","",VLOOKUP(B2314,[2]Formula!B:C,2,0))</f>
        <v/>
      </c>
      <c r="AD2314" s="43" t="str">
        <f t="shared" si="219"/>
        <v/>
      </c>
    </row>
    <row r="2315" spans="1:30" x14ac:dyDescent="0.25">
      <c r="A2315" s="64"/>
      <c r="B2315" s="64"/>
      <c r="C2315" s="66"/>
      <c r="D2315" s="67"/>
      <c r="E2315" s="64"/>
      <c r="F2315" s="64"/>
      <c r="G2315" s="37" t="str">
        <f>IF(E2315="","",IF(OR(E2315="Project Management",E2315="Project Support",E2315="Sprint Management",E2315="Sprint Support"),"NA",ROUND((((VLOOKUP(AD2315,[2]Formula!V:X,3,0)))-SUMIF(AD:AD,AD2315,H:H)),2)))</f>
        <v/>
      </c>
      <c r="H2315" s="71"/>
      <c r="I2315" s="72"/>
      <c r="J2315" s="72"/>
      <c r="K2315" s="38" t="str">
        <f>IF(E2315="","",IF(OR(E2315="Project Management",E2315="Project Support",E2315="Sprint Management",E2315="Sprint Support"),"NA",(((SUMIF(AD:AD,AD2315,H:H)/VLOOKUP(AD2315,[2]Formula!V:X,3,0))*VLOOKUP(AD2315,[2]Formula!V:X,2,0))*H2315)/SUMIF(AD:AD,AD2315,H:H)))</f>
        <v/>
      </c>
      <c r="L2315" s="38" t="str">
        <f t="shared" si="217"/>
        <v/>
      </c>
      <c r="M2315" s="38" t="str">
        <f t="shared" si="218"/>
        <v/>
      </c>
      <c r="N2315" s="38" t="str">
        <f t="shared" si="220"/>
        <v/>
      </c>
      <c r="O2315" s="38" t="str">
        <f t="shared" si="216"/>
        <v/>
      </c>
      <c r="P2315" s="39" t="str">
        <f t="shared" si="221"/>
        <v/>
      </c>
      <c r="AC2315" s="42" t="str">
        <f>IF(B2315="","",VLOOKUP(B2315,[2]Formula!B:C,2,0))</f>
        <v/>
      </c>
      <c r="AD2315" s="43" t="str">
        <f t="shared" si="219"/>
        <v/>
      </c>
    </row>
    <row r="2316" spans="1:30" x14ac:dyDescent="0.25">
      <c r="A2316" s="64"/>
      <c r="B2316" s="64"/>
      <c r="C2316" s="66"/>
      <c r="D2316" s="67"/>
      <c r="E2316" s="64"/>
      <c r="F2316" s="64"/>
      <c r="G2316" s="37" t="str">
        <f>IF(E2316="","",IF(OR(E2316="Project Management",E2316="Project Support",E2316="Sprint Management",E2316="Sprint Support"),"NA",ROUND((((VLOOKUP(AD2316,[2]Formula!V:X,3,0)))-SUMIF(AD:AD,AD2316,H:H)),2)))</f>
        <v/>
      </c>
      <c r="H2316" s="71"/>
      <c r="I2316" s="72"/>
      <c r="J2316" s="72"/>
      <c r="K2316" s="38" t="str">
        <f>IF(E2316="","",IF(OR(E2316="Project Management",E2316="Project Support",E2316="Sprint Management",E2316="Sprint Support"),"NA",(((SUMIF(AD:AD,AD2316,H:H)/VLOOKUP(AD2316,[2]Formula!V:X,3,0))*VLOOKUP(AD2316,[2]Formula!V:X,2,0))*H2316)/SUMIF(AD:AD,AD2316,H:H)))</f>
        <v/>
      </c>
      <c r="L2316" s="38" t="str">
        <f t="shared" si="217"/>
        <v/>
      </c>
      <c r="M2316" s="38" t="str">
        <f t="shared" si="218"/>
        <v/>
      </c>
      <c r="N2316" s="38" t="str">
        <f t="shared" si="220"/>
        <v/>
      </c>
      <c r="O2316" s="38" t="str">
        <f t="shared" si="216"/>
        <v/>
      </c>
      <c r="P2316" s="39" t="str">
        <f t="shared" si="221"/>
        <v/>
      </c>
      <c r="AC2316" s="42" t="str">
        <f>IF(B2316="","",VLOOKUP(B2316,[2]Formula!B:C,2,0))</f>
        <v/>
      </c>
      <c r="AD2316" s="43" t="str">
        <f t="shared" si="219"/>
        <v/>
      </c>
    </row>
    <row r="2317" spans="1:30" x14ac:dyDescent="0.25">
      <c r="A2317" s="64"/>
      <c r="B2317" s="64"/>
      <c r="C2317" s="66"/>
      <c r="D2317" s="67"/>
      <c r="E2317" s="64"/>
      <c r="F2317" s="64"/>
      <c r="G2317" s="37" t="str">
        <f>IF(E2317="","",IF(OR(E2317="Project Management",E2317="Project Support",E2317="Sprint Management",E2317="Sprint Support"),"NA",ROUND((((VLOOKUP(AD2317,[2]Formula!V:X,3,0)))-SUMIF(AD:AD,AD2317,H:H)),2)))</f>
        <v/>
      </c>
      <c r="H2317" s="71"/>
      <c r="I2317" s="72"/>
      <c r="J2317" s="72"/>
      <c r="K2317" s="38" t="str">
        <f>IF(E2317="","",IF(OR(E2317="Project Management",E2317="Project Support",E2317="Sprint Management",E2317="Sprint Support"),"NA",(((SUMIF(AD:AD,AD2317,H:H)/VLOOKUP(AD2317,[2]Formula!V:X,3,0))*VLOOKUP(AD2317,[2]Formula!V:X,2,0))*H2317)/SUMIF(AD:AD,AD2317,H:H)))</f>
        <v/>
      </c>
      <c r="L2317" s="38" t="str">
        <f t="shared" si="217"/>
        <v/>
      </c>
      <c r="M2317" s="38" t="str">
        <f t="shared" si="218"/>
        <v/>
      </c>
      <c r="N2317" s="38" t="str">
        <f t="shared" si="220"/>
        <v/>
      </c>
      <c r="O2317" s="38" t="str">
        <f t="shared" si="216"/>
        <v/>
      </c>
      <c r="P2317" s="39" t="str">
        <f t="shared" si="221"/>
        <v/>
      </c>
      <c r="AC2317" s="42" t="str">
        <f>IF(B2317="","",VLOOKUP(B2317,[2]Formula!B:C,2,0))</f>
        <v/>
      </c>
      <c r="AD2317" s="43" t="str">
        <f t="shared" si="219"/>
        <v/>
      </c>
    </row>
    <row r="2318" spans="1:30" x14ac:dyDescent="0.25">
      <c r="A2318" s="64"/>
      <c r="B2318" s="64"/>
      <c r="C2318" s="66"/>
      <c r="D2318" s="67"/>
      <c r="E2318" s="64"/>
      <c r="F2318" s="64"/>
      <c r="G2318" s="37" t="str">
        <f>IF(E2318="","",IF(OR(E2318="Project Management",E2318="Project Support",E2318="Sprint Management",E2318="Sprint Support"),"NA",ROUND((((VLOOKUP(AD2318,[2]Formula!V:X,3,0)))-SUMIF(AD:AD,AD2318,H:H)),2)))</f>
        <v/>
      </c>
      <c r="H2318" s="71"/>
      <c r="I2318" s="72"/>
      <c r="J2318" s="72"/>
      <c r="K2318" s="38" t="str">
        <f>IF(E2318="","",IF(OR(E2318="Project Management",E2318="Project Support",E2318="Sprint Management",E2318="Sprint Support"),"NA",(((SUMIF(AD:AD,AD2318,H:H)/VLOOKUP(AD2318,[2]Formula!V:X,3,0))*VLOOKUP(AD2318,[2]Formula!V:X,2,0))*H2318)/SUMIF(AD:AD,AD2318,H:H)))</f>
        <v/>
      </c>
      <c r="L2318" s="38" t="str">
        <f t="shared" si="217"/>
        <v/>
      </c>
      <c r="M2318" s="38" t="str">
        <f t="shared" si="218"/>
        <v/>
      </c>
      <c r="N2318" s="38" t="str">
        <f t="shared" si="220"/>
        <v/>
      </c>
      <c r="O2318" s="38" t="str">
        <f t="shared" si="216"/>
        <v/>
      </c>
      <c r="P2318" s="39" t="str">
        <f t="shared" si="221"/>
        <v/>
      </c>
      <c r="AC2318" s="42" t="str">
        <f>IF(B2318="","",VLOOKUP(B2318,[2]Formula!B:C,2,0))</f>
        <v/>
      </c>
      <c r="AD2318" s="43" t="str">
        <f t="shared" si="219"/>
        <v/>
      </c>
    </row>
    <row r="2319" spans="1:30" x14ac:dyDescent="0.25">
      <c r="A2319" s="64"/>
      <c r="B2319" s="64"/>
      <c r="C2319" s="66"/>
      <c r="D2319" s="67"/>
      <c r="E2319" s="64"/>
      <c r="F2319" s="64"/>
      <c r="G2319" s="37" t="str">
        <f>IF(E2319="","",IF(OR(E2319="Project Management",E2319="Project Support",E2319="Sprint Management",E2319="Sprint Support"),"NA",ROUND((((VLOOKUP(AD2319,[2]Formula!V:X,3,0)))-SUMIF(AD:AD,AD2319,H:H)),2)))</f>
        <v/>
      </c>
      <c r="H2319" s="71"/>
      <c r="I2319" s="72"/>
      <c r="J2319" s="72"/>
      <c r="K2319" s="38" t="str">
        <f>IF(E2319="","",IF(OR(E2319="Project Management",E2319="Project Support",E2319="Sprint Management",E2319="Sprint Support"),"NA",(((SUMIF(AD:AD,AD2319,H:H)/VLOOKUP(AD2319,[2]Formula!V:X,3,0))*VLOOKUP(AD2319,[2]Formula!V:X,2,0))*H2319)/SUMIF(AD:AD,AD2319,H:H)))</f>
        <v/>
      </c>
      <c r="L2319" s="38" t="str">
        <f t="shared" si="217"/>
        <v/>
      </c>
      <c r="M2319" s="38" t="str">
        <f t="shared" si="218"/>
        <v/>
      </c>
      <c r="N2319" s="38" t="str">
        <f t="shared" si="220"/>
        <v/>
      </c>
      <c r="O2319" s="38" t="str">
        <f t="shared" si="216"/>
        <v/>
      </c>
      <c r="P2319" s="39" t="str">
        <f t="shared" si="221"/>
        <v/>
      </c>
      <c r="AC2319" s="42" t="str">
        <f>IF(B2319="","",VLOOKUP(B2319,[2]Formula!B:C,2,0))</f>
        <v/>
      </c>
      <c r="AD2319" s="43" t="str">
        <f t="shared" si="219"/>
        <v/>
      </c>
    </row>
    <row r="2320" spans="1:30" x14ac:dyDescent="0.25">
      <c r="A2320" s="64"/>
      <c r="B2320" s="64"/>
      <c r="C2320" s="66"/>
      <c r="D2320" s="67"/>
      <c r="E2320" s="64"/>
      <c r="F2320" s="64"/>
      <c r="G2320" s="37" t="str">
        <f>IF(E2320="","",IF(OR(E2320="Project Management",E2320="Project Support",E2320="Sprint Management",E2320="Sprint Support"),"NA",ROUND((((VLOOKUP(AD2320,[2]Formula!V:X,3,0)))-SUMIF(AD:AD,AD2320,H:H)),2)))</f>
        <v/>
      </c>
      <c r="H2320" s="71"/>
      <c r="I2320" s="72"/>
      <c r="J2320" s="72"/>
      <c r="K2320" s="38" t="str">
        <f>IF(E2320="","",IF(OR(E2320="Project Management",E2320="Project Support",E2320="Sprint Management",E2320="Sprint Support"),"NA",(((SUMIF(AD:AD,AD2320,H:H)/VLOOKUP(AD2320,[2]Formula!V:X,3,0))*VLOOKUP(AD2320,[2]Formula!V:X,2,0))*H2320)/SUMIF(AD:AD,AD2320,H:H)))</f>
        <v/>
      </c>
      <c r="L2320" s="38" t="str">
        <f t="shared" si="217"/>
        <v/>
      </c>
      <c r="M2320" s="38" t="str">
        <f t="shared" si="218"/>
        <v/>
      </c>
      <c r="N2320" s="38" t="str">
        <f t="shared" si="220"/>
        <v/>
      </c>
      <c r="O2320" s="38" t="str">
        <f t="shared" si="216"/>
        <v/>
      </c>
      <c r="P2320" s="39" t="str">
        <f t="shared" si="221"/>
        <v/>
      </c>
      <c r="AC2320" s="42" t="str">
        <f>IF(B2320="","",VLOOKUP(B2320,[2]Formula!B:C,2,0))</f>
        <v/>
      </c>
      <c r="AD2320" s="43" t="str">
        <f t="shared" si="219"/>
        <v/>
      </c>
    </row>
    <row r="2321" spans="1:30" x14ac:dyDescent="0.25">
      <c r="A2321" s="64"/>
      <c r="B2321" s="64"/>
      <c r="C2321" s="66"/>
      <c r="D2321" s="67"/>
      <c r="E2321" s="64"/>
      <c r="F2321" s="64"/>
      <c r="G2321" s="37" t="str">
        <f>IF(E2321="","",IF(OR(E2321="Project Management",E2321="Project Support",E2321="Sprint Management",E2321="Sprint Support"),"NA",ROUND((((VLOOKUP(AD2321,[2]Formula!V:X,3,0)))-SUMIF(AD:AD,AD2321,H:H)),2)))</f>
        <v/>
      </c>
      <c r="H2321" s="71"/>
      <c r="I2321" s="72"/>
      <c r="J2321" s="72"/>
      <c r="K2321" s="38" t="str">
        <f>IF(E2321="","",IF(OR(E2321="Project Management",E2321="Project Support",E2321="Sprint Management",E2321="Sprint Support"),"NA",(((SUMIF(AD:AD,AD2321,H:H)/VLOOKUP(AD2321,[2]Formula!V:X,3,0))*VLOOKUP(AD2321,[2]Formula!V:X,2,0))*H2321)/SUMIF(AD:AD,AD2321,H:H)))</f>
        <v/>
      </c>
      <c r="L2321" s="38" t="str">
        <f t="shared" si="217"/>
        <v/>
      </c>
      <c r="M2321" s="38" t="str">
        <f t="shared" si="218"/>
        <v/>
      </c>
      <c r="N2321" s="38" t="str">
        <f t="shared" si="220"/>
        <v/>
      </c>
      <c r="O2321" s="38" t="str">
        <f t="shared" si="216"/>
        <v/>
      </c>
      <c r="P2321" s="39" t="str">
        <f t="shared" si="221"/>
        <v/>
      </c>
      <c r="AC2321" s="42" t="str">
        <f>IF(B2321="","",VLOOKUP(B2321,[2]Formula!B:C,2,0))</f>
        <v/>
      </c>
      <c r="AD2321" s="43" t="str">
        <f t="shared" si="219"/>
        <v/>
      </c>
    </row>
    <row r="2322" spans="1:30" x14ac:dyDescent="0.25">
      <c r="A2322" s="64"/>
      <c r="B2322" s="64"/>
      <c r="C2322" s="66"/>
      <c r="D2322" s="67"/>
      <c r="E2322" s="64"/>
      <c r="F2322" s="64"/>
      <c r="G2322" s="37" t="str">
        <f>IF(E2322="","",IF(OR(E2322="Project Management",E2322="Project Support",E2322="Sprint Management",E2322="Sprint Support"),"NA",ROUND((((VLOOKUP(AD2322,[2]Formula!V:X,3,0)))-SUMIF(AD:AD,AD2322,H:H)),2)))</f>
        <v/>
      </c>
      <c r="H2322" s="71"/>
      <c r="I2322" s="72"/>
      <c r="J2322" s="72"/>
      <c r="K2322" s="38" t="str">
        <f>IF(E2322="","",IF(OR(E2322="Project Management",E2322="Project Support",E2322="Sprint Management",E2322="Sprint Support"),"NA",(((SUMIF(AD:AD,AD2322,H:H)/VLOOKUP(AD2322,[2]Formula!V:X,3,0))*VLOOKUP(AD2322,[2]Formula!V:X,2,0))*H2322)/SUMIF(AD:AD,AD2322,H:H)))</f>
        <v/>
      </c>
      <c r="L2322" s="38" t="str">
        <f t="shared" si="217"/>
        <v/>
      </c>
      <c r="M2322" s="38" t="str">
        <f t="shared" si="218"/>
        <v/>
      </c>
      <c r="N2322" s="38" t="str">
        <f t="shared" si="220"/>
        <v/>
      </c>
      <c r="O2322" s="38" t="str">
        <f t="shared" si="216"/>
        <v/>
      </c>
      <c r="P2322" s="39" t="str">
        <f t="shared" si="221"/>
        <v/>
      </c>
      <c r="AC2322" s="42" t="str">
        <f>IF(B2322="","",VLOOKUP(B2322,[2]Formula!B:C,2,0))</f>
        <v/>
      </c>
      <c r="AD2322" s="43" t="str">
        <f t="shared" si="219"/>
        <v/>
      </c>
    </row>
    <row r="2323" spans="1:30" x14ac:dyDescent="0.25">
      <c r="A2323" s="64"/>
      <c r="B2323" s="64"/>
      <c r="C2323" s="66"/>
      <c r="D2323" s="67"/>
      <c r="E2323" s="64"/>
      <c r="F2323" s="64"/>
      <c r="G2323" s="37" t="str">
        <f>IF(E2323="","",IF(OR(E2323="Project Management",E2323="Project Support",E2323="Sprint Management",E2323="Sprint Support"),"NA",ROUND((((VLOOKUP(AD2323,[2]Formula!V:X,3,0)))-SUMIF(AD:AD,AD2323,H:H)),2)))</f>
        <v/>
      </c>
      <c r="H2323" s="71"/>
      <c r="I2323" s="72"/>
      <c r="J2323" s="72"/>
      <c r="K2323" s="38" t="str">
        <f>IF(E2323="","",IF(OR(E2323="Project Management",E2323="Project Support",E2323="Sprint Management",E2323="Sprint Support"),"NA",(((SUMIF(AD:AD,AD2323,H:H)/VLOOKUP(AD2323,[2]Formula!V:X,3,0))*VLOOKUP(AD2323,[2]Formula!V:X,2,0))*H2323)/SUMIF(AD:AD,AD2323,H:H)))</f>
        <v/>
      </c>
      <c r="L2323" s="38" t="str">
        <f t="shared" si="217"/>
        <v/>
      </c>
      <c r="M2323" s="38" t="str">
        <f t="shared" si="218"/>
        <v/>
      </c>
      <c r="N2323" s="38" t="str">
        <f t="shared" si="220"/>
        <v/>
      </c>
      <c r="O2323" s="38" t="str">
        <f t="shared" si="216"/>
        <v/>
      </c>
      <c r="P2323" s="39" t="str">
        <f t="shared" si="221"/>
        <v/>
      </c>
      <c r="AC2323" s="42" t="str">
        <f>IF(B2323="","",VLOOKUP(B2323,[2]Formula!B:C,2,0))</f>
        <v/>
      </c>
      <c r="AD2323" s="43" t="str">
        <f t="shared" si="219"/>
        <v/>
      </c>
    </row>
    <row r="2324" spans="1:30" x14ac:dyDescent="0.25">
      <c r="A2324" s="64"/>
      <c r="B2324" s="64"/>
      <c r="C2324" s="66"/>
      <c r="D2324" s="67"/>
      <c r="E2324" s="64"/>
      <c r="F2324" s="64"/>
      <c r="G2324" s="37" t="str">
        <f>IF(E2324="","",IF(OR(E2324="Project Management",E2324="Project Support",E2324="Sprint Management",E2324="Sprint Support"),"NA",ROUND((((VLOOKUP(AD2324,[2]Formula!V:X,3,0)))-SUMIF(AD:AD,AD2324,H:H)),2)))</f>
        <v/>
      </c>
      <c r="H2324" s="71"/>
      <c r="I2324" s="72"/>
      <c r="J2324" s="72"/>
      <c r="K2324" s="38" t="str">
        <f>IF(E2324="","",IF(OR(E2324="Project Management",E2324="Project Support",E2324="Sprint Management",E2324="Sprint Support"),"NA",(((SUMIF(AD:AD,AD2324,H:H)/VLOOKUP(AD2324,[2]Formula!V:X,3,0))*VLOOKUP(AD2324,[2]Formula!V:X,2,0))*H2324)/SUMIF(AD:AD,AD2324,H:H)))</f>
        <v/>
      </c>
      <c r="L2324" s="38" t="str">
        <f t="shared" si="217"/>
        <v/>
      </c>
      <c r="M2324" s="38" t="str">
        <f t="shared" si="218"/>
        <v/>
      </c>
      <c r="N2324" s="38" t="str">
        <f t="shared" si="220"/>
        <v/>
      </c>
      <c r="O2324" s="38" t="str">
        <f t="shared" si="216"/>
        <v/>
      </c>
      <c r="P2324" s="39" t="str">
        <f t="shared" si="221"/>
        <v/>
      </c>
      <c r="AC2324" s="42" t="str">
        <f>IF(B2324="","",VLOOKUP(B2324,[2]Formula!B:C,2,0))</f>
        <v/>
      </c>
      <c r="AD2324" s="43" t="str">
        <f t="shared" si="219"/>
        <v/>
      </c>
    </row>
    <row r="2325" spans="1:30" x14ac:dyDescent="0.25">
      <c r="A2325" s="64"/>
      <c r="B2325" s="64"/>
      <c r="C2325" s="66"/>
      <c r="D2325" s="67"/>
      <c r="E2325" s="64"/>
      <c r="F2325" s="64"/>
      <c r="G2325" s="37" t="str">
        <f>IF(E2325="","",IF(OR(E2325="Project Management",E2325="Project Support",E2325="Sprint Management",E2325="Sprint Support"),"NA",ROUND((((VLOOKUP(AD2325,[2]Formula!V:X,3,0)))-SUMIF(AD:AD,AD2325,H:H)),2)))</f>
        <v/>
      </c>
      <c r="H2325" s="71"/>
      <c r="I2325" s="72"/>
      <c r="J2325" s="72"/>
      <c r="K2325" s="38" t="str">
        <f>IF(E2325="","",IF(OR(E2325="Project Management",E2325="Project Support",E2325="Sprint Management",E2325="Sprint Support"),"NA",(((SUMIF(AD:AD,AD2325,H:H)/VLOOKUP(AD2325,[2]Formula!V:X,3,0))*VLOOKUP(AD2325,[2]Formula!V:X,2,0))*H2325)/SUMIF(AD:AD,AD2325,H:H)))</f>
        <v/>
      </c>
      <c r="L2325" s="38" t="str">
        <f t="shared" si="217"/>
        <v/>
      </c>
      <c r="M2325" s="38" t="str">
        <f t="shared" si="218"/>
        <v/>
      </c>
      <c r="N2325" s="38" t="str">
        <f t="shared" si="220"/>
        <v/>
      </c>
      <c r="O2325" s="38" t="str">
        <f t="shared" si="216"/>
        <v/>
      </c>
      <c r="P2325" s="39" t="str">
        <f t="shared" si="221"/>
        <v/>
      </c>
      <c r="AC2325" s="42" t="str">
        <f>IF(B2325="","",VLOOKUP(B2325,[2]Formula!B:C,2,0))</f>
        <v/>
      </c>
      <c r="AD2325" s="43" t="str">
        <f t="shared" si="219"/>
        <v/>
      </c>
    </row>
    <row r="2326" spans="1:30" x14ac:dyDescent="0.25">
      <c r="A2326" s="64"/>
      <c r="B2326" s="64"/>
      <c r="C2326" s="66"/>
      <c r="D2326" s="67"/>
      <c r="E2326" s="64"/>
      <c r="F2326" s="64"/>
      <c r="G2326" s="37" t="str">
        <f>IF(E2326="","",IF(OR(E2326="Project Management",E2326="Project Support",E2326="Sprint Management",E2326="Sprint Support"),"NA",ROUND((((VLOOKUP(AD2326,[2]Formula!V:X,3,0)))-SUMIF(AD:AD,AD2326,H:H)),2)))</f>
        <v/>
      </c>
      <c r="H2326" s="71"/>
      <c r="I2326" s="72"/>
      <c r="J2326" s="72"/>
      <c r="K2326" s="38" t="str">
        <f>IF(E2326="","",IF(OR(E2326="Project Management",E2326="Project Support",E2326="Sprint Management",E2326="Sprint Support"),"NA",(((SUMIF(AD:AD,AD2326,H:H)/VLOOKUP(AD2326,[2]Formula!V:X,3,0))*VLOOKUP(AD2326,[2]Formula!V:X,2,0))*H2326)/SUMIF(AD:AD,AD2326,H:H)))</f>
        <v/>
      </c>
      <c r="L2326" s="38" t="str">
        <f t="shared" si="217"/>
        <v/>
      </c>
      <c r="M2326" s="38" t="str">
        <f t="shared" si="218"/>
        <v/>
      </c>
      <c r="N2326" s="38" t="str">
        <f t="shared" si="220"/>
        <v/>
      </c>
      <c r="O2326" s="38" t="str">
        <f t="shared" si="216"/>
        <v/>
      </c>
      <c r="P2326" s="39" t="str">
        <f t="shared" si="221"/>
        <v/>
      </c>
      <c r="AC2326" s="42" t="str">
        <f>IF(B2326="","",VLOOKUP(B2326,[2]Formula!B:C,2,0))</f>
        <v/>
      </c>
      <c r="AD2326" s="43" t="str">
        <f t="shared" si="219"/>
        <v/>
      </c>
    </row>
    <row r="2327" spans="1:30" x14ac:dyDescent="0.25">
      <c r="A2327" s="64"/>
      <c r="B2327" s="64"/>
      <c r="C2327" s="66"/>
      <c r="D2327" s="67"/>
      <c r="E2327" s="64"/>
      <c r="F2327" s="64"/>
      <c r="G2327" s="37" t="str">
        <f>IF(E2327="","",IF(OR(E2327="Project Management",E2327="Project Support",E2327="Sprint Management",E2327="Sprint Support"),"NA",ROUND((((VLOOKUP(AD2327,[2]Formula!V:X,3,0)))-SUMIF(AD:AD,AD2327,H:H)),2)))</f>
        <v/>
      </c>
      <c r="H2327" s="71"/>
      <c r="I2327" s="72"/>
      <c r="J2327" s="72"/>
      <c r="K2327" s="38" t="str">
        <f>IF(E2327="","",IF(OR(E2327="Project Management",E2327="Project Support",E2327="Sprint Management",E2327="Sprint Support"),"NA",(((SUMIF(AD:AD,AD2327,H:H)/VLOOKUP(AD2327,[2]Formula!V:X,3,0))*VLOOKUP(AD2327,[2]Formula!V:X,2,0))*H2327)/SUMIF(AD:AD,AD2327,H:H)))</f>
        <v/>
      </c>
      <c r="L2327" s="38" t="str">
        <f t="shared" si="217"/>
        <v/>
      </c>
      <c r="M2327" s="38" t="str">
        <f t="shared" si="218"/>
        <v/>
      </c>
      <c r="N2327" s="38" t="str">
        <f t="shared" si="220"/>
        <v/>
      </c>
      <c r="O2327" s="38" t="str">
        <f t="shared" si="216"/>
        <v/>
      </c>
      <c r="P2327" s="39" t="str">
        <f t="shared" si="221"/>
        <v/>
      </c>
      <c r="AC2327" s="42" t="str">
        <f>IF(B2327="","",VLOOKUP(B2327,[2]Formula!B:C,2,0))</f>
        <v/>
      </c>
      <c r="AD2327" s="43" t="str">
        <f t="shared" si="219"/>
        <v/>
      </c>
    </row>
    <row r="2328" spans="1:30" x14ac:dyDescent="0.25">
      <c r="A2328" s="64"/>
      <c r="B2328" s="64"/>
      <c r="C2328" s="66"/>
      <c r="D2328" s="67"/>
      <c r="E2328" s="64"/>
      <c r="F2328" s="64"/>
      <c r="G2328" s="37" t="str">
        <f>IF(E2328="","",IF(OR(E2328="Project Management",E2328="Project Support",E2328="Sprint Management",E2328="Sprint Support"),"NA",ROUND((((VLOOKUP(AD2328,[2]Formula!V:X,3,0)))-SUMIF(AD:AD,AD2328,H:H)),2)))</f>
        <v/>
      </c>
      <c r="H2328" s="71"/>
      <c r="I2328" s="72"/>
      <c r="J2328" s="72"/>
      <c r="K2328" s="38" t="str">
        <f>IF(E2328="","",IF(OR(E2328="Project Management",E2328="Project Support",E2328="Sprint Management",E2328="Sprint Support"),"NA",(((SUMIF(AD:AD,AD2328,H:H)/VLOOKUP(AD2328,[2]Formula!V:X,3,0))*VLOOKUP(AD2328,[2]Formula!V:X,2,0))*H2328)/SUMIF(AD:AD,AD2328,H:H)))</f>
        <v/>
      </c>
      <c r="L2328" s="38" t="str">
        <f t="shared" si="217"/>
        <v/>
      </c>
      <c r="M2328" s="38" t="str">
        <f t="shared" si="218"/>
        <v/>
      </c>
      <c r="N2328" s="38" t="str">
        <f t="shared" si="220"/>
        <v/>
      </c>
      <c r="O2328" s="38" t="str">
        <f t="shared" si="216"/>
        <v/>
      </c>
      <c r="P2328" s="39" t="str">
        <f t="shared" si="221"/>
        <v/>
      </c>
      <c r="AC2328" s="42" t="str">
        <f>IF(B2328="","",VLOOKUP(B2328,[2]Formula!B:C,2,0))</f>
        <v/>
      </c>
      <c r="AD2328" s="43" t="str">
        <f t="shared" si="219"/>
        <v/>
      </c>
    </row>
    <row r="2329" spans="1:30" x14ac:dyDescent="0.25">
      <c r="A2329" s="64"/>
      <c r="B2329" s="64"/>
      <c r="C2329" s="66"/>
      <c r="D2329" s="67"/>
      <c r="E2329" s="64"/>
      <c r="F2329" s="64"/>
      <c r="G2329" s="37" t="str">
        <f>IF(E2329="","",IF(OR(E2329="Project Management",E2329="Project Support",E2329="Sprint Management",E2329="Sprint Support"),"NA",ROUND((((VLOOKUP(AD2329,[2]Formula!V:X,3,0)))-SUMIF(AD:AD,AD2329,H:H)),2)))</f>
        <v/>
      </c>
      <c r="H2329" s="71"/>
      <c r="I2329" s="72"/>
      <c r="J2329" s="72"/>
      <c r="K2329" s="38" t="str">
        <f>IF(E2329="","",IF(OR(E2329="Project Management",E2329="Project Support",E2329="Sprint Management",E2329="Sprint Support"),"NA",(((SUMIF(AD:AD,AD2329,H:H)/VLOOKUP(AD2329,[2]Formula!V:X,3,0))*VLOOKUP(AD2329,[2]Formula!V:X,2,0))*H2329)/SUMIF(AD:AD,AD2329,H:H)))</f>
        <v/>
      </c>
      <c r="L2329" s="38" t="str">
        <f t="shared" si="217"/>
        <v/>
      </c>
      <c r="M2329" s="38" t="str">
        <f t="shared" si="218"/>
        <v/>
      </c>
      <c r="N2329" s="38" t="str">
        <f t="shared" si="220"/>
        <v/>
      </c>
      <c r="O2329" s="38" t="str">
        <f t="shared" si="216"/>
        <v/>
      </c>
      <c r="P2329" s="39" t="str">
        <f t="shared" si="221"/>
        <v/>
      </c>
      <c r="AC2329" s="42" t="str">
        <f>IF(B2329="","",VLOOKUP(B2329,[2]Formula!B:C,2,0))</f>
        <v/>
      </c>
      <c r="AD2329" s="43" t="str">
        <f t="shared" si="219"/>
        <v/>
      </c>
    </row>
    <row r="2330" spans="1:30" x14ac:dyDescent="0.25">
      <c r="A2330" s="64"/>
      <c r="B2330" s="64"/>
      <c r="C2330" s="66"/>
      <c r="D2330" s="67"/>
      <c r="E2330" s="64"/>
      <c r="F2330" s="64"/>
      <c r="G2330" s="37" t="str">
        <f>IF(E2330="","",IF(OR(E2330="Project Management",E2330="Project Support",E2330="Sprint Management",E2330="Sprint Support"),"NA",ROUND((((VLOOKUP(AD2330,[2]Formula!V:X,3,0)))-SUMIF(AD:AD,AD2330,H:H)),2)))</f>
        <v/>
      </c>
      <c r="H2330" s="71"/>
      <c r="I2330" s="72"/>
      <c r="J2330" s="72"/>
      <c r="K2330" s="38" t="str">
        <f>IF(E2330="","",IF(OR(E2330="Project Management",E2330="Project Support",E2330="Sprint Management",E2330="Sprint Support"),"NA",(((SUMIF(AD:AD,AD2330,H:H)/VLOOKUP(AD2330,[2]Formula!V:X,3,0))*VLOOKUP(AD2330,[2]Formula!V:X,2,0))*H2330)/SUMIF(AD:AD,AD2330,H:H)))</f>
        <v/>
      </c>
      <c r="L2330" s="38" t="str">
        <f t="shared" si="217"/>
        <v/>
      </c>
      <c r="M2330" s="38" t="str">
        <f t="shared" si="218"/>
        <v/>
      </c>
      <c r="N2330" s="38" t="str">
        <f t="shared" si="220"/>
        <v/>
      </c>
      <c r="O2330" s="38" t="str">
        <f t="shared" si="216"/>
        <v/>
      </c>
      <c r="P2330" s="39" t="str">
        <f t="shared" si="221"/>
        <v/>
      </c>
      <c r="AC2330" s="42" t="str">
        <f>IF(B2330="","",VLOOKUP(B2330,[2]Formula!B:C,2,0))</f>
        <v/>
      </c>
      <c r="AD2330" s="43" t="str">
        <f t="shared" si="219"/>
        <v/>
      </c>
    </row>
    <row r="2331" spans="1:30" x14ac:dyDescent="0.25">
      <c r="A2331" s="64"/>
      <c r="B2331" s="64"/>
      <c r="C2331" s="66"/>
      <c r="D2331" s="67"/>
      <c r="E2331" s="64"/>
      <c r="F2331" s="64"/>
      <c r="G2331" s="37" t="str">
        <f>IF(E2331="","",IF(OR(E2331="Project Management",E2331="Project Support",E2331="Sprint Management",E2331="Sprint Support"),"NA",ROUND((((VLOOKUP(AD2331,[2]Formula!V:X,3,0)))-SUMIF(AD:AD,AD2331,H:H)),2)))</f>
        <v/>
      </c>
      <c r="H2331" s="71"/>
      <c r="I2331" s="72"/>
      <c r="J2331" s="72"/>
      <c r="K2331" s="38" t="str">
        <f>IF(E2331="","",IF(OR(E2331="Project Management",E2331="Project Support",E2331="Sprint Management",E2331="Sprint Support"),"NA",(((SUMIF(AD:AD,AD2331,H:H)/VLOOKUP(AD2331,[2]Formula!V:X,3,0))*VLOOKUP(AD2331,[2]Formula!V:X,2,0))*H2331)/SUMIF(AD:AD,AD2331,H:H)))</f>
        <v/>
      </c>
      <c r="L2331" s="38" t="str">
        <f t="shared" si="217"/>
        <v/>
      </c>
      <c r="M2331" s="38" t="str">
        <f t="shared" si="218"/>
        <v/>
      </c>
      <c r="N2331" s="38" t="str">
        <f t="shared" si="220"/>
        <v/>
      </c>
      <c r="O2331" s="38" t="str">
        <f t="shared" si="216"/>
        <v/>
      </c>
      <c r="P2331" s="39" t="str">
        <f t="shared" si="221"/>
        <v/>
      </c>
      <c r="AC2331" s="42" t="str">
        <f>IF(B2331="","",VLOOKUP(B2331,[2]Formula!B:C,2,0))</f>
        <v/>
      </c>
      <c r="AD2331" s="43" t="str">
        <f t="shared" si="219"/>
        <v/>
      </c>
    </row>
    <row r="2332" spans="1:30" x14ac:dyDescent="0.25">
      <c r="A2332" s="64"/>
      <c r="B2332" s="64"/>
      <c r="C2332" s="66"/>
      <c r="D2332" s="67"/>
      <c r="E2332" s="64"/>
      <c r="F2332" s="64"/>
      <c r="G2332" s="37" t="str">
        <f>IF(E2332="","",IF(OR(E2332="Project Management",E2332="Project Support",E2332="Sprint Management",E2332="Sprint Support"),"NA",ROUND((((VLOOKUP(AD2332,[2]Formula!V:X,3,0)))-SUMIF(AD:AD,AD2332,H:H)),2)))</f>
        <v/>
      </c>
      <c r="H2332" s="71"/>
      <c r="I2332" s="72"/>
      <c r="J2332" s="72"/>
      <c r="K2332" s="38" t="str">
        <f>IF(E2332="","",IF(OR(E2332="Project Management",E2332="Project Support",E2332="Sprint Management",E2332="Sprint Support"),"NA",(((SUMIF(AD:AD,AD2332,H:H)/VLOOKUP(AD2332,[2]Formula!V:X,3,0))*VLOOKUP(AD2332,[2]Formula!V:X,2,0))*H2332)/SUMIF(AD:AD,AD2332,H:H)))</f>
        <v/>
      </c>
      <c r="L2332" s="38" t="str">
        <f t="shared" si="217"/>
        <v/>
      </c>
      <c r="M2332" s="38" t="str">
        <f t="shared" si="218"/>
        <v/>
      </c>
      <c r="N2332" s="38" t="str">
        <f t="shared" si="220"/>
        <v/>
      </c>
      <c r="O2332" s="38" t="str">
        <f t="shared" si="216"/>
        <v/>
      </c>
      <c r="P2332" s="39" t="str">
        <f t="shared" si="221"/>
        <v/>
      </c>
      <c r="AC2332" s="42" t="str">
        <f>IF(B2332="","",VLOOKUP(B2332,[2]Formula!B:C,2,0))</f>
        <v/>
      </c>
      <c r="AD2332" s="43" t="str">
        <f t="shared" si="219"/>
        <v/>
      </c>
    </row>
    <row r="2333" spans="1:30" x14ac:dyDescent="0.25">
      <c r="A2333" s="64"/>
      <c r="B2333" s="64"/>
      <c r="C2333" s="66"/>
      <c r="D2333" s="67"/>
      <c r="E2333" s="64"/>
      <c r="F2333" s="64"/>
      <c r="G2333" s="37" t="str">
        <f>IF(E2333="","",IF(OR(E2333="Project Management",E2333="Project Support",E2333="Sprint Management",E2333="Sprint Support"),"NA",ROUND((((VLOOKUP(AD2333,[2]Formula!V:X,3,0)))-SUMIF(AD:AD,AD2333,H:H)),2)))</f>
        <v/>
      </c>
      <c r="H2333" s="71"/>
      <c r="I2333" s="72"/>
      <c r="J2333" s="72"/>
      <c r="K2333" s="38" t="str">
        <f>IF(E2333="","",IF(OR(E2333="Project Management",E2333="Project Support",E2333="Sprint Management",E2333="Sprint Support"),"NA",(((SUMIF(AD:AD,AD2333,H:H)/VLOOKUP(AD2333,[2]Formula!V:X,3,0))*VLOOKUP(AD2333,[2]Formula!V:X,2,0))*H2333)/SUMIF(AD:AD,AD2333,H:H)))</f>
        <v/>
      </c>
      <c r="L2333" s="38" t="str">
        <f t="shared" si="217"/>
        <v/>
      </c>
      <c r="M2333" s="38" t="str">
        <f t="shared" si="218"/>
        <v/>
      </c>
      <c r="N2333" s="38" t="str">
        <f t="shared" si="220"/>
        <v/>
      </c>
      <c r="O2333" s="38" t="str">
        <f t="shared" si="216"/>
        <v/>
      </c>
      <c r="P2333" s="39" t="str">
        <f t="shared" si="221"/>
        <v/>
      </c>
      <c r="AC2333" s="42" t="str">
        <f>IF(B2333="","",VLOOKUP(B2333,[2]Formula!B:C,2,0))</f>
        <v/>
      </c>
      <c r="AD2333" s="43" t="str">
        <f t="shared" si="219"/>
        <v/>
      </c>
    </row>
    <row r="2334" spans="1:30" x14ac:dyDescent="0.25">
      <c r="A2334" s="64"/>
      <c r="B2334" s="64"/>
      <c r="C2334" s="66"/>
      <c r="D2334" s="67"/>
      <c r="E2334" s="64"/>
      <c r="F2334" s="64"/>
      <c r="G2334" s="37" t="str">
        <f>IF(E2334="","",IF(OR(E2334="Project Management",E2334="Project Support",E2334="Sprint Management",E2334="Sprint Support"),"NA",ROUND((((VLOOKUP(AD2334,[2]Formula!V:X,3,0)))-SUMIF(AD:AD,AD2334,H:H)),2)))</f>
        <v/>
      </c>
      <c r="H2334" s="71"/>
      <c r="I2334" s="72"/>
      <c r="J2334" s="72"/>
      <c r="K2334" s="38" t="str">
        <f>IF(E2334="","",IF(OR(E2334="Project Management",E2334="Project Support",E2334="Sprint Management",E2334="Sprint Support"),"NA",(((SUMIF(AD:AD,AD2334,H:H)/VLOOKUP(AD2334,[2]Formula!V:X,3,0))*VLOOKUP(AD2334,[2]Formula!V:X,2,0))*H2334)/SUMIF(AD:AD,AD2334,H:H)))</f>
        <v/>
      </c>
      <c r="L2334" s="38" t="str">
        <f t="shared" si="217"/>
        <v/>
      </c>
      <c r="M2334" s="38" t="str">
        <f t="shared" si="218"/>
        <v/>
      </c>
      <c r="N2334" s="38" t="str">
        <f t="shared" si="220"/>
        <v/>
      </c>
      <c r="O2334" s="38" t="str">
        <f t="shared" si="216"/>
        <v/>
      </c>
      <c r="P2334" s="39" t="str">
        <f t="shared" si="221"/>
        <v/>
      </c>
      <c r="AC2334" s="42" t="str">
        <f>IF(B2334="","",VLOOKUP(B2334,[2]Formula!B:C,2,0))</f>
        <v/>
      </c>
      <c r="AD2334" s="43" t="str">
        <f t="shared" si="219"/>
        <v/>
      </c>
    </row>
    <row r="2335" spans="1:30" x14ac:dyDescent="0.25">
      <c r="A2335" s="64"/>
      <c r="B2335" s="64"/>
      <c r="C2335" s="66"/>
      <c r="D2335" s="67"/>
      <c r="E2335" s="64"/>
      <c r="F2335" s="64"/>
      <c r="G2335" s="37" t="str">
        <f>IF(E2335="","",IF(OR(E2335="Project Management",E2335="Project Support",E2335="Sprint Management",E2335="Sprint Support"),"NA",ROUND((((VLOOKUP(AD2335,[2]Formula!V:X,3,0)))-SUMIF(AD:AD,AD2335,H:H)),2)))</f>
        <v/>
      </c>
      <c r="H2335" s="71"/>
      <c r="I2335" s="72"/>
      <c r="J2335" s="72"/>
      <c r="K2335" s="38" t="str">
        <f>IF(E2335="","",IF(OR(E2335="Project Management",E2335="Project Support",E2335="Sprint Management",E2335="Sprint Support"),"NA",(((SUMIF(AD:AD,AD2335,H:H)/VLOOKUP(AD2335,[2]Formula!V:X,3,0))*VLOOKUP(AD2335,[2]Formula!V:X,2,0))*H2335)/SUMIF(AD:AD,AD2335,H:H)))</f>
        <v/>
      </c>
      <c r="L2335" s="38" t="str">
        <f t="shared" si="217"/>
        <v/>
      </c>
      <c r="M2335" s="38" t="str">
        <f t="shared" si="218"/>
        <v/>
      </c>
      <c r="N2335" s="38" t="str">
        <f t="shared" si="220"/>
        <v/>
      </c>
      <c r="O2335" s="38" t="str">
        <f t="shared" si="216"/>
        <v/>
      </c>
      <c r="P2335" s="39" t="str">
        <f t="shared" si="221"/>
        <v/>
      </c>
      <c r="AC2335" s="42" t="str">
        <f>IF(B2335="","",VLOOKUP(B2335,[2]Formula!B:C,2,0))</f>
        <v/>
      </c>
      <c r="AD2335" s="43" t="str">
        <f t="shared" si="219"/>
        <v/>
      </c>
    </row>
    <row r="2336" spans="1:30" x14ac:dyDescent="0.25">
      <c r="A2336" s="64"/>
      <c r="B2336" s="64"/>
      <c r="C2336" s="66"/>
      <c r="D2336" s="67"/>
      <c r="E2336" s="64"/>
      <c r="F2336" s="64"/>
      <c r="G2336" s="37" t="str">
        <f>IF(E2336="","",IF(OR(E2336="Project Management",E2336="Project Support",E2336="Sprint Management",E2336="Sprint Support"),"NA",ROUND((((VLOOKUP(AD2336,[2]Formula!V:X,3,0)))-SUMIF(AD:AD,AD2336,H:H)),2)))</f>
        <v/>
      </c>
      <c r="H2336" s="71"/>
      <c r="I2336" s="72"/>
      <c r="J2336" s="72"/>
      <c r="K2336" s="38" t="str">
        <f>IF(E2336="","",IF(OR(E2336="Project Management",E2336="Project Support",E2336="Sprint Management",E2336="Sprint Support"),"NA",(((SUMIF(AD:AD,AD2336,H:H)/VLOOKUP(AD2336,[2]Formula!V:X,3,0))*VLOOKUP(AD2336,[2]Formula!V:X,2,0))*H2336)/SUMIF(AD:AD,AD2336,H:H)))</f>
        <v/>
      </c>
      <c r="L2336" s="38" t="str">
        <f t="shared" si="217"/>
        <v/>
      </c>
      <c r="M2336" s="38" t="str">
        <f t="shared" si="218"/>
        <v/>
      </c>
      <c r="N2336" s="38" t="str">
        <f t="shared" si="220"/>
        <v/>
      </c>
      <c r="O2336" s="38" t="str">
        <f t="shared" si="216"/>
        <v/>
      </c>
      <c r="P2336" s="39" t="str">
        <f t="shared" si="221"/>
        <v/>
      </c>
      <c r="AC2336" s="42" t="str">
        <f>IF(B2336="","",VLOOKUP(B2336,[2]Formula!B:C,2,0))</f>
        <v/>
      </c>
      <c r="AD2336" s="43" t="str">
        <f t="shared" si="219"/>
        <v/>
      </c>
    </row>
    <row r="2337" spans="1:30" x14ac:dyDescent="0.25">
      <c r="A2337" s="64"/>
      <c r="B2337" s="64"/>
      <c r="C2337" s="66"/>
      <c r="D2337" s="67"/>
      <c r="E2337" s="64"/>
      <c r="F2337" s="64"/>
      <c r="G2337" s="37" t="str">
        <f>IF(E2337="","",IF(OR(E2337="Project Management",E2337="Project Support",E2337="Sprint Management",E2337="Sprint Support"),"NA",ROUND((((VLOOKUP(AD2337,[2]Formula!V:X,3,0)))-SUMIF(AD:AD,AD2337,H:H)),2)))</f>
        <v/>
      </c>
      <c r="H2337" s="71"/>
      <c r="I2337" s="72"/>
      <c r="J2337" s="72"/>
      <c r="K2337" s="38" t="str">
        <f>IF(E2337="","",IF(OR(E2337="Project Management",E2337="Project Support",E2337="Sprint Management",E2337="Sprint Support"),"NA",(((SUMIF(AD:AD,AD2337,H:H)/VLOOKUP(AD2337,[2]Formula!V:X,3,0))*VLOOKUP(AD2337,[2]Formula!V:X,2,0))*H2337)/SUMIF(AD:AD,AD2337,H:H)))</f>
        <v/>
      </c>
      <c r="L2337" s="38" t="str">
        <f t="shared" si="217"/>
        <v/>
      </c>
      <c r="M2337" s="38" t="str">
        <f t="shared" si="218"/>
        <v/>
      </c>
      <c r="N2337" s="38" t="str">
        <f t="shared" si="220"/>
        <v/>
      </c>
      <c r="O2337" s="38" t="str">
        <f t="shared" si="216"/>
        <v/>
      </c>
      <c r="P2337" s="39" t="str">
        <f t="shared" si="221"/>
        <v/>
      </c>
      <c r="AC2337" s="42" t="str">
        <f>IF(B2337="","",VLOOKUP(B2337,[2]Formula!B:C,2,0))</f>
        <v/>
      </c>
      <c r="AD2337" s="43" t="str">
        <f t="shared" si="219"/>
        <v/>
      </c>
    </row>
    <row r="2338" spans="1:30" x14ac:dyDescent="0.25">
      <c r="A2338" s="64"/>
      <c r="B2338" s="64"/>
      <c r="C2338" s="66"/>
      <c r="D2338" s="67"/>
      <c r="E2338" s="64"/>
      <c r="F2338" s="64"/>
      <c r="G2338" s="37" t="str">
        <f>IF(E2338="","",IF(OR(E2338="Project Management",E2338="Project Support",E2338="Sprint Management",E2338="Sprint Support"),"NA",ROUND((((VLOOKUP(AD2338,[2]Formula!V:X,3,0)))-SUMIF(AD:AD,AD2338,H:H)),2)))</f>
        <v/>
      </c>
      <c r="H2338" s="71"/>
      <c r="I2338" s="72"/>
      <c r="J2338" s="72"/>
      <c r="K2338" s="38" t="str">
        <f>IF(E2338="","",IF(OR(E2338="Project Management",E2338="Project Support",E2338="Sprint Management",E2338="Sprint Support"),"NA",(((SUMIF(AD:AD,AD2338,H:H)/VLOOKUP(AD2338,[2]Formula!V:X,3,0))*VLOOKUP(AD2338,[2]Formula!V:X,2,0))*H2338)/SUMIF(AD:AD,AD2338,H:H)))</f>
        <v/>
      </c>
      <c r="L2338" s="38" t="str">
        <f t="shared" si="217"/>
        <v/>
      </c>
      <c r="M2338" s="38" t="str">
        <f t="shared" si="218"/>
        <v/>
      </c>
      <c r="N2338" s="38" t="str">
        <f t="shared" si="220"/>
        <v/>
      </c>
      <c r="O2338" s="38" t="str">
        <f t="shared" si="216"/>
        <v/>
      </c>
      <c r="P2338" s="39" t="str">
        <f t="shared" si="221"/>
        <v/>
      </c>
      <c r="AC2338" s="42" t="str">
        <f>IF(B2338="","",VLOOKUP(B2338,[2]Formula!B:C,2,0))</f>
        <v/>
      </c>
      <c r="AD2338" s="43" t="str">
        <f t="shared" si="219"/>
        <v/>
      </c>
    </row>
    <row r="2339" spans="1:30" x14ac:dyDescent="0.25">
      <c r="A2339" s="64"/>
      <c r="B2339" s="64"/>
      <c r="C2339" s="66"/>
      <c r="D2339" s="67"/>
      <c r="E2339" s="64"/>
      <c r="F2339" s="64"/>
      <c r="G2339" s="37" t="str">
        <f>IF(E2339="","",IF(OR(E2339="Project Management",E2339="Project Support",E2339="Sprint Management",E2339="Sprint Support"),"NA",ROUND((((VLOOKUP(AD2339,[2]Formula!V:X,3,0)))-SUMIF(AD:AD,AD2339,H:H)),2)))</f>
        <v/>
      </c>
      <c r="H2339" s="71"/>
      <c r="I2339" s="72"/>
      <c r="J2339" s="72"/>
      <c r="K2339" s="38" t="str">
        <f>IF(E2339="","",IF(OR(E2339="Project Management",E2339="Project Support",E2339="Sprint Management",E2339="Sprint Support"),"NA",(((SUMIF(AD:AD,AD2339,H:H)/VLOOKUP(AD2339,[2]Formula!V:X,3,0))*VLOOKUP(AD2339,[2]Formula!V:X,2,0))*H2339)/SUMIF(AD:AD,AD2339,H:H)))</f>
        <v/>
      </c>
      <c r="L2339" s="38" t="str">
        <f t="shared" si="217"/>
        <v/>
      </c>
      <c r="M2339" s="38" t="str">
        <f t="shared" si="218"/>
        <v/>
      </c>
      <c r="N2339" s="38" t="str">
        <f t="shared" si="220"/>
        <v/>
      </c>
      <c r="O2339" s="38" t="str">
        <f t="shared" si="216"/>
        <v/>
      </c>
      <c r="P2339" s="39" t="str">
        <f t="shared" si="221"/>
        <v/>
      </c>
      <c r="AC2339" s="42" t="str">
        <f>IF(B2339="","",VLOOKUP(B2339,[2]Formula!B:C,2,0))</f>
        <v/>
      </c>
      <c r="AD2339" s="43" t="str">
        <f t="shared" si="219"/>
        <v/>
      </c>
    </row>
    <row r="2340" spans="1:30" x14ac:dyDescent="0.25">
      <c r="A2340" s="64"/>
      <c r="B2340" s="64"/>
      <c r="C2340" s="66"/>
      <c r="D2340" s="67"/>
      <c r="E2340" s="64"/>
      <c r="F2340" s="64"/>
      <c r="G2340" s="37" t="str">
        <f>IF(E2340="","",IF(OR(E2340="Project Management",E2340="Project Support",E2340="Sprint Management",E2340="Sprint Support"),"NA",ROUND((((VLOOKUP(AD2340,[2]Formula!V:X,3,0)))-SUMIF(AD:AD,AD2340,H:H)),2)))</f>
        <v/>
      </c>
      <c r="H2340" s="71"/>
      <c r="I2340" s="72"/>
      <c r="J2340" s="72"/>
      <c r="K2340" s="38" t="str">
        <f>IF(E2340="","",IF(OR(E2340="Project Management",E2340="Project Support",E2340="Sprint Management",E2340="Sprint Support"),"NA",(((SUMIF(AD:AD,AD2340,H:H)/VLOOKUP(AD2340,[2]Formula!V:X,3,0))*VLOOKUP(AD2340,[2]Formula!V:X,2,0))*H2340)/SUMIF(AD:AD,AD2340,H:H)))</f>
        <v/>
      </c>
      <c r="L2340" s="38" t="str">
        <f t="shared" si="217"/>
        <v/>
      </c>
      <c r="M2340" s="38" t="str">
        <f t="shared" si="218"/>
        <v/>
      </c>
      <c r="N2340" s="38" t="str">
        <f t="shared" si="220"/>
        <v/>
      </c>
      <c r="O2340" s="38" t="str">
        <f t="shared" si="216"/>
        <v/>
      </c>
      <c r="P2340" s="39" t="str">
        <f t="shared" si="221"/>
        <v/>
      </c>
      <c r="AC2340" s="42" t="str">
        <f>IF(B2340="","",VLOOKUP(B2340,[2]Formula!B:C,2,0))</f>
        <v/>
      </c>
      <c r="AD2340" s="43" t="str">
        <f t="shared" si="219"/>
        <v/>
      </c>
    </row>
    <row r="2341" spans="1:30" x14ac:dyDescent="0.25">
      <c r="A2341" s="64"/>
      <c r="B2341" s="64"/>
      <c r="C2341" s="66"/>
      <c r="D2341" s="67"/>
      <c r="E2341" s="64"/>
      <c r="F2341" s="64"/>
      <c r="G2341" s="37" t="str">
        <f>IF(E2341="","",IF(OR(E2341="Project Management",E2341="Project Support",E2341="Sprint Management",E2341="Sprint Support"),"NA",ROUND((((VLOOKUP(AD2341,[2]Formula!V:X,3,0)))-SUMIF(AD:AD,AD2341,H:H)),2)))</f>
        <v/>
      </c>
      <c r="H2341" s="71"/>
      <c r="I2341" s="72"/>
      <c r="J2341" s="72"/>
      <c r="K2341" s="38" t="str">
        <f>IF(E2341="","",IF(OR(E2341="Project Management",E2341="Project Support",E2341="Sprint Management",E2341="Sprint Support"),"NA",(((SUMIF(AD:AD,AD2341,H:H)/VLOOKUP(AD2341,[2]Formula!V:X,3,0))*VLOOKUP(AD2341,[2]Formula!V:X,2,0))*H2341)/SUMIF(AD:AD,AD2341,H:H)))</f>
        <v/>
      </c>
      <c r="L2341" s="38" t="str">
        <f t="shared" si="217"/>
        <v/>
      </c>
      <c r="M2341" s="38" t="str">
        <f t="shared" si="218"/>
        <v/>
      </c>
      <c r="N2341" s="38" t="str">
        <f t="shared" si="220"/>
        <v/>
      </c>
      <c r="O2341" s="38" t="str">
        <f t="shared" si="216"/>
        <v/>
      </c>
      <c r="P2341" s="39" t="str">
        <f t="shared" si="221"/>
        <v/>
      </c>
      <c r="AC2341" s="42" t="str">
        <f>IF(B2341="","",VLOOKUP(B2341,[2]Formula!B:C,2,0))</f>
        <v/>
      </c>
      <c r="AD2341" s="43" t="str">
        <f t="shared" si="219"/>
        <v/>
      </c>
    </row>
    <row r="2342" spans="1:30" x14ac:dyDescent="0.25">
      <c r="A2342" s="64"/>
      <c r="B2342" s="64"/>
      <c r="C2342" s="66"/>
      <c r="D2342" s="67"/>
      <c r="E2342" s="64"/>
      <c r="F2342" s="64"/>
      <c r="G2342" s="37" t="str">
        <f>IF(E2342="","",IF(OR(E2342="Project Management",E2342="Project Support",E2342="Sprint Management",E2342="Sprint Support"),"NA",ROUND((((VLOOKUP(AD2342,[2]Formula!V:X,3,0)))-SUMIF(AD:AD,AD2342,H:H)),2)))</f>
        <v/>
      </c>
      <c r="H2342" s="71"/>
      <c r="I2342" s="72"/>
      <c r="J2342" s="72"/>
      <c r="K2342" s="38" t="str">
        <f>IF(E2342="","",IF(OR(E2342="Project Management",E2342="Project Support",E2342="Sprint Management",E2342="Sprint Support"),"NA",(((SUMIF(AD:AD,AD2342,H:H)/VLOOKUP(AD2342,[2]Formula!V:X,3,0))*VLOOKUP(AD2342,[2]Formula!V:X,2,0))*H2342)/SUMIF(AD:AD,AD2342,H:H)))</f>
        <v/>
      </c>
      <c r="L2342" s="38" t="str">
        <f t="shared" si="217"/>
        <v/>
      </c>
      <c r="M2342" s="38" t="str">
        <f t="shared" si="218"/>
        <v/>
      </c>
      <c r="N2342" s="38" t="str">
        <f t="shared" si="220"/>
        <v/>
      </c>
      <c r="O2342" s="38" t="str">
        <f t="shared" si="216"/>
        <v/>
      </c>
      <c r="P2342" s="39" t="str">
        <f t="shared" si="221"/>
        <v/>
      </c>
      <c r="AC2342" s="42" t="str">
        <f>IF(B2342="","",VLOOKUP(B2342,[2]Formula!B:C,2,0))</f>
        <v/>
      </c>
      <c r="AD2342" s="43" t="str">
        <f t="shared" si="219"/>
        <v/>
      </c>
    </row>
    <row r="2343" spans="1:30" x14ac:dyDescent="0.25">
      <c r="A2343" s="64"/>
      <c r="B2343" s="64"/>
      <c r="C2343" s="66"/>
      <c r="D2343" s="67"/>
      <c r="E2343" s="64"/>
      <c r="F2343" s="64"/>
      <c r="G2343" s="37" t="str">
        <f>IF(E2343="","",IF(OR(E2343="Project Management",E2343="Project Support",E2343="Sprint Management",E2343="Sprint Support"),"NA",ROUND((((VLOOKUP(AD2343,[2]Formula!V:X,3,0)))-SUMIF(AD:AD,AD2343,H:H)),2)))</f>
        <v/>
      </c>
      <c r="H2343" s="71"/>
      <c r="I2343" s="72"/>
      <c r="J2343" s="72"/>
      <c r="K2343" s="38" t="str">
        <f>IF(E2343="","",IF(OR(E2343="Project Management",E2343="Project Support",E2343="Sprint Management",E2343="Sprint Support"),"NA",(((SUMIF(AD:AD,AD2343,H:H)/VLOOKUP(AD2343,[2]Formula!V:X,3,0))*VLOOKUP(AD2343,[2]Formula!V:X,2,0))*H2343)/SUMIF(AD:AD,AD2343,H:H)))</f>
        <v/>
      </c>
      <c r="L2343" s="38" t="str">
        <f t="shared" si="217"/>
        <v/>
      </c>
      <c r="M2343" s="38" t="str">
        <f t="shared" si="218"/>
        <v/>
      </c>
      <c r="N2343" s="38" t="str">
        <f t="shared" si="220"/>
        <v/>
      </c>
      <c r="O2343" s="38" t="str">
        <f t="shared" si="216"/>
        <v/>
      </c>
      <c r="P2343" s="39" t="str">
        <f t="shared" si="221"/>
        <v/>
      </c>
      <c r="AC2343" s="42" t="str">
        <f>IF(B2343="","",VLOOKUP(B2343,[2]Formula!B:C,2,0))</f>
        <v/>
      </c>
      <c r="AD2343" s="43" t="str">
        <f t="shared" si="219"/>
        <v/>
      </c>
    </row>
    <row r="2344" spans="1:30" x14ac:dyDescent="0.25">
      <c r="A2344" s="64"/>
      <c r="B2344" s="64"/>
      <c r="C2344" s="66"/>
      <c r="D2344" s="67"/>
      <c r="E2344" s="64"/>
      <c r="F2344" s="64"/>
      <c r="G2344" s="37" t="str">
        <f>IF(E2344="","",IF(OR(E2344="Project Management",E2344="Project Support",E2344="Sprint Management",E2344="Sprint Support"),"NA",ROUND((((VLOOKUP(AD2344,[2]Formula!V:X,3,0)))-SUMIF(AD:AD,AD2344,H:H)),2)))</f>
        <v/>
      </c>
      <c r="H2344" s="71"/>
      <c r="I2344" s="72"/>
      <c r="J2344" s="72"/>
      <c r="K2344" s="38" t="str">
        <f>IF(E2344="","",IF(OR(E2344="Project Management",E2344="Project Support",E2344="Sprint Management",E2344="Sprint Support"),"NA",(((SUMIF(AD:AD,AD2344,H:H)/VLOOKUP(AD2344,[2]Formula!V:X,3,0))*VLOOKUP(AD2344,[2]Formula!V:X,2,0))*H2344)/SUMIF(AD:AD,AD2344,H:H)))</f>
        <v/>
      </c>
      <c r="L2344" s="38" t="str">
        <f t="shared" si="217"/>
        <v/>
      </c>
      <c r="M2344" s="38" t="str">
        <f t="shared" si="218"/>
        <v/>
      </c>
      <c r="N2344" s="38" t="str">
        <f t="shared" si="220"/>
        <v/>
      </c>
      <c r="O2344" s="38" t="str">
        <f t="shared" si="216"/>
        <v/>
      </c>
      <c r="P2344" s="39" t="str">
        <f t="shared" si="221"/>
        <v/>
      </c>
      <c r="AC2344" s="42" t="str">
        <f>IF(B2344="","",VLOOKUP(B2344,[2]Formula!B:C,2,0))</f>
        <v/>
      </c>
      <c r="AD2344" s="43" t="str">
        <f t="shared" si="219"/>
        <v/>
      </c>
    </row>
    <row r="2345" spans="1:30" x14ac:dyDescent="0.25">
      <c r="A2345" s="64"/>
      <c r="B2345" s="64"/>
      <c r="C2345" s="66"/>
      <c r="D2345" s="67"/>
      <c r="E2345" s="64"/>
      <c r="F2345" s="64"/>
      <c r="G2345" s="37" t="str">
        <f>IF(E2345="","",IF(OR(E2345="Project Management",E2345="Project Support",E2345="Sprint Management",E2345="Sprint Support"),"NA",ROUND((((VLOOKUP(AD2345,[2]Formula!V:X,3,0)))-SUMIF(AD:AD,AD2345,H:H)),2)))</f>
        <v/>
      </c>
      <c r="H2345" s="71"/>
      <c r="I2345" s="72"/>
      <c r="J2345" s="72"/>
      <c r="K2345" s="38" t="str">
        <f>IF(E2345="","",IF(OR(E2345="Project Management",E2345="Project Support",E2345="Sprint Management",E2345="Sprint Support"),"NA",(((SUMIF(AD:AD,AD2345,H:H)/VLOOKUP(AD2345,[2]Formula!V:X,3,0))*VLOOKUP(AD2345,[2]Formula!V:X,2,0))*H2345)/SUMIF(AD:AD,AD2345,H:H)))</f>
        <v/>
      </c>
      <c r="L2345" s="38" t="str">
        <f t="shared" si="217"/>
        <v/>
      </c>
      <c r="M2345" s="38" t="str">
        <f t="shared" si="218"/>
        <v/>
      </c>
      <c r="N2345" s="38" t="str">
        <f t="shared" si="220"/>
        <v/>
      </c>
      <c r="O2345" s="38" t="str">
        <f t="shared" si="216"/>
        <v/>
      </c>
      <c r="P2345" s="39" t="str">
        <f t="shared" si="221"/>
        <v/>
      </c>
      <c r="AC2345" s="42" t="str">
        <f>IF(B2345="","",VLOOKUP(B2345,[2]Formula!B:C,2,0))</f>
        <v/>
      </c>
      <c r="AD2345" s="43" t="str">
        <f t="shared" si="219"/>
        <v/>
      </c>
    </row>
    <row r="2346" spans="1:30" x14ac:dyDescent="0.25">
      <c r="A2346" s="64"/>
      <c r="B2346" s="64"/>
      <c r="C2346" s="66"/>
      <c r="D2346" s="67"/>
      <c r="E2346" s="64"/>
      <c r="F2346" s="64"/>
      <c r="G2346" s="37" t="str">
        <f>IF(E2346="","",IF(OR(E2346="Project Management",E2346="Project Support",E2346="Sprint Management",E2346="Sprint Support"),"NA",ROUND((((VLOOKUP(AD2346,[2]Formula!V:X,3,0)))-SUMIF(AD:AD,AD2346,H:H)),2)))</f>
        <v/>
      </c>
      <c r="H2346" s="71"/>
      <c r="I2346" s="72"/>
      <c r="J2346" s="72"/>
      <c r="K2346" s="38" t="str">
        <f>IF(E2346="","",IF(OR(E2346="Project Management",E2346="Project Support",E2346="Sprint Management",E2346="Sprint Support"),"NA",(((SUMIF(AD:AD,AD2346,H:H)/VLOOKUP(AD2346,[2]Formula!V:X,3,0))*VLOOKUP(AD2346,[2]Formula!V:X,2,0))*H2346)/SUMIF(AD:AD,AD2346,H:H)))</f>
        <v/>
      </c>
      <c r="L2346" s="38" t="str">
        <f t="shared" si="217"/>
        <v/>
      </c>
      <c r="M2346" s="38" t="str">
        <f t="shared" si="218"/>
        <v/>
      </c>
      <c r="N2346" s="38" t="str">
        <f t="shared" si="220"/>
        <v/>
      </c>
      <c r="O2346" s="38" t="str">
        <f t="shared" si="216"/>
        <v/>
      </c>
      <c r="P2346" s="39" t="str">
        <f t="shared" si="221"/>
        <v/>
      </c>
      <c r="AC2346" s="42" t="str">
        <f>IF(B2346="","",VLOOKUP(B2346,[2]Formula!B:C,2,0))</f>
        <v/>
      </c>
      <c r="AD2346" s="43" t="str">
        <f t="shared" si="219"/>
        <v/>
      </c>
    </row>
    <row r="2347" spans="1:30" x14ac:dyDescent="0.25">
      <c r="A2347" s="64"/>
      <c r="B2347" s="64"/>
      <c r="C2347" s="66"/>
      <c r="D2347" s="67"/>
      <c r="E2347" s="64"/>
      <c r="F2347" s="64"/>
      <c r="G2347" s="37" t="str">
        <f>IF(E2347="","",IF(OR(E2347="Project Management",E2347="Project Support",E2347="Sprint Management",E2347="Sprint Support"),"NA",ROUND((((VLOOKUP(AD2347,[2]Formula!V:X,3,0)))-SUMIF(AD:AD,AD2347,H:H)),2)))</f>
        <v/>
      </c>
      <c r="H2347" s="71"/>
      <c r="I2347" s="72"/>
      <c r="J2347" s="72"/>
      <c r="K2347" s="38" t="str">
        <f>IF(E2347="","",IF(OR(E2347="Project Management",E2347="Project Support",E2347="Sprint Management",E2347="Sprint Support"),"NA",(((SUMIF(AD:AD,AD2347,H:H)/VLOOKUP(AD2347,[2]Formula!V:X,3,0))*VLOOKUP(AD2347,[2]Formula!V:X,2,0))*H2347)/SUMIF(AD:AD,AD2347,H:H)))</f>
        <v/>
      </c>
      <c r="L2347" s="38" t="str">
        <f t="shared" si="217"/>
        <v/>
      </c>
      <c r="M2347" s="38" t="str">
        <f t="shared" si="218"/>
        <v/>
      </c>
      <c r="N2347" s="38" t="str">
        <f t="shared" si="220"/>
        <v/>
      </c>
      <c r="O2347" s="38" t="str">
        <f t="shared" si="216"/>
        <v/>
      </c>
      <c r="P2347" s="39" t="str">
        <f t="shared" si="221"/>
        <v/>
      </c>
      <c r="AC2347" s="42" t="str">
        <f>IF(B2347="","",VLOOKUP(B2347,[2]Formula!B:C,2,0))</f>
        <v/>
      </c>
      <c r="AD2347" s="43" t="str">
        <f t="shared" si="219"/>
        <v/>
      </c>
    </row>
    <row r="2348" spans="1:30" x14ac:dyDescent="0.25">
      <c r="A2348" s="64"/>
      <c r="B2348" s="64"/>
      <c r="C2348" s="66"/>
      <c r="D2348" s="67"/>
      <c r="E2348" s="64"/>
      <c r="F2348" s="64"/>
      <c r="G2348" s="37" t="str">
        <f>IF(E2348="","",IF(OR(E2348="Project Management",E2348="Project Support",E2348="Sprint Management",E2348="Sprint Support"),"NA",ROUND((((VLOOKUP(AD2348,[2]Formula!V:X,3,0)))-SUMIF(AD:AD,AD2348,H:H)),2)))</f>
        <v/>
      </c>
      <c r="H2348" s="71"/>
      <c r="I2348" s="72"/>
      <c r="J2348" s="72"/>
      <c r="K2348" s="38" t="str">
        <f>IF(E2348="","",IF(OR(E2348="Project Management",E2348="Project Support",E2348="Sprint Management",E2348="Sprint Support"),"NA",(((SUMIF(AD:AD,AD2348,H:H)/VLOOKUP(AD2348,[2]Formula!V:X,3,0))*VLOOKUP(AD2348,[2]Formula!V:X,2,0))*H2348)/SUMIF(AD:AD,AD2348,H:H)))</f>
        <v/>
      </c>
      <c r="L2348" s="38" t="str">
        <f t="shared" si="217"/>
        <v/>
      </c>
      <c r="M2348" s="38" t="str">
        <f t="shared" si="218"/>
        <v/>
      </c>
      <c r="N2348" s="38" t="str">
        <f t="shared" si="220"/>
        <v/>
      </c>
      <c r="O2348" s="38" t="str">
        <f t="shared" si="216"/>
        <v/>
      </c>
      <c r="P2348" s="39" t="str">
        <f t="shared" si="221"/>
        <v/>
      </c>
      <c r="AC2348" s="42" t="str">
        <f>IF(B2348="","",VLOOKUP(B2348,[2]Formula!B:C,2,0))</f>
        <v/>
      </c>
      <c r="AD2348" s="43" t="str">
        <f t="shared" si="219"/>
        <v/>
      </c>
    </row>
    <row r="2349" spans="1:30" x14ac:dyDescent="0.25">
      <c r="A2349" s="64"/>
      <c r="B2349" s="64"/>
      <c r="C2349" s="66"/>
      <c r="D2349" s="67"/>
      <c r="E2349" s="64"/>
      <c r="F2349" s="64"/>
      <c r="G2349" s="37" t="str">
        <f>IF(E2349="","",IF(OR(E2349="Project Management",E2349="Project Support",E2349="Sprint Management",E2349="Sprint Support"),"NA",ROUND((((VLOOKUP(AD2349,[2]Formula!V:X,3,0)))-SUMIF(AD:AD,AD2349,H:H)),2)))</f>
        <v/>
      </c>
      <c r="H2349" s="71"/>
      <c r="I2349" s="72"/>
      <c r="J2349" s="72"/>
      <c r="K2349" s="38" t="str">
        <f>IF(E2349="","",IF(OR(E2349="Project Management",E2349="Project Support",E2349="Sprint Management",E2349="Sprint Support"),"NA",(((SUMIF(AD:AD,AD2349,H:H)/VLOOKUP(AD2349,[2]Formula!V:X,3,0))*VLOOKUP(AD2349,[2]Formula!V:X,2,0))*H2349)/SUMIF(AD:AD,AD2349,H:H)))</f>
        <v/>
      </c>
      <c r="L2349" s="38" t="str">
        <f t="shared" si="217"/>
        <v/>
      </c>
      <c r="M2349" s="38" t="str">
        <f t="shared" si="218"/>
        <v/>
      </c>
      <c r="N2349" s="38" t="str">
        <f t="shared" si="220"/>
        <v/>
      </c>
      <c r="O2349" s="38" t="str">
        <f t="shared" si="216"/>
        <v/>
      </c>
      <c r="P2349" s="39" t="str">
        <f t="shared" si="221"/>
        <v/>
      </c>
      <c r="AC2349" s="42" t="str">
        <f>IF(B2349="","",VLOOKUP(B2349,[2]Formula!B:C,2,0))</f>
        <v/>
      </c>
      <c r="AD2349" s="43" t="str">
        <f t="shared" si="219"/>
        <v/>
      </c>
    </row>
    <row r="2350" spans="1:30" x14ac:dyDescent="0.25">
      <c r="A2350" s="64"/>
      <c r="B2350" s="64"/>
      <c r="C2350" s="66"/>
      <c r="D2350" s="67"/>
      <c r="E2350" s="64"/>
      <c r="F2350" s="64"/>
      <c r="G2350" s="37" t="str">
        <f>IF(E2350="","",IF(OR(E2350="Project Management",E2350="Project Support",E2350="Sprint Management",E2350="Sprint Support"),"NA",ROUND((((VLOOKUP(AD2350,[2]Formula!V:X,3,0)))-SUMIF(AD:AD,AD2350,H:H)),2)))</f>
        <v/>
      </c>
      <c r="H2350" s="71"/>
      <c r="I2350" s="72"/>
      <c r="J2350" s="72"/>
      <c r="K2350" s="38" t="str">
        <f>IF(E2350="","",IF(OR(E2350="Project Management",E2350="Project Support",E2350="Sprint Management",E2350="Sprint Support"),"NA",(((SUMIF(AD:AD,AD2350,H:H)/VLOOKUP(AD2350,[2]Formula!V:X,3,0))*VLOOKUP(AD2350,[2]Formula!V:X,2,0))*H2350)/SUMIF(AD:AD,AD2350,H:H)))</f>
        <v/>
      </c>
      <c r="L2350" s="38" t="str">
        <f t="shared" si="217"/>
        <v/>
      </c>
      <c r="M2350" s="38" t="str">
        <f t="shared" si="218"/>
        <v/>
      </c>
      <c r="N2350" s="38" t="str">
        <f t="shared" si="220"/>
        <v/>
      </c>
      <c r="O2350" s="38" t="str">
        <f t="shared" si="216"/>
        <v/>
      </c>
      <c r="P2350" s="39" t="str">
        <f t="shared" si="221"/>
        <v/>
      </c>
      <c r="AC2350" s="42" t="str">
        <f>IF(B2350="","",VLOOKUP(B2350,[2]Formula!B:C,2,0))</f>
        <v/>
      </c>
      <c r="AD2350" s="43" t="str">
        <f t="shared" si="219"/>
        <v/>
      </c>
    </row>
    <row r="2351" spans="1:30" x14ac:dyDescent="0.25">
      <c r="A2351" s="64"/>
      <c r="B2351" s="64"/>
      <c r="C2351" s="66"/>
      <c r="D2351" s="67"/>
      <c r="E2351" s="64"/>
      <c r="F2351" s="64"/>
      <c r="G2351" s="37" t="str">
        <f>IF(E2351="","",IF(OR(E2351="Project Management",E2351="Project Support",E2351="Sprint Management",E2351="Sprint Support"),"NA",ROUND((((VLOOKUP(AD2351,[2]Formula!V:X,3,0)))-SUMIF(AD:AD,AD2351,H:H)),2)))</f>
        <v/>
      </c>
      <c r="H2351" s="71"/>
      <c r="I2351" s="72"/>
      <c r="J2351" s="72"/>
      <c r="K2351" s="38" t="str">
        <f>IF(E2351="","",IF(OR(E2351="Project Management",E2351="Project Support",E2351="Sprint Management",E2351="Sprint Support"),"NA",(((SUMIF(AD:AD,AD2351,H:H)/VLOOKUP(AD2351,[2]Formula!V:X,3,0))*VLOOKUP(AD2351,[2]Formula!V:X,2,0))*H2351)/SUMIF(AD:AD,AD2351,H:H)))</f>
        <v/>
      </c>
      <c r="L2351" s="38" t="str">
        <f t="shared" si="217"/>
        <v/>
      </c>
      <c r="M2351" s="38" t="str">
        <f t="shared" si="218"/>
        <v/>
      </c>
      <c r="N2351" s="38" t="str">
        <f t="shared" si="220"/>
        <v/>
      </c>
      <c r="O2351" s="38" t="str">
        <f t="shared" si="216"/>
        <v/>
      </c>
      <c r="P2351" s="39" t="str">
        <f t="shared" si="221"/>
        <v/>
      </c>
      <c r="AC2351" s="42" t="str">
        <f>IF(B2351="","",VLOOKUP(B2351,[2]Formula!B:C,2,0))</f>
        <v/>
      </c>
      <c r="AD2351" s="43" t="str">
        <f t="shared" si="219"/>
        <v/>
      </c>
    </row>
    <row r="2352" spans="1:30" x14ac:dyDescent="0.25">
      <c r="A2352" s="64"/>
      <c r="B2352" s="64"/>
      <c r="C2352" s="66"/>
      <c r="D2352" s="67"/>
      <c r="E2352" s="64"/>
      <c r="F2352" s="64"/>
      <c r="G2352" s="37" t="str">
        <f>IF(E2352="","",IF(OR(E2352="Project Management",E2352="Project Support",E2352="Sprint Management",E2352="Sprint Support"),"NA",ROUND((((VLOOKUP(AD2352,[2]Formula!V:X,3,0)))-SUMIF(AD:AD,AD2352,H:H)),2)))</f>
        <v/>
      </c>
      <c r="H2352" s="71"/>
      <c r="I2352" s="72"/>
      <c r="J2352" s="72"/>
      <c r="K2352" s="38" t="str">
        <f>IF(E2352="","",IF(OR(E2352="Project Management",E2352="Project Support",E2352="Sprint Management",E2352="Sprint Support"),"NA",(((SUMIF(AD:AD,AD2352,H:H)/VLOOKUP(AD2352,[2]Formula!V:X,3,0))*VLOOKUP(AD2352,[2]Formula!V:X,2,0))*H2352)/SUMIF(AD:AD,AD2352,H:H)))</f>
        <v/>
      </c>
      <c r="L2352" s="38" t="str">
        <f t="shared" si="217"/>
        <v/>
      </c>
      <c r="M2352" s="38" t="str">
        <f t="shared" si="218"/>
        <v/>
      </c>
      <c r="N2352" s="38" t="str">
        <f t="shared" si="220"/>
        <v/>
      </c>
      <c r="O2352" s="38" t="str">
        <f t="shared" si="216"/>
        <v/>
      </c>
      <c r="P2352" s="39" t="str">
        <f t="shared" si="221"/>
        <v/>
      </c>
      <c r="AC2352" s="42" t="str">
        <f>IF(B2352="","",VLOOKUP(B2352,[2]Formula!B:C,2,0))</f>
        <v/>
      </c>
      <c r="AD2352" s="43" t="str">
        <f t="shared" si="219"/>
        <v/>
      </c>
    </row>
    <row r="2353" spans="1:30" x14ac:dyDescent="0.25">
      <c r="A2353" s="64"/>
      <c r="B2353" s="64"/>
      <c r="C2353" s="66"/>
      <c r="D2353" s="67"/>
      <c r="E2353" s="64"/>
      <c r="F2353" s="64"/>
      <c r="G2353" s="37" t="str">
        <f>IF(E2353="","",IF(OR(E2353="Project Management",E2353="Project Support",E2353="Sprint Management",E2353="Sprint Support"),"NA",ROUND((((VLOOKUP(AD2353,[2]Formula!V:X,3,0)))-SUMIF(AD:AD,AD2353,H:H)),2)))</f>
        <v/>
      </c>
      <c r="H2353" s="71"/>
      <c r="I2353" s="72"/>
      <c r="J2353" s="72"/>
      <c r="K2353" s="38" t="str">
        <f>IF(E2353="","",IF(OR(E2353="Project Management",E2353="Project Support",E2353="Sprint Management",E2353="Sprint Support"),"NA",(((SUMIF(AD:AD,AD2353,H:H)/VLOOKUP(AD2353,[2]Formula!V:X,3,0))*VLOOKUP(AD2353,[2]Formula!V:X,2,0))*H2353)/SUMIF(AD:AD,AD2353,H:H)))</f>
        <v/>
      </c>
      <c r="L2353" s="38" t="str">
        <f t="shared" si="217"/>
        <v/>
      </c>
      <c r="M2353" s="38" t="str">
        <f t="shared" si="218"/>
        <v/>
      </c>
      <c r="N2353" s="38" t="str">
        <f t="shared" si="220"/>
        <v/>
      </c>
      <c r="O2353" s="38" t="str">
        <f t="shared" si="216"/>
        <v/>
      </c>
      <c r="P2353" s="39" t="str">
        <f t="shared" si="221"/>
        <v/>
      </c>
      <c r="AC2353" s="42" t="str">
        <f>IF(B2353="","",VLOOKUP(B2353,[2]Formula!B:C,2,0))</f>
        <v/>
      </c>
      <c r="AD2353" s="43" t="str">
        <f t="shared" si="219"/>
        <v/>
      </c>
    </row>
    <row r="2354" spans="1:30" x14ac:dyDescent="0.25">
      <c r="A2354" s="64"/>
      <c r="B2354" s="64"/>
      <c r="C2354" s="66"/>
      <c r="D2354" s="67"/>
      <c r="E2354" s="64"/>
      <c r="F2354" s="64"/>
      <c r="G2354" s="37" t="str">
        <f>IF(E2354="","",IF(OR(E2354="Project Management",E2354="Project Support",E2354="Sprint Management",E2354="Sprint Support"),"NA",ROUND((((VLOOKUP(AD2354,[2]Formula!V:X,3,0)))-SUMIF(AD:AD,AD2354,H:H)),2)))</f>
        <v/>
      </c>
      <c r="H2354" s="71"/>
      <c r="I2354" s="72"/>
      <c r="J2354" s="72"/>
      <c r="K2354" s="38" t="str">
        <f>IF(E2354="","",IF(OR(E2354="Project Management",E2354="Project Support",E2354="Sprint Management",E2354="Sprint Support"),"NA",(((SUMIF(AD:AD,AD2354,H:H)/VLOOKUP(AD2354,[2]Formula!V:X,3,0))*VLOOKUP(AD2354,[2]Formula!V:X,2,0))*H2354)/SUMIF(AD:AD,AD2354,H:H)))</f>
        <v/>
      </c>
      <c r="L2354" s="38" t="str">
        <f t="shared" si="217"/>
        <v/>
      </c>
      <c r="M2354" s="38" t="str">
        <f t="shared" si="218"/>
        <v/>
      </c>
      <c r="N2354" s="38" t="str">
        <f t="shared" si="220"/>
        <v/>
      </c>
      <c r="O2354" s="38" t="str">
        <f t="shared" si="216"/>
        <v/>
      </c>
      <c r="P2354" s="39" t="str">
        <f t="shared" si="221"/>
        <v/>
      </c>
      <c r="AC2354" s="42" t="str">
        <f>IF(B2354="","",VLOOKUP(B2354,[2]Formula!B:C,2,0))</f>
        <v/>
      </c>
      <c r="AD2354" s="43" t="str">
        <f t="shared" si="219"/>
        <v/>
      </c>
    </row>
    <row r="2355" spans="1:30" x14ac:dyDescent="0.25">
      <c r="A2355" s="64"/>
      <c r="B2355" s="64"/>
      <c r="C2355" s="66"/>
      <c r="D2355" s="67"/>
      <c r="E2355" s="64"/>
      <c r="F2355" s="64"/>
      <c r="G2355" s="37" t="str">
        <f>IF(E2355="","",IF(OR(E2355="Project Management",E2355="Project Support",E2355="Sprint Management",E2355="Sprint Support"),"NA",ROUND((((VLOOKUP(AD2355,[2]Formula!V:X,3,0)))-SUMIF(AD:AD,AD2355,H:H)),2)))</f>
        <v/>
      </c>
      <c r="H2355" s="71"/>
      <c r="I2355" s="72"/>
      <c r="J2355" s="72"/>
      <c r="K2355" s="38" t="str">
        <f>IF(E2355="","",IF(OR(E2355="Project Management",E2355="Project Support",E2355="Sprint Management",E2355="Sprint Support"),"NA",(((SUMIF(AD:AD,AD2355,H:H)/VLOOKUP(AD2355,[2]Formula!V:X,3,0))*VLOOKUP(AD2355,[2]Formula!V:X,2,0))*H2355)/SUMIF(AD:AD,AD2355,H:H)))</f>
        <v/>
      </c>
      <c r="L2355" s="38" t="str">
        <f t="shared" si="217"/>
        <v/>
      </c>
      <c r="M2355" s="38" t="str">
        <f t="shared" si="218"/>
        <v/>
      </c>
      <c r="N2355" s="38" t="str">
        <f t="shared" si="220"/>
        <v/>
      </c>
      <c r="O2355" s="38" t="str">
        <f t="shared" si="216"/>
        <v/>
      </c>
      <c r="P2355" s="39" t="str">
        <f t="shared" si="221"/>
        <v/>
      </c>
      <c r="AC2355" s="42" t="str">
        <f>IF(B2355="","",VLOOKUP(B2355,[2]Formula!B:C,2,0))</f>
        <v/>
      </c>
      <c r="AD2355" s="43" t="str">
        <f t="shared" si="219"/>
        <v/>
      </c>
    </row>
    <row r="2356" spans="1:30" x14ac:dyDescent="0.25">
      <c r="A2356" s="64"/>
      <c r="B2356" s="64"/>
      <c r="C2356" s="66"/>
      <c r="D2356" s="67"/>
      <c r="E2356" s="64"/>
      <c r="F2356" s="64"/>
      <c r="G2356" s="37" t="str">
        <f>IF(E2356="","",IF(OR(E2356="Project Management",E2356="Project Support",E2356="Sprint Management",E2356="Sprint Support"),"NA",ROUND((((VLOOKUP(AD2356,[2]Formula!V:X,3,0)))-SUMIF(AD:AD,AD2356,H:H)),2)))</f>
        <v/>
      </c>
      <c r="H2356" s="71"/>
      <c r="I2356" s="72"/>
      <c r="J2356" s="72"/>
      <c r="K2356" s="38" t="str">
        <f>IF(E2356="","",IF(OR(E2356="Project Management",E2356="Project Support",E2356="Sprint Management",E2356="Sprint Support"),"NA",(((SUMIF(AD:AD,AD2356,H:H)/VLOOKUP(AD2356,[2]Formula!V:X,3,0))*VLOOKUP(AD2356,[2]Formula!V:X,2,0))*H2356)/SUMIF(AD:AD,AD2356,H:H)))</f>
        <v/>
      </c>
      <c r="L2356" s="38" t="str">
        <f t="shared" si="217"/>
        <v/>
      </c>
      <c r="M2356" s="38" t="str">
        <f t="shared" si="218"/>
        <v/>
      </c>
      <c r="N2356" s="38" t="str">
        <f t="shared" si="220"/>
        <v/>
      </c>
      <c r="O2356" s="38" t="str">
        <f t="shared" si="216"/>
        <v/>
      </c>
      <c r="P2356" s="39" t="str">
        <f t="shared" si="221"/>
        <v/>
      </c>
      <c r="AC2356" s="42" t="str">
        <f>IF(B2356="","",VLOOKUP(B2356,[2]Formula!B:C,2,0))</f>
        <v/>
      </c>
      <c r="AD2356" s="43" t="str">
        <f t="shared" si="219"/>
        <v/>
      </c>
    </row>
    <row r="2357" spans="1:30" x14ac:dyDescent="0.25">
      <c r="A2357" s="64"/>
      <c r="B2357" s="64"/>
      <c r="C2357" s="66"/>
      <c r="D2357" s="67"/>
      <c r="E2357" s="64"/>
      <c r="F2357" s="64"/>
      <c r="G2357" s="37" t="str">
        <f>IF(E2357="","",IF(OR(E2357="Project Management",E2357="Project Support",E2357="Sprint Management",E2357="Sprint Support"),"NA",ROUND((((VLOOKUP(AD2357,[2]Formula!V:X,3,0)))-SUMIF(AD:AD,AD2357,H:H)),2)))</f>
        <v/>
      </c>
      <c r="H2357" s="71"/>
      <c r="I2357" s="72"/>
      <c r="J2357" s="72"/>
      <c r="K2357" s="38" t="str">
        <f>IF(E2357="","",IF(OR(E2357="Project Management",E2357="Project Support",E2357="Sprint Management",E2357="Sprint Support"),"NA",(((SUMIF(AD:AD,AD2357,H:H)/VLOOKUP(AD2357,[2]Formula!V:X,3,0))*VLOOKUP(AD2357,[2]Formula!V:X,2,0))*H2357)/SUMIF(AD:AD,AD2357,H:H)))</f>
        <v/>
      </c>
      <c r="L2357" s="38" t="str">
        <f t="shared" si="217"/>
        <v/>
      </c>
      <c r="M2357" s="38" t="str">
        <f t="shared" si="218"/>
        <v/>
      </c>
      <c r="N2357" s="38" t="str">
        <f t="shared" si="220"/>
        <v/>
      </c>
      <c r="O2357" s="38" t="str">
        <f t="shared" ref="O2357:O2420" si="222">IFERROR(L2357/M2357,"")</f>
        <v/>
      </c>
      <c r="P2357" s="39" t="str">
        <f t="shared" si="221"/>
        <v/>
      </c>
      <c r="AC2357" s="42" t="str">
        <f>IF(B2357="","",VLOOKUP(B2357,[2]Formula!B:C,2,0))</f>
        <v/>
      </c>
      <c r="AD2357" s="43" t="str">
        <f t="shared" si="219"/>
        <v/>
      </c>
    </row>
    <row r="2358" spans="1:30" x14ac:dyDescent="0.25">
      <c r="A2358" s="64"/>
      <c r="B2358" s="64"/>
      <c r="C2358" s="66"/>
      <c r="D2358" s="67"/>
      <c r="E2358" s="64"/>
      <c r="F2358" s="64"/>
      <c r="G2358" s="37" t="str">
        <f>IF(E2358="","",IF(OR(E2358="Project Management",E2358="Project Support",E2358="Sprint Management",E2358="Sprint Support"),"NA",ROUND((((VLOOKUP(AD2358,[2]Formula!V:X,3,0)))-SUMIF(AD:AD,AD2358,H:H)),2)))</f>
        <v/>
      </c>
      <c r="H2358" s="71"/>
      <c r="I2358" s="72"/>
      <c r="J2358" s="72"/>
      <c r="K2358" s="38" t="str">
        <f>IF(E2358="","",IF(OR(E2358="Project Management",E2358="Project Support",E2358="Sprint Management",E2358="Sprint Support"),"NA",(((SUMIF(AD:AD,AD2358,H:H)/VLOOKUP(AD2358,[2]Formula!V:X,3,0))*VLOOKUP(AD2358,[2]Formula!V:X,2,0))*H2358)/SUMIF(AD:AD,AD2358,H:H)))</f>
        <v/>
      </c>
      <c r="L2358" s="38" t="str">
        <f t="shared" si="217"/>
        <v/>
      </c>
      <c r="M2358" s="38" t="str">
        <f t="shared" si="218"/>
        <v/>
      </c>
      <c r="N2358" s="38" t="str">
        <f t="shared" si="220"/>
        <v/>
      </c>
      <c r="O2358" s="38" t="str">
        <f t="shared" si="222"/>
        <v/>
      </c>
      <c r="P2358" s="39" t="str">
        <f t="shared" si="221"/>
        <v/>
      </c>
      <c r="AC2358" s="42" t="str">
        <f>IF(B2358="","",VLOOKUP(B2358,[2]Formula!B:C,2,0))</f>
        <v/>
      </c>
      <c r="AD2358" s="43" t="str">
        <f t="shared" si="219"/>
        <v/>
      </c>
    </row>
    <row r="2359" spans="1:30" x14ac:dyDescent="0.25">
      <c r="A2359" s="64"/>
      <c r="B2359" s="64"/>
      <c r="C2359" s="66"/>
      <c r="D2359" s="67"/>
      <c r="E2359" s="64"/>
      <c r="F2359" s="64"/>
      <c r="G2359" s="37" t="str">
        <f>IF(E2359="","",IF(OR(E2359="Project Management",E2359="Project Support",E2359="Sprint Management",E2359="Sprint Support"),"NA",ROUND((((VLOOKUP(AD2359,[2]Formula!V:X,3,0)))-SUMIF(AD:AD,AD2359,H:H)),2)))</f>
        <v/>
      </c>
      <c r="H2359" s="71"/>
      <c r="I2359" s="72"/>
      <c r="J2359" s="72"/>
      <c r="K2359" s="38" t="str">
        <f>IF(E2359="","",IF(OR(E2359="Project Management",E2359="Project Support",E2359="Sprint Management",E2359="Sprint Support"),"NA",(((SUMIF(AD:AD,AD2359,H:H)/VLOOKUP(AD2359,[2]Formula!V:X,3,0))*VLOOKUP(AD2359,[2]Formula!V:X,2,0))*H2359)/SUMIF(AD:AD,AD2359,H:H)))</f>
        <v/>
      </c>
      <c r="L2359" s="38" t="str">
        <f t="shared" si="217"/>
        <v/>
      </c>
      <c r="M2359" s="38" t="str">
        <f t="shared" si="218"/>
        <v/>
      </c>
      <c r="N2359" s="38" t="str">
        <f t="shared" si="220"/>
        <v/>
      </c>
      <c r="O2359" s="38" t="str">
        <f t="shared" si="222"/>
        <v/>
      </c>
      <c r="P2359" s="39" t="str">
        <f t="shared" si="221"/>
        <v/>
      </c>
      <c r="AC2359" s="42" t="str">
        <f>IF(B2359="","",VLOOKUP(B2359,[2]Formula!B:C,2,0))</f>
        <v/>
      </c>
      <c r="AD2359" s="43" t="str">
        <f t="shared" si="219"/>
        <v/>
      </c>
    </row>
    <row r="2360" spans="1:30" x14ac:dyDescent="0.25">
      <c r="A2360" s="64"/>
      <c r="B2360" s="64"/>
      <c r="C2360" s="66"/>
      <c r="D2360" s="67"/>
      <c r="E2360" s="64"/>
      <c r="F2360" s="64"/>
      <c r="G2360" s="37" t="str">
        <f>IF(E2360="","",IF(OR(E2360="Project Management",E2360="Project Support",E2360="Sprint Management",E2360="Sprint Support"),"NA",ROUND((((VLOOKUP(AD2360,[2]Formula!V:X,3,0)))-SUMIF(AD:AD,AD2360,H:H)),2)))</f>
        <v/>
      </c>
      <c r="H2360" s="71"/>
      <c r="I2360" s="72"/>
      <c r="J2360" s="72"/>
      <c r="K2360" s="38" t="str">
        <f>IF(E2360="","",IF(OR(E2360="Project Management",E2360="Project Support",E2360="Sprint Management",E2360="Sprint Support"),"NA",(((SUMIF(AD:AD,AD2360,H:H)/VLOOKUP(AD2360,[2]Formula!V:X,3,0))*VLOOKUP(AD2360,[2]Formula!V:X,2,0))*H2360)/SUMIF(AD:AD,AD2360,H:H)))</f>
        <v/>
      </c>
      <c r="L2360" s="38" t="str">
        <f t="shared" si="217"/>
        <v/>
      </c>
      <c r="M2360" s="38" t="str">
        <f t="shared" si="218"/>
        <v/>
      </c>
      <c r="N2360" s="38" t="str">
        <f t="shared" si="220"/>
        <v/>
      </c>
      <c r="O2360" s="38" t="str">
        <f t="shared" si="222"/>
        <v/>
      </c>
      <c r="P2360" s="39" t="str">
        <f t="shared" si="221"/>
        <v/>
      </c>
      <c r="AC2360" s="42" t="str">
        <f>IF(B2360="","",VLOOKUP(B2360,[2]Formula!B:C,2,0))</f>
        <v/>
      </c>
      <c r="AD2360" s="43" t="str">
        <f t="shared" si="219"/>
        <v/>
      </c>
    </row>
    <row r="2361" spans="1:30" x14ac:dyDescent="0.25">
      <c r="A2361" s="64"/>
      <c r="B2361" s="64"/>
      <c r="C2361" s="66"/>
      <c r="D2361" s="67"/>
      <c r="E2361" s="64"/>
      <c r="F2361" s="64"/>
      <c r="G2361" s="37" t="str">
        <f>IF(E2361="","",IF(OR(E2361="Project Management",E2361="Project Support",E2361="Sprint Management",E2361="Sprint Support"),"NA",ROUND((((VLOOKUP(AD2361,[2]Formula!V:X,3,0)))-SUMIF(AD:AD,AD2361,H:H)),2)))</f>
        <v/>
      </c>
      <c r="H2361" s="71"/>
      <c r="I2361" s="72"/>
      <c r="J2361" s="72"/>
      <c r="K2361" s="38" t="str">
        <f>IF(E2361="","",IF(OR(E2361="Project Management",E2361="Project Support",E2361="Sprint Management",E2361="Sprint Support"),"NA",(((SUMIF(AD:AD,AD2361,H:H)/VLOOKUP(AD2361,[2]Formula!V:X,3,0))*VLOOKUP(AD2361,[2]Formula!V:X,2,0))*H2361)/SUMIF(AD:AD,AD2361,H:H)))</f>
        <v/>
      </c>
      <c r="L2361" s="38" t="str">
        <f t="shared" si="217"/>
        <v/>
      </c>
      <c r="M2361" s="38" t="str">
        <f t="shared" si="218"/>
        <v/>
      </c>
      <c r="N2361" s="38" t="str">
        <f t="shared" si="220"/>
        <v/>
      </c>
      <c r="O2361" s="38" t="str">
        <f t="shared" si="222"/>
        <v/>
      </c>
      <c r="P2361" s="39" t="str">
        <f t="shared" si="221"/>
        <v/>
      </c>
      <c r="AC2361" s="42" t="str">
        <f>IF(B2361="","",VLOOKUP(B2361,[2]Formula!B:C,2,0))</f>
        <v/>
      </c>
      <c r="AD2361" s="43" t="str">
        <f t="shared" si="219"/>
        <v/>
      </c>
    </row>
    <row r="2362" spans="1:30" x14ac:dyDescent="0.25">
      <c r="A2362" s="64"/>
      <c r="B2362" s="64"/>
      <c r="C2362" s="66"/>
      <c r="D2362" s="67"/>
      <c r="E2362" s="64"/>
      <c r="F2362" s="64"/>
      <c r="G2362" s="37" t="str">
        <f>IF(E2362="","",IF(OR(E2362="Project Management",E2362="Project Support",E2362="Sprint Management",E2362="Sprint Support"),"NA",ROUND((((VLOOKUP(AD2362,[2]Formula!V:X,3,0)))-SUMIF(AD:AD,AD2362,H:H)),2)))</f>
        <v/>
      </c>
      <c r="H2362" s="71"/>
      <c r="I2362" s="72"/>
      <c r="J2362" s="72"/>
      <c r="K2362" s="38" t="str">
        <f>IF(E2362="","",IF(OR(E2362="Project Management",E2362="Project Support",E2362="Sprint Management",E2362="Sprint Support"),"NA",(((SUMIF(AD:AD,AD2362,H:H)/VLOOKUP(AD2362,[2]Formula!V:X,3,0))*VLOOKUP(AD2362,[2]Formula!V:X,2,0))*H2362)/SUMIF(AD:AD,AD2362,H:H)))</f>
        <v/>
      </c>
      <c r="L2362" s="38" t="str">
        <f t="shared" si="217"/>
        <v/>
      </c>
      <c r="M2362" s="38" t="str">
        <f t="shared" si="218"/>
        <v/>
      </c>
      <c r="N2362" s="38" t="str">
        <f t="shared" si="220"/>
        <v/>
      </c>
      <c r="O2362" s="38" t="str">
        <f t="shared" si="222"/>
        <v/>
      </c>
      <c r="P2362" s="39" t="str">
        <f t="shared" si="221"/>
        <v/>
      </c>
      <c r="AC2362" s="42" t="str">
        <f>IF(B2362="","",VLOOKUP(B2362,[2]Formula!B:C,2,0))</f>
        <v/>
      </c>
      <c r="AD2362" s="43" t="str">
        <f t="shared" si="219"/>
        <v/>
      </c>
    </row>
    <row r="2363" spans="1:30" x14ac:dyDescent="0.25">
      <c r="A2363" s="64"/>
      <c r="B2363" s="64"/>
      <c r="C2363" s="66"/>
      <c r="D2363" s="67"/>
      <c r="E2363" s="64"/>
      <c r="F2363" s="64"/>
      <c r="G2363" s="37" t="str">
        <f>IF(E2363="","",IF(OR(E2363="Project Management",E2363="Project Support",E2363="Sprint Management",E2363="Sprint Support"),"NA",ROUND((((VLOOKUP(AD2363,[2]Formula!V:X,3,0)))-SUMIF(AD:AD,AD2363,H:H)),2)))</f>
        <v/>
      </c>
      <c r="H2363" s="71"/>
      <c r="I2363" s="72"/>
      <c r="J2363" s="72"/>
      <c r="K2363" s="38" t="str">
        <f>IF(E2363="","",IF(OR(E2363="Project Management",E2363="Project Support",E2363="Sprint Management",E2363="Sprint Support"),"NA",(((SUMIF(AD:AD,AD2363,H:H)/VLOOKUP(AD2363,[2]Formula!V:X,3,0))*VLOOKUP(AD2363,[2]Formula!V:X,2,0))*H2363)/SUMIF(AD:AD,AD2363,H:H)))</f>
        <v/>
      </c>
      <c r="L2363" s="38" t="str">
        <f t="shared" si="217"/>
        <v/>
      </c>
      <c r="M2363" s="38" t="str">
        <f t="shared" si="218"/>
        <v/>
      </c>
      <c r="N2363" s="38" t="str">
        <f t="shared" si="220"/>
        <v/>
      </c>
      <c r="O2363" s="38" t="str">
        <f t="shared" si="222"/>
        <v/>
      </c>
      <c r="P2363" s="39" t="str">
        <f t="shared" si="221"/>
        <v/>
      </c>
      <c r="AC2363" s="42" t="str">
        <f>IF(B2363="","",VLOOKUP(B2363,[2]Formula!B:C,2,0))</f>
        <v/>
      </c>
      <c r="AD2363" s="43" t="str">
        <f t="shared" si="219"/>
        <v/>
      </c>
    </row>
    <row r="2364" spans="1:30" x14ac:dyDescent="0.25">
      <c r="A2364" s="64"/>
      <c r="B2364" s="64"/>
      <c r="C2364" s="66"/>
      <c r="D2364" s="67"/>
      <c r="E2364" s="64"/>
      <c r="F2364" s="64"/>
      <c r="G2364" s="37" t="str">
        <f>IF(E2364="","",IF(OR(E2364="Project Management",E2364="Project Support",E2364="Sprint Management",E2364="Sprint Support"),"NA",ROUND((((VLOOKUP(AD2364,[2]Formula!V:X,3,0)))-SUMIF(AD:AD,AD2364,H:H)),2)))</f>
        <v/>
      </c>
      <c r="H2364" s="71"/>
      <c r="I2364" s="72"/>
      <c r="J2364" s="72"/>
      <c r="K2364" s="38" t="str">
        <f>IF(E2364="","",IF(OR(E2364="Project Management",E2364="Project Support",E2364="Sprint Management",E2364="Sprint Support"),"NA",(((SUMIF(AD:AD,AD2364,H:H)/VLOOKUP(AD2364,[2]Formula!V:X,3,0))*VLOOKUP(AD2364,[2]Formula!V:X,2,0))*H2364)/SUMIF(AD:AD,AD2364,H:H)))</f>
        <v/>
      </c>
      <c r="L2364" s="38" t="str">
        <f t="shared" si="217"/>
        <v/>
      </c>
      <c r="M2364" s="38" t="str">
        <f t="shared" si="218"/>
        <v/>
      </c>
      <c r="N2364" s="38" t="str">
        <f t="shared" si="220"/>
        <v/>
      </c>
      <c r="O2364" s="38" t="str">
        <f t="shared" si="222"/>
        <v/>
      </c>
      <c r="P2364" s="39" t="str">
        <f t="shared" si="221"/>
        <v/>
      </c>
      <c r="AC2364" s="42" t="str">
        <f>IF(B2364="","",VLOOKUP(B2364,[2]Formula!B:C,2,0))</f>
        <v/>
      </c>
      <c r="AD2364" s="43" t="str">
        <f t="shared" si="219"/>
        <v/>
      </c>
    </row>
    <row r="2365" spans="1:30" x14ac:dyDescent="0.25">
      <c r="A2365" s="64"/>
      <c r="B2365" s="64"/>
      <c r="C2365" s="66"/>
      <c r="D2365" s="67"/>
      <c r="E2365" s="64"/>
      <c r="F2365" s="64"/>
      <c r="G2365" s="37" t="str">
        <f>IF(E2365="","",IF(OR(E2365="Project Management",E2365="Project Support",E2365="Sprint Management",E2365="Sprint Support"),"NA",ROUND((((VLOOKUP(AD2365,[2]Formula!V:X,3,0)))-SUMIF(AD:AD,AD2365,H:H)),2)))</f>
        <v/>
      </c>
      <c r="H2365" s="71"/>
      <c r="I2365" s="72"/>
      <c r="J2365" s="72"/>
      <c r="K2365" s="38" t="str">
        <f>IF(E2365="","",IF(OR(E2365="Project Management",E2365="Project Support",E2365="Sprint Management",E2365="Sprint Support"),"NA",(((SUMIF(AD:AD,AD2365,H:H)/VLOOKUP(AD2365,[2]Formula!V:X,3,0))*VLOOKUP(AD2365,[2]Formula!V:X,2,0))*H2365)/SUMIF(AD:AD,AD2365,H:H)))</f>
        <v/>
      </c>
      <c r="L2365" s="38" t="str">
        <f t="shared" si="217"/>
        <v/>
      </c>
      <c r="M2365" s="38" t="str">
        <f t="shared" si="218"/>
        <v/>
      </c>
      <c r="N2365" s="38" t="str">
        <f t="shared" si="220"/>
        <v/>
      </c>
      <c r="O2365" s="38" t="str">
        <f t="shared" si="222"/>
        <v/>
      </c>
      <c r="P2365" s="39" t="str">
        <f t="shared" si="221"/>
        <v/>
      </c>
      <c r="AC2365" s="42" t="str">
        <f>IF(B2365="","",VLOOKUP(B2365,[2]Formula!B:C,2,0))</f>
        <v/>
      </c>
      <c r="AD2365" s="43" t="str">
        <f t="shared" si="219"/>
        <v/>
      </c>
    </row>
    <row r="2366" spans="1:30" x14ac:dyDescent="0.25">
      <c r="A2366" s="64"/>
      <c r="B2366" s="64"/>
      <c r="C2366" s="66"/>
      <c r="D2366" s="67"/>
      <c r="E2366" s="64"/>
      <c r="F2366" s="64"/>
      <c r="G2366" s="37" t="str">
        <f>IF(E2366="","",IF(OR(E2366="Project Management",E2366="Project Support",E2366="Sprint Management",E2366="Sprint Support"),"NA",ROUND((((VLOOKUP(AD2366,[2]Formula!V:X,3,0)))-SUMIF(AD:AD,AD2366,H:H)),2)))</f>
        <v/>
      </c>
      <c r="H2366" s="71"/>
      <c r="I2366" s="72"/>
      <c r="J2366" s="72"/>
      <c r="K2366" s="38" t="str">
        <f>IF(E2366="","",IF(OR(E2366="Project Management",E2366="Project Support",E2366="Sprint Management",E2366="Sprint Support"),"NA",(((SUMIF(AD:AD,AD2366,H:H)/VLOOKUP(AD2366,[2]Formula!V:X,3,0))*VLOOKUP(AD2366,[2]Formula!V:X,2,0))*H2366)/SUMIF(AD:AD,AD2366,H:H)))</f>
        <v/>
      </c>
      <c r="L2366" s="38" t="str">
        <f t="shared" si="217"/>
        <v/>
      </c>
      <c r="M2366" s="38" t="str">
        <f t="shared" si="218"/>
        <v/>
      </c>
      <c r="N2366" s="38" t="str">
        <f t="shared" si="220"/>
        <v/>
      </c>
      <c r="O2366" s="38" t="str">
        <f t="shared" si="222"/>
        <v/>
      </c>
      <c r="P2366" s="39" t="str">
        <f t="shared" si="221"/>
        <v/>
      </c>
      <c r="AC2366" s="42" t="str">
        <f>IF(B2366="","",VLOOKUP(B2366,[2]Formula!B:C,2,0))</f>
        <v/>
      </c>
      <c r="AD2366" s="43" t="str">
        <f t="shared" si="219"/>
        <v/>
      </c>
    </row>
    <row r="2367" spans="1:30" x14ac:dyDescent="0.25">
      <c r="A2367" s="64"/>
      <c r="B2367" s="64"/>
      <c r="C2367" s="66"/>
      <c r="D2367" s="67"/>
      <c r="E2367" s="64"/>
      <c r="F2367" s="64"/>
      <c r="G2367" s="37" t="str">
        <f>IF(E2367="","",IF(OR(E2367="Project Management",E2367="Project Support",E2367="Sprint Management",E2367="Sprint Support"),"NA",ROUND((((VLOOKUP(AD2367,[2]Formula!V:X,3,0)))-SUMIF(AD:AD,AD2367,H:H)),2)))</f>
        <v/>
      </c>
      <c r="H2367" s="71"/>
      <c r="I2367" s="72"/>
      <c r="J2367" s="72"/>
      <c r="K2367" s="38" t="str">
        <f>IF(E2367="","",IF(OR(E2367="Project Management",E2367="Project Support",E2367="Sprint Management",E2367="Sprint Support"),"NA",(((SUMIF(AD:AD,AD2367,H:H)/VLOOKUP(AD2367,[2]Formula!V:X,3,0))*VLOOKUP(AD2367,[2]Formula!V:X,2,0))*H2367)/SUMIF(AD:AD,AD2367,H:H)))</f>
        <v/>
      </c>
      <c r="L2367" s="38" t="str">
        <f t="shared" si="217"/>
        <v/>
      </c>
      <c r="M2367" s="38" t="str">
        <f t="shared" si="218"/>
        <v/>
      </c>
      <c r="N2367" s="38" t="str">
        <f t="shared" si="220"/>
        <v/>
      </c>
      <c r="O2367" s="38" t="str">
        <f t="shared" si="222"/>
        <v/>
      </c>
      <c r="P2367" s="39" t="str">
        <f t="shared" si="221"/>
        <v/>
      </c>
      <c r="AC2367" s="42" t="str">
        <f>IF(B2367="","",VLOOKUP(B2367,[2]Formula!B:C,2,0))</f>
        <v/>
      </c>
      <c r="AD2367" s="43" t="str">
        <f t="shared" si="219"/>
        <v/>
      </c>
    </row>
    <row r="2368" spans="1:30" x14ac:dyDescent="0.25">
      <c r="A2368" s="64"/>
      <c r="B2368" s="64"/>
      <c r="C2368" s="66"/>
      <c r="D2368" s="67"/>
      <c r="E2368" s="64"/>
      <c r="F2368" s="64"/>
      <c r="G2368" s="37" t="str">
        <f>IF(E2368="","",IF(OR(E2368="Project Management",E2368="Project Support",E2368="Sprint Management",E2368="Sprint Support"),"NA",ROUND((((VLOOKUP(AD2368,[2]Formula!V:X,3,0)))-SUMIF(AD:AD,AD2368,H:H)),2)))</f>
        <v/>
      </c>
      <c r="H2368" s="71"/>
      <c r="I2368" s="72"/>
      <c r="J2368" s="72"/>
      <c r="K2368" s="38" t="str">
        <f>IF(E2368="","",IF(OR(E2368="Project Management",E2368="Project Support",E2368="Sprint Management",E2368="Sprint Support"),"NA",(((SUMIF(AD:AD,AD2368,H:H)/VLOOKUP(AD2368,[2]Formula!V:X,3,0))*VLOOKUP(AD2368,[2]Formula!V:X,2,0))*H2368)/SUMIF(AD:AD,AD2368,H:H)))</f>
        <v/>
      </c>
      <c r="L2368" s="38" t="str">
        <f t="shared" si="217"/>
        <v/>
      </c>
      <c r="M2368" s="38" t="str">
        <f t="shared" si="218"/>
        <v/>
      </c>
      <c r="N2368" s="38" t="str">
        <f t="shared" si="220"/>
        <v/>
      </c>
      <c r="O2368" s="38" t="str">
        <f t="shared" si="222"/>
        <v/>
      </c>
      <c r="P2368" s="39" t="str">
        <f t="shared" si="221"/>
        <v/>
      </c>
      <c r="AC2368" s="42" t="str">
        <f>IF(B2368="","",VLOOKUP(B2368,[2]Formula!B:C,2,0))</f>
        <v/>
      </c>
      <c r="AD2368" s="43" t="str">
        <f t="shared" si="219"/>
        <v/>
      </c>
    </row>
    <row r="2369" spans="1:30" x14ac:dyDescent="0.25">
      <c r="A2369" s="64"/>
      <c r="B2369" s="64"/>
      <c r="C2369" s="66"/>
      <c r="D2369" s="67"/>
      <c r="E2369" s="64"/>
      <c r="F2369" s="64"/>
      <c r="G2369" s="37" t="str">
        <f>IF(E2369="","",IF(OR(E2369="Project Management",E2369="Project Support",E2369="Sprint Management",E2369="Sprint Support"),"NA",ROUND((((VLOOKUP(AD2369,[2]Formula!V:X,3,0)))-SUMIF(AD:AD,AD2369,H:H)),2)))</f>
        <v/>
      </c>
      <c r="H2369" s="71"/>
      <c r="I2369" s="72"/>
      <c r="J2369" s="72"/>
      <c r="K2369" s="38" t="str">
        <f>IF(E2369="","",IF(OR(E2369="Project Management",E2369="Project Support",E2369="Sprint Management",E2369="Sprint Support"),"NA",(((SUMIF(AD:AD,AD2369,H:H)/VLOOKUP(AD2369,[2]Formula!V:X,3,0))*VLOOKUP(AD2369,[2]Formula!V:X,2,0))*H2369)/SUMIF(AD:AD,AD2369,H:H)))</f>
        <v/>
      </c>
      <c r="L2369" s="38" t="str">
        <f t="shared" si="217"/>
        <v/>
      </c>
      <c r="M2369" s="38" t="str">
        <f t="shared" si="218"/>
        <v/>
      </c>
      <c r="N2369" s="38" t="str">
        <f t="shared" si="220"/>
        <v/>
      </c>
      <c r="O2369" s="38" t="str">
        <f t="shared" si="222"/>
        <v/>
      </c>
      <c r="P2369" s="39" t="str">
        <f t="shared" si="221"/>
        <v/>
      </c>
      <c r="AC2369" s="42" t="str">
        <f>IF(B2369="","",VLOOKUP(B2369,[2]Formula!B:C,2,0))</f>
        <v/>
      </c>
      <c r="AD2369" s="43" t="str">
        <f t="shared" si="219"/>
        <v/>
      </c>
    </row>
    <row r="2370" spans="1:30" x14ac:dyDescent="0.25">
      <c r="A2370" s="64"/>
      <c r="B2370" s="64"/>
      <c r="C2370" s="66"/>
      <c r="D2370" s="67"/>
      <c r="E2370" s="64"/>
      <c r="F2370" s="64"/>
      <c r="G2370" s="37" t="str">
        <f>IF(E2370="","",IF(OR(E2370="Project Management",E2370="Project Support",E2370="Sprint Management",E2370="Sprint Support"),"NA",ROUND((((VLOOKUP(AD2370,[2]Formula!V:X,3,0)))-SUMIF(AD:AD,AD2370,H:H)),2)))</f>
        <v/>
      </c>
      <c r="H2370" s="71"/>
      <c r="I2370" s="72"/>
      <c r="J2370" s="72"/>
      <c r="K2370" s="38" t="str">
        <f>IF(E2370="","",IF(OR(E2370="Project Management",E2370="Project Support",E2370="Sprint Management",E2370="Sprint Support"),"NA",(((SUMIF(AD:AD,AD2370,H:H)/VLOOKUP(AD2370,[2]Formula!V:X,3,0))*VLOOKUP(AD2370,[2]Formula!V:X,2,0))*H2370)/SUMIF(AD:AD,AD2370,H:H)))</f>
        <v/>
      </c>
      <c r="L2370" s="38" t="str">
        <f t="shared" ref="L2370:L2433" si="223">IFERROR(IF(K2370="NA",(H2370/I2370),(K2370/I2370)),"")</f>
        <v/>
      </c>
      <c r="M2370" s="38" t="str">
        <f t="shared" ref="M2370:M2433" si="224">IFERROR(IF(K2370="NA",1,(K2370/H2370)),"")</f>
        <v/>
      </c>
      <c r="N2370" s="38" t="str">
        <f t="shared" si="220"/>
        <v/>
      </c>
      <c r="O2370" s="38" t="str">
        <f t="shared" si="222"/>
        <v/>
      </c>
      <c r="P2370" s="39" t="str">
        <f t="shared" si="221"/>
        <v/>
      </c>
      <c r="AC2370" s="42" t="str">
        <f>IF(B2370="","",VLOOKUP(B2370,[2]Formula!B:C,2,0))</f>
        <v/>
      </c>
      <c r="AD2370" s="43" t="str">
        <f t="shared" ref="AD2370:AD2433" si="225">IF(B2370="","",CONCATENATE(B2370,"_",E2370))</f>
        <v/>
      </c>
    </row>
    <row r="2371" spans="1:30" x14ac:dyDescent="0.25">
      <c r="A2371" s="64"/>
      <c r="B2371" s="64"/>
      <c r="C2371" s="66"/>
      <c r="D2371" s="67"/>
      <c r="E2371" s="64"/>
      <c r="F2371" s="64"/>
      <c r="G2371" s="37" t="str">
        <f>IF(E2371="","",IF(OR(E2371="Project Management",E2371="Project Support",E2371="Sprint Management",E2371="Sprint Support"),"NA",ROUND((((VLOOKUP(AD2371,[2]Formula!V:X,3,0)))-SUMIF(AD:AD,AD2371,H:H)),2)))</f>
        <v/>
      </c>
      <c r="H2371" s="71"/>
      <c r="I2371" s="72"/>
      <c r="J2371" s="72"/>
      <c r="K2371" s="38" t="str">
        <f>IF(E2371="","",IF(OR(E2371="Project Management",E2371="Project Support",E2371="Sprint Management",E2371="Sprint Support"),"NA",(((SUMIF(AD:AD,AD2371,H:H)/VLOOKUP(AD2371,[2]Formula!V:X,3,0))*VLOOKUP(AD2371,[2]Formula!V:X,2,0))*H2371)/SUMIF(AD:AD,AD2371,H:H)))</f>
        <v/>
      </c>
      <c r="L2371" s="38" t="str">
        <f t="shared" si="223"/>
        <v/>
      </c>
      <c r="M2371" s="38" t="str">
        <f t="shared" si="224"/>
        <v/>
      </c>
      <c r="N2371" s="38" t="str">
        <f t="shared" ref="N2371:N2434" si="226">IFERROR(((L2371-M2371)/M2371)*100,"")</f>
        <v/>
      </c>
      <c r="O2371" s="38" t="str">
        <f t="shared" si="222"/>
        <v/>
      </c>
      <c r="P2371" s="39" t="str">
        <f t="shared" ref="P2371:P2434" si="227">IF(O2371="","",1)</f>
        <v/>
      </c>
      <c r="AC2371" s="42" t="str">
        <f>IF(B2371="","",VLOOKUP(B2371,[2]Formula!B:C,2,0))</f>
        <v/>
      </c>
      <c r="AD2371" s="43" t="str">
        <f t="shared" si="225"/>
        <v/>
      </c>
    </row>
    <row r="2372" spans="1:30" x14ac:dyDescent="0.25">
      <c r="A2372" s="64"/>
      <c r="B2372" s="64"/>
      <c r="C2372" s="66"/>
      <c r="D2372" s="67"/>
      <c r="E2372" s="64"/>
      <c r="F2372" s="64"/>
      <c r="G2372" s="37" t="str">
        <f>IF(E2372="","",IF(OR(E2372="Project Management",E2372="Project Support",E2372="Sprint Management",E2372="Sprint Support"),"NA",ROUND((((VLOOKUP(AD2372,[2]Formula!V:X,3,0)))-SUMIF(AD:AD,AD2372,H:H)),2)))</f>
        <v/>
      </c>
      <c r="H2372" s="71"/>
      <c r="I2372" s="72"/>
      <c r="J2372" s="72"/>
      <c r="K2372" s="38" t="str">
        <f>IF(E2372="","",IF(OR(E2372="Project Management",E2372="Project Support",E2372="Sprint Management",E2372="Sprint Support"),"NA",(((SUMIF(AD:AD,AD2372,H:H)/VLOOKUP(AD2372,[2]Formula!V:X,3,0))*VLOOKUP(AD2372,[2]Formula!V:X,2,0))*H2372)/SUMIF(AD:AD,AD2372,H:H)))</f>
        <v/>
      </c>
      <c r="L2372" s="38" t="str">
        <f t="shared" si="223"/>
        <v/>
      </c>
      <c r="M2372" s="38" t="str">
        <f t="shared" si="224"/>
        <v/>
      </c>
      <c r="N2372" s="38" t="str">
        <f t="shared" si="226"/>
        <v/>
      </c>
      <c r="O2372" s="38" t="str">
        <f t="shared" si="222"/>
        <v/>
      </c>
      <c r="P2372" s="39" t="str">
        <f t="shared" si="227"/>
        <v/>
      </c>
      <c r="AC2372" s="42" t="str">
        <f>IF(B2372="","",VLOOKUP(B2372,[2]Formula!B:C,2,0))</f>
        <v/>
      </c>
      <c r="AD2372" s="43" t="str">
        <f t="shared" si="225"/>
        <v/>
      </c>
    </row>
    <row r="2373" spans="1:30" x14ac:dyDescent="0.25">
      <c r="A2373" s="64"/>
      <c r="B2373" s="64"/>
      <c r="C2373" s="66"/>
      <c r="D2373" s="67"/>
      <c r="E2373" s="64"/>
      <c r="F2373" s="64"/>
      <c r="G2373" s="37" t="str">
        <f>IF(E2373="","",IF(OR(E2373="Project Management",E2373="Project Support",E2373="Sprint Management",E2373="Sprint Support"),"NA",ROUND((((VLOOKUP(AD2373,[2]Formula!V:X,3,0)))-SUMIF(AD:AD,AD2373,H:H)),2)))</f>
        <v/>
      </c>
      <c r="H2373" s="71"/>
      <c r="I2373" s="72"/>
      <c r="J2373" s="72"/>
      <c r="K2373" s="38" t="str">
        <f>IF(E2373="","",IF(OR(E2373="Project Management",E2373="Project Support",E2373="Sprint Management",E2373="Sprint Support"),"NA",(((SUMIF(AD:AD,AD2373,H:H)/VLOOKUP(AD2373,[2]Formula!V:X,3,0))*VLOOKUP(AD2373,[2]Formula!V:X,2,0))*H2373)/SUMIF(AD:AD,AD2373,H:H)))</f>
        <v/>
      </c>
      <c r="L2373" s="38" t="str">
        <f t="shared" si="223"/>
        <v/>
      </c>
      <c r="M2373" s="38" t="str">
        <f t="shared" si="224"/>
        <v/>
      </c>
      <c r="N2373" s="38" t="str">
        <f t="shared" si="226"/>
        <v/>
      </c>
      <c r="O2373" s="38" t="str">
        <f t="shared" si="222"/>
        <v/>
      </c>
      <c r="P2373" s="39" t="str">
        <f t="shared" si="227"/>
        <v/>
      </c>
      <c r="AC2373" s="42" t="str">
        <f>IF(B2373="","",VLOOKUP(B2373,[2]Formula!B:C,2,0))</f>
        <v/>
      </c>
      <c r="AD2373" s="43" t="str">
        <f t="shared" si="225"/>
        <v/>
      </c>
    </row>
    <row r="2374" spans="1:30" x14ac:dyDescent="0.25">
      <c r="A2374" s="64"/>
      <c r="B2374" s="64"/>
      <c r="C2374" s="66"/>
      <c r="D2374" s="67"/>
      <c r="E2374" s="64"/>
      <c r="F2374" s="64"/>
      <c r="G2374" s="37" t="str">
        <f>IF(E2374="","",IF(OR(E2374="Project Management",E2374="Project Support",E2374="Sprint Management",E2374="Sprint Support"),"NA",ROUND((((VLOOKUP(AD2374,[2]Formula!V:X,3,0)))-SUMIF(AD:AD,AD2374,H:H)),2)))</f>
        <v/>
      </c>
      <c r="H2374" s="71"/>
      <c r="I2374" s="72"/>
      <c r="J2374" s="72"/>
      <c r="K2374" s="38" t="str">
        <f>IF(E2374="","",IF(OR(E2374="Project Management",E2374="Project Support",E2374="Sprint Management",E2374="Sprint Support"),"NA",(((SUMIF(AD:AD,AD2374,H:H)/VLOOKUP(AD2374,[2]Formula!V:X,3,0))*VLOOKUP(AD2374,[2]Formula!V:X,2,0))*H2374)/SUMIF(AD:AD,AD2374,H:H)))</f>
        <v/>
      </c>
      <c r="L2374" s="38" t="str">
        <f t="shared" si="223"/>
        <v/>
      </c>
      <c r="M2374" s="38" t="str">
        <f t="shared" si="224"/>
        <v/>
      </c>
      <c r="N2374" s="38" t="str">
        <f t="shared" si="226"/>
        <v/>
      </c>
      <c r="O2374" s="38" t="str">
        <f t="shared" si="222"/>
        <v/>
      </c>
      <c r="P2374" s="39" t="str">
        <f t="shared" si="227"/>
        <v/>
      </c>
      <c r="AC2374" s="42" t="str">
        <f>IF(B2374="","",VLOOKUP(B2374,[2]Formula!B:C,2,0))</f>
        <v/>
      </c>
      <c r="AD2374" s="43" t="str">
        <f t="shared" si="225"/>
        <v/>
      </c>
    </row>
    <row r="2375" spans="1:30" x14ac:dyDescent="0.25">
      <c r="A2375" s="64"/>
      <c r="B2375" s="64"/>
      <c r="C2375" s="66"/>
      <c r="D2375" s="67"/>
      <c r="E2375" s="64"/>
      <c r="F2375" s="64"/>
      <c r="G2375" s="37" t="str">
        <f>IF(E2375="","",IF(OR(E2375="Project Management",E2375="Project Support",E2375="Sprint Management",E2375="Sprint Support"),"NA",ROUND((((VLOOKUP(AD2375,[2]Formula!V:X,3,0)))-SUMIF(AD:AD,AD2375,H:H)),2)))</f>
        <v/>
      </c>
      <c r="H2375" s="71"/>
      <c r="I2375" s="72"/>
      <c r="J2375" s="72"/>
      <c r="K2375" s="38" t="str">
        <f>IF(E2375="","",IF(OR(E2375="Project Management",E2375="Project Support",E2375="Sprint Management",E2375="Sprint Support"),"NA",(((SUMIF(AD:AD,AD2375,H:H)/VLOOKUP(AD2375,[2]Formula!V:X,3,0))*VLOOKUP(AD2375,[2]Formula!V:X,2,0))*H2375)/SUMIF(AD:AD,AD2375,H:H)))</f>
        <v/>
      </c>
      <c r="L2375" s="38" t="str">
        <f t="shared" si="223"/>
        <v/>
      </c>
      <c r="M2375" s="38" t="str">
        <f t="shared" si="224"/>
        <v/>
      </c>
      <c r="N2375" s="38" t="str">
        <f t="shared" si="226"/>
        <v/>
      </c>
      <c r="O2375" s="38" t="str">
        <f t="shared" si="222"/>
        <v/>
      </c>
      <c r="P2375" s="39" t="str">
        <f t="shared" si="227"/>
        <v/>
      </c>
      <c r="AC2375" s="42" t="str">
        <f>IF(B2375="","",VLOOKUP(B2375,[2]Formula!B:C,2,0))</f>
        <v/>
      </c>
      <c r="AD2375" s="43" t="str">
        <f t="shared" si="225"/>
        <v/>
      </c>
    </row>
    <row r="2376" spans="1:30" x14ac:dyDescent="0.25">
      <c r="A2376" s="64"/>
      <c r="B2376" s="64"/>
      <c r="C2376" s="66"/>
      <c r="D2376" s="67"/>
      <c r="E2376" s="64"/>
      <c r="F2376" s="64"/>
      <c r="G2376" s="37" t="str">
        <f>IF(E2376="","",IF(OR(E2376="Project Management",E2376="Project Support",E2376="Sprint Management",E2376="Sprint Support"),"NA",ROUND((((VLOOKUP(AD2376,[2]Formula!V:X,3,0)))-SUMIF(AD:AD,AD2376,H:H)),2)))</f>
        <v/>
      </c>
      <c r="H2376" s="71"/>
      <c r="I2376" s="72"/>
      <c r="J2376" s="72"/>
      <c r="K2376" s="38" t="str">
        <f>IF(E2376="","",IF(OR(E2376="Project Management",E2376="Project Support",E2376="Sprint Management",E2376="Sprint Support"),"NA",(((SUMIF(AD:AD,AD2376,H:H)/VLOOKUP(AD2376,[2]Formula!V:X,3,0))*VLOOKUP(AD2376,[2]Formula!V:X,2,0))*H2376)/SUMIF(AD:AD,AD2376,H:H)))</f>
        <v/>
      </c>
      <c r="L2376" s="38" t="str">
        <f t="shared" si="223"/>
        <v/>
      </c>
      <c r="M2376" s="38" t="str">
        <f t="shared" si="224"/>
        <v/>
      </c>
      <c r="N2376" s="38" t="str">
        <f t="shared" si="226"/>
        <v/>
      </c>
      <c r="O2376" s="38" t="str">
        <f t="shared" si="222"/>
        <v/>
      </c>
      <c r="P2376" s="39" t="str">
        <f t="shared" si="227"/>
        <v/>
      </c>
      <c r="AC2376" s="42" t="str">
        <f>IF(B2376="","",VLOOKUP(B2376,[2]Formula!B:C,2,0))</f>
        <v/>
      </c>
      <c r="AD2376" s="43" t="str">
        <f t="shared" si="225"/>
        <v/>
      </c>
    </row>
    <row r="2377" spans="1:30" x14ac:dyDescent="0.25">
      <c r="A2377" s="64"/>
      <c r="B2377" s="64"/>
      <c r="C2377" s="66"/>
      <c r="D2377" s="67"/>
      <c r="E2377" s="64"/>
      <c r="F2377" s="64"/>
      <c r="G2377" s="37" t="str">
        <f>IF(E2377="","",IF(OR(E2377="Project Management",E2377="Project Support",E2377="Sprint Management",E2377="Sprint Support"),"NA",ROUND((((VLOOKUP(AD2377,[2]Formula!V:X,3,0)))-SUMIF(AD:AD,AD2377,H:H)),2)))</f>
        <v/>
      </c>
      <c r="H2377" s="71"/>
      <c r="I2377" s="72"/>
      <c r="J2377" s="72"/>
      <c r="K2377" s="38" t="str">
        <f>IF(E2377="","",IF(OR(E2377="Project Management",E2377="Project Support",E2377="Sprint Management",E2377="Sprint Support"),"NA",(((SUMIF(AD:AD,AD2377,H:H)/VLOOKUP(AD2377,[2]Formula!V:X,3,0))*VLOOKUP(AD2377,[2]Formula!V:X,2,0))*H2377)/SUMIF(AD:AD,AD2377,H:H)))</f>
        <v/>
      </c>
      <c r="L2377" s="38" t="str">
        <f t="shared" si="223"/>
        <v/>
      </c>
      <c r="M2377" s="38" t="str">
        <f t="shared" si="224"/>
        <v/>
      </c>
      <c r="N2377" s="38" t="str">
        <f t="shared" si="226"/>
        <v/>
      </c>
      <c r="O2377" s="38" t="str">
        <f t="shared" si="222"/>
        <v/>
      </c>
      <c r="P2377" s="39" t="str">
        <f t="shared" si="227"/>
        <v/>
      </c>
      <c r="AC2377" s="42" t="str">
        <f>IF(B2377="","",VLOOKUP(B2377,[2]Formula!B:C,2,0))</f>
        <v/>
      </c>
      <c r="AD2377" s="43" t="str">
        <f t="shared" si="225"/>
        <v/>
      </c>
    </row>
    <row r="2378" spans="1:30" x14ac:dyDescent="0.25">
      <c r="A2378" s="64"/>
      <c r="B2378" s="64"/>
      <c r="C2378" s="66"/>
      <c r="D2378" s="67"/>
      <c r="E2378" s="64"/>
      <c r="F2378" s="64"/>
      <c r="G2378" s="37" t="str">
        <f>IF(E2378="","",IF(OR(E2378="Project Management",E2378="Project Support",E2378="Sprint Management",E2378="Sprint Support"),"NA",ROUND((((VLOOKUP(AD2378,[2]Formula!V:X,3,0)))-SUMIF(AD:AD,AD2378,H:H)),2)))</f>
        <v/>
      </c>
      <c r="H2378" s="71"/>
      <c r="I2378" s="72"/>
      <c r="J2378" s="72"/>
      <c r="K2378" s="38" t="str">
        <f>IF(E2378="","",IF(OR(E2378="Project Management",E2378="Project Support",E2378="Sprint Management",E2378="Sprint Support"),"NA",(((SUMIF(AD:AD,AD2378,H:H)/VLOOKUP(AD2378,[2]Formula!V:X,3,0))*VLOOKUP(AD2378,[2]Formula!V:X,2,0))*H2378)/SUMIF(AD:AD,AD2378,H:H)))</f>
        <v/>
      </c>
      <c r="L2378" s="38" t="str">
        <f t="shared" si="223"/>
        <v/>
      </c>
      <c r="M2378" s="38" t="str">
        <f t="shared" si="224"/>
        <v/>
      </c>
      <c r="N2378" s="38" t="str">
        <f t="shared" si="226"/>
        <v/>
      </c>
      <c r="O2378" s="38" t="str">
        <f t="shared" si="222"/>
        <v/>
      </c>
      <c r="P2378" s="39" t="str">
        <f t="shared" si="227"/>
        <v/>
      </c>
      <c r="AC2378" s="42" t="str">
        <f>IF(B2378="","",VLOOKUP(B2378,[2]Formula!B:C,2,0))</f>
        <v/>
      </c>
      <c r="AD2378" s="43" t="str">
        <f t="shared" si="225"/>
        <v/>
      </c>
    </row>
    <row r="2379" spans="1:30" x14ac:dyDescent="0.25">
      <c r="A2379" s="64"/>
      <c r="B2379" s="64"/>
      <c r="C2379" s="66"/>
      <c r="D2379" s="67"/>
      <c r="E2379" s="64"/>
      <c r="F2379" s="64"/>
      <c r="G2379" s="37" t="str">
        <f>IF(E2379="","",IF(OR(E2379="Project Management",E2379="Project Support",E2379="Sprint Management",E2379="Sprint Support"),"NA",ROUND((((VLOOKUP(AD2379,[2]Formula!V:X,3,0)))-SUMIF(AD:AD,AD2379,H:H)),2)))</f>
        <v/>
      </c>
      <c r="H2379" s="71"/>
      <c r="I2379" s="72"/>
      <c r="J2379" s="72"/>
      <c r="K2379" s="38" t="str">
        <f>IF(E2379="","",IF(OR(E2379="Project Management",E2379="Project Support",E2379="Sprint Management",E2379="Sprint Support"),"NA",(((SUMIF(AD:AD,AD2379,H:H)/VLOOKUP(AD2379,[2]Formula!V:X,3,0))*VLOOKUP(AD2379,[2]Formula!V:X,2,0))*H2379)/SUMIF(AD:AD,AD2379,H:H)))</f>
        <v/>
      </c>
      <c r="L2379" s="38" t="str">
        <f t="shared" si="223"/>
        <v/>
      </c>
      <c r="M2379" s="38" t="str">
        <f t="shared" si="224"/>
        <v/>
      </c>
      <c r="N2379" s="38" t="str">
        <f t="shared" si="226"/>
        <v/>
      </c>
      <c r="O2379" s="38" t="str">
        <f t="shared" si="222"/>
        <v/>
      </c>
      <c r="P2379" s="39" t="str">
        <f t="shared" si="227"/>
        <v/>
      </c>
      <c r="AC2379" s="42" t="str">
        <f>IF(B2379="","",VLOOKUP(B2379,[2]Formula!B:C,2,0))</f>
        <v/>
      </c>
      <c r="AD2379" s="43" t="str">
        <f t="shared" si="225"/>
        <v/>
      </c>
    </row>
    <row r="2380" spans="1:30" x14ac:dyDescent="0.25">
      <c r="A2380" s="64"/>
      <c r="B2380" s="64"/>
      <c r="C2380" s="66"/>
      <c r="D2380" s="67"/>
      <c r="E2380" s="64"/>
      <c r="F2380" s="64"/>
      <c r="G2380" s="37" t="str">
        <f>IF(E2380="","",IF(OR(E2380="Project Management",E2380="Project Support",E2380="Sprint Management",E2380="Sprint Support"),"NA",ROUND((((VLOOKUP(AD2380,[2]Formula!V:X,3,0)))-SUMIF(AD:AD,AD2380,H:H)),2)))</f>
        <v/>
      </c>
      <c r="H2380" s="71"/>
      <c r="I2380" s="72"/>
      <c r="J2380" s="72"/>
      <c r="K2380" s="38" t="str">
        <f>IF(E2380="","",IF(OR(E2380="Project Management",E2380="Project Support",E2380="Sprint Management",E2380="Sprint Support"),"NA",(((SUMIF(AD:AD,AD2380,H:H)/VLOOKUP(AD2380,[2]Formula!V:X,3,0))*VLOOKUP(AD2380,[2]Formula!V:X,2,0))*H2380)/SUMIF(AD:AD,AD2380,H:H)))</f>
        <v/>
      </c>
      <c r="L2380" s="38" t="str">
        <f t="shared" si="223"/>
        <v/>
      </c>
      <c r="M2380" s="38" t="str">
        <f t="shared" si="224"/>
        <v/>
      </c>
      <c r="N2380" s="38" t="str">
        <f t="shared" si="226"/>
        <v/>
      </c>
      <c r="O2380" s="38" t="str">
        <f t="shared" si="222"/>
        <v/>
      </c>
      <c r="P2380" s="39" t="str">
        <f t="shared" si="227"/>
        <v/>
      </c>
      <c r="AC2380" s="42" t="str">
        <f>IF(B2380="","",VLOOKUP(B2380,[2]Formula!B:C,2,0))</f>
        <v/>
      </c>
      <c r="AD2380" s="43" t="str">
        <f t="shared" si="225"/>
        <v/>
      </c>
    </row>
    <row r="2381" spans="1:30" x14ac:dyDescent="0.25">
      <c r="A2381" s="64"/>
      <c r="B2381" s="64"/>
      <c r="C2381" s="66"/>
      <c r="D2381" s="67"/>
      <c r="E2381" s="64"/>
      <c r="F2381" s="64"/>
      <c r="G2381" s="37" t="str">
        <f>IF(E2381="","",IF(OR(E2381="Project Management",E2381="Project Support",E2381="Sprint Management",E2381="Sprint Support"),"NA",ROUND((((VLOOKUP(AD2381,[2]Formula!V:X,3,0)))-SUMIF(AD:AD,AD2381,H:H)),2)))</f>
        <v/>
      </c>
      <c r="H2381" s="71"/>
      <c r="I2381" s="72"/>
      <c r="J2381" s="72"/>
      <c r="K2381" s="38" t="str">
        <f>IF(E2381="","",IF(OR(E2381="Project Management",E2381="Project Support",E2381="Sprint Management",E2381="Sprint Support"),"NA",(((SUMIF(AD:AD,AD2381,H:H)/VLOOKUP(AD2381,[2]Formula!V:X,3,0))*VLOOKUP(AD2381,[2]Formula!V:X,2,0))*H2381)/SUMIF(AD:AD,AD2381,H:H)))</f>
        <v/>
      </c>
      <c r="L2381" s="38" t="str">
        <f t="shared" si="223"/>
        <v/>
      </c>
      <c r="M2381" s="38" t="str">
        <f t="shared" si="224"/>
        <v/>
      </c>
      <c r="N2381" s="38" t="str">
        <f t="shared" si="226"/>
        <v/>
      </c>
      <c r="O2381" s="38" t="str">
        <f t="shared" si="222"/>
        <v/>
      </c>
      <c r="P2381" s="39" t="str">
        <f t="shared" si="227"/>
        <v/>
      </c>
      <c r="AC2381" s="42" t="str">
        <f>IF(B2381="","",VLOOKUP(B2381,[2]Formula!B:C,2,0))</f>
        <v/>
      </c>
      <c r="AD2381" s="43" t="str">
        <f t="shared" si="225"/>
        <v/>
      </c>
    </row>
    <row r="2382" spans="1:30" x14ac:dyDescent="0.25">
      <c r="A2382" s="64"/>
      <c r="B2382" s="64"/>
      <c r="C2382" s="66"/>
      <c r="D2382" s="67"/>
      <c r="E2382" s="64"/>
      <c r="F2382" s="64"/>
      <c r="G2382" s="37" t="str">
        <f>IF(E2382="","",IF(OR(E2382="Project Management",E2382="Project Support",E2382="Sprint Management",E2382="Sprint Support"),"NA",ROUND((((VLOOKUP(AD2382,[2]Formula!V:X,3,0)))-SUMIF(AD:AD,AD2382,H:H)),2)))</f>
        <v/>
      </c>
      <c r="H2382" s="71"/>
      <c r="I2382" s="72"/>
      <c r="J2382" s="72"/>
      <c r="K2382" s="38" t="str">
        <f>IF(E2382="","",IF(OR(E2382="Project Management",E2382="Project Support",E2382="Sprint Management",E2382="Sprint Support"),"NA",(((SUMIF(AD:AD,AD2382,H:H)/VLOOKUP(AD2382,[2]Formula!V:X,3,0))*VLOOKUP(AD2382,[2]Formula!V:X,2,0))*H2382)/SUMIF(AD:AD,AD2382,H:H)))</f>
        <v/>
      </c>
      <c r="L2382" s="38" t="str">
        <f t="shared" si="223"/>
        <v/>
      </c>
      <c r="M2382" s="38" t="str">
        <f t="shared" si="224"/>
        <v/>
      </c>
      <c r="N2382" s="38" t="str">
        <f t="shared" si="226"/>
        <v/>
      </c>
      <c r="O2382" s="38" t="str">
        <f t="shared" si="222"/>
        <v/>
      </c>
      <c r="P2382" s="39" t="str">
        <f t="shared" si="227"/>
        <v/>
      </c>
      <c r="AC2382" s="42" t="str">
        <f>IF(B2382="","",VLOOKUP(B2382,[2]Formula!B:C,2,0))</f>
        <v/>
      </c>
      <c r="AD2382" s="43" t="str">
        <f t="shared" si="225"/>
        <v/>
      </c>
    </row>
    <row r="2383" spans="1:30" x14ac:dyDescent="0.25">
      <c r="A2383" s="64"/>
      <c r="B2383" s="64"/>
      <c r="C2383" s="66"/>
      <c r="D2383" s="67"/>
      <c r="E2383" s="64"/>
      <c r="F2383" s="64"/>
      <c r="G2383" s="37" t="str">
        <f>IF(E2383="","",IF(OR(E2383="Project Management",E2383="Project Support",E2383="Sprint Management",E2383="Sprint Support"),"NA",ROUND((((VLOOKUP(AD2383,[2]Formula!V:X,3,0)))-SUMIF(AD:AD,AD2383,H:H)),2)))</f>
        <v/>
      </c>
      <c r="H2383" s="71"/>
      <c r="I2383" s="72"/>
      <c r="J2383" s="72"/>
      <c r="K2383" s="38" t="str">
        <f>IF(E2383="","",IF(OR(E2383="Project Management",E2383="Project Support",E2383="Sprint Management",E2383="Sprint Support"),"NA",(((SUMIF(AD:AD,AD2383,H:H)/VLOOKUP(AD2383,[2]Formula!V:X,3,0))*VLOOKUP(AD2383,[2]Formula!V:X,2,0))*H2383)/SUMIF(AD:AD,AD2383,H:H)))</f>
        <v/>
      </c>
      <c r="L2383" s="38" t="str">
        <f t="shared" si="223"/>
        <v/>
      </c>
      <c r="M2383" s="38" t="str">
        <f t="shared" si="224"/>
        <v/>
      </c>
      <c r="N2383" s="38" t="str">
        <f t="shared" si="226"/>
        <v/>
      </c>
      <c r="O2383" s="38" t="str">
        <f t="shared" si="222"/>
        <v/>
      </c>
      <c r="P2383" s="39" t="str">
        <f t="shared" si="227"/>
        <v/>
      </c>
      <c r="AC2383" s="42" t="str">
        <f>IF(B2383="","",VLOOKUP(B2383,[2]Formula!B:C,2,0))</f>
        <v/>
      </c>
      <c r="AD2383" s="43" t="str">
        <f t="shared" si="225"/>
        <v/>
      </c>
    </row>
    <row r="2384" spans="1:30" x14ac:dyDescent="0.25">
      <c r="A2384" s="64"/>
      <c r="B2384" s="64"/>
      <c r="C2384" s="66"/>
      <c r="D2384" s="67"/>
      <c r="E2384" s="64"/>
      <c r="F2384" s="64"/>
      <c r="G2384" s="37" t="str">
        <f>IF(E2384="","",IF(OR(E2384="Project Management",E2384="Project Support",E2384="Sprint Management",E2384="Sprint Support"),"NA",ROUND((((VLOOKUP(AD2384,[2]Formula!V:X,3,0)))-SUMIF(AD:AD,AD2384,H:H)),2)))</f>
        <v/>
      </c>
      <c r="H2384" s="71"/>
      <c r="I2384" s="72"/>
      <c r="J2384" s="72"/>
      <c r="K2384" s="38" t="str">
        <f>IF(E2384="","",IF(OR(E2384="Project Management",E2384="Project Support",E2384="Sprint Management",E2384="Sprint Support"),"NA",(((SUMIF(AD:AD,AD2384,H:H)/VLOOKUP(AD2384,[2]Formula!V:X,3,0))*VLOOKUP(AD2384,[2]Formula!V:X,2,0))*H2384)/SUMIF(AD:AD,AD2384,H:H)))</f>
        <v/>
      </c>
      <c r="L2384" s="38" t="str">
        <f t="shared" si="223"/>
        <v/>
      </c>
      <c r="M2384" s="38" t="str">
        <f t="shared" si="224"/>
        <v/>
      </c>
      <c r="N2384" s="38" t="str">
        <f t="shared" si="226"/>
        <v/>
      </c>
      <c r="O2384" s="38" t="str">
        <f t="shared" si="222"/>
        <v/>
      </c>
      <c r="P2384" s="39" t="str">
        <f t="shared" si="227"/>
        <v/>
      </c>
      <c r="AC2384" s="42" t="str">
        <f>IF(B2384="","",VLOOKUP(B2384,[2]Formula!B:C,2,0))</f>
        <v/>
      </c>
      <c r="AD2384" s="43" t="str">
        <f t="shared" si="225"/>
        <v/>
      </c>
    </row>
    <row r="2385" spans="1:30" x14ac:dyDescent="0.25">
      <c r="A2385" s="64"/>
      <c r="B2385" s="64"/>
      <c r="C2385" s="66"/>
      <c r="D2385" s="67"/>
      <c r="E2385" s="64"/>
      <c r="F2385" s="64"/>
      <c r="G2385" s="37" t="str">
        <f>IF(E2385="","",IF(OR(E2385="Project Management",E2385="Project Support",E2385="Sprint Management",E2385="Sprint Support"),"NA",ROUND((((VLOOKUP(AD2385,[2]Formula!V:X,3,0)))-SUMIF(AD:AD,AD2385,H:H)),2)))</f>
        <v/>
      </c>
      <c r="H2385" s="71"/>
      <c r="I2385" s="72"/>
      <c r="J2385" s="72"/>
      <c r="K2385" s="38" t="str">
        <f>IF(E2385="","",IF(OR(E2385="Project Management",E2385="Project Support",E2385="Sprint Management",E2385="Sprint Support"),"NA",(((SUMIF(AD:AD,AD2385,H:H)/VLOOKUP(AD2385,[2]Formula!V:X,3,0))*VLOOKUP(AD2385,[2]Formula!V:X,2,0))*H2385)/SUMIF(AD:AD,AD2385,H:H)))</f>
        <v/>
      </c>
      <c r="L2385" s="38" t="str">
        <f t="shared" si="223"/>
        <v/>
      </c>
      <c r="M2385" s="38" t="str">
        <f t="shared" si="224"/>
        <v/>
      </c>
      <c r="N2385" s="38" t="str">
        <f t="shared" si="226"/>
        <v/>
      </c>
      <c r="O2385" s="38" t="str">
        <f t="shared" si="222"/>
        <v/>
      </c>
      <c r="P2385" s="39" t="str">
        <f t="shared" si="227"/>
        <v/>
      </c>
      <c r="AC2385" s="42" t="str">
        <f>IF(B2385="","",VLOOKUP(B2385,[2]Formula!B:C,2,0))</f>
        <v/>
      </c>
      <c r="AD2385" s="43" t="str">
        <f t="shared" si="225"/>
        <v/>
      </c>
    </row>
    <row r="2386" spans="1:30" x14ac:dyDescent="0.25">
      <c r="A2386" s="64"/>
      <c r="B2386" s="64"/>
      <c r="C2386" s="66"/>
      <c r="D2386" s="67"/>
      <c r="E2386" s="64"/>
      <c r="F2386" s="64"/>
      <c r="G2386" s="37" t="str">
        <f>IF(E2386="","",IF(OR(E2386="Project Management",E2386="Project Support",E2386="Sprint Management",E2386="Sprint Support"),"NA",ROUND((((VLOOKUP(AD2386,[2]Formula!V:X,3,0)))-SUMIF(AD:AD,AD2386,H:H)),2)))</f>
        <v/>
      </c>
      <c r="H2386" s="71"/>
      <c r="I2386" s="72"/>
      <c r="J2386" s="72"/>
      <c r="K2386" s="38" t="str">
        <f>IF(E2386="","",IF(OR(E2386="Project Management",E2386="Project Support",E2386="Sprint Management",E2386="Sprint Support"),"NA",(((SUMIF(AD:AD,AD2386,H:H)/VLOOKUP(AD2386,[2]Formula!V:X,3,0))*VLOOKUP(AD2386,[2]Formula!V:X,2,0))*H2386)/SUMIF(AD:AD,AD2386,H:H)))</f>
        <v/>
      </c>
      <c r="L2386" s="38" t="str">
        <f t="shared" si="223"/>
        <v/>
      </c>
      <c r="M2386" s="38" t="str">
        <f t="shared" si="224"/>
        <v/>
      </c>
      <c r="N2386" s="38" t="str">
        <f t="shared" si="226"/>
        <v/>
      </c>
      <c r="O2386" s="38" t="str">
        <f t="shared" si="222"/>
        <v/>
      </c>
      <c r="P2386" s="39" t="str">
        <f t="shared" si="227"/>
        <v/>
      </c>
      <c r="AC2386" s="42" t="str">
        <f>IF(B2386="","",VLOOKUP(B2386,[2]Formula!B:C,2,0))</f>
        <v/>
      </c>
      <c r="AD2386" s="43" t="str">
        <f t="shared" si="225"/>
        <v/>
      </c>
    </row>
    <row r="2387" spans="1:30" x14ac:dyDescent="0.25">
      <c r="A2387" s="64"/>
      <c r="B2387" s="64"/>
      <c r="C2387" s="66"/>
      <c r="D2387" s="67"/>
      <c r="E2387" s="64"/>
      <c r="F2387" s="64"/>
      <c r="G2387" s="37" t="str">
        <f>IF(E2387="","",IF(OR(E2387="Project Management",E2387="Project Support",E2387="Sprint Management",E2387="Sprint Support"),"NA",ROUND((((VLOOKUP(AD2387,[2]Formula!V:X,3,0)))-SUMIF(AD:AD,AD2387,H:H)),2)))</f>
        <v/>
      </c>
      <c r="H2387" s="71"/>
      <c r="I2387" s="72"/>
      <c r="J2387" s="72"/>
      <c r="K2387" s="38" t="str">
        <f>IF(E2387="","",IF(OR(E2387="Project Management",E2387="Project Support",E2387="Sprint Management",E2387="Sprint Support"),"NA",(((SUMIF(AD:AD,AD2387,H:H)/VLOOKUP(AD2387,[2]Formula!V:X,3,0))*VLOOKUP(AD2387,[2]Formula!V:X,2,0))*H2387)/SUMIF(AD:AD,AD2387,H:H)))</f>
        <v/>
      </c>
      <c r="L2387" s="38" t="str">
        <f t="shared" si="223"/>
        <v/>
      </c>
      <c r="M2387" s="38" t="str">
        <f t="shared" si="224"/>
        <v/>
      </c>
      <c r="N2387" s="38" t="str">
        <f t="shared" si="226"/>
        <v/>
      </c>
      <c r="O2387" s="38" t="str">
        <f t="shared" si="222"/>
        <v/>
      </c>
      <c r="P2387" s="39" t="str">
        <f t="shared" si="227"/>
        <v/>
      </c>
      <c r="AC2387" s="42" t="str">
        <f>IF(B2387="","",VLOOKUP(B2387,[2]Formula!B:C,2,0))</f>
        <v/>
      </c>
      <c r="AD2387" s="43" t="str">
        <f t="shared" si="225"/>
        <v/>
      </c>
    </row>
    <row r="2388" spans="1:30" x14ac:dyDescent="0.25">
      <c r="A2388" s="64"/>
      <c r="B2388" s="64"/>
      <c r="C2388" s="66"/>
      <c r="D2388" s="67"/>
      <c r="E2388" s="64"/>
      <c r="F2388" s="64"/>
      <c r="G2388" s="37" t="str">
        <f>IF(E2388="","",IF(OR(E2388="Project Management",E2388="Project Support",E2388="Sprint Management",E2388="Sprint Support"),"NA",ROUND((((VLOOKUP(AD2388,[2]Formula!V:X,3,0)))-SUMIF(AD:AD,AD2388,H:H)),2)))</f>
        <v/>
      </c>
      <c r="H2388" s="71"/>
      <c r="I2388" s="72"/>
      <c r="J2388" s="72"/>
      <c r="K2388" s="38" t="str">
        <f>IF(E2388="","",IF(OR(E2388="Project Management",E2388="Project Support",E2388="Sprint Management",E2388="Sprint Support"),"NA",(((SUMIF(AD:AD,AD2388,H:H)/VLOOKUP(AD2388,[2]Formula!V:X,3,0))*VLOOKUP(AD2388,[2]Formula!V:X,2,0))*H2388)/SUMIF(AD:AD,AD2388,H:H)))</f>
        <v/>
      </c>
      <c r="L2388" s="38" t="str">
        <f t="shared" si="223"/>
        <v/>
      </c>
      <c r="M2388" s="38" t="str">
        <f t="shared" si="224"/>
        <v/>
      </c>
      <c r="N2388" s="38" t="str">
        <f t="shared" si="226"/>
        <v/>
      </c>
      <c r="O2388" s="38" t="str">
        <f t="shared" si="222"/>
        <v/>
      </c>
      <c r="P2388" s="39" t="str">
        <f t="shared" si="227"/>
        <v/>
      </c>
      <c r="AC2388" s="42" t="str">
        <f>IF(B2388="","",VLOOKUP(B2388,[2]Formula!B:C,2,0))</f>
        <v/>
      </c>
      <c r="AD2388" s="43" t="str">
        <f t="shared" si="225"/>
        <v/>
      </c>
    </row>
    <row r="2389" spans="1:30" x14ac:dyDescent="0.25">
      <c r="A2389" s="64"/>
      <c r="B2389" s="64"/>
      <c r="C2389" s="66"/>
      <c r="D2389" s="67"/>
      <c r="E2389" s="64"/>
      <c r="F2389" s="64"/>
      <c r="G2389" s="37" t="str">
        <f>IF(E2389="","",IF(OR(E2389="Project Management",E2389="Project Support",E2389="Sprint Management",E2389="Sprint Support"),"NA",ROUND((((VLOOKUP(AD2389,[2]Formula!V:X,3,0)))-SUMIF(AD:AD,AD2389,H:H)),2)))</f>
        <v/>
      </c>
      <c r="H2389" s="71"/>
      <c r="I2389" s="72"/>
      <c r="J2389" s="72"/>
      <c r="K2389" s="38" t="str">
        <f>IF(E2389="","",IF(OR(E2389="Project Management",E2389="Project Support",E2389="Sprint Management",E2389="Sprint Support"),"NA",(((SUMIF(AD:AD,AD2389,H:H)/VLOOKUP(AD2389,[2]Formula!V:X,3,0))*VLOOKUP(AD2389,[2]Formula!V:X,2,0))*H2389)/SUMIF(AD:AD,AD2389,H:H)))</f>
        <v/>
      </c>
      <c r="L2389" s="38" t="str">
        <f t="shared" si="223"/>
        <v/>
      </c>
      <c r="M2389" s="38" t="str">
        <f t="shared" si="224"/>
        <v/>
      </c>
      <c r="N2389" s="38" t="str">
        <f t="shared" si="226"/>
        <v/>
      </c>
      <c r="O2389" s="38" t="str">
        <f t="shared" si="222"/>
        <v/>
      </c>
      <c r="P2389" s="39" t="str">
        <f t="shared" si="227"/>
        <v/>
      </c>
      <c r="AC2389" s="42" t="str">
        <f>IF(B2389="","",VLOOKUP(B2389,[2]Formula!B:C,2,0))</f>
        <v/>
      </c>
      <c r="AD2389" s="43" t="str">
        <f t="shared" si="225"/>
        <v/>
      </c>
    </row>
    <row r="2390" spans="1:30" x14ac:dyDescent="0.25">
      <c r="A2390" s="64"/>
      <c r="B2390" s="64"/>
      <c r="C2390" s="66"/>
      <c r="D2390" s="67"/>
      <c r="E2390" s="64"/>
      <c r="F2390" s="64"/>
      <c r="G2390" s="37" t="str">
        <f>IF(E2390="","",IF(OR(E2390="Project Management",E2390="Project Support",E2390="Sprint Management",E2390="Sprint Support"),"NA",ROUND((((VLOOKUP(AD2390,[2]Formula!V:X,3,0)))-SUMIF(AD:AD,AD2390,H:H)),2)))</f>
        <v/>
      </c>
      <c r="H2390" s="71"/>
      <c r="I2390" s="72"/>
      <c r="J2390" s="72"/>
      <c r="K2390" s="38" t="str">
        <f>IF(E2390="","",IF(OR(E2390="Project Management",E2390="Project Support",E2390="Sprint Management",E2390="Sprint Support"),"NA",(((SUMIF(AD:AD,AD2390,H:H)/VLOOKUP(AD2390,[2]Formula!V:X,3,0))*VLOOKUP(AD2390,[2]Formula!V:X,2,0))*H2390)/SUMIF(AD:AD,AD2390,H:H)))</f>
        <v/>
      </c>
      <c r="L2390" s="38" t="str">
        <f t="shared" si="223"/>
        <v/>
      </c>
      <c r="M2390" s="38" t="str">
        <f t="shared" si="224"/>
        <v/>
      </c>
      <c r="N2390" s="38" t="str">
        <f t="shared" si="226"/>
        <v/>
      </c>
      <c r="O2390" s="38" t="str">
        <f t="shared" si="222"/>
        <v/>
      </c>
      <c r="P2390" s="39" t="str">
        <f t="shared" si="227"/>
        <v/>
      </c>
      <c r="AC2390" s="42" t="str">
        <f>IF(B2390="","",VLOOKUP(B2390,[2]Formula!B:C,2,0))</f>
        <v/>
      </c>
      <c r="AD2390" s="43" t="str">
        <f t="shared" si="225"/>
        <v/>
      </c>
    </row>
    <row r="2391" spans="1:30" x14ac:dyDescent="0.25">
      <c r="A2391" s="64"/>
      <c r="B2391" s="64"/>
      <c r="C2391" s="66"/>
      <c r="D2391" s="67"/>
      <c r="E2391" s="64"/>
      <c r="F2391" s="64"/>
      <c r="G2391" s="37" t="str">
        <f>IF(E2391="","",IF(OR(E2391="Project Management",E2391="Project Support",E2391="Sprint Management",E2391="Sprint Support"),"NA",ROUND((((VLOOKUP(AD2391,[2]Formula!V:X,3,0)))-SUMIF(AD:AD,AD2391,H:H)),2)))</f>
        <v/>
      </c>
      <c r="H2391" s="71"/>
      <c r="I2391" s="72"/>
      <c r="J2391" s="72"/>
      <c r="K2391" s="38" t="str">
        <f>IF(E2391="","",IF(OR(E2391="Project Management",E2391="Project Support",E2391="Sprint Management",E2391="Sprint Support"),"NA",(((SUMIF(AD:AD,AD2391,H:H)/VLOOKUP(AD2391,[2]Formula!V:X,3,0))*VLOOKUP(AD2391,[2]Formula!V:X,2,0))*H2391)/SUMIF(AD:AD,AD2391,H:H)))</f>
        <v/>
      </c>
      <c r="L2391" s="38" t="str">
        <f t="shared" si="223"/>
        <v/>
      </c>
      <c r="M2391" s="38" t="str">
        <f t="shared" si="224"/>
        <v/>
      </c>
      <c r="N2391" s="38" t="str">
        <f t="shared" si="226"/>
        <v/>
      </c>
      <c r="O2391" s="38" t="str">
        <f t="shared" si="222"/>
        <v/>
      </c>
      <c r="P2391" s="39" t="str">
        <f t="shared" si="227"/>
        <v/>
      </c>
      <c r="AC2391" s="42" t="str">
        <f>IF(B2391="","",VLOOKUP(B2391,[2]Formula!B:C,2,0))</f>
        <v/>
      </c>
      <c r="AD2391" s="43" t="str">
        <f t="shared" si="225"/>
        <v/>
      </c>
    </row>
    <row r="2392" spans="1:30" x14ac:dyDescent="0.25">
      <c r="A2392" s="64"/>
      <c r="B2392" s="64"/>
      <c r="C2392" s="66"/>
      <c r="D2392" s="67"/>
      <c r="E2392" s="64"/>
      <c r="F2392" s="64"/>
      <c r="G2392" s="37" t="str">
        <f>IF(E2392="","",IF(OR(E2392="Project Management",E2392="Project Support",E2392="Sprint Management",E2392="Sprint Support"),"NA",ROUND((((VLOOKUP(AD2392,[2]Formula!V:X,3,0)))-SUMIF(AD:AD,AD2392,H:H)),2)))</f>
        <v/>
      </c>
      <c r="H2392" s="71"/>
      <c r="I2392" s="72"/>
      <c r="J2392" s="72"/>
      <c r="K2392" s="38" t="str">
        <f>IF(E2392="","",IF(OR(E2392="Project Management",E2392="Project Support",E2392="Sprint Management",E2392="Sprint Support"),"NA",(((SUMIF(AD:AD,AD2392,H:H)/VLOOKUP(AD2392,[2]Formula!V:X,3,0))*VLOOKUP(AD2392,[2]Formula!V:X,2,0))*H2392)/SUMIF(AD:AD,AD2392,H:H)))</f>
        <v/>
      </c>
      <c r="L2392" s="38" t="str">
        <f t="shared" si="223"/>
        <v/>
      </c>
      <c r="M2392" s="38" t="str">
        <f t="shared" si="224"/>
        <v/>
      </c>
      <c r="N2392" s="38" t="str">
        <f t="shared" si="226"/>
        <v/>
      </c>
      <c r="O2392" s="38" t="str">
        <f t="shared" si="222"/>
        <v/>
      </c>
      <c r="P2392" s="39" t="str">
        <f t="shared" si="227"/>
        <v/>
      </c>
      <c r="AC2392" s="42" t="str">
        <f>IF(B2392="","",VLOOKUP(B2392,[2]Formula!B:C,2,0))</f>
        <v/>
      </c>
      <c r="AD2392" s="43" t="str">
        <f t="shared" si="225"/>
        <v/>
      </c>
    </row>
    <row r="2393" spans="1:30" x14ac:dyDescent="0.25">
      <c r="A2393" s="64"/>
      <c r="B2393" s="64"/>
      <c r="C2393" s="66"/>
      <c r="D2393" s="67"/>
      <c r="E2393" s="64"/>
      <c r="F2393" s="64"/>
      <c r="G2393" s="37" t="str">
        <f>IF(E2393="","",IF(OR(E2393="Project Management",E2393="Project Support",E2393="Sprint Management",E2393="Sprint Support"),"NA",ROUND((((VLOOKUP(AD2393,[2]Formula!V:X,3,0)))-SUMIF(AD:AD,AD2393,H:H)),2)))</f>
        <v/>
      </c>
      <c r="H2393" s="71"/>
      <c r="I2393" s="72"/>
      <c r="J2393" s="72"/>
      <c r="K2393" s="38" t="str">
        <f>IF(E2393="","",IF(OR(E2393="Project Management",E2393="Project Support",E2393="Sprint Management",E2393="Sprint Support"),"NA",(((SUMIF(AD:AD,AD2393,H:H)/VLOOKUP(AD2393,[2]Formula!V:X,3,0))*VLOOKUP(AD2393,[2]Formula!V:X,2,0))*H2393)/SUMIF(AD:AD,AD2393,H:H)))</f>
        <v/>
      </c>
      <c r="L2393" s="38" t="str">
        <f t="shared" si="223"/>
        <v/>
      </c>
      <c r="M2393" s="38" t="str">
        <f t="shared" si="224"/>
        <v/>
      </c>
      <c r="N2393" s="38" t="str">
        <f t="shared" si="226"/>
        <v/>
      </c>
      <c r="O2393" s="38" t="str">
        <f t="shared" si="222"/>
        <v/>
      </c>
      <c r="P2393" s="39" t="str">
        <f t="shared" si="227"/>
        <v/>
      </c>
      <c r="AC2393" s="42" t="str">
        <f>IF(B2393="","",VLOOKUP(B2393,[2]Formula!B:C,2,0))</f>
        <v/>
      </c>
      <c r="AD2393" s="43" t="str">
        <f t="shared" si="225"/>
        <v/>
      </c>
    </row>
    <row r="2394" spans="1:30" x14ac:dyDescent="0.25">
      <c r="A2394" s="64"/>
      <c r="B2394" s="64"/>
      <c r="C2394" s="66"/>
      <c r="D2394" s="67"/>
      <c r="E2394" s="64"/>
      <c r="F2394" s="64"/>
      <c r="G2394" s="37" t="str">
        <f>IF(E2394="","",IF(OR(E2394="Project Management",E2394="Project Support",E2394="Sprint Management",E2394="Sprint Support"),"NA",ROUND((((VLOOKUP(AD2394,[2]Formula!V:X,3,0)))-SUMIF(AD:AD,AD2394,H:H)),2)))</f>
        <v/>
      </c>
      <c r="H2394" s="71"/>
      <c r="I2394" s="72"/>
      <c r="J2394" s="72"/>
      <c r="K2394" s="38" t="str">
        <f>IF(E2394="","",IF(OR(E2394="Project Management",E2394="Project Support",E2394="Sprint Management",E2394="Sprint Support"),"NA",(((SUMIF(AD:AD,AD2394,H:H)/VLOOKUP(AD2394,[2]Formula!V:X,3,0))*VLOOKUP(AD2394,[2]Formula!V:X,2,0))*H2394)/SUMIF(AD:AD,AD2394,H:H)))</f>
        <v/>
      </c>
      <c r="L2394" s="38" t="str">
        <f t="shared" si="223"/>
        <v/>
      </c>
      <c r="M2394" s="38" t="str">
        <f t="shared" si="224"/>
        <v/>
      </c>
      <c r="N2394" s="38" t="str">
        <f t="shared" si="226"/>
        <v/>
      </c>
      <c r="O2394" s="38" t="str">
        <f t="shared" si="222"/>
        <v/>
      </c>
      <c r="P2394" s="39" t="str">
        <f t="shared" si="227"/>
        <v/>
      </c>
      <c r="AC2394" s="42" t="str">
        <f>IF(B2394="","",VLOOKUP(B2394,[2]Formula!B:C,2,0))</f>
        <v/>
      </c>
      <c r="AD2394" s="43" t="str">
        <f t="shared" si="225"/>
        <v/>
      </c>
    </row>
    <row r="2395" spans="1:30" x14ac:dyDescent="0.25">
      <c r="A2395" s="64"/>
      <c r="B2395" s="64"/>
      <c r="C2395" s="66"/>
      <c r="D2395" s="67"/>
      <c r="E2395" s="64"/>
      <c r="F2395" s="64"/>
      <c r="G2395" s="37" t="str">
        <f>IF(E2395="","",IF(OR(E2395="Project Management",E2395="Project Support",E2395="Sprint Management",E2395="Sprint Support"),"NA",ROUND((((VLOOKUP(AD2395,[2]Formula!V:X,3,0)))-SUMIF(AD:AD,AD2395,H:H)),2)))</f>
        <v/>
      </c>
      <c r="H2395" s="71"/>
      <c r="I2395" s="72"/>
      <c r="J2395" s="72"/>
      <c r="K2395" s="38" t="str">
        <f>IF(E2395="","",IF(OR(E2395="Project Management",E2395="Project Support",E2395="Sprint Management",E2395="Sprint Support"),"NA",(((SUMIF(AD:AD,AD2395,H:H)/VLOOKUP(AD2395,[2]Formula!V:X,3,0))*VLOOKUP(AD2395,[2]Formula!V:X,2,0))*H2395)/SUMIF(AD:AD,AD2395,H:H)))</f>
        <v/>
      </c>
      <c r="L2395" s="38" t="str">
        <f t="shared" si="223"/>
        <v/>
      </c>
      <c r="M2395" s="38" t="str">
        <f t="shared" si="224"/>
        <v/>
      </c>
      <c r="N2395" s="38" t="str">
        <f t="shared" si="226"/>
        <v/>
      </c>
      <c r="O2395" s="38" t="str">
        <f t="shared" si="222"/>
        <v/>
      </c>
      <c r="P2395" s="39" t="str">
        <f t="shared" si="227"/>
        <v/>
      </c>
      <c r="AC2395" s="42" t="str">
        <f>IF(B2395="","",VLOOKUP(B2395,[2]Formula!B:C,2,0))</f>
        <v/>
      </c>
      <c r="AD2395" s="43" t="str">
        <f t="shared" si="225"/>
        <v/>
      </c>
    </row>
    <row r="2396" spans="1:30" x14ac:dyDescent="0.25">
      <c r="A2396" s="64"/>
      <c r="B2396" s="64"/>
      <c r="C2396" s="66"/>
      <c r="D2396" s="67"/>
      <c r="E2396" s="64"/>
      <c r="F2396" s="64"/>
      <c r="G2396" s="37" t="str">
        <f>IF(E2396="","",IF(OR(E2396="Project Management",E2396="Project Support",E2396="Sprint Management",E2396="Sprint Support"),"NA",ROUND((((VLOOKUP(AD2396,[2]Formula!V:X,3,0)))-SUMIF(AD:AD,AD2396,H:H)),2)))</f>
        <v/>
      </c>
      <c r="H2396" s="71"/>
      <c r="I2396" s="72"/>
      <c r="J2396" s="72"/>
      <c r="K2396" s="38" t="str">
        <f>IF(E2396="","",IF(OR(E2396="Project Management",E2396="Project Support",E2396="Sprint Management",E2396="Sprint Support"),"NA",(((SUMIF(AD:AD,AD2396,H:H)/VLOOKUP(AD2396,[2]Formula!V:X,3,0))*VLOOKUP(AD2396,[2]Formula!V:X,2,0))*H2396)/SUMIF(AD:AD,AD2396,H:H)))</f>
        <v/>
      </c>
      <c r="L2396" s="38" t="str">
        <f t="shared" si="223"/>
        <v/>
      </c>
      <c r="M2396" s="38" t="str">
        <f t="shared" si="224"/>
        <v/>
      </c>
      <c r="N2396" s="38" t="str">
        <f t="shared" si="226"/>
        <v/>
      </c>
      <c r="O2396" s="38" t="str">
        <f t="shared" si="222"/>
        <v/>
      </c>
      <c r="P2396" s="39" t="str">
        <f t="shared" si="227"/>
        <v/>
      </c>
      <c r="AC2396" s="42" t="str">
        <f>IF(B2396="","",VLOOKUP(B2396,[2]Formula!B:C,2,0))</f>
        <v/>
      </c>
      <c r="AD2396" s="43" t="str">
        <f t="shared" si="225"/>
        <v/>
      </c>
    </row>
    <row r="2397" spans="1:30" x14ac:dyDescent="0.25">
      <c r="A2397" s="64"/>
      <c r="B2397" s="64"/>
      <c r="C2397" s="66"/>
      <c r="D2397" s="67"/>
      <c r="E2397" s="64"/>
      <c r="F2397" s="64"/>
      <c r="G2397" s="37" t="str">
        <f>IF(E2397="","",IF(OR(E2397="Project Management",E2397="Project Support",E2397="Sprint Management",E2397="Sprint Support"),"NA",ROUND((((VLOOKUP(AD2397,[2]Formula!V:X,3,0)))-SUMIF(AD:AD,AD2397,H:H)),2)))</f>
        <v/>
      </c>
      <c r="H2397" s="71"/>
      <c r="I2397" s="72"/>
      <c r="J2397" s="72"/>
      <c r="K2397" s="38" t="str">
        <f>IF(E2397="","",IF(OR(E2397="Project Management",E2397="Project Support",E2397="Sprint Management",E2397="Sprint Support"),"NA",(((SUMIF(AD:AD,AD2397,H:H)/VLOOKUP(AD2397,[2]Formula!V:X,3,0))*VLOOKUP(AD2397,[2]Formula!V:X,2,0))*H2397)/SUMIF(AD:AD,AD2397,H:H)))</f>
        <v/>
      </c>
      <c r="L2397" s="38" t="str">
        <f t="shared" si="223"/>
        <v/>
      </c>
      <c r="M2397" s="38" t="str">
        <f t="shared" si="224"/>
        <v/>
      </c>
      <c r="N2397" s="38" t="str">
        <f t="shared" si="226"/>
        <v/>
      </c>
      <c r="O2397" s="38" t="str">
        <f t="shared" si="222"/>
        <v/>
      </c>
      <c r="P2397" s="39" t="str">
        <f t="shared" si="227"/>
        <v/>
      </c>
      <c r="AC2397" s="42" t="str">
        <f>IF(B2397="","",VLOOKUP(B2397,[2]Formula!B:C,2,0))</f>
        <v/>
      </c>
      <c r="AD2397" s="43" t="str">
        <f t="shared" si="225"/>
        <v/>
      </c>
    </row>
    <row r="2398" spans="1:30" x14ac:dyDescent="0.25">
      <c r="A2398" s="64"/>
      <c r="B2398" s="64"/>
      <c r="C2398" s="66"/>
      <c r="D2398" s="67"/>
      <c r="E2398" s="64"/>
      <c r="F2398" s="64"/>
      <c r="G2398" s="37" t="str">
        <f>IF(E2398="","",IF(OR(E2398="Project Management",E2398="Project Support",E2398="Sprint Management",E2398="Sprint Support"),"NA",ROUND((((VLOOKUP(AD2398,[2]Formula!V:X,3,0)))-SUMIF(AD:AD,AD2398,H:H)),2)))</f>
        <v/>
      </c>
      <c r="H2398" s="71"/>
      <c r="I2398" s="72"/>
      <c r="J2398" s="72"/>
      <c r="K2398" s="38" t="str">
        <f>IF(E2398="","",IF(OR(E2398="Project Management",E2398="Project Support",E2398="Sprint Management",E2398="Sprint Support"),"NA",(((SUMIF(AD:AD,AD2398,H:H)/VLOOKUP(AD2398,[2]Formula!V:X,3,0))*VLOOKUP(AD2398,[2]Formula!V:X,2,0))*H2398)/SUMIF(AD:AD,AD2398,H:H)))</f>
        <v/>
      </c>
      <c r="L2398" s="38" t="str">
        <f t="shared" si="223"/>
        <v/>
      </c>
      <c r="M2398" s="38" t="str">
        <f t="shared" si="224"/>
        <v/>
      </c>
      <c r="N2398" s="38" t="str">
        <f t="shared" si="226"/>
        <v/>
      </c>
      <c r="O2398" s="38" t="str">
        <f t="shared" si="222"/>
        <v/>
      </c>
      <c r="P2398" s="39" t="str">
        <f t="shared" si="227"/>
        <v/>
      </c>
      <c r="AC2398" s="42" t="str">
        <f>IF(B2398="","",VLOOKUP(B2398,[2]Formula!B:C,2,0))</f>
        <v/>
      </c>
      <c r="AD2398" s="43" t="str">
        <f t="shared" si="225"/>
        <v/>
      </c>
    </row>
    <row r="2399" spans="1:30" x14ac:dyDescent="0.25">
      <c r="A2399" s="64"/>
      <c r="B2399" s="64"/>
      <c r="C2399" s="66"/>
      <c r="D2399" s="67"/>
      <c r="E2399" s="64"/>
      <c r="F2399" s="64"/>
      <c r="G2399" s="37" t="str">
        <f>IF(E2399="","",IF(OR(E2399="Project Management",E2399="Project Support",E2399="Sprint Management",E2399="Sprint Support"),"NA",ROUND((((VLOOKUP(AD2399,[2]Formula!V:X,3,0)))-SUMIF(AD:AD,AD2399,H:H)),2)))</f>
        <v/>
      </c>
      <c r="H2399" s="71"/>
      <c r="I2399" s="72"/>
      <c r="J2399" s="72"/>
      <c r="K2399" s="38" t="str">
        <f>IF(E2399="","",IF(OR(E2399="Project Management",E2399="Project Support",E2399="Sprint Management",E2399="Sprint Support"),"NA",(((SUMIF(AD:AD,AD2399,H:H)/VLOOKUP(AD2399,[2]Formula!V:X,3,0))*VLOOKUP(AD2399,[2]Formula!V:X,2,0))*H2399)/SUMIF(AD:AD,AD2399,H:H)))</f>
        <v/>
      </c>
      <c r="L2399" s="38" t="str">
        <f t="shared" si="223"/>
        <v/>
      </c>
      <c r="M2399" s="38" t="str">
        <f t="shared" si="224"/>
        <v/>
      </c>
      <c r="N2399" s="38" t="str">
        <f t="shared" si="226"/>
        <v/>
      </c>
      <c r="O2399" s="38" t="str">
        <f t="shared" si="222"/>
        <v/>
      </c>
      <c r="P2399" s="39" t="str">
        <f t="shared" si="227"/>
        <v/>
      </c>
      <c r="AC2399" s="42" t="str">
        <f>IF(B2399="","",VLOOKUP(B2399,[2]Formula!B:C,2,0))</f>
        <v/>
      </c>
      <c r="AD2399" s="43" t="str">
        <f t="shared" si="225"/>
        <v/>
      </c>
    </row>
    <row r="2400" spans="1:30" x14ac:dyDescent="0.25">
      <c r="A2400" s="64"/>
      <c r="B2400" s="64"/>
      <c r="C2400" s="66"/>
      <c r="D2400" s="67"/>
      <c r="E2400" s="64"/>
      <c r="F2400" s="64"/>
      <c r="G2400" s="37" t="str">
        <f>IF(E2400="","",IF(OR(E2400="Project Management",E2400="Project Support",E2400="Sprint Management",E2400="Sprint Support"),"NA",ROUND((((VLOOKUP(AD2400,[2]Formula!V:X,3,0)))-SUMIF(AD:AD,AD2400,H:H)),2)))</f>
        <v/>
      </c>
      <c r="H2400" s="71"/>
      <c r="I2400" s="72"/>
      <c r="J2400" s="72"/>
      <c r="K2400" s="38" t="str">
        <f>IF(E2400="","",IF(OR(E2400="Project Management",E2400="Project Support",E2400="Sprint Management",E2400="Sprint Support"),"NA",(((SUMIF(AD:AD,AD2400,H:H)/VLOOKUP(AD2400,[2]Formula!V:X,3,0))*VLOOKUP(AD2400,[2]Formula!V:X,2,0))*H2400)/SUMIF(AD:AD,AD2400,H:H)))</f>
        <v/>
      </c>
      <c r="L2400" s="38" t="str">
        <f t="shared" si="223"/>
        <v/>
      </c>
      <c r="M2400" s="38" t="str">
        <f t="shared" si="224"/>
        <v/>
      </c>
      <c r="N2400" s="38" t="str">
        <f t="shared" si="226"/>
        <v/>
      </c>
      <c r="O2400" s="38" t="str">
        <f t="shared" si="222"/>
        <v/>
      </c>
      <c r="P2400" s="39" t="str">
        <f t="shared" si="227"/>
        <v/>
      </c>
      <c r="AC2400" s="42" t="str">
        <f>IF(B2400="","",VLOOKUP(B2400,[2]Formula!B:C,2,0))</f>
        <v/>
      </c>
      <c r="AD2400" s="43" t="str">
        <f t="shared" si="225"/>
        <v/>
      </c>
    </row>
    <row r="2401" spans="1:30" x14ac:dyDescent="0.25">
      <c r="A2401" s="64"/>
      <c r="B2401" s="64"/>
      <c r="C2401" s="66"/>
      <c r="D2401" s="67"/>
      <c r="E2401" s="64"/>
      <c r="F2401" s="64"/>
      <c r="G2401" s="37" t="str">
        <f>IF(E2401="","",IF(OR(E2401="Project Management",E2401="Project Support",E2401="Sprint Management",E2401="Sprint Support"),"NA",ROUND((((VLOOKUP(AD2401,[2]Formula!V:X,3,0)))-SUMIF(AD:AD,AD2401,H:H)),2)))</f>
        <v/>
      </c>
      <c r="H2401" s="71"/>
      <c r="I2401" s="72"/>
      <c r="J2401" s="72"/>
      <c r="K2401" s="38" t="str">
        <f>IF(E2401="","",IF(OR(E2401="Project Management",E2401="Project Support",E2401="Sprint Management",E2401="Sprint Support"),"NA",(((SUMIF(AD:AD,AD2401,H:H)/VLOOKUP(AD2401,[2]Formula!V:X,3,0))*VLOOKUP(AD2401,[2]Formula!V:X,2,0))*H2401)/SUMIF(AD:AD,AD2401,H:H)))</f>
        <v/>
      </c>
      <c r="L2401" s="38" t="str">
        <f t="shared" si="223"/>
        <v/>
      </c>
      <c r="M2401" s="38" t="str">
        <f t="shared" si="224"/>
        <v/>
      </c>
      <c r="N2401" s="38" t="str">
        <f t="shared" si="226"/>
        <v/>
      </c>
      <c r="O2401" s="38" t="str">
        <f t="shared" si="222"/>
        <v/>
      </c>
      <c r="P2401" s="39" t="str">
        <f t="shared" si="227"/>
        <v/>
      </c>
      <c r="AC2401" s="42" t="str">
        <f>IF(B2401="","",VLOOKUP(B2401,[2]Formula!B:C,2,0))</f>
        <v/>
      </c>
      <c r="AD2401" s="43" t="str">
        <f t="shared" si="225"/>
        <v/>
      </c>
    </row>
    <row r="2402" spans="1:30" x14ac:dyDescent="0.25">
      <c r="A2402" s="64"/>
      <c r="B2402" s="64"/>
      <c r="C2402" s="66"/>
      <c r="D2402" s="67"/>
      <c r="E2402" s="64"/>
      <c r="F2402" s="64"/>
      <c r="G2402" s="37" t="str">
        <f>IF(E2402="","",IF(OR(E2402="Project Management",E2402="Project Support",E2402="Sprint Management",E2402="Sprint Support"),"NA",ROUND((((VLOOKUP(AD2402,[2]Formula!V:X,3,0)))-SUMIF(AD:AD,AD2402,H:H)),2)))</f>
        <v/>
      </c>
      <c r="H2402" s="71"/>
      <c r="I2402" s="72"/>
      <c r="J2402" s="72"/>
      <c r="K2402" s="38" t="str">
        <f>IF(E2402="","",IF(OR(E2402="Project Management",E2402="Project Support",E2402="Sprint Management",E2402="Sprint Support"),"NA",(((SUMIF(AD:AD,AD2402,H:H)/VLOOKUP(AD2402,[2]Formula!V:X,3,0))*VLOOKUP(AD2402,[2]Formula!V:X,2,0))*H2402)/SUMIF(AD:AD,AD2402,H:H)))</f>
        <v/>
      </c>
      <c r="L2402" s="38" t="str">
        <f t="shared" si="223"/>
        <v/>
      </c>
      <c r="M2402" s="38" t="str">
        <f t="shared" si="224"/>
        <v/>
      </c>
      <c r="N2402" s="38" t="str">
        <f t="shared" si="226"/>
        <v/>
      </c>
      <c r="O2402" s="38" t="str">
        <f t="shared" si="222"/>
        <v/>
      </c>
      <c r="P2402" s="39" t="str">
        <f t="shared" si="227"/>
        <v/>
      </c>
      <c r="AC2402" s="42" t="str">
        <f>IF(B2402="","",VLOOKUP(B2402,[2]Formula!B:C,2,0))</f>
        <v/>
      </c>
      <c r="AD2402" s="43" t="str">
        <f t="shared" si="225"/>
        <v/>
      </c>
    </row>
    <row r="2403" spans="1:30" x14ac:dyDescent="0.25">
      <c r="A2403" s="64"/>
      <c r="B2403" s="64"/>
      <c r="C2403" s="66"/>
      <c r="D2403" s="67"/>
      <c r="E2403" s="64"/>
      <c r="F2403" s="64"/>
      <c r="G2403" s="37" t="str">
        <f>IF(E2403="","",IF(OR(E2403="Project Management",E2403="Project Support",E2403="Sprint Management",E2403="Sprint Support"),"NA",ROUND((((VLOOKUP(AD2403,[2]Formula!V:X,3,0)))-SUMIF(AD:AD,AD2403,H:H)),2)))</f>
        <v/>
      </c>
      <c r="H2403" s="71"/>
      <c r="I2403" s="72"/>
      <c r="J2403" s="72"/>
      <c r="K2403" s="38" t="str">
        <f>IF(E2403="","",IF(OR(E2403="Project Management",E2403="Project Support",E2403="Sprint Management",E2403="Sprint Support"),"NA",(((SUMIF(AD:AD,AD2403,H:H)/VLOOKUP(AD2403,[2]Formula!V:X,3,0))*VLOOKUP(AD2403,[2]Formula!V:X,2,0))*H2403)/SUMIF(AD:AD,AD2403,H:H)))</f>
        <v/>
      </c>
      <c r="L2403" s="38" t="str">
        <f t="shared" si="223"/>
        <v/>
      </c>
      <c r="M2403" s="38" t="str">
        <f t="shared" si="224"/>
        <v/>
      </c>
      <c r="N2403" s="38" t="str">
        <f t="shared" si="226"/>
        <v/>
      </c>
      <c r="O2403" s="38" t="str">
        <f t="shared" si="222"/>
        <v/>
      </c>
      <c r="P2403" s="39" t="str">
        <f t="shared" si="227"/>
        <v/>
      </c>
      <c r="AC2403" s="42" t="str">
        <f>IF(B2403="","",VLOOKUP(B2403,[2]Formula!B:C,2,0))</f>
        <v/>
      </c>
      <c r="AD2403" s="43" t="str">
        <f t="shared" si="225"/>
        <v/>
      </c>
    </row>
    <row r="2404" spans="1:30" x14ac:dyDescent="0.25">
      <c r="A2404" s="64"/>
      <c r="B2404" s="64"/>
      <c r="C2404" s="66"/>
      <c r="D2404" s="67"/>
      <c r="E2404" s="64"/>
      <c r="F2404" s="64"/>
      <c r="G2404" s="37" t="str">
        <f>IF(E2404="","",IF(OR(E2404="Project Management",E2404="Project Support",E2404="Sprint Management",E2404="Sprint Support"),"NA",ROUND((((VLOOKUP(AD2404,[2]Formula!V:X,3,0)))-SUMIF(AD:AD,AD2404,H:H)),2)))</f>
        <v/>
      </c>
      <c r="H2404" s="71"/>
      <c r="I2404" s="72"/>
      <c r="J2404" s="72"/>
      <c r="K2404" s="38" t="str">
        <f>IF(E2404="","",IF(OR(E2404="Project Management",E2404="Project Support",E2404="Sprint Management",E2404="Sprint Support"),"NA",(((SUMIF(AD:AD,AD2404,H:H)/VLOOKUP(AD2404,[2]Formula!V:X,3,0))*VLOOKUP(AD2404,[2]Formula!V:X,2,0))*H2404)/SUMIF(AD:AD,AD2404,H:H)))</f>
        <v/>
      </c>
      <c r="L2404" s="38" t="str">
        <f t="shared" si="223"/>
        <v/>
      </c>
      <c r="M2404" s="38" t="str">
        <f t="shared" si="224"/>
        <v/>
      </c>
      <c r="N2404" s="38" t="str">
        <f t="shared" si="226"/>
        <v/>
      </c>
      <c r="O2404" s="38" t="str">
        <f t="shared" si="222"/>
        <v/>
      </c>
      <c r="P2404" s="39" t="str">
        <f t="shared" si="227"/>
        <v/>
      </c>
      <c r="AC2404" s="42" t="str">
        <f>IF(B2404="","",VLOOKUP(B2404,[2]Formula!B:C,2,0))</f>
        <v/>
      </c>
      <c r="AD2404" s="43" t="str">
        <f t="shared" si="225"/>
        <v/>
      </c>
    </row>
    <row r="2405" spans="1:30" x14ac:dyDescent="0.25">
      <c r="A2405" s="64"/>
      <c r="B2405" s="64"/>
      <c r="C2405" s="66"/>
      <c r="D2405" s="67"/>
      <c r="E2405" s="64"/>
      <c r="F2405" s="64"/>
      <c r="G2405" s="37" t="str">
        <f>IF(E2405="","",IF(OR(E2405="Project Management",E2405="Project Support",E2405="Sprint Management",E2405="Sprint Support"),"NA",ROUND((((VLOOKUP(AD2405,[2]Formula!V:X,3,0)))-SUMIF(AD:AD,AD2405,H:H)),2)))</f>
        <v/>
      </c>
      <c r="H2405" s="71"/>
      <c r="I2405" s="72"/>
      <c r="J2405" s="72"/>
      <c r="K2405" s="38" t="str">
        <f>IF(E2405="","",IF(OR(E2405="Project Management",E2405="Project Support",E2405="Sprint Management",E2405="Sprint Support"),"NA",(((SUMIF(AD:AD,AD2405,H:H)/VLOOKUP(AD2405,[2]Formula!V:X,3,0))*VLOOKUP(AD2405,[2]Formula!V:X,2,0))*H2405)/SUMIF(AD:AD,AD2405,H:H)))</f>
        <v/>
      </c>
      <c r="L2405" s="38" t="str">
        <f t="shared" si="223"/>
        <v/>
      </c>
      <c r="M2405" s="38" t="str">
        <f t="shared" si="224"/>
        <v/>
      </c>
      <c r="N2405" s="38" t="str">
        <f t="shared" si="226"/>
        <v/>
      </c>
      <c r="O2405" s="38" t="str">
        <f t="shared" si="222"/>
        <v/>
      </c>
      <c r="P2405" s="39" t="str">
        <f t="shared" si="227"/>
        <v/>
      </c>
      <c r="AC2405" s="42" t="str">
        <f>IF(B2405="","",VLOOKUP(B2405,[2]Formula!B:C,2,0))</f>
        <v/>
      </c>
      <c r="AD2405" s="43" t="str">
        <f t="shared" si="225"/>
        <v/>
      </c>
    </row>
    <row r="2406" spans="1:30" x14ac:dyDescent="0.25">
      <c r="A2406" s="64"/>
      <c r="B2406" s="64"/>
      <c r="C2406" s="66"/>
      <c r="D2406" s="67"/>
      <c r="E2406" s="64"/>
      <c r="F2406" s="64"/>
      <c r="G2406" s="37" t="str">
        <f>IF(E2406="","",IF(OR(E2406="Project Management",E2406="Project Support",E2406="Sprint Management",E2406="Sprint Support"),"NA",ROUND((((VLOOKUP(AD2406,[2]Formula!V:X,3,0)))-SUMIF(AD:AD,AD2406,H:H)),2)))</f>
        <v/>
      </c>
      <c r="H2406" s="71"/>
      <c r="I2406" s="72"/>
      <c r="J2406" s="72"/>
      <c r="K2406" s="38" t="str">
        <f>IF(E2406="","",IF(OR(E2406="Project Management",E2406="Project Support",E2406="Sprint Management",E2406="Sprint Support"),"NA",(((SUMIF(AD:AD,AD2406,H:H)/VLOOKUP(AD2406,[2]Formula!V:X,3,0))*VLOOKUP(AD2406,[2]Formula!V:X,2,0))*H2406)/SUMIF(AD:AD,AD2406,H:H)))</f>
        <v/>
      </c>
      <c r="L2406" s="38" t="str">
        <f t="shared" si="223"/>
        <v/>
      </c>
      <c r="M2406" s="38" t="str">
        <f t="shared" si="224"/>
        <v/>
      </c>
      <c r="N2406" s="38" t="str">
        <f t="shared" si="226"/>
        <v/>
      </c>
      <c r="O2406" s="38" t="str">
        <f t="shared" si="222"/>
        <v/>
      </c>
      <c r="P2406" s="39" t="str">
        <f t="shared" si="227"/>
        <v/>
      </c>
      <c r="AC2406" s="42" t="str">
        <f>IF(B2406="","",VLOOKUP(B2406,[2]Formula!B:C,2,0))</f>
        <v/>
      </c>
      <c r="AD2406" s="43" t="str">
        <f t="shared" si="225"/>
        <v/>
      </c>
    </row>
    <row r="2407" spans="1:30" x14ac:dyDescent="0.25">
      <c r="A2407" s="64"/>
      <c r="B2407" s="64"/>
      <c r="C2407" s="66"/>
      <c r="D2407" s="67"/>
      <c r="E2407" s="64"/>
      <c r="F2407" s="64"/>
      <c r="G2407" s="37" t="str">
        <f>IF(E2407="","",IF(OR(E2407="Project Management",E2407="Project Support",E2407="Sprint Management",E2407="Sprint Support"),"NA",ROUND((((VLOOKUP(AD2407,[2]Formula!V:X,3,0)))-SUMIF(AD:AD,AD2407,H:H)),2)))</f>
        <v/>
      </c>
      <c r="H2407" s="71"/>
      <c r="I2407" s="72"/>
      <c r="J2407" s="72"/>
      <c r="K2407" s="38" t="str">
        <f>IF(E2407="","",IF(OR(E2407="Project Management",E2407="Project Support",E2407="Sprint Management",E2407="Sprint Support"),"NA",(((SUMIF(AD:AD,AD2407,H:H)/VLOOKUP(AD2407,[2]Formula!V:X,3,0))*VLOOKUP(AD2407,[2]Formula!V:X,2,0))*H2407)/SUMIF(AD:AD,AD2407,H:H)))</f>
        <v/>
      </c>
      <c r="L2407" s="38" t="str">
        <f t="shared" si="223"/>
        <v/>
      </c>
      <c r="M2407" s="38" t="str">
        <f t="shared" si="224"/>
        <v/>
      </c>
      <c r="N2407" s="38" t="str">
        <f t="shared" si="226"/>
        <v/>
      </c>
      <c r="O2407" s="38" t="str">
        <f t="shared" si="222"/>
        <v/>
      </c>
      <c r="P2407" s="39" t="str">
        <f t="shared" si="227"/>
        <v/>
      </c>
      <c r="AC2407" s="42" t="str">
        <f>IF(B2407="","",VLOOKUP(B2407,[2]Formula!B:C,2,0))</f>
        <v/>
      </c>
      <c r="AD2407" s="43" t="str">
        <f t="shared" si="225"/>
        <v/>
      </c>
    </row>
    <row r="2408" spans="1:30" x14ac:dyDescent="0.25">
      <c r="A2408" s="64"/>
      <c r="B2408" s="64"/>
      <c r="C2408" s="66"/>
      <c r="D2408" s="67"/>
      <c r="E2408" s="64"/>
      <c r="F2408" s="64"/>
      <c r="G2408" s="37" t="str">
        <f>IF(E2408="","",IF(OR(E2408="Project Management",E2408="Project Support",E2408="Sprint Management",E2408="Sprint Support"),"NA",ROUND((((VLOOKUP(AD2408,[2]Formula!V:X,3,0)))-SUMIF(AD:AD,AD2408,H:H)),2)))</f>
        <v/>
      </c>
      <c r="H2408" s="71"/>
      <c r="I2408" s="72"/>
      <c r="J2408" s="72"/>
      <c r="K2408" s="38" t="str">
        <f>IF(E2408="","",IF(OR(E2408="Project Management",E2408="Project Support",E2408="Sprint Management",E2408="Sprint Support"),"NA",(((SUMIF(AD:AD,AD2408,H:H)/VLOOKUP(AD2408,[2]Formula!V:X,3,0))*VLOOKUP(AD2408,[2]Formula!V:X,2,0))*H2408)/SUMIF(AD:AD,AD2408,H:H)))</f>
        <v/>
      </c>
      <c r="L2408" s="38" t="str">
        <f t="shared" si="223"/>
        <v/>
      </c>
      <c r="M2408" s="38" t="str">
        <f t="shared" si="224"/>
        <v/>
      </c>
      <c r="N2408" s="38" t="str">
        <f t="shared" si="226"/>
        <v/>
      </c>
      <c r="O2408" s="38" t="str">
        <f t="shared" si="222"/>
        <v/>
      </c>
      <c r="P2408" s="39" t="str">
        <f t="shared" si="227"/>
        <v/>
      </c>
      <c r="AC2408" s="42" t="str">
        <f>IF(B2408="","",VLOOKUP(B2408,[2]Formula!B:C,2,0))</f>
        <v/>
      </c>
      <c r="AD2408" s="43" t="str">
        <f t="shared" si="225"/>
        <v/>
      </c>
    </row>
    <row r="2409" spans="1:30" x14ac:dyDescent="0.25">
      <c r="A2409" s="64"/>
      <c r="B2409" s="64"/>
      <c r="C2409" s="66"/>
      <c r="D2409" s="67"/>
      <c r="E2409" s="64"/>
      <c r="F2409" s="64"/>
      <c r="G2409" s="37" t="str">
        <f>IF(E2409="","",IF(OR(E2409="Project Management",E2409="Project Support",E2409="Sprint Management",E2409="Sprint Support"),"NA",ROUND((((VLOOKUP(AD2409,[2]Formula!V:X,3,0)))-SUMIF(AD:AD,AD2409,H:H)),2)))</f>
        <v/>
      </c>
      <c r="H2409" s="71"/>
      <c r="I2409" s="72"/>
      <c r="J2409" s="72"/>
      <c r="K2409" s="38" t="str">
        <f>IF(E2409="","",IF(OR(E2409="Project Management",E2409="Project Support",E2409="Sprint Management",E2409="Sprint Support"),"NA",(((SUMIF(AD:AD,AD2409,H:H)/VLOOKUP(AD2409,[2]Formula!V:X,3,0))*VLOOKUP(AD2409,[2]Formula!V:X,2,0))*H2409)/SUMIF(AD:AD,AD2409,H:H)))</f>
        <v/>
      </c>
      <c r="L2409" s="38" t="str">
        <f t="shared" si="223"/>
        <v/>
      </c>
      <c r="M2409" s="38" t="str">
        <f t="shared" si="224"/>
        <v/>
      </c>
      <c r="N2409" s="38" t="str">
        <f t="shared" si="226"/>
        <v/>
      </c>
      <c r="O2409" s="38" t="str">
        <f t="shared" si="222"/>
        <v/>
      </c>
      <c r="P2409" s="39" t="str">
        <f t="shared" si="227"/>
        <v/>
      </c>
      <c r="AC2409" s="42" t="str">
        <f>IF(B2409="","",VLOOKUP(B2409,[2]Formula!B:C,2,0))</f>
        <v/>
      </c>
      <c r="AD2409" s="43" t="str">
        <f t="shared" si="225"/>
        <v/>
      </c>
    </row>
    <row r="2410" spans="1:30" x14ac:dyDescent="0.25">
      <c r="A2410" s="64"/>
      <c r="B2410" s="64"/>
      <c r="C2410" s="66"/>
      <c r="D2410" s="67"/>
      <c r="E2410" s="64"/>
      <c r="F2410" s="64"/>
      <c r="G2410" s="37" t="str">
        <f>IF(E2410="","",IF(OR(E2410="Project Management",E2410="Project Support",E2410="Sprint Management",E2410="Sprint Support"),"NA",ROUND((((VLOOKUP(AD2410,[2]Formula!V:X,3,0)))-SUMIF(AD:AD,AD2410,H:H)),2)))</f>
        <v/>
      </c>
      <c r="H2410" s="71"/>
      <c r="I2410" s="72"/>
      <c r="J2410" s="72"/>
      <c r="K2410" s="38" t="str">
        <f>IF(E2410="","",IF(OR(E2410="Project Management",E2410="Project Support",E2410="Sprint Management",E2410="Sprint Support"),"NA",(((SUMIF(AD:AD,AD2410,H:H)/VLOOKUP(AD2410,[2]Formula!V:X,3,0))*VLOOKUP(AD2410,[2]Formula!V:X,2,0))*H2410)/SUMIF(AD:AD,AD2410,H:H)))</f>
        <v/>
      </c>
      <c r="L2410" s="38" t="str">
        <f t="shared" si="223"/>
        <v/>
      </c>
      <c r="M2410" s="38" t="str">
        <f t="shared" si="224"/>
        <v/>
      </c>
      <c r="N2410" s="38" t="str">
        <f t="shared" si="226"/>
        <v/>
      </c>
      <c r="O2410" s="38" t="str">
        <f t="shared" si="222"/>
        <v/>
      </c>
      <c r="P2410" s="39" t="str">
        <f t="shared" si="227"/>
        <v/>
      </c>
      <c r="AC2410" s="42" t="str">
        <f>IF(B2410="","",VLOOKUP(B2410,[2]Formula!B:C,2,0))</f>
        <v/>
      </c>
      <c r="AD2410" s="43" t="str">
        <f t="shared" si="225"/>
        <v/>
      </c>
    </row>
    <row r="2411" spans="1:30" x14ac:dyDescent="0.25">
      <c r="A2411" s="64"/>
      <c r="B2411" s="64"/>
      <c r="C2411" s="66"/>
      <c r="D2411" s="67"/>
      <c r="E2411" s="64"/>
      <c r="F2411" s="64"/>
      <c r="G2411" s="37" t="str">
        <f>IF(E2411="","",IF(OR(E2411="Project Management",E2411="Project Support",E2411="Sprint Management",E2411="Sprint Support"),"NA",ROUND((((VLOOKUP(AD2411,[2]Formula!V:X,3,0)))-SUMIF(AD:AD,AD2411,H:H)),2)))</f>
        <v/>
      </c>
      <c r="H2411" s="71"/>
      <c r="I2411" s="72"/>
      <c r="J2411" s="72"/>
      <c r="K2411" s="38" t="str">
        <f>IF(E2411="","",IF(OR(E2411="Project Management",E2411="Project Support",E2411="Sprint Management",E2411="Sprint Support"),"NA",(((SUMIF(AD:AD,AD2411,H:H)/VLOOKUP(AD2411,[2]Formula!V:X,3,0))*VLOOKUP(AD2411,[2]Formula!V:X,2,0))*H2411)/SUMIF(AD:AD,AD2411,H:H)))</f>
        <v/>
      </c>
      <c r="L2411" s="38" t="str">
        <f t="shared" si="223"/>
        <v/>
      </c>
      <c r="M2411" s="38" t="str">
        <f t="shared" si="224"/>
        <v/>
      </c>
      <c r="N2411" s="38" t="str">
        <f t="shared" si="226"/>
        <v/>
      </c>
      <c r="O2411" s="38" t="str">
        <f t="shared" si="222"/>
        <v/>
      </c>
      <c r="P2411" s="39" t="str">
        <f t="shared" si="227"/>
        <v/>
      </c>
      <c r="AC2411" s="42" t="str">
        <f>IF(B2411="","",VLOOKUP(B2411,[2]Formula!B:C,2,0))</f>
        <v/>
      </c>
      <c r="AD2411" s="43" t="str">
        <f t="shared" si="225"/>
        <v/>
      </c>
    </row>
    <row r="2412" spans="1:30" x14ac:dyDescent="0.25">
      <c r="A2412" s="64"/>
      <c r="B2412" s="64"/>
      <c r="C2412" s="66"/>
      <c r="D2412" s="67"/>
      <c r="E2412" s="64"/>
      <c r="F2412" s="64"/>
      <c r="G2412" s="37" t="str">
        <f>IF(E2412="","",IF(OR(E2412="Project Management",E2412="Project Support",E2412="Sprint Management",E2412="Sprint Support"),"NA",ROUND((((VLOOKUP(AD2412,[2]Formula!V:X,3,0)))-SUMIF(AD:AD,AD2412,H:H)),2)))</f>
        <v/>
      </c>
      <c r="H2412" s="71"/>
      <c r="I2412" s="72"/>
      <c r="J2412" s="72"/>
      <c r="K2412" s="38" t="str">
        <f>IF(E2412="","",IF(OR(E2412="Project Management",E2412="Project Support",E2412="Sprint Management",E2412="Sprint Support"),"NA",(((SUMIF(AD:AD,AD2412,H:H)/VLOOKUP(AD2412,[2]Formula!V:X,3,0))*VLOOKUP(AD2412,[2]Formula!V:X,2,0))*H2412)/SUMIF(AD:AD,AD2412,H:H)))</f>
        <v/>
      </c>
      <c r="L2412" s="38" t="str">
        <f t="shared" si="223"/>
        <v/>
      </c>
      <c r="M2412" s="38" t="str">
        <f t="shared" si="224"/>
        <v/>
      </c>
      <c r="N2412" s="38" t="str">
        <f t="shared" si="226"/>
        <v/>
      </c>
      <c r="O2412" s="38" t="str">
        <f t="shared" si="222"/>
        <v/>
      </c>
      <c r="P2412" s="39" t="str">
        <f t="shared" si="227"/>
        <v/>
      </c>
      <c r="AC2412" s="42" t="str">
        <f>IF(B2412="","",VLOOKUP(B2412,[2]Formula!B:C,2,0))</f>
        <v/>
      </c>
      <c r="AD2412" s="43" t="str">
        <f t="shared" si="225"/>
        <v/>
      </c>
    </row>
    <row r="2413" spans="1:30" x14ac:dyDescent="0.25">
      <c r="A2413" s="64"/>
      <c r="B2413" s="64"/>
      <c r="C2413" s="66"/>
      <c r="D2413" s="67"/>
      <c r="E2413" s="64"/>
      <c r="F2413" s="64"/>
      <c r="G2413" s="37" t="str">
        <f>IF(E2413="","",IF(OR(E2413="Project Management",E2413="Project Support",E2413="Sprint Management",E2413="Sprint Support"),"NA",ROUND((((VLOOKUP(AD2413,[2]Formula!V:X,3,0)))-SUMIF(AD:AD,AD2413,H:H)),2)))</f>
        <v/>
      </c>
      <c r="H2413" s="71"/>
      <c r="I2413" s="72"/>
      <c r="J2413" s="72"/>
      <c r="K2413" s="38" t="str">
        <f>IF(E2413="","",IF(OR(E2413="Project Management",E2413="Project Support",E2413="Sprint Management",E2413="Sprint Support"),"NA",(((SUMIF(AD:AD,AD2413,H:H)/VLOOKUP(AD2413,[2]Formula!V:X,3,0))*VLOOKUP(AD2413,[2]Formula!V:X,2,0))*H2413)/SUMIF(AD:AD,AD2413,H:H)))</f>
        <v/>
      </c>
      <c r="L2413" s="38" t="str">
        <f t="shared" si="223"/>
        <v/>
      </c>
      <c r="M2413" s="38" t="str">
        <f t="shared" si="224"/>
        <v/>
      </c>
      <c r="N2413" s="38" t="str">
        <f t="shared" si="226"/>
        <v/>
      </c>
      <c r="O2413" s="38" t="str">
        <f t="shared" si="222"/>
        <v/>
      </c>
      <c r="P2413" s="39" t="str">
        <f t="shared" si="227"/>
        <v/>
      </c>
      <c r="AC2413" s="42" t="str">
        <f>IF(B2413="","",VLOOKUP(B2413,[2]Formula!B:C,2,0))</f>
        <v/>
      </c>
      <c r="AD2413" s="43" t="str">
        <f t="shared" si="225"/>
        <v/>
      </c>
    </row>
    <row r="2414" spans="1:30" x14ac:dyDescent="0.25">
      <c r="A2414" s="64"/>
      <c r="B2414" s="64"/>
      <c r="C2414" s="66"/>
      <c r="D2414" s="67"/>
      <c r="E2414" s="64"/>
      <c r="F2414" s="64"/>
      <c r="G2414" s="37" t="str">
        <f>IF(E2414="","",IF(OR(E2414="Project Management",E2414="Project Support",E2414="Sprint Management",E2414="Sprint Support"),"NA",ROUND((((VLOOKUP(AD2414,[2]Formula!V:X,3,0)))-SUMIF(AD:AD,AD2414,H:H)),2)))</f>
        <v/>
      </c>
      <c r="H2414" s="71"/>
      <c r="I2414" s="72"/>
      <c r="J2414" s="72"/>
      <c r="K2414" s="38" t="str">
        <f>IF(E2414="","",IF(OR(E2414="Project Management",E2414="Project Support",E2414="Sprint Management",E2414="Sprint Support"),"NA",(((SUMIF(AD:AD,AD2414,H:H)/VLOOKUP(AD2414,[2]Formula!V:X,3,0))*VLOOKUP(AD2414,[2]Formula!V:X,2,0))*H2414)/SUMIF(AD:AD,AD2414,H:H)))</f>
        <v/>
      </c>
      <c r="L2414" s="38" t="str">
        <f t="shared" si="223"/>
        <v/>
      </c>
      <c r="M2414" s="38" t="str">
        <f t="shared" si="224"/>
        <v/>
      </c>
      <c r="N2414" s="38" t="str">
        <f t="shared" si="226"/>
        <v/>
      </c>
      <c r="O2414" s="38" t="str">
        <f t="shared" si="222"/>
        <v/>
      </c>
      <c r="P2414" s="39" t="str">
        <f t="shared" si="227"/>
        <v/>
      </c>
      <c r="AC2414" s="42" t="str">
        <f>IF(B2414="","",VLOOKUP(B2414,[2]Formula!B:C,2,0))</f>
        <v/>
      </c>
      <c r="AD2414" s="43" t="str">
        <f t="shared" si="225"/>
        <v/>
      </c>
    </row>
    <row r="2415" spans="1:30" x14ac:dyDescent="0.25">
      <c r="A2415" s="64"/>
      <c r="B2415" s="64"/>
      <c r="C2415" s="66"/>
      <c r="D2415" s="67"/>
      <c r="E2415" s="64"/>
      <c r="F2415" s="64"/>
      <c r="G2415" s="37" t="str">
        <f>IF(E2415="","",IF(OR(E2415="Project Management",E2415="Project Support",E2415="Sprint Management",E2415="Sprint Support"),"NA",ROUND((((VLOOKUP(AD2415,[2]Formula!V:X,3,0)))-SUMIF(AD:AD,AD2415,H:H)),2)))</f>
        <v/>
      </c>
      <c r="H2415" s="71"/>
      <c r="I2415" s="72"/>
      <c r="J2415" s="72"/>
      <c r="K2415" s="38" t="str">
        <f>IF(E2415="","",IF(OR(E2415="Project Management",E2415="Project Support",E2415="Sprint Management",E2415="Sprint Support"),"NA",(((SUMIF(AD:AD,AD2415,H:H)/VLOOKUP(AD2415,[2]Formula!V:X,3,0))*VLOOKUP(AD2415,[2]Formula!V:X,2,0))*H2415)/SUMIF(AD:AD,AD2415,H:H)))</f>
        <v/>
      </c>
      <c r="L2415" s="38" t="str">
        <f t="shared" si="223"/>
        <v/>
      </c>
      <c r="M2415" s="38" t="str">
        <f t="shared" si="224"/>
        <v/>
      </c>
      <c r="N2415" s="38" t="str">
        <f t="shared" si="226"/>
        <v/>
      </c>
      <c r="O2415" s="38" t="str">
        <f t="shared" si="222"/>
        <v/>
      </c>
      <c r="P2415" s="39" t="str">
        <f t="shared" si="227"/>
        <v/>
      </c>
      <c r="AC2415" s="42" t="str">
        <f>IF(B2415="","",VLOOKUP(B2415,[2]Formula!B:C,2,0))</f>
        <v/>
      </c>
      <c r="AD2415" s="43" t="str">
        <f t="shared" si="225"/>
        <v/>
      </c>
    </row>
    <row r="2416" spans="1:30" x14ac:dyDescent="0.25">
      <c r="A2416" s="64"/>
      <c r="B2416" s="64"/>
      <c r="C2416" s="66"/>
      <c r="D2416" s="67"/>
      <c r="E2416" s="64"/>
      <c r="F2416" s="64"/>
      <c r="G2416" s="37" t="str">
        <f>IF(E2416="","",IF(OR(E2416="Project Management",E2416="Project Support",E2416="Sprint Management",E2416="Sprint Support"),"NA",ROUND((((VLOOKUP(AD2416,[2]Formula!V:X,3,0)))-SUMIF(AD:AD,AD2416,H:H)),2)))</f>
        <v/>
      </c>
      <c r="H2416" s="71"/>
      <c r="I2416" s="72"/>
      <c r="J2416" s="72"/>
      <c r="K2416" s="38" t="str">
        <f>IF(E2416="","",IF(OR(E2416="Project Management",E2416="Project Support",E2416="Sprint Management",E2416="Sprint Support"),"NA",(((SUMIF(AD:AD,AD2416,H:H)/VLOOKUP(AD2416,[2]Formula!V:X,3,0))*VLOOKUP(AD2416,[2]Formula!V:X,2,0))*H2416)/SUMIF(AD:AD,AD2416,H:H)))</f>
        <v/>
      </c>
      <c r="L2416" s="38" t="str">
        <f t="shared" si="223"/>
        <v/>
      </c>
      <c r="M2416" s="38" t="str">
        <f t="shared" si="224"/>
        <v/>
      </c>
      <c r="N2416" s="38" t="str">
        <f t="shared" si="226"/>
        <v/>
      </c>
      <c r="O2416" s="38" t="str">
        <f t="shared" si="222"/>
        <v/>
      </c>
      <c r="P2416" s="39" t="str">
        <f t="shared" si="227"/>
        <v/>
      </c>
      <c r="AC2416" s="42" t="str">
        <f>IF(B2416="","",VLOOKUP(B2416,[2]Formula!B:C,2,0))</f>
        <v/>
      </c>
      <c r="AD2416" s="43" t="str">
        <f t="shared" si="225"/>
        <v/>
      </c>
    </row>
    <row r="2417" spans="1:30" x14ac:dyDescent="0.25">
      <c r="A2417" s="64"/>
      <c r="B2417" s="64"/>
      <c r="C2417" s="66"/>
      <c r="D2417" s="67"/>
      <c r="E2417" s="64"/>
      <c r="F2417" s="64"/>
      <c r="G2417" s="37" t="str">
        <f>IF(E2417="","",IF(OR(E2417="Project Management",E2417="Project Support",E2417="Sprint Management",E2417="Sprint Support"),"NA",ROUND((((VLOOKUP(AD2417,[2]Formula!V:X,3,0)))-SUMIF(AD:AD,AD2417,H:H)),2)))</f>
        <v/>
      </c>
      <c r="H2417" s="71"/>
      <c r="I2417" s="72"/>
      <c r="J2417" s="72"/>
      <c r="K2417" s="38" t="str">
        <f>IF(E2417="","",IF(OR(E2417="Project Management",E2417="Project Support",E2417="Sprint Management",E2417="Sprint Support"),"NA",(((SUMIF(AD:AD,AD2417,H:H)/VLOOKUP(AD2417,[2]Formula!V:X,3,0))*VLOOKUP(AD2417,[2]Formula!V:X,2,0))*H2417)/SUMIF(AD:AD,AD2417,H:H)))</f>
        <v/>
      </c>
      <c r="L2417" s="38" t="str">
        <f t="shared" si="223"/>
        <v/>
      </c>
      <c r="M2417" s="38" t="str">
        <f t="shared" si="224"/>
        <v/>
      </c>
      <c r="N2417" s="38" t="str">
        <f t="shared" si="226"/>
        <v/>
      </c>
      <c r="O2417" s="38" t="str">
        <f t="shared" si="222"/>
        <v/>
      </c>
      <c r="P2417" s="39" t="str">
        <f t="shared" si="227"/>
        <v/>
      </c>
      <c r="AC2417" s="42" t="str">
        <f>IF(B2417="","",VLOOKUP(B2417,[2]Formula!B:C,2,0))</f>
        <v/>
      </c>
      <c r="AD2417" s="43" t="str">
        <f t="shared" si="225"/>
        <v/>
      </c>
    </row>
    <row r="2418" spans="1:30" x14ac:dyDescent="0.25">
      <c r="A2418" s="64"/>
      <c r="B2418" s="64"/>
      <c r="C2418" s="66"/>
      <c r="D2418" s="67"/>
      <c r="E2418" s="64"/>
      <c r="F2418" s="64"/>
      <c r="G2418" s="37" t="str">
        <f>IF(E2418="","",IF(OR(E2418="Project Management",E2418="Project Support",E2418="Sprint Management",E2418="Sprint Support"),"NA",ROUND((((VLOOKUP(AD2418,[2]Formula!V:X,3,0)))-SUMIF(AD:AD,AD2418,H:H)),2)))</f>
        <v/>
      </c>
      <c r="H2418" s="71"/>
      <c r="I2418" s="72"/>
      <c r="J2418" s="72"/>
      <c r="K2418" s="38" t="str">
        <f>IF(E2418="","",IF(OR(E2418="Project Management",E2418="Project Support",E2418="Sprint Management",E2418="Sprint Support"),"NA",(((SUMIF(AD:AD,AD2418,H:H)/VLOOKUP(AD2418,[2]Formula!V:X,3,0))*VLOOKUP(AD2418,[2]Formula!V:X,2,0))*H2418)/SUMIF(AD:AD,AD2418,H:H)))</f>
        <v/>
      </c>
      <c r="L2418" s="38" t="str">
        <f t="shared" si="223"/>
        <v/>
      </c>
      <c r="M2418" s="38" t="str">
        <f t="shared" si="224"/>
        <v/>
      </c>
      <c r="N2418" s="38" t="str">
        <f t="shared" si="226"/>
        <v/>
      </c>
      <c r="O2418" s="38" t="str">
        <f t="shared" si="222"/>
        <v/>
      </c>
      <c r="P2418" s="39" t="str">
        <f t="shared" si="227"/>
        <v/>
      </c>
      <c r="AC2418" s="42" t="str">
        <f>IF(B2418="","",VLOOKUP(B2418,[2]Formula!B:C,2,0))</f>
        <v/>
      </c>
      <c r="AD2418" s="43" t="str">
        <f t="shared" si="225"/>
        <v/>
      </c>
    </row>
    <row r="2419" spans="1:30" x14ac:dyDescent="0.25">
      <c r="A2419" s="64"/>
      <c r="B2419" s="64"/>
      <c r="C2419" s="66"/>
      <c r="D2419" s="67"/>
      <c r="E2419" s="64"/>
      <c r="F2419" s="64"/>
      <c r="G2419" s="37" t="str">
        <f>IF(E2419="","",IF(OR(E2419="Project Management",E2419="Project Support",E2419="Sprint Management",E2419="Sprint Support"),"NA",ROUND((((VLOOKUP(AD2419,[2]Formula!V:X,3,0)))-SUMIF(AD:AD,AD2419,H:H)),2)))</f>
        <v/>
      </c>
      <c r="H2419" s="71"/>
      <c r="I2419" s="72"/>
      <c r="J2419" s="72"/>
      <c r="K2419" s="38" t="str">
        <f>IF(E2419="","",IF(OR(E2419="Project Management",E2419="Project Support",E2419="Sprint Management",E2419="Sprint Support"),"NA",(((SUMIF(AD:AD,AD2419,H:H)/VLOOKUP(AD2419,[2]Formula!V:X,3,0))*VLOOKUP(AD2419,[2]Formula!V:X,2,0))*H2419)/SUMIF(AD:AD,AD2419,H:H)))</f>
        <v/>
      </c>
      <c r="L2419" s="38" t="str">
        <f t="shared" si="223"/>
        <v/>
      </c>
      <c r="M2419" s="38" t="str">
        <f t="shared" si="224"/>
        <v/>
      </c>
      <c r="N2419" s="38" t="str">
        <f t="shared" si="226"/>
        <v/>
      </c>
      <c r="O2419" s="38" t="str">
        <f t="shared" si="222"/>
        <v/>
      </c>
      <c r="P2419" s="39" t="str">
        <f t="shared" si="227"/>
        <v/>
      </c>
      <c r="AC2419" s="42" t="str">
        <f>IF(B2419="","",VLOOKUP(B2419,[2]Formula!B:C,2,0))</f>
        <v/>
      </c>
      <c r="AD2419" s="43" t="str">
        <f t="shared" si="225"/>
        <v/>
      </c>
    </row>
    <row r="2420" spans="1:30" x14ac:dyDescent="0.25">
      <c r="A2420" s="64"/>
      <c r="B2420" s="64"/>
      <c r="C2420" s="66"/>
      <c r="D2420" s="67"/>
      <c r="E2420" s="64"/>
      <c r="F2420" s="64"/>
      <c r="G2420" s="37" t="str">
        <f>IF(E2420="","",IF(OR(E2420="Project Management",E2420="Project Support",E2420="Sprint Management",E2420="Sprint Support"),"NA",ROUND((((VLOOKUP(AD2420,[2]Formula!V:X,3,0)))-SUMIF(AD:AD,AD2420,H:H)),2)))</f>
        <v/>
      </c>
      <c r="H2420" s="71"/>
      <c r="I2420" s="72"/>
      <c r="J2420" s="72"/>
      <c r="K2420" s="38" t="str">
        <f>IF(E2420="","",IF(OR(E2420="Project Management",E2420="Project Support",E2420="Sprint Management",E2420="Sprint Support"),"NA",(((SUMIF(AD:AD,AD2420,H:H)/VLOOKUP(AD2420,[2]Formula!V:X,3,0))*VLOOKUP(AD2420,[2]Formula!V:X,2,0))*H2420)/SUMIF(AD:AD,AD2420,H:H)))</f>
        <v/>
      </c>
      <c r="L2420" s="38" t="str">
        <f t="shared" si="223"/>
        <v/>
      </c>
      <c r="M2420" s="38" t="str">
        <f t="shared" si="224"/>
        <v/>
      </c>
      <c r="N2420" s="38" t="str">
        <f t="shared" si="226"/>
        <v/>
      </c>
      <c r="O2420" s="38" t="str">
        <f t="shared" si="222"/>
        <v/>
      </c>
      <c r="P2420" s="39" t="str">
        <f t="shared" si="227"/>
        <v/>
      </c>
      <c r="AC2420" s="42" t="str">
        <f>IF(B2420="","",VLOOKUP(B2420,[2]Formula!B:C,2,0))</f>
        <v/>
      </c>
      <c r="AD2420" s="43" t="str">
        <f t="shared" si="225"/>
        <v/>
      </c>
    </row>
    <row r="2421" spans="1:30" x14ac:dyDescent="0.25">
      <c r="A2421" s="64"/>
      <c r="B2421" s="64"/>
      <c r="C2421" s="66"/>
      <c r="D2421" s="67"/>
      <c r="E2421" s="64"/>
      <c r="F2421" s="64"/>
      <c r="G2421" s="37" t="str">
        <f>IF(E2421="","",IF(OR(E2421="Project Management",E2421="Project Support",E2421="Sprint Management",E2421="Sprint Support"),"NA",ROUND((((VLOOKUP(AD2421,[2]Formula!V:X,3,0)))-SUMIF(AD:AD,AD2421,H:H)),2)))</f>
        <v/>
      </c>
      <c r="H2421" s="71"/>
      <c r="I2421" s="72"/>
      <c r="J2421" s="72"/>
      <c r="K2421" s="38" t="str">
        <f>IF(E2421="","",IF(OR(E2421="Project Management",E2421="Project Support",E2421="Sprint Management",E2421="Sprint Support"),"NA",(((SUMIF(AD:AD,AD2421,H:H)/VLOOKUP(AD2421,[2]Formula!V:X,3,0))*VLOOKUP(AD2421,[2]Formula!V:X,2,0))*H2421)/SUMIF(AD:AD,AD2421,H:H)))</f>
        <v/>
      </c>
      <c r="L2421" s="38" t="str">
        <f t="shared" si="223"/>
        <v/>
      </c>
      <c r="M2421" s="38" t="str">
        <f t="shared" si="224"/>
        <v/>
      </c>
      <c r="N2421" s="38" t="str">
        <f t="shared" si="226"/>
        <v/>
      </c>
      <c r="O2421" s="38" t="str">
        <f t="shared" ref="O2421:O2484" si="228">IFERROR(L2421/M2421,"")</f>
        <v/>
      </c>
      <c r="P2421" s="39" t="str">
        <f t="shared" si="227"/>
        <v/>
      </c>
      <c r="AC2421" s="42" t="str">
        <f>IF(B2421="","",VLOOKUP(B2421,[2]Formula!B:C,2,0))</f>
        <v/>
      </c>
      <c r="AD2421" s="43" t="str">
        <f t="shared" si="225"/>
        <v/>
      </c>
    </row>
    <row r="2422" spans="1:30" x14ac:dyDescent="0.25">
      <c r="A2422" s="64"/>
      <c r="B2422" s="64"/>
      <c r="C2422" s="66"/>
      <c r="D2422" s="67"/>
      <c r="E2422" s="64"/>
      <c r="F2422" s="64"/>
      <c r="G2422" s="37" t="str">
        <f>IF(E2422="","",IF(OR(E2422="Project Management",E2422="Project Support",E2422="Sprint Management",E2422="Sprint Support"),"NA",ROUND((((VLOOKUP(AD2422,[2]Formula!V:X,3,0)))-SUMIF(AD:AD,AD2422,H:H)),2)))</f>
        <v/>
      </c>
      <c r="H2422" s="71"/>
      <c r="I2422" s="72"/>
      <c r="J2422" s="72"/>
      <c r="K2422" s="38" t="str">
        <f>IF(E2422="","",IF(OR(E2422="Project Management",E2422="Project Support",E2422="Sprint Management",E2422="Sprint Support"),"NA",(((SUMIF(AD:AD,AD2422,H:H)/VLOOKUP(AD2422,[2]Formula!V:X,3,0))*VLOOKUP(AD2422,[2]Formula!V:X,2,0))*H2422)/SUMIF(AD:AD,AD2422,H:H)))</f>
        <v/>
      </c>
      <c r="L2422" s="38" t="str">
        <f t="shared" si="223"/>
        <v/>
      </c>
      <c r="M2422" s="38" t="str">
        <f t="shared" si="224"/>
        <v/>
      </c>
      <c r="N2422" s="38" t="str">
        <f t="shared" si="226"/>
        <v/>
      </c>
      <c r="O2422" s="38" t="str">
        <f t="shared" si="228"/>
        <v/>
      </c>
      <c r="P2422" s="39" t="str">
        <f t="shared" si="227"/>
        <v/>
      </c>
      <c r="AC2422" s="42" t="str">
        <f>IF(B2422="","",VLOOKUP(B2422,[2]Formula!B:C,2,0))</f>
        <v/>
      </c>
      <c r="AD2422" s="43" t="str">
        <f t="shared" si="225"/>
        <v/>
      </c>
    </row>
    <row r="2423" spans="1:30" x14ac:dyDescent="0.25">
      <c r="A2423" s="64"/>
      <c r="B2423" s="64"/>
      <c r="C2423" s="66"/>
      <c r="D2423" s="67"/>
      <c r="E2423" s="64"/>
      <c r="F2423" s="64"/>
      <c r="G2423" s="37" t="str">
        <f>IF(E2423="","",IF(OR(E2423="Project Management",E2423="Project Support",E2423="Sprint Management",E2423="Sprint Support"),"NA",ROUND((((VLOOKUP(AD2423,[2]Formula!V:X,3,0)))-SUMIF(AD:AD,AD2423,H:H)),2)))</f>
        <v/>
      </c>
      <c r="H2423" s="71"/>
      <c r="I2423" s="72"/>
      <c r="J2423" s="72"/>
      <c r="K2423" s="38" t="str">
        <f>IF(E2423="","",IF(OR(E2423="Project Management",E2423="Project Support",E2423="Sprint Management",E2423="Sprint Support"),"NA",(((SUMIF(AD:AD,AD2423,H:H)/VLOOKUP(AD2423,[2]Formula!V:X,3,0))*VLOOKUP(AD2423,[2]Formula!V:X,2,0))*H2423)/SUMIF(AD:AD,AD2423,H:H)))</f>
        <v/>
      </c>
      <c r="L2423" s="38" t="str">
        <f t="shared" si="223"/>
        <v/>
      </c>
      <c r="M2423" s="38" t="str">
        <f t="shared" si="224"/>
        <v/>
      </c>
      <c r="N2423" s="38" t="str">
        <f t="shared" si="226"/>
        <v/>
      </c>
      <c r="O2423" s="38" t="str">
        <f t="shared" si="228"/>
        <v/>
      </c>
      <c r="P2423" s="39" t="str">
        <f t="shared" si="227"/>
        <v/>
      </c>
      <c r="AC2423" s="42" t="str">
        <f>IF(B2423="","",VLOOKUP(B2423,[2]Formula!B:C,2,0))</f>
        <v/>
      </c>
      <c r="AD2423" s="43" t="str">
        <f t="shared" si="225"/>
        <v/>
      </c>
    </row>
    <row r="2424" spans="1:30" x14ac:dyDescent="0.25">
      <c r="A2424" s="64"/>
      <c r="B2424" s="64"/>
      <c r="C2424" s="66"/>
      <c r="D2424" s="67"/>
      <c r="E2424" s="64"/>
      <c r="F2424" s="64"/>
      <c r="G2424" s="37" t="str">
        <f>IF(E2424="","",IF(OR(E2424="Project Management",E2424="Project Support",E2424="Sprint Management",E2424="Sprint Support"),"NA",ROUND((((VLOOKUP(AD2424,[2]Formula!V:X,3,0)))-SUMIF(AD:AD,AD2424,H:H)),2)))</f>
        <v/>
      </c>
      <c r="H2424" s="71"/>
      <c r="I2424" s="72"/>
      <c r="J2424" s="72"/>
      <c r="K2424" s="38" t="str">
        <f>IF(E2424="","",IF(OR(E2424="Project Management",E2424="Project Support",E2424="Sprint Management",E2424="Sprint Support"),"NA",(((SUMIF(AD:AD,AD2424,H:H)/VLOOKUP(AD2424,[2]Formula!V:X,3,0))*VLOOKUP(AD2424,[2]Formula!V:X,2,0))*H2424)/SUMIF(AD:AD,AD2424,H:H)))</f>
        <v/>
      </c>
      <c r="L2424" s="38" t="str">
        <f t="shared" si="223"/>
        <v/>
      </c>
      <c r="M2424" s="38" t="str">
        <f t="shared" si="224"/>
        <v/>
      </c>
      <c r="N2424" s="38" t="str">
        <f t="shared" si="226"/>
        <v/>
      </c>
      <c r="O2424" s="38" t="str">
        <f t="shared" si="228"/>
        <v/>
      </c>
      <c r="P2424" s="39" t="str">
        <f t="shared" si="227"/>
        <v/>
      </c>
      <c r="AC2424" s="42" t="str">
        <f>IF(B2424="","",VLOOKUP(B2424,[2]Formula!B:C,2,0))</f>
        <v/>
      </c>
      <c r="AD2424" s="43" t="str">
        <f t="shared" si="225"/>
        <v/>
      </c>
    </row>
    <row r="2425" spans="1:30" x14ac:dyDescent="0.25">
      <c r="A2425" s="64"/>
      <c r="B2425" s="64"/>
      <c r="C2425" s="66"/>
      <c r="D2425" s="67"/>
      <c r="E2425" s="64"/>
      <c r="F2425" s="64"/>
      <c r="G2425" s="37" t="str">
        <f>IF(E2425="","",IF(OR(E2425="Project Management",E2425="Project Support",E2425="Sprint Management",E2425="Sprint Support"),"NA",ROUND((((VLOOKUP(AD2425,[2]Formula!V:X,3,0)))-SUMIF(AD:AD,AD2425,H:H)),2)))</f>
        <v/>
      </c>
      <c r="H2425" s="71"/>
      <c r="I2425" s="72"/>
      <c r="J2425" s="72"/>
      <c r="K2425" s="38" t="str">
        <f>IF(E2425="","",IF(OR(E2425="Project Management",E2425="Project Support",E2425="Sprint Management",E2425="Sprint Support"),"NA",(((SUMIF(AD:AD,AD2425,H:H)/VLOOKUP(AD2425,[2]Formula!V:X,3,0))*VLOOKUP(AD2425,[2]Formula!V:X,2,0))*H2425)/SUMIF(AD:AD,AD2425,H:H)))</f>
        <v/>
      </c>
      <c r="L2425" s="38" t="str">
        <f t="shared" si="223"/>
        <v/>
      </c>
      <c r="M2425" s="38" t="str">
        <f t="shared" si="224"/>
        <v/>
      </c>
      <c r="N2425" s="38" t="str">
        <f t="shared" si="226"/>
        <v/>
      </c>
      <c r="O2425" s="38" t="str">
        <f t="shared" si="228"/>
        <v/>
      </c>
      <c r="P2425" s="39" t="str">
        <f t="shared" si="227"/>
        <v/>
      </c>
      <c r="AC2425" s="42" t="str">
        <f>IF(B2425="","",VLOOKUP(B2425,[2]Formula!B:C,2,0))</f>
        <v/>
      </c>
      <c r="AD2425" s="43" t="str">
        <f t="shared" si="225"/>
        <v/>
      </c>
    </row>
    <row r="2426" spans="1:30" x14ac:dyDescent="0.25">
      <c r="A2426" s="64"/>
      <c r="B2426" s="64"/>
      <c r="C2426" s="66"/>
      <c r="D2426" s="67"/>
      <c r="E2426" s="64"/>
      <c r="F2426" s="64"/>
      <c r="G2426" s="37" t="str">
        <f>IF(E2426="","",IF(OR(E2426="Project Management",E2426="Project Support",E2426="Sprint Management",E2426="Sprint Support"),"NA",ROUND((((VLOOKUP(AD2426,[2]Formula!V:X,3,0)))-SUMIF(AD:AD,AD2426,H:H)),2)))</f>
        <v/>
      </c>
      <c r="H2426" s="71"/>
      <c r="I2426" s="72"/>
      <c r="J2426" s="72"/>
      <c r="K2426" s="38" t="str">
        <f>IF(E2426="","",IF(OR(E2426="Project Management",E2426="Project Support",E2426="Sprint Management",E2426="Sprint Support"),"NA",(((SUMIF(AD:AD,AD2426,H:H)/VLOOKUP(AD2426,[2]Formula!V:X,3,0))*VLOOKUP(AD2426,[2]Formula!V:X,2,0))*H2426)/SUMIF(AD:AD,AD2426,H:H)))</f>
        <v/>
      </c>
      <c r="L2426" s="38" t="str">
        <f t="shared" si="223"/>
        <v/>
      </c>
      <c r="M2426" s="38" t="str">
        <f t="shared" si="224"/>
        <v/>
      </c>
      <c r="N2426" s="38" t="str">
        <f t="shared" si="226"/>
        <v/>
      </c>
      <c r="O2426" s="38" t="str">
        <f t="shared" si="228"/>
        <v/>
      </c>
      <c r="P2426" s="39" t="str">
        <f t="shared" si="227"/>
        <v/>
      </c>
      <c r="AC2426" s="42" t="str">
        <f>IF(B2426="","",VLOOKUP(B2426,[2]Formula!B:C,2,0))</f>
        <v/>
      </c>
      <c r="AD2426" s="43" t="str">
        <f t="shared" si="225"/>
        <v/>
      </c>
    </row>
    <row r="2427" spans="1:30" x14ac:dyDescent="0.25">
      <c r="A2427" s="64"/>
      <c r="B2427" s="64"/>
      <c r="C2427" s="66"/>
      <c r="D2427" s="67"/>
      <c r="E2427" s="64"/>
      <c r="F2427" s="64"/>
      <c r="G2427" s="37" t="str">
        <f>IF(E2427="","",IF(OR(E2427="Project Management",E2427="Project Support",E2427="Sprint Management",E2427="Sprint Support"),"NA",ROUND((((VLOOKUP(AD2427,[2]Formula!V:X,3,0)))-SUMIF(AD:AD,AD2427,H:H)),2)))</f>
        <v/>
      </c>
      <c r="H2427" s="71"/>
      <c r="I2427" s="72"/>
      <c r="J2427" s="72"/>
      <c r="K2427" s="38" t="str">
        <f>IF(E2427="","",IF(OR(E2427="Project Management",E2427="Project Support",E2427="Sprint Management",E2427="Sprint Support"),"NA",(((SUMIF(AD:AD,AD2427,H:H)/VLOOKUP(AD2427,[2]Formula!V:X,3,0))*VLOOKUP(AD2427,[2]Formula!V:X,2,0))*H2427)/SUMIF(AD:AD,AD2427,H:H)))</f>
        <v/>
      </c>
      <c r="L2427" s="38" t="str">
        <f t="shared" si="223"/>
        <v/>
      </c>
      <c r="M2427" s="38" t="str">
        <f t="shared" si="224"/>
        <v/>
      </c>
      <c r="N2427" s="38" t="str">
        <f t="shared" si="226"/>
        <v/>
      </c>
      <c r="O2427" s="38" t="str">
        <f t="shared" si="228"/>
        <v/>
      </c>
      <c r="P2427" s="39" t="str">
        <f t="shared" si="227"/>
        <v/>
      </c>
      <c r="AC2427" s="42" t="str">
        <f>IF(B2427="","",VLOOKUP(B2427,[2]Formula!B:C,2,0))</f>
        <v/>
      </c>
      <c r="AD2427" s="43" t="str">
        <f t="shared" si="225"/>
        <v/>
      </c>
    </row>
    <row r="2428" spans="1:30" x14ac:dyDescent="0.25">
      <c r="A2428" s="64"/>
      <c r="B2428" s="64"/>
      <c r="C2428" s="66"/>
      <c r="D2428" s="67"/>
      <c r="E2428" s="64"/>
      <c r="F2428" s="64"/>
      <c r="G2428" s="37" t="str">
        <f>IF(E2428="","",IF(OR(E2428="Project Management",E2428="Project Support",E2428="Sprint Management",E2428="Sprint Support"),"NA",ROUND((((VLOOKUP(AD2428,[2]Formula!V:X,3,0)))-SUMIF(AD:AD,AD2428,H:H)),2)))</f>
        <v/>
      </c>
      <c r="H2428" s="71"/>
      <c r="I2428" s="72"/>
      <c r="J2428" s="72"/>
      <c r="K2428" s="38" t="str">
        <f>IF(E2428="","",IF(OR(E2428="Project Management",E2428="Project Support",E2428="Sprint Management",E2428="Sprint Support"),"NA",(((SUMIF(AD:AD,AD2428,H:H)/VLOOKUP(AD2428,[2]Formula!V:X,3,0))*VLOOKUP(AD2428,[2]Formula!V:X,2,0))*H2428)/SUMIF(AD:AD,AD2428,H:H)))</f>
        <v/>
      </c>
      <c r="L2428" s="38" t="str">
        <f t="shared" si="223"/>
        <v/>
      </c>
      <c r="M2428" s="38" t="str">
        <f t="shared" si="224"/>
        <v/>
      </c>
      <c r="N2428" s="38" t="str">
        <f t="shared" si="226"/>
        <v/>
      </c>
      <c r="O2428" s="38" t="str">
        <f t="shared" si="228"/>
        <v/>
      </c>
      <c r="P2428" s="39" t="str">
        <f t="shared" si="227"/>
        <v/>
      </c>
      <c r="AC2428" s="42" t="str">
        <f>IF(B2428="","",VLOOKUP(B2428,[2]Formula!B:C,2,0))</f>
        <v/>
      </c>
      <c r="AD2428" s="43" t="str">
        <f t="shared" si="225"/>
        <v/>
      </c>
    </row>
    <row r="2429" spans="1:30" x14ac:dyDescent="0.25">
      <c r="A2429" s="64"/>
      <c r="B2429" s="64"/>
      <c r="C2429" s="66"/>
      <c r="D2429" s="67"/>
      <c r="E2429" s="64"/>
      <c r="F2429" s="64"/>
      <c r="G2429" s="37" t="str">
        <f>IF(E2429="","",IF(OR(E2429="Project Management",E2429="Project Support",E2429="Sprint Management",E2429="Sprint Support"),"NA",ROUND((((VLOOKUP(AD2429,[2]Formula!V:X,3,0)))-SUMIF(AD:AD,AD2429,H:H)),2)))</f>
        <v/>
      </c>
      <c r="H2429" s="71"/>
      <c r="I2429" s="72"/>
      <c r="J2429" s="72"/>
      <c r="K2429" s="38" t="str">
        <f>IF(E2429="","",IF(OR(E2429="Project Management",E2429="Project Support",E2429="Sprint Management",E2429="Sprint Support"),"NA",(((SUMIF(AD:AD,AD2429,H:H)/VLOOKUP(AD2429,[2]Formula!V:X,3,0))*VLOOKUP(AD2429,[2]Formula!V:X,2,0))*H2429)/SUMIF(AD:AD,AD2429,H:H)))</f>
        <v/>
      </c>
      <c r="L2429" s="38" t="str">
        <f t="shared" si="223"/>
        <v/>
      </c>
      <c r="M2429" s="38" t="str">
        <f t="shared" si="224"/>
        <v/>
      </c>
      <c r="N2429" s="38" t="str">
        <f t="shared" si="226"/>
        <v/>
      </c>
      <c r="O2429" s="38" t="str">
        <f t="shared" si="228"/>
        <v/>
      </c>
      <c r="P2429" s="39" t="str">
        <f t="shared" si="227"/>
        <v/>
      </c>
      <c r="AC2429" s="42" t="str">
        <f>IF(B2429="","",VLOOKUP(B2429,[2]Formula!B:C,2,0))</f>
        <v/>
      </c>
      <c r="AD2429" s="43" t="str">
        <f t="shared" si="225"/>
        <v/>
      </c>
    </row>
    <row r="2430" spans="1:30" x14ac:dyDescent="0.25">
      <c r="A2430" s="64"/>
      <c r="B2430" s="64"/>
      <c r="C2430" s="66"/>
      <c r="D2430" s="67"/>
      <c r="E2430" s="64"/>
      <c r="F2430" s="64"/>
      <c r="G2430" s="37" t="str">
        <f>IF(E2430="","",IF(OR(E2430="Project Management",E2430="Project Support",E2430="Sprint Management",E2430="Sprint Support"),"NA",ROUND((((VLOOKUP(AD2430,[2]Formula!V:X,3,0)))-SUMIF(AD:AD,AD2430,H:H)),2)))</f>
        <v/>
      </c>
      <c r="H2430" s="71"/>
      <c r="I2430" s="72"/>
      <c r="J2430" s="72"/>
      <c r="K2430" s="38" t="str">
        <f>IF(E2430="","",IF(OR(E2430="Project Management",E2430="Project Support",E2430="Sprint Management",E2430="Sprint Support"),"NA",(((SUMIF(AD:AD,AD2430,H:H)/VLOOKUP(AD2430,[2]Formula!V:X,3,0))*VLOOKUP(AD2430,[2]Formula!V:X,2,0))*H2430)/SUMIF(AD:AD,AD2430,H:H)))</f>
        <v/>
      </c>
      <c r="L2430" s="38" t="str">
        <f t="shared" si="223"/>
        <v/>
      </c>
      <c r="M2430" s="38" t="str">
        <f t="shared" si="224"/>
        <v/>
      </c>
      <c r="N2430" s="38" t="str">
        <f t="shared" si="226"/>
        <v/>
      </c>
      <c r="O2430" s="38" t="str">
        <f t="shared" si="228"/>
        <v/>
      </c>
      <c r="P2430" s="39" t="str">
        <f t="shared" si="227"/>
        <v/>
      </c>
      <c r="AC2430" s="42" t="str">
        <f>IF(B2430="","",VLOOKUP(B2430,[2]Formula!B:C,2,0))</f>
        <v/>
      </c>
      <c r="AD2430" s="43" t="str">
        <f t="shared" si="225"/>
        <v/>
      </c>
    </row>
    <row r="2431" spans="1:30" x14ac:dyDescent="0.25">
      <c r="A2431" s="64"/>
      <c r="B2431" s="64"/>
      <c r="C2431" s="66"/>
      <c r="D2431" s="67"/>
      <c r="E2431" s="64"/>
      <c r="F2431" s="64"/>
      <c r="G2431" s="37" t="str">
        <f>IF(E2431="","",IF(OR(E2431="Project Management",E2431="Project Support",E2431="Sprint Management",E2431="Sprint Support"),"NA",ROUND((((VLOOKUP(AD2431,[2]Formula!V:X,3,0)))-SUMIF(AD:AD,AD2431,H:H)),2)))</f>
        <v/>
      </c>
      <c r="H2431" s="71"/>
      <c r="I2431" s="72"/>
      <c r="J2431" s="72"/>
      <c r="K2431" s="38" t="str">
        <f>IF(E2431="","",IF(OR(E2431="Project Management",E2431="Project Support",E2431="Sprint Management",E2431="Sprint Support"),"NA",(((SUMIF(AD:AD,AD2431,H:H)/VLOOKUP(AD2431,[2]Formula!V:X,3,0))*VLOOKUP(AD2431,[2]Formula!V:X,2,0))*H2431)/SUMIF(AD:AD,AD2431,H:H)))</f>
        <v/>
      </c>
      <c r="L2431" s="38" t="str">
        <f t="shared" si="223"/>
        <v/>
      </c>
      <c r="M2431" s="38" t="str">
        <f t="shared" si="224"/>
        <v/>
      </c>
      <c r="N2431" s="38" t="str">
        <f t="shared" si="226"/>
        <v/>
      </c>
      <c r="O2431" s="38" t="str">
        <f t="shared" si="228"/>
        <v/>
      </c>
      <c r="P2431" s="39" t="str">
        <f t="shared" si="227"/>
        <v/>
      </c>
      <c r="AC2431" s="42" t="str">
        <f>IF(B2431="","",VLOOKUP(B2431,[2]Formula!B:C,2,0))</f>
        <v/>
      </c>
      <c r="AD2431" s="43" t="str">
        <f t="shared" si="225"/>
        <v/>
      </c>
    </row>
    <row r="2432" spans="1:30" x14ac:dyDescent="0.25">
      <c r="A2432" s="64"/>
      <c r="B2432" s="64"/>
      <c r="C2432" s="66"/>
      <c r="D2432" s="67"/>
      <c r="E2432" s="64"/>
      <c r="F2432" s="64"/>
      <c r="G2432" s="37" t="str">
        <f>IF(E2432="","",IF(OR(E2432="Project Management",E2432="Project Support",E2432="Sprint Management",E2432="Sprint Support"),"NA",ROUND((((VLOOKUP(AD2432,[2]Formula!V:X,3,0)))-SUMIF(AD:AD,AD2432,H:H)),2)))</f>
        <v/>
      </c>
      <c r="H2432" s="71"/>
      <c r="I2432" s="72"/>
      <c r="J2432" s="72"/>
      <c r="K2432" s="38" t="str">
        <f>IF(E2432="","",IF(OR(E2432="Project Management",E2432="Project Support",E2432="Sprint Management",E2432="Sprint Support"),"NA",(((SUMIF(AD:AD,AD2432,H:H)/VLOOKUP(AD2432,[2]Formula!V:X,3,0))*VLOOKUP(AD2432,[2]Formula!V:X,2,0))*H2432)/SUMIF(AD:AD,AD2432,H:H)))</f>
        <v/>
      </c>
      <c r="L2432" s="38" t="str">
        <f t="shared" si="223"/>
        <v/>
      </c>
      <c r="M2432" s="38" t="str">
        <f t="shared" si="224"/>
        <v/>
      </c>
      <c r="N2432" s="38" t="str">
        <f t="shared" si="226"/>
        <v/>
      </c>
      <c r="O2432" s="38" t="str">
        <f t="shared" si="228"/>
        <v/>
      </c>
      <c r="P2432" s="39" t="str">
        <f t="shared" si="227"/>
        <v/>
      </c>
      <c r="AC2432" s="42" t="str">
        <f>IF(B2432="","",VLOOKUP(B2432,[2]Formula!B:C,2,0))</f>
        <v/>
      </c>
      <c r="AD2432" s="43" t="str">
        <f t="shared" si="225"/>
        <v/>
      </c>
    </row>
    <row r="2433" spans="1:30" x14ac:dyDescent="0.25">
      <c r="A2433" s="64"/>
      <c r="B2433" s="64"/>
      <c r="C2433" s="66"/>
      <c r="D2433" s="67"/>
      <c r="E2433" s="64"/>
      <c r="F2433" s="64"/>
      <c r="G2433" s="37" t="str">
        <f>IF(E2433="","",IF(OR(E2433="Project Management",E2433="Project Support",E2433="Sprint Management",E2433="Sprint Support"),"NA",ROUND((((VLOOKUP(AD2433,[2]Formula!V:X,3,0)))-SUMIF(AD:AD,AD2433,H:H)),2)))</f>
        <v/>
      </c>
      <c r="H2433" s="71"/>
      <c r="I2433" s="72"/>
      <c r="J2433" s="72"/>
      <c r="K2433" s="38" t="str">
        <f>IF(E2433="","",IF(OR(E2433="Project Management",E2433="Project Support",E2433="Sprint Management",E2433="Sprint Support"),"NA",(((SUMIF(AD:AD,AD2433,H:H)/VLOOKUP(AD2433,[2]Formula!V:X,3,0))*VLOOKUP(AD2433,[2]Formula!V:X,2,0))*H2433)/SUMIF(AD:AD,AD2433,H:H)))</f>
        <v/>
      </c>
      <c r="L2433" s="38" t="str">
        <f t="shared" si="223"/>
        <v/>
      </c>
      <c r="M2433" s="38" t="str">
        <f t="shared" si="224"/>
        <v/>
      </c>
      <c r="N2433" s="38" t="str">
        <f t="shared" si="226"/>
        <v/>
      </c>
      <c r="O2433" s="38" t="str">
        <f t="shared" si="228"/>
        <v/>
      </c>
      <c r="P2433" s="39" t="str">
        <f t="shared" si="227"/>
        <v/>
      </c>
      <c r="AC2433" s="42" t="str">
        <f>IF(B2433="","",VLOOKUP(B2433,[2]Formula!B:C,2,0))</f>
        <v/>
      </c>
      <c r="AD2433" s="43" t="str">
        <f t="shared" si="225"/>
        <v/>
      </c>
    </row>
    <row r="2434" spans="1:30" x14ac:dyDescent="0.25">
      <c r="A2434" s="64"/>
      <c r="B2434" s="64"/>
      <c r="C2434" s="66"/>
      <c r="D2434" s="67"/>
      <c r="E2434" s="64"/>
      <c r="F2434" s="64"/>
      <c r="G2434" s="37" t="str">
        <f>IF(E2434="","",IF(OR(E2434="Project Management",E2434="Project Support",E2434="Sprint Management",E2434="Sprint Support"),"NA",ROUND((((VLOOKUP(AD2434,[2]Formula!V:X,3,0)))-SUMIF(AD:AD,AD2434,H:H)),2)))</f>
        <v/>
      </c>
      <c r="H2434" s="71"/>
      <c r="I2434" s="72"/>
      <c r="J2434" s="72"/>
      <c r="K2434" s="38" t="str">
        <f>IF(E2434="","",IF(OR(E2434="Project Management",E2434="Project Support",E2434="Sprint Management",E2434="Sprint Support"),"NA",(((SUMIF(AD:AD,AD2434,H:H)/VLOOKUP(AD2434,[2]Formula!V:X,3,0))*VLOOKUP(AD2434,[2]Formula!V:X,2,0))*H2434)/SUMIF(AD:AD,AD2434,H:H)))</f>
        <v/>
      </c>
      <c r="L2434" s="38" t="str">
        <f t="shared" ref="L2434:L2497" si="229">IFERROR(IF(K2434="NA",(H2434/I2434),(K2434/I2434)),"")</f>
        <v/>
      </c>
      <c r="M2434" s="38" t="str">
        <f t="shared" ref="M2434:M2497" si="230">IFERROR(IF(K2434="NA",1,(K2434/H2434)),"")</f>
        <v/>
      </c>
      <c r="N2434" s="38" t="str">
        <f t="shared" si="226"/>
        <v/>
      </c>
      <c r="O2434" s="38" t="str">
        <f t="shared" si="228"/>
        <v/>
      </c>
      <c r="P2434" s="39" t="str">
        <f t="shared" si="227"/>
        <v/>
      </c>
      <c r="AC2434" s="42" t="str">
        <f>IF(B2434="","",VLOOKUP(B2434,[2]Formula!B:C,2,0))</f>
        <v/>
      </c>
      <c r="AD2434" s="43" t="str">
        <f t="shared" ref="AD2434:AD2497" si="231">IF(B2434="","",CONCATENATE(B2434,"_",E2434))</f>
        <v/>
      </c>
    </row>
    <row r="2435" spans="1:30" x14ac:dyDescent="0.25">
      <c r="A2435" s="64"/>
      <c r="B2435" s="64"/>
      <c r="C2435" s="66"/>
      <c r="D2435" s="67"/>
      <c r="E2435" s="64"/>
      <c r="F2435" s="64"/>
      <c r="G2435" s="37" t="str">
        <f>IF(E2435="","",IF(OR(E2435="Project Management",E2435="Project Support",E2435="Sprint Management",E2435="Sprint Support"),"NA",ROUND((((VLOOKUP(AD2435,[2]Formula!V:X,3,0)))-SUMIF(AD:AD,AD2435,H:H)),2)))</f>
        <v/>
      </c>
      <c r="H2435" s="71"/>
      <c r="I2435" s="72"/>
      <c r="J2435" s="72"/>
      <c r="K2435" s="38" t="str">
        <f>IF(E2435="","",IF(OR(E2435="Project Management",E2435="Project Support",E2435="Sprint Management",E2435="Sprint Support"),"NA",(((SUMIF(AD:AD,AD2435,H:H)/VLOOKUP(AD2435,[2]Formula!V:X,3,0))*VLOOKUP(AD2435,[2]Formula!V:X,2,0))*H2435)/SUMIF(AD:AD,AD2435,H:H)))</f>
        <v/>
      </c>
      <c r="L2435" s="38" t="str">
        <f t="shared" si="229"/>
        <v/>
      </c>
      <c r="M2435" s="38" t="str">
        <f t="shared" si="230"/>
        <v/>
      </c>
      <c r="N2435" s="38" t="str">
        <f t="shared" ref="N2435:N2498" si="232">IFERROR(((L2435-M2435)/M2435)*100,"")</f>
        <v/>
      </c>
      <c r="O2435" s="38" t="str">
        <f t="shared" si="228"/>
        <v/>
      </c>
      <c r="P2435" s="39" t="str">
        <f t="shared" ref="P2435:P2498" si="233">IF(O2435="","",1)</f>
        <v/>
      </c>
      <c r="AC2435" s="42" t="str">
        <f>IF(B2435="","",VLOOKUP(B2435,[2]Formula!B:C,2,0))</f>
        <v/>
      </c>
      <c r="AD2435" s="43" t="str">
        <f t="shared" si="231"/>
        <v/>
      </c>
    </row>
    <row r="2436" spans="1:30" x14ac:dyDescent="0.25">
      <c r="A2436" s="64"/>
      <c r="B2436" s="64"/>
      <c r="C2436" s="66"/>
      <c r="D2436" s="67"/>
      <c r="E2436" s="64"/>
      <c r="F2436" s="64"/>
      <c r="G2436" s="37" t="str">
        <f>IF(E2436="","",IF(OR(E2436="Project Management",E2436="Project Support",E2436="Sprint Management",E2436="Sprint Support"),"NA",ROUND((((VLOOKUP(AD2436,[2]Formula!V:X,3,0)))-SUMIF(AD:AD,AD2436,H:H)),2)))</f>
        <v/>
      </c>
      <c r="H2436" s="71"/>
      <c r="I2436" s="72"/>
      <c r="J2436" s="72"/>
      <c r="K2436" s="38" t="str">
        <f>IF(E2436="","",IF(OR(E2436="Project Management",E2436="Project Support",E2436="Sprint Management",E2436="Sprint Support"),"NA",(((SUMIF(AD:AD,AD2436,H:H)/VLOOKUP(AD2436,[2]Formula!V:X,3,0))*VLOOKUP(AD2436,[2]Formula!V:X,2,0))*H2436)/SUMIF(AD:AD,AD2436,H:H)))</f>
        <v/>
      </c>
      <c r="L2436" s="38" t="str">
        <f t="shared" si="229"/>
        <v/>
      </c>
      <c r="M2436" s="38" t="str">
        <f t="shared" si="230"/>
        <v/>
      </c>
      <c r="N2436" s="38" t="str">
        <f t="shared" si="232"/>
        <v/>
      </c>
      <c r="O2436" s="38" t="str">
        <f t="shared" si="228"/>
        <v/>
      </c>
      <c r="P2436" s="39" t="str">
        <f t="shared" si="233"/>
        <v/>
      </c>
      <c r="AC2436" s="42" t="str">
        <f>IF(B2436="","",VLOOKUP(B2436,[2]Formula!B:C,2,0))</f>
        <v/>
      </c>
      <c r="AD2436" s="43" t="str">
        <f t="shared" si="231"/>
        <v/>
      </c>
    </row>
    <row r="2437" spans="1:30" x14ac:dyDescent="0.25">
      <c r="A2437" s="64"/>
      <c r="B2437" s="64"/>
      <c r="C2437" s="66"/>
      <c r="D2437" s="67"/>
      <c r="E2437" s="64"/>
      <c r="F2437" s="64"/>
      <c r="G2437" s="37" t="str">
        <f>IF(E2437="","",IF(OR(E2437="Project Management",E2437="Project Support",E2437="Sprint Management",E2437="Sprint Support"),"NA",ROUND((((VLOOKUP(AD2437,[2]Formula!V:X,3,0)))-SUMIF(AD:AD,AD2437,H:H)),2)))</f>
        <v/>
      </c>
      <c r="H2437" s="71"/>
      <c r="I2437" s="72"/>
      <c r="J2437" s="72"/>
      <c r="K2437" s="38" t="str">
        <f>IF(E2437="","",IF(OR(E2437="Project Management",E2437="Project Support",E2437="Sprint Management",E2437="Sprint Support"),"NA",(((SUMIF(AD:AD,AD2437,H:H)/VLOOKUP(AD2437,[2]Formula!V:X,3,0))*VLOOKUP(AD2437,[2]Formula!V:X,2,0))*H2437)/SUMIF(AD:AD,AD2437,H:H)))</f>
        <v/>
      </c>
      <c r="L2437" s="38" t="str">
        <f t="shared" si="229"/>
        <v/>
      </c>
      <c r="M2437" s="38" t="str">
        <f t="shared" si="230"/>
        <v/>
      </c>
      <c r="N2437" s="38" t="str">
        <f t="shared" si="232"/>
        <v/>
      </c>
      <c r="O2437" s="38" t="str">
        <f t="shared" si="228"/>
        <v/>
      </c>
      <c r="P2437" s="39" t="str">
        <f t="shared" si="233"/>
        <v/>
      </c>
      <c r="AC2437" s="42" t="str">
        <f>IF(B2437="","",VLOOKUP(B2437,[2]Formula!B:C,2,0))</f>
        <v/>
      </c>
      <c r="AD2437" s="43" t="str">
        <f t="shared" si="231"/>
        <v/>
      </c>
    </row>
    <row r="2438" spans="1:30" x14ac:dyDescent="0.25">
      <c r="A2438" s="64"/>
      <c r="B2438" s="64"/>
      <c r="C2438" s="66"/>
      <c r="D2438" s="67"/>
      <c r="E2438" s="64"/>
      <c r="F2438" s="64"/>
      <c r="G2438" s="37" t="str">
        <f>IF(E2438="","",IF(OR(E2438="Project Management",E2438="Project Support",E2438="Sprint Management",E2438="Sprint Support"),"NA",ROUND((((VLOOKUP(AD2438,[2]Formula!V:X,3,0)))-SUMIF(AD:AD,AD2438,H:H)),2)))</f>
        <v/>
      </c>
      <c r="H2438" s="71"/>
      <c r="I2438" s="72"/>
      <c r="J2438" s="72"/>
      <c r="K2438" s="38" t="str">
        <f>IF(E2438="","",IF(OR(E2438="Project Management",E2438="Project Support",E2438="Sprint Management",E2438="Sprint Support"),"NA",(((SUMIF(AD:AD,AD2438,H:H)/VLOOKUP(AD2438,[2]Formula!V:X,3,0))*VLOOKUP(AD2438,[2]Formula!V:X,2,0))*H2438)/SUMIF(AD:AD,AD2438,H:H)))</f>
        <v/>
      </c>
      <c r="L2438" s="38" t="str">
        <f t="shared" si="229"/>
        <v/>
      </c>
      <c r="M2438" s="38" t="str">
        <f t="shared" si="230"/>
        <v/>
      </c>
      <c r="N2438" s="38" t="str">
        <f t="shared" si="232"/>
        <v/>
      </c>
      <c r="O2438" s="38" t="str">
        <f t="shared" si="228"/>
        <v/>
      </c>
      <c r="P2438" s="39" t="str">
        <f t="shared" si="233"/>
        <v/>
      </c>
      <c r="AC2438" s="42" t="str">
        <f>IF(B2438="","",VLOOKUP(B2438,[2]Formula!B:C,2,0))</f>
        <v/>
      </c>
      <c r="AD2438" s="43" t="str">
        <f t="shared" si="231"/>
        <v/>
      </c>
    </row>
    <row r="2439" spans="1:30" x14ac:dyDescent="0.25">
      <c r="A2439" s="64"/>
      <c r="B2439" s="64"/>
      <c r="C2439" s="66"/>
      <c r="D2439" s="67"/>
      <c r="E2439" s="64"/>
      <c r="F2439" s="64"/>
      <c r="G2439" s="37" t="str">
        <f>IF(E2439="","",IF(OR(E2439="Project Management",E2439="Project Support",E2439="Sprint Management",E2439="Sprint Support"),"NA",ROUND((((VLOOKUP(AD2439,[2]Formula!V:X,3,0)))-SUMIF(AD:AD,AD2439,H:H)),2)))</f>
        <v/>
      </c>
      <c r="H2439" s="71"/>
      <c r="I2439" s="72"/>
      <c r="J2439" s="72"/>
      <c r="K2439" s="38" t="str">
        <f>IF(E2439="","",IF(OR(E2439="Project Management",E2439="Project Support",E2439="Sprint Management",E2439="Sprint Support"),"NA",(((SUMIF(AD:AD,AD2439,H:H)/VLOOKUP(AD2439,[2]Formula!V:X,3,0))*VLOOKUP(AD2439,[2]Formula!V:X,2,0))*H2439)/SUMIF(AD:AD,AD2439,H:H)))</f>
        <v/>
      </c>
      <c r="L2439" s="38" t="str">
        <f t="shared" si="229"/>
        <v/>
      </c>
      <c r="M2439" s="38" t="str">
        <f t="shared" si="230"/>
        <v/>
      </c>
      <c r="N2439" s="38" t="str">
        <f t="shared" si="232"/>
        <v/>
      </c>
      <c r="O2439" s="38" t="str">
        <f t="shared" si="228"/>
        <v/>
      </c>
      <c r="P2439" s="39" t="str">
        <f t="shared" si="233"/>
        <v/>
      </c>
      <c r="AC2439" s="42" t="str">
        <f>IF(B2439="","",VLOOKUP(B2439,[2]Formula!B:C,2,0))</f>
        <v/>
      </c>
      <c r="AD2439" s="43" t="str">
        <f t="shared" si="231"/>
        <v/>
      </c>
    </row>
    <row r="2440" spans="1:30" x14ac:dyDescent="0.25">
      <c r="A2440" s="64"/>
      <c r="B2440" s="64"/>
      <c r="C2440" s="66"/>
      <c r="D2440" s="67"/>
      <c r="E2440" s="64"/>
      <c r="F2440" s="64"/>
      <c r="G2440" s="37" t="str">
        <f>IF(E2440="","",IF(OR(E2440="Project Management",E2440="Project Support",E2440="Sprint Management",E2440="Sprint Support"),"NA",ROUND((((VLOOKUP(AD2440,[2]Formula!V:X,3,0)))-SUMIF(AD:AD,AD2440,H:H)),2)))</f>
        <v/>
      </c>
      <c r="H2440" s="71"/>
      <c r="I2440" s="72"/>
      <c r="J2440" s="72"/>
      <c r="K2440" s="38" t="str">
        <f>IF(E2440="","",IF(OR(E2440="Project Management",E2440="Project Support",E2440="Sprint Management",E2440="Sprint Support"),"NA",(((SUMIF(AD:AD,AD2440,H:H)/VLOOKUP(AD2440,[2]Formula!V:X,3,0))*VLOOKUP(AD2440,[2]Formula!V:X,2,0))*H2440)/SUMIF(AD:AD,AD2440,H:H)))</f>
        <v/>
      </c>
      <c r="L2440" s="38" t="str">
        <f t="shared" si="229"/>
        <v/>
      </c>
      <c r="M2440" s="38" t="str">
        <f t="shared" si="230"/>
        <v/>
      </c>
      <c r="N2440" s="38" t="str">
        <f t="shared" si="232"/>
        <v/>
      </c>
      <c r="O2440" s="38" t="str">
        <f t="shared" si="228"/>
        <v/>
      </c>
      <c r="P2440" s="39" t="str">
        <f t="shared" si="233"/>
        <v/>
      </c>
      <c r="AC2440" s="42" t="str">
        <f>IF(B2440="","",VLOOKUP(B2440,[2]Formula!B:C,2,0))</f>
        <v/>
      </c>
      <c r="AD2440" s="43" t="str">
        <f t="shared" si="231"/>
        <v/>
      </c>
    </row>
    <row r="2441" spans="1:30" x14ac:dyDescent="0.25">
      <c r="A2441" s="64"/>
      <c r="B2441" s="64"/>
      <c r="C2441" s="66"/>
      <c r="D2441" s="67"/>
      <c r="E2441" s="64"/>
      <c r="F2441" s="64"/>
      <c r="G2441" s="37" t="str">
        <f>IF(E2441="","",IF(OR(E2441="Project Management",E2441="Project Support",E2441="Sprint Management",E2441="Sprint Support"),"NA",ROUND((((VLOOKUP(AD2441,[2]Formula!V:X,3,0)))-SUMIF(AD:AD,AD2441,H:H)),2)))</f>
        <v/>
      </c>
      <c r="H2441" s="71"/>
      <c r="I2441" s="72"/>
      <c r="J2441" s="72"/>
      <c r="K2441" s="38" t="str">
        <f>IF(E2441="","",IF(OR(E2441="Project Management",E2441="Project Support",E2441="Sprint Management",E2441="Sprint Support"),"NA",(((SUMIF(AD:AD,AD2441,H:H)/VLOOKUP(AD2441,[2]Formula!V:X,3,0))*VLOOKUP(AD2441,[2]Formula!V:X,2,0))*H2441)/SUMIF(AD:AD,AD2441,H:H)))</f>
        <v/>
      </c>
      <c r="L2441" s="38" t="str">
        <f t="shared" si="229"/>
        <v/>
      </c>
      <c r="M2441" s="38" t="str">
        <f t="shared" si="230"/>
        <v/>
      </c>
      <c r="N2441" s="38" t="str">
        <f t="shared" si="232"/>
        <v/>
      </c>
      <c r="O2441" s="38" t="str">
        <f t="shared" si="228"/>
        <v/>
      </c>
      <c r="P2441" s="39" t="str">
        <f t="shared" si="233"/>
        <v/>
      </c>
      <c r="AC2441" s="42" t="str">
        <f>IF(B2441="","",VLOOKUP(B2441,[2]Formula!B:C,2,0))</f>
        <v/>
      </c>
      <c r="AD2441" s="43" t="str">
        <f t="shared" si="231"/>
        <v/>
      </c>
    </row>
    <row r="2442" spans="1:30" x14ac:dyDescent="0.25">
      <c r="A2442" s="64"/>
      <c r="B2442" s="64"/>
      <c r="C2442" s="66"/>
      <c r="D2442" s="67"/>
      <c r="E2442" s="64"/>
      <c r="F2442" s="64"/>
      <c r="G2442" s="37" t="str">
        <f>IF(E2442="","",IF(OR(E2442="Project Management",E2442="Project Support",E2442="Sprint Management",E2442="Sprint Support"),"NA",ROUND((((VLOOKUP(AD2442,[2]Formula!V:X,3,0)))-SUMIF(AD:AD,AD2442,H:H)),2)))</f>
        <v/>
      </c>
      <c r="H2442" s="71"/>
      <c r="I2442" s="72"/>
      <c r="J2442" s="72"/>
      <c r="K2442" s="38" t="str">
        <f>IF(E2442="","",IF(OR(E2442="Project Management",E2442="Project Support",E2442="Sprint Management",E2442="Sprint Support"),"NA",(((SUMIF(AD:AD,AD2442,H:H)/VLOOKUP(AD2442,[2]Formula!V:X,3,0))*VLOOKUP(AD2442,[2]Formula!V:X,2,0))*H2442)/SUMIF(AD:AD,AD2442,H:H)))</f>
        <v/>
      </c>
      <c r="L2442" s="38" t="str">
        <f t="shared" si="229"/>
        <v/>
      </c>
      <c r="M2442" s="38" t="str">
        <f t="shared" si="230"/>
        <v/>
      </c>
      <c r="N2442" s="38" t="str">
        <f t="shared" si="232"/>
        <v/>
      </c>
      <c r="O2442" s="38" t="str">
        <f t="shared" si="228"/>
        <v/>
      </c>
      <c r="P2442" s="39" t="str">
        <f t="shared" si="233"/>
        <v/>
      </c>
      <c r="AC2442" s="42" t="str">
        <f>IF(B2442="","",VLOOKUP(B2442,[2]Formula!B:C,2,0))</f>
        <v/>
      </c>
      <c r="AD2442" s="43" t="str">
        <f t="shared" si="231"/>
        <v/>
      </c>
    </row>
    <row r="2443" spans="1:30" x14ac:dyDescent="0.25">
      <c r="A2443" s="64"/>
      <c r="B2443" s="64"/>
      <c r="C2443" s="66"/>
      <c r="D2443" s="67"/>
      <c r="E2443" s="64"/>
      <c r="F2443" s="64"/>
      <c r="G2443" s="37" t="str">
        <f>IF(E2443="","",IF(OR(E2443="Project Management",E2443="Project Support",E2443="Sprint Management",E2443="Sprint Support"),"NA",ROUND((((VLOOKUP(AD2443,[2]Formula!V:X,3,0)))-SUMIF(AD:AD,AD2443,H:H)),2)))</f>
        <v/>
      </c>
      <c r="H2443" s="71"/>
      <c r="I2443" s="72"/>
      <c r="J2443" s="72"/>
      <c r="K2443" s="38" t="str">
        <f>IF(E2443="","",IF(OR(E2443="Project Management",E2443="Project Support",E2443="Sprint Management",E2443="Sprint Support"),"NA",(((SUMIF(AD:AD,AD2443,H:H)/VLOOKUP(AD2443,[2]Formula!V:X,3,0))*VLOOKUP(AD2443,[2]Formula!V:X,2,0))*H2443)/SUMIF(AD:AD,AD2443,H:H)))</f>
        <v/>
      </c>
      <c r="L2443" s="38" t="str">
        <f t="shared" si="229"/>
        <v/>
      </c>
      <c r="M2443" s="38" t="str">
        <f t="shared" si="230"/>
        <v/>
      </c>
      <c r="N2443" s="38" t="str">
        <f t="shared" si="232"/>
        <v/>
      </c>
      <c r="O2443" s="38" t="str">
        <f t="shared" si="228"/>
        <v/>
      </c>
      <c r="P2443" s="39" t="str">
        <f t="shared" si="233"/>
        <v/>
      </c>
      <c r="AC2443" s="42" t="str">
        <f>IF(B2443="","",VLOOKUP(B2443,[2]Formula!B:C,2,0))</f>
        <v/>
      </c>
      <c r="AD2443" s="43" t="str">
        <f t="shared" si="231"/>
        <v/>
      </c>
    </row>
    <row r="2444" spans="1:30" x14ac:dyDescent="0.25">
      <c r="A2444" s="64"/>
      <c r="B2444" s="64"/>
      <c r="C2444" s="66"/>
      <c r="D2444" s="67"/>
      <c r="E2444" s="64"/>
      <c r="F2444" s="64"/>
      <c r="G2444" s="37" t="str">
        <f>IF(E2444="","",IF(OR(E2444="Project Management",E2444="Project Support",E2444="Sprint Management",E2444="Sprint Support"),"NA",ROUND((((VLOOKUP(AD2444,[2]Formula!V:X,3,0)))-SUMIF(AD:AD,AD2444,H:H)),2)))</f>
        <v/>
      </c>
      <c r="H2444" s="71"/>
      <c r="I2444" s="72"/>
      <c r="J2444" s="72"/>
      <c r="K2444" s="38" t="str">
        <f>IF(E2444="","",IF(OR(E2444="Project Management",E2444="Project Support",E2444="Sprint Management",E2444="Sprint Support"),"NA",(((SUMIF(AD:AD,AD2444,H:H)/VLOOKUP(AD2444,[2]Formula!V:X,3,0))*VLOOKUP(AD2444,[2]Formula!V:X,2,0))*H2444)/SUMIF(AD:AD,AD2444,H:H)))</f>
        <v/>
      </c>
      <c r="L2444" s="38" t="str">
        <f t="shared" si="229"/>
        <v/>
      </c>
      <c r="M2444" s="38" t="str">
        <f t="shared" si="230"/>
        <v/>
      </c>
      <c r="N2444" s="38" t="str">
        <f t="shared" si="232"/>
        <v/>
      </c>
      <c r="O2444" s="38" t="str">
        <f t="shared" si="228"/>
        <v/>
      </c>
      <c r="P2444" s="39" t="str">
        <f t="shared" si="233"/>
        <v/>
      </c>
      <c r="AC2444" s="42" t="str">
        <f>IF(B2444="","",VLOOKUP(B2444,[2]Formula!B:C,2,0))</f>
        <v/>
      </c>
      <c r="AD2444" s="43" t="str">
        <f t="shared" si="231"/>
        <v/>
      </c>
    </row>
    <row r="2445" spans="1:30" x14ac:dyDescent="0.25">
      <c r="A2445" s="64"/>
      <c r="B2445" s="64"/>
      <c r="C2445" s="66"/>
      <c r="D2445" s="67"/>
      <c r="E2445" s="64"/>
      <c r="F2445" s="64"/>
      <c r="G2445" s="37" t="str">
        <f>IF(E2445="","",IF(OR(E2445="Project Management",E2445="Project Support",E2445="Sprint Management",E2445="Sprint Support"),"NA",ROUND((((VLOOKUP(AD2445,[2]Formula!V:X,3,0)))-SUMIF(AD:AD,AD2445,H:H)),2)))</f>
        <v/>
      </c>
      <c r="H2445" s="71"/>
      <c r="I2445" s="72"/>
      <c r="J2445" s="72"/>
      <c r="K2445" s="38" t="str">
        <f>IF(E2445="","",IF(OR(E2445="Project Management",E2445="Project Support",E2445="Sprint Management",E2445="Sprint Support"),"NA",(((SUMIF(AD:AD,AD2445,H:H)/VLOOKUP(AD2445,[2]Formula!V:X,3,0))*VLOOKUP(AD2445,[2]Formula!V:X,2,0))*H2445)/SUMIF(AD:AD,AD2445,H:H)))</f>
        <v/>
      </c>
      <c r="L2445" s="38" t="str">
        <f t="shared" si="229"/>
        <v/>
      </c>
      <c r="M2445" s="38" t="str">
        <f t="shared" si="230"/>
        <v/>
      </c>
      <c r="N2445" s="38" t="str">
        <f t="shared" si="232"/>
        <v/>
      </c>
      <c r="O2445" s="38" t="str">
        <f t="shared" si="228"/>
        <v/>
      </c>
      <c r="P2445" s="39" t="str">
        <f t="shared" si="233"/>
        <v/>
      </c>
      <c r="AC2445" s="42" t="str">
        <f>IF(B2445="","",VLOOKUP(B2445,[2]Formula!B:C,2,0))</f>
        <v/>
      </c>
      <c r="AD2445" s="43" t="str">
        <f t="shared" si="231"/>
        <v/>
      </c>
    </row>
    <row r="2446" spans="1:30" x14ac:dyDescent="0.25">
      <c r="A2446" s="64"/>
      <c r="B2446" s="64"/>
      <c r="C2446" s="66"/>
      <c r="D2446" s="67"/>
      <c r="E2446" s="64"/>
      <c r="F2446" s="64"/>
      <c r="G2446" s="37" t="str">
        <f>IF(E2446="","",IF(OR(E2446="Project Management",E2446="Project Support",E2446="Sprint Management",E2446="Sprint Support"),"NA",ROUND((((VLOOKUP(AD2446,[2]Formula!V:X,3,0)))-SUMIF(AD:AD,AD2446,H:H)),2)))</f>
        <v/>
      </c>
      <c r="H2446" s="71"/>
      <c r="I2446" s="72"/>
      <c r="J2446" s="72"/>
      <c r="K2446" s="38" t="str">
        <f>IF(E2446="","",IF(OR(E2446="Project Management",E2446="Project Support",E2446="Sprint Management",E2446="Sprint Support"),"NA",(((SUMIF(AD:AD,AD2446,H:H)/VLOOKUP(AD2446,[2]Formula!V:X,3,0))*VLOOKUP(AD2446,[2]Formula!V:X,2,0))*H2446)/SUMIF(AD:AD,AD2446,H:H)))</f>
        <v/>
      </c>
      <c r="L2446" s="38" t="str">
        <f t="shared" si="229"/>
        <v/>
      </c>
      <c r="M2446" s="38" t="str">
        <f t="shared" si="230"/>
        <v/>
      </c>
      <c r="N2446" s="38" t="str">
        <f t="shared" si="232"/>
        <v/>
      </c>
      <c r="O2446" s="38" t="str">
        <f t="shared" si="228"/>
        <v/>
      </c>
      <c r="P2446" s="39" t="str">
        <f t="shared" si="233"/>
        <v/>
      </c>
      <c r="AC2446" s="42" t="str">
        <f>IF(B2446="","",VLOOKUP(B2446,[2]Formula!B:C,2,0))</f>
        <v/>
      </c>
      <c r="AD2446" s="43" t="str">
        <f t="shared" si="231"/>
        <v/>
      </c>
    </row>
    <row r="2447" spans="1:30" x14ac:dyDescent="0.25">
      <c r="A2447" s="64"/>
      <c r="B2447" s="64"/>
      <c r="C2447" s="66"/>
      <c r="D2447" s="67"/>
      <c r="E2447" s="64"/>
      <c r="F2447" s="64"/>
      <c r="G2447" s="37" t="str">
        <f>IF(E2447="","",IF(OR(E2447="Project Management",E2447="Project Support",E2447="Sprint Management",E2447="Sprint Support"),"NA",ROUND((((VLOOKUP(AD2447,[2]Formula!V:X,3,0)))-SUMIF(AD:AD,AD2447,H:H)),2)))</f>
        <v/>
      </c>
      <c r="H2447" s="71"/>
      <c r="I2447" s="72"/>
      <c r="J2447" s="72"/>
      <c r="K2447" s="38" t="str">
        <f>IF(E2447="","",IF(OR(E2447="Project Management",E2447="Project Support",E2447="Sprint Management",E2447="Sprint Support"),"NA",(((SUMIF(AD:AD,AD2447,H:H)/VLOOKUP(AD2447,[2]Formula!V:X,3,0))*VLOOKUP(AD2447,[2]Formula!V:X,2,0))*H2447)/SUMIF(AD:AD,AD2447,H:H)))</f>
        <v/>
      </c>
      <c r="L2447" s="38" t="str">
        <f t="shared" si="229"/>
        <v/>
      </c>
      <c r="M2447" s="38" t="str">
        <f t="shared" si="230"/>
        <v/>
      </c>
      <c r="N2447" s="38" t="str">
        <f t="shared" si="232"/>
        <v/>
      </c>
      <c r="O2447" s="38" t="str">
        <f t="shared" si="228"/>
        <v/>
      </c>
      <c r="P2447" s="39" t="str">
        <f t="shared" si="233"/>
        <v/>
      </c>
      <c r="AC2447" s="42" t="str">
        <f>IF(B2447="","",VLOOKUP(B2447,[2]Formula!B:C,2,0))</f>
        <v/>
      </c>
      <c r="AD2447" s="43" t="str">
        <f t="shared" si="231"/>
        <v/>
      </c>
    </row>
    <row r="2448" spans="1:30" x14ac:dyDescent="0.25">
      <c r="A2448" s="64"/>
      <c r="B2448" s="64"/>
      <c r="C2448" s="66"/>
      <c r="D2448" s="67"/>
      <c r="E2448" s="64"/>
      <c r="F2448" s="64"/>
      <c r="G2448" s="37" t="str">
        <f>IF(E2448="","",IF(OR(E2448="Project Management",E2448="Project Support",E2448="Sprint Management",E2448="Sprint Support"),"NA",ROUND((((VLOOKUP(AD2448,[2]Formula!V:X,3,0)))-SUMIF(AD:AD,AD2448,H:H)),2)))</f>
        <v/>
      </c>
      <c r="H2448" s="71"/>
      <c r="I2448" s="72"/>
      <c r="J2448" s="72"/>
      <c r="K2448" s="38" t="str">
        <f>IF(E2448="","",IF(OR(E2448="Project Management",E2448="Project Support",E2448="Sprint Management",E2448="Sprint Support"),"NA",(((SUMIF(AD:AD,AD2448,H:H)/VLOOKUP(AD2448,[2]Formula!V:X,3,0))*VLOOKUP(AD2448,[2]Formula!V:X,2,0))*H2448)/SUMIF(AD:AD,AD2448,H:H)))</f>
        <v/>
      </c>
      <c r="L2448" s="38" t="str">
        <f t="shared" si="229"/>
        <v/>
      </c>
      <c r="M2448" s="38" t="str">
        <f t="shared" si="230"/>
        <v/>
      </c>
      <c r="N2448" s="38" t="str">
        <f t="shared" si="232"/>
        <v/>
      </c>
      <c r="O2448" s="38" t="str">
        <f t="shared" si="228"/>
        <v/>
      </c>
      <c r="P2448" s="39" t="str">
        <f t="shared" si="233"/>
        <v/>
      </c>
      <c r="AC2448" s="42" t="str">
        <f>IF(B2448="","",VLOOKUP(B2448,[2]Formula!B:C,2,0))</f>
        <v/>
      </c>
      <c r="AD2448" s="43" t="str">
        <f t="shared" si="231"/>
        <v/>
      </c>
    </row>
    <row r="2449" spans="1:30" x14ac:dyDescent="0.25">
      <c r="A2449" s="64"/>
      <c r="B2449" s="64"/>
      <c r="C2449" s="66"/>
      <c r="D2449" s="67"/>
      <c r="E2449" s="64"/>
      <c r="F2449" s="64"/>
      <c r="G2449" s="37" t="str">
        <f>IF(E2449="","",IF(OR(E2449="Project Management",E2449="Project Support",E2449="Sprint Management",E2449="Sprint Support"),"NA",ROUND((((VLOOKUP(AD2449,[2]Formula!V:X,3,0)))-SUMIF(AD:AD,AD2449,H:H)),2)))</f>
        <v/>
      </c>
      <c r="H2449" s="71"/>
      <c r="I2449" s="72"/>
      <c r="J2449" s="72"/>
      <c r="K2449" s="38" t="str">
        <f>IF(E2449="","",IF(OR(E2449="Project Management",E2449="Project Support",E2449="Sprint Management",E2449="Sprint Support"),"NA",(((SUMIF(AD:AD,AD2449,H:H)/VLOOKUP(AD2449,[2]Formula!V:X,3,0))*VLOOKUP(AD2449,[2]Formula!V:X,2,0))*H2449)/SUMIF(AD:AD,AD2449,H:H)))</f>
        <v/>
      </c>
      <c r="L2449" s="38" t="str">
        <f t="shared" si="229"/>
        <v/>
      </c>
      <c r="M2449" s="38" t="str">
        <f t="shared" si="230"/>
        <v/>
      </c>
      <c r="N2449" s="38" t="str">
        <f t="shared" si="232"/>
        <v/>
      </c>
      <c r="O2449" s="38" t="str">
        <f t="shared" si="228"/>
        <v/>
      </c>
      <c r="P2449" s="39" t="str">
        <f t="shared" si="233"/>
        <v/>
      </c>
      <c r="AC2449" s="42" t="str">
        <f>IF(B2449="","",VLOOKUP(B2449,[2]Formula!B:C,2,0))</f>
        <v/>
      </c>
      <c r="AD2449" s="43" t="str">
        <f t="shared" si="231"/>
        <v/>
      </c>
    </row>
    <row r="2450" spans="1:30" x14ac:dyDescent="0.25">
      <c r="A2450" s="64"/>
      <c r="B2450" s="64"/>
      <c r="C2450" s="66"/>
      <c r="D2450" s="67"/>
      <c r="E2450" s="64"/>
      <c r="F2450" s="64"/>
      <c r="G2450" s="37" t="str">
        <f>IF(E2450="","",IF(OR(E2450="Project Management",E2450="Project Support",E2450="Sprint Management",E2450="Sprint Support"),"NA",ROUND((((VLOOKUP(AD2450,[2]Formula!V:X,3,0)))-SUMIF(AD:AD,AD2450,H:H)),2)))</f>
        <v/>
      </c>
      <c r="H2450" s="71"/>
      <c r="I2450" s="72"/>
      <c r="J2450" s="72"/>
      <c r="K2450" s="38" t="str">
        <f>IF(E2450="","",IF(OR(E2450="Project Management",E2450="Project Support",E2450="Sprint Management",E2450="Sprint Support"),"NA",(((SUMIF(AD:AD,AD2450,H:H)/VLOOKUP(AD2450,[2]Formula!V:X,3,0))*VLOOKUP(AD2450,[2]Formula!V:X,2,0))*H2450)/SUMIF(AD:AD,AD2450,H:H)))</f>
        <v/>
      </c>
      <c r="L2450" s="38" t="str">
        <f t="shared" si="229"/>
        <v/>
      </c>
      <c r="M2450" s="38" t="str">
        <f t="shared" si="230"/>
        <v/>
      </c>
      <c r="N2450" s="38" t="str">
        <f t="shared" si="232"/>
        <v/>
      </c>
      <c r="O2450" s="38" t="str">
        <f t="shared" si="228"/>
        <v/>
      </c>
      <c r="P2450" s="39" t="str">
        <f t="shared" si="233"/>
        <v/>
      </c>
      <c r="AC2450" s="42" t="str">
        <f>IF(B2450="","",VLOOKUP(B2450,[2]Formula!B:C,2,0))</f>
        <v/>
      </c>
      <c r="AD2450" s="43" t="str">
        <f t="shared" si="231"/>
        <v/>
      </c>
    </row>
    <row r="2451" spans="1:30" x14ac:dyDescent="0.25">
      <c r="A2451" s="64"/>
      <c r="B2451" s="64"/>
      <c r="C2451" s="66"/>
      <c r="D2451" s="67"/>
      <c r="E2451" s="64"/>
      <c r="F2451" s="64"/>
      <c r="G2451" s="37" t="str">
        <f>IF(E2451="","",IF(OR(E2451="Project Management",E2451="Project Support",E2451="Sprint Management",E2451="Sprint Support"),"NA",ROUND((((VLOOKUP(AD2451,[2]Formula!V:X,3,0)))-SUMIF(AD:AD,AD2451,H:H)),2)))</f>
        <v/>
      </c>
      <c r="H2451" s="71"/>
      <c r="I2451" s="72"/>
      <c r="J2451" s="72"/>
      <c r="K2451" s="38" t="str">
        <f>IF(E2451="","",IF(OR(E2451="Project Management",E2451="Project Support",E2451="Sprint Management",E2451="Sprint Support"),"NA",(((SUMIF(AD:AD,AD2451,H:H)/VLOOKUP(AD2451,[2]Formula!V:X,3,0))*VLOOKUP(AD2451,[2]Formula!V:X,2,0))*H2451)/SUMIF(AD:AD,AD2451,H:H)))</f>
        <v/>
      </c>
      <c r="L2451" s="38" t="str">
        <f t="shared" si="229"/>
        <v/>
      </c>
      <c r="M2451" s="38" t="str">
        <f t="shared" si="230"/>
        <v/>
      </c>
      <c r="N2451" s="38" t="str">
        <f t="shared" si="232"/>
        <v/>
      </c>
      <c r="O2451" s="38" t="str">
        <f t="shared" si="228"/>
        <v/>
      </c>
      <c r="P2451" s="39" t="str">
        <f t="shared" si="233"/>
        <v/>
      </c>
      <c r="AC2451" s="42" t="str">
        <f>IF(B2451="","",VLOOKUP(B2451,[2]Formula!B:C,2,0))</f>
        <v/>
      </c>
      <c r="AD2451" s="43" t="str">
        <f t="shared" si="231"/>
        <v/>
      </c>
    </row>
    <row r="2452" spans="1:30" x14ac:dyDescent="0.25">
      <c r="A2452" s="64"/>
      <c r="B2452" s="64"/>
      <c r="C2452" s="66"/>
      <c r="D2452" s="67"/>
      <c r="E2452" s="64"/>
      <c r="F2452" s="64"/>
      <c r="G2452" s="37" t="str">
        <f>IF(E2452="","",IF(OR(E2452="Project Management",E2452="Project Support",E2452="Sprint Management",E2452="Sprint Support"),"NA",ROUND((((VLOOKUP(AD2452,[2]Formula!V:X,3,0)))-SUMIF(AD:AD,AD2452,H:H)),2)))</f>
        <v/>
      </c>
      <c r="H2452" s="71"/>
      <c r="I2452" s="72"/>
      <c r="J2452" s="72"/>
      <c r="K2452" s="38" t="str">
        <f>IF(E2452="","",IF(OR(E2452="Project Management",E2452="Project Support",E2452="Sprint Management",E2452="Sprint Support"),"NA",(((SUMIF(AD:AD,AD2452,H:H)/VLOOKUP(AD2452,[2]Formula!V:X,3,0))*VLOOKUP(AD2452,[2]Formula!V:X,2,0))*H2452)/SUMIF(AD:AD,AD2452,H:H)))</f>
        <v/>
      </c>
      <c r="L2452" s="38" t="str">
        <f t="shared" si="229"/>
        <v/>
      </c>
      <c r="M2452" s="38" t="str">
        <f t="shared" si="230"/>
        <v/>
      </c>
      <c r="N2452" s="38" t="str">
        <f t="shared" si="232"/>
        <v/>
      </c>
      <c r="O2452" s="38" t="str">
        <f t="shared" si="228"/>
        <v/>
      </c>
      <c r="P2452" s="39" t="str">
        <f t="shared" si="233"/>
        <v/>
      </c>
      <c r="AC2452" s="42" t="str">
        <f>IF(B2452="","",VLOOKUP(B2452,[2]Formula!B:C,2,0))</f>
        <v/>
      </c>
      <c r="AD2452" s="43" t="str">
        <f t="shared" si="231"/>
        <v/>
      </c>
    </row>
    <row r="2453" spans="1:30" x14ac:dyDescent="0.25">
      <c r="A2453" s="64"/>
      <c r="B2453" s="64"/>
      <c r="C2453" s="66"/>
      <c r="D2453" s="67"/>
      <c r="E2453" s="64"/>
      <c r="F2453" s="64"/>
      <c r="G2453" s="37" t="str">
        <f>IF(E2453="","",IF(OR(E2453="Project Management",E2453="Project Support",E2453="Sprint Management",E2453="Sprint Support"),"NA",ROUND((((VLOOKUP(AD2453,[2]Formula!V:X,3,0)))-SUMIF(AD:AD,AD2453,H:H)),2)))</f>
        <v/>
      </c>
      <c r="H2453" s="71"/>
      <c r="I2453" s="72"/>
      <c r="J2453" s="72"/>
      <c r="K2453" s="38" t="str">
        <f>IF(E2453="","",IF(OR(E2453="Project Management",E2453="Project Support",E2453="Sprint Management",E2453="Sprint Support"),"NA",(((SUMIF(AD:AD,AD2453,H:H)/VLOOKUP(AD2453,[2]Formula!V:X,3,0))*VLOOKUP(AD2453,[2]Formula!V:X,2,0))*H2453)/SUMIF(AD:AD,AD2453,H:H)))</f>
        <v/>
      </c>
      <c r="L2453" s="38" t="str">
        <f t="shared" si="229"/>
        <v/>
      </c>
      <c r="M2453" s="38" t="str">
        <f t="shared" si="230"/>
        <v/>
      </c>
      <c r="N2453" s="38" t="str">
        <f t="shared" si="232"/>
        <v/>
      </c>
      <c r="O2453" s="38" t="str">
        <f t="shared" si="228"/>
        <v/>
      </c>
      <c r="P2453" s="39" t="str">
        <f t="shared" si="233"/>
        <v/>
      </c>
      <c r="AC2453" s="42" t="str">
        <f>IF(B2453="","",VLOOKUP(B2453,[2]Formula!B:C,2,0))</f>
        <v/>
      </c>
      <c r="AD2453" s="43" t="str">
        <f t="shared" si="231"/>
        <v/>
      </c>
    </row>
    <row r="2454" spans="1:30" x14ac:dyDescent="0.25">
      <c r="A2454" s="64"/>
      <c r="B2454" s="64"/>
      <c r="C2454" s="66"/>
      <c r="D2454" s="67"/>
      <c r="E2454" s="64"/>
      <c r="F2454" s="64"/>
      <c r="G2454" s="37" t="str">
        <f>IF(E2454="","",IF(OR(E2454="Project Management",E2454="Project Support",E2454="Sprint Management",E2454="Sprint Support"),"NA",ROUND((((VLOOKUP(AD2454,[2]Formula!V:X,3,0)))-SUMIF(AD:AD,AD2454,H:H)),2)))</f>
        <v/>
      </c>
      <c r="H2454" s="71"/>
      <c r="I2454" s="72"/>
      <c r="J2454" s="72"/>
      <c r="K2454" s="38" t="str">
        <f>IF(E2454="","",IF(OR(E2454="Project Management",E2454="Project Support",E2454="Sprint Management",E2454="Sprint Support"),"NA",(((SUMIF(AD:AD,AD2454,H:H)/VLOOKUP(AD2454,[2]Formula!V:X,3,0))*VLOOKUP(AD2454,[2]Formula!V:X,2,0))*H2454)/SUMIF(AD:AD,AD2454,H:H)))</f>
        <v/>
      </c>
      <c r="L2454" s="38" t="str">
        <f t="shared" si="229"/>
        <v/>
      </c>
      <c r="M2454" s="38" t="str">
        <f t="shared" si="230"/>
        <v/>
      </c>
      <c r="N2454" s="38" t="str">
        <f t="shared" si="232"/>
        <v/>
      </c>
      <c r="O2454" s="38" t="str">
        <f t="shared" si="228"/>
        <v/>
      </c>
      <c r="P2454" s="39" t="str">
        <f t="shared" si="233"/>
        <v/>
      </c>
      <c r="AC2454" s="42" t="str">
        <f>IF(B2454="","",VLOOKUP(B2454,[2]Formula!B:C,2,0))</f>
        <v/>
      </c>
      <c r="AD2454" s="43" t="str">
        <f t="shared" si="231"/>
        <v/>
      </c>
    </row>
    <row r="2455" spans="1:30" x14ac:dyDescent="0.25">
      <c r="A2455" s="64"/>
      <c r="B2455" s="64"/>
      <c r="C2455" s="66"/>
      <c r="D2455" s="67"/>
      <c r="E2455" s="64"/>
      <c r="F2455" s="64"/>
      <c r="G2455" s="37" t="str">
        <f>IF(E2455="","",IF(OR(E2455="Project Management",E2455="Project Support",E2455="Sprint Management",E2455="Sprint Support"),"NA",ROUND((((VLOOKUP(AD2455,[2]Formula!V:X,3,0)))-SUMIF(AD:AD,AD2455,H:H)),2)))</f>
        <v/>
      </c>
      <c r="H2455" s="71"/>
      <c r="I2455" s="72"/>
      <c r="J2455" s="72"/>
      <c r="K2455" s="38" t="str">
        <f>IF(E2455="","",IF(OR(E2455="Project Management",E2455="Project Support",E2455="Sprint Management",E2455="Sprint Support"),"NA",(((SUMIF(AD:AD,AD2455,H:H)/VLOOKUP(AD2455,[2]Formula!V:X,3,0))*VLOOKUP(AD2455,[2]Formula!V:X,2,0))*H2455)/SUMIF(AD:AD,AD2455,H:H)))</f>
        <v/>
      </c>
      <c r="L2455" s="38" t="str">
        <f t="shared" si="229"/>
        <v/>
      </c>
      <c r="M2455" s="38" t="str">
        <f t="shared" si="230"/>
        <v/>
      </c>
      <c r="N2455" s="38" t="str">
        <f t="shared" si="232"/>
        <v/>
      </c>
      <c r="O2455" s="38" t="str">
        <f t="shared" si="228"/>
        <v/>
      </c>
      <c r="P2455" s="39" t="str">
        <f t="shared" si="233"/>
        <v/>
      </c>
      <c r="AC2455" s="42" t="str">
        <f>IF(B2455="","",VLOOKUP(B2455,[2]Formula!B:C,2,0))</f>
        <v/>
      </c>
      <c r="AD2455" s="43" t="str">
        <f t="shared" si="231"/>
        <v/>
      </c>
    </row>
    <row r="2456" spans="1:30" x14ac:dyDescent="0.25">
      <c r="A2456" s="64"/>
      <c r="B2456" s="64"/>
      <c r="C2456" s="66"/>
      <c r="D2456" s="67"/>
      <c r="E2456" s="64"/>
      <c r="F2456" s="64"/>
      <c r="G2456" s="37" t="str">
        <f>IF(E2456="","",IF(OR(E2456="Project Management",E2456="Project Support",E2456="Sprint Management",E2456="Sprint Support"),"NA",ROUND((((VLOOKUP(AD2456,[2]Formula!V:X,3,0)))-SUMIF(AD:AD,AD2456,H:H)),2)))</f>
        <v/>
      </c>
      <c r="H2456" s="71"/>
      <c r="I2456" s="72"/>
      <c r="J2456" s="72"/>
      <c r="K2456" s="38" t="str">
        <f>IF(E2456="","",IF(OR(E2456="Project Management",E2456="Project Support",E2456="Sprint Management",E2456="Sprint Support"),"NA",(((SUMIF(AD:AD,AD2456,H:H)/VLOOKUP(AD2456,[2]Formula!V:X,3,0))*VLOOKUP(AD2456,[2]Formula!V:X,2,0))*H2456)/SUMIF(AD:AD,AD2456,H:H)))</f>
        <v/>
      </c>
      <c r="L2456" s="38" t="str">
        <f t="shared" si="229"/>
        <v/>
      </c>
      <c r="M2456" s="38" t="str">
        <f t="shared" si="230"/>
        <v/>
      </c>
      <c r="N2456" s="38" t="str">
        <f t="shared" si="232"/>
        <v/>
      </c>
      <c r="O2456" s="38" t="str">
        <f t="shared" si="228"/>
        <v/>
      </c>
      <c r="P2456" s="39" t="str">
        <f t="shared" si="233"/>
        <v/>
      </c>
      <c r="AC2456" s="42" t="str">
        <f>IF(B2456="","",VLOOKUP(B2456,[2]Formula!B:C,2,0))</f>
        <v/>
      </c>
      <c r="AD2456" s="43" t="str">
        <f t="shared" si="231"/>
        <v/>
      </c>
    </row>
    <row r="2457" spans="1:30" x14ac:dyDescent="0.25">
      <c r="A2457" s="64"/>
      <c r="B2457" s="64"/>
      <c r="C2457" s="66"/>
      <c r="D2457" s="67"/>
      <c r="E2457" s="64"/>
      <c r="F2457" s="64"/>
      <c r="G2457" s="37" t="str">
        <f>IF(E2457="","",IF(OR(E2457="Project Management",E2457="Project Support",E2457="Sprint Management",E2457="Sprint Support"),"NA",ROUND((((VLOOKUP(AD2457,[2]Formula!V:X,3,0)))-SUMIF(AD:AD,AD2457,H:H)),2)))</f>
        <v/>
      </c>
      <c r="H2457" s="71"/>
      <c r="I2457" s="72"/>
      <c r="J2457" s="72"/>
      <c r="K2457" s="38" t="str">
        <f>IF(E2457="","",IF(OR(E2457="Project Management",E2457="Project Support",E2457="Sprint Management",E2457="Sprint Support"),"NA",(((SUMIF(AD:AD,AD2457,H:H)/VLOOKUP(AD2457,[2]Formula!V:X,3,0))*VLOOKUP(AD2457,[2]Formula!V:X,2,0))*H2457)/SUMIF(AD:AD,AD2457,H:H)))</f>
        <v/>
      </c>
      <c r="L2457" s="38" t="str">
        <f t="shared" si="229"/>
        <v/>
      </c>
      <c r="M2457" s="38" t="str">
        <f t="shared" si="230"/>
        <v/>
      </c>
      <c r="N2457" s="38" t="str">
        <f t="shared" si="232"/>
        <v/>
      </c>
      <c r="O2457" s="38" t="str">
        <f t="shared" si="228"/>
        <v/>
      </c>
      <c r="P2457" s="39" t="str">
        <f t="shared" si="233"/>
        <v/>
      </c>
      <c r="AC2457" s="42" t="str">
        <f>IF(B2457="","",VLOOKUP(B2457,[2]Formula!B:C,2,0))</f>
        <v/>
      </c>
      <c r="AD2457" s="43" t="str">
        <f t="shared" si="231"/>
        <v/>
      </c>
    </row>
    <row r="2458" spans="1:30" x14ac:dyDescent="0.25">
      <c r="A2458" s="64"/>
      <c r="B2458" s="64"/>
      <c r="C2458" s="66"/>
      <c r="D2458" s="67"/>
      <c r="E2458" s="64"/>
      <c r="F2458" s="64"/>
      <c r="G2458" s="37" t="str">
        <f>IF(E2458="","",IF(OR(E2458="Project Management",E2458="Project Support",E2458="Sprint Management",E2458="Sprint Support"),"NA",ROUND((((VLOOKUP(AD2458,[2]Formula!V:X,3,0)))-SUMIF(AD:AD,AD2458,H:H)),2)))</f>
        <v/>
      </c>
      <c r="H2458" s="71"/>
      <c r="I2458" s="72"/>
      <c r="J2458" s="72"/>
      <c r="K2458" s="38" t="str">
        <f>IF(E2458="","",IF(OR(E2458="Project Management",E2458="Project Support",E2458="Sprint Management",E2458="Sprint Support"),"NA",(((SUMIF(AD:AD,AD2458,H:H)/VLOOKUP(AD2458,[2]Formula!V:X,3,0))*VLOOKUP(AD2458,[2]Formula!V:X,2,0))*H2458)/SUMIF(AD:AD,AD2458,H:H)))</f>
        <v/>
      </c>
      <c r="L2458" s="38" t="str">
        <f t="shared" si="229"/>
        <v/>
      </c>
      <c r="M2458" s="38" t="str">
        <f t="shared" si="230"/>
        <v/>
      </c>
      <c r="N2458" s="38" t="str">
        <f t="shared" si="232"/>
        <v/>
      </c>
      <c r="O2458" s="38" t="str">
        <f t="shared" si="228"/>
        <v/>
      </c>
      <c r="P2458" s="39" t="str">
        <f t="shared" si="233"/>
        <v/>
      </c>
      <c r="AC2458" s="42" t="str">
        <f>IF(B2458="","",VLOOKUP(B2458,[2]Formula!B:C,2,0))</f>
        <v/>
      </c>
      <c r="AD2458" s="43" t="str">
        <f t="shared" si="231"/>
        <v/>
      </c>
    </row>
    <row r="2459" spans="1:30" x14ac:dyDescent="0.25">
      <c r="A2459" s="64"/>
      <c r="B2459" s="64"/>
      <c r="C2459" s="66"/>
      <c r="D2459" s="67"/>
      <c r="E2459" s="64"/>
      <c r="F2459" s="64"/>
      <c r="G2459" s="37" t="str">
        <f>IF(E2459="","",IF(OR(E2459="Project Management",E2459="Project Support",E2459="Sprint Management",E2459="Sprint Support"),"NA",ROUND((((VLOOKUP(AD2459,[2]Formula!V:X,3,0)))-SUMIF(AD:AD,AD2459,H:H)),2)))</f>
        <v/>
      </c>
      <c r="H2459" s="71"/>
      <c r="I2459" s="72"/>
      <c r="J2459" s="72"/>
      <c r="K2459" s="38" t="str">
        <f>IF(E2459="","",IF(OR(E2459="Project Management",E2459="Project Support",E2459="Sprint Management",E2459="Sprint Support"),"NA",(((SUMIF(AD:AD,AD2459,H:H)/VLOOKUP(AD2459,[2]Formula!V:X,3,0))*VLOOKUP(AD2459,[2]Formula!V:X,2,0))*H2459)/SUMIF(AD:AD,AD2459,H:H)))</f>
        <v/>
      </c>
      <c r="L2459" s="38" t="str">
        <f t="shared" si="229"/>
        <v/>
      </c>
      <c r="M2459" s="38" t="str">
        <f t="shared" si="230"/>
        <v/>
      </c>
      <c r="N2459" s="38" t="str">
        <f t="shared" si="232"/>
        <v/>
      </c>
      <c r="O2459" s="38" t="str">
        <f t="shared" si="228"/>
        <v/>
      </c>
      <c r="P2459" s="39" t="str">
        <f t="shared" si="233"/>
        <v/>
      </c>
      <c r="AC2459" s="42" t="str">
        <f>IF(B2459="","",VLOOKUP(B2459,[2]Formula!B:C,2,0))</f>
        <v/>
      </c>
      <c r="AD2459" s="43" t="str">
        <f t="shared" si="231"/>
        <v/>
      </c>
    </row>
    <row r="2460" spans="1:30" x14ac:dyDescent="0.25">
      <c r="A2460" s="64"/>
      <c r="B2460" s="64"/>
      <c r="C2460" s="66"/>
      <c r="D2460" s="67"/>
      <c r="E2460" s="64"/>
      <c r="F2460" s="64"/>
      <c r="G2460" s="37" t="str">
        <f>IF(E2460="","",IF(OR(E2460="Project Management",E2460="Project Support",E2460="Sprint Management",E2460="Sprint Support"),"NA",ROUND((((VLOOKUP(AD2460,[2]Formula!V:X,3,0)))-SUMIF(AD:AD,AD2460,H:H)),2)))</f>
        <v/>
      </c>
      <c r="H2460" s="71"/>
      <c r="I2460" s="72"/>
      <c r="J2460" s="72"/>
      <c r="K2460" s="38" t="str">
        <f>IF(E2460="","",IF(OR(E2460="Project Management",E2460="Project Support",E2460="Sprint Management",E2460="Sprint Support"),"NA",(((SUMIF(AD:AD,AD2460,H:H)/VLOOKUP(AD2460,[2]Formula!V:X,3,0))*VLOOKUP(AD2460,[2]Formula!V:X,2,0))*H2460)/SUMIF(AD:AD,AD2460,H:H)))</f>
        <v/>
      </c>
      <c r="L2460" s="38" t="str">
        <f t="shared" si="229"/>
        <v/>
      </c>
      <c r="M2460" s="38" t="str">
        <f t="shared" si="230"/>
        <v/>
      </c>
      <c r="N2460" s="38" t="str">
        <f t="shared" si="232"/>
        <v/>
      </c>
      <c r="O2460" s="38" t="str">
        <f t="shared" si="228"/>
        <v/>
      </c>
      <c r="P2460" s="39" t="str">
        <f t="shared" si="233"/>
        <v/>
      </c>
      <c r="AC2460" s="42" t="str">
        <f>IF(B2460="","",VLOOKUP(B2460,[2]Formula!B:C,2,0))</f>
        <v/>
      </c>
      <c r="AD2460" s="43" t="str">
        <f t="shared" si="231"/>
        <v/>
      </c>
    </row>
    <row r="2461" spans="1:30" x14ac:dyDescent="0.25">
      <c r="A2461" s="64"/>
      <c r="B2461" s="64"/>
      <c r="C2461" s="66"/>
      <c r="D2461" s="67"/>
      <c r="E2461" s="64"/>
      <c r="F2461" s="64"/>
      <c r="G2461" s="37" t="str">
        <f>IF(E2461="","",IF(OR(E2461="Project Management",E2461="Project Support",E2461="Sprint Management",E2461="Sprint Support"),"NA",ROUND((((VLOOKUP(AD2461,[2]Formula!V:X,3,0)))-SUMIF(AD:AD,AD2461,H:H)),2)))</f>
        <v/>
      </c>
      <c r="H2461" s="71"/>
      <c r="I2461" s="72"/>
      <c r="J2461" s="72"/>
      <c r="K2461" s="38" t="str">
        <f>IF(E2461="","",IF(OR(E2461="Project Management",E2461="Project Support",E2461="Sprint Management",E2461="Sprint Support"),"NA",(((SUMIF(AD:AD,AD2461,H:H)/VLOOKUP(AD2461,[2]Formula!V:X,3,0))*VLOOKUP(AD2461,[2]Formula!V:X,2,0))*H2461)/SUMIF(AD:AD,AD2461,H:H)))</f>
        <v/>
      </c>
      <c r="L2461" s="38" t="str">
        <f t="shared" si="229"/>
        <v/>
      </c>
      <c r="M2461" s="38" t="str">
        <f t="shared" si="230"/>
        <v/>
      </c>
      <c r="N2461" s="38" t="str">
        <f t="shared" si="232"/>
        <v/>
      </c>
      <c r="O2461" s="38" t="str">
        <f t="shared" si="228"/>
        <v/>
      </c>
      <c r="P2461" s="39" t="str">
        <f t="shared" si="233"/>
        <v/>
      </c>
      <c r="AC2461" s="42" t="str">
        <f>IF(B2461="","",VLOOKUP(B2461,[2]Formula!B:C,2,0))</f>
        <v/>
      </c>
      <c r="AD2461" s="43" t="str">
        <f t="shared" si="231"/>
        <v/>
      </c>
    </row>
    <row r="2462" spans="1:30" x14ac:dyDescent="0.25">
      <c r="A2462" s="64"/>
      <c r="B2462" s="64"/>
      <c r="C2462" s="66"/>
      <c r="D2462" s="67"/>
      <c r="E2462" s="64"/>
      <c r="F2462" s="64"/>
      <c r="G2462" s="37" t="str">
        <f>IF(E2462="","",IF(OR(E2462="Project Management",E2462="Project Support",E2462="Sprint Management",E2462="Sprint Support"),"NA",ROUND((((VLOOKUP(AD2462,[2]Formula!V:X,3,0)))-SUMIF(AD:AD,AD2462,H:H)),2)))</f>
        <v/>
      </c>
      <c r="H2462" s="71"/>
      <c r="I2462" s="72"/>
      <c r="J2462" s="72"/>
      <c r="K2462" s="38" t="str">
        <f>IF(E2462="","",IF(OR(E2462="Project Management",E2462="Project Support",E2462="Sprint Management",E2462="Sprint Support"),"NA",(((SUMIF(AD:AD,AD2462,H:H)/VLOOKUP(AD2462,[2]Formula!V:X,3,0))*VLOOKUP(AD2462,[2]Formula!V:X,2,0))*H2462)/SUMIF(AD:AD,AD2462,H:H)))</f>
        <v/>
      </c>
      <c r="L2462" s="38" t="str">
        <f t="shared" si="229"/>
        <v/>
      </c>
      <c r="M2462" s="38" t="str">
        <f t="shared" si="230"/>
        <v/>
      </c>
      <c r="N2462" s="38" t="str">
        <f t="shared" si="232"/>
        <v/>
      </c>
      <c r="O2462" s="38" t="str">
        <f t="shared" si="228"/>
        <v/>
      </c>
      <c r="P2462" s="39" t="str">
        <f t="shared" si="233"/>
        <v/>
      </c>
      <c r="AC2462" s="42" t="str">
        <f>IF(B2462="","",VLOOKUP(B2462,[2]Formula!B:C,2,0))</f>
        <v/>
      </c>
      <c r="AD2462" s="43" t="str">
        <f t="shared" si="231"/>
        <v/>
      </c>
    </row>
    <row r="2463" spans="1:30" x14ac:dyDescent="0.25">
      <c r="A2463" s="64"/>
      <c r="B2463" s="64"/>
      <c r="C2463" s="66"/>
      <c r="D2463" s="67"/>
      <c r="E2463" s="64"/>
      <c r="F2463" s="64"/>
      <c r="G2463" s="37" t="str">
        <f>IF(E2463="","",IF(OR(E2463="Project Management",E2463="Project Support",E2463="Sprint Management",E2463="Sprint Support"),"NA",ROUND((((VLOOKUP(AD2463,[2]Formula!V:X,3,0)))-SUMIF(AD:AD,AD2463,H:H)),2)))</f>
        <v/>
      </c>
      <c r="H2463" s="71"/>
      <c r="I2463" s="72"/>
      <c r="J2463" s="72"/>
      <c r="K2463" s="38" t="str">
        <f>IF(E2463="","",IF(OR(E2463="Project Management",E2463="Project Support",E2463="Sprint Management",E2463="Sprint Support"),"NA",(((SUMIF(AD:AD,AD2463,H:H)/VLOOKUP(AD2463,[2]Formula!V:X,3,0))*VLOOKUP(AD2463,[2]Formula!V:X,2,0))*H2463)/SUMIF(AD:AD,AD2463,H:H)))</f>
        <v/>
      </c>
      <c r="L2463" s="38" t="str">
        <f t="shared" si="229"/>
        <v/>
      </c>
      <c r="M2463" s="38" t="str">
        <f t="shared" si="230"/>
        <v/>
      </c>
      <c r="N2463" s="38" t="str">
        <f t="shared" si="232"/>
        <v/>
      </c>
      <c r="O2463" s="38" t="str">
        <f t="shared" si="228"/>
        <v/>
      </c>
      <c r="P2463" s="39" t="str">
        <f t="shared" si="233"/>
        <v/>
      </c>
      <c r="AC2463" s="42" t="str">
        <f>IF(B2463="","",VLOOKUP(B2463,[2]Formula!B:C,2,0))</f>
        <v/>
      </c>
      <c r="AD2463" s="43" t="str">
        <f t="shared" si="231"/>
        <v/>
      </c>
    </row>
    <row r="2464" spans="1:30" x14ac:dyDescent="0.25">
      <c r="A2464" s="64"/>
      <c r="B2464" s="64"/>
      <c r="C2464" s="66"/>
      <c r="D2464" s="67"/>
      <c r="E2464" s="64"/>
      <c r="F2464" s="64"/>
      <c r="G2464" s="37" t="str">
        <f>IF(E2464="","",IF(OR(E2464="Project Management",E2464="Project Support",E2464="Sprint Management",E2464="Sprint Support"),"NA",ROUND((((VLOOKUP(AD2464,[2]Formula!V:X,3,0)))-SUMIF(AD:AD,AD2464,H:H)),2)))</f>
        <v/>
      </c>
      <c r="H2464" s="71"/>
      <c r="I2464" s="72"/>
      <c r="J2464" s="72"/>
      <c r="K2464" s="38" t="str">
        <f>IF(E2464="","",IF(OR(E2464="Project Management",E2464="Project Support",E2464="Sprint Management",E2464="Sprint Support"),"NA",(((SUMIF(AD:AD,AD2464,H:H)/VLOOKUP(AD2464,[2]Formula!V:X,3,0))*VLOOKUP(AD2464,[2]Formula!V:X,2,0))*H2464)/SUMIF(AD:AD,AD2464,H:H)))</f>
        <v/>
      </c>
      <c r="L2464" s="38" t="str">
        <f t="shared" si="229"/>
        <v/>
      </c>
      <c r="M2464" s="38" t="str">
        <f t="shared" si="230"/>
        <v/>
      </c>
      <c r="N2464" s="38" t="str">
        <f t="shared" si="232"/>
        <v/>
      </c>
      <c r="O2464" s="38" t="str">
        <f t="shared" si="228"/>
        <v/>
      </c>
      <c r="P2464" s="39" t="str">
        <f t="shared" si="233"/>
        <v/>
      </c>
      <c r="AC2464" s="42" t="str">
        <f>IF(B2464="","",VLOOKUP(B2464,[2]Formula!B:C,2,0))</f>
        <v/>
      </c>
      <c r="AD2464" s="43" t="str">
        <f t="shared" si="231"/>
        <v/>
      </c>
    </row>
    <row r="2465" spans="1:30" x14ac:dyDescent="0.25">
      <c r="A2465" s="64"/>
      <c r="B2465" s="64"/>
      <c r="C2465" s="66"/>
      <c r="D2465" s="67"/>
      <c r="E2465" s="64"/>
      <c r="F2465" s="64"/>
      <c r="G2465" s="37" t="str">
        <f>IF(E2465="","",IF(OR(E2465="Project Management",E2465="Project Support",E2465="Sprint Management",E2465="Sprint Support"),"NA",ROUND((((VLOOKUP(AD2465,[2]Formula!V:X,3,0)))-SUMIF(AD:AD,AD2465,H:H)),2)))</f>
        <v/>
      </c>
      <c r="H2465" s="71"/>
      <c r="I2465" s="72"/>
      <c r="J2465" s="72"/>
      <c r="K2465" s="38" t="str">
        <f>IF(E2465="","",IF(OR(E2465="Project Management",E2465="Project Support",E2465="Sprint Management",E2465="Sprint Support"),"NA",(((SUMIF(AD:AD,AD2465,H:H)/VLOOKUP(AD2465,[2]Formula!V:X,3,0))*VLOOKUP(AD2465,[2]Formula!V:X,2,0))*H2465)/SUMIF(AD:AD,AD2465,H:H)))</f>
        <v/>
      </c>
      <c r="L2465" s="38" t="str">
        <f t="shared" si="229"/>
        <v/>
      </c>
      <c r="M2465" s="38" t="str">
        <f t="shared" si="230"/>
        <v/>
      </c>
      <c r="N2465" s="38" t="str">
        <f t="shared" si="232"/>
        <v/>
      </c>
      <c r="O2465" s="38" t="str">
        <f t="shared" si="228"/>
        <v/>
      </c>
      <c r="P2465" s="39" t="str">
        <f t="shared" si="233"/>
        <v/>
      </c>
      <c r="AC2465" s="42" t="str">
        <f>IF(B2465="","",VLOOKUP(B2465,[2]Formula!B:C,2,0))</f>
        <v/>
      </c>
      <c r="AD2465" s="43" t="str">
        <f t="shared" si="231"/>
        <v/>
      </c>
    </row>
    <row r="2466" spans="1:30" x14ac:dyDescent="0.25">
      <c r="A2466" s="64"/>
      <c r="B2466" s="64"/>
      <c r="C2466" s="66"/>
      <c r="D2466" s="67"/>
      <c r="E2466" s="64"/>
      <c r="F2466" s="64"/>
      <c r="G2466" s="37" t="str">
        <f>IF(E2466="","",IF(OR(E2466="Project Management",E2466="Project Support",E2466="Sprint Management",E2466="Sprint Support"),"NA",ROUND((((VLOOKUP(AD2466,[2]Formula!V:X,3,0)))-SUMIF(AD:AD,AD2466,H:H)),2)))</f>
        <v/>
      </c>
      <c r="H2466" s="71"/>
      <c r="I2466" s="72"/>
      <c r="J2466" s="72"/>
      <c r="K2466" s="38" t="str">
        <f>IF(E2466="","",IF(OR(E2466="Project Management",E2466="Project Support",E2466="Sprint Management",E2466="Sprint Support"),"NA",(((SUMIF(AD:AD,AD2466,H:H)/VLOOKUP(AD2466,[2]Formula!V:X,3,0))*VLOOKUP(AD2466,[2]Formula!V:X,2,0))*H2466)/SUMIF(AD:AD,AD2466,H:H)))</f>
        <v/>
      </c>
      <c r="L2466" s="38" t="str">
        <f t="shared" si="229"/>
        <v/>
      </c>
      <c r="M2466" s="38" t="str">
        <f t="shared" si="230"/>
        <v/>
      </c>
      <c r="N2466" s="38" t="str">
        <f t="shared" si="232"/>
        <v/>
      </c>
      <c r="O2466" s="38" t="str">
        <f t="shared" si="228"/>
        <v/>
      </c>
      <c r="P2466" s="39" t="str">
        <f t="shared" si="233"/>
        <v/>
      </c>
      <c r="AC2466" s="42" t="str">
        <f>IF(B2466="","",VLOOKUP(B2466,[2]Formula!B:C,2,0))</f>
        <v/>
      </c>
      <c r="AD2466" s="43" t="str">
        <f t="shared" si="231"/>
        <v/>
      </c>
    </row>
    <row r="2467" spans="1:30" x14ac:dyDescent="0.25">
      <c r="A2467" s="64"/>
      <c r="B2467" s="64"/>
      <c r="C2467" s="66"/>
      <c r="D2467" s="67"/>
      <c r="E2467" s="64"/>
      <c r="F2467" s="64"/>
      <c r="G2467" s="37" t="str">
        <f>IF(E2467="","",IF(OR(E2467="Project Management",E2467="Project Support",E2467="Sprint Management",E2467="Sprint Support"),"NA",ROUND((((VLOOKUP(AD2467,[2]Formula!V:X,3,0)))-SUMIF(AD:AD,AD2467,H:H)),2)))</f>
        <v/>
      </c>
      <c r="H2467" s="71"/>
      <c r="I2467" s="72"/>
      <c r="J2467" s="72"/>
      <c r="K2467" s="38" t="str">
        <f>IF(E2467="","",IF(OR(E2467="Project Management",E2467="Project Support",E2467="Sprint Management",E2467="Sprint Support"),"NA",(((SUMIF(AD:AD,AD2467,H:H)/VLOOKUP(AD2467,[2]Formula!V:X,3,0))*VLOOKUP(AD2467,[2]Formula!V:X,2,0))*H2467)/SUMIF(AD:AD,AD2467,H:H)))</f>
        <v/>
      </c>
      <c r="L2467" s="38" t="str">
        <f t="shared" si="229"/>
        <v/>
      </c>
      <c r="M2467" s="38" t="str">
        <f t="shared" si="230"/>
        <v/>
      </c>
      <c r="N2467" s="38" t="str">
        <f t="shared" si="232"/>
        <v/>
      </c>
      <c r="O2467" s="38" t="str">
        <f t="shared" si="228"/>
        <v/>
      </c>
      <c r="P2467" s="39" t="str">
        <f t="shared" si="233"/>
        <v/>
      </c>
      <c r="AC2467" s="42" t="str">
        <f>IF(B2467="","",VLOOKUP(B2467,[2]Formula!B:C,2,0))</f>
        <v/>
      </c>
      <c r="AD2467" s="43" t="str">
        <f t="shared" si="231"/>
        <v/>
      </c>
    </row>
    <row r="2468" spans="1:30" x14ac:dyDescent="0.25">
      <c r="A2468" s="64"/>
      <c r="B2468" s="64"/>
      <c r="C2468" s="66"/>
      <c r="D2468" s="67"/>
      <c r="E2468" s="64"/>
      <c r="F2468" s="64"/>
      <c r="G2468" s="37" t="str">
        <f>IF(E2468="","",IF(OR(E2468="Project Management",E2468="Project Support",E2468="Sprint Management",E2468="Sprint Support"),"NA",ROUND((((VLOOKUP(AD2468,[2]Formula!V:X,3,0)))-SUMIF(AD:AD,AD2468,H:H)),2)))</f>
        <v/>
      </c>
      <c r="H2468" s="71"/>
      <c r="I2468" s="72"/>
      <c r="J2468" s="72"/>
      <c r="K2468" s="38" t="str">
        <f>IF(E2468="","",IF(OR(E2468="Project Management",E2468="Project Support",E2468="Sprint Management",E2468="Sprint Support"),"NA",(((SUMIF(AD:AD,AD2468,H:H)/VLOOKUP(AD2468,[2]Formula!V:X,3,0))*VLOOKUP(AD2468,[2]Formula!V:X,2,0))*H2468)/SUMIF(AD:AD,AD2468,H:H)))</f>
        <v/>
      </c>
      <c r="L2468" s="38" t="str">
        <f t="shared" si="229"/>
        <v/>
      </c>
      <c r="M2468" s="38" t="str">
        <f t="shared" si="230"/>
        <v/>
      </c>
      <c r="N2468" s="38" t="str">
        <f t="shared" si="232"/>
        <v/>
      </c>
      <c r="O2468" s="38" t="str">
        <f t="shared" si="228"/>
        <v/>
      </c>
      <c r="P2468" s="39" t="str">
        <f t="shared" si="233"/>
        <v/>
      </c>
      <c r="AC2468" s="42" t="str">
        <f>IF(B2468="","",VLOOKUP(B2468,[2]Formula!B:C,2,0))</f>
        <v/>
      </c>
      <c r="AD2468" s="43" t="str">
        <f t="shared" si="231"/>
        <v/>
      </c>
    </row>
    <row r="2469" spans="1:30" x14ac:dyDescent="0.25">
      <c r="A2469" s="64"/>
      <c r="B2469" s="64"/>
      <c r="C2469" s="66"/>
      <c r="D2469" s="67"/>
      <c r="E2469" s="64"/>
      <c r="F2469" s="64"/>
      <c r="G2469" s="37" t="str">
        <f>IF(E2469="","",IF(OR(E2469="Project Management",E2469="Project Support",E2469="Sprint Management",E2469="Sprint Support"),"NA",ROUND((((VLOOKUP(AD2469,[2]Formula!V:X,3,0)))-SUMIF(AD:AD,AD2469,H:H)),2)))</f>
        <v/>
      </c>
      <c r="H2469" s="71"/>
      <c r="I2469" s="72"/>
      <c r="J2469" s="72"/>
      <c r="K2469" s="38" t="str">
        <f>IF(E2469="","",IF(OR(E2469="Project Management",E2469="Project Support",E2469="Sprint Management",E2469="Sprint Support"),"NA",(((SUMIF(AD:AD,AD2469,H:H)/VLOOKUP(AD2469,[2]Formula!V:X,3,0))*VLOOKUP(AD2469,[2]Formula!V:X,2,0))*H2469)/SUMIF(AD:AD,AD2469,H:H)))</f>
        <v/>
      </c>
      <c r="L2469" s="38" t="str">
        <f t="shared" si="229"/>
        <v/>
      </c>
      <c r="M2469" s="38" t="str">
        <f t="shared" si="230"/>
        <v/>
      </c>
      <c r="N2469" s="38" t="str">
        <f t="shared" si="232"/>
        <v/>
      </c>
      <c r="O2469" s="38" t="str">
        <f t="shared" si="228"/>
        <v/>
      </c>
      <c r="P2469" s="39" t="str">
        <f t="shared" si="233"/>
        <v/>
      </c>
      <c r="AC2469" s="42" t="str">
        <f>IF(B2469="","",VLOOKUP(B2469,[2]Formula!B:C,2,0))</f>
        <v/>
      </c>
      <c r="AD2469" s="43" t="str">
        <f t="shared" si="231"/>
        <v/>
      </c>
    </row>
    <row r="2470" spans="1:30" x14ac:dyDescent="0.25">
      <c r="A2470" s="64"/>
      <c r="B2470" s="64"/>
      <c r="C2470" s="66"/>
      <c r="D2470" s="67"/>
      <c r="E2470" s="64"/>
      <c r="F2470" s="64"/>
      <c r="G2470" s="37" t="str">
        <f>IF(E2470="","",IF(OR(E2470="Project Management",E2470="Project Support",E2470="Sprint Management",E2470="Sprint Support"),"NA",ROUND((((VLOOKUP(AD2470,[2]Formula!V:X,3,0)))-SUMIF(AD:AD,AD2470,H:H)),2)))</f>
        <v/>
      </c>
      <c r="H2470" s="71"/>
      <c r="I2470" s="72"/>
      <c r="J2470" s="72"/>
      <c r="K2470" s="38" t="str">
        <f>IF(E2470="","",IF(OR(E2470="Project Management",E2470="Project Support",E2470="Sprint Management",E2470="Sprint Support"),"NA",(((SUMIF(AD:AD,AD2470,H:H)/VLOOKUP(AD2470,[2]Formula!V:X,3,0))*VLOOKUP(AD2470,[2]Formula!V:X,2,0))*H2470)/SUMIF(AD:AD,AD2470,H:H)))</f>
        <v/>
      </c>
      <c r="L2470" s="38" t="str">
        <f t="shared" si="229"/>
        <v/>
      </c>
      <c r="M2470" s="38" t="str">
        <f t="shared" si="230"/>
        <v/>
      </c>
      <c r="N2470" s="38" t="str">
        <f t="shared" si="232"/>
        <v/>
      </c>
      <c r="O2470" s="38" t="str">
        <f t="shared" si="228"/>
        <v/>
      </c>
      <c r="P2470" s="39" t="str">
        <f t="shared" si="233"/>
        <v/>
      </c>
      <c r="AC2470" s="42" t="str">
        <f>IF(B2470="","",VLOOKUP(B2470,[2]Formula!B:C,2,0))</f>
        <v/>
      </c>
      <c r="AD2470" s="43" t="str">
        <f t="shared" si="231"/>
        <v/>
      </c>
    </row>
    <row r="2471" spans="1:30" x14ac:dyDescent="0.25">
      <c r="A2471" s="64"/>
      <c r="B2471" s="64"/>
      <c r="C2471" s="66"/>
      <c r="D2471" s="67"/>
      <c r="E2471" s="64"/>
      <c r="F2471" s="64"/>
      <c r="G2471" s="37" t="str">
        <f>IF(E2471="","",IF(OR(E2471="Project Management",E2471="Project Support",E2471="Sprint Management",E2471="Sprint Support"),"NA",ROUND((((VLOOKUP(AD2471,[2]Formula!V:X,3,0)))-SUMIF(AD:AD,AD2471,H:H)),2)))</f>
        <v/>
      </c>
      <c r="H2471" s="71"/>
      <c r="I2471" s="72"/>
      <c r="J2471" s="72"/>
      <c r="K2471" s="38" t="str">
        <f>IF(E2471="","",IF(OR(E2471="Project Management",E2471="Project Support",E2471="Sprint Management",E2471="Sprint Support"),"NA",(((SUMIF(AD:AD,AD2471,H:H)/VLOOKUP(AD2471,[2]Formula!V:X,3,0))*VLOOKUP(AD2471,[2]Formula!V:X,2,0))*H2471)/SUMIF(AD:AD,AD2471,H:H)))</f>
        <v/>
      </c>
      <c r="L2471" s="38" t="str">
        <f t="shared" si="229"/>
        <v/>
      </c>
      <c r="M2471" s="38" t="str">
        <f t="shared" si="230"/>
        <v/>
      </c>
      <c r="N2471" s="38" t="str">
        <f t="shared" si="232"/>
        <v/>
      </c>
      <c r="O2471" s="38" t="str">
        <f t="shared" si="228"/>
        <v/>
      </c>
      <c r="P2471" s="39" t="str">
        <f t="shared" si="233"/>
        <v/>
      </c>
      <c r="AC2471" s="42" t="str">
        <f>IF(B2471="","",VLOOKUP(B2471,[2]Formula!B:C,2,0))</f>
        <v/>
      </c>
      <c r="AD2471" s="43" t="str">
        <f t="shared" si="231"/>
        <v/>
      </c>
    </row>
    <row r="2472" spans="1:30" x14ac:dyDescent="0.25">
      <c r="A2472" s="64"/>
      <c r="B2472" s="64"/>
      <c r="C2472" s="66"/>
      <c r="D2472" s="67"/>
      <c r="E2472" s="64"/>
      <c r="F2472" s="64"/>
      <c r="G2472" s="37" t="str">
        <f>IF(E2472="","",IF(OR(E2472="Project Management",E2472="Project Support",E2472="Sprint Management",E2472="Sprint Support"),"NA",ROUND((((VLOOKUP(AD2472,[2]Formula!V:X,3,0)))-SUMIF(AD:AD,AD2472,H:H)),2)))</f>
        <v/>
      </c>
      <c r="H2472" s="71"/>
      <c r="I2472" s="72"/>
      <c r="J2472" s="72"/>
      <c r="K2472" s="38" t="str">
        <f>IF(E2472="","",IF(OR(E2472="Project Management",E2472="Project Support",E2472="Sprint Management",E2472="Sprint Support"),"NA",(((SUMIF(AD:AD,AD2472,H:H)/VLOOKUP(AD2472,[2]Formula!V:X,3,0))*VLOOKUP(AD2472,[2]Formula!V:X,2,0))*H2472)/SUMIF(AD:AD,AD2472,H:H)))</f>
        <v/>
      </c>
      <c r="L2472" s="38" t="str">
        <f t="shared" si="229"/>
        <v/>
      </c>
      <c r="M2472" s="38" t="str">
        <f t="shared" si="230"/>
        <v/>
      </c>
      <c r="N2472" s="38" t="str">
        <f t="shared" si="232"/>
        <v/>
      </c>
      <c r="O2472" s="38" t="str">
        <f t="shared" si="228"/>
        <v/>
      </c>
      <c r="P2472" s="39" t="str">
        <f t="shared" si="233"/>
        <v/>
      </c>
      <c r="AC2472" s="42" t="str">
        <f>IF(B2472="","",VLOOKUP(B2472,[2]Formula!B:C,2,0))</f>
        <v/>
      </c>
      <c r="AD2472" s="43" t="str">
        <f t="shared" si="231"/>
        <v/>
      </c>
    </row>
    <row r="2473" spans="1:30" x14ac:dyDescent="0.25">
      <c r="A2473" s="64"/>
      <c r="B2473" s="64"/>
      <c r="C2473" s="66"/>
      <c r="D2473" s="67"/>
      <c r="E2473" s="64"/>
      <c r="F2473" s="64"/>
      <c r="G2473" s="37" t="str">
        <f>IF(E2473="","",IF(OR(E2473="Project Management",E2473="Project Support",E2473="Sprint Management",E2473="Sprint Support"),"NA",ROUND((((VLOOKUP(AD2473,[2]Formula!V:X,3,0)))-SUMIF(AD:AD,AD2473,H:H)),2)))</f>
        <v/>
      </c>
      <c r="H2473" s="71"/>
      <c r="I2473" s="72"/>
      <c r="J2473" s="72"/>
      <c r="K2473" s="38" t="str">
        <f>IF(E2473="","",IF(OR(E2473="Project Management",E2473="Project Support",E2473="Sprint Management",E2473="Sprint Support"),"NA",(((SUMIF(AD:AD,AD2473,H:H)/VLOOKUP(AD2473,[2]Formula!V:X,3,0))*VLOOKUP(AD2473,[2]Formula!V:X,2,0))*H2473)/SUMIF(AD:AD,AD2473,H:H)))</f>
        <v/>
      </c>
      <c r="L2473" s="38" t="str">
        <f t="shared" si="229"/>
        <v/>
      </c>
      <c r="M2473" s="38" t="str">
        <f t="shared" si="230"/>
        <v/>
      </c>
      <c r="N2473" s="38" t="str">
        <f t="shared" si="232"/>
        <v/>
      </c>
      <c r="O2473" s="38" t="str">
        <f t="shared" si="228"/>
        <v/>
      </c>
      <c r="P2473" s="39" t="str">
        <f t="shared" si="233"/>
        <v/>
      </c>
      <c r="AC2473" s="42" t="str">
        <f>IF(B2473="","",VLOOKUP(B2473,[2]Formula!B:C,2,0))</f>
        <v/>
      </c>
      <c r="AD2473" s="43" t="str">
        <f t="shared" si="231"/>
        <v/>
      </c>
    </row>
    <row r="2474" spans="1:30" x14ac:dyDescent="0.25">
      <c r="A2474" s="64"/>
      <c r="B2474" s="64"/>
      <c r="C2474" s="66"/>
      <c r="D2474" s="67"/>
      <c r="E2474" s="64"/>
      <c r="F2474" s="64"/>
      <c r="G2474" s="37" t="str">
        <f>IF(E2474="","",IF(OR(E2474="Project Management",E2474="Project Support",E2474="Sprint Management",E2474="Sprint Support"),"NA",ROUND((((VLOOKUP(AD2474,[2]Formula!V:X,3,0)))-SUMIF(AD:AD,AD2474,H:H)),2)))</f>
        <v/>
      </c>
      <c r="H2474" s="71"/>
      <c r="I2474" s="72"/>
      <c r="J2474" s="72"/>
      <c r="K2474" s="38" t="str">
        <f>IF(E2474="","",IF(OR(E2474="Project Management",E2474="Project Support",E2474="Sprint Management",E2474="Sprint Support"),"NA",(((SUMIF(AD:AD,AD2474,H:H)/VLOOKUP(AD2474,[2]Formula!V:X,3,0))*VLOOKUP(AD2474,[2]Formula!V:X,2,0))*H2474)/SUMIF(AD:AD,AD2474,H:H)))</f>
        <v/>
      </c>
      <c r="L2474" s="38" t="str">
        <f t="shared" si="229"/>
        <v/>
      </c>
      <c r="M2474" s="38" t="str">
        <f t="shared" si="230"/>
        <v/>
      </c>
      <c r="N2474" s="38" t="str">
        <f t="shared" si="232"/>
        <v/>
      </c>
      <c r="O2474" s="38" t="str">
        <f t="shared" si="228"/>
        <v/>
      </c>
      <c r="P2474" s="39" t="str">
        <f t="shared" si="233"/>
        <v/>
      </c>
      <c r="AC2474" s="42" t="str">
        <f>IF(B2474="","",VLOOKUP(B2474,[2]Formula!B:C,2,0))</f>
        <v/>
      </c>
      <c r="AD2474" s="43" t="str">
        <f t="shared" si="231"/>
        <v/>
      </c>
    </row>
    <row r="2475" spans="1:30" x14ac:dyDescent="0.25">
      <c r="A2475" s="64"/>
      <c r="B2475" s="64"/>
      <c r="C2475" s="66"/>
      <c r="D2475" s="67"/>
      <c r="E2475" s="64"/>
      <c r="F2475" s="64"/>
      <c r="G2475" s="37" t="str">
        <f>IF(E2475="","",IF(OR(E2475="Project Management",E2475="Project Support",E2475="Sprint Management",E2475="Sprint Support"),"NA",ROUND((((VLOOKUP(AD2475,[2]Formula!V:X,3,0)))-SUMIF(AD:AD,AD2475,H:H)),2)))</f>
        <v/>
      </c>
      <c r="H2475" s="71"/>
      <c r="I2475" s="72"/>
      <c r="J2475" s="72"/>
      <c r="K2475" s="38" t="str">
        <f>IF(E2475="","",IF(OR(E2475="Project Management",E2475="Project Support",E2475="Sprint Management",E2475="Sprint Support"),"NA",(((SUMIF(AD:AD,AD2475,H:H)/VLOOKUP(AD2475,[2]Formula!V:X,3,0))*VLOOKUP(AD2475,[2]Formula!V:X,2,0))*H2475)/SUMIF(AD:AD,AD2475,H:H)))</f>
        <v/>
      </c>
      <c r="L2475" s="38" t="str">
        <f t="shared" si="229"/>
        <v/>
      </c>
      <c r="M2475" s="38" t="str">
        <f t="shared" si="230"/>
        <v/>
      </c>
      <c r="N2475" s="38" t="str">
        <f t="shared" si="232"/>
        <v/>
      </c>
      <c r="O2475" s="38" t="str">
        <f t="shared" si="228"/>
        <v/>
      </c>
      <c r="P2475" s="39" t="str">
        <f t="shared" si="233"/>
        <v/>
      </c>
      <c r="AC2475" s="42" t="str">
        <f>IF(B2475="","",VLOOKUP(B2475,[2]Formula!B:C,2,0))</f>
        <v/>
      </c>
      <c r="AD2475" s="43" t="str">
        <f t="shared" si="231"/>
        <v/>
      </c>
    </row>
    <row r="2476" spans="1:30" x14ac:dyDescent="0.25">
      <c r="A2476" s="64"/>
      <c r="B2476" s="64"/>
      <c r="C2476" s="66"/>
      <c r="D2476" s="67"/>
      <c r="E2476" s="64"/>
      <c r="F2476" s="64"/>
      <c r="G2476" s="37" t="str">
        <f>IF(E2476="","",IF(OR(E2476="Project Management",E2476="Project Support",E2476="Sprint Management",E2476="Sprint Support"),"NA",ROUND((((VLOOKUP(AD2476,[2]Formula!V:X,3,0)))-SUMIF(AD:AD,AD2476,H:H)),2)))</f>
        <v/>
      </c>
      <c r="H2476" s="71"/>
      <c r="I2476" s="72"/>
      <c r="J2476" s="72"/>
      <c r="K2476" s="38" t="str">
        <f>IF(E2476="","",IF(OR(E2476="Project Management",E2476="Project Support",E2476="Sprint Management",E2476="Sprint Support"),"NA",(((SUMIF(AD:AD,AD2476,H:H)/VLOOKUP(AD2476,[2]Formula!V:X,3,0))*VLOOKUP(AD2476,[2]Formula!V:X,2,0))*H2476)/SUMIF(AD:AD,AD2476,H:H)))</f>
        <v/>
      </c>
      <c r="L2476" s="38" t="str">
        <f t="shared" si="229"/>
        <v/>
      </c>
      <c r="M2476" s="38" t="str">
        <f t="shared" si="230"/>
        <v/>
      </c>
      <c r="N2476" s="38" t="str">
        <f t="shared" si="232"/>
        <v/>
      </c>
      <c r="O2476" s="38" t="str">
        <f t="shared" si="228"/>
        <v/>
      </c>
      <c r="P2476" s="39" t="str">
        <f t="shared" si="233"/>
        <v/>
      </c>
      <c r="AC2476" s="42" t="str">
        <f>IF(B2476="","",VLOOKUP(B2476,[2]Formula!B:C,2,0))</f>
        <v/>
      </c>
      <c r="AD2476" s="43" t="str">
        <f t="shared" si="231"/>
        <v/>
      </c>
    </row>
    <row r="2477" spans="1:30" x14ac:dyDescent="0.25">
      <c r="A2477" s="64"/>
      <c r="B2477" s="64"/>
      <c r="C2477" s="66"/>
      <c r="D2477" s="67"/>
      <c r="E2477" s="64"/>
      <c r="F2477" s="64"/>
      <c r="G2477" s="37" t="str">
        <f>IF(E2477="","",IF(OR(E2477="Project Management",E2477="Project Support",E2477="Sprint Management",E2477="Sprint Support"),"NA",ROUND((((VLOOKUP(AD2477,[2]Formula!V:X,3,0)))-SUMIF(AD:AD,AD2477,H:H)),2)))</f>
        <v/>
      </c>
      <c r="H2477" s="71"/>
      <c r="I2477" s="72"/>
      <c r="J2477" s="72"/>
      <c r="K2477" s="38" t="str">
        <f>IF(E2477="","",IF(OR(E2477="Project Management",E2477="Project Support",E2477="Sprint Management",E2477="Sprint Support"),"NA",(((SUMIF(AD:AD,AD2477,H:H)/VLOOKUP(AD2477,[2]Formula!V:X,3,0))*VLOOKUP(AD2477,[2]Formula!V:X,2,0))*H2477)/SUMIF(AD:AD,AD2477,H:H)))</f>
        <v/>
      </c>
      <c r="L2477" s="38" t="str">
        <f t="shared" si="229"/>
        <v/>
      </c>
      <c r="M2477" s="38" t="str">
        <f t="shared" si="230"/>
        <v/>
      </c>
      <c r="N2477" s="38" t="str">
        <f t="shared" si="232"/>
        <v/>
      </c>
      <c r="O2477" s="38" t="str">
        <f t="shared" si="228"/>
        <v/>
      </c>
      <c r="P2477" s="39" t="str">
        <f t="shared" si="233"/>
        <v/>
      </c>
      <c r="AC2477" s="42" t="str">
        <f>IF(B2477="","",VLOOKUP(B2477,[2]Formula!B:C,2,0))</f>
        <v/>
      </c>
      <c r="AD2477" s="43" t="str">
        <f t="shared" si="231"/>
        <v/>
      </c>
    </row>
    <row r="2478" spans="1:30" x14ac:dyDescent="0.25">
      <c r="A2478" s="64"/>
      <c r="B2478" s="64"/>
      <c r="C2478" s="66"/>
      <c r="D2478" s="67"/>
      <c r="E2478" s="64"/>
      <c r="F2478" s="64"/>
      <c r="G2478" s="37" t="str">
        <f>IF(E2478="","",IF(OR(E2478="Project Management",E2478="Project Support",E2478="Sprint Management",E2478="Sprint Support"),"NA",ROUND((((VLOOKUP(AD2478,[2]Formula!V:X,3,0)))-SUMIF(AD:AD,AD2478,H:H)),2)))</f>
        <v/>
      </c>
      <c r="H2478" s="71"/>
      <c r="I2478" s="72"/>
      <c r="J2478" s="72"/>
      <c r="K2478" s="38" t="str">
        <f>IF(E2478="","",IF(OR(E2478="Project Management",E2478="Project Support",E2478="Sprint Management",E2478="Sprint Support"),"NA",(((SUMIF(AD:AD,AD2478,H:H)/VLOOKUP(AD2478,[2]Formula!V:X,3,0))*VLOOKUP(AD2478,[2]Formula!V:X,2,0))*H2478)/SUMIF(AD:AD,AD2478,H:H)))</f>
        <v/>
      </c>
      <c r="L2478" s="38" t="str">
        <f t="shared" si="229"/>
        <v/>
      </c>
      <c r="M2478" s="38" t="str">
        <f t="shared" si="230"/>
        <v/>
      </c>
      <c r="N2478" s="38" t="str">
        <f t="shared" si="232"/>
        <v/>
      </c>
      <c r="O2478" s="38" t="str">
        <f t="shared" si="228"/>
        <v/>
      </c>
      <c r="P2478" s="39" t="str">
        <f t="shared" si="233"/>
        <v/>
      </c>
      <c r="AC2478" s="42" t="str">
        <f>IF(B2478="","",VLOOKUP(B2478,[2]Formula!B:C,2,0))</f>
        <v/>
      </c>
      <c r="AD2478" s="43" t="str">
        <f t="shared" si="231"/>
        <v/>
      </c>
    </row>
    <row r="2479" spans="1:30" x14ac:dyDescent="0.25">
      <c r="A2479" s="64"/>
      <c r="B2479" s="64"/>
      <c r="C2479" s="66"/>
      <c r="D2479" s="67"/>
      <c r="E2479" s="64"/>
      <c r="F2479" s="64"/>
      <c r="G2479" s="37" t="str">
        <f>IF(E2479="","",IF(OR(E2479="Project Management",E2479="Project Support",E2479="Sprint Management",E2479="Sprint Support"),"NA",ROUND((((VLOOKUP(AD2479,[2]Formula!V:X,3,0)))-SUMIF(AD:AD,AD2479,H:H)),2)))</f>
        <v/>
      </c>
      <c r="H2479" s="71"/>
      <c r="I2479" s="72"/>
      <c r="J2479" s="72"/>
      <c r="K2479" s="38" t="str">
        <f>IF(E2479="","",IF(OR(E2479="Project Management",E2479="Project Support",E2479="Sprint Management",E2479="Sprint Support"),"NA",(((SUMIF(AD:AD,AD2479,H:H)/VLOOKUP(AD2479,[2]Formula!V:X,3,0))*VLOOKUP(AD2479,[2]Formula!V:X,2,0))*H2479)/SUMIF(AD:AD,AD2479,H:H)))</f>
        <v/>
      </c>
      <c r="L2479" s="38" t="str">
        <f t="shared" si="229"/>
        <v/>
      </c>
      <c r="M2479" s="38" t="str">
        <f t="shared" si="230"/>
        <v/>
      </c>
      <c r="N2479" s="38" t="str">
        <f t="shared" si="232"/>
        <v/>
      </c>
      <c r="O2479" s="38" t="str">
        <f t="shared" si="228"/>
        <v/>
      </c>
      <c r="P2479" s="39" t="str">
        <f t="shared" si="233"/>
        <v/>
      </c>
      <c r="AC2479" s="42" t="str">
        <f>IF(B2479="","",VLOOKUP(B2479,[2]Formula!B:C,2,0))</f>
        <v/>
      </c>
      <c r="AD2479" s="43" t="str">
        <f t="shared" si="231"/>
        <v/>
      </c>
    </row>
    <row r="2480" spans="1:30" x14ac:dyDescent="0.25">
      <c r="A2480" s="64"/>
      <c r="B2480" s="64"/>
      <c r="C2480" s="66"/>
      <c r="D2480" s="67"/>
      <c r="E2480" s="64"/>
      <c r="F2480" s="64"/>
      <c r="G2480" s="37" t="str">
        <f>IF(E2480="","",IF(OR(E2480="Project Management",E2480="Project Support",E2480="Sprint Management",E2480="Sprint Support"),"NA",ROUND((((VLOOKUP(AD2480,[2]Formula!V:X,3,0)))-SUMIF(AD:AD,AD2480,H:H)),2)))</f>
        <v/>
      </c>
      <c r="H2480" s="71"/>
      <c r="I2480" s="72"/>
      <c r="J2480" s="72"/>
      <c r="K2480" s="38" t="str">
        <f>IF(E2480="","",IF(OR(E2480="Project Management",E2480="Project Support",E2480="Sprint Management",E2480="Sprint Support"),"NA",(((SUMIF(AD:AD,AD2480,H:H)/VLOOKUP(AD2480,[2]Formula!V:X,3,0))*VLOOKUP(AD2480,[2]Formula!V:X,2,0))*H2480)/SUMIF(AD:AD,AD2480,H:H)))</f>
        <v/>
      </c>
      <c r="L2480" s="38" t="str">
        <f t="shared" si="229"/>
        <v/>
      </c>
      <c r="M2480" s="38" t="str">
        <f t="shared" si="230"/>
        <v/>
      </c>
      <c r="N2480" s="38" t="str">
        <f t="shared" si="232"/>
        <v/>
      </c>
      <c r="O2480" s="38" t="str">
        <f t="shared" si="228"/>
        <v/>
      </c>
      <c r="P2480" s="39" t="str">
        <f t="shared" si="233"/>
        <v/>
      </c>
      <c r="AC2480" s="42" t="str">
        <f>IF(B2480="","",VLOOKUP(B2480,[2]Formula!B:C,2,0))</f>
        <v/>
      </c>
      <c r="AD2480" s="43" t="str">
        <f t="shared" si="231"/>
        <v/>
      </c>
    </row>
    <row r="2481" spans="1:30" x14ac:dyDescent="0.25">
      <c r="A2481" s="64"/>
      <c r="B2481" s="64"/>
      <c r="C2481" s="66"/>
      <c r="D2481" s="67"/>
      <c r="E2481" s="64"/>
      <c r="F2481" s="64"/>
      <c r="G2481" s="37" t="str">
        <f>IF(E2481="","",IF(OR(E2481="Project Management",E2481="Project Support",E2481="Sprint Management",E2481="Sprint Support"),"NA",ROUND((((VLOOKUP(AD2481,[2]Formula!V:X,3,0)))-SUMIF(AD:AD,AD2481,H:H)),2)))</f>
        <v/>
      </c>
      <c r="H2481" s="71"/>
      <c r="I2481" s="72"/>
      <c r="J2481" s="72"/>
      <c r="K2481" s="38" t="str">
        <f>IF(E2481="","",IF(OR(E2481="Project Management",E2481="Project Support",E2481="Sprint Management",E2481="Sprint Support"),"NA",(((SUMIF(AD:AD,AD2481,H:H)/VLOOKUP(AD2481,[2]Formula!V:X,3,0))*VLOOKUP(AD2481,[2]Formula!V:X,2,0))*H2481)/SUMIF(AD:AD,AD2481,H:H)))</f>
        <v/>
      </c>
      <c r="L2481" s="38" t="str">
        <f t="shared" si="229"/>
        <v/>
      </c>
      <c r="M2481" s="38" t="str">
        <f t="shared" si="230"/>
        <v/>
      </c>
      <c r="N2481" s="38" t="str">
        <f t="shared" si="232"/>
        <v/>
      </c>
      <c r="O2481" s="38" t="str">
        <f t="shared" si="228"/>
        <v/>
      </c>
      <c r="P2481" s="39" t="str">
        <f t="shared" si="233"/>
        <v/>
      </c>
      <c r="AC2481" s="42" t="str">
        <f>IF(B2481="","",VLOOKUP(B2481,[2]Formula!B:C,2,0))</f>
        <v/>
      </c>
      <c r="AD2481" s="43" t="str">
        <f t="shared" si="231"/>
        <v/>
      </c>
    </row>
    <row r="2482" spans="1:30" x14ac:dyDescent="0.25">
      <c r="A2482" s="64"/>
      <c r="B2482" s="64"/>
      <c r="C2482" s="66"/>
      <c r="D2482" s="67"/>
      <c r="E2482" s="64"/>
      <c r="F2482" s="64"/>
      <c r="G2482" s="37" t="str">
        <f>IF(E2482="","",IF(OR(E2482="Project Management",E2482="Project Support",E2482="Sprint Management",E2482="Sprint Support"),"NA",ROUND((((VLOOKUP(AD2482,[2]Formula!V:X,3,0)))-SUMIF(AD:AD,AD2482,H:H)),2)))</f>
        <v/>
      </c>
      <c r="H2482" s="71"/>
      <c r="I2482" s="72"/>
      <c r="J2482" s="72"/>
      <c r="K2482" s="38" t="str">
        <f>IF(E2482="","",IF(OR(E2482="Project Management",E2482="Project Support",E2482="Sprint Management",E2482="Sprint Support"),"NA",(((SUMIF(AD:AD,AD2482,H:H)/VLOOKUP(AD2482,[2]Formula!V:X,3,0))*VLOOKUP(AD2482,[2]Formula!V:X,2,0))*H2482)/SUMIF(AD:AD,AD2482,H:H)))</f>
        <v/>
      </c>
      <c r="L2482" s="38" t="str">
        <f t="shared" si="229"/>
        <v/>
      </c>
      <c r="M2482" s="38" t="str">
        <f t="shared" si="230"/>
        <v/>
      </c>
      <c r="N2482" s="38" t="str">
        <f t="shared" si="232"/>
        <v/>
      </c>
      <c r="O2482" s="38" t="str">
        <f t="shared" si="228"/>
        <v/>
      </c>
      <c r="P2482" s="39" t="str">
        <f t="shared" si="233"/>
        <v/>
      </c>
      <c r="AC2482" s="42" t="str">
        <f>IF(B2482="","",VLOOKUP(B2482,[2]Formula!B:C,2,0))</f>
        <v/>
      </c>
      <c r="AD2482" s="43" t="str">
        <f t="shared" si="231"/>
        <v/>
      </c>
    </row>
    <row r="2483" spans="1:30" x14ac:dyDescent="0.25">
      <c r="A2483" s="64"/>
      <c r="B2483" s="64"/>
      <c r="C2483" s="66"/>
      <c r="D2483" s="67"/>
      <c r="E2483" s="64"/>
      <c r="F2483" s="64"/>
      <c r="G2483" s="37" t="str">
        <f>IF(E2483="","",IF(OR(E2483="Project Management",E2483="Project Support",E2483="Sprint Management",E2483="Sprint Support"),"NA",ROUND((((VLOOKUP(AD2483,[2]Formula!V:X,3,0)))-SUMIF(AD:AD,AD2483,H:H)),2)))</f>
        <v/>
      </c>
      <c r="H2483" s="71"/>
      <c r="I2483" s="72"/>
      <c r="J2483" s="72"/>
      <c r="K2483" s="38" t="str">
        <f>IF(E2483="","",IF(OR(E2483="Project Management",E2483="Project Support",E2483="Sprint Management",E2483="Sprint Support"),"NA",(((SUMIF(AD:AD,AD2483,H:H)/VLOOKUP(AD2483,[2]Formula!V:X,3,0))*VLOOKUP(AD2483,[2]Formula!V:X,2,0))*H2483)/SUMIF(AD:AD,AD2483,H:H)))</f>
        <v/>
      </c>
      <c r="L2483" s="38" t="str">
        <f t="shared" si="229"/>
        <v/>
      </c>
      <c r="M2483" s="38" t="str">
        <f t="shared" si="230"/>
        <v/>
      </c>
      <c r="N2483" s="38" t="str">
        <f t="shared" si="232"/>
        <v/>
      </c>
      <c r="O2483" s="38" t="str">
        <f t="shared" si="228"/>
        <v/>
      </c>
      <c r="P2483" s="39" t="str">
        <f t="shared" si="233"/>
        <v/>
      </c>
      <c r="AC2483" s="42" t="str">
        <f>IF(B2483="","",VLOOKUP(B2483,[2]Formula!B:C,2,0))</f>
        <v/>
      </c>
      <c r="AD2483" s="43" t="str">
        <f t="shared" si="231"/>
        <v/>
      </c>
    </row>
    <row r="2484" spans="1:30" x14ac:dyDescent="0.25">
      <c r="A2484" s="64"/>
      <c r="B2484" s="64"/>
      <c r="C2484" s="66"/>
      <c r="D2484" s="67"/>
      <c r="E2484" s="64"/>
      <c r="F2484" s="64"/>
      <c r="G2484" s="37" t="str">
        <f>IF(E2484="","",IF(OR(E2484="Project Management",E2484="Project Support",E2484="Sprint Management",E2484="Sprint Support"),"NA",ROUND((((VLOOKUP(AD2484,[2]Formula!V:X,3,0)))-SUMIF(AD:AD,AD2484,H:H)),2)))</f>
        <v/>
      </c>
      <c r="H2484" s="71"/>
      <c r="I2484" s="72"/>
      <c r="J2484" s="72"/>
      <c r="K2484" s="38" t="str">
        <f>IF(E2484="","",IF(OR(E2484="Project Management",E2484="Project Support",E2484="Sprint Management",E2484="Sprint Support"),"NA",(((SUMIF(AD:AD,AD2484,H:H)/VLOOKUP(AD2484,[2]Formula!V:X,3,0))*VLOOKUP(AD2484,[2]Formula!V:X,2,0))*H2484)/SUMIF(AD:AD,AD2484,H:H)))</f>
        <v/>
      </c>
      <c r="L2484" s="38" t="str">
        <f t="shared" si="229"/>
        <v/>
      </c>
      <c r="M2484" s="38" t="str">
        <f t="shared" si="230"/>
        <v/>
      </c>
      <c r="N2484" s="38" t="str">
        <f t="shared" si="232"/>
        <v/>
      </c>
      <c r="O2484" s="38" t="str">
        <f t="shared" si="228"/>
        <v/>
      </c>
      <c r="P2484" s="39" t="str">
        <f t="shared" si="233"/>
        <v/>
      </c>
      <c r="AC2484" s="42" t="str">
        <f>IF(B2484="","",VLOOKUP(B2484,[2]Formula!B:C,2,0))</f>
        <v/>
      </c>
      <c r="AD2484" s="43" t="str">
        <f t="shared" si="231"/>
        <v/>
      </c>
    </row>
    <row r="2485" spans="1:30" x14ac:dyDescent="0.25">
      <c r="A2485" s="64"/>
      <c r="B2485" s="64"/>
      <c r="C2485" s="66"/>
      <c r="D2485" s="67"/>
      <c r="E2485" s="64"/>
      <c r="F2485" s="64"/>
      <c r="G2485" s="37" t="str">
        <f>IF(E2485="","",IF(OR(E2485="Project Management",E2485="Project Support",E2485="Sprint Management",E2485="Sprint Support"),"NA",ROUND((((VLOOKUP(AD2485,[2]Formula!V:X,3,0)))-SUMIF(AD:AD,AD2485,H:H)),2)))</f>
        <v/>
      </c>
      <c r="H2485" s="71"/>
      <c r="I2485" s="72"/>
      <c r="J2485" s="72"/>
      <c r="K2485" s="38" t="str">
        <f>IF(E2485="","",IF(OR(E2485="Project Management",E2485="Project Support",E2485="Sprint Management",E2485="Sprint Support"),"NA",(((SUMIF(AD:AD,AD2485,H:H)/VLOOKUP(AD2485,[2]Formula!V:X,3,0))*VLOOKUP(AD2485,[2]Formula!V:X,2,0))*H2485)/SUMIF(AD:AD,AD2485,H:H)))</f>
        <v/>
      </c>
      <c r="L2485" s="38" t="str">
        <f t="shared" si="229"/>
        <v/>
      </c>
      <c r="M2485" s="38" t="str">
        <f t="shared" si="230"/>
        <v/>
      </c>
      <c r="N2485" s="38" t="str">
        <f t="shared" si="232"/>
        <v/>
      </c>
      <c r="O2485" s="38" t="str">
        <f t="shared" ref="O2485:O2548" si="234">IFERROR(L2485/M2485,"")</f>
        <v/>
      </c>
      <c r="P2485" s="39" t="str">
        <f t="shared" si="233"/>
        <v/>
      </c>
      <c r="AC2485" s="42" t="str">
        <f>IF(B2485="","",VLOOKUP(B2485,[2]Formula!B:C,2,0))</f>
        <v/>
      </c>
      <c r="AD2485" s="43" t="str">
        <f t="shared" si="231"/>
        <v/>
      </c>
    </row>
    <row r="2486" spans="1:30" x14ac:dyDescent="0.25">
      <c r="A2486" s="64"/>
      <c r="B2486" s="64"/>
      <c r="C2486" s="66"/>
      <c r="D2486" s="67"/>
      <c r="E2486" s="64"/>
      <c r="F2486" s="64"/>
      <c r="G2486" s="37" t="str">
        <f>IF(E2486="","",IF(OR(E2486="Project Management",E2486="Project Support",E2486="Sprint Management",E2486="Sprint Support"),"NA",ROUND((((VLOOKUP(AD2486,[2]Formula!V:X,3,0)))-SUMIF(AD:AD,AD2486,H:H)),2)))</f>
        <v/>
      </c>
      <c r="H2486" s="71"/>
      <c r="I2486" s="72"/>
      <c r="J2486" s="72"/>
      <c r="K2486" s="38" t="str">
        <f>IF(E2486="","",IF(OR(E2486="Project Management",E2486="Project Support",E2486="Sprint Management",E2486="Sprint Support"),"NA",(((SUMIF(AD:AD,AD2486,H:H)/VLOOKUP(AD2486,[2]Formula!V:X,3,0))*VLOOKUP(AD2486,[2]Formula!V:X,2,0))*H2486)/SUMIF(AD:AD,AD2486,H:H)))</f>
        <v/>
      </c>
      <c r="L2486" s="38" t="str">
        <f t="shared" si="229"/>
        <v/>
      </c>
      <c r="M2486" s="38" t="str">
        <f t="shared" si="230"/>
        <v/>
      </c>
      <c r="N2486" s="38" t="str">
        <f t="shared" si="232"/>
        <v/>
      </c>
      <c r="O2486" s="38" t="str">
        <f t="shared" si="234"/>
        <v/>
      </c>
      <c r="P2486" s="39" t="str">
        <f t="shared" si="233"/>
        <v/>
      </c>
      <c r="AC2486" s="42" t="str">
        <f>IF(B2486="","",VLOOKUP(B2486,[2]Formula!B:C,2,0))</f>
        <v/>
      </c>
      <c r="AD2486" s="43" t="str">
        <f t="shared" si="231"/>
        <v/>
      </c>
    </row>
    <row r="2487" spans="1:30" x14ac:dyDescent="0.25">
      <c r="A2487" s="64"/>
      <c r="B2487" s="64"/>
      <c r="C2487" s="66"/>
      <c r="D2487" s="67"/>
      <c r="E2487" s="64"/>
      <c r="F2487" s="64"/>
      <c r="G2487" s="37" t="str">
        <f>IF(E2487="","",IF(OR(E2487="Project Management",E2487="Project Support",E2487="Sprint Management",E2487="Sprint Support"),"NA",ROUND((((VLOOKUP(AD2487,[2]Formula!V:X,3,0)))-SUMIF(AD:AD,AD2487,H:H)),2)))</f>
        <v/>
      </c>
      <c r="H2487" s="71"/>
      <c r="I2487" s="72"/>
      <c r="J2487" s="72"/>
      <c r="K2487" s="38" t="str">
        <f>IF(E2487="","",IF(OR(E2487="Project Management",E2487="Project Support",E2487="Sprint Management",E2487="Sprint Support"),"NA",(((SUMIF(AD:AD,AD2487,H:H)/VLOOKUP(AD2487,[2]Formula!V:X,3,0))*VLOOKUP(AD2487,[2]Formula!V:X,2,0))*H2487)/SUMIF(AD:AD,AD2487,H:H)))</f>
        <v/>
      </c>
      <c r="L2487" s="38" t="str">
        <f t="shared" si="229"/>
        <v/>
      </c>
      <c r="M2487" s="38" t="str">
        <f t="shared" si="230"/>
        <v/>
      </c>
      <c r="N2487" s="38" t="str">
        <f t="shared" si="232"/>
        <v/>
      </c>
      <c r="O2487" s="38" t="str">
        <f t="shared" si="234"/>
        <v/>
      </c>
      <c r="P2487" s="39" t="str">
        <f t="shared" si="233"/>
        <v/>
      </c>
      <c r="AC2487" s="42" t="str">
        <f>IF(B2487="","",VLOOKUP(B2487,[2]Formula!B:C,2,0))</f>
        <v/>
      </c>
      <c r="AD2487" s="43" t="str">
        <f t="shared" si="231"/>
        <v/>
      </c>
    </row>
    <row r="2488" spans="1:30" x14ac:dyDescent="0.25">
      <c r="A2488" s="64"/>
      <c r="B2488" s="64"/>
      <c r="C2488" s="66"/>
      <c r="D2488" s="67"/>
      <c r="E2488" s="64"/>
      <c r="F2488" s="64"/>
      <c r="G2488" s="37" t="str">
        <f>IF(E2488="","",IF(OR(E2488="Project Management",E2488="Project Support",E2488="Sprint Management",E2488="Sprint Support"),"NA",ROUND((((VLOOKUP(AD2488,[2]Formula!V:X,3,0)))-SUMIF(AD:AD,AD2488,H:H)),2)))</f>
        <v/>
      </c>
      <c r="H2488" s="71"/>
      <c r="I2488" s="72"/>
      <c r="J2488" s="72"/>
      <c r="K2488" s="38" t="str">
        <f>IF(E2488="","",IF(OR(E2488="Project Management",E2488="Project Support",E2488="Sprint Management",E2488="Sprint Support"),"NA",(((SUMIF(AD:AD,AD2488,H:H)/VLOOKUP(AD2488,[2]Formula!V:X,3,0))*VLOOKUP(AD2488,[2]Formula!V:X,2,0))*H2488)/SUMIF(AD:AD,AD2488,H:H)))</f>
        <v/>
      </c>
      <c r="L2488" s="38" t="str">
        <f t="shared" si="229"/>
        <v/>
      </c>
      <c r="M2488" s="38" t="str">
        <f t="shared" si="230"/>
        <v/>
      </c>
      <c r="N2488" s="38" t="str">
        <f t="shared" si="232"/>
        <v/>
      </c>
      <c r="O2488" s="38" t="str">
        <f t="shared" si="234"/>
        <v/>
      </c>
      <c r="P2488" s="39" t="str">
        <f t="shared" si="233"/>
        <v/>
      </c>
      <c r="AC2488" s="42" t="str">
        <f>IF(B2488="","",VLOOKUP(B2488,[2]Formula!B:C,2,0))</f>
        <v/>
      </c>
      <c r="AD2488" s="43" t="str">
        <f t="shared" si="231"/>
        <v/>
      </c>
    </row>
    <row r="2489" spans="1:30" x14ac:dyDescent="0.25">
      <c r="A2489" s="64"/>
      <c r="B2489" s="64"/>
      <c r="C2489" s="66"/>
      <c r="D2489" s="67"/>
      <c r="E2489" s="64"/>
      <c r="F2489" s="64"/>
      <c r="G2489" s="37" t="str">
        <f>IF(E2489="","",IF(OR(E2489="Project Management",E2489="Project Support",E2489="Sprint Management",E2489="Sprint Support"),"NA",ROUND((((VLOOKUP(AD2489,[2]Formula!V:X,3,0)))-SUMIF(AD:AD,AD2489,H:H)),2)))</f>
        <v/>
      </c>
      <c r="H2489" s="71"/>
      <c r="I2489" s="72"/>
      <c r="J2489" s="72"/>
      <c r="K2489" s="38" t="str">
        <f>IF(E2489="","",IF(OR(E2489="Project Management",E2489="Project Support",E2489="Sprint Management",E2489="Sprint Support"),"NA",(((SUMIF(AD:AD,AD2489,H:H)/VLOOKUP(AD2489,[2]Formula!V:X,3,0))*VLOOKUP(AD2489,[2]Formula!V:X,2,0))*H2489)/SUMIF(AD:AD,AD2489,H:H)))</f>
        <v/>
      </c>
      <c r="L2489" s="38" t="str">
        <f t="shared" si="229"/>
        <v/>
      </c>
      <c r="M2489" s="38" t="str">
        <f t="shared" si="230"/>
        <v/>
      </c>
      <c r="N2489" s="38" t="str">
        <f t="shared" si="232"/>
        <v/>
      </c>
      <c r="O2489" s="38" t="str">
        <f t="shared" si="234"/>
        <v/>
      </c>
      <c r="P2489" s="39" t="str">
        <f t="shared" si="233"/>
        <v/>
      </c>
      <c r="AC2489" s="42" t="str">
        <f>IF(B2489="","",VLOOKUP(B2489,[2]Formula!B:C,2,0))</f>
        <v/>
      </c>
      <c r="AD2489" s="43" t="str">
        <f t="shared" si="231"/>
        <v/>
      </c>
    </row>
    <row r="2490" spans="1:30" x14ac:dyDescent="0.25">
      <c r="A2490" s="64"/>
      <c r="B2490" s="64"/>
      <c r="C2490" s="66"/>
      <c r="D2490" s="67"/>
      <c r="E2490" s="64"/>
      <c r="F2490" s="64"/>
      <c r="G2490" s="37" t="str">
        <f>IF(E2490="","",IF(OR(E2490="Project Management",E2490="Project Support",E2490="Sprint Management",E2490="Sprint Support"),"NA",ROUND((((VLOOKUP(AD2490,[2]Formula!V:X,3,0)))-SUMIF(AD:AD,AD2490,H:H)),2)))</f>
        <v/>
      </c>
      <c r="H2490" s="71"/>
      <c r="I2490" s="72"/>
      <c r="J2490" s="72"/>
      <c r="K2490" s="38" t="str">
        <f>IF(E2490="","",IF(OR(E2490="Project Management",E2490="Project Support",E2490="Sprint Management",E2490="Sprint Support"),"NA",(((SUMIF(AD:AD,AD2490,H:H)/VLOOKUP(AD2490,[2]Formula!V:X,3,0))*VLOOKUP(AD2490,[2]Formula!V:X,2,0))*H2490)/SUMIF(AD:AD,AD2490,H:H)))</f>
        <v/>
      </c>
      <c r="L2490" s="38" t="str">
        <f t="shared" si="229"/>
        <v/>
      </c>
      <c r="M2490" s="38" t="str">
        <f t="shared" si="230"/>
        <v/>
      </c>
      <c r="N2490" s="38" t="str">
        <f t="shared" si="232"/>
        <v/>
      </c>
      <c r="O2490" s="38" t="str">
        <f t="shared" si="234"/>
        <v/>
      </c>
      <c r="P2490" s="39" t="str">
        <f t="shared" si="233"/>
        <v/>
      </c>
      <c r="AC2490" s="42" t="str">
        <f>IF(B2490="","",VLOOKUP(B2490,[2]Formula!B:C,2,0))</f>
        <v/>
      </c>
      <c r="AD2490" s="43" t="str">
        <f t="shared" si="231"/>
        <v/>
      </c>
    </row>
    <row r="2491" spans="1:30" x14ac:dyDescent="0.25">
      <c r="A2491" s="64"/>
      <c r="B2491" s="64"/>
      <c r="C2491" s="66"/>
      <c r="D2491" s="67"/>
      <c r="E2491" s="64"/>
      <c r="F2491" s="64"/>
      <c r="G2491" s="37" t="str">
        <f>IF(E2491="","",IF(OR(E2491="Project Management",E2491="Project Support",E2491="Sprint Management",E2491="Sprint Support"),"NA",ROUND((((VLOOKUP(AD2491,[2]Formula!V:X,3,0)))-SUMIF(AD:AD,AD2491,H:H)),2)))</f>
        <v/>
      </c>
      <c r="H2491" s="71"/>
      <c r="I2491" s="72"/>
      <c r="J2491" s="72"/>
      <c r="K2491" s="38" t="str">
        <f>IF(E2491="","",IF(OR(E2491="Project Management",E2491="Project Support",E2491="Sprint Management",E2491="Sprint Support"),"NA",(((SUMIF(AD:AD,AD2491,H:H)/VLOOKUP(AD2491,[2]Formula!V:X,3,0))*VLOOKUP(AD2491,[2]Formula!V:X,2,0))*H2491)/SUMIF(AD:AD,AD2491,H:H)))</f>
        <v/>
      </c>
      <c r="L2491" s="38" t="str">
        <f t="shared" si="229"/>
        <v/>
      </c>
      <c r="M2491" s="38" t="str">
        <f t="shared" si="230"/>
        <v/>
      </c>
      <c r="N2491" s="38" t="str">
        <f t="shared" si="232"/>
        <v/>
      </c>
      <c r="O2491" s="38" t="str">
        <f t="shared" si="234"/>
        <v/>
      </c>
      <c r="P2491" s="39" t="str">
        <f t="shared" si="233"/>
        <v/>
      </c>
      <c r="AC2491" s="42" t="str">
        <f>IF(B2491="","",VLOOKUP(B2491,[2]Formula!B:C,2,0))</f>
        <v/>
      </c>
      <c r="AD2491" s="43" t="str">
        <f t="shared" si="231"/>
        <v/>
      </c>
    </row>
    <row r="2492" spans="1:30" x14ac:dyDescent="0.25">
      <c r="A2492" s="64"/>
      <c r="B2492" s="64"/>
      <c r="C2492" s="66"/>
      <c r="D2492" s="67"/>
      <c r="E2492" s="64"/>
      <c r="F2492" s="64"/>
      <c r="G2492" s="37" t="str">
        <f>IF(E2492="","",IF(OR(E2492="Project Management",E2492="Project Support",E2492="Sprint Management",E2492="Sprint Support"),"NA",ROUND((((VLOOKUP(AD2492,[2]Formula!V:X,3,0)))-SUMIF(AD:AD,AD2492,H:H)),2)))</f>
        <v/>
      </c>
      <c r="H2492" s="71"/>
      <c r="I2492" s="72"/>
      <c r="J2492" s="72"/>
      <c r="K2492" s="38" t="str">
        <f>IF(E2492="","",IF(OR(E2492="Project Management",E2492="Project Support",E2492="Sprint Management",E2492="Sprint Support"),"NA",(((SUMIF(AD:AD,AD2492,H:H)/VLOOKUP(AD2492,[2]Formula!V:X,3,0))*VLOOKUP(AD2492,[2]Formula!V:X,2,0))*H2492)/SUMIF(AD:AD,AD2492,H:H)))</f>
        <v/>
      </c>
      <c r="L2492" s="38" t="str">
        <f t="shared" si="229"/>
        <v/>
      </c>
      <c r="M2492" s="38" t="str">
        <f t="shared" si="230"/>
        <v/>
      </c>
      <c r="N2492" s="38" t="str">
        <f t="shared" si="232"/>
        <v/>
      </c>
      <c r="O2492" s="38" t="str">
        <f t="shared" si="234"/>
        <v/>
      </c>
      <c r="P2492" s="39" t="str">
        <f t="shared" si="233"/>
        <v/>
      </c>
      <c r="AC2492" s="42" t="str">
        <f>IF(B2492="","",VLOOKUP(B2492,[2]Formula!B:C,2,0))</f>
        <v/>
      </c>
      <c r="AD2492" s="43" t="str">
        <f t="shared" si="231"/>
        <v/>
      </c>
    </row>
    <row r="2493" spans="1:30" x14ac:dyDescent="0.25">
      <c r="A2493" s="64"/>
      <c r="B2493" s="64"/>
      <c r="C2493" s="66"/>
      <c r="D2493" s="67"/>
      <c r="E2493" s="64"/>
      <c r="F2493" s="64"/>
      <c r="G2493" s="37" t="str">
        <f>IF(E2493="","",IF(OR(E2493="Project Management",E2493="Project Support",E2493="Sprint Management",E2493="Sprint Support"),"NA",ROUND((((VLOOKUP(AD2493,[2]Formula!V:X,3,0)))-SUMIF(AD:AD,AD2493,H:H)),2)))</f>
        <v/>
      </c>
      <c r="H2493" s="71"/>
      <c r="I2493" s="72"/>
      <c r="J2493" s="72"/>
      <c r="K2493" s="38" t="str">
        <f>IF(E2493="","",IF(OR(E2493="Project Management",E2493="Project Support",E2493="Sprint Management",E2493="Sprint Support"),"NA",(((SUMIF(AD:AD,AD2493,H:H)/VLOOKUP(AD2493,[2]Formula!V:X,3,0))*VLOOKUP(AD2493,[2]Formula!V:X,2,0))*H2493)/SUMIF(AD:AD,AD2493,H:H)))</f>
        <v/>
      </c>
      <c r="L2493" s="38" t="str">
        <f t="shared" si="229"/>
        <v/>
      </c>
      <c r="M2493" s="38" t="str">
        <f t="shared" si="230"/>
        <v/>
      </c>
      <c r="N2493" s="38" t="str">
        <f t="shared" si="232"/>
        <v/>
      </c>
      <c r="O2493" s="38" t="str">
        <f t="shared" si="234"/>
        <v/>
      </c>
      <c r="P2493" s="39" t="str">
        <f t="shared" si="233"/>
        <v/>
      </c>
      <c r="AC2493" s="42" t="str">
        <f>IF(B2493="","",VLOOKUP(B2493,[2]Formula!B:C,2,0))</f>
        <v/>
      </c>
      <c r="AD2493" s="43" t="str">
        <f t="shared" si="231"/>
        <v/>
      </c>
    </row>
    <row r="2494" spans="1:30" x14ac:dyDescent="0.25">
      <c r="A2494" s="64"/>
      <c r="B2494" s="64"/>
      <c r="C2494" s="66"/>
      <c r="D2494" s="67"/>
      <c r="E2494" s="64"/>
      <c r="F2494" s="64"/>
      <c r="G2494" s="37" t="str">
        <f>IF(E2494="","",IF(OR(E2494="Project Management",E2494="Project Support",E2494="Sprint Management",E2494="Sprint Support"),"NA",ROUND((((VLOOKUP(AD2494,[2]Formula!V:X,3,0)))-SUMIF(AD:AD,AD2494,H:H)),2)))</f>
        <v/>
      </c>
      <c r="H2494" s="71"/>
      <c r="I2494" s="72"/>
      <c r="J2494" s="72"/>
      <c r="K2494" s="38" t="str">
        <f>IF(E2494="","",IF(OR(E2494="Project Management",E2494="Project Support",E2494="Sprint Management",E2494="Sprint Support"),"NA",(((SUMIF(AD:AD,AD2494,H:H)/VLOOKUP(AD2494,[2]Formula!V:X,3,0))*VLOOKUP(AD2494,[2]Formula!V:X,2,0))*H2494)/SUMIF(AD:AD,AD2494,H:H)))</f>
        <v/>
      </c>
      <c r="L2494" s="38" t="str">
        <f t="shared" si="229"/>
        <v/>
      </c>
      <c r="M2494" s="38" t="str">
        <f t="shared" si="230"/>
        <v/>
      </c>
      <c r="N2494" s="38" t="str">
        <f t="shared" si="232"/>
        <v/>
      </c>
      <c r="O2494" s="38" t="str">
        <f t="shared" si="234"/>
        <v/>
      </c>
      <c r="P2494" s="39" t="str">
        <f t="shared" si="233"/>
        <v/>
      </c>
      <c r="AC2494" s="42" t="str">
        <f>IF(B2494="","",VLOOKUP(B2494,[2]Formula!B:C,2,0))</f>
        <v/>
      </c>
      <c r="AD2494" s="43" t="str">
        <f t="shared" si="231"/>
        <v/>
      </c>
    </row>
    <row r="2495" spans="1:30" x14ac:dyDescent="0.25">
      <c r="A2495" s="64"/>
      <c r="B2495" s="64"/>
      <c r="C2495" s="66"/>
      <c r="D2495" s="67"/>
      <c r="E2495" s="64"/>
      <c r="F2495" s="64"/>
      <c r="G2495" s="37" t="str">
        <f>IF(E2495="","",IF(OR(E2495="Project Management",E2495="Project Support",E2495="Sprint Management",E2495="Sprint Support"),"NA",ROUND((((VLOOKUP(AD2495,[2]Formula!V:X,3,0)))-SUMIF(AD:AD,AD2495,H:H)),2)))</f>
        <v/>
      </c>
      <c r="H2495" s="71"/>
      <c r="I2495" s="72"/>
      <c r="J2495" s="72"/>
      <c r="K2495" s="38" t="str">
        <f>IF(E2495="","",IF(OR(E2495="Project Management",E2495="Project Support",E2495="Sprint Management",E2495="Sprint Support"),"NA",(((SUMIF(AD:AD,AD2495,H:H)/VLOOKUP(AD2495,[2]Formula!V:X,3,0))*VLOOKUP(AD2495,[2]Formula!V:X,2,0))*H2495)/SUMIF(AD:AD,AD2495,H:H)))</f>
        <v/>
      </c>
      <c r="L2495" s="38" t="str">
        <f t="shared" si="229"/>
        <v/>
      </c>
      <c r="M2495" s="38" t="str">
        <f t="shared" si="230"/>
        <v/>
      </c>
      <c r="N2495" s="38" t="str">
        <f t="shared" si="232"/>
        <v/>
      </c>
      <c r="O2495" s="38" t="str">
        <f t="shared" si="234"/>
        <v/>
      </c>
      <c r="P2495" s="39" t="str">
        <f t="shared" si="233"/>
        <v/>
      </c>
      <c r="AC2495" s="42" t="str">
        <f>IF(B2495="","",VLOOKUP(B2495,[2]Formula!B:C,2,0))</f>
        <v/>
      </c>
      <c r="AD2495" s="43" t="str">
        <f t="shared" si="231"/>
        <v/>
      </c>
    </row>
    <row r="2496" spans="1:30" x14ac:dyDescent="0.25">
      <c r="A2496" s="64"/>
      <c r="B2496" s="64"/>
      <c r="C2496" s="66"/>
      <c r="D2496" s="67"/>
      <c r="E2496" s="64"/>
      <c r="F2496" s="64"/>
      <c r="G2496" s="37" t="str">
        <f>IF(E2496="","",IF(OR(E2496="Project Management",E2496="Project Support",E2496="Sprint Management",E2496="Sprint Support"),"NA",ROUND((((VLOOKUP(AD2496,[2]Formula!V:X,3,0)))-SUMIF(AD:AD,AD2496,H:H)),2)))</f>
        <v/>
      </c>
      <c r="H2496" s="71"/>
      <c r="I2496" s="72"/>
      <c r="J2496" s="72"/>
      <c r="K2496" s="38" t="str">
        <f>IF(E2496="","",IF(OR(E2496="Project Management",E2496="Project Support",E2496="Sprint Management",E2496="Sprint Support"),"NA",(((SUMIF(AD:AD,AD2496,H:H)/VLOOKUP(AD2496,[2]Formula!V:X,3,0))*VLOOKUP(AD2496,[2]Formula!V:X,2,0))*H2496)/SUMIF(AD:AD,AD2496,H:H)))</f>
        <v/>
      </c>
      <c r="L2496" s="38" t="str">
        <f t="shared" si="229"/>
        <v/>
      </c>
      <c r="M2496" s="38" t="str">
        <f t="shared" si="230"/>
        <v/>
      </c>
      <c r="N2496" s="38" t="str">
        <f t="shared" si="232"/>
        <v/>
      </c>
      <c r="O2496" s="38" t="str">
        <f t="shared" si="234"/>
        <v/>
      </c>
      <c r="P2496" s="39" t="str">
        <f t="shared" si="233"/>
        <v/>
      </c>
      <c r="AC2496" s="42" t="str">
        <f>IF(B2496="","",VLOOKUP(B2496,[2]Formula!B:C,2,0))</f>
        <v/>
      </c>
      <c r="AD2496" s="43" t="str">
        <f t="shared" si="231"/>
        <v/>
      </c>
    </row>
    <row r="2497" spans="1:30" x14ac:dyDescent="0.25">
      <c r="A2497" s="64"/>
      <c r="B2497" s="64"/>
      <c r="C2497" s="66"/>
      <c r="D2497" s="67"/>
      <c r="E2497" s="64"/>
      <c r="F2497" s="64"/>
      <c r="G2497" s="37" t="str">
        <f>IF(E2497="","",IF(OR(E2497="Project Management",E2497="Project Support",E2497="Sprint Management",E2497="Sprint Support"),"NA",ROUND((((VLOOKUP(AD2497,[2]Formula!V:X,3,0)))-SUMIF(AD:AD,AD2497,H:H)),2)))</f>
        <v/>
      </c>
      <c r="H2497" s="71"/>
      <c r="I2497" s="72"/>
      <c r="J2497" s="72"/>
      <c r="K2497" s="38" t="str">
        <f>IF(E2497="","",IF(OR(E2497="Project Management",E2497="Project Support",E2497="Sprint Management",E2497="Sprint Support"),"NA",(((SUMIF(AD:AD,AD2497,H:H)/VLOOKUP(AD2497,[2]Formula!V:X,3,0))*VLOOKUP(AD2497,[2]Formula!V:X,2,0))*H2497)/SUMIF(AD:AD,AD2497,H:H)))</f>
        <v/>
      </c>
      <c r="L2497" s="38" t="str">
        <f t="shared" si="229"/>
        <v/>
      </c>
      <c r="M2497" s="38" t="str">
        <f t="shared" si="230"/>
        <v/>
      </c>
      <c r="N2497" s="38" t="str">
        <f t="shared" si="232"/>
        <v/>
      </c>
      <c r="O2497" s="38" t="str">
        <f t="shared" si="234"/>
        <v/>
      </c>
      <c r="P2497" s="39" t="str">
        <f t="shared" si="233"/>
        <v/>
      </c>
      <c r="AC2497" s="42" t="str">
        <f>IF(B2497="","",VLOOKUP(B2497,[2]Formula!B:C,2,0))</f>
        <v/>
      </c>
      <c r="AD2497" s="43" t="str">
        <f t="shared" si="231"/>
        <v/>
      </c>
    </row>
    <row r="2498" spans="1:30" x14ac:dyDescent="0.25">
      <c r="A2498" s="64"/>
      <c r="B2498" s="64"/>
      <c r="C2498" s="66"/>
      <c r="D2498" s="67"/>
      <c r="E2498" s="64"/>
      <c r="F2498" s="64"/>
      <c r="G2498" s="37" t="str">
        <f>IF(E2498="","",IF(OR(E2498="Project Management",E2498="Project Support",E2498="Sprint Management",E2498="Sprint Support"),"NA",ROUND((((VLOOKUP(AD2498,[2]Formula!V:X,3,0)))-SUMIF(AD:AD,AD2498,H:H)),2)))</f>
        <v/>
      </c>
      <c r="H2498" s="71"/>
      <c r="I2498" s="72"/>
      <c r="J2498" s="72"/>
      <c r="K2498" s="38" t="str">
        <f>IF(E2498="","",IF(OR(E2498="Project Management",E2498="Project Support",E2498="Sprint Management",E2498="Sprint Support"),"NA",(((SUMIF(AD:AD,AD2498,H:H)/VLOOKUP(AD2498,[2]Formula!V:X,3,0))*VLOOKUP(AD2498,[2]Formula!V:X,2,0))*H2498)/SUMIF(AD:AD,AD2498,H:H)))</f>
        <v/>
      </c>
      <c r="L2498" s="38" t="str">
        <f t="shared" ref="L2498:L2561" si="235">IFERROR(IF(K2498="NA",(H2498/I2498),(K2498/I2498)),"")</f>
        <v/>
      </c>
      <c r="M2498" s="38" t="str">
        <f t="shared" ref="M2498:M2561" si="236">IFERROR(IF(K2498="NA",1,(K2498/H2498)),"")</f>
        <v/>
      </c>
      <c r="N2498" s="38" t="str">
        <f t="shared" si="232"/>
        <v/>
      </c>
      <c r="O2498" s="38" t="str">
        <f t="shared" si="234"/>
        <v/>
      </c>
      <c r="P2498" s="39" t="str">
        <f t="shared" si="233"/>
        <v/>
      </c>
      <c r="AC2498" s="42" t="str">
        <f>IF(B2498="","",VLOOKUP(B2498,[2]Formula!B:C,2,0))</f>
        <v/>
      </c>
      <c r="AD2498" s="43" t="str">
        <f t="shared" ref="AD2498:AD2561" si="237">IF(B2498="","",CONCATENATE(B2498,"_",E2498))</f>
        <v/>
      </c>
    </row>
    <row r="2499" spans="1:30" x14ac:dyDescent="0.25">
      <c r="A2499" s="64"/>
      <c r="B2499" s="64"/>
      <c r="C2499" s="66"/>
      <c r="D2499" s="67"/>
      <c r="E2499" s="64"/>
      <c r="F2499" s="64"/>
      <c r="G2499" s="37" t="str">
        <f>IF(E2499="","",IF(OR(E2499="Project Management",E2499="Project Support",E2499="Sprint Management",E2499="Sprint Support"),"NA",ROUND((((VLOOKUP(AD2499,[2]Formula!V:X,3,0)))-SUMIF(AD:AD,AD2499,H:H)),2)))</f>
        <v/>
      </c>
      <c r="H2499" s="71"/>
      <c r="I2499" s="72"/>
      <c r="J2499" s="72"/>
      <c r="K2499" s="38" t="str">
        <f>IF(E2499="","",IF(OR(E2499="Project Management",E2499="Project Support",E2499="Sprint Management",E2499="Sprint Support"),"NA",(((SUMIF(AD:AD,AD2499,H:H)/VLOOKUP(AD2499,[2]Formula!V:X,3,0))*VLOOKUP(AD2499,[2]Formula!V:X,2,0))*H2499)/SUMIF(AD:AD,AD2499,H:H)))</f>
        <v/>
      </c>
      <c r="L2499" s="38" t="str">
        <f t="shared" si="235"/>
        <v/>
      </c>
      <c r="M2499" s="38" t="str">
        <f t="shared" si="236"/>
        <v/>
      </c>
      <c r="N2499" s="38" t="str">
        <f t="shared" ref="N2499:N2562" si="238">IFERROR(((L2499-M2499)/M2499)*100,"")</f>
        <v/>
      </c>
      <c r="O2499" s="38" t="str">
        <f t="shared" si="234"/>
        <v/>
      </c>
      <c r="P2499" s="39" t="str">
        <f t="shared" ref="P2499:P2562" si="239">IF(O2499="","",1)</f>
        <v/>
      </c>
      <c r="AC2499" s="42" t="str">
        <f>IF(B2499="","",VLOOKUP(B2499,[2]Formula!B:C,2,0))</f>
        <v/>
      </c>
      <c r="AD2499" s="43" t="str">
        <f t="shared" si="237"/>
        <v/>
      </c>
    </row>
    <row r="2500" spans="1:30" x14ac:dyDescent="0.25">
      <c r="A2500" s="64"/>
      <c r="B2500" s="64"/>
      <c r="C2500" s="66"/>
      <c r="D2500" s="67"/>
      <c r="E2500" s="64"/>
      <c r="F2500" s="64"/>
      <c r="G2500" s="37" t="str">
        <f>IF(E2500="","",IF(OR(E2500="Project Management",E2500="Project Support",E2500="Sprint Management",E2500="Sprint Support"),"NA",ROUND((((VLOOKUP(AD2500,[2]Formula!V:X,3,0)))-SUMIF(AD:AD,AD2500,H:H)),2)))</f>
        <v/>
      </c>
      <c r="H2500" s="71"/>
      <c r="I2500" s="72"/>
      <c r="J2500" s="72"/>
      <c r="K2500" s="38" t="str">
        <f>IF(E2500="","",IF(OR(E2500="Project Management",E2500="Project Support",E2500="Sprint Management",E2500="Sprint Support"),"NA",(((SUMIF(AD:AD,AD2500,H:H)/VLOOKUP(AD2500,[2]Formula!V:X,3,0))*VLOOKUP(AD2500,[2]Formula!V:X,2,0))*H2500)/SUMIF(AD:AD,AD2500,H:H)))</f>
        <v/>
      </c>
      <c r="L2500" s="38" t="str">
        <f t="shared" si="235"/>
        <v/>
      </c>
      <c r="M2500" s="38" t="str">
        <f t="shared" si="236"/>
        <v/>
      </c>
      <c r="N2500" s="38" t="str">
        <f t="shared" si="238"/>
        <v/>
      </c>
      <c r="O2500" s="38" t="str">
        <f t="shared" si="234"/>
        <v/>
      </c>
      <c r="P2500" s="39" t="str">
        <f t="shared" si="239"/>
        <v/>
      </c>
      <c r="AC2500" s="42" t="str">
        <f>IF(B2500="","",VLOOKUP(B2500,[2]Formula!B:C,2,0))</f>
        <v/>
      </c>
      <c r="AD2500" s="43" t="str">
        <f t="shared" si="237"/>
        <v/>
      </c>
    </row>
    <row r="2501" spans="1:30" x14ac:dyDescent="0.25">
      <c r="A2501" s="64"/>
      <c r="B2501" s="64"/>
      <c r="C2501" s="66"/>
      <c r="D2501" s="67"/>
      <c r="E2501" s="64"/>
      <c r="F2501" s="64"/>
      <c r="G2501" s="37" t="str">
        <f>IF(E2501="","",IF(OR(E2501="Project Management",E2501="Project Support",E2501="Sprint Management",E2501="Sprint Support"),"NA",ROUND((((VLOOKUP(AD2501,[2]Formula!V:X,3,0)))-SUMIF(AD:AD,AD2501,H:H)),2)))</f>
        <v/>
      </c>
      <c r="H2501" s="71"/>
      <c r="I2501" s="72"/>
      <c r="J2501" s="72"/>
      <c r="K2501" s="38" t="str">
        <f>IF(E2501="","",IF(OR(E2501="Project Management",E2501="Project Support",E2501="Sprint Management",E2501="Sprint Support"),"NA",(((SUMIF(AD:AD,AD2501,H:H)/VLOOKUP(AD2501,[2]Formula!V:X,3,0))*VLOOKUP(AD2501,[2]Formula!V:X,2,0))*H2501)/SUMIF(AD:AD,AD2501,H:H)))</f>
        <v/>
      </c>
      <c r="L2501" s="38" t="str">
        <f t="shared" si="235"/>
        <v/>
      </c>
      <c r="M2501" s="38" t="str">
        <f t="shared" si="236"/>
        <v/>
      </c>
      <c r="N2501" s="38" t="str">
        <f t="shared" si="238"/>
        <v/>
      </c>
      <c r="O2501" s="38" t="str">
        <f t="shared" si="234"/>
        <v/>
      </c>
      <c r="P2501" s="39" t="str">
        <f t="shared" si="239"/>
        <v/>
      </c>
      <c r="AC2501" s="42" t="str">
        <f>IF(B2501="","",VLOOKUP(B2501,[2]Formula!B:C,2,0))</f>
        <v/>
      </c>
      <c r="AD2501" s="43" t="str">
        <f t="shared" si="237"/>
        <v/>
      </c>
    </row>
    <row r="2502" spans="1:30" x14ac:dyDescent="0.25">
      <c r="A2502" s="64"/>
      <c r="B2502" s="64"/>
      <c r="C2502" s="66"/>
      <c r="D2502" s="67"/>
      <c r="E2502" s="64"/>
      <c r="F2502" s="64"/>
      <c r="G2502" s="37" t="str">
        <f>IF(E2502="","",IF(OR(E2502="Project Management",E2502="Project Support",E2502="Sprint Management",E2502="Sprint Support"),"NA",ROUND((((VLOOKUP(AD2502,[2]Formula!V:X,3,0)))-SUMIF(AD:AD,AD2502,H:H)),2)))</f>
        <v/>
      </c>
      <c r="H2502" s="71"/>
      <c r="I2502" s="72"/>
      <c r="J2502" s="72"/>
      <c r="K2502" s="38" t="str">
        <f>IF(E2502="","",IF(OR(E2502="Project Management",E2502="Project Support",E2502="Sprint Management",E2502="Sprint Support"),"NA",(((SUMIF(AD:AD,AD2502,H:H)/VLOOKUP(AD2502,[2]Formula!V:X,3,0))*VLOOKUP(AD2502,[2]Formula!V:X,2,0))*H2502)/SUMIF(AD:AD,AD2502,H:H)))</f>
        <v/>
      </c>
      <c r="L2502" s="38" t="str">
        <f t="shared" si="235"/>
        <v/>
      </c>
      <c r="M2502" s="38" t="str">
        <f t="shared" si="236"/>
        <v/>
      </c>
      <c r="N2502" s="38" t="str">
        <f t="shared" si="238"/>
        <v/>
      </c>
      <c r="O2502" s="38" t="str">
        <f t="shared" si="234"/>
        <v/>
      </c>
      <c r="P2502" s="39" t="str">
        <f t="shared" si="239"/>
        <v/>
      </c>
      <c r="AC2502" s="42" t="str">
        <f>IF(B2502="","",VLOOKUP(B2502,[2]Formula!B:C,2,0))</f>
        <v/>
      </c>
      <c r="AD2502" s="43" t="str">
        <f t="shared" si="237"/>
        <v/>
      </c>
    </row>
    <row r="2503" spans="1:30" x14ac:dyDescent="0.25">
      <c r="A2503" s="64"/>
      <c r="B2503" s="64"/>
      <c r="C2503" s="66"/>
      <c r="D2503" s="67"/>
      <c r="E2503" s="64"/>
      <c r="F2503" s="64"/>
      <c r="G2503" s="37" t="str">
        <f>IF(E2503="","",IF(OR(E2503="Project Management",E2503="Project Support",E2503="Sprint Management",E2503="Sprint Support"),"NA",ROUND((((VLOOKUP(AD2503,[2]Formula!V:X,3,0)))-SUMIF(AD:AD,AD2503,H:H)),2)))</f>
        <v/>
      </c>
      <c r="H2503" s="71"/>
      <c r="I2503" s="72"/>
      <c r="J2503" s="72"/>
      <c r="K2503" s="38" t="str">
        <f>IF(E2503="","",IF(OR(E2503="Project Management",E2503="Project Support",E2503="Sprint Management",E2503="Sprint Support"),"NA",(((SUMIF(AD:AD,AD2503,H:H)/VLOOKUP(AD2503,[2]Formula!V:X,3,0))*VLOOKUP(AD2503,[2]Formula!V:X,2,0))*H2503)/SUMIF(AD:AD,AD2503,H:H)))</f>
        <v/>
      </c>
      <c r="L2503" s="38" t="str">
        <f t="shared" si="235"/>
        <v/>
      </c>
      <c r="M2503" s="38" t="str">
        <f t="shared" si="236"/>
        <v/>
      </c>
      <c r="N2503" s="38" t="str">
        <f t="shared" si="238"/>
        <v/>
      </c>
      <c r="O2503" s="38" t="str">
        <f t="shared" si="234"/>
        <v/>
      </c>
      <c r="P2503" s="39" t="str">
        <f t="shared" si="239"/>
        <v/>
      </c>
      <c r="AC2503" s="42" t="str">
        <f>IF(B2503="","",VLOOKUP(B2503,[2]Formula!B:C,2,0))</f>
        <v/>
      </c>
      <c r="AD2503" s="43" t="str">
        <f t="shared" si="237"/>
        <v/>
      </c>
    </row>
    <row r="2504" spans="1:30" x14ac:dyDescent="0.25">
      <c r="A2504" s="64"/>
      <c r="B2504" s="64"/>
      <c r="C2504" s="66"/>
      <c r="D2504" s="67"/>
      <c r="E2504" s="64"/>
      <c r="F2504" s="64"/>
      <c r="G2504" s="37" t="str">
        <f>IF(E2504="","",IF(OR(E2504="Project Management",E2504="Project Support",E2504="Sprint Management",E2504="Sprint Support"),"NA",ROUND((((VLOOKUP(AD2504,[2]Formula!V:X,3,0)))-SUMIF(AD:AD,AD2504,H:H)),2)))</f>
        <v/>
      </c>
      <c r="H2504" s="71"/>
      <c r="I2504" s="72"/>
      <c r="J2504" s="72"/>
      <c r="K2504" s="38" t="str">
        <f>IF(E2504="","",IF(OR(E2504="Project Management",E2504="Project Support",E2504="Sprint Management",E2504="Sprint Support"),"NA",(((SUMIF(AD:AD,AD2504,H:H)/VLOOKUP(AD2504,[2]Formula!V:X,3,0))*VLOOKUP(AD2504,[2]Formula!V:X,2,0))*H2504)/SUMIF(AD:AD,AD2504,H:H)))</f>
        <v/>
      </c>
      <c r="L2504" s="38" t="str">
        <f t="shared" si="235"/>
        <v/>
      </c>
      <c r="M2504" s="38" t="str">
        <f t="shared" si="236"/>
        <v/>
      </c>
      <c r="N2504" s="38" t="str">
        <f t="shared" si="238"/>
        <v/>
      </c>
      <c r="O2504" s="38" t="str">
        <f t="shared" si="234"/>
        <v/>
      </c>
      <c r="P2504" s="39" t="str">
        <f t="shared" si="239"/>
        <v/>
      </c>
      <c r="AC2504" s="42" t="str">
        <f>IF(B2504="","",VLOOKUP(B2504,[2]Formula!B:C,2,0))</f>
        <v/>
      </c>
      <c r="AD2504" s="43" t="str">
        <f t="shared" si="237"/>
        <v/>
      </c>
    </row>
    <row r="2505" spans="1:30" x14ac:dyDescent="0.25">
      <c r="A2505" s="64"/>
      <c r="B2505" s="64"/>
      <c r="C2505" s="66"/>
      <c r="D2505" s="67"/>
      <c r="E2505" s="64"/>
      <c r="F2505" s="64"/>
      <c r="G2505" s="37" t="str">
        <f>IF(E2505="","",IF(OR(E2505="Project Management",E2505="Project Support",E2505="Sprint Management",E2505="Sprint Support"),"NA",ROUND((((VLOOKUP(AD2505,[2]Formula!V:X,3,0)))-SUMIF(AD:AD,AD2505,H:H)),2)))</f>
        <v/>
      </c>
      <c r="H2505" s="71"/>
      <c r="I2505" s="72"/>
      <c r="J2505" s="72"/>
      <c r="K2505" s="38" t="str">
        <f>IF(E2505="","",IF(OR(E2505="Project Management",E2505="Project Support",E2505="Sprint Management",E2505="Sprint Support"),"NA",(((SUMIF(AD:AD,AD2505,H:H)/VLOOKUP(AD2505,[2]Formula!V:X,3,0))*VLOOKUP(AD2505,[2]Formula!V:X,2,0))*H2505)/SUMIF(AD:AD,AD2505,H:H)))</f>
        <v/>
      </c>
      <c r="L2505" s="38" t="str">
        <f t="shared" si="235"/>
        <v/>
      </c>
      <c r="M2505" s="38" t="str">
        <f t="shared" si="236"/>
        <v/>
      </c>
      <c r="N2505" s="38" t="str">
        <f t="shared" si="238"/>
        <v/>
      </c>
      <c r="O2505" s="38" t="str">
        <f t="shared" si="234"/>
        <v/>
      </c>
      <c r="P2505" s="39" t="str">
        <f t="shared" si="239"/>
        <v/>
      </c>
      <c r="AC2505" s="42" t="str">
        <f>IF(B2505="","",VLOOKUP(B2505,[2]Formula!B:C,2,0))</f>
        <v/>
      </c>
      <c r="AD2505" s="43" t="str">
        <f t="shared" si="237"/>
        <v/>
      </c>
    </row>
    <row r="2506" spans="1:30" x14ac:dyDescent="0.25">
      <c r="A2506" s="64"/>
      <c r="B2506" s="64"/>
      <c r="C2506" s="66"/>
      <c r="D2506" s="67"/>
      <c r="E2506" s="64"/>
      <c r="F2506" s="64"/>
      <c r="G2506" s="37" t="str">
        <f>IF(E2506="","",IF(OR(E2506="Project Management",E2506="Project Support",E2506="Sprint Management",E2506="Sprint Support"),"NA",ROUND((((VLOOKUP(AD2506,[2]Formula!V:X,3,0)))-SUMIF(AD:AD,AD2506,H:H)),2)))</f>
        <v/>
      </c>
      <c r="H2506" s="71"/>
      <c r="I2506" s="72"/>
      <c r="J2506" s="72"/>
      <c r="K2506" s="38" t="str">
        <f>IF(E2506="","",IF(OR(E2506="Project Management",E2506="Project Support",E2506="Sprint Management",E2506="Sprint Support"),"NA",(((SUMIF(AD:AD,AD2506,H:H)/VLOOKUP(AD2506,[2]Formula!V:X,3,0))*VLOOKUP(AD2506,[2]Formula!V:X,2,0))*H2506)/SUMIF(AD:AD,AD2506,H:H)))</f>
        <v/>
      </c>
      <c r="L2506" s="38" t="str">
        <f t="shared" si="235"/>
        <v/>
      </c>
      <c r="M2506" s="38" t="str">
        <f t="shared" si="236"/>
        <v/>
      </c>
      <c r="N2506" s="38" t="str">
        <f t="shared" si="238"/>
        <v/>
      </c>
      <c r="O2506" s="38" t="str">
        <f t="shared" si="234"/>
        <v/>
      </c>
      <c r="P2506" s="39" t="str">
        <f t="shared" si="239"/>
        <v/>
      </c>
      <c r="AC2506" s="42" t="str">
        <f>IF(B2506="","",VLOOKUP(B2506,[2]Formula!B:C,2,0))</f>
        <v/>
      </c>
      <c r="AD2506" s="43" t="str">
        <f t="shared" si="237"/>
        <v/>
      </c>
    </row>
    <row r="2507" spans="1:30" x14ac:dyDescent="0.25">
      <c r="A2507" s="64"/>
      <c r="B2507" s="64"/>
      <c r="C2507" s="66"/>
      <c r="D2507" s="67"/>
      <c r="E2507" s="64"/>
      <c r="F2507" s="64"/>
      <c r="G2507" s="37" t="str">
        <f>IF(E2507="","",IF(OR(E2507="Project Management",E2507="Project Support",E2507="Sprint Management",E2507="Sprint Support"),"NA",ROUND((((VLOOKUP(AD2507,[2]Formula!V:X,3,0)))-SUMIF(AD:AD,AD2507,H:H)),2)))</f>
        <v/>
      </c>
      <c r="H2507" s="71"/>
      <c r="I2507" s="72"/>
      <c r="J2507" s="72"/>
      <c r="K2507" s="38" t="str">
        <f>IF(E2507="","",IF(OR(E2507="Project Management",E2507="Project Support",E2507="Sprint Management",E2507="Sprint Support"),"NA",(((SUMIF(AD:AD,AD2507,H:H)/VLOOKUP(AD2507,[2]Formula!V:X,3,0))*VLOOKUP(AD2507,[2]Formula!V:X,2,0))*H2507)/SUMIF(AD:AD,AD2507,H:H)))</f>
        <v/>
      </c>
      <c r="L2507" s="38" t="str">
        <f t="shared" si="235"/>
        <v/>
      </c>
      <c r="M2507" s="38" t="str">
        <f t="shared" si="236"/>
        <v/>
      </c>
      <c r="N2507" s="38" t="str">
        <f t="shared" si="238"/>
        <v/>
      </c>
      <c r="O2507" s="38" t="str">
        <f t="shared" si="234"/>
        <v/>
      </c>
      <c r="P2507" s="39" t="str">
        <f t="shared" si="239"/>
        <v/>
      </c>
      <c r="AC2507" s="42" t="str">
        <f>IF(B2507="","",VLOOKUP(B2507,[2]Formula!B:C,2,0))</f>
        <v/>
      </c>
      <c r="AD2507" s="43" t="str">
        <f t="shared" si="237"/>
        <v/>
      </c>
    </row>
    <row r="2508" spans="1:30" x14ac:dyDescent="0.25">
      <c r="A2508" s="64"/>
      <c r="B2508" s="64"/>
      <c r="C2508" s="66"/>
      <c r="D2508" s="67"/>
      <c r="E2508" s="64"/>
      <c r="F2508" s="64"/>
      <c r="G2508" s="37" t="str">
        <f>IF(E2508="","",IF(OR(E2508="Project Management",E2508="Project Support",E2508="Sprint Management",E2508="Sprint Support"),"NA",ROUND((((VLOOKUP(AD2508,[2]Formula!V:X,3,0)))-SUMIF(AD:AD,AD2508,H:H)),2)))</f>
        <v/>
      </c>
      <c r="H2508" s="71"/>
      <c r="I2508" s="72"/>
      <c r="J2508" s="72"/>
      <c r="K2508" s="38" t="str">
        <f>IF(E2508="","",IF(OR(E2508="Project Management",E2508="Project Support",E2508="Sprint Management",E2508="Sprint Support"),"NA",(((SUMIF(AD:AD,AD2508,H:H)/VLOOKUP(AD2508,[2]Formula!V:X,3,0))*VLOOKUP(AD2508,[2]Formula!V:X,2,0))*H2508)/SUMIF(AD:AD,AD2508,H:H)))</f>
        <v/>
      </c>
      <c r="L2508" s="38" t="str">
        <f t="shared" si="235"/>
        <v/>
      </c>
      <c r="M2508" s="38" t="str">
        <f t="shared" si="236"/>
        <v/>
      </c>
      <c r="N2508" s="38" t="str">
        <f t="shared" si="238"/>
        <v/>
      </c>
      <c r="O2508" s="38" t="str">
        <f t="shared" si="234"/>
        <v/>
      </c>
      <c r="P2508" s="39" t="str">
        <f t="shared" si="239"/>
        <v/>
      </c>
      <c r="AC2508" s="42" t="str">
        <f>IF(B2508="","",VLOOKUP(B2508,[2]Formula!B:C,2,0))</f>
        <v/>
      </c>
      <c r="AD2508" s="43" t="str">
        <f t="shared" si="237"/>
        <v/>
      </c>
    </row>
    <row r="2509" spans="1:30" x14ac:dyDescent="0.25">
      <c r="A2509" s="64"/>
      <c r="B2509" s="64"/>
      <c r="C2509" s="66"/>
      <c r="D2509" s="67"/>
      <c r="E2509" s="64"/>
      <c r="F2509" s="64"/>
      <c r="G2509" s="37" t="str">
        <f>IF(E2509="","",IF(OR(E2509="Project Management",E2509="Project Support",E2509="Sprint Management",E2509="Sprint Support"),"NA",ROUND((((VLOOKUP(AD2509,[2]Formula!V:X,3,0)))-SUMIF(AD:AD,AD2509,H:H)),2)))</f>
        <v/>
      </c>
      <c r="H2509" s="71"/>
      <c r="I2509" s="72"/>
      <c r="J2509" s="72"/>
      <c r="K2509" s="38" t="str">
        <f>IF(E2509="","",IF(OR(E2509="Project Management",E2509="Project Support",E2509="Sprint Management",E2509="Sprint Support"),"NA",(((SUMIF(AD:AD,AD2509,H:H)/VLOOKUP(AD2509,[2]Formula!V:X,3,0))*VLOOKUP(AD2509,[2]Formula!V:X,2,0))*H2509)/SUMIF(AD:AD,AD2509,H:H)))</f>
        <v/>
      </c>
      <c r="L2509" s="38" t="str">
        <f t="shared" si="235"/>
        <v/>
      </c>
      <c r="M2509" s="38" t="str">
        <f t="shared" si="236"/>
        <v/>
      </c>
      <c r="N2509" s="38" t="str">
        <f t="shared" si="238"/>
        <v/>
      </c>
      <c r="O2509" s="38" t="str">
        <f t="shared" si="234"/>
        <v/>
      </c>
      <c r="P2509" s="39" t="str">
        <f t="shared" si="239"/>
        <v/>
      </c>
      <c r="AC2509" s="42" t="str">
        <f>IF(B2509="","",VLOOKUP(B2509,[2]Formula!B:C,2,0))</f>
        <v/>
      </c>
      <c r="AD2509" s="43" t="str">
        <f t="shared" si="237"/>
        <v/>
      </c>
    </row>
    <row r="2510" spans="1:30" x14ac:dyDescent="0.25">
      <c r="A2510" s="64"/>
      <c r="B2510" s="64"/>
      <c r="C2510" s="66"/>
      <c r="D2510" s="67"/>
      <c r="E2510" s="64"/>
      <c r="F2510" s="64"/>
      <c r="G2510" s="37" t="str">
        <f>IF(E2510="","",IF(OR(E2510="Project Management",E2510="Project Support",E2510="Sprint Management",E2510="Sprint Support"),"NA",ROUND((((VLOOKUP(AD2510,[2]Formula!V:X,3,0)))-SUMIF(AD:AD,AD2510,H:H)),2)))</f>
        <v/>
      </c>
      <c r="H2510" s="71"/>
      <c r="I2510" s="72"/>
      <c r="J2510" s="72"/>
      <c r="K2510" s="38" t="str">
        <f>IF(E2510="","",IF(OR(E2510="Project Management",E2510="Project Support",E2510="Sprint Management",E2510="Sprint Support"),"NA",(((SUMIF(AD:AD,AD2510,H:H)/VLOOKUP(AD2510,[2]Formula!V:X,3,0))*VLOOKUP(AD2510,[2]Formula!V:X,2,0))*H2510)/SUMIF(AD:AD,AD2510,H:H)))</f>
        <v/>
      </c>
      <c r="L2510" s="38" t="str">
        <f t="shared" si="235"/>
        <v/>
      </c>
      <c r="M2510" s="38" t="str">
        <f t="shared" si="236"/>
        <v/>
      </c>
      <c r="N2510" s="38" t="str">
        <f t="shared" si="238"/>
        <v/>
      </c>
      <c r="O2510" s="38" t="str">
        <f t="shared" si="234"/>
        <v/>
      </c>
      <c r="P2510" s="39" t="str">
        <f t="shared" si="239"/>
        <v/>
      </c>
      <c r="AC2510" s="42" t="str">
        <f>IF(B2510="","",VLOOKUP(B2510,[2]Formula!B:C,2,0))</f>
        <v/>
      </c>
      <c r="AD2510" s="43" t="str">
        <f t="shared" si="237"/>
        <v/>
      </c>
    </row>
    <row r="2511" spans="1:30" x14ac:dyDescent="0.25">
      <c r="A2511" s="64"/>
      <c r="B2511" s="64"/>
      <c r="C2511" s="66"/>
      <c r="D2511" s="67"/>
      <c r="E2511" s="64"/>
      <c r="F2511" s="64"/>
      <c r="G2511" s="37" t="str">
        <f>IF(E2511="","",IF(OR(E2511="Project Management",E2511="Project Support",E2511="Sprint Management",E2511="Sprint Support"),"NA",ROUND((((VLOOKUP(AD2511,[2]Formula!V:X,3,0)))-SUMIF(AD:AD,AD2511,H:H)),2)))</f>
        <v/>
      </c>
      <c r="H2511" s="71"/>
      <c r="I2511" s="72"/>
      <c r="J2511" s="72"/>
      <c r="K2511" s="38" t="str">
        <f>IF(E2511="","",IF(OR(E2511="Project Management",E2511="Project Support",E2511="Sprint Management",E2511="Sprint Support"),"NA",(((SUMIF(AD:AD,AD2511,H:H)/VLOOKUP(AD2511,[2]Formula!V:X,3,0))*VLOOKUP(AD2511,[2]Formula!V:X,2,0))*H2511)/SUMIF(AD:AD,AD2511,H:H)))</f>
        <v/>
      </c>
      <c r="L2511" s="38" t="str">
        <f t="shared" si="235"/>
        <v/>
      </c>
      <c r="M2511" s="38" t="str">
        <f t="shared" si="236"/>
        <v/>
      </c>
      <c r="N2511" s="38" t="str">
        <f t="shared" si="238"/>
        <v/>
      </c>
      <c r="O2511" s="38" t="str">
        <f t="shared" si="234"/>
        <v/>
      </c>
      <c r="P2511" s="39" t="str">
        <f t="shared" si="239"/>
        <v/>
      </c>
      <c r="AC2511" s="42" t="str">
        <f>IF(B2511="","",VLOOKUP(B2511,[2]Formula!B:C,2,0))</f>
        <v/>
      </c>
      <c r="AD2511" s="43" t="str">
        <f t="shared" si="237"/>
        <v/>
      </c>
    </row>
    <row r="2512" spans="1:30" x14ac:dyDescent="0.25">
      <c r="A2512" s="64"/>
      <c r="B2512" s="64"/>
      <c r="C2512" s="66"/>
      <c r="D2512" s="67"/>
      <c r="E2512" s="64"/>
      <c r="F2512" s="64"/>
      <c r="G2512" s="37" t="str">
        <f>IF(E2512="","",IF(OR(E2512="Project Management",E2512="Project Support",E2512="Sprint Management",E2512="Sprint Support"),"NA",ROUND((((VLOOKUP(AD2512,[2]Formula!V:X,3,0)))-SUMIF(AD:AD,AD2512,H:H)),2)))</f>
        <v/>
      </c>
      <c r="H2512" s="71"/>
      <c r="I2512" s="72"/>
      <c r="J2512" s="72"/>
      <c r="K2512" s="38" t="str">
        <f>IF(E2512="","",IF(OR(E2512="Project Management",E2512="Project Support",E2512="Sprint Management",E2512="Sprint Support"),"NA",(((SUMIF(AD:AD,AD2512,H:H)/VLOOKUP(AD2512,[2]Formula!V:X,3,0))*VLOOKUP(AD2512,[2]Formula!V:X,2,0))*H2512)/SUMIF(AD:AD,AD2512,H:H)))</f>
        <v/>
      </c>
      <c r="L2512" s="38" t="str">
        <f t="shared" si="235"/>
        <v/>
      </c>
      <c r="M2512" s="38" t="str">
        <f t="shared" si="236"/>
        <v/>
      </c>
      <c r="N2512" s="38" t="str">
        <f t="shared" si="238"/>
        <v/>
      </c>
      <c r="O2512" s="38" t="str">
        <f t="shared" si="234"/>
        <v/>
      </c>
      <c r="P2512" s="39" t="str">
        <f t="shared" si="239"/>
        <v/>
      </c>
      <c r="AC2512" s="42" t="str">
        <f>IF(B2512="","",VLOOKUP(B2512,[2]Formula!B:C,2,0))</f>
        <v/>
      </c>
      <c r="AD2512" s="43" t="str">
        <f t="shared" si="237"/>
        <v/>
      </c>
    </row>
    <row r="2513" spans="1:30" x14ac:dyDescent="0.25">
      <c r="A2513" s="64"/>
      <c r="B2513" s="64"/>
      <c r="C2513" s="66"/>
      <c r="D2513" s="67"/>
      <c r="E2513" s="64"/>
      <c r="F2513" s="64"/>
      <c r="G2513" s="37" t="str">
        <f>IF(E2513="","",IF(OR(E2513="Project Management",E2513="Project Support",E2513="Sprint Management",E2513="Sprint Support"),"NA",ROUND((((VLOOKUP(AD2513,[2]Formula!V:X,3,0)))-SUMIF(AD:AD,AD2513,H:H)),2)))</f>
        <v/>
      </c>
      <c r="H2513" s="71"/>
      <c r="I2513" s="72"/>
      <c r="J2513" s="72"/>
      <c r="K2513" s="38" t="str">
        <f>IF(E2513="","",IF(OR(E2513="Project Management",E2513="Project Support",E2513="Sprint Management",E2513="Sprint Support"),"NA",(((SUMIF(AD:AD,AD2513,H:H)/VLOOKUP(AD2513,[2]Formula!V:X,3,0))*VLOOKUP(AD2513,[2]Formula!V:X,2,0))*H2513)/SUMIF(AD:AD,AD2513,H:H)))</f>
        <v/>
      </c>
      <c r="L2513" s="38" t="str">
        <f t="shared" si="235"/>
        <v/>
      </c>
      <c r="M2513" s="38" t="str">
        <f t="shared" si="236"/>
        <v/>
      </c>
      <c r="N2513" s="38" t="str">
        <f t="shared" si="238"/>
        <v/>
      </c>
      <c r="O2513" s="38" t="str">
        <f t="shared" si="234"/>
        <v/>
      </c>
      <c r="P2513" s="39" t="str">
        <f t="shared" si="239"/>
        <v/>
      </c>
      <c r="AC2513" s="42" t="str">
        <f>IF(B2513="","",VLOOKUP(B2513,[2]Formula!B:C,2,0))</f>
        <v/>
      </c>
      <c r="AD2513" s="43" t="str">
        <f t="shared" si="237"/>
        <v/>
      </c>
    </row>
    <row r="2514" spans="1:30" x14ac:dyDescent="0.25">
      <c r="A2514" s="64"/>
      <c r="B2514" s="64"/>
      <c r="C2514" s="66"/>
      <c r="D2514" s="67"/>
      <c r="E2514" s="64"/>
      <c r="F2514" s="64"/>
      <c r="G2514" s="37" t="str">
        <f>IF(E2514="","",IF(OR(E2514="Project Management",E2514="Project Support",E2514="Sprint Management",E2514="Sprint Support"),"NA",ROUND((((VLOOKUP(AD2514,[2]Formula!V:X,3,0)))-SUMIF(AD:AD,AD2514,H:H)),2)))</f>
        <v/>
      </c>
      <c r="H2514" s="71"/>
      <c r="I2514" s="72"/>
      <c r="J2514" s="72"/>
      <c r="K2514" s="38" t="str">
        <f>IF(E2514="","",IF(OR(E2514="Project Management",E2514="Project Support",E2514="Sprint Management",E2514="Sprint Support"),"NA",(((SUMIF(AD:AD,AD2514,H:H)/VLOOKUP(AD2514,[2]Formula!V:X,3,0))*VLOOKUP(AD2514,[2]Formula!V:X,2,0))*H2514)/SUMIF(AD:AD,AD2514,H:H)))</f>
        <v/>
      </c>
      <c r="L2514" s="38" t="str">
        <f t="shared" si="235"/>
        <v/>
      </c>
      <c r="M2514" s="38" t="str">
        <f t="shared" si="236"/>
        <v/>
      </c>
      <c r="N2514" s="38" t="str">
        <f t="shared" si="238"/>
        <v/>
      </c>
      <c r="O2514" s="38" t="str">
        <f t="shared" si="234"/>
        <v/>
      </c>
      <c r="P2514" s="39" t="str">
        <f t="shared" si="239"/>
        <v/>
      </c>
      <c r="AC2514" s="42" t="str">
        <f>IF(B2514="","",VLOOKUP(B2514,[2]Formula!B:C,2,0))</f>
        <v/>
      </c>
      <c r="AD2514" s="43" t="str">
        <f t="shared" si="237"/>
        <v/>
      </c>
    </row>
    <row r="2515" spans="1:30" x14ac:dyDescent="0.25">
      <c r="A2515" s="64"/>
      <c r="B2515" s="64"/>
      <c r="C2515" s="66"/>
      <c r="D2515" s="67"/>
      <c r="E2515" s="64"/>
      <c r="F2515" s="64"/>
      <c r="G2515" s="37" t="str">
        <f>IF(E2515="","",IF(OR(E2515="Project Management",E2515="Project Support",E2515="Sprint Management",E2515="Sprint Support"),"NA",ROUND((((VLOOKUP(AD2515,[2]Formula!V:X,3,0)))-SUMIF(AD:AD,AD2515,H:H)),2)))</f>
        <v/>
      </c>
      <c r="H2515" s="71"/>
      <c r="I2515" s="72"/>
      <c r="J2515" s="72"/>
      <c r="K2515" s="38" t="str">
        <f>IF(E2515="","",IF(OR(E2515="Project Management",E2515="Project Support",E2515="Sprint Management",E2515="Sprint Support"),"NA",(((SUMIF(AD:AD,AD2515,H:H)/VLOOKUP(AD2515,[2]Formula!V:X,3,0))*VLOOKUP(AD2515,[2]Formula!V:X,2,0))*H2515)/SUMIF(AD:AD,AD2515,H:H)))</f>
        <v/>
      </c>
      <c r="L2515" s="38" t="str">
        <f t="shared" si="235"/>
        <v/>
      </c>
      <c r="M2515" s="38" t="str">
        <f t="shared" si="236"/>
        <v/>
      </c>
      <c r="N2515" s="38" t="str">
        <f t="shared" si="238"/>
        <v/>
      </c>
      <c r="O2515" s="38" t="str">
        <f t="shared" si="234"/>
        <v/>
      </c>
      <c r="P2515" s="39" t="str">
        <f t="shared" si="239"/>
        <v/>
      </c>
      <c r="AC2515" s="42" t="str">
        <f>IF(B2515="","",VLOOKUP(B2515,[2]Formula!B:C,2,0))</f>
        <v/>
      </c>
      <c r="AD2515" s="43" t="str">
        <f t="shared" si="237"/>
        <v/>
      </c>
    </row>
    <row r="2516" spans="1:30" x14ac:dyDescent="0.25">
      <c r="A2516" s="64"/>
      <c r="B2516" s="64"/>
      <c r="C2516" s="66"/>
      <c r="D2516" s="67"/>
      <c r="E2516" s="64"/>
      <c r="F2516" s="64"/>
      <c r="G2516" s="37" t="str">
        <f>IF(E2516="","",IF(OR(E2516="Project Management",E2516="Project Support",E2516="Sprint Management",E2516="Sprint Support"),"NA",ROUND((((VLOOKUP(AD2516,[2]Formula!V:X,3,0)))-SUMIF(AD:AD,AD2516,H:H)),2)))</f>
        <v/>
      </c>
      <c r="H2516" s="71"/>
      <c r="I2516" s="72"/>
      <c r="J2516" s="72"/>
      <c r="K2516" s="38" t="str">
        <f>IF(E2516="","",IF(OR(E2516="Project Management",E2516="Project Support",E2516="Sprint Management",E2516="Sprint Support"),"NA",(((SUMIF(AD:AD,AD2516,H:H)/VLOOKUP(AD2516,[2]Formula!V:X,3,0))*VLOOKUP(AD2516,[2]Formula!V:X,2,0))*H2516)/SUMIF(AD:AD,AD2516,H:H)))</f>
        <v/>
      </c>
      <c r="L2516" s="38" t="str">
        <f t="shared" si="235"/>
        <v/>
      </c>
      <c r="M2516" s="38" t="str">
        <f t="shared" si="236"/>
        <v/>
      </c>
      <c r="N2516" s="38" t="str">
        <f t="shared" si="238"/>
        <v/>
      </c>
      <c r="O2516" s="38" t="str">
        <f t="shared" si="234"/>
        <v/>
      </c>
      <c r="P2516" s="39" t="str">
        <f t="shared" si="239"/>
        <v/>
      </c>
      <c r="AC2516" s="42" t="str">
        <f>IF(B2516="","",VLOOKUP(B2516,[2]Formula!B:C,2,0))</f>
        <v/>
      </c>
      <c r="AD2516" s="43" t="str">
        <f t="shared" si="237"/>
        <v/>
      </c>
    </row>
    <row r="2517" spans="1:30" x14ac:dyDescent="0.25">
      <c r="A2517" s="64"/>
      <c r="B2517" s="64"/>
      <c r="C2517" s="66"/>
      <c r="D2517" s="67"/>
      <c r="E2517" s="64"/>
      <c r="F2517" s="64"/>
      <c r="G2517" s="37" t="str">
        <f>IF(E2517="","",IF(OR(E2517="Project Management",E2517="Project Support",E2517="Sprint Management",E2517="Sprint Support"),"NA",ROUND((((VLOOKUP(AD2517,[2]Formula!V:X,3,0)))-SUMIF(AD:AD,AD2517,H:H)),2)))</f>
        <v/>
      </c>
      <c r="H2517" s="71"/>
      <c r="I2517" s="72"/>
      <c r="J2517" s="72"/>
      <c r="K2517" s="38" t="str">
        <f>IF(E2517="","",IF(OR(E2517="Project Management",E2517="Project Support",E2517="Sprint Management",E2517="Sprint Support"),"NA",(((SUMIF(AD:AD,AD2517,H:H)/VLOOKUP(AD2517,[2]Formula!V:X,3,0))*VLOOKUP(AD2517,[2]Formula!V:X,2,0))*H2517)/SUMIF(AD:AD,AD2517,H:H)))</f>
        <v/>
      </c>
      <c r="L2517" s="38" t="str">
        <f t="shared" si="235"/>
        <v/>
      </c>
      <c r="M2517" s="38" t="str">
        <f t="shared" si="236"/>
        <v/>
      </c>
      <c r="N2517" s="38" t="str">
        <f t="shared" si="238"/>
        <v/>
      </c>
      <c r="O2517" s="38" t="str">
        <f t="shared" si="234"/>
        <v/>
      </c>
      <c r="P2517" s="39" t="str">
        <f t="shared" si="239"/>
        <v/>
      </c>
      <c r="AC2517" s="42" t="str">
        <f>IF(B2517="","",VLOOKUP(B2517,[2]Formula!B:C,2,0))</f>
        <v/>
      </c>
      <c r="AD2517" s="43" t="str">
        <f t="shared" si="237"/>
        <v/>
      </c>
    </row>
    <row r="2518" spans="1:30" x14ac:dyDescent="0.25">
      <c r="A2518" s="64"/>
      <c r="B2518" s="64"/>
      <c r="C2518" s="66"/>
      <c r="D2518" s="67"/>
      <c r="E2518" s="64"/>
      <c r="F2518" s="64"/>
      <c r="G2518" s="37" t="str">
        <f>IF(E2518="","",IF(OR(E2518="Project Management",E2518="Project Support",E2518="Sprint Management",E2518="Sprint Support"),"NA",ROUND((((VLOOKUP(AD2518,[2]Formula!V:X,3,0)))-SUMIF(AD:AD,AD2518,H:H)),2)))</f>
        <v/>
      </c>
      <c r="H2518" s="71"/>
      <c r="I2518" s="72"/>
      <c r="J2518" s="72"/>
      <c r="K2518" s="38" t="str">
        <f>IF(E2518="","",IF(OR(E2518="Project Management",E2518="Project Support",E2518="Sprint Management",E2518="Sprint Support"),"NA",(((SUMIF(AD:AD,AD2518,H:H)/VLOOKUP(AD2518,[2]Formula!V:X,3,0))*VLOOKUP(AD2518,[2]Formula!V:X,2,0))*H2518)/SUMIF(AD:AD,AD2518,H:H)))</f>
        <v/>
      </c>
      <c r="L2518" s="38" t="str">
        <f t="shared" si="235"/>
        <v/>
      </c>
      <c r="M2518" s="38" t="str">
        <f t="shared" si="236"/>
        <v/>
      </c>
      <c r="N2518" s="38" t="str">
        <f t="shared" si="238"/>
        <v/>
      </c>
      <c r="O2518" s="38" t="str">
        <f t="shared" si="234"/>
        <v/>
      </c>
      <c r="P2518" s="39" t="str">
        <f t="shared" si="239"/>
        <v/>
      </c>
      <c r="AC2518" s="42" t="str">
        <f>IF(B2518="","",VLOOKUP(B2518,[2]Formula!B:C,2,0))</f>
        <v/>
      </c>
      <c r="AD2518" s="43" t="str">
        <f t="shared" si="237"/>
        <v/>
      </c>
    </row>
    <row r="2519" spans="1:30" x14ac:dyDescent="0.25">
      <c r="A2519" s="64"/>
      <c r="B2519" s="64"/>
      <c r="C2519" s="66"/>
      <c r="D2519" s="67"/>
      <c r="E2519" s="64"/>
      <c r="F2519" s="64"/>
      <c r="G2519" s="37" t="str">
        <f>IF(E2519="","",IF(OR(E2519="Project Management",E2519="Project Support",E2519="Sprint Management",E2519="Sprint Support"),"NA",ROUND((((VLOOKUP(AD2519,[2]Formula!V:X,3,0)))-SUMIF(AD:AD,AD2519,H:H)),2)))</f>
        <v/>
      </c>
      <c r="H2519" s="71"/>
      <c r="I2519" s="72"/>
      <c r="J2519" s="72"/>
      <c r="K2519" s="38" t="str">
        <f>IF(E2519="","",IF(OR(E2519="Project Management",E2519="Project Support",E2519="Sprint Management",E2519="Sprint Support"),"NA",(((SUMIF(AD:AD,AD2519,H:H)/VLOOKUP(AD2519,[2]Formula!V:X,3,0))*VLOOKUP(AD2519,[2]Formula!V:X,2,0))*H2519)/SUMIF(AD:AD,AD2519,H:H)))</f>
        <v/>
      </c>
      <c r="L2519" s="38" t="str">
        <f t="shared" si="235"/>
        <v/>
      </c>
      <c r="M2519" s="38" t="str">
        <f t="shared" si="236"/>
        <v/>
      </c>
      <c r="N2519" s="38" t="str">
        <f t="shared" si="238"/>
        <v/>
      </c>
      <c r="O2519" s="38" t="str">
        <f t="shared" si="234"/>
        <v/>
      </c>
      <c r="P2519" s="39" t="str">
        <f t="shared" si="239"/>
        <v/>
      </c>
      <c r="AC2519" s="42" t="str">
        <f>IF(B2519="","",VLOOKUP(B2519,[2]Formula!B:C,2,0))</f>
        <v/>
      </c>
      <c r="AD2519" s="43" t="str">
        <f t="shared" si="237"/>
        <v/>
      </c>
    </row>
    <row r="2520" spans="1:30" x14ac:dyDescent="0.25">
      <c r="A2520" s="64"/>
      <c r="B2520" s="64"/>
      <c r="C2520" s="66"/>
      <c r="D2520" s="67"/>
      <c r="E2520" s="64"/>
      <c r="F2520" s="64"/>
      <c r="G2520" s="37" t="str">
        <f>IF(E2520="","",IF(OR(E2520="Project Management",E2520="Project Support",E2520="Sprint Management",E2520="Sprint Support"),"NA",ROUND((((VLOOKUP(AD2520,[2]Formula!V:X,3,0)))-SUMIF(AD:AD,AD2520,H:H)),2)))</f>
        <v/>
      </c>
      <c r="H2520" s="71"/>
      <c r="I2520" s="72"/>
      <c r="J2520" s="72"/>
      <c r="K2520" s="38" t="str">
        <f>IF(E2520="","",IF(OR(E2520="Project Management",E2520="Project Support",E2520="Sprint Management",E2520="Sprint Support"),"NA",(((SUMIF(AD:AD,AD2520,H:H)/VLOOKUP(AD2520,[2]Formula!V:X,3,0))*VLOOKUP(AD2520,[2]Formula!V:X,2,0))*H2520)/SUMIF(AD:AD,AD2520,H:H)))</f>
        <v/>
      </c>
      <c r="L2520" s="38" t="str">
        <f t="shared" si="235"/>
        <v/>
      </c>
      <c r="M2520" s="38" t="str">
        <f t="shared" si="236"/>
        <v/>
      </c>
      <c r="N2520" s="38" t="str">
        <f t="shared" si="238"/>
        <v/>
      </c>
      <c r="O2520" s="38" t="str">
        <f t="shared" si="234"/>
        <v/>
      </c>
      <c r="P2520" s="39" t="str">
        <f t="shared" si="239"/>
        <v/>
      </c>
      <c r="AC2520" s="42" t="str">
        <f>IF(B2520="","",VLOOKUP(B2520,[2]Formula!B:C,2,0))</f>
        <v/>
      </c>
      <c r="AD2520" s="43" t="str">
        <f t="shared" si="237"/>
        <v/>
      </c>
    </row>
    <row r="2521" spans="1:30" x14ac:dyDescent="0.25">
      <c r="A2521" s="64"/>
      <c r="B2521" s="64"/>
      <c r="C2521" s="66"/>
      <c r="D2521" s="67"/>
      <c r="E2521" s="64"/>
      <c r="F2521" s="64"/>
      <c r="G2521" s="37" t="str">
        <f>IF(E2521="","",IF(OR(E2521="Project Management",E2521="Project Support",E2521="Sprint Management",E2521="Sprint Support"),"NA",ROUND((((VLOOKUP(AD2521,[2]Formula!V:X,3,0)))-SUMIF(AD:AD,AD2521,H:H)),2)))</f>
        <v/>
      </c>
      <c r="H2521" s="71"/>
      <c r="I2521" s="72"/>
      <c r="J2521" s="72"/>
      <c r="K2521" s="38" t="str">
        <f>IF(E2521="","",IF(OR(E2521="Project Management",E2521="Project Support",E2521="Sprint Management",E2521="Sprint Support"),"NA",(((SUMIF(AD:AD,AD2521,H:H)/VLOOKUP(AD2521,[2]Formula!V:X,3,0))*VLOOKUP(AD2521,[2]Formula!V:X,2,0))*H2521)/SUMIF(AD:AD,AD2521,H:H)))</f>
        <v/>
      </c>
      <c r="L2521" s="38" t="str">
        <f t="shared" si="235"/>
        <v/>
      </c>
      <c r="M2521" s="38" t="str">
        <f t="shared" si="236"/>
        <v/>
      </c>
      <c r="N2521" s="38" t="str">
        <f t="shared" si="238"/>
        <v/>
      </c>
      <c r="O2521" s="38" t="str">
        <f t="shared" si="234"/>
        <v/>
      </c>
      <c r="P2521" s="39" t="str">
        <f t="shared" si="239"/>
        <v/>
      </c>
      <c r="AC2521" s="42" t="str">
        <f>IF(B2521="","",VLOOKUP(B2521,[2]Formula!B:C,2,0))</f>
        <v/>
      </c>
      <c r="AD2521" s="43" t="str">
        <f t="shared" si="237"/>
        <v/>
      </c>
    </row>
    <row r="2522" spans="1:30" x14ac:dyDescent="0.25">
      <c r="A2522" s="64"/>
      <c r="B2522" s="64"/>
      <c r="C2522" s="66"/>
      <c r="D2522" s="67"/>
      <c r="E2522" s="64"/>
      <c r="F2522" s="64"/>
      <c r="G2522" s="37" t="str">
        <f>IF(E2522="","",IF(OR(E2522="Project Management",E2522="Project Support",E2522="Sprint Management",E2522="Sprint Support"),"NA",ROUND((((VLOOKUP(AD2522,[2]Formula!V:X,3,0)))-SUMIF(AD:AD,AD2522,H:H)),2)))</f>
        <v/>
      </c>
      <c r="H2522" s="71"/>
      <c r="I2522" s="72"/>
      <c r="J2522" s="72"/>
      <c r="K2522" s="38" t="str">
        <f>IF(E2522="","",IF(OR(E2522="Project Management",E2522="Project Support",E2522="Sprint Management",E2522="Sprint Support"),"NA",(((SUMIF(AD:AD,AD2522,H:H)/VLOOKUP(AD2522,[2]Formula!V:X,3,0))*VLOOKUP(AD2522,[2]Formula!V:X,2,0))*H2522)/SUMIF(AD:AD,AD2522,H:H)))</f>
        <v/>
      </c>
      <c r="L2522" s="38" t="str">
        <f t="shared" si="235"/>
        <v/>
      </c>
      <c r="M2522" s="38" t="str">
        <f t="shared" si="236"/>
        <v/>
      </c>
      <c r="N2522" s="38" t="str">
        <f t="shared" si="238"/>
        <v/>
      </c>
      <c r="O2522" s="38" t="str">
        <f t="shared" si="234"/>
        <v/>
      </c>
      <c r="P2522" s="39" t="str">
        <f t="shared" si="239"/>
        <v/>
      </c>
      <c r="AC2522" s="42" t="str">
        <f>IF(B2522="","",VLOOKUP(B2522,[2]Formula!B:C,2,0))</f>
        <v/>
      </c>
      <c r="AD2522" s="43" t="str">
        <f t="shared" si="237"/>
        <v/>
      </c>
    </row>
    <row r="2523" spans="1:30" x14ac:dyDescent="0.25">
      <c r="A2523" s="64"/>
      <c r="B2523" s="64"/>
      <c r="C2523" s="66"/>
      <c r="D2523" s="67"/>
      <c r="E2523" s="64"/>
      <c r="F2523" s="64"/>
      <c r="G2523" s="37" t="str">
        <f>IF(E2523="","",IF(OR(E2523="Project Management",E2523="Project Support",E2523="Sprint Management",E2523="Sprint Support"),"NA",ROUND((((VLOOKUP(AD2523,[2]Formula!V:X,3,0)))-SUMIF(AD:AD,AD2523,H:H)),2)))</f>
        <v/>
      </c>
      <c r="H2523" s="71"/>
      <c r="I2523" s="72"/>
      <c r="J2523" s="72"/>
      <c r="K2523" s="38" t="str">
        <f>IF(E2523="","",IF(OR(E2523="Project Management",E2523="Project Support",E2523="Sprint Management",E2523="Sprint Support"),"NA",(((SUMIF(AD:AD,AD2523,H:H)/VLOOKUP(AD2523,[2]Formula!V:X,3,0))*VLOOKUP(AD2523,[2]Formula!V:X,2,0))*H2523)/SUMIF(AD:AD,AD2523,H:H)))</f>
        <v/>
      </c>
      <c r="L2523" s="38" t="str">
        <f t="shared" si="235"/>
        <v/>
      </c>
      <c r="M2523" s="38" t="str">
        <f t="shared" si="236"/>
        <v/>
      </c>
      <c r="N2523" s="38" t="str">
        <f t="shared" si="238"/>
        <v/>
      </c>
      <c r="O2523" s="38" t="str">
        <f t="shared" si="234"/>
        <v/>
      </c>
      <c r="P2523" s="39" t="str">
        <f t="shared" si="239"/>
        <v/>
      </c>
      <c r="AC2523" s="42" t="str">
        <f>IF(B2523="","",VLOOKUP(B2523,[2]Formula!B:C,2,0))</f>
        <v/>
      </c>
      <c r="AD2523" s="43" t="str">
        <f t="shared" si="237"/>
        <v/>
      </c>
    </row>
    <row r="2524" spans="1:30" x14ac:dyDescent="0.25">
      <c r="A2524" s="64"/>
      <c r="B2524" s="64"/>
      <c r="C2524" s="66"/>
      <c r="D2524" s="67"/>
      <c r="E2524" s="64"/>
      <c r="F2524" s="64"/>
      <c r="G2524" s="37" t="str">
        <f>IF(E2524="","",IF(OR(E2524="Project Management",E2524="Project Support",E2524="Sprint Management",E2524="Sprint Support"),"NA",ROUND((((VLOOKUP(AD2524,[2]Formula!V:X,3,0)))-SUMIF(AD:AD,AD2524,H:H)),2)))</f>
        <v/>
      </c>
      <c r="H2524" s="71"/>
      <c r="I2524" s="72"/>
      <c r="J2524" s="72"/>
      <c r="K2524" s="38" t="str">
        <f>IF(E2524="","",IF(OR(E2524="Project Management",E2524="Project Support",E2524="Sprint Management",E2524="Sprint Support"),"NA",(((SUMIF(AD:AD,AD2524,H:H)/VLOOKUP(AD2524,[2]Formula!V:X,3,0))*VLOOKUP(AD2524,[2]Formula!V:X,2,0))*H2524)/SUMIF(AD:AD,AD2524,H:H)))</f>
        <v/>
      </c>
      <c r="L2524" s="38" t="str">
        <f t="shared" si="235"/>
        <v/>
      </c>
      <c r="M2524" s="38" t="str">
        <f t="shared" si="236"/>
        <v/>
      </c>
      <c r="N2524" s="38" t="str">
        <f t="shared" si="238"/>
        <v/>
      </c>
      <c r="O2524" s="38" t="str">
        <f t="shared" si="234"/>
        <v/>
      </c>
      <c r="P2524" s="39" t="str">
        <f t="shared" si="239"/>
        <v/>
      </c>
      <c r="AC2524" s="42" t="str">
        <f>IF(B2524="","",VLOOKUP(B2524,[2]Formula!B:C,2,0))</f>
        <v/>
      </c>
      <c r="AD2524" s="43" t="str">
        <f t="shared" si="237"/>
        <v/>
      </c>
    </row>
    <row r="2525" spans="1:30" x14ac:dyDescent="0.25">
      <c r="A2525" s="64"/>
      <c r="B2525" s="64"/>
      <c r="C2525" s="66"/>
      <c r="D2525" s="67"/>
      <c r="E2525" s="64"/>
      <c r="F2525" s="64"/>
      <c r="G2525" s="37" t="str">
        <f>IF(E2525="","",IF(OR(E2525="Project Management",E2525="Project Support",E2525="Sprint Management",E2525="Sprint Support"),"NA",ROUND((((VLOOKUP(AD2525,[2]Formula!V:X,3,0)))-SUMIF(AD:AD,AD2525,H:H)),2)))</f>
        <v/>
      </c>
      <c r="H2525" s="71"/>
      <c r="I2525" s="72"/>
      <c r="J2525" s="72"/>
      <c r="K2525" s="38" t="str">
        <f>IF(E2525="","",IF(OR(E2525="Project Management",E2525="Project Support",E2525="Sprint Management",E2525="Sprint Support"),"NA",(((SUMIF(AD:AD,AD2525,H:H)/VLOOKUP(AD2525,[2]Formula!V:X,3,0))*VLOOKUP(AD2525,[2]Formula!V:X,2,0))*H2525)/SUMIF(AD:AD,AD2525,H:H)))</f>
        <v/>
      </c>
      <c r="L2525" s="38" t="str">
        <f t="shared" si="235"/>
        <v/>
      </c>
      <c r="M2525" s="38" t="str">
        <f t="shared" si="236"/>
        <v/>
      </c>
      <c r="N2525" s="38" t="str">
        <f t="shared" si="238"/>
        <v/>
      </c>
      <c r="O2525" s="38" t="str">
        <f t="shared" si="234"/>
        <v/>
      </c>
      <c r="P2525" s="39" t="str">
        <f t="shared" si="239"/>
        <v/>
      </c>
      <c r="AC2525" s="42" t="str">
        <f>IF(B2525="","",VLOOKUP(B2525,[2]Formula!B:C,2,0))</f>
        <v/>
      </c>
      <c r="AD2525" s="43" t="str">
        <f t="shared" si="237"/>
        <v/>
      </c>
    </row>
    <row r="2526" spans="1:30" x14ac:dyDescent="0.25">
      <c r="A2526" s="64"/>
      <c r="B2526" s="64"/>
      <c r="C2526" s="66"/>
      <c r="D2526" s="67"/>
      <c r="E2526" s="64"/>
      <c r="F2526" s="64"/>
      <c r="G2526" s="37" t="str">
        <f>IF(E2526="","",IF(OR(E2526="Project Management",E2526="Project Support",E2526="Sprint Management",E2526="Sprint Support"),"NA",ROUND((((VLOOKUP(AD2526,[2]Formula!V:X,3,0)))-SUMIF(AD:AD,AD2526,H:H)),2)))</f>
        <v/>
      </c>
      <c r="H2526" s="71"/>
      <c r="I2526" s="72"/>
      <c r="J2526" s="72"/>
      <c r="K2526" s="38" t="str">
        <f>IF(E2526="","",IF(OR(E2526="Project Management",E2526="Project Support",E2526="Sprint Management",E2526="Sprint Support"),"NA",(((SUMIF(AD:AD,AD2526,H:H)/VLOOKUP(AD2526,[2]Formula!V:X,3,0))*VLOOKUP(AD2526,[2]Formula!V:X,2,0))*H2526)/SUMIF(AD:AD,AD2526,H:H)))</f>
        <v/>
      </c>
      <c r="L2526" s="38" t="str">
        <f t="shared" si="235"/>
        <v/>
      </c>
      <c r="M2526" s="38" t="str">
        <f t="shared" si="236"/>
        <v/>
      </c>
      <c r="N2526" s="38" t="str">
        <f t="shared" si="238"/>
        <v/>
      </c>
      <c r="O2526" s="38" t="str">
        <f t="shared" si="234"/>
        <v/>
      </c>
      <c r="P2526" s="39" t="str">
        <f t="shared" si="239"/>
        <v/>
      </c>
      <c r="AC2526" s="42" t="str">
        <f>IF(B2526="","",VLOOKUP(B2526,[2]Formula!B:C,2,0))</f>
        <v/>
      </c>
      <c r="AD2526" s="43" t="str">
        <f t="shared" si="237"/>
        <v/>
      </c>
    </row>
    <row r="2527" spans="1:30" x14ac:dyDescent="0.25">
      <c r="A2527" s="64"/>
      <c r="B2527" s="64"/>
      <c r="C2527" s="66"/>
      <c r="D2527" s="67"/>
      <c r="E2527" s="64"/>
      <c r="F2527" s="64"/>
      <c r="G2527" s="37" t="str">
        <f>IF(E2527="","",IF(OR(E2527="Project Management",E2527="Project Support",E2527="Sprint Management",E2527="Sprint Support"),"NA",ROUND((((VLOOKUP(AD2527,[2]Formula!V:X,3,0)))-SUMIF(AD:AD,AD2527,H:H)),2)))</f>
        <v/>
      </c>
      <c r="H2527" s="71"/>
      <c r="I2527" s="72"/>
      <c r="J2527" s="72"/>
      <c r="K2527" s="38" t="str">
        <f>IF(E2527="","",IF(OR(E2527="Project Management",E2527="Project Support",E2527="Sprint Management",E2527="Sprint Support"),"NA",(((SUMIF(AD:AD,AD2527,H:H)/VLOOKUP(AD2527,[2]Formula!V:X,3,0))*VLOOKUP(AD2527,[2]Formula!V:X,2,0))*H2527)/SUMIF(AD:AD,AD2527,H:H)))</f>
        <v/>
      </c>
      <c r="L2527" s="38" t="str">
        <f t="shared" si="235"/>
        <v/>
      </c>
      <c r="M2527" s="38" t="str">
        <f t="shared" si="236"/>
        <v/>
      </c>
      <c r="N2527" s="38" t="str">
        <f t="shared" si="238"/>
        <v/>
      </c>
      <c r="O2527" s="38" t="str">
        <f t="shared" si="234"/>
        <v/>
      </c>
      <c r="P2527" s="39" t="str">
        <f t="shared" si="239"/>
        <v/>
      </c>
      <c r="AC2527" s="42" t="str">
        <f>IF(B2527="","",VLOOKUP(B2527,[2]Formula!B:C,2,0))</f>
        <v/>
      </c>
      <c r="AD2527" s="43" t="str">
        <f t="shared" si="237"/>
        <v/>
      </c>
    </row>
    <row r="2528" spans="1:30" x14ac:dyDescent="0.25">
      <c r="A2528" s="64"/>
      <c r="B2528" s="64"/>
      <c r="C2528" s="66"/>
      <c r="D2528" s="67"/>
      <c r="E2528" s="64"/>
      <c r="F2528" s="64"/>
      <c r="G2528" s="37" t="str">
        <f>IF(E2528="","",IF(OR(E2528="Project Management",E2528="Project Support",E2528="Sprint Management",E2528="Sprint Support"),"NA",ROUND((((VLOOKUP(AD2528,[2]Formula!V:X,3,0)))-SUMIF(AD:AD,AD2528,H:H)),2)))</f>
        <v/>
      </c>
      <c r="H2528" s="71"/>
      <c r="I2528" s="72"/>
      <c r="J2528" s="72"/>
      <c r="K2528" s="38" t="str">
        <f>IF(E2528="","",IF(OR(E2528="Project Management",E2528="Project Support",E2528="Sprint Management",E2528="Sprint Support"),"NA",(((SUMIF(AD:AD,AD2528,H:H)/VLOOKUP(AD2528,[2]Formula!V:X,3,0))*VLOOKUP(AD2528,[2]Formula!V:X,2,0))*H2528)/SUMIF(AD:AD,AD2528,H:H)))</f>
        <v/>
      </c>
      <c r="L2528" s="38" t="str">
        <f t="shared" si="235"/>
        <v/>
      </c>
      <c r="M2528" s="38" t="str">
        <f t="shared" si="236"/>
        <v/>
      </c>
      <c r="N2528" s="38" t="str">
        <f t="shared" si="238"/>
        <v/>
      </c>
      <c r="O2528" s="38" t="str">
        <f t="shared" si="234"/>
        <v/>
      </c>
      <c r="P2528" s="39" t="str">
        <f t="shared" si="239"/>
        <v/>
      </c>
      <c r="AC2528" s="42" t="str">
        <f>IF(B2528="","",VLOOKUP(B2528,[2]Formula!B:C,2,0))</f>
        <v/>
      </c>
      <c r="AD2528" s="43" t="str">
        <f t="shared" si="237"/>
        <v/>
      </c>
    </row>
    <row r="2529" spans="1:30" x14ac:dyDescent="0.25">
      <c r="A2529" s="64"/>
      <c r="B2529" s="64"/>
      <c r="C2529" s="66"/>
      <c r="D2529" s="67"/>
      <c r="E2529" s="64"/>
      <c r="F2529" s="64"/>
      <c r="G2529" s="37" t="str">
        <f>IF(E2529="","",IF(OR(E2529="Project Management",E2529="Project Support",E2529="Sprint Management",E2529="Sprint Support"),"NA",ROUND((((VLOOKUP(AD2529,[2]Formula!V:X,3,0)))-SUMIF(AD:AD,AD2529,H:H)),2)))</f>
        <v/>
      </c>
      <c r="H2529" s="71"/>
      <c r="I2529" s="72"/>
      <c r="J2529" s="72"/>
      <c r="K2529" s="38" t="str">
        <f>IF(E2529="","",IF(OR(E2529="Project Management",E2529="Project Support",E2529="Sprint Management",E2529="Sprint Support"),"NA",(((SUMIF(AD:AD,AD2529,H:H)/VLOOKUP(AD2529,[2]Formula!V:X,3,0))*VLOOKUP(AD2529,[2]Formula!V:X,2,0))*H2529)/SUMIF(AD:AD,AD2529,H:H)))</f>
        <v/>
      </c>
      <c r="L2529" s="38" t="str">
        <f t="shared" si="235"/>
        <v/>
      </c>
      <c r="M2529" s="38" t="str">
        <f t="shared" si="236"/>
        <v/>
      </c>
      <c r="N2529" s="38" t="str">
        <f t="shared" si="238"/>
        <v/>
      </c>
      <c r="O2529" s="38" t="str">
        <f t="shared" si="234"/>
        <v/>
      </c>
      <c r="P2529" s="39" t="str">
        <f t="shared" si="239"/>
        <v/>
      </c>
      <c r="AC2529" s="42" t="str">
        <f>IF(B2529="","",VLOOKUP(B2529,[2]Formula!B:C,2,0))</f>
        <v/>
      </c>
      <c r="AD2529" s="43" t="str">
        <f t="shared" si="237"/>
        <v/>
      </c>
    </row>
    <row r="2530" spans="1:30" x14ac:dyDescent="0.25">
      <c r="A2530" s="64"/>
      <c r="B2530" s="64"/>
      <c r="C2530" s="66"/>
      <c r="D2530" s="67"/>
      <c r="E2530" s="64"/>
      <c r="F2530" s="64"/>
      <c r="G2530" s="37" t="str">
        <f>IF(E2530="","",IF(OR(E2530="Project Management",E2530="Project Support",E2530="Sprint Management",E2530="Sprint Support"),"NA",ROUND((((VLOOKUP(AD2530,[2]Formula!V:X,3,0)))-SUMIF(AD:AD,AD2530,H:H)),2)))</f>
        <v/>
      </c>
      <c r="H2530" s="71"/>
      <c r="I2530" s="72"/>
      <c r="J2530" s="72"/>
      <c r="K2530" s="38" t="str">
        <f>IF(E2530="","",IF(OR(E2530="Project Management",E2530="Project Support",E2530="Sprint Management",E2530="Sprint Support"),"NA",(((SUMIF(AD:AD,AD2530,H:H)/VLOOKUP(AD2530,[2]Formula!V:X,3,0))*VLOOKUP(AD2530,[2]Formula!V:X,2,0))*H2530)/SUMIF(AD:AD,AD2530,H:H)))</f>
        <v/>
      </c>
      <c r="L2530" s="38" t="str">
        <f t="shared" si="235"/>
        <v/>
      </c>
      <c r="M2530" s="38" t="str">
        <f t="shared" si="236"/>
        <v/>
      </c>
      <c r="N2530" s="38" t="str">
        <f t="shared" si="238"/>
        <v/>
      </c>
      <c r="O2530" s="38" t="str">
        <f t="shared" si="234"/>
        <v/>
      </c>
      <c r="P2530" s="39" t="str">
        <f t="shared" si="239"/>
        <v/>
      </c>
      <c r="AC2530" s="42" t="str">
        <f>IF(B2530="","",VLOOKUP(B2530,[2]Formula!B:C,2,0))</f>
        <v/>
      </c>
      <c r="AD2530" s="43" t="str">
        <f t="shared" si="237"/>
        <v/>
      </c>
    </row>
    <row r="2531" spans="1:30" x14ac:dyDescent="0.25">
      <c r="A2531" s="64"/>
      <c r="B2531" s="64"/>
      <c r="C2531" s="66"/>
      <c r="D2531" s="67"/>
      <c r="E2531" s="64"/>
      <c r="F2531" s="64"/>
      <c r="G2531" s="37" t="str">
        <f>IF(E2531="","",IF(OR(E2531="Project Management",E2531="Project Support",E2531="Sprint Management",E2531="Sprint Support"),"NA",ROUND((((VLOOKUP(AD2531,[2]Formula!V:X,3,0)))-SUMIF(AD:AD,AD2531,H:H)),2)))</f>
        <v/>
      </c>
      <c r="H2531" s="71"/>
      <c r="I2531" s="72"/>
      <c r="J2531" s="72"/>
      <c r="K2531" s="38" t="str">
        <f>IF(E2531="","",IF(OR(E2531="Project Management",E2531="Project Support",E2531="Sprint Management",E2531="Sprint Support"),"NA",(((SUMIF(AD:AD,AD2531,H:H)/VLOOKUP(AD2531,[2]Formula!V:X,3,0))*VLOOKUP(AD2531,[2]Formula!V:X,2,0))*H2531)/SUMIF(AD:AD,AD2531,H:H)))</f>
        <v/>
      </c>
      <c r="L2531" s="38" t="str">
        <f t="shared" si="235"/>
        <v/>
      </c>
      <c r="M2531" s="38" t="str">
        <f t="shared" si="236"/>
        <v/>
      </c>
      <c r="N2531" s="38" t="str">
        <f t="shared" si="238"/>
        <v/>
      </c>
      <c r="O2531" s="38" t="str">
        <f t="shared" si="234"/>
        <v/>
      </c>
      <c r="P2531" s="39" t="str">
        <f t="shared" si="239"/>
        <v/>
      </c>
      <c r="AC2531" s="42" t="str">
        <f>IF(B2531="","",VLOOKUP(B2531,[2]Formula!B:C,2,0))</f>
        <v/>
      </c>
      <c r="AD2531" s="43" t="str">
        <f t="shared" si="237"/>
        <v/>
      </c>
    </row>
    <row r="2532" spans="1:30" x14ac:dyDescent="0.25">
      <c r="A2532" s="64"/>
      <c r="B2532" s="64"/>
      <c r="C2532" s="66"/>
      <c r="D2532" s="67"/>
      <c r="E2532" s="64"/>
      <c r="F2532" s="64"/>
      <c r="G2532" s="37" t="str">
        <f>IF(E2532="","",IF(OR(E2532="Project Management",E2532="Project Support",E2532="Sprint Management",E2532="Sprint Support"),"NA",ROUND((((VLOOKUP(AD2532,[2]Formula!V:X,3,0)))-SUMIF(AD:AD,AD2532,H:H)),2)))</f>
        <v/>
      </c>
      <c r="H2532" s="71"/>
      <c r="I2532" s="72"/>
      <c r="J2532" s="72"/>
      <c r="K2532" s="38" t="str">
        <f>IF(E2532="","",IF(OR(E2532="Project Management",E2532="Project Support",E2532="Sprint Management",E2532="Sprint Support"),"NA",(((SUMIF(AD:AD,AD2532,H:H)/VLOOKUP(AD2532,[2]Formula!V:X,3,0))*VLOOKUP(AD2532,[2]Formula!V:X,2,0))*H2532)/SUMIF(AD:AD,AD2532,H:H)))</f>
        <v/>
      </c>
      <c r="L2532" s="38" t="str">
        <f t="shared" si="235"/>
        <v/>
      </c>
      <c r="M2532" s="38" t="str">
        <f t="shared" si="236"/>
        <v/>
      </c>
      <c r="N2532" s="38" t="str">
        <f t="shared" si="238"/>
        <v/>
      </c>
      <c r="O2532" s="38" t="str">
        <f t="shared" si="234"/>
        <v/>
      </c>
      <c r="P2532" s="39" t="str">
        <f t="shared" si="239"/>
        <v/>
      </c>
      <c r="AC2532" s="42" t="str">
        <f>IF(B2532="","",VLOOKUP(B2532,[2]Formula!B:C,2,0))</f>
        <v/>
      </c>
      <c r="AD2532" s="43" t="str">
        <f t="shared" si="237"/>
        <v/>
      </c>
    </row>
    <row r="2533" spans="1:30" x14ac:dyDescent="0.25">
      <c r="A2533" s="64"/>
      <c r="B2533" s="64"/>
      <c r="C2533" s="66"/>
      <c r="D2533" s="67"/>
      <c r="E2533" s="64"/>
      <c r="F2533" s="64"/>
      <c r="G2533" s="37" t="str">
        <f>IF(E2533="","",IF(OR(E2533="Project Management",E2533="Project Support",E2533="Sprint Management",E2533="Sprint Support"),"NA",ROUND((((VLOOKUP(AD2533,[2]Formula!V:X,3,0)))-SUMIF(AD:AD,AD2533,H:H)),2)))</f>
        <v/>
      </c>
      <c r="H2533" s="71"/>
      <c r="I2533" s="72"/>
      <c r="J2533" s="72"/>
      <c r="K2533" s="38" t="str">
        <f>IF(E2533="","",IF(OR(E2533="Project Management",E2533="Project Support",E2533="Sprint Management",E2533="Sprint Support"),"NA",(((SUMIF(AD:AD,AD2533,H:H)/VLOOKUP(AD2533,[2]Formula!V:X,3,0))*VLOOKUP(AD2533,[2]Formula!V:X,2,0))*H2533)/SUMIF(AD:AD,AD2533,H:H)))</f>
        <v/>
      </c>
      <c r="L2533" s="38" t="str">
        <f t="shared" si="235"/>
        <v/>
      </c>
      <c r="M2533" s="38" t="str">
        <f t="shared" si="236"/>
        <v/>
      </c>
      <c r="N2533" s="38" t="str">
        <f t="shared" si="238"/>
        <v/>
      </c>
      <c r="O2533" s="38" t="str">
        <f t="shared" si="234"/>
        <v/>
      </c>
      <c r="P2533" s="39" t="str">
        <f t="shared" si="239"/>
        <v/>
      </c>
      <c r="AC2533" s="42" t="str">
        <f>IF(B2533="","",VLOOKUP(B2533,[2]Formula!B:C,2,0))</f>
        <v/>
      </c>
      <c r="AD2533" s="43" t="str">
        <f t="shared" si="237"/>
        <v/>
      </c>
    </row>
    <row r="2534" spans="1:30" x14ac:dyDescent="0.25">
      <c r="A2534" s="64"/>
      <c r="B2534" s="64"/>
      <c r="C2534" s="66"/>
      <c r="D2534" s="67"/>
      <c r="E2534" s="64"/>
      <c r="F2534" s="64"/>
      <c r="G2534" s="37" t="str">
        <f>IF(E2534="","",IF(OR(E2534="Project Management",E2534="Project Support",E2534="Sprint Management",E2534="Sprint Support"),"NA",ROUND((((VLOOKUP(AD2534,[2]Formula!V:X,3,0)))-SUMIF(AD:AD,AD2534,H:H)),2)))</f>
        <v/>
      </c>
      <c r="H2534" s="71"/>
      <c r="I2534" s="72"/>
      <c r="J2534" s="72"/>
      <c r="K2534" s="38" t="str">
        <f>IF(E2534="","",IF(OR(E2534="Project Management",E2534="Project Support",E2534="Sprint Management",E2534="Sprint Support"),"NA",(((SUMIF(AD:AD,AD2534,H:H)/VLOOKUP(AD2534,[2]Formula!V:X,3,0))*VLOOKUP(AD2534,[2]Formula!V:X,2,0))*H2534)/SUMIF(AD:AD,AD2534,H:H)))</f>
        <v/>
      </c>
      <c r="L2534" s="38" t="str">
        <f t="shared" si="235"/>
        <v/>
      </c>
      <c r="M2534" s="38" t="str">
        <f t="shared" si="236"/>
        <v/>
      </c>
      <c r="N2534" s="38" t="str">
        <f t="shared" si="238"/>
        <v/>
      </c>
      <c r="O2534" s="38" t="str">
        <f t="shared" si="234"/>
        <v/>
      </c>
      <c r="P2534" s="39" t="str">
        <f t="shared" si="239"/>
        <v/>
      </c>
      <c r="AC2534" s="42" t="str">
        <f>IF(B2534="","",VLOOKUP(B2534,[2]Formula!B:C,2,0))</f>
        <v/>
      </c>
      <c r="AD2534" s="43" t="str">
        <f t="shared" si="237"/>
        <v/>
      </c>
    </row>
    <row r="2535" spans="1:30" x14ac:dyDescent="0.25">
      <c r="A2535" s="64"/>
      <c r="B2535" s="64"/>
      <c r="C2535" s="66"/>
      <c r="D2535" s="67"/>
      <c r="E2535" s="64"/>
      <c r="F2535" s="64"/>
      <c r="G2535" s="37" t="str">
        <f>IF(E2535="","",IF(OR(E2535="Project Management",E2535="Project Support",E2535="Sprint Management",E2535="Sprint Support"),"NA",ROUND((((VLOOKUP(AD2535,[2]Formula!V:X,3,0)))-SUMIF(AD:AD,AD2535,H:H)),2)))</f>
        <v/>
      </c>
      <c r="H2535" s="71"/>
      <c r="I2535" s="72"/>
      <c r="J2535" s="72"/>
      <c r="K2535" s="38" t="str">
        <f>IF(E2535="","",IF(OR(E2535="Project Management",E2535="Project Support",E2535="Sprint Management",E2535="Sprint Support"),"NA",(((SUMIF(AD:AD,AD2535,H:H)/VLOOKUP(AD2535,[2]Formula!V:X,3,0))*VLOOKUP(AD2535,[2]Formula!V:X,2,0))*H2535)/SUMIF(AD:AD,AD2535,H:H)))</f>
        <v/>
      </c>
      <c r="L2535" s="38" t="str">
        <f t="shared" si="235"/>
        <v/>
      </c>
      <c r="M2535" s="38" t="str">
        <f t="shared" si="236"/>
        <v/>
      </c>
      <c r="N2535" s="38" t="str">
        <f t="shared" si="238"/>
        <v/>
      </c>
      <c r="O2535" s="38" t="str">
        <f t="shared" si="234"/>
        <v/>
      </c>
      <c r="P2535" s="39" t="str">
        <f t="shared" si="239"/>
        <v/>
      </c>
      <c r="AC2535" s="42" t="str">
        <f>IF(B2535="","",VLOOKUP(B2535,[2]Formula!B:C,2,0))</f>
        <v/>
      </c>
      <c r="AD2535" s="43" t="str">
        <f t="shared" si="237"/>
        <v/>
      </c>
    </row>
    <row r="2536" spans="1:30" x14ac:dyDescent="0.25">
      <c r="A2536" s="64"/>
      <c r="B2536" s="64"/>
      <c r="C2536" s="66"/>
      <c r="D2536" s="67"/>
      <c r="E2536" s="64"/>
      <c r="F2536" s="64"/>
      <c r="G2536" s="37" t="str">
        <f>IF(E2536="","",IF(OR(E2536="Project Management",E2536="Project Support",E2536="Sprint Management",E2536="Sprint Support"),"NA",ROUND((((VLOOKUP(AD2536,[2]Formula!V:X,3,0)))-SUMIF(AD:AD,AD2536,H:H)),2)))</f>
        <v/>
      </c>
      <c r="H2536" s="71"/>
      <c r="I2536" s="72"/>
      <c r="J2536" s="72"/>
      <c r="K2536" s="38" t="str">
        <f>IF(E2536="","",IF(OR(E2536="Project Management",E2536="Project Support",E2536="Sprint Management",E2536="Sprint Support"),"NA",(((SUMIF(AD:AD,AD2536,H:H)/VLOOKUP(AD2536,[2]Formula!V:X,3,0))*VLOOKUP(AD2536,[2]Formula!V:X,2,0))*H2536)/SUMIF(AD:AD,AD2536,H:H)))</f>
        <v/>
      </c>
      <c r="L2536" s="38" t="str">
        <f t="shared" si="235"/>
        <v/>
      </c>
      <c r="M2536" s="38" t="str">
        <f t="shared" si="236"/>
        <v/>
      </c>
      <c r="N2536" s="38" t="str">
        <f t="shared" si="238"/>
        <v/>
      </c>
      <c r="O2536" s="38" t="str">
        <f t="shared" si="234"/>
        <v/>
      </c>
      <c r="P2536" s="39" t="str">
        <f t="shared" si="239"/>
        <v/>
      </c>
      <c r="AC2536" s="42" t="str">
        <f>IF(B2536="","",VLOOKUP(B2536,[2]Formula!B:C,2,0))</f>
        <v/>
      </c>
      <c r="AD2536" s="43" t="str">
        <f t="shared" si="237"/>
        <v/>
      </c>
    </row>
    <row r="2537" spans="1:30" x14ac:dyDescent="0.25">
      <c r="A2537" s="64"/>
      <c r="B2537" s="64"/>
      <c r="C2537" s="66"/>
      <c r="D2537" s="67"/>
      <c r="E2537" s="64"/>
      <c r="F2537" s="64"/>
      <c r="G2537" s="37" t="str">
        <f>IF(E2537="","",IF(OR(E2537="Project Management",E2537="Project Support",E2537="Sprint Management",E2537="Sprint Support"),"NA",ROUND((((VLOOKUP(AD2537,[2]Formula!V:X,3,0)))-SUMIF(AD:AD,AD2537,H:H)),2)))</f>
        <v/>
      </c>
      <c r="H2537" s="71"/>
      <c r="I2537" s="72"/>
      <c r="J2537" s="72"/>
      <c r="K2537" s="38" t="str">
        <f>IF(E2537="","",IF(OR(E2537="Project Management",E2537="Project Support",E2537="Sprint Management",E2537="Sprint Support"),"NA",(((SUMIF(AD:AD,AD2537,H:H)/VLOOKUP(AD2537,[2]Formula!V:X,3,0))*VLOOKUP(AD2537,[2]Formula!V:X,2,0))*H2537)/SUMIF(AD:AD,AD2537,H:H)))</f>
        <v/>
      </c>
      <c r="L2537" s="38" t="str">
        <f t="shared" si="235"/>
        <v/>
      </c>
      <c r="M2537" s="38" t="str">
        <f t="shared" si="236"/>
        <v/>
      </c>
      <c r="N2537" s="38" t="str">
        <f t="shared" si="238"/>
        <v/>
      </c>
      <c r="O2537" s="38" t="str">
        <f t="shared" si="234"/>
        <v/>
      </c>
      <c r="P2537" s="39" t="str">
        <f t="shared" si="239"/>
        <v/>
      </c>
      <c r="AC2537" s="42" t="str">
        <f>IF(B2537="","",VLOOKUP(B2537,[2]Formula!B:C,2,0))</f>
        <v/>
      </c>
      <c r="AD2537" s="43" t="str">
        <f t="shared" si="237"/>
        <v/>
      </c>
    </row>
    <row r="2538" spans="1:30" x14ac:dyDescent="0.25">
      <c r="A2538" s="64"/>
      <c r="B2538" s="64"/>
      <c r="C2538" s="66"/>
      <c r="D2538" s="67"/>
      <c r="E2538" s="64"/>
      <c r="F2538" s="64"/>
      <c r="G2538" s="37" t="str">
        <f>IF(E2538="","",IF(OR(E2538="Project Management",E2538="Project Support",E2538="Sprint Management",E2538="Sprint Support"),"NA",ROUND((((VLOOKUP(AD2538,[2]Formula!V:X,3,0)))-SUMIF(AD:AD,AD2538,H:H)),2)))</f>
        <v/>
      </c>
      <c r="H2538" s="71"/>
      <c r="I2538" s="72"/>
      <c r="J2538" s="72"/>
      <c r="K2538" s="38" t="str">
        <f>IF(E2538="","",IF(OR(E2538="Project Management",E2538="Project Support",E2538="Sprint Management",E2538="Sprint Support"),"NA",(((SUMIF(AD:AD,AD2538,H:H)/VLOOKUP(AD2538,[2]Formula!V:X,3,0))*VLOOKUP(AD2538,[2]Formula!V:X,2,0))*H2538)/SUMIF(AD:AD,AD2538,H:H)))</f>
        <v/>
      </c>
      <c r="L2538" s="38" t="str">
        <f t="shared" si="235"/>
        <v/>
      </c>
      <c r="M2538" s="38" t="str">
        <f t="shared" si="236"/>
        <v/>
      </c>
      <c r="N2538" s="38" t="str">
        <f t="shared" si="238"/>
        <v/>
      </c>
      <c r="O2538" s="38" t="str">
        <f t="shared" si="234"/>
        <v/>
      </c>
      <c r="P2538" s="39" t="str">
        <f t="shared" si="239"/>
        <v/>
      </c>
      <c r="AC2538" s="42" t="str">
        <f>IF(B2538="","",VLOOKUP(B2538,[2]Formula!B:C,2,0))</f>
        <v/>
      </c>
      <c r="AD2538" s="43" t="str">
        <f t="shared" si="237"/>
        <v/>
      </c>
    </row>
    <row r="2539" spans="1:30" x14ac:dyDescent="0.25">
      <c r="A2539" s="64"/>
      <c r="B2539" s="64"/>
      <c r="C2539" s="66"/>
      <c r="D2539" s="67"/>
      <c r="E2539" s="64"/>
      <c r="F2539" s="64"/>
      <c r="G2539" s="37" t="str">
        <f>IF(E2539="","",IF(OR(E2539="Project Management",E2539="Project Support",E2539="Sprint Management",E2539="Sprint Support"),"NA",ROUND((((VLOOKUP(AD2539,[2]Formula!V:X,3,0)))-SUMIF(AD:AD,AD2539,H:H)),2)))</f>
        <v/>
      </c>
      <c r="H2539" s="71"/>
      <c r="I2539" s="72"/>
      <c r="J2539" s="72"/>
      <c r="K2539" s="38" t="str">
        <f>IF(E2539="","",IF(OR(E2539="Project Management",E2539="Project Support",E2539="Sprint Management",E2539="Sprint Support"),"NA",(((SUMIF(AD:AD,AD2539,H:H)/VLOOKUP(AD2539,[2]Formula!V:X,3,0))*VLOOKUP(AD2539,[2]Formula!V:X,2,0))*H2539)/SUMIF(AD:AD,AD2539,H:H)))</f>
        <v/>
      </c>
      <c r="L2539" s="38" t="str">
        <f t="shared" si="235"/>
        <v/>
      </c>
      <c r="M2539" s="38" t="str">
        <f t="shared" si="236"/>
        <v/>
      </c>
      <c r="N2539" s="38" t="str">
        <f t="shared" si="238"/>
        <v/>
      </c>
      <c r="O2539" s="38" t="str">
        <f t="shared" si="234"/>
        <v/>
      </c>
      <c r="P2539" s="39" t="str">
        <f t="shared" si="239"/>
        <v/>
      </c>
      <c r="AC2539" s="42" t="str">
        <f>IF(B2539="","",VLOOKUP(B2539,[2]Formula!B:C,2,0))</f>
        <v/>
      </c>
      <c r="AD2539" s="43" t="str">
        <f t="shared" si="237"/>
        <v/>
      </c>
    </row>
    <row r="2540" spans="1:30" x14ac:dyDescent="0.25">
      <c r="A2540" s="64"/>
      <c r="B2540" s="64"/>
      <c r="C2540" s="66"/>
      <c r="D2540" s="67"/>
      <c r="E2540" s="64"/>
      <c r="F2540" s="64"/>
      <c r="G2540" s="37" t="str">
        <f>IF(E2540="","",IF(OR(E2540="Project Management",E2540="Project Support",E2540="Sprint Management",E2540="Sprint Support"),"NA",ROUND((((VLOOKUP(AD2540,[2]Formula!V:X,3,0)))-SUMIF(AD:AD,AD2540,H:H)),2)))</f>
        <v/>
      </c>
      <c r="H2540" s="71"/>
      <c r="I2540" s="72"/>
      <c r="J2540" s="72"/>
      <c r="K2540" s="38" t="str">
        <f>IF(E2540="","",IF(OR(E2540="Project Management",E2540="Project Support",E2540="Sprint Management",E2540="Sprint Support"),"NA",(((SUMIF(AD:AD,AD2540,H:H)/VLOOKUP(AD2540,[2]Formula!V:X,3,0))*VLOOKUP(AD2540,[2]Formula!V:X,2,0))*H2540)/SUMIF(AD:AD,AD2540,H:H)))</f>
        <v/>
      </c>
      <c r="L2540" s="38" t="str">
        <f t="shared" si="235"/>
        <v/>
      </c>
      <c r="M2540" s="38" t="str">
        <f t="shared" si="236"/>
        <v/>
      </c>
      <c r="N2540" s="38" t="str">
        <f t="shared" si="238"/>
        <v/>
      </c>
      <c r="O2540" s="38" t="str">
        <f t="shared" si="234"/>
        <v/>
      </c>
      <c r="P2540" s="39" t="str">
        <f t="shared" si="239"/>
        <v/>
      </c>
      <c r="AC2540" s="42" t="str">
        <f>IF(B2540="","",VLOOKUP(B2540,[2]Formula!B:C,2,0))</f>
        <v/>
      </c>
      <c r="AD2540" s="43" t="str">
        <f t="shared" si="237"/>
        <v/>
      </c>
    </row>
    <row r="2541" spans="1:30" x14ac:dyDescent="0.25">
      <c r="A2541" s="64"/>
      <c r="B2541" s="64"/>
      <c r="C2541" s="66"/>
      <c r="D2541" s="67"/>
      <c r="E2541" s="64"/>
      <c r="F2541" s="64"/>
      <c r="G2541" s="37" t="str">
        <f>IF(E2541="","",IF(OR(E2541="Project Management",E2541="Project Support",E2541="Sprint Management",E2541="Sprint Support"),"NA",ROUND((((VLOOKUP(AD2541,[2]Formula!V:X,3,0)))-SUMIF(AD:AD,AD2541,H:H)),2)))</f>
        <v/>
      </c>
      <c r="H2541" s="71"/>
      <c r="I2541" s="72"/>
      <c r="J2541" s="72"/>
      <c r="K2541" s="38" t="str">
        <f>IF(E2541="","",IF(OR(E2541="Project Management",E2541="Project Support",E2541="Sprint Management",E2541="Sprint Support"),"NA",(((SUMIF(AD:AD,AD2541,H:H)/VLOOKUP(AD2541,[2]Formula!V:X,3,0))*VLOOKUP(AD2541,[2]Formula!V:X,2,0))*H2541)/SUMIF(AD:AD,AD2541,H:H)))</f>
        <v/>
      </c>
      <c r="L2541" s="38" t="str">
        <f t="shared" si="235"/>
        <v/>
      </c>
      <c r="M2541" s="38" t="str">
        <f t="shared" si="236"/>
        <v/>
      </c>
      <c r="N2541" s="38" t="str">
        <f t="shared" si="238"/>
        <v/>
      </c>
      <c r="O2541" s="38" t="str">
        <f t="shared" si="234"/>
        <v/>
      </c>
      <c r="P2541" s="39" t="str">
        <f t="shared" si="239"/>
        <v/>
      </c>
      <c r="AC2541" s="42" t="str">
        <f>IF(B2541="","",VLOOKUP(B2541,[2]Formula!B:C,2,0))</f>
        <v/>
      </c>
      <c r="AD2541" s="43" t="str">
        <f t="shared" si="237"/>
        <v/>
      </c>
    </row>
    <row r="2542" spans="1:30" x14ac:dyDescent="0.25">
      <c r="A2542" s="64"/>
      <c r="B2542" s="64"/>
      <c r="C2542" s="66"/>
      <c r="D2542" s="67"/>
      <c r="E2542" s="64"/>
      <c r="F2542" s="64"/>
      <c r="G2542" s="37" t="str">
        <f>IF(E2542="","",IF(OR(E2542="Project Management",E2542="Project Support",E2542="Sprint Management",E2542="Sprint Support"),"NA",ROUND((((VLOOKUP(AD2542,[2]Formula!V:X,3,0)))-SUMIF(AD:AD,AD2542,H:H)),2)))</f>
        <v/>
      </c>
      <c r="H2542" s="71"/>
      <c r="I2542" s="72"/>
      <c r="J2542" s="72"/>
      <c r="K2542" s="38" t="str">
        <f>IF(E2542="","",IF(OR(E2542="Project Management",E2542="Project Support",E2542="Sprint Management",E2542="Sprint Support"),"NA",(((SUMIF(AD:AD,AD2542,H:H)/VLOOKUP(AD2542,[2]Formula!V:X,3,0))*VLOOKUP(AD2542,[2]Formula!V:X,2,0))*H2542)/SUMIF(AD:AD,AD2542,H:H)))</f>
        <v/>
      </c>
      <c r="L2542" s="38" t="str">
        <f t="shared" si="235"/>
        <v/>
      </c>
      <c r="M2542" s="38" t="str">
        <f t="shared" si="236"/>
        <v/>
      </c>
      <c r="N2542" s="38" t="str">
        <f t="shared" si="238"/>
        <v/>
      </c>
      <c r="O2542" s="38" t="str">
        <f t="shared" si="234"/>
        <v/>
      </c>
      <c r="P2542" s="39" t="str">
        <f t="shared" si="239"/>
        <v/>
      </c>
      <c r="AC2542" s="42" t="str">
        <f>IF(B2542="","",VLOOKUP(B2542,[2]Formula!B:C,2,0))</f>
        <v/>
      </c>
      <c r="AD2542" s="43" t="str">
        <f t="shared" si="237"/>
        <v/>
      </c>
    </row>
    <row r="2543" spans="1:30" x14ac:dyDescent="0.25">
      <c r="A2543" s="64"/>
      <c r="B2543" s="64"/>
      <c r="C2543" s="66"/>
      <c r="D2543" s="67"/>
      <c r="E2543" s="64"/>
      <c r="F2543" s="64"/>
      <c r="G2543" s="37" t="str">
        <f>IF(E2543="","",IF(OR(E2543="Project Management",E2543="Project Support",E2543="Sprint Management",E2543="Sprint Support"),"NA",ROUND((((VLOOKUP(AD2543,[2]Formula!V:X,3,0)))-SUMIF(AD:AD,AD2543,H:H)),2)))</f>
        <v/>
      </c>
      <c r="H2543" s="71"/>
      <c r="I2543" s="72"/>
      <c r="J2543" s="72"/>
      <c r="K2543" s="38" t="str">
        <f>IF(E2543="","",IF(OR(E2543="Project Management",E2543="Project Support",E2543="Sprint Management",E2543="Sprint Support"),"NA",(((SUMIF(AD:AD,AD2543,H:H)/VLOOKUP(AD2543,[2]Formula!V:X,3,0))*VLOOKUP(AD2543,[2]Formula!V:X,2,0))*H2543)/SUMIF(AD:AD,AD2543,H:H)))</f>
        <v/>
      </c>
      <c r="L2543" s="38" t="str">
        <f t="shared" si="235"/>
        <v/>
      </c>
      <c r="M2543" s="38" t="str">
        <f t="shared" si="236"/>
        <v/>
      </c>
      <c r="N2543" s="38" t="str">
        <f t="shared" si="238"/>
        <v/>
      </c>
      <c r="O2543" s="38" t="str">
        <f t="shared" si="234"/>
        <v/>
      </c>
      <c r="P2543" s="39" t="str">
        <f t="shared" si="239"/>
        <v/>
      </c>
      <c r="AC2543" s="42" t="str">
        <f>IF(B2543="","",VLOOKUP(B2543,[2]Formula!B:C,2,0))</f>
        <v/>
      </c>
      <c r="AD2543" s="43" t="str">
        <f t="shared" si="237"/>
        <v/>
      </c>
    </row>
    <row r="2544" spans="1:30" x14ac:dyDescent="0.25">
      <c r="A2544" s="64"/>
      <c r="B2544" s="64"/>
      <c r="C2544" s="66"/>
      <c r="D2544" s="67"/>
      <c r="E2544" s="64"/>
      <c r="F2544" s="64"/>
      <c r="G2544" s="37" t="str">
        <f>IF(E2544="","",IF(OR(E2544="Project Management",E2544="Project Support",E2544="Sprint Management",E2544="Sprint Support"),"NA",ROUND((((VLOOKUP(AD2544,[2]Formula!V:X,3,0)))-SUMIF(AD:AD,AD2544,H:H)),2)))</f>
        <v/>
      </c>
      <c r="H2544" s="71"/>
      <c r="I2544" s="72"/>
      <c r="J2544" s="72"/>
      <c r="K2544" s="38" t="str">
        <f>IF(E2544="","",IF(OR(E2544="Project Management",E2544="Project Support",E2544="Sprint Management",E2544="Sprint Support"),"NA",(((SUMIF(AD:AD,AD2544,H:H)/VLOOKUP(AD2544,[2]Formula!V:X,3,0))*VLOOKUP(AD2544,[2]Formula!V:X,2,0))*H2544)/SUMIF(AD:AD,AD2544,H:H)))</f>
        <v/>
      </c>
      <c r="L2544" s="38" t="str">
        <f t="shared" si="235"/>
        <v/>
      </c>
      <c r="M2544" s="38" t="str">
        <f t="shared" si="236"/>
        <v/>
      </c>
      <c r="N2544" s="38" t="str">
        <f t="shared" si="238"/>
        <v/>
      </c>
      <c r="O2544" s="38" t="str">
        <f t="shared" si="234"/>
        <v/>
      </c>
      <c r="P2544" s="39" t="str">
        <f t="shared" si="239"/>
        <v/>
      </c>
      <c r="AC2544" s="42" t="str">
        <f>IF(B2544="","",VLOOKUP(B2544,[2]Formula!B:C,2,0))</f>
        <v/>
      </c>
      <c r="AD2544" s="43" t="str">
        <f t="shared" si="237"/>
        <v/>
      </c>
    </row>
    <row r="2545" spans="1:30" x14ac:dyDescent="0.25">
      <c r="A2545" s="64"/>
      <c r="B2545" s="64"/>
      <c r="C2545" s="66"/>
      <c r="D2545" s="67"/>
      <c r="E2545" s="64"/>
      <c r="F2545" s="64"/>
      <c r="G2545" s="37" t="str">
        <f>IF(E2545="","",IF(OR(E2545="Project Management",E2545="Project Support",E2545="Sprint Management",E2545="Sprint Support"),"NA",ROUND((((VLOOKUP(AD2545,[2]Formula!V:X,3,0)))-SUMIF(AD:AD,AD2545,H:H)),2)))</f>
        <v/>
      </c>
      <c r="H2545" s="71"/>
      <c r="I2545" s="72"/>
      <c r="J2545" s="72"/>
      <c r="K2545" s="38" t="str">
        <f>IF(E2545="","",IF(OR(E2545="Project Management",E2545="Project Support",E2545="Sprint Management",E2545="Sprint Support"),"NA",(((SUMIF(AD:AD,AD2545,H:H)/VLOOKUP(AD2545,[2]Formula!V:X,3,0))*VLOOKUP(AD2545,[2]Formula!V:X,2,0))*H2545)/SUMIF(AD:AD,AD2545,H:H)))</f>
        <v/>
      </c>
      <c r="L2545" s="38" t="str">
        <f t="shared" si="235"/>
        <v/>
      </c>
      <c r="M2545" s="38" t="str">
        <f t="shared" si="236"/>
        <v/>
      </c>
      <c r="N2545" s="38" t="str">
        <f t="shared" si="238"/>
        <v/>
      </c>
      <c r="O2545" s="38" t="str">
        <f t="shared" si="234"/>
        <v/>
      </c>
      <c r="P2545" s="39" t="str">
        <f t="shared" si="239"/>
        <v/>
      </c>
      <c r="AC2545" s="42" t="str">
        <f>IF(B2545="","",VLOOKUP(B2545,[2]Formula!B:C,2,0))</f>
        <v/>
      </c>
      <c r="AD2545" s="43" t="str">
        <f t="shared" si="237"/>
        <v/>
      </c>
    </row>
    <row r="2546" spans="1:30" x14ac:dyDescent="0.25">
      <c r="A2546" s="64"/>
      <c r="B2546" s="64"/>
      <c r="C2546" s="66"/>
      <c r="D2546" s="67"/>
      <c r="E2546" s="64"/>
      <c r="F2546" s="64"/>
      <c r="G2546" s="37" t="str">
        <f>IF(E2546="","",IF(OR(E2546="Project Management",E2546="Project Support",E2546="Sprint Management",E2546="Sprint Support"),"NA",ROUND((((VLOOKUP(AD2546,[2]Formula!V:X,3,0)))-SUMIF(AD:AD,AD2546,H:H)),2)))</f>
        <v/>
      </c>
      <c r="H2546" s="71"/>
      <c r="I2546" s="72"/>
      <c r="J2546" s="72"/>
      <c r="K2546" s="38" t="str">
        <f>IF(E2546="","",IF(OR(E2546="Project Management",E2546="Project Support",E2546="Sprint Management",E2546="Sprint Support"),"NA",(((SUMIF(AD:AD,AD2546,H:H)/VLOOKUP(AD2546,[2]Formula!V:X,3,0))*VLOOKUP(AD2546,[2]Formula!V:X,2,0))*H2546)/SUMIF(AD:AD,AD2546,H:H)))</f>
        <v/>
      </c>
      <c r="L2546" s="38" t="str">
        <f t="shared" si="235"/>
        <v/>
      </c>
      <c r="M2546" s="38" t="str">
        <f t="shared" si="236"/>
        <v/>
      </c>
      <c r="N2546" s="38" t="str">
        <f t="shared" si="238"/>
        <v/>
      </c>
      <c r="O2546" s="38" t="str">
        <f t="shared" si="234"/>
        <v/>
      </c>
      <c r="P2546" s="39" t="str">
        <f t="shared" si="239"/>
        <v/>
      </c>
      <c r="AC2546" s="42" t="str">
        <f>IF(B2546="","",VLOOKUP(B2546,[2]Formula!B:C,2,0))</f>
        <v/>
      </c>
      <c r="AD2546" s="43" t="str">
        <f t="shared" si="237"/>
        <v/>
      </c>
    </row>
    <row r="2547" spans="1:30" x14ac:dyDescent="0.25">
      <c r="A2547" s="64"/>
      <c r="B2547" s="64"/>
      <c r="C2547" s="66"/>
      <c r="D2547" s="67"/>
      <c r="E2547" s="64"/>
      <c r="F2547" s="64"/>
      <c r="G2547" s="37" t="str">
        <f>IF(E2547="","",IF(OR(E2547="Project Management",E2547="Project Support",E2547="Sprint Management",E2547="Sprint Support"),"NA",ROUND((((VLOOKUP(AD2547,[2]Formula!V:X,3,0)))-SUMIF(AD:AD,AD2547,H:H)),2)))</f>
        <v/>
      </c>
      <c r="H2547" s="71"/>
      <c r="I2547" s="72"/>
      <c r="J2547" s="72"/>
      <c r="K2547" s="38" t="str">
        <f>IF(E2547="","",IF(OR(E2547="Project Management",E2547="Project Support",E2547="Sprint Management",E2547="Sprint Support"),"NA",(((SUMIF(AD:AD,AD2547,H:H)/VLOOKUP(AD2547,[2]Formula!V:X,3,0))*VLOOKUP(AD2547,[2]Formula!V:X,2,0))*H2547)/SUMIF(AD:AD,AD2547,H:H)))</f>
        <v/>
      </c>
      <c r="L2547" s="38" t="str">
        <f t="shared" si="235"/>
        <v/>
      </c>
      <c r="M2547" s="38" t="str">
        <f t="shared" si="236"/>
        <v/>
      </c>
      <c r="N2547" s="38" t="str">
        <f t="shared" si="238"/>
        <v/>
      </c>
      <c r="O2547" s="38" t="str">
        <f t="shared" si="234"/>
        <v/>
      </c>
      <c r="P2547" s="39" t="str">
        <f t="shared" si="239"/>
        <v/>
      </c>
      <c r="AC2547" s="42" t="str">
        <f>IF(B2547="","",VLOOKUP(B2547,[2]Formula!B:C,2,0))</f>
        <v/>
      </c>
      <c r="AD2547" s="43" t="str">
        <f t="shared" si="237"/>
        <v/>
      </c>
    </row>
    <row r="2548" spans="1:30" x14ac:dyDescent="0.25">
      <c r="A2548" s="64"/>
      <c r="B2548" s="64"/>
      <c r="C2548" s="66"/>
      <c r="D2548" s="67"/>
      <c r="E2548" s="64"/>
      <c r="F2548" s="64"/>
      <c r="G2548" s="37" t="str">
        <f>IF(E2548="","",IF(OR(E2548="Project Management",E2548="Project Support",E2548="Sprint Management",E2548="Sprint Support"),"NA",ROUND((((VLOOKUP(AD2548,[2]Formula!V:X,3,0)))-SUMIF(AD:AD,AD2548,H:H)),2)))</f>
        <v/>
      </c>
      <c r="H2548" s="71"/>
      <c r="I2548" s="72"/>
      <c r="J2548" s="72"/>
      <c r="K2548" s="38" t="str">
        <f>IF(E2548="","",IF(OR(E2548="Project Management",E2548="Project Support",E2548="Sprint Management",E2548="Sprint Support"),"NA",(((SUMIF(AD:AD,AD2548,H:H)/VLOOKUP(AD2548,[2]Formula!V:X,3,0))*VLOOKUP(AD2548,[2]Formula!V:X,2,0))*H2548)/SUMIF(AD:AD,AD2548,H:H)))</f>
        <v/>
      </c>
      <c r="L2548" s="38" t="str">
        <f t="shared" si="235"/>
        <v/>
      </c>
      <c r="M2548" s="38" t="str">
        <f t="shared" si="236"/>
        <v/>
      </c>
      <c r="N2548" s="38" t="str">
        <f t="shared" si="238"/>
        <v/>
      </c>
      <c r="O2548" s="38" t="str">
        <f t="shared" si="234"/>
        <v/>
      </c>
      <c r="P2548" s="39" t="str">
        <f t="shared" si="239"/>
        <v/>
      </c>
      <c r="AC2548" s="42" t="str">
        <f>IF(B2548="","",VLOOKUP(B2548,[2]Formula!B:C,2,0))</f>
        <v/>
      </c>
      <c r="AD2548" s="43" t="str">
        <f t="shared" si="237"/>
        <v/>
      </c>
    </row>
    <row r="2549" spans="1:30" x14ac:dyDescent="0.25">
      <c r="A2549" s="64"/>
      <c r="B2549" s="64"/>
      <c r="C2549" s="66"/>
      <c r="D2549" s="67"/>
      <c r="E2549" s="64"/>
      <c r="F2549" s="64"/>
      <c r="G2549" s="37" t="str">
        <f>IF(E2549="","",IF(OR(E2549="Project Management",E2549="Project Support",E2549="Sprint Management",E2549="Sprint Support"),"NA",ROUND((((VLOOKUP(AD2549,[2]Formula!V:X,3,0)))-SUMIF(AD:AD,AD2549,H:H)),2)))</f>
        <v/>
      </c>
      <c r="H2549" s="71"/>
      <c r="I2549" s="72"/>
      <c r="J2549" s="72"/>
      <c r="K2549" s="38" t="str">
        <f>IF(E2549="","",IF(OR(E2549="Project Management",E2549="Project Support",E2549="Sprint Management",E2549="Sprint Support"),"NA",(((SUMIF(AD:AD,AD2549,H:H)/VLOOKUP(AD2549,[2]Formula!V:X,3,0))*VLOOKUP(AD2549,[2]Formula!V:X,2,0))*H2549)/SUMIF(AD:AD,AD2549,H:H)))</f>
        <v/>
      </c>
      <c r="L2549" s="38" t="str">
        <f t="shared" si="235"/>
        <v/>
      </c>
      <c r="M2549" s="38" t="str">
        <f t="shared" si="236"/>
        <v/>
      </c>
      <c r="N2549" s="38" t="str">
        <f t="shared" si="238"/>
        <v/>
      </c>
      <c r="O2549" s="38" t="str">
        <f t="shared" ref="O2549:O2612" si="240">IFERROR(L2549/M2549,"")</f>
        <v/>
      </c>
      <c r="P2549" s="39" t="str">
        <f t="shared" si="239"/>
        <v/>
      </c>
      <c r="AC2549" s="42" t="str">
        <f>IF(B2549="","",VLOOKUP(B2549,[2]Formula!B:C,2,0))</f>
        <v/>
      </c>
      <c r="AD2549" s="43" t="str">
        <f t="shared" si="237"/>
        <v/>
      </c>
    </row>
    <row r="2550" spans="1:30" x14ac:dyDescent="0.25">
      <c r="A2550" s="64"/>
      <c r="B2550" s="64"/>
      <c r="C2550" s="66"/>
      <c r="D2550" s="67"/>
      <c r="E2550" s="64"/>
      <c r="F2550" s="64"/>
      <c r="G2550" s="37" t="str">
        <f>IF(E2550="","",IF(OR(E2550="Project Management",E2550="Project Support",E2550="Sprint Management",E2550="Sprint Support"),"NA",ROUND((((VLOOKUP(AD2550,[2]Formula!V:X,3,0)))-SUMIF(AD:AD,AD2550,H:H)),2)))</f>
        <v/>
      </c>
      <c r="H2550" s="71"/>
      <c r="I2550" s="72"/>
      <c r="J2550" s="72"/>
      <c r="K2550" s="38" t="str">
        <f>IF(E2550="","",IF(OR(E2550="Project Management",E2550="Project Support",E2550="Sprint Management",E2550="Sprint Support"),"NA",(((SUMIF(AD:AD,AD2550,H:H)/VLOOKUP(AD2550,[2]Formula!V:X,3,0))*VLOOKUP(AD2550,[2]Formula!V:X,2,0))*H2550)/SUMIF(AD:AD,AD2550,H:H)))</f>
        <v/>
      </c>
      <c r="L2550" s="38" t="str">
        <f t="shared" si="235"/>
        <v/>
      </c>
      <c r="M2550" s="38" t="str">
        <f t="shared" si="236"/>
        <v/>
      </c>
      <c r="N2550" s="38" t="str">
        <f t="shared" si="238"/>
        <v/>
      </c>
      <c r="O2550" s="38" t="str">
        <f t="shared" si="240"/>
        <v/>
      </c>
      <c r="P2550" s="39" t="str">
        <f t="shared" si="239"/>
        <v/>
      </c>
      <c r="AC2550" s="42" t="str">
        <f>IF(B2550="","",VLOOKUP(B2550,[2]Formula!B:C,2,0))</f>
        <v/>
      </c>
      <c r="AD2550" s="43" t="str">
        <f t="shared" si="237"/>
        <v/>
      </c>
    </row>
    <row r="2551" spans="1:30" x14ac:dyDescent="0.25">
      <c r="A2551" s="64"/>
      <c r="B2551" s="64"/>
      <c r="C2551" s="66"/>
      <c r="D2551" s="67"/>
      <c r="E2551" s="64"/>
      <c r="F2551" s="64"/>
      <c r="G2551" s="37" t="str">
        <f>IF(E2551="","",IF(OR(E2551="Project Management",E2551="Project Support",E2551="Sprint Management",E2551="Sprint Support"),"NA",ROUND((((VLOOKUP(AD2551,[2]Formula!V:X,3,0)))-SUMIF(AD:AD,AD2551,H:H)),2)))</f>
        <v/>
      </c>
      <c r="H2551" s="71"/>
      <c r="I2551" s="72"/>
      <c r="J2551" s="72"/>
      <c r="K2551" s="38" t="str">
        <f>IF(E2551="","",IF(OR(E2551="Project Management",E2551="Project Support",E2551="Sprint Management",E2551="Sprint Support"),"NA",(((SUMIF(AD:AD,AD2551,H:H)/VLOOKUP(AD2551,[2]Formula!V:X,3,0))*VLOOKUP(AD2551,[2]Formula!V:X,2,0))*H2551)/SUMIF(AD:AD,AD2551,H:H)))</f>
        <v/>
      </c>
      <c r="L2551" s="38" t="str">
        <f t="shared" si="235"/>
        <v/>
      </c>
      <c r="M2551" s="38" t="str">
        <f t="shared" si="236"/>
        <v/>
      </c>
      <c r="N2551" s="38" t="str">
        <f t="shared" si="238"/>
        <v/>
      </c>
      <c r="O2551" s="38" t="str">
        <f t="shared" si="240"/>
        <v/>
      </c>
      <c r="P2551" s="39" t="str">
        <f t="shared" si="239"/>
        <v/>
      </c>
      <c r="AC2551" s="42" t="str">
        <f>IF(B2551="","",VLOOKUP(B2551,[2]Formula!B:C,2,0))</f>
        <v/>
      </c>
      <c r="AD2551" s="43" t="str">
        <f t="shared" si="237"/>
        <v/>
      </c>
    </row>
    <row r="2552" spans="1:30" x14ac:dyDescent="0.25">
      <c r="A2552" s="64"/>
      <c r="B2552" s="64"/>
      <c r="C2552" s="66"/>
      <c r="D2552" s="67"/>
      <c r="E2552" s="64"/>
      <c r="F2552" s="64"/>
      <c r="G2552" s="37" t="str">
        <f>IF(E2552="","",IF(OR(E2552="Project Management",E2552="Project Support",E2552="Sprint Management",E2552="Sprint Support"),"NA",ROUND((((VLOOKUP(AD2552,[2]Formula!V:X,3,0)))-SUMIF(AD:AD,AD2552,H:H)),2)))</f>
        <v/>
      </c>
      <c r="H2552" s="71"/>
      <c r="I2552" s="72"/>
      <c r="J2552" s="72"/>
      <c r="K2552" s="38" t="str">
        <f>IF(E2552="","",IF(OR(E2552="Project Management",E2552="Project Support",E2552="Sprint Management",E2552="Sprint Support"),"NA",(((SUMIF(AD:AD,AD2552,H:H)/VLOOKUP(AD2552,[2]Formula!V:X,3,0))*VLOOKUP(AD2552,[2]Formula!V:X,2,0))*H2552)/SUMIF(AD:AD,AD2552,H:H)))</f>
        <v/>
      </c>
      <c r="L2552" s="38" t="str">
        <f t="shared" si="235"/>
        <v/>
      </c>
      <c r="M2552" s="38" t="str">
        <f t="shared" si="236"/>
        <v/>
      </c>
      <c r="N2552" s="38" t="str">
        <f t="shared" si="238"/>
        <v/>
      </c>
      <c r="O2552" s="38" t="str">
        <f t="shared" si="240"/>
        <v/>
      </c>
      <c r="P2552" s="39" t="str">
        <f t="shared" si="239"/>
        <v/>
      </c>
      <c r="AC2552" s="42" t="str">
        <f>IF(B2552="","",VLOOKUP(B2552,[2]Formula!B:C,2,0))</f>
        <v/>
      </c>
      <c r="AD2552" s="43" t="str">
        <f t="shared" si="237"/>
        <v/>
      </c>
    </row>
    <row r="2553" spans="1:30" x14ac:dyDescent="0.25">
      <c r="A2553" s="64"/>
      <c r="B2553" s="64"/>
      <c r="C2553" s="66"/>
      <c r="D2553" s="67"/>
      <c r="E2553" s="64"/>
      <c r="F2553" s="64"/>
      <c r="G2553" s="37" t="str">
        <f>IF(E2553="","",IF(OR(E2553="Project Management",E2553="Project Support",E2553="Sprint Management",E2553="Sprint Support"),"NA",ROUND((((VLOOKUP(AD2553,[2]Formula!V:X,3,0)))-SUMIF(AD:AD,AD2553,H:H)),2)))</f>
        <v/>
      </c>
      <c r="H2553" s="71"/>
      <c r="I2553" s="72"/>
      <c r="J2553" s="72"/>
      <c r="K2553" s="38" t="str">
        <f>IF(E2553="","",IF(OR(E2553="Project Management",E2553="Project Support",E2553="Sprint Management",E2553="Sprint Support"),"NA",(((SUMIF(AD:AD,AD2553,H:H)/VLOOKUP(AD2553,[2]Formula!V:X,3,0))*VLOOKUP(AD2553,[2]Formula!V:X,2,0))*H2553)/SUMIF(AD:AD,AD2553,H:H)))</f>
        <v/>
      </c>
      <c r="L2553" s="38" t="str">
        <f t="shared" si="235"/>
        <v/>
      </c>
      <c r="M2553" s="38" t="str">
        <f t="shared" si="236"/>
        <v/>
      </c>
      <c r="N2553" s="38" t="str">
        <f t="shared" si="238"/>
        <v/>
      </c>
      <c r="O2553" s="38" t="str">
        <f t="shared" si="240"/>
        <v/>
      </c>
      <c r="P2553" s="39" t="str">
        <f t="shared" si="239"/>
        <v/>
      </c>
      <c r="AC2553" s="42" t="str">
        <f>IF(B2553="","",VLOOKUP(B2553,[2]Formula!B:C,2,0))</f>
        <v/>
      </c>
      <c r="AD2553" s="43" t="str">
        <f t="shared" si="237"/>
        <v/>
      </c>
    </row>
    <row r="2554" spans="1:30" x14ac:dyDescent="0.25">
      <c r="A2554" s="64"/>
      <c r="B2554" s="64"/>
      <c r="C2554" s="66"/>
      <c r="D2554" s="67"/>
      <c r="E2554" s="64"/>
      <c r="F2554" s="64"/>
      <c r="G2554" s="37" t="str">
        <f>IF(E2554="","",IF(OR(E2554="Project Management",E2554="Project Support",E2554="Sprint Management",E2554="Sprint Support"),"NA",ROUND((((VLOOKUP(AD2554,[2]Formula!V:X,3,0)))-SUMIF(AD:AD,AD2554,H:H)),2)))</f>
        <v/>
      </c>
      <c r="H2554" s="71"/>
      <c r="I2554" s="72"/>
      <c r="J2554" s="72"/>
      <c r="K2554" s="38" t="str">
        <f>IF(E2554="","",IF(OR(E2554="Project Management",E2554="Project Support",E2554="Sprint Management",E2554="Sprint Support"),"NA",(((SUMIF(AD:AD,AD2554,H:H)/VLOOKUP(AD2554,[2]Formula!V:X,3,0))*VLOOKUP(AD2554,[2]Formula!V:X,2,0))*H2554)/SUMIF(AD:AD,AD2554,H:H)))</f>
        <v/>
      </c>
      <c r="L2554" s="38" t="str">
        <f t="shared" si="235"/>
        <v/>
      </c>
      <c r="M2554" s="38" t="str">
        <f t="shared" si="236"/>
        <v/>
      </c>
      <c r="N2554" s="38" t="str">
        <f t="shared" si="238"/>
        <v/>
      </c>
      <c r="O2554" s="38" t="str">
        <f t="shared" si="240"/>
        <v/>
      </c>
      <c r="P2554" s="39" t="str">
        <f t="shared" si="239"/>
        <v/>
      </c>
      <c r="AC2554" s="42" t="str">
        <f>IF(B2554="","",VLOOKUP(B2554,[2]Formula!B:C,2,0))</f>
        <v/>
      </c>
      <c r="AD2554" s="43" t="str">
        <f t="shared" si="237"/>
        <v/>
      </c>
    </row>
    <row r="2555" spans="1:30" x14ac:dyDescent="0.25">
      <c r="A2555" s="64"/>
      <c r="B2555" s="64"/>
      <c r="C2555" s="66"/>
      <c r="D2555" s="67"/>
      <c r="E2555" s="64"/>
      <c r="F2555" s="64"/>
      <c r="G2555" s="37" t="str">
        <f>IF(E2555="","",IF(OR(E2555="Project Management",E2555="Project Support",E2555="Sprint Management",E2555="Sprint Support"),"NA",ROUND((((VLOOKUP(AD2555,[2]Formula!V:X,3,0)))-SUMIF(AD:AD,AD2555,H:H)),2)))</f>
        <v/>
      </c>
      <c r="H2555" s="71"/>
      <c r="I2555" s="72"/>
      <c r="J2555" s="72"/>
      <c r="K2555" s="38" t="str">
        <f>IF(E2555="","",IF(OR(E2555="Project Management",E2555="Project Support",E2555="Sprint Management",E2555="Sprint Support"),"NA",(((SUMIF(AD:AD,AD2555,H:H)/VLOOKUP(AD2555,[2]Formula!V:X,3,0))*VLOOKUP(AD2555,[2]Formula!V:X,2,0))*H2555)/SUMIF(AD:AD,AD2555,H:H)))</f>
        <v/>
      </c>
      <c r="L2555" s="38" t="str">
        <f t="shared" si="235"/>
        <v/>
      </c>
      <c r="M2555" s="38" t="str">
        <f t="shared" si="236"/>
        <v/>
      </c>
      <c r="N2555" s="38" t="str">
        <f t="shared" si="238"/>
        <v/>
      </c>
      <c r="O2555" s="38" t="str">
        <f t="shared" si="240"/>
        <v/>
      </c>
      <c r="P2555" s="39" t="str">
        <f t="shared" si="239"/>
        <v/>
      </c>
      <c r="AC2555" s="42" t="str">
        <f>IF(B2555="","",VLOOKUP(B2555,[2]Formula!B:C,2,0))</f>
        <v/>
      </c>
      <c r="AD2555" s="43" t="str">
        <f t="shared" si="237"/>
        <v/>
      </c>
    </row>
    <row r="2556" spans="1:30" x14ac:dyDescent="0.25">
      <c r="A2556" s="64"/>
      <c r="B2556" s="64"/>
      <c r="C2556" s="66"/>
      <c r="D2556" s="67"/>
      <c r="E2556" s="64"/>
      <c r="F2556" s="64"/>
      <c r="G2556" s="37" t="str">
        <f>IF(E2556="","",IF(OR(E2556="Project Management",E2556="Project Support",E2556="Sprint Management",E2556="Sprint Support"),"NA",ROUND((((VLOOKUP(AD2556,[2]Formula!V:X,3,0)))-SUMIF(AD:AD,AD2556,H:H)),2)))</f>
        <v/>
      </c>
      <c r="H2556" s="71"/>
      <c r="I2556" s="72"/>
      <c r="J2556" s="72"/>
      <c r="K2556" s="38" t="str">
        <f>IF(E2556="","",IF(OR(E2556="Project Management",E2556="Project Support",E2556="Sprint Management",E2556="Sprint Support"),"NA",(((SUMIF(AD:AD,AD2556,H:H)/VLOOKUP(AD2556,[2]Formula!V:X,3,0))*VLOOKUP(AD2556,[2]Formula!V:X,2,0))*H2556)/SUMIF(AD:AD,AD2556,H:H)))</f>
        <v/>
      </c>
      <c r="L2556" s="38" t="str">
        <f t="shared" si="235"/>
        <v/>
      </c>
      <c r="M2556" s="38" t="str">
        <f t="shared" si="236"/>
        <v/>
      </c>
      <c r="N2556" s="38" t="str">
        <f t="shared" si="238"/>
        <v/>
      </c>
      <c r="O2556" s="38" t="str">
        <f t="shared" si="240"/>
        <v/>
      </c>
      <c r="P2556" s="39" t="str">
        <f t="shared" si="239"/>
        <v/>
      </c>
      <c r="AC2556" s="42" t="str">
        <f>IF(B2556="","",VLOOKUP(B2556,[2]Formula!B:C,2,0))</f>
        <v/>
      </c>
      <c r="AD2556" s="43" t="str">
        <f t="shared" si="237"/>
        <v/>
      </c>
    </row>
    <row r="2557" spans="1:30" x14ac:dyDescent="0.25">
      <c r="A2557" s="64"/>
      <c r="B2557" s="64"/>
      <c r="C2557" s="66"/>
      <c r="D2557" s="67"/>
      <c r="E2557" s="64"/>
      <c r="F2557" s="64"/>
      <c r="G2557" s="37" t="str">
        <f>IF(E2557="","",IF(OR(E2557="Project Management",E2557="Project Support",E2557="Sprint Management",E2557="Sprint Support"),"NA",ROUND((((VLOOKUP(AD2557,[2]Formula!V:X,3,0)))-SUMIF(AD:AD,AD2557,H:H)),2)))</f>
        <v/>
      </c>
      <c r="H2557" s="71"/>
      <c r="I2557" s="72"/>
      <c r="J2557" s="72"/>
      <c r="K2557" s="38" t="str">
        <f>IF(E2557="","",IF(OR(E2557="Project Management",E2557="Project Support",E2557="Sprint Management",E2557="Sprint Support"),"NA",(((SUMIF(AD:AD,AD2557,H:H)/VLOOKUP(AD2557,[2]Formula!V:X,3,0))*VLOOKUP(AD2557,[2]Formula!V:X,2,0))*H2557)/SUMIF(AD:AD,AD2557,H:H)))</f>
        <v/>
      </c>
      <c r="L2557" s="38" t="str">
        <f t="shared" si="235"/>
        <v/>
      </c>
      <c r="M2557" s="38" t="str">
        <f t="shared" si="236"/>
        <v/>
      </c>
      <c r="N2557" s="38" t="str">
        <f t="shared" si="238"/>
        <v/>
      </c>
      <c r="O2557" s="38" t="str">
        <f t="shared" si="240"/>
        <v/>
      </c>
      <c r="P2557" s="39" t="str">
        <f t="shared" si="239"/>
        <v/>
      </c>
      <c r="AC2557" s="42" t="str">
        <f>IF(B2557="","",VLOOKUP(B2557,[2]Formula!B:C,2,0))</f>
        <v/>
      </c>
      <c r="AD2557" s="43" t="str">
        <f t="shared" si="237"/>
        <v/>
      </c>
    </row>
    <row r="2558" spans="1:30" x14ac:dyDescent="0.25">
      <c r="A2558" s="64"/>
      <c r="B2558" s="64"/>
      <c r="C2558" s="66"/>
      <c r="D2558" s="67"/>
      <c r="E2558" s="64"/>
      <c r="F2558" s="64"/>
      <c r="G2558" s="37" t="str">
        <f>IF(E2558="","",IF(OR(E2558="Project Management",E2558="Project Support",E2558="Sprint Management",E2558="Sprint Support"),"NA",ROUND((((VLOOKUP(AD2558,[2]Formula!V:X,3,0)))-SUMIF(AD:AD,AD2558,H:H)),2)))</f>
        <v/>
      </c>
      <c r="H2558" s="71"/>
      <c r="I2558" s="72"/>
      <c r="J2558" s="72"/>
      <c r="K2558" s="38" t="str">
        <f>IF(E2558="","",IF(OR(E2558="Project Management",E2558="Project Support",E2558="Sprint Management",E2558="Sprint Support"),"NA",(((SUMIF(AD:AD,AD2558,H:H)/VLOOKUP(AD2558,[2]Formula!V:X,3,0))*VLOOKUP(AD2558,[2]Formula!V:X,2,0))*H2558)/SUMIF(AD:AD,AD2558,H:H)))</f>
        <v/>
      </c>
      <c r="L2558" s="38" t="str">
        <f t="shared" si="235"/>
        <v/>
      </c>
      <c r="M2558" s="38" t="str">
        <f t="shared" si="236"/>
        <v/>
      </c>
      <c r="N2558" s="38" t="str">
        <f t="shared" si="238"/>
        <v/>
      </c>
      <c r="O2558" s="38" t="str">
        <f t="shared" si="240"/>
        <v/>
      </c>
      <c r="P2558" s="39" t="str">
        <f t="shared" si="239"/>
        <v/>
      </c>
      <c r="AC2558" s="42" t="str">
        <f>IF(B2558="","",VLOOKUP(B2558,[2]Formula!B:C,2,0))</f>
        <v/>
      </c>
      <c r="AD2558" s="43" t="str">
        <f t="shared" si="237"/>
        <v/>
      </c>
    </row>
    <row r="2559" spans="1:30" x14ac:dyDescent="0.25">
      <c r="A2559" s="64"/>
      <c r="B2559" s="64"/>
      <c r="C2559" s="66"/>
      <c r="D2559" s="67"/>
      <c r="E2559" s="64"/>
      <c r="F2559" s="64"/>
      <c r="G2559" s="37" t="str">
        <f>IF(E2559="","",IF(OR(E2559="Project Management",E2559="Project Support",E2559="Sprint Management",E2559="Sprint Support"),"NA",ROUND((((VLOOKUP(AD2559,[2]Formula!V:X,3,0)))-SUMIF(AD:AD,AD2559,H:H)),2)))</f>
        <v/>
      </c>
      <c r="H2559" s="71"/>
      <c r="I2559" s="72"/>
      <c r="J2559" s="72"/>
      <c r="K2559" s="38" t="str">
        <f>IF(E2559="","",IF(OR(E2559="Project Management",E2559="Project Support",E2559="Sprint Management",E2559="Sprint Support"),"NA",(((SUMIF(AD:AD,AD2559,H:H)/VLOOKUP(AD2559,[2]Formula!V:X,3,0))*VLOOKUP(AD2559,[2]Formula!V:X,2,0))*H2559)/SUMIF(AD:AD,AD2559,H:H)))</f>
        <v/>
      </c>
      <c r="L2559" s="38" t="str">
        <f t="shared" si="235"/>
        <v/>
      </c>
      <c r="M2559" s="38" t="str">
        <f t="shared" si="236"/>
        <v/>
      </c>
      <c r="N2559" s="38" t="str">
        <f t="shared" si="238"/>
        <v/>
      </c>
      <c r="O2559" s="38" t="str">
        <f t="shared" si="240"/>
        <v/>
      </c>
      <c r="P2559" s="39" t="str">
        <f t="shared" si="239"/>
        <v/>
      </c>
      <c r="AC2559" s="42" t="str">
        <f>IF(B2559="","",VLOOKUP(B2559,[2]Formula!B:C,2,0))</f>
        <v/>
      </c>
      <c r="AD2559" s="43" t="str">
        <f t="shared" si="237"/>
        <v/>
      </c>
    </row>
    <row r="2560" spans="1:30" x14ac:dyDescent="0.25">
      <c r="A2560" s="64"/>
      <c r="B2560" s="64"/>
      <c r="C2560" s="66"/>
      <c r="D2560" s="67"/>
      <c r="E2560" s="64"/>
      <c r="F2560" s="64"/>
      <c r="G2560" s="37" t="str">
        <f>IF(E2560="","",IF(OR(E2560="Project Management",E2560="Project Support",E2560="Sprint Management",E2560="Sprint Support"),"NA",ROUND((((VLOOKUP(AD2560,[2]Formula!V:X,3,0)))-SUMIF(AD:AD,AD2560,H:H)),2)))</f>
        <v/>
      </c>
      <c r="H2560" s="71"/>
      <c r="I2560" s="72"/>
      <c r="J2560" s="72"/>
      <c r="K2560" s="38" t="str">
        <f>IF(E2560="","",IF(OR(E2560="Project Management",E2560="Project Support",E2560="Sprint Management",E2560="Sprint Support"),"NA",(((SUMIF(AD:AD,AD2560,H:H)/VLOOKUP(AD2560,[2]Formula!V:X,3,0))*VLOOKUP(AD2560,[2]Formula!V:X,2,0))*H2560)/SUMIF(AD:AD,AD2560,H:H)))</f>
        <v/>
      </c>
      <c r="L2560" s="38" t="str">
        <f t="shared" si="235"/>
        <v/>
      </c>
      <c r="M2560" s="38" t="str">
        <f t="shared" si="236"/>
        <v/>
      </c>
      <c r="N2560" s="38" t="str">
        <f t="shared" si="238"/>
        <v/>
      </c>
      <c r="O2560" s="38" t="str">
        <f t="shared" si="240"/>
        <v/>
      </c>
      <c r="P2560" s="39" t="str">
        <f t="shared" si="239"/>
        <v/>
      </c>
      <c r="AC2560" s="42" t="str">
        <f>IF(B2560="","",VLOOKUP(B2560,[2]Formula!B:C,2,0))</f>
        <v/>
      </c>
      <c r="AD2560" s="43" t="str">
        <f t="shared" si="237"/>
        <v/>
      </c>
    </row>
    <row r="2561" spans="1:30" x14ac:dyDescent="0.25">
      <c r="A2561" s="64"/>
      <c r="B2561" s="64"/>
      <c r="C2561" s="66"/>
      <c r="D2561" s="67"/>
      <c r="E2561" s="64"/>
      <c r="F2561" s="64"/>
      <c r="G2561" s="37" t="str">
        <f>IF(E2561="","",IF(OR(E2561="Project Management",E2561="Project Support",E2561="Sprint Management",E2561="Sprint Support"),"NA",ROUND((((VLOOKUP(AD2561,[2]Formula!V:X,3,0)))-SUMIF(AD:AD,AD2561,H:H)),2)))</f>
        <v/>
      </c>
      <c r="H2561" s="71"/>
      <c r="I2561" s="72"/>
      <c r="J2561" s="72"/>
      <c r="K2561" s="38" t="str">
        <f>IF(E2561="","",IF(OR(E2561="Project Management",E2561="Project Support",E2561="Sprint Management",E2561="Sprint Support"),"NA",(((SUMIF(AD:AD,AD2561,H:H)/VLOOKUP(AD2561,[2]Formula!V:X,3,0))*VLOOKUP(AD2561,[2]Formula!V:X,2,0))*H2561)/SUMIF(AD:AD,AD2561,H:H)))</f>
        <v/>
      </c>
      <c r="L2561" s="38" t="str">
        <f t="shared" si="235"/>
        <v/>
      </c>
      <c r="M2561" s="38" t="str">
        <f t="shared" si="236"/>
        <v/>
      </c>
      <c r="N2561" s="38" t="str">
        <f t="shared" si="238"/>
        <v/>
      </c>
      <c r="O2561" s="38" t="str">
        <f t="shared" si="240"/>
        <v/>
      </c>
      <c r="P2561" s="39" t="str">
        <f t="shared" si="239"/>
        <v/>
      </c>
      <c r="AC2561" s="42" t="str">
        <f>IF(B2561="","",VLOOKUP(B2561,[2]Formula!B:C,2,0))</f>
        <v/>
      </c>
      <c r="AD2561" s="43" t="str">
        <f t="shared" si="237"/>
        <v/>
      </c>
    </row>
    <row r="2562" spans="1:30" x14ac:dyDescent="0.25">
      <c r="A2562" s="64"/>
      <c r="B2562" s="64"/>
      <c r="C2562" s="66"/>
      <c r="D2562" s="67"/>
      <c r="E2562" s="64"/>
      <c r="F2562" s="64"/>
      <c r="G2562" s="37" t="str">
        <f>IF(E2562="","",IF(OR(E2562="Project Management",E2562="Project Support",E2562="Sprint Management",E2562="Sprint Support"),"NA",ROUND((((VLOOKUP(AD2562,[2]Formula!V:X,3,0)))-SUMIF(AD:AD,AD2562,H:H)),2)))</f>
        <v/>
      </c>
      <c r="H2562" s="71"/>
      <c r="I2562" s="72"/>
      <c r="J2562" s="72"/>
      <c r="K2562" s="38" t="str">
        <f>IF(E2562="","",IF(OR(E2562="Project Management",E2562="Project Support",E2562="Sprint Management",E2562="Sprint Support"),"NA",(((SUMIF(AD:AD,AD2562,H:H)/VLOOKUP(AD2562,[2]Formula!V:X,3,0))*VLOOKUP(AD2562,[2]Formula!V:X,2,0))*H2562)/SUMIF(AD:AD,AD2562,H:H)))</f>
        <v/>
      </c>
      <c r="L2562" s="38" t="str">
        <f t="shared" ref="L2562:L2625" si="241">IFERROR(IF(K2562="NA",(H2562/I2562),(K2562/I2562)),"")</f>
        <v/>
      </c>
      <c r="M2562" s="38" t="str">
        <f t="shared" ref="M2562:M2625" si="242">IFERROR(IF(K2562="NA",1,(K2562/H2562)),"")</f>
        <v/>
      </c>
      <c r="N2562" s="38" t="str">
        <f t="shared" si="238"/>
        <v/>
      </c>
      <c r="O2562" s="38" t="str">
        <f t="shared" si="240"/>
        <v/>
      </c>
      <c r="P2562" s="39" t="str">
        <f t="shared" si="239"/>
        <v/>
      </c>
      <c r="AC2562" s="42" t="str">
        <f>IF(B2562="","",VLOOKUP(B2562,[2]Formula!B:C,2,0))</f>
        <v/>
      </c>
      <c r="AD2562" s="43" t="str">
        <f t="shared" ref="AD2562:AD2625" si="243">IF(B2562="","",CONCATENATE(B2562,"_",E2562))</f>
        <v/>
      </c>
    </row>
    <row r="2563" spans="1:30" x14ac:dyDescent="0.25">
      <c r="A2563" s="64"/>
      <c r="B2563" s="64"/>
      <c r="C2563" s="66"/>
      <c r="D2563" s="67"/>
      <c r="E2563" s="64"/>
      <c r="F2563" s="64"/>
      <c r="G2563" s="37" t="str">
        <f>IF(E2563="","",IF(OR(E2563="Project Management",E2563="Project Support",E2563="Sprint Management",E2563="Sprint Support"),"NA",ROUND((((VLOOKUP(AD2563,[2]Formula!V:X,3,0)))-SUMIF(AD:AD,AD2563,H:H)),2)))</f>
        <v/>
      </c>
      <c r="H2563" s="71"/>
      <c r="I2563" s="72"/>
      <c r="J2563" s="72"/>
      <c r="K2563" s="38" t="str">
        <f>IF(E2563="","",IF(OR(E2563="Project Management",E2563="Project Support",E2563="Sprint Management",E2563="Sprint Support"),"NA",(((SUMIF(AD:AD,AD2563,H:H)/VLOOKUP(AD2563,[2]Formula!V:X,3,0))*VLOOKUP(AD2563,[2]Formula!V:X,2,0))*H2563)/SUMIF(AD:AD,AD2563,H:H)))</f>
        <v/>
      </c>
      <c r="L2563" s="38" t="str">
        <f t="shared" si="241"/>
        <v/>
      </c>
      <c r="M2563" s="38" t="str">
        <f t="shared" si="242"/>
        <v/>
      </c>
      <c r="N2563" s="38" t="str">
        <f t="shared" ref="N2563:N2626" si="244">IFERROR(((L2563-M2563)/M2563)*100,"")</f>
        <v/>
      </c>
      <c r="O2563" s="38" t="str">
        <f t="shared" si="240"/>
        <v/>
      </c>
      <c r="P2563" s="39" t="str">
        <f t="shared" ref="P2563:P2626" si="245">IF(O2563="","",1)</f>
        <v/>
      </c>
      <c r="AC2563" s="42" t="str">
        <f>IF(B2563="","",VLOOKUP(B2563,[2]Formula!B:C,2,0))</f>
        <v/>
      </c>
      <c r="AD2563" s="43" t="str">
        <f t="shared" si="243"/>
        <v/>
      </c>
    </row>
    <row r="2564" spans="1:30" x14ac:dyDescent="0.25">
      <c r="A2564" s="64"/>
      <c r="B2564" s="64"/>
      <c r="C2564" s="66"/>
      <c r="D2564" s="67"/>
      <c r="E2564" s="64"/>
      <c r="F2564" s="64"/>
      <c r="G2564" s="37" t="str">
        <f>IF(E2564="","",IF(OR(E2564="Project Management",E2564="Project Support",E2564="Sprint Management",E2564="Sprint Support"),"NA",ROUND((((VLOOKUP(AD2564,[2]Formula!V:X,3,0)))-SUMIF(AD:AD,AD2564,H:H)),2)))</f>
        <v/>
      </c>
      <c r="H2564" s="71"/>
      <c r="I2564" s="72"/>
      <c r="J2564" s="72"/>
      <c r="K2564" s="38" t="str">
        <f>IF(E2564="","",IF(OR(E2564="Project Management",E2564="Project Support",E2564="Sprint Management",E2564="Sprint Support"),"NA",(((SUMIF(AD:AD,AD2564,H:H)/VLOOKUP(AD2564,[2]Formula!V:X,3,0))*VLOOKUP(AD2564,[2]Formula!V:X,2,0))*H2564)/SUMIF(AD:AD,AD2564,H:H)))</f>
        <v/>
      </c>
      <c r="L2564" s="38" t="str">
        <f t="shared" si="241"/>
        <v/>
      </c>
      <c r="M2564" s="38" t="str">
        <f t="shared" si="242"/>
        <v/>
      </c>
      <c r="N2564" s="38" t="str">
        <f t="shared" si="244"/>
        <v/>
      </c>
      <c r="O2564" s="38" t="str">
        <f t="shared" si="240"/>
        <v/>
      </c>
      <c r="P2564" s="39" t="str">
        <f t="shared" si="245"/>
        <v/>
      </c>
      <c r="AC2564" s="42" t="str">
        <f>IF(B2564="","",VLOOKUP(B2564,[2]Formula!B:C,2,0))</f>
        <v/>
      </c>
      <c r="AD2564" s="43" t="str">
        <f t="shared" si="243"/>
        <v/>
      </c>
    </row>
    <row r="2565" spans="1:30" x14ac:dyDescent="0.25">
      <c r="A2565" s="64"/>
      <c r="B2565" s="64"/>
      <c r="C2565" s="66"/>
      <c r="D2565" s="67"/>
      <c r="E2565" s="64"/>
      <c r="F2565" s="64"/>
      <c r="G2565" s="37" t="str">
        <f>IF(E2565="","",IF(OR(E2565="Project Management",E2565="Project Support",E2565="Sprint Management",E2565="Sprint Support"),"NA",ROUND((((VLOOKUP(AD2565,[2]Formula!V:X,3,0)))-SUMIF(AD:AD,AD2565,H:H)),2)))</f>
        <v/>
      </c>
      <c r="H2565" s="71"/>
      <c r="I2565" s="72"/>
      <c r="J2565" s="72"/>
      <c r="K2565" s="38" t="str">
        <f>IF(E2565="","",IF(OR(E2565="Project Management",E2565="Project Support",E2565="Sprint Management",E2565="Sprint Support"),"NA",(((SUMIF(AD:AD,AD2565,H:H)/VLOOKUP(AD2565,[2]Formula!V:X,3,0))*VLOOKUP(AD2565,[2]Formula!V:X,2,0))*H2565)/SUMIF(AD:AD,AD2565,H:H)))</f>
        <v/>
      </c>
      <c r="L2565" s="38" t="str">
        <f t="shared" si="241"/>
        <v/>
      </c>
      <c r="M2565" s="38" t="str">
        <f t="shared" si="242"/>
        <v/>
      </c>
      <c r="N2565" s="38" t="str">
        <f t="shared" si="244"/>
        <v/>
      </c>
      <c r="O2565" s="38" t="str">
        <f t="shared" si="240"/>
        <v/>
      </c>
      <c r="P2565" s="39" t="str">
        <f t="shared" si="245"/>
        <v/>
      </c>
      <c r="AC2565" s="42" t="str">
        <f>IF(B2565="","",VLOOKUP(B2565,[2]Formula!B:C,2,0))</f>
        <v/>
      </c>
      <c r="AD2565" s="43" t="str">
        <f t="shared" si="243"/>
        <v/>
      </c>
    </row>
    <row r="2566" spans="1:30" x14ac:dyDescent="0.25">
      <c r="A2566" s="64"/>
      <c r="B2566" s="64"/>
      <c r="C2566" s="66"/>
      <c r="D2566" s="67"/>
      <c r="E2566" s="64"/>
      <c r="F2566" s="64"/>
      <c r="G2566" s="37" t="str">
        <f>IF(E2566="","",IF(OR(E2566="Project Management",E2566="Project Support",E2566="Sprint Management",E2566="Sprint Support"),"NA",ROUND((((VLOOKUP(AD2566,[2]Formula!V:X,3,0)))-SUMIF(AD:AD,AD2566,H:H)),2)))</f>
        <v/>
      </c>
      <c r="H2566" s="71"/>
      <c r="I2566" s="72"/>
      <c r="J2566" s="72"/>
      <c r="K2566" s="38" t="str">
        <f>IF(E2566="","",IF(OR(E2566="Project Management",E2566="Project Support",E2566="Sprint Management",E2566="Sprint Support"),"NA",(((SUMIF(AD:AD,AD2566,H:H)/VLOOKUP(AD2566,[2]Formula!V:X,3,0))*VLOOKUP(AD2566,[2]Formula!V:X,2,0))*H2566)/SUMIF(AD:AD,AD2566,H:H)))</f>
        <v/>
      </c>
      <c r="L2566" s="38" t="str">
        <f t="shared" si="241"/>
        <v/>
      </c>
      <c r="M2566" s="38" t="str">
        <f t="shared" si="242"/>
        <v/>
      </c>
      <c r="N2566" s="38" t="str">
        <f t="shared" si="244"/>
        <v/>
      </c>
      <c r="O2566" s="38" t="str">
        <f t="shared" si="240"/>
        <v/>
      </c>
      <c r="P2566" s="39" t="str">
        <f t="shared" si="245"/>
        <v/>
      </c>
      <c r="AC2566" s="42" t="str">
        <f>IF(B2566="","",VLOOKUP(B2566,[2]Formula!B:C,2,0))</f>
        <v/>
      </c>
      <c r="AD2566" s="43" t="str">
        <f t="shared" si="243"/>
        <v/>
      </c>
    </row>
    <row r="2567" spans="1:30" x14ac:dyDescent="0.25">
      <c r="A2567" s="64"/>
      <c r="B2567" s="64"/>
      <c r="C2567" s="66"/>
      <c r="D2567" s="67"/>
      <c r="E2567" s="64"/>
      <c r="F2567" s="64"/>
      <c r="G2567" s="37" t="str">
        <f>IF(E2567="","",IF(OR(E2567="Project Management",E2567="Project Support",E2567="Sprint Management",E2567="Sprint Support"),"NA",ROUND((((VLOOKUP(AD2567,[2]Formula!V:X,3,0)))-SUMIF(AD:AD,AD2567,H:H)),2)))</f>
        <v/>
      </c>
      <c r="H2567" s="71"/>
      <c r="I2567" s="72"/>
      <c r="J2567" s="72"/>
      <c r="K2567" s="38" t="str">
        <f>IF(E2567="","",IF(OR(E2567="Project Management",E2567="Project Support",E2567="Sprint Management",E2567="Sprint Support"),"NA",(((SUMIF(AD:AD,AD2567,H:H)/VLOOKUP(AD2567,[2]Formula!V:X,3,0))*VLOOKUP(AD2567,[2]Formula!V:X,2,0))*H2567)/SUMIF(AD:AD,AD2567,H:H)))</f>
        <v/>
      </c>
      <c r="L2567" s="38" t="str">
        <f t="shared" si="241"/>
        <v/>
      </c>
      <c r="M2567" s="38" t="str">
        <f t="shared" si="242"/>
        <v/>
      </c>
      <c r="N2567" s="38" t="str">
        <f t="shared" si="244"/>
        <v/>
      </c>
      <c r="O2567" s="38" t="str">
        <f t="shared" si="240"/>
        <v/>
      </c>
      <c r="P2567" s="39" t="str">
        <f t="shared" si="245"/>
        <v/>
      </c>
      <c r="AC2567" s="42" t="str">
        <f>IF(B2567="","",VLOOKUP(B2567,[2]Formula!B:C,2,0))</f>
        <v/>
      </c>
      <c r="AD2567" s="43" t="str">
        <f t="shared" si="243"/>
        <v/>
      </c>
    </row>
    <row r="2568" spans="1:30" x14ac:dyDescent="0.25">
      <c r="A2568" s="64"/>
      <c r="B2568" s="64"/>
      <c r="C2568" s="66"/>
      <c r="D2568" s="67"/>
      <c r="E2568" s="64"/>
      <c r="F2568" s="64"/>
      <c r="G2568" s="37" t="str">
        <f>IF(E2568="","",IF(OR(E2568="Project Management",E2568="Project Support",E2568="Sprint Management",E2568="Sprint Support"),"NA",ROUND((((VLOOKUP(AD2568,[2]Formula!V:X,3,0)))-SUMIF(AD:AD,AD2568,H:H)),2)))</f>
        <v/>
      </c>
      <c r="H2568" s="71"/>
      <c r="I2568" s="72"/>
      <c r="J2568" s="72"/>
      <c r="K2568" s="38" t="str">
        <f>IF(E2568="","",IF(OR(E2568="Project Management",E2568="Project Support",E2568="Sprint Management",E2568="Sprint Support"),"NA",(((SUMIF(AD:AD,AD2568,H:H)/VLOOKUP(AD2568,[2]Formula!V:X,3,0))*VLOOKUP(AD2568,[2]Formula!V:X,2,0))*H2568)/SUMIF(AD:AD,AD2568,H:H)))</f>
        <v/>
      </c>
      <c r="L2568" s="38" t="str">
        <f t="shared" si="241"/>
        <v/>
      </c>
      <c r="M2568" s="38" t="str">
        <f t="shared" si="242"/>
        <v/>
      </c>
      <c r="N2568" s="38" t="str">
        <f t="shared" si="244"/>
        <v/>
      </c>
      <c r="O2568" s="38" t="str">
        <f t="shared" si="240"/>
        <v/>
      </c>
      <c r="P2568" s="39" t="str">
        <f t="shared" si="245"/>
        <v/>
      </c>
      <c r="AC2568" s="42" t="str">
        <f>IF(B2568="","",VLOOKUP(B2568,[2]Formula!B:C,2,0))</f>
        <v/>
      </c>
      <c r="AD2568" s="43" t="str">
        <f t="shared" si="243"/>
        <v/>
      </c>
    </row>
    <row r="2569" spans="1:30" x14ac:dyDescent="0.25">
      <c r="A2569" s="64"/>
      <c r="B2569" s="64"/>
      <c r="C2569" s="66"/>
      <c r="D2569" s="67"/>
      <c r="E2569" s="64"/>
      <c r="F2569" s="64"/>
      <c r="G2569" s="37" t="str">
        <f>IF(E2569="","",IF(OR(E2569="Project Management",E2569="Project Support",E2569="Sprint Management",E2569="Sprint Support"),"NA",ROUND((((VLOOKUP(AD2569,[2]Formula!V:X,3,0)))-SUMIF(AD:AD,AD2569,H:H)),2)))</f>
        <v/>
      </c>
      <c r="H2569" s="71"/>
      <c r="I2569" s="72"/>
      <c r="J2569" s="72"/>
      <c r="K2569" s="38" t="str">
        <f>IF(E2569="","",IF(OR(E2569="Project Management",E2569="Project Support",E2569="Sprint Management",E2569="Sprint Support"),"NA",(((SUMIF(AD:AD,AD2569,H:H)/VLOOKUP(AD2569,[2]Formula!V:X,3,0))*VLOOKUP(AD2569,[2]Formula!V:X,2,0))*H2569)/SUMIF(AD:AD,AD2569,H:H)))</f>
        <v/>
      </c>
      <c r="L2569" s="38" t="str">
        <f t="shared" si="241"/>
        <v/>
      </c>
      <c r="M2569" s="38" t="str">
        <f t="shared" si="242"/>
        <v/>
      </c>
      <c r="N2569" s="38" t="str">
        <f t="shared" si="244"/>
        <v/>
      </c>
      <c r="O2569" s="38" t="str">
        <f t="shared" si="240"/>
        <v/>
      </c>
      <c r="P2569" s="39" t="str">
        <f t="shared" si="245"/>
        <v/>
      </c>
      <c r="AC2569" s="42" t="str">
        <f>IF(B2569="","",VLOOKUP(B2569,[2]Formula!B:C,2,0))</f>
        <v/>
      </c>
      <c r="AD2569" s="43" t="str">
        <f t="shared" si="243"/>
        <v/>
      </c>
    </row>
    <row r="2570" spans="1:30" x14ac:dyDescent="0.25">
      <c r="A2570" s="64"/>
      <c r="B2570" s="64"/>
      <c r="C2570" s="66"/>
      <c r="D2570" s="67"/>
      <c r="E2570" s="64"/>
      <c r="F2570" s="64"/>
      <c r="G2570" s="37" t="str">
        <f>IF(E2570="","",IF(OR(E2570="Project Management",E2570="Project Support",E2570="Sprint Management",E2570="Sprint Support"),"NA",ROUND((((VLOOKUP(AD2570,[2]Formula!V:X,3,0)))-SUMIF(AD:AD,AD2570,H:H)),2)))</f>
        <v/>
      </c>
      <c r="H2570" s="71"/>
      <c r="I2570" s="72"/>
      <c r="J2570" s="72"/>
      <c r="K2570" s="38" t="str">
        <f>IF(E2570="","",IF(OR(E2570="Project Management",E2570="Project Support",E2570="Sprint Management",E2570="Sprint Support"),"NA",(((SUMIF(AD:AD,AD2570,H:H)/VLOOKUP(AD2570,[2]Formula!V:X,3,0))*VLOOKUP(AD2570,[2]Formula!V:X,2,0))*H2570)/SUMIF(AD:AD,AD2570,H:H)))</f>
        <v/>
      </c>
      <c r="L2570" s="38" t="str">
        <f t="shared" si="241"/>
        <v/>
      </c>
      <c r="M2570" s="38" t="str">
        <f t="shared" si="242"/>
        <v/>
      </c>
      <c r="N2570" s="38" t="str">
        <f t="shared" si="244"/>
        <v/>
      </c>
      <c r="O2570" s="38" t="str">
        <f t="shared" si="240"/>
        <v/>
      </c>
      <c r="P2570" s="39" t="str">
        <f t="shared" si="245"/>
        <v/>
      </c>
      <c r="AC2570" s="42" t="str">
        <f>IF(B2570="","",VLOOKUP(B2570,[2]Formula!B:C,2,0))</f>
        <v/>
      </c>
      <c r="AD2570" s="43" t="str">
        <f t="shared" si="243"/>
        <v/>
      </c>
    </row>
    <row r="2571" spans="1:30" x14ac:dyDescent="0.25">
      <c r="A2571" s="64"/>
      <c r="B2571" s="64"/>
      <c r="C2571" s="66"/>
      <c r="D2571" s="67"/>
      <c r="E2571" s="64"/>
      <c r="F2571" s="64"/>
      <c r="G2571" s="37" t="str">
        <f>IF(E2571="","",IF(OR(E2571="Project Management",E2571="Project Support",E2571="Sprint Management",E2571="Sprint Support"),"NA",ROUND((((VLOOKUP(AD2571,[2]Formula!V:X,3,0)))-SUMIF(AD:AD,AD2571,H:H)),2)))</f>
        <v/>
      </c>
      <c r="H2571" s="71"/>
      <c r="I2571" s="72"/>
      <c r="J2571" s="72"/>
      <c r="K2571" s="38" t="str">
        <f>IF(E2571="","",IF(OR(E2571="Project Management",E2571="Project Support",E2571="Sprint Management",E2571="Sprint Support"),"NA",(((SUMIF(AD:AD,AD2571,H:H)/VLOOKUP(AD2571,[2]Formula!V:X,3,0))*VLOOKUP(AD2571,[2]Formula!V:X,2,0))*H2571)/SUMIF(AD:AD,AD2571,H:H)))</f>
        <v/>
      </c>
      <c r="L2571" s="38" t="str">
        <f t="shared" si="241"/>
        <v/>
      </c>
      <c r="M2571" s="38" t="str">
        <f t="shared" si="242"/>
        <v/>
      </c>
      <c r="N2571" s="38" t="str">
        <f t="shared" si="244"/>
        <v/>
      </c>
      <c r="O2571" s="38" t="str">
        <f t="shared" si="240"/>
        <v/>
      </c>
      <c r="P2571" s="39" t="str">
        <f t="shared" si="245"/>
        <v/>
      </c>
      <c r="AC2571" s="42" t="str">
        <f>IF(B2571="","",VLOOKUP(B2571,[2]Formula!B:C,2,0))</f>
        <v/>
      </c>
      <c r="AD2571" s="43" t="str">
        <f t="shared" si="243"/>
        <v/>
      </c>
    </row>
    <row r="2572" spans="1:30" x14ac:dyDescent="0.25">
      <c r="A2572" s="64"/>
      <c r="B2572" s="64"/>
      <c r="C2572" s="66"/>
      <c r="D2572" s="67"/>
      <c r="E2572" s="64"/>
      <c r="F2572" s="64"/>
      <c r="G2572" s="37" t="str">
        <f>IF(E2572="","",IF(OR(E2572="Project Management",E2572="Project Support",E2572="Sprint Management",E2572="Sprint Support"),"NA",ROUND((((VLOOKUP(AD2572,[2]Formula!V:X,3,0)))-SUMIF(AD:AD,AD2572,H:H)),2)))</f>
        <v/>
      </c>
      <c r="H2572" s="71"/>
      <c r="I2572" s="72"/>
      <c r="J2572" s="72"/>
      <c r="K2572" s="38" t="str">
        <f>IF(E2572="","",IF(OR(E2572="Project Management",E2572="Project Support",E2572="Sprint Management",E2572="Sprint Support"),"NA",(((SUMIF(AD:AD,AD2572,H:H)/VLOOKUP(AD2572,[2]Formula!V:X,3,0))*VLOOKUP(AD2572,[2]Formula!V:X,2,0))*H2572)/SUMIF(AD:AD,AD2572,H:H)))</f>
        <v/>
      </c>
      <c r="L2572" s="38" t="str">
        <f t="shared" si="241"/>
        <v/>
      </c>
      <c r="M2572" s="38" t="str">
        <f t="shared" si="242"/>
        <v/>
      </c>
      <c r="N2572" s="38" t="str">
        <f t="shared" si="244"/>
        <v/>
      </c>
      <c r="O2572" s="38" t="str">
        <f t="shared" si="240"/>
        <v/>
      </c>
      <c r="P2572" s="39" t="str">
        <f t="shared" si="245"/>
        <v/>
      </c>
      <c r="AC2572" s="42" t="str">
        <f>IF(B2572="","",VLOOKUP(B2572,[2]Formula!B:C,2,0))</f>
        <v/>
      </c>
      <c r="AD2572" s="43" t="str">
        <f t="shared" si="243"/>
        <v/>
      </c>
    </row>
    <row r="2573" spans="1:30" x14ac:dyDescent="0.25">
      <c r="A2573" s="64"/>
      <c r="B2573" s="64"/>
      <c r="C2573" s="66"/>
      <c r="D2573" s="67"/>
      <c r="E2573" s="64"/>
      <c r="F2573" s="64"/>
      <c r="G2573" s="37" t="str">
        <f>IF(E2573="","",IF(OR(E2573="Project Management",E2573="Project Support",E2573="Sprint Management",E2573="Sprint Support"),"NA",ROUND((((VLOOKUP(AD2573,[2]Formula!V:X,3,0)))-SUMIF(AD:AD,AD2573,H:H)),2)))</f>
        <v/>
      </c>
      <c r="H2573" s="71"/>
      <c r="I2573" s="72"/>
      <c r="J2573" s="72"/>
      <c r="K2573" s="38" t="str">
        <f>IF(E2573="","",IF(OR(E2573="Project Management",E2573="Project Support",E2573="Sprint Management",E2573="Sprint Support"),"NA",(((SUMIF(AD:AD,AD2573,H:H)/VLOOKUP(AD2573,[2]Formula!V:X,3,0))*VLOOKUP(AD2573,[2]Formula!V:X,2,0))*H2573)/SUMIF(AD:AD,AD2573,H:H)))</f>
        <v/>
      </c>
      <c r="L2573" s="38" t="str">
        <f t="shared" si="241"/>
        <v/>
      </c>
      <c r="M2573" s="38" t="str">
        <f t="shared" si="242"/>
        <v/>
      </c>
      <c r="N2573" s="38" t="str">
        <f t="shared" si="244"/>
        <v/>
      </c>
      <c r="O2573" s="38" t="str">
        <f t="shared" si="240"/>
        <v/>
      </c>
      <c r="P2573" s="39" t="str">
        <f t="shared" si="245"/>
        <v/>
      </c>
      <c r="AC2573" s="42" t="str">
        <f>IF(B2573="","",VLOOKUP(B2573,[2]Formula!B:C,2,0))</f>
        <v/>
      </c>
      <c r="AD2573" s="43" t="str">
        <f t="shared" si="243"/>
        <v/>
      </c>
    </row>
    <row r="2574" spans="1:30" x14ac:dyDescent="0.25">
      <c r="A2574" s="64"/>
      <c r="B2574" s="64"/>
      <c r="C2574" s="66"/>
      <c r="D2574" s="67"/>
      <c r="E2574" s="64"/>
      <c r="F2574" s="64"/>
      <c r="G2574" s="37" t="str">
        <f>IF(E2574="","",IF(OR(E2574="Project Management",E2574="Project Support",E2574="Sprint Management",E2574="Sprint Support"),"NA",ROUND((((VLOOKUP(AD2574,[2]Formula!V:X,3,0)))-SUMIF(AD:AD,AD2574,H:H)),2)))</f>
        <v/>
      </c>
      <c r="H2574" s="71"/>
      <c r="I2574" s="72"/>
      <c r="J2574" s="72"/>
      <c r="K2574" s="38" t="str">
        <f>IF(E2574="","",IF(OR(E2574="Project Management",E2574="Project Support",E2574="Sprint Management",E2574="Sprint Support"),"NA",(((SUMIF(AD:AD,AD2574,H:H)/VLOOKUP(AD2574,[2]Formula!V:X,3,0))*VLOOKUP(AD2574,[2]Formula!V:X,2,0))*H2574)/SUMIF(AD:AD,AD2574,H:H)))</f>
        <v/>
      </c>
      <c r="L2574" s="38" t="str">
        <f t="shared" si="241"/>
        <v/>
      </c>
      <c r="M2574" s="38" t="str">
        <f t="shared" si="242"/>
        <v/>
      </c>
      <c r="N2574" s="38" t="str">
        <f t="shared" si="244"/>
        <v/>
      </c>
      <c r="O2574" s="38" t="str">
        <f t="shared" si="240"/>
        <v/>
      </c>
      <c r="P2574" s="39" t="str">
        <f t="shared" si="245"/>
        <v/>
      </c>
      <c r="AC2574" s="42" t="str">
        <f>IF(B2574="","",VLOOKUP(B2574,[2]Formula!B:C,2,0))</f>
        <v/>
      </c>
      <c r="AD2574" s="43" t="str">
        <f t="shared" si="243"/>
        <v/>
      </c>
    </row>
    <row r="2575" spans="1:30" x14ac:dyDescent="0.25">
      <c r="A2575" s="64"/>
      <c r="B2575" s="64"/>
      <c r="C2575" s="66"/>
      <c r="D2575" s="67"/>
      <c r="E2575" s="64"/>
      <c r="F2575" s="64"/>
      <c r="G2575" s="37" t="str">
        <f>IF(E2575="","",IF(OR(E2575="Project Management",E2575="Project Support",E2575="Sprint Management",E2575="Sprint Support"),"NA",ROUND((((VLOOKUP(AD2575,[2]Formula!V:X,3,0)))-SUMIF(AD:AD,AD2575,H:H)),2)))</f>
        <v/>
      </c>
      <c r="H2575" s="71"/>
      <c r="I2575" s="72"/>
      <c r="J2575" s="72"/>
      <c r="K2575" s="38" t="str">
        <f>IF(E2575="","",IF(OR(E2575="Project Management",E2575="Project Support",E2575="Sprint Management",E2575="Sprint Support"),"NA",(((SUMIF(AD:AD,AD2575,H:H)/VLOOKUP(AD2575,[2]Formula!V:X,3,0))*VLOOKUP(AD2575,[2]Formula!V:X,2,0))*H2575)/SUMIF(AD:AD,AD2575,H:H)))</f>
        <v/>
      </c>
      <c r="L2575" s="38" t="str">
        <f t="shared" si="241"/>
        <v/>
      </c>
      <c r="M2575" s="38" t="str">
        <f t="shared" si="242"/>
        <v/>
      </c>
      <c r="N2575" s="38" t="str">
        <f t="shared" si="244"/>
        <v/>
      </c>
      <c r="O2575" s="38" t="str">
        <f t="shared" si="240"/>
        <v/>
      </c>
      <c r="P2575" s="39" t="str">
        <f t="shared" si="245"/>
        <v/>
      </c>
      <c r="AC2575" s="42" t="str">
        <f>IF(B2575="","",VLOOKUP(B2575,[2]Formula!B:C,2,0))</f>
        <v/>
      </c>
      <c r="AD2575" s="43" t="str">
        <f t="shared" si="243"/>
        <v/>
      </c>
    </row>
    <row r="2576" spans="1:30" x14ac:dyDescent="0.25">
      <c r="A2576" s="64"/>
      <c r="B2576" s="64"/>
      <c r="C2576" s="66"/>
      <c r="D2576" s="67"/>
      <c r="E2576" s="64"/>
      <c r="F2576" s="64"/>
      <c r="G2576" s="37" t="str">
        <f>IF(E2576="","",IF(OR(E2576="Project Management",E2576="Project Support",E2576="Sprint Management",E2576="Sprint Support"),"NA",ROUND((((VLOOKUP(AD2576,[2]Formula!V:X,3,0)))-SUMIF(AD:AD,AD2576,H:H)),2)))</f>
        <v/>
      </c>
      <c r="H2576" s="71"/>
      <c r="I2576" s="72"/>
      <c r="J2576" s="72"/>
      <c r="K2576" s="38" t="str">
        <f>IF(E2576="","",IF(OR(E2576="Project Management",E2576="Project Support",E2576="Sprint Management",E2576="Sprint Support"),"NA",(((SUMIF(AD:AD,AD2576,H:H)/VLOOKUP(AD2576,[2]Formula!V:X,3,0))*VLOOKUP(AD2576,[2]Formula!V:X,2,0))*H2576)/SUMIF(AD:AD,AD2576,H:H)))</f>
        <v/>
      </c>
      <c r="L2576" s="38" t="str">
        <f t="shared" si="241"/>
        <v/>
      </c>
      <c r="M2576" s="38" t="str">
        <f t="shared" si="242"/>
        <v/>
      </c>
      <c r="N2576" s="38" t="str">
        <f t="shared" si="244"/>
        <v/>
      </c>
      <c r="O2576" s="38" t="str">
        <f t="shared" si="240"/>
        <v/>
      </c>
      <c r="P2576" s="39" t="str">
        <f t="shared" si="245"/>
        <v/>
      </c>
      <c r="AC2576" s="42" t="str">
        <f>IF(B2576="","",VLOOKUP(B2576,[2]Formula!B:C,2,0))</f>
        <v/>
      </c>
      <c r="AD2576" s="43" t="str">
        <f t="shared" si="243"/>
        <v/>
      </c>
    </row>
    <row r="2577" spans="1:30" x14ac:dyDescent="0.25">
      <c r="A2577" s="64"/>
      <c r="B2577" s="64"/>
      <c r="C2577" s="66"/>
      <c r="D2577" s="67"/>
      <c r="E2577" s="64"/>
      <c r="F2577" s="64"/>
      <c r="G2577" s="37" t="str">
        <f>IF(E2577="","",IF(OR(E2577="Project Management",E2577="Project Support",E2577="Sprint Management",E2577="Sprint Support"),"NA",ROUND((((VLOOKUP(AD2577,[2]Formula!V:X,3,0)))-SUMIF(AD:AD,AD2577,H:H)),2)))</f>
        <v/>
      </c>
      <c r="H2577" s="71"/>
      <c r="I2577" s="72"/>
      <c r="J2577" s="72"/>
      <c r="K2577" s="38" t="str">
        <f>IF(E2577="","",IF(OR(E2577="Project Management",E2577="Project Support",E2577="Sprint Management",E2577="Sprint Support"),"NA",(((SUMIF(AD:AD,AD2577,H:H)/VLOOKUP(AD2577,[2]Formula!V:X,3,0))*VLOOKUP(AD2577,[2]Formula!V:X,2,0))*H2577)/SUMIF(AD:AD,AD2577,H:H)))</f>
        <v/>
      </c>
      <c r="L2577" s="38" t="str">
        <f t="shared" si="241"/>
        <v/>
      </c>
      <c r="M2577" s="38" t="str">
        <f t="shared" si="242"/>
        <v/>
      </c>
      <c r="N2577" s="38" t="str">
        <f t="shared" si="244"/>
        <v/>
      </c>
      <c r="O2577" s="38" t="str">
        <f t="shared" si="240"/>
        <v/>
      </c>
      <c r="P2577" s="39" t="str">
        <f t="shared" si="245"/>
        <v/>
      </c>
      <c r="AC2577" s="42" t="str">
        <f>IF(B2577="","",VLOOKUP(B2577,[2]Formula!B:C,2,0))</f>
        <v/>
      </c>
      <c r="AD2577" s="43" t="str">
        <f t="shared" si="243"/>
        <v/>
      </c>
    </row>
    <row r="2578" spans="1:30" x14ac:dyDescent="0.25">
      <c r="A2578" s="64"/>
      <c r="B2578" s="64"/>
      <c r="C2578" s="66"/>
      <c r="D2578" s="67"/>
      <c r="E2578" s="64"/>
      <c r="F2578" s="64"/>
      <c r="G2578" s="37" t="str">
        <f>IF(E2578="","",IF(OR(E2578="Project Management",E2578="Project Support",E2578="Sprint Management",E2578="Sprint Support"),"NA",ROUND((((VLOOKUP(AD2578,[2]Formula!V:X,3,0)))-SUMIF(AD:AD,AD2578,H:H)),2)))</f>
        <v/>
      </c>
      <c r="H2578" s="71"/>
      <c r="I2578" s="72"/>
      <c r="J2578" s="72"/>
      <c r="K2578" s="38" t="str">
        <f>IF(E2578="","",IF(OR(E2578="Project Management",E2578="Project Support",E2578="Sprint Management",E2578="Sprint Support"),"NA",(((SUMIF(AD:AD,AD2578,H:H)/VLOOKUP(AD2578,[2]Formula!V:X,3,0))*VLOOKUP(AD2578,[2]Formula!V:X,2,0))*H2578)/SUMIF(AD:AD,AD2578,H:H)))</f>
        <v/>
      </c>
      <c r="L2578" s="38" t="str">
        <f t="shared" si="241"/>
        <v/>
      </c>
      <c r="M2578" s="38" t="str">
        <f t="shared" si="242"/>
        <v/>
      </c>
      <c r="N2578" s="38" t="str">
        <f t="shared" si="244"/>
        <v/>
      </c>
      <c r="O2578" s="38" t="str">
        <f t="shared" si="240"/>
        <v/>
      </c>
      <c r="P2578" s="39" t="str">
        <f t="shared" si="245"/>
        <v/>
      </c>
      <c r="AC2578" s="42" t="str">
        <f>IF(B2578="","",VLOOKUP(B2578,[2]Formula!B:C,2,0))</f>
        <v/>
      </c>
      <c r="AD2578" s="43" t="str">
        <f t="shared" si="243"/>
        <v/>
      </c>
    </row>
    <row r="2579" spans="1:30" x14ac:dyDescent="0.25">
      <c r="A2579" s="64"/>
      <c r="B2579" s="64"/>
      <c r="C2579" s="66"/>
      <c r="D2579" s="67"/>
      <c r="E2579" s="64"/>
      <c r="F2579" s="64"/>
      <c r="G2579" s="37" t="str">
        <f>IF(E2579="","",IF(OR(E2579="Project Management",E2579="Project Support",E2579="Sprint Management",E2579="Sprint Support"),"NA",ROUND((((VLOOKUP(AD2579,[2]Formula!V:X,3,0)))-SUMIF(AD:AD,AD2579,H:H)),2)))</f>
        <v/>
      </c>
      <c r="H2579" s="71"/>
      <c r="I2579" s="72"/>
      <c r="J2579" s="72"/>
      <c r="K2579" s="38" t="str">
        <f>IF(E2579="","",IF(OR(E2579="Project Management",E2579="Project Support",E2579="Sprint Management",E2579="Sprint Support"),"NA",(((SUMIF(AD:AD,AD2579,H:H)/VLOOKUP(AD2579,[2]Formula!V:X,3,0))*VLOOKUP(AD2579,[2]Formula!V:X,2,0))*H2579)/SUMIF(AD:AD,AD2579,H:H)))</f>
        <v/>
      </c>
      <c r="L2579" s="38" t="str">
        <f t="shared" si="241"/>
        <v/>
      </c>
      <c r="M2579" s="38" t="str">
        <f t="shared" si="242"/>
        <v/>
      </c>
      <c r="N2579" s="38" t="str">
        <f t="shared" si="244"/>
        <v/>
      </c>
      <c r="O2579" s="38" t="str">
        <f t="shared" si="240"/>
        <v/>
      </c>
      <c r="P2579" s="39" t="str">
        <f t="shared" si="245"/>
        <v/>
      </c>
      <c r="AC2579" s="42" t="str">
        <f>IF(B2579="","",VLOOKUP(B2579,[2]Formula!B:C,2,0))</f>
        <v/>
      </c>
      <c r="AD2579" s="43" t="str">
        <f t="shared" si="243"/>
        <v/>
      </c>
    </row>
    <row r="2580" spans="1:30" x14ac:dyDescent="0.25">
      <c r="A2580" s="64"/>
      <c r="B2580" s="64"/>
      <c r="C2580" s="66"/>
      <c r="D2580" s="67"/>
      <c r="E2580" s="64"/>
      <c r="F2580" s="64"/>
      <c r="G2580" s="37" t="str">
        <f>IF(E2580="","",IF(OR(E2580="Project Management",E2580="Project Support",E2580="Sprint Management",E2580="Sprint Support"),"NA",ROUND((((VLOOKUP(AD2580,[2]Formula!V:X,3,0)))-SUMIF(AD:AD,AD2580,H:H)),2)))</f>
        <v/>
      </c>
      <c r="H2580" s="71"/>
      <c r="I2580" s="72"/>
      <c r="J2580" s="72"/>
      <c r="K2580" s="38" t="str">
        <f>IF(E2580="","",IF(OR(E2580="Project Management",E2580="Project Support",E2580="Sprint Management",E2580="Sprint Support"),"NA",(((SUMIF(AD:AD,AD2580,H:H)/VLOOKUP(AD2580,[2]Formula!V:X,3,0))*VLOOKUP(AD2580,[2]Formula!V:X,2,0))*H2580)/SUMIF(AD:AD,AD2580,H:H)))</f>
        <v/>
      </c>
      <c r="L2580" s="38" t="str">
        <f t="shared" si="241"/>
        <v/>
      </c>
      <c r="M2580" s="38" t="str">
        <f t="shared" si="242"/>
        <v/>
      </c>
      <c r="N2580" s="38" t="str">
        <f t="shared" si="244"/>
        <v/>
      </c>
      <c r="O2580" s="38" t="str">
        <f t="shared" si="240"/>
        <v/>
      </c>
      <c r="P2580" s="39" t="str">
        <f t="shared" si="245"/>
        <v/>
      </c>
      <c r="AC2580" s="42" t="str">
        <f>IF(B2580="","",VLOOKUP(B2580,[2]Formula!B:C,2,0))</f>
        <v/>
      </c>
      <c r="AD2580" s="43" t="str">
        <f t="shared" si="243"/>
        <v/>
      </c>
    </row>
    <row r="2581" spans="1:30" x14ac:dyDescent="0.25">
      <c r="A2581" s="64"/>
      <c r="B2581" s="64"/>
      <c r="C2581" s="66"/>
      <c r="D2581" s="67"/>
      <c r="E2581" s="64"/>
      <c r="F2581" s="64"/>
      <c r="G2581" s="37" t="str">
        <f>IF(E2581="","",IF(OR(E2581="Project Management",E2581="Project Support",E2581="Sprint Management",E2581="Sprint Support"),"NA",ROUND((((VLOOKUP(AD2581,[2]Formula!V:X,3,0)))-SUMIF(AD:AD,AD2581,H:H)),2)))</f>
        <v/>
      </c>
      <c r="H2581" s="71"/>
      <c r="I2581" s="72"/>
      <c r="J2581" s="72"/>
      <c r="K2581" s="38" t="str">
        <f>IF(E2581="","",IF(OR(E2581="Project Management",E2581="Project Support",E2581="Sprint Management",E2581="Sprint Support"),"NA",(((SUMIF(AD:AD,AD2581,H:H)/VLOOKUP(AD2581,[2]Formula!V:X,3,0))*VLOOKUP(AD2581,[2]Formula!V:X,2,0))*H2581)/SUMIF(AD:AD,AD2581,H:H)))</f>
        <v/>
      </c>
      <c r="L2581" s="38" t="str">
        <f t="shared" si="241"/>
        <v/>
      </c>
      <c r="M2581" s="38" t="str">
        <f t="shared" si="242"/>
        <v/>
      </c>
      <c r="N2581" s="38" t="str">
        <f t="shared" si="244"/>
        <v/>
      </c>
      <c r="O2581" s="38" t="str">
        <f t="shared" si="240"/>
        <v/>
      </c>
      <c r="P2581" s="39" t="str">
        <f t="shared" si="245"/>
        <v/>
      </c>
      <c r="AC2581" s="42" t="str">
        <f>IF(B2581="","",VLOOKUP(B2581,[2]Formula!B:C,2,0))</f>
        <v/>
      </c>
      <c r="AD2581" s="43" t="str">
        <f t="shared" si="243"/>
        <v/>
      </c>
    </row>
    <row r="2582" spans="1:30" x14ac:dyDescent="0.25">
      <c r="A2582" s="64"/>
      <c r="B2582" s="64"/>
      <c r="C2582" s="66"/>
      <c r="D2582" s="67"/>
      <c r="E2582" s="64"/>
      <c r="F2582" s="64"/>
      <c r="G2582" s="37" t="str">
        <f>IF(E2582="","",IF(OR(E2582="Project Management",E2582="Project Support",E2582="Sprint Management",E2582="Sprint Support"),"NA",ROUND((((VLOOKUP(AD2582,[2]Formula!V:X,3,0)))-SUMIF(AD:AD,AD2582,H:H)),2)))</f>
        <v/>
      </c>
      <c r="H2582" s="71"/>
      <c r="I2582" s="72"/>
      <c r="J2582" s="72"/>
      <c r="K2582" s="38" t="str">
        <f>IF(E2582="","",IF(OR(E2582="Project Management",E2582="Project Support",E2582="Sprint Management",E2582="Sprint Support"),"NA",(((SUMIF(AD:AD,AD2582,H:H)/VLOOKUP(AD2582,[2]Formula!V:X,3,0))*VLOOKUP(AD2582,[2]Formula!V:X,2,0))*H2582)/SUMIF(AD:AD,AD2582,H:H)))</f>
        <v/>
      </c>
      <c r="L2582" s="38" t="str">
        <f t="shared" si="241"/>
        <v/>
      </c>
      <c r="M2582" s="38" t="str">
        <f t="shared" si="242"/>
        <v/>
      </c>
      <c r="N2582" s="38" t="str">
        <f t="shared" si="244"/>
        <v/>
      </c>
      <c r="O2582" s="38" t="str">
        <f t="shared" si="240"/>
        <v/>
      </c>
      <c r="P2582" s="39" t="str">
        <f t="shared" si="245"/>
        <v/>
      </c>
      <c r="AC2582" s="42" t="str">
        <f>IF(B2582="","",VLOOKUP(B2582,[2]Formula!B:C,2,0))</f>
        <v/>
      </c>
      <c r="AD2582" s="43" t="str">
        <f t="shared" si="243"/>
        <v/>
      </c>
    </row>
    <row r="2583" spans="1:30" x14ac:dyDescent="0.25">
      <c r="A2583" s="64"/>
      <c r="B2583" s="64"/>
      <c r="C2583" s="66"/>
      <c r="D2583" s="67"/>
      <c r="E2583" s="64"/>
      <c r="F2583" s="64"/>
      <c r="G2583" s="37" t="str">
        <f>IF(E2583="","",IF(OR(E2583="Project Management",E2583="Project Support",E2583="Sprint Management",E2583="Sprint Support"),"NA",ROUND((((VLOOKUP(AD2583,[2]Formula!V:X,3,0)))-SUMIF(AD:AD,AD2583,H:H)),2)))</f>
        <v/>
      </c>
      <c r="H2583" s="71"/>
      <c r="I2583" s="72"/>
      <c r="J2583" s="72"/>
      <c r="K2583" s="38" t="str">
        <f>IF(E2583="","",IF(OR(E2583="Project Management",E2583="Project Support",E2583="Sprint Management",E2583="Sprint Support"),"NA",(((SUMIF(AD:AD,AD2583,H:H)/VLOOKUP(AD2583,[2]Formula!V:X,3,0))*VLOOKUP(AD2583,[2]Formula!V:X,2,0))*H2583)/SUMIF(AD:AD,AD2583,H:H)))</f>
        <v/>
      </c>
      <c r="L2583" s="38" t="str">
        <f t="shared" si="241"/>
        <v/>
      </c>
      <c r="M2583" s="38" t="str">
        <f t="shared" si="242"/>
        <v/>
      </c>
      <c r="N2583" s="38" t="str">
        <f t="shared" si="244"/>
        <v/>
      </c>
      <c r="O2583" s="38" t="str">
        <f t="shared" si="240"/>
        <v/>
      </c>
      <c r="P2583" s="39" t="str">
        <f t="shared" si="245"/>
        <v/>
      </c>
      <c r="AC2583" s="42" t="str">
        <f>IF(B2583="","",VLOOKUP(B2583,[2]Formula!B:C,2,0))</f>
        <v/>
      </c>
      <c r="AD2583" s="43" t="str">
        <f t="shared" si="243"/>
        <v/>
      </c>
    </row>
    <row r="2584" spans="1:30" x14ac:dyDescent="0.25">
      <c r="A2584" s="64"/>
      <c r="B2584" s="64"/>
      <c r="C2584" s="66"/>
      <c r="D2584" s="67"/>
      <c r="E2584" s="64"/>
      <c r="F2584" s="64"/>
      <c r="G2584" s="37" t="str">
        <f>IF(E2584="","",IF(OR(E2584="Project Management",E2584="Project Support",E2584="Sprint Management",E2584="Sprint Support"),"NA",ROUND((((VLOOKUP(AD2584,[2]Formula!V:X,3,0)))-SUMIF(AD:AD,AD2584,H:H)),2)))</f>
        <v/>
      </c>
      <c r="H2584" s="71"/>
      <c r="I2584" s="72"/>
      <c r="J2584" s="72"/>
      <c r="K2584" s="38" t="str">
        <f>IF(E2584="","",IF(OR(E2584="Project Management",E2584="Project Support",E2584="Sprint Management",E2584="Sprint Support"),"NA",(((SUMIF(AD:AD,AD2584,H:H)/VLOOKUP(AD2584,[2]Formula!V:X,3,0))*VLOOKUP(AD2584,[2]Formula!V:X,2,0))*H2584)/SUMIF(AD:AD,AD2584,H:H)))</f>
        <v/>
      </c>
      <c r="L2584" s="38" t="str">
        <f t="shared" si="241"/>
        <v/>
      </c>
      <c r="M2584" s="38" t="str">
        <f t="shared" si="242"/>
        <v/>
      </c>
      <c r="N2584" s="38" t="str">
        <f t="shared" si="244"/>
        <v/>
      </c>
      <c r="O2584" s="38" t="str">
        <f t="shared" si="240"/>
        <v/>
      </c>
      <c r="P2584" s="39" t="str">
        <f t="shared" si="245"/>
        <v/>
      </c>
      <c r="AC2584" s="42" t="str">
        <f>IF(B2584="","",VLOOKUP(B2584,[2]Formula!B:C,2,0))</f>
        <v/>
      </c>
      <c r="AD2584" s="43" t="str">
        <f t="shared" si="243"/>
        <v/>
      </c>
    </row>
    <row r="2585" spans="1:30" x14ac:dyDescent="0.25">
      <c r="A2585" s="64"/>
      <c r="B2585" s="64"/>
      <c r="C2585" s="66"/>
      <c r="D2585" s="67"/>
      <c r="E2585" s="64"/>
      <c r="F2585" s="64"/>
      <c r="G2585" s="37" t="str">
        <f>IF(E2585="","",IF(OR(E2585="Project Management",E2585="Project Support",E2585="Sprint Management",E2585="Sprint Support"),"NA",ROUND((((VLOOKUP(AD2585,[2]Formula!V:X,3,0)))-SUMIF(AD:AD,AD2585,H:H)),2)))</f>
        <v/>
      </c>
      <c r="H2585" s="71"/>
      <c r="I2585" s="72"/>
      <c r="J2585" s="72"/>
      <c r="K2585" s="38" t="str">
        <f>IF(E2585="","",IF(OR(E2585="Project Management",E2585="Project Support",E2585="Sprint Management",E2585="Sprint Support"),"NA",(((SUMIF(AD:AD,AD2585,H:H)/VLOOKUP(AD2585,[2]Formula!V:X,3,0))*VLOOKUP(AD2585,[2]Formula!V:X,2,0))*H2585)/SUMIF(AD:AD,AD2585,H:H)))</f>
        <v/>
      </c>
      <c r="L2585" s="38" t="str">
        <f t="shared" si="241"/>
        <v/>
      </c>
      <c r="M2585" s="38" t="str">
        <f t="shared" si="242"/>
        <v/>
      </c>
      <c r="N2585" s="38" t="str">
        <f t="shared" si="244"/>
        <v/>
      </c>
      <c r="O2585" s="38" t="str">
        <f t="shared" si="240"/>
        <v/>
      </c>
      <c r="P2585" s="39" t="str">
        <f t="shared" si="245"/>
        <v/>
      </c>
      <c r="AC2585" s="42" t="str">
        <f>IF(B2585="","",VLOOKUP(B2585,[2]Formula!B:C,2,0))</f>
        <v/>
      </c>
      <c r="AD2585" s="43" t="str">
        <f t="shared" si="243"/>
        <v/>
      </c>
    </row>
    <row r="2586" spans="1:30" x14ac:dyDescent="0.25">
      <c r="A2586" s="64"/>
      <c r="B2586" s="64"/>
      <c r="C2586" s="66"/>
      <c r="D2586" s="67"/>
      <c r="E2586" s="64"/>
      <c r="F2586" s="64"/>
      <c r="G2586" s="37" t="str">
        <f>IF(E2586="","",IF(OR(E2586="Project Management",E2586="Project Support",E2586="Sprint Management",E2586="Sprint Support"),"NA",ROUND((((VLOOKUP(AD2586,[2]Formula!V:X,3,0)))-SUMIF(AD:AD,AD2586,H:H)),2)))</f>
        <v/>
      </c>
      <c r="H2586" s="71"/>
      <c r="I2586" s="72"/>
      <c r="J2586" s="72"/>
      <c r="K2586" s="38" t="str">
        <f>IF(E2586="","",IF(OR(E2586="Project Management",E2586="Project Support",E2586="Sprint Management",E2586="Sprint Support"),"NA",(((SUMIF(AD:AD,AD2586,H:H)/VLOOKUP(AD2586,[2]Formula!V:X,3,0))*VLOOKUP(AD2586,[2]Formula!V:X,2,0))*H2586)/SUMIF(AD:AD,AD2586,H:H)))</f>
        <v/>
      </c>
      <c r="L2586" s="38" t="str">
        <f t="shared" si="241"/>
        <v/>
      </c>
      <c r="M2586" s="38" t="str">
        <f t="shared" si="242"/>
        <v/>
      </c>
      <c r="N2586" s="38" t="str">
        <f t="shared" si="244"/>
        <v/>
      </c>
      <c r="O2586" s="38" t="str">
        <f t="shared" si="240"/>
        <v/>
      </c>
      <c r="P2586" s="39" t="str">
        <f t="shared" si="245"/>
        <v/>
      </c>
      <c r="AC2586" s="42" t="str">
        <f>IF(B2586="","",VLOOKUP(B2586,[2]Formula!B:C,2,0))</f>
        <v/>
      </c>
      <c r="AD2586" s="43" t="str">
        <f t="shared" si="243"/>
        <v/>
      </c>
    </row>
    <row r="2587" spans="1:30" x14ac:dyDescent="0.25">
      <c r="A2587" s="64"/>
      <c r="B2587" s="64"/>
      <c r="C2587" s="66"/>
      <c r="D2587" s="67"/>
      <c r="E2587" s="64"/>
      <c r="F2587" s="64"/>
      <c r="G2587" s="37" t="str">
        <f>IF(E2587="","",IF(OR(E2587="Project Management",E2587="Project Support",E2587="Sprint Management",E2587="Sprint Support"),"NA",ROUND((((VLOOKUP(AD2587,[2]Formula!V:X,3,0)))-SUMIF(AD:AD,AD2587,H:H)),2)))</f>
        <v/>
      </c>
      <c r="H2587" s="71"/>
      <c r="I2587" s="72"/>
      <c r="J2587" s="72"/>
      <c r="K2587" s="38" t="str">
        <f>IF(E2587="","",IF(OR(E2587="Project Management",E2587="Project Support",E2587="Sprint Management",E2587="Sprint Support"),"NA",(((SUMIF(AD:AD,AD2587,H:H)/VLOOKUP(AD2587,[2]Formula!V:X,3,0))*VLOOKUP(AD2587,[2]Formula!V:X,2,0))*H2587)/SUMIF(AD:AD,AD2587,H:H)))</f>
        <v/>
      </c>
      <c r="L2587" s="38" t="str">
        <f t="shared" si="241"/>
        <v/>
      </c>
      <c r="M2587" s="38" t="str">
        <f t="shared" si="242"/>
        <v/>
      </c>
      <c r="N2587" s="38" t="str">
        <f t="shared" si="244"/>
        <v/>
      </c>
      <c r="O2587" s="38" t="str">
        <f t="shared" si="240"/>
        <v/>
      </c>
      <c r="P2587" s="39" t="str">
        <f t="shared" si="245"/>
        <v/>
      </c>
      <c r="AC2587" s="42" t="str">
        <f>IF(B2587="","",VLOOKUP(B2587,[2]Formula!B:C,2,0))</f>
        <v/>
      </c>
      <c r="AD2587" s="43" t="str">
        <f t="shared" si="243"/>
        <v/>
      </c>
    </row>
    <row r="2588" spans="1:30" x14ac:dyDescent="0.25">
      <c r="A2588" s="64"/>
      <c r="B2588" s="64"/>
      <c r="C2588" s="66"/>
      <c r="D2588" s="67"/>
      <c r="E2588" s="64"/>
      <c r="F2588" s="64"/>
      <c r="G2588" s="37" t="str">
        <f>IF(E2588="","",IF(OR(E2588="Project Management",E2588="Project Support",E2588="Sprint Management",E2588="Sprint Support"),"NA",ROUND((((VLOOKUP(AD2588,[2]Formula!V:X,3,0)))-SUMIF(AD:AD,AD2588,H:H)),2)))</f>
        <v/>
      </c>
      <c r="H2588" s="71"/>
      <c r="I2588" s="72"/>
      <c r="J2588" s="72"/>
      <c r="K2588" s="38" t="str">
        <f>IF(E2588="","",IF(OR(E2588="Project Management",E2588="Project Support",E2588="Sprint Management",E2588="Sprint Support"),"NA",(((SUMIF(AD:AD,AD2588,H:H)/VLOOKUP(AD2588,[2]Formula!V:X,3,0))*VLOOKUP(AD2588,[2]Formula!V:X,2,0))*H2588)/SUMIF(AD:AD,AD2588,H:H)))</f>
        <v/>
      </c>
      <c r="L2588" s="38" t="str">
        <f t="shared" si="241"/>
        <v/>
      </c>
      <c r="M2588" s="38" t="str">
        <f t="shared" si="242"/>
        <v/>
      </c>
      <c r="N2588" s="38" t="str">
        <f t="shared" si="244"/>
        <v/>
      </c>
      <c r="O2588" s="38" t="str">
        <f t="shared" si="240"/>
        <v/>
      </c>
      <c r="P2588" s="39" t="str">
        <f t="shared" si="245"/>
        <v/>
      </c>
      <c r="AC2588" s="42" t="str">
        <f>IF(B2588="","",VLOOKUP(B2588,[2]Formula!B:C,2,0))</f>
        <v/>
      </c>
      <c r="AD2588" s="43" t="str">
        <f t="shared" si="243"/>
        <v/>
      </c>
    </row>
    <row r="2589" spans="1:30" x14ac:dyDescent="0.25">
      <c r="A2589" s="64"/>
      <c r="B2589" s="64"/>
      <c r="C2589" s="66"/>
      <c r="D2589" s="67"/>
      <c r="E2589" s="64"/>
      <c r="F2589" s="64"/>
      <c r="G2589" s="37" t="str">
        <f>IF(E2589="","",IF(OR(E2589="Project Management",E2589="Project Support",E2589="Sprint Management",E2589="Sprint Support"),"NA",ROUND((((VLOOKUP(AD2589,[2]Formula!V:X,3,0)))-SUMIF(AD:AD,AD2589,H:H)),2)))</f>
        <v/>
      </c>
      <c r="H2589" s="71"/>
      <c r="I2589" s="72"/>
      <c r="J2589" s="72"/>
      <c r="K2589" s="38" t="str">
        <f>IF(E2589="","",IF(OR(E2589="Project Management",E2589="Project Support",E2589="Sprint Management",E2589="Sprint Support"),"NA",(((SUMIF(AD:AD,AD2589,H:H)/VLOOKUP(AD2589,[2]Formula!V:X,3,0))*VLOOKUP(AD2589,[2]Formula!V:X,2,0))*H2589)/SUMIF(AD:AD,AD2589,H:H)))</f>
        <v/>
      </c>
      <c r="L2589" s="38" t="str">
        <f t="shared" si="241"/>
        <v/>
      </c>
      <c r="M2589" s="38" t="str">
        <f t="shared" si="242"/>
        <v/>
      </c>
      <c r="N2589" s="38" t="str">
        <f t="shared" si="244"/>
        <v/>
      </c>
      <c r="O2589" s="38" t="str">
        <f t="shared" si="240"/>
        <v/>
      </c>
      <c r="P2589" s="39" t="str">
        <f t="shared" si="245"/>
        <v/>
      </c>
      <c r="AC2589" s="42" t="str">
        <f>IF(B2589="","",VLOOKUP(B2589,[2]Formula!B:C,2,0))</f>
        <v/>
      </c>
      <c r="AD2589" s="43" t="str">
        <f t="shared" si="243"/>
        <v/>
      </c>
    </row>
    <row r="2590" spans="1:30" x14ac:dyDescent="0.25">
      <c r="A2590" s="64"/>
      <c r="B2590" s="64"/>
      <c r="C2590" s="66"/>
      <c r="D2590" s="67"/>
      <c r="E2590" s="64"/>
      <c r="F2590" s="64"/>
      <c r="G2590" s="37" t="str">
        <f>IF(E2590="","",IF(OR(E2590="Project Management",E2590="Project Support",E2590="Sprint Management",E2590="Sprint Support"),"NA",ROUND((((VLOOKUP(AD2590,[2]Formula!V:X,3,0)))-SUMIF(AD:AD,AD2590,H:H)),2)))</f>
        <v/>
      </c>
      <c r="H2590" s="71"/>
      <c r="I2590" s="72"/>
      <c r="J2590" s="72"/>
      <c r="K2590" s="38" t="str">
        <f>IF(E2590="","",IF(OR(E2590="Project Management",E2590="Project Support",E2590="Sprint Management",E2590="Sprint Support"),"NA",(((SUMIF(AD:AD,AD2590,H:H)/VLOOKUP(AD2590,[2]Formula!V:X,3,0))*VLOOKUP(AD2590,[2]Formula!V:X,2,0))*H2590)/SUMIF(AD:AD,AD2590,H:H)))</f>
        <v/>
      </c>
      <c r="L2590" s="38" t="str">
        <f t="shared" si="241"/>
        <v/>
      </c>
      <c r="M2590" s="38" t="str">
        <f t="shared" si="242"/>
        <v/>
      </c>
      <c r="N2590" s="38" t="str">
        <f t="shared" si="244"/>
        <v/>
      </c>
      <c r="O2590" s="38" t="str">
        <f t="shared" si="240"/>
        <v/>
      </c>
      <c r="P2590" s="39" t="str">
        <f t="shared" si="245"/>
        <v/>
      </c>
      <c r="AC2590" s="42" t="str">
        <f>IF(B2590="","",VLOOKUP(B2590,[2]Formula!B:C,2,0))</f>
        <v/>
      </c>
      <c r="AD2590" s="43" t="str">
        <f t="shared" si="243"/>
        <v/>
      </c>
    </row>
    <row r="2591" spans="1:30" x14ac:dyDescent="0.25">
      <c r="A2591" s="64"/>
      <c r="B2591" s="64"/>
      <c r="C2591" s="66"/>
      <c r="D2591" s="67"/>
      <c r="E2591" s="64"/>
      <c r="F2591" s="64"/>
      <c r="G2591" s="37" t="str">
        <f>IF(E2591="","",IF(OR(E2591="Project Management",E2591="Project Support",E2591="Sprint Management",E2591="Sprint Support"),"NA",ROUND((((VLOOKUP(AD2591,[2]Formula!V:X,3,0)))-SUMIF(AD:AD,AD2591,H:H)),2)))</f>
        <v/>
      </c>
      <c r="H2591" s="71"/>
      <c r="I2591" s="72"/>
      <c r="J2591" s="72"/>
      <c r="K2591" s="38" t="str">
        <f>IF(E2591="","",IF(OR(E2591="Project Management",E2591="Project Support",E2591="Sprint Management",E2591="Sprint Support"),"NA",(((SUMIF(AD:AD,AD2591,H:H)/VLOOKUP(AD2591,[2]Formula!V:X,3,0))*VLOOKUP(AD2591,[2]Formula!V:X,2,0))*H2591)/SUMIF(AD:AD,AD2591,H:H)))</f>
        <v/>
      </c>
      <c r="L2591" s="38" t="str">
        <f t="shared" si="241"/>
        <v/>
      </c>
      <c r="M2591" s="38" t="str">
        <f t="shared" si="242"/>
        <v/>
      </c>
      <c r="N2591" s="38" t="str">
        <f t="shared" si="244"/>
        <v/>
      </c>
      <c r="O2591" s="38" t="str">
        <f t="shared" si="240"/>
        <v/>
      </c>
      <c r="P2591" s="39" t="str">
        <f t="shared" si="245"/>
        <v/>
      </c>
      <c r="AC2591" s="42" t="str">
        <f>IF(B2591="","",VLOOKUP(B2591,[2]Formula!B:C,2,0))</f>
        <v/>
      </c>
      <c r="AD2591" s="43" t="str">
        <f t="shared" si="243"/>
        <v/>
      </c>
    </row>
    <row r="2592" spans="1:30" x14ac:dyDescent="0.25">
      <c r="A2592" s="64"/>
      <c r="B2592" s="64"/>
      <c r="C2592" s="66"/>
      <c r="D2592" s="67"/>
      <c r="E2592" s="64"/>
      <c r="F2592" s="64"/>
      <c r="G2592" s="37" t="str">
        <f>IF(E2592="","",IF(OR(E2592="Project Management",E2592="Project Support",E2592="Sprint Management",E2592="Sprint Support"),"NA",ROUND((((VLOOKUP(AD2592,[2]Formula!V:X,3,0)))-SUMIF(AD:AD,AD2592,H:H)),2)))</f>
        <v/>
      </c>
      <c r="H2592" s="71"/>
      <c r="I2592" s="72"/>
      <c r="J2592" s="72"/>
      <c r="K2592" s="38" t="str">
        <f>IF(E2592="","",IF(OR(E2592="Project Management",E2592="Project Support",E2592="Sprint Management",E2592="Sprint Support"),"NA",(((SUMIF(AD:AD,AD2592,H:H)/VLOOKUP(AD2592,[2]Formula!V:X,3,0))*VLOOKUP(AD2592,[2]Formula!V:X,2,0))*H2592)/SUMIF(AD:AD,AD2592,H:H)))</f>
        <v/>
      </c>
      <c r="L2592" s="38" t="str">
        <f t="shared" si="241"/>
        <v/>
      </c>
      <c r="M2592" s="38" t="str">
        <f t="shared" si="242"/>
        <v/>
      </c>
      <c r="N2592" s="38" t="str">
        <f t="shared" si="244"/>
        <v/>
      </c>
      <c r="O2592" s="38" t="str">
        <f t="shared" si="240"/>
        <v/>
      </c>
      <c r="P2592" s="39" t="str">
        <f t="shared" si="245"/>
        <v/>
      </c>
      <c r="AC2592" s="42" t="str">
        <f>IF(B2592="","",VLOOKUP(B2592,[2]Formula!B:C,2,0))</f>
        <v/>
      </c>
      <c r="AD2592" s="43" t="str">
        <f t="shared" si="243"/>
        <v/>
      </c>
    </row>
    <row r="2593" spans="1:30" x14ac:dyDescent="0.25">
      <c r="A2593" s="64"/>
      <c r="B2593" s="64"/>
      <c r="C2593" s="66"/>
      <c r="D2593" s="67"/>
      <c r="E2593" s="64"/>
      <c r="F2593" s="64"/>
      <c r="G2593" s="37" t="str">
        <f>IF(E2593="","",IF(OR(E2593="Project Management",E2593="Project Support",E2593="Sprint Management",E2593="Sprint Support"),"NA",ROUND((((VLOOKUP(AD2593,[2]Formula!V:X,3,0)))-SUMIF(AD:AD,AD2593,H:H)),2)))</f>
        <v/>
      </c>
      <c r="H2593" s="71"/>
      <c r="I2593" s="72"/>
      <c r="J2593" s="72"/>
      <c r="K2593" s="38" t="str">
        <f>IF(E2593="","",IF(OR(E2593="Project Management",E2593="Project Support",E2593="Sprint Management",E2593="Sprint Support"),"NA",(((SUMIF(AD:AD,AD2593,H:H)/VLOOKUP(AD2593,[2]Formula!V:X,3,0))*VLOOKUP(AD2593,[2]Formula!V:X,2,0))*H2593)/SUMIF(AD:AD,AD2593,H:H)))</f>
        <v/>
      </c>
      <c r="L2593" s="38" t="str">
        <f t="shared" si="241"/>
        <v/>
      </c>
      <c r="M2593" s="38" t="str">
        <f t="shared" si="242"/>
        <v/>
      </c>
      <c r="N2593" s="38" t="str">
        <f t="shared" si="244"/>
        <v/>
      </c>
      <c r="O2593" s="38" t="str">
        <f t="shared" si="240"/>
        <v/>
      </c>
      <c r="P2593" s="39" t="str">
        <f t="shared" si="245"/>
        <v/>
      </c>
      <c r="AC2593" s="42" t="str">
        <f>IF(B2593="","",VLOOKUP(B2593,[2]Formula!B:C,2,0))</f>
        <v/>
      </c>
      <c r="AD2593" s="43" t="str">
        <f t="shared" si="243"/>
        <v/>
      </c>
    </row>
    <row r="2594" spans="1:30" x14ac:dyDescent="0.25">
      <c r="A2594" s="64"/>
      <c r="B2594" s="64"/>
      <c r="C2594" s="66"/>
      <c r="D2594" s="67"/>
      <c r="E2594" s="64"/>
      <c r="F2594" s="64"/>
      <c r="G2594" s="37" t="str">
        <f>IF(E2594="","",IF(OR(E2594="Project Management",E2594="Project Support",E2594="Sprint Management",E2594="Sprint Support"),"NA",ROUND((((VLOOKUP(AD2594,[2]Formula!V:X,3,0)))-SUMIF(AD:AD,AD2594,H:H)),2)))</f>
        <v/>
      </c>
      <c r="H2594" s="71"/>
      <c r="I2594" s="72"/>
      <c r="J2594" s="72"/>
      <c r="K2594" s="38" t="str">
        <f>IF(E2594="","",IF(OR(E2594="Project Management",E2594="Project Support",E2594="Sprint Management",E2594="Sprint Support"),"NA",(((SUMIF(AD:AD,AD2594,H:H)/VLOOKUP(AD2594,[2]Formula!V:X,3,0))*VLOOKUP(AD2594,[2]Formula!V:X,2,0))*H2594)/SUMIF(AD:AD,AD2594,H:H)))</f>
        <v/>
      </c>
      <c r="L2594" s="38" t="str">
        <f t="shared" si="241"/>
        <v/>
      </c>
      <c r="M2594" s="38" t="str">
        <f t="shared" si="242"/>
        <v/>
      </c>
      <c r="N2594" s="38" t="str">
        <f t="shared" si="244"/>
        <v/>
      </c>
      <c r="O2594" s="38" t="str">
        <f t="shared" si="240"/>
        <v/>
      </c>
      <c r="P2594" s="39" t="str">
        <f t="shared" si="245"/>
        <v/>
      </c>
      <c r="AC2594" s="42" t="str">
        <f>IF(B2594="","",VLOOKUP(B2594,[2]Formula!B:C,2,0))</f>
        <v/>
      </c>
      <c r="AD2594" s="43" t="str">
        <f t="shared" si="243"/>
        <v/>
      </c>
    </row>
    <row r="2595" spans="1:30" x14ac:dyDescent="0.25">
      <c r="A2595" s="64"/>
      <c r="B2595" s="64"/>
      <c r="C2595" s="66"/>
      <c r="D2595" s="67"/>
      <c r="E2595" s="64"/>
      <c r="F2595" s="64"/>
      <c r="G2595" s="37" t="str">
        <f>IF(E2595="","",IF(OR(E2595="Project Management",E2595="Project Support",E2595="Sprint Management",E2595="Sprint Support"),"NA",ROUND((((VLOOKUP(AD2595,[2]Formula!V:X,3,0)))-SUMIF(AD:AD,AD2595,H:H)),2)))</f>
        <v/>
      </c>
      <c r="H2595" s="71"/>
      <c r="I2595" s="72"/>
      <c r="J2595" s="72"/>
      <c r="K2595" s="38" t="str">
        <f>IF(E2595="","",IF(OR(E2595="Project Management",E2595="Project Support",E2595="Sprint Management",E2595="Sprint Support"),"NA",(((SUMIF(AD:AD,AD2595,H:H)/VLOOKUP(AD2595,[2]Formula!V:X,3,0))*VLOOKUP(AD2595,[2]Formula!V:X,2,0))*H2595)/SUMIF(AD:AD,AD2595,H:H)))</f>
        <v/>
      </c>
      <c r="L2595" s="38" t="str">
        <f t="shared" si="241"/>
        <v/>
      </c>
      <c r="M2595" s="38" t="str">
        <f t="shared" si="242"/>
        <v/>
      </c>
      <c r="N2595" s="38" t="str">
        <f t="shared" si="244"/>
        <v/>
      </c>
      <c r="O2595" s="38" t="str">
        <f t="shared" si="240"/>
        <v/>
      </c>
      <c r="P2595" s="39" t="str">
        <f t="shared" si="245"/>
        <v/>
      </c>
      <c r="AC2595" s="42" t="str">
        <f>IF(B2595="","",VLOOKUP(B2595,[2]Formula!B:C,2,0))</f>
        <v/>
      </c>
      <c r="AD2595" s="43" t="str">
        <f t="shared" si="243"/>
        <v/>
      </c>
    </row>
    <row r="2596" spans="1:30" x14ac:dyDescent="0.25">
      <c r="A2596" s="64"/>
      <c r="B2596" s="64"/>
      <c r="C2596" s="66"/>
      <c r="D2596" s="67"/>
      <c r="E2596" s="64"/>
      <c r="F2596" s="64"/>
      <c r="G2596" s="37" t="str">
        <f>IF(E2596="","",IF(OR(E2596="Project Management",E2596="Project Support",E2596="Sprint Management",E2596="Sprint Support"),"NA",ROUND((((VLOOKUP(AD2596,[2]Formula!V:X,3,0)))-SUMIF(AD:AD,AD2596,H:H)),2)))</f>
        <v/>
      </c>
      <c r="H2596" s="71"/>
      <c r="I2596" s="72"/>
      <c r="J2596" s="72"/>
      <c r="K2596" s="38" t="str">
        <f>IF(E2596="","",IF(OR(E2596="Project Management",E2596="Project Support",E2596="Sprint Management",E2596="Sprint Support"),"NA",(((SUMIF(AD:AD,AD2596,H:H)/VLOOKUP(AD2596,[2]Formula!V:X,3,0))*VLOOKUP(AD2596,[2]Formula!V:X,2,0))*H2596)/SUMIF(AD:AD,AD2596,H:H)))</f>
        <v/>
      </c>
      <c r="L2596" s="38" t="str">
        <f t="shared" si="241"/>
        <v/>
      </c>
      <c r="M2596" s="38" t="str">
        <f t="shared" si="242"/>
        <v/>
      </c>
      <c r="N2596" s="38" t="str">
        <f t="shared" si="244"/>
        <v/>
      </c>
      <c r="O2596" s="38" t="str">
        <f t="shared" si="240"/>
        <v/>
      </c>
      <c r="P2596" s="39" t="str">
        <f t="shared" si="245"/>
        <v/>
      </c>
      <c r="AC2596" s="42" t="str">
        <f>IF(B2596="","",VLOOKUP(B2596,[2]Formula!B:C,2,0))</f>
        <v/>
      </c>
      <c r="AD2596" s="43" t="str">
        <f t="shared" si="243"/>
        <v/>
      </c>
    </row>
    <row r="2597" spans="1:30" x14ac:dyDescent="0.25">
      <c r="A2597" s="64"/>
      <c r="B2597" s="64"/>
      <c r="C2597" s="66"/>
      <c r="D2597" s="67"/>
      <c r="E2597" s="64"/>
      <c r="F2597" s="64"/>
      <c r="G2597" s="37" t="str">
        <f>IF(E2597="","",IF(OR(E2597="Project Management",E2597="Project Support",E2597="Sprint Management",E2597="Sprint Support"),"NA",ROUND((((VLOOKUP(AD2597,[2]Formula!V:X,3,0)))-SUMIF(AD:AD,AD2597,H:H)),2)))</f>
        <v/>
      </c>
      <c r="H2597" s="71"/>
      <c r="I2597" s="72"/>
      <c r="J2597" s="72"/>
      <c r="K2597" s="38" t="str">
        <f>IF(E2597="","",IF(OR(E2597="Project Management",E2597="Project Support",E2597="Sprint Management",E2597="Sprint Support"),"NA",(((SUMIF(AD:AD,AD2597,H:H)/VLOOKUP(AD2597,[2]Formula!V:X,3,0))*VLOOKUP(AD2597,[2]Formula!V:X,2,0))*H2597)/SUMIF(AD:AD,AD2597,H:H)))</f>
        <v/>
      </c>
      <c r="L2597" s="38" t="str">
        <f t="shared" si="241"/>
        <v/>
      </c>
      <c r="M2597" s="38" t="str">
        <f t="shared" si="242"/>
        <v/>
      </c>
      <c r="N2597" s="38" t="str">
        <f t="shared" si="244"/>
        <v/>
      </c>
      <c r="O2597" s="38" t="str">
        <f t="shared" si="240"/>
        <v/>
      </c>
      <c r="P2597" s="39" t="str">
        <f t="shared" si="245"/>
        <v/>
      </c>
      <c r="AC2597" s="42" t="str">
        <f>IF(B2597="","",VLOOKUP(B2597,[2]Formula!B:C,2,0))</f>
        <v/>
      </c>
      <c r="AD2597" s="43" t="str">
        <f t="shared" si="243"/>
        <v/>
      </c>
    </row>
    <row r="2598" spans="1:30" x14ac:dyDescent="0.25">
      <c r="A2598" s="64"/>
      <c r="B2598" s="64"/>
      <c r="C2598" s="66"/>
      <c r="D2598" s="67"/>
      <c r="E2598" s="64"/>
      <c r="F2598" s="64"/>
      <c r="G2598" s="37" t="str">
        <f>IF(E2598="","",IF(OR(E2598="Project Management",E2598="Project Support",E2598="Sprint Management",E2598="Sprint Support"),"NA",ROUND((((VLOOKUP(AD2598,[2]Formula!V:X,3,0)))-SUMIF(AD:AD,AD2598,H:H)),2)))</f>
        <v/>
      </c>
      <c r="H2598" s="71"/>
      <c r="I2598" s="72"/>
      <c r="J2598" s="72"/>
      <c r="K2598" s="38" t="str">
        <f>IF(E2598="","",IF(OR(E2598="Project Management",E2598="Project Support",E2598="Sprint Management",E2598="Sprint Support"),"NA",(((SUMIF(AD:AD,AD2598,H:H)/VLOOKUP(AD2598,[2]Formula!V:X,3,0))*VLOOKUP(AD2598,[2]Formula!V:X,2,0))*H2598)/SUMIF(AD:AD,AD2598,H:H)))</f>
        <v/>
      </c>
      <c r="L2598" s="38" t="str">
        <f t="shared" si="241"/>
        <v/>
      </c>
      <c r="M2598" s="38" t="str">
        <f t="shared" si="242"/>
        <v/>
      </c>
      <c r="N2598" s="38" t="str">
        <f t="shared" si="244"/>
        <v/>
      </c>
      <c r="O2598" s="38" t="str">
        <f t="shared" si="240"/>
        <v/>
      </c>
      <c r="P2598" s="39" t="str">
        <f t="shared" si="245"/>
        <v/>
      </c>
      <c r="AC2598" s="42" t="str">
        <f>IF(B2598="","",VLOOKUP(B2598,[2]Formula!B:C,2,0))</f>
        <v/>
      </c>
      <c r="AD2598" s="43" t="str">
        <f t="shared" si="243"/>
        <v/>
      </c>
    </row>
    <row r="2599" spans="1:30" x14ac:dyDescent="0.25">
      <c r="A2599" s="64"/>
      <c r="B2599" s="64"/>
      <c r="C2599" s="66"/>
      <c r="D2599" s="67"/>
      <c r="E2599" s="64"/>
      <c r="F2599" s="64"/>
      <c r="G2599" s="37" t="str">
        <f>IF(E2599="","",IF(OR(E2599="Project Management",E2599="Project Support",E2599="Sprint Management",E2599="Sprint Support"),"NA",ROUND((((VLOOKUP(AD2599,[2]Formula!V:X,3,0)))-SUMIF(AD:AD,AD2599,H:H)),2)))</f>
        <v/>
      </c>
      <c r="H2599" s="71"/>
      <c r="I2599" s="72"/>
      <c r="J2599" s="72"/>
      <c r="K2599" s="38" t="str">
        <f>IF(E2599="","",IF(OR(E2599="Project Management",E2599="Project Support",E2599="Sprint Management",E2599="Sprint Support"),"NA",(((SUMIF(AD:AD,AD2599,H:H)/VLOOKUP(AD2599,[2]Formula!V:X,3,0))*VLOOKUP(AD2599,[2]Formula!V:X,2,0))*H2599)/SUMIF(AD:AD,AD2599,H:H)))</f>
        <v/>
      </c>
      <c r="L2599" s="38" t="str">
        <f t="shared" si="241"/>
        <v/>
      </c>
      <c r="M2599" s="38" t="str">
        <f t="shared" si="242"/>
        <v/>
      </c>
      <c r="N2599" s="38" t="str">
        <f t="shared" si="244"/>
        <v/>
      </c>
      <c r="O2599" s="38" t="str">
        <f t="shared" si="240"/>
        <v/>
      </c>
      <c r="P2599" s="39" t="str">
        <f t="shared" si="245"/>
        <v/>
      </c>
      <c r="AC2599" s="42" t="str">
        <f>IF(B2599="","",VLOOKUP(B2599,[2]Formula!B:C,2,0))</f>
        <v/>
      </c>
      <c r="AD2599" s="43" t="str">
        <f t="shared" si="243"/>
        <v/>
      </c>
    </row>
    <row r="2600" spans="1:30" x14ac:dyDescent="0.25">
      <c r="A2600" s="64"/>
      <c r="B2600" s="64"/>
      <c r="C2600" s="66"/>
      <c r="D2600" s="67"/>
      <c r="E2600" s="64"/>
      <c r="F2600" s="64"/>
      <c r="G2600" s="37" t="str">
        <f>IF(E2600="","",IF(OR(E2600="Project Management",E2600="Project Support",E2600="Sprint Management",E2600="Sprint Support"),"NA",ROUND((((VLOOKUP(AD2600,[2]Formula!V:X,3,0)))-SUMIF(AD:AD,AD2600,H:H)),2)))</f>
        <v/>
      </c>
      <c r="H2600" s="71"/>
      <c r="I2600" s="72"/>
      <c r="J2600" s="72"/>
      <c r="K2600" s="38" t="str">
        <f>IF(E2600="","",IF(OR(E2600="Project Management",E2600="Project Support",E2600="Sprint Management",E2600="Sprint Support"),"NA",(((SUMIF(AD:AD,AD2600,H:H)/VLOOKUP(AD2600,[2]Formula!V:X,3,0))*VLOOKUP(AD2600,[2]Formula!V:X,2,0))*H2600)/SUMIF(AD:AD,AD2600,H:H)))</f>
        <v/>
      </c>
      <c r="L2600" s="38" t="str">
        <f t="shared" si="241"/>
        <v/>
      </c>
      <c r="M2600" s="38" t="str">
        <f t="shared" si="242"/>
        <v/>
      </c>
      <c r="N2600" s="38" t="str">
        <f t="shared" si="244"/>
        <v/>
      </c>
      <c r="O2600" s="38" t="str">
        <f t="shared" si="240"/>
        <v/>
      </c>
      <c r="P2600" s="39" t="str">
        <f t="shared" si="245"/>
        <v/>
      </c>
      <c r="AC2600" s="42" t="str">
        <f>IF(B2600="","",VLOOKUP(B2600,[2]Formula!B:C,2,0))</f>
        <v/>
      </c>
      <c r="AD2600" s="43" t="str">
        <f t="shared" si="243"/>
        <v/>
      </c>
    </row>
    <row r="2601" spans="1:30" x14ac:dyDescent="0.25">
      <c r="A2601" s="64"/>
      <c r="B2601" s="64"/>
      <c r="C2601" s="66"/>
      <c r="D2601" s="67"/>
      <c r="E2601" s="64"/>
      <c r="F2601" s="64"/>
      <c r="G2601" s="37" t="str">
        <f>IF(E2601="","",IF(OR(E2601="Project Management",E2601="Project Support",E2601="Sprint Management",E2601="Sprint Support"),"NA",ROUND((((VLOOKUP(AD2601,[2]Formula!V:X,3,0)))-SUMIF(AD:AD,AD2601,H:H)),2)))</f>
        <v/>
      </c>
      <c r="H2601" s="71"/>
      <c r="I2601" s="72"/>
      <c r="J2601" s="72"/>
      <c r="K2601" s="38" t="str">
        <f>IF(E2601="","",IF(OR(E2601="Project Management",E2601="Project Support",E2601="Sprint Management",E2601="Sprint Support"),"NA",(((SUMIF(AD:AD,AD2601,H:H)/VLOOKUP(AD2601,[2]Formula!V:X,3,0))*VLOOKUP(AD2601,[2]Formula!V:X,2,0))*H2601)/SUMIF(AD:AD,AD2601,H:H)))</f>
        <v/>
      </c>
      <c r="L2601" s="38" t="str">
        <f t="shared" si="241"/>
        <v/>
      </c>
      <c r="M2601" s="38" t="str">
        <f t="shared" si="242"/>
        <v/>
      </c>
      <c r="N2601" s="38" t="str">
        <f t="shared" si="244"/>
        <v/>
      </c>
      <c r="O2601" s="38" t="str">
        <f t="shared" si="240"/>
        <v/>
      </c>
      <c r="P2601" s="39" t="str">
        <f t="shared" si="245"/>
        <v/>
      </c>
      <c r="AC2601" s="42" t="str">
        <f>IF(B2601="","",VLOOKUP(B2601,[2]Formula!B:C,2,0))</f>
        <v/>
      </c>
      <c r="AD2601" s="43" t="str">
        <f t="shared" si="243"/>
        <v/>
      </c>
    </row>
    <row r="2602" spans="1:30" x14ac:dyDescent="0.25">
      <c r="A2602" s="64"/>
      <c r="B2602" s="64"/>
      <c r="C2602" s="66"/>
      <c r="D2602" s="67"/>
      <c r="E2602" s="64"/>
      <c r="F2602" s="64"/>
      <c r="G2602" s="37" t="str">
        <f>IF(E2602="","",IF(OR(E2602="Project Management",E2602="Project Support",E2602="Sprint Management",E2602="Sprint Support"),"NA",ROUND((((VLOOKUP(AD2602,[2]Formula!V:X,3,0)))-SUMIF(AD:AD,AD2602,H:H)),2)))</f>
        <v/>
      </c>
      <c r="H2602" s="71"/>
      <c r="I2602" s="72"/>
      <c r="J2602" s="72"/>
      <c r="K2602" s="38" t="str">
        <f>IF(E2602="","",IF(OR(E2602="Project Management",E2602="Project Support",E2602="Sprint Management",E2602="Sprint Support"),"NA",(((SUMIF(AD:AD,AD2602,H:H)/VLOOKUP(AD2602,[2]Formula!V:X,3,0))*VLOOKUP(AD2602,[2]Formula!V:X,2,0))*H2602)/SUMIF(AD:AD,AD2602,H:H)))</f>
        <v/>
      </c>
      <c r="L2602" s="38" t="str">
        <f t="shared" si="241"/>
        <v/>
      </c>
      <c r="M2602" s="38" t="str">
        <f t="shared" si="242"/>
        <v/>
      </c>
      <c r="N2602" s="38" t="str">
        <f t="shared" si="244"/>
        <v/>
      </c>
      <c r="O2602" s="38" t="str">
        <f t="shared" si="240"/>
        <v/>
      </c>
      <c r="P2602" s="39" t="str">
        <f t="shared" si="245"/>
        <v/>
      </c>
      <c r="AC2602" s="42" t="str">
        <f>IF(B2602="","",VLOOKUP(B2602,[2]Formula!B:C,2,0))</f>
        <v/>
      </c>
      <c r="AD2602" s="43" t="str">
        <f t="shared" si="243"/>
        <v/>
      </c>
    </row>
    <row r="2603" spans="1:30" x14ac:dyDescent="0.25">
      <c r="A2603" s="64"/>
      <c r="B2603" s="64"/>
      <c r="C2603" s="66"/>
      <c r="D2603" s="67"/>
      <c r="E2603" s="64"/>
      <c r="F2603" s="64"/>
      <c r="G2603" s="37" t="str">
        <f>IF(E2603="","",IF(OR(E2603="Project Management",E2603="Project Support",E2603="Sprint Management",E2603="Sprint Support"),"NA",ROUND((((VLOOKUP(AD2603,[2]Formula!V:X,3,0)))-SUMIF(AD:AD,AD2603,H:H)),2)))</f>
        <v/>
      </c>
      <c r="H2603" s="71"/>
      <c r="I2603" s="72"/>
      <c r="J2603" s="72"/>
      <c r="K2603" s="38" t="str">
        <f>IF(E2603="","",IF(OR(E2603="Project Management",E2603="Project Support",E2603="Sprint Management",E2603="Sprint Support"),"NA",(((SUMIF(AD:AD,AD2603,H:H)/VLOOKUP(AD2603,[2]Formula!V:X,3,0))*VLOOKUP(AD2603,[2]Formula!V:X,2,0))*H2603)/SUMIF(AD:AD,AD2603,H:H)))</f>
        <v/>
      </c>
      <c r="L2603" s="38" t="str">
        <f t="shared" si="241"/>
        <v/>
      </c>
      <c r="M2603" s="38" t="str">
        <f t="shared" si="242"/>
        <v/>
      </c>
      <c r="N2603" s="38" t="str">
        <f t="shared" si="244"/>
        <v/>
      </c>
      <c r="O2603" s="38" t="str">
        <f t="shared" si="240"/>
        <v/>
      </c>
      <c r="P2603" s="39" t="str">
        <f t="shared" si="245"/>
        <v/>
      </c>
      <c r="AC2603" s="42" t="str">
        <f>IF(B2603="","",VLOOKUP(B2603,[2]Formula!B:C,2,0))</f>
        <v/>
      </c>
      <c r="AD2603" s="43" t="str">
        <f t="shared" si="243"/>
        <v/>
      </c>
    </row>
    <row r="2604" spans="1:30" x14ac:dyDescent="0.25">
      <c r="A2604" s="64"/>
      <c r="B2604" s="64"/>
      <c r="C2604" s="66"/>
      <c r="D2604" s="67"/>
      <c r="E2604" s="64"/>
      <c r="F2604" s="64"/>
      <c r="G2604" s="37" t="str">
        <f>IF(E2604="","",IF(OR(E2604="Project Management",E2604="Project Support",E2604="Sprint Management",E2604="Sprint Support"),"NA",ROUND((((VLOOKUP(AD2604,[2]Formula!V:X,3,0)))-SUMIF(AD:AD,AD2604,H:H)),2)))</f>
        <v/>
      </c>
      <c r="H2604" s="71"/>
      <c r="I2604" s="72"/>
      <c r="J2604" s="72"/>
      <c r="K2604" s="38" t="str">
        <f>IF(E2604="","",IF(OR(E2604="Project Management",E2604="Project Support",E2604="Sprint Management",E2604="Sprint Support"),"NA",(((SUMIF(AD:AD,AD2604,H:H)/VLOOKUP(AD2604,[2]Formula!V:X,3,0))*VLOOKUP(AD2604,[2]Formula!V:X,2,0))*H2604)/SUMIF(AD:AD,AD2604,H:H)))</f>
        <v/>
      </c>
      <c r="L2604" s="38" t="str">
        <f t="shared" si="241"/>
        <v/>
      </c>
      <c r="M2604" s="38" t="str">
        <f t="shared" si="242"/>
        <v/>
      </c>
      <c r="N2604" s="38" t="str">
        <f t="shared" si="244"/>
        <v/>
      </c>
      <c r="O2604" s="38" t="str">
        <f t="shared" si="240"/>
        <v/>
      </c>
      <c r="P2604" s="39" t="str">
        <f t="shared" si="245"/>
        <v/>
      </c>
      <c r="AC2604" s="42" t="str">
        <f>IF(B2604="","",VLOOKUP(B2604,[2]Formula!B:C,2,0))</f>
        <v/>
      </c>
      <c r="AD2604" s="43" t="str">
        <f t="shared" si="243"/>
        <v/>
      </c>
    </row>
    <row r="2605" spans="1:30" x14ac:dyDescent="0.25">
      <c r="A2605" s="64"/>
      <c r="B2605" s="64"/>
      <c r="C2605" s="66"/>
      <c r="D2605" s="67"/>
      <c r="E2605" s="64"/>
      <c r="F2605" s="64"/>
      <c r="G2605" s="37" t="str">
        <f>IF(E2605="","",IF(OR(E2605="Project Management",E2605="Project Support",E2605="Sprint Management",E2605="Sprint Support"),"NA",ROUND((((VLOOKUP(AD2605,[2]Formula!V:X,3,0)))-SUMIF(AD:AD,AD2605,H:H)),2)))</f>
        <v/>
      </c>
      <c r="H2605" s="71"/>
      <c r="I2605" s="72"/>
      <c r="J2605" s="72"/>
      <c r="K2605" s="38" t="str">
        <f>IF(E2605="","",IF(OR(E2605="Project Management",E2605="Project Support",E2605="Sprint Management",E2605="Sprint Support"),"NA",(((SUMIF(AD:AD,AD2605,H:H)/VLOOKUP(AD2605,[2]Formula!V:X,3,0))*VLOOKUP(AD2605,[2]Formula!V:X,2,0))*H2605)/SUMIF(AD:AD,AD2605,H:H)))</f>
        <v/>
      </c>
      <c r="L2605" s="38" t="str">
        <f t="shared" si="241"/>
        <v/>
      </c>
      <c r="M2605" s="38" t="str">
        <f t="shared" si="242"/>
        <v/>
      </c>
      <c r="N2605" s="38" t="str">
        <f t="shared" si="244"/>
        <v/>
      </c>
      <c r="O2605" s="38" t="str">
        <f t="shared" si="240"/>
        <v/>
      </c>
      <c r="P2605" s="39" t="str">
        <f t="shared" si="245"/>
        <v/>
      </c>
      <c r="AC2605" s="42" t="str">
        <f>IF(B2605="","",VLOOKUP(B2605,[2]Formula!B:C,2,0))</f>
        <v/>
      </c>
      <c r="AD2605" s="43" t="str">
        <f t="shared" si="243"/>
        <v/>
      </c>
    </row>
    <row r="2606" spans="1:30" x14ac:dyDescent="0.25">
      <c r="A2606" s="64"/>
      <c r="B2606" s="64"/>
      <c r="C2606" s="66"/>
      <c r="D2606" s="67"/>
      <c r="E2606" s="64"/>
      <c r="F2606" s="64"/>
      <c r="G2606" s="37" t="str">
        <f>IF(E2606="","",IF(OR(E2606="Project Management",E2606="Project Support",E2606="Sprint Management",E2606="Sprint Support"),"NA",ROUND((((VLOOKUP(AD2606,[2]Formula!V:X,3,0)))-SUMIF(AD:AD,AD2606,H:H)),2)))</f>
        <v/>
      </c>
      <c r="H2606" s="71"/>
      <c r="I2606" s="72"/>
      <c r="J2606" s="72"/>
      <c r="K2606" s="38" t="str">
        <f>IF(E2606="","",IF(OR(E2606="Project Management",E2606="Project Support",E2606="Sprint Management",E2606="Sprint Support"),"NA",(((SUMIF(AD:AD,AD2606,H:H)/VLOOKUP(AD2606,[2]Formula!V:X,3,0))*VLOOKUP(AD2606,[2]Formula!V:X,2,0))*H2606)/SUMIF(AD:AD,AD2606,H:H)))</f>
        <v/>
      </c>
      <c r="L2606" s="38" t="str">
        <f t="shared" si="241"/>
        <v/>
      </c>
      <c r="M2606" s="38" t="str">
        <f t="shared" si="242"/>
        <v/>
      </c>
      <c r="N2606" s="38" t="str">
        <f t="shared" si="244"/>
        <v/>
      </c>
      <c r="O2606" s="38" t="str">
        <f t="shared" si="240"/>
        <v/>
      </c>
      <c r="P2606" s="39" t="str">
        <f t="shared" si="245"/>
        <v/>
      </c>
      <c r="AC2606" s="42" t="str">
        <f>IF(B2606="","",VLOOKUP(B2606,[2]Formula!B:C,2,0))</f>
        <v/>
      </c>
      <c r="AD2606" s="43" t="str">
        <f t="shared" si="243"/>
        <v/>
      </c>
    </row>
    <row r="2607" spans="1:30" x14ac:dyDescent="0.25">
      <c r="A2607" s="64"/>
      <c r="B2607" s="64"/>
      <c r="C2607" s="66"/>
      <c r="D2607" s="67"/>
      <c r="E2607" s="64"/>
      <c r="F2607" s="64"/>
      <c r="G2607" s="37" t="str">
        <f>IF(E2607="","",IF(OR(E2607="Project Management",E2607="Project Support",E2607="Sprint Management",E2607="Sprint Support"),"NA",ROUND((((VLOOKUP(AD2607,[2]Formula!V:X,3,0)))-SUMIF(AD:AD,AD2607,H:H)),2)))</f>
        <v/>
      </c>
      <c r="H2607" s="71"/>
      <c r="I2607" s="72"/>
      <c r="J2607" s="72"/>
      <c r="K2607" s="38" t="str">
        <f>IF(E2607="","",IF(OR(E2607="Project Management",E2607="Project Support",E2607="Sprint Management",E2607="Sprint Support"),"NA",(((SUMIF(AD:AD,AD2607,H:H)/VLOOKUP(AD2607,[2]Formula!V:X,3,0))*VLOOKUP(AD2607,[2]Formula!V:X,2,0))*H2607)/SUMIF(AD:AD,AD2607,H:H)))</f>
        <v/>
      </c>
      <c r="L2607" s="38" t="str">
        <f t="shared" si="241"/>
        <v/>
      </c>
      <c r="M2607" s="38" t="str">
        <f t="shared" si="242"/>
        <v/>
      </c>
      <c r="N2607" s="38" t="str">
        <f t="shared" si="244"/>
        <v/>
      </c>
      <c r="O2607" s="38" t="str">
        <f t="shared" si="240"/>
        <v/>
      </c>
      <c r="P2607" s="39" t="str">
        <f t="shared" si="245"/>
        <v/>
      </c>
      <c r="AC2607" s="42" t="str">
        <f>IF(B2607="","",VLOOKUP(B2607,[2]Formula!B:C,2,0))</f>
        <v/>
      </c>
      <c r="AD2607" s="43" t="str">
        <f t="shared" si="243"/>
        <v/>
      </c>
    </row>
    <row r="2608" spans="1:30" x14ac:dyDescent="0.25">
      <c r="A2608" s="64"/>
      <c r="B2608" s="64"/>
      <c r="C2608" s="66"/>
      <c r="D2608" s="67"/>
      <c r="E2608" s="64"/>
      <c r="F2608" s="64"/>
      <c r="G2608" s="37" t="str">
        <f>IF(E2608="","",IF(OR(E2608="Project Management",E2608="Project Support",E2608="Sprint Management",E2608="Sprint Support"),"NA",ROUND((((VLOOKUP(AD2608,[2]Formula!V:X,3,0)))-SUMIF(AD:AD,AD2608,H:H)),2)))</f>
        <v/>
      </c>
      <c r="H2608" s="71"/>
      <c r="I2608" s="72"/>
      <c r="J2608" s="72"/>
      <c r="K2608" s="38" t="str">
        <f>IF(E2608="","",IF(OR(E2608="Project Management",E2608="Project Support",E2608="Sprint Management",E2608="Sprint Support"),"NA",(((SUMIF(AD:AD,AD2608,H:H)/VLOOKUP(AD2608,[2]Formula!V:X,3,0))*VLOOKUP(AD2608,[2]Formula!V:X,2,0))*H2608)/SUMIF(AD:AD,AD2608,H:H)))</f>
        <v/>
      </c>
      <c r="L2608" s="38" t="str">
        <f t="shared" si="241"/>
        <v/>
      </c>
      <c r="M2608" s="38" t="str">
        <f t="shared" si="242"/>
        <v/>
      </c>
      <c r="N2608" s="38" t="str">
        <f t="shared" si="244"/>
        <v/>
      </c>
      <c r="O2608" s="38" t="str">
        <f t="shared" si="240"/>
        <v/>
      </c>
      <c r="P2608" s="39" t="str">
        <f t="shared" si="245"/>
        <v/>
      </c>
      <c r="AC2608" s="42" t="str">
        <f>IF(B2608="","",VLOOKUP(B2608,[2]Formula!B:C,2,0))</f>
        <v/>
      </c>
      <c r="AD2608" s="43" t="str">
        <f t="shared" si="243"/>
        <v/>
      </c>
    </row>
    <row r="2609" spans="1:30" x14ac:dyDescent="0.25">
      <c r="A2609" s="64"/>
      <c r="B2609" s="64"/>
      <c r="C2609" s="66"/>
      <c r="D2609" s="67"/>
      <c r="E2609" s="64"/>
      <c r="F2609" s="64"/>
      <c r="G2609" s="37" t="str">
        <f>IF(E2609="","",IF(OR(E2609="Project Management",E2609="Project Support",E2609="Sprint Management",E2609="Sprint Support"),"NA",ROUND((((VLOOKUP(AD2609,[2]Formula!V:X,3,0)))-SUMIF(AD:AD,AD2609,H:H)),2)))</f>
        <v/>
      </c>
      <c r="H2609" s="71"/>
      <c r="I2609" s="72"/>
      <c r="J2609" s="72"/>
      <c r="K2609" s="38" t="str">
        <f>IF(E2609="","",IF(OR(E2609="Project Management",E2609="Project Support",E2609="Sprint Management",E2609="Sprint Support"),"NA",(((SUMIF(AD:AD,AD2609,H:H)/VLOOKUP(AD2609,[2]Formula!V:X,3,0))*VLOOKUP(AD2609,[2]Formula!V:X,2,0))*H2609)/SUMIF(AD:AD,AD2609,H:H)))</f>
        <v/>
      </c>
      <c r="L2609" s="38" t="str">
        <f t="shared" si="241"/>
        <v/>
      </c>
      <c r="M2609" s="38" t="str">
        <f t="shared" si="242"/>
        <v/>
      </c>
      <c r="N2609" s="38" t="str">
        <f t="shared" si="244"/>
        <v/>
      </c>
      <c r="O2609" s="38" t="str">
        <f t="shared" si="240"/>
        <v/>
      </c>
      <c r="P2609" s="39" t="str">
        <f t="shared" si="245"/>
        <v/>
      </c>
      <c r="AC2609" s="42" t="str">
        <f>IF(B2609="","",VLOOKUP(B2609,[2]Formula!B:C,2,0))</f>
        <v/>
      </c>
      <c r="AD2609" s="43" t="str">
        <f t="shared" si="243"/>
        <v/>
      </c>
    </row>
    <row r="2610" spans="1:30" x14ac:dyDescent="0.25">
      <c r="A2610" s="64"/>
      <c r="B2610" s="64"/>
      <c r="C2610" s="66"/>
      <c r="D2610" s="67"/>
      <c r="E2610" s="64"/>
      <c r="F2610" s="64"/>
      <c r="G2610" s="37" t="str">
        <f>IF(E2610="","",IF(OR(E2610="Project Management",E2610="Project Support",E2610="Sprint Management",E2610="Sprint Support"),"NA",ROUND((((VLOOKUP(AD2610,[2]Formula!V:X,3,0)))-SUMIF(AD:AD,AD2610,H:H)),2)))</f>
        <v/>
      </c>
      <c r="H2610" s="71"/>
      <c r="I2610" s="72"/>
      <c r="J2610" s="72"/>
      <c r="K2610" s="38" t="str">
        <f>IF(E2610="","",IF(OR(E2610="Project Management",E2610="Project Support",E2610="Sprint Management",E2610="Sprint Support"),"NA",(((SUMIF(AD:AD,AD2610,H:H)/VLOOKUP(AD2610,[2]Formula!V:X,3,0))*VLOOKUP(AD2610,[2]Formula!V:X,2,0))*H2610)/SUMIF(AD:AD,AD2610,H:H)))</f>
        <v/>
      </c>
      <c r="L2610" s="38" t="str">
        <f t="shared" si="241"/>
        <v/>
      </c>
      <c r="M2610" s="38" t="str">
        <f t="shared" si="242"/>
        <v/>
      </c>
      <c r="N2610" s="38" t="str">
        <f t="shared" si="244"/>
        <v/>
      </c>
      <c r="O2610" s="38" t="str">
        <f t="shared" si="240"/>
        <v/>
      </c>
      <c r="P2610" s="39" t="str">
        <f t="shared" si="245"/>
        <v/>
      </c>
      <c r="AC2610" s="42" t="str">
        <f>IF(B2610="","",VLOOKUP(B2610,[2]Formula!B:C,2,0))</f>
        <v/>
      </c>
      <c r="AD2610" s="43" t="str">
        <f t="shared" si="243"/>
        <v/>
      </c>
    </row>
    <row r="2611" spans="1:30" x14ac:dyDescent="0.25">
      <c r="A2611" s="64"/>
      <c r="B2611" s="64"/>
      <c r="C2611" s="66"/>
      <c r="D2611" s="67"/>
      <c r="E2611" s="64"/>
      <c r="F2611" s="64"/>
      <c r="G2611" s="37" t="str">
        <f>IF(E2611="","",IF(OR(E2611="Project Management",E2611="Project Support",E2611="Sprint Management",E2611="Sprint Support"),"NA",ROUND((((VLOOKUP(AD2611,[2]Formula!V:X,3,0)))-SUMIF(AD:AD,AD2611,H:H)),2)))</f>
        <v/>
      </c>
      <c r="H2611" s="71"/>
      <c r="I2611" s="72"/>
      <c r="J2611" s="72"/>
      <c r="K2611" s="38" t="str">
        <f>IF(E2611="","",IF(OR(E2611="Project Management",E2611="Project Support",E2611="Sprint Management",E2611="Sprint Support"),"NA",(((SUMIF(AD:AD,AD2611,H:H)/VLOOKUP(AD2611,[2]Formula!V:X,3,0))*VLOOKUP(AD2611,[2]Formula!V:X,2,0))*H2611)/SUMIF(AD:AD,AD2611,H:H)))</f>
        <v/>
      </c>
      <c r="L2611" s="38" t="str">
        <f t="shared" si="241"/>
        <v/>
      </c>
      <c r="M2611" s="38" t="str">
        <f t="shared" si="242"/>
        <v/>
      </c>
      <c r="N2611" s="38" t="str">
        <f t="shared" si="244"/>
        <v/>
      </c>
      <c r="O2611" s="38" t="str">
        <f t="shared" si="240"/>
        <v/>
      </c>
      <c r="P2611" s="39" t="str">
        <f t="shared" si="245"/>
        <v/>
      </c>
      <c r="AC2611" s="42" t="str">
        <f>IF(B2611="","",VLOOKUP(B2611,[2]Formula!B:C,2,0))</f>
        <v/>
      </c>
      <c r="AD2611" s="43" t="str">
        <f t="shared" si="243"/>
        <v/>
      </c>
    </row>
    <row r="2612" spans="1:30" x14ac:dyDescent="0.25">
      <c r="A2612" s="64"/>
      <c r="B2612" s="64"/>
      <c r="C2612" s="66"/>
      <c r="D2612" s="67"/>
      <c r="E2612" s="64"/>
      <c r="F2612" s="64"/>
      <c r="G2612" s="37" t="str">
        <f>IF(E2612="","",IF(OR(E2612="Project Management",E2612="Project Support",E2612="Sprint Management",E2612="Sprint Support"),"NA",ROUND((((VLOOKUP(AD2612,[2]Formula!V:X,3,0)))-SUMIF(AD:AD,AD2612,H:H)),2)))</f>
        <v/>
      </c>
      <c r="H2612" s="71"/>
      <c r="I2612" s="72"/>
      <c r="J2612" s="72"/>
      <c r="K2612" s="38" t="str">
        <f>IF(E2612="","",IF(OR(E2612="Project Management",E2612="Project Support",E2612="Sprint Management",E2612="Sprint Support"),"NA",(((SUMIF(AD:AD,AD2612,H:H)/VLOOKUP(AD2612,[2]Formula!V:X,3,0))*VLOOKUP(AD2612,[2]Formula!V:X,2,0))*H2612)/SUMIF(AD:AD,AD2612,H:H)))</f>
        <v/>
      </c>
      <c r="L2612" s="38" t="str">
        <f t="shared" si="241"/>
        <v/>
      </c>
      <c r="M2612" s="38" t="str">
        <f t="shared" si="242"/>
        <v/>
      </c>
      <c r="N2612" s="38" t="str">
        <f t="shared" si="244"/>
        <v/>
      </c>
      <c r="O2612" s="38" t="str">
        <f t="shared" si="240"/>
        <v/>
      </c>
      <c r="P2612" s="39" t="str">
        <f t="shared" si="245"/>
        <v/>
      </c>
      <c r="AC2612" s="42" t="str">
        <f>IF(B2612="","",VLOOKUP(B2612,[2]Formula!B:C,2,0))</f>
        <v/>
      </c>
      <c r="AD2612" s="43" t="str">
        <f t="shared" si="243"/>
        <v/>
      </c>
    </row>
    <row r="2613" spans="1:30" x14ac:dyDescent="0.25">
      <c r="A2613" s="64"/>
      <c r="B2613" s="64"/>
      <c r="C2613" s="66"/>
      <c r="D2613" s="67"/>
      <c r="E2613" s="64"/>
      <c r="F2613" s="64"/>
      <c r="G2613" s="37" t="str">
        <f>IF(E2613="","",IF(OR(E2613="Project Management",E2613="Project Support",E2613="Sprint Management",E2613="Sprint Support"),"NA",ROUND((((VLOOKUP(AD2613,[2]Formula!V:X,3,0)))-SUMIF(AD:AD,AD2613,H:H)),2)))</f>
        <v/>
      </c>
      <c r="H2613" s="71"/>
      <c r="I2613" s="72"/>
      <c r="J2613" s="72"/>
      <c r="K2613" s="38" t="str">
        <f>IF(E2613="","",IF(OR(E2613="Project Management",E2613="Project Support",E2613="Sprint Management",E2613="Sprint Support"),"NA",(((SUMIF(AD:AD,AD2613,H:H)/VLOOKUP(AD2613,[2]Formula!V:X,3,0))*VLOOKUP(AD2613,[2]Formula!V:X,2,0))*H2613)/SUMIF(AD:AD,AD2613,H:H)))</f>
        <v/>
      </c>
      <c r="L2613" s="38" t="str">
        <f t="shared" si="241"/>
        <v/>
      </c>
      <c r="M2613" s="38" t="str">
        <f t="shared" si="242"/>
        <v/>
      </c>
      <c r="N2613" s="38" t="str">
        <f t="shared" si="244"/>
        <v/>
      </c>
      <c r="O2613" s="38" t="str">
        <f t="shared" ref="O2613:O2676" si="246">IFERROR(L2613/M2613,"")</f>
        <v/>
      </c>
      <c r="P2613" s="39" t="str">
        <f t="shared" si="245"/>
        <v/>
      </c>
      <c r="AC2613" s="42" t="str">
        <f>IF(B2613="","",VLOOKUP(B2613,[2]Formula!B:C,2,0))</f>
        <v/>
      </c>
      <c r="AD2613" s="43" t="str">
        <f t="shared" si="243"/>
        <v/>
      </c>
    </row>
    <row r="2614" spans="1:30" x14ac:dyDescent="0.25">
      <c r="A2614" s="64"/>
      <c r="B2614" s="64"/>
      <c r="C2614" s="66"/>
      <c r="D2614" s="67"/>
      <c r="E2614" s="64"/>
      <c r="F2614" s="64"/>
      <c r="G2614" s="37" t="str">
        <f>IF(E2614="","",IF(OR(E2614="Project Management",E2614="Project Support",E2614="Sprint Management",E2614="Sprint Support"),"NA",ROUND((((VLOOKUP(AD2614,[2]Formula!V:X,3,0)))-SUMIF(AD:AD,AD2614,H:H)),2)))</f>
        <v/>
      </c>
      <c r="H2614" s="71"/>
      <c r="I2614" s="72"/>
      <c r="J2614" s="72"/>
      <c r="K2614" s="38" t="str">
        <f>IF(E2614="","",IF(OR(E2614="Project Management",E2614="Project Support",E2614="Sprint Management",E2614="Sprint Support"),"NA",(((SUMIF(AD:AD,AD2614,H:H)/VLOOKUP(AD2614,[2]Formula!V:X,3,0))*VLOOKUP(AD2614,[2]Formula!V:X,2,0))*H2614)/SUMIF(AD:AD,AD2614,H:H)))</f>
        <v/>
      </c>
      <c r="L2614" s="38" t="str">
        <f t="shared" si="241"/>
        <v/>
      </c>
      <c r="M2614" s="38" t="str">
        <f t="shared" si="242"/>
        <v/>
      </c>
      <c r="N2614" s="38" t="str">
        <f t="shared" si="244"/>
        <v/>
      </c>
      <c r="O2614" s="38" t="str">
        <f t="shared" si="246"/>
        <v/>
      </c>
      <c r="P2614" s="39" t="str">
        <f t="shared" si="245"/>
        <v/>
      </c>
      <c r="AC2614" s="42" t="str">
        <f>IF(B2614="","",VLOOKUP(B2614,[2]Formula!B:C,2,0))</f>
        <v/>
      </c>
      <c r="AD2614" s="43" t="str">
        <f t="shared" si="243"/>
        <v/>
      </c>
    </row>
    <row r="2615" spans="1:30" x14ac:dyDescent="0.25">
      <c r="A2615" s="64"/>
      <c r="B2615" s="64"/>
      <c r="C2615" s="66"/>
      <c r="D2615" s="67"/>
      <c r="E2615" s="64"/>
      <c r="F2615" s="64"/>
      <c r="G2615" s="37" t="str">
        <f>IF(E2615="","",IF(OR(E2615="Project Management",E2615="Project Support",E2615="Sprint Management",E2615="Sprint Support"),"NA",ROUND((((VLOOKUP(AD2615,[2]Formula!V:X,3,0)))-SUMIF(AD:AD,AD2615,H:H)),2)))</f>
        <v/>
      </c>
      <c r="H2615" s="71"/>
      <c r="I2615" s="72"/>
      <c r="J2615" s="72"/>
      <c r="K2615" s="38" t="str">
        <f>IF(E2615="","",IF(OR(E2615="Project Management",E2615="Project Support",E2615="Sprint Management",E2615="Sprint Support"),"NA",(((SUMIF(AD:AD,AD2615,H:H)/VLOOKUP(AD2615,[2]Formula!V:X,3,0))*VLOOKUP(AD2615,[2]Formula!V:X,2,0))*H2615)/SUMIF(AD:AD,AD2615,H:H)))</f>
        <v/>
      </c>
      <c r="L2615" s="38" t="str">
        <f t="shared" si="241"/>
        <v/>
      </c>
      <c r="M2615" s="38" t="str">
        <f t="shared" si="242"/>
        <v/>
      </c>
      <c r="N2615" s="38" t="str">
        <f t="shared" si="244"/>
        <v/>
      </c>
      <c r="O2615" s="38" t="str">
        <f t="shared" si="246"/>
        <v/>
      </c>
      <c r="P2615" s="39" t="str">
        <f t="shared" si="245"/>
        <v/>
      </c>
      <c r="AC2615" s="42" t="str">
        <f>IF(B2615="","",VLOOKUP(B2615,[2]Formula!B:C,2,0))</f>
        <v/>
      </c>
      <c r="AD2615" s="43" t="str">
        <f t="shared" si="243"/>
        <v/>
      </c>
    </row>
    <row r="2616" spans="1:30" x14ac:dyDescent="0.25">
      <c r="A2616" s="64"/>
      <c r="B2616" s="64"/>
      <c r="C2616" s="66"/>
      <c r="D2616" s="67"/>
      <c r="E2616" s="64"/>
      <c r="F2616" s="64"/>
      <c r="G2616" s="37" t="str">
        <f>IF(E2616="","",IF(OR(E2616="Project Management",E2616="Project Support",E2616="Sprint Management",E2616="Sprint Support"),"NA",ROUND((((VLOOKUP(AD2616,[2]Formula!V:X,3,0)))-SUMIF(AD:AD,AD2616,H:H)),2)))</f>
        <v/>
      </c>
      <c r="H2616" s="71"/>
      <c r="I2616" s="72"/>
      <c r="J2616" s="72"/>
      <c r="K2616" s="38" t="str">
        <f>IF(E2616="","",IF(OR(E2616="Project Management",E2616="Project Support",E2616="Sprint Management",E2616="Sprint Support"),"NA",(((SUMIF(AD:AD,AD2616,H:H)/VLOOKUP(AD2616,[2]Formula!V:X,3,0))*VLOOKUP(AD2616,[2]Formula!V:X,2,0))*H2616)/SUMIF(AD:AD,AD2616,H:H)))</f>
        <v/>
      </c>
      <c r="L2616" s="38" t="str">
        <f t="shared" si="241"/>
        <v/>
      </c>
      <c r="M2616" s="38" t="str">
        <f t="shared" si="242"/>
        <v/>
      </c>
      <c r="N2616" s="38" t="str">
        <f t="shared" si="244"/>
        <v/>
      </c>
      <c r="O2616" s="38" t="str">
        <f t="shared" si="246"/>
        <v/>
      </c>
      <c r="P2616" s="39" t="str">
        <f t="shared" si="245"/>
        <v/>
      </c>
      <c r="AC2616" s="42" t="str">
        <f>IF(B2616="","",VLOOKUP(B2616,[2]Formula!B:C,2,0))</f>
        <v/>
      </c>
      <c r="AD2616" s="43" t="str">
        <f t="shared" si="243"/>
        <v/>
      </c>
    </row>
    <row r="2617" spans="1:30" x14ac:dyDescent="0.25">
      <c r="A2617" s="64"/>
      <c r="B2617" s="64"/>
      <c r="C2617" s="66"/>
      <c r="D2617" s="67"/>
      <c r="E2617" s="64"/>
      <c r="F2617" s="64"/>
      <c r="G2617" s="37" t="str">
        <f>IF(E2617="","",IF(OR(E2617="Project Management",E2617="Project Support",E2617="Sprint Management",E2617="Sprint Support"),"NA",ROUND((((VLOOKUP(AD2617,[2]Formula!V:X,3,0)))-SUMIF(AD:AD,AD2617,H:H)),2)))</f>
        <v/>
      </c>
      <c r="H2617" s="71"/>
      <c r="I2617" s="72"/>
      <c r="J2617" s="72"/>
      <c r="K2617" s="38" t="str">
        <f>IF(E2617="","",IF(OR(E2617="Project Management",E2617="Project Support",E2617="Sprint Management",E2617="Sprint Support"),"NA",(((SUMIF(AD:AD,AD2617,H:H)/VLOOKUP(AD2617,[2]Formula!V:X,3,0))*VLOOKUP(AD2617,[2]Formula!V:X,2,0))*H2617)/SUMIF(AD:AD,AD2617,H:H)))</f>
        <v/>
      </c>
      <c r="L2617" s="38" t="str">
        <f t="shared" si="241"/>
        <v/>
      </c>
      <c r="M2617" s="38" t="str">
        <f t="shared" si="242"/>
        <v/>
      </c>
      <c r="N2617" s="38" t="str">
        <f t="shared" si="244"/>
        <v/>
      </c>
      <c r="O2617" s="38" t="str">
        <f t="shared" si="246"/>
        <v/>
      </c>
      <c r="P2617" s="39" t="str">
        <f t="shared" si="245"/>
        <v/>
      </c>
      <c r="AC2617" s="42" t="str">
        <f>IF(B2617="","",VLOOKUP(B2617,[2]Formula!B:C,2,0))</f>
        <v/>
      </c>
      <c r="AD2617" s="43" t="str">
        <f t="shared" si="243"/>
        <v/>
      </c>
    </row>
    <row r="2618" spans="1:30" x14ac:dyDescent="0.25">
      <c r="A2618" s="64"/>
      <c r="B2618" s="64"/>
      <c r="C2618" s="66"/>
      <c r="D2618" s="67"/>
      <c r="E2618" s="64"/>
      <c r="F2618" s="64"/>
      <c r="G2618" s="37" t="str">
        <f>IF(E2618="","",IF(OR(E2618="Project Management",E2618="Project Support",E2618="Sprint Management",E2618="Sprint Support"),"NA",ROUND((((VLOOKUP(AD2618,[2]Formula!V:X,3,0)))-SUMIF(AD:AD,AD2618,H:H)),2)))</f>
        <v/>
      </c>
      <c r="H2618" s="71"/>
      <c r="I2618" s="72"/>
      <c r="J2618" s="72"/>
      <c r="K2618" s="38" t="str">
        <f>IF(E2618="","",IF(OR(E2618="Project Management",E2618="Project Support",E2618="Sprint Management",E2618="Sprint Support"),"NA",(((SUMIF(AD:AD,AD2618,H:H)/VLOOKUP(AD2618,[2]Formula!V:X,3,0))*VLOOKUP(AD2618,[2]Formula!V:X,2,0))*H2618)/SUMIF(AD:AD,AD2618,H:H)))</f>
        <v/>
      </c>
      <c r="L2618" s="38" t="str">
        <f t="shared" si="241"/>
        <v/>
      </c>
      <c r="M2618" s="38" t="str">
        <f t="shared" si="242"/>
        <v/>
      </c>
      <c r="N2618" s="38" t="str">
        <f t="shared" si="244"/>
        <v/>
      </c>
      <c r="O2618" s="38" t="str">
        <f t="shared" si="246"/>
        <v/>
      </c>
      <c r="P2618" s="39" t="str">
        <f t="shared" si="245"/>
        <v/>
      </c>
      <c r="AC2618" s="42" t="str">
        <f>IF(B2618="","",VLOOKUP(B2618,[2]Formula!B:C,2,0))</f>
        <v/>
      </c>
      <c r="AD2618" s="43" t="str">
        <f t="shared" si="243"/>
        <v/>
      </c>
    </row>
    <row r="2619" spans="1:30" x14ac:dyDescent="0.25">
      <c r="A2619" s="64"/>
      <c r="B2619" s="64"/>
      <c r="C2619" s="66"/>
      <c r="D2619" s="67"/>
      <c r="E2619" s="64"/>
      <c r="F2619" s="64"/>
      <c r="G2619" s="37" t="str">
        <f>IF(E2619="","",IF(OR(E2619="Project Management",E2619="Project Support",E2619="Sprint Management",E2619="Sprint Support"),"NA",ROUND((((VLOOKUP(AD2619,[2]Formula!V:X,3,0)))-SUMIF(AD:AD,AD2619,H:H)),2)))</f>
        <v/>
      </c>
      <c r="H2619" s="71"/>
      <c r="I2619" s="72"/>
      <c r="J2619" s="72"/>
      <c r="K2619" s="38" t="str">
        <f>IF(E2619="","",IF(OR(E2619="Project Management",E2619="Project Support",E2619="Sprint Management",E2619="Sprint Support"),"NA",(((SUMIF(AD:AD,AD2619,H:H)/VLOOKUP(AD2619,[2]Formula!V:X,3,0))*VLOOKUP(AD2619,[2]Formula!V:X,2,0))*H2619)/SUMIF(AD:AD,AD2619,H:H)))</f>
        <v/>
      </c>
      <c r="L2619" s="38" t="str">
        <f t="shared" si="241"/>
        <v/>
      </c>
      <c r="M2619" s="38" t="str">
        <f t="shared" si="242"/>
        <v/>
      </c>
      <c r="N2619" s="38" t="str">
        <f t="shared" si="244"/>
        <v/>
      </c>
      <c r="O2619" s="38" t="str">
        <f t="shared" si="246"/>
        <v/>
      </c>
      <c r="P2619" s="39" t="str">
        <f t="shared" si="245"/>
        <v/>
      </c>
      <c r="AC2619" s="42" t="str">
        <f>IF(B2619="","",VLOOKUP(B2619,[2]Formula!B:C,2,0))</f>
        <v/>
      </c>
      <c r="AD2619" s="43" t="str">
        <f t="shared" si="243"/>
        <v/>
      </c>
    </row>
    <row r="2620" spans="1:30" x14ac:dyDescent="0.25">
      <c r="A2620" s="64"/>
      <c r="B2620" s="64"/>
      <c r="C2620" s="66"/>
      <c r="D2620" s="67"/>
      <c r="E2620" s="64"/>
      <c r="F2620" s="64"/>
      <c r="G2620" s="37" t="str">
        <f>IF(E2620="","",IF(OR(E2620="Project Management",E2620="Project Support",E2620="Sprint Management",E2620="Sprint Support"),"NA",ROUND((((VLOOKUP(AD2620,[2]Formula!V:X,3,0)))-SUMIF(AD:AD,AD2620,H:H)),2)))</f>
        <v/>
      </c>
      <c r="H2620" s="71"/>
      <c r="I2620" s="72"/>
      <c r="J2620" s="72"/>
      <c r="K2620" s="38" t="str">
        <f>IF(E2620="","",IF(OR(E2620="Project Management",E2620="Project Support",E2620="Sprint Management",E2620="Sprint Support"),"NA",(((SUMIF(AD:AD,AD2620,H:H)/VLOOKUP(AD2620,[2]Formula!V:X,3,0))*VLOOKUP(AD2620,[2]Formula!V:X,2,0))*H2620)/SUMIF(AD:AD,AD2620,H:H)))</f>
        <v/>
      </c>
      <c r="L2620" s="38" t="str">
        <f t="shared" si="241"/>
        <v/>
      </c>
      <c r="M2620" s="38" t="str">
        <f t="shared" si="242"/>
        <v/>
      </c>
      <c r="N2620" s="38" t="str">
        <f t="shared" si="244"/>
        <v/>
      </c>
      <c r="O2620" s="38" t="str">
        <f t="shared" si="246"/>
        <v/>
      </c>
      <c r="P2620" s="39" t="str">
        <f t="shared" si="245"/>
        <v/>
      </c>
      <c r="AC2620" s="42" t="str">
        <f>IF(B2620="","",VLOOKUP(B2620,[2]Formula!B:C,2,0))</f>
        <v/>
      </c>
      <c r="AD2620" s="43" t="str">
        <f t="shared" si="243"/>
        <v/>
      </c>
    </row>
    <row r="2621" spans="1:30" x14ac:dyDescent="0.25">
      <c r="A2621" s="64"/>
      <c r="B2621" s="64"/>
      <c r="C2621" s="66"/>
      <c r="D2621" s="67"/>
      <c r="E2621" s="64"/>
      <c r="F2621" s="64"/>
      <c r="G2621" s="37" t="str">
        <f>IF(E2621="","",IF(OR(E2621="Project Management",E2621="Project Support",E2621="Sprint Management",E2621="Sprint Support"),"NA",ROUND((((VLOOKUP(AD2621,[2]Formula!V:X,3,0)))-SUMIF(AD:AD,AD2621,H:H)),2)))</f>
        <v/>
      </c>
      <c r="H2621" s="71"/>
      <c r="I2621" s="72"/>
      <c r="J2621" s="72"/>
      <c r="K2621" s="38" t="str">
        <f>IF(E2621="","",IF(OR(E2621="Project Management",E2621="Project Support",E2621="Sprint Management",E2621="Sprint Support"),"NA",(((SUMIF(AD:AD,AD2621,H:H)/VLOOKUP(AD2621,[2]Formula!V:X,3,0))*VLOOKUP(AD2621,[2]Formula!V:X,2,0))*H2621)/SUMIF(AD:AD,AD2621,H:H)))</f>
        <v/>
      </c>
      <c r="L2621" s="38" t="str">
        <f t="shared" si="241"/>
        <v/>
      </c>
      <c r="M2621" s="38" t="str">
        <f t="shared" si="242"/>
        <v/>
      </c>
      <c r="N2621" s="38" t="str">
        <f t="shared" si="244"/>
        <v/>
      </c>
      <c r="O2621" s="38" t="str">
        <f t="shared" si="246"/>
        <v/>
      </c>
      <c r="P2621" s="39" t="str">
        <f t="shared" si="245"/>
        <v/>
      </c>
      <c r="AC2621" s="42" t="str">
        <f>IF(B2621="","",VLOOKUP(B2621,[2]Formula!B:C,2,0))</f>
        <v/>
      </c>
      <c r="AD2621" s="43" t="str">
        <f t="shared" si="243"/>
        <v/>
      </c>
    </row>
    <row r="2622" spans="1:30" x14ac:dyDescent="0.25">
      <c r="A2622" s="64"/>
      <c r="B2622" s="64"/>
      <c r="C2622" s="66"/>
      <c r="D2622" s="67"/>
      <c r="E2622" s="64"/>
      <c r="F2622" s="64"/>
      <c r="G2622" s="37" t="str">
        <f>IF(E2622="","",IF(OR(E2622="Project Management",E2622="Project Support",E2622="Sprint Management",E2622="Sprint Support"),"NA",ROUND((((VLOOKUP(AD2622,[2]Formula!V:X,3,0)))-SUMIF(AD:AD,AD2622,H:H)),2)))</f>
        <v/>
      </c>
      <c r="H2622" s="71"/>
      <c r="I2622" s="72"/>
      <c r="J2622" s="72"/>
      <c r="K2622" s="38" t="str">
        <f>IF(E2622="","",IF(OR(E2622="Project Management",E2622="Project Support",E2622="Sprint Management",E2622="Sprint Support"),"NA",(((SUMIF(AD:AD,AD2622,H:H)/VLOOKUP(AD2622,[2]Formula!V:X,3,0))*VLOOKUP(AD2622,[2]Formula!V:X,2,0))*H2622)/SUMIF(AD:AD,AD2622,H:H)))</f>
        <v/>
      </c>
      <c r="L2622" s="38" t="str">
        <f t="shared" si="241"/>
        <v/>
      </c>
      <c r="M2622" s="38" t="str">
        <f t="shared" si="242"/>
        <v/>
      </c>
      <c r="N2622" s="38" t="str">
        <f t="shared" si="244"/>
        <v/>
      </c>
      <c r="O2622" s="38" t="str">
        <f t="shared" si="246"/>
        <v/>
      </c>
      <c r="P2622" s="39" t="str">
        <f t="shared" si="245"/>
        <v/>
      </c>
      <c r="AC2622" s="42" t="str">
        <f>IF(B2622="","",VLOOKUP(B2622,[2]Formula!B:C,2,0))</f>
        <v/>
      </c>
      <c r="AD2622" s="43" t="str">
        <f t="shared" si="243"/>
        <v/>
      </c>
    </row>
    <row r="2623" spans="1:30" x14ac:dyDescent="0.25">
      <c r="A2623" s="64"/>
      <c r="B2623" s="64"/>
      <c r="C2623" s="66"/>
      <c r="D2623" s="67"/>
      <c r="E2623" s="64"/>
      <c r="F2623" s="64"/>
      <c r="G2623" s="37" t="str">
        <f>IF(E2623="","",IF(OR(E2623="Project Management",E2623="Project Support",E2623="Sprint Management",E2623="Sprint Support"),"NA",ROUND((((VLOOKUP(AD2623,[2]Formula!V:X,3,0)))-SUMIF(AD:AD,AD2623,H:H)),2)))</f>
        <v/>
      </c>
      <c r="H2623" s="71"/>
      <c r="I2623" s="72"/>
      <c r="J2623" s="72"/>
      <c r="K2623" s="38" t="str">
        <f>IF(E2623="","",IF(OR(E2623="Project Management",E2623="Project Support",E2623="Sprint Management",E2623="Sprint Support"),"NA",(((SUMIF(AD:AD,AD2623,H:H)/VLOOKUP(AD2623,[2]Formula!V:X,3,0))*VLOOKUP(AD2623,[2]Formula!V:X,2,0))*H2623)/SUMIF(AD:AD,AD2623,H:H)))</f>
        <v/>
      </c>
      <c r="L2623" s="38" t="str">
        <f t="shared" si="241"/>
        <v/>
      </c>
      <c r="M2623" s="38" t="str">
        <f t="shared" si="242"/>
        <v/>
      </c>
      <c r="N2623" s="38" t="str">
        <f t="shared" si="244"/>
        <v/>
      </c>
      <c r="O2623" s="38" t="str">
        <f t="shared" si="246"/>
        <v/>
      </c>
      <c r="P2623" s="39" t="str">
        <f t="shared" si="245"/>
        <v/>
      </c>
      <c r="AC2623" s="42" t="str">
        <f>IF(B2623="","",VLOOKUP(B2623,[2]Formula!B:C,2,0))</f>
        <v/>
      </c>
      <c r="AD2623" s="43" t="str">
        <f t="shared" si="243"/>
        <v/>
      </c>
    </row>
    <row r="2624" spans="1:30" x14ac:dyDescent="0.25">
      <c r="A2624" s="64"/>
      <c r="B2624" s="64"/>
      <c r="C2624" s="66"/>
      <c r="D2624" s="67"/>
      <c r="E2624" s="64"/>
      <c r="F2624" s="64"/>
      <c r="G2624" s="37" t="str">
        <f>IF(E2624="","",IF(OR(E2624="Project Management",E2624="Project Support",E2624="Sprint Management",E2624="Sprint Support"),"NA",ROUND((((VLOOKUP(AD2624,[2]Formula!V:X,3,0)))-SUMIF(AD:AD,AD2624,H:H)),2)))</f>
        <v/>
      </c>
      <c r="H2624" s="71"/>
      <c r="I2624" s="72"/>
      <c r="J2624" s="72"/>
      <c r="K2624" s="38" t="str">
        <f>IF(E2624="","",IF(OR(E2624="Project Management",E2624="Project Support",E2624="Sprint Management",E2624="Sprint Support"),"NA",(((SUMIF(AD:AD,AD2624,H:H)/VLOOKUP(AD2624,[2]Formula!V:X,3,0))*VLOOKUP(AD2624,[2]Formula!V:X,2,0))*H2624)/SUMIF(AD:AD,AD2624,H:H)))</f>
        <v/>
      </c>
      <c r="L2624" s="38" t="str">
        <f t="shared" si="241"/>
        <v/>
      </c>
      <c r="M2624" s="38" t="str">
        <f t="shared" si="242"/>
        <v/>
      </c>
      <c r="N2624" s="38" t="str">
        <f t="shared" si="244"/>
        <v/>
      </c>
      <c r="O2624" s="38" t="str">
        <f t="shared" si="246"/>
        <v/>
      </c>
      <c r="P2624" s="39" t="str">
        <f t="shared" si="245"/>
        <v/>
      </c>
      <c r="AC2624" s="42" t="str">
        <f>IF(B2624="","",VLOOKUP(B2624,[2]Formula!B:C,2,0))</f>
        <v/>
      </c>
      <c r="AD2624" s="43" t="str">
        <f t="shared" si="243"/>
        <v/>
      </c>
    </row>
    <row r="2625" spans="1:30" x14ac:dyDescent="0.25">
      <c r="A2625" s="64"/>
      <c r="B2625" s="64"/>
      <c r="C2625" s="66"/>
      <c r="D2625" s="67"/>
      <c r="E2625" s="64"/>
      <c r="F2625" s="64"/>
      <c r="G2625" s="37" t="str">
        <f>IF(E2625="","",IF(OR(E2625="Project Management",E2625="Project Support",E2625="Sprint Management",E2625="Sprint Support"),"NA",ROUND((((VLOOKUP(AD2625,[2]Formula!V:X,3,0)))-SUMIF(AD:AD,AD2625,H:H)),2)))</f>
        <v/>
      </c>
      <c r="H2625" s="71"/>
      <c r="I2625" s="72"/>
      <c r="J2625" s="72"/>
      <c r="K2625" s="38" t="str">
        <f>IF(E2625="","",IF(OR(E2625="Project Management",E2625="Project Support",E2625="Sprint Management",E2625="Sprint Support"),"NA",(((SUMIF(AD:AD,AD2625,H:H)/VLOOKUP(AD2625,[2]Formula!V:X,3,0))*VLOOKUP(AD2625,[2]Formula!V:X,2,0))*H2625)/SUMIF(AD:AD,AD2625,H:H)))</f>
        <v/>
      </c>
      <c r="L2625" s="38" t="str">
        <f t="shared" si="241"/>
        <v/>
      </c>
      <c r="M2625" s="38" t="str">
        <f t="shared" si="242"/>
        <v/>
      </c>
      <c r="N2625" s="38" t="str">
        <f t="shared" si="244"/>
        <v/>
      </c>
      <c r="O2625" s="38" t="str">
        <f t="shared" si="246"/>
        <v/>
      </c>
      <c r="P2625" s="39" t="str">
        <f t="shared" si="245"/>
        <v/>
      </c>
      <c r="AC2625" s="42" t="str">
        <f>IF(B2625="","",VLOOKUP(B2625,[2]Formula!B:C,2,0))</f>
        <v/>
      </c>
      <c r="AD2625" s="43" t="str">
        <f t="shared" si="243"/>
        <v/>
      </c>
    </row>
    <row r="2626" spans="1:30" x14ac:dyDescent="0.25">
      <c r="A2626" s="64"/>
      <c r="B2626" s="64"/>
      <c r="C2626" s="66"/>
      <c r="D2626" s="67"/>
      <c r="E2626" s="64"/>
      <c r="F2626" s="64"/>
      <c r="G2626" s="37" t="str">
        <f>IF(E2626="","",IF(OR(E2626="Project Management",E2626="Project Support",E2626="Sprint Management",E2626="Sprint Support"),"NA",ROUND((((VLOOKUP(AD2626,[2]Formula!V:X,3,0)))-SUMIF(AD:AD,AD2626,H:H)),2)))</f>
        <v/>
      </c>
      <c r="H2626" s="71"/>
      <c r="I2626" s="72"/>
      <c r="J2626" s="72"/>
      <c r="K2626" s="38" t="str">
        <f>IF(E2626="","",IF(OR(E2626="Project Management",E2626="Project Support",E2626="Sprint Management",E2626="Sprint Support"),"NA",(((SUMIF(AD:AD,AD2626,H:H)/VLOOKUP(AD2626,[2]Formula!V:X,3,0))*VLOOKUP(AD2626,[2]Formula!V:X,2,0))*H2626)/SUMIF(AD:AD,AD2626,H:H)))</f>
        <v/>
      </c>
      <c r="L2626" s="38" t="str">
        <f t="shared" ref="L2626:L2689" si="247">IFERROR(IF(K2626="NA",(H2626/I2626),(K2626/I2626)),"")</f>
        <v/>
      </c>
      <c r="M2626" s="38" t="str">
        <f t="shared" ref="M2626:M2689" si="248">IFERROR(IF(K2626="NA",1,(K2626/H2626)),"")</f>
        <v/>
      </c>
      <c r="N2626" s="38" t="str">
        <f t="shared" si="244"/>
        <v/>
      </c>
      <c r="O2626" s="38" t="str">
        <f t="shared" si="246"/>
        <v/>
      </c>
      <c r="P2626" s="39" t="str">
        <f t="shared" si="245"/>
        <v/>
      </c>
      <c r="AC2626" s="42" t="str">
        <f>IF(B2626="","",VLOOKUP(B2626,[2]Formula!B:C,2,0))</f>
        <v/>
      </c>
      <c r="AD2626" s="43" t="str">
        <f t="shared" ref="AD2626:AD2689" si="249">IF(B2626="","",CONCATENATE(B2626,"_",E2626))</f>
        <v/>
      </c>
    </row>
    <row r="2627" spans="1:30" x14ac:dyDescent="0.25">
      <c r="A2627" s="64"/>
      <c r="B2627" s="64"/>
      <c r="C2627" s="66"/>
      <c r="D2627" s="67"/>
      <c r="E2627" s="64"/>
      <c r="F2627" s="64"/>
      <c r="G2627" s="37" t="str">
        <f>IF(E2627="","",IF(OR(E2627="Project Management",E2627="Project Support",E2627="Sprint Management",E2627="Sprint Support"),"NA",ROUND((((VLOOKUP(AD2627,[2]Formula!V:X,3,0)))-SUMIF(AD:AD,AD2627,H:H)),2)))</f>
        <v/>
      </c>
      <c r="H2627" s="71"/>
      <c r="I2627" s="72"/>
      <c r="J2627" s="72"/>
      <c r="K2627" s="38" t="str">
        <f>IF(E2627="","",IF(OR(E2627="Project Management",E2627="Project Support",E2627="Sprint Management",E2627="Sprint Support"),"NA",(((SUMIF(AD:AD,AD2627,H:H)/VLOOKUP(AD2627,[2]Formula!V:X,3,0))*VLOOKUP(AD2627,[2]Formula!V:X,2,0))*H2627)/SUMIF(AD:AD,AD2627,H:H)))</f>
        <v/>
      </c>
      <c r="L2627" s="38" t="str">
        <f t="shared" si="247"/>
        <v/>
      </c>
      <c r="M2627" s="38" t="str">
        <f t="shared" si="248"/>
        <v/>
      </c>
      <c r="N2627" s="38" t="str">
        <f t="shared" ref="N2627:N2690" si="250">IFERROR(((L2627-M2627)/M2627)*100,"")</f>
        <v/>
      </c>
      <c r="O2627" s="38" t="str">
        <f t="shared" si="246"/>
        <v/>
      </c>
      <c r="P2627" s="39" t="str">
        <f t="shared" ref="P2627:P2690" si="251">IF(O2627="","",1)</f>
        <v/>
      </c>
      <c r="AC2627" s="42" t="str">
        <f>IF(B2627="","",VLOOKUP(B2627,[2]Formula!B:C,2,0))</f>
        <v/>
      </c>
      <c r="AD2627" s="43" t="str">
        <f t="shared" si="249"/>
        <v/>
      </c>
    </row>
    <row r="2628" spans="1:30" x14ac:dyDescent="0.25">
      <c r="A2628" s="64"/>
      <c r="B2628" s="64"/>
      <c r="C2628" s="66"/>
      <c r="D2628" s="67"/>
      <c r="E2628" s="64"/>
      <c r="F2628" s="64"/>
      <c r="G2628" s="37" t="str">
        <f>IF(E2628="","",IF(OR(E2628="Project Management",E2628="Project Support",E2628="Sprint Management",E2628="Sprint Support"),"NA",ROUND((((VLOOKUP(AD2628,[2]Formula!V:X,3,0)))-SUMIF(AD:AD,AD2628,H:H)),2)))</f>
        <v/>
      </c>
      <c r="H2628" s="71"/>
      <c r="I2628" s="72"/>
      <c r="J2628" s="72"/>
      <c r="K2628" s="38" t="str">
        <f>IF(E2628="","",IF(OR(E2628="Project Management",E2628="Project Support",E2628="Sprint Management",E2628="Sprint Support"),"NA",(((SUMIF(AD:AD,AD2628,H:H)/VLOOKUP(AD2628,[2]Formula!V:X,3,0))*VLOOKUP(AD2628,[2]Formula!V:X,2,0))*H2628)/SUMIF(AD:AD,AD2628,H:H)))</f>
        <v/>
      </c>
      <c r="L2628" s="38" t="str">
        <f t="shared" si="247"/>
        <v/>
      </c>
      <c r="M2628" s="38" t="str">
        <f t="shared" si="248"/>
        <v/>
      </c>
      <c r="N2628" s="38" t="str">
        <f t="shared" si="250"/>
        <v/>
      </c>
      <c r="O2628" s="38" t="str">
        <f t="shared" si="246"/>
        <v/>
      </c>
      <c r="P2628" s="39" t="str">
        <f t="shared" si="251"/>
        <v/>
      </c>
      <c r="AC2628" s="42" t="str">
        <f>IF(B2628="","",VLOOKUP(B2628,[2]Formula!B:C,2,0))</f>
        <v/>
      </c>
      <c r="AD2628" s="43" t="str">
        <f t="shared" si="249"/>
        <v/>
      </c>
    </row>
    <row r="2629" spans="1:30" x14ac:dyDescent="0.25">
      <c r="A2629" s="64"/>
      <c r="B2629" s="64"/>
      <c r="C2629" s="66"/>
      <c r="D2629" s="67"/>
      <c r="E2629" s="64"/>
      <c r="F2629" s="64"/>
      <c r="G2629" s="37" t="str">
        <f>IF(E2629="","",IF(OR(E2629="Project Management",E2629="Project Support",E2629="Sprint Management",E2629="Sprint Support"),"NA",ROUND((((VLOOKUP(AD2629,[2]Formula!V:X,3,0)))-SUMIF(AD:AD,AD2629,H:H)),2)))</f>
        <v/>
      </c>
      <c r="H2629" s="71"/>
      <c r="I2629" s="72"/>
      <c r="J2629" s="72"/>
      <c r="K2629" s="38" t="str">
        <f>IF(E2629="","",IF(OR(E2629="Project Management",E2629="Project Support",E2629="Sprint Management",E2629="Sprint Support"),"NA",(((SUMIF(AD:AD,AD2629,H:H)/VLOOKUP(AD2629,[2]Formula!V:X,3,0))*VLOOKUP(AD2629,[2]Formula!V:X,2,0))*H2629)/SUMIF(AD:AD,AD2629,H:H)))</f>
        <v/>
      </c>
      <c r="L2629" s="38" t="str">
        <f t="shared" si="247"/>
        <v/>
      </c>
      <c r="M2629" s="38" t="str">
        <f t="shared" si="248"/>
        <v/>
      </c>
      <c r="N2629" s="38" t="str">
        <f t="shared" si="250"/>
        <v/>
      </c>
      <c r="O2629" s="38" t="str">
        <f t="shared" si="246"/>
        <v/>
      </c>
      <c r="P2629" s="39" t="str">
        <f t="shared" si="251"/>
        <v/>
      </c>
      <c r="AC2629" s="42" t="str">
        <f>IF(B2629="","",VLOOKUP(B2629,[2]Formula!B:C,2,0))</f>
        <v/>
      </c>
      <c r="AD2629" s="43" t="str">
        <f t="shared" si="249"/>
        <v/>
      </c>
    </row>
    <row r="2630" spans="1:30" x14ac:dyDescent="0.25">
      <c r="A2630" s="64"/>
      <c r="B2630" s="64"/>
      <c r="C2630" s="66"/>
      <c r="D2630" s="67"/>
      <c r="E2630" s="64"/>
      <c r="F2630" s="64"/>
      <c r="G2630" s="37" t="str">
        <f>IF(E2630="","",IF(OR(E2630="Project Management",E2630="Project Support",E2630="Sprint Management",E2630="Sprint Support"),"NA",ROUND((((VLOOKUP(AD2630,[2]Formula!V:X,3,0)))-SUMIF(AD:AD,AD2630,H:H)),2)))</f>
        <v/>
      </c>
      <c r="H2630" s="71"/>
      <c r="I2630" s="72"/>
      <c r="J2630" s="72"/>
      <c r="K2630" s="38" t="str">
        <f>IF(E2630="","",IF(OR(E2630="Project Management",E2630="Project Support",E2630="Sprint Management",E2630="Sprint Support"),"NA",(((SUMIF(AD:AD,AD2630,H:H)/VLOOKUP(AD2630,[2]Formula!V:X,3,0))*VLOOKUP(AD2630,[2]Formula!V:X,2,0))*H2630)/SUMIF(AD:AD,AD2630,H:H)))</f>
        <v/>
      </c>
      <c r="L2630" s="38" t="str">
        <f t="shared" si="247"/>
        <v/>
      </c>
      <c r="M2630" s="38" t="str">
        <f t="shared" si="248"/>
        <v/>
      </c>
      <c r="N2630" s="38" t="str">
        <f t="shared" si="250"/>
        <v/>
      </c>
      <c r="O2630" s="38" t="str">
        <f t="shared" si="246"/>
        <v/>
      </c>
      <c r="P2630" s="39" t="str">
        <f t="shared" si="251"/>
        <v/>
      </c>
      <c r="AC2630" s="42" t="str">
        <f>IF(B2630="","",VLOOKUP(B2630,[2]Formula!B:C,2,0))</f>
        <v/>
      </c>
      <c r="AD2630" s="43" t="str">
        <f t="shared" si="249"/>
        <v/>
      </c>
    </row>
    <row r="2631" spans="1:30" x14ac:dyDescent="0.25">
      <c r="A2631" s="64"/>
      <c r="B2631" s="64"/>
      <c r="C2631" s="66"/>
      <c r="D2631" s="67"/>
      <c r="E2631" s="64"/>
      <c r="F2631" s="64"/>
      <c r="G2631" s="37" t="str">
        <f>IF(E2631="","",IF(OR(E2631="Project Management",E2631="Project Support",E2631="Sprint Management",E2631="Sprint Support"),"NA",ROUND((((VLOOKUP(AD2631,[2]Formula!V:X,3,0)))-SUMIF(AD:AD,AD2631,H:H)),2)))</f>
        <v/>
      </c>
      <c r="H2631" s="71"/>
      <c r="I2631" s="72"/>
      <c r="J2631" s="72"/>
      <c r="K2631" s="38" t="str">
        <f>IF(E2631="","",IF(OR(E2631="Project Management",E2631="Project Support",E2631="Sprint Management",E2631="Sprint Support"),"NA",(((SUMIF(AD:AD,AD2631,H:H)/VLOOKUP(AD2631,[2]Formula!V:X,3,0))*VLOOKUP(AD2631,[2]Formula!V:X,2,0))*H2631)/SUMIF(AD:AD,AD2631,H:H)))</f>
        <v/>
      </c>
      <c r="L2631" s="38" t="str">
        <f t="shared" si="247"/>
        <v/>
      </c>
      <c r="M2631" s="38" t="str">
        <f t="shared" si="248"/>
        <v/>
      </c>
      <c r="N2631" s="38" t="str">
        <f t="shared" si="250"/>
        <v/>
      </c>
      <c r="O2631" s="38" t="str">
        <f t="shared" si="246"/>
        <v/>
      </c>
      <c r="P2631" s="39" t="str">
        <f t="shared" si="251"/>
        <v/>
      </c>
      <c r="AC2631" s="42" t="str">
        <f>IF(B2631="","",VLOOKUP(B2631,[2]Formula!B:C,2,0))</f>
        <v/>
      </c>
      <c r="AD2631" s="43" t="str">
        <f t="shared" si="249"/>
        <v/>
      </c>
    </row>
    <row r="2632" spans="1:30" x14ac:dyDescent="0.25">
      <c r="A2632" s="64"/>
      <c r="B2632" s="64"/>
      <c r="C2632" s="66"/>
      <c r="D2632" s="67"/>
      <c r="E2632" s="64"/>
      <c r="F2632" s="64"/>
      <c r="G2632" s="37" t="str">
        <f>IF(E2632="","",IF(OR(E2632="Project Management",E2632="Project Support",E2632="Sprint Management",E2632="Sprint Support"),"NA",ROUND((((VLOOKUP(AD2632,[2]Formula!V:X,3,0)))-SUMIF(AD:AD,AD2632,H:H)),2)))</f>
        <v/>
      </c>
      <c r="H2632" s="71"/>
      <c r="I2632" s="72"/>
      <c r="J2632" s="72"/>
      <c r="K2632" s="38" t="str">
        <f>IF(E2632="","",IF(OR(E2632="Project Management",E2632="Project Support",E2632="Sprint Management",E2632="Sprint Support"),"NA",(((SUMIF(AD:AD,AD2632,H:H)/VLOOKUP(AD2632,[2]Formula!V:X,3,0))*VLOOKUP(AD2632,[2]Formula!V:X,2,0))*H2632)/SUMIF(AD:AD,AD2632,H:H)))</f>
        <v/>
      </c>
      <c r="L2632" s="38" t="str">
        <f t="shared" si="247"/>
        <v/>
      </c>
      <c r="M2632" s="38" t="str">
        <f t="shared" si="248"/>
        <v/>
      </c>
      <c r="N2632" s="38" t="str">
        <f t="shared" si="250"/>
        <v/>
      </c>
      <c r="O2632" s="38" t="str">
        <f t="shared" si="246"/>
        <v/>
      </c>
      <c r="P2632" s="39" t="str">
        <f t="shared" si="251"/>
        <v/>
      </c>
      <c r="AC2632" s="42" t="str">
        <f>IF(B2632="","",VLOOKUP(B2632,[2]Formula!B:C,2,0))</f>
        <v/>
      </c>
      <c r="AD2632" s="43" t="str">
        <f t="shared" si="249"/>
        <v/>
      </c>
    </row>
    <row r="2633" spans="1:30" x14ac:dyDescent="0.25">
      <c r="A2633" s="64"/>
      <c r="B2633" s="64"/>
      <c r="C2633" s="66"/>
      <c r="D2633" s="67"/>
      <c r="E2633" s="64"/>
      <c r="F2633" s="64"/>
      <c r="G2633" s="37" t="str">
        <f>IF(E2633="","",IF(OR(E2633="Project Management",E2633="Project Support",E2633="Sprint Management",E2633="Sprint Support"),"NA",ROUND((((VLOOKUP(AD2633,[2]Formula!V:X,3,0)))-SUMIF(AD:AD,AD2633,H:H)),2)))</f>
        <v/>
      </c>
      <c r="H2633" s="71"/>
      <c r="I2633" s="72"/>
      <c r="J2633" s="72"/>
      <c r="K2633" s="38" t="str">
        <f>IF(E2633="","",IF(OR(E2633="Project Management",E2633="Project Support",E2633="Sprint Management",E2633="Sprint Support"),"NA",(((SUMIF(AD:AD,AD2633,H:H)/VLOOKUP(AD2633,[2]Formula!V:X,3,0))*VLOOKUP(AD2633,[2]Formula!V:X,2,0))*H2633)/SUMIF(AD:AD,AD2633,H:H)))</f>
        <v/>
      </c>
      <c r="L2633" s="38" t="str">
        <f t="shared" si="247"/>
        <v/>
      </c>
      <c r="M2633" s="38" t="str">
        <f t="shared" si="248"/>
        <v/>
      </c>
      <c r="N2633" s="38" t="str">
        <f t="shared" si="250"/>
        <v/>
      </c>
      <c r="O2633" s="38" t="str">
        <f t="shared" si="246"/>
        <v/>
      </c>
      <c r="P2633" s="39" t="str">
        <f t="shared" si="251"/>
        <v/>
      </c>
      <c r="AC2633" s="42" t="str">
        <f>IF(B2633="","",VLOOKUP(B2633,[2]Formula!B:C,2,0))</f>
        <v/>
      </c>
      <c r="AD2633" s="43" t="str">
        <f t="shared" si="249"/>
        <v/>
      </c>
    </row>
    <row r="2634" spans="1:30" x14ac:dyDescent="0.25">
      <c r="A2634" s="64"/>
      <c r="B2634" s="64"/>
      <c r="C2634" s="66"/>
      <c r="D2634" s="67"/>
      <c r="E2634" s="64"/>
      <c r="F2634" s="64"/>
      <c r="G2634" s="37" t="str">
        <f>IF(E2634="","",IF(OR(E2634="Project Management",E2634="Project Support",E2634="Sprint Management",E2634="Sprint Support"),"NA",ROUND((((VLOOKUP(AD2634,[2]Formula!V:X,3,0)))-SUMIF(AD:AD,AD2634,H:H)),2)))</f>
        <v/>
      </c>
      <c r="H2634" s="71"/>
      <c r="I2634" s="72"/>
      <c r="J2634" s="72"/>
      <c r="K2634" s="38" t="str">
        <f>IF(E2634="","",IF(OR(E2634="Project Management",E2634="Project Support",E2634="Sprint Management",E2634="Sprint Support"),"NA",(((SUMIF(AD:AD,AD2634,H:H)/VLOOKUP(AD2634,[2]Formula!V:X,3,0))*VLOOKUP(AD2634,[2]Formula!V:X,2,0))*H2634)/SUMIF(AD:AD,AD2634,H:H)))</f>
        <v/>
      </c>
      <c r="L2634" s="38" t="str">
        <f t="shared" si="247"/>
        <v/>
      </c>
      <c r="M2634" s="38" t="str">
        <f t="shared" si="248"/>
        <v/>
      </c>
      <c r="N2634" s="38" t="str">
        <f t="shared" si="250"/>
        <v/>
      </c>
      <c r="O2634" s="38" t="str">
        <f t="shared" si="246"/>
        <v/>
      </c>
      <c r="P2634" s="39" t="str">
        <f t="shared" si="251"/>
        <v/>
      </c>
      <c r="AC2634" s="42" t="str">
        <f>IF(B2634="","",VLOOKUP(B2634,[2]Formula!B:C,2,0))</f>
        <v/>
      </c>
      <c r="AD2634" s="43" t="str">
        <f t="shared" si="249"/>
        <v/>
      </c>
    </row>
    <row r="2635" spans="1:30" x14ac:dyDescent="0.25">
      <c r="A2635" s="64"/>
      <c r="B2635" s="64"/>
      <c r="C2635" s="66"/>
      <c r="D2635" s="67"/>
      <c r="E2635" s="64"/>
      <c r="F2635" s="64"/>
      <c r="G2635" s="37" t="str">
        <f>IF(E2635="","",IF(OR(E2635="Project Management",E2635="Project Support",E2635="Sprint Management",E2635="Sprint Support"),"NA",ROUND((((VLOOKUP(AD2635,[2]Formula!V:X,3,0)))-SUMIF(AD:AD,AD2635,H:H)),2)))</f>
        <v/>
      </c>
      <c r="H2635" s="71"/>
      <c r="I2635" s="72"/>
      <c r="J2635" s="72"/>
      <c r="K2635" s="38" t="str">
        <f>IF(E2635="","",IF(OR(E2635="Project Management",E2635="Project Support",E2635="Sprint Management",E2635="Sprint Support"),"NA",(((SUMIF(AD:AD,AD2635,H:H)/VLOOKUP(AD2635,[2]Formula!V:X,3,0))*VLOOKUP(AD2635,[2]Formula!V:X,2,0))*H2635)/SUMIF(AD:AD,AD2635,H:H)))</f>
        <v/>
      </c>
      <c r="L2635" s="38" t="str">
        <f t="shared" si="247"/>
        <v/>
      </c>
      <c r="M2635" s="38" t="str">
        <f t="shared" si="248"/>
        <v/>
      </c>
      <c r="N2635" s="38" t="str">
        <f t="shared" si="250"/>
        <v/>
      </c>
      <c r="O2635" s="38" t="str">
        <f t="shared" si="246"/>
        <v/>
      </c>
      <c r="P2635" s="39" t="str">
        <f t="shared" si="251"/>
        <v/>
      </c>
      <c r="AC2635" s="42" t="str">
        <f>IF(B2635="","",VLOOKUP(B2635,[2]Formula!B:C,2,0))</f>
        <v/>
      </c>
      <c r="AD2635" s="43" t="str">
        <f t="shared" si="249"/>
        <v/>
      </c>
    </row>
    <row r="2636" spans="1:30" x14ac:dyDescent="0.25">
      <c r="A2636" s="64"/>
      <c r="B2636" s="64"/>
      <c r="C2636" s="66"/>
      <c r="D2636" s="67"/>
      <c r="E2636" s="64"/>
      <c r="F2636" s="64"/>
      <c r="G2636" s="37" t="str">
        <f>IF(E2636="","",IF(OR(E2636="Project Management",E2636="Project Support",E2636="Sprint Management",E2636="Sprint Support"),"NA",ROUND((((VLOOKUP(AD2636,[2]Formula!V:X,3,0)))-SUMIF(AD:AD,AD2636,H:H)),2)))</f>
        <v/>
      </c>
      <c r="H2636" s="71"/>
      <c r="I2636" s="72"/>
      <c r="J2636" s="72"/>
      <c r="K2636" s="38" t="str">
        <f>IF(E2636="","",IF(OR(E2636="Project Management",E2636="Project Support",E2636="Sprint Management",E2636="Sprint Support"),"NA",(((SUMIF(AD:AD,AD2636,H:H)/VLOOKUP(AD2636,[2]Formula!V:X,3,0))*VLOOKUP(AD2636,[2]Formula!V:X,2,0))*H2636)/SUMIF(AD:AD,AD2636,H:H)))</f>
        <v/>
      </c>
      <c r="L2636" s="38" t="str">
        <f t="shared" si="247"/>
        <v/>
      </c>
      <c r="M2636" s="38" t="str">
        <f t="shared" si="248"/>
        <v/>
      </c>
      <c r="N2636" s="38" t="str">
        <f t="shared" si="250"/>
        <v/>
      </c>
      <c r="O2636" s="38" t="str">
        <f t="shared" si="246"/>
        <v/>
      </c>
      <c r="P2636" s="39" t="str">
        <f t="shared" si="251"/>
        <v/>
      </c>
      <c r="AC2636" s="42" t="str">
        <f>IF(B2636="","",VLOOKUP(B2636,[2]Formula!B:C,2,0))</f>
        <v/>
      </c>
      <c r="AD2636" s="43" t="str">
        <f t="shared" si="249"/>
        <v/>
      </c>
    </row>
    <row r="2637" spans="1:30" x14ac:dyDescent="0.25">
      <c r="A2637" s="64"/>
      <c r="B2637" s="64"/>
      <c r="C2637" s="66"/>
      <c r="D2637" s="67"/>
      <c r="E2637" s="64"/>
      <c r="F2637" s="64"/>
      <c r="G2637" s="37" t="str">
        <f>IF(E2637="","",IF(OR(E2637="Project Management",E2637="Project Support",E2637="Sprint Management",E2637="Sprint Support"),"NA",ROUND((((VLOOKUP(AD2637,[2]Formula!V:X,3,0)))-SUMIF(AD:AD,AD2637,H:H)),2)))</f>
        <v/>
      </c>
      <c r="H2637" s="71"/>
      <c r="I2637" s="72"/>
      <c r="J2637" s="72"/>
      <c r="K2637" s="38" t="str">
        <f>IF(E2637="","",IF(OR(E2637="Project Management",E2637="Project Support",E2637="Sprint Management",E2637="Sprint Support"),"NA",(((SUMIF(AD:AD,AD2637,H:H)/VLOOKUP(AD2637,[2]Formula!V:X,3,0))*VLOOKUP(AD2637,[2]Formula!V:X,2,0))*H2637)/SUMIF(AD:AD,AD2637,H:H)))</f>
        <v/>
      </c>
      <c r="L2637" s="38" t="str">
        <f t="shared" si="247"/>
        <v/>
      </c>
      <c r="M2637" s="38" t="str">
        <f t="shared" si="248"/>
        <v/>
      </c>
      <c r="N2637" s="38" t="str">
        <f t="shared" si="250"/>
        <v/>
      </c>
      <c r="O2637" s="38" t="str">
        <f t="shared" si="246"/>
        <v/>
      </c>
      <c r="P2637" s="39" t="str">
        <f t="shared" si="251"/>
        <v/>
      </c>
      <c r="AC2637" s="42" t="str">
        <f>IF(B2637="","",VLOOKUP(B2637,[2]Formula!B:C,2,0))</f>
        <v/>
      </c>
      <c r="AD2637" s="43" t="str">
        <f t="shared" si="249"/>
        <v/>
      </c>
    </row>
    <row r="2638" spans="1:30" x14ac:dyDescent="0.25">
      <c r="A2638" s="64"/>
      <c r="B2638" s="64"/>
      <c r="C2638" s="66"/>
      <c r="D2638" s="67"/>
      <c r="E2638" s="64"/>
      <c r="F2638" s="64"/>
      <c r="G2638" s="37" t="str">
        <f>IF(E2638="","",IF(OR(E2638="Project Management",E2638="Project Support",E2638="Sprint Management",E2638="Sprint Support"),"NA",ROUND((((VLOOKUP(AD2638,[2]Formula!V:X,3,0)))-SUMIF(AD:AD,AD2638,H:H)),2)))</f>
        <v/>
      </c>
      <c r="H2638" s="71"/>
      <c r="I2638" s="72"/>
      <c r="J2638" s="72"/>
      <c r="K2638" s="38" t="str">
        <f>IF(E2638="","",IF(OR(E2638="Project Management",E2638="Project Support",E2638="Sprint Management",E2638="Sprint Support"),"NA",(((SUMIF(AD:AD,AD2638,H:H)/VLOOKUP(AD2638,[2]Formula!V:X,3,0))*VLOOKUP(AD2638,[2]Formula!V:X,2,0))*H2638)/SUMIF(AD:AD,AD2638,H:H)))</f>
        <v/>
      </c>
      <c r="L2638" s="38" t="str">
        <f t="shared" si="247"/>
        <v/>
      </c>
      <c r="M2638" s="38" t="str">
        <f t="shared" si="248"/>
        <v/>
      </c>
      <c r="N2638" s="38" t="str">
        <f t="shared" si="250"/>
        <v/>
      </c>
      <c r="O2638" s="38" t="str">
        <f t="shared" si="246"/>
        <v/>
      </c>
      <c r="P2638" s="39" t="str">
        <f t="shared" si="251"/>
        <v/>
      </c>
      <c r="AC2638" s="42" t="str">
        <f>IF(B2638="","",VLOOKUP(B2638,[2]Formula!B:C,2,0))</f>
        <v/>
      </c>
      <c r="AD2638" s="43" t="str">
        <f t="shared" si="249"/>
        <v/>
      </c>
    </row>
    <row r="2639" spans="1:30" x14ac:dyDescent="0.25">
      <c r="A2639" s="64"/>
      <c r="B2639" s="64"/>
      <c r="C2639" s="66"/>
      <c r="D2639" s="67"/>
      <c r="E2639" s="64"/>
      <c r="F2639" s="64"/>
      <c r="G2639" s="37" t="str">
        <f>IF(E2639="","",IF(OR(E2639="Project Management",E2639="Project Support",E2639="Sprint Management",E2639="Sprint Support"),"NA",ROUND((((VLOOKUP(AD2639,[2]Formula!V:X,3,0)))-SUMIF(AD:AD,AD2639,H:H)),2)))</f>
        <v/>
      </c>
      <c r="H2639" s="71"/>
      <c r="I2639" s="72"/>
      <c r="J2639" s="72"/>
      <c r="K2639" s="38" t="str">
        <f>IF(E2639="","",IF(OR(E2639="Project Management",E2639="Project Support",E2639="Sprint Management",E2639="Sprint Support"),"NA",(((SUMIF(AD:AD,AD2639,H:H)/VLOOKUP(AD2639,[2]Formula!V:X,3,0))*VLOOKUP(AD2639,[2]Formula!V:X,2,0))*H2639)/SUMIF(AD:AD,AD2639,H:H)))</f>
        <v/>
      </c>
      <c r="L2639" s="38" t="str">
        <f t="shared" si="247"/>
        <v/>
      </c>
      <c r="M2639" s="38" t="str">
        <f t="shared" si="248"/>
        <v/>
      </c>
      <c r="N2639" s="38" t="str">
        <f t="shared" si="250"/>
        <v/>
      </c>
      <c r="O2639" s="38" t="str">
        <f t="shared" si="246"/>
        <v/>
      </c>
      <c r="P2639" s="39" t="str">
        <f t="shared" si="251"/>
        <v/>
      </c>
      <c r="AC2639" s="42" t="str">
        <f>IF(B2639="","",VLOOKUP(B2639,[2]Formula!B:C,2,0))</f>
        <v/>
      </c>
      <c r="AD2639" s="43" t="str">
        <f t="shared" si="249"/>
        <v/>
      </c>
    </row>
    <row r="2640" spans="1:30" x14ac:dyDescent="0.25">
      <c r="A2640" s="64"/>
      <c r="B2640" s="64"/>
      <c r="C2640" s="66"/>
      <c r="D2640" s="67"/>
      <c r="E2640" s="64"/>
      <c r="F2640" s="64"/>
      <c r="G2640" s="37" t="str">
        <f>IF(E2640="","",IF(OR(E2640="Project Management",E2640="Project Support",E2640="Sprint Management",E2640="Sprint Support"),"NA",ROUND((((VLOOKUP(AD2640,[2]Formula!V:X,3,0)))-SUMIF(AD:AD,AD2640,H:H)),2)))</f>
        <v/>
      </c>
      <c r="H2640" s="71"/>
      <c r="I2640" s="72"/>
      <c r="J2640" s="72"/>
      <c r="K2640" s="38" t="str">
        <f>IF(E2640="","",IF(OR(E2640="Project Management",E2640="Project Support",E2640="Sprint Management",E2640="Sprint Support"),"NA",(((SUMIF(AD:AD,AD2640,H:H)/VLOOKUP(AD2640,[2]Formula!V:X,3,0))*VLOOKUP(AD2640,[2]Formula!V:X,2,0))*H2640)/SUMIF(AD:AD,AD2640,H:H)))</f>
        <v/>
      </c>
      <c r="L2640" s="38" t="str">
        <f t="shared" si="247"/>
        <v/>
      </c>
      <c r="M2640" s="38" t="str">
        <f t="shared" si="248"/>
        <v/>
      </c>
      <c r="N2640" s="38" t="str">
        <f t="shared" si="250"/>
        <v/>
      </c>
      <c r="O2640" s="38" t="str">
        <f t="shared" si="246"/>
        <v/>
      </c>
      <c r="P2640" s="39" t="str">
        <f t="shared" si="251"/>
        <v/>
      </c>
      <c r="AC2640" s="42" t="str">
        <f>IF(B2640="","",VLOOKUP(B2640,[2]Formula!B:C,2,0))</f>
        <v/>
      </c>
      <c r="AD2640" s="43" t="str">
        <f t="shared" si="249"/>
        <v/>
      </c>
    </row>
    <row r="2641" spans="1:30" x14ac:dyDescent="0.25">
      <c r="A2641" s="64"/>
      <c r="B2641" s="64"/>
      <c r="C2641" s="66"/>
      <c r="D2641" s="67"/>
      <c r="E2641" s="64"/>
      <c r="F2641" s="64"/>
      <c r="G2641" s="37" t="str">
        <f>IF(E2641="","",IF(OR(E2641="Project Management",E2641="Project Support",E2641="Sprint Management",E2641="Sprint Support"),"NA",ROUND((((VLOOKUP(AD2641,[2]Formula!V:X,3,0)))-SUMIF(AD:AD,AD2641,H:H)),2)))</f>
        <v/>
      </c>
      <c r="H2641" s="71"/>
      <c r="I2641" s="72"/>
      <c r="J2641" s="72"/>
      <c r="K2641" s="38" t="str">
        <f>IF(E2641="","",IF(OR(E2641="Project Management",E2641="Project Support",E2641="Sprint Management",E2641="Sprint Support"),"NA",(((SUMIF(AD:AD,AD2641,H:H)/VLOOKUP(AD2641,[2]Formula!V:X,3,0))*VLOOKUP(AD2641,[2]Formula!V:X,2,0))*H2641)/SUMIF(AD:AD,AD2641,H:H)))</f>
        <v/>
      </c>
      <c r="L2641" s="38" t="str">
        <f t="shared" si="247"/>
        <v/>
      </c>
      <c r="M2641" s="38" t="str">
        <f t="shared" si="248"/>
        <v/>
      </c>
      <c r="N2641" s="38" t="str">
        <f t="shared" si="250"/>
        <v/>
      </c>
      <c r="O2641" s="38" t="str">
        <f t="shared" si="246"/>
        <v/>
      </c>
      <c r="P2641" s="39" t="str">
        <f t="shared" si="251"/>
        <v/>
      </c>
      <c r="AC2641" s="42" t="str">
        <f>IF(B2641="","",VLOOKUP(B2641,[2]Formula!B:C,2,0))</f>
        <v/>
      </c>
      <c r="AD2641" s="43" t="str">
        <f t="shared" si="249"/>
        <v/>
      </c>
    </row>
    <row r="2642" spans="1:30" x14ac:dyDescent="0.25">
      <c r="A2642" s="64"/>
      <c r="B2642" s="64"/>
      <c r="C2642" s="66"/>
      <c r="D2642" s="67"/>
      <c r="E2642" s="64"/>
      <c r="F2642" s="64"/>
      <c r="G2642" s="37" t="str">
        <f>IF(E2642="","",IF(OR(E2642="Project Management",E2642="Project Support",E2642="Sprint Management",E2642="Sprint Support"),"NA",ROUND((((VLOOKUP(AD2642,[2]Formula!V:X,3,0)))-SUMIF(AD:AD,AD2642,H:H)),2)))</f>
        <v/>
      </c>
      <c r="H2642" s="71"/>
      <c r="I2642" s="72"/>
      <c r="J2642" s="72"/>
      <c r="K2642" s="38" t="str">
        <f>IF(E2642="","",IF(OR(E2642="Project Management",E2642="Project Support",E2642="Sprint Management",E2642="Sprint Support"),"NA",(((SUMIF(AD:AD,AD2642,H:H)/VLOOKUP(AD2642,[2]Formula!V:X,3,0))*VLOOKUP(AD2642,[2]Formula!V:X,2,0))*H2642)/SUMIF(AD:AD,AD2642,H:H)))</f>
        <v/>
      </c>
      <c r="L2642" s="38" t="str">
        <f t="shared" si="247"/>
        <v/>
      </c>
      <c r="M2642" s="38" t="str">
        <f t="shared" si="248"/>
        <v/>
      </c>
      <c r="N2642" s="38" t="str">
        <f t="shared" si="250"/>
        <v/>
      </c>
      <c r="O2642" s="38" t="str">
        <f t="shared" si="246"/>
        <v/>
      </c>
      <c r="P2642" s="39" t="str">
        <f t="shared" si="251"/>
        <v/>
      </c>
      <c r="AC2642" s="42" t="str">
        <f>IF(B2642="","",VLOOKUP(B2642,[2]Formula!B:C,2,0))</f>
        <v/>
      </c>
      <c r="AD2642" s="43" t="str">
        <f t="shared" si="249"/>
        <v/>
      </c>
    </row>
    <row r="2643" spans="1:30" x14ac:dyDescent="0.25">
      <c r="A2643" s="64"/>
      <c r="B2643" s="64"/>
      <c r="C2643" s="66"/>
      <c r="D2643" s="67"/>
      <c r="E2643" s="64"/>
      <c r="F2643" s="64"/>
      <c r="G2643" s="37" t="str">
        <f>IF(E2643="","",IF(OR(E2643="Project Management",E2643="Project Support",E2643="Sprint Management",E2643="Sprint Support"),"NA",ROUND((((VLOOKUP(AD2643,[2]Formula!V:X,3,0)))-SUMIF(AD:AD,AD2643,H:H)),2)))</f>
        <v/>
      </c>
      <c r="H2643" s="71"/>
      <c r="I2643" s="72"/>
      <c r="J2643" s="72"/>
      <c r="K2643" s="38" t="str">
        <f>IF(E2643="","",IF(OR(E2643="Project Management",E2643="Project Support",E2643="Sprint Management",E2643="Sprint Support"),"NA",(((SUMIF(AD:AD,AD2643,H:H)/VLOOKUP(AD2643,[2]Formula!V:X,3,0))*VLOOKUP(AD2643,[2]Formula!V:X,2,0))*H2643)/SUMIF(AD:AD,AD2643,H:H)))</f>
        <v/>
      </c>
      <c r="L2643" s="38" t="str">
        <f t="shared" si="247"/>
        <v/>
      </c>
      <c r="M2643" s="38" t="str">
        <f t="shared" si="248"/>
        <v/>
      </c>
      <c r="N2643" s="38" t="str">
        <f t="shared" si="250"/>
        <v/>
      </c>
      <c r="O2643" s="38" t="str">
        <f t="shared" si="246"/>
        <v/>
      </c>
      <c r="P2643" s="39" t="str">
        <f t="shared" si="251"/>
        <v/>
      </c>
      <c r="AC2643" s="42" t="str">
        <f>IF(B2643="","",VLOOKUP(B2643,[2]Formula!B:C,2,0))</f>
        <v/>
      </c>
      <c r="AD2643" s="43" t="str">
        <f t="shared" si="249"/>
        <v/>
      </c>
    </row>
    <row r="2644" spans="1:30" x14ac:dyDescent="0.25">
      <c r="A2644" s="64"/>
      <c r="B2644" s="64"/>
      <c r="C2644" s="66"/>
      <c r="D2644" s="67"/>
      <c r="E2644" s="64"/>
      <c r="F2644" s="64"/>
      <c r="G2644" s="37" t="str">
        <f>IF(E2644="","",IF(OR(E2644="Project Management",E2644="Project Support",E2644="Sprint Management",E2644="Sprint Support"),"NA",ROUND((((VLOOKUP(AD2644,[2]Formula!V:X,3,0)))-SUMIF(AD:AD,AD2644,H:H)),2)))</f>
        <v/>
      </c>
      <c r="H2644" s="71"/>
      <c r="I2644" s="72"/>
      <c r="J2644" s="72"/>
      <c r="K2644" s="38" t="str">
        <f>IF(E2644="","",IF(OR(E2644="Project Management",E2644="Project Support",E2644="Sprint Management",E2644="Sprint Support"),"NA",(((SUMIF(AD:AD,AD2644,H:H)/VLOOKUP(AD2644,[2]Formula!V:X,3,0))*VLOOKUP(AD2644,[2]Formula!V:X,2,0))*H2644)/SUMIF(AD:AD,AD2644,H:H)))</f>
        <v/>
      </c>
      <c r="L2644" s="38" t="str">
        <f t="shared" si="247"/>
        <v/>
      </c>
      <c r="M2644" s="38" t="str">
        <f t="shared" si="248"/>
        <v/>
      </c>
      <c r="N2644" s="38" t="str">
        <f t="shared" si="250"/>
        <v/>
      </c>
      <c r="O2644" s="38" t="str">
        <f t="shared" si="246"/>
        <v/>
      </c>
      <c r="P2644" s="39" t="str">
        <f t="shared" si="251"/>
        <v/>
      </c>
      <c r="AC2644" s="42" t="str">
        <f>IF(B2644="","",VLOOKUP(B2644,[2]Formula!B:C,2,0))</f>
        <v/>
      </c>
      <c r="AD2644" s="43" t="str">
        <f t="shared" si="249"/>
        <v/>
      </c>
    </row>
    <row r="2645" spans="1:30" x14ac:dyDescent="0.25">
      <c r="A2645" s="64"/>
      <c r="B2645" s="64"/>
      <c r="C2645" s="66"/>
      <c r="D2645" s="67"/>
      <c r="E2645" s="64"/>
      <c r="F2645" s="64"/>
      <c r="G2645" s="37" t="str">
        <f>IF(E2645="","",IF(OR(E2645="Project Management",E2645="Project Support",E2645="Sprint Management",E2645="Sprint Support"),"NA",ROUND((((VLOOKUP(AD2645,[2]Formula!V:X,3,0)))-SUMIF(AD:AD,AD2645,H:H)),2)))</f>
        <v/>
      </c>
      <c r="H2645" s="71"/>
      <c r="I2645" s="72"/>
      <c r="J2645" s="72"/>
      <c r="K2645" s="38" t="str">
        <f>IF(E2645="","",IF(OR(E2645="Project Management",E2645="Project Support",E2645="Sprint Management",E2645="Sprint Support"),"NA",(((SUMIF(AD:AD,AD2645,H:H)/VLOOKUP(AD2645,[2]Formula!V:X,3,0))*VLOOKUP(AD2645,[2]Formula!V:X,2,0))*H2645)/SUMIF(AD:AD,AD2645,H:H)))</f>
        <v/>
      </c>
      <c r="L2645" s="38" t="str">
        <f t="shared" si="247"/>
        <v/>
      </c>
      <c r="M2645" s="38" t="str">
        <f t="shared" si="248"/>
        <v/>
      </c>
      <c r="N2645" s="38" t="str">
        <f t="shared" si="250"/>
        <v/>
      </c>
      <c r="O2645" s="38" t="str">
        <f t="shared" si="246"/>
        <v/>
      </c>
      <c r="P2645" s="39" t="str">
        <f t="shared" si="251"/>
        <v/>
      </c>
      <c r="AC2645" s="42" t="str">
        <f>IF(B2645="","",VLOOKUP(B2645,[2]Formula!B:C,2,0))</f>
        <v/>
      </c>
      <c r="AD2645" s="43" t="str">
        <f t="shared" si="249"/>
        <v/>
      </c>
    </row>
    <row r="2646" spans="1:30" x14ac:dyDescent="0.25">
      <c r="A2646" s="64"/>
      <c r="B2646" s="64"/>
      <c r="C2646" s="66"/>
      <c r="D2646" s="67"/>
      <c r="E2646" s="64"/>
      <c r="F2646" s="64"/>
      <c r="G2646" s="37" t="str">
        <f>IF(E2646="","",IF(OR(E2646="Project Management",E2646="Project Support",E2646="Sprint Management",E2646="Sprint Support"),"NA",ROUND((((VLOOKUP(AD2646,[2]Formula!V:X,3,0)))-SUMIF(AD:AD,AD2646,H:H)),2)))</f>
        <v/>
      </c>
      <c r="H2646" s="71"/>
      <c r="I2646" s="72"/>
      <c r="J2646" s="72"/>
      <c r="K2646" s="38" t="str">
        <f>IF(E2646="","",IF(OR(E2646="Project Management",E2646="Project Support",E2646="Sprint Management",E2646="Sprint Support"),"NA",(((SUMIF(AD:AD,AD2646,H:H)/VLOOKUP(AD2646,[2]Formula!V:X,3,0))*VLOOKUP(AD2646,[2]Formula!V:X,2,0))*H2646)/SUMIF(AD:AD,AD2646,H:H)))</f>
        <v/>
      </c>
      <c r="L2646" s="38" t="str">
        <f t="shared" si="247"/>
        <v/>
      </c>
      <c r="M2646" s="38" t="str">
        <f t="shared" si="248"/>
        <v/>
      </c>
      <c r="N2646" s="38" t="str">
        <f t="shared" si="250"/>
        <v/>
      </c>
      <c r="O2646" s="38" t="str">
        <f t="shared" si="246"/>
        <v/>
      </c>
      <c r="P2646" s="39" t="str">
        <f t="shared" si="251"/>
        <v/>
      </c>
      <c r="AC2646" s="42" t="str">
        <f>IF(B2646="","",VLOOKUP(B2646,[2]Formula!B:C,2,0))</f>
        <v/>
      </c>
      <c r="AD2646" s="43" t="str">
        <f t="shared" si="249"/>
        <v/>
      </c>
    </row>
    <row r="2647" spans="1:30" x14ac:dyDescent="0.25">
      <c r="A2647" s="64"/>
      <c r="B2647" s="64"/>
      <c r="C2647" s="66"/>
      <c r="D2647" s="67"/>
      <c r="E2647" s="64"/>
      <c r="F2647" s="64"/>
      <c r="G2647" s="37" t="str">
        <f>IF(E2647="","",IF(OR(E2647="Project Management",E2647="Project Support",E2647="Sprint Management",E2647="Sprint Support"),"NA",ROUND((((VLOOKUP(AD2647,[2]Formula!V:X,3,0)))-SUMIF(AD:AD,AD2647,H:H)),2)))</f>
        <v/>
      </c>
      <c r="H2647" s="71"/>
      <c r="I2647" s="72"/>
      <c r="J2647" s="72"/>
      <c r="K2647" s="38" t="str">
        <f>IF(E2647="","",IF(OR(E2647="Project Management",E2647="Project Support",E2647="Sprint Management",E2647="Sprint Support"),"NA",(((SUMIF(AD:AD,AD2647,H:H)/VLOOKUP(AD2647,[2]Formula!V:X,3,0))*VLOOKUP(AD2647,[2]Formula!V:X,2,0))*H2647)/SUMIF(AD:AD,AD2647,H:H)))</f>
        <v/>
      </c>
      <c r="L2647" s="38" t="str">
        <f t="shared" si="247"/>
        <v/>
      </c>
      <c r="M2647" s="38" t="str">
        <f t="shared" si="248"/>
        <v/>
      </c>
      <c r="N2647" s="38" t="str">
        <f t="shared" si="250"/>
        <v/>
      </c>
      <c r="O2647" s="38" t="str">
        <f t="shared" si="246"/>
        <v/>
      </c>
      <c r="P2647" s="39" t="str">
        <f t="shared" si="251"/>
        <v/>
      </c>
      <c r="AC2647" s="42" t="str">
        <f>IF(B2647="","",VLOOKUP(B2647,[2]Formula!B:C,2,0))</f>
        <v/>
      </c>
      <c r="AD2647" s="43" t="str">
        <f t="shared" si="249"/>
        <v/>
      </c>
    </row>
    <row r="2648" spans="1:30" x14ac:dyDescent="0.25">
      <c r="A2648" s="64"/>
      <c r="B2648" s="64"/>
      <c r="C2648" s="66"/>
      <c r="D2648" s="67"/>
      <c r="E2648" s="64"/>
      <c r="F2648" s="64"/>
      <c r="G2648" s="37" t="str">
        <f>IF(E2648="","",IF(OR(E2648="Project Management",E2648="Project Support",E2648="Sprint Management",E2648="Sprint Support"),"NA",ROUND((((VLOOKUP(AD2648,[2]Formula!V:X,3,0)))-SUMIF(AD:AD,AD2648,H:H)),2)))</f>
        <v/>
      </c>
      <c r="H2648" s="71"/>
      <c r="I2648" s="72"/>
      <c r="J2648" s="72"/>
      <c r="K2648" s="38" t="str">
        <f>IF(E2648="","",IF(OR(E2648="Project Management",E2648="Project Support",E2648="Sprint Management",E2648="Sprint Support"),"NA",(((SUMIF(AD:AD,AD2648,H:H)/VLOOKUP(AD2648,[2]Formula!V:X,3,0))*VLOOKUP(AD2648,[2]Formula!V:X,2,0))*H2648)/SUMIF(AD:AD,AD2648,H:H)))</f>
        <v/>
      </c>
      <c r="L2648" s="38" t="str">
        <f t="shared" si="247"/>
        <v/>
      </c>
      <c r="M2648" s="38" t="str">
        <f t="shared" si="248"/>
        <v/>
      </c>
      <c r="N2648" s="38" t="str">
        <f t="shared" si="250"/>
        <v/>
      </c>
      <c r="O2648" s="38" t="str">
        <f t="shared" si="246"/>
        <v/>
      </c>
      <c r="P2648" s="39" t="str">
        <f t="shared" si="251"/>
        <v/>
      </c>
      <c r="AC2648" s="42" t="str">
        <f>IF(B2648="","",VLOOKUP(B2648,[2]Formula!B:C,2,0))</f>
        <v/>
      </c>
      <c r="AD2648" s="43" t="str">
        <f t="shared" si="249"/>
        <v/>
      </c>
    </row>
    <row r="2649" spans="1:30" x14ac:dyDescent="0.25">
      <c r="A2649" s="64"/>
      <c r="B2649" s="64"/>
      <c r="C2649" s="66"/>
      <c r="D2649" s="67"/>
      <c r="E2649" s="64"/>
      <c r="F2649" s="64"/>
      <c r="G2649" s="37" t="str">
        <f>IF(E2649="","",IF(OR(E2649="Project Management",E2649="Project Support",E2649="Sprint Management",E2649="Sprint Support"),"NA",ROUND((((VLOOKUP(AD2649,[2]Formula!V:X,3,0)))-SUMIF(AD:AD,AD2649,H:H)),2)))</f>
        <v/>
      </c>
      <c r="H2649" s="71"/>
      <c r="I2649" s="72"/>
      <c r="J2649" s="72"/>
      <c r="K2649" s="38" t="str">
        <f>IF(E2649="","",IF(OR(E2649="Project Management",E2649="Project Support",E2649="Sprint Management",E2649="Sprint Support"),"NA",(((SUMIF(AD:AD,AD2649,H:H)/VLOOKUP(AD2649,[2]Formula!V:X,3,0))*VLOOKUP(AD2649,[2]Formula!V:X,2,0))*H2649)/SUMIF(AD:AD,AD2649,H:H)))</f>
        <v/>
      </c>
      <c r="L2649" s="38" t="str">
        <f t="shared" si="247"/>
        <v/>
      </c>
      <c r="M2649" s="38" t="str">
        <f t="shared" si="248"/>
        <v/>
      </c>
      <c r="N2649" s="38" t="str">
        <f t="shared" si="250"/>
        <v/>
      </c>
      <c r="O2649" s="38" t="str">
        <f t="shared" si="246"/>
        <v/>
      </c>
      <c r="P2649" s="39" t="str">
        <f t="shared" si="251"/>
        <v/>
      </c>
      <c r="AC2649" s="42" t="str">
        <f>IF(B2649="","",VLOOKUP(B2649,[2]Formula!B:C,2,0))</f>
        <v/>
      </c>
      <c r="AD2649" s="43" t="str">
        <f t="shared" si="249"/>
        <v/>
      </c>
    </row>
    <row r="2650" spans="1:30" x14ac:dyDescent="0.25">
      <c r="A2650" s="64"/>
      <c r="B2650" s="64"/>
      <c r="C2650" s="66"/>
      <c r="D2650" s="67"/>
      <c r="E2650" s="64"/>
      <c r="F2650" s="64"/>
      <c r="G2650" s="37" t="str">
        <f>IF(E2650="","",IF(OR(E2650="Project Management",E2650="Project Support",E2650="Sprint Management",E2650="Sprint Support"),"NA",ROUND((((VLOOKUP(AD2650,[2]Formula!V:X,3,0)))-SUMIF(AD:AD,AD2650,H:H)),2)))</f>
        <v/>
      </c>
      <c r="H2650" s="71"/>
      <c r="I2650" s="72"/>
      <c r="J2650" s="72"/>
      <c r="K2650" s="38" t="str">
        <f>IF(E2650="","",IF(OR(E2650="Project Management",E2650="Project Support",E2650="Sprint Management",E2650="Sprint Support"),"NA",(((SUMIF(AD:AD,AD2650,H:H)/VLOOKUP(AD2650,[2]Formula!V:X,3,0))*VLOOKUP(AD2650,[2]Formula!V:X,2,0))*H2650)/SUMIF(AD:AD,AD2650,H:H)))</f>
        <v/>
      </c>
      <c r="L2650" s="38" t="str">
        <f t="shared" si="247"/>
        <v/>
      </c>
      <c r="M2650" s="38" t="str">
        <f t="shared" si="248"/>
        <v/>
      </c>
      <c r="N2650" s="38" t="str">
        <f t="shared" si="250"/>
        <v/>
      </c>
      <c r="O2650" s="38" t="str">
        <f t="shared" si="246"/>
        <v/>
      </c>
      <c r="P2650" s="39" t="str">
        <f t="shared" si="251"/>
        <v/>
      </c>
      <c r="AC2650" s="42" t="str">
        <f>IF(B2650="","",VLOOKUP(B2650,[2]Formula!B:C,2,0))</f>
        <v/>
      </c>
      <c r="AD2650" s="43" t="str">
        <f t="shared" si="249"/>
        <v/>
      </c>
    </row>
    <row r="2651" spans="1:30" x14ac:dyDescent="0.25">
      <c r="A2651" s="64"/>
      <c r="B2651" s="64"/>
      <c r="C2651" s="66"/>
      <c r="D2651" s="67"/>
      <c r="E2651" s="64"/>
      <c r="F2651" s="64"/>
      <c r="G2651" s="37" t="str">
        <f>IF(E2651="","",IF(OR(E2651="Project Management",E2651="Project Support",E2651="Sprint Management",E2651="Sprint Support"),"NA",ROUND((((VLOOKUP(AD2651,[2]Formula!V:X,3,0)))-SUMIF(AD:AD,AD2651,H:H)),2)))</f>
        <v/>
      </c>
      <c r="H2651" s="71"/>
      <c r="I2651" s="72"/>
      <c r="J2651" s="72"/>
      <c r="K2651" s="38" t="str">
        <f>IF(E2651="","",IF(OR(E2651="Project Management",E2651="Project Support",E2651="Sprint Management",E2651="Sprint Support"),"NA",(((SUMIF(AD:AD,AD2651,H:H)/VLOOKUP(AD2651,[2]Formula!V:X,3,0))*VLOOKUP(AD2651,[2]Formula!V:X,2,0))*H2651)/SUMIF(AD:AD,AD2651,H:H)))</f>
        <v/>
      </c>
      <c r="L2651" s="38" t="str">
        <f t="shared" si="247"/>
        <v/>
      </c>
      <c r="M2651" s="38" t="str">
        <f t="shared" si="248"/>
        <v/>
      </c>
      <c r="N2651" s="38" t="str">
        <f t="shared" si="250"/>
        <v/>
      </c>
      <c r="O2651" s="38" t="str">
        <f t="shared" si="246"/>
        <v/>
      </c>
      <c r="P2651" s="39" t="str">
        <f t="shared" si="251"/>
        <v/>
      </c>
      <c r="AC2651" s="42" t="str">
        <f>IF(B2651="","",VLOOKUP(B2651,[2]Formula!B:C,2,0))</f>
        <v/>
      </c>
      <c r="AD2651" s="43" t="str">
        <f t="shared" si="249"/>
        <v/>
      </c>
    </row>
    <row r="2652" spans="1:30" x14ac:dyDescent="0.25">
      <c r="A2652" s="64"/>
      <c r="B2652" s="64"/>
      <c r="C2652" s="66"/>
      <c r="D2652" s="67"/>
      <c r="E2652" s="64"/>
      <c r="F2652" s="64"/>
      <c r="G2652" s="37" t="str">
        <f>IF(E2652="","",IF(OR(E2652="Project Management",E2652="Project Support",E2652="Sprint Management",E2652="Sprint Support"),"NA",ROUND((((VLOOKUP(AD2652,[2]Formula!V:X,3,0)))-SUMIF(AD:AD,AD2652,H:H)),2)))</f>
        <v/>
      </c>
      <c r="H2652" s="71"/>
      <c r="I2652" s="72"/>
      <c r="J2652" s="72"/>
      <c r="K2652" s="38" t="str">
        <f>IF(E2652="","",IF(OR(E2652="Project Management",E2652="Project Support",E2652="Sprint Management",E2652="Sprint Support"),"NA",(((SUMIF(AD:AD,AD2652,H:H)/VLOOKUP(AD2652,[2]Formula!V:X,3,0))*VLOOKUP(AD2652,[2]Formula!V:X,2,0))*H2652)/SUMIF(AD:AD,AD2652,H:H)))</f>
        <v/>
      </c>
      <c r="L2652" s="38" t="str">
        <f t="shared" si="247"/>
        <v/>
      </c>
      <c r="M2652" s="38" t="str">
        <f t="shared" si="248"/>
        <v/>
      </c>
      <c r="N2652" s="38" t="str">
        <f t="shared" si="250"/>
        <v/>
      </c>
      <c r="O2652" s="38" t="str">
        <f t="shared" si="246"/>
        <v/>
      </c>
      <c r="P2652" s="39" t="str">
        <f t="shared" si="251"/>
        <v/>
      </c>
      <c r="AC2652" s="42" t="str">
        <f>IF(B2652="","",VLOOKUP(B2652,[2]Formula!B:C,2,0))</f>
        <v/>
      </c>
      <c r="AD2652" s="43" t="str">
        <f t="shared" si="249"/>
        <v/>
      </c>
    </row>
    <row r="2653" spans="1:30" x14ac:dyDescent="0.25">
      <c r="A2653" s="64"/>
      <c r="B2653" s="64"/>
      <c r="C2653" s="66"/>
      <c r="D2653" s="67"/>
      <c r="E2653" s="64"/>
      <c r="F2653" s="64"/>
      <c r="G2653" s="37" t="str">
        <f>IF(E2653="","",IF(OR(E2653="Project Management",E2653="Project Support",E2653="Sprint Management",E2653="Sprint Support"),"NA",ROUND((((VLOOKUP(AD2653,[2]Formula!V:X,3,0)))-SUMIF(AD:AD,AD2653,H:H)),2)))</f>
        <v/>
      </c>
      <c r="H2653" s="71"/>
      <c r="I2653" s="72"/>
      <c r="J2653" s="72"/>
      <c r="K2653" s="38" t="str">
        <f>IF(E2653="","",IF(OR(E2653="Project Management",E2653="Project Support",E2653="Sprint Management",E2653="Sprint Support"),"NA",(((SUMIF(AD:AD,AD2653,H:H)/VLOOKUP(AD2653,[2]Formula!V:X,3,0))*VLOOKUP(AD2653,[2]Formula!V:X,2,0))*H2653)/SUMIF(AD:AD,AD2653,H:H)))</f>
        <v/>
      </c>
      <c r="L2653" s="38" t="str">
        <f t="shared" si="247"/>
        <v/>
      </c>
      <c r="M2653" s="38" t="str">
        <f t="shared" si="248"/>
        <v/>
      </c>
      <c r="N2653" s="38" t="str">
        <f t="shared" si="250"/>
        <v/>
      </c>
      <c r="O2653" s="38" t="str">
        <f t="shared" si="246"/>
        <v/>
      </c>
      <c r="P2653" s="39" t="str">
        <f t="shared" si="251"/>
        <v/>
      </c>
      <c r="AC2653" s="42" t="str">
        <f>IF(B2653="","",VLOOKUP(B2653,[2]Formula!B:C,2,0))</f>
        <v/>
      </c>
      <c r="AD2653" s="43" t="str">
        <f t="shared" si="249"/>
        <v/>
      </c>
    </row>
    <row r="2654" spans="1:30" x14ac:dyDescent="0.25">
      <c r="A2654" s="64"/>
      <c r="B2654" s="64"/>
      <c r="C2654" s="66"/>
      <c r="D2654" s="67"/>
      <c r="E2654" s="64"/>
      <c r="F2654" s="64"/>
      <c r="G2654" s="37" t="str">
        <f>IF(E2654="","",IF(OR(E2654="Project Management",E2654="Project Support",E2654="Sprint Management",E2654="Sprint Support"),"NA",ROUND((((VLOOKUP(AD2654,[2]Formula!V:X,3,0)))-SUMIF(AD:AD,AD2654,H:H)),2)))</f>
        <v/>
      </c>
      <c r="H2654" s="71"/>
      <c r="I2654" s="72"/>
      <c r="J2654" s="72"/>
      <c r="K2654" s="38" t="str">
        <f>IF(E2654="","",IF(OR(E2654="Project Management",E2654="Project Support",E2654="Sprint Management",E2654="Sprint Support"),"NA",(((SUMIF(AD:AD,AD2654,H:H)/VLOOKUP(AD2654,[2]Formula!V:X,3,0))*VLOOKUP(AD2654,[2]Formula!V:X,2,0))*H2654)/SUMIF(AD:AD,AD2654,H:H)))</f>
        <v/>
      </c>
      <c r="L2654" s="38" t="str">
        <f t="shared" si="247"/>
        <v/>
      </c>
      <c r="M2654" s="38" t="str">
        <f t="shared" si="248"/>
        <v/>
      </c>
      <c r="N2654" s="38" t="str">
        <f t="shared" si="250"/>
        <v/>
      </c>
      <c r="O2654" s="38" t="str">
        <f t="shared" si="246"/>
        <v/>
      </c>
      <c r="P2654" s="39" t="str">
        <f t="shared" si="251"/>
        <v/>
      </c>
      <c r="AC2654" s="42" t="str">
        <f>IF(B2654="","",VLOOKUP(B2654,[2]Formula!B:C,2,0))</f>
        <v/>
      </c>
      <c r="AD2654" s="43" t="str">
        <f t="shared" si="249"/>
        <v/>
      </c>
    </row>
    <row r="2655" spans="1:30" x14ac:dyDescent="0.25">
      <c r="A2655" s="64"/>
      <c r="B2655" s="64"/>
      <c r="C2655" s="66"/>
      <c r="D2655" s="67"/>
      <c r="E2655" s="64"/>
      <c r="F2655" s="64"/>
      <c r="G2655" s="37" t="str">
        <f>IF(E2655="","",IF(OR(E2655="Project Management",E2655="Project Support",E2655="Sprint Management",E2655="Sprint Support"),"NA",ROUND((((VLOOKUP(AD2655,[2]Formula!V:X,3,0)))-SUMIF(AD:AD,AD2655,H:H)),2)))</f>
        <v/>
      </c>
      <c r="H2655" s="71"/>
      <c r="I2655" s="72"/>
      <c r="J2655" s="72"/>
      <c r="K2655" s="38" t="str">
        <f>IF(E2655="","",IF(OR(E2655="Project Management",E2655="Project Support",E2655="Sprint Management",E2655="Sprint Support"),"NA",(((SUMIF(AD:AD,AD2655,H:H)/VLOOKUP(AD2655,[2]Formula!V:X,3,0))*VLOOKUP(AD2655,[2]Formula!V:X,2,0))*H2655)/SUMIF(AD:AD,AD2655,H:H)))</f>
        <v/>
      </c>
      <c r="L2655" s="38" t="str">
        <f t="shared" si="247"/>
        <v/>
      </c>
      <c r="M2655" s="38" t="str">
        <f t="shared" si="248"/>
        <v/>
      </c>
      <c r="N2655" s="38" t="str">
        <f t="shared" si="250"/>
        <v/>
      </c>
      <c r="O2655" s="38" t="str">
        <f t="shared" si="246"/>
        <v/>
      </c>
      <c r="P2655" s="39" t="str">
        <f t="shared" si="251"/>
        <v/>
      </c>
      <c r="AC2655" s="42" t="str">
        <f>IF(B2655="","",VLOOKUP(B2655,[2]Formula!B:C,2,0))</f>
        <v/>
      </c>
      <c r="AD2655" s="43" t="str">
        <f t="shared" si="249"/>
        <v/>
      </c>
    </row>
    <row r="2656" spans="1:30" x14ac:dyDescent="0.25">
      <c r="A2656" s="64"/>
      <c r="B2656" s="64"/>
      <c r="C2656" s="66"/>
      <c r="D2656" s="67"/>
      <c r="E2656" s="64"/>
      <c r="F2656" s="64"/>
      <c r="G2656" s="37" t="str">
        <f>IF(E2656="","",IF(OR(E2656="Project Management",E2656="Project Support",E2656="Sprint Management",E2656="Sprint Support"),"NA",ROUND((((VLOOKUP(AD2656,[2]Formula!V:X,3,0)))-SUMIF(AD:AD,AD2656,H:H)),2)))</f>
        <v/>
      </c>
      <c r="H2656" s="71"/>
      <c r="I2656" s="72"/>
      <c r="J2656" s="72"/>
      <c r="K2656" s="38" t="str">
        <f>IF(E2656="","",IF(OR(E2656="Project Management",E2656="Project Support",E2656="Sprint Management",E2656="Sprint Support"),"NA",(((SUMIF(AD:AD,AD2656,H:H)/VLOOKUP(AD2656,[2]Formula!V:X,3,0))*VLOOKUP(AD2656,[2]Formula!V:X,2,0))*H2656)/SUMIF(AD:AD,AD2656,H:H)))</f>
        <v/>
      </c>
      <c r="L2656" s="38" t="str">
        <f t="shared" si="247"/>
        <v/>
      </c>
      <c r="M2656" s="38" t="str">
        <f t="shared" si="248"/>
        <v/>
      </c>
      <c r="N2656" s="38" t="str">
        <f t="shared" si="250"/>
        <v/>
      </c>
      <c r="O2656" s="38" t="str">
        <f t="shared" si="246"/>
        <v/>
      </c>
      <c r="P2656" s="39" t="str">
        <f t="shared" si="251"/>
        <v/>
      </c>
      <c r="AC2656" s="42" t="str">
        <f>IF(B2656="","",VLOOKUP(B2656,[2]Formula!B:C,2,0))</f>
        <v/>
      </c>
      <c r="AD2656" s="43" t="str">
        <f t="shared" si="249"/>
        <v/>
      </c>
    </row>
    <row r="2657" spans="1:30" x14ac:dyDescent="0.25">
      <c r="A2657" s="64"/>
      <c r="B2657" s="64"/>
      <c r="C2657" s="66"/>
      <c r="D2657" s="67"/>
      <c r="E2657" s="64"/>
      <c r="F2657" s="64"/>
      <c r="G2657" s="37" t="str">
        <f>IF(E2657="","",IF(OR(E2657="Project Management",E2657="Project Support",E2657="Sprint Management",E2657="Sprint Support"),"NA",ROUND((((VLOOKUP(AD2657,[2]Formula!V:X,3,0)))-SUMIF(AD:AD,AD2657,H:H)),2)))</f>
        <v/>
      </c>
      <c r="H2657" s="71"/>
      <c r="I2657" s="72"/>
      <c r="J2657" s="72"/>
      <c r="K2657" s="38" t="str">
        <f>IF(E2657="","",IF(OR(E2657="Project Management",E2657="Project Support",E2657="Sprint Management",E2657="Sprint Support"),"NA",(((SUMIF(AD:AD,AD2657,H:H)/VLOOKUP(AD2657,[2]Formula!V:X,3,0))*VLOOKUP(AD2657,[2]Formula!V:X,2,0))*H2657)/SUMIF(AD:AD,AD2657,H:H)))</f>
        <v/>
      </c>
      <c r="L2657" s="38" t="str">
        <f t="shared" si="247"/>
        <v/>
      </c>
      <c r="M2657" s="38" t="str">
        <f t="shared" si="248"/>
        <v/>
      </c>
      <c r="N2657" s="38" t="str">
        <f t="shared" si="250"/>
        <v/>
      </c>
      <c r="O2657" s="38" t="str">
        <f t="shared" si="246"/>
        <v/>
      </c>
      <c r="P2657" s="39" t="str">
        <f t="shared" si="251"/>
        <v/>
      </c>
      <c r="AC2657" s="42" t="str">
        <f>IF(B2657="","",VLOOKUP(B2657,[2]Formula!B:C,2,0))</f>
        <v/>
      </c>
      <c r="AD2657" s="43" t="str">
        <f t="shared" si="249"/>
        <v/>
      </c>
    </row>
    <row r="2658" spans="1:30" x14ac:dyDescent="0.25">
      <c r="A2658" s="64"/>
      <c r="B2658" s="64"/>
      <c r="C2658" s="66"/>
      <c r="D2658" s="67"/>
      <c r="E2658" s="64"/>
      <c r="F2658" s="64"/>
      <c r="G2658" s="37" t="str">
        <f>IF(E2658="","",IF(OR(E2658="Project Management",E2658="Project Support",E2658="Sprint Management",E2658="Sprint Support"),"NA",ROUND((((VLOOKUP(AD2658,[2]Formula!V:X,3,0)))-SUMIF(AD:AD,AD2658,H:H)),2)))</f>
        <v/>
      </c>
      <c r="H2658" s="71"/>
      <c r="I2658" s="72"/>
      <c r="J2658" s="72"/>
      <c r="K2658" s="38" t="str">
        <f>IF(E2658="","",IF(OR(E2658="Project Management",E2658="Project Support",E2658="Sprint Management",E2658="Sprint Support"),"NA",(((SUMIF(AD:AD,AD2658,H:H)/VLOOKUP(AD2658,[2]Formula!V:X,3,0))*VLOOKUP(AD2658,[2]Formula!V:X,2,0))*H2658)/SUMIF(AD:AD,AD2658,H:H)))</f>
        <v/>
      </c>
      <c r="L2658" s="38" t="str">
        <f t="shared" si="247"/>
        <v/>
      </c>
      <c r="M2658" s="38" t="str">
        <f t="shared" si="248"/>
        <v/>
      </c>
      <c r="N2658" s="38" t="str">
        <f t="shared" si="250"/>
        <v/>
      </c>
      <c r="O2658" s="38" t="str">
        <f t="shared" si="246"/>
        <v/>
      </c>
      <c r="P2658" s="39" t="str">
        <f t="shared" si="251"/>
        <v/>
      </c>
      <c r="AC2658" s="42" t="str">
        <f>IF(B2658="","",VLOOKUP(B2658,[2]Formula!B:C,2,0))</f>
        <v/>
      </c>
      <c r="AD2658" s="43" t="str">
        <f t="shared" si="249"/>
        <v/>
      </c>
    </row>
    <row r="2659" spans="1:30" x14ac:dyDescent="0.25">
      <c r="A2659" s="64"/>
      <c r="B2659" s="64"/>
      <c r="C2659" s="66"/>
      <c r="D2659" s="67"/>
      <c r="E2659" s="64"/>
      <c r="F2659" s="64"/>
      <c r="G2659" s="37" t="str">
        <f>IF(E2659="","",IF(OR(E2659="Project Management",E2659="Project Support",E2659="Sprint Management",E2659="Sprint Support"),"NA",ROUND((((VLOOKUP(AD2659,[2]Formula!V:X,3,0)))-SUMIF(AD:AD,AD2659,H:H)),2)))</f>
        <v/>
      </c>
      <c r="H2659" s="71"/>
      <c r="I2659" s="72"/>
      <c r="J2659" s="72"/>
      <c r="K2659" s="38" t="str">
        <f>IF(E2659="","",IF(OR(E2659="Project Management",E2659="Project Support",E2659="Sprint Management",E2659="Sprint Support"),"NA",(((SUMIF(AD:AD,AD2659,H:H)/VLOOKUP(AD2659,[2]Formula!V:X,3,0))*VLOOKUP(AD2659,[2]Formula!V:X,2,0))*H2659)/SUMIF(AD:AD,AD2659,H:H)))</f>
        <v/>
      </c>
      <c r="L2659" s="38" t="str">
        <f t="shared" si="247"/>
        <v/>
      </c>
      <c r="M2659" s="38" t="str">
        <f t="shared" si="248"/>
        <v/>
      </c>
      <c r="N2659" s="38" t="str">
        <f t="shared" si="250"/>
        <v/>
      </c>
      <c r="O2659" s="38" t="str">
        <f t="shared" si="246"/>
        <v/>
      </c>
      <c r="P2659" s="39" t="str">
        <f t="shared" si="251"/>
        <v/>
      </c>
      <c r="AC2659" s="42" t="str">
        <f>IF(B2659="","",VLOOKUP(B2659,[2]Formula!B:C,2,0))</f>
        <v/>
      </c>
      <c r="AD2659" s="43" t="str">
        <f t="shared" si="249"/>
        <v/>
      </c>
    </row>
    <row r="2660" spans="1:30" x14ac:dyDescent="0.25">
      <c r="A2660" s="64"/>
      <c r="B2660" s="64"/>
      <c r="C2660" s="66"/>
      <c r="D2660" s="67"/>
      <c r="E2660" s="64"/>
      <c r="F2660" s="64"/>
      <c r="G2660" s="37" t="str">
        <f>IF(E2660="","",IF(OR(E2660="Project Management",E2660="Project Support",E2660="Sprint Management",E2660="Sprint Support"),"NA",ROUND((((VLOOKUP(AD2660,[2]Formula!V:X,3,0)))-SUMIF(AD:AD,AD2660,H:H)),2)))</f>
        <v/>
      </c>
      <c r="H2660" s="71"/>
      <c r="I2660" s="72"/>
      <c r="J2660" s="72"/>
      <c r="K2660" s="38" t="str">
        <f>IF(E2660="","",IF(OR(E2660="Project Management",E2660="Project Support",E2660="Sprint Management",E2660="Sprint Support"),"NA",(((SUMIF(AD:AD,AD2660,H:H)/VLOOKUP(AD2660,[2]Formula!V:X,3,0))*VLOOKUP(AD2660,[2]Formula!V:X,2,0))*H2660)/SUMIF(AD:AD,AD2660,H:H)))</f>
        <v/>
      </c>
      <c r="L2660" s="38" t="str">
        <f t="shared" si="247"/>
        <v/>
      </c>
      <c r="M2660" s="38" t="str">
        <f t="shared" si="248"/>
        <v/>
      </c>
      <c r="N2660" s="38" t="str">
        <f t="shared" si="250"/>
        <v/>
      </c>
      <c r="O2660" s="38" t="str">
        <f t="shared" si="246"/>
        <v/>
      </c>
      <c r="P2660" s="39" t="str">
        <f t="shared" si="251"/>
        <v/>
      </c>
      <c r="AC2660" s="42" t="str">
        <f>IF(B2660="","",VLOOKUP(B2660,[2]Formula!B:C,2,0))</f>
        <v/>
      </c>
      <c r="AD2660" s="43" t="str">
        <f t="shared" si="249"/>
        <v/>
      </c>
    </row>
    <row r="2661" spans="1:30" x14ac:dyDescent="0.25">
      <c r="A2661" s="64"/>
      <c r="B2661" s="64"/>
      <c r="C2661" s="66"/>
      <c r="D2661" s="67"/>
      <c r="E2661" s="64"/>
      <c r="F2661" s="64"/>
      <c r="G2661" s="37" t="str">
        <f>IF(E2661="","",IF(OR(E2661="Project Management",E2661="Project Support",E2661="Sprint Management",E2661="Sprint Support"),"NA",ROUND((((VLOOKUP(AD2661,[2]Formula!V:X,3,0)))-SUMIF(AD:AD,AD2661,H:H)),2)))</f>
        <v/>
      </c>
      <c r="H2661" s="71"/>
      <c r="I2661" s="72"/>
      <c r="J2661" s="72"/>
      <c r="K2661" s="38" t="str">
        <f>IF(E2661="","",IF(OR(E2661="Project Management",E2661="Project Support",E2661="Sprint Management",E2661="Sprint Support"),"NA",(((SUMIF(AD:AD,AD2661,H:H)/VLOOKUP(AD2661,[2]Formula!V:X,3,0))*VLOOKUP(AD2661,[2]Formula!V:X,2,0))*H2661)/SUMIF(AD:AD,AD2661,H:H)))</f>
        <v/>
      </c>
      <c r="L2661" s="38" t="str">
        <f t="shared" si="247"/>
        <v/>
      </c>
      <c r="M2661" s="38" t="str">
        <f t="shared" si="248"/>
        <v/>
      </c>
      <c r="N2661" s="38" t="str">
        <f t="shared" si="250"/>
        <v/>
      </c>
      <c r="O2661" s="38" t="str">
        <f t="shared" si="246"/>
        <v/>
      </c>
      <c r="P2661" s="39" t="str">
        <f t="shared" si="251"/>
        <v/>
      </c>
      <c r="AC2661" s="42" t="str">
        <f>IF(B2661="","",VLOOKUP(B2661,[2]Formula!B:C,2,0))</f>
        <v/>
      </c>
      <c r="AD2661" s="43" t="str">
        <f t="shared" si="249"/>
        <v/>
      </c>
    </row>
    <row r="2662" spans="1:30" x14ac:dyDescent="0.25">
      <c r="A2662" s="64"/>
      <c r="B2662" s="64"/>
      <c r="C2662" s="66"/>
      <c r="D2662" s="67"/>
      <c r="E2662" s="64"/>
      <c r="F2662" s="64"/>
      <c r="G2662" s="37" t="str">
        <f>IF(E2662="","",IF(OR(E2662="Project Management",E2662="Project Support",E2662="Sprint Management",E2662="Sprint Support"),"NA",ROUND((((VLOOKUP(AD2662,[2]Formula!V:X,3,0)))-SUMIF(AD:AD,AD2662,H:H)),2)))</f>
        <v/>
      </c>
      <c r="H2662" s="71"/>
      <c r="I2662" s="72"/>
      <c r="J2662" s="72"/>
      <c r="K2662" s="38" t="str">
        <f>IF(E2662="","",IF(OR(E2662="Project Management",E2662="Project Support",E2662="Sprint Management",E2662="Sprint Support"),"NA",(((SUMIF(AD:AD,AD2662,H:H)/VLOOKUP(AD2662,[2]Formula!V:X,3,0))*VLOOKUP(AD2662,[2]Formula!V:X,2,0))*H2662)/SUMIF(AD:AD,AD2662,H:H)))</f>
        <v/>
      </c>
      <c r="L2662" s="38" t="str">
        <f t="shared" si="247"/>
        <v/>
      </c>
      <c r="M2662" s="38" t="str">
        <f t="shared" si="248"/>
        <v/>
      </c>
      <c r="N2662" s="38" t="str">
        <f t="shared" si="250"/>
        <v/>
      </c>
      <c r="O2662" s="38" t="str">
        <f t="shared" si="246"/>
        <v/>
      </c>
      <c r="P2662" s="39" t="str">
        <f t="shared" si="251"/>
        <v/>
      </c>
      <c r="AC2662" s="42" t="str">
        <f>IF(B2662="","",VLOOKUP(B2662,[2]Formula!B:C,2,0))</f>
        <v/>
      </c>
      <c r="AD2662" s="43" t="str">
        <f t="shared" si="249"/>
        <v/>
      </c>
    </row>
    <row r="2663" spans="1:30" x14ac:dyDescent="0.25">
      <c r="A2663" s="64"/>
      <c r="B2663" s="64"/>
      <c r="C2663" s="66"/>
      <c r="D2663" s="67"/>
      <c r="E2663" s="64"/>
      <c r="F2663" s="64"/>
      <c r="G2663" s="37" t="str">
        <f>IF(E2663="","",IF(OR(E2663="Project Management",E2663="Project Support",E2663="Sprint Management",E2663="Sprint Support"),"NA",ROUND((((VLOOKUP(AD2663,[2]Formula!V:X,3,0)))-SUMIF(AD:AD,AD2663,H:H)),2)))</f>
        <v/>
      </c>
      <c r="H2663" s="71"/>
      <c r="I2663" s="72"/>
      <c r="J2663" s="72"/>
      <c r="K2663" s="38" t="str">
        <f>IF(E2663="","",IF(OR(E2663="Project Management",E2663="Project Support",E2663="Sprint Management",E2663="Sprint Support"),"NA",(((SUMIF(AD:AD,AD2663,H:H)/VLOOKUP(AD2663,[2]Formula!V:X,3,0))*VLOOKUP(AD2663,[2]Formula!V:X,2,0))*H2663)/SUMIF(AD:AD,AD2663,H:H)))</f>
        <v/>
      </c>
      <c r="L2663" s="38" t="str">
        <f t="shared" si="247"/>
        <v/>
      </c>
      <c r="M2663" s="38" t="str">
        <f t="shared" si="248"/>
        <v/>
      </c>
      <c r="N2663" s="38" t="str">
        <f t="shared" si="250"/>
        <v/>
      </c>
      <c r="O2663" s="38" t="str">
        <f t="shared" si="246"/>
        <v/>
      </c>
      <c r="P2663" s="39" t="str">
        <f t="shared" si="251"/>
        <v/>
      </c>
      <c r="AC2663" s="42" t="str">
        <f>IF(B2663="","",VLOOKUP(B2663,[2]Formula!B:C,2,0))</f>
        <v/>
      </c>
      <c r="AD2663" s="43" t="str">
        <f t="shared" si="249"/>
        <v/>
      </c>
    </row>
    <row r="2664" spans="1:30" x14ac:dyDescent="0.25">
      <c r="A2664" s="64"/>
      <c r="B2664" s="64"/>
      <c r="C2664" s="66"/>
      <c r="D2664" s="67"/>
      <c r="E2664" s="64"/>
      <c r="F2664" s="64"/>
      <c r="G2664" s="37" t="str">
        <f>IF(E2664="","",IF(OR(E2664="Project Management",E2664="Project Support",E2664="Sprint Management",E2664="Sprint Support"),"NA",ROUND((((VLOOKUP(AD2664,[2]Formula!V:X,3,0)))-SUMIF(AD:AD,AD2664,H:H)),2)))</f>
        <v/>
      </c>
      <c r="H2664" s="71"/>
      <c r="I2664" s="72"/>
      <c r="J2664" s="72"/>
      <c r="K2664" s="38" t="str">
        <f>IF(E2664="","",IF(OR(E2664="Project Management",E2664="Project Support",E2664="Sprint Management",E2664="Sprint Support"),"NA",(((SUMIF(AD:AD,AD2664,H:H)/VLOOKUP(AD2664,[2]Formula!V:X,3,0))*VLOOKUP(AD2664,[2]Formula!V:X,2,0))*H2664)/SUMIF(AD:AD,AD2664,H:H)))</f>
        <v/>
      </c>
      <c r="L2664" s="38" t="str">
        <f t="shared" si="247"/>
        <v/>
      </c>
      <c r="M2664" s="38" t="str">
        <f t="shared" si="248"/>
        <v/>
      </c>
      <c r="N2664" s="38" t="str">
        <f t="shared" si="250"/>
        <v/>
      </c>
      <c r="O2664" s="38" t="str">
        <f t="shared" si="246"/>
        <v/>
      </c>
      <c r="P2664" s="39" t="str">
        <f t="shared" si="251"/>
        <v/>
      </c>
      <c r="AC2664" s="42" t="str">
        <f>IF(B2664="","",VLOOKUP(B2664,[2]Formula!B:C,2,0))</f>
        <v/>
      </c>
      <c r="AD2664" s="43" t="str">
        <f t="shared" si="249"/>
        <v/>
      </c>
    </row>
    <row r="2665" spans="1:30" x14ac:dyDescent="0.25">
      <c r="A2665" s="64"/>
      <c r="B2665" s="64"/>
      <c r="C2665" s="66"/>
      <c r="D2665" s="67"/>
      <c r="E2665" s="64"/>
      <c r="F2665" s="64"/>
      <c r="G2665" s="37" t="str">
        <f>IF(E2665="","",IF(OR(E2665="Project Management",E2665="Project Support",E2665="Sprint Management",E2665="Sprint Support"),"NA",ROUND((((VLOOKUP(AD2665,[2]Formula!V:X,3,0)))-SUMIF(AD:AD,AD2665,H:H)),2)))</f>
        <v/>
      </c>
      <c r="H2665" s="71"/>
      <c r="I2665" s="72"/>
      <c r="J2665" s="72"/>
      <c r="K2665" s="38" t="str">
        <f>IF(E2665="","",IF(OR(E2665="Project Management",E2665="Project Support",E2665="Sprint Management",E2665="Sprint Support"),"NA",(((SUMIF(AD:AD,AD2665,H:H)/VLOOKUP(AD2665,[2]Formula!V:X,3,0))*VLOOKUP(AD2665,[2]Formula!V:X,2,0))*H2665)/SUMIF(AD:AD,AD2665,H:H)))</f>
        <v/>
      </c>
      <c r="L2665" s="38" t="str">
        <f t="shared" si="247"/>
        <v/>
      </c>
      <c r="M2665" s="38" t="str">
        <f t="shared" si="248"/>
        <v/>
      </c>
      <c r="N2665" s="38" t="str">
        <f t="shared" si="250"/>
        <v/>
      </c>
      <c r="O2665" s="38" t="str">
        <f t="shared" si="246"/>
        <v/>
      </c>
      <c r="P2665" s="39" t="str">
        <f t="shared" si="251"/>
        <v/>
      </c>
      <c r="AC2665" s="42" t="str">
        <f>IF(B2665="","",VLOOKUP(B2665,[2]Formula!B:C,2,0))</f>
        <v/>
      </c>
      <c r="AD2665" s="43" t="str">
        <f t="shared" si="249"/>
        <v/>
      </c>
    </row>
    <row r="2666" spans="1:30" x14ac:dyDescent="0.25">
      <c r="A2666" s="64"/>
      <c r="B2666" s="64"/>
      <c r="C2666" s="66"/>
      <c r="D2666" s="67"/>
      <c r="E2666" s="64"/>
      <c r="F2666" s="64"/>
      <c r="G2666" s="37" t="str">
        <f>IF(E2666="","",IF(OR(E2666="Project Management",E2666="Project Support",E2666="Sprint Management",E2666="Sprint Support"),"NA",ROUND((((VLOOKUP(AD2666,[2]Formula!V:X,3,0)))-SUMIF(AD:AD,AD2666,H:H)),2)))</f>
        <v/>
      </c>
      <c r="H2666" s="71"/>
      <c r="I2666" s="72"/>
      <c r="J2666" s="72"/>
      <c r="K2666" s="38" t="str">
        <f>IF(E2666="","",IF(OR(E2666="Project Management",E2666="Project Support",E2666="Sprint Management",E2666="Sprint Support"),"NA",(((SUMIF(AD:AD,AD2666,H:H)/VLOOKUP(AD2666,[2]Formula!V:X,3,0))*VLOOKUP(AD2666,[2]Formula!V:X,2,0))*H2666)/SUMIF(AD:AD,AD2666,H:H)))</f>
        <v/>
      </c>
      <c r="L2666" s="38" t="str">
        <f t="shared" si="247"/>
        <v/>
      </c>
      <c r="M2666" s="38" t="str">
        <f t="shared" si="248"/>
        <v/>
      </c>
      <c r="N2666" s="38" t="str">
        <f t="shared" si="250"/>
        <v/>
      </c>
      <c r="O2666" s="38" t="str">
        <f t="shared" si="246"/>
        <v/>
      </c>
      <c r="P2666" s="39" t="str">
        <f t="shared" si="251"/>
        <v/>
      </c>
      <c r="AC2666" s="42" t="str">
        <f>IF(B2666="","",VLOOKUP(B2666,[2]Formula!B:C,2,0))</f>
        <v/>
      </c>
      <c r="AD2666" s="43" t="str">
        <f t="shared" si="249"/>
        <v/>
      </c>
    </row>
    <row r="2667" spans="1:30" x14ac:dyDescent="0.25">
      <c r="A2667" s="64"/>
      <c r="B2667" s="64"/>
      <c r="C2667" s="66"/>
      <c r="D2667" s="67"/>
      <c r="E2667" s="64"/>
      <c r="F2667" s="64"/>
      <c r="G2667" s="37" t="str">
        <f>IF(E2667="","",IF(OR(E2667="Project Management",E2667="Project Support",E2667="Sprint Management",E2667="Sprint Support"),"NA",ROUND((((VLOOKUP(AD2667,[2]Formula!V:X,3,0)))-SUMIF(AD:AD,AD2667,H:H)),2)))</f>
        <v/>
      </c>
      <c r="H2667" s="71"/>
      <c r="I2667" s="72"/>
      <c r="J2667" s="72"/>
      <c r="K2667" s="38" t="str">
        <f>IF(E2667="","",IF(OR(E2667="Project Management",E2667="Project Support",E2667="Sprint Management",E2667="Sprint Support"),"NA",(((SUMIF(AD:AD,AD2667,H:H)/VLOOKUP(AD2667,[2]Formula!V:X,3,0))*VLOOKUP(AD2667,[2]Formula!V:X,2,0))*H2667)/SUMIF(AD:AD,AD2667,H:H)))</f>
        <v/>
      </c>
      <c r="L2667" s="38" t="str">
        <f t="shared" si="247"/>
        <v/>
      </c>
      <c r="M2667" s="38" t="str">
        <f t="shared" si="248"/>
        <v/>
      </c>
      <c r="N2667" s="38" t="str">
        <f t="shared" si="250"/>
        <v/>
      </c>
      <c r="O2667" s="38" t="str">
        <f t="shared" si="246"/>
        <v/>
      </c>
      <c r="P2667" s="39" t="str">
        <f t="shared" si="251"/>
        <v/>
      </c>
      <c r="AC2667" s="42" t="str">
        <f>IF(B2667="","",VLOOKUP(B2667,[2]Formula!B:C,2,0))</f>
        <v/>
      </c>
      <c r="AD2667" s="43" t="str">
        <f t="shared" si="249"/>
        <v/>
      </c>
    </row>
    <row r="2668" spans="1:30" x14ac:dyDescent="0.25">
      <c r="A2668" s="64"/>
      <c r="B2668" s="64"/>
      <c r="C2668" s="66"/>
      <c r="D2668" s="67"/>
      <c r="E2668" s="64"/>
      <c r="F2668" s="64"/>
      <c r="G2668" s="37" t="str">
        <f>IF(E2668="","",IF(OR(E2668="Project Management",E2668="Project Support",E2668="Sprint Management",E2668="Sprint Support"),"NA",ROUND((((VLOOKUP(AD2668,[2]Formula!V:X,3,0)))-SUMIF(AD:AD,AD2668,H:H)),2)))</f>
        <v/>
      </c>
      <c r="H2668" s="71"/>
      <c r="I2668" s="72"/>
      <c r="J2668" s="72"/>
      <c r="K2668" s="38" t="str">
        <f>IF(E2668="","",IF(OR(E2668="Project Management",E2668="Project Support",E2668="Sprint Management",E2668="Sprint Support"),"NA",(((SUMIF(AD:AD,AD2668,H:H)/VLOOKUP(AD2668,[2]Formula!V:X,3,0))*VLOOKUP(AD2668,[2]Formula!V:X,2,0))*H2668)/SUMIF(AD:AD,AD2668,H:H)))</f>
        <v/>
      </c>
      <c r="L2668" s="38" t="str">
        <f t="shared" si="247"/>
        <v/>
      </c>
      <c r="M2668" s="38" t="str">
        <f t="shared" si="248"/>
        <v/>
      </c>
      <c r="N2668" s="38" t="str">
        <f t="shared" si="250"/>
        <v/>
      </c>
      <c r="O2668" s="38" t="str">
        <f t="shared" si="246"/>
        <v/>
      </c>
      <c r="P2668" s="39" t="str">
        <f t="shared" si="251"/>
        <v/>
      </c>
      <c r="AC2668" s="42" t="str">
        <f>IF(B2668="","",VLOOKUP(B2668,[2]Formula!B:C,2,0))</f>
        <v/>
      </c>
      <c r="AD2668" s="43" t="str">
        <f t="shared" si="249"/>
        <v/>
      </c>
    </row>
    <row r="2669" spans="1:30" x14ac:dyDescent="0.25">
      <c r="A2669" s="64"/>
      <c r="B2669" s="64"/>
      <c r="C2669" s="66"/>
      <c r="D2669" s="67"/>
      <c r="E2669" s="64"/>
      <c r="F2669" s="64"/>
      <c r="G2669" s="37" t="str">
        <f>IF(E2669="","",IF(OR(E2669="Project Management",E2669="Project Support",E2669="Sprint Management",E2669="Sprint Support"),"NA",ROUND((((VLOOKUP(AD2669,[2]Formula!V:X,3,0)))-SUMIF(AD:AD,AD2669,H:H)),2)))</f>
        <v/>
      </c>
      <c r="H2669" s="71"/>
      <c r="I2669" s="72"/>
      <c r="J2669" s="72"/>
      <c r="K2669" s="38" t="str">
        <f>IF(E2669="","",IF(OR(E2669="Project Management",E2669="Project Support",E2669="Sprint Management",E2669="Sprint Support"),"NA",(((SUMIF(AD:AD,AD2669,H:H)/VLOOKUP(AD2669,[2]Formula!V:X,3,0))*VLOOKUP(AD2669,[2]Formula!V:X,2,0))*H2669)/SUMIF(AD:AD,AD2669,H:H)))</f>
        <v/>
      </c>
      <c r="L2669" s="38" t="str">
        <f t="shared" si="247"/>
        <v/>
      </c>
      <c r="M2669" s="38" t="str">
        <f t="shared" si="248"/>
        <v/>
      </c>
      <c r="N2669" s="38" t="str">
        <f t="shared" si="250"/>
        <v/>
      </c>
      <c r="O2669" s="38" t="str">
        <f t="shared" si="246"/>
        <v/>
      </c>
      <c r="P2669" s="39" t="str">
        <f t="shared" si="251"/>
        <v/>
      </c>
      <c r="AC2669" s="42" t="str">
        <f>IF(B2669="","",VLOOKUP(B2669,[2]Formula!B:C,2,0))</f>
        <v/>
      </c>
      <c r="AD2669" s="43" t="str">
        <f t="shared" si="249"/>
        <v/>
      </c>
    </row>
    <row r="2670" spans="1:30" x14ac:dyDescent="0.25">
      <c r="A2670" s="64"/>
      <c r="B2670" s="64"/>
      <c r="C2670" s="66"/>
      <c r="D2670" s="67"/>
      <c r="E2670" s="64"/>
      <c r="F2670" s="64"/>
      <c r="G2670" s="37" t="str">
        <f>IF(E2670="","",IF(OR(E2670="Project Management",E2670="Project Support",E2670="Sprint Management",E2670="Sprint Support"),"NA",ROUND((((VLOOKUP(AD2670,[2]Formula!V:X,3,0)))-SUMIF(AD:AD,AD2670,H:H)),2)))</f>
        <v/>
      </c>
      <c r="H2670" s="71"/>
      <c r="I2670" s="72"/>
      <c r="J2670" s="72"/>
      <c r="K2670" s="38" t="str">
        <f>IF(E2670="","",IF(OR(E2670="Project Management",E2670="Project Support",E2670="Sprint Management",E2670="Sprint Support"),"NA",(((SUMIF(AD:AD,AD2670,H:H)/VLOOKUP(AD2670,[2]Formula!V:X,3,0))*VLOOKUP(AD2670,[2]Formula!V:X,2,0))*H2670)/SUMIF(AD:AD,AD2670,H:H)))</f>
        <v/>
      </c>
      <c r="L2670" s="38" t="str">
        <f t="shared" si="247"/>
        <v/>
      </c>
      <c r="M2670" s="38" t="str">
        <f t="shared" si="248"/>
        <v/>
      </c>
      <c r="N2670" s="38" t="str">
        <f t="shared" si="250"/>
        <v/>
      </c>
      <c r="O2670" s="38" t="str">
        <f t="shared" si="246"/>
        <v/>
      </c>
      <c r="P2670" s="39" t="str">
        <f t="shared" si="251"/>
        <v/>
      </c>
      <c r="AC2670" s="42" t="str">
        <f>IF(B2670="","",VLOOKUP(B2670,[2]Formula!B:C,2,0))</f>
        <v/>
      </c>
      <c r="AD2670" s="43" t="str">
        <f t="shared" si="249"/>
        <v/>
      </c>
    </row>
    <row r="2671" spans="1:30" x14ac:dyDescent="0.25">
      <c r="A2671" s="64"/>
      <c r="B2671" s="64"/>
      <c r="C2671" s="66"/>
      <c r="D2671" s="67"/>
      <c r="E2671" s="64"/>
      <c r="F2671" s="64"/>
      <c r="G2671" s="37" t="str">
        <f>IF(E2671="","",IF(OR(E2671="Project Management",E2671="Project Support",E2671="Sprint Management",E2671="Sprint Support"),"NA",ROUND((((VLOOKUP(AD2671,[2]Formula!V:X,3,0)))-SUMIF(AD:AD,AD2671,H:H)),2)))</f>
        <v/>
      </c>
      <c r="H2671" s="71"/>
      <c r="I2671" s="72"/>
      <c r="J2671" s="72"/>
      <c r="K2671" s="38" t="str">
        <f>IF(E2671="","",IF(OR(E2671="Project Management",E2671="Project Support",E2671="Sprint Management",E2671="Sprint Support"),"NA",(((SUMIF(AD:AD,AD2671,H:H)/VLOOKUP(AD2671,[2]Formula!V:X,3,0))*VLOOKUP(AD2671,[2]Formula!V:X,2,0))*H2671)/SUMIF(AD:AD,AD2671,H:H)))</f>
        <v/>
      </c>
      <c r="L2671" s="38" t="str">
        <f t="shared" si="247"/>
        <v/>
      </c>
      <c r="M2671" s="38" t="str">
        <f t="shared" si="248"/>
        <v/>
      </c>
      <c r="N2671" s="38" t="str">
        <f t="shared" si="250"/>
        <v/>
      </c>
      <c r="O2671" s="38" t="str">
        <f t="shared" si="246"/>
        <v/>
      </c>
      <c r="P2671" s="39" t="str">
        <f t="shared" si="251"/>
        <v/>
      </c>
      <c r="AC2671" s="42" t="str">
        <f>IF(B2671="","",VLOOKUP(B2671,[2]Formula!B:C,2,0))</f>
        <v/>
      </c>
      <c r="AD2671" s="43" t="str">
        <f t="shared" si="249"/>
        <v/>
      </c>
    </row>
    <row r="2672" spans="1:30" x14ac:dyDescent="0.25">
      <c r="A2672" s="64"/>
      <c r="B2672" s="64"/>
      <c r="C2672" s="66"/>
      <c r="D2672" s="67"/>
      <c r="E2672" s="64"/>
      <c r="F2672" s="64"/>
      <c r="G2672" s="37" t="str">
        <f>IF(E2672="","",IF(OR(E2672="Project Management",E2672="Project Support",E2672="Sprint Management",E2672="Sprint Support"),"NA",ROUND((((VLOOKUP(AD2672,[2]Formula!V:X,3,0)))-SUMIF(AD:AD,AD2672,H:H)),2)))</f>
        <v/>
      </c>
      <c r="H2672" s="71"/>
      <c r="I2672" s="72"/>
      <c r="J2672" s="72"/>
      <c r="K2672" s="38" t="str">
        <f>IF(E2672="","",IF(OR(E2672="Project Management",E2672="Project Support",E2672="Sprint Management",E2672="Sprint Support"),"NA",(((SUMIF(AD:AD,AD2672,H:H)/VLOOKUP(AD2672,[2]Formula!V:X,3,0))*VLOOKUP(AD2672,[2]Formula!V:X,2,0))*H2672)/SUMIF(AD:AD,AD2672,H:H)))</f>
        <v/>
      </c>
      <c r="L2672" s="38" t="str">
        <f t="shared" si="247"/>
        <v/>
      </c>
      <c r="M2672" s="38" t="str">
        <f t="shared" si="248"/>
        <v/>
      </c>
      <c r="N2672" s="38" t="str">
        <f t="shared" si="250"/>
        <v/>
      </c>
      <c r="O2672" s="38" t="str">
        <f t="shared" si="246"/>
        <v/>
      </c>
      <c r="P2672" s="39" t="str">
        <f t="shared" si="251"/>
        <v/>
      </c>
      <c r="AC2672" s="42" t="str">
        <f>IF(B2672="","",VLOOKUP(B2672,[2]Formula!B:C,2,0))</f>
        <v/>
      </c>
      <c r="AD2672" s="43" t="str">
        <f t="shared" si="249"/>
        <v/>
      </c>
    </row>
    <row r="2673" spans="1:30" x14ac:dyDescent="0.25">
      <c r="A2673" s="64"/>
      <c r="B2673" s="64"/>
      <c r="C2673" s="66"/>
      <c r="D2673" s="67"/>
      <c r="E2673" s="64"/>
      <c r="F2673" s="64"/>
      <c r="G2673" s="37" t="str">
        <f>IF(E2673="","",IF(OR(E2673="Project Management",E2673="Project Support",E2673="Sprint Management",E2673="Sprint Support"),"NA",ROUND((((VLOOKUP(AD2673,[2]Formula!V:X,3,0)))-SUMIF(AD:AD,AD2673,H:H)),2)))</f>
        <v/>
      </c>
      <c r="H2673" s="71"/>
      <c r="I2673" s="72"/>
      <c r="J2673" s="72"/>
      <c r="K2673" s="38" t="str">
        <f>IF(E2673="","",IF(OR(E2673="Project Management",E2673="Project Support",E2673="Sprint Management",E2673="Sprint Support"),"NA",(((SUMIF(AD:AD,AD2673,H:H)/VLOOKUP(AD2673,[2]Formula!V:X,3,0))*VLOOKUP(AD2673,[2]Formula!V:X,2,0))*H2673)/SUMIF(AD:AD,AD2673,H:H)))</f>
        <v/>
      </c>
      <c r="L2673" s="38" t="str">
        <f t="shared" si="247"/>
        <v/>
      </c>
      <c r="M2673" s="38" t="str">
        <f t="shared" si="248"/>
        <v/>
      </c>
      <c r="N2673" s="38" t="str">
        <f t="shared" si="250"/>
        <v/>
      </c>
      <c r="O2673" s="38" t="str">
        <f t="shared" si="246"/>
        <v/>
      </c>
      <c r="P2673" s="39" t="str">
        <f t="shared" si="251"/>
        <v/>
      </c>
      <c r="AC2673" s="42" t="str">
        <f>IF(B2673="","",VLOOKUP(B2673,[2]Formula!B:C,2,0))</f>
        <v/>
      </c>
      <c r="AD2673" s="43" t="str">
        <f t="shared" si="249"/>
        <v/>
      </c>
    </row>
    <row r="2674" spans="1:30" x14ac:dyDescent="0.25">
      <c r="A2674" s="64"/>
      <c r="B2674" s="64"/>
      <c r="C2674" s="66"/>
      <c r="D2674" s="67"/>
      <c r="E2674" s="64"/>
      <c r="F2674" s="64"/>
      <c r="G2674" s="37" t="str">
        <f>IF(E2674="","",IF(OR(E2674="Project Management",E2674="Project Support",E2674="Sprint Management",E2674="Sprint Support"),"NA",ROUND((((VLOOKUP(AD2674,[2]Formula!V:X,3,0)))-SUMIF(AD:AD,AD2674,H:H)),2)))</f>
        <v/>
      </c>
      <c r="H2674" s="71"/>
      <c r="I2674" s="72"/>
      <c r="J2674" s="72"/>
      <c r="K2674" s="38" t="str">
        <f>IF(E2674="","",IF(OR(E2674="Project Management",E2674="Project Support",E2674="Sprint Management",E2674="Sprint Support"),"NA",(((SUMIF(AD:AD,AD2674,H:H)/VLOOKUP(AD2674,[2]Formula!V:X,3,0))*VLOOKUP(AD2674,[2]Formula!V:X,2,0))*H2674)/SUMIF(AD:AD,AD2674,H:H)))</f>
        <v/>
      </c>
      <c r="L2674" s="38" t="str">
        <f t="shared" si="247"/>
        <v/>
      </c>
      <c r="M2674" s="38" t="str">
        <f t="shared" si="248"/>
        <v/>
      </c>
      <c r="N2674" s="38" t="str">
        <f t="shared" si="250"/>
        <v/>
      </c>
      <c r="O2674" s="38" t="str">
        <f t="shared" si="246"/>
        <v/>
      </c>
      <c r="P2674" s="39" t="str">
        <f t="shared" si="251"/>
        <v/>
      </c>
      <c r="AC2674" s="42" t="str">
        <f>IF(B2674="","",VLOOKUP(B2674,[2]Formula!B:C,2,0))</f>
        <v/>
      </c>
      <c r="AD2674" s="43" t="str">
        <f t="shared" si="249"/>
        <v/>
      </c>
    </row>
    <row r="2675" spans="1:30" x14ac:dyDescent="0.25">
      <c r="A2675" s="64"/>
      <c r="B2675" s="64"/>
      <c r="C2675" s="66"/>
      <c r="D2675" s="67"/>
      <c r="E2675" s="64"/>
      <c r="F2675" s="64"/>
      <c r="G2675" s="37" t="str">
        <f>IF(E2675="","",IF(OR(E2675="Project Management",E2675="Project Support",E2675="Sprint Management",E2675="Sprint Support"),"NA",ROUND((((VLOOKUP(AD2675,[2]Formula!V:X,3,0)))-SUMIF(AD:AD,AD2675,H:H)),2)))</f>
        <v/>
      </c>
      <c r="H2675" s="71"/>
      <c r="I2675" s="72"/>
      <c r="J2675" s="72"/>
      <c r="K2675" s="38" t="str">
        <f>IF(E2675="","",IF(OR(E2675="Project Management",E2675="Project Support",E2675="Sprint Management",E2675="Sprint Support"),"NA",(((SUMIF(AD:AD,AD2675,H:H)/VLOOKUP(AD2675,[2]Formula!V:X,3,0))*VLOOKUP(AD2675,[2]Formula!V:X,2,0))*H2675)/SUMIF(AD:AD,AD2675,H:H)))</f>
        <v/>
      </c>
      <c r="L2675" s="38" t="str">
        <f t="shared" si="247"/>
        <v/>
      </c>
      <c r="M2675" s="38" t="str">
        <f t="shared" si="248"/>
        <v/>
      </c>
      <c r="N2675" s="38" t="str">
        <f t="shared" si="250"/>
        <v/>
      </c>
      <c r="O2675" s="38" t="str">
        <f t="shared" si="246"/>
        <v/>
      </c>
      <c r="P2675" s="39" t="str">
        <f t="shared" si="251"/>
        <v/>
      </c>
      <c r="AC2675" s="42" t="str">
        <f>IF(B2675="","",VLOOKUP(B2675,[2]Formula!B:C,2,0))</f>
        <v/>
      </c>
      <c r="AD2675" s="43" t="str">
        <f t="shared" si="249"/>
        <v/>
      </c>
    </row>
    <row r="2676" spans="1:30" x14ac:dyDescent="0.25">
      <c r="A2676" s="64"/>
      <c r="B2676" s="64"/>
      <c r="C2676" s="66"/>
      <c r="D2676" s="67"/>
      <c r="E2676" s="64"/>
      <c r="F2676" s="64"/>
      <c r="G2676" s="37" t="str">
        <f>IF(E2676="","",IF(OR(E2676="Project Management",E2676="Project Support",E2676="Sprint Management",E2676="Sprint Support"),"NA",ROUND((((VLOOKUP(AD2676,[2]Formula!V:X,3,0)))-SUMIF(AD:AD,AD2676,H:H)),2)))</f>
        <v/>
      </c>
      <c r="H2676" s="71"/>
      <c r="I2676" s="72"/>
      <c r="J2676" s="72"/>
      <c r="K2676" s="38" t="str">
        <f>IF(E2676="","",IF(OR(E2676="Project Management",E2676="Project Support",E2676="Sprint Management",E2676="Sprint Support"),"NA",(((SUMIF(AD:AD,AD2676,H:H)/VLOOKUP(AD2676,[2]Formula!V:X,3,0))*VLOOKUP(AD2676,[2]Formula!V:X,2,0))*H2676)/SUMIF(AD:AD,AD2676,H:H)))</f>
        <v/>
      </c>
      <c r="L2676" s="38" t="str">
        <f t="shared" si="247"/>
        <v/>
      </c>
      <c r="M2676" s="38" t="str">
        <f t="shared" si="248"/>
        <v/>
      </c>
      <c r="N2676" s="38" t="str">
        <f t="shared" si="250"/>
        <v/>
      </c>
      <c r="O2676" s="38" t="str">
        <f t="shared" si="246"/>
        <v/>
      </c>
      <c r="P2676" s="39" t="str">
        <f t="shared" si="251"/>
        <v/>
      </c>
      <c r="AC2676" s="42" t="str">
        <f>IF(B2676="","",VLOOKUP(B2676,[2]Formula!B:C,2,0))</f>
        <v/>
      </c>
      <c r="AD2676" s="43" t="str">
        <f t="shared" si="249"/>
        <v/>
      </c>
    </row>
    <row r="2677" spans="1:30" x14ac:dyDescent="0.25">
      <c r="A2677" s="64"/>
      <c r="B2677" s="64"/>
      <c r="C2677" s="66"/>
      <c r="D2677" s="67"/>
      <c r="E2677" s="64"/>
      <c r="F2677" s="64"/>
      <c r="G2677" s="37" t="str">
        <f>IF(E2677="","",IF(OR(E2677="Project Management",E2677="Project Support",E2677="Sprint Management",E2677="Sprint Support"),"NA",ROUND((((VLOOKUP(AD2677,[2]Formula!V:X,3,0)))-SUMIF(AD:AD,AD2677,H:H)),2)))</f>
        <v/>
      </c>
      <c r="H2677" s="71"/>
      <c r="I2677" s="72"/>
      <c r="J2677" s="72"/>
      <c r="K2677" s="38" t="str">
        <f>IF(E2677="","",IF(OR(E2677="Project Management",E2677="Project Support",E2677="Sprint Management",E2677="Sprint Support"),"NA",(((SUMIF(AD:AD,AD2677,H:H)/VLOOKUP(AD2677,[2]Formula!V:X,3,0))*VLOOKUP(AD2677,[2]Formula!V:X,2,0))*H2677)/SUMIF(AD:AD,AD2677,H:H)))</f>
        <v/>
      </c>
      <c r="L2677" s="38" t="str">
        <f t="shared" si="247"/>
        <v/>
      </c>
      <c r="M2677" s="38" t="str">
        <f t="shared" si="248"/>
        <v/>
      </c>
      <c r="N2677" s="38" t="str">
        <f t="shared" si="250"/>
        <v/>
      </c>
      <c r="O2677" s="38" t="str">
        <f t="shared" ref="O2677:O2740" si="252">IFERROR(L2677/M2677,"")</f>
        <v/>
      </c>
      <c r="P2677" s="39" t="str">
        <f t="shared" si="251"/>
        <v/>
      </c>
      <c r="AC2677" s="42" t="str">
        <f>IF(B2677="","",VLOOKUP(B2677,[2]Formula!B:C,2,0))</f>
        <v/>
      </c>
      <c r="AD2677" s="43" t="str">
        <f t="shared" si="249"/>
        <v/>
      </c>
    </row>
    <row r="2678" spans="1:30" x14ac:dyDescent="0.25">
      <c r="A2678" s="64"/>
      <c r="B2678" s="64"/>
      <c r="C2678" s="66"/>
      <c r="D2678" s="67"/>
      <c r="E2678" s="64"/>
      <c r="F2678" s="64"/>
      <c r="G2678" s="37" t="str">
        <f>IF(E2678="","",IF(OR(E2678="Project Management",E2678="Project Support",E2678="Sprint Management",E2678="Sprint Support"),"NA",ROUND((((VLOOKUP(AD2678,[2]Formula!V:X,3,0)))-SUMIF(AD:AD,AD2678,H:H)),2)))</f>
        <v/>
      </c>
      <c r="H2678" s="71"/>
      <c r="I2678" s="72"/>
      <c r="J2678" s="72"/>
      <c r="K2678" s="38" t="str">
        <f>IF(E2678="","",IF(OR(E2678="Project Management",E2678="Project Support",E2678="Sprint Management",E2678="Sprint Support"),"NA",(((SUMIF(AD:AD,AD2678,H:H)/VLOOKUP(AD2678,[2]Formula!V:X,3,0))*VLOOKUP(AD2678,[2]Formula!V:X,2,0))*H2678)/SUMIF(AD:AD,AD2678,H:H)))</f>
        <v/>
      </c>
      <c r="L2678" s="38" t="str">
        <f t="shared" si="247"/>
        <v/>
      </c>
      <c r="M2678" s="38" t="str">
        <f t="shared" si="248"/>
        <v/>
      </c>
      <c r="N2678" s="38" t="str">
        <f t="shared" si="250"/>
        <v/>
      </c>
      <c r="O2678" s="38" t="str">
        <f t="shared" si="252"/>
        <v/>
      </c>
      <c r="P2678" s="39" t="str">
        <f t="shared" si="251"/>
        <v/>
      </c>
      <c r="AC2678" s="42" t="str">
        <f>IF(B2678="","",VLOOKUP(B2678,[2]Formula!B:C,2,0))</f>
        <v/>
      </c>
      <c r="AD2678" s="43" t="str">
        <f t="shared" si="249"/>
        <v/>
      </c>
    </row>
    <row r="2679" spans="1:30" x14ac:dyDescent="0.25">
      <c r="A2679" s="64"/>
      <c r="B2679" s="64"/>
      <c r="C2679" s="66"/>
      <c r="D2679" s="67"/>
      <c r="E2679" s="64"/>
      <c r="F2679" s="64"/>
      <c r="G2679" s="37" t="str">
        <f>IF(E2679="","",IF(OR(E2679="Project Management",E2679="Project Support",E2679="Sprint Management",E2679="Sprint Support"),"NA",ROUND((((VLOOKUP(AD2679,[2]Formula!V:X,3,0)))-SUMIF(AD:AD,AD2679,H:H)),2)))</f>
        <v/>
      </c>
      <c r="H2679" s="71"/>
      <c r="I2679" s="72"/>
      <c r="J2679" s="72"/>
      <c r="K2679" s="38" t="str">
        <f>IF(E2679="","",IF(OR(E2679="Project Management",E2679="Project Support",E2679="Sprint Management",E2679="Sprint Support"),"NA",(((SUMIF(AD:AD,AD2679,H:H)/VLOOKUP(AD2679,[2]Formula!V:X,3,0))*VLOOKUP(AD2679,[2]Formula!V:X,2,0))*H2679)/SUMIF(AD:AD,AD2679,H:H)))</f>
        <v/>
      </c>
      <c r="L2679" s="38" t="str">
        <f t="shared" si="247"/>
        <v/>
      </c>
      <c r="M2679" s="38" t="str">
        <f t="shared" si="248"/>
        <v/>
      </c>
      <c r="N2679" s="38" t="str">
        <f t="shared" si="250"/>
        <v/>
      </c>
      <c r="O2679" s="38" t="str">
        <f t="shared" si="252"/>
        <v/>
      </c>
      <c r="P2679" s="39" t="str">
        <f t="shared" si="251"/>
        <v/>
      </c>
      <c r="AC2679" s="42" t="str">
        <f>IF(B2679="","",VLOOKUP(B2679,[2]Formula!B:C,2,0))</f>
        <v/>
      </c>
      <c r="AD2679" s="43" t="str">
        <f t="shared" si="249"/>
        <v/>
      </c>
    </row>
    <row r="2680" spans="1:30" x14ac:dyDescent="0.25">
      <c r="A2680" s="64"/>
      <c r="B2680" s="64"/>
      <c r="C2680" s="66"/>
      <c r="D2680" s="67"/>
      <c r="E2680" s="64"/>
      <c r="F2680" s="64"/>
      <c r="G2680" s="37" t="str">
        <f>IF(E2680="","",IF(OR(E2680="Project Management",E2680="Project Support",E2680="Sprint Management",E2680="Sprint Support"),"NA",ROUND((((VLOOKUP(AD2680,[2]Formula!V:X,3,0)))-SUMIF(AD:AD,AD2680,H:H)),2)))</f>
        <v/>
      </c>
      <c r="H2680" s="71"/>
      <c r="I2680" s="72"/>
      <c r="J2680" s="72"/>
      <c r="K2680" s="38" t="str">
        <f>IF(E2680="","",IF(OR(E2680="Project Management",E2680="Project Support",E2680="Sprint Management",E2680="Sprint Support"),"NA",(((SUMIF(AD:AD,AD2680,H:H)/VLOOKUP(AD2680,[2]Formula!V:X,3,0))*VLOOKUP(AD2680,[2]Formula!V:X,2,0))*H2680)/SUMIF(AD:AD,AD2680,H:H)))</f>
        <v/>
      </c>
      <c r="L2680" s="38" t="str">
        <f t="shared" si="247"/>
        <v/>
      </c>
      <c r="M2680" s="38" t="str">
        <f t="shared" si="248"/>
        <v/>
      </c>
      <c r="N2680" s="38" t="str">
        <f t="shared" si="250"/>
        <v/>
      </c>
      <c r="O2680" s="38" t="str">
        <f t="shared" si="252"/>
        <v/>
      </c>
      <c r="P2680" s="39" t="str">
        <f t="shared" si="251"/>
        <v/>
      </c>
      <c r="AC2680" s="42" t="str">
        <f>IF(B2680="","",VLOOKUP(B2680,[2]Formula!B:C,2,0))</f>
        <v/>
      </c>
      <c r="AD2680" s="43" t="str">
        <f t="shared" si="249"/>
        <v/>
      </c>
    </row>
    <row r="2681" spans="1:30" x14ac:dyDescent="0.25">
      <c r="A2681" s="64"/>
      <c r="B2681" s="64"/>
      <c r="C2681" s="66"/>
      <c r="D2681" s="67"/>
      <c r="E2681" s="64"/>
      <c r="F2681" s="64"/>
      <c r="G2681" s="37" t="str">
        <f>IF(E2681="","",IF(OR(E2681="Project Management",E2681="Project Support",E2681="Sprint Management",E2681="Sprint Support"),"NA",ROUND((((VLOOKUP(AD2681,[2]Formula!V:X,3,0)))-SUMIF(AD:AD,AD2681,H:H)),2)))</f>
        <v/>
      </c>
      <c r="H2681" s="71"/>
      <c r="I2681" s="72"/>
      <c r="J2681" s="72"/>
      <c r="K2681" s="38" t="str">
        <f>IF(E2681="","",IF(OR(E2681="Project Management",E2681="Project Support",E2681="Sprint Management",E2681="Sprint Support"),"NA",(((SUMIF(AD:AD,AD2681,H:H)/VLOOKUP(AD2681,[2]Formula!V:X,3,0))*VLOOKUP(AD2681,[2]Formula!V:X,2,0))*H2681)/SUMIF(AD:AD,AD2681,H:H)))</f>
        <v/>
      </c>
      <c r="L2681" s="38" t="str">
        <f t="shared" si="247"/>
        <v/>
      </c>
      <c r="M2681" s="38" t="str">
        <f t="shared" si="248"/>
        <v/>
      </c>
      <c r="N2681" s="38" t="str">
        <f t="shared" si="250"/>
        <v/>
      </c>
      <c r="O2681" s="38" t="str">
        <f t="shared" si="252"/>
        <v/>
      </c>
      <c r="P2681" s="39" t="str">
        <f t="shared" si="251"/>
        <v/>
      </c>
      <c r="AC2681" s="42" t="str">
        <f>IF(B2681="","",VLOOKUP(B2681,[2]Formula!B:C,2,0))</f>
        <v/>
      </c>
      <c r="AD2681" s="43" t="str">
        <f t="shared" si="249"/>
        <v/>
      </c>
    </row>
    <row r="2682" spans="1:30" x14ac:dyDescent="0.25">
      <c r="A2682" s="64"/>
      <c r="B2682" s="64"/>
      <c r="C2682" s="66"/>
      <c r="D2682" s="67"/>
      <c r="E2682" s="64"/>
      <c r="F2682" s="64"/>
      <c r="G2682" s="37" t="str">
        <f>IF(E2682="","",IF(OR(E2682="Project Management",E2682="Project Support",E2682="Sprint Management",E2682="Sprint Support"),"NA",ROUND((((VLOOKUP(AD2682,[2]Formula!V:X,3,0)))-SUMIF(AD:AD,AD2682,H:H)),2)))</f>
        <v/>
      </c>
      <c r="H2682" s="71"/>
      <c r="I2682" s="72"/>
      <c r="J2682" s="72"/>
      <c r="K2682" s="38" t="str">
        <f>IF(E2682="","",IF(OR(E2682="Project Management",E2682="Project Support",E2682="Sprint Management",E2682="Sprint Support"),"NA",(((SUMIF(AD:AD,AD2682,H:H)/VLOOKUP(AD2682,[2]Formula!V:X,3,0))*VLOOKUP(AD2682,[2]Formula!V:X,2,0))*H2682)/SUMIF(AD:AD,AD2682,H:H)))</f>
        <v/>
      </c>
      <c r="L2682" s="38" t="str">
        <f t="shared" si="247"/>
        <v/>
      </c>
      <c r="M2682" s="38" t="str">
        <f t="shared" si="248"/>
        <v/>
      </c>
      <c r="N2682" s="38" t="str">
        <f t="shared" si="250"/>
        <v/>
      </c>
      <c r="O2682" s="38" t="str">
        <f t="shared" si="252"/>
        <v/>
      </c>
      <c r="P2682" s="39" t="str">
        <f t="shared" si="251"/>
        <v/>
      </c>
      <c r="AC2682" s="42" t="str">
        <f>IF(B2682="","",VLOOKUP(B2682,[2]Formula!B:C,2,0))</f>
        <v/>
      </c>
      <c r="AD2682" s="43" t="str">
        <f t="shared" si="249"/>
        <v/>
      </c>
    </row>
    <row r="2683" spans="1:30" x14ac:dyDescent="0.25">
      <c r="A2683" s="64"/>
      <c r="B2683" s="64"/>
      <c r="C2683" s="66"/>
      <c r="D2683" s="67"/>
      <c r="E2683" s="64"/>
      <c r="F2683" s="64"/>
      <c r="G2683" s="37" t="str">
        <f>IF(E2683="","",IF(OR(E2683="Project Management",E2683="Project Support",E2683="Sprint Management",E2683="Sprint Support"),"NA",ROUND((((VLOOKUP(AD2683,[2]Formula!V:X,3,0)))-SUMIF(AD:AD,AD2683,H:H)),2)))</f>
        <v/>
      </c>
      <c r="H2683" s="71"/>
      <c r="I2683" s="72"/>
      <c r="J2683" s="72"/>
      <c r="K2683" s="38" t="str">
        <f>IF(E2683="","",IF(OR(E2683="Project Management",E2683="Project Support",E2683="Sprint Management",E2683="Sprint Support"),"NA",(((SUMIF(AD:AD,AD2683,H:H)/VLOOKUP(AD2683,[2]Formula!V:X,3,0))*VLOOKUP(AD2683,[2]Formula!V:X,2,0))*H2683)/SUMIF(AD:AD,AD2683,H:H)))</f>
        <v/>
      </c>
      <c r="L2683" s="38" t="str">
        <f t="shared" si="247"/>
        <v/>
      </c>
      <c r="M2683" s="38" t="str">
        <f t="shared" si="248"/>
        <v/>
      </c>
      <c r="N2683" s="38" t="str">
        <f t="shared" si="250"/>
        <v/>
      </c>
      <c r="O2683" s="38" t="str">
        <f t="shared" si="252"/>
        <v/>
      </c>
      <c r="P2683" s="39" t="str">
        <f t="shared" si="251"/>
        <v/>
      </c>
      <c r="AC2683" s="42" t="str">
        <f>IF(B2683="","",VLOOKUP(B2683,[2]Formula!B:C,2,0))</f>
        <v/>
      </c>
      <c r="AD2683" s="43" t="str">
        <f t="shared" si="249"/>
        <v/>
      </c>
    </row>
    <row r="2684" spans="1:30" x14ac:dyDescent="0.25">
      <c r="A2684" s="64"/>
      <c r="B2684" s="64"/>
      <c r="C2684" s="66"/>
      <c r="D2684" s="67"/>
      <c r="E2684" s="64"/>
      <c r="F2684" s="64"/>
      <c r="G2684" s="37" t="str">
        <f>IF(E2684="","",IF(OR(E2684="Project Management",E2684="Project Support",E2684="Sprint Management",E2684="Sprint Support"),"NA",ROUND((((VLOOKUP(AD2684,[2]Formula!V:X,3,0)))-SUMIF(AD:AD,AD2684,H:H)),2)))</f>
        <v/>
      </c>
      <c r="H2684" s="71"/>
      <c r="I2684" s="72"/>
      <c r="J2684" s="72"/>
      <c r="K2684" s="38" t="str">
        <f>IF(E2684="","",IF(OR(E2684="Project Management",E2684="Project Support",E2684="Sprint Management",E2684="Sprint Support"),"NA",(((SUMIF(AD:AD,AD2684,H:H)/VLOOKUP(AD2684,[2]Formula!V:X,3,0))*VLOOKUP(AD2684,[2]Formula!V:X,2,0))*H2684)/SUMIF(AD:AD,AD2684,H:H)))</f>
        <v/>
      </c>
      <c r="L2684" s="38" t="str">
        <f t="shared" si="247"/>
        <v/>
      </c>
      <c r="M2684" s="38" t="str">
        <f t="shared" si="248"/>
        <v/>
      </c>
      <c r="N2684" s="38" t="str">
        <f t="shared" si="250"/>
        <v/>
      </c>
      <c r="O2684" s="38" t="str">
        <f t="shared" si="252"/>
        <v/>
      </c>
      <c r="P2684" s="39" t="str">
        <f t="shared" si="251"/>
        <v/>
      </c>
      <c r="AC2684" s="42" t="str">
        <f>IF(B2684="","",VLOOKUP(B2684,[2]Formula!B:C,2,0))</f>
        <v/>
      </c>
      <c r="AD2684" s="43" t="str">
        <f t="shared" si="249"/>
        <v/>
      </c>
    </row>
    <row r="2685" spans="1:30" x14ac:dyDescent="0.25">
      <c r="A2685" s="64"/>
      <c r="B2685" s="64"/>
      <c r="C2685" s="66"/>
      <c r="D2685" s="67"/>
      <c r="E2685" s="64"/>
      <c r="F2685" s="64"/>
      <c r="G2685" s="37" t="str">
        <f>IF(E2685="","",IF(OR(E2685="Project Management",E2685="Project Support",E2685="Sprint Management",E2685="Sprint Support"),"NA",ROUND((((VLOOKUP(AD2685,[2]Formula!V:X,3,0)))-SUMIF(AD:AD,AD2685,H:H)),2)))</f>
        <v/>
      </c>
      <c r="H2685" s="71"/>
      <c r="I2685" s="72"/>
      <c r="J2685" s="72"/>
      <c r="K2685" s="38" t="str">
        <f>IF(E2685="","",IF(OR(E2685="Project Management",E2685="Project Support",E2685="Sprint Management",E2685="Sprint Support"),"NA",(((SUMIF(AD:AD,AD2685,H:H)/VLOOKUP(AD2685,[2]Formula!V:X,3,0))*VLOOKUP(AD2685,[2]Formula!V:X,2,0))*H2685)/SUMIF(AD:AD,AD2685,H:H)))</f>
        <v/>
      </c>
      <c r="L2685" s="38" t="str">
        <f t="shared" si="247"/>
        <v/>
      </c>
      <c r="M2685" s="38" t="str">
        <f t="shared" si="248"/>
        <v/>
      </c>
      <c r="N2685" s="38" t="str">
        <f t="shared" si="250"/>
        <v/>
      </c>
      <c r="O2685" s="38" t="str">
        <f t="shared" si="252"/>
        <v/>
      </c>
      <c r="P2685" s="39" t="str">
        <f t="shared" si="251"/>
        <v/>
      </c>
      <c r="AC2685" s="42" t="str">
        <f>IF(B2685="","",VLOOKUP(B2685,[2]Formula!B:C,2,0))</f>
        <v/>
      </c>
      <c r="AD2685" s="43" t="str">
        <f t="shared" si="249"/>
        <v/>
      </c>
    </row>
    <row r="2686" spans="1:30" x14ac:dyDescent="0.25">
      <c r="A2686" s="64"/>
      <c r="B2686" s="64"/>
      <c r="C2686" s="66"/>
      <c r="D2686" s="67"/>
      <c r="E2686" s="64"/>
      <c r="F2686" s="64"/>
      <c r="G2686" s="37" t="str">
        <f>IF(E2686="","",IF(OR(E2686="Project Management",E2686="Project Support",E2686="Sprint Management",E2686="Sprint Support"),"NA",ROUND((((VLOOKUP(AD2686,[2]Formula!V:X,3,0)))-SUMIF(AD:AD,AD2686,H:H)),2)))</f>
        <v/>
      </c>
      <c r="H2686" s="71"/>
      <c r="I2686" s="72"/>
      <c r="J2686" s="72"/>
      <c r="K2686" s="38" t="str">
        <f>IF(E2686="","",IF(OR(E2686="Project Management",E2686="Project Support",E2686="Sprint Management",E2686="Sprint Support"),"NA",(((SUMIF(AD:AD,AD2686,H:H)/VLOOKUP(AD2686,[2]Formula!V:X,3,0))*VLOOKUP(AD2686,[2]Formula!V:X,2,0))*H2686)/SUMIF(AD:AD,AD2686,H:H)))</f>
        <v/>
      </c>
      <c r="L2686" s="38" t="str">
        <f t="shared" si="247"/>
        <v/>
      </c>
      <c r="M2686" s="38" t="str">
        <f t="shared" si="248"/>
        <v/>
      </c>
      <c r="N2686" s="38" t="str">
        <f t="shared" si="250"/>
        <v/>
      </c>
      <c r="O2686" s="38" t="str">
        <f t="shared" si="252"/>
        <v/>
      </c>
      <c r="P2686" s="39" t="str">
        <f t="shared" si="251"/>
        <v/>
      </c>
      <c r="AC2686" s="42" t="str">
        <f>IF(B2686="","",VLOOKUP(B2686,[2]Formula!B:C,2,0))</f>
        <v/>
      </c>
      <c r="AD2686" s="43" t="str">
        <f t="shared" si="249"/>
        <v/>
      </c>
    </row>
    <row r="2687" spans="1:30" x14ac:dyDescent="0.25">
      <c r="A2687" s="64"/>
      <c r="B2687" s="64"/>
      <c r="C2687" s="66"/>
      <c r="D2687" s="67"/>
      <c r="E2687" s="64"/>
      <c r="F2687" s="64"/>
      <c r="G2687" s="37" t="str">
        <f>IF(E2687="","",IF(OR(E2687="Project Management",E2687="Project Support",E2687="Sprint Management",E2687="Sprint Support"),"NA",ROUND((((VLOOKUP(AD2687,[2]Formula!V:X,3,0)))-SUMIF(AD:AD,AD2687,H:H)),2)))</f>
        <v/>
      </c>
      <c r="H2687" s="71"/>
      <c r="I2687" s="72"/>
      <c r="J2687" s="72"/>
      <c r="K2687" s="38" t="str">
        <f>IF(E2687="","",IF(OR(E2687="Project Management",E2687="Project Support",E2687="Sprint Management",E2687="Sprint Support"),"NA",(((SUMIF(AD:AD,AD2687,H:H)/VLOOKUP(AD2687,[2]Formula!V:X,3,0))*VLOOKUP(AD2687,[2]Formula!V:X,2,0))*H2687)/SUMIF(AD:AD,AD2687,H:H)))</f>
        <v/>
      </c>
      <c r="L2687" s="38" t="str">
        <f t="shared" si="247"/>
        <v/>
      </c>
      <c r="M2687" s="38" t="str">
        <f t="shared" si="248"/>
        <v/>
      </c>
      <c r="N2687" s="38" t="str">
        <f t="shared" si="250"/>
        <v/>
      </c>
      <c r="O2687" s="38" t="str">
        <f t="shared" si="252"/>
        <v/>
      </c>
      <c r="P2687" s="39" t="str">
        <f t="shared" si="251"/>
        <v/>
      </c>
      <c r="AC2687" s="42" t="str">
        <f>IF(B2687="","",VLOOKUP(B2687,[2]Formula!B:C,2,0))</f>
        <v/>
      </c>
      <c r="AD2687" s="43" t="str">
        <f t="shared" si="249"/>
        <v/>
      </c>
    </row>
    <row r="2688" spans="1:30" x14ac:dyDescent="0.25">
      <c r="A2688" s="64"/>
      <c r="B2688" s="64"/>
      <c r="C2688" s="66"/>
      <c r="D2688" s="67"/>
      <c r="E2688" s="64"/>
      <c r="F2688" s="64"/>
      <c r="G2688" s="37" t="str">
        <f>IF(E2688="","",IF(OR(E2688="Project Management",E2688="Project Support",E2688="Sprint Management",E2688="Sprint Support"),"NA",ROUND((((VLOOKUP(AD2688,[2]Formula!V:X,3,0)))-SUMIF(AD:AD,AD2688,H:H)),2)))</f>
        <v/>
      </c>
      <c r="H2688" s="71"/>
      <c r="I2688" s="72"/>
      <c r="J2688" s="72"/>
      <c r="K2688" s="38" t="str">
        <f>IF(E2688="","",IF(OR(E2688="Project Management",E2688="Project Support",E2688="Sprint Management",E2688="Sprint Support"),"NA",(((SUMIF(AD:AD,AD2688,H:H)/VLOOKUP(AD2688,[2]Formula!V:X,3,0))*VLOOKUP(AD2688,[2]Formula!V:X,2,0))*H2688)/SUMIF(AD:AD,AD2688,H:H)))</f>
        <v/>
      </c>
      <c r="L2688" s="38" t="str">
        <f t="shared" si="247"/>
        <v/>
      </c>
      <c r="M2688" s="38" t="str">
        <f t="shared" si="248"/>
        <v/>
      </c>
      <c r="N2688" s="38" t="str">
        <f t="shared" si="250"/>
        <v/>
      </c>
      <c r="O2688" s="38" t="str">
        <f t="shared" si="252"/>
        <v/>
      </c>
      <c r="P2688" s="39" t="str">
        <f t="shared" si="251"/>
        <v/>
      </c>
      <c r="AC2688" s="42" t="str">
        <f>IF(B2688="","",VLOOKUP(B2688,[2]Formula!B:C,2,0))</f>
        <v/>
      </c>
      <c r="AD2688" s="43" t="str">
        <f t="shared" si="249"/>
        <v/>
      </c>
    </row>
    <row r="2689" spans="1:30" x14ac:dyDescent="0.25">
      <c r="A2689" s="64"/>
      <c r="B2689" s="64"/>
      <c r="C2689" s="66"/>
      <c r="D2689" s="67"/>
      <c r="E2689" s="64"/>
      <c r="F2689" s="64"/>
      <c r="G2689" s="37" t="str">
        <f>IF(E2689="","",IF(OR(E2689="Project Management",E2689="Project Support",E2689="Sprint Management",E2689="Sprint Support"),"NA",ROUND((((VLOOKUP(AD2689,[2]Formula!V:X,3,0)))-SUMIF(AD:AD,AD2689,H:H)),2)))</f>
        <v/>
      </c>
      <c r="H2689" s="71"/>
      <c r="I2689" s="72"/>
      <c r="J2689" s="72"/>
      <c r="K2689" s="38" t="str">
        <f>IF(E2689="","",IF(OR(E2689="Project Management",E2689="Project Support",E2689="Sprint Management",E2689="Sprint Support"),"NA",(((SUMIF(AD:AD,AD2689,H:H)/VLOOKUP(AD2689,[2]Formula!V:X,3,0))*VLOOKUP(AD2689,[2]Formula!V:X,2,0))*H2689)/SUMIF(AD:AD,AD2689,H:H)))</f>
        <v/>
      </c>
      <c r="L2689" s="38" t="str">
        <f t="shared" si="247"/>
        <v/>
      </c>
      <c r="M2689" s="38" t="str">
        <f t="shared" si="248"/>
        <v/>
      </c>
      <c r="N2689" s="38" t="str">
        <f t="shared" si="250"/>
        <v/>
      </c>
      <c r="O2689" s="38" t="str">
        <f t="shared" si="252"/>
        <v/>
      </c>
      <c r="P2689" s="39" t="str">
        <f t="shared" si="251"/>
        <v/>
      </c>
      <c r="AC2689" s="42" t="str">
        <f>IF(B2689="","",VLOOKUP(B2689,[2]Formula!B:C,2,0))</f>
        <v/>
      </c>
      <c r="AD2689" s="43" t="str">
        <f t="shared" si="249"/>
        <v/>
      </c>
    </row>
    <row r="2690" spans="1:30" x14ac:dyDescent="0.25">
      <c r="A2690" s="64"/>
      <c r="B2690" s="64"/>
      <c r="C2690" s="66"/>
      <c r="D2690" s="67"/>
      <c r="E2690" s="64"/>
      <c r="F2690" s="64"/>
      <c r="G2690" s="37" t="str">
        <f>IF(E2690="","",IF(OR(E2690="Project Management",E2690="Project Support",E2690="Sprint Management",E2690="Sprint Support"),"NA",ROUND((((VLOOKUP(AD2690,[2]Formula!V:X,3,0)))-SUMIF(AD:AD,AD2690,H:H)),2)))</f>
        <v/>
      </c>
      <c r="H2690" s="71"/>
      <c r="I2690" s="72"/>
      <c r="J2690" s="72"/>
      <c r="K2690" s="38" t="str">
        <f>IF(E2690="","",IF(OR(E2690="Project Management",E2690="Project Support",E2690="Sprint Management",E2690="Sprint Support"),"NA",(((SUMIF(AD:AD,AD2690,H:H)/VLOOKUP(AD2690,[2]Formula!V:X,3,0))*VLOOKUP(AD2690,[2]Formula!V:X,2,0))*H2690)/SUMIF(AD:AD,AD2690,H:H)))</f>
        <v/>
      </c>
      <c r="L2690" s="38" t="str">
        <f t="shared" ref="L2690:L2753" si="253">IFERROR(IF(K2690="NA",(H2690/I2690),(K2690/I2690)),"")</f>
        <v/>
      </c>
      <c r="M2690" s="38" t="str">
        <f t="shared" ref="M2690:M2753" si="254">IFERROR(IF(K2690="NA",1,(K2690/H2690)),"")</f>
        <v/>
      </c>
      <c r="N2690" s="38" t="str">
        <f t="shared" si="250"/>
        <v/>
      </c>
      <c r="O2690" s="38" t="str">
        <f t="shared" si="252"/>
        <v/>
      </c>
      <c r="P2690" s="39" t="str">
        <f t="shared" si="251"/>
        <v/>
      </c>
      <c r="AC2690" s="42" t="str">
        <f>IF(B2690="","",VLOOKUP(B2690,[2]Formula!B:C,2,0))</f>
        <v/>
      </c>
      <c r="AD2690" s="43" t="str">
        <f t="shared" ref="AD2690:AD2753" si="255">IF(B2690="","",CONCATENATE(B2690,"_",E2690))</f>
        <v/>
      </c>
    </row>
    <row r="2691" spans="1:30" x14ac:dyDescent="0.25">
      <c r="A2691" s="64"/>
      <c r="B2691" s="64"/>
      <c r="C2691" s="66"/>
      <c r="D2691" s="67"/>
      <c r="E2691" s="64"/>
      <c r="F2691" s="64"/>
      <c r="G2691" s="37" t="str">
        <f>IF(E2691="","",IF(OR(E2691="Project Management",E2691="Project Support",E2691="Sprint Management",E2691="Sprint Support"),"NA",ROUND((((VLOOKUP(AD2691,[2]Formula!V:X,3,0)))-SUMIF(AD:AD,AD2691,H:H)),2)))</f>
        <v/>
      </c>
      <c r="H2691" s="71"/>
      <c r="I2691" s="72"/>
      <c r="J2691" s="72"/>
      <c r="K2691" s="38" t="str">
        <f>IF(E2691="","",IF(OR(E2691="Project Management",E2691="Project Support",E2691="Sprint Management",E2691="Sprint Support"),"NA",(((SUMIF(AD:AD,AD2691,H:H)/VLOOKUP(AD2691,[2]Formula!V:X,3,0))*VLOOKUP(AD2691,[2]Formula!V:X,2,0))*H2691)/SUMIF(AD:AD,AD2691,H:H)))</f>
        <v/>
      </c>
      <c r="L2691" s="38" t="str">
        <f t="shared" si="253"/>
        <v/>
      </c>
      <c r="M2691" s="38" t="str">
        <f t="shared" si="254"/>
        <v/>
      </c>
      <c r="N2691" s="38" t="str">
        <f t="shared" ref="N2691:N2754" si="256">IFERROR(((L2691-M2691)/M2691)*100,"")</f>
        <v/>
      </c>
      <c r="O2691" s="38" t="str">
        <f t="shared" si="252"/>
        <v/>
      </c>
      <c r="P2691" s="39" t="str">
        <f t="shared" ref="P2691:P2754" si="257">IF(O2691="","",1)</f>
        <v/>
      </c>
      <c r="AC2691" s="42" t="str">
        <f>IF(B2691="","",VLOOKUP(B2691,[2]Formula!B:C,2,0))</f>
        <v/>
      </c>
      <c r="AD2691" s="43" t="str">
        <f t="shared" si="255"/>
        <v/>
      </c>
    </row>
    <row r="2692" spans="1:30" x14ac:dyDescent="0.25">
      <c r="A2692" s="64"/>
      <c r="B2692" s="64"/>
      <c r="C2692" s="66"/>
      <c r="D2692" s="67"/>
      <c r="E2692" s="64"/>
      <c r="F2692" s="64"/>
      <c r="G2692" s="37" t="str">
        <f>IF(E2692="","",IF(OR(E2692="Project Management",E2692="Project Support",E2692="Sprint Management",E2692="Sprint Support"),"NA",ROUND((((VLOOKUP(AD2692,[2]Formula!V:X,3,0)))-SUMIF(AD:AD,AD2692,H:H)),2)))</f>
        <v/>
      </c>
      <c r="H2692" s="71"/>
      <c r="I2692" s="72"/>
      <c r="J2692" s="72"/>
      <c r="K2692" s="38" t="str">
        <f>IF(E2692="","",IF(OR(E2692="Project Management",E2692="Project Support",E2692="Sprint Management",E2692="Sprint Support"),"NA",(((SUMIF(AD:AD,AD2692,H:H)/VLOOKUP(AD2692,[2]Formula!V:X,3,0))*VLOOKUP(AD2692,[2]Formula!V:X,2,0))*H2692)/SUMIF(AD:AD,AD2692,H:H)))</f>
        <v/>
      </c>
      <c r="L2692" s="38" t="str">
        <f t="shared" si="253"/>
        <v/>
      </c>
      <c r="M2692" s="38" t="str">
        <f t="shared" si="254"/>
        <v/>
      </c>
      <c r="N2692" s="38" t="str">
        <f t="shared" si="256"/>
        <v/>
      </c>
      <c r="O2692" s="38" t="str">
        <f t="shared" si="252"/>
        <v/>
      </c>
      <c r="P2692" s="39" t="str">
        <f t="shared" si="257"/>
        <v/>
      </c>
      <c r="AC2692" s="42" t="str">
        <f>IF(B2692="","",VLOOKUP(B2692,[2]Formula!B:C,2,0))</f>
        <v/>
      </c>
      <c r="AD2692" s="43" t="str">
        <f t="shared" si="255"/>
        <v/>
      </c>
    </row>
    <row r="2693" spans="1:30" x14ac:dyDescent="0.25">
      <c r="A2693" s="64"/>
      <c r="B2693" s="64"/>
      <c r="C2693" s="66"/>
      <c r="D2693" s="67"/>
      <c r="E2693" s="64"/>
      <c r="F2693" s="64"/>
      <c r="G2693" s="37" t="str">
        <f>IF(E2693="","",IF(OR(E2693="Project Management",E2693="Project Support",E2693="Sprint Management",E2693="Sprint Support"),"NA",ROUND((((VLOOKUP(AD2693,[2]Formula!V:X,3,0)))-SUMIF(AD:AD,AD2693,H:H)),2)))</f>
        <v/>
      </c>
      <c r="H2693" s="71"/>
      <c r="I2693" s="72"/>
      <c r="J2693" s="72"/>
      <c r="K2693" s="38" t="str">
        <f>IF(E2693="","",IF(OR(E2693="Project Management",E2693="Project Support",E2693="Sprint Management",E2693="Sprint Support"),"NA",(((SUMIF(AD:AD,AD2693,H:H)/VLOOKUP(AD2693,[2]Formula!V:X,3,0))*VLOOKUP(AD2693,[2]Formula!V:X,2,0))*H2693)/SUMIF(AD:AD,AD2693,H:H)))</f>
        <v/>
      </c>
      <c r="L2693" s="38" t="str">
        <f t="shared" si="253"/>
        <v/>
      </c>
      <c r="M2693" s="38" t="str">
        <f t="shared" si="254"/>
        <v/>
      </c>
      <c r="N2693" s="38" t="str">
        <f t="shared" si="256"/>
        <v/>
      </c>
      <c r="O2693" s="38" t="str">
        <f t="shared" si="252"/>
        <v/>
      </c>
      <c r="P2693" s="39" t="str">
        <f t="shared" si="257"/>
        <v/>
      </c>
      <c r="AC2693" s="42" t="str">
        <f>IF(B2693="","",VLOOKUP(B2693,[2]Formula!B:C,2,0))</f>
        <v/>
      </c>
      <c r="AD2693" s="43" t="str">
        <f t="shared" si="255"/>
        <v/>
      </c>
    </row>
    <row r="2694" spans="1:30" x14ac:dyDescent="0.25">
      <c r="A2694" s="64"/>
      <c r="B2694" s="64"/>
      <c r="C2694" s="66"/>
      <c r="D2694" s="67"/>
      <c r="E2694" s="64"/>
      <c r="F2694" s="64"/>
      <c r="G2694" s="37" t="str">
        <f>IF(E2694="","",IF(OR(E2694="Project Management",E2694="Project Support",E2694="Sprint Management",E2694="Sprint Support"),"NA",ROUND((((VLOOKUP(AD2694,[2]Formula!V:X,3,0)))-SUMIF(AD:AD,AD2694,H:H)),2)))</f>
        <v/>
      </c>
      <c r="H2694" s="71"/>
      <c r="I2694" s="72"/>
      <c r="J2694" s="72"/>
      <c r="K2694" s="38" t="str">
        <f>IF(E2694="","",IF(OR(E2694="Project Management",E2694="Project Support",E2694="Sprint Management",E2694="Sprint Support"),"NA",(((SUMIF(AD:AD,AD2694,H:H)/VLOOKUP(AD2694,[2]Formula!V:X,3,0))*VLOOKUP(AD2694,[2]Formula!V:X,2,0))*H2694)/SUMIF(AD:AD,AD2694,H:H)))</f>
        <v/>
      </c>
      <c r="L2694" s="38" t="str">
        <f t="shared" si="253"/>
        <v/>
      </c>
      <c r="M2694" s="38" t="str">
        <f t="shared" si="254"/>
        <v/>
      </c>
      <c r="N2694" s="38" t="str">
        <f t="shared" si="256"/>
        <v/>
      </c>
      <c r="O2694" s="38" t="str">
        <f t="shared" si="252"/>
        <v/>
      </c>
      <c r="P2694" s="39" t="str">
        <f t="shared" si="257"/>
        <v/>
      </c>
      <c r="AC2694" s="42" t="str">
        <f>IF(B2694="","",VLOOKUP(B2694,[2]Formula!B:C,2,0))</f>
        <v/>
      </c>
      <c r="AD2694" s="43" t="str">
        <f t="shared" si="255"/>
        <v/>
      </c>
    </row>
    <row r="2695" spans="1:30" x14ac:dyDescent="0.25">
      <c r="A2695" s="64"/>
      <c r="B2695" s="64"/>
      <c r="C2695" s="66"/>
      <c r="D2695" s="67"/>
      <c r="E2695" s="64"/>
      <c r="F2695" s="64"/>
      <c r="G2695" s="37" t="str">
        <f>IF(E2695="","",IF(OR(E2695="Project Management",E2695="Project Support",E2695="Sprint Management",E2695="Sprint Support"),"NA",ROUND((((VLOOKUP(AD2695,[2]Formula!V:X,3,0)))-SUMIF(AD:AD,AD2695,H:H)),2)))</f>
        <v/>
      </c>
      <c r="H2695" s="71"/>
      <c r="I2695" s="72"/>
      <c r="J2695" s="72"/>
      <c r="K2695" s="38" t="str">
        <f>IF(E2695="","",IF(OR(E2695="Project Management",E2695="Project Support",E2695="Sprint Management",E2695="Sprint Support"),"NA",(((SUMIF(AD:AD,AD2695,H:H)/VLOOKUP(AD2695,[2]Formula!V:X,3,0))*VLOOKUP(AD2695,[2]Formula!V:X,2,0))*H2695)/SUMIF(AD:AD,AD2695,H:H)))</f>
        <v/>
      </c>
      <c r="L2695" s="38" t="str">
        <f t="shared" si="253"/>
        <v/>
      </c>
      <c r="M2695" s="38" t="str">
        <f t="shared" si="254"/>
        <v/>
      </c>
      <c r="N2695" s="38" t="str">
        <f t="shared" si="256"/>
        <v/>
      </c>
      <c r="O2695" s="38" t="str">
        <f t="shared" si="252"/>
        <v/>
      </c>
      <c r="P2695" s="39" t="str">
        <f t="shared" si="257"/>
        <v/>
      </c>
      <c r="AC2695" s="42" t="str">
        <f>IF(B2695="","",VLOOKUP(B2695,[2]Formula!B:C,2,0))</f>
        <v/>
      </c>
      <c r="AD2695" s="43" t="str">
        <f t="shared" si="255"/>
        <v/>
      </c>
    </row>
    <row r="2696" spans="1:30" x14ac:dyDescent="0.25">
      <c r="A2696" s="64"/>
      <c r="B2696" s="64"/>
      <c r="C2696" s="66"/>
      <c r="D2696" s="67"/>
      <c r="E2696" s="64"/>
      <c r="F2696" s="64"/>
      <c r="G2696" s="37" t="str">
        <f>IF(E2696="","",IF(OR(E2696="Project Management",E2696="Project Support",E2696="Sprint Management",E2696="Sprint Support"),"NA",ROUND((((VLOOKUP(AD2696,[2]Formula!V:X,3,0)))-SUMIF(AD:AD,AD2696,H:H)),2)))</f>
        <v/>
      </c>
      <c r="H2696" s="71"/>
      <c r="I2696" s="72"/>
      <c r="J2696" s="72"/>
      <c r="K2696" s="38" t="str">
        <f>IF(E2696="","",IF(OR(E2696="Project Management",E2696="Project Support",E2696="Sprint Management",E2696="Sprint Support"),"NA",(((SUMIF(AD:AD,AD2696,H:H)/VLOOKUP(AD2696,[2]Formula!V:X,3,0))*VLOOKUP(AD2696,[2]Formula!V:X,2,0))*H2696)/SUMIF(AD:AD,AD2696,H:H)))</f>
        <v/>
      </c>
      <c r="L2696" s="38" t="str">
        <f t="shared" si="253"/>
        <v/>
      </c>
      <c r="M2696" s="38" t="str">
        <f t="shared" si="254"/>
        <v/>
      </c>
      <c r="N2696" s="38" t="str">
        <f t="shared" si="256"/>
        <v/>
      </c>
      <c r="O2696" s="38" t="str">
        <f t="shared" si="252"/>
        <v/>
      </c>
      <c r="P2696" s="39" t="str">
        <f t="shared" si="257"/>
        <v/>
      </c>
      <c r="AC2696" s="42" t="str">
        <f>IF(B2696="","",VLOOKUP(B2696,[2]Formula!B:C,2,0))</f>
        <v/>
      </c>
      <c r="AD2696" s="43" t="str">
        <f t="shared" si="255"/>
        <v/>
      </c>
    </row>
    <row r="2697" spans="1:30" x14ac:dyDescent="0.25">
      <c r="A2697" s="64"/>
      <c r="B2697" s="64"/>
      <c r="C2697" s="66"/>
      <c r="D2697" s="67"/>
      <c r="E2697" s="64"/>
      <c r="F2697" s="64"/>
      <c r="G2697" s="37" t="str">
        <f>IF(E2697="","",IF(OR(E2697="Project Management",E2697="Project Support",E2697="Sprint Management",E2697="Sprint Support"),"NA",ROUND((((VLOOKUP(AD2697,[2]Formula!V:X,3,0)))-SUMIF(AD:AD,AD2697,H:H)),2)))</f>
        <v/>
      </c>
      <c r="H2697" s="71"/>
      <c r="I2697" s="72"/>
      <c r="J2697" s="72"/>
      <c r="K2697" s="38" t="str">
        <f>IF(E2697="","",IF(OR(E2697="Project Management",E2697="Project Support",E2697="Sprint Management",E2697="Sprint Support"),"NA",(((SUMIF(AD:AD,AD2697,H:H)/VLOOKUP(AD2697,[2]Formula!V:X,3,0))*VLOOKUP(AD2697,[2]Formula!V:X,2,0))*H2697)/SUMIF(AD:AD,AD2697,H:H)))</f>
        <v/>
      </c>
      <c r="L2697" s="38" t="str">
        <f t="shared" si="253"/>
        <v/>
      </c>
      <c r="M2697" s="38" t="str">
        <f t="shared" si="254"/>
        <v/>
      </c>
      <c r="N2697" s="38" t="str">
        <f t="shared" si="256"/>
        <v/>
      </c>
      <c r="O2697" s="38" t="str">
        <f t="shared" si="252"/>
        <v/>
      </c>
      <c r="P2697" s="39" t="str">
        <f t="shared" si="257"/>
        <v/>
      </c>
      <c r="AC2697" s="42" t="str">
        <f>IF(B2697="","",VLOOKUP(B2697,[2]Formula!B:C,2,0))</f>
        <v/>
      </c>
      <c r="AD2697" s="43" t="str">
        <f t="shared" si="255"/>
        <v/>
      </c>
    </row>
    <row r="2698" spans="1:30" x14ac:dyDescent="0.25">
      <c r="A2698" s="64"/>
      <c r="B2698" s="64"/>
      <c r="C2698" s="66"/>
      <c r="D2698" s="67"/>
      <c r="E2698" s="64"/>
      <c r="F2698" s="64"/>
      <c r="G2698" s="37" t="str">
        <f>IF(E2698="","",IF(OR(E2698="Project Management",E2698="Project Support",E2698="Sprint Management",E2698="Sprint Support"),"NA",ROUND((((VLOOKUP(AD2698,[2]Formula!V:X,3,0)))-SUMIF(AD:AD,AD2698,H:H)),2)))</f>
        <v/>
      </c>
      <c r="H2698" s="71"/>
      <c r="I2698" s="72"/>
      <c r="J2698" s="72"/>
      <c r="K2698" s="38" t="str">
        <f>IF(E2698="","",IF(OR(E2698="Project Management",E2698="Project Support",E2698="Sprint Management",E2698="Sprint Support"),"NA",(((SUMIF(AD:AD,AD2698,H:H)/VLOOKUP(AD2698,[2]Formula!V:X,3,0))*VLOOKUP(AD2698,[2]Formula!V:X,2,0))*H2698)/SUMIF(AD:AD,AD2698,H:H)))</f>
        <v/>
      </c>
      <c r="L2698" s="38" t="str">
        <f t="shared" si="253"/>
        <v/>
      </c>
      <c r="M2698" s="38" t="str">
        <f t="shared" si="254"/>
        <v/>
      </c>
      <c r="N2698" s="38" t="str">
        <f t="shared" si="256"/>
        <v/>
      </c>
      <c r="O2698" s="38" t="str">
        <f t="shared" si="252"/>
        <v/>
      </c>
      <c r="P2698" s="39" t="str">
        <f t="shared" si="257"/>
        <v/>
      </c>
      <c r="AC2698" s="42" t="str">
        <f>IF(B2698="","",VLOOKUP(B2698,[2]Formula!B:C,2,0))</f>
        <v/>
      </c>
      <c r="AD2698" s="43" t="str">
        <f t="shared" si="255"/>
        <v/>
      </c>
    </row>
    <row r="2699" spans="1:30" x14ac:dyDescent="0.25">
      <c r="A2699" s="64"/>
      <c r="B2699" s="64"/>
      <c r="C2699" s="66"/>
      <c r="D2699" s="67"/>
      <c r="E2699" s="64"/>
      <c r="F2699" s="64"/>
      <c r="G2699" s="37" t="str">
        <f>IF(E2699="","",IF(OR(E2699="Project Management",E2699="Project Support",E2699="Sprint Management",E2699="Sprint Support"),"NA",ROUND((((VLOOKUP(AD2699,[2]Formula!V:X,3,0)))-SUMIF(AD:AD,AD2699,H:H)),2)))</f>
        <v/>
      </c>
      <c r="H2699" s="71"/>
      <c r="I2699" s="72"/>
      <c r="J2699" s="72"/>
      <c r="K2699" s="38" t="str">
        <f>IF(E2699="","",IF(OR(E2699="Project Management",E2699="Project Support",E2699="Sprint Management",E2699="Sprint Support"),"NA",(((SUMIF(AD:AD,AD2699,H:H)/VLOOKUP(AD2699,[2]Formula!V:X,3,0))*VLOOKUP(AD2699,[2]Formula!V:X,2,0))*H2699)/SUMIF(AD:AD,AD2699,H:H)))</f>
        <v/>
      </c>
      <c r="L2699" s="38" t="str">
        <f t="shared" si="253"/>
        <v/>
      </c>
      <c r="M2699" s="38" t="str">
        <f t="shared" si="254"/>
        <v/>
      </c>
      <c r="N2699" s="38" t="str">
        <f t="shared" si="256"/>
        <v/>
      </c>
      <c r="O2699" s="38" t="str">
        <f t="shared" si="252"/>
        <v/>
      </c>
      <c r="P2699" s="39" t="str">
        <f t="shared" si="257"/>
        <v/>
      </c>
      <c r="AC2699" s="42" t="str">
        <f>IF(B2699="","",VLOOKUP(B2699,[2]Formula!B:C,2,0))</f>
        <v/>
      </c>
      <c r="AD2699" s="43" t="str">
        <f t="shared" si="255"/>
        <v/>
      </c>
    </row>
    <row r="2700" spans="1:30" x14ac:dyDescent="0.25">
      <c r="A2700" s="64"/>
      <c r="B2700" s="64"/>
      <c r="C2700" s="66"/>
      <c r="D2700" s="67"/>
      <c r="E2700" s="64"/>
      <c r="F2700" s="64"/>
      <c r="G2700" s="37" t="str">
        <f>IF(E2700="","",IF(OR(E2700="Project Management",E2700="Project Support",E2700="Sprint Management",E2700="Sprint Support"),"NA",ROUND((((VLOOKUP(AD2700,[2]Formula!V:X,3,0)))-SUMIF(AD:AD,AD2700,H:H)),2)))</f>
        <v/>
      </c>
      <c r="H2700" s="71"/>
      <c r="I2700" s="72"/>
      <c r="J2700" s="72"/>
      <c r="K2700" s="38" t="str">
        <f>IF(E2700="","",IF(OR(E2700="Project Management",E2700="Project Support",E2700="Sprint Management",E2700="Sprint Support"),"NA",(((SUMIF(AD:AD,AD2700,H:H)/VLOOKUP(AD2700,[2]Formula!V:X,3,0))*VLOOKUP(AD2700,[2]Formula!V:X,2,0))*H2700)/SUMIF(AD:AD,AD2700,H:H)))</f>
        <v/>
      </c>
      <c r="L2700" s="38" t="str">
        <f t="shared" si="253"/>
        <v/>
      </c>
      <c r="M2700" s="38" t="str">
        <f t="shared" si="254"/>
        <v/>
      </c>
      <c r="N2700" s="38" t="str">
        <f t="shared" si="256"/>
        <v/>
      </c>
      <c r="O2700" s="38" t="str">
        <f t="shared" si="252"/>
        <v/>
      </c>
      <c r="P2700" s="39" t="str">
        <f t="shared" si="257"/>
        <v/>
      </c>
      <c r="AC2700" s="42" t="str">
        <f>IF(B2700="","",VLOOKUP(B2700,[2]Formula!B:C,2,0))</f>
        <v/>
      </c>
      <c r="AD2700" s="43" t="str">
        <f t="shared" si="255"/>
        <v/>
      </c>
    </row>
    <row r="2701" spans="1:30" x14ac:dyDescent="0.25">
      <c r="A2701" s="64"/>
      <c r="B2701" s="64"/>
      <c r="C2701" s="66"/>
      <c r="D2701" s="67"/>
      <c r="E2701" s="64"/>
      <c r="F2701" s="64"/>
      <c r="G2701" s="37" t="str">
        <f>IF(E2701="","",IF(OR(E2701="Project Management",E2701="Project Support",E2701="Sprint Management",E2701="Sprint Support"),"NA",ROUND((((VLOOKUP(AD2701,[2]Formula!V:X,3,0)))-SUMIF(AD:AD,AD2701,H:H)),2)))</f>
        <v/>
      </c>
      <c r="H2701" s="71"/>
      <c r="I2701" s="72"/>
      <c r="J2701" s="72"/>
      <c r="K2701" s="38" t="str">
        <f>IF(E2701="","",IF(OR(E2701="Project Management",E2701="Project Support",E2701="Sprint Management",E2701="Sprint Support"),"NA",(((SUMIF(AD:AD,AD2701,H:H)/VLOOKUP(AD2701,[2]Formula!V:X,3,0))*VLOOKUP(AD2701,[2]Formula!V:X,2,0))*H2701)/SUMIF(AD:AD,AD2701,H:H)))</f>
        <v/>
      </c>
      <c r="L2701" s="38" t="str">
        <f t="shared" si="253"/>
        <v/>
      </c>
      <c r="M2701" s="38" t="str">
        <f t="shared" si="254"/>
        <v/>
      </c>
      <c r="N2701" s="38" t="str">
        <f t="shared" si="256"/>
        <v/>
      </c>
      <c r="O2701" s="38" t="str">
        <f t="shared" si="252"/>
        <v/>
      </c>
      <c r="P2701" s="39" t="str">
        <f t="shared" si="257"/>
        <v/>
      </c>
      <c r="AC2701" s="42" t="str">
        <f>IF(B2701="","",VLOOKUP(B2701,[2]Formula!B:C,2,0))</f>
        <v/>
      </c>
      <c r="AD2701" s="43" t="str">
        <f t="shared" si="255"/>
        <v/>
      </c>
    </row>
    <row r="2702" spans="1:30" x14ac:dyDescent="0.25">
      <c r="A2702" s="64"/>
      <c r="B2702" s="64"/>
      <c r="C2702" s="66"/>
      <c r="D2702" s="67"/>
      <c r="E2702" s="64"/>
      <c r="F2702" s="64"/>
      <c r="G2702" s="37" t="str">
        <f>IF(E2702="","",IF(OR(E2702="Project Management",E2702="Project Support",E2702="Sprint Management",E2702="Sprint Support"),"NA",ROUND((((VLOOKUP(AD2702,[2]Formula!V:X,3,0)))-SUMIF(AD:AD,AD2702,H:H)),2)))</f>
        <v/>
      </c>
      <c r="H2702" s="71"/>
      <c r="I2702" s="72"/>
      <c r="J2702" s="72"/>
      <c r="K2702" s="38" t="str">
        <f>IF(E2702="","",IF(OR(E2702="Project Management",E2702="Project Support",E2702="Sprint Management",E2702="Sprint Support"),"NA",(((SUMIF(AD:AD,AD2702,H:H)/VLOOKUP(AD2702,[2]Formula!V:X,3,0))*VLOOKUP(AD2702,[2]Formula!V:X,2,0))*H2702)/SUMIF(AD:AD,AD2702,H:H)))</f>
        <v/>
      </c>
      <c r="L2702" s="38" t="str">
        <f t="shared" si="253"/>
        <v/>
      </c>
      <c r="M2702" s="38" t="str">
        <f t="shared" si="254"/>
        <v/>
      </c>
      <c r="N2702" s="38" t="str">
        <f t="shared" si="256"/>
        <v/>
      </c>
      <c r="O2702" s="38" t="str">
        <f t="shared" si="252"/>
        <v/>
      </c>
      <c r="P2702" s="39" t="str">
        <f t="shared" si="257"/>
        <v/>
      </c>
      <c r="AC2702" s="42" t="str">
        <f>IF(B2702="","",VLOOKUP(B2702,[2]Formula!B:C,2,0))</f>
        <v/>
      </c>
      <c r="AD2702" s="43" t="str">
        <f t="shared" si="255"/>
        <v/>
      </c>
    </row>
    <row r="2703" spans="1:30" x14ac:dyDescent="0.25">
      <c r="A2703" s="64"/>
      <c r="B2703" s="64"/>
      <c r="C2703" s="66"/>
      <c r="D2703" s="67"/>
      <c r="E2703" s="64"/>
      <c r="F2703" s="64"/>
      <c r="G2703" s="37" t="str">
        <f>IF(E2703="","",IF(OR(E2703="Project Management",E2703="Project Support",E2703="Sprint Management",E2703="Sprint Support"),"NA",ROUND((((VLOOKUP(AD2703,[2]Formula!V:X,3,0)))-SUMIF(AD:AD,AD2703,H:H)),2)))</f>
        <v/>
      </c>
      <c r="H2703" s="71"/>
      <c r="I2703" s="72"/>
      <c r="J2703" s="72"/>
      <c r="K2703" s="38" t="str">
        <f>IF(E2703="","",IF(OR(E2703="Project Management",E2703="Project Support",E2703="Sprint Management",E2703="Sprint Support"),"NA",(((SUMIF(AD:AD,AD2703,H:H)/VLOOKUP(AD2703,[2]Formula!V:X,3,0))*VLOOKUP(AD2703,[2]Formula!V:X,2,0))*H2703)/SUMIF(AD:AD,AD2703,H:H)))</f>
        <v/>
      </c>
      <c r="L2703" s="38" t="str">
        <f t="shared" si="253"/>
        <v/>
      </c>
      <c r="M2703" s="38" t="str">
        <f t="shared" si="254"/>
        <v/>
      </c>
      <c r="N2703" s="38" t="str">
        <f t="shared" si="256"/>
        <v/>
      </c>
      <c r="O2703" s="38" t="str">
        <f t="shared" si="252"/>
        <v/>
      </c>
      <c r="P2703" s="39" t="str">
        <f t="shared" si="257"/>
        <v/>
      </c>
      <c r="AC2703" s="42" t="str">
        <f>IF(B2703="","",VLOOKUP(B2703,[2]Formula!B:C,2,0))</f>
        <v/>
      </c>
      <c r="AD2703" s="43" t="str">
        <f t="shared" si="255"/>
        <v/>
      </c>
    </row>
    <row r="2704" spans="1:30" x14ac:dyDescent="0.25">
      <c r="A2704" s="64"/>
      <c r="B2704" s="64"/>
      <c r="C2704" s="66"/>
      <c r="D2704" s="67"/>
      <c r="E2704" s="64"/>
      <c r="F2704" s="64"/>
      <c r="G2704" s="37" t="str">
        <f>IF(E2704="","",IF(OR(E2704="Project Management",E2704="Project Support",E2704="Sprint Management",E2704="Sprint Support"),"NA",ROUND((((VLOOKUP(AD2704,[2]Formula!V:X,3,0)))-SUMIF(AD:AD,AD2704,H:H)),2)))</f>
        <v/>
      </c>
      <c r="H2704" s="71"/>
      <c r="I2704" s="72"/>
      <c r="J2704" s="72"/>
      <c r="K2704" s="38" t="str">
        <f>IF(E2704="","",IF(OR(E2704="Project Management",E2704="Project Support",E2704="Sprint Management",E2704="Sprint Support"),"NA",(((SUMIF(AD:AD,AD2704,H:H)/VLOOKUP(AD2704,[2]Formula!V:X,3,0))*VLOOKUP(AD2704,[2]Formula!V:X,2,0))*H2704)/SUMIF(AD:AD,AD2704,H:H)))</f>
        <v/>
      </c>
      <c r="L2704" s="38" t="str">
        <f t="shared" si="253"/>
        <v/>
      </c>
      <c r="M2704" s="38" t="str">
        <f t="shared" si="254"/>
        <v/>
      </c>
      <c r="N2704" s="38" t="str">
        <f t="shared" si="256"/>
        <v/>
      </c>
      <c r="O2704" s="38" t="str">
        <f t="shared" si="252"/>
        <v/>
      </c>
      <c r="P2704" s="39" t="str">
        <f t="shared" si="257"/>
        <v/>
      </c>
      <c r="AC2704" s="42" t="str">
        <f>IF(B2704="","",VLOOKUP(B2704,[2]Formula!B:C,2,0))</f>
        <v/>
      </c>
      <c r="AD2704" s="43" t="str">
        <f t="shared" si="255"/>
        <v/>
      </c>
    </row>
    <row r="2705" spans="1:30" x14ac:dyDescent="0.25">
      <c r="A2705" s="64"/>
      <c r="B2705" s="64"/>
      <c r="C2705" s="66"/>
      <c r="D2705" s="67"/>
      <c r="E2705" s="64"/>
      <c r="F2705" s="64"/>
      <c r="G2705" s="37" t="str">
        <f>IF(E2705="","",IF(OR(E2705="Project Management",E2705="Project Support",E2705="Sprint Management",E2705="Sprint Support"),"NA",ROUND((((VLOOKUP(AD2705,[2]Formula!V:X,3,0)))-SUMIF(AD:AD,AD2705,H:H)),2)))</f>
        <v/>
      </c>
      <c r="H2705" s="71"/>
      <c r="I2705" s="72"/>
      <c r="J2705" s="72"/>
      <c r="K2705" s="38" t="str">
        <f>IF(E2705="","",IF(OR(E2705="Project Management",E2705="Project Support",E2705="Sprint Management",E2705="Sprint Support"),"NA",(((SUMIF(AD:AD,AD2705,H:H)/VLOOKUP(AD2705,[2]Formula!V:X,3,0))*VLOOKUP(AD2705,[2]Formula!V:X,2,0))*H2705)/SUMIF(AD:AD,AD2705,H:H)))</f>
        <v/>
      </c>
      <c r="L2705" s="38" t="str">
        <f t="shared" si="253"/>
        <v/>
      </c>
      <c r="M2705" s="38" t="str">
        <f t="shared" si="254"/>
        <v/>
      </c>
      <c r="N2705" s="38" t="str">
        <f t="shared" si="256"/>
        <v/>
      </c>
      <c r="O2705" s="38" t="str">
        <f t="shared" si="252"/>
        <v/>
      </c>
      <c r="P2705" s="39" t="str">
        <f t="shared" si="257"/>
        <v/>
      </c>
      <c r="AC2705" s="42" t="str">
        <f>IF(B2705="","",VLOOKUP(B2705,[2]Formula!B:C,2,0))</f>
        <v/>
      </c>
      <c r="AD2705" s="43" t="str">
        <f t="shared" si="255"/>
        <v/>
      </c>
    </row>
    <row r="2706" spans="1:30" x14ac:dyDescent="0.25">
      <c r="A2706" s="64"/>
      <c r="B2706" s="64"/>
      <c r="C2706" s="66"/>
      <c r="D2706" s="67"/>
      <c r="E2706" s="64"/>
      <c r="F2706" s="64"/>
      <c r="G2706" s="37" t="str">
        <f>IF(E2706="","",IF(OR(E2706="Project Management",E2706="Project Support",E2706="Sprint Management",E2706="Sprint Support"),"NA",ROUND((((VLOOKUP(AD2706,[2]Formula!V:X,3,0)))-SUMIF(AD:AD,AD2706,H:H)),2)))</f>
        <v/>
      </c>
      <c r="H2706" s="71"/>
      <c r="I2706" s="72"/>
      <c r="J2706" s="72"/>
      <c r="K2706" s="38" t="str">
        <f>IF(E2706="","",IF(OR(E2706="Project Management",E2706="Project Support",E2706="Sprint Management",E2706="Sprint Support"),"NA",(((SUMIF(AD:AD,AD2706,H:H)/VLOOKUP(AD2706,[2]Formula!V:X,3,0))*VLOOKUP(AD2706,[2]Formula!V:X,2,0))*H2706)/SUMIF(AD:AD,AD2706,H:H)))</f>
        <v/>
      </c>
      <c r="L2706" s="38" t="str">
        <f t="shared" si="253"/>
        <v/>
      </c>
      <c r="M2706" s="38" t="str">
        <f t="shared" si="254"/>
        <v/>
      </c>
      <c r="N2706" s="38" t="str">
        <f t="shared" si="256"/>
        <v/>
      </c>
      <c r="O2706" s="38" t="str">
        <f t="shared" si="252"/>
        <v/>
      </c>
      <c r="P2706" s="39" t="str">
        <f t="shared" si="257"/>
        <v/>
      </c>
      <c r="AC2706" s="42" t="str">
        <f>IF(B2706="","",VLOOKUP(B2706,[2]Formula!B:C,2,0))</f>
        <v/>
      </c>
      <c r="AD2706" s="43" t="str">
        <f t="shared" si="255"/>
        <v/>
      </c>
    </row>
    <row r="2707" spans="1:30" x14ac:dyDescent="0.25">
      <c r="A2707" s="64"/>
      <c r="B2707" s="64"/>
      <c r="C2707" s="66"/>
      <c r="D2707" s="67"/>
      <c r="E2707" s="64"/>
      <c r="F2707" s="64"/>
      <c r="G2707" s="37" t="str">
        <f>IF(E2707="","",IF(OR(E2707="Project Management",E2707="Project Support",E2707="Sprint Management",E2707="Sprint Support"),"NA",ROUND((((VLOOKUP(AD2707,[2]Formula!V:X,3,0)))-SUMIF(AD:AD,AD2707,H:H)),2)))</f>
        <v/>
      </c>
      <c r="H2707" s="71"/>
      <c r="I2707" s="72"/>
      <c r="J2707" s="72"/>
      <c r="K2707" s="38" t="str">
        <f>IF(E2707="","",IF(OR(E2707="Project Management",E2707="Project Support",E2707="Sprint Management",E2707="Sprint Support"),"NA",(((SUMIF(AD:AD,AD2707,H:H)/VLOOKUP(AD2707,[2]Formula!V:X,3,0))*VLOOKUP(AD2707,[2]Formula!V:X,2,0))*H2707)/SUMIF(AD:AD,AD2707,H:H)))</f>
        <v/>
      </c>
      <c r="L2707" s="38" t="str">
        <f t="shared" si="253"/>
        <v/>
      </c>
      <c r="M2707" s="38" t="str">
        <f t="shared" si="254"/>
        <v/>
      </c>
      <c r="N2707" s="38" t="str">
        <f t="shared" si="256"/>
        <v/>
      </c>
      <c r="O2707" s="38" t="str">
        <f t="shared" si="252"/>
        <v/>
      </c>
      <c r="P2707" s="39" t="str">
        <f t="shared" si="257"/>
        <v/>
      </c>
      <c r="AC2707" s="42" t="str">
        <f>IF(B2707="","",VLOOKUP(B2707,[2]Formula!B:C,2,0))</f>
        <v/>
      </c>
      <c r="AD2707" s="43" t="str">
        <f t="shared" si="255"/>
        <v/>
      </c>
    </row>
    <row r="2708" spans="1:30" x14ac:dyDescent="0.25">
      <c r="A2708" s="64"/>
      <c r="B2708" s="64"/>
      <c r="C2708" s="66"/>
      <c r="D2708" s="67"/>
      <c r="E2708" s="64"/>
      <c r="F2708" s="64"/>
      <c r="G2708" s="37" t="str">
        <f>IF(E2708="","",IF(OR(E2708="Project Management",E2708="Project Support",E2708="Sprint Management",E2708="Sprint Support"),"NA",ROUND((((VLOOKUP(AD2708,[2]Formula!V:X,3,0)))-SUMIF(AD:AD,AD2708,H:H)),2)))</f>
        <v/>
      </c>
      <c r="H2708" s="71"/>
      <c r="I2708" s="72"/>
      <c r="J2708" s="72"/>
      <c r="K2708" s="38" t="str">
        <f>IF(E2708="","",IF(OR(E2708="Project Management",E2708="Project Support",E2708="Sprint Management",E2708="Sprint Support"),"NA",(((SUMIF(AD:AD,AD2708,H:H)/VLOOKUP(AD2708,[2]Formula!V:X,3,0))*VLOOKUP(AD2708,[2]Formula!V:X,2,0))*H2708)/SUMIF(AD:AD,AD2708,H:H)))</f>
        <v/>
      </c>
      <c r="L2708" s="38" t="str">
        <f t="shared" si="253"/>
        <v/>
      </c>
      <c r="M2708" s="38" t="str">
        <f t="shared" si="254"/>
        <v/>
      </c>
      <c r="N2708" s="38" t="str">
        <f t="shared" si="256"/>
        <v/>
      </c>
      <c r="O2708" s="38" t="str">
        <f t="shared" si="252"/>
        <v/>
      </c>
      <c r="P2708" s="39" t="str">
        <f t="shared" si="257"/>
        <v/>
      </c>
      <c r="AC2708" s="42" t="str">
        <f>IF(B2708="","",VLOOKUP(B2708,[2]Formula!B:C,2,0))</f>
        <v/>
      </c>
      <c r="AD2708" s="43" t="str">
        <f t="shared" si="255"/>
        <v/>
      </c>
    </row>
    <row r="2709" spans="1:30" x14ac:dyDescent="0.25">
      <c r="A2709" s="64"/>
      <c r="B2709" s="64"/>
      <c r="C2709" s="66"/>
      <c r="D2709" s="67"/>
      <c r="E2709" s="64"/>
      <c r="F2709" s="64"/>
      <c r="G2709" s="37" t="str">
        <f>IF(E2709="","",IF(OR(E2709="Project Management",E2709="Project Support",E2709="Sprint Management",E2709="Sprint Support"),"NA",ROUND((((VLOOKUP(AD2709,[2]Formula!V:X,3,0)))-SUMIF(AD:AD,AD2709,H:H)),2)))</f>
        <v/>
      </c>
      <c r="H2709" s="71"/>
      <c r="I2709" s="72"/>
      <c r="J2709" s="72"/>
      <c r="K2709" s="38" t="str">
        <f>IF(E2709="","",IF(OR(E2709="Project Management",E2709="Project Support",E2709="Sprint Management",E2709="Sprint Support"),"NA",(((SUMIF(AD:AD,AD2709,H:H)/VLOOKUP(AD2709,[2]Formula!V:X,3,0))*VLOOKUP(AD2709,[2]Formula!V:X,2,0))*H2709)/SUMIF(AD:AD,AD2709,H:H)))</f>
        <v/>
      </c>
      <c r="L2709" s="38" t="str">
        <f t="shared" si="253"/>
        <v/>
      </c>
      <c r="M2709" s="38" t="str">
        <f t="shared" si="254"/>
        <v/>
      </c>
      <c r="N2709" s="38" t="str">
        <f t="shared" si="256"/>
        <v/>
      </c>
      <c r="O2709" s="38" t="str">
        <f t="shared" si="252"/>
        <v/>
      </c>
      <c r="P2709" s="39" t="str">
        <f t="shared" si="257"/>
        <v/>
      </c>
      <c r="AC2709" s="42" t="str">
        <f>IF(B2709="","",VLOOKUP(B2709,[2]Formula!B:C,2,0))</f>
        <v/>
      </c>
      <c r="AD2709" s="43" t="str">
        <f t="shared" si="255"/>
        <v/>
      </c>
    </row>
    <row r="2710" spans="1:30" x14ac:dyDescent="0.25">
      <c r="A2710" s="64"/>
      <c r="B2710" s="64"/>
      <c r="C2710" s="66"/>
      <c r="D2710" s="67"/>
      <c r="E2710" s="64"/>
      <c r="F2710" s="64"/>
      <c r="G2710" s="37" t="str">
        <f>IF(E2710="","",IF(OR(E2710="Project Management",E2710="Project Support",E2710="Sprint Management",E2710="Sprint Support"),"NA",ROUND((((VLOOKUP(AD2710,[2]Formula!V:X,3,0)))-SUMIF(AD:AD,AD2710,H:H)),2)))</f>
        <v/>
      </c>
      <c r="H2710" s="71"/>
      <c r="I2710" s="72"/>
      <c r="J2710" s="72"/>
      <c r="K2710" s="38" t="str">
        <f>IF(E2710="","",IF(OR(E2710="Project Management",E2710="Project Support",E2710="Sprint Management",E2710="Sprint Support"),"NA",(((SUMIF(AD:AD,AD2710,H:H)/VLOOKUP(AD2710,[2]Formula!V:X,3,0))*VLOOKUP(AD2710,[2]Formula!V:X,2,0))*H2710)/SUMIF(AD:AD,AD2710,H:H)))</f>
        <v/>
      </c>
      <c r="L2710" s="38" t="str">
        <f t="shared" si="253"/>
        <v/>
      </c>
      <c r="M2710" s="38" t="str">
        <f t="shared" si="254"/>
        <v/>
      </c>
      <c r="N2710" s="38" t="str">
        <f t="shared" si="256"/>
        <v/>
      </c>
      <c r="O2710" s="38" t="str">
        <f t="shared" si="252"/>
        <v/>
      </c>
      <c r="P2710" s="39" t="str">
        <f t="shared" si="257"/>
        <v/>
      </c>
      <c r="AC2710" s="42" t="str">
        <f>IF(B2710="","",VLOOKUP(B2710,[2]Formula!B:C,2,0))</f>
        <v/>
      </c>
      <c r="AD2710" s="43" t="str">
        <f t="shared" si="255"/>
        <v/>
      </c>
    </row>
    <row r="2711" spans="1:30" x14ac:dyDescent="0.25">
      <c r="A2711" s="64"/>
      <c r="B2711" s="64"/>
      <c r="C2711" s="66"/>
      <c r="D2711" s="67"/>
      <c r="E2711" s="64"/>
      <c r="F2711" s="64"/>
      <c r="G2711" s="37" t="str">
        <f>IF(E2711="","",IF(OR(E2711="Project Management",E2711="Project Support",E2711="Sprint Management",E2711="Sprint Support"),"NA",ROUND((((VLOOKUP(AD2711,[2]Formula!V:X,3,0)))-SUMIF(AD:AD,AD2711,H:H)),2)))</f>
        <v/>
      </c>
      <c r="H2711" s="71"/>
      <c r="I2711" s="72"/>
      <c r="J2711" s="72"/>
      <c r="K2711" s="38" t="str">
        <f>IF(E2711="","",IF(OR(E2711="Project Management",E2711="Project Support",E2711="Sprint Management",E2711="Sprint Support"),"NA",(((SUMIF(AD:AD,AD2711,H:H)/VLOOKUP(AD2711,[2]Formula!V:X,3,0))*VLOOKUP(AD2711,[2]Formula!V:X,2,0))*H2711)/SUMIF(AD:AD,AD2711,H:H)))</f>
        <v/>
      </c>
      <c r="L2711" s="38" t="str">
        <f t="shared" si="253"/>
        <v/>
      </c>
      <c r="M2711" s="38" t="str">
        <f t="shared" si="254"/>
        <v/>
      </c>
      <c r="N2711" s="38" t="str">
        <f t="shared" si="256"/>
        <v/>
      </c>
      <c r="O2711" s="38" t="str">
        <f t="shared" si="252"/>
        <v/>
      </c>
      <c r="P2711" s="39" t="str">
        <f t="shared" si="257"/>
        <v/>
      </c>
      <c r="AC2711" s="42" t="str">
        <f>IF(B2711="","",VLOOKUP(B2711,[2]Formula!B:C,2,0))</f>
        <v/>
      </c>
      <c r="AD2711" s="43" t="str">
        <f t="shared" si="255"/>
        <v/>
      </c>
    </row>
    <row r="2712" spans="1:30" x14ac:dyDescent="0.25">
      <c r="A2712" s="64"/>
      <c r="B2712" s="64"/>
      <c r="C2712" s="66"/>
      <c r="D2712" s="67"/>
      <c r="E2712" s="64"/>
      <c r="F2712" s="64"/>
      <c r="G2712" s="37" t="str">
        <f>IF(E2712="","",IF(OR(E2712="Project Management",E2712="Project Support",E2712="Sprint Management",E2712="Sprint Support"),"NA",ROUND((((VLOOKUP(AD2712,[2]Formula!V:X,3,0)))-SUMIF(AD:AD,AD2712,H:H)),2)))</f>
        <v/>
      </c>
      <c r="H2712" s="71"/>
      <c r="I2712" s="72"/>
      <c r="J2712" s="72"/>
      <c r="K2712" s="38" t="str">
        <f>IF(E2712="","",IF(OR(E2712="Project Management",E2712="Project Support",E2712="Sprint Management",E2712="Sprint Support"),"NA",(((SUMIF(AD:AD,AD2712,H:H)/VLOOKUP(AD2712,[2]Formula!V:X,3,0))*VLOOKUP(AD2712,[2]Formula!V:X,2,0))*H2712)/SUMIF(AD:AD,AD2712,H:H)))</f>
        <v/>
      </c>
      <c r="L2712" s="38" t="str">
        <f t="shared" si="253"/>
        <v/>
      </c>
      <c r="M2712" s="38" t="str">
        <f t="shared" si="254"/>
        <v/>
      </c>
      <c r="N2712" s="38" t="str">
        <f t="shared" si="256"/>
        <v/>
      </c>
      <c r="O2712" s="38" t="str">
        <f t="shared" si="252"/>
        <v/>
      </c>
      <c r="P2712" s="39" t="str">
        <f t="shared" si="257"/>
        <v/>
      </c>
      <c r="AC2712" s="42" t="str">
        <f>IF(B2712="","",VLOOKUP(B2712,[2]Formula!B:C,2,0))</f>
        <v/>
      </c>
      <c r="AD2712" s="43" t="str">
        <f t="shared" si="255"/>
        <v/>
      </c>
    </row>
    <row r="2713" spans="1:30" x14ac:dyDescent="0.25">
      <c r="A2713" s="64"/>
      <c r="B2713" s="64"/>
      <c r="C2713" s="66"/>
      <c r="D2713" s="67"/>
      <c r="E2713" s="64"/>
      <c r="F2713" s="64"/>
      <c r="G2713" s="37" t="str">
        <f>IF(E2713="","",IF(OR(E2713="Project Management",E2713="Project Support",E2713="Sprint Management",E2713="Sprint Support"),"NA",ROUND((((VLOOKUP(AD2713,[2]Formula!V:X,3,0)))-SUMIF(AD:AD,AD2713,H:H)),2)))</f>
        <v/>
      </c>
      <c r="H2713" s="71"/>
      <c r="I2713" s="72"/>
      <c r="J2713" s="72"/>
      <c r="K2713" s="38" t="str">
        <f>IF(E2713="","",IF(OR(E2713="Project Management",E2713="Project Support",E2713="Sprint Management",E2713="Sprint Support"),"NA",(((SUMIF(AD:AD,AD2713,H:H)/VLOOKUP(AD2713,[2]Formula!V:X,3,0))*VLOOKUP(AD2713,[2]Formula!V:X,2,0))*H2713)/SUMIF(AD:AD,AD2713,H:H)))</f>
        <v/>
      </c>
      <c r="L2713" s="38" t="str">
        <f t="shared" si="253"/>
        <v/>
      </c>
      <c r="M2713" s="38" t="str">
        <f t="shared" si="254"/>
        <v/>
      </c>
      <c r="N2713" s="38" t="str">
        <f t="shared" si="256"/>
        <v/>
      </c>
      <c r="O2713" s="38" t="str">
        <f t="shared" si="252"/>
        <v/>
      </c>
      <c r="P2713" s="39" t="str">
        <f t="shared" si="257"/>
        <v/>
      </c>
      <c r="AC2713" s="42" t="str">
        <f>IF(B2713="","",VLOOKUP(B2713,[2]Formula!B:C,2,0))</f>
        <v/>
      </c>
      <c r="AD2713" s="43" t="str">
        <f t="shared" si="255"/>
        <v/>
      </c>
    </row>
    <row r="2714" spans="1:30" x14ac:dyDescent="0.25">
      <c r="A2714" s="64"/>
      <c r="B2714" s="64"/>
      <c r="C2714" s="66"/>
      <c r="D2714" s="67"/>
      <c r="E2714" s="64"/>
      <c r="F2714" s="64"/>
      <c r="G2714" s="37" t="str">
        <f>IF(E2714="","",IF(OR(E2714="Project Management",E2714="Project Support",E2714="Sprint Management",E2714="Sprint Support"),"NA",ROUND((((VLOOKUP(AD2714,[2]Formula!V:X,3,0)))-SUMIF(AD:AD,AD2714,H:H)),2)))</f>
        <v/>
      </c>
      <c r="H2714" s="71"/>
      <c r="I2714" s="72"/>
      <c r="J2714" s="72"/>
      <c r="K2714" s="38" t="str">
        <f>IF(E2714="","",IF(OR(E2714="Project Management",E2714="Project Support",E2714="Sprint Management",E2714="Sprint Support"),"NA",(((SUMIF(AD:AD,AD2714,H:H)/VLOOKUP(AD2714,[2]Formula!V:X,3,0))*VLOOKUP(AD2714,[2]Formula!V:X,2,0))*H2714)/SUMIF(AD:AD,AD2714,H:H)))</f>
        <v/>
      </c>
      <c r="L2714" s="38" t="str">
        <f t="shared" si="253"/>
        <v/>
      </c>
      <c r="M2714" s="38" t="str">
        <f t="shared" si="254"/>
        <v/>
      </c>
      <c r="N2714" s="38" t="str">
        <f t="shared" si="256"/>
        <v/>
      </c>
      <c r="O2714" s="38" t="str">
        <f t="shared" si="252"/>
        <v/>
      </c>
      <c r="P2714" s="39" t="str">
        <f t="shared" si="257"/>
        <v/>
      </c>
      <c r="AC2714" s="42" t="str">
        <f>IF(B2714="","",VLOOKUP(B2714,[2]Formula!B:C,2,0))</f>
        <v/>
      </c>
      <c r="AD2714" s="43" t="str">
        <f t="shared" si="255"/>
        <v/>
      </c>
    </row>
    <row r="2715" spans="1:30" x14ac:dyDescent="0.25">
      <c r="A2715" s="64"/>
      <c r="B2715" s="64"/>
      <c r="C2715" s="66"/>
      <c r="D2715" s="67"/>
      <c r="E2715" s="64"/>
      <c r="F2715" s="64"/>
      <c r="G2715" s="37" t="str">
        <f>IF(E2715="","",IF(OR(E2715="Project Management",E2715="Project Support",E2715="Sprint Management",E2715="Sprint Support"),"NA",ROUND((((VLOOKUP(AD2715,[2]Formula!V:X,3,0)))-SUMIF(AD:AD,AD2715,H:H)),2)))</f>
        <v/>
      </c>
      <c r="H2715" s="71"/>
      <c r="I2715" s="72"/>
      <c r="J2715" s="72"/>
      <c r="K2715" s="38" t="str">
        <f>IF(E2715="","",IF(OR(E2715="Project Management",E2715="Project Support",E2715="Sprint Management",E2715="Sprint Support"),"NA",(((SUMIF(AD:AD,AD2715,H:H)/VLOOKUP(AD2715,[2]Formula!V:X,3,0))*VLOOKUP(AD2715,[2]Formula!V:X,2,0))*H2715)/SUMIF(AD:AD,AD2715,H:H)))</f>
        <v/>
      </c>
      <c r="L2715" s="38" t="str">
        <f t="shared" si="253"/>
        <v/>
      </c>
      <c r="M2715" s="38" t="str">
        <f t="shared" si="254"/>
        <v/>
      </c>
      <c r="N2715" s="38" t="str">
        <f t="shared" si="256"/>
        <v/>
      </c>
      <c r="O2715" s="38" t="str">
        <f t="shared" si="252"/>
        <v/>
      </c>
      <c r="P2715" s="39" t="str">
        <f t="shared" si="257"/>
        <v/>
      </c>
      <c r="AC2715" s="42" t="str">
        <f>IF(B2715="","",VLOOKUP(B2715,[2]Formula!B:C,2,0))</f>
        <v/>
      </c>
      <c r="AD2715" s="43" t="str">
        <f t="shared" si="255"/>
        <v/>
      </c>
    </row>
    <row r="2716" spans="1:30" x14ac:dyDescent="0.25">
      <c r="A2716" s="64"/>
      <c r="B2716" s="64"/>
      <c r="C2716" s="66"/>
      <c r="D2716" s="67"/>
      <c r="E2716" s="64"/>
      <c r="F2716" s="64"/>
      <c r="G2716" s="37" t="str">
        <f>IF(E2716="","",IF(OR(E2716="Project Management",E2716="Project Support",E2716="Sprint Management",E2716="Sprint Support"),"NA",ROUND((((VLOOKUP(AD2716,[2]Formula!V:X,3,0)))-SUMIF(AD:AD,AD2716,H:H)),2)))</f>
        <v/>
      </c>
      <c r="H2716" s="71"/>
      <c r="I2716" s="72"/>
      <c r="J2716" s="72"/>
      <c r="K2716" s="38" t="str">
        <f>IF(E2716="","",IF(OR(E2716="Project Management",E2716="Project Support",E2716="Sprint Management",E2716="Sprint Support"),"NA",(((SUMIF(AD:AD,AD2716,H:H)/VLOOKUP(AD2716,[2]Formula!V:X,3,0))*VLOOKUP(AD2716,[2]Formula!V:X,2,0))*H2716)/SUMIF(AD:AD,AD2716,H:H)))</f>
        <v/>
      </c>
      <c r="L2716" s="38" t="str">
        <f t="shared" si="253"/>
        <v/>
      </c>
      <c r="M2716" s="38" t="str">
        <f t="shared" si="254"/>
        <v/>
      </c>
      <c r="N2716" s="38" t="str">
        <f t="shared" si="256"/>
        <v/>
      </c>
      <c r="O2716" s="38" t="str">
        <f t="shared" si="252"/>
        <v/>
      </c>
      <c r="P2716" s="39" t="str">
        <f t="shared" si="257"/>
        <v/>
      </c>
      <c r="AC2716" s="42" t="str">
        <f>IF(B2716="","",VLOOKUP(B2716,[2]Formula!B:C,2,0))</f>
        <v/>
      </c>
      <c r="AD2716" s="43" t="str">
        <f t="shared" si="255"/>
        <v/>
      </c>
    </row>
    <row r="2717" spans="1:30" x14ac:dyDescent="0.25">
      <c r="A2717" s="64"/>
      <c r="B2717" s="64"/>
      <c r="C2717" s="66"/>
      <c r="D2717" s="67"/>
      <c r="E2717" s="64"/>
      <c r="F2717" s="64"/>
      <c r="G2717" s="37" t="str">
        <f>IF(E2717="","",IF(OR(E2717="Project Management",E2717="Project Support",E2717="Sprint Management",E2717="Sprint Support"),"NA",ROUND((((VLOOKUP(AD2717,[2]Formula!V:X,3,0)))-SUMIF(AD:AD,AD2717,H:H)),2)))</f>
        <v/>
      </c>
      <c r="H2717" s="71"/>
      <c r="I2717" s="72"/>
      <c r="J2717" s="72"/>
      <c r="K2717" s="38" t="str">
        <f>IF(E2717="","",IF(OR(E2717="Project Management",E2717="Project Support",E2717="Sprint Management",E2717="Sprint Support"),"NA",(((SUMIF(AD:AD,AD2717,H:H)/VLOOKUP(AD2717,[2]Formula!V:X,3,0))*VLOOKUP(AD2717,[2]Formula!V:X,2,0))*H2717)/SUMIF(AD:AD,AD2717,H:H)))</f>
        <v/>
      </c>
      <c r="L2717" s="38" t="str">
        <f t="shared" si="253"/>
        <v/>
      </c>
      <c r="M2717" s="38" t="str">
        <f t="shared" si="254"/>
        <v/>
      </c>
      <c r="N2717" s="38" t="str">
        <f t="shared" si="256"/>
        <v/>
      </c>
      <c r="O2717" s="38" t="str">
        <f t="shared" si="252"/>
        <v/>
      </c>
      <c r="P2717" s="39" t="str">
        <f t="shared" si="257"/>
        <v/>
      </c>
      <c r="AC2717" s="42" t="str">
        <f>IF(B2717="","",VLOOKUP(B2717,[2]Formula!B:C,2,0))</f>
        <v/>
      </c>
      <c r="AD2717" s="43" t="str">
        <f t="shared" si="255"/>
        <v/>
      </c>
    </row>
    <row r="2718" spans="1:30" x14ac:dyDescent="0.25">
      <c r="A2718" s="64"/>
      <c r="B2718" s="64"/>
      <c r="C2718" s="66"/>
      <c r="D2718" s="67"/>
      <c r="E2718" s="64"/>
      <c r="F2718" s="64"/>
      <c r="G2718" s="37" t="str">
        <f>IF(E2718="","",IF(OR(E2718="Project Management",E2718="Project Support",E2718="Sprint Management",E2718="Sprint Support"),"NA",ROUND((((VLOOKUP(AD2718,[2]Formula!V:X,3,0)))-SUMIF(AD:AD,AD2718,H:H)),2)))</f>
        <v/>
      </c>
      <c r="H2718" s="71"/>
      <c r="I2718" s="72"/>
      <c r="J2718" s="72"/>
      <c r="K2718" s="38" t="str">
        <f>IF(E2718="","",IF(OR(E2718="Project Management",E2718="Project Support",E2718="Sprint Management",E2718="Sprint Support"),"NA",(((SUMIF(AD:AD,AD2718,H:H)/VLOOKUP(AD2718,[2]Formula!V:X,3,0))*VLOOKUP(AD2718,[2]Formula!V:X,2,0))*H2718)/SUMIF(AD:AD,AD2718,H:H)))</f>
        <v/>
      </c>
      <c r="L2718" s="38" t="str">
        <f t="shared" si="253"/>
        <v/>
      </c>
      <c r="M2718" s="38" t="str">
        <f t="shared" si="254"/>
        <v/>
      </c>
      <c r="N2718" s="38" t="str">
        <f t="shared" si="256"/>
        <v/>
      </c>
      <c r="O2718" s="38" t="str">
        <f t="shared" si="252"/>
        <v/>
      </c>
      <c r="P2718" s="39" t="str">
        <f t="shared" si="257"/>
        <v/>
      </c>
      <c r="AC2718" s="42" t="str">
        <f>IF(B2718="","",VLOOKUP(B2718,[2]Formula!B:C,2,0))</f>
        <v/>
      </c>
      <c r="AD2718" s="43" t="str">
        <f t="shared" si="255"/>
        <v/>
      </c>
    </row>
    <row r="2719" spans="1:30" x14ac:dyDescent="0.25">
      <c r="A2719" s="64"/>
      <c r="B2719" s="64"/>
      <c r="C2719" s="66"/>
      <c r="D2719" s="67"/>
      <c r="E2719" s="64"/>
      <c r="F2719" s="64"/>
      <c r="G2719" s="37" t="str">
        <f>IF(E2719="","",IF(OR(E2719="Project Management",E2719="Project Support",E2719="Sprint Management",E2719="Sprint Support"),"NA",ROUND((((VLOOKUP(AD2719,[2]Formula!V:X,3,0)))-SUMIF(AD:AD,AD2719,H:H)),2)))</f>
        <v/>
      </c>
      <c r="H2719" s="71"/>
      <c r="I2719" s="72"/>
      <c r="J2719" s="72"/>
      <c r="K2719" s="38" t="str">
        <f>IF(E2719="","",IF(OR(E2719="Project Management",E2719="Project Support",E2719="Sprint Management",E2719="Sprint Support"),"NA",(((SUMIF(AD:AD,AD2719,H:H)/VLOOKUP(AD2719,[2]Formula!V:X,3,0))*VLOOKUP(AD2719,[2]Formula!V:X,2,0))*H2719)/SUMIF(AD:AD,AD2719,H:H)))</f>
        <v/>
      </c>
      <c r="L2719" s="38" t="str">
        <f t="shared" si="253"/>
        <v/>
      </c>
      <c r="M2719" s="38" t="str">
        <f t="shared" si="254"/>
        <v/>
      </c>
      <c r="N2719" s="38" t="str">
        <f t="shared" si="256"/>
        <v/>
      </c>
      <c r="O2719" s="38" t="str">
        <f t="shared" si="252"/>
        <v/>
      </c>
      <c r="P2719" s="39" t="str">
        <f t="shared" si="257"/>
        <v/>
      </c>
      <c r="AC2719" s="42" t="str">
        <f>IF(B2719="","",VLOOKUP(B2719,[2]Formula!B:C,2,0))</f>
        <v/>
      </c>
      <c r="AD2719" s="43" t="str">
        <f t="shared" si="255"/>
        <v/>
      </c>
    </row>
    <row r="2720" spans="1:30" x14ac:dyDescent="0.25">
      <c r="A2720" s="64"/>
      <c r="B2720" s="64"/>
      <c r="C2720" s="66"/>
      <c r="D2720" s="67"/>
      <c r="E2720" s="64"/>
      <c r="F2720" s="64"/>
      <c r="G2720" s="37" t="str">
        <f>IF(E2720="","",IF(OR(E2720="Project Management",E2720="Project Support",E2720="Sprint Management",E2720="Sprint Support"),"NA",ROUND((((VLOOKUP(AD2720,[2]Formula!V:X,3,0)))-SUMIF(AD:AD,AD2720,H:H)),2)))</f>
        <v/>
      </c>
      <c r="H2720" s="71"/>
      <c r="I2720" s="72"/>
      <c r="J2720" s="72"/>
      <c r="K2720" s="38" t="str">
        <f>IF(E2720="","",IF(OR(E2720="Project Management",E2720="Project Support",E2720="Sprint Management",E2720="Sprint Support"),"NA",(((SUMIF(AD:AD,AD2720,H:H)/VLOOKUP(AD2720,[2]Formula!V:X,3,0))*VLOOKUP(AD2720,[2]Formula!V:X,2,0))*H2720)/SUMIF(AD:AD,AD2720,H:H)))</f>
        <v/>
      </c>
      <c r="L2720" s="38" t="str">
        <f t="shared" si="253"/>
        <v/>
      </c>
      <c r="M2720" s="38" t="str">
        <f t="shared" si="254"/>
        <v/>
      </c>
      <c r="N2720" s="38" t="str">
        <f t="shared" si="256"/>
        <v/>
      </c>
      <c r="O2720" s="38" t="str">
        <f t="shared" si="252"/>
        <v/>
      </c>
      <c r="P2720" s="39" t="str">
        <f t="shared" si="257"/>
        <v/>
      </c>
      <c r="AC2720" s="42" t="str">
        <f>IF(B2720="","",VLOOKUP(B2720,[2]Formula!B:C,2,0))</f>
        <v/>
      </c>
      <c r="AD2720" s="43" t="str">
        <f t="shared" si="255"/>
        <v/>
      </c>
    </row>
    <row r="2721" spans="1:30" x14ac:dyDescent="0.25">
      <c r="A2721" s="64"/>
      <c r="B2721" s="64"/>
      <c r="C2721" s="66"/>
      <c r="D2721" s="67"/>
      <c r="E2721" s="64"/>
      <c r="F2721" s="64"/>
      <c r="G2721" s="37" t="str">
        <f>IF(E2721="","",IF(OR(E2721="Project Management",E2721="Project Support",E2721="Sprint Management",E2721="Sprint Support"),"NA",ROUND((((VLOOKUP(AD2721,[2]Formula!V:X,3,0)))-SUMIF(AD:AD,AD2721,H:H)),2)))</f>
        <v/>
      </c>
      <c r="H2721" s="71"/>
      <c r="I2721" s="72"/>
      <c r="J2721" s="72"/>
      <c r="K2721" s="38" t="str">
        <f>IF(E2721="","",IF(OR(E2721="Project Management",E2721="Project Support",E2721="Sprint Management",E2721="Sprint Support"),"NA",(((SUMIF(AD:AD,AD2721,H:H)/VLOOKUP(AD2721,[2]Formula!V:X,3,0))*VLOOKUP(AD2721,[2]Formula!V:X,2,0))*H2721)/SUMIF(AD:AD,AD2721,H:H)))</f>
        <v/>
      </c>
      <c r="L2721" s="38" t="str">
        <f t="shared" si="253"/>
        <v/>
      </c>
      <c r="M2721" s="38" t="str">
        <f t="shared" si="254"/>
        <v/>
      </c>
      <c r="N2721" s="38" t="str">
        <f t="shared" si="256"/>
        <v/>
      </c>
      <c r="O2721" s="38" t="str">
        <f t="shared" si="252"/>
        <v/>
      </c>
      <c r="P2721" s="39" t="str">
        <f t="shared" si="257"/>
        <v/>
      </c>
      <c r="AC2721" s="42" t="str">
        <f>IF(B2721="","",VLOOKUP(B2721,[2]Formula!B:C,2,0))</f>
        <v/>
      </c>
      <c r="AD2721" s="43" t="str">
        <f t="shared" si="255"/>
        <v/>
      </c>
    </row>
    <row r="2722" spans="1:30" x14ac:dyDescent="0.25">
      <c r="A2722" s="64"/>
      <c r="B2722" s="64"/>
      <c r="C2722" s="66"/>
      <c r="D2722" s="67"/>
      <c r="E2722" s="64"/>
      <c r="F2722" s="64"/>
      <c r="G2722" s="37" t="str">
        <f>IF(E2722="","",IF(OR(E2722="Project Management",E2722="Project Support",E2722="Sprint Management",E2722="Sprint Support"),"NA",ROUND((((VLOOKUP(AD2722,[2]Formula!V:X,3,0)))-SUMIF(AD:AD,AD2722,H:H)),2)))</f>
        <v/>
      </c>
      <c r="H2722" s="71"/>
      <c r="I2722" s="72"/>
      <c r="J2722" s="72"/>
      <c r="K2722" s="38" t="str">
        <f>IF(E2722="","",IF(OR(E2722="Project Management",E2722="Project Support",E2722="Sprint Management",E2722="Sprint Support"),"NA",(((SUMIF(AD:AD,AD2722,H:H)/VLOOKUP(AD2722,[2]Formula!V:X,3,0))*VLOOKUP(AD2722,[2]Formula!V:X,2,0))*H2722)/SUMIF(AD:AD,AD2722,H:H)))</f>
        <v/>
      </c>
      <c r="L2722" s="38" t="str">
        <f t="shared" si="253"/>
        <v/>
      </c>
      <c r="M2722" s="38" t="str">
        <f t="shared" si="254"/>
        <v/>
      </c>
      <c r="N2722" s="38" t="str">
        <f t="shared" si="256"/>
        <v/>
      </c>
      <c r="O2722" s="38" t="str">
        <f t="shared" si="252"/>
        <v/>
      </c>
      <c r="P2722" s="39" t="str">
        <f t="shared" si="257"/>
        <v/>
      </c>
      <c r="AC2722" s="42" t="str">
        <f>IF(B2722="","",VLOOKUP(B2722,[2]Formula!B:C,2,0))</f>
        <v/>
      </c>
      <c r="AD2722" s="43" t="str">
        <f t="shared" si="255"/>
        <v/>
      </c>
    </row>
    <row r="2723" spans="1:30" x14ac:dyDescent="0.25">
      <c r="A2723" s="64"/>
      <c r="B2723" s="64"/>
      <c r="C2723" s="66"/>
      <c r="D2723" s="67"/>
      <c r="E2723" s="64"/>
      <c r="F2723" s="64"/>
      <c r="G2723" s="37" t="str">
        <f>IF(E2723="","",IF(OR(E2723="Project Management",E2723="Project Support",E2723="Sprint Management",E2723="Sprint Support"),"NA",ROUND((((VLOOKUP(AD2723,[2]Formula!V:X,3,0)))-SUMIF(AD:AD,AD2723,H:H)),2)))</f>
        <v/>
      </c>
      <c r="H2723" s="71"/>
      <c r="I2723" s="72"/>
      <c r="J2723" s="72"/>
      <c r="K2723" s="38" t="str">
        <f>IF(E2723="","",IF(OR(E2723="Project Management",E2723="Project Support",E2723="Sprint Management",E2723="Sprint Support"),"NA",(((SUMIF(AD:AD,AD2723,H:H)/VLOOKUP(AD2723,[2]Formula!V:X,3,0))*VLOOKUP(AD2723,[2]Formula!V:X,2,0))*H2723)/SUMIF(AD:AD,AD2723,H:H)))</f>
        <v/>
      </c>
      <c r="L2723" s="38" t="str">
        <f t="shared" si="253"/>
        <v/>
      </c>
      <c r="M2723" s="38" t="str">
        <f t="shared" si="254"/>
        <v/>
      </c>
      <c r="N2723" s="38" t="str">
        <f t="shared" si="256"/>
        <v/>
      </c>
      <c r="O2723" s="38" t="str">
        <f t="shared" si="252"/>
        <v/>
      </c>
      <c r="P2723" s="39" t="str">
        <f t="shared" si="257"/>
        <v/>
      </c>
      <c r="AC2723" s="42" t="str">
        <f>IF(B2723="","",VLOOKUP(B2723,[2]Formula!B:C,2,0))</f>
        <v/>
      </c>
      <c r="AD2723" s="43" t="str">
        <f t="shared" si="255"/>
        <v/>
      </c>
    </row>
    <row r="2724" spans="1:30" x14ac:dyDescent="0.25">
      <c r="A2724" s="64"/>
      <c r="B2724" s="64"/>
      <c r="C2724" s="66"/>
      <c r="D2724" s="67"/>
      <c r="E2724" s="64"/>
      <c r="F2724" s="64"/>
      <c r="G2724" s="37" t="str">
        <f>IF(E2724="","",IF(OR(E2724="Project Management",E2724="Project Support",E2724="Sprint Management",E2724="Sprint Support"),"NA",ROUND((((VLOOKUP(AD2724,[2]Formula!V:X,3,0)))-SUMIF(AD:AD,AD2724,H:H)),2)))</f>
        <v/>
      </c>
      <c r="H2724" s="71"/>
      <c r="I2724" s="72"/>
      <c r="J2724" s="72"/>
      <c r="K2724" s="38" t="str">
        <f>IF(E2724="","",IF(OR(E2724="Project Management",E2724="Project Support",E2724="Sprint Management",E2724="Sprint Support"),"NA",(((SUMIF(AD:AD,AD2724,H:H)/VLOOKUP(AD2724,[2]Formula!V:X,3,0))*VLOOKUP(AD2724,[2]Formula!V:X,2,0))*H2724)/SUMIF(AD:AD,AD2724,H:H)))</f>
        <v/>
      </c>
      <c r="L2724" s="38" t="str">
        <f t="shared" si="253"/>
        <v/>
      </c>
      <c r="M2724" s="38" t="str">
        <f t="shared" si="254"/>
        <v/>
      </c>
      <c r="N2724" s="38" t="str">
        <f t="shared" si="256"/>
        <v/>
      </c>
      <c r="O2724" s="38" t="str">
        <f t="shared" si="252"/>
        <v/>
      </c>
      <c r="P2724" s="39" t="str">
        <f t="shared" si="257"/>
        <v/>
      </c>
      <c r="AC2724" s="42" t="str">
        <f>IF(B2724="","",VLOOKUP(B2724,[2]Formula!B:C,2,0))</f>
        <v/>
      </c>
      <c r="AD2724" s="43" t="str">
        <f t="shared" si="255"/>
        <v/>
      </c>
    </row>
    <row r="2725" spans="1:30" x14ac:dyDescent="0.25">
      <c r="A2725" s="64"/>
      <c r="B2725" s="64"/>
      <c r="C2725" s="66"/>
      <c r="D2725" s="67"/>
      <c r="E2725" s="64"/>
      <c r="F2725" s="64"/>
      <c r="G2725" s="37" t="str">
        <f>IF(E2725="","",IF(OR(E2725="Project Management",E2725="Project Support",E2725="Sprint Management",E2725="Sprint Support"),"NA",ROUND((((VLOOKUP(AD2725,[2]Formula!V:X,3,0)))-SUMIF(AD:AD,AD2725,H:H)),2)))</f>
        <v/>
      </c>
      <c r="H2725" s="71"/>
      <c r="I2725" s="72"/>
      <c r="J2725" s="72"/>
      <c r="K2725" s="38" t="str">
        <f>IF(E2725="","",IF(OR(E2725="Project Management",E2725="Project Support",E2725="Sprint Management",E2725="Sprint Support"),"NA",(((SUMIF(AD:AD,AD2725,H:H)/VLOOKUP(AD2725,[2]Formula!V:X,3,0))*VLOOKUP(AD2725,[2]Formula!V:X,2,0))*H2725)/SUMIF(AD:AD,AD2725,H:H)))</f>
        <v/>
      </c>
      <c r="L2725" s="38" t="str">
        <f t="shared" si="253"/>
        <v/>
      </c>
      <c r="M2725" s="38" t="str">
        <f t="shared" si="254"/>
        <v/>
      </c>
      <c r="N2725" s="38" t="str">
        <f t="shared" si="256"/>
        <v/>
      </c>
      <c r="O2725" s="38" t="str">
        <f t="shared" si="252"/>
        <v/>
      </c>
      <c r="P2725" s="39" t="str">
        <f t="shared" si="257"/>
        <v/>
      </c>
      <c r="AC2725" s="42" t="str">
        <f>IF(B2725="","",VLOOKUP(B2725,[2]Formula!B:C,2,0))</f>
        <v/>
      </c>
      <c r="AD2725" s="43" t="str">
        <f t="shared" si="255"/>
        <v/>
      </c>
    </row>
    <row r="2726" spans="1:30" x14ac:dyDescent="0.25">
      <c r="A2726" s="64"/>
      <c r="B2726" s="64"/>
      <c r="C2726" s="66"/>
      <c r="D2726" s="67"/>
      <c r="E2726" s="64"/>
      <c r="F2726" s="64"/>
      <c r="G2726" s="37" t="str">
        <f>IF(E2726="","",IF(OR(E2726="Project Management",E2726="Project Support",E2726="Sprint Management",E2726="Sprint Support"),"NA",ROUND((((VLOOKUP(AD2726,[2]Formula!V:X,3,0)))-SUMIF(AD:AD,AD2726,H:H)),2)))</f>
        <v/>
      </c>
      <c r="H2726" s="71"/>
      <c r="I2726" s="72"/>
      <c r="J2726" s="72"/>
      <c r="K2726" s="38" t="str">
        <f>IF(E2726="","",IF(OR(E2726="Project Management",E2726="Project Support",E2726="Sprint Management",E2726="Sprint Support"),"NA",(((SUMIF(AD:AD,AD2726,H:H)/VLOOKUP(AD2726,[2]Formula!V:X,3,0))*VLOOKUP(AD2726,[2]Formula!V:X,2,0))*H2726)/SUMIF(AD:AD,AD2726,H:H)))</f>
        <v/>
      </c>
      <c r="L2726" s="38" t="str">
        <f t="shared" si="253"/>
        <v/>
      </c>
      <c r="M2726" s="38" t="str">
        <f t="shared" si="254"/>
        <v/>
      </c>
      <c r="N2726" s="38" t="str">
        <f t="shared" si="256"/>
        <v/>
      </c>
      <c r="O2726" s="38" t="str">
        <f t="shared" si="252"/>
        <v/>
      </c>
      <c r="P2726" s="39" t="str">
        <f t="shared" si="257"/>
        <v/>
      </c>
      <c r="AC2726" s="42" t="str">
        <f>IF(B2726="","",VLOOKUP(B2726,[2]Formula!B:C,2,0))</f>
        <v/>
      </c>
      <c r="AD2726" s="43" t="str">
        <f t="shared" si="255"/>
        <v/>
      </c>
    </row>
    <row r="2727" spans="1:30" x14ac:dyDescent="0.25">
      <c r="A2727" s="64"/>
      <c r="B2727" s="64"/>
      <c r="C2727" s="66"/>
      <c r="D2727" s="67"/>
      <c r="E2727" s="64"/>
      <c r="F2727" s="64"/>
      <c r="G2727" s="37" t="str">
        <f>IF(E2727="","",IF(OR(E2727="Project Management",E2727="Project Support",E2727="Sprint Management",E2727="Sprint Support"),"NA",ROUND((((VLOOKUP(AD2727,[2]Formula!V:X,3,0)))-SUMIF(AD:AD,AD2727,H:H)),2)))</f>
        <v/>
      </c>
      <c r="H2727" s="71"/>
      <c r="I2727" s="72"/>
      <c r="J2727" s="72"/>
      <c r="K2727" s="38" t="str">
        <f>IF(E2727="","",IF(OR(E2727="Project Management",E2727="Project Support",E2727="Sprint Management",E2727="Sprint Support"),"NA",(((SUMIF(AD:AD,AD2727,H:H)/VLOOKUP(AD2727,[2]Formula!V:X,3,0))*VLOOKUP(AD2727,[2]Formula!V:X,2,0))*H2727)/SUMIF(AD:AD,AD2727,H:H)))</f>
        <v/>
      </c>
      <c r="L2727" s="38" t="str">
        <f t="shared" si="253"/>
        <v/>
      </c>
      <c r="M2727" s="38" t="str">
        <f t="shared" si="254"/>
        <v/>
      </c>
      <c r="N2727" s="38" t="str">
        <f t="shared" si="256"/>
        <v/>
      </c>
      <c r="O2727" s="38" t="str">
        <f t="shared" si="252"/>
        <v/>
      </c>
      <c r="P2727" s="39" t="str">
        <f t="shared" si="257"/>
        <v/>
      </c>
      <c r="AC2727" s="42" t="str">
        <f>IF(B2727="","",VLOOKUP(B2727,[2]Formula!B:C,2,0))</f>
        <v/>
      </c>
      <c r="AD2727" s="43" t="str">
        <f t="shared" si="255"/>
        <v/>
      </c>
    </row>
    <row r="2728" spans="1:30" x14ac:dyDescent="0.25">
      <c r="A2728" s="64"/>
      <c r="B2728" s="64"/>
      <c r="C2728" s="66"/>
      <c r="D2728" s="67"/>
      <c r="E2728" s="64"/>
      <c r="F2728" s="64"/>
      <c r="G2728" s="37" t="str">
        <f>IF(E2728="","",IF(OR(E2728="Project Management",E2728="Project Support",E2728="Sprint Management",E2728="Sprint Support"),"NA",ROUND((((VLOOKUP(AD2728,[2]Formula!V:X,3,0)))-SUMIF(AD:AD,AD2728,H:H)),2)))</f>
        <v/>
      </c>
      <c r="H2728" s="71"/>
      <c r="I2728" s="72"/>
      <c r="J2728" s="72"/>
      <c r="K2728" s="38" t="str">
        <f>IF(E2728="","",IF(OR(E2728="Project Management",E2728="Project Support",E2728="Sprint Management",E2728="Sprint Support"),"NA",(((SUMIF(AD:AD,AD2728,H:H)/VLOOKUP(AD2728,[2]Formula!V:X,3,0))*VLOOKUP(AD2728,[2]Formula!V:X,2,0))*H2728)/SUMIF(AD:AD,AD2728,H:H)))</f>
        <v/>
      </c>
      <c r="L2728" s="38" t="str">
        <f t="shared" si="253"/>
        <v/>
      </c>
      <c r="M2728" s="38" t="str">
        <f t="shared" si="254"/>
        <v/>
      </c>
      <c r="N2728" s="38" t="str">
        <f t="shared" si="256"/>
        <v/>
      </c>
      <c r="O2728" s="38" t="str">
        <f t="shared" si="252"/>
        <v/>
      </c>
      <c r="P2728" s="39" t="str">
        <f t="shared" si="257"/>
        <v/>
      </c>
      <c r="AC2728" s="42" t="str">
        <f>IF(B2728="","",VLOOKUP(B2728,[2]Formula!B:C,2,0))</f>
        <v/>
      </c>
      <c r="AD2728" s="43" t="str">
        <f t="shared" si="255"/>
        <v/>
      </c>
    </row>
    <row r="2729" spans="1:30" x14ac:dyDescent="0.25">
      <c r="A2729" s="64"/>
      <c r="B2729" s="64"/>
      <c r="C2729" s="66"/>
      <c r="D2729" s="67"/>
      <c r="E2729" s="64"/>
      <c r="F2729" s="64"/>
      <c r="G2729" s="37" t="str">
        <f>IF(E2729="","",IF(OR(E2729="Project Management",E2729="Project Support",E2729="Sprint Management",E2729="Sprint Support"),"NA",ROUND((((VLOOKUP(AD2729,[2]Formula!V:X,3,0)))-SUMIF(AD:AD,AD2729,H:H)),2)))</f>
        <v/>
      </c>
      <c r="H2729" s="71"/>
      <c r="I2729" s="72"/>
      <c r="J2729" s="72"/>
      <c r="K2729" s="38" t="str">
        <f>IF(E2729="","",IF(OR(E2729="Project Management",E2729="Project Support",E2729="Sprint Management",E2729="Sprint Support"),"NA",(((SUMIF(AD:AD,AD2729,H:H)/VLOOKUP(AD2729,[2]Formula!V:X,3,0))*VLOOKUP(AD2729,[2]Formula!V:X,2,0))*H2729)/SUMIF(AD:AD,AD2729,H:H)))</f>
        <v/>
      </c>
      <c r="L2729" s="38" t="str">
        <f t="shared" si="253"/>
        <v/>
      </c>
      <c r="M2729" s="38" t="str">
        <f t="shared" si="254"/>
        <v/>
      </c>
      <c r="N2729" s="38" t="str">
        <f t="shared" si="256"/>
        <v/>
      </c>
      <c r="O2729" s="38" t="str">
        <f t="shared" si="252"/>
        <v/>
      </c>
      <c r="P2729" s="39" t="str">
        <f t="shared" si="257"/>
        <v/>
      </c>
      <c r="AC2729" s="42" t="str">
        <f>IF(B2729="","",VLOOKUP(B2729,[2]Formula!B:C,2,0))</f>
        <v/>
      </c>
      <c r="AD2729" s="43" t="str">
        <f t="shared" si="255"/>
        <v/>
      </c>
    </row>
    <row r="2730" spans="1:30" x14ac:dyDescent="0.25">
      <c r="A2730" s="64"/>
      <c r="B2730" s="64"/>
      <c r="C2730" s="66"/>
      <c r="D2730" s="67"/>
      <c r="E2730" s="64"/>
      <c r="F2730" s="64"/>
      <c r="G2730" s="37" t="str">
        <f>IF(E2730="","",IF(OR(E2730="Project Management",E2730="Project Support",E2730="Sprint Management",E2730="Sprint Support"),"NA",ROUND((((VLOOKUP(AD2730,[2]Formula!V:X,3,0)))-SUMIF(AD:AD,AD2730,H:H)),2)))</f>
        <v/>
      </c>
      <c r="H2730" s="71"/>
      <c r="I2730" s="72"/>
      <c r="J2730" s="72"/>
      <c r="K2730" s="38" t="str">
        <f>IF(E2730="","",IF(OR(E2730="Project Management",E2730="Project Support",E2730="Sprint Management",E2730="Sprint Support"),"NA",(((SUMIF(AD:AD,AD2730,H:H)/VLOOKUP(AD2730,[2]Formula!V:X,3,0))*VLOOKUP(AD2730,[2]Formula!V:X,2,0))*H2730)/SUMIF(AD:AD,AD2730,H:H)))</f>
        <v/>
      </c>
      <c r="L2730" s="38" t="str">
        <f t="shared" si="253"/>
        <v/>
      </c>
      <c r="M2730" s="38" t="str">
        <f t="shared" si="254"/>
        <v/>
      </c>
      <c r="N2730" s="38" t="str">
        <f t="shared" si="256"/>
        <v/>
      </c>
      <c r="O2730" s="38" t="str">
        <f t="shared" si="252"/>
        <v/>
      </c>
      <c r="P2730" s="39" t="str">
        <f t="shared" si="257"/>
        <v/>
      </c>
      <c r="AC2730" s="42" t="str">
        <f>IF(B2730="","",VLOOKUP(B2730,[2]Formula!B:C,2,0))</f>
        <v/>
      </c>
      <c r="AD2730" s="43" t="str">
        <f t="shared" si="255"/>
        <v/>
      </c>
    </row>
    <row r="2731" spans="1:30" x14ac:dyDescent="0.25">
      <c r="A2731" s="64"/>
      <c r="B2731" s="64"/>
      <c r="C2731" s="66"/>
      <c r="D2731" s="67"/>
      <c r="E2731" s="64"/>
      <c r="F2731" s="64"/>
      <c r="G2731" s="37" t="str">
        <f>IF(E2731="","",IF(OR(E2731="Project Management",E2731="Project Support",E2731="Sprint Management",E2731="Sprint Support"),"NA",ROUND((((VLOOKUP(AD2731,[2]Formula!V:X,3,0)))-SUMIF(AD:AD,AD2731,H:H)),2)))</f>
        <v/>
      </c>
      <c r="H2731" s="71"/>
      <c r="I2731" s="72"/>
      <c r="J2731" s="72"/>
      <c r="K2731" s="38" t="str">
        <f>IF(E2731="","",IF(OR(E2731="Project Management",E2731="Project Support",E2731="Sprint Management",E2731="Sprint Support"),"NA",(((SUMIF(AD:AD,AD2731,H:H)/VLOOKUP(AD2731,[2]Formula!V:X,3,0))*VLOOKUP(AD2731,[2]Formula!V:X,2,0))*H2731)/SUMIF(AD:AD,AD2731,H:H)))</f>
        <v/>
      </c>
      <c r="L2731" s="38" t="str">
        <f t="shared" si="253"/>
        <v/>
      </c>
      <c r="M2731" s="38" t="str">
        <f t="shared" si="254"/>
        <v/>
      </c>
      <c r="N2731" s="38" t="str">
        <f t="shared" si="256"/>
        <v/>
      </c>
      <c r="O2731" s="38" t="str">
        <f t="shared" si="252"/>
        <v/>
      </c>
      <c r="P2731" s="39" t="str">
        <f t="shared" si="257"/>
        <v/>
      </c>
      <c r="AC2731" s="42" t="str">
        <f>IF(B2731="","",VLOOKUP(B2731,[2]Formula!B:C,2,0))</f>
        <v/>
      </c>
      <c r="AD2731" s="43" t="str">
        <f t="shared" si="255"/>
        <v/>
      </c>
    </row>
    <row r="2732" spans="1:30" x14ac:dyDescent="0.25">
      <c r="A2732" s="64"/>
      <c r="B2732" s="64"/>
      <c r="C2732" s="66"/>
      <c r="D2732" s="67"/>
      <c r="E2732" s="64"/>
      <c r="F2732" s="64"/>
      <c r="G2732" s="37" t="str">
        <f>IF(E2732="","",IF(OR(E2732="Project Management",E2732="Project Support",E2732="Sprint Management",E2732="Sprint Support"),"NA",ROUND((((VLOOKUP(AD2732,[2]Formula!V:X,3,0)))-SUMIF(AD:AD,AD2732,H:H)),2)))</f>
        <v/>
      </c>
      <c r="H2732" s="71"/>
      <c r="I2732" s="72"/>
      <c r="J2732" s="72"/>
      <c r="K2732" s="38" t="str">
        <f>IF(E2732="","",IF(OR(E2732="Project Management",E2732="Project Support",E2732="Sprint Management",E2732="Sprint Support"),"NA",(((SUMIF(AD:AD,AD2732,H:H)/VLOOKUP(AD2732,[2]Formula!V:X,3,0))*VLOOKUP(AD2732,[2]Formula!V:X,2,0))*H2732)/SUMIF(AD:AD,AD2732,H:H)))</f>
        <v/>
      </c>
      <c r="L2732" s="38" t="str">
        <f t="shared" si="253"/>
        <v/>
      </c>
      <c r="M2732" s="38" t="str">
        <f t="shared" si="254"/>
        <v/>
      </c>
      <c r="N2732" s="38" t="str">
        <f t="shared" si="256"/>
        <v/>
      </c>
      <c r="O2732" s="38" t="str">
        <f t="shared" si="252"/>
        <v/>
      </c>
      <c r="P2732" s="39" t="str">
        <f t="shared" si="257"/>
        <v/>
      </c>
      <c r="AC2732" s="42" t="str">
        <f>IF(B2732="","",VLOOKUP(B2732,[2]Formula!B:C,2,0))</f>
        <v/>
      </c>
      <c r="AD2732" s="43" t="str">
        <f t="shared" si="255"/>
        <v/>
      </c>
    </row>
    <row r="2733" spans="1:30" x14ac:dyDescent="0.25">
      <c r="A2733" s="64"/>
      <c r="B2733" s="64"/>
      <c r="C2733" s="66"/>
      <c r="D2733" s="67"/>
      <c r="E2733" s="64"/>
      <c r="F2733" s="64"/>
      <c r="G2733" s="37" t="str">
        <f>IF(E2733="","",IF(OR(E2733="Project Management",E2733="Project Support",E2733="Sprint Management",E2733="Sprint Support"),"NA",ROUND((((VLOOKUP(AD2733,[2]Formula!V:X,3,0)))-SUMIF(AD:AD,AD2733,H:H)),2)))</f>
        <v/>
      </c>
      <c r="H2733" s="71"/>
      <c r="I2733" s="72"/>
      <c r="J2733" s="72"/>
      <c r="K2733" s="38" t="str">
        <f>IF(E2733="","",IF(OR(E2733="Project Management",E2733="Project Support",E2733="Sprint Management",E2733="Sprint Support"),"NA",(((SUMIF(AD:AD,AD2733,H:H)/VLOOKUP(AD2733,[2]Formula!V:X,3,0))*VLOOKUP(AD2733,[2]Formula!V:X,2,0))*H2733)/SUMIF(AD:AD,AD2733,H:H)))</f>
        <v/>
      </c>
      <c r="L2733" s="38" t="str">
        <f t="shared" si="253"/>
        <v/>
      </c>
      <c r="M2733" s="38" t="str">
        <f t="shared" si="254"/>
        <v/>
      </c>
      <c r="N2733" s="38" t="str">
        <f t="shared" si="256"/>
        <v/>
      </c>
      <c r="O2733" s="38" t="str">
        <f t="shared" si="252"/>
        <v/>
      </c>
      <c r="P2733" s="39" t="str">
        <f t="shared" si="257"/>
        <v/>
      </c>
      <c r="AC2733" s="42" t="str">
        <f>IF(B2733="","",VLOOKUP(B2733,[2]Formula!B:C,2,0))</f>
        <v/>
      </c>
      <c r="AD2733" s="43" t="str">
        <f t="shared" si="255"/>
        <v/>
      </c>
    </row>
    <row r="2734" spans="1:30" x14ac:dyDescent="0.25">
      <c r="A2734" s="64"/>
      <c r="B2734" s="64"/>
      <c r="C2734" s="66"/>
      <c r="D2734" s="67"/>
      <c r="E2734" s="64"/>
      <c r="F2734" s="64"/>
      <c r="G2734" s="37" t="str">
        <f>IF(E2734="","",IF(OR(E2734="Project Management",E2734="Project Support",E2734="Sprint Management",E2734="Sprint Support"),"NA",ROUND((((VLOOKUP(AD2734,[2]Formula!V:X,3,0)))-SUMIF(AD:AD,AD2734,H:H)),2)))</f>
        <v/>
      </c>
      <c r="H2734" s="71"/>
      <c r="I2734" s="72"/>
      <c r="J2734" s="72"/>
      <c r="K2734" s="38" t="str">
        <f>IF(E2734="","",IF(OR(E2734="Project Management",E2734="Project Support",E2734="Sprint Management",E2734="Sprint Support"),"NA",(((SUMIF(AD:AD,AD2734,H:H)/VLOOKUP(AD2734,[2]Formula!V:X,3,0))*VLOOKUP(AD2734,[2]Formula!V:X,2,0))*H2734)/SUMIF(AD:AD,AD2734,H:H)))</f>
        <v/>
      </c>
      <c r="L2734" s="38" t="str">
        <f t="shared" si="253"/>
        <v/>
      </c>
      <c r="M2734" s="38" t="str">
        <f t="shared" si="254"/>
        <v/>
      </c>
      <c r="N2734" s="38" t="str">
        <f t="shared" si="256"/>
        <v/>
      </c>
      <c r="O2734" s="38" t="str">
        <f t="shared" si="252"/>
        <v/>
      </c>
      <c r="P2734" s="39" t="str">
        <f t="shared" si="257"/>
        <v/>
      </c>
      <c r="AC2734" s="42" t="str">
        <f>IF(B2734="","",VLOOKUP(B2734,[2]Formula!B:C,2,0))</f>
        <v/>
      </c>
      <c r="AD2734" s="43" t="str">
        <f t="shared" si="255"/>
        <v/>
      </c>
    </row>
    <row r="2735" spans="1:30" x14ac:dyDescent="0.25">
      <c r="A2735" s="64"/>
      <c r="B2735" s="64"/>
      <c r="C2735" s="66"/>
      <c r="D2735" s="67"/>
      <c r="E2735" s="64"/>
      <c r="F2735" s="64"/>
      <c r="G2735" s="37" t="str">
        <f>IF(E2735="","",IF(OR(E2735="Project Management",E2735="Project Support",E2735="Sprint Management",E2735="Sprint Support"),"NA",ROUND((((VLOOKUP(AD2735,[2]Formula!V:X,3,0)))-SUMIF(AD:AD,AD2735,H:H)),2)))</f>
        <v/>
      </c>
      <c r="H2735" s="71"/>
      <c r="I2735" s="72"/>
      <c r="J2735" s="72"/>
      <c r="K2735" s="38" t="str">
        <f>IF(E2735="","",IF(OR(E2735="Project Management",E2735="Project Support",E2735="Sprint Management",E2735="Sprint Support"),"NA",(((SUMIF(AD:AD,AD2735,H:H)/VLOOKUP(AD2735,[2]Formula!V:X,3,0))*VLOOKUP(AD2735,[2]Formula!V:X,2,0))*H2735)/SUMIF(AD:AD,AD2735,H:H)))</f>
        <v/>
      </c>
      <c r="L2735" s="38" t="str">
        <f t="shared" si="253"/>
        <v/>
      </c>
      <c r="M2735" s="38" t="str">
        <f t="shared" si="254"/>
        <v/>
      </c>
      <c r="N2735" s="38" t="str">
        <f t="shared" si="256"/>
        <v/>
      </c>
      <c r="O2735" s="38" t="str">
        <f t="shared" si="252"/>
        <v/>
      </c>
      <c r="P2735" s="39" t="str">
        <f t="shared" si="257"/>
        <v/>
      </c>
      <c r="AC2735" s="42" t="str">
        <f>IF(B2735="","",VLOOKUP(B2735,[2]Formula!B:C,2,0))</f>
        <v/>
      </c>
      <c r="AD2735" s="43" t="str">
        <f t="shared" si="255"/>
        <v/>
      </c>
    </row>
    <row r="2736" spans="1:30" x14ac:dyDescent="0.25">
      <c r="A2736" s="64"/>
      <c r="B2736" s="64"/>
      <c r="C2736" s="66"/>
      <c r="D2736" s="67"/>
      <c r="E2736" s="64"/>
      <c r="F2736" s="64"/>
      <c r="G2736" s="37" t="str">
        <f>IF(E2736="","",IF(OR(E2736="Project Management",E2736="Project Support",E2736="Sprint Management",E2736="Sprint Support"),"NA",ROUND((((VLOOKUP(AD2736,[2]Formula!V:X,3,0)))-SUMIF(AD:AD,AD2736,H:H)),2)))</f>
        <v/>
      </c>
      <c r="H2736" s="71"/>
      <c r="I2736" s="72"/>
      <c r="J2736" s="72"/>
      <c r="K2736" s="38" t="str">
        <f>IF(E2736="","",IF(OR(E2736="Project Management",E2736="Project Support",E2736="Sprint Management",E2736="Sprint Support"),"NA",(((SUMIF(AD:AD,AD2736,H:H)/VLOOKUP(AD2736,[2]Formula!V:X,3,0))*VLOOKUP(AD2736,[2]Formula!V:X,2,0))*H2736)/SUMIF(AD:AD,AD2736,H:H)))</f>
        <v/>
      </c>
      <c r="L2736" s="38" t="str">
        <f t="shared" si="253"/>
        <v/>
      </c>
      <c r="M2736" s="38" t="str">
        <f t="shared" si="254"/>
        <v/>
      </c>
      <c r="N2736" s="38" t="str">
        <f t="shared" si="256"/>
        <v/>
      </c>
      <c r="O2736" s="38" t="str">
        <f t="shared" si="252"/>
        <v/>
      </c>
      <c r="P2736" s="39" t="str">
        <f t="shared" si="257"/>
        <v/>
      </c>
      <c r="AC2736" s="42" t="str">
        <f>IF(B2736="","",VLOOKUP(B2736,[2]Formula!B:C,2,0))</f>
        <v/>
      </c>
      <c r="AD2736" s="43" t="str">
        <f t="shared" si="255"/>
        <v/>
      </c>
    </row>
    <row r="2737" spans="1:30" x14ac:dyDescent="0.25">
      <c r="A2737" s="64"/>
      <c r="B2737" s="64"/>
      <c r="C2737" s="66"/>
      <c r="D2737" s="67"/>
      <c r="E2737" s="64"/>
      <c r="F2737" s="64"/>
      <c r="G2737" s="37" t="str">
        <f>IF(E2737="","",IF(OR(E2737="Project Management",E2737="Project Support",E2737="Sprint Management",E2737="Sprint Support"),"NA",ROUND((((VLOOKUP(AD2737,[2]Formula!V:X,3,0)))-SUMIF(AD:AD,AD2737,H:H)),2)))</f>
        <v/>
      </c>
      <c r="H2737" s="71"/>
      <c r="I2737" s="72"/>
      <c r="J2737" s="72"/>
      <c r="K2737" s="38" t="str">
        <f>IF(E2737="","",IF(OR(E2737="Project Management",E2737="Project Support",E2737="Sprint Management",E2737="Sprint Support"),"NA",(((SUMIF(AD:AD,AD2737,H:H)/VLOOKUP(AD2737,[2]Formula!V:X,3,0))*VLOOKUP(AD2737,[2]Formula!V:X,2,0))*H2737)/SUMIF(AD:AD,AD2737,H:H)))</f>
        <v/>
      </c>
      <c r="L2737" s="38" t="str">
        <f t="shared" si="253"/>
        <v/>
      </c>
      <c r="M2737" s="38" t="str">
        <f t="shared" si="254"/>
        <v/>
      </c>
      <c r="N2737" s="38" t="str">
        <f t="shared" si="256"/>
        <v/>
      </c>
      <c r="O2737" s="38" t="str">
        <f t="shared" si="252"/>
        <v/>
      </c>
      <c r="P2737" s="39" t="str">
        <f t="shared" si="257"/>
        <v/>
      </c>
      <c r="AC2737" s="42" t="str">
        <f>IF(B2737="","",VLOOKUP(B2737,[2]Formula!B:C,2,0))</f>
        <v/>
      </c>
      <c r="AD2737" s="43" t="str">
        <f t="shared" si="255"/>
        <v/>
      </c>
    </row>
    <row r="2738" spans="1:30" x14ac:dyDescent="0.25">
      <c r="A2738" s="64"/>
      <c r="B2738" s="64"/>
      <c r="C2738" s="66"/>
      <c r="D2738" s="67"/>
      <c r="E2738" s="64"/>
      <c r="F2738" s="64"/>
      <c r="G2738" s="37" t="str">
        <f>IF(E2738="","",IF(OR(E2738="Project Management",E2738="Project Support",E2738="Sprint Management",E2738="Sprint Support"),"NA",ROUND((((VLOOKUP(AD2738,[2]Formula!V:X,3,0)))-SUMIF(AD:AD,AD2738,H:H)),2)))</f>
        <v/>
      </c>
      <c r="H2738" s="71"/>
      <c r="I2738" s="72"/>
      <c r="J2738" s="72"/>
      <c r="K2738" s="38" t="str">
        <f>IF(E2738="","",IF(OR(E2738="Project Management",E2738="Project Support",E2738="Sprint Management",E2738="Sprint Support"),"NA",(((SUMIF(AD:AD,AD2738,H:H)/VLOOKUP(AD2738,[2]Formula!V:X,3,0))*VLOOKUP(AD2738,[2]Formula!V:X,2,0))*H2738)/SUMIF(AD:AD,AD2738,H:H)))</f>
        <v/>
      </c>
      <c r="L2738" s="38" t="str">
        <f t="shared" si="253"/>
        <v/>
      </c>
      <c r="M2738" s="38" t="str">
        <f t="shared" si="254"/>
        <v/>
      </c>
      <c r="N2738" s="38" t="str">
        <f t="shared" si="256"/>
        <v/>
      </c>
      <c r="O2738" s="38" t="str">
        <f t="shared" si="252"/>
        <v/>
      </c>
      <c r="P2738" s="39" t="str">
        <f t="shared" si="257"/>
        <v/>
      </c>
      <c r="AC2738" s="42" t="str">
        <f>IF(B2738="","",VLOOKUP(B2738,[2]Formula!B:C,2,0))</f>
        <v/>
      </c>
      <c r="AD2738" s="43" t="str">
        <f t="shared" si="255"/>
        <v/>
      </c>
    </row>
    <row r="2739" spans="1:30" x14ac:dyDescent="0.25">
      <c r="A2739" s="64"/>
      <c r="B2739" s="64"/>
      <c r="C2739" s="66"/>
      <c r="D2739" s="67"/>
      <c r="E2739" s="64"/>
      <c r="F2739" s="64"/>
      <c r="G2739" s="37" t="str">
        <f>IF(E2739="","",IF(OR(E2739="Project Management",E2739="Project Support",E2739="Sprint Management",E2739="Sprint Support"),"NA",ROUND((((VLOOKUP(AD2739,[2]Formula!V:X,3,0)))-SUMIF(AD:AD,AD2739,H:H)),2)))</f>
        <v/>
      </c>
      <c r="H2739" s="71"/>
      <c r="I2739" s="72"/>
      <c r="J2739" s="72"/>
      <c r="K2739" s="38" t="str">
        <f>IF(E2739="","",IF(OR(E2739="Project Management",E2739="Project Support",E2739="Sprint Management",E2739="Sprint Support"),"NA",(((SUMIF(AD:AD,AD2739,H:H)/VLOOKUP(AD2739,[2]Formula!V:X,3,0))*VLOOKUP(AD2739,[2]Formula!V:X,2,0))*H2739)/SUMIF(AD:AD,AD2739,H:H)))</f>
        <v/>
      </c>
      <c r="L2739" s="38" t="str">
        <f t="shared" si="253"/>
        <v/>
      </c>
      <c r="M2739" s="38" t="str">
        <f t="shared" si="254"/>
        <v/>
      </c>
      <c r="N2739" s="38" t="str">
        <f t="shared" si="256"/>
        <v/>
      </c>
      <c r="O2739" s="38" t="str">
        <f t="shared" si="252"/>
        <v/>
      </c>
      <c r="P2739" s="39" t="str">
        <f t="shared" si="257"/>
        <v/>
      </c>
      <c r="AC2739" s="42" t="str">
        <f>IF(B2739="","",VLOOKUP(B2739,[2]Formula!B:C,2,0))</f>
        <v/>
      </c>
      <c r="AD2739" s="43" t="str">
        <f t="shared" si="255"/>
        <v/>
      </c>
    </row>
    <row r="2740" spans="1:30" x14ac:dyDescent="0.25">
      <c r="A2740" s="64"/>
      <c r="B2740" s="64"/>
      <c r="C2740" s="66"/>
      <c r="D2740" s="67"/>
      <c r="E2740" s="64"/>
      <c r="F2740" s="64"/>
      <c r="G2740" s="37" t="str">
        <f>IF(E2740="","",IF(OR(E2740="Project Management",E2740="Project Support",E2740="Sprint Management",E2740="Sprint Support"),"NA",ROUND((((VLOOKUP(AD2740,[2]Formula!V:X,3,0)))-SUMIF(AD:AD,AD2740,H:H)),2)))</f>
        <v/>
      </c>
      <c r="H2740" s="71"/>
      <c r="I2740" s="72"/>
      <c r="J2740" s="72"/>
      <c r="K2740" s="38" t="str">
        <f>IF(E2740="","",IF(OR(E2740="Project Management",E2740="Project Support",E2740="Sprint Management",E2740="Sprint Support"),"NA",(((SUMIF(AD:AD,AD2740,H:H)/VLOOKUP(AD2740,[2]Formula!V:X,3,0))*VLOOKUP(AD2740,[2]Formula!V:X,2,0))*H2740)/SUMIF(AD:AD,AD2740,H:H)))</f>
        <v/>
      </c>
      <c r="L2740" s="38" t="str">
        <f t="shared" si="253"/>
        <v/>
      </c>
      <c r="M2740" s="38" t="str">
        <f t="shared" si="254"/>
        <v/>
      </c>
      <c r="N2740" s="38" t="str">
        <f t="shared" si="256"/>
        <v/>
      </c>
      <c r="O2740" s="38" t="str">
        <f t="shared" si="252"/>
        <v/>
      </c>
      <c r="P2740" s="39" t="str">
        <f t="shared" si="257"/>
        <v/>
      </c>
      <c r="AC2740" s="42" t="str">
        <f>IF(B2740="","",VLOOKUP(B2740,[2]Formula!B:C,2,0))</f>
        <v/>
      </c>
      <c r="AD2740" s="43" t="str">
        <f t="shared" si="255"/>
        <v/>
      </c>
    </row>
    <row r="2741" spans="1:30" x14ac:dyDescent="0.25">
      <c r="A2741" s="64"/>
      <c r="B2741" s="64"/>
      <c r="C2741" s="66"/>
      <c r="D2741" s="67"/>
      <c r="E2741" s="64"/>
      <c r="F2741" s="64"/>
      <c r="G2741" s="37" t="str">
        <f>IF(E2741="","",IF(OR(E2741="Project Management",E2741="Project Support",E2741="Sprint Management",E2741="Sprint Support"),"NA",ROUND((((VLOOKUP(AD2741,[2]Formula!V:X,3,0)))-SUMIF(AD:AD,AD2741,H:H)),2)))</f>
        <v/>
      </c>
      <c r="H2741" s="71"/>
      <c r="I2741" s="72"/>
      <c r="J2741" s="72"/>
      <c r="K2741" s="38" t="str">
        <f>IF(E2741="","",IF(OR(E2741="Project Management",E2741="Project Support",E2741="Sprint Management",E2741="Sprint Support"),"NA",(((SUMIF(AD:AD,AD2741,H:H)/VLOOKUP(AD2741,[2]Formula!V:X,3,0))*VLOOKUP(AD2741,[2]Formula!V:X,2,0))*H2741)/SUMIF(AD:AD,AD2741,H:H)))</f>
        <v/>
      </c>
      <c r="L2741" s="38" t="str">
        <f t="shared" si="253"/>
        <v/>
      </c>
      <c r="M2741" s="38" t="str">
        <f t="shared" si="254"/>
        <v/>
      </c>
      <c r="N2741" s="38" t="str">
        <f t="shared" si="256"/>
        <v/>
      </c>
      <c r="O2741" s="38" t="str">
        <f t="shared" ref="O2741:O2804" si="258">IFERROR(L2741/M2741,"")</f>
        <v/>
      </c>
      <c r="P2741" s="39" t="str">
        <f t="shared" si="257"/>
        <v/>
      </c>
      <c r="AC2741" s="42" t="str">
        <f>IF(B2741="","",VLOOKUP(B2741,[2]Formula!B:C,2,0))</f>
        <v/>
      </c>
      <c r="AD2741" s="43" t="str">
        <f t="shared" si="255"/>
        <v/>
      </c>
    </row>
    <row r="2742" spans="1:30" x14ac:dyDescent="0.25">
      <c r="A2742" s="64"/>
      <c r="B2742" s="64"/>
      <c r="C2742" s="66"/>
      <c r="D2742" s="67"/>
      <c r="E2742" s="64"/>
      <c r="F2742" s="64"/>
      <c r="G2742" s="37" t="str">
        <f>IF(E2742="","",IF(OR(E2742="Project Management",E2742="Project Support",E2742="Sprint Management",E2742="Sprint Support"),"NA",ROUND((((VLOOKUP(AD2742,[2]Formula!V:X,3,0)))-SUMIF(AD:AD,AD2742,H:H)),2)))</f>
        <v/>
      </c>
      <c r="H2742" s="71"/>
      <c r="I2742" s="72"/>
      <c r="J2742" s="72"/>
      <c r="K2742" s="38" t="str">
        <f>IF(E2742="","",IF(OR(E2742="Project Management",E2742="Project Support",E2742="Sprint Management",E2742="Sprint Support"),"NA",(((SUMIF(AD:AD,AD2742,H:H)/VLOOKUP(AD2742,[2]Formula!V:X,3,0))*VLOOKUP(AD2742,[2]Formula!V:X,2,0))*H2742)/SUMIF(AD:AD,AD2742,H:H)))</f>
        <v/>
      </c>
      <c r="L2742" s="38" t="str">
        <f t="shared" si="253"/>
        <v/>
      </c>
      <c r="M2742" s="38" t="str">
        <f t="shared" si="254"/>
        <v/>
      </c>
      <c r="N2742" s="38" t="str">
        <f t="shared" si="256"/>
        <v/>
      </c>
      <c r="O2742" s="38" t="str">
        <f t="shared" si="258"/>
        <v/>
      </c>
      <c r="P2742" s="39" t="str">
        <f t="shared" si="257"/>
        <v/>
      </c>
      <c r="AC2742" s="42" t="str">
        <f>IF(B2742="","",VLOOKUP(B2742,[2]Formula!B:C,2,0))</f>
        <v/>
      </c>
      <c r="AD2742" s="43" t="str">
        <f t="shared" si="255"/>
        <v/>
      </c>
    </row>
    <row r="2743" spans="1:30" x14ac:dyDescent="0.25">
      <c r="A2743" s="64"/>
      <c r="B2743" s="64"/>
      <c r="C2743" s="66"/>
      <c r="D2743" s="67"/>
      <c r="E2743" s="64"/>
      <c r="F2743" s="64"/>
      <c r="G2743" s="37" t="str">
        <f>IF(E2743="","",IF(OR(E2743="Project Management",E2743="Project Support",E2743="Sprint Management",E2743="Sprint Support"),"NA",ROUND((((VLOOKUP(AD2743,[2]Formula!V:X,3,0)))-SUMIF(AD:AD,AD2743,H:H)),2)))</f>
        <v/>
      </c>
      <c r="H2743" s="71"/>
      <c r="I2743" s="72"/>
      <c r="J2743" s="72"/>
      <c r="K2743" s="38" t="str">
        <f>IF(E2743="","",IF(OR(E2743="Project Management",E2743="Project Support",E2743="Sprint Management",E2743="Sprint Support"),"NA",(((SUMIF(AD:AD,AD2743,H:H)/VLOOKUP(AD2743,[2]Formula!V:X,3,0))*VLOOKUP(AD2743,[2]Formula!V:X,2,0))*H2743)/SUMIF(AD:AD,AD2743,H:H)))</f>
        <v/>
      </c>
      <c r="L2743" s="38" t="str">
        <f t="shared" si="253"/>
        <v/>
      </c>
      <c r="M2743" s="38" t="str">
        <f t="shared" si="254"/>
        <v/>
      </c>
      <c r="N2743" s="38" t="str">
        <f t="shared" si="256"/>
        <v/>
      </c>
      <c r="O2743" s="38" t="str">
        <f t="shared" si="258"/>
        <v/>
      </c>
      <c r="P2743" s="39" t="str">
        <f t="shared" si="257"/>
        <v/>
      </c>
      <c r="AC2743" s="42" t="str">
        <f>IF(B2743="","",VLOOKUP(B2743,[2]Formula!B:C,2,0))</f>
        <v/>
      </c>
      <c r="AD2743" s="43" t="str">
        <f t="shared" si="255"/>
        <v/>
      </c>
    </row>
    <row r="2744" spans="1:30" x14ac:dyDescent="0.25">
      <c r="A2744" s="64"/>
      <c r="B2744" s="64"/>
      <c r="C2744" s="66"/>
      <c r="D2744" s="67"/>
      <c r="E2744" s="64"/>
      <c r="F2744" s="64"/>
      <c r="G2744" s="37" t="str">
        <f>IF(E2744="","",IF(OR(E2744="Project Management",E2744="Project Support",E2744="Sprint Management",E2744="Sprint Support"),"NA",ROUND((((VLOOKUP(AD2744,[2]Formula!V:X,3,0)))-SUMIF(AD:AD,AD2744,H:H)),2)))</f>
        <v/>
      </c>
      <c r="H2744" s="71"/>
      <c r="I2744" s="72"/>
      <c r="J2744" s="72"/>
      <c r="K2744" s="38" t="str">
        <f>IF(E2744="","",IF(OR(E2744="Project Management",E2744="Project Support",E2744="Sprint Management",E2744="Sprint Support"),"NA",(((SUMIF(AD:AD,AD2744,H:H)/VLOOKUP(AD2744,[2]Formula!V:X,3,0))*VLOOKUP(AD2744,[2]Formula!V:X,2,0))*H2744)/SUMIF(AD:AD,AD2744,H:H)))</f>
        <v/>
      </c>
      <c r="L2744" s="38" t="str">
        <f t="shared" si="253"/>
        <v/>
      </c>
      <c r="M2744" s="38" t="str">
        <f t="shared" si="254"/>
        <v/>
      </c>
      <c r="N2744" s="38" t="str">
        <f t="shared" si="256"/>
        <v/>
      </c>
      <c r="O2744" s="38" t="str">
        <f t="shared" si="258"/>
        <v/>
      </c>
      <c r="P2744" s="39" t="str">
        <f t="shared" si="257"/>
        <v/>
      </c>
      <c r="AC2744" s="42" t="str">
        <f>IF(B2744="","",VLOOKUP(B2744,[2]Formula!B:C,2,0))</f>
        <v/>
      </c>
      <c r="AD2744" s="43" t="str">
        <f t="shared" si="255"/>
        <v/>
      </c>
    </row>
    <row r="2745" spans="1:30" x14ac:dyDescent="0.25">
      <c r="A2745" s="64"/>
      <c r="B2745" s="64"/>
      <c r="C2745" s="66"/>
      <c r="D2745" s="67"/>
      <c r="E2745" s="64"/>
      <c r="F2745" s="64"/>
      <c r="G2745" s="37" t="str">
        <f>IF(E2745="","",IF(OR(E2745="Project Management",E2745="Project Support",E2745="Sprint Management",E2745="Sprint Support"),"NA",ROUND((((VLOOKUP(AD2745,[2]Formula!V:X,3,0)))-SUMIF(AD:AD,AD2745,H:H)),2)))</f>
        <v/>
      </c>
      <c r="H2745" s="71"/>
      <c r="I2745" s="72"/>
      <c r="J2745" s="72"/>
      <c r="K2745" s="38" t="str">
        <f>IF(E2745="","",IF(OR(E2745="Project Management",E2745="Project Support",E2745="Sprint Management",E2745="Sprint Support"),"NA",(((SUMIF(AD:AD,AD2745,H:H)/VLOOKUP(AD2745,[2]Formula!V:X,3,0))*VLOOKUP(AD2745,[2]Formula!V:X,2,0))*H2745)/SUMIF(AD:AD,AD2745,H:H)))</f>
        <v/>
      </c>
      <c r="L2745" s="38" t="str">
        <f t="shared" si="253"/>
        <v/>
      </c>
      <c r="M2745" s="38" t="str">
        <f t="shared" si="254"/>
        <v/>
      </c>
      <c r="N2745" s="38" t="str">
        <f t="shared" si="256"/>
        <v/>
      </c>
      <c r="O2745" s="38" t="str">
        <f t="shared" si="258"/>
        <v/>
      </c>
      <c r="P2745" s="39" t="str">
        <f t="shared" si="257"/>
        <v/>
      </c>
      <c r="AC2745" s="42" t="str">
        <f>IF(B2745="","",VLOOKUP(B2745,[2]Formula!B:C,2,0))</f>
        <v/>
      </c>
      <c r="AD2745" s="43" t="str">
        <f t="shared" si="255"/>
        <v/>
      </c>
    </row>
    <row r="2746" spans="1:30" x14ac:dyDescent="0.25">
      <c r="A2746" s="64"/>
      <c r="B2746" s="64"/>
      <c r="C2746" s="66"/>
      <c r="D2746" s="67"/>
      <c r="E2746" s="64"/>
      <c r="F2746" s="64"/>
      <c r="G2746" s="37" t="str">
        <f>IF(E2746="","",IF(OR(E2746="Project Management",E2746="Project Support",E2746="Sprint Management",E2746="Sprint Support"),"NA",ROUND((((VLOOKUP(AD2746,[2]Formula!V:X,3,0)))-SUMIF(AD:AD,AD2746,H:H)),2)))</f>
        <v/>
      </c>
      <c r="H2746" s="71"/>
      <c r="I2746" s="72"/>
      <c r="J2746" s="72"/>
      <c r="K2746" s="38" t="str">
        <f>IF(E2746="","",IF(OR(E2746="Project Management",E2746="Project Support",E2746="Sprint Management",E2746="Sprint Support"),"NA",(((SUMIF(AD:AD,AD2746,H:H)/VLOOKUP(AD2746,[2]Formula!V:X,3,0))*VLOOKUP(AD2746,[2]Formula!V:X,2,0))*H2746)/SUMIF(AD:AD,AD2746,H:H)))</f>
        <v/>
      </c>
      <c r="L2746" s="38" t="str">
        <f t="shared" si="253"/>
        <v/>
      </c>
      <c r="M2746" s="38" t="str">
        <f t="shared" si="254"/>
        <v/>
      </c>
      <c r="N2746" s="38" t="str">
        <f t="shared" si="256"/>
        <v/>
      </c>
      <c r="O2746" s="38" t="str">
        <f t="shared" si="258"/>
        <v/>
      </c>
      <c r="P2746" s="39" t="str">
        <f t="shared" si="257"/>
        <v/>
      </c>
      <c r="AC2746" s="42" t="str">
        <f>IF(B2746="","",VLOOKUP(B2746,[2]Formula!B:C,2,0))</f>
        <v/>
      </c>
      <c r="AD2746" s="43" t="str">
        <f t="shared" si="255"/>
        <v/>
      </c>
    </row>
    <row r="2747" spans="1:30" x14ac:dyDescent="0.25">
      <c r="A2747" s="64"/>
      <c r="B2747" s="64"/>
      <c r="C2747" s="66"/>
      <c r="D2747" s="67"/>
      <c r="E2747" s="64"/>
      <c r="F2747" s="64"/>
      <c r="G2747" s="37" t="str">
        <f>IF(E2747="","",IF(OR(E2747="Project Management",E2747="Project Support",E2747="Sprint Management",E2747="Sprint Support"),"NA",ROUND((((VLOOKUP(AD2747,[2]Formula!V:X,3,0)))-SUMIF(AD:AD,AD2747,H:H)),2)))</f>
        <v/>
      </c>
      <c r="H2747" s="71"/>
      <c r="I2747" s="72"/>
      <c r="J2747" s="72"/>
      <c r="K2747" s="38" t="str">
        <f>IF(E2747="","",IF(OR(E2747="Project Management",E2747="Project Support",E2747="Sprint Management",E2747="Sprint Support"),"NA",(((SUMIF(AD:AD,AD2747,H:H)/VLOOKUP(AD2747,[2]Formula!V:X,3,0))*VLOOKUP(AD2747,[2]Formula!V:X,2,0))*H2747)/SUMIF(AD:AD,AD2747,H:H)))</f>
        <v/>
      </c>
      <c r="L2747" s="38" t="str">
        <f t="shared" si="253"/>
        <v/>
      </c>
      <c r="M2747" s="38" t="str">
        <f t="shared" si="254"/>
        <v/>
      </c>
      <c r="N2747" s="38" t="str">
        <f t="shared" si="256"/>
        <v/>
      </c>
      <c r="O2747" s="38" t="str">
        <f t="shared" si="258"/>
        <v/>
      </c>
      <c r="P2747" s="39" t="str">
        <f t="shared" si="257"/>
        <v/>
      </c>
      <c r="AC2747" s="42" t="str">
        <f>IF(B2747="","",VLOOKUP(B2747,[2]Formula!B:C,2,0))</f>
        <v/>
      </c>
      <c r="AD2747" s="43" t="str">
        <f t="shared" si="255"/>
        <v/>
      </c>
    </row>
    <row r="2748" spans="1:30" x14ac:dyDescent="0.25">
      <c r="A2748" s="64"/>
      <c r="B2748" s="64"/>
      <c r="C2748" s="66"/>
      <c r="D2748" s="67"/>
      <c r="E2748" s="64"/>
      <c r="F2748" s="64"/>
      <c r="G2748" s="37" t="str">
        <f>IF(E2748="","",IF(OR(E2748="Project Management",E2748="Project Support",E2748="Sprint Management",E2748="Sprint Support"),"NA",ROUND((((VLOOKUP(AD2748,[2]Formula!V:X,3,0)))-SUMIF(AD:AD,AD2748,H:H)),2)))</f>
        <v/>
      </c>
      <c r="H2748" s="71"/>
      <c r="I2748" s="72"/>
      <c r="J2748" s="72"/>
      <c r="K2748" s="38" t="str">
        <f>IF(E2748="","",IF(OR(E2748="Project Management",E2748="Project Support",E2748="Sprint Management",E2748="Sprint Support"),"NA",(((SUMIF(AD:AD,AD2748,H:H)/VLOOKUP(AD2748,[2]Formula!V:X,3,0))*VLOOKUP(AD2748,[2]Formula!V:X,2,0))*H2748)/SUMIF(AD:AD,AD2748,H:H)))</f>
        <v/>
      </c>
      <c r="L2748" s="38" t="str">
        <f t="shared" si="253"/>
        <v/>
      </c>
      <c r="M2748" s="38" t="str">
        <f t="shared" si="254"/>
        <v/>
      </c>
      <c r="N2748" s="38" t="str">
        <f t="shared" si="256"/>
        <v/>
      </c>
      <c r="O2748" s="38" t="str">
        <f t="shared" si="258"/>
        <v/>
      </c>
      <c r="P2748" s="39" t="str">
        <f t="shared" si="257"/>
        <v/>
      </c>
      <c r="AC2748" s="42" t="str">
        <f>IF(B2748="","",VLOOKUP(B2748,[2]Formula!B:C,2,0))</f>
        <v/>
      </c>
      <c r="AD2748" s="43" t="str">
        <f t="shared" si="255"/>
        <v/>
      </c>
    </row>
    <row r="2749" spans="1:30" x14ac:dyDescent="0.25">
      <c r="A2749" s="64"/>
      <c r="B2749" s="64"/>
      <c r="C2749" s="66"/>
      <c r="D2749" s="67"/>
      <c r="E2749" s="64"/>
      <c r="F2749" s="64"/>
      <c r="G2749" s="37" t="str">
        <f>IF(E2749="","",IF(OR(E2749="Project Management",E2749="Project Support",E2749="Sprint Management",E2749="Sprint Support"),"NA",ROUND((((VLOOKUP(AD2749,[2]Formula!V:X,3,0)))-SUMIF(AD:AD,AD2749,H:H)),2)))</f>
        <v/>
      </c>
      <c r="H2749" s="71"/>
      <c r="I2749" s="72"/>
      <c r="J2749" s="72"/>
      <c r="K2749" s="38" t="str">
        <f>IF(E2749="","",IF(OR(E2749="Project Management",E2749="Project Support",E2749="Sprint Management",E2749="Sprint Support"),"NA",(((SUMIF(AD:AD,AD2749,H:H)/VLOOKUP(AD2749,[2]Formula!V:X,3,0))*VLOOKUP(AD2749,[2]Formula!V:X,2,0))*H2749)/SUMIF(AD:AD,AD2749,H:H)))</f>
        <v/>
      </c>
      <c r="L2749" s="38" t="str">
        <f t="shared" si="253"/>
        <v/>
      </c>
      <c r="M2749" s="38" t="str">
        <f t="shared" si="254"/>
        <v/>
      </c>
      <c r="N2749" s="38" t="str">
        <f t="shared" si="256"/>
        <v/>
      </c>
      <c r="O2749" s="38" t="str">
        <f t="shared" si="258"/>
        <v/>
      </c>
      <c r="P2749" s="39" t="str">
        <f t="shared" si="257"/>
        <v/>
      </c>
      <c r="AC2749" s="42" t="str">
        <f>IF(B2749="","",VLOOKUP(B2749,[2]Formula!B:C,2,0))</f>
        <v/>
      </c>
      <c r="AD2749" s="43" t="str">
        <f t="shared" si="255"/>
        <v/>
      </c>
    </row>
    <row r="2750" spans="1:30" x14ac:dyDescent="0.25">
      <c r="A2750" s="64"/>
      <c r="B2750" s="64"/>
      <c r="C2750" s="66"/>
      <c r="D2750" s="67"/>
      <c r="E2750" s="64"/>
      <c r="F2750" s="64"/>
      <c r="G2750" s="37" t="str">
        <f>IF(E2750="","",IF(OR(E2750="Project Management",E2750="Project Support",E2750="Sprint Management",E2750="Sprint Support"),"NA",ROUND((((VLOOKUP(AD2750,[2]Formula!V:X,3,0)))-SUMIF(AD:AD,AD2750,H:H)),2)))</f>
        <v/>
      </c>
      <c r="H2750" s="71"/>
      <c r="I2750" s="72"/>
      <c r="J2750" s="72"/>
      <c r="K2750" s="38" t="str">
        <f>IF(E2750="","",IF(OR(E2750="Project Management",E2750="Project Support",E2750="Sprint Management",E2750="Sprint Support"),"NA",(((SUMIF(AD:AD,AD2750,H:H)/VLOOKUP(AD2750,[2]Formula!V:X,3,0))*VLOOKUP(AD2750,[2]Formula!V:X,2,0))*H2750)/SUMIF(AD:AD,AD2750,H:H)))</f>
        <v/>
      </c>
      <c r="L2750" s="38" t="str">
        <f t="shared" si="253"/>
        <v/>
      </c>
      <c r="M2750" s="38" t="str">
        <f t="shared" si="254"/>
        <v/>
      </c>
      <c r="N2750" s="38" t="str">
        <f t="shared" si="256"/>
        <v/>
      </c>
      <c r="O2750" s="38" t="str">
        <f t="shared" si="258"/>
        <v/>
      </c>
      <c r="P2750" s="39" t="str">
        <f t="shared" si="257"/>
        <v/>
      </c>
      <c r="AC2750" s="42" t="str">
        <f>IF(B2750="","",VLOOKUP(B2750,[2]Formula!B:C,2,0))</f>
        <v/>
      </c>
      <c r="AD2750" s="43" t="str">
        <f t="shared" si="255"/>
        <v/>
      </c>
    </row>
    <row r="2751" spans="1:30" x14ac:dyDescent="0.25">
      <c r="A2751" s="64"/>
      <c r="B2751" s="64"/>
      <c r="C2751" s="66"/>
      <c r="D2751" s="67"/>
      <c r="E2751" s="64"/>
      <c r="F2751" s="64"/>
      <c r="G2751" s="37" t="str">
        <f>IF(E2751="","",IF(OR(E2751="Project Management",E2751="Project Support",E2751="Sprint Management",E2751="Sprint Support"),"NA",ROUND((((VLOOKUP(AD2751,[2]Formula!V:X,3,0)))-SUMIF(AD:AD,AD2751,H:H)),2)))</f>
        <v/>
      </c>
      <c r="H2751" s="71"/>
      <c r="I2751" s="72"/>
      <c r="J2751" s="72"/>
      <c r="K2751" s="38" t="str">
        <f>IF(E2751="","",IF(OR(E2751="Project Management",E2751="Project Support",E2751="Sprint Management",E2751="Sprint Support"),"NA",(((SUMIF(AD:AD,AD2751,H:H)/VLOOKUP(AD2751,[2]Formula!V:X,3,0))*VLOOKUP(AD2751,[2]Formula!V:X,2,0))*H2751)/SUMIF(AD:AD,AD2751,H:H)))</f>
        <v/>
      </c>
      <c r="L2751" s="38" t="str">
        <f t="shared" si="253"/>
        <v/>
      </c>
      <c r="M2751" s="38" t="str">
        <f t="shared" si="254"/>
        <v/>
      </c>
      <c r="N2751" s="38" t="str">
        <f t="shared" si="256"/>
        <v/>
      </c>
      <c r="O2751" s="38" t="str">
        <f t="shared" si="258"/>
        <v/>
      </c>
      <c r="P2751" s="39" t="str">
        <f t="shared" si="257"/>
        <v/>
      </c>
      <c r="AC2751" s="42" t="str">
        <f>IF(B2751="","",VLOOKUP(B2751,[2]Formula!B:C,2,0))</f>
        <v/>
      </c>
      <c r="AD2751" s="43" t="str">
        <f t="shared" si="255"/>
        <v/>
      </c>
    </row>
    <row r="2752" spans="1:30" x14ac:dyDescent="0.25">
      <c r="A2752" s="64"/>
      <c r="B2752" s="64"/>
      <c r="C2752" s="66"/>
      <c r="D2752" s="67"/>
      <c r="E2752" s="64"/>
      <c r="F2752" s="64"/>
      <c r="G2752" s="37" t="str">
        <f>IF(E2752="","",IF(OR(E2752="Project Management",E2752="Project Support",E2752="Sprint Management",E2752="Sprint Support"),"NA",ROUND((((VLOOKUP(AD2752,[2]Formula!V:X,3,0)))-SUMIF(AD:AD,AD2752,H:H)),2)))</f>
        <v/>
      </c>
      <c r="H2752" s="71"/>
      <c r="I2752" s="72"/>
      <c r="J2752" s="72"/>
      <c r="K2752" s="38" t="str">
        <f>IF(E2752="","",IF(OR(E2752="Project Management",E2752="Project Support",E2752="Sprint Management",E2752="Sprint Support"),"NA",(((SUMIF(AD:AD,AD2752,H:H)/VLOOKUP(AD2752,[2]Formula!V:X,3,0))*VLOOKUP(AD2752,[2]Formula!V:X,2,0))*H2752)/SUMIF(AD:AD,AD2752,H:H)))</f>
        <v/>
      </c>
      <c r="L2752" s="38" t="str">
        <f t="shared" si="253"/>
        <v/>
      </c>
      <c r="M2752" s="38" t="str">
        <f t="shared" si="254"/>
        <v/>
      </c>
      <c r="N2752" s="38" t="str">
        <f t="shared" si="256"/>
        <v/>
      </c>
      <c r="O2752" s="38" t="str">
        <f t="shared" si="258"/>
        <v/>
      </c>
      <c r="P2752" s="39" t="str">
        <f t="shared" si="257"/>
        <v/>
      </c>
      <c r="AC2752" s="42" t="str">
        <f>IF(B2752="","",VLOOKUP(B2752,[2]Formula!B:C,2,0))</f>
        <v/>
      </c>
      <c r="AD2752" s="43" t="str">
        <f t="shared" si="255"/>
        <v/>
      </c>
    </row>
    <row r="2753" spans="1:30" x14ac:dyDescent="0.25">
      <c r="A2753" s="64"/>
      <c r="B2753" s="64"/>
      <c r="C2753" s="66"/>
      <c r="D2753" s="67"/>
      <c r="E2753" s="64"/>
      <c r="F2753" s="64"/>
      <c r="G2753" s="37" t="str">
        <f>IF(E2753="","",IF(OR(E2753="Project Management",E2753="Project Support",E2753="Sprint Management",E2753="Sprint Support"),"NA",ROUND((((VLOOKUP(AD2753,[2]Formula!V:X,3,0)))-SUMIF(AD:AD,AD2753,H:H)),2)))</f>
        <v/>
      </c>
      <c r="H2753" s="71"/>
      <c r="I2753" s="72"/>
      <c r="J2753" s="72"/>
      <c r="K2753" s="38" t="str">
        <f>IF(E2753="","",IF(OR(E2753="Project Management",E2753="Project Support",E2753="Sprint Management",E2753="Sprint Support"),"NA",(((SUMIF(AD:AD,AD2753,H:H)/VLOOKUP(AD2753,[2]Formula!V:X,3,0))*VLOOKUP(AD2753,[2]Formula!V:X,2,0))*H2753)/SUMIF(AD:AD,AD2753,H:H)))</f>
        <v/>
      </c>
      <c r="L2753" s="38" t="str">
        <f t="shared" si="253"/>
        <v/>
      </c>
      <c r="M2753" s="38" t="str">
        <f t="shared" si="254"/>
        <v/>
      </c>
      <c r="N2753" s="38" t="str">
        <f t="shared" si="256"/>
        <v/>
      </c>
      <c r="O2753" s="38" t="str">
        <f t="shared" si="258"/>
        <v/>
      </c>
      <c r="P2753" s="39" t="str">
        <f t="shared" si="257"/>
        <v/>
      </c>
      <c r="AC2753" s="42" t="str">
        <f>IF(B2753="","",VLOOKUP(B2753,[2]Formula!B:C,2,0))</f>
        <v/>
      </c>
      <c r="AD2753" s="43" t="str">
        <f t="shared" si="255"/>
        <v/>
      </c>
    </row>
    <row r="2754" spans="1:30" x14ac:dyDescent="0.25">
      <c r="A2754" s="64"/>
      <c r="B2754" s="64"/>
      <c r="C2754" s="66"/>
      <c r="D2754" s="67"/>
      <c r="E2754" s="64"/>
      <c r="F2754" s="64"/>
      <c r="G2754" s="37" t="str">
        <f>IF(E2754="","",IF(OR(E2754="Project Management",E2754="Project Support",E2754="Sprint Management",E2754="Sprint Support"),"NA",ROUND((((VLOOKUP(AD2754,[2]Formula!V:X,3,0)))-SUMIF(AD:AD,AD2754,H:H)),2)))</f>
        <v/>
      </c>
      <c r="H2754" s="71"/>
      <c r="I2754" s="72"/>
      <c r="J2754" s="72"/>
      <c r="K2754" s="38" t="str">
        <f>IF(E2754="","",IF(OR(E2754="Project Management",E2754="Project Support",E2754="Sprint Management",E2754="Sprint Support"),"NA",(((SUMIF(AD:AD,AD2754,H:H)/VLOOKUP(AD2754,[2]Formula!V:X,3,0))*VLOOKUP(AD2754,[2]Formula!V:X,2,0))*H2754)/SUMIF(AD:AD,AD2754,H:H)))</f>
        <v/>
      </c>
      <c r="L2754" s="38" t="str">
        <f t="shared" ref="L2754:L2817" si="259">IFERROR(IF(K2754="NA",(H2754/I2754),(K2754/I2754)),"")</f>
        <v/>
      </c>
      <c r="M2754" s="38" t="str">
        <f t="shared" ref="M2754:M2817" si="260">IFERROR(IF(K2754="NA",1,(K2754/H2754)),"")</f>
        <v/>
      </c>
      <c r="N2754" s="38" t="str">
        <f t="shared" si="256"/>
        <v/>
      </c>
      <c r="O2754" s="38" t="str">
        <f t="shared" si="258"/>
        <v/>
      </c>
      <c r="P2754" s="39" t="str">
        <f t="shared" si="257"/>
        <v/>
      </c>
      <c r="AC2754" s="42" t="str">
        <f>IF(B2754="","",VLOOKUP(B2754,[2]Formula!B:C,2,0))</f>
        <v/>
      </c>
      <c r="AD2754" s="43" t="str">
        <f t="shared" ref="AD2754:AD2817" si="261">IF(B2754="","",CONCATENATE(B2754,"_",E2754))</f>
        <v/>
      </c>
    </row>
    <row r="2755" spans="1:30" x14ac:dyDescent="0.25">
      <c r="A2755" s="64"/>
      <c r="B2755" s="64"/>
      <c r="C2755" s="66"/>
      <c r="D2755" s="67"/>
      <c r="E2755" s="64"/>
      <c r="F2755" s="64"/>
      <c r="G2755" s="37" t="str">
        <f>IF(E2755="","",IF(OR(E2755="Project Management",E2755="Project Support",E2755="Sprint Management",E2755="Sprint Support"),"NA",ROUND((((VLOOKUP(AD2755,[2]Formula!V:X,3,0)))-SUMIF(AD:AD,AD2755,H:H)),2)))</f>
        <v/>
      </c>
      <c r="H2755" s="71"/>
      <c r="I2755" s="72"/>
      <c r="J2755" s="72"/>
      <c r="K2755" s="38" t="str">
        <f>IF(E2755="","",IF(OR(E2755="Project Management",E2755="Project Support",E2755="Sprint Management",E2755="Sprint Support"),"NA",(((SUMIF(AD:AD,AD2755,H:H)/VLOOKUP(AD2755,[2]Formula!V:X,3,0))*VLOOKUP(AD2755,[2]Formula!V:X,2,0))*H2755)/SUMIF(AD:AD,AD2755,H:H)))</f>
        <v/>
      </c>
      <c r="L2755" s="38" t="str">
        <f t="shared" si="259"/>
        <v/>
      </c>
      <c r="M2755" s="38" t="str">
        <f t="shared" si="260"/>
        <v/>
      </c>
      <c r="N2755" s="38" t="str">
        <f t="shared" ref="N2755:N2818" si="262">IFERROR(((L2755-M2755)/M2755)*100,"")</f>
        <v/>
      </c>
      <c r="O2755" s="38" t="str">
        <f t="shared" si="258"/>
        <v/>
      </c>
      <c r="P2755" s="39" t="str">
        <f t="shared" ref="P2755:P2818" si="263">IF(O2755="","",1)</f>
        <v/>
      </c>
      <c r="AC2755" s="42" t="str">
        <f>IF(B2755="","",VLOOKUP(B2755,[2]Formula!B:C,2,0))</f>
        <v/>
      </c>
      <c r="AD2755" s="43" t="str">
        <f t="shared" si="261"/>
        <v/>
      </c>
    </row>
    <row r="2756" spans="1:30" x14ac:dyDescent="0.25">
      <c r="A2756" s="64"/>
      <c r="B2756" s="64"/>
      <c r="C2756" s="66"/>
      <c r="D2756" s="67"/>
      <c r="E2756" s="64"/>
      <c r="F2756" s="64"/>
      <c r="G2756" s="37" t="str">
        <f>IF(E2756="","",IF(OR(E2756="Project Management",E2756="Project Support",E2756="Sprint Management",E2756="Sprint Support"),"NA",ROUND((((VLOOKUP(AD2756,[2]Formula!V:X,3,0)))-SUMIF(AD:AD,AD2756,H:H)),2)))</f>
        <v/>
      </c>
      <c r="H2756" s="71"/>
      <c r="I2756" s="72"/>
      <c r="J2756" s="72"/>
      <c r="K2756" s="38" t="str">
        <f>IF(E2756="","",IF(OR(E2756="Project Management",E2756="Project Support",E2756="Sprint Management",E2756="Sprint Support"),"NA",(((SUMIF(AD:AD,AD2756,H:H)/VLOOKUP(AD2756,[2]Formula!V:X,3,0))*VLOOKUP(AD2756,[2]Formula!V:X,2,0))*H2756)/SUMIF(AD:AD,AD2756,H:H)))</f>
        <v/>
      </c>
      <c r="L2756" s="38" t="str">
        <f t="shared" si="259"/>
        <v/>
      </c>
      <c r="M2756" s="38" t="str">
        <f t="shared" si="260"/>
        <v/>
      </c>
      <c r="N2756" s="38" t="str">
        <f t="shared" si="262"/>
        <v/>
      </c>
      <c r="O2756" s="38" t="str">
        <f t="shared" si="258"/>
        <v/>
      </c>
      <c r="P2756" s="39" t="str">
        <f t="shared" si="263"/>
        <v/>
      </c>
      <c r="AC2756" s="42" t="str">
        <f>IF(B2756="","",VLOOKUP(B2756,[2]Formula!B:C,2,0))</f>
        <v/>
      </c>
      <c r="AD2756" s="43" t="str">
        <f t="shared" si="261"/>
        <v/>
      </c>
    </row>
    <row r="2757" spans="1:30" x14ac:dyDescent="0.25">
      <c r="A2757" s="64"/>
      <c r="B2757" s="64"/>
      <c r="C2757" s="66"/>
      <c r="D2757" s="67"/>
      <c r="E2757" s="64"/>
      <c r="F2757" s="64"/>
      <c r="G2757" s="37" t="str">
        <f>IF(E2757="","",IF(OR(E2757="Project Management",E2757="Project Support",E2757="Sprint Management",E2757="Sprint Support"),"NA",ROUND((((VLOOKUP(AD2757,[2]Formula!V:X,3,0)))-SUMIF(AD:AD,AD2757,H:H)),2)))</f>
        <v/>
      </c>
      <c r="H2757" s="71"/>
      <c r="I2757" s="72"/>
      <c r="J2757" s="72"/>
      <c r="K2757" s="38" t="str">
        <f>IF(E2757="","",IF(OR(E2757="Project Management",E2757="Project Support",E2757="Sprint Management",E2757="Sprint Support"),"NA",(((SUMIF(AD:AD,AD2757,H:H)/VLOOKUP(AD2757,[2]Formula!V:X,3,0))*VLOOKUP(AD2757,[2]Formula!V:X,2,0))*H2757)/SUMIF(AD:AD,AD2757,H:H)))</f>
        <v/>
      </c>
      <c r="L2757" s="38" t="str">
        <f t="shared" si="259"/>
        <v/>
      </c>
      <c r="M2757" s="38" t="str">
        <f t="shared" si="260"/>
        <v/>
      </c>
      <c r="N2757" s="38" t="str">
        <f t="shared" si="262"/>
        <v/>
      </c>
      <c r="O2757" s="38" t="str">
        <f t="shared" si="258"/>
        <v/>
      </c>
      <c r="P2757" s="39" t="str">
        <f t="shared" si="263"/>
        <v/>
      </c>
      <c r="AC2757" s="42" t="str">
        <f>IF(B2757="","",VLOOKUP(B2757,[2]Formula!B:C,2,0))</f>
        <v/>
      </c>
      <c r="AD2757" s="43" t="str">
        <f t="shared" si="261"/>
        <v/>
      </c>
    </row>
    <row r="2758" spans="1:30" x14ac:dyDescent="0.25">
      <c r="A2758" s="64"/>
      <c r="B2758" s="64"/>
      <c r="C2758" s="66"/>
      <c r="D2758" s="67"/>
      <c r="E2758" s="64"/>
      <c r="F2758" s="64"/>
      <c r="G2758" s="37" t="str">
        <f>IF(E2758="","",IF(OR(E2758="Project Management",E2758="Project Support",E2758="Sprint Management",E2758="Sprint Support"),"NA",ROUND((((VLOOKUP(AD2758,[2]Formula!V:X,3,0)))-SUMIF(AD:AD,AD2758,H:H)),2)))</f>
        <v/>
      </c>
      <c r="H2758" s="71"/>
      <c r="I2758" s="72"/>
      <c r="J2758" s="72"/>
      <c r="K2758" s="38" t="str">
        <f>IF(E2758="","",IF(OR(E2758="Project Management",E2758="Project Support",E2758="Sprint Management",E2758="Sprint Support"),"NA",(((SUMIF(AD:AD,AD2758,H:H)/VLOOKUP(AD2758,[2]Formula!V:X,3,0))*VLOOKUP(AD2758,[2]Formula!V:X,2,0))*H2758)/SUMIF(AD:AD,AD2758,H:H)))</f>
        <v/>
      </c>
      <c r="L2758" s="38" t="str">
        <f t="shared" si="259"/>
        <v/>
      </c>
      <c r="M2758" s="38" t="str">
        <f t="shared" si="260"/>
        <v/>
      </c>
      <c r="N2758" s="38" t="str">
        <f t="shared" si="262"/>
        <v/>
      </c>
      <c r="O2758" s="38" t="str">
        <f t="shared" si="258"/>
        <v/>
      </c>
      <c r="P2758" s="39" t="str">
        <f t="shared" si="263"/>
        <v/>
      </c>
      <c r="AC2758" s="42" t="str">
        <f>IF(B2758="","",VLOOKUP(B2758,[2]Formula!B:C,2,0))</f>
        <v/>
      </c>
      <c r="AD2758" s="43" t="str">
        <f t="shared" si="261"/>
        <v/>
      </c>
    </row>
    <row r="2759" spans="1:30" x14ac:dyDescent="0.25">
      <c r="A2759" s="64"/>
      <c r="B2759" s="64"/>
      <c r="C2759" s="66"/>
      <c r="D2759" s="67"/>
      <c r="E2759" s="64"/>
      <c r="F2759" s="64"/>
      <c r="G2759" s="37" t="str">
        <f>IF(E2759="","",IF(OR(E2759="Project Management",E2759="Project Support",E2759="Sprint Management",E2759="Sprint Support"),"NA",ROUND((((VLOOKUP(AD2759,[2]Formula!V:X,3,0)))-SUMIF(AD:AD,AD2759,H:H)),2)))</f>
        <v/>
      </c>
      <c r="H2759" s="71"/>
      <c r="I2759" s="72"/>
      <c r="J2759" s="72"/>
      <c r="K2759" s="38" t="str">
        <f>IF(E2759="","",IF(OR(E2759="Project Management",E2759="Project Support",E2759="Sprint Management",E2759="Sprint Support"),"NA",(((SUMIF(AD:AD,AD2759,H:H)/VLOOKUP(AD2759,[2]Formula!V:X,3,0))*VLOOKUP(AD2759,[2]Formula!V:X,2,0))*H2759)/SUMIF(AD:AD,AD2759,H:H)))</f>
        <v/>
      </c>
      <c r="L2759" s="38" t="str">
        <f t="shared" si="259"/>
        <v/>
      </c>
      <c r="M2759" s="38" t="str">
        <f t="shared" si="260"/>
        <v/>
      </c>
      <c r="N2759" s="38" t="str">
        <f t="shared" si="262"/>
        <v/>
      </c>
      <c r="O2759" s="38" t="str">
        <f t="shared" si="258"/>
        <v/>
      </c>
      <c r="P2759" s="39" t="str">
        <f t="shared" si="263"/>
        <v/>
      </c>
      <c r="AC2759" s="42" t="str">
        <f>IF(B2759="","",VLOOKUP(B2759,[2]Formula!B:C,2,0))</f>
        <v/>
      </c>
      <c r="AD2759" s="43" t="str">
        <f t="shared" si="261"/>
        <v/>
      </c>
    </row>
    <row r="2760" spans="1:30" x14ac:dyDescent="0.25">
      <c r="A2760" s="64"/>
      <c r="B2760" s="64"/>
      <c r="C2760" s="66"/>
      <c r="D2760" s="67"/>
      <c r="E2760" s="64"/>
      <c r="F2760" s="64"/>
      <c r="G2760" s="37" t="str">
        <f>IF(E2760="","",IF(OR(E2760="Project Management",E2760="Project Support",E2760="Sprint Management",E2760="Sprint Support"),"NA",ROUND((((VLOOKUP(AD2760,[2]Formula!V:X,3,0)))-SUMIF(AD:AD,AD2760,H:H)),2)))</f>
        <v/>
      </c>
      <c r="H2760" s="71"/>
      <c r="I2760" s="72"/>
      <c r="J2760" s="72"/>
      <c r="K2760" s="38" t="str">
        <f>IF(E2760="","",IF(OR(E2760="Project Management",E2760="Project Support",E2760="Sprint Management",E2760="Sprint Support"),"NA",(((SUMIF(AD:AD,AD2760,H:H)/VLOOKUP(AD2760,[2]Formula!V:X,3,0))*VLOOKUP(AD2760,[2]Formula!V:X,2,0))*H2760)/SUMIF(AD:AD,AD2760,H:H)))</f>
        <v/>
      </c>
      <c r="L2760" s="38" t="str">
        <f t="shared" si="259"/>
        <v/>
      </c>
      <c r="M2760" s="38" t="str">
        <f t="shared" si="260"/>
        <v/>
      </c>
      <c r="N2760" s="38" t="str">
        <f t="shared" si="262"/>
        <v/>
      </c>
      <c r="O2760" s="38" t="str">
        <f t="shared" si="258"/>
        <v/>
      </c>
      <c r="P2760" s="39" t="str">
        <f t="shared" si="263"/>
        <v/>
      </c>
      <c r="AC2760" s="42" t="str">
        <f>IF(B2760="","",VLOOKUP(B2760,[2]Formula!B:C,2,0))</f>
        <v/>
      </c>
      <c r="AD2760" s="43" t="str">
        <f t="shared" si="261"/>
        <v/>
      </c>
    </row>
    <row r="2761" spans="1:30" x14ac:dyDescent="0.25">
      <c r="A2761" s="64"/>
      <c r="B2761" s="64"/>
      <c r="C2761" s="66"/>
      <c r="D2761" s="67"/>
      <c r="E2761" s="64"/>
      <c r="F2761" s="64"/>
      <c r="G2761" s="37" t="str">
        <f>IF(E2761="","",IF(OR(E2761="Project Management",E2761="Project Support",E2761="Sprint Management",E2761="Sprint Support"),"NA",ROUND((((VLOOKUP(AD2761,[2]Formula!V:X,3,0)))-SUMIF(AD:AD,AD2761,H:H)),2)))</f>
        <v/>
      </c>
      <c r="H2761" s="71"/>
      <c r="I2761" s="72"/>
      <c r="J2761" s="72"/>
      <c r="K2761" s="38" t="str">
        <f>IF(E2761="","",IF(OR(E2761="Project Management",E2761="Project Support",E2761="Sprint Management",E2761="Sprint Support"),"NA",(((SUMIF(AD:AD,AD2761,H:H)/VLOOKUP(AD2761,[2]Formula!V:X,3,0))*VLOOKUP(AD2761,[2]Formula!V:X,2,0))*H2761)/SUMIF(AD:AD,AD2761,H:H)))</f>
        <v/>
      </c>
      <c r="L2761" s="38" t="str">
        <f t="shared" si="259"/>
        <v/>
      </c>
      <c r="M2761" s="38" t="str">
        <f t="shared" si="260"/>
        <v/>
      </c>
      <c r="N2761" s="38" t="str">
        <f t="shared" si="262"/>
        <v/>
      </c>
      <c r="O2761" s="38" t="str">
        <f t="shared" si="258"/>
        <v/>
      </c>
      <c r="P2761" s="39" t="str">
        <f t="shared" si="263"/>
        <v/>
      </c>
      <c r="AC2761" s="42" t="str">
        <f>IF(B2761="","",VLOOKUP(B2761,[2]Formula!B:C,2,0))</f>
        <v/>
      </c>
      <c r="AD2761" s="43" t="str">
        <f t="shared" si="261"/>
        <v/>
      </c>
    </row>
    <row r="2762" spans="1:30" x14ac:dyDescent="0.25">
      <c r="A2762" s="64"/>
      <c r="B2762" s="64"/>
      <c r="C2762" s="66"/>
      <c r="D2762" s="67"/>
      <c r="E2762" s="64"/>
      <c r="F2762" s="64"/>
      <c r="G2762" s="37" t="str">
        <f>IF(E2762="","",IF(OR(E2762="Project Management",E2762="Project Support",E2762="Sprint Management",E2762="Sprint Support"),"NA",ROUND((((VLOOKUP(AD2762,[2]Formula!V:X,3,0)))-SUMIF(AD:AD,AD2762,H:H)),2)))</f>
        <v/>
      </c>
      <c r="H2762" s="71"/>
      <c r="I2762" s="72"/>
      <c r="J2762" s="72"/>
      <c r="K2762" s="38" t="str">
        <f>IF(E2762="","",IF(OR(E2762="Project Management",E2762="Project Support",E2762="Sprint Management",E2762="Sprint Support"),"NA",(((SUMIF(AD:AD,AD2762,H:H)/VLOOKUP(AD2762,[2]Formula!V:X,3,0))*VLOOKUP(AD2762,[2]Formula!V:X,2,0))*H2762)/SUMIF(AD:AD,AD2762,H:H)))</f>
        <v/>
      </c>
      <c r="L2762" s="38" t="str">
        <f t="shared" si="259"/>
        <v/>
      </c>
      <c r="M2762" s="38" t="str">
        <f t="shared" si="260"/>
        <v/>
      </c>
      <c r="N2762" s="38" t="str">
        <f t="shared" si="262"/>
        <v/>
      </c>
      <c r="O2762" s="38" t="str">
        <f t="shared" si="258"/>
        <v/>
      </c>
      <c r="P2762" s="39" t="str">
        <f t="shared" si="263"/>
        <v/>
      </c>
      <c r="AC2762" s="42" t="str">
        <f>IF(B2762="","",VLOOKUP(B2762,[2]Formula!B:C,2,0))</f>
        <v/>
      </c>
      <c r="AD2762" s="43" t="str">
        <f t="shared" si="261"/>
        <v/>
      </c>
    </row>
    <row r="2763" spans="1:30" x14ac:dyDescent="0.25">
      <c r="A2763" s="64"/>
      <c r="B2763" s="64"/>
      <c r="C2763" s="66"/>
      <c r="D2763" s="67"/>
      <c r="E2763" s="64"/>
      <c r="F2763" s="64"/>
      <c r="G2763" s="37" t="str">
        <f>IF(E2763="","",IF(OR(E2763="Project Management",E2763="Project Support",E2763="Sprint Management",E2763="Sprint Support"),"NA",ROUND((((VLOOKUP(AD2763,[2]Formula!V:X,3,0)))-SUMIF(AD:AD,AD2763,H:H)),2)))</f>
        <v/>
      </c>
      <c r="H2763" s="71"/>
      <c r="I2763" s="72"/>
      <c r="J2763" s="72"/>
      <c r="K2763" s="38" t="str">
        <f>IF(E2763="","",IF(OR(E2763="Project Management",E2763="Project Support",E2763="Sprint Management",E2763="Sprint Support"),"NA",(((SUMIF(AD:AD,AD2763,H:H)/VLOOKUP(AD2763,[2]Formula!V:X,3,0))*VLOOKUP(AD2763,[2]Formula!V:X,2,0))*H2763)/SUMIF(AD:AD,AD2763,H:H)))</f>
        <v/>
      </c>
      <c r="L2763" s="38" t="str">
        <f t="shared" si="259"/>
        <v/>
      </c>
      <c r="M2763" s="38" t="str">
        <f t="shared" si="260"/>
        <v/>
      </c>
      <c r="N2763" s="38" t="str">
        <f t="shared" si="262"/>
        <v/>
      </c>
      <c r="O2763" s="38" t="str">
        <f t="shared" si="258"/>
        <v/>
      </c>
      <c r="P2763" s="39" t="str">
        <f t="shared" si="263"/>
        <v/>
      </c>
      <c r="AC2763" s="42" t="str">
        <f>IF(B2763="","",VLOOKUP(B2763,[2]Formula!B:C,2,0))</f>
        <v/>
      </c>
      <c r="AD2763" s="43" t="str">
        <f t="shared" si="261"/>
        <v/>
      </c>
    </row>
    <row r="2764" spans="1:30" x14ac:dyDescent="0.25">
      <c r="A2764" s="64"/>
      <c r="B2764" s="64"/>
      <c r="C2764" s="66"/>
      <c r="D2764" s="67"/>
      <c r="E2764" s="64"/>
      <c r="F2764" s="64"/>
      <c r="G2764" s="37" t="str">
        <f>IF(E2764="","",IF(OR(E2764="Project Management",E2764="Project Support",E2764="Sprint Management",E2764="Sprint Support"),"NA",ROUND((((VLOOKUP(AD2764,[2]Formula!V:X,3,0)))-SUMIF(AD:AD,AD2764,H:H)),2)))</f>
        <v/>
      </c>
      <c r="H2764" s="71"/>
      <c r="I2764" s="72"/>
      <c r="J2764" s="72"/>
      <c r="K2764" s="38" t="str">
        <f>IF(E2764="","",IF(OR(E2764="Project Management",E2764="Project Support",E2764="Sprint Management",E2764="Sprint Support"),"NA",(((SUMIF(AD:AD,AD2764,H:H)/VLOOKUP(AD2764,[2]Formula!V:X,3,0))*VLOOKUP(AD2764,[2]Formula!V:X,2,0))*H2764)/SUMIF(AD:AD,AD2764,H:H)))</f>
        <v/>
      </c>
      <c r="L2764" s="38" t="str">
        <f t="shared" si="259"/>
        <v/>
      </c>
      <c r="M2764" s="38" t="str">
        <f t="shared" si="260"/>
        <v/>
      </c>
      <c r="N2764" s="38" t="str">
        <f t="shared" si="262"/>
        <v/>
      </c>
      <c r="O2764" s="38" t="str">
        <f t="shared" si="258"/>
        <v/>
      </c>
      <c r="P2764" s="39" t="str">
        <f t="shared" si="263"/>
        <v/>
      </c>
      <c r="AC2764" s="42" t="str">
        <f>IF(B2764="","",VLOOKUP(B2764,[2]Formula!B:C,2,0))</f>
        <v/>
      </c>
      <c r="AD2764" s="43" t="str">
        <f t="shared" si="261"/>
        <v/>
      </c>
    </row>
    <row r="2765" spans="1:30" x14ac:dyDescent="0.25">
      <c r="A2765" s="64"/>
      <c r="B2765" s="64"/>
      <c r="C2765" s="66"/>
      <c r="D2765" s="67"/>
      <c r="E2765" s="64"/>
      <c r="F2765" s="64"/>
      <c r="G2765" s="37" t="str">
        <f>IF(E2765="","",IF(OR(E2765="Project Management",E2765="Project Support",E2765="Sprint Management",E2765="Sprint Support"),"NA",ROUND((((VLOOKUP(AD2765,[2]Formula!V:X,3,0)))-SUMIF(AD:AD,AD2765,H:H)),2)))</f>
        <v/>
      </c>
      <c r="H2765" s="71"/>
      <c r="I2765" s="72"/>
      <c r="J2765" s="72"/>
      <c r="K2765" s="38" t="str">
        <f>IF(E2765="","",IF(OR(E2765="Project Management",E2765="Project Support",E2765="Sprint Management",E2765="Sprint Support"),"NA",(((SUMIF(AD:AD,AD2765,H:H)/VLOOKUP(AD2765,[2]Formula!V:X,3,0))*VLOOKUP(AD2765,[2]Formula!V:X,2,0))*H2765)/SUMIF(AD:AD,AD2765,H:H)))</f>
        <v/>
      </c>
      <c r="L2765" s="38" t="str">
        <f t="shared" si="259"/>
        <v/>
      </c>
      <c r="M2765" s="38" t="str">
        <f t="shared" si="260"/>
        <v/>
      </c>
      <c r="N2765" s="38" t="str">
        <f t="shared" si="262"/>
        <v/>
      </c>
      <c r="O2765" s="38" t="str">
        <f t="shared" si="258"/>
        <v/>
      </c>
      <c r="P2765" s="39" t="str">
        <f t="shared" si="263"/>
        <v/>
      </c>
      <c r="AC2765" s="42" t="str">
        <f>IF(B2765="","",VLOOKUP(B2765,[2]Formula!B:C,2,0))</f>
        <v/>
      </c>
      <c r="AD2765" s="43" t="str">
        <f t="shared" si="261"/>
        <v/>
      </c>
    </row>
    <row r="2766" spans="1:30" x14ac:dyDescent="0.25">
      <c r="A2766" s="64"/>
      <c r="B2766" s="64"/>
      <c r="C2766" s="66"/>
      <c r="D2766" s="67"/>
      <c r="E2766" s="64"/>
      <c r="F2766" s="64"/>
      <c r="G2766" s="37" t="str">
        <f>IF(E2766="","",IF(OR(E2766="Project Management",E2766="Project Support",E2766="Sprint Management",E2766="Sprint Support"),"NA",ROUND((((VLOOKUP(AD2766,[2]Formula!V:X,3,0)))-SUMIF(AD:AD,AD2766,H:H)),2)))</f>
        <v/>
      </c>
      <c r="H2766" s="71"/>
      <c r="I2766" s="72"/>
      <c r="J2766" s="72"/>
      <c r="K2766" s="38" t="str">
        <f>IF(E2766="","",IF(OR(E2766="Project Management",E2766="Project Support",E2766="Sprint Management",E2766="Sprint Support"),"NA",(((SUMIF(AD:AD,AD2766,H:H)/VLOOKUP(AD2766,[2]Formula!V:X,3,0))*VLOOKUP(AD2766,[2]Formula!V:X,2,0))*H2766)/SUMIF(AD:AD,AD2766,H:H)))</f>
        <v/>
      </c>
      <c r="L2766" s="38" t="str">
        <f t="shared" si="259"/>
        <v/>
      </c>
      <c r="M2766" s="38" t="str">
        <f t="shared" si="260"/>
        <v/>
      </c>
      <c r="N2766" s="38" t="str">
        <f t="shared" si="262"/>
        <v/>
      </c>
      <c r="O2766" s="38" t="str">
        <f t="shared" si="258"/>
        <v/>
      </c>
      <c r="P2766" s="39" t="str">
        <f t="shared" si="263"/>
        <v/>
      </c>
      <c r="AC2766" s="42" t="str">
        <f>IF(B2766="","",VLOOKUP(B2766,[2]Formula!B:C,2,0))</f>
        <v/>
      </c>
      <c r="AD2766" s="43" t="str">
        <f t="shared" si="261"/>
        <v/>
      </c>
    </row>
    <row r="2767" spans="1:30" x14ac:dyDescent="0.25">
      <c r="A2767" s="64"/>
      <c r="B2767" s="64"/>
      <c r="C2767" s="66"/>
      <c r="D2767" s="67"/>
      <c r="E2767" s="64"/>
      <c r="F2767" s="64"/>
      <c r="G2767" s="37" t="str">
        <f>IF(E2767="","",IF(OR(E2767="Project Management",E2767="Project Support",E2767="Sprint Management",E2767="Sprint Support"),"NA",ROUND((((VLOOKUP(AD2767,[2]Formula!V:X,3,0)))-SUMIF(AD:AD,AD2767,H:H)),2)))</f>
        <v/>
      </c>
      <c r="H2767" s="71"/>
      <c r="I2767" s="72"/>
      <c r="J2767" s="72"/>
      <c r="K2767" s="38" t="str">
        <f>IF(E2767="","",IF(OR(E2767="Project Management",E2767="Project Support",E2767="Sprint Management",E2767="Sprint Support"),"NA",(((SUMIF(AD:AD,AD2767,H:H)/VLOOKUP(AD2767,[2]Formula!V:X,3,0))*VLOOKUP(AD2767,[2]Formula!V:X,2,0))*H2767)/SUMIF(AD:AD,AD2767,H:H)))</f>
        <v/>
      </c>
      <c r="L2767" s="38" t="str">
        <f t="shared" si="259"/>
        <v/>
      </c>
      <c r="M2767" s="38" t="str">
        <f t="shared" si="260"/>
        <v/>
      </c>
      <c r="N2767" s="38" t="str">
        <f t="shared" si="262"/>
        <v/>
      </c>
      <c r="O2767" s="38" t="str">
        <f t="shared" si="258"/>
        <v/>
      </c>
      <c r="P2767" s="39" t="str">
        <f t="shared" si="263"/>
        <v/>
      </c>
      <c r="AC2767" s="42" t="str">
        <f>IF(B2767="","",VLOOKUP(B2767,[2]Formula!B:C,2,0))</f>
        <v/>
      </c>
      <c r="AD2767" s="43" t="str">
        <f t="shared" si="261"/>
        <v/>
      </c>
    </row>
    <row r="2768" spans="1:30" x14ac:dyDescent="0.25">
      <c r="A2768" s="64"/>
      <c r="B2768" s="64"/>
      <c r="C2768" s="66"/>
      <c r="D2768" s="67"/>
      <c r="E2768" s="64"/>
      <c r="F2768" s="64"/>
      <c r="G2768" s="37" t="str">
        <f>IF(E2768="","",IF(OR(E2768="Project Management",E2768="Project Support",E2768="Sprint Management",E2768="Sprint Support"),"NA",ROUND((((VLOOKUP(AD2768,[2]Formula!V:X,3,0)))-SUMIF(AD:AD,AD2768,H:H)),2)))</f>
        <v/>
      </c>
      <c r="H2768" s="71"/>
      <c r="I2768" s="72"/>
      <c r="J2768" s="72"/>
      <c r="K2768" s="38" t="str">
        <f>IF(E2768="","",IF(OR(E2768="Project Management",E2768="Project Support",E2768="Sprint Management",E2768="Sprint Support"),"NA",(((SUMIF(AD:AD,AD2768,H:H)/VLOOKUP(AD2768,[2]Formula!V:X,3,0))*VLOOKUP(AD2768,[2]Formula!V:X,2,0))*H2768)/SUMIF(AD:AD,AD2768,H:H)))</f>
        <v/>
      </c>
      <c r="L2768" s="38" t="str">
        <f t="shared" si="259"/>
        <v/>
      </c>
      <c r="M2768" s="38" t="str">
        <f t="shared" si="260"/>
        <v/>
      </c>
      <c r="N2768" s="38" t="str">
        <f t="shared" si="262"/>
        <v/>
      </c>
      <c r="O2768" s="38" t="str">
        <f t="shared" si="258"/>
        <v/>
      </c>
      <c r="P2768" s="39" t="str">
        <f t="shared" si="263"/>
        <v/>
      </c>
      <c r="AC2768" s="42" t="str">
        <f>IF(B2768="","",VLOOKUP(B2768,[2]Formula!B:C,2,0))</f>
        <v/>
      </c>
      <c r="AD2768" s="43" t="str">
        <f t="shared" si="261"/>
        <v/>
      </c>
    </row>
    <row r="2769" spans="1:30" x14ac:dyDescent="0.25">
      <c r="A2769" s="64"/>
      <c r="B2769" s="64"/>
      <c r="C2769" s="66"/>
      <c r="D2769" s="67"/>
      <c r="E2769" s="64"/>
      <c r="F2769" s="64"/>
      <c r="G2769" s="37" t="str">
        <f>IF(E2769="","",IF(OR(E2769="Project Management",E2769="Project Support",E2769="Sprint Management",E2769="Sprint Support"),"NA",ROUND((((VLOOKUP(AD2769,[2]Formula!V:X,3,0)))-SUMIF(AD:AD,AD2769,H:H)),2)))</f>
        <v/>
      </c>
      <c r="H2769" s="71"/>
      <c r="I2769" s="72"/>
      <c r="J2769" s="72"/>
      <c r="K2769" s="38" t="str">
        <f>IF(E2769="","",IF(OR(E2769="Project Management",E2769="Project Support",E2769="Sprint Management",E2769="Sprint Support"),"NA",(((SUMIF(AD:AD,AD2769,H:H)/VLOOKUP(AD2769,[2]Formula!V:X,3,0))*VLOOKUP(AD2769,[2]Formula!V:X,2,0))*H2769)/SUMIF(AD:AD,AD2769,H:H)))</f>
        <v/>
      </c>
      <c r="L2769" s="38" t="str">
        <f t="shared" si="259"/>
        <v/>
      </c>
      <c r="M2769" s="38" t="str">
        <f t="shared" si="260"/>
        <v/>
      </c>
      <c r="N2769" s="38" t="str">
        <f t="shared" si="262"/>
        <v/>
      </c>
      <c r="O2769" s="38" t="str">
        <f t="shared" si="258"/>
        <v/>
      </c>
      <c r="P2769" s="39" t="str">
        <f t="shared" si="263"/>
        <v/>
      </c>
      <c r="AC2769" s="42" t="str">
        <f>IF(B2769="","",VLOOKUP(B2769,[2]Formula!B:C,2,0))</f>
        <v/>
      </c>
      <c r="AD2769" s="43" t="str">
        <f t="shared" si="261"/>
        <v/>
      </c>
    </row>
    <row r="2770" spans="1:30" x14ac:dyDescent="0.25">
      <c r="A2770" s="64"/>
      <c r="B2770" s="64"/>
      <c r="C2770" s="66"/>
      <c r="D2770" s="67"/>
      <c r="E2770" s="64"/>
      <c r="F2770" s="64"/>
      <c r="G2770" s="37" t="str">
        <f>IF(E2770="","",IF(OR(E2770="Project Management",E2770="Project Support",E2770="Sprint Management",E2770="Sprint Support"),"NA",ROUND((((VLOOKUP(AD2770,[2]Formula!V:X,3,0)))-SUMIF(AD:AD,AD2770,H:H)),2)))</f>
        <v/>
      </c>
      <c r="H2770" s="71"/>
      <c r="I2770" s="72"/>
      <c r="J2770" s="72"/>
      <c r="K2770" s="38" t="str">
        <f>IF(E2770="","",IF(OR(E2770="Project Management",E2770="Project Support",E2770="Sprint Management",E2770="Sprint Support"),"NA",(((SUMIF(AD:AD,AD2770,H:H)/VLOOKUP(AD2770,[2]Formula!V:X,3,0))*VLOOKUP(AD2770,[2]Formula!V:X,2,0))*H2770)/SUMIF(AD:AD,AD2770,H:H)))</f>
        <v/>
      </c>
      <c r="L2770" s="38" t="str">
        <f t="shared" si="259"/>
        <v/>
      </c>
      <c r="M2770" s="38" t="str">
        <f t="shared" si="260"/>
        <v/>
      </c>
      <c r="N2770" s="38" t="str">
        <f t="shared" si="262"/>
        <v/>
      </c>
      <c r="O2770" s="38" t="str">
        <f t="shared" si="258"/>
        <v/>
      </c>
      <c r="P2770" s="39" t="str">
        <f t="shared" si="263"/>
        <v/>
      </c>
      <c r="AC2770" s="42" t="str">
        <f>IF(B2770="","",VLOOKUP(B2770,[2]Formula!B:C,2,0))</f>
        <v/>
      </c>
      <c r="AD2770" s="43" t="str">
        <f t="shared" si="261"/>
        <v/>
      </c>
    </row>
    <row r="2771" spans="1:30" x14ac:dyDescent="0.25">
      <c r="A2771" s="64"/>
      <c r="B2771" s="64"/>
      <c r="C2771" s="66"/>
      <c r="D2771" s="67"/>
      <c r="E2771" s="64"/>
      <c r="F2771" s="64"/>
      <c r="G2771" s="37" t="str">
        <f>IF(E2771="","",IF(OR(E2771="Project Management",E2771="Project Support",E2771="Sprint Management",E2771="Sprint Support"),"NA",ROUND((((VLOOKUP(AD2771,[2]Formula!V:X,3,0)))-SUMIF(AD:AD,AD2771,H:H)),2)))</f>
        <v/>
      </c>
      <c r="H2771" s="71"/>
      <c r="I2771" s="72"/>
      <c r="J2771" s="72"/>
      <c r="K2771" s="38" t="str">
        <f>IF(E2771="","",IF(OR(E2771="Project Management",E2771="Project Support",E2771="Sprint Management",E2771="Sprint Support"),"NA",(((SUMIF(AD:AD,AD2771,H:H)/VLOOKUP(AD2771,[2]Formula!V:X,3,0))*VLOOKUP(AD2771,[2]Formula!V:X,2,0))*H2771)/SUMIF(AD:AD,AD2771,H:H)))</f>
        <v/>
      </c>
      <c r="L2771" s="38" t="str">
        <f t="shared" si="259"/>
        <v/>
      </c>
      <c r="M2771" s="38" t="str">
        <f t="shared" si="260"/>
        <v/>
      </c>
      <c r="N2771" s="38" t="str">
        <f t="shared" si="262"/>
        <v/>
      </c>
      <c r="O2771" s="38" t="str">
        <f t="shared" si="258"/>
        <v/>
      </c>
      <c r="P2771" s="39" t="str">
        <f t="shared" si="263"/>
        <v/>
      </c>
      <c r="AC2771" s="42" t="str">
        <f>IF(B2771="","",VLOOKUP(B2771,[2]Formula!B:C,2,0))</f>
        <v/>
      </c>
      <c r="AD2771" s="43" t="str">
        <f t="shared" si="261"/>
        <v/>
      </c>
    </row>
    <row r="2772" spans="1:30" x14ac:dyDescent="0.25">
      <c r="A2772" s="64"/>
      <c r="B2772" s="64"/>
      <c r="C2772" s="66"/>
      <c r="D2772" s="67"/>
      <c r="E2772" s="64"/>
      <c r="F2772" s="64"/>
      <c r="G2772" s="37" t="str">
        <f>IF(E2772="","",IF(OR(E2772="Project Management",E2772="Project Support",E2772="Sprint Management",E2772="Sprint Support"),"NA",ROUND((((VLOOKUP(AD2772,[2]Formula!V:X,3,0)))-SUMIF(AD:AD,AD2772,H:H)),2)))</f>
        <v/>
      </c>
      <c r="H2772" s="71"/>
      <c r="I2772" s="72"/>
      <c r="J2772" s="72"/>
      <c r="K2772" s="38" t="str">
        <f>IF(E2772="","",IF(OR(E2772="Project Management",E2772="Project Support",E2772="Sprint Management",E2772="Sprint Support"),"NA",(((SUMIF(AD:AD,AD2772,H:H)/VLOOKUP(AD2772,[2]Formula!V:X,3,0))*VLOOKUP(AD2772,[2]Formula!V:X,2,0))*H2772)/SUMIF(AD:AD,AD2772,H:H)))</f>
        <v/>
      </c>
      <c r="L2772" s="38" t="str">
        <f t="shared" si="259"/>
        <v/>
      </c>
      <c r="M2772" s="38" t="str">
        <f t="shared" si="260"/>
        <v/>
      </c>
      <c r="N2772" s="38" t="str">
        <f t="shared" si="262"/>
        <v/>
      </c>
      <c r="O2772" s="38" t="str">
        <f t="shared" si="258"/>
        <v/>
      </c>
      <c r="P2772" s="39" t="str">
        <f t="shared" si="263"/>
        <v/>
      </c>
      <c r="AC2772" s="42" t="str">
        <f>IF(B2772="","",VLOOKUP(B2772,[2]Formula!B:C,2,0))</f>
        <v/>
      </c>
      <c r="AD2772" s="43" t="str">
        <f t="shared" si="261"/>
        <v/>
      </c>
    </row>
    <row r="2773" spans="1:30" x14ac:dyDescent="0.25">
      <c r="A2773" s="64"/>
      <c r="B2773" s="64"/>
      <c r="C2773" s="66"/>
      <c r="D2773" s="67"/>
      <c r="E2773" s="64"/>
      <c r="F2773" s="64"/>
      <c r="G2773" s="37" t="str">
        <f>IF(E2773="","",IF(OR(E2773="Project Management",E2773="Project Support",E2773="Sprint Management",E2773="Sprint Support"),"NA",ROUND((((VLOOKUP(AD2773,[2]Formula!V:X,3,0)))-SUMIF(AD:AD,AD2773,H:H)),2)))</f>
        <v/>
      </c>
      <c r="H2773" s="71"/>
      <c r="I2773" s="72"/>
      <c r="J2773" s="72"/>
      <c r="K2773" s="38" t="str">
        <f>IF(E2773="","",IF(OR(E2773="Project Management",E2773="Project Support",E2773="Sprint Management",E2773="Sprint Support"),"NA",(((SUMIF(AD:AD,AD2773,H:H)/VLOOKUP(AD2773,[2]Formula!V:X,3,0))*VLOOKUP(AD2773,[2]Formula!V:X,2,0))*H2773)/SUMIF(AD:AD,AD2773,H:H)))</f>
        <v/>
      </c>
      <c r="L2773" s="38" t="str">
        <f t="shared" si="259"/>
        <v/>
      </c>
      <c r="M2773" s="38" t="str">
        <f t="shared" si="260"/>
        <v/>
      </c>
      <c r="N2773" s="38" t="str">
        <f t="shared" si="262"/>
        <v/>
      </c>
      <c r="O2773" s="38" t="str">
        <f t="shared" si="258"/>
        <v/>
      </c>
      <c r="P2773" s="39" t="str">
        <f t="shared" si="263"/>
        <v/>
      </c>
      <c r="AC2773" s="42" t="str">
        <f>IF(B2773="","",VLOOKUP(B2773,[2]Formula!B:C,2,0))</f>
        <v/>
      </c>
      <c r="AD2773" s="43" t="str">
        <f t="shared" si="261"/>
        <v/>
      </c>
    </row>
    <row r="2774" spans="1:30" x14ac:dyDescent="0.25">
      <c r="A2774" s="64"/>
      <c r="B2774" s="64"/>
      <c r="C2774" s="66"/>
      <c r="D2774" s="67"/>
      <c r="E2774" s="64"/>
      <c r="F2774" s="64"/>
      <c r="G2774" s="37" t="str">
        <f>IF(E2774="","",IF(OR(E2774="Project Management",E2774="Project Support",E2774="Sprint Management",E2774="Sprint Support"),"NA",ROUND((((VLOOKUP(AD2774,[2]Formula!V:X,3,0)))-SUMIF(AD:AD,AD2774,H:H)),2)))</f>
        <v/>
      </c>
      <c r="H2774" s="71"/>
      <c r="I2774" s="72"/>
      <c r="J2774" s="72"/>
      <c r="K2774" s="38" t="str">
        <f>IF(E2774="","",IF(OR(E2774="Project Management",E2774="Project Support",E2774="Sprint Management",E2774="Sprint Support"),"NA",(((SUMIF(AD:AD,AD2774,H:H)/VLOOKUP(AD2774,[2]Formula!V:X,3,0))*VLOOKUP(AD2774,[2]Formula!V:X,2,0))*H2774)/SUMIF(AD:AD,AD2774,H:H)))</f>
        <v/>
      </c>
      <c r="L2774" s="38" t="str">
        <f t="shared" si="259"/>
        <v/>
      </c>
      <c r="M2774" s="38" t="str">
        <f t="shared" si="260"/>
        <v/>
      </c>
      <c r="N2774" s="38" t="str">
        <f t="shared" si="262"/>
        <v/>
      </c>
      <c r="O2774" s="38" t="str">
        <f t="shared" si="258"/>
        <v/>
      </c>
      <c r="P2774" s="39" t="str">
        <f t="shared" si="263"/>
        <v/>
      </c>
      <c r="AC2774" s="42" t="str">
        <f>IF(B2774="","",VLOOKUP(B2774,[2]Formula!B:C,2,0))</f>
        <v/>
      </c>
      <c r="AD2774" s="43" t="str">
        <f t="shared" si="261"/>
        <v/>
      </c>
    </row>
    <row r="2775" spans="1:30" x14ac:dyDescent="0.25">
      <c r="A2775" s="64"/>
      <c r="B2775" s="64"/>
      <c r="C2775" s="66"/>
      <c r="D2775" s="67"/>
      <c r="E2775" s="64"/>
      <c r="F2775" s="64"/>
      <c r="G2775" s="37" t="str">
        <f>IF(E2775="","",IF(OR(E2775="Project Management",E2775="Project Support",E2775="Sprint Management",E2775="Sprint Support"),"NA",ROUND((((VLOOKUP(AD2775,[2]Formula!V:X,3,0)))-SUMIF(AD:AD,AD2775,H:H)),2)))</f>
        <v/>
      </c>
      <c r="H2775" s="71"/>
      <c r="I2775" s="72"/>
      <c r="J2775" s="72"/>
      <c r="K2775" s="38" t="str">
        <f>IF(E2775="","",IF(OR(E2775="Project Management",E2775="Project Support",E2775="Sprint Management",E2775="Sprint Support"),"NA",(((SUMIF(AD:AD,AD2775,H:H)/VLOOKUP(AD2775,[2]Formula!V:X,3,0))*VLOOKUP(AD2775,[2]Formula!V:X,2,0))*H2775)/SUMIF(AD:AD,AD2775,H:H)))</f>
        <v/>
      </c>
      <c r="L2775" s="38" t="str">
        <f t="shared" si="259"/>
        <v/>
      </c>
      <c r="M2775" s="38" t="str">
        <f t="shared" si="260"/>
        <v/>
      </c>
      <c r="N2775" s="38" t="str">
        <f t="shared" si="262"/>
        <v/>
      </c>
      <c r="O2775" s="38" t="str">
        <f t="shared" si="258"/>
        <v/>
      </c>
      <c r="P2775" s="39" t="str">
        <f t="shared" si="263"/>
        <v/>
      </c>
      <c r="AC2775" s="42" t="str">
        <f>IF(B2775="","",VLOOKUP(B2775,[2]Formula!B:C,2,0))</f>
        <v/>
      </c>
      <c r="AD2775" s="43" t="str">
        <f t="shared" si="261"/>
        <v/>
      </c>
    </row>
    <row r="2776" spans="1:30" x14ac:dyDescent="0.25">
      <c r="A2776" s="64"/>
      <c r="B2776" s="64"/>
      <c r="C2776" s="66"/>
      <c r="D2776" s="67"/>
      <c r="E2776" s="64"/>
      <c r="F2776" s="64"/>
      <c r="G2776" s="37" t="str">
        <f>IF(E2776="","",IF(OR(E2776="Project Management",E2776="Project Support",E2776="Sprint Management",E2776="Sprint Support"),"NA",ROUND((((VLOOKUP(AD2776,[2]Formula!V:X,3,0)))-SUMIF(AD:AD,AD2776,H:H)),2)))</f>
        <v/>
      </c>
      <c r="H2776" s="71"/>
      <c r="I2776" s="72"/>
      <c r="J2776" s="72"/>
      <c r="K2776" s="38" t="str">
        <f>IF(E2776="","",IF(OR(E2776="Project Management",E2776="Project Support",E2776="Sprint Management",E2776="Sprint Support"),"NA",(((SUMIF(AD:AD,AD2776,H:H)/VLOOKUP(AD2776,[2]Formula!V:X,3,0))*VLOOKUP(AD2776,[2]Formula!V:X,2,0))*H2776)/SUMIF(AD:AD,AD2776,H:H)))</f>
        <v/>
      </c>
      <c r="L2776" s="38" t="str">
        <f t="shared" si="259"/>
        <v/>
      </c>
      <c r="M2776" s="38" t="str">
        <f t="shared" si="260"/>
        <v/>
      </c>
      <c r="N2776" s="38" t="str">
        <f t="shared" si="262"/>
        <v/>
      </c>
      <c r="O2776" s="38" t="str">
        <f t="shared" si="258"/>
        <v/>
      </c>
      <c r="P2776" s="39" t="str">
        <f t="shared" si="263"/>
        <v/>
      </c>
      <c r="AC2776" s="42" t="str">
        <f>IF(B2776="","",VLOOKUP(B2776,[2]Formula!B:C,2,0))</f>
        <v/>
      </c>
      <c r="AD2776" s="43" t="str">
        <f t="shared" si="261"/>
        <v/>
      </c>
    </row>
    <row r="2777" spans="1:30" x14ac:dyDescent="0.25">
      <c r="A2777" s="64"/>
      <c r="B2777" s="64"/>
      <c r="C2777" s="66"/>
      <c r="D2777" s="67"/>
      <c r="E2777" s="64"/>
      <c r="F2777" s="64"/>
      <c r="G2777" s="37" t="str">
        <f>IF(E2777="","",IF(OR(E2777="Project Management",E2777="Project Support",E2777="Sprint Management",E2777="Sprint Support"),"NA",ROUND((((VLOOKUP(AD2777,[2]Formula!V:X,3,0)))-SUMIF(AD:AD,AD2777,H:H)),2)))</f>
        <v/>
      </c>
      <c r="H2777" s="71"/>
      <c r="I2777" s="72"/>
      <c r="J2777" s="72"/>
      <c r="K2777" s="38" t="str">
        <f>IF(E2777="","",IF(OR(E2777="Project Management",E2777="Project Support",E2777="Sprint Management",E2777="Sprint Support"),"NA",(((SUMIF(AD:AD,AD2777,H:H)/VLOOKUP(AD2777,[2]Formula!V:X,3,0))*VLOOKUP(AD2777,[2]Formula!V:X,2,0))*H2777)/SUMIF(AD:AD,AD2777,H:H)))</f>
        <v/>
      </c>
      <c r="L2777" s="38" t="str">
        <f t="shared" si="259"/>
        <v/>
      </c>
      <c r="M2777" s="38" t="str">
        <f t="shared" si="260"/>
        <v/>
      </c>
      <c r="N2777" s="38" t="str">
        <f t="shared" si="262"/>
        <v/>
      </c>
      <c r="O2777" s="38" t="str">
        <f t="shared" si="258"/>
        <v/>
      </c>
      <c r="P2777" s="39" t="str">
        <f t="shared" si="263"/>
        <v/>
      </c>
      <c r="AC2777" s="42" t="str">
        <f>IF(B2777="","",VLOOKUP(B2777,[2]Formula!B:C,2,0))</f>
        <v/>
      </c>
      <c r="AD2777" s="43" t="str">
        <f t="shared" si="261"/>
        <v/>
      </c>
    </row>
    <row r="2778" spans="1:30" x14ac:dyDescent="0.25">
      <c r="A2778" s="64"/>
      <c r="B2778" s="64"/>
      <c r="C2778" s="66"/>
      <c r="D2778" s="67"/>
      <c r="E2778" s="64"/>
      <c r="F2778" s="64"/>
      <c r="G2778" s="37" t="str">
        <f>IF(E2778="","",IF(OR(E2778="Project Management",E2778="Project Support",E2778="Sprint Management",E2778="Sprint Support"),"NA",ROUND((((VLOOKUP(AD2778,[2]Formula!V:X,3,0)))-SUMIF(AD:AD,AD2778,H:H)),2)))</f>
        <v/>
      </c>
      <c r="H2778" s="71"/>
      <c r="I2778" s="72"/>
      <c r="J2778" s="72"/>
      <c r="K2778" s="38" t="str">
        <f>IF(E2778="","",IF(OR(E2778="Project Management",E2778="Project Support",E2778="Sprint Management",E2778="Sprint Support"),"NA",(((SUMIF(AD:AD,AD2778,H:H)/VLOOKUP(AD2778,[2]Formula!V:X,3,0))*VLOOKUP(AD2778,[2]Formula!V:X,2,0))*H2778)/SUMIF(AD:AD,AD2778,H:H)))</f>
        <v/>
      </c>
      <c r="L2778" s="38" t="str">
        <f t="shared" si="259"/>
        <v/>
      </c>
      <c r="M2778" s="38" t="str">
        <f t="shared" si="260"/>
        <v/>
      </c>
      <c r="N2778" s="38" t="str">
        <f t="shared" si="262"/>
        <v/>
      </c>
      <c r="O2778" s="38" t="str">
        <f t="shared" si="258"/>
        <v/>
      </c>
      <c r="P2778" s="39" t="str">
        <f t="shared" si="263"/>
        <v/>
      </c>
      <c r="AC2778" s="42" t="str">
        <f>IF(B2778="","",VLOOKUP(B2778,[2]Formula!B:C,2,0))</f>
        <v/>
      </c>
      <c r="AD2778" s="43" t="str">
        <f t="shared" si="261"/>
        <v/>
      </c>
    </row>
    <row r="2779" spans="1:30" x14ac:dyDescent="0.25">
      <c r="A2779" s="64"/>
      <c r="B2779" s="64"/>
      <c r="C2779" s="66"/>
      <c r="D2779" s="67"/>
      <c r="E2779" s="64"/>
      <c r="F2779" s="64"/>
      <c r="G2779" s="37" t="str">
        <f>IF(E2779="","",IF(OR(E2779="Project Management",E2779="Project Support",E2779="Sprint Management",E2779="Sprint Support"),"NA",ROUND((((VLOOKUP(AD2779,[2]Formula!V:X,3,0)))-SUMIF(AD:AD,AD2779,H:H)),2)))</f>
        <v/>
      </c>
      <c r="H2779" s="71"/>
      <c r="I2779" s="72"/>
      <c r="J2779" s="72"/>
      <c r="K2779" s="38" t="str">
        <f>IF(E2779="","",IF(OR(E2779="Project Management",E2779="Project Support",E2779="Sprint Management",E2779="Sprint Support"),"NA",(((SUMIF(AD:AD,AD2779,H:H)/VLOOKUP(AD2779,[2]Formula!V:X,3,0))*VLOOKUP(AD2779,[2]Formula!V:X,2,0))*H2779)/SUMIF(AD:AD,AD2779,H:H)))</f>
        <v/>
      </c>
      <c r="L2779" s="38" t="str">
        <f t="shared" si="259"/>
        <v/>
      </c>
      <c r="M2779" s="38" t="str">
        <f t="shared" si="260"/>
        <v/>
      </c>
      <c r="N2779" s="38" t="str">
        <f t="shared" si="262"/>
        <v/>
      </c>
      <c r="O2779" s="38" t="str">
        <f t="shared" si="258"/>
        <v/>
      </c>
      <c r="P2779" s="39" t="str">
        <f t="shared" si="263"/>
        <v/>
      </c>
      <c r="AC2779" s="42" t="str">
        <f>IF(B2779="","",VLOOKUP(B2779,[2]Formula!B:C,2,0))</f>
        <v/>
      </c>
      <c r="AD2779" s="43" t="str">
        <f t="shared" si="261"/>
        <v/>
      </c>
    </row>
    <row r="2780" spans="1:30" x14ac:dyDescent="0.25">
      <c r="A2780" s="64"/>
      <c r="B2780" s="64"/>
      <c r="C2780" s="66"/>
      <c r="D2780" s="67"/>
      <c r="E2780" s="64"/>
      <c r="F2780" s="64"/>
      <c r="G2780" s="37" t="str">
        <f>IF(E2780="","",IF(OR(E2780="Project Management",E2780="Project Support",E2780="Sprint Management",E2780="Sprint Support"),"NA",ROUND((((VLOOKUP(AD2780,[2]Formula!V:X,3,0)))-SUMIF(AD:AD,AD2780,H:H)),2)))</f>
        <v/>
      </c>
      <c r="H2780" s="71"/>
      <c r="I2780" s="72"/>
      <c r="J2780" s="72"/>
      <c r="K2780" s="38" t="str">
        <f>IF(E2780="","",IF(OR(E2780="Project Management",E2780="Project Support",E2780="Sprint Management",E2780="Sprint Support"),"NA",(((SUMIF(AD:AD,AD2780,H:H)/VLOOKUP(AD2780,[2]Formula!V:X,3,0))*VLOOKUP(AD2780,[2]Formula!V:X,2,0))*H2780)/SUMIF(AD:AD,AD2780,H:H)))</f>
        <v/>
      </c>
      <c r="L2780" s="38" t="str">
        <f t="shared" si="259"/>
        <v/>
      </c>
      <c r="M2780" s="38" t="str">
        <f t="shared" si="260"/>
        <v/>
      </c>
      <c r="N2780" s="38" t="str">
        <f t="shared" si="262"/>
        <v/>
      </c>
      <c r="O2780" s="38" t="str">
        <f t="shared" si="258"/>
        <v/>
      </c>
      <c r="P2780" s="39" t="str">
        <f t="shared" si="263"/>
        <v/>
      </c>
      <c r="AC2780" s="42" t="str">
        <f>IF(B2780="","",VLOOKUP(B2780,[2]Formula!B:C,2,0))</f>
        <v/>
      </c>
      <c r="AD2780" s="43" t="str">
        <f t="shared" si="261"/>
        <v/>
      </c>
    </row>
    <row r="2781" spans="1:30" x14ac:dyDescent="0.25">
      <c r="A2781" s="64"/>
      <c r="B2781" s="64"/>
      <c r="C2781" s="66"/>
      <c r="D2781" s="67"/>
      <c r="E2781" s="64"/>
      <c r="F2781" s="64"/>
      <c r="G2781" s="37" t="str">
        <f>IF(E2781="","",IF(OR(E2781="Project Management",E2781="Project Support",E2781="Sprint Management",E2781="Sprint Support"),"NA",ROUND((((VLOOKUP(AD2781,[2]Formula!V:X,3,0)))-SUMIF(AD:AD,AD2781,H:H)),2)))</f>
        <v/>
      </c>
      <c r="H2781" s="71"/>
      <c r="I2781" s="72"/>
      <c r="J2781" s="72"/>
      <c r="K2781" s="38" t="str">
        <f>IF(E2781="","",IF(OR(E2781="Project Management",E2781="Project Support",E2781="Sprint Management",E2781="Sprint Support"),"NA",(((SUMIF(AD:AD,AD2781,H:H)/VLOOKUP(AD2781,[2]Formula!V:X,3,0))*VLOOKUP(AD2781,[2]Formula!V:X,2,0))*H2781)/SUMIF(AD:AD,AD2781,H:H)))</f>
        <v/>
      </c>
      <c r="L2781" s="38" t="str">
        <f t="shared" si="259"/>
        <v/>
      </c>
      <c r="M2781" s="38" t="str">
        <f t="shared" si="260"/>
        <v/>
      </c>
      <c r="N2781" s="38" t="str">
        <f t="shared" si="262"/>
        <v/>
      </c>
      <c r="O2781" s="38" t="str">
        <f t="shared" si="258"/>
        <v/>
      </c>
      <c r="P2781" s="39" t="str">
        <f t="shared" si="263"/>
        <v/>
      </c>
      <c r="AC2781" s="42" t="str">
        <f>IF(B2781="","",VLOOKUP(B2781,[2]Formula!B:C,2,0))</f>
        <v/>
      </c>
      <c r="AD2781" s="43" t="str">
        <f t="shared" si="261"/>
        <v/>
      </c>
    </row>
    <row r="2782" spans="1:30" x14ac:dyDescent="0.25">
      <c r="A2782" s="64"/>
      <c r="B2782" s="64"/>
      <c r="C2782" s="66"/>
      <c r="D2782" s="67"/>
      <c r="E2782" s="64"/>
      <c r="F2782" s="64"/>
      <c r="G2782" s="37" t="str">
        <f>IF(E2782="","",IF(OR(E2782="Project Management",E2782="Project Support",E2782="Sprint Management",E2782="Sprint Support"),"NA",ROUND((((VLOOKUP(AD2782,[2]Formula!V:X,3,0)))-SUMIF(AD:AD,AD2782,H:H)),2)))</f>
        <v/>
      </c>
      <c r="H2782" s="71"/>
      <c r="I2782" s="72"/>
      <c r="J2782" s="72"/>
      <c r="K2782" s="38" t="str">
        <f>IF(E2782="","",IF(OR(E2782="Project Management",E2782="Project Support",E2782="Sprint Management",E2782="Sprint Support"),"NA",(((SUMIF(AD:AD,AD2782,H:H)/VLOOKUP(AD2782,[2]Formula!V:X,3,0))*VLOOKUP(AD2782,[2]Formula!V:X,2,0))*H2782)/SUMIF(AD:AD,AD2782,H:H)))</f>
        <v/>
      </c>
      <c r="L2782" s="38" t="str">
        <f t="shared" si="259"/>
        <v/>
      </c>
      <c r="M2782" s="38" t="str">
        <f t="shared" si="260"/>
        <v/>
      </c>
      <c r="N2782" s="38" t="str">
        <f t="shared" si="262"/>
        <v/>
      </c>
      <c r="O2782" s="38" t="str">
        <f t="shared" si="258"/>
        <v/>
      </c>
      <c r="P2782" s="39" t="str">
        <f t="shared" si="263"/>
        <v/>
      </c>
      <c r="AC2782" s="42" t="str">
        <f>IF(B2782="","",VLOOKUP(B2782,[2]Formula!B:C,2,0))</f>
        <v/>
      </c>
      <c r="AD2782" s="43" t="str">
        <f t="shared" si="261"/>
        <v/>
      </c>
    </row>
    <row r="2783" spans="1:30" x14ac:dyDescent="0.25">
      <c r="A2783" s="64"/>
      <c r="B2783" s="64"/>
      <c r="C2783" s="66"/>
      <c r="D2783" s="67"/>
      <c r="E2783" s="64"/>
      <c r="F2783" s="64"/>
      <c r="G2783" s="37" t="str">
        <f>IF(E2783="","",IF(OR(E2783="Project Management",E2783="Project Support",E2783="Sprint Management",E2783="Sprint Support"),"NA",ROUND((((VLOOKUP(AD2783,[2]Formula!V:X,3,0)))-SUMIF(AD:AD,AD2783,H:H)),2)))</f>
        <v/>
      </c>
      <c r="H2783" s="71"/>
      <c r="I2783" s="72"/>
      <c r="J2783" s="72"/>
      <c r="K2783" s="38" t="str">
        <f>IF(E2783="","",IF(OR(E2783="Project Management",E2783="Project Support",E2783="Sprint Management",E2783="Sprint Support"),"NA",(((SUMIF(AD:AD,AD2783,H:H)/VLOOKUP(AD2783,[2]Formula!V:X,3,0))*VLOOKUP(AD2783,[2]Formula!V:X,2,0))*H2783)/SUMIF(AD:AD,AD2783,H:H)))</f>
        <v/>
      </c>
      <c r="L2783" s="38" t="str">
        <f t="shared" si="259"/>
        <v/>
      </c>
      <c r="M2783" s="38" t="str">
        <f t="shared" si="260"/>
        <v/>
      </c>
      <c r="N2783" s="38" t="str">
        <f t="shared" si="262"/>
        <v/>
      </c>
      <c r="O2783" s="38" t="str">
        <f t="shared" si="258"/>
        <v/>
      </c>
      <c r="P2783" s="39" t="str">
        <f t="shared" si="263"/>
        <v/>
      </c>
      <c r="AC2783" s="42" t="str">
        <f>IF(B2783="","",VLOOKUP(B2783,[2]Formula!B:C,2,0))</f>
        <v/>
      </c>
      <c r="AD2783" s="43" t="str">
        <f t="shared" si="261"/>
        <v/>
      </c>
    </row>
    <row r="2784" spans="1:30" x14ac:dyDescent="0.25">
      <c r="A2784" s="64"/>
      <c r="B2784" s="64"/>
      <c r="C2784" s="66"/>
      <c r="D2784" s="67"/>
      <c r="E2784" s="64"/>
      <c r="F2784" s="64"/>
      <c r="G2784" s="37" t="str">
        <f>IF(E2784="","",IF(OR(E2784="Project Management",E2784="Project Support",E2784="Sprint Management",E2784="Sprint Support"),"NA",ROUND((((VLOOKUP(AD2784,[2]Formula!V:X,3,0)))-SUMIF(AD:AD,AD2784,H:H)),2)))</f>
        <v/>
      </c>
      <c r="H2784" s="71"/>
      <c r="I2784" s="72"/>
      <c r="J2784" s="72"/>
      <c r="K2784" s="38" t="str">
        <f>IF(E2784="","",IF(OR(E2784="Project Management",E2784="Project Support",E2784="Sprint Management",E2784="Sprint Support"),"NA",(((SUMIF(AD:AD,AD2784,H:H)/VLOOKUP(AD2784,[2]Formula!V:X,3,0))*VLOOKUP(AD2784,[2]Formula!V:X,2,0))*H2784)/SUMIF(AD:AD,AD2784,H:H)))</f>
        <v/>
      </c>
      <c r="L2784" s="38" t="str">
        <f t="shared" si="259"/>
        <v/>
      </c>
      <c r="M2784" s="38" t="str">
        <f t="shared" si="260"/>
        <v/>
      </c>
      <c r="N2784" s="38" t="str">
        <f t="shared" si="262"/>
        <v/>
      </c>
      <c r="O2784" s="38" t="str">
        <f t="shared" si="258"/>
        <v/>
      </c>
      <c r="P2784" s="39" t="str">
        <f t="shared" si="263"/>
        <v/>
      </c>
      <c r="AC2784" s="42" t="str">
        <f>IF(B2784="","",VLOOKUP(B2784,[2]Formula!B:C,2,0))</f>
        <v/>
      </c>
      <c r="AD2784" s="43" t="str">
        <f t="shared" si="261"/>
        <v/>
      </c>
    </row>
    <row r="2785" spans="1:30" x14ac:dyDescent="0.25">
      <c r="A2785" s="64"/>
      <c r="B2785" s="64"/>
      <c r="C2785" s="66"/>
      <c r="D2785" s="67"/>
      <c r="E2785" s="64"/>
      <c r="F2785" s="64"/>
      <c r="G2785" s="37" t="str">
        <f>IF(E2785="","",IF(OR(E2785="Project Management",E2785="Project Support",E2785="Sprint Management",E2785="Sprint Support"),"NA",ROUND((((VLOOKUP(AD2785,[2]Formula!V:X,3,0)))-SUMIF(AD:AD,AD2785,H:H)),2)))</f>
        <v/>
      </c>
      <c r="H2785" s="71"/>
      <c r="I2785" s="72"/>
      <c r="J2785" s="72"/>
      <c r="K2785" s="38" t="str">
        <f>IF(E2785="","",IF(OR(E2785="Project Management",E2785="Project Support",E2785="Sprint Management",E2785="Sprint Support"),"NA",(((SUMIF(AD:AD,AD2785,H:H)/VLOOKUP(AD2785,[2]Formula!V:X,3,0))*VLOOKUP(AD2785,[2]Formula!V:X,2,0))*H2785)/SUMIF(AD:AD,AD2785,H:H)))</f>
        <v/>
      </c>
      <c r="L2785" s="38" t="str">
        <f t="shared" si="259"/>
        <v/>
      </c>
      <c r="M2785" s="38" t="str">
        <f t="shared" si="260"/>
        <v/>
      </c>
      <c r="N2785" s="38" t="str">
        <f t="shared" si="262"/>
        <v/>
      </c>
      <c r="O2785" s="38" t="str">
        <f t="shared" si="258"/>
        <v/>
      </c>
      <c r="P2785" s="39" t="str">
        <f t="shared" si="263"/>
        <v/>
      </c>
      <c r="AC2785" s="42" t="str">
        <f>IF(B2785="","",VLOOKUP(B2785,[2]Formula!B:C,2,0))</f>
        <v/>
      </c>
      <c r="AD2785" s="43" t="str">
        <f t="shared" si="261"/>
        <v/>
      </c>
    </row>
    <row r="2786" spans="1:30" x14ac:dyDescent="0.25">
      <c r="A2786" s="64"/>
      <c r="B2786" s="64"/>
      <c r="C2786" s="66"/>
      <c r="D2786" s="67"/>
      <c r="E2786" s="64"/>
      <c r="F2786" s="64"/>
      <c r="G2786" s="37" t="str">
        <f>IF(E2786="","",IF(OR(E2786="Project Management",E2786="Project Support",E2786="Sprint Management",E2786="Sprint Support"),"NA",ROUND((((VLOOKUP(AD2786,[2]Formula!V:X,3,0)))-SUMIF(AD:AD,AD2786,H:H)),2)))</f>
        <v/>
      </c>
      <c r="H2786" s="71"/>
      <c r="I2786" s="72"/>
      <c r="J2786" s="72"/>
      <c r="K2786" s="38" t="str">
        <f>IF(E2786="","",IF(OR(E2786="Project Management",E2786="Project Support",E2786="Sprint Management",E2786="Sprint Support"),"NA",(((SUMIF(AD:AD,AD2786,H:H)/VLOOKUP(AD2786,[2]Formula!V:X,3,0))*VLOOKUP(AD2786,[2]Formula!V:X,2,0))*H2786)/SUMIF(AD:AD,AD2786,H:H)))</f>
        <v/>
      </c>
      <c r="L2786" s="38" t="str">
        <f t="shared" si="259"/>
        <v/>
      </c>
      <c r="M2786" s="38" t="str">
        <f t="shared" si="260"/>
        <v/>
      </c>
      <c r="N2786" s="38" t="str">
        <f t="shared" si="262"/>
        <v/>
      </c>
      <c r="O2786" s="38" t="str">
        <f t="shared" si="258"/>
        <v/>
      </c>
      <c r="P2786" s="39" t="str">
        <f t="shared" si="263"/>
        <v/>
      </c>
      <c r="AC2786" s="42" t="str">
        <f>IF(B2786="","",VLOOKUP(B2786,[2]Formula!B:C,2,0))</f>
        <v/>
      </c>
      <c r="AD2786" s="43" t="str">
        <f t="shared" si="261"/>
        <v/>
      </c>
    </row>
    <row r="2787" spans="1:30" x14ac:dyDescent="0.25">
      <c r="A2787" s="64"/>
      <c r="B2787" s="64"/>
      <c r="C2787" s="66"/>
      <c r="D2787" s="67"/>
      <c r="E2787" s="64"/>
      <c r="F2787" s="64"/>
      <c r="G2787" s="37" t="str">
        <f>IF(E2787="","",IF(OR(E2787="Project Management",E2787="Project Support",E2787="Sprint Management",E2787="Sprint Support"),"NA",ROUND((((VLOOKUP(AD2787,[2]Formula!V:X,3,0)))-SUMIF(AD:AD,AD2787,H:H)),2)))</f>
        <v/>
      </c>
      <c r="H2787" s="71"/>
      <c r="I2787" s="72"/>
      <c r="J2787" s="72"/>
      <c r="K2787" s="38" t="str">
        <f>IF(E2787="","",IF(OR(E2787="Project Management",E2787="Project Support",E2787="Sprint Management",E2787="Sprint Support"),"NA",(((SUMIF(AD:AD,AD2787,H:H)/VLOOKUP(AD2787,[2]Formula!V:X,3,0))*VLOOKUP(AD2787,[2]Formula!V:X,2,0))*H2787)/SUMIF(AD:AD,AD2787,H:H)))</f>
        <v/>
      </c>
      <c r="L2787" s="38" t="str">
        <f t="shared" si="259"/>
        <v/>
      </c>
      <c r="M2787" s="38" t="str">
        <f t="shared" si="260"/>
        <v/>
      </c>
      <c r="N2787" s="38" t="str">
        <f t="shared" si="262"/>
        <v/>
      </c>
      <c r="O2787" s="38" t="str">
        <f t="shared" si="258"/>
        <v/>
      </c>
      <c r="P2787" s="39" t="str">
        <f t="shared" si="263"/>
        <v/>
      </c>
      <c r="AC2787" s="42" t="str">
        <f>IF(B2787="","",VLOOKUP(B2787,[2]Formula!B:C,2,0))</f>
        <v/>
      </c>
      <c r="AD2787" s="43" t="str">
        <f t="shared" si="261"/>
        <v/>
      </c>
    </row>
    <row r="2788" spans="1:30" x14ac:dyDescent="0.25">
      <c r="A2788" s="64"/>
      <c r="B2788" s="64"/>
      <c r="C2788" s="66"/>
      <c r="D2788" s="67"/>
      <c r="E2788" s="64"/>
      <c r="F2788" s="64"/>
      <c r="G2788" s="37" t="str">
        <f>IF(E2788="","",IF(OR(E2788="Project Management",E2788="Project Support",E2788="Sprint Management",E2788="Sprint Support"),"NA",ROUND((((VLOOKUP(AD2788,[2]Formula!V:X,3,0)))-SUMIF(AD:AD,AD2788,H:H)),2)))</f>
        <v/>
      </c>
      <c r="H2788" s="71"/>
      <c r="I2788" s="72"/>
      <c r="J2788" s="72"/>
      <c r="K2788" s="38" t="str">
        <f>IF(E2788="","",IF(OR(E2788="Project Management",E2788="Project Support",E2788="Sprint Management",E2788="Sprint Support"),"NA",(((SUMIF(AD:AD,AD2788,H:H)/VLOOKUP(AD2788,[2]Formula!V:X,3,0))*VLOOKUP(AD2788,[2]Formula!V:X,2,0))*H2788)/SUMIF(AD:AD,AD2788,H:H)))</f>
        <v/>
      </c>
      <c r="L2788" s="38" t="str">
        <f t="shared" si="259"/>
        <v/>
      </c>
      <c r="M2788" s="38" t="str">
        <f t="shared" si="260"/>
        <v/>
      </c>
      <c r="N2788" s="38" t="str">
        <f t="shared" si="262"/>
        <v/>
      </c>
      <c r="O2788" s="38" t="str">
        <f t="shared" si="258"/>
        <v/>
      </c>
      <c r="P2788" s="39" t="str">
        <f t="shared" si="263"/>
        <v/>
      </c>
      <c r="AC2788" s="42" t="str">
        <f>IF(B2788="","",VLOOKUP(B2788,[2]Formula!B:C,2,0))</f>
        <v/>
      </c>
      <c r="AD2788" s="43" t="str">
        <f t="shared" si="261"/>
        <v/>
      </c>
    </row>
    <row r="2789" spans="1:30" x14ac:dyDescent="0.25">
      <c r="A2789" s="64"/>
      <c r="B2789" s="64"/>
      <c r="C2789" s="66"/>
      <c r="D2789" s="67"/>
      <c r="E2789" s="64"/>
      <c r="F2789" s="64"/>
      <c r="G2789" s="37" t="str">
        <f>IF(E2789="","",IF(OR(E2789="Project Management",E2789="Project Support",E2789="Sprint Management",E2789="Sprint Support"),"NA",ROUND((((VLOOKUP(AD2789,[2]Formula!V:X,3,0)))-SUMIF(AD:AD,AD2789,H:H)),2)))</f>
        <v/>
      </c>
      <c r="H2789" s="71"/>
      <c r="I2789" s="72"/>
      <c r="J2789" s="72"/>
      <c r="K2789" s="38" t="str">
        <f>IF(E2789="","",IF(OR(E2789="Project Management",E2789="Project Support",E2789="Sprint Management",E2789="Sprint Support"),"NA",(((SUMIF(AD:AD,AD2789,H:H)/VLOOKUP(AD2789,[2]Formula!V:X,3,0))*VLOOKUP(AD2789,[2]Formula!V:X,2,0))*H2789)/SUMIF(AD:AD,AD2789,H:H)))</f>
        <v/>
      </c>
      <c r="L2789" s="38" t="str">
        <f t="shared" si="259"/>
        <v/>
      </c>
      <c r="M2789" s="38" t="str">
        <f t="shared" si="260"/>
        <v/>
      </c>
      <c r="N2789" s="38" t="str">
        <f t="shared" si="262"/>
        <v/>
      </c>
      <c r="O2789" s="38" t="str">
        <f t="shared" si="258"/>
        <v/>
      </c>
      <c r="P2789" s="39" t="str">
        <f t="shared" si="263"/>
        <v/>
      </c>
      <c r="AC2789" s="42" t="str">
        <f>IF(B2789="","",VLOOKUP(B2789,[2]Formula!B:C,2,0))</f>
        <v/>
      </c>
      <c r="AD2789" s="43" t="str">
        <f t="shared" si="261"/>
        <v/>
      </c>
    </row>
    <row r="2790" spans="1:30" x14ac:dyDescent="0.25">
      <c r="A2790" s="64"/>
      <c r="B2790" s="64"/>
      <c r="C2790" s="66"/>
      <c r="D2790" s="67"/>
      <c r="E2790" s="64"/>
      <c r="F2790" s="64"/>
      <c r="G2790" s="37" t="str">
        <f>IF(E2790="","",IF(OR(E2790="Project Management",E2790="Project Support",E2790="Sprint Management",E2790="Sprint Support"),"NA",ROUND((((VLOOKUP(AD2790,[2]Formula!V:X,3,0)))-SUMIF(AD:AD,AD2790,H:H)),2)))</f>
        <v/>
      </c>
      <c r="H2790" s="71"/>
      <c r="I2790" s="72"/>
      <c r="J2790" s="72"/>
      <c r="K2790" s="38" t="str">
        <f>IF(E2790="","",IF(OR(E2790="Project Management",E2790="Project Support",E2790="Sprint Management",E2790="Sprint Support"),"NA",(((SUMIF(AD:AD,AD2790,H:H)/VLOOKUP(AD2790,[2]Formula!V:X,3,0))*VLOOKUP(AD2790,[2]Formula!V:X,2,0))*H2790)/SUMIF(AD:AD,AD2790,H:H)))</f>
        <v/>
      </c>
      <c r="L2790" s="38" t="str">
        <f t="shared" si="259"/>
        <v/>
      </c>
      <c r="M2790" s="38" t="str">
        <f t="shared" si="260"/>
        <v/>
      </c>
      <c r="N2790" s="38" t="str">
        <f t="shared" si="262"/>
        <v/>
      </c>
      <c r="O2790" s="38" t="str">
        <f t="shared" si="258"/>
        <v/>
      </c>
      <c r="P2790" s="39" t="str">
        <f t="shared" si="263"/>
        <v/>
      </c>
      <c r="AC2790" s="42" t="str">
        <f>IF(B2790="","",VLOOKUP(B2790,[2]Formula!B:C,2,0))</f>
        <v/>
      </c>
      <c r="AD2790" s="43" t="str">
        <f t="shared" si="261"/>
        <v/>
      </c>
    </row>
    <row r="2791" spans="1:30" x14ac:dyDescent="0.25">
      <c r="A2791" s="64"/>
      <c r="B2791" s="64"/>
      <c r="C2791" s="66"/>
      <c r="D2791" s="67"/>
      <c r="E2791" s="64"/>
      <c r="F2791" s="64"/>
      <c r="G2791" s="37" t="str">
        <f>IF(E2791="","",IF(OR(E2791="Project Management",E2791="Project Support",E2791="Sprint Management",E2791="Sprint Support"),"NA",ROUND((((VLOOKUP(AD2791,[2]Formula!V:X,3,0)))-SUMIF(AD:AD,AD2791,H:H)),2)))</f>
        <v/>
      </c>
      <c r="H2791" s="71"/>
      <c r="I2791" s="72"/>
      <c r="J2791" s="72"/>
      <c r="K2791" s="38" t="str">
        <f>IF(E2791="","",IF(OR(E2791="Project Management",E2791="Project Support",E2791="Sprint Management",E2791="Sprint Support"),"NA",(((SUMIF(AD:AD,AD2791,H:H)/VLOOKUP(AD2791,[2]Formula!V:X,3,0))*VLOOKUP(AD2791,[2]Formula!V:X,2,0))*H2791)/SUMIF(AD:AD,AD2791,H:H)))</f>
        <v/>
      </c>
      <c r="L2791" s="38" t="str">
        <f t="shared" si="259"/>
        <v/>
      </c>
      <c r="M2791" s="38" t="str">
        <f t="shared" si="260"/>
        <v/>
      </c>
      <c r="N2791" s="38" t="str">
        <f t="shared" si="262"/>
        <v/>
      </c>
      <c r="O2791" s="38" t="str">
        <f t="shared" si="258"/>
        <v/>
      </c>
      <c r="P2791" s="39" t="str">
        <f t="shared" si="263"/>
        <v/>
      </c>
      <c r="AC2791" s="42" t="str">
        <f>IF(B2791="","",VLOOKUP(B2791,[2]Formula!B:C,2,0))</f>
        <v/>
      </c>
      <c r="AD2791" s="43" t="str">
        <f t="shared" si="261"/>
        <v/>
      </c>
    </row>
    <row r="2792" spans="1:30" x14ac:dyDescent="0.25">
      <c r="A2792" s="64"/>
      <c r="B2792" s="64"/>
      <c r="C2792" s="66"/>
      <c r="D2792" s="67"/>
      <c r="E2792" s="64"/>
      <c r="F2792" s="64"/>
      <c r="G2792" s="37" t="str">
        <f>IF(E2792="","",IF(OR(E2792="Project Management",E2792="Project Support",E2792="Sprint Management",E2792="Sprint Support"),"NA",ROUND((((VLOOKUP(AD2792,[2]Formula!V:X,3,0)))-SUMIF(AD:AD,AD2792,H:H)),2)))</f>
        <v/>
      </c>
      <c r="H2792" s="71"/>
      <c r="I2792" s="72"/>
      <c r="J2792" s="72"/>
      <c r="K2792" s="38" t="str">
        <f>IF(E2792="","",IF(OR(E2792="Project Management",E2792="Project Support",E2792="Sprint Management",E2792="Sprint Support"),"NA",(((SUMIF(AD:AD,AD2792,H:H)/VLOOKUP(AD2792,[2]Formula!V:X,3,0))*VLOOKUP(AD2792,[2]Formula!V:X,2,0))*H2792)/SUMIF(AD:AD,AD2792,H:H)))</f>
        <v/>
      </c>
      <c r="L2792" s="38" t="str">
        <f t="shared" si="259"/>
        <v/>
      </c>
      <c r="M2792" s="38" t="str">
        <f t="shared" si="260"/>
        <v/>
      </c>
      <c r="N2792" s="38" t="str">
        <f t="shared" si="262"/>
        <v/>
      </c>
      <c r="O2792" s="38" t="str">
        <f t="shared" si="258"/>
        <v/>
      </c>
      <c r="P2792" s="39" t="str">
        <f t="shared" si="263"/>
        <v/>
      </c>
      <c r="AC2792" s="42" t="str">
        <f>IF(B2792="","",VLOOKUP(B2792,[2]Formula!B:C,2,0))</f>
        <v/>
      </c>
      <c r="AD2792" s="43" t="str">
        <f t="shared" si="261"/>
        <v/>
      </c>
    </row>
    <row r="2793" spans="1:30" x14ac:dyDescent="0.25">
      <c r="A2793" s="64"/>
      <c r="B2793" s="64"/>
      <c r="C2793" s="66"/>
      <c r="D2793" s="67"/>
      <c r="E2793" s="64"/>
      <c r="F2793" s="64"/>
      <c r="G2793" s="37" t="str">
        <f>IF(E2793="","",IF(OR(E2793="Project Management",E2793="Project Support",E2793="Sprint Management",E2793="Sprint Support"),"NA",ROUND((((VLOOKUP(AD2793,[2]Formula!V:X,3,0)))-SUMIF(AD:AD,AD2793,H:H)),2)))</f>
        <v/>
      </c>
      <c r="H2793" s="71"/>
      <c r="I2793" s="72"/>
      <c r="J2793" s="72"/>
      <c r="K2793" s="38" t="str">
        <f>IF(E2793="","",IF(OR(E2793="Project Management",E2793="Project Support",E2793="Sprint Management",E2793="Sprint Support"),"NA",(((SUMIF(AD:AD,AD2793,H:H)/VLOOKUP(AD2793,[2]Formula!V:X,3,0))*VLOOKUP(AD2793,[2]Formula!V:X,2,0))*H2793)/SUMIF(AD:AD,AD2793,H:H)))</f>
        <v/>
      </c>
      <c r="L2793" s="38" t="str">
        <f t="shared" si="259"/>
        <v/>
      </c>
      <c r="M2793" s="38" t="str">
        <f t="shared" si="260"/>
        <v/>
      </c>
      <c r="N2793" s="38" t="str">
        <f t="shared" si="262"/>
        <v/>
      </c>
      <c r="O2793" s="38" t="str">
        <f t="shared" si="258"/>
        <v/>
      </c>
      <c r="P2793" s="39" t="str">
        <f t="shared" si="263"/>
        <v/>
      </c>
      <c r="AC2793" s="42" t="str">
        <f>IF(B2793="","",VLOOKUP(B2793,[2]Formula!B:C,2,0))</f>
        <v/>
      </c>
      <c r="AD2793" s="43" t="str">
        <f t="shared" si="261"/>
        <v/>
      </c>
    </row>
    <row r="2794" spans="1:30" x14ac:dyDescent="0.25">
      <c r="A2794" s="64"/>
      <c r="B2794" s="64"/>
      <c r="C2794" s="66"/>
      <c r="D2794" s="67"/>
      <c r="E2794" s="64"/>
      <c r="F2794" s="64"/>
      <c r="G2794" s="37" t="str">
        <f>IF(E2794="","",IF(OR(E2794="Project Management",E2794="Project Support",E2794="Sprint Management",E2794="Sprint Support"),"NA",ROUND((((VLOOKUP(AD2794,[2]Formula!V:X,3,0)))-SUMIF(AD:AD,AD2794,H:H)),2)))</f>
        <v/>
      </c>
      <c r="H2794" s="71"/>
      <c r="I2794" s="72"/>
      <c r="J2794" s="72"/>
      <c r="K2794" s="38" t="str">
        <f>IF(E2794="","",IF(OR(E2794="Project Management",E2794="Project Support",E2794="Sprint Management",E2794="Sprint Support"),"NA",(((SUMIF(AD:AD,AD2794,H:H)/VLOOKUP(AD2794,[2]Formula!V:X,3,0))*VLOOKUP(AD2794,[2]Formula!V:X,2,0))*H2794)/SUMIF(AD:AD,AD2794,H:H)))</f>
        <v/>
      </c>
      <c r="L2794" s="38" t="str">
        <f t="shared" si="259"/>
        <v/>
      </c>
      <c r="M2794" s="38" t="str">
        <f t="shared" si="260"/>
        <v/>
      </c>
      <c r="N2794" s="38" t="str">
        <f t="shared" si="262"/>
        <v/>
      </c>
      <c r="O2794" s="38" t="str">
        <f t="shared" si="258"/>
        <v/>
      </c>
      <c r="P2794" s="39" t="str">
        <f t="shared" si="263"/>
        <v/>
      </c>
      <c r="AC2794" s="42" t="str">
        <f>IF(B2794="","",VLOOKUP(B2794,[2]Formula!B:C,2,0))</f>
        <v/>
      </c>
      <c r="AD2794" s="43" t="str">
        <f t="shared" si="261"/>
        <v/>
      </c>
    </row>
    <row r="2795" spans="1:30" x14ac:dyDescent="0.25">
      <c r="A2795" s="64"/>
      <c r="B2795" s="64"/>
      <c r="C2795" s="66"/>
      <c r="D2795" s="67"/>
      <c r="E2795" s="64"/>
      <c r="F2795" s="64"/>
      <c r="G2795" s="37" t="str">
        <f>IF(E2795="","",IF(OR(E2795="Project Management",E2795="Project Support",E2795="Sprint Management",E2795="Sprint Support"),"NA",ROUND((((VLOOKUP(AD2795,[2]Formula!V:X,3,0)))-SUMIF(AD:AD,AD2795,H:H)),2)))</f>
        <v/>
      </c>
      <c r="H2795" s="71"/>
      <c r="I2795" s="72"/>
      <c r="J2795" s="72"/>
      <c r="K2795" s="38" t="str">
        <f>IF(E2795="","",IF(OR(E2795="Project Management",E2795="Project Support",E2795="Sprint Management",E2795="Sprint Support"),"NA",(((SUMIF(AD:AD,AD2795,H:H)/VLOOKUP(AD2795,[2]Formula!V:X,3,0))*VLOOKUP(AD2795,[2]Formula!V:X,2,0))*H2795)/SUMIF(AD:AD,AD2795,H:H)))</f>
        <v/>
      </c>
      <c r="L2795" s="38" t="str">
        <f t="shared" si="259"/>
        <v/>
      </c>
      <c r="M2795" s="38" t="str">
        <f t="shared" si="260"/>
        <v/>
      </c>
      <c r="N2795" s="38" t="str">
        <f t="shared" si="262"/>
        <v/>
      </c>
      <c r="O2795" s="38" t="str">
        <f t="shared" si="258"/>
        <v/>
      </c>
      <c r="P2795" s="39" t="str">
        <f t="shared" si="263"/>
        <v/>
      </c>
      <c r="AC2795" s="42" t="str">
        <f>IF(B2795="","",VLOOKUP(B2795,[2]Formula!B:C,2,0))</f>
        <v/>
      </c>
      <c r="AD2795" s="43" t="str">
        <f t="shared" si="261"/>
        <v/>
      </c>
    </row>
    <row r="2796" spans="1:30" x14ac:dyDescent="0.25">
      <c r="A2796" s="64"/>
      <c r="B2796" s="64"/>
      <c r="C2796" s="66"/>
      <c r="D2796" s="67"/>
      <c r="E2796" s="64"/>
      <c r="F2796" s="64"/>
      <c r="G2796" s="37" t="str">
        <f>IF(E2796="","",IF(OR(E2796="Project Management",E2796="Project Support",E2796="Sprint Management",E2796="Sprint Support"),"NA",ROUND((((VLOOKUP(AD2796,[2]Formula!V:X,3,0)))-SUMIF(AD:AD,AD2796,H:H)),2)))</f>
        <v/>
      </c>
      <c r="H2796" s="71"/>
      <c r="I2796" s="72"/>
      <c r="J2796" s="72"/>
      <c r="K2796" s="38" t="str">
        <f>IF(E2796="","",IF(OR(E2796="Project Management",E2796="Project Support",E2796="Sprint Management",E2796="Sprint Support"),"NA",(((SUMIF(AD:AD,AD2796,H:H)/VLOOKUP(AD2796,[2]Formula!V:X,3,0))*VLOOKUP(AD2796,[2]Formula!V:X,2,0))*H2796)/SUMIF(AD:AD,AD2796,H:H)))</f>
        <v/>
      </c>
      <c r="L2796" s="38" t="str">
        <f t="shared" si="259"/>
        <v/>
      </c>
      <c r="M2796" s="38" t="str">
        <f t="shared" si="260"/>
        <v/>
      </c>
      <c r="N2796" s="38" t="str">
        <f t="shared" si="262"/>
        <v/>
      </c>
      <c r="O2796" s="38" t="str">
        <f t="shared" si="258"/>
        <v/>
      </c>
      <c r="P2796" s="39" t="str">
        <f t="shared" si="263"/>
        <v/>
      </c>
      <c r="AC2796" s="42" t="str">
        <f>IF(B2796="","",VLOOKUP(B2796,[2]Formula!B:C,2,0))</f>
        <v/>
      </c>
      <c r="AD2796" s="43" t="str">
        <f t="shared" si="261"/>
        <v/>
      </c>
    </row>
    <row r="2797" spans="1:30" x14ac:dyDescent="0.25">
      <c r="A2797" s="64"/>
      <c r="B2797" s="64"/>
      <c r="C2797" s="66"/>
      <c r="D2797" s="67"/>
      <c r="E2797" s="64"/>
      <c r="F2797" s="64"/>
      <c r="G2797" s="37" t="str">
        <f>IF(E2797="","",IF(OR(E2797="Project Management",E2797="Project Support",E2797="Sprint Management",E2797="Sprint Support"),"NA",ROUND((((VLOOKUP(AD2797,[2]Formula!V:X,3,0)))-SUMIF(AD:AD,AD2797,H:H)),2)))</f>
        <v/>
      </c>
      <c r="H2797" s="71"/>
      <c r="I2797" s="72"/>
      <c r="J2797" s="72"/>
      <c r="K2797" s="38" t="str">
        <f>IF(E2797="","",IF(OR(E2797="Project Management",E2797="Project Support",E2797="Sprint Management",E2797="Sprint Support"),"NA",(((SUMIF(AD:AD,AD2797,H:H)/VLOOKUP(AD2797,[2]Formula!V:X,3,0))*VLOOKUP(AD2797,[2]Formula!V:X,2,0))*H2797)/SUMIF(AD:AD,AD2797,H:H)))</f>
        <v/>
      </c>
      <c r="L2797" s="38" t="str">
        <f t="shared" si="259"/>
        <v/>
      </c>
      <c r="M2797" s="38" t="str">
        <f t="shared" si="260"/>
        <v/>
      </c>
      <c r="N2797" s="38" t="str">
        <f t="shared" si="262"/>
        <v/>
      </c>
      <c r="O2797" s="38" t="str">
        <f t="shared" si="258"/>
        <v/>
      </c>
      <c r="P2797" s="39" t="str">
        <f t="shared" si="263"/>
        <v/>
      </c>
      <c r="AC2797" s="42" t="str">
        <f>IF(B2797="","",VLOOKUP(B2797,[2]Formula!B:C,2,0))</f>
        <v/>
      </c>
      <c r="AD2797" s="43" t="str">
        <f t="shared" si="261"/>
        <v/>
      </c>
    </row>
    <row r="2798" spans="1:30" x14ac:dyDescent="0.25">
      <c r="A2798" s="64"/>
      <c r="B2798" s="64"/>
      <c r="C2798" s="66"/>
      <c r="D2798" s="67"/>
      <c r="E2798" s="64"/>
      <c r="F2798" s="64"/>
      <c r="G2798" s="37" t="str">
        <f>IF(E2798="","",IF(OR(E2798="Project Management",E2798="Project Support",E2798="Sprint Management",E2798="Sprint Support"),"NA",ROUND((((VLOOKUP(AD2798,[2]Formula!V:X,3,0)))-SUMIF(AD:AD,AD2798,H:H)),2)))</f>
        <v/>
      </c>
      <c r="H2798" s="71"/>
      <c r="I2798" s="72"/>
      <c r="J2798" s="72"/>
      <c r="K2798" s="38" t="str">
        <f>IF(E2798="","",IF(OR(E2798="Project Management",E2798="Project Support",E2798="Sprint Management",E2798="Sprint Support"),"NA",(((SUMIF(AD:AD,AD2798,H:H)/VLOOKUP(AD2798,[2]Formula!V:X,3,0))*VLOOKUP(AD2798,[2]Formula!V:X,2,0))*H2798)/SUMIF(AD:AD,AD2798,H:H)))</f>
        <v/>
      </c>
      <c r="L2798" s="38" t="str">
        <f t="shared" si="259"/>
        <v/>
      </c>
      <c r="M2798" s="38" t="str">
        <f t="shared" si="260"/>
        <v/>
      </c>
      <c r="N2798" s="38" t="str">
        <f t="shared" si="262"/>
        <v/>
      </c>
      <c r="O2798" s="38" t="str">
        <f t="shared" si="258"/>
        <v/>
      </c>
      <c r="P2798" s="39" t="str">
        <f t="shared" si="263"/>
        <v/>
      </c>
      <c r="AC2798" s="42" t="str">
        <f>IF(B2798="","",VLOOKUP(B2798,[2]Formula!B:C,2,0))</f>
        <v/>
      </c>
      <c r="AD2798" s="43" t="str">
        <f t="shared" si="261"/>
        <v/>
      </c>
    </row>
    <row r="2799" spans="1:30" x14ac:dyDescent="0.25">
      <c r="A2799" s="64"/>
      <c r="B2799" s="64"/>
      <c r="C2799" s="66"/>
      <c r="D2799" s="67"/>
      <c r="E2799" s="64"/>
      <c r="F2799" s="64"/>
      <c r="G2799" s="37" t="str">
        <f>IF(E2799="","",IF(OR(E2799="Project Management",E2799="Project Support",E2799="Sprint Management",E2799="Sprint Support"),"NA",ROUND((((VLOOKUP(AD2799,[2]Formula!V:X,3,0)))-SUMIF(AD:AD,AD2799,H:H)),2)))</f>
        <v/>
      </c>
      <c r="H2799" s="71"/>
      <c r="I2799" s="72"/>
      <c r="J2799" s="72"/>
      <c r="K2799" s="38" t="str">
        <f>IF(E2799="","",IF(OR(E2799="Project Management",E2799="Project Support",E2799="Sprint Management",E2799="Sprint Support"),"NA",(((SUMIF(AD:AD,AD2799,H:H)/VLOOKUP(AD2799,[2]Formula!V:X,3,0))*VLOOKUP(AD2799,[2]Formula!V:X,2,0))*H2799)/SUMIF(AD:AD,AD2799,H:H)))</f>
        <v/>
      </c>
      <c r="L2799" s="38" t="str">
        <f t="shared" si="259"/>
        <v/>
      </c>
      <c r="M2799" s="38" t="str">
        <f t="shared" si="260"/>
        <v/>
      </c>
      <c r="N2799" s="38" t="str">
        <f t="shared" si="262"/>
        <v/>
      </c>
      <c r="O2799" s="38" t="str">
        <f t="shared" si="258"/>
        <v/>
      </c>
      <c r="P2799" s="39" t="str">
        <f t="shared" si="263"/>
        <v/>
      </c>
      <c r="AC2799" s="42" t="str">
        <f>IF(B2799="","",VLOOKUP(B2799,[2]Formula!B:C,2,0))</f>
        <v/>
      </c>
      <c r="AD2799" s="43" t="str">
        <f t="shared" si="261"/>
        <v/>
      </c>
    </row>
    <row r="2800" spans="1:30" x14ac:dyDescent="0.25">
      <c r="A2800" s="64"/>
      <c r="B2800" s="64"/>
      <c r="C2800" s="66"/>
      <c r="D2800" s="67"/>
      <c r="E2800" s="64"/>
      <c r="F2800" s="64"/>
      <c r="G2800" s="37" t="str">
        <f>IF(E2800="","",IF(OR(E2800="Project Management",E2800="Project Support",E2800="Sprint Management",E2800="Sprint Support"),"NA",ROUND((((VLOOKUP(AD2800,[2]Formula!V:X,3,0)))-SUMIF(AD:AD,AD2800,H:H)),2)))</f>
        <v/>
      </c>
      <c r="H2800" s="71"/>
      <c r="I2800" s="72"/>
      <c r="J2800" s="72"/>
      <c r="K2800" s="38" t="str">
        <f>IF(E2800="","",IF(OR(E2800="Project Management",E2800="Project Support",E2800="Sprint Management",E2800="Sprint Support"),"NA",(((SUMIF(AD:AD,AD2800,H:H)/VLOOKUP(AD2800,[2]Formula!V:X,3,0))*VLOOKUP(AD2800,[2]Formula!V:X,2,0))*H2800)/SUMIF(AD:AD,AD2800,H:H)))</f>
        <v/>
      </c>
      <c r="L2800" s="38" t="str">
        <f t="shared" si="259"/>
        <v/>
      </c>
      <c r="M2800" s="38" t="str">
        <f t="shared" si="260"/>
        <v/>
      </c>
      <c r="N2800" s="38" t="str">
        <f t="shared" si="262"/>
        <v/>
      </c>
      <c r="O2800" s="38" t="str">
        <f t="shared" si="258"/>
        <v/>
      </c>
      <c r="P2800" s="39" t="str">
        <f t="shared" si="263"/>
        <v/>
      </c>
      <c r="AC2800" s="42" t="str">
        <f>IF(B2800="","",VLOOKUP(B2800,[2]Formula!B:C,2,0))</f>
        <v/>
      </c>
      <c r="AD2800" s="43" t="str">
        <f t="shared" si="261"/>
        <v/>
      </c>
    </row>
    <row r="2801" spans="1:30" x14ac:dyDescent="0.25">
      <c r="A2801" s="64"/>
      <c r="B2801" s="64"/>
      <c r="C2801" s="66"/>
      <c r="D2801" s="67"/>
      <c r="E2801" s="64"/>
      <c r="F2801" s="64"/>
      <c r="G2801" s="37" t="str">
        <f>IF(E2801="","",IF(OR(E2801="Project Management",E2801="Project Support",E2801="Sprint Management",E2801="Sprint Support"),"NA",ROUND((((VLOOKUP(AD2801,[2]Formula!V:X,3,0)))-SUMIF(AD:AD,AD2801,H:H)),2)))</f>
        <v/>
      </c>
      <c r="H2801" s="71"/>
      <c r="I2801" s="72"/>
      <c r="J2801" s="72"/>
      <c r="K2801" s="38" t="str">
        <f>IF(E2801="","",IF(OR(E2801="Project Management",E2801="Project Support",E2801="Sprint Management",E2801="Sprint Support"),"NA",(((SUMIF(AD:AD,AD2801,H:H)/VLOOKUP(AD2801,[2]Formula!V:X,3,0))*VLOOKUP(AD2801,[2]Formula!V:X,2,0))*H2801)/SUMIF(AD:AD,AD2801,H:H)))</f>
        <v/>
      </c>
      <c r="L2801" s="38" t="str">
        <f t="shared" si="259"/>
        <v/>
      </c>
      <c r="M2801" s="38" t="str">
        <f t="shared" si="260"/>
        <v/>
      </c>
      <c r="N2801" s="38" t="str">
        <f t="shared" si="262"/>
        <v/>
      </c>
      <c r="O2801" s="38" t="str">
        <f t="shared" si="258"/>
        <v/>
      </c>
      <c r="P2801" s="39" t="str">
        <f t="shared" si="263"/>
        <v/>
      </c>
      <c r="AC2801" s="42" t="str">
        <f>IF(B2801="","",VLOOKUP(B2801,[2]Formula!B:C,2,0))</f>
        <v/>
      </c>
      <c r="AD2801" s="43" t="str">
        <f t="shared" si="261"/>
        <v/>
      </c>
    </row>
    <row r="2802" spans="1:30" x14ac:dyDescent="0.25">
      <c r="A2802" s="64"/>
      <c r="B2802" s="64"/>
      <c r="C2802" s="66"/>
      <c r="D2802" s="67"/>
      <c r="E2802" s="64"/>
      <c r="F2802" s="64"/>
      <c r="G2802" s="37" t="str">
        <f>IF(E2802="","",IF(OR(E2802="Project Management",E2802="Project Support",E2802="Sprint Management",E2802="Sprint Support"),"NA",ROUND((((VLOOKUP(AD2802,[2]Formula!V:X,3,0)))-SUMIF(AD:AD,AD2802,H:H)),2)))</f>
        <v/>
      </c>
      <c r="H2802" s="71"/>
      <c r="I2802" s="72"/>
      <c r="J2802" s="72"/>
      <c r="K2802" s="38" t="str">
        <f>IF(E2802="","",IF(OR(E2802="Project Management",E2802="Project Support",E2802="Sprint Management",E2802="Sprint Support"),"NA",(((SUMIF(AD:AD,AD2802,H:H)/VLOOKUP(AD2802,[2]Formula!V:X,3,0))*VLOOKUP(AD2802,[2]Formula!V:X,2,0))*H2802)/SUMIF(AD:AD,AD2802,H:H)))</f>
        <v/>
      </c>
      <c r="L2802" s="38" t="str">
        <f t="shared" si="259"/>
        <v/>
      </c>
      <c r="M2802" s="38" t="str">
        <f t="shared" si="260"/>
        <v/>
      </c>
      <c r="N2802" s="38" t="str">
        <f t="shared" si="262"/>
        <v/>
      </c>
      <c r="O2802" s="38" t="str">
        <f t="shared" si="258"/>
        <v/>
      </c>
      <c r="P2802" s="39" t="str">
        <f t="shared" si="263"/>
        <v/>
      </c>
      <c r="AC2802" s="42" t="str">
        <f>IF(B2802="","",VLOOKUP(B2802,[2]Formula!B:C,2,0))</f>
        <v/>
      </c>
      <c r="AD2802" s="43" t="str">
        <f t="shared" si="261"/>
        <v/>
      </c>
    </row>
    <row r="2803" spans="1:30" x14ac:dyDescent="0.25">
      <c r="A2803" s="64"/>
      <c r="B2803" s="64"/>
      <c r="C2803" s="66"/>
      <c r="D2803" s="67"/>
      <c r="E2803" s="64"/>
      <c r="F2803" s="64"/>
      <c r="G2803" s="37" t="str">
        <f>IF(E2803="","",IF(OR(E2803="Project Management",E2803="Project Support",E2803="Sprint Management",E2803="Sprint Support"),"NA",ROUND((((VLOOKUP(AD2803,[2]Formula!V:X,3,0)))-SUMIF(AD:AD,AD2803,H:H)),2)))</f>
        <v/>
      </c>
      <c r="H2803" s="71"/>
      <c r="I2803" s="72"/>
      <c r="J2803" s="72"/>
      <c r="K2803" s="38" t="str">
        <f>IF(E2803="","",IF(OR(E2803="Project Management",E2803="Project Support",E2803="Sprint Management",E2803="Sprint Support"),"NA",(((SUMIF(AD:AD,AD2803,H:H)/VLOOKUP(AD2803,[2]Formula!V:X,3,0))*VLOOKUP(AD2803,[2]Formula!V:X,2,0))*H2803)/SUMIF(AD:AD,AD2803,H:H)))</f>
        <v/>
      </c>
      <c r="L2803" s="38" t="str">
        <f t="shared" si="259"/>
        <v/>
      </c>
      <c r="M2803" s="38" t="str">
        <f t="shared" si="260"/>
        <v/>
      </c>
      <c r="N2803" s="38" t="str">
        <f t="shared" si="262"/>
        <v/>
      </c>
      <c r="O2803" s="38" t="str">
        <f t="shared" si="258"/>
        <v/>
      </c>
      <c r="P2803" s="39" t="str">
        <f t="shared" si="263"/>
        <v/>
      </c>
      <c r="AC2803" s="42" t="str">
        <f>IF(B2803="","",VLOOKUP(B2803,[2]Formula!B:C,2,0))</f>
        <v/>
      </c>
      <c r="AD2803" s="43" t="str">
        <f t="shared" si="261"/>
        <v/>
      </c>
    </row>
    <row r="2804" spans="1:30" x14ac:dyDescent="0.25">
      <c r="A2804" s="64"/>
      <c r="B2804" s="64"/>
      <c r="C2804" s="66"/>
      <c r="D2804" s="67"/>
      <c r="E2804" s="64"/>
      <c r="F2804" s="64"/>
      <c r="G2804" s="37" t="str">
        <f>IF(E2804="","",IF(OR(E2804="Project Management",E2804="Project Support",E2804="Sprint Management",E2804="Sprint Support"),"NA",ROUND((((VLOOKUP(AD2804,[2]Formula!V:X,3,0)))-SUMIF(AD:AD,AD2804,H:H)),2)))</f>
        <v/>
      </c>
      <c r="H2804" s="71"/>
      <c r="I2804" s="72"/>
      <c r="J2804" s="72"/>
      <c r="K2804" s="38" t="str">
        <f>IF(E2804="","",IF(OR(E2804="Project Management",E2804="Project Support",E2804="Sprint Management",E2804="Sprint Support"),"NA",(((SUMIF(AD:AD,AD2804,H:H)/VLOOKUP(AD2804,[2]Formula!V:X,3,0))*VLOOKUP(AD2804,[2]Formula!V:X,2,0))*H2804)/SUMIF(AD:AD,AD2804,H:H)))</f>
        <v/>
      </c>
      <c r="L2804" s="38" t="str">
        <f t="shared" si="259"/>
        <v/>
      </c>
      <c r="M2804" s="38" t="str">
        <f t="shared" si="260"/>
        <v/>
      </c>
      <c r="N2804" s="38" t="str">
        <f t="shared" si="262"/>
        <v/>
      </c>
      <c r="O2804" s="38" t="str">
        <f t="shared" si="258"/>
        <v/>
      </c>
      <c r="P2804" s="39" t="str">
        <f t="shared" si="263"/>
        <v/>
      </c>
      <c r="AC2804" s="42" t="str">
        <f>IF(B2804="","",VLOOKUP(B2804,[2]Formula!B:C,2,0))</f>
        <v/>
      </c>
      <c r="AD2804" s="43" t="str">
        <f t="shared" si="261"/>
        <v/>
      </c>
    </row>
    <row r="2805" spans="1:30" x14ac:dyDescent="0.25">
      <c r="A2805" s="64"/>
      <c r="B2805" s="64"/>
      <c r="C2805" s="66"/>
      <c r="D2805" s="67"/>
      <c r="E2805" s="64"/>
      <c r="F2805" s="64"/>
      <c r="G2805" s="37" t="str">
        <f>IF(E2805="","",IF(OR(E2805="Project Management",E2805="Project Support",E2805="Sprint Management",E2805="Sprint Support"),"NA",ROUND((((VLOOKUP(AD2805,[2]Formula!V:X,3,0)))-SUMIF(AD:AD,AD2805,H:H)),2)))</f>
        <v/>
      </c>
      <c r="H2805" s="71"/>
      <c r="I2805" s="72"/>
      <c r="J2805" s="72"/>
      <c r="K2805" s="38" t="str">
        <f>IF(E2805="","",IF(OR(E2805="Project Management",E2805="Project Support",E2805="Sprint Management",E2805="Sprint Support"),"NA",(((SUMIF(AD:AD,AD2805,H:H)/VLOOKUP(AD2805,[2]Formula!V:X,3,0))*VLOOKUP(AD2805,[2]Formula!V:X,2,0))*H2805)/SUMIF(AD:AD,AD2805,H:H)))</f>
        <v/>
      </c>
      <c r="L2805" s="38" t="str">
        <f t="shared" si="259"/>
        <v/>
      </c>
      <c r="M2805" s="38" t="str">
        <f t="shared" si="260"/>
        <v/>
      </c>
      <c r="N2805" s="38" t="str">
        <f t="shared" si="262"/>
        <v/>
      </c>
      <c r="O2805" s="38" t="str">
        <f t="shared" ref="O2805:O2868" si="264">IFERROR(L2805/M2805,"")</f>
        <v/>
      </c>
      <c r="P2805" s="39" t="str">
        <f t="shared" si="263"/>
        <v/>
      </c>
      <c r="AC2805" s="42" t="str">
        <f>IF(B2805="","",VLOOKUP(B2805,[2]Formula!B:C,2,0))</f>
        <v/>
      </c>
      <c r="AD2805" s="43" t="str">
        <f t="shared" si="261"/>
        <v/>
      </c>
    </row>
    <row r="2806" spans="1:30" x14ac:dyDescent="0.25">
      <c r="A2806" s="64"/>
      <c r="B2806" s="64"/>
      <c r="C2806" s="66"/>
      <c r="D2806" s="67"/>
      <c r="E2806" s="64"/>
      <c r="F2806" s="64"/>
      <c r="G2806" s="37" t="str">
        <f>IF(E2806="","",IF(OR(E2806="Project Management",E2806="Project Support",E2806="Sprint Management",E2806="Sprint Support"),"NA",ROUND((((VLOOKUP(AD2806,[2]Formula!V:X,3,0)))-SUMIF(AD:AD,AD2806,H:H)),2)))</f>
        <v/>
      </c>
      <c r="H2806" s="71"/>
      <c r="I2806" s="72"/>
      <c r="J2806" s="72"/>
      <c r="K2806" s="38" t="str">
        <f>IF(E2806="","",IF(OR(E2806="Project Management",E2806="Project Support",E2806="Sprint Management",E2806="Sprint Support"),"NA",(((SUMIF(AD:AD,AD2806,H:H)/VLOOKUP(AD2806,[2]Formula!V:X,3,0))*VLOOKUP(AD2806,[2]Formula!V:X,2,0))*H2806)/SUMIF(AD:AD,AD2806,H:H)))</f>
        <v/>
      </c>
      <c r="L2806" s="38" t="str">
        <f t="shared" si="259"/>
        <v/>
      </c>
      <c r="M2806" s="38" t="str">
        <f t="shared" si="260"/>
        <v/>
      </c>
      <c r="N2806" s="38" t="str">
        <f t="shared" si="262"/>
        <v/>
      </c>
      <c r="O2806" s="38" t="str">
        <f t="shared" si="264"/>
        <v/>
      </c>
      <c r="P2806" s="39" t="str">
        <f t="shared" si="263"/>
        <v/>
      </c>
      <c r="AC2806" s="42" t="str">
        <f>IF(B2806="","",VLOOKUP(B2806,[2]Formula!B:C,2,0))</f>
        <v/>
      </c>
      <c r="AD2806" s="43" t="str">
        <f t="shared" si="261"/>
        <v/>
      </c>
    </row>
    <row r="2807" spans="1:30" x14ac:dyDescent="0.25">
      <c r="A2807" s="64"/>
      <c r="B2807" s="64"/>
      <c r="C2807" s="66"/>
      <c r="D2807" s="67"/>
      <c r="E2807" s="64"/>
      <c r="F2807" s="64"/>
      <c r="G2807" s="37" t="str">
        <f>IF(E2807="","",IF(OR(E2807="Project Management",E2807="Project Support",E2807="Sprint Management",E2807="Sprint Support"),"NA",ROUND((((VLOOKUP(AD2807,[2]Formula!V:X,3,0)))-SUMIF(AD:AD,AD2807,H:H)),2)))</f>
        <v/>
      </c>
      <c r="H2807" s="71"/>
      <c r="I2807" s="72"/>
      <c r="J2807" s="72"/>
      <c r="K2807" s="38" t="str">
        <f>IF(E2807="","",IF(OR(E2807="Project Management",E2807="Project Support",E2807="Sprint Management",E2807="Sprint Support"),"NA",(((SUMIF(AD:AD,AD2807,H:H)/VLOOKUP(AD2807,[2]Formula!V:X,3,0))*VLOOKUP(AD2807,[2]Formula!V:X,2,0))*H2807)/SUMIF(AD:AD,AD2807,H:H)))</f>
        <v/>
      </c>
      <c r="L2807" s="38" t="str">
        <f t="shared" si="259"/>
        <v/>
      </c>
      <c r="M2807" s="38" t="str">
        <f t="shared" si="260"/>
        <v/>
      </c>
      <c r="N2807" s="38" t="str">
        <f t="shared" si="262"/>
        <v/>
      </c>
      <c r="O2807" s="38" t="str">
        <f t="shared" si="264"/>
        <v/>
      </c>
      <c r="P2807" s="39" t="str">
        <f t="shared" si="263"/>
        <v/>
      </c>
      <c r="AC2807" s="42" t="str">
        <f>IF(B2807="","",VLOOKUP(B2807,[2]Formula!B:C,2,0))</f>
        <v/>
      </c>
      <c r="AD2807" s="43" t="str">
        <f t="shared" si="261"/>
        <v/>
      </c>
    </row>
    <row r="2808" spans="1:30" x14ac:dyDescent="0.25">
      <c r="A2808" s="64"/>
      <c r="B2808" s="64"/>
      <c r="C2808" s="66"/>
      <c r="D2808" s="67"/>
      <c r="E2808" s="64"/>
      <c r="F2808" s="64"/>
      <c r="G2808" s="37" t="str">
        <f>IF(E2808="","",IF(OR(E2808="Project Management",E2808="Project Support",E2808="Sprint Management",E2808="Sprint Support"),"NA",ROUND((((VLOOKUP(AD2808,[2]Formula!V:X,3,0)))-SUMIF(AD:AD,AD2808,H:H)),2)))</f>
        <v/>
      </c>
      <c r="H2808" s="71"/>
      <c r="I2808" s="72"/>
      <c r="J2808" s="72"/>
      <c r="K2808" s="38" t="str">
        <f>IF(E2808="","",IF(OR(E2808="Project Management",E2808="Project Support",E2808="Sprint Management",E2808="Sprint Support"),"NA",(((SUMIF(AD:AD,AD2808,H:H)/VLOOKUP(AD2808,[2]Formula!V:X,3,0))*VLOOKUP(AD2808,[2]Formula!V:X,2,0))*H2808)/SUMIF(AD:AD,AD2808,H:H)))</f>
        <v/>
      </c>
      <c r="L2808" s="38" t="str">
        <f t="shared" si="259"/>
        <v/>
      </c>
      <c r="M2808" s="38" t="str">
        <f t="shared" si="260"/>
        <v/>
      </c>
      <c r="N2808" s="38" t="str">
        <f t="shared" si="262"/>
        <v/>
      </c>
      <c r="O2808" s="38" t="str">
        <f t="shared" si="264"/>
        <v/>
      </c>
      <c r="P2808" s="39" t="str">
        <f t="shared" si="263"/>
        <v/>
      </c>
      <c r="AC2808" s="42" t="str">
        <f>IF(B2808="","",VLOOKUP(B2808,[2]Formula!B:C,2,0))</f>
        <v/>
      </c>
      <c r="AD2808" s="43" t="str">
        <f t="shared" si="261"/>
        <v/>
      </c>
    </row>
    <row r="2809" spans="1:30" x14ac:dyDescent="0.25">
      <c r="A2809" s="64"/>
      <c r="B2809" s="64"/>
      <c r="C2809" s="66"/>
      <c r="D2809" s="67"/>
      <c r="E2809" s="64"/>
      <c r="F2809" s="64"/>
      <c r="G2809" s="37" t="str">
        <f>IF(E2809="","",IF(OR(E2809="Project Management",E2809="Project Support",E2809="Sprint Management",E2809="Sprint Support"),"NA",ROUND((((VLOOKUP(AD2809,[2]Formula!V:X,3,0)))-SUMIF(AD:AD,AD2809,H:H)),2)))</f>
        <v/>
      </c>
      <c r="H2809" s="71"/>
      <c r="I2809" s="72"/>
      <c r="J2809" s="72"/>
      <c r="K2809" s="38" t="str">
        <f>IF(E2809="","",IF(OR(E2809="Project Management",E2809="Project Support",E2809="Sprint Management",E2809="Sprint Support"),"NA",(((SUMIF(AD:AD,AD2809,H:H)/VLOOKUP(AD2809,[2]Formula!V:X,3,0))*VLOOKUP(AD2809,[2]Formula!V:X,2,0))*H2809)/SUMIF(AD:AD,AD2809,H:H)))</f>
        <v/>
      </c>
      <c r="L2809" s="38" t="str">
        <f t="shared" si="259"/>
        <v/>
      </c>
      <c r="M2809" s="38" t="str">
        <f t="shared" si="260"/>
        <v/>
      </c>
      <c r="N2809" s="38" t="str">
        <f t="shared" si="262"/>
        <v/>
      </c>
      <c r="O2809" s="38" t="str">
        <f t="shared" si="264"/>
        <v/>
      </c>
      <c r="P2809" s="39" t="str">
        <f t="shared" si="263"/>
        <v/>
      </c>
      <c r="AC2809" s="42" t="str">
        <f>IF(B2809="","",VLOOKUP(B2809,[2]Formula!B:C,2,0))</f>
        <v/>
      </c>
      <c r="AD2809" s="43" t="str">
        <f t="shared" si="261"/>
        <v/>
      </c>
    </row>
    <row r="2810" spans="1:30" x14ac:dyDescent="0.25">
      <c r="A2810" s="64"/>
      <c r="B2810" s="64"/>
      <c r="C2810" s="66"/>
      <c r="D2810" s="67"/>
      <c r="E2810" s="64"/>
      <c r="F2810" s="64"/>
      <c r="G2810" s="37" t="str">
        <f>IF(E2810="","",IF(OR(E2810="Project Management",E2810="Project Support",E2810="Sprint Management",E2810="Sprint Support"),"NA",ROUND((((VLOOKUP(AD2810,[2]Formula!V:X,3,0)))-SUMIF(AD:AD,AD2810,H:H)),2)))</f>
        <v/>
      </c>
      <c r="H2810" s="71"/>
      <c r="I2810" s="72"/>
      <c r="J2810" s="72"/>
      <c r="K2810" s="38" t="str">
        <f>IF(E2810="","",IF(OR(E2810="Project Management",E2810="Project Support",E2810="Sprint Management",E2810="Sprint Support"),"NA",(((SUMIF(AD:AD,AD2810,H:H)/VLOOKUP(AD2810,[2]Formula!V:X,3,0))*VLOOKUP(AD2810,[2]Formula!V:X,2,0))*H2810)/SUMIF(AD:AD,AD2810,H:H)))</f>
        <v/>
      </c>
      <c r="L2810" s="38" t="str">
        <f t="shared" si="259"/>
        <v/>
      </c>
      <c r="M2810" s="38" t="str">
        <f t="shared" si="260"/>
        <v/>
      </c>
      <c r="N2810" s="38" t="str">
        <f t="shared" si="262"/>
        <v/>
      </c>
      <c r="O2810" s="38" t="str">
        <f t="shared" si="264"/>
        <v/>
      </c>
      <c r="P2810" s="39" t="str">
        <f t="shared" si="263"/>
        <v/>
      </c>
      <c r="AC2810" s="42" t="str">
        <f>IF(B2810="","",VLOOKUP(B2810,[2]Formula!B:C,2,0))</f>
        <v/>
      </c>
      <c r="AD2810" s="43" t="str">
        <f t="shared" si="261"/>
        <v/>
      </c>
    </row>
    <row r="2811" spans="1:30" x14ac:dyDescent="0.25">
      <c r="A2811" s="64"/>
      <c r="B2811" s="64"/>
      <c r="C2811" s="66"/>
      <c r="D2811" s="67"/>
      <c r="E2811" s="64"/>
      <c r="F2811" s="64"/>
      <c r="G2811" s="37" t="str">
        <f>IF(E2811="","",IF(OR(E2811="Project Management",E2811="Project Support",E2811="Sprint Management",E2811="Sprint Support"),"NA",ROUND((((VLOOKUP(AD2811,[2]Formula!V:X,3,0)))-SUMIF(AD:AD,AD2811,H:H)),2)))</f>
        <v/>
      </c>
      <c r="H2811" s="71"/>
      <c r="I2811" s="72"/>
      <c r="J2811" s="72"/>
      <c r="K2811" s="38" t="str">
        <f>IF(E2811="","",IF(OR(E2811="Project Management",E2811="Project Support",E2811="Sprint Management",E2811="Sprint Support"),"NA",(((SUMIF(AD:AD,AD2811,H:H)/VLOOKUP(AD2811,[2]Formula!V:X,3,0))*VLOOKUP(AD2811,[2]Formula!V:X,2,0))*H2811)/SUMIF(AD:AD,AD2811,H:H)))</f>
        <v/>
      </c>
      <c r="L2811" s="38" t="str">
        <f t="shared" si="259"/>
        <v/>
      </c>
      <c r="M2811" s="38" t="str">
        <f t="shared" si="260"/>
        <v/>
      </c>
      <c r="N2811" s="38" t="str">
        <f t="shared" si="262"/>
        <v/>
      </c>
      <c r="O2811" s="38" t="str">
        <f t="shared" si="264"/>
        <v/>
      </c>
      <c r="P2811" s="39" t="str">
        <f t="shared" si="263"/>
        <v/>
      </c>
      <c r="AC2811" s="42" t="str">
        <f>IF(B2811="","",VLOOKUP(B2811,[2]Formula!B:C,2,0))</f>
        <v/>
      </c>
      <c r="AD2811" s="43" t="str">
        <f t="shared" si="261"/>
        <v/>
      </c>
    </row>
    <row r="2812" spans="1:30" x14ac:dyDescent="0.25">
      <c r="A2812" s="64"/>
      <c r="B2812" s="64"/>
      <c r="C2812" s="66"/>
      <c r="D2812" s="67"/>
      <c r="E2812" s="64"/>
      <c r="F2812" s="64"/>
      <c r="G2812" s="37" t="str">
        <f>IF(E2812="","",IF(OR(E2812="Project Management",E2812="Project Support",E2812="Sprint Management",E2812="Sprint Support"),"NA",ROUND((((VLOOKUP(AD2812,[2]Formula!V:X,3,0)))-SUMIF(AD:AD,AD2812,H:H)),2)))</f>
        <v/>
      </c>
      <c r="H2812" s="71"/>
      <c r="I2812" s="72"/>
      <c r="J2812" s="72"/>
      <c r="K2812" s="38" t="str">
        <f>IF(E2812="","",IF(OR(E2812="Project Management",E2812="Project Support",E2812="Sprint Management",E2812="Sprint Support"),"NA",(((SUMIF(AD:AD,AD2812,H:H)/VLOOKUP(AD2812,[2]Formula!V:X,3,0))*VLOOKUP(AD2812,[2]Formula!V:X,2,0))*H2812)/SUMIF(AD:AD,AD2812,H:H)))</f>
        <v/>
      </c>
      <c r="L2812" s="38" t="str">
        <f t="shared" si="259"/>
        <v/>
      </c>
      <c r="M2812" s="38" t="str">
        <f t="shared" si="260"/>
        <v/>
      </c>
      <c r="N2812" s="38" t="str">
        <f t="shared" si="262"/>
        <v/>
      </c>
      <c r="O2812" s="38" t="str">
        <f t="shared" si="264"/>
        <v/>
      </c>
      <c r="P2812" s="39" t="str">
        <f t="shared" si="263"/>
        <v/>
      </c>
      <c r="AC2812" s="42" t="str">
        <f>IF(B2812="","",VLOOKUP(B2812,[2]Formula!B:C,2,0))</f>
        <v/>
      </c>
      <c r="AD2812" s="43" t="str">
        <f t="shared" si="261"/>
        <v/>
      </c>
    </row>
    <row r="2813" spans="1:30" x14ac:dyDescent="0.25">
      <c r="A2813" s="64"/>
      <c r="B2813" s="64"/>
      <c r="C2813" s="66"/>
      <c r="D2813" s="67"/>
      <c r="E2813" s="64"/>
      <c r="F2813" s="64"/>
      <c r="G2813" s="37" t="str">
        <f>IF(E2813="","",IF(OR(E2813="Project Management",E2813="Project Support",E2813="Sprint Management",E2813="Sprint Support"),"NA",ROUND((((VLOOKUP(AD2813,[2]Formula!V:X,3,0)))-SUMIF(AD:AD,AD2813,H:H)),2)))</f>
        <v/>
      </c>
      <c r="H2813" s="71"/>
      <c r="I2813" s="72"/>
      <c r="J2813" s="72"/>
      <c r="K2813" s="38" t="str">
        <f>IF(E2813="","",IF(OR(E2813="Project Management",E2813="Project Support",E2813="Sprint Management",E2813="Sprint Support"),"NA",(((SUMIF(AD:AD,AD2813,H:H)/VLOOKUP(AD2813,[2]Formula!V:X,3,0))*VLOOKUP(AD2813,[2]Formula!V:X,2,0))*H2813)/SUMIF(AD:AD,AD2813,H:H)))</f>
        <v/>
      </c>
      <c r="L2813" s="38" t="str">
        <f t="shared" si="259"/>
        <v/>
      </c>
      <c r="M2813" s="38" t="str">
        <f t="shared" si="260"/>
        <v/>
      </c>
      <c r="N2813" s="38" t="str">
        <f t="shared" si="262"/>
        <v/>
      </c>
      <c r="O2813" s="38" t="str">
        <f t="shared" si="264"/>
        <v/>
      </c>
      <c r="P2813" s="39" t="str">
        <f t="shared" si="263"/>
        <v/>
      </c>
      <c r="AC2813" s="42" t="str">
        <f>IF(B2813="","",VLOOKUP(B2813,[2]Formula!B:C,2,0))</f>
        <v/>
      </c>
      <c r="AD2813" s="43" t="str">
        <f t="shared" si="261"/>
        <v/>
      </c>
    </row>
    <row r="2814" spans="1:30" x14ac:dyDescent="0.25">
      <c r="A2814" s="64"/>
      <c r="B2814" s="64"/>
      <c r="C2814" s="66"/>
      <c r="D2814" s="67"/>
      <c r="E2814" s="64"/>
      <c r="F2814" s="64"/>
      <c r="G2814" s="37" t="str">
        <f>IF(E2814="","",IF(OR(E2814="Project Management",E2814="Project Support",E2814="Sprint Management",E2814="Sprint Support"),"NA",ROUND((((VLOOKUP(AD2814,[2]Formula!V:X,3,0)))-SUMIF(AD:AD,AD2814,H:H)),2)))</f>
        <v/>
      </c>
      <c r="H2814" s="71"/>
      <c r="I2814" s="72"/>
      <c r="J2814" s="72"/>
      <c r="K2814" s="38" t="str">
        <f>IF(E2814="","",IF(OR(E2814="Project Management",E2814="Project Support",E2814="Sprint Management",E2814="Sprint Support"),"NA",(((SUMIF(AD:AD,AD2814,H:H)/VLOOKUP(AD2814,[2]Formula!V:X,3,0))*VLOOKUP(AD2814,[2]Formula!V:X,2,0))*H2814)/SUMIF(AD:AD,AD2814,H:H)))</f>
        <v/>
      </c>
      <c r="L2814" s="38" t="str">
        <f t="shared" si="259"/>
        <v/>
      </c>
      <c r="M2814" s="38" t="str">
        <f t="shared" si="260"/>
        <v/>
      </c>
      <c r="N2814" s="38" t="str">
        <f t="shared" si="262"/>
        <v/>
      </c>
      <c r="O2814" s="38" t="str">
        <f t="shared" si="264"/>
        <v/>
      </c>
      <c r="P2814" s="39" t="str">
        <f t="shared" si="263"/>
        <v/>
      </c>
      <c r="AC2814" s="42" t="str">
        <f>IF(B2814="","",VLOOKUP(B2814,[2]Formula!B:C,2,0))</f>
        <v/>
      </c>
      <c r="AD2814" s="43" t="str">
        <f t="shared" si="261"/>
        <v/>
      </c>
    </row>
    <row r="2815" spans="1:30" x14ac:dyDescent="0.25">
      <c r="A2815" s="64"/>
      <c r="B2815" s="64"/>
      <c r="C2815" s="66"/>
      <c r="D2815" s="67"/>
      <c r="E2815" s="64"/>
      <c r="F2815" s="64"/>
      <c r="G2815" s="37" t="str">
        <f>IF(E2815="","",IF(OR(E2815="Project Management",E2815="Project Support",E2815="Sprint Management",E2815="Sprint Support"),"NA",ROUND((((VLOOKUP(AD2815,[2]Formula!V:X,3,0)))-SUMIF(AD:AD,AD2815,H:H)),2)))</f>
        <v/>
      </c>
      <c r="H2815" s="71"/>
      <c r="I2815" s="72"/>
      <c r="J2815" s="72"/>
      <c r="K2815" s="38" t="str">
        <f>IF(E2815="","",IF(OR(E2815="Project Management",E2815="Project Support",E2815="Sprint Management",E2815="Sprint Support"),"NA",(((SUMIF(AD:AD,AD2815,H:H)/VLOOKUP(AD2815,[2]Formula!V:X,3,0))*VLOOKUP(AD2815,[2]Formula!V:X,2,0))*H2815)/SUMIF(AD:AD,AD2815,H:H)))</f>
        <v/>
      </c>
      <c r="L2815" s="38" t="str">
        <f t="shared" si="259"/>
        <v/>
      </c>
      <c r="M2815" s="38" t="str">
        <f t="shared" si="260"/>
        <v/>
      </c>
      <c r="N2815" s="38" t="str">
        <f t="shared" si="262"/>
        <v/>
      </c>
      <c r="O2815" s="38" t="str">
        <f t="shared" si="264"/>
        <v/>
      </c>
      <c r="P2815" s="39" t="str">
        <f t="shared" si="263"/>
        <v/>
      </c>
      <c r="AC2815" s="42" t="str">
        <f>IF(B2815="","",VLOOKUP(B2815,[2]Formula!B:C,2,0))</f>
        <v/>
      </c>
      <c r="AD2815" s="43" t="str">
        <f t="shared" si="261"/>
        <v/>
      </c>
    </row>
    <row r="2816" spans="1:30" x14ac:dyDescent="0.25">
      <c r="A2816" s="64"/>
      <c r="B2816" s="64"/>
      <c r="C2816" s="66"/>
      <c r="D2816" s="67"/>
      <c r="E2816" s="64"/>
      <c r="F2816" s="64"/>
      <c r="G2816" s="37" t="str">
        <f>IF(E2816="","",IF(OR(E2816="Project Management",E2816="Project Support",E2816="Sprint Management",E2816="Sprint Support"),"NA",ROUND((((VLOOKUP(AD2816,[2]Formula!V:X,3,0)))-SUMIF(AD:AD,AD2816,H:H)),2)))</f>
        <v/>
      </c>
      <c r="H2816" s="71"/>
      <c r="I2816" s="72"/>
      <c r="J2816" s="72"/>
      <c r="K2816" s="38" t="str">
        <f>IF(E2816="","",IF(OR(E2816="Project Management",E2816="Project Support",E2816="Sprint Management",E2816="Sprint Support"),"NA",(((SUMIF(AD:AD,AD2816,H:H)/VLOOKUP(AD2816,[2]Formula!V:X,3,0))*VLOOKUP(AD2816,[2]Formula!V:X,2,0))*H2816)/SUMIF(AD:AD,AD2816,H:H)))</f>
        <v/>
      </c>
      <c r="L2816" s="38" t="str">
        <f t="shared" si="259"/>
        <v/>
      </c>
      <c r="M2816" s="38" t="str">
        <f t="shared" si="260"/>
        <v/>
      </c>
      <c r="N2816" s="38" t="str">
        <f t="shared" si="262"/>
        <v/>
      </c>
      <c r="O2816" s="38" t="str">
        <f t="shared" si="264"/>
        <v/>
      </c>
      <c r="P2816" s="39" t="str">
        <f t="shared" si="263"/>
        <v/>
      </c>
      <c r="AC2816" s="42" t="str">
        <f>IF(B2816="","",VLOOKUP(B2816,[2]Formula!B:C,2,0))</f>
        <v/>
      </c>
      <c r="AD2816" s="43" t="str">
        <f t="shared" si="261"/>
        <v/>
      </c>
    </row>
    <row r="2817" spans="1:30" x14ac:dyDescent="0.25">
      <c r="A2817" s="64"/>
      <c r="B2817" s="64"/>
      <c r="C2817" s="66"/>
      <c r="D2817" s="67"/>
      <c r="E2817" s="64"/>
      <c r="F2817" s="64"/>
      <c r="G2817" s="37" t="str">
        <f>IF(E2817="","",IF(OR(E2817="Project Management",E2817="Project Support",E2817="Sprint Management",E2817="Sprint Support"),"NA",ROUND((((VLOOKUP(AD2817,[2]Formula!V:X,3,0)))-SUMIF(AD:AD,AD2817,H:H)),2)))</f>
        <v/>
      </c>
      <c r="H2817" s="71"/>
      <c r="I2817" s="72"/>
      <c r="J2817" s="72"/>
      <c r="K2817" s="38" t="str">
        <f>IF(E2817="","",IF(OR(E2817="Project Management",E2817="Project Support",E2817="Sprint Management",E2817="Sprint Support"),"NA",(((SUMIF(AD:AD,AD2817,H:H)/VLOOKUP(AD2817,[2]Formula!V:X,3,0))*VLOOKUP(AD2817,[2]Formula!V:X,2,0))*H2817)/SUMIF(AD:AD,AD2817,H:H)))</f>
        <v/>
      </c>
      <c r="L2817" s="38" t="str">
        <f t="shared" si="259"/>
        <v/>
      </c>
      <c r="M2817" s="38" t="str">
        <f t="shared" si="260"/>
        <v/>
      </c>
      <c r="N2817" s="38" t="str">
        <f t="shared" si="262"/>
        <v/>
      </c>
      <c r="O2817" s="38" t="str">
        <f t="shared" si="264"/>
        <v/>
      </c>
      <c r="P2817" s="39" t="str">
        <f t="shared" si="263"/>
        <v/>
      </c>
      <c r="AC2817" s="42" t="str">
        <f>IF(B2817="","",VLOOKUP(B2817,[2]Formula!B:C,2,0))</f>
        <v/>
      </c>
      <c r="AD2817" s="43" t="str">
        <f t="shared" si="261"/>
        <v/>
      </c>
    </row>
    <row r="2818" spans="1:30" x14ac:dyDescent="0.25">
      <c r="A2818" s="64"/>
      <c r="B2818" s="64"/>
      <c r="C2818" s="66"/>
      <c r="D2818" s="67"/>
      <c r="E2818" s="64"/>
      <c r="F2818" s="64"/>
      <c r="G2818" s="37" t="str">
        <f>IF(E2818="","",IF(OR(E2818="Project Management",E2818="Project Support",E2818="Sprint Management",E2818="Sprint Support"),"NA",ROUND((((VLOOKUP(AD2818,[2]Formula!V:X,3,0)))-SUMIF(AD:AD,AD2818,H:H)),2)))</f>
        <v/>
      </c>
      <c r="H2818" s="71"/>
      <c r="I2818" s="72"/>
      <c r="J2818" s="72"/>
      <c r="K2818" s="38" t="str">
        <f>IF(E2818="","",IF(OR(E2818="Project Management",E2818="Project Support",E2818="Sprint Management",E2818="Sprint Support"),"NA",(((SUMIF(AD:AD,AD2818,H:H)/VLOOKUP(AD2818,[2]Formula!V:X,3,0))*VLOOKUP(AD2818,[2]Formula!V:X,2,0))*H2818)/SUMIF(AD:AD,AD2818,H:H)))</f>
        <v/>
      </c>
      <c r="L2818" s="38" t="str">
        <f t="shared" ref="L2818:L2881" si="265">IFERROR(IF(K2818="NA",(H2818/I2818),(K2818/I2818)),"")</f>
        <v/>
      </c>
      <c r="M2818" s="38" t="str">
        <f t="shared" ref="M2818:M2881" si="266">IFERROR(IF(K2818="NA",1,(K2818/H2818)),"")</f>
        <v/>
      </c>
      <c r="N2818" s="38" t="str">
        <f t="shared" si="262"/>
        <v/>
      </c>
      <c r="O2818" s="38" t="str">
        <f t="shared" si="264"/>
        <v/>
      </c>
      <c r="P2818" s="39" t="str">
        <f t="shared" si="263"/>
        <v/>
      </c>
      <c r="AC2818" s="42" t="str">
        <f>IF(B2818="","",VLOOKUP(B2818,[2]Formula!B:C,2,0))</f>
        <v/>
      </c>
      <c r="AD2818" s="43" t="str">
        <f t="shared" ref="AD2818:AD2881" si="267">IF(B2818="","",CONCATENATE(B2818,"_",E2818))</f>
        <v/>
      </c>
    </row>
    <row r="2819" spans="1:30" x14ac:dyDescent="0.25">
      <c r="A2819" s="64"/>
      <c r="B2819" s="64"/>
      <c r="C2819" s="66"/>
      <c r="D2819" s="67"/>
      <c r="E2819" s="64"/>
      <c r="F2819" s="64"/>
      <c r="G2819" s="37" t="str">
        <f>IF(E2819="","",IF(OR(E2819="Project Management",E2819="Project Support",E2819="Sprint Management",E2819="Sprint Support"),"NA",ROUND((((VLOOKUP(AD2819,[2]Formula!V:X,3,0)))-SUMIF(AD:AD,AD2819,H:H)),2)))</f>
        <v/>
      </c>
      <c r="H2819" s="71"/>
      <c r="I2819" s="72"/>
      <c r="J2819" s="72"/>
      <c r="K2819" s="38" t="str">
        <f>IF(E2819="","",IF(OR(E2819="Project Management",E2819="Project Support",E2819="Sprint Management",E2819="Sprint Support"),"NA",(((SUMIF(AD:AD,AD2819,H:H)/VLOOKUP(AD2819,[2]Formula!V:X,3,0))*VLOOKUP(AD2819,[2]Formula!V:X,2,0))*H2819)/SUMIF(AD:AD,AD2819,H:H)))</f>
        <v/>
      </c>
      <c r="L2819" s="38" t="str">
        <f t="shared" si="265"/>
        <v/>
      </c>
      <c r="M2819" s="38" t="str">
        <f t="shared" si="266"/>
        <v/>
      </c>
      <c r="N2819" s="38" t="str">
        <f t="shared" ref="N2819:N2882" si="268">IFERROR(((L2819-M2819)/M2819)*100,"")</f>
        <v/>
      </c>
      <c r="O2819" s="38" t="str">
        <f t="shared" si="264"/>
        <v/>
      </c>
      <c r="P2819" s="39" t="str">
        <f t="shared" ref="P2819:P2882" si="269">IF(O2819="","",1)</f>
        <v/>
      </c>
      <c r="AC2819" s="42" t="str">
        <f>IF(B2819="","",VLOOKUP(B2819,[2]Formula!B:C,2,0))</f>
        <v/>
      </c>
      <c r="AD2819" s="43" t="str">
        <f t="shared" si="267"/>
        <v/>
      </c>
    </row>
    <row r="2820" spans="1:30" x14ac:dyDescent="0.25">
      <c r="A2820" s="64"/>
      <c r="B2820" s="64"/>
      <c r="C2820" s="66"/>
      <c r="D2820" s="67"/>
      <c r="E2820" s="64"/>
      <c r="F2820" s="64"/>
      <c r="G2820" s="37" t="str">
        <f>IF(E2820="","",IF(OR(E2820="Project Management",E2820="Project Support",E2820="Sprint Management",E2820="Sprint Support"),"NA",ROUND((((VLOOKUP(AD2820,[2]Formula!V:X,3,0)))-SUMIF(AD:AD,AD2820,H:H)),2)))</f>
        <v/>
      </c>
      <c r="H2820" s="71"/>
      <c r="I2820" s="72"/>
      <c r="J2820" s="72"/>
      <c r="K2820" s="38" t="str">
        <f>IF(E2820="","",IF(OR(E2820="Project Management",E2820="Project Support",E2820="Sprint Management",E2820="Sprint Support"),"NA",(((SUMIF(AD:AD,AD2820,H:H)/VLOOKUP(AD2820,[2]Formula!V:X,3,0))*VLOOKUP(AD2820,[2]Formula!V:X,2,0))*H2820)/SUMIF(AD:AD,AD2820,H:H)))</f>
        <v/>
      </c>
      <c r="L2820" s="38" t="str">
        <f t="shared" si="265"/>
        <v/>
      </c>
      <c r="M2820" s="38" t="str">
        <f t="shared" si="266"/>
        <v/>
      </c>
      <c r="N2820" s="38" t="str">
        <f t="shared" si="268"/>
        <v/>
      </c>
      <c r="O2820" s="38" t="str">
        <f t="shared" si="264"/>
        <v/>
      </c>
      <c r="P2820" s="39" t="str">
        <f t="shared" si="269"/>
        <v/>
      </c>
      <c r="AC2820" s="42" t="str">
        <f>IF(B2820="","",VLOOKUP(B2820,[2]Formula!B:C,2,0))</f>
        <v/>
      </c>
      <c r="AD2820" s="43" t="str">
        <f t="shared" si="267"/>
        <v/>
      </c>
    </row>
    <row r="2821" spans="1:30" x14ac:dyDescent="0.25">
      <c r="A2821" s="64"/>
      <c r="B2821" s="64"/>
      <c r="C2821" s="66"/>
      <c r="D2821" s="67"/>
      <c r="E2821" s="64"/>
      <c r="F2821" s="64"/>
      <c r="G2821" s="37" t="str">
        <f>IF(E2821="","",IF(OR(E2821="Project Management",E2821="Project Support",E2821="Sprint Management",E2821="Sprint Support"),"NA",ROUND((((VLOOKUP(AD2821,[2]Formula!V:X,3,0)))-SUMIF(AD:AD,AD2821,H:H)),2)))</f>
        <v/>
      </c>
      <c r="H2821" s="71"/>
      <c r="I2821" s="72"/>
      <c r="J2821" s="72"/>
      <c r="K2821" s="38" t="str">
        <f>IF(E2821="","",IF(OR(E2821="Project Management",E2821="Project Support",E2821="Sprint Management",E2821="Sprint Support"),"NA",(((SUMIF(AD:AD,AD2821,H:H)/VLOOKUP(AD2821,[2]Formula!V:X,3,0))*VLOOKUP(AD2821,[2]Formula!V:X,2,0))*H2821)/SUMIF(AD:AD,AD2821,H:H)))</f>
        <v/>
      </c>
      <c r="L2821" s="38" t="str">
        <f t="shared" si="265"/>
        <v/>
      </c>
      <c r="M2821" s="38" t="str">
        <f t="shared" si="266"/>
        <v/>
      </c>
      <c r="N2821" s="38" t="str">
        <f t="shared" si="268"/>
        <v/>
      </c>
      <c r="O2821" s="38" t="str">
        <f t="shared" si="264"/>
        <v/>
      </c>
      <c r="P2821" s="39" t="str">
        <f t="shared" si="269"/>
        <v/>
      </c>
      <c r="AC2821" s="42" t="str">
        <f>IF(B2821="","",VLOOKUP(B2821,[2]Formula!B:C,2,0))</f>
        <v/>
      </c>
      <c r="AD2821" s="43" t="str">
        <f t="shared" si="267"/>
        <v/>
      </c>
    </row>
    <row r="2822" spans="1:30" x14ac:dyDescent="0.25">
      <c r="A2822" s="64"/>
      <c r="B2822" s="64"/>
      <c r="C2822" s="66"/>
      <c r="D2822" s="67"/>
      <c r="E2822" s="64"/>
      <c r="F2822" s="64"/>
      <c r="G2822" s="37" t="str">
        <f>IF(E2822="","",IF(OR(E2822="Project Management",E2822="Project Support",E2822="Sprint Management",E2822="Sprint Support"),"NA",ROUND((((VLOOKUP(AD2822,[2]Formula!V:X,3,0)))-SUMIF(AD:AD,AD2822,H:H)),2)))</f>
        <v/>
      </c>
      <c r="H2822" s="71"/>
      <c r="I2822" s="72"/>
      <c r="J2822" s="72"/>
      <c r="K2822" s="38" t="str">
        <f>IF(E2822="","",IF(OR(E2822="Project Management",E2822="Project Support",E2822="Sprint Management",E2822="Sprint Support"),"NA",(((SUMIF(AD:AD,AD2822,H:H)/VLOOKUP(AD2822,[2]Formula!V:X,3,0))*VLOOKUP(AD2822,[2]Formula!V:X,2,0))*H2822)/SUMIF(AD:AD,AD2822,H:H)))</f>
        <v/>
      </c>
      <c r="L2822" s="38" t="str">
        <f t="shared" si="265"/>
        <v/>
      </c>
      <c r="M2822" s="38" t="str">
        <f t="shared" si="266"/>
        <v/>
      </c>
      <c r="N2822" s="38" t="str">
        <f t="shared" si="268"/>
        <v/>
      </c>
      <c r="O2822" s="38" t="str">
        <f t="shared" si="264"/>
        <v/>
      </c>
      <c r="P2822" s="39" t="str">
        <f t="shared" si="269"/>
        <v/>
      </c>
      <c r="AC2822" s="42" t="str">
        <f>IF(B2822="","",VLOOKUP(B2822,[2]Formula!B:C,2,0))</f>
        <v/>
      </c>
      <c r="AD2822" s="43" t="str">
        <f t="shared" si="267"/>
        <v/>
      </c>
    </row>
    <row r="2823" spans="1:30" x14ac:dyDescent="0.25">
      <c r="A2823" s="64"/>
      <c r="B2823" s="64"/>
      <c r="C2823" s="66"/>
      <c r="D2823" s="67"/>
      <c r="E2823" s="64"/>
      <c r="F2823" s="64"/>
      <c r="G2823" s="37" t="str">
        <f>IF(E2823="","",IF(OR(E2823="Project Management",E2823="Project Support",E2823="Sprint Management",E2823="Sprint Support"),"NA",ROUND((((VLOOKUP(AD2823,[2]Formula!V:X,3,0)))-SUMIF(AD:AD,AD2823,H:H)),2)))</f>
        <v/>
      </c>
      <c r="H2823" s="71"/>
      <c r="I2823" s="72"/>
      <c r="J2823" s="72"/>
      <c r="K2823" s="38" t="str">
        <f>IF(E2823="","",IF(OR(E2823="Project Management",E2823="Project Support",E2823="Sprint Management",E2823="Sprint Support"),"NA",(((SUMIF(AD:AD,AD2823,H:H)/VLOOKUP(AD2823,[2]Formula!V:X,3,0))*VLOOKUP(AD2823,[2]Formula!V:X,2,0))*H2823)/SUMIF(AD:AD,AD2823,H:H)))</f>
        <v/>
      </c>
      <c r="L2823" s="38" t="str">
        <f t="shared" si="265"/>
        <v/>
      </c>
      <c r="M2823" s="38" t="str">
        <f t="shared" si="266"/>
        <v/>
      </c>
      <c r="N2823" s="38" t="str">
        <f t="shared" si="268"/>
        <v/>
      </c>
      <c r="O2823" s="38" t="str">
        <f t="shared" si="264"/>
        <v/>
      </c>
      <c r="P2823" s="39" t="str">
        <f t="shared" si="269"/>
        <v/>
      </c>
      <c r="AC2823" s="42" t="str">
        <f>IF(B2823="","",VLOOKUP(B2823,[2]Formula!B:C,2,0))</f>
        <v/>
      </c>
      <c r="AD2823" s="43" t="str">
        <f t="shared" si="267"/>
        <v/>
      </c>
    </row>
    <row r="2824" spans="1:30" x14ac:dyDescent="0.25">
      <c r="A2824" s="64"/>
      <c r="B2824" s="64"/>
      <c r="C2824" s="66"/>
      <c r="D2824" s="67"/>
      <c r="E2824" s="64"/>
      <c r="F2824" s="64"/>
      <c r="G2824" s="37" t="str">
        <f>IF(E2824="","",IF(OR(E2824="Project Management",E2824="Project Support",E2824="Sprint Management",E2824="Sprint Support"),"NA",ROUND((((VLOOKUP(AD2824,[2]Formula!V:X,3,0)))-SUMIF(AD:AD,AD2824,H:H)),2)))</f>
        <v/>
      </c>
      <c r="H2824" s="71"/>
      <c r="I2824" s="72"/>
      <c r="J2824" s="72"/>
      <c r="K2824" s="38" t="str">
        <f>IF(E2824="","",IF(OR(E2824="Project Management",E2824="Project Support",E2824="Sprint Management",E2824="Sprint Support"),"NA",(((SUMIF(AD:AD,AD2824,H:H)/VLOOKUP(AD2824,[2]Formula!V:X,3,0))*VLOOKUP(AD2824,[2]Formula!V:X,2,0))*H2824)/SUMIF(AD:AD,AD2824,H:H)))</f>
        <v/>
      </c>
      <c r="L2824" s="38" t="str">
        <f t="shared" si="265"/>
        <v/>
      </c>
      <c r="M2824" s="38" t="str">
        <f t="shared" si="266"/>
        <v/>
      </c>
      <c r="N2824" s="38" t="str">
        <f t="shared" si="268"/>
        <v/>
      </c>
      <c r="O2824" s="38" t="str">
        <f t="shared" si="264"/>
        <v/>
      </c>
      <c r="P2824" s="39" t="str">
        <f t="shared" si="269"/>
        <v/>
      </c>
      <c r="AC2824" s="42" t="str">
        <f>IF(B2824="","",VLOOKUP(B2824,[2]Formula!B:C,2,0))</f>
        <v/>
      </c>
      <c r="AD2824" s="43" t="str">
        <f t="shared" si="267"/>
        <v/>
      </c>
    </row>
    <row r="2825" spans="1:30" x14ac:dyDescent="0.25">
      <c r="A2825" s="64"/>
      <c r="B2825" s="64"/>
      <c r="C2825" s="66"/>
      <c r="D2825" s="67"/>
      <c r="E2825" s="64"/>
      <c r="F2825" s="64"/>
      <c r="G2825" s="37" t="str">
        <f>IF(E2825="","",IF(OR(E2825="Project Management",E2825="Project Support",E2825="Sprint Management",E2825="Sprint Support"),"NA",ROUND((((VLOOKUP(AD2825,[2]Formula!V:X,3,0)))-SUMIF(AD:AD,AD2825,H:H)),2)))</f>
        <v/>
      </c>
      <c r="H2825" s="71"/>
      <c r="I2825" s="72"/>
      <c r="J2825" s="72"/>
      <c r="K2825" s="38" t="str">
        <f>IF(E2825="","",IF(OR(E2825="Project Management",E2825="Project Support",E2825="Sprint Management",E2825="Sprint Support"),"NA",(((SUMIF(AD:AD,AD2825,H:H)/VLOOKUP(AD2825,[2]Formula!V:X,3,0))*VLOOKUP(AD2825,[2]Formula!V:X,2,0))*H2825)/SUMIF(AD:AD,AD2825,H:H)))</f>
        <v/>
      </c>
      <c r="L2825" s="38" t="str">
        <f t="shared" si="265"/>
        <v/>
      </c>
      <c r="M2825" s="38" t="str">
        <f t="shared" si="266"/>
        <v/>
      </c>
      <c r="N2825" s="38" t="str">
        <f t="shared" si="268"/>
        <v/>
      </c>
      <c r="O2825" s="38" t="str">
        <f t="shared" si="264"/>
        <v/>
      </c>
      <c r="P2825" s="39" t="str">
        <f t="shared" si="269"/>
        <v/>
      </c>
      <c r="AC2825" s="42" t="str">
        <f>IF(B2825="","",VLOOKUP(B2825,[2]Formula!B:C,2,0))</f>
        <v/>
      </c>
      <c r="AD2825" s="43" t="str">
        <f t="shared" si="267"/>
        <v/>
      </c>
    </row>
    <row r="2826" spans="1:30" x14ac:dyDescent="0.25">
      <c r="A2826" s="64"/>
      <c r="B2826" s="64"/>
      <c r="C2826" s="66"/>
      <c r="D2826" s="67"/>
      <c r="E2826" s="64"/>
      <c r="F2826" s="64"/>
      <c r="G2826" s="37" t="str">
        <f>IF(E2826="","",IF(OR(E2826="Project Management",E2826="Project Support",E2826="Sprint Management",E2826="Sprint Support"),"NA",ROUND((((VLOOKUP(AD2826,[2]Formula!V:X,3,0)))-SUMIF(AD:AD,AD2826,H:H)),2)))</f>
        <v/>
      </c>
      <c r="H2826" s="71"/>
      <c r="I2826" s="72"/>
      <c r="J2826" s="72"/>
      <c r="K2826" s="38" t="str">
        <f>IF(E2826="","",IF(OR(E2826="Project Management",E2826="Project Support",E2826="Sprint Management",E2826="Sprint Support"),"NA",(((SUMIF(AD:AD,AD2826,H:H)/VLOOKUP(AD2826,[2]Formula!V:X,3,0))*VLOOKUP(AD2826,[2]Formula!V:X,2,0))*H2826)/SUMIF(AD:AD,AD2826,H:H)))</f>
        <v/>
      </c>
      <c r="L2826" s="38" t="str">
        <f t="shared" si="265"/>
        <v/>
      </c>
      <c r="M2826" s="38" t="str">
        <f t="shared" si="266"/>
        <v/>
      </c>
      <c r="N2826" s="38" t="str">
        <f t="shared" si="268"/>
        <v/>
      </c>
      <c r="O2826" s="38" t="str">
        <f t="shared" si="264"/>
        <v/>
      </c>
      <c r="P2826" s="39" t="str">
        <f t="shared" si="269"/>
        <v/>
      </c>
      <c r="AC2826" s="42" t="str">
        <f>IF(B2826="","",VLOOKUP(B2826,[2]Formula!B:C,2,0))</f>
        <v/>
      </c>
      <c r="AD2826" s="43" t="str">
        <f t="shared" si="267"/>
        <v/>
      </c>
    </row>
    <row r="2827" spans="1:30" x14ac:dyDescent="0.25">
      <c r="A2827" s="64"/>
      <c r="B2827" s="64"/>
      <c r="C2827" s="66"/>
      <c r="D2827" s="67"/>
      <c r="E2827" s="64"/>
      <c r="F2827" s="64"/>
      <c r="G2827" s="37" t="str">
        <f>IF(E2827="","",IF(OR(E2827="Project Management",E2827="Project Support",E2827="Sprint Management",E2827="Sprint Support"),"NA",ROUND((((VLOOKUP(AD2827,[2]Formula!V:X,3,0)))-SUMIF(AD:AD,AD2827,H:H)),2)))</f>
        <v/>
      </c>
      <c r="H2827" s="71"/>
      <c r="I2827" s="72"/>
      <c r="J2827" s="72"/>
      <c r="K2827" s="38" t="str">
        <f>IF(E2827="","",IF(OR(E2827="Project Management",E2827="Project Support",E2827="Sprint Management",E2827="Sprint Support"),"NA",(((SUMIF(AD:AD,AD2827,H:H)/VLOOKUP(AD2827,[2]Formula!V:X,3,0))*VLOOKUP(AD2827,[2]Formula!V:X,2,0))*H2827)/SUMIF(AD:AD,AD2827,H:H)))</f>
        <v/>
      </c>
      <c r="L2827" s="38" t="str">
        <f t="shared" si="265"/>
        <v/>
      </c>
      <c r="M2827" s="38" t="str">
        <f t="shared" si="266"/>
        <v/>
      </c>
      <c r="N2827" s="38" t="str">
        <f t="shared" si="268"/>
        <v/>
      </c>
      <c r="O2827" s="38" t="str">
        <f t="shared" si="264"/>
        <v/>
      </c>
      <c r="P2827" s="39" t="str">
        <f t="shared" si="269"/>
        <v/>
      </c>
      <c r="AC2827" s="42" t="str">
        <f>IF(B2827="","",VLOOKUP(B2827,[2]Formula!B:C,2,0))</f>
        <v/>
      </c>
      <c r="AD2827" s="43" t="str">
        <f t="shared" si="267"/>
        <v/>
      </c>
    </row>
    <row r="2828" spans="1:30" x14ac:dyDescent="0.25">
      <c r="A2828" s="64"/>
      <c r="B2828" s="64"/>
      <c r="C2828" s="66"/>
      <c r="D2828" s="67"/>
      <c r="E2828" s="64"/>
      <c r="F2828" s="64"/>
      <c r="G2828" s="37" t="str">
        <f>IF(E2828="","",IF(OR(E2828="Project Management",E2828="Project Support",E2828="Sprint Management",E2828="Sprint Support"),"NA",ROUND((((VLOOKUP(AD2828,[2]Formula!V:X,3,0)))-SUMIF(AD:AD,AD2828,H:H)),2)))</f>
        <v/>
      </c>
      <c r="H2828" s="71"/>
      <c r="I2828" s="72"/>
      <c r="J2828" s="72"/>
      <c r="K2828" s="38" t="str">
        <f>IF(E2828="","",IF(OR(E2828="Project Management",E2828="Project Support",E2828="Sprint Management",E2828="Sprint Support"),"NA",(((SUMIF(AD:AD,AD2828,H:H)/VLOOKUP(AD2828,[2]Formula!V:X,3,0))*VLOOKUP(AD2828,[2]Formula!V:X,2,0))*H2828)/SUMIF(AD:AD,AD2828,H:H)))</f>
        <v/>
      </c>
      <c r="L2828" s="38" t="str">
        <f t="shared" si="265"/>
        <v/>
      </c>
      <c r="M2828" s="38" t="str">
        <f t="shared" si="266"/>
        <v/>
      </c>
      <c r="N2828" s="38" t="str">
        <f t="shared" si="268"/>
        <v/>
      </c>
      <c r="O2828" s="38" t="str">
        <f t="shared" si="264"/>
        <v/>
      </c>
      <c r="P2828" s="39" t="str">
        <f t="shared" si="269"/>
        <v/>
      </c>
      <c r="AC2828" s="42" t="str">
        <f>IF(B2828="","",VLOOKUP(B2828,[2]Formula!B:C,2,0))</f>
        <v/>
      </c>
      <c r="AD2828" s="43" t="str">
        <f t="shared" si="267"/>
        <v/>
      </c>
    </row>
    <row r="2829" spans="1:30" x14ac:dyDescent="0.25">
      <c r="A2829" s="64"/>
      <c r="B2829" s="64"/>
      <c r="C2829" s="66"/>
      <c r="D2829" s="67"/>
      <c r="E2829" s="64"/>
      <c r="F2829" s="64"/>
      <c r="G2829" s="37" t="str">
        <f>IF(E2829="","",IF(OR(E2829="Project Management",E2829="Project Support",E2829="Sprint Management",E2829="Sprint Support"),"NA",ROUND((((VLOOKUP(AD2829,[2]Formula!V:X,3,0)))-SUMIF(AD:AD,AD2829,H:H)),2)))</f>
        <v/>
      </c>
      <c r="H2829" s="71"/>
      <c r="I2829" s="72"/>
      <c r="J2829" s="72"/>
      <c r="K2829" s="38" t="str">
        <f>IF(E2829="","",IF(OR(E2829="Project Management",E2829="Project Support",E2829="Sprint Management",E2829="Sprint Support"),"NA",(((SUMIF(AD:AD,AD2829,H:H)/VLOOKUP(AD2829,[2]Formula!V:X,3,0))*VLOOKUP(AD2829,[2]Formula!V:X,2,0))*H2829)/SUMIF(AD:AD,AD2829,H:H)))</f>
        <v/>
      </c>
      <c r="L2829" s="38" t="str">
        <f t="shared" si="265"/>
        <v/>
      </c>
      <c r="M2829" s="38" t="str">
        <f t="shared" si="266"/>
        <v/>
      </c>
      <c r="N2829" s="38" t="str">
        <f t="shared" si="268"/>
        <v/>
      </c>
      <c r="O2829" s="38" t="str">
        <f t="shared" si="264"/>
        <v/>
      </c>
      <c r="P2829" s="39" t="str">
        <f t="shared" si="269"/>
        <v/>
      </c>
      <c r="AC2829" s="42" t="str">
        <f>IF(B2829="","",VLOOKUP(B2829,[2]Formula!B:C,2,0))</f>
        <v/>
      </c>
      <c r="AD2829" s="43" t="str">
        <f t="shared" si="267"/>
        <v/>
      </c>
    </row>
    <row r="2830" spans="1:30" x14ac:dyDescent="0.25">
      <c r="A2830" s="64"/>
      <c r="B2830" s="64"/>
      <c r="C2830" s="66"/>
      <c r="D2830" s="67"/>
      <c r="E2830" s="64"/>
      <c r="F2830" s="64"/>
      <c r="G2830" s="37" t="str">
        <f>IF(E2830="","",IF(OR(E2830="Project Management",E2830="Project Support",E2830="Sprint Management",E2830="Sprint Support"),"NA",ROUND((((VLOOKUP(AD2830,[2]Formula!V:X,3,0)))-SUMIF(AD:AD,AD2830,H:H)),2)))</f>
        <v/>
      </c>
      <c r="H2830" s="71"/>
      <c r="I2830" s="72"/>
      <c r="J2830" s="72"/>
      <c r="K2830" s="38" t="str">
        <f>IF(E2830="","",IF(OR(E2830="Project Management",E2830="Project Support",E2830="Sprint Management",E2830="Sprint Support"),"NA",(((SUMIF(AD:AD,AD2830,H:H)/VLOOKUP(AD2830,[2]Formula!V:X,3,0))*VLOOKUP(AD2830,[2]Formula!V:X,2,0))*H2830)/SUMIF(AD:AD,AD2830,H:H)))</f>
        <v/>
      </c>
      <c r="L2830" s="38" t="str">
        <f t="shared" si="265"/>
        <v/>
      </c>
      <c r="M2830" s="38" t="str">
        <f t="shared" si="266"/>
        <v/>
      </c>
      <c r="N2830" s="38" t="str">
        <f t="shared" si="268"/>
        <v/>
      </c>
      <c r="O2830" s="38" t="str">
        <f t="shared" si="264"/>
        <v/>
      </c>
      <c r="P2830" s="39" t="str">
        <f t="shared" si="269"/>
        <v/>
      </c>
      <c r="AC2830" s="42" t="str">
        <f>IF(B2830="","",VLOOKUP(B2830,[2]Formula!B:C,2,0))</f>
        <v/>
      </c>
      <c r="AD2830" s="43" t="str">
        <f t="shared" si="267"/>
        <v/>
      </c>
    </row>
    <row r="2831" spans="1:30" x14ac:dyDescent="0.25">
      <c r="A2831" s="64"/>
      <c r="B2831" s="64"/>
      <c r="C2831" s="66"/>
      <c r="D2831" s="67"/>
      <c r="E2831" s="64"/>
      <c r="F2831" s="64"/>
      <c r="G2831" s="37" t="str">
        <f>IF(E2831="","",IF(OR(E2831="Project Management",E2831="Project Support",E2831="Sprint Management",E2831="Sprint Support"),"NA",ROUND((((VLOOKUP(AD2831,[2]Formula!V:X,3,0)))-SUMIF(AD:AD,AD2831,H:H)),2)))</f>
        <v/>
      </c>
      <c r="H2831" s="71"/>
      <c r="I2831" s="72"/>
      <c r="J2831" s="72"/>
      <c r="K2831" s="38" t="str">
        <f>IF(E2831="","",IF(OR(E2831="Project Management",E2831="Project Support",E2831="Sprint Management",E2831="Sprint Support"),"NA",(((SUMIF(AD:AD,AD2831,H:H)/VLOOKUP(AD2831,[2]Formula!V:X,3,0))*VLOOKUP(AD2831,[2]Formula!V:X,2,0))*H2831)/SUMIF(AD:AD,AD2831,H:H)))</f>
        <v/>
      </c>
      <c r="L2831" s="38" t="str">
        <f t="shared" si="265"/>
        <v/>
      </c>
      <c r="M2831" s="38" t="str">
        <f t="shared" si="266"/>
        <v/>
      </c>
      <c r="N2831" s="38" t="str">
        <f t="shared" si="268"/>
        <v/>
      </c>
      <c r="O2831" s="38" t="str">
        <f t="shared" si="264"/>
        <v/>
      </c>
      <c r="P2831" s="39" t="str">
        <f t="shared" si="269"/>
        <v/>
      </c>
      <c r="AC2831" s="42" t="str">
        <f>IF(B2831="","",VLOOKUP(B2831,[2]Formula!B:C,2,0))</f>
        <v/>
      </c>
      <c r="AD2831" s="43" t="str">
        <f t="shared" si="267"/>
        <v/>
      </c>
    </row>
    <row r="2832" spans="1:30" x14ac:dyDescent="0.25">
      <c r="A2832" s="64"/>
      <c r="B2832" s="64"/>
      <c r="C2832" s="66"/>
      <c r="D2832" s="67"/>
      <c r="E2832" s="64"/>
      <c r="F2832" s="64"/>
      <c r="G2832" s="37" t="str">
        <f>IF(E2832="","",IF(OR(E2832="Project Management",E2832="Project Support",E2832="Sprint Management",E2832="Sprint Support"),"NA",ROUND((((VLOOKUP(AD2832,[2]Formula!V:X,3,0)))-SUMIF(AD:AD,AD2832,H:H)),2)))</f>
        <v/>
      </c>
      <c r="H2832" s="71"/>
      <c r="I2832" s="72"/>
      <c r="J2832" s="72"/>
      <c r="K2832" s="38" t="str">
        <f>IF(E2832="","",IF(OR(E2832="Project Management",E2832="Project Support",E2832="Sprint Management",E2832="Sprint Support"),"NA",(((SUMIF(AD:AD,AD2832,H:H)/VLOOKUP(AD2832,[2]Formula!V:X,3,0))*VLOOKUP(AD2832,[2]Formula!V:X,2,0))*H2832)/SUMIF(AD:AD,AD2832,H:H)))</f>
        <v/>
      </c>
      <c r="L2832" s="38" t="str">
        <f t="shared" si="265"/>
        <v/>
      </c>
      <c r="M2832" s="38" t="str">
        <f t="shared" si="266"/>
        <v/>
      </c>
      <c r="N2832" s="38" t="str">
        <f t="shared" si="268"/>
        <v/>
      </c>
      <c r="O2832" s="38" t="str">
        <f t="shared" si="264"/>
        <v/>
      </c>
      <c r="P2832" s="39" t="str">
        <f t="shared" si="269"/>
        <v/>
      </c>
      <c r="AC2832" s="42" t="str">
        <f>IF(B2832="","",VLOOKUP(B2832,[2]Formula!B:C,2,0))</f>
        <v/>
      </c>
      <c r="AD2832" s="43" t="str">
        <f t="shared" si="267"/>
        <v/>
      </c>
    </row>
    <row r="2833" spans="1:30" x14ac:dyDescent="0.25">
      <c r="A2833" s="64"/>
      <c r="B2833" s="64"/>
      <c r="C2833" s="66"/>
      <c r="D2833" s="67"/>
      <c r="E2833" s="64"/>
      <c r="F2833" s="64"/>
      <c r="G2833" s="37" t="str">
        <f>IF(E2833="","",IF(OR(E2833="Project Management",E2833="Project Support",E2833="Sprint Management",E2833="Sprint Support"),"NA",ROUND((((VLOOKUP(AD2833,[2]Formula!V:X,3,0)))-SUMIF(AD:AD,AD2833,H:H)),2)))</f>
        <v/>
      </c>
      <c r="H2833" s="71"/>
      <c r="I2833" s="72"/>
      <c r="J2833" s="72"/>
      <c r="K2833" s="38" t="str">
        <f>IF(E2833="","",IF(OR(E2833="Project Management",E2833="Project Support",E2833="Sprint Management",E2833="Sprint Support"),"NA",(((SUMIF(AD:AD,AD2833,H:H)/VLOOKUP(AD2833,[2]Formula!V:X,3,0))*VLOOKUP(AD2833,[2]Formula!V:X,2,0))*H2833)/SUMIF(AD:AD,AD2833,H:H)))</f>
        <v/>
      </c>
      <c r="L2833" s="38" t="str">
        <f t="shared" si="265"/>
        <v/>
      </c>
      <c r="M2833" s="38" t="str">
        <f t="shared" si="266"/>
        <v/>
      </c>
      <c r="N2833" s="38" t="str">
        <f t="shared" si="268"/>
        <v/>
      </c>
      <c r="O2833" s="38" t="str">
        <f t="shared" si="264"/>
        <v/>
      </c>
      <c r="P2833" s="39" t="str">
        <f t="shared" si="269"/>
        <v/>
      </c>
      <c r="AC2833" s="42" t="str">
        <f>IF(B2833="","",VLOOKUP(B2833,[2]Formula!B:C,2,0))</f>
        <v/>
      </c>
      <c r="AD2833" s="43" t="str">
        <f t="shared" si="267"/>
        <v/>
      </c>
    </row>
    <row r="2834" spans="1:30" x14ac:dyDescent="0.25">
      <c r="A2834" s="64"/>
      <c r="B2834" s="64"/>
      <c r="C2834" s="66"/>
      <c r="D2834" s="67"/>
      <c r="E2834" s="64"/>
      <c r="F2834" s="64"/>
      <c r="G2834" s="37" t="str">
        <f>IF(E2834="","",IF(OR(E2834="Project Management",E2834="Project Support",E2834="Sprint Management",E2834="Sprint Support"),"NA",ROUND((((VLOOKUP(AD2834,[2]Formula!V:X,3,0)))-SUMIF(AD:AD,AD2834,H:H)),2)))</f>
        <v/>
      </c>
      <c r="H2834" s="71"/>
      <c r="I2834" s="72"/>
      <c r="J2834" s="72"/>
      <c r="K2834" s="38" t="str">
        <f>IF(E2834="","",IF(OR(E2834="Project Management",E2834="Project Support",E2834="Sprint Management",E2834="Sprint Support"),"NA",(((SUMIF(AD:AD,AD2834,H:H)/VLOOKUP(AD2834,[2]Formula!V:X,3,0))*VLOOKUP(AD2834,[2]Formula!V:X,2,0))*H2834)/SUMIF(AD:AD,AD2834,H:H)))</f>
        <v/>
      </c>
      <c r="L2834" s="38" t="str">
        <f t="shared" si="265"/>
        <v/>
      </c>
      <c r="M2834" s="38" t="str">
        <f t="shared" si="266"/>
        <v/>
      </c>
      <c r="N2834" s="38" t="str">
        <f t="shared" si="268"/>
        <v/>
      </c>
      <c r="O2834" s="38" t="str">
        <f t="shared" si="264"/>
        <v/>
      </c>
      <c r="P2834" s="39" t="str">
        <f t="shared" si="269"/>
        <v/>
      </c>
      <c r="AC2834" s="42" t="str">
        <f>IF(B2834="","",VLOOKUP(B2834,[2]Formula!B:C,2,0))</f>
        <v/>
      </c>
      <c r="AD2834" s="43" t="str">
        <f t="shared" si="267"/>
        <v/>
      </c>
    </row>
    <row r="2835" spans="1:30" x14ac:dyDescent="0.25">
      <c r="A2835" s="64"/>
      <c r="B2835" s="64"/>
      <c r="C2835" s="66"/>
      <c r="D2835" s="67"/>
      <c r="E2835" s="64"/>
      <c r="F2835" s="64"/>
      <c r="G2835" s="37" t="str">
        <f>IF(E2835="","",IF(OR(E2835="Project Management",E2835="Project Support",E2835="Sprint Management",E2835="Sprint Support"),"NA",ROUND((((VLOOKUP(AD2835,[2]Formula!V:X,3,0)))-SUMIF(AD:AD,AD2835,H:H)),2)))</f>
        <v/>
      </c>
      <c r="H2835" s="71"/>
      <c r="I2835" s="72"/>
      <c r="J2835" s="72"/>
      <c r="K2835" s="38" t="str">
        <f>IF(E2835="","",IF(OR(E2835="Project Management",E2835="Project Support",E2835="Sprint Management",E2835="Sprint Support"),"NA",(((SUMIF(AD:AD,AD2835,H:H)/VLOOKUP(AD2835,[2]Formula!V:X,3,0))*VLOOKUP(AD2835,[2]Formula!V:X,2,0))*H2835)/SUMIF(AD:AD,AD2835,H:H)))</f>
        <v/>
      </c>
      <c r="L2835" s="38" t="str">
        <f t="shared" si="265"/>
        <v/>
      </c>
      <c r="M2835" s="38" t="str">
        <f t="shared" si="266"/>
        <v/>
      </c>
      <c r="N2835" s="38" t="str">
        <f t="shared" si="268"/>
        <v/>
      </c>
      <c r="O2835" s="38" t="str">
        <f t="shared" si="264"/>
        <v/>
      </c>
      <c r="P2835" s="39" t="str">
        <f t="shared" si="269"/>
        <v/>
      </c>
      <c r="AC2835" s="42" t="str">
        <f>IF(B2835="","",VLOOKUP(B2835,[2]Formula!B:C,2,0))</f>
        <v/>
      </c>
      <c r="AD2835" s="43" t="str">
        <f t="shared" si="267"/>
        <v/>
      </c>
    </row>
    <row r="2836" spans="1:30" x14ac:dyDescent="0.25">
      <c r="A2836" s="64"/>
      <c r="B2836" s="64"/>
      <c r="C2836" s="66"/>
      <c r="D2836" s="67"/>
      <c r="E2836" s="64"/>
      <c r="F2836" s="64"/>
      <c r="G2836" s="37" t="str">
        <f>IF(E2836="","",IF(OR(E2836="Project Management",E2836="Project Support",E2836="Sprint Management",E2836="Sprint Support"),"NA",ROUND((((VLOOKUP(AD2836,[2]Formula!V:X,3,0)))-SUMIF(AD:AD,AD2836,H:H)),2)))</f>
        <v/>
      </c>
      <c r="H2836" s="71"/>
      <c r="I2836" s="72"/>
      <c r="J2836" s="72"/>
      <c r="K2836" s="38" t="str">
        <f>IF(E2836="","",IF(OR(E2836="Project Management",E2836="Project Support",E2836="Sprint Management",E2836="Sprint Support"),"NA",(((SUMIF(AD:AD,AD2836,H:H)/VLOOKUP(AD2836,[2]Formula!V:X,3,0))*VLOOKUP(AD2836,[2]Formula!V:X,2,0))*H2836)/SUMIF(AD:AD,AD2836,H:H)))</f>
        <v/>
      </c>
      <c r="L2836" s="38" t="str">
        <f t="shared" si="265"/>
        <v/>
      </c>
      <c r="M2836" s="38" t="str">
        <f t="shared" si="266"/>
        <v/>
      </c>
      <c r="N2836" s="38" t="str">
        <f t="shared" si="268"/>
        <v/>
      </c>
      <c r="O2836" s="38" t="str">
        <f t="shared" si="264"/>
        <v/>
      </c>
      <c r="P2836" s="39" t="str">
        <f t="shared" si="269"/>
        <v/>
      </c>
      <c r="AC2836" s="42" t="str">
        <f>IF(B2836="","",VLOOKUP(B2836,[2]Formula!B:C,2,0))</f>
        <v/>
      </c>
      <c r="AD2836" s="43" t="str">
        <f t="shared" si="267"/>
        <v/>
      </c>
    </row>
    <row r="2837" spans="1:30" x14ac:dyDescent="0.25">
      <c r="A2837" s="64"/>
      <c r="B2837" s="64"/>
      <c r="C2837" s="66"/>
      <c r="D2837" s="67"/>
      <c r="E2837" s="64"/>
      <c r="F2837" s="64"/>
      <c r="G2837" s="37" t="str">
        <f>IF(E2837="","",IF(OR(E2837="Project Management",E2837="Project Support",E2837="Sprint Management",E2837="Sprint Support"),"NA",ROUND((((VLOOKUP(AD2837,[2]Formula!V:X,3,0)))-SUMIF(AD:AD,AD2837,H:H)),2)))</f>
        <v/>
      </c>
      <c r="H2837" s="71"/>
      <c r="I2837" s="72"/>
      <c r="J2837" s="72"/>
      <c r="K2837" s="38" t="str">
        <f>IF(E2837="","",IF(OR(E2837="Project Management",E2837="Project Support",E2837="Sprint Management",E2837="Sprint Support"),"NA",(((SUMIF(AD:AD,AD2837,H:H)/VLOOKUP(AD2837,[2]Formula!V:X,3,0))*VLOOKUP(AD2837,[2]Formula!V:X,2,0))*H2837)/SUMIF(AD:AD,AD2837,H:H)))</f>
        <v/>
      </c>
      <c r="L2837" s="38" t="str">
        <f t="shared" si="265"/>
        <v/>
      </c>
      <c r="M2837" s="38" t="str">
        <f t="shared" si="266"/>
        <v/>
      </c>
      <c r="N2837" s="38" t="str">
        <f t="shared" si="268"/>
        <v/>
      </c>
      <c r="O2837" s="38" t="str">
        <f t="shared" si="264"/>
        <v/>
      </c>
      <c r="P2837" s="39" t="str">
        <f t="shared" si="269"/>
        <v/>
      </c>
      <c r="AC2837" s="42" t="str">
        <f>IF(B2837="","",VLOOKUP(B2837,[2]Formula!B:C,2,0))</f>
        <v/>
      </c>
      <c r="AD2837" s="43" t="str">
        <f t="shared" si="267"/>
        <v/>
      </c>
    </row>
    <row r="2838" spans="1:30" x14ac:dyDescent="0.25">
      <c r="A2838" s="64"/>
      <c r="B2838" s="64"/>
      <c r="C2838" s="66"/>
      <c r="D2838" s="67"/>
      <c r="E2838" s="64"/>
      <c r="F2838" s="64"/>
      <c r="G2838" s="37" t="str">
        <f>IF(E2838="","",IF(OR(E2838="Project Management",E2838="Project Support",E2838="Sprint Management",E2838="Sprint Support"),"NA",ROUND((((VLOOKUP(AD2838,[2]Formula!V:X,3,0)))-SUMIF(AD:AD,AD2838,H:H)),2)))</f>
        <v/>
      </c>
      <c r="H2838" s="71"/>
      <c r="I2838" s="72"/>
      <c r="J2838" s="72"/>
      <c r="K2838" s="38" t="str">
        <f>IF(E2838="","",IF(OR(E2838="Project Management",E2838="Project Support",E2838="Sprint Management",E2838="Sprint Support"),"NA",(((SUMIF(AD:AD,AD2838,H:H)/VLOOKUP(AD2838,[2]Formula!V:X,3,0))*VLOOKUP(AD2838,[2]Formula!V:X,2,0))*H2838)/SUMIF(AD:AD,AD2838,H:H)))</f>
        <v/>
      </c>
      <c r="L2838" s="38" t="str">
        <f t="shared" si="265"/>
        <v/>
      </c>
      <c r="M2838" s="38" t="str">
        <f t="shared" si="266"/>
        <v/>
      </c>
      <c r="N2838" s="38" t="str">
        <f t="shared" si="268"/>
        <v/>
      </c>
      <c r="O2838" s="38" t="str">
        <f t="shared" si="264"/>
        <v/>
      </c>
      <c r="P2838" s="39" t="str">
        <f t="shared" si="269"/>
        <v/>
      </c>
      <c r="AC2838" s="42" t="str">
        <f>IF(B2838="","",VLOOKUP(B2838,[2]Formula!B:C,2,0))</f>
        <v/>
      </c>
      <c r="AD2838" s="43" t="str">
        <f t="shared" si="267"/>
        <v/>
      </c>
    </row>
    <row r="2839" spans="1:30" x14ac:dyDescent="0.25">
      <c r="A2839" s="64"/>
      <c r="B2839" s="64"/>
      <c r="C2839" s="66"/>
      <c r="D2839" s="67"/>
      <c r="E2839" s="64"/>
      <c r="F2839" s="64"/>
      <c r="G2839" s="37" t="str">
        <f>IF(E2839="","",IF(OR(E2839="Project Management",E2839="Project Support",E2839="Sprint Management",E2839="Sprint Support"),"NA",ROUND((((VLOOKUP(AD2839,[2]Formula!V:X,3,0)))-SUMIF(AD:AD,AD2839,H:H)),2)))</f>
        <v/>
      </c>
      <c r="H2839" s="71"/>
      <c r="I2839" s="72"/>
      <c r="J2839" s="72"/>
      <c r="K2839" s="38" t="str">
        <f>IF(E2839="","",IF(OR(E2839="Project Management",E2839="Project Support",E2839="Sprint Management",E2839="Sprint Support"),"NA",(((SUMIF(AD:AD,AD2839,H:H)/VLOOKUP(AD2839,[2]Formula!V:X,3,0))*VLOOKUP(AD2839,[2]Formula!V:X,2,0))*H2839)/SUMIF(AD:AD,AD2839,H:H)))</f>
        <v/>
      </c>
      <c r="L2839" s="38" t="str">
        <f t="shared" si="265"/>
        <v/>
      </c>
      <c r="M2839" s="38" t="str">
        <f t="shared" si="266"/>
        <v/>
      </c>
      <c r="N2839" s="38" t="str">
        <f t="shared" si="268"/>
        <v/>
      </c>
      <c r="O2839" s="38" t="str">
        <f t="shared" si="264"/>
        <v/>
      </c>
      <c r="P2839" s="39" t="str">
        <f t="shared" si="269"/>
        <v/>
      </c>
      <c r="AC2839" s="42" t="str">
        <f>IF(B2839="","",VLOOKUP(B2839,[2]Formula!B:C,2,0))</f>
        <v/>
      </c>
      <c r="AD2839" s="43" t="str">
        <f t="shared" si="267"/>
        <v/>
      </c>
    </row>
    <row r="2840" spans="1:30" x14ac:dyDescent="0.25">
      <c r="A2840" s="64"/>
      <c r="B2840" s="64"/>
      <c r="C2840" s="66"/>
      <c r="D2840" s="67"/>
      <c r="E2840" s="64"/>
      <c r="F2840" s="64"/>
      <c r="G2840" s="37" t="str">
        <f>IF(E2840="","",IF(OR(E2840="Project Management",E2840="Project Support",E2840="Sprint Management",E2840="Sprint Support"),"NA",ROUND((((VLOOKUP(AD2840,[2]Formula!V:X,3,0)))-SUMIF(AD:AD,AD2840,H:H)),2)))</f>
        <v/>
      </c>
      <c r="H2840" s="71"/>
      <c r="I2840" s="72"/>
      <c r="J2840" s="72"/>
      <c r="K2840" s="38" t="str">
        <f>IF(E2840="","",IF(OR(E2840="Project Management",E2840="Project Support",E2840="Sprint Management",E2840="Sprint Support"),"NA",(((SUMIF(AD:AD,AD2840,H:H)/VLOOKUP(AD2840,[2]Formula!V:X,3,0))*VLOOKUP(AD2840,[2]Formula!V:X,2,0))*H2840)/SUMIF(AD:AD,AD2840,H:H)))</f>
        <v/>
      </c>
      <c r="L2840" s="38" t="str">
        <f t="shared" si="265"/>
        <v/>
      </c>
      <c r="M2840" s="38" t="str">
        <f t="shared" si="266"/>
        <v/>
      </c>
      <c r="N2840" s="38" t="str">
        <f t="shared" si="268"/>
        <v/>
      </c>
      <c r="O2840" s="38" t="str">
        <f t="shared" si="264"/>
        <v/>
      </c>
      <c r="P2840" s="39" t="str">
        <f t="shared" si="269"/>
        <v/>
      </c>
      <c r="AC2840" s="42" t="str">
        <f>IF(B2840="","",VLOOKUP(B2840,[2]Formula!B:C,2,0))</f>
        <v/>
      </c>
      <c r="AD2840" s="43" t="str">
        <f t="shared" si="267"/>
        <v/>
      </c>
    </row>
    <row r="2841" spans="1:30" x14ac:dyDescent="0.25">
      <c r="A2841" s="64"/>
      <c r="B2841" s="64"/>
      <c r="C2841" s="66"/>
      <c r="D2841" s="67"/>
      <c r="E2841" s="64"/>
      <c r="F2841" s="64"/>
      <c r="G2841" s="37" t="str">
        <f>IF(E2841="","",IF(OR(E2841="Project Management",E2841="Project Support",E2841="Sprint Management",E2841="Sprint Support"),"NA",ROUND((((VLOOKUP(AD2841,[2]Formula!V:X,3,0)))-SUMIF(AD:AD,AD2841,H:H)),2)))</f>
        <v/>
      </c>
      <c r="H2841" s="71"/>
      <c r="I2841" s="72"/>
      <c r="J2841" s="72"/>
      <c r="K2841" s="38" t="str">
        <f>IF(E2841="","",IF(OR(E2841="Project Management",E2841="Project Support",E2841="Sprint Management",E2841="Sprint Support"),"NA",(((SUMIF(AD:AD,AD2841,H:H)/VLOOKUP(AD2841,[2]Formula!V:X,3,0))*VLOOKUP(AD2841,[2]Formula!V:X,2,0))*H2841)/SUMIF(AD:AD,AD2841,H:H)))</f>
        <v/>
      </c>
      <c r="L2841" s="38" t="str">
        <f t="shared" si="265"/>
        <v/>
      </c>
      <c r="M2841" s="38" t="str">
        <f t="shared" si="266"/>
        <v/>
      </c>
      <c r="N2841" s="38" t="str">
        <f t="shared" si="268"/>
        <v/>
      </c>
      <c r="O2841" s="38" t="str">
        <f t="shared" si="264"/>
        <v/>
      </c>
      <c r="P2841" s="39" t="str">
        <f t="shared" si="269"/>
        <v/>
      </c>
      <c r="AC2841" s="42" t="str">
        <f>IF(B2841="","",VLOOKUP(B2841,[2]Formula!B:C,2,0))</f>
        <v/>
      </c>
      <c r="AD2841" s="43" t="str">
        <f t="shared" si="267"/>
        <v/>
      </c>
    </row>
    <row r="2842" spans="1:30" x14ac:dyDescent="0.25">
      <c r="A2842" s="64"/>
      <c r="B2842" s="64"/>
      <c r="C2842" s="66"/>
      <c r="D2842" s="67"/>
      <c r="E2842" s="64"/>
      <c r="F2842" s="64"/>
      <c r="G2842" s="37" t="str">
        <f>IF(E2842="","",IF(OR(E2842="Project Management",E2842="Project Support",E2842="Sprint Management",E2842="Sprint Support"),"NA",ROUND((((VLOOKUP(AD2842,[2]Formula!V:X,3,0)))-SUMIF(AD:AD,AD2842,H:H)),2)))</f>
        <v/>
      </c>
      <c r="H2842" s="71"/>
      <c r="I2842" s="72"/>
      <c r="J2842" s="72"/>
      <c r="K2842" s="38" t="str">
        <f>IF(E2842="","",IF(OR(E2842="Project Management",E2842="Project Support",E2842="Sprint Management",E2842="Sprint Support"),"NA",(((SUMIF(AD:AD,AD2842,H:H)/VLOOKUP(AD2842,[2]Formula!V:X,3,0))*VLOOKUP(AD2842,[2]Formula!V:X,2,0))*H2842)/SUMIF(AD:AD,AD2842,H:H)))</f>
        <v/>
      </c>
      <c r="L2842" s="38" t="str">
        <f t="shared" si="265"/>
        <v/>
      </c>
      <c r="M2842" s="38" t="str">
        <f t="shared" si="266"/>
        <v/>
      </c>
      <c r="N2842" s="38" t="str">
        <f t="shared" si="268"/>
        <v/>
      </c>
      <c r="O2842" s="38" t="str">
        <f t="shared" si="264"/>
        <v/>
      </c>
      <c r="P2842" s="39" t="str">
        <f t="shared" si="269"/>
        <v/>
      </c>
      <c r="AC2842" s="42" t="str">
        <f>IF(B2842="","",VLOOKUP(B2842,[2]Formula!B:C,2,0))</f>
        <v/>
      </c>
      <c r="AD2842" s="43" t="str">
        <f t="shared" si="267"/>
        <v/>
      </c>
    </row>
    <row r="2843" spans="1:30" x14ac:dyDescent="0.25">
      <c r="A2843" s="64"/>
      <c r="B2843" s="64"/>
      <c r="C2843" s="66"/>
      <c r="D2843" s="67"/>
      <c r="E2843" s="64"/>
      <c r="F2843" s="64"/>
      <c r="G2843" s="37" t="str">
        <f>IF(E2843="","",IF(OR(E2843="Project Management",E2843="Project Support",E2843="Sprint Management",E2843="Sprint Support"),"NA",ROUND((((VLOOKUP(AD2843,[2]Formula!V:X,3,0)))-SUMIF(AD:AD,AD2843,H:H)),2)))</f>
        <v/>
      </c>
      <c r="H2843" s="71"/>
      <c r="I2843" s="72"/>
      <c r="J2843" s="72"/>
      <c r="K2843" s="38" t="str">
        <f>IF(E2843="","",IF(OR(E2843="Project Management",E2843="Project Support",E2843="Sprint Management",E2843="Sprint Support"),"NA",(((SUMIF(AD:AD,AD2843,H:H)/VLOOKUP(AD2843,[2]Formula!V:X,3,0))*VLOOKUP(AD2843,[2]Formula!V:X,2,0))*H2843)/SUMIF(AD:AD,AD2843,H:H)))</f>
        <v/>
      </c>
      <c r="L2843" s="38" t="str">
        <f t="shared" si="265"/>
        <v/>
      </c>
      <c r="M2843" s="38" t="str">
        <f t="shared" si="266"/>
        <v/>
      </c>
      <c r="N2843" s="38" t="str">
        <f t="shared" si="268"/>
        <v/>
      </c>
      <c r="O2843" s="38" t="str">
        <f t="shared" si="264"/>
        <v/>
      </c>
      <c r="P2843" s="39" t="str">
        <f t="shared" si="269"/>
        <v/>
      </c>
      <c r="AC2843" s="42" t="str">
        <f>IF(B2843="","",VLOOKUP(B2843,[2]Formula!B:C,2,0))</f>
        <v/>
      </c>
      <c r="AD2843" s="43" t="str">
        <f t="shared" si="267"/>
        <v/>
      </c>
    </row>
    <row r="2844" spans="1:30" x14ac:dyDescent="0.25">
      <c r="A2844" s="64"/>
      <c r="B2844" s="64"/>
      <c r="C2844" s="66"/>
      <c r="D2844" s="67"/>
      <c r="E2844" s="64"/>
      <c r="F2844" s="64"/>
      <c r="G2844" s="37" t="str">
        <f>IF(E2844="","",IF(OR(E2844="Project Management",E2844="Project Support",E2844="Sprint Management",E2844="Sprint Support"),"NA",ROUND((((VLOOKUP(AD2844,[2]Formula!V:X,3,0)))-SUMIF(AD:AD,AD2844,H:H)),2)))</f>
        <v/>
      </c>
      <c r="H2844" s="71"/>
      <c r="I2844" s="72"/>
      <c r="J2844" s="72"/>
      <c r="K2844" s="38" t="str">
        <f>IF(E2844="","",IF(OR(E2844="Project Management",E2844="Project Support",E2844="Sprint Management",E2844="Sprint Support"),"NA",(((SUMIF(AD:AD,AD2844,H:H)/VLOOKUP(AD2844,[2]Formula!V:X,3,0))*VLOOKUP(AD2844,[2]Formula!V:X,2,0))*H2844)/SUMIF(AD:AD,AD2844,H:H)))</f>
        <v/>
      </c>
      <c r="L2844" s="38" t="str">
        <f t="shared" si="265"/>
        <v/>
      </c>
      <c r="M2844" s="38" t="str">
        <f t="shared" si="266"/>
        <v/>
      </c>
      <c r="N2844" s="38" t="str">
        <f t="shared" si="268"/>
        <v/>
      </c>
      <c r="O2844" s="38" t="str">
        <f t="shared" si="264"/>
        <v/>
      </c>
      <c r="P2844" s="39" t="str">
        <f t="shared" si="269"/>
        <v/>
      </c>
      <c r="AC2844" s="42" t="str">
        <f>IF(B2844="","",VLOOKUP(B2844,[2]Formula!B:C,2,0))</f>
        <v/>
      </c>
      <c r="AD2844" s="43" t="str">
        <f t="shared" si="267"/>
        <v/>
      </c>
    </row>
    <row r="2845" spans="1:30" x14ac:dyDescent="0.25">
      <c r="A2845" s="64"/>
      <c r="B2845" s="64"/>
      <c r="C2845" s="66"/>
      <c r="D2845" s="67"/>
      <c r="E2845" s="64"/>
      <c r="F2845" s="64"/>
      <c r="G2845" s="37" t="str">
        <f>IF(E2845="","",IF(OR(E2845="Project Management",E2845="Project Support",E2845="Sprint Management",E2845="Sprint Support"),"NA",ROUND((((VLOOKUP(AD2845,[2]Formula!V:X,3,0)))-SUMIF(AD:AD,AD2845,H:H)),2)))</f>
        <v/>
      </c>
      <c r="H2845" s="71"/>
      <c r="I2845" s="72"/>
      <c r="J2845" s="72"/>
      <c r="K2845" s="38" t="str">
        <f>IF(E2845="","",IF(OR(E2845="Project Management",E2845="Project Support",E2845="Sprint Management",E2845="Sprint Support"),"NA",(((SUMIF(AD:AD,AD2845,H:H)/VLOOKUP(AD2845,[2]Formula!V:X,3,0))*VLOOKUP(AD2845,[2]Formula!V:X,2,0))*H2845)/SUMIF(AD:AD,AD2845,H:H)))</f>
        <v/>
      </c>
      <c r="L2845" s="38" t="str">
        <f t="shared" si="265"/>
        <v/>
      </c>
      <c r="M2845" s="38" t="str">
        <f t="shared" si="266"/>
        <v/>
      </c>
      <c r="N2845" s="38" t="str">
        <f t="shared" si="268"/>
        <v/>
      </c>
      <c r="O2845" s="38" t="str">
        <f t="shared" si="264"/>
        <v/>
      </c>
      <c r="P2845" s="39" t="str">
        <f t="shared" si="269"/>
        <v/>
      </c>
      <c r="AC2845" s="42" t="str">
        <f>IF(B2845="","",VLOOKUP(B2845,[2]Formula!B:C,2,0))</f>
        <v/>
      </c>
      <c r="AD2845" s="43" t="str">
        <f t="shared" si="267"/>
        <v/>
      </c>
    </row>
    <row r="2846" spans="1:30" x14ac:dyDescent="0.25">
      <c r="A2846" s="64"/>
      <c r="B2846" s="64"/>
      <c r="C2846" s="66"/>
      <c r="D2846" s="67"/>
      <c r="E2846" s="64"/>
      <c r="F2846" s="64"/>
      <c r="G2846" s="37" t="str">
        <f>IF(E2846="","",IF(OR(E2846="Project Management",E2846="Project Support",E2846="Sprint Management",E2846="Sprint Support"),"NA",ROUND((((VLOOKUP(AD2846,[2]Formula!V:X,3,0)))-SUMIF(AD:AD,AD2846,H:H)),2)))</f>
        <v/>
      </c>
      <c r="H2846" s="71"/>
      <c r="I2846" s="72"/>
      <c r="J2846" s="72"/>
      <c r="K2846" s="38" t="str">
        <f>IF(E2846="","",IF(OR(E2846="Project Management",E2846="Project Support",E2846="Sprint Management",E2846="Sprint Support"),"NA",(((SUMIF(AD:AD,AD2846,H:H)/VLOOKUP(AD2846,[2]Formula!V:X,3,0))*VLOOKUP(AD2846,[2]Formula!V:X,2,0))*H2846)/SUMIF(AD:AD,AD2846,H:H)))</f>
        <v/>
      </c>
      <c r="L2846" s="38" t="str">
        <f t="shared" si="265"/>
        <v/>
      </c>
      <c r="M2846" s="38" t="str">
        <f t="shared" si="266"/>
        <v/>
      </c>
      <c r="N2846" s="38" t="str">
        <f t="shared" si="268"/>
        <v/>
      </c>
      <c r="O2846" s="38" t="str">
        <f t="shared" si="264"/>
        <v/>
      </c>
      <c r="P2846" s="39" t="str">
        <f t="shared" si="269"/>
        <v/>
      </c>
      <c r="AC2846" s="42" t="str">
        <f>IF(B2846="","",VLOOKUP(B2846,[2]Formula!B:C,2,0))</f>
        <v/>
      </c>
      <c r="AD2846" s="43" t="str">
        <f t="shared" si="267"/>
        <v/>
      </c>
    </row>
    <row r="2847" spans="1:30" x14ac:dyDescent="0.25">
      <c r="A2847" s="64"/>
      <c r="B2847" s="64"/>
      <c r="C2847" s="66"/>
      <c r="D2847" s="67"/>
      <c r="E2847" s="64"/>
      <c r="F2847" s="64"/>
      <c r="G2847" s="37" t="str">
        <f>IF(E2847="","",IF(OR(E2847="Project Management",E2847="Project Support",E2847="Sprint Management",E2847="Sprint Support"),"NA",ROUND((((VLOOKUP(AD2847,[2]Formula!V:X,3,0)))-SUMIF(AD:AD,AD2847,H:H)),2)))</f>
        <v/>
      </c>
      <c r="H2847" s="71"/>
      <c r="I2847" s="72"/>
      <c r="J2847" s="72"/>
      <c r="K2847" s="38" t="str">
        <f>IF(E2847="","",IF(OR(E2847="Project Management",E2847="Project Support",E2847="Sprint Management",E2847="Sprint Support"),"NA",(((SUMIF(AD:AD,AD2847,H:H)/VLOOKUP(AD2847,[2]Formula!V:X,3,0))*VLOOKUP(AD2847,[2]Formula!V:X,2,0))*H2847)/SUMIF(AD:AD,AD2847,H:H)))</f>
        <v/>
      </c>
      <c r="L2847" s="38" t="str">
        <f t="shared" si="265"/>
        <v/>
      </c>
      <c r="M2847" s="38" t="str">
        <f t="shared" si="266"/>
        <v/>
      </c>
      <c r="N2847" s="38" t="str">
        <f t="shared" si="268"/>
        <v/>
      </c>
      <c r="O2847" s="38" t="str">
        <f t="shared" si="264"/>
        <v/>
      </c>
      <c r="P2847" s="39" t="str">
        <f t="shared" si="269"/>
        <v/>
      </c>
      <c r="AC2847" s="42" t="str">
        <f>IF(B2847="","",VLOOKUP(B2847,[2]Formula!B:C,2,0))</f>
        <v/>
      </c>
      <c r="AD2847" s="43" t="str">
        <f t="shared" si="267"/>
        <v/>
      </c>
    </row>
    <row r="2848" spans="1:30" x14ac:dyDescent="0.25">
      <c r="A2848" s="64"/>
      <c r="B2848" s="64"/>
      <c r="C2848" s="66"/>
      <c r="D2848" s="67"/>
      <c r="E2848" s="64"/>
      <c r="F2848" s="64"/>
      <c r="G2848" s="37" t="str">
        <f>IF(E2848="","",IF(OR(E2848="Project Management",E2848="Project Support",E2848="Sprint Management",E2848="Sprint Support"),"NA",ROUND((((VLOOKUP(AD2848,[2]Formula!V:X,3,0)))-SUMIF(AD:AD,AD2848,H:H)),2)))</f>
        <v/>
      </c>
      <c r="H2848" s="71"/>
      <c r="I2848" s="72"/>
      <c r="J2848" s="72"/>
      <c r="K2848" s="38" t="str">
        <f>IF(E2848="","",IF(OR(E2848="Project Management",E2848="Project Support",E2848="Sprint Management",E2848="Sprint Support"),"NA",(((SUMIF(AD:AD,AD2848,H:H)/VLOOKUP(AD2848,[2]Formula!V:X,3,0))*VLOOKUP(AD2848,[2]Formula!V:X,2,0))*H2848)/SUMIF(AD:AD,AD2848,H:H)))</f>
        <v/>
      </c>
      <c r="L2848" s="38" t="str">
        <f t="shared" si="265"/>
        <v/>
      </c>
      <c r="M2848" s="38" t="str">
        <f t="shared" si="266"/>
        <v/>
      </c>
      <c r="N2848" s="38" t="str">
        <f t="shared" si="268"/>
        <v/>
      </c>
      <c r="O2848" s="38" t="str">
        <f t="shared" si="264"/>
        <v/>
      </c>
      <c r="P2848" s="39" t="str">
        <f t="shared" si="269"/>
        <v/>
      </c>
      <c r="AC2848" s="42" t="str">
        <f>IF(B2848="","",VLOOKUP(B2848,[2]Formula!B:C,2,0))</f>
        <v/>
      </c>
      <c r="AD2848" s="43" t="str">
        <f t="shared" si="267"/>
        <v/>
      </c>
    </row>
    <row r="2849" spans="1:30" x14ac:dyDescent="0.25">
      <c r="A2849" s="64"/>
      <c r="B2849" s="64"/>
      <c r="C2849" s="66"/>
      <c r="D2849" s="67"/>
      <c r="E2849" s="64"/>
      <c r="F2849" s="64"/>
      <c r="G2849" s="37" t="str">
        <f>IF(E2849="","",IF(OR(E2849="Project Management",E2849="Project Support",E2849="Sprint Management",E2849="Sprint Support"),"NA",ROUND((((VLOOKUP(AD2849,[2]Formula!V:X,3,0)))-SUMIF(AD:AD,AD2849,H:H)),2)))</f>
        <v/>
      </c>
      <c r="H2849" s="71"/>
      <c r="I2849" s="72"/>
      <c r="J2849" s="72"/>
      <c r="K2849" s="38" t="str">
        <f>IF(E2849="","",IF(OR(E2849="Project Management",E2849="Project Support",E2849="Sprint Management",E2849="Sprint Support"),"NA",(((SUMIF(AD:AD,AD2849,H:H)/VLOOKUP(AD2849,[2]Formula!V:X,3,0))*VLOOKUP(AD2849,[2]Formula!V:X,2,0))*H2849)/SUMIF(AD:AD,AD2849,H:H)))</f>
        <v/>
      </c>
      <c r="L2849" s="38" t="str">
        <f t="shared" si="265"/>
        <v/>
      </c>
      <c r="M2849" s="38" t="str">
        <f t="shared" si="266"/>
        <v/>
      </c>
      <c r="N2849" s="38" t="str">
        <f t="shared" si="268"/>
        <v/>
      </c>
      <c r="O2849" s="38" t="str">
        <f t="shared" si="264"/>
        <v/>
      </c>
      <c r="P2849" s="39" t="str">
        <f t="shared" si="269"/>
        <v/>
      </c>
      <c r="AC2849" s="42" t="str">
        <f>IF(B2849="","",VLOOKUP(B2849,[2]Formula!B:C,2,0))</f>
        <v/>
      </c>
      <c r="AD2849" s="43" t="str">
        <f t="shared" si="267"/>
        <v/>
      </c>
    </row>
    <row r="2850" spans="1:30" x14ac:dyDescent="0.25">
      <c r="A2850" s="64"/>
      <c r="B2850" s="64"/>
      <c r="C2850" s="66"/>
      <c r="D2850" s="67"/>
      <c r="E2850" s="64"/>
      <c r="F2850" s="64"/>
      <c r="G2850" s="37" t="str">
        <f>IF(E2850="","",IF(OR(E2850="Project Management",E2850="Project Support",E2850="Sprint Management",E2850="Sprint Support"),"NA",ROUND((((VLOOKUP(AD2850,[2]Formula!V:X,3,0)))-SUMIF(AD:AD,AD2850,H:H)),2)))</f>
        <v/>
      </c>
      <c r="H2850" s="71"/>
      <c r="I2850" s="72"/>
      <c r="J2850" s="72"/>
      <c r="K2850" s="38" t="str">
        <f>IF(E2850="","",IF(OR(E2850="Project Management",E2850="Project Support",E2850="Sprint Management",E2850="Sprint Support"),"NA",(((SUMIF(AD:AD,AD2850,H:H)/VLOOKUP(AD2850,[2]Formula!V:X,3,0))*VLOOKUP(AD2850,[2]Formula!V:X,2,0))*H2850)/SUMIF(AD:AD,AD2850,H:H)))</f>
        <v/>
      </c>
      <c r="L2850" s="38" t="str">
        <f t="shared" si="265"/>
        <v/>
      </c>
      <c r="M2850" s="38" t="str">
        <f t="shared" si="266"/>
        <v/>
      </c>
      <c r="N2850" s="38" t="str">
        <f t="shared" si="268"/>
        <v/>
      </c>
      <c r="O2850" s="38" t="str">
        <f t="shared" si="264"/>
        <v/>
      </c>
      <c r="P2850" s="39" t="str">
        <f t="shared" si="269"/>
        <v/>
      </c>
      <c r="AC2850" s="42" t="str">
        <f>IF(B2850="","",VLOOKUP(B2850,[2]Formula!B:C,2,0))</f>
        <v/>
      </c>
      <c r="AD2850" s="43" t="str">
        <f t="shared" si="267"/>
        <v/>
      </c>
    </row>
    <row r="2851" spans="1:30" x14ac:dyDescent="0.25">
      <c r="A2851" s="64"/>
      <c r="B2851" s="64"/>
      <c r="C2851" s="66"/>
      <c r="D2851" s="67"/>
      <c r="E2851" s="64"/>
      <c r="F2851" s="64"/>
      <c r="G2851" s="37" t="str">
        <f>IF(E2851="","",IF(OR(E2851="Project Management",E2851="Project Support",E2851="Sprint Management",E2851="Sprint Support"),"NA",ROUND((((VLOOKUP(AD2851,[2]Formula!V:X,3,0)))-SUMIF(AD:AD,AD2851,H:H)),2)))</f>
        <v/>
      </c>
      <c r="H2851" s="71"/>
      <c r="I2851" s="72"/>
      <c r="J2851" s="72"/>
      <c r="K2851" s="38" t="str">
        <f>IF(E2851="","",IF(OR(E2851="Project Management",E2851="Project Support",E2851="Sprint Management",E2851="Sprint Support"),"NA",(((SUMIF(AD:AD,AD2851,H:H)/VLOOKUP(AD2851,[2]Formula!V:X,3,0))*VLOOKUP(AD2851,[2]Formula!V:X,2,0))*H2851)/SUMIF(AD:AD,AD2851,H:H)))</f>
        <v/>
      </c>
      <c r="L2851" s="38" t="str">
        <f t="shared" si="265"/>
        <v/>
      </c>
      <c r="M2851" s="38" t="str">
        <f t="shared" si="266"/>
        <v/>
      </c>
      <c r="N2851" s="38" t="str">
        <f t="shared" si="268"/>
        <v/>
      </c>
      <c r="O2851" s="38" t="str">
        <f t="shared" si="264"/>
        <v/>
      </c>
      <c r="P2851" s="39" t="str">
        <f t="shared" si="269"/>
        <v/>
      </c>
      <c r="AC2851" s="42" t="str">
        <f>IF(B2851="","",VLOOKUP(B2851,[2]Formula!B:C,2,0))</f>
        <v/>
      </c>
      <c r="AD2851" s="43" t="str">
        <f t="shared" si="267"/>
        <v/>
      </c>
    </row>
    <row r="2852" spans="1:30" x14ac:dyDescent="0.25">
      <c r="A2852" s="64"/>
      <c r="B2852" s="64"/>
      <c r="C2852" s="66"/>
      <c r="D2852" s="67"/>
      <c r="E2852" s="64"/>
      <c r="F2852" s="64"/>
      <c r="G2852" s="37" t="str">
        <f>IF(E2852="","",IF(OR(E2852="Project Management",E2852="Project Support",E2852="Sprint Management",E2852="Sprint Support"),"NA",ROUND((((VLOOKUP(AD2852,[2]Formula!V:X,3,0)))-SUMIF(AD:AD,AD2852,H:H)),2)))</f>
        <v/>
      </c>
      <c r="H2852" s="71"/>
      <c r="I2852" s="72"/>
      <c r="J2852" s="72"/>
      <c r="K2852" s="38" t="str">
        <f>IF(E2852="","",IF(OR(E2852="Project Management",E2852="Project Support",E2852="Sprint Management",E2852="Sprint Support"),"NA",(((SUMIF(AD:AD,AD2852,H:H)/VLOOKUP(AD2852,[2]Formula!V:X,3,0))*VLOOKUP(AD2852,[2]Formula!V:X,2,0))*H2852)/SUMIF(AD:AD,AD2852,H:H)))</f>
        <v/>
      </c>
      <c r="L2852" s="38" t="str">
        <f t="shared" si="265"/>
        <v/>
      </c>
      <c r="M2852" s="38" t="str">
        <f t="shared" si="266"/>
        <v/>
      </c>
      <c r="N2852" s="38" t="str">
        <f t="shared" si="268"/>
        <v/>
      </c>
      <c r="O2852" s="38" t="str">
        <f t="shared" si="264"/>
        <v/>
      </c>
      <c r="P2852" s="39" t="str">
        <f t="shared" si="269"/>
        <v/>
      </c>
      <c r="AC2852" s="42" t="str">
        <f>IF(B2852="","",VLOOKUP(B2852,[2]Formula!B:C,2,0))</f>
        <v/>
      </c>
      <c r="AD2852" s="43" t="str">
        <f t="shared" si="267"/>
        <v/>
      </c>
    </row>
    <row r="2853" spans="1:30" x14ac:dyDescent="0.25">
      <c r="A2853" s="64"/>
      <c r="B2853" s="64"/>
      <c r="C2853" s="66"/>
      <c r="D2853" s="67"/>
      <c r="E2853" s="64"/>
      <c r="F2853" s="64"/>
      <c r="G2853" s="37" t="str">
        <f>IF(E2853="","",IF(OR(E2853="Project Management",E2853="Project Support",E2853="Sprint Management",E2853="Sprint Support"),"NA",ROUND((((VLOOKUP(AD2853,[2]Formula!V:X,3,0)))-SUMIF(AD:AD,AD2853,H:H)),2)))</f>
        <v/>
      </c>
      <c r="H2853" s="71"/>
      <c r="I2853" s="72"/>
      <c r="J2853" s="72"/>
      <c r="K2853" s="38" t="str">
        <f>IF(E2853="","",IF(OR(E2853="Project Management",E2853="Project Support",E2853="Sprint Management",E2853="Sprint Support"),"NA",(((SUMIF(AD:AD,AD2853,H:H)/VLOOKUP(AD2853,[2]Formula!V:X,3,0))*VLOOKUP(AD2853,[2]Formula!V:X,2,0))*H2853)/SUMIF(AD:AD,AD2853,H:H)))</f>
        <v/>
      </c>
      <c r="L2853" s="38" t="str">
        <f t="shared" si="265"/>
        <v/>
      </c>
      <c r="M2853" s="38" t="str">
        <f t="shared" si="266"/>
        <v/>
      </c>
      <c r="N2853" s="38" t="str">
        <f t="shared" si="268"/>
        <v/>
      </c>
      <c r="O2853" s="38" t="str">
        <f t="shared" si="264"/>
        <v/>
      </c>
      <c r="P2853" s="39" t="str">
        <f t="shared" si="269"/>
        <v/>
      </c>
      <c r="AC2853" s="42" t="str">
        <f>IF(B2853="","",VLOOKUP(B2853,[2]Formula!B:C,2,0))</f>
        <v/>
      </c>
      <c r="AD2853" s="43" t="str">
        <f t="shared" si="267"/>
        <v/>
      </c>
    </row>
    <row r="2854" spans="1:30" x14ac:dyDescent="0.25">
      <c r="A2854" s="64"/>
      <c r="B2854" s="64"/>
      <c r="C2854" s="66"/>
      <c r="D2854" s="67"/>
      <c r="E2854" s="64"/>
      <c r="F2854" s="64"/>
      <c r="G2854" s="37" t="str">
        <f>IF(E2854="","",IF(OR(E2854="Project Management",E2854="Project Support",E2854="Sprint Management",E2854="Sprint Support"),"NA",ROUND((((VLOOKUP(AD2854,[2]Formula!V:X,3,0)))-SUMIF(AD:AD,AD2854,H:H)),2)))</f>
        <v/>
      </c>
      <c r="H2854" s="71"/>
      <c r="I2854" s="72"/>
      <c r="J2854" s="72"/>
      <c r="K2854" s="38" t="str">
        <f>IF(E2854="","",IF(OR(E2854="Project Management",E2854="Project Support",E2854="Sprint Management",E2854="Sprint Support"),"NA",(((SUMIF(AD:AD,AD2854,H:H)/VLOOKUP(AD2854,[2]Formula!V:X,3,0))*VLOOKUP(AD2854,[2]Formula!V:X,2,0))*H2854)/SUMIF(AD:AD,AD2854,H:H)))</f>
        <v/>
      </c>
      <c r="L2854" s="38" t="str">
        <f t="shared" si="265"/>
        <v/>
      </c>
      <c r="M2854" s="38" t="str">
        <f t="shared" si="266"/>
        <v/>
      </c>
      <c r="N2854" s="38" t="str">
        <f t="shared" si="268"/>
        <v/>
      </c>
      <c r="O2854" s="38" t="str">
        <f t="shared" si="264"/>
        <v/>
      </c>
      <c r="P2854" s="39" t="str">
        <f t="shared" si="269"/>
        <v/>
      </c>
      <c r="AC2854" s="42" t="str">
        <f>IF(B2854="","",VLOOKUP(B2854,[2]Formula!B:C,2,0))</f>
        <v/>
      </c>
      <c r="AD2854" s="43" t="str">
        <f t="shared" si="267"/>
        <v/>
      </c>
    </row>
    <row r="2855" spans="1:30" x14ac:dyDescent="0.25">
      <c r="A2855" s="64"/>
      <c r="B2855" s="64"/>
      <c r="C2855" s="66"/>
      <c r="D2855" s="67"/>
      <c r="E2855" s="64"/>
      <c r="F2855" s="64"/>
      <c r="G2855" s="37" t="str">
        <f>IF(E2855="","",IF(OR(E2855="Project Management",E2855="Project Support",E2855="Sprint Management",E2855="Sprint Support"),"NA",ROUND((((VLOOKUP(AD2855,[2]Formula!V:X,3,0)))-SUMIF(AD:AD,AD2855,H:H)),2)))</f>
        <v/>
      </c>
      <c r="H2855" s="71"/>
      <c r="I2855" s="72"/>
      <c r="J2855" s="72"/>
      <c r="K2855" s="38" t="str">
        <f>IF(E2855="","",IF(OR(E2855="Project Management",E2855="Project Support",E2855="Sprint Management",E2855="Sprint Support"),"NA",(((SUMIF(AD:AD,AD2855,H:H)/VLOOKUP(AD2855,[2]Formula!V:X,3,0))*VLOOKUP(AD2855,[2]Formula!V:X,2,0))*H2855)/SUMIF(AD:AD,AD2855,H:H)))</f>
        <v/>
      </c>
      <c r="L2855" s="38" t="str">
        <f t="shared" si="265"/>
        <v/>
      </c>
      <c r="M2855" s="38" t="str">
        <f t="shared" si="266"/>
        <v/>
      </c>
      <c r="N2855" s="38" t="str">
        <f t="shared" si="268"/>
        <v/>
      </c>
      <c r="O2855" s="38" t="str">
        <f t="shared" si="264"/>
        <v/>
      </c>
      <c r="P2855" s="39" t="str">
        <f t="shared" si="269"/>
        <v/>
      </c>
      <c r="AC2855" s="42" t="str">
        <f>IF(B2855="","",VLOOKUP(B2855,[2]Formula!B:C,2,0))</f>
        <v/>
      </c>
      <c r="AD2855" s="43" t="str">
        <f t="shared" si="267"/>
        <v/>
      </c>
    </row>
    <row r="2856" spans="1:30" x14ac:dyDescent="0.25">
      <c r="A2856" s="64"/>
      <c r="B2856" s="64"/>
      <c r="C2856" s="66"/>
      <c r="D2856" s="67"/>
      <c r="E2856" s="64"/>
      <c r="F2856" s="64"/>
      <c r="G2856" s="37" t="str">
        <f>IF(E2856="","",IF(OR(E2856="Project Management",E2856="Project Support",E2856="Sprint Management",E2856="Sprint Support"),"NA",ROUND((((VLOOKUP(AD2856,[2]Formula!V:X,3,0)))-SUMIF(AD:AD,AD2856,H:H)),2)))</f>
        <v/>
      </c>
      <c r="H2856" s="71"/>
      <c r="I2856" s="72"/>
      <c r="J2856" s="72"/>
      <c r="K2856" s="38" t="str">
        <f>IF(E2856="","",IF(OR(E2856="Project Management",E2856="Project Support",E2856="Sprint Management",E2856="Sprint Support"),"NA",(((SUMIF(AD:AD,AD2856,H:H)/VLOOKUP(AD2856,[2]Formula!V:X,3,0))*VLOOKUP(AD2856,[2]Formula!V:X,2,0))*H2856)/SUMIF(AD:AD,AD2856,H:H)))</f>
        <v/>
      </c>
      <c r="L2856" s="38" t="str">
        <f t="shared" si="265"/>
        <v/>
      </c>
      <c r="M2856" s="38" t="str">
        <f t="shared" si="266"/>
        <v/>
      </c>
      <c r="N2856" s="38" t="str">
        <f t="shared" si="268"/>
        <v/>
      </c>
      <c r="O2856" s="38" t="str">
        <f t="shared" si="264"/>
        <v/>
      </c>
      <c r="P2856" s="39" t="str">
        <f t="shared" si="269"/>
        <v/>
      </c>
      <c r="AC2856" s="42" t="str">
        <f>IF(B2856="","",VLOOKUP(B2856,[2]Formula!B:C,2,0))</f>
        <v/>
      </c>
      <c r="AD2856" s="43" t="str">
        <f t="shared" si="267"/>
        <v/>
      </c>
    </row>
    <row r="2857" spans="1:30" x14ac:dyDescent="0.25">
      <c r="A2857" s="64"/>
      <c r="B2857" s="64"/>
      <c r="C2857" s="66"/>
      <c r="D2857" s="67"/>
      <c r="E2857" s="64"/>
      <c r="F2857" s="64"/>
      <c r="G2857" s="37" t="str">
        <f>IF(E2857="","",IF(OR(E2857="Project Management",E2857="Project Support",E2857="Sprint Management",E2857="Sprint Support"),"NA",ROUND((((VLOOKUP(AD2857,[2]Formula!V:X,3,0)))-SUMIF(AD:AD,AD2857,H:H)),2)))</f>
        <v/>
      </c>
      <c r="H2857" s="71"/>
      <c r="I2857" s="72"/>
      <c r="J2857" s="72"/>
      <c r="K2857" s="38" t="str">
        <f>IF(E2857="","",IF(OR(E2857="Project Management",E2857="Project Support",E2857="Sprint Management",E2857="Sprint Support"),"NA",(((SUMIF(AD:AD,AD2857,H:H)/VLOOKUP(AD2857,[2]Formula!V:X,3,0))*VLOOKUP(AD2857,[2]Formula!V:X,2,0))*H2857)/SUMIF(AD:AD,AD2857,H:H)))</f>
        <v/>
      </c>
      <c r="L2857" s="38" t="str">
        <f t="shared" si="265"/>
        <v/>
      </c>
      <c r="M2857" s="38" t="str">
        <f t="shared" si="266"/>
        <v/>
      </c>
      <c r="N2857" s="38" t="str">
        <f t="shared" si="268"/>
        <v/>
      </c>
      <c r="O2857" s="38" t="str">
        <f t="shared" si="264"/>
        <v/>
      </c>
      <c r="P2857" s="39" t="str">
        <f t="shared" si="269"/>
        <v/>
      </c>
      <c r="AC2857" s="42" t="str">
        <f>IF(B2857="","",VLOOKUP(B2857,[2]Formula!B:C,2,0))</f>
        <v/>
      </c>
      <c r="AD2857" s="43" t="str">
        <f t="shared" si="267"/>
        <v/>
      </c>
    </row>
    <row r="2858" spans="1:30" x14ac:dyDescent="0.25">
      <c r="A2858" s="64"/>
      <c r="B2858" s="64"/>
      <c r="C2858" s="66"/>
      <c r="D2858" s="67"/>
      <c r="E2858" s="64"/>
      <c r="F2858" s="64"/>
      <c r="G2858" s="37" t="str">
        <f>IF(E2858="","",IF(OR(E2858="Project Management",E2858="Project Support",E2858="Sprint Management",E2858="Sprint Support"),"NA",ROUND((((VLOOKUP(AD2858,[2]Formula!V:X,3,0)))-SUMIF(AD:AD,AD2858,H:H)),2)))</f>
        <v/>
      </c>
      <c r="H2858" s="71"/>
      <c r="I2858" s="72"/>
      <c r="J2858" s="72"/>
      <c r="K2858" s="38" t="str">
        <f>IF(E2858="","",IF(OR(E2858="Project Management",E2858="Project Support",E2858="Sprint Management",E2858="Sprint Support"),"NA",(((SUMIF(AD:AD,AD2858,H:H)/VLOOKUP(AD2858,[2]Formula!V:X,3,0))*VLOOKUP(AD2858,[2]Formula!V:X,2,0))*H2858)/SUMIF(AD:AD,AD2858,H:H)))</f>
        <v/>
      </c>
      <c r="L2858" s="38" t="str">
        <f t="shared" si="265"/>
        <v/>
      </c>
      <c r="M2858" s="38" t="str">
        <f t="shared" si="266"/>
        <v/>
      </c>
      <c r="N2858" s="38" t="str">
        <f t="shared" si="268"/>
        <v/>
      </c>
      <c r="O2858" s="38" t="str">
        <f t="shared" si="264"/>
        <v/>
      </c>
      <c r="P2858" s="39" t="str">
        <f t="shared" si="269"/>
        <v/>
      </c>
      <c r="AC2858" s="42" t="str">
        <f>IF(B2858="","",VLOOKUP(B2858,[2]Formula!B:C,2,0))</f>
        <v/>
      </c>
      <c r="AD2858" s="43" t="str">
        <f t="shared" si="267"/>
        <v/>
      </c>
    </row>
    <row r="2859" spans="1:30" x14ac:dyDescent="0.25">
      <c r="A2859" s="64"/>
      <c r="B2859" s="64"/>
      <c r="C2859" s="66"/>
      <c r="D2859" s="67"/>
      <c r="E2859" s="64"/>
      <c r="F2859" s="64"/>
      <c r="G2859" s="37" t="str">
        <f>IF(E2859="","",IF(OR(E2859="Project Management",E2859="Project Support",E2859="Sprint Management",E2859="Sprint Support"),"NA",ROUND((((VLOOKUP(AD2859,[2]Formula!V:X,3,0)))-SUMIF(AD:AD,AD2859,H:H)),2)))</f>
        <v/>
      </c>
      <c r="H2859" s="71"/>
      <c r="I2859" s="72"/>
      <c r="J2859" s="72"/>
      <c r="K2859" s="38" t="str">
        <f>IF(E2859="","",IF(OR(E2859="Project Management",E2859="Project Support",E2859="Sprint Management",E2859="Sprint Support"),"NA",(((SUMIF(AD:AD,AD2859,H:H)/VLOOKUP(AD2859,[2]Formula!V:X,3,0))*VLOOKUP(AD2859,[2]Formula!V:X,2,0))*H2859)/SUMIF(AD:AD,AD2859,H:H)))</f>
        <v/>
      </c>
      <c r="L2859" s="38" t="str">
        <f t="shared" si="265"/>
        <v/>
      </c>
      <c r="M2859" s="38" t="str">
        <f t="shared" si="266"/>
        <v/>
      </c>
      <c r="N2859" s="38" t="str">
        <f t="shared" si="268"/>
        <v/>
      </c>
      <c r="O2859" s="38" t="str">
        <f t="shared" si="264"/>
        <v/>
      </c>
      <c r="P2859" s="39" t="str">
        <f t="shared" si="269"/>
        <v/>
      </c>
      <c r="AC2859" s="42" t="str">
        <f>IF(B2859="","",VLOOKUP(B2859,[2]Formula!B:C,2,0))</f>
        <v/>
      </c>
      <c r="AD2859" s="43" t="str">
        <f t="shared" si="267"/>
        <v/>
      </c>
    </row>
    <row r="2860" spans="1:30" x14ac:dyDescent="0.25">
      <c r="A2860" s="64"/>
      <c r="B2860" s="64"/>
      <c r="C2860" s="66"/>
      <c r="D2860" s="67"/>
      <c r="E2860" s="64"/>
      <c r="F2860" s="64"/>
      <c r="G2860" s="37" t="str">
        <f>IF(E2860="","",IF(OR(E2860="Project Management",E2860="Project Support",E2860="Sprint Management",E2860="Sprint Support"),"NA",ROUND((((VLOOKUP(AD2860,[2]Formula!V:X,3,0)))-SUMIF(AD:AD,AD2860,H:H)),2)))</f>
        <v/>
      </c>
      <c r="H2860" s="71"/>
      <c r="I2860" s="72"/>
      <c r="J2860" s="72"/>
      <c r="K2860" s="38" t="str">
        <f>IF(E2860="","",IF(OR(E2860="Project Management",E2860="Project Support",E2860="Sprint Management",E2860="Sprint Support"),"NA",(((SUMIF(AD:AD,AD2860,H:H)/VLOOKUP(AD2860,[2]Formula!V:X,3,0))*VLOOKUP(AD2860,[2]Formula!V:X,2,0))*H2860)/SUMIF(AD:AD,AD2860,H:H)))</f>
        <v/>
      </c>
      <c r="L2860" s="38" t="str">
        <f t="shared" si="265"/>
        <v/>
      </c>
      <c r="M2860" s="38" t="str">
        <f t="shared" si="266"/>
        <v/>
      </c>
      <c r="N2860" s="38" t="str">
        <f t="shared" si="268"/>
        <v/>
      </c>
      <c r="O2860" s="38" t="str">
        <f t="shared" si="264"/>
        <v/>
      </c>
      <c r="P2860" s="39" t="str">
        <f t="shared" si="269"/>
        <v/>
      </c>
      <c r="AC2860" s="42" t="str">
        <f>IF(B2860="","",VLOOKUP(B2860,[2]Formula!B:C,2,0))</f>
        <v/>
      </c>
      <c r="AD2860" s="43" t="str">
        <f t="shared" si="267"/>
        <v/>
      </c>
    </row>
    <row r="2861" spans="1:30" x14ac:dyDescent="0.25">
      <c r="A2861" s="64"/>
      <c r="B2861" s="64"/>
      <c r="C2861" s="66"/>
      <c r="D2861" s="67"/>
      <c r="E2861" s="64"/>
      <c r="F2861" s="64"/>
      <c r="G2861" s="37" t="str">
        <f>IF(E2861="","",IF(OR(E2861="Project Management",E2861="Project Support",E2861="Sprint Management",E2861="Sprint Support"),"NA",ROUND((((VLOOKUP(AD2861,[2]Formula!V:X,3,0)))-SUMIF(AD:AD,AD2861,H:H)),2)))</f>
        <v/>
      </c>
      <c r="H2861" s="71"/>
      <c r="I2861" s="72"/>
      <c r="J2861" s="72"/>
      <c r="K2861" s="38" t="str">
        <f>IF(E2861="","",IF(OR(E2861="Project Management",E2861="Project Support",E2861="Sprint Management",E2861="Sprint Support"),"NA",(((SUMIF(AD:AD,AD2861,H:H)/VLOOKUP(AD2861,[2]Formula!V:X,3,0))*VLOOKUP(AD2861,[2]Formula!V:X,2,0))*H2861)/SUMIF(AD:AD,AD2861,H:H)))</f>
        <v/>
      </c>
      <c r="L2861" s="38" t="str">
        <f t="shared" si="265"/>
        <v/>
      </c>
      <c r="M2861" s="38" t="str">
        <f t="shared" si="266"/>
        <v/>
      </c>
      <c r="N2861" s="38" t="str">
        <f t="shared" si="268"/>
        <v/>
      </c>
      <c r="O2861" s="38" t="str">
        <f t="shared" si="264"/>
        <v/>
      </c>
      <c r="P2861" s="39" t="str">
        <f t="shared" si="269"/>
        <v/>
      </c>
      <c r="AC2861" s="42" t="str">
        <f>IF(B2861="","",VLOOKUP(B2861,[2]Formula!B:C,2,0))</f>
        <v/>
      </c>
      <c r="AD2861" s="43" t="str">
        <f t="shared" si="267"/>
        <v/>
      </c>
    </row>
    <row r="2862" spans="1:30" x14ac:dyDescent="0.25">
      <c r="A2862" s="64"/>
      <c r="B2862" s="64"/>
      <c r="C2862" s="66"/>
      <c r="D2862" s="67"/>
      <c r="E2862" s="64"/>
      <c r="F2862" s="64"/>
      <c r="G2862" s="37" t="str">
        <f>IF(E2862="","",IF(OR(E2862="Project Management",E2862="Project Support",E2862="Sprint Management",E2862="Sprint Support"),"NA",ROUND((((VLOOKUP(AD2862,[2]Formula!V:X,3,0)))-SUMIF(AD:AD,AD2862,H:H)),2)))</f>
        <v/>
      </c>
      <c r="H2862" s="71"/>
      <c r="I2862" s="72"/>
      <c r="J2862" s="72"/>
      <c r="K2862" s="38" t="str">
        <f>IF(E2862="","",IF(OR(E2862="Project Management",E2862="Project Support",E2862="Sprint Management",E2862="Sprint Support"),"NA",(((SUMIF(AD:AD,AD2862,H:H)/VLOOKUP(AD2862,[2]Formula!V:X,3,0))*VLOOKUP(AD2862,[2]Formula!V:X,2,0))*H2862)/SUMIF(AD:AD,AD2862,H:H)))</f>
        <v/>
      </c>
      <c r="L2862" s="38" t="str">
        <f t="shared" si="265"/>
        <v/>
      </c>
      <c r="M2862" s="38" t="str">
        <f t="shared" si="266"/>
        <v/>
      </c>
      <c r="N2862" s="38" t="str">
        <f t="shared" si="268"/>
        <v/>
      </c>
      <c r="O2862" s="38" t="str">
        <f t="shared" si="264"/>
        <v/>
      </c>
      <c r="P2862" s="39" t="str">
        <f t="shared" si="269"/>
        <v/>
      </c>
      <c r="AC2862" s="42" t="str">
        <f>IF(B2862="","",VLOOKUP(B2862,[2]Formula!B:C,2,0))</f>
        <v/>
      </c>
      <c r="AD2862" s="43" t="str">
        <f t="shared" si="267"/>
        <v/>
      </c>
    </row>
    <row r="2863" spans="1:30" x14ac:dyDescent="0.25">
      <c r="A2863" s="64"/>
      <c r="B2863" s="64"/>
      <c r="C2863" s="66"/>
      <c r="D2863" s="67"/>
      <c r="E2863" s="64"/>
      <c r="F2863" s="64"/>
      <c r="G2863" s="37" t="str">
        <f>IF(E2863="","",IF(OR(E2863="Project Management",E2863="Project Support",E2863="Sprint Management",E2863="Sprint Support"),"NA",ROUND((((VLOOKUP(AD2863,[2]Formula!V:X,3,0)))-SUMIF(AD:AD,AD2863,H:H)),2)))</f>
        <v/>
      </c>
      <c r="H2863" s="71"/>
      <c r="I2863" s="72"/>
      <c r="J2863" s="72"/>
      <c r="K2863" s="38" t="str">
        <f>IF(E2863="","",IF(OR(E2863="Project Management",E2863="Project Support",E2863="Sprint Management",E2863="Sprint Support"),"NA",(((SUMIF(AD:AD,AD2863,H:H)/VLOOKUP(AD2863,[2]Formula!V:X,3,0))*VLOOKUP(AD2863,[2]Formula!V:X,2,0))*H2863)/SUMIF(AD:AD,AD2863,H:H)))</f>
        <v/>
      </c>
      <c r="L2863" s="38" t="str">
        <f t="shared" si="265"/>
        <v/>
      </c>
      <c r="M2863" s="38" t="str">
        <f t="shared" si="266"/>
        <v/>
      </c>
      <c r="N2863" s="38" t="str">
        <f t="shared" si="268"/>
        <v/>
      </c>
      <c r="O2863" s="38" t="str">
        <f t="shared" si="264"/>
        <v/>
      </c>
      <c r="P2863" s="39" t="str">
        <f t="shared" si="269"/>
        <v/>
      </c>
      <c r="AC2863" s="42" t="str">
        <f>IF(B2863="","",VLOOKUP(B2863,[2]Formula!B:C,2,0))</f>
        <v/>
      </c>
      <c r="AD2863" s="43" t="str">
        <f t="shared" si="267"/>
        <v/>
      </c>
    </row>
    <row r="2864" spans="1:30" x14ac:dyDescent="0.25">
      <c r="A2864" s="64"/>
      <c r="B2864" s="64"/>
      <c r="C2864" s="66"/>
      <c r="D2864" s="67"/>
      <c r="E2864" s="64"/>
      <c r="F2864" s="64"/>
      <c r="G2864" s="37" t="str">
        <f>IF(E2864="","",IF(OR(E2864="Project Management",E2864="Project Support",E2864="Sprint Management",E2864="Sprint Support"),"NA",ROUND((((VLOOKUP(AD2864,[2]Formula!V:X,3,0)))-SUMIF(AD:AD,AD2864,H:H)),2)))</f>
        <v/>
      </c>
      <c r="H2864" s="71"/>
      <c r="I2864" s="72"/>
      <c r="J2864" s="72"/>
      <c r="K2864" s="38" t="str">
        <f>IF(E2864="","",IF(OR(E2864="Project Management",E2864="Project Support",E2864="Sprint Management",E2864="Sprint Support"),"NA",(((SUMIF(AD:AD,AD2864,H:H)/VLOOKUP(AD2864,[2]Formula!V:X,3,0))*VLOOKUP(AD2864,[2]Formula!V:X,2,0))*H2864)/SUMIF(AD:AD,AD2864,H:H)))</f>
        <v/>
      </c>
      <c r="L2864" s="38" t="str">
        <f t="shared" si="265"/>
        <v/>
      </c>
      <c r="M2864" s="38" t="str">
        <f t="shared" si="266"/>
        <v/>
      </c>
      <c r="N2864" s="38" t="str">
        <f t="shared" si="268"/>
        <v/>
      </c>
      <c r="O2864" s="38" t="str">
        <f t="shared" si="264"/>
        <v/>
      </c>
      <c r="P2864" s="39" t="str">
        <f t="shared" si="269"/>
        <v/>
      </c>
      <c r="AC2864" s="42" t="str">
        <f>IF(B2864="","",VLOOKUP(B2864,[2]Formula!B:C,2,0))</f>
        <v/>
      </c>
      <c r="AD2864" s="43" t="str">
        <f t="shared" si="267"/>
        <v/>
      </c>
    </row>
    <row r="2865" spans="1:30" x14ac:dyDescent="0.25">
      <c r="A2865" s="64"/>
      <c r="B2865" s="64"/>
      <c r="C2865" s="66"/>
      <c r="D2865" s="67"/>
      <c r="E2865" s="64"/>
      <c r="F2865" s="64"/>
      <c r="G2865" s="37" t="str">
        <f>IF(E2865="","",IF(OR(E2865="Project Management",E2865="Project Support",E2865="Sprint Management",E2865="Sprint Support"),"NA",ROUND((((VLOOKUP(AD2865,[2]Formula!V:X,3,0)))-SUMIF(AD:AD,AD2865,H:H)),2)))</f>
        <v/>
      </c>
      <c r="H2865" s="71"/>
      <c r="I2865" s="72"/>
      <c r="J2865" s="72"/>
      <c r="K2865" s="38" t="str">
        <f>IF(E2865="","",IF(OR(E2865="Project Management",E2865="Project Support",E2865="Sprint Management",E2865="Sprint Support"),"NA",(((SUMIF(AD:AD,AD2865,H:H)/VLOOKUP(AD2865,[2]Formula!V:X,3,0))*VLOOKUP(AD2865,[2]Formula!V:X,2,0))*H2865)/SUMIF(AD:AD,AD2865,H:H)))</f>
        <v/>
      </c>
      <c r="L2865" s="38" t="str">
        <f t="shared" si="265"/>
        <v/>
      </c>
      <c r="M2865" s="38" t="str">
        <f t="shared" si="266"/>
        <v/>
      </c>
      <c r="N2865" s="38" t="str">
        <f t="shared" si="268"/>
        <v/>
      </c>
      <c r="O2865" s="38" t="str">
        <f t="shared" si="264"/>
        <v/>
      </c>
      <c r="P2865" s="39" t="str">
        <f t="shared" si="269"/>
        <v/>
      </c>
      <c r="AC2865" s="42" t="str">
        <f>IF(B2865="","",VLOOKUP(B2865,[2]Formula!B:C,2,0))</f>
        <v/>
      </c>
      <c r="AD2865" s="43" t="str">
        <f t="shared" si="267"/>
        <v/>
      </c>
    </row>
    <row r="2866" spans="1:30" x14ac:dyDescent="0.25">
      <c r="A2866" s="64"/>
      <c r="B2866" s="64"/>
      <c r="C2866" s="66"/>
      <c r="D2866" s="67"/>
      <c r="E2866" s="64"/>
      <c r="F2866" s="64"/>
      <c r="G2866" s="37" t="str">
        <f>IF(E2866="","",IF(OR(E2866="Project Management",E2866="Project Support",E2866="Sprint Management",E2866="Sprint Support"),"NA",ROUND((((VLOOKUP(AD2866,[2]Formula!V:X,3,0)))-SUMIF(AD:AD,AD2866,H:H)),2)))</f>
        <v/>
      </c>
      <c r="H2866" s="71"/>
      <c r="I2866" s="72"/>
      <c r="J2866" s="72"/>
      <c r="K2866" s="38" t="str">
        <f>IF(E2866="","",IF(OR(E2866="Project Management",E2866="Project Support",E2866="Sprint Management",E2866="Sprint Support"),"NA",(((SUMIF(AD:AD,AD2866,H:H)/VLOOKUP(AD2866,[2]Formula!V:X,3,0))*VLOOKUP(AD2866,[2]Formula!V:X,2,0))*H2866)/SUMIF(AD:AD,AD2866,H:H)))</f>
        <v/>
      </c>
      <c r="L2866" s="38" t="str">
        <f t="shared" si="265"/>
        <v/>
      </c>
      <c r="M2866" s="38" t="str">
        <f t="shared" si="266"/>
        <v/>
      </c>
      <c r="N2866" s="38" t="str">
        <f t="shared" si="268"/>
        <v/>
      </c>
      <c r="O2866" s="38" t="str">
        <f t="shared" si="264"/>
        <v/>
      </c>
      <c r="P2866" s="39" t="str">
        <f t="shared" si="269"/>
        <v/>
      </c>
      <c r="AC2866" s="42" t="str">
        <f>IF(B2866="","",VLOOKUP(B2866,[2]Formula!B:C,2,0))</f>
        <v/>
      </c>
      <c r="AD2866" s="43" t="str">
        <f t="shared" si="267"/>
        <v/>
      </c>
    </row>
    <row r="2867" spans="1:30" x14ac:dyDescent="0.25">
      <c r="A2867" s="64"/>
      <c r="B2867" s="64"/>
      <c r="C2867" s="66"/>
      <c r="D2867" s="67"/>
      <c r="E2867" s="64"/>
      <c r="F2867" s="64"/>
      <c r="G2867" s="37" t="str">
        <f>IF(E2867="","",IF(OR(E2867="Project Management",E2867="Project Support",E2867="Sprint Management",E2867="Sprint Support"),"NA",ROUND((((VLOOKUP(AD2867,[2]Formula!V:X,3,0)))-SUMIF(AD:AD,AD2867,H:H)),2)))</f>
        <v/>
      </c>
      <c r="H2867" s="71"/>
      <c r="I2867" s="72"/>
      <c r="J2867" s="72"/>
      <c r="K2867" s="38" t="str">
        <f>IF(E2867="","",IF(OR(E2867="Project Management",E2867="Project Support",E2867="Sprint Management",E2867="Sprint Support"),"NA",(((SUMIF(AD:AD,AD2867,H:H)/VLOOKUP(AD2867,[2]Formula!V:X,3,0))*VLOOKUP(AD2867,[2]Formula!V:X,2,0))*H2867)/SUMIF(AD:AD,AD2867,H:H)))</f>
        <v/>
      </c>
      <c r="L2867" s="38" t="str">
        <f t="shared" si="265"/>
        <v/>
      </c>
      <c r="M2867" s="38" t="str">
        <f t="shared" si="266"/>
        <v/>
      </c>
      <c r="N2867" s="38" t="str">
        <f t="shared" si="268"/>
        <v/>
      </c>
      <c r="O2867" s="38" t="str">
        <f t="shared" si="264"/>
        <v/>
      </c>
      <c r="P2867" s="39" t="str">
        <f t="shared" si="269"/>
        <v/>
      </c>
      <c r="AC2867" s="42" t="str">
        <f>IF(B2867="","",VLOOKUP(B2867,[2]Formula!B:C,2,0))</f>
        <v/>
      </c>
      <c r="AD2867" s="43" t="str">
        <f t="shared" si="267"/>
        <v/>
      </c>
    </row>
    <row r="2868" spans="1:30" x14ac:dyDescent="0.25">
      <c r="A2868" s="64"/>
      <c r="B2868" s="64"/>
      <c r="C2868" s="66"/>
      <c r="D2868" s="67"/>
      <c r="E2868" s="64"/>
      <c r="F2868" s="64"/>
      <c r="G2868" s="37" t="str">
        <f>IF(E2868="","",IF(OR(E2868="Project Management",E2868="Project Support",E2868="Sprint Management",E2868="Sprint Support"),"NA",ROUND((((VLOOKUP(AD2868,[2]Formula!V:X,3,0)))-SUMIF(AD:AD,AD2868,H:H)),2)))</f>
        <v/>
      </c>
      <c r="H2868" s="71"/>
      <c r="I2868" s="72"/>
      <c r="J2868" s="72"/>
      <c r="K2868" s="38" t="str">
        <f>IF(E2868="","",IF(OR(E2868="Project Management",E2868="Project Support",E2868="Sprint Management",E2868="Sprint Support"),"NA",(((SUMIF(AD:AD,AD2868,H:H)/VLOOKUP(AD2868,[2]Formula!V:X,3,0))*VLOOKUP(AD2868,[2]Formula!V:X,2,0))*H2868)/SUMIF(AD:AD,AD2868,H:H)))</f>
        <v/>
      </c>
      <c r="L2868" s="38" t="str">
        <f t="shared" si="265"/>
        <v/>
      </c>
      <c r="M2868" s="38" t="str">
        <f t="shared" si="266"/>
        <v/>
      </c>
      <c r="N2868" s="38" t="str">
        <f t="shared" si="268"/>
        <v/>
      </c>
      <c r="O2868" s="38" t="str">
        <f t="shared" si="264"/>
        <v/>
      </c>
      <c r="P2868" s="39" t="str">
        <f t="shared" si="269"/>
        <v/>
      </c>
      <c r="AC2868" s="42" t="str">
        <f>IF(B2868="","",VLOOKUP(B2868,[2]Formula!B:C,2,0))</f>
        <v/>
      </c>
      <c r="AD2868" s="43" t="str">
        <f t="shared" si="267"/>
        <v/>
      </c>
    </row>
    <row r="2869" spans="1:30" x14ac:dyDescent="0.25">
      <c r="A2869" s="64"/>
      <c r="B2869" s="64"/>
      <c r="C2869" s="66"/>
      <c r="D2869" s="67"/>
      <c r="E2869" s="64"/>
      <c r="F2869" s="64"/>
      <c r="G2869" s="37" t="str">
        <f>IF(E2869="","",IF(OR(E2869="Project Management",E2869="Project Support",E2869="Sprint Management",E2869="Sprint Support"),"NA",ROUND((((VLOOKUP(AD2869,[2]Formula!V:X,3,0)))-SUMIF(AD:AD,AD2869,H:H)),2)))</f>
        <v/>
      </c>
      <c r="H2869" s="71"/>
      <c r="I2869" s="72"/>
      <c r="J2869" s="72"/>
      <c r="K2869" s="38" t="str">
        <f>IF(E2869="","",IF(OR(E2869="Project Management",E2869="Project Support",E2869="Sprint Management",E2869="Sprint Support"),"NA",(((SUMIF(AD:AD,AD2869,H:H)/VLOOKUP(AD2869,[2]Formula!V:X,3,0))*VLOOKUP(AD2869,[2]Formula!V:X,2,0))*H2869)/SUMIF(AD:AD,AD2869,H:H)))</f>
        <v/>
      </c>
      <c r="L2869" s="38" t="str">
        <f t="shared" si="265"/>
        <v/>
      </c>
      <c r="M2869" s="38" t="str">
        <f t="shared" si="266"/>
        <v/>
      </c>
      <c r="N2869" s="38" t="str">
        <f t="shared" si="268"/>
        <v/>
      </c>
      <c r="O2869" s="38" t="str">
        <f t="shared" ref="O2869:O2932" si="270">IFERROR(L2869/M2869,"")</f>
        <v/>
      </c>
      <c r="P2869" s="39" t="str">
        <f t="shared" si="269"/>
        <v/>
      </c>
      <c r="AC2869" s="42" t="str">
        <f>IF(B2869="","",VLOOKUP(B2869,[2]Formula!B:C,2,0))</f>
        <v/>
      </c>
      <c r="AD2869" s="43" t="str">
        <f t="shared" si="267"/>
        <v/>
      </c>
    </row>
    <row r="2870" spans="1:30" x14ac:dyDescent="0.25">
      <c r="A2870" s="64"/>
      <c r="B2870" s="64"/>
      <c r="C2870" s="66"/>
      <c r="D2870" s="67"/>
      <c r="E2870" s="64"/>
      <c r="F2870" s="64"/>
      <c r="G2870" s="37" t="str">
        <f>IF(E2870="","",IF(OR(E2870="Project Management",E2870="Project Support",E2870="Sprint Management",E2870="Sprint Support"),"NA",ROUND((((VLOOKUP(AD2870,[2]Formula!V:X,3,0)))-SUMIF(AD:AD,AD2870,H:H)),2)))</f>
        <v/>
      </c>
      <c r="H2870" s="71"/>
      <c r="I2870" s="72"/>
      <c r="J2870" s="72"/>
      <c r="K2870" s="38" t="str">
        <f>IF(E2870="","",IF(OR(E2870="Project Management",E2870="Project Support",E2870="Sprint Management",E2870="Sprint Support"),"NA",(((SUMIF(AD:AD,AD2870,H:H)/VLOOKUP(AD2870,[2]Formula!V:X,3,0))*VLOOKUP(AD2870,[2]Formula!V:X,2,0))*H2870)/SUMIF(AD:AD,AD2870,H:H)))</f>
        <v/>
      </c>
      <c r="L2870" s="38" t="str">
        <f t="shared" si="265"/>
        <v/>
      </c>
      <c r="M2870" s="38" t="str">
        <f t="shared" si="266"/>
        <v/>
      </c>
      <c r="N2870" s="38" t="str">
        <f t="shared" si="268"/>
        <v/>
      </c>
      <c r="O2870" s="38" t="str">
        <f t="shared" si="270"/>
        <v/>
      </c>
      <c r="P2870" s="39" t="str">
        <f t="shared" si="269"/>
        <v/>
      </c>
      <c r="AC2870" s="42" t="str">
        <f>IF(B2870="","",VLOOKUP(B2870,[2]Formula!B:C,2,0))</f>
        <v/>
      </c>
      <c r="AD2870" s="43" t="str">
        <f t="shared" si="267"/>
        <v/>
      </c>
    </row>
    <row r="2871" spans="1:30" x14ac:dyDescent="0.25">
      <c r="A2871" s="64"/>
      <c r="B2871" s="64"/>
      <c r="C2871" s="66"/>
      <c r="D2871" s="67"/>
      <c r="E2871" s="64"/>
      <c r="F2871" s="64"/>
      <c r="G2871" s="37" t="str">
        <f>IF(E2871="","",IF(OR(E2871="Project Management",E2871="Project Support",E2871="Sprint Management",E2871="Sprint Support"),"NA",ROUND((((VLOOKUP(AD2871,[2]Formula!V:X,3,0)))-SUMIF(AD:AD,AD2871,H:H)),2)))</f>
        <v/>
      </c>
      <c r="H2871" s="71"/>
      <c r="I2871" s="72"/>
      <c r="J2871" s="72"/>
      <c r="K2871" s="38" t="str">
        <f>IF(E2871="","",IF(OR(E2871="Project Management",E2871="Project Support",E2871="Sprint Management",E2871="Sprint Support"),"NA",(((SUMIF(AD:AD,AD2871,H:H)/VLOOKUP(AD2871,[2]Formula!V:X,3,0))*VLOOKUP(AD2871,[2]Formula!V:X,2,0))*H2871)/SUMIF(AD:AD,AD2871,H:H)))</f>
        <v/>
      </c>
      <c r="L2871" s="38" t="str">
        <f t="shared" si="265"/>
        <v/>
      </c>
      <c r="M2871" s="38" t="str">
        <f t="shared" si="266"/>
        <v/>
      </c>
      <c r="N2871" s="38" t="str">
        <f t="shared" si="268"/>
        <v/>
      </c>
      <c r="O2871" s="38" t="str">
        <f t="shared" si="270"/>
        <v/>
      </c>
      <c r="P2871" s="39" t="str">
        <f t="shared" si="269"/>
        <v/>
      </c>
      <c r="AC2871" s="42" t="str">
        <f>IF(B2871="","",VLOOKUP(B2871,[2]Formula!B:C,2,0))</f>
        <v/>
      </c>
      <c r="AD2871" s="43" t="str">
        <f t="shared" si="267"/>
        <v/>
      </c>
    </row>
    <row r="2872" spans="1:30" x14ac:dyDescent="0.25">
      <c r="A2872" s="64"/>
      <c r="B2872" s="64"/>
      <c r="C2872" s="66"/>
      <c r="D2872" s="67"/>
      <c r="E2872" s="64"/>
      <c r="F2872" s="64"/>
      <c r="G2872" s="37" t="str">
        <f>IF(E2872="","",IF(OR(E2872="Project Management",E2872="Project Support",E2872="Sprint Management",E2872="Sprint Support"),"NA",ROUND((((VLOOKUP(AD2872,[2]Formula!V:X,3,0)))-SUMIF(AD:AD,AD2872,H:H)),2)))</f>
        <v/>
      </c>
      <c r="H2872" s="71"/>
      <c r="I2872" s="72"/>
      <c r="J2872" s="72"/>
      <c r="K2872" s="38" t="str">
        <f>IF(E2872="","",IF(OR(E2872="Project Management",E2872="Project Support",E2872="Sprint Management",E2872="Sprint Support"),"NA",(((SUMIF(AD:AD,AD2872,H:H)/VLOOKUP(AD2872,[2]Formula!V:X,3,0))*VLOOKUP(AD2872,[2]Formula!V:X,2,0))*H2872)/SUMIF(AD:AD,AD2872,H:H)))</f>
        <v/>
      </c>
      <c r="L2872" s="38" t="str">
        <f t="shared" si="265"/>
        <v/>
      </c>
      <c r="M2872" s="38" t="str">
        <f t="shared" si="266"/>
        <v/>
      </c>
      <c r="N2872" s="38" t="str">
        <f t="shared" si="268"/>
        <v/>
      </c>
      <c r="O2872" s="38" t="str">
        <f t="shared" si="270"/>
        <v/>
      </c>
      <c r="P2872" s="39" t="str">
        <f t="shared" si="269"/>
        <v/>
      </c>
      <c r="AC2872" s="42" t="str">
        <f>IF(B2872="","",VLOOKUP(B2872,[2]Formula!B:C,2,0))</f>
        <v/>
      </c>
      <c r="AD2872" s="43" t="str">
        <f t="shared" si="267"/>
        <v/>
      </c>
    </row>
    <row r="2873" spans="1:30" x14ac:dyDescent="0.25">
      <c r="A2873" s="64"/>
      <c r="B2873" s="64"/>
      <c r="C2873" s="66"/>
      <c r="D2873" s="67"/>
      <c r="E2873" s="64"/>
      <c r="F2873" s="64"/>
      <c r="G2873" s="37" t="str">
        <f>IF(E2873="","",IF(OR(E2873="Project Management",E2873="Project Support",E2873="Sprint Management",E2873="Sprint Support"),"NA",ROUND((((VLOOKUP(AD2873,[2]Formula!V:X,3,0)))-SUMIF(AD:AD,AD2873,H:H)),2)))</f>
        <v/>
      </c>
      <c r="H2873" s="71"/>
      <c r="I2873" s="72"/>
      <c r="J2873" s="72"/>
      <c r="K2873" s="38" t="str">
        <f>IF(E2873="","",IF(OR(E2873="Project Management",E2873="Project Support",E2873="Sprint Management",E2873="Sprint Support"),"NA",(((SUMIF(AD:AD,AD2873,H:H)/VLOOKUP(AD2873,[2]Formula!V:X,3,0))*VLOOKUP(AD2873,[2]Formula!V:X,2,0))*H2873)/SUMIF(AD:AD,AD2873,H:H)))</f>
        <v/>
      </c>
      <c r="L2873" s="38" t="str">
        <f t="shared" si="265"/>
        <v/>
      </c>
      <c r="M2873" s="38" t="str">
        <f t="shared" si="266"/>
        <v/>
      </c>
      <c r="N2873" s="38" t="str">
        <f t="shared" si="268"/>
        <v/>
      </c>
      <c r="O2873" s="38" t="str">
        <f t="shared" si="270"/>
        <v/>
      </c>
      <c r="P2873" s="39" t="str">
        <f t="shared" si="269"/>
        <v/>
      </c>
      <c r="AC2873" s="42" t="str">
        <f>IF(B2873="","",VLOOKUP(B2873,[2]Formula!B:C,2,0))</f>
        <v/>
      </c>
      <c r="AD2873" s="43" t="str">
        <f t="shared" si="267"/>
        <v/>
      </c>
    </row>
    <row r="2874" spans="1:30" x14ac:dyDescent="0.25">
      <c r="A2874" s="64"/>
      <c r="B2874" s="64"/>
      <c r="C2874" s="66"/>
      <c r="D2874" s="67"/>
      <c r="E2874" s="64"/>
      <c r="F2874" s="64"/>
      <c r="G2874" s="37" t="str">
        <f>IF(E2874="","",IF(OR(E2874="Project Management",E2874="Project Support",E2874="Sprint Management",E2874="Sprint Support"),"NA",ROUND((((VLOOKUP(AD2874,[2]Formula!V:X,3,0)))-SUMIF(AD:AD,AD2874,H:H)),2)))</f>
        <v/>
      </c>
      <c r="H2874" s="71"/>
      <c r="I2874" s="72"/>
      <c r="J2874" s="72"/>
      <c r="K2874" s="38" t="str">
        <f>IF(E2874="","",IF(OR(E2874="Project Management",E2874="Project Support",E2874="Sprint Management",E2874="Sprint Support"),"NA",(((SUMIF(AD:AD,AD2874,H:H)/VLOOKUP(AD2874,[2]Formula!V:X,3,0))*VLOOKUP(AD2874,[2]Formula!V:X,2,0))*H2874)/SUMIF(AD:AD,AD2874,H:H)))</f>
        <v/>
      </c>
      <c r="L2874" s="38" t="str">
        <f t="shared" si="265"/>
        <v/>
      </c>
      <c r="M2874" s="38" t="str">
        <f t="shared" si="266"/>
        <v/>
      </c>
      <c r="N2874" s="38" t="str">
        <f t="shared" si="268"/>
        <v/>
      </c>
      <c r="O2874" s="38" t="str">
        <f t="shared" si="270"/>
        <v/>
      </c>
      <c r="P2874" s="39" t="str">
        <f t="shared" si="269"/>
        <v/>
      </c>
      <c r="AC2874" s="42" t="str">
        <f>IF(B2874="","",VLOOKUP(B2874,[2]Formula!B:C,2,0))</f>
        <v/>
      </c>
      <c r="AD2874" s="43" t="str">
        <f t="shared" si="267"/>
        <v/>
      </c>
    </row>
    <row r="2875" spans="1:30" x14ac:dyDescent="0.25">
      <c r="A2875" s="64"/>
      <c r="B2875" s="64"/>
      <c r="C2875" s="66"/>
      <c r="D2875" s="67"/>
      <c r="E2875" s="64"/>
      <c r="F2875" s="64"/>
      <c r="G2875" s="37" t="str">
        <f>IF(E2875="","",IF(OR(E2875="Project Management",E2875="Project Support",E2875="Sprint Management",E2875="Sprint Support"),"NA",ROUND((((VLOOKUP(AD2875,[2]Formula!V:X,3,0)))-SUMIF(AD:AD,AD2875,H:H)),2)))</f>
        <v/>
      </c>
      <c r="H2875" s="71"/>
      <c r="I2875" s="72"/>
      <c r="J2875" s="72"/>
      <c r="K2875" s="38" t="str">
        <f>IF(E2875="","",IF(OR(E2875="Project Management",E2875="Project Support",E2875="Sprint Management",E2875="Sprint Support"),"NA",(((SUMIF(AD:AD,AD2875,H:H)/VLOOKUP(AD2875,[2]Formula!V:X,3,0))*VLOOKUP(AD2875,[2]Formula!V:X,2,0))*H2875)/SUMIF(AD:AD,AD2875,H:H)))</f>
        <v/>
      </c>
      <c r="L2875" s="38" t="str">
        <f t="shared" si="265"/>
        <v/>
      </c>
      <c r="M2875" s="38" t="str">
        <f t="shared" si="266"/>
        <v/>
      </c>
      <c r="N2875" s="38" t="str">
        <f t="shared" si="268"/>
        <v/>
      </c>
      <c r="O2875" s="38" t="str">
        <f t="shared" si="270"/>
        <v/>
      </c>
      <c r="P2875" s="39" t="str">
        <f t="shared" si="269"/>
        <v/>
      </c>
      <c r="AC2875" s="42" t="str">
        <f>IF(B2875="","",VLOOKUP(B2875,[2]Formula!B:C,2,0))</f>
        <v/>
      </c>
      <c r="AD2875" s="43" t="str">
        <f t="shared" si="267"/>
        <v/>
      </c>
    </row>
    <row r="2876" spans="1:30" x14ac:dyDescent="0.25">
      <c r="A2876" s="64"/>
      <c r="B2876" s="64"/>
      <c r="C2876" s="66"/>
      <c r="D2876" s="67"/>
      <c r="E2876" s="64"/>
      <c r="F2876" s="64"/>
      <c r="G2876" s="37" t="str">
        <f>IF(E2876="","",IF(OR(E2876="Project Management",E2876="Project Support",E2876="Sprint Management",E2876="Sprint Support"),"NA",ROUND((((VLOOKUP(AD2876,[2]Formula!V:X,3,0)))-SUMIF(AD:AD,AD2876,H:H)),2)))</f>
        <v/>
      </c>
      <c r="H2876" s="71"/>
      <c r="I2876" s="72"/>
      <c r="J2876" s="72"/>
      <c r="K2876" s="38" t="str">
        <f>IF(E2876="","",IF(OR(E2876="Project Management",E2876="Project Support",E2876="Sprint Management",E2876="Sprint Support"),"NA",(((SUMIF(AD:AD,AD2876,H:H)/VLOOKUP(AD2876,[2]Formula!V:X,3,0))*VLOOKUP(AD2876,[2]Formula!V:X,2,0))*H2876)/SUMIF(AD:AD,AD2876,H:H)))</f>
        <v/>
      </c>
      <c r="L2876" s="38" t="str">
        <f t="shared" si="265"/>
        <v/>
      </c>
      <c r="M2876" s="38" t="str">
        <f t="shared" si="266"/>
        <v/>
      </c>
      <c r="N2876" s="38" t="str">
        <f t="shared" si="268"/>
        <v/>
      </c>
      <c r="O2876" s="38" t="str">
        <f t="shared" si="270"/>
        <v/>
      </c>
      <c r="P2876" s="39" t="str">
        <f t="shared" si="269"/>
        <v/>
      </c>
      <c r="AC2876" s="42" t="str">
        <f>IF(B2876="","",VLOOKUP(B2876,[2]Formula!B:C,2,0))</f>
        <v/>
      </c>
      <c r="AD2876" s="43" t="str">
        <f t="shared" si="267"/>
        <v/>
      </c>
    </row>
    <row r="2877" spans="1:30" x14ac:dyDescent="0.25">
      <c r="A2877" s="64"/>
      <c r="B2877" s="64"/>
      <c r="C2877" s="66"/>
      <c r="D2877" s="67"/>
      <c r="E2877" s="64"/>
      <c r="F2877" s="64"/>
      <c r="G2877" s="37" t="str">
        <f>IF(E2877="","",IF(OR(E2877="Project Management",E2877="Project Support",E2877="Sprint Management",E2877="Sprint Support"),"NA",ROUND((((VLOOKUP(AD2877,[2]Formula!V:X,3,0)))-SUMIF(AD:AD,AD2877,H:H)),2)))</f>
        <v/>
      </c>
      <c r="H2877" s="71"/>
      <c r="I2877" s="72"/>
      <c r="J2877" s="72"/>
      <c r="K2877" s="38" t="str">
        <f>IF(E2877="","",IF(OR(E2877="Project Management",E2877="Project Support",E2877="Sprint Management",E2877="Sprint Support"),"NA",(((SUMIF(AD:AD,AD2877,H:H)/VLOOKUP(AD2877,[2]Formula!V:X,3,0))*VLOOKUP(AD2877,[2]Formula!V:X,2,0))*H2877)/SUMIF(AD:AD,AD2877,H:H)))</f>
        <v/>
      </c>
      <c r="L2877" s="38" t="str">
        <f t="shared" si="265"/>
        <v/>
      </c>
      <c r="M2877" s="38" t="str">
        <f t="shared" si="266"/>
        <v/>
      </c>
      <c r="N2877" s="38" t="str">
        <f t="shared" si="268"/>
        <v/>
      </c>
      <c r="O2877" s="38" t="str">
        <f t="shared" si="270"/>
        <v/>
      </c>
      <c r="P2877" s="39" t="str">
        <f t="shared" si="269"/>
        <v/>
      </c>
      <c r="AC2877" s="42" t="str">
        <f>IF(B2877="","",VLOOKUP(B2877,[2]Formula!B:C,2,0))</f>
        <v/>
      </c>
      <c r="AD2877" s="43" t="str">
        <f t="shared" si="267"/>
        <v/>
      </c>
    </row>
    <row r="2878" spans="1:30" x14ac:dyDescent="0.25">
      <c r="A2878" s="64"/>
      <c r="B2878" s="64"/>
      <c r="C2878" s="66"/>
      <c r="D2878" s="67"/>
      <c r="E2878" s="64"/>
      <c r="F2878" s="64"/>
      <c r="G2878" s="37" t="str">
        <f>IF(E2878="","",IF(OR(E2878="Project Management",E2878="Project Support",E2878="Sprint Management",E2878="Sprint Support"),"NA",ROUND((((VLOOKUP(AD2878,[2]Formula!V:X,3,0)))-SUMIF(AD:AD,AD2878,H:H)),2)))</f>
        <v/>
      </c>
      <c r="H2878" s="71"/>
      <c r="I2878" s="72"/>
      <c r="J2878" s="72"/>
      <c r="K2878" s="38" t="str">
        <f>IF(E2878="","",IF(OR(E2878="Project Management",E2878="Project Support",E2878="Sprint Management",E2878="Sprint Support"),"NA",(((SUMIF(AD:AD,AD2878,H:H)/VLOOKUP(AD2878,[2]Formula!V:X,3,0))*VLOOKUP(AD2878,[2]Formula!V:X,2,0))*H2878)/SUMIF(AD:AD,AD2878,H:H)))</f>
        <v/>
      </c>
      <c r="L2878" s="38" t="str">
        <f t="shared" si="265"/>
        <v/>
      </c>
      <c r="M2878" s="38" t="str">
        <f t="shared" si="266"/>
        <v/>
      </c>
      <c r="N2878" s="38" t="str">
        <f t="shared" si="268"/>
        <v/>
      </c>
      <c r="O2878" s="38" t="str">
        <f t="shared" si="270"/>
        <v/>
      </c>
      <c r="P2878" s="39" t="str">
        <f t="shared" si="269"/>
        <v/>
      </c>
      <c r="AC2878" s="42" t="str">
        <f>IF(B2878="","",VLOOKUP(B2878,[2]Formula!B:C,2,0))</f>
        <v/>
      </c>
      <c r="AD2878" s="43" t="str">
        <f t="shared" si="267"/>
        <v/>
      </c>
    </row>
    <row r="2879" spans="1:30" x14ac:dyDescent="0.25">
      <c r="A2879" s="64"/>
      <c r="B2879" s="64"/>
      <c r="C2879" s="66"/>
      <c r="D2879" s="67"/>
      <c r="E2879" s="64"/>
      <c r="F2879" s="64"/>
      <c r="G2879" s="37" t="str">
        <f>IF(E2879="","",IF(OR(E2879="Project Management",E2879="Project Support",E2879="Sprint Management",E2879="Sprint Support"),"NA",ROUND((((VLOOKUP(AD2879,[2]Formula!V:X,3,0)))-SUMIF(AD:AD,AD2879,H:H)),2)))</f>
        <v/>
      </c>
      <c r="H2879" s="71"/>
      <c r="I2879" s="72"/>
      <c r="J2879" s="72"/>
      <c r="K2879" s="38" t="str">
        <f>IF(E2879="","",IF(OR(E2879="Project Management",E2879="Project Support",E2879="Sprint Management",E2879="Sprint Support"),"NA",(((SUMIF(AD:AD,AD2879,H:H)/VLOOKUP(AD2879,[2]Formula!V:X,3,0))*VLOOKUP(AD2879,[2]Formula!V:X,2,0))*H2879)/SUMIF(AD:AD,AD2879,H:H)))</f>
        <v/>
      </c>
      <c r="L2879" s="38" t="str">
        <f t="shared" si="265"/>
        <v/>
      </c>
      <c r="M2879" s="38" t="str">
        <f t="shared" si="266"/>
        <v/>
      </c>
      <c r="N2879" s="38" t="str">
        <f t="shared" si="268"/>
        <v/>
      </c>
      <c r="O2879" s="38" t="str">
        <f t="shared" si="270"/>
        <v/>
      </c>
      <c r="P2879" s="39" t="str">
        <f t="shared" si="269"/>
        <v/>
      </c>
      <c r="AC2879" s="42" t="str">
        <f>IF(B2879="","",VLOOKUP(B2879,[2]Formula!B:C,2,0))</f>
        <v/>
      </c>
      <c r="AD2879" s="43" t="str">
        <f t="shared" si="267"/>
        <v/>
      </c>
    </row>
    <row r="2880" spans="1:30" x14ac:dyDescent="0.25">
      <c r="A2880" s="64"/>
      <c r="B2880" s="64"/>
      <c r="C2880" s="66"/>
      <c r="D2880" s="67"/>
      <c r="E2880" s="64"/>
      <c r="F2880" s="64"/>
      <c r="G2880" s="37" t="str">
        <f>IF(E2880="","",IF(OR(E2880="Project Management",E2880="Project Support",E2880="Sprint Management",E2880="Sprint Support"),"NA",ROUND((((VLOOKUP(AD2880,[2]Formula!V:X,3,0)))-SUMIF(AD:AD,AD2880,H:H)),2)))</f>
        <v/>
      </c>
      <c r="H2880" s="71"/>
      <c r="I2880" s="72"/>
      <c r="J2880" s="72"/>
      <c r="K2880" s="38" t="str">
        <f>IF(E2880="","",IF(OR(E2880="Project Management",E2880="Project Support",E2880="Sprint Management",E2880="Sprint Support"),"NA",(((SUMIF(AD:AD,AD2880,H:H)/VLOOKUP(AD2880,[2]Formula!V:X,3,0))*VLOOKUP(AD2880,[2]Formula!V:X,2,0))*H2880)/SUMIF(AD:AD,AD2880,H:H)))</f>
        <v/>
      </c>
      <c r="L2880" s="38" t="str">
        <f t="shared" si="265"/>
        <v/>
      </c>
      <c r="M2880" s="38" t="str">
        <f t="shared" si="266"/>
        <v/>
      </c>
      <c r="N2880" s="38" t="str">
        <f t="shared" si="268"/>
        <v/>
      </c>
      <c r="O2880" s="38" t="str">
        <f t="shared" si="270"/>
        <v/>
      </c>
      <c r="P2880" s="39" t="str">
        <f t="shared" si="269"/>
        <v/>
      </c>
      <c r="AC2880" s="42" t="str">
        <f>IF(B2880="","",VLOOKUP(B2880,[2]Formula!B:C,2,0))</f>
        <v/>
      </c>
      <c r="AD2880" s="43" t="str">
        <f t="shared" si="267"/>
        <v/>
      </c>
    </row>
    <row r="2881" spans="1:30" x14ac:dyDescent="0.25">
      <c r="A2881" s="64"/>
      <c r="B2881" s="64"/>
      <c r="C2881" s="66"/>
      <c r="D2881" s="67"/>
      <c r="E2881" s="64"/>
      <c r="F2881" s="64"/>
      <c r="G2881" s="37" t="str">
        <f>IF(E2881="","",IF(OR(E2881="Project Management",E2881="Project Support",E2881="Sprint Management",E2881="Sprint Support"),"NA",ROUND((((VLOOKUP(AD2881,[2]Formula!V:X,3,0)))-SUMIF(AD:AD,AD2881,H:H)),2)))</f>
        <v/>
      </c>
      <c r="H2881" s="71"/>
      <c r="I2881" s="72"/>
      <c r="J2881" s="72"/>
      <c r="K2881" s="38" t="str">
        <f>IF(E2881="","",IF(OR(E2881="Project Management",E2881="Project Support",E2881="Sprint Management",E2881="Sprint Support"),"NA",(((SUMIF(AD:AD,AD2881,H:H)/VLOOKUP(AD2881,[2]Formula!V:X,3,0))*VLOOKUP(AD2881,[2]Formula!V:X,2,0))*H2881)/SUMIF(AD:AD,AD2881,H:H)))</f>
        <v/>
      </c>
      <c r="L2881" s="38" t="str">
        <f t="shared" si="265"/>
        <v/>
      </c>
      <c r="M2881" s="38" t="str">
        <f t="shared" si="266"/>
        <v/>
      </c>
      <c r="N2881" s="38" t="str">
        <f t="shared" si="268"/>
        <v/>
      </c>
      <c r="O2881" s="38" t="str">
        <f t="shared" si="270"/>
        <v/>
      </c>
      <c r="P2881" s="39" t="str">
        <f t="shared" si="269"/>
        <v/>
      </c>
      <c r="AC2881" s="42" t="str">
        <f>IF(B2881="","",VLOOKUP(B2881,[2]Formula!B:C,2,0))</f>
        <v/>
      </c>
      <c r="AD2881" s="43" t="str">
        <f t="shared" si="267"/>
        <v/>
      </c>
    </row>
    <row r="2882" spans="1:30" x14ac:dyDescent="0.25">
      <c r="A2882" s="64"/>
      <c r="B2882" s="64"/>
      <c r="C2882" s="66"/>
      <c r="D2882" s="67"/>
      <c r="E2882" s="64"/>
      <c r="F2882" s="64"/>
      <c r="G2882" s="37" t="str">
        <f>IF(E2882="","",IF(OR(E2882="Project Management",E2882="Project Support",E2882="Sprint Management",E2882="Sprint Support"),"NA",ROUND((((VLOOKUP(AD2882,[2]Formula!V:X,3,0)))-SUMIF(AD:AD,AD2882,H:H)),2)))</f>
        <v/>
      </c>
      <c r="H2882" s="71"/>
      <c r="I2882" s="72"/>
      <c r="J2882" s="72"/>
      <c r="K2882" s="38" t="str">
        <f>IF(E2882="","",IF(OR(E2882="Project Management",E2882="Project Support",E2882="Sprint Management",E2882="Sprint Support"),"NA",(((SUMIF(AD:AD,AD2882,H:H)/VLOOKUP(AD2882,[2]Formula!V:X,3,0))*VLOOKUP(AD2882,[2]Formula!V:X,2,0))*H2882)/SUMIF(AD:AD,AD2882,H:H)))</f>
        <v/>
      </c>
      <c r="L2882" s="38" t="str">
        <f t="shared" ref="L2882:L2945" si="271">IFERROR(IF(K2882="NA",(H2882/I2882),(K2882/I2882)),"")</f>
        <v/>
      </c>
      <c r="M2882" s="38" t="str">
        <f t="shared" ref="M2882:M2945" si="272">IFERROR(IF(K2882="NA",1,(K2882/H2882)),"")</f>
        <v/>
      </c>
      <c r="N2882" s="38" t="str">
        <f t="shared" si="268"/>
        <v/>
      </c>
      <c r="O2882" s="38" t="str">
        <f t="shared" si="270"/>
        <v/>
      </c>
      <c r="P2882" s="39" t="str">
        <f t="shared" si="269"/>
        <v/>
      </c>
      <c r="AC2882" s="42" t="str">
        <f>IF(B2882="","",VLOOKUP(B2882,[2]Formula!B:C,2,0))</f>
        <v/>
      </c>
      <c r="AD2882" s="43" t="str">
        <f t="shared" ref="AD2882:AD2945" si="273">IF(B2882="","",CONCATENATE(B2882,"_",E2882))</f>
        <v/>
      </c>
    </row>
    <row r="2883" spans="1:30" x14ac:dyDescent="0.25">
      <c r="A2883" s="64"/>
      <c r="B2883" s="64"/>
      <c r="C2883" s="66"/>
      <c r="D2883" s="67"/>
      <c r="E2883" s="64"/>
      <c r="F2883" s="64"/>
      <c r="G2883" s="37" t="str">
        <f>IF(E2883="","",IF(OR(E2883="Project Management",E2883="Project Support",E2883="Sprint Management",E2883="Sprint Support"),"NA",ROUND((((VLOOKUP(AD2883,[2]Formula!V:X,3,0)))-SUMIF(AD:AD,AD2883,H:H)),2)))</f>
        <v/>
      </c>
      <c r="H2883" s="71"/>
      <c r="I2883" s="72"/>
      <c r="J2883" s="72"/>
      <c r="K2883" s="38" t="str">
        <f>IF(E2883="","",IF(OR(E2883="Project Management",E2883="Project Support",E2883="Sprint Management",E2883="Sprint Support"),"NA",(((SUMIF(AD:AD,AD2883,H:H)/VLOOKUP(AD2883,[2]Formula!V:X,3,0))*VLOOKUP(AD2883,[2]Formula!V:X,2,0))*H2883)/SUMIF(AD:AD,AD2883,H:H)))</f>
        <v/>
      </c>
      <c r="L2883" s="38" t="str">
        <f t="shared" si="271"/>
        <v/>
      </c>
      <c r="M2883" s="38" t="str">
        <f t="shared" si="272"/>
        <v/>
      </c>
      <c r="N2883" s="38" t="str">
        <f t="shared" ref="N2883:N2946" si="274">IFERROR(((L2883-M2883)/M2883)*100,"")</f>
        <v/>
      </c>
      <c r="O2883" s="38" t="str">
        <f t="shared" si="270"/>
        <v/>
      </c>
      <c r="P2883" s="39" t="str">
        <f t="shared" ref="P2883:P2946" si="275">IF(O2883="","",1)</f>
        <v/>
      </c>
      <c r="AC2883" s="42" t="str">
        <f>IF(B2883="","",VLOOKUP(B2883,[2]Formula!B:C,2,0))</f>
        <v/>
      </c>
      <c r="AD2883" s="43" t="str">
        <f t="shared" si="273"/>
        <v/>
      </c>
    </row>
    <row r="2884" spans="1:30" x14ac:dyDescent="0.25">
      <c r="A2884" s="64"/>
      <c r="B2884" s="64"/>
      <c r="C2884" s="66"/>
      <c r="D2884" s="67"/>
      <c r="E2884" s="64"/>
      <c r="F2884" s="64"/>
      <c r="G2884" s="37" t="str">
        <f>IF(E2884="","",IF(OR(E2884="Project Management",E2884="Project Support",E2884="Sprint Management",E2884="Sprint Support"),"NA",ROUND((((VLOOKUP(AD2884,[2]Formula!V:X,3,0)))-SUMIF(AD:AD,AD2884,H:H)),2)))</f>
        <v/>
      </c>
      <c r="H2884" s="71"/>
      <c r="I2884" s="72"/>
      <c r="J2884" s="72"/>
      <c r="K2884" s="38" t="str">
        <f>IF(E2884="","",IF(OR(E2884="Project Management",E2884="Project Support",E2884="Sprint Management",E2884="Sprint Support"),"NA",(((SUMIF(AD:AD,AD2884,H:H)/VLOOKUP(AD2884,[2]Formula!V:X,3,0))*VLOOKUP(AD2884,[2]Formula!V:X,2,0))*H2884)/SUMIF(AD:AD,AD2884,H:H)))</f>
        <v/>
      </c>
      <c r="L2884" s="38" t="str">
        <f t="shared" si="271"/>
        <v/>
      </c>
      <c r="M2884" s="38" t="str">
        <f t="shared" si="272"/>
        <v/>
      </c>
      <c r="N2884" s="38" t="str">
        <f t="shared" si="274"/>
        <v/>
      </c>
      <c r="O2884" s="38" t="str">
        <f t="shared" si="270"/>
        <v/>
      </c>
      <c r="P2884" s="39" t="str">
        <f t="shared" si="275"/>
        <v/>
      </c>
      <c r="AC2884" s="42" t="str">
        <f>IF(B2884="","",VLOOKUP(B2884,[2]Formula!B:C,2,0))</f>
        <v/>
      </c>
      <c r="AD2884" s="43" t="str">
        <f t="shared" si="273"/>
        <v/>
      </c>
    </row>
    <row r="2885" spans="1:30" x14ac:dyDescent="0.25">
      <c r="A2885" s="64"/>
      <c r="B2885" s="64"/>
      <c r="C2885" s="66"/>
      <c r="D2885" s="67"/>
      <c r="E2885" s="64"/>
      <c r="F2885" s="64"/>
      <c r="G2885" s="37" t="str">
        <f>IF(E2885="","",IF(OR(E2885="Project Management",E2885="Project Support",E2885="Sprint Management",E2885="Sprint Support"),"NA",ROUND((((VLOOKUP(AD2885,[2]Formula!V:X,3,0)))-SUMIF(AD:AD,AD2885,H:H)),2)))</f>
        <v/>
      </c>
      <c r="H2885" s="71"/>
      <c r="I2885" s="72"/>
      <c r="J2885" s="72"/>
      <c r="K2885" s="38" t="str">
        <f>IF(E2885="","",IF(OR(E2885="Project Management",E2885="Project Support",E2885="Sprint Management",E2885="Sprint Support"),"NA",(((SUMIF(AD:AD,AD2885,H:H)/VLOOKUP(AD2885,[2]Formula!V:X,3,0))*VLOOKUP(AD2885,[2]Formula!V:X,2,0))*H2885)/SUMIF(AD:AD,AD2885,H:H)))</f>
        <v/>
      </c>
      <c r="L2885" s="38" t="str">
        <f t="shared" si="271"/>
        <v/>
      </c>
      <c r="M2885" s="38" t="str">
        <f t="shared" si="272"/>
        <v/>
      </c>
      <c r="N2885" s="38" t="str">
        <f t="shared" si="274"/>
        <v/>
      </c>
      <c r="O2885" s="38" t="str">
        <f t="shared" si="270"/>
        <v/>
      </c>
      <c r="P2885" s="39" t="str">
        <f t="shared" si="275"/>
        <v/>
      </c>
      <c r="AC2885" s="42" t="str">
        <f>IF(B2885="","",VLOOKUP(B2885,[2]Formula!B:C,2,0))</f>
        <v/>
      </c>
      <c r="AD2885" s="43" t="str">
        <f t="shared" si="273"/>
        <v/>
      </c>
    </row>
    <row r="2886" spans="1:30" x14ac:dyDescent="0.25">
      <c r="A2886" s="64"/>
      <c r="B2886" s="64"/>
      <c r="C2886" s="66"/>
      <c r="D2886" s="67"/>
      <c r="E2886" s="64"/>
      <c r="F2886" s="64"/>
      <c r="G2886" s="37" t="str">
        <f>IF(E2886="","",IF(OR(E2886="Project Management",E2886="Project Support",E2886="Sprint Management",E2886="Sprint Support"),"NA",ROUND((((VLOOKUP(AD2886,[2]Formula!V:X,3,0)))-SUMIF(AD:AD,AD2886,H:H)),2)))</f>
        <v/>
      </c>
      <c r="H2886" s="71"/>
      <c r="I2886" s="72"/>
      <c r="J2886" s="72"/>
      <c r="K2886" s="38" t="str">
        <f>IF(E2886="","",IF(OR(E2886="Project Management",E2886="Project Support",E2886="Sprint Management",E2886="Sprint Support"),"NA",(((SUMIF(AD:AD,AD2886,H:H)/VLOOKUP(AD2886,[2]Formula!V:X,3,0))*VLOOKUP(AD2886,[2]Formula!V:X,2,0))*H2886)/SUMIF(AD:AD,AD2886,H:H)))</f>
        <v/>
      </c>
      <c r="L2886" s="38" t="str">
        <f t="shared" si="271"/>
        <v/>
      </c>
      <c r="M2886" s="38" t="str">
        <f t="shared" si="272"/>
        <v/>
      </c>
      <c r="N2886" s="38" t="str">
        <f t="shared" si="274"/>
        <v/>
      </c>
      <c r="O2886" s="38" t="str">
        <f t="shared" si="270"/>
        <v/>
      </c>
      <c r="P2886" s="39" t="str">
        <f t="shared" si="275"/>
        <v/>
      </c>
      <c r="AC2886" s="42" t="str">
        <f>IF(B2886="","",VLOOKUP(B2886,[2]Formula!B:C,2,0))</f>
        <v/>
      </c>
      <c r="AD2886" s="43" t="str">
        <f t="shared" si="273"/>
        <v/>
      </c>
    </row>
    <row r="2887" spans="1:30" x14ac:dyDescent="0.25">
      <c r="A2887" s="64"/>
      <c r="B2887" s="64"/>
      <c r="C2887" s="66"/>
      <c r="D2887" s="67"/>
      <c r="E2887" s="64"/>
      <c r="F2887" s="64"/>
      <c r="G2887" s="37" t="str">
        <f>IF(E2887="","",IF(OR(E2887="Project Management",E2887="Project Support",E2887="Sprint Management",E2887="Sprint Support"),"NA",ROUND((((VLOOKUP(AD2887,[2]Formula!V:X,3,0)))-SUMIF(AD:AD,AD2887,H:H)),2)))</f>
        <v/>
      </c>
      <c r="H2887" s="71"/>
      <c r="I2887" s="72"/>
      <c r="J2887" s="72"/>
      <c r="K2887" s="38" t="str">
        <f>IF(E2887="","",IF(OR(E2887="Project Management",E2887="Project Support",E2887="Sprint Management",E2887="Sprint Support"),"NA",(((SUMIF(AD:AD,AD2887,H:H)/VLOOKUP(AD2887,[2]Formula!V:X,3,0))*VLOOKUP(AD2887,[2]Formula!V:X,2,0))*H2887)/SUMIF(AD:AD,AD2887,H:H)))</f>
        <v/>
      </c>
      <c r="L2887" s="38" t="str">
        <f t="shared" si="271"/>
        <v/>
      </c>
      <c r="M2887" s="38" t="str">
        <f t="shared" si="272"/>
        <v/>
      </c>
      <c r="N2887" s="38" t="str">
        <f t="shared" si="274"/>
        <v/>
      </c>
      <c r="O2887" s="38" t="str">
        <f t="shared" si="270"/>
        <v/>
      </c>
      <c r="P2887" s="39" t="str">
        <f t="shared" si="275"/>
        <v/>
      </c>
      <c r="AC2887" s="42" t="str">
        <f>IF(B2887="","",VLOOKUP(B2887,[2]Formula!B:C,2,0))</f>
        <v/>
      </c>
      <c r="AD2887" s="43" t="str">
        <f t="shared" si="273"/>
        <v/>
      </c>
    </row>
    <row r="2888" spans="1:30" x14ac:dyDescent="0.25">
      <c r="A2888" s="64"/>
      <c r="B2888" s="64"/>
      <c r="C2888" s="66"/>
      <c r="D2888" s="67"/>
      <c r="E2888" s="64"/>
      <c r="F2888" s="64"/>
      <c r="G2888" s="37" t="str">
        <f>IF(E2888="","",IF(OR(E2888="Project Management",E2888="Project Support",E2888="Sprint Management",E2888="Sprint Support"),"NA",ROUND((((VLOOKUP(AD2888,[2]Formula!V:X,3,0)))-SUMIF(AD:AD,AD2888,H:H)),2)))</f>
        <v/>
      </c>
      <c r="H2888" s="71"/>
      <c r="I2888" s="72"/>
      <c r="J2888" s="72"/>
      <c r="K2888" s="38" t="str">
        <f>IF(E2888="","",IF(OR(E2888="Project Management",E2888="Project Support",E2888="Sprint Management",E2888="Sprint Support"),"NA",(((SUMIF(AD:AD,AD2888,H:H)/VLOOKUP(AD2888,[2]Formula!V:X,3,0))*VLOOKUP(AD2888,[2]Formula!V:X,2,0))*H2888)/SUMIF(AD:AD,AD2888,H:H)))</f>
        <v/>
      </c>
      <c r="L2888" s="38" t="str">
        <f t="shared" si="271"/>
        <v/>
      </c>
      <c r="M2888" s="38" t="str">
        <f t="shared" si="272"/>
        <v/>
      </c>
      <c r="N2888" s="38" t="str">
        <f t="shared" si="274"/>
        <v/>
      </c>
      <c r="O2888" s="38" t="str">
        <f t="shared" si="270"/>
        <v/>
      </c>
      <c r="P2888" s="39" t="str">
        <f t="shared" si="275"/>
        <v/>
      </c>
      <c r="AC2888" s="42" t="str">
        <f>IF(B2888="","",VLOOKUP(B2888,[2]Formula!B:C,2,0))</f>
        <v/>
      </c>
      <c r="AD2888" s="43" t="str">
        <f t="shared" si="273"/>
        <v/>
      </c>
    </row>
    <row r="2889" spans="1:30" x14ac:dyDescent="0.25">
      <c r="A2889" s="64"/>
      <c r="B2889" s="64"/>
      <c r="C2889" s="66"/>
      <c r="D2889" s="67"/>
      <c r="E2889" s="64"/>
      <c r="F2889" s="64"/>
      <c r="G2889" s="37" t="str">
        <f>IF(E2889="","",IF(OR(E2889="Project Management",E2889="Project Support",E2889="Sprint Management",E2889="Sprint Support"),"NA",ROUND((((VLOOKUP(AD2889,[2]Formula!V:X,3,0)))-SUMIF(AD:AD,AD2889,H:H)),2)))</f>
        <v/>
      </c>
      <c r="H2889" s="71"/>
      <c r="I2889" s="72"/>
      <c r="J2889" s="72"/>
      <c r="K2889" s="38" t="str">
        <f>IF(E2889="","",IF(OR(E2889="Project Management",E2889="Project Support",E2889="Sprint Management",E2889="Sprint Support"),"NA",(((SUMIF(AD:AD,AD2889,H:H)/VLOOKUP(AD2889,[2]Formula!V:X,3,0))*VLOOKUP(AD2889,[2]Formula!V:X,2,0))*H2889)/SUMIF(AD:AD,AD2889,H:H)))</f>
        <v/>
      </c>
      <c r="L2889" s="38" t="str">
        <f t="shared" si="271"/>
        <v/>
      </c>
      <c r="M2889" s="38" t="str">
        <f t="shared" si="272"/>
        <v/>
      </c>
      <c r="N2889" s="38" t="str">
        <f t="shared" si="274"/>
        <v/>
      </c>
      <c r="O2889" s="38" t="str">
        <f t="shared" si="270"/>
        <v/>
      </c>
      <c r="P2889" s="39" t="str">
        <f t="shared" si="275"/>
        <v/>
      </c>
      <c r="AC2889" s="42" t="str">
        <f>IF(B2889="","",VLOOKUP(B2889,[2]Formula!B:C,2,0))</f>
        <v/>
      </c>
      <c r="AD2889" s="43" t="str">
        <f t="shared" si="273"/>
        <v/>
      </c>
    </row>
    <row r="2890" spans="1:30" x14ac:dyDescent="0.25">
      <c r="A2890" s="64"/>
      <c r="B2890" s="64"/>
      <c r="C2890" s="66"/>
      <c r="D2890" s="67"/>
      <c r="E2890" s="64"/>
      <c r="F2890" s="64"/>
      <c r="G2890" s="37" t="str">
        <f>IF(E2890="","",IF(OR(E2890="Project Management",E2890="Project Support",E2890="Sprint Management",E2890="Sprint Support"),"NA",ROUND((((VLOOKUP(AD2890,[2]Formula!V:X,3,0)))-SUMIF(AD:AD,AD2890,H:H)),2)))</f>
        <v/>
      </c>
      <c r="H2890" s="71"/>
      <c r="I2890" s="72"/>
      <c r="J2890" s="72"/>
      <c r="K2890" s="38" t="str">
        <f>IF(E2890="","",IF(OR(E2890="Project Management",E2890="Project Support",E2890="Sprint Management",E2890="Sprint Support"),"NA",(((SUMIF(AD:AD,AD2890,H:H)/VLOOKUP(AD2890,[2]Formula!V:X,3,0))*VLOOKUP(AD2890,[2]Formula!V:X,2,0))*H2890)/SUMIF(AD:AD,AD2890,H:H)))</f>
        <v/>
      </c>
      <c r="L2890" s="38" t="str">
        <f t="shared" si="271"/>
        <v/>
      </c>
      <c r="M2890" s="38" t="str">
        <f t="shared" si="272"/>
        <v/>
      </c>
      <c r="N2890" s="38" t="str">
        <f t="shared" si="274"/>
        <v/>
      </c>
      <c r="O2890" s="38" t="str">
        <f t="shared" si="270"/>
        <v/>
      </c>
      <c r="P2890" s="39" t="str">
        <f t="shared" si="275"/>
        <v/>
      </c>
      <c r="AC2890" s="42" t="str">
        <f>IF(B2890="","",VLOOKUP(B2890,[2]Formula!B:C,2,0))</f>
        <v/>
      </c>
      <c r="AD2890" s="43" t="str">
        <f t="shared" si="273"/>
        <v/>
      </c>
    </row>
    <row r="2891" spans="1:30" x14ac:dyDescent="0.25">
      <c r="A2891" s="64"/>
      <c r="B2891" s="64"/>
      <c r="C2891" s="66"/>
      <c r="D2891" s="67"/>
      <c r="E2891" s="64"/>
      <c r="F2891" s="64"/>
      <c r="G2891" s="37" t="str">
        <f>IF(E2891="","",IF(OR(E2891="Project Management",E2891="Project Support",E2891="Sprint Management",E2891="Sprint Support"),"NA",ROUND((((VLOOKUP(AD2891,[2]Formula!V:X,3,0)))-SUMIF(AD:AD,AD2891,H:H)),2)))</f>
        <v/>
      </c>
      <c r="H2891" s="71"/>
      <c r="I2891" s="72"/>
      <c r="J2891" s="72"/>
      <c r="K2891" s="38" t="str">
        <f>IF(E2891="","",IF(OR(E2891="Project Management",E2891="Project Support",E2891="Sprint Management",E2891="Sprint Support"),"NA",(((SUMIF(AD:AD,AD2891,H:H)/VLOOKUP(AD2891,[2]Formula!V:X,3,0))*VLOOKUP(AD2891,[2]Formula!V:X,2,0))*H2891)/SUMIF(AD:AD,AD2891,H:H)))</f>
        <v/>
      </c>
      <c r="L2891" s="38" t="str">
        <f t="shared" si="271"/>
        <v/>
      </c>
      <c r="M2891" s="38" t="str">
        <f t="shared" si="272"/>
        <v/>
      </c>
      <c r="N2891" s="38" t="str">
        <f t="shared" si="274"/>
        <v/>
      </c>
      <c r="O2891" s="38" t="str">
        <f t="shared" si="270"/>
        <v/>
      </c>
      <c r="P2891" s="39" t="str">
        <f t="shared" si="275"/>
        <v/>
      </c>
      <c r="AC2891" s="42" t="str">
        <f>IF(B2891="","",VLOOKUP(B2891,[2]Formula!B:C,2,0))</f>
        <v/>
      </c>
      <c r="AD2891" s="43" t="str">
        <f t="shared" si="273"/>
        <v/>
      </c>
    </row>
    <row r="2892" spans="1:30" x14ac:dyDescent="0.25">
      <c r="A2892" s="64"/>
      <c r="B2892" s="64"/>
      <c r="C2892" s="66"/>
      <c r="D2892" s="67"/>
      <c r="E2892" s="64"/>
      <c r="F2892" s="64"/>
      <c r="G2892" s="37" t="str">
        <f>IF(E2892="","",IF(OR(E2892="Project Management",E2892="Project Support",E2892="Sprint Management",E2892="Sprint Support"),"NA",ROUND((((VLOOKUP(AD2892,[2]Formula!V:X,3,0)))-SUMIF(AD:AD,AD2892,H:H)),2)))</f>
        <v/>
      </c>
      <c r="H2892" s="71"/>
      <c r="I2892" s="72"/>
      <c r="J2892" s="72"/>
      <c r="K2892" s="38" t="str">
        <f>IF(E2892="","",IF(OR(E2892="Project Management",E2892="Project Support",E2892="Sprint Management",E2892="Sprint Support"),"NA",(((SUMIF(AD:AD,AD2892,H:H)/VLOOKUP(AD2892,[2]Formula!V:X,3,0))*VLOOKUP(AD2892,[2]Formula!V:X,2,0))*H2892)/SUMIF(AD:AD,AD2892,H:H)))</f>
        <v/>
      </c>
      <c r="L2892" s="38" t="str">
        <f t="shared" si="271"/>
        <v/>
      </c>
      <c r="M2892" s="38" t="str">
        <f t="shared" si="272"/>
        <v/>
      </c>
      <c r="N2892" s="38" t="str">
        <f t="shared" si="274"/>
        <v/>
      </c>
      <c r="O2892" s="38" t="str">
        <f t="shared" si="270"/>
        <v/>
      </c>
      <c r="P2892" s="39" t="str">
        <f t="shared" si="275"/>
        <v/>
      </c>
      <c r="AC2892" s="42" t="str">
        <f>IF(B2892="","",VLOOKUP(B2892,[2]Formula!B:C,2,0))</f>
        <v/>
      </c>
      <c r="AD2892" s="43" t="str">
        <f t="shared" si="273"/>
        <v/>
      </c>
    </row>
    <row r="2893" spans="1:30" x14ac:dyDescent="0.25">
      <c r="A2893" s="64"/>
      <c r="B2893" s="64"/>
      <c r="C2893" s="66"/>
      <c r="D2893" s="67"/>
      <c r="E2893" s="64"/>
      <c r="F2893" s="64"/>
      <c r="G2893" s="37" t="str">
        <f>IF(E2893="","",IF(OR(E2893="Project Management",E2893="Project Support",E2893="Sprint Management",E2893="Sprint Support"),"NA",ROUND((((VLOOKUP(AD2893,[2]Formula!V:X,3,0)))-SUMIF(AD:AD,AD2893,H:H)),2)))</f>
        <v/>
      </c>
      <c r="H2893" s="71"/>
      <c r="I2893" s="72"/>
      <c r="J2893" s="72"/>
      <c r="K2893" s="38" t="str">
        <f>IF(E2893="","",IF(OR(E2893="Project Management",E2893="Project Support",E2893="Sprint Management",E2893="Sprint Support"),"NA",(((SUMIF(AD:AD,AD2893,H:H)/VLOOKUP(AD2893,[2]Formula!V:X,3,0))*VLOOKUP(AD2893,[2]Formula!V:X,2,0))*H2893)/SUMIF(AD:AD,AD2893,H:H)))</f>
        <v/>
      </c>
      <c r="L2893" s="38" t="str">
        <f t="shared" si="271"/>
        <v/>
      </c>
      <c r="M2893" s="38" t="str">
        <f t="shared" si="272"/>
        <v/>
      </c>
      <c r="N2893" s="38" t="str">
        <f t="shared" si="274"/>
        <v/>
      </c>
      <c r="O2893" s="38" t="str">
        <f t="shared" si="270"/>
        <v/>
      </c>
      <c r="P2893" s="39" t="str">
        <f t="shared" si="275"/>
        <v/>
      </c>
      <c r="AC2893" s="42" t="str">
        <f>IF(B2893="","",VLOOKUP(B2893,[2]Formula!B:C,2,0))</f>
        <v/>
      </c>
      <c r="AD2893" s="43" t="str">
        <f t="shared" si="273"/>
        <v/>
      </c>
    </row>
    <row r="2894" spans="1:30" x14ac:dyDescent="0.25">
      <c r="A2894" s="64"/>
      <c r="B2894" s="64"/>
      <c r="C2894" s="66"/>
      <c r="D2894" s="67"/>
      <c r="E2894" s="64"/>
      <c r="F2894" s="64"/>
      <c r="G2894" s="37" t="str">
        <f>IF(E2894="","",IF(OR(E2894="Project Management",E2894="Project Support",E2894="Sprint Management",E2894="Sprint Support"),"NA",ROUND((((VLOOKUP(AD2894,[2]Formula!V:X,3,0)))-SUMIF(AD:AD,AD2894,H:H)),2)))</f>
        <v/>
      </c>
      <c r="H2894" s="71"/>
      <c r="I2894" s="72"/>
      <c r="J2894" s="72"/>
      <c r="K2894" s="38" t="str">
        <f>IF(E2894="","",IF(OR(E2894="Project Management",E2894="Project Support",E2894="Sprint Management",E2894="Sprint Support"),"NA",(((SUMIF(AD:AD,AD2894,H:H)/VLOOKUP(AD2894,[2]Formula!V:X,3,0))*VLOOKUP(AD2894,[2]Formula!V:X,2,0))*H2894)/SUMIF(AD:AD,AD2894,H:H)))</f>
        <v/>
      </c>
      <c r="L2894" s="38" t="str">
        <f t="shared" si="271"/>
        <v/>
      </c>
      <c r="M2894" s="38" t="str">
        <f t="shared" si="272"/>
        <v/>
      </c>
      <c r="N2894" s="38" t="str">
        <f t="shared" si="274"/>
        <v/>
      </c>
      <c r="O2894" s="38" t="str">
        <f t="shared" si="270"/>
        <v/>
      </c>
      <c r="P2894" s="39" t="str">
        <f t="shared" si="275"/>
        <v/>
      </c>
      <c r="AC2894" s="42" t="str">
        <f>IF(B2894="","",VLOOKUP(B2894,[2]Formula!B:C,2,0))</f>
        <v/>
      </c>
      <c r="AD2894" s="43" t="str">
        <f t="shared" si="273"/>
        <v/>
      </c>
    </row>
    <row r="2895" spans="1:30" x14ac:dyDescent="0.25">
      <c r="A2895" s="64"/>
      <c r="B2895" s="64"/>
      <c r="C2895" s="66"/>
      <c r="D2895" s="67"/>
      <c r="E2895" s="64"/>
      <c r="F2895" s="64"/>
      <c r="G2895" s="37" t="str">
        <f>IF(E2895="","",IF(OR(E2895="Project Management",E2895="Project Support",E2895="Sprint Management",E2895="Sprint Support"),"NA",ROUND((((VLOOKUP(AD2895,[2]Formula!V:X,3,0)))-SUMIF(AD:AD,AD2895,H:H)),2)))</f>
        <v/>
      </c>
      <c r="H2895" s="71"/>
      <c r="I2895" s="72"/>
      <c r="J2895" s="72"/>
      <c r="K2895" s="38" t="str">
        <f>IF(E2895="","",IF(OR(E2895="Project Management",E2895="Project Support",E2895="Sprint Management",E2895="Sprint Support"),"NA",(((SUMIF(AD:AD,AD2895,H:H)/VLOOKUP(AD2895,[2]Formula!V:X,3,0))*VLOOKUP(AD2895,[2]Formula!V:X,2,0))*H2895)/SUMIF(AD:AD,AD2895,H:H)))</f>
        <v/>
      </c>
      <c r="L2895" s="38" t="str">
        <f t="shared" si="271"/>
        <v/>
      </c>
      <c r="M2895" s="38" t="str">
        <f t="shared" si="272"/>
        <v/>
      </c>
      <c r="N2895" s="38" t="str">
        <f t="shared" si="274"/>
        <v/>
      </c>
      <c r="O2895" s="38" t="str">
        <f t="shared" si="270"/>
        <v/>
      </c>
      <c r="P2895" s="39" t="str">
        <f t="shared" si="275"/>
        <v/>
      </c>
      <c r="AC2895" s="42" t="str">
        <f>IF(B2895="","",VLOOKUP(B2895,[2]Formula!B:C,2,0))</f>
        <v/>
      </c>
      <c r="AD2895" s="43" t="str">
        <f t="shared" si="273"/>
        <v/>
      </c>
    </row>
    <row r="2896" spans="1:30" x14ac:dyDescent="0.25">
      <c r="A2896" s="64"/>
      <c r="B2896" s="64"/>
      <c r="C2896" s="66"/>
      <c r="D2896" s="67"/>
      <c r="E2896" s="64"/>
      <c r="F2896" s="64"/>
      <c r="G2896" s="37" t="str">
        <f>IF(E2896="","",IF(OR(E2896="Project Management",E2896="Project Support",E2896="Sprint Management",E2896="Sprint Support"),"NA",ROUND((((VLOOKUP(AD2896,[2]Formula!V:X,3,0)))-SUMIF(AD:AD,AD2896,H:H)),2)))</f>
        <v/>
      </c>
      <c r="H2896" s="71"/>
      <c r="I2896" s="72"/>
      <c r="J2896" s="72"/>
      <c r="K2896" s="38" t="str">
        <f>IF(E2896="","",IF(OR(E2896="Project Management",E2896="Project Support",E2896="Sprint Management",E2896="Sprint Support"),"NA",(((SUMIF(AD:AD,AD2896,H:H)/VLOOKUP(AD2896,[2]Formula!V:X,3,0))*VLOOKUP(AD2896,[2]Formula!V:X,2,0))*H2896)/SUMIF(AD:AD,AD2896,H:H)))</f>
        <v/>
      </c>
      <c r="L2896" s="38" t="str">
        <f t="shared" si="271"/>
        <v/>
      </c>
      <c r="M2896" s="38" t="str">
        <f t="shared" si="272"/>
        <v/>
      </c>
      <c r="N2896" s="38" t="str">
        <f t="shared" si="274"/>
        <v/>
      </c>
      <c r="O2896" s="38" t="str">
        <f t="shared" si="270"/>
        <v/>
      </c>
      <c r="P2896" s="39" t="str">
        <f t="shared" si="275"/>
        <v/>
      </c>
      <c r="AC2896" s="42" t="str">
        <f>IF(B2896="","",VLOOKUP(B2896,[2]Formula!B:C,2,0))</f>
        <v/>
      </c>
      <c r="AD2896" s="43" t="str">
        <f t="shared" si="273"/>
        <v/>
      </c>
    </row>
    <row r="2897" spans="1:30" x14ac:dyDescent="0.25">
      <c r="A2897" s="64"/>
      <c r="B2897" s="64"/>
      <c r="C2897" s="66"/>
      <c r="D2897" s="67"/>
      <c r="E2897" s="64"/>
      <c r="F2897" s="64"/>
      <c r="G2897" s="37" t="str">
        <f>IF(E2897="","",IF(OR(E2897="Project Management",E2897="Project Support",E2897="Sprint Management",E2897="Sprint Support"),"NA",ROUND((((VLOOKUP(AD2897,[2]Formula!V:X,3,0)))-SUMIF(AD:AD,AD2897,H:H)),2)))</f>
        <v/>
      </c>
      <c r="H2897" s="71"/>
      <c r="I2897" s="72"/>
      <c r="J2897" s="72"/>
      <c r="K2897" s="38" t="str">
        <f>IF(E2897="","",IF(OR(E2897="Project Management",E2897="Project Support",E2897="Sprint Management",E2897="Sprint Support"),"NA",(((SUMIF(AD:AD,AD2897,H:H)/VLOOKUP(AD2897,[2]Formula!V:X,3,0))*VLOOKUP(AD2897,[2]Formula!V:X,2,0))*H2897)/SUMIF(AD:AD,AD2897,H:H)))</f>
        <v/>
      </c>
      <c r="L2897" s="38" t="str">
        <f t="shared" si="271"/>
        <v/>
      </c>
      <c r="M2897" s="38" t="str">
        <f t="shared" si="272"/>
        <v/>
      </c>
      <c r="N2897" s="38" t="str">
        <f t="shared" si="274"/>
        <v/>
      </c>
      <c r="O2897" s="38" t="str">
        <f t="shared" si="270"/>
        <v/>
      </c>
      <c r="P2897" s="39" t="str">
        <f t="shared" si="275"/>
        <v/>
      </c>
      <c r="AC2897" s="42" t="str">
        <f>IF(B2897="","",VLOOKUP(B2897,[2]Formula!B:C,2,0))</f>
        <v/>
      </c>
      <c r="AD2897" s="43" t="str">
        <f t="shared" si="273"/>
        <v/>
      </c>
    </row>
    <row r="2898" spans="1:30" x14ac:dyDescent="0.25">
      <c r="A2898" s="64"/>
      <c r="B2898" s="64"/>
      <c r="C2898" s="66"/>
      <c r="D2898" s="67"/>
      <c r="E2898" s="64"/>
      <c r="F2898" s="64"/>
      <c r="G2898" s="37" t="str">
        <f>IF(E2898="","",IF(OR(E2898="Project Management",E2898="Project Support",E2898="Sprint Management",E2898="Sprint Support"),"NA",ROUND((((VLOOKUP(AD2898,[2]Formula!V:X,3,0)))-SUMIF(AD:AD,AD2898,H:H)),2)))</f>
        <v/>
      </c>
      <c r="H2898" s="71"/>
      <c r="I2898" s="72"/>
      <c r="J2898" s="72"/>
      <c r="K2898" s="38" t="str">
        <f>IF(E2898="","",IF(OR(E2898="Project Management",E2898="Project Support",E2898="Sprint Management",E2898="Sprint Support"),"NA",(((SUMIF(AD:AD,AD2898,H:H)/VLOOKUP(AD2898,[2]Formula!V:X,3,0))*VLOOKUP(AD2898,[2]Formula!V:X,2,0))*H2898)/SUMIF(AD:AD,AD2898,H:H)))</f>
        <v/>
      </c>
      <c r="L2898" s="38" t="str">
        <f t="shared" si="271"/>
        <v/>
      </c>
      <c r="M2898" s="38" t="str">
        <f t="shared" si="272"/>
        <v/>
      </c>
      <c r="N2898" s="38" t="str">
        <f t="shared" si="274"/>
        <v/>
      </c>
      <c r="O2898" s="38" t="str">
        <f t="shared" si="270"/>
        <v/>
      </c>
      <c r="P2898" s="39" t="str">
        <f t="shared" si="275"/>
        <v/>
      </c>
      <c r="AC2898" s="42" t="str">
        <f>IF(B2898="","",VLOOKUP(B2898,[2]Formula!B:C,2,0))</f>
        <v/>
      </c>
      <c r="AD2898" s="43" t="str">
        <f t="shared" si="273"/>
        <v/>
      </c>
    </row>
    <row r="2899" spans="1:30" x14ac:dyDescent="0.25">
      <c r="A2899" s="64"/>
      <c r="B2899" s="64"/>
      <c r="C2899" s="66"/>
      <c r="D2899" s="67"/>
      <c r="E2899" s="64"/>
      <c r="F2899" s="64"/>
      <c r="G2899" s="37" t="str">
        <f>IF(E2899="","",IF(OR(E2899="Project Management",E2899="Project Support",E2899="Sprint Management",E2899="Sprint Support"),"NA",ROUND((((VLOOKUP(AD2899,[2]Formula!V:X,3,0)))-SUMIF(AD:AD,AD2899,H:H)),2)))</f>
        <v/>
      </c>
      <c r="H2899" s="71"/>
      <c r="I2899" s="72"/>
      <c r="J2899" s="72"/>
      <c r="K2899" s="38" t="str">
        <f>IF(E2899="","",IF(OR(E2899="Project Management",E2899="Project Support",E2899="Sprint Management",E2899="Sprint Support"),"NA",(((SUMIF(AD:AD,AD2899,H:H)/VLOOKUP(AD2899,[2]Formula!V:X,3,0))*VLOOKUP(AD2899,[2]Formula!V:X,2,0))*H2899)/SUMIF(AD:AD,AD2899,H:H)))</f>
        <v/>
      </c>
      <c r="L2899" s="38" t="str">
        <f t="shared" si="271"/>
        <v/>
      </c>
      <c r="M2899" s="38" t="str">
        <f t="shared" si="272"/>
        <v/>
      </c>
      <c r="N2899" s="38" t="str">
        <f t="shared" si="274"/>
        <v/>
      </c>
      <c r="O2899" s="38" t="str">
        <f t="shared" si="270"/>
        <v/>
      </c>
      <c r="P2899" s="39" t="str">
        <f t="shared" si="275"/>
        <v/>
      </c>
      <c r="AC2899" s="42" t="str">
        <f>IF(B2899="","",VLOOKUP(B2899,[2]Formula!B:C,2,0))</f>
        <v/>
      </c>
      <c r="AD2899" s="43" t="str">
        <f t="shared" si="273"/>
        <v/>
      </c>
    </row>
    <row r="2900" spans="1:30" x14ac:dyDescent="0.25">
      <c r="A2900" s="64"/>
      <c r="B2900" s="64"/>
      <c r="C2900" s="66"/>
      <c r="D2900" s="67"/>
      <c r="E2900" s="64"/>
      <c r="F2900" s="64"/>
      <c r="G2900" s="37" t="str">
        <f>IF(E2900="","",IF(OR(E2900="Project Management",E2900="Project Support",E2900="Sprint Management",E2900="Sprint Support"),"NA",ROUND((((VLOOKUP(AD2900,[2]Formula!V:X,3,0)))-SUMIF(AD:AD,AD2900,H:H)),2)))</f>
        <v/>
      </c>
      <c r="H2900" s="71"/>
      <c r="I2900" s="72"/>
      <c r="J2900" s="72"/>
      <c r="K2900" s="38" t="str">
        <f>IF(E2900="","",IF(OR(E2900="Project Management",E2900="Project Support",E2900="Sprint Management",E2900="Sprint Support"),"NA",(((SUMIF(AD:AD,AD2900,H:H)/VLOOKUP(AD2900,[2]Formula!V:X,3,0))*VLOOKUP(AD2900,[2]Formula!V:X,2,0))*H2900)/SUMIF(AD:AD,AD2900,H:H)))</f>
        <v/>
      </c>
      <c r="L2900" s="38" t="str">
        <f t="shared" si="271"/>
        <v/>
      </c>
      <c r="M2900" s="38" t="str">
        <f t="shared" si="272"/>
        <v/>
      </c>
      <c r="N2900" s="38" t="str">
        <f t="shared" si="274"/>
        <v/>
      </c>
      <c r="O2900" s="38" t="str">
        <f t="shared" si="270"/>
        <v/>
      </c>
      <c r="P2900" s="39" t="str">
        <f t="shared" si="275"/>
        <v/>
      </c>
      <c r="AC2900" s="42" t="str">
        <f>IF(B2900="","",VLOOKUP(B2900,[2]Formula!B:C,2,0))</f>
        <v/>
      </c>
      <c r="AD2900" s="43" t="str">
        <f t="shared" si="273"/>
        <v/>
      </c>
    </row>
    <row r="2901" spans="1:30" x14ac:dyDescent="0.25">
      <c r="A2901" s="64"/>
      <c r="B2901" s="64"/>
      <c r="C2901" s="66"/>
      <c r="D2901" s="67"/>
      <c r="E2901" s="64"/>
      <c r="F2901" s="64"/>
      <c r="G2901" s="37" t="str">
        <f>IF(E2901="","",IF(OR(E2901="Project Management",E2901="Project Support",E2901="Sprint Management",E2901="Sprint Support"),"NA",ROUND((((VLOOKUP(AD2901,[2]Formula!V:X,3,0)))-SUMIF(AD:AD,AD2901,H:H)),2)))</f>
        <v/>
      </c>
      <c r="H2901" s="71"/>
      <c r="I2901" s="72"/>
      <c r="J2901" s="72"/>
      <c r="K2901" s="38" t="str">
        <f>IF(E2901="","",IF(OR(E2901="Project Management",E2901="Project Support",E2901="Sprint Management",E2901="Sprint Support"),"NA",(((SUMIF(AD:AD,AD2901,H:H)/VLOOKUP(AD2901,[2]Formula!V:X,3,0))*VLOOKUP(AD2901,[2]Formula!V:X,2,0))*H2901)/SUMIF(AD:AD,AD2901,H:H)))</f>
        <v/>
      </c>
      <c r="L2901" s="38" t="str">
        <f t="shared" si="271"/>
        <v/>
      </c>
      <c r="M2901" s="38" t="str">
        <f t="shared" si="272"/>
        <v/>
      </c>
      <c r="N2901" s="38" t="str">
        <f t="shared" si="274"/>
        <v/>
      </c>
      <c r="O2901" s="38" t="str">
        <f t="shared" si="270"/>
        <v/>
      </c>
      <c r="P2901" s="39" t="str">
        <f t="shared" si="275"/>
        <v/>
      </c>
      <c r="AC2901" s="42" t="str">
        <f>IF(B2901="","",VLOOKUP(B2901,[2]Formula!B:C,2,0))</f>
        <v/>
      </c>
      <c r="AD2901" s="43" t="str">
        <f t="shared" si="273"/>
        <v/>
      </c>
    </row>
    <row r="2902" spans="1:30" x14ac:dyDescent="0.25">
      <c r="A2902" s="64"/>
      <c r="B2902" s="64"/>
      <c r="C2902" s="66"/>
      <c r="D2902" s="67"/>
      <c r="E2902" s="64"/>
      <c r="F2902" s="64"/>
      <c r="G2902" s="37" t="str">
        <f>IF(E2902="","",IF(OR(E2902="Project Management",E2902="Project Support",E2902="Sprint Management",E2902="Sprint Support"),"NA",ROUND((((VLOOKUP(AD2902,[2]Formula!V:X,3,0)))-SUMIF(AD:AD,AD2902,H:H)),2)))</f>
        <v/>
      </c>
      <c r="H2902" s="71"/>
      <c r="I2902" s="72"/>
      <c r="J2902" s="72"/>
      <c r="K2902" s="38" t="str">
        <f>IF(E2902="","",IF(OR(E2902="Project Management",E2902="Project Support",E2902="Sprint Management",E2902="Sprint Support"),"NA",(((SUMIF(AD:AD,AD2902,H:H)/VLOOKUP(AD2902,[2]Formula!V:X,3,0))*VLOOKUP(AD2902,[2]Formula!V:X,2,0))*H2902)/SUMIF(AD:AD,AD2902,H:H)))</f>
        <v/>
      </c>
      <c r="L2902" s="38" t="str">
        <f t="shared" si="271"/>
        <v/>
      </c>
      <c r="M2902" s="38" t="str">
        <f t="shared" si="272"/>
        <v/>
      </c>
      <c r="N2902" s="38" t="str">
        <f t="shared" si="274"/>
        <v/>
      </c>
      <c r="O2902" s="38" t="str">
        <f t="shared" si="270"/>
        <v/>
      </c>
      <c r="P2902" s="39" t="str">
        <f t="shared" si="275"/>
        <v/>
      </c>
      <c r="AC2902" s="42" t="str">
        <f>IF(B2902="","",VLOOKUP(B2902,[2]Formula!B:C,2,0))</f>
        <v/>
      </c>
      <c r="AD2902" s="43" t="str">
        <f t="shared" si="273"/>
        <v/>
      </c>
    </row>
    <row r="2903" spans="1:30" x14ac:dyDescent="0.25">
      <c r="A2903" s="64"/>
      <c r="B2903" s="64"/>
      <c r="C2903" s="66"/>
      <c r="D2903" s="67"/>
      <c r="E2903" s="64"/>
      <c r="F2903" s="64"/>
      <c r="G2903" s="37" t="str">
        <f>IF(E2903="","",IF(OR(E2903="Project Management",E2903="Project Support",E2903="Sprint Management",E2903="Sprint Support"),"NA",ROUND((((VLOOKUP(AD2903,[2]Formula!V:X,3,0)))-SUMIF(AD:AD,AD2903,H:H)),2)))</f>
        <v/>
      </c>
      <c r="H2903" s="71"/>
      <c r="I2903" s="72"/>
      <c r="J2903" s="72"/>
      <c r="K2903" s="38" t="str">
        <f>IF(E2903="","",IF(OR(E2903="Project Management",E2903="Project Support",E2903="Sprint Management",E2903="Sprint Support"),"NA",(((SUMIF(AD:AD,AD2903,H:H)/VLOOKUP(AD2903,[2]Formula!V:X,3,0))*VLOOKUP(AD2903,[2]Formula!V:X,2,0))*H2903)/SUMIF(AD:AD,AD2903,H:H)))</f>
        <v/>
      </c>
      <c r="L2903" s="38" t="str">
        <f t="shared" si="271"/>
        <v/>
      </c>
      <c r="M2903" s="38" t="str">
        <f t="shared" si="272"/>
        <v/>
      </c>
      <c r="N2903" s="38" t="str">
        <f t="shared" si="274"/>
        <v/>
      </c>
      <c r="O2903" s="38" t="str">
        <f t="shared" si="270"/>
        <v/>
      </c>
      <c r="P2903" s="39" t="str">
        <f t="shared" si="275"/>
        <v/>
      </c>
      <c r="AC2903" s="42" t="str">
        <f>IF(B2903="","",VLOOKUP(B2903,[2]Formula!B:C,2,0))</f>
        <v/>
      </c>
      <c r="AD2903" s="43" t="str">
        <f t="shared" si="273"/>
        <v/>
      </c>
    </row>
    <row r="2904" spans="1:30" x14ac:dyDescent="0.25">
      <c r="A2904" s="64"/>
      <c r="B2904" s="64"/>
      <c r="C2904" s="66"/>
      <c r="D2904" s="67"/>
      <c r="E2904" s="64"/>
      <c r="F2904" s="64"/>
      <c r="G2904" s="37" t="str">
        <f>IF(E2904="","",IF(OR(E2904="Project Management",E2904="Project Support",E2904="Sprint Management",E2904="Sprint Support"),"NA",ROUND((((VLOOKUP(AD2904,[2]Formula!V:X,3,0)))-SUMIF(AD:AD,AD2904,H:H)),2)))</f>
        <v/>
      </c>
      <c r="H2904" s="71"/>
      <c r="I2904" s="72"/>
      <c r="J2904" s="72"/>
      <c r="K2904" s="38" t="str">
        <f>IF(E2904="","",IF(OR(E2904="Project Management",E2904="Project Support",E2904="Sprint Management",E2904="Sprint Support"),"NA",(((SUMIF(AD:AD,AD2904,H:H)/VLOOKUP(AD2904,[2]Formula!V:X,3,0))*VLOOKUP(AD2904,[2]Formula!V:X,2,0))*H2904)/SUMIF(AD:AD,AD2904,H:H)))</f>
        <v/>
      </c>
      <c r="L2904" s="38" t="str">
        <f t="shared" si="271"/>
        <v/>
      </c>
      <c r="M2904" s="38" t="str">
        <f t="shared" si="272"/>
        <v/>
      </c>
      <c r="N2904" s="38" t="str">
        <f t="shared" si="274"/>
        <v/>
      </c>
      <c r="O2904" s="38" t="str">
        <f t="shared" si="270"/>
        <v/>
      </c>
      <c r="P2904" s="39" t="str">
        <f t="shared" si="275"/>
        <v/>
      </c>
      <c r="AC2904" s="42" t="str">
        <f>IF(B2904="","",VLOOKUP(B2904,[2]Formula!B:C,2,0))</f>
        <v/>
      </c>
      <c r="AD2904" s="43" t="str">
        <f t="shared" si="273"/>
        <v/>
      </c>
    </row>
    <row r="2905" spans="1:30" x14ac:dyDescent="0.25">
      <c r="A2905" s="64"/>
      <c r="B2905" s="64"/>
      <c r="C2905" s="66"/>
      <c r="D2905" s="67"/>
      <c r="E2905" s="64"/>
      <c r="F2905" s="64"/>
      <c r="G2905" s="37" t="str">
        <f>IF(E2905="","",IF(OR(E2905="Project Management",E2905="Project Support",E2905="Sprint Management",E2905="Sprint Support"),"NA",ROUND((((VLOOKUP(AD2905,[2]Formula!V:X,3,0)))-SUMIF(AD:AD,AD2905,H:H)),2)))</f>
        <v/>
      </c>
      <c r="H2905" s="71"/>
      <c r="I2905" s="72"/>
      <c r="J2905" s="72"/>
      <c r="K2905" s="38" t="str">
        <f>IF(E2905="","",IF(OR(E2905="Project Management",E2905="Project Support",E2905="Sprint Management",E2905="Sprint Support"),"NA",(((SUMIF(AD:AD,AD2905,H:H)/VLOOKUP(AD2905,[2]Formula!V:X,3,0))*VLOOKUP(AD2905,[2]Formula!V:X,2,0))*H2905)/SUMIF(AD:AD,AD2905,H:H)))</f>
        <v/>
      </c>
      <c r="L2905" s="38" t="str">
        <f t="shared" si="271"/>
        <v/>
      </c>
      <c r="M2905" s="38" t="str">
        <f t="shared" si="272"/>
        <v/>
      </c>
      <c r="N2905" s="38" t="str">
        <f t="shared" si="274"/>
        <v/>
      </c>
      <c r="O2905" s="38" t="str">
        <f t="shared" si="270"/>
        <v/>
      </c>
      <c r="P2905" s="39" t="str">
        <f t="shared" si="275"/>
        <v/>
      </c>
      <c r="AC2905" s="42" t="str">
        <f>IF(B2905="","",VLOOKUP(B2905,[2]Formula!B:C,2,0))</f>
        <v/>
      </c>
      <c r="AD2905" s="43" t="str">
        <f t="shared" si="273"/>
        <v/>
      </c>
    </row>
    <row r="2906" spans="1:30" x14ac:dyDescent="0.25">
      <c r="A2906" s="64"/>
      <c r="B2906" s="64"/>
      <c r="C2906" s="66"/>
      <c r="D2906" s="67"/>
      <c r="E2906" s="64"/>
      <c r="F2906" s="64"/>
      <c r="G2906" s="37" t="str">
        <f>IF(E2906="","",IF(OR(E2906="Project Management",E2906="Project Support",E2906="Sprint Management",E2906="Sprint Support"),"NA",ROUND((((VLOOKUP(AD2906,[2]Formula!V:X,3,0)))-SUMIF(AD:AD,AD2906,H:H)),2)))</f>
        <v/>
      </c>
      <c r="H2906" s="71"/>
      <c r="I2906" s="72"/>
      <c r="J2906" s="72"/>
      <c r="K2906" s="38" t="str">
        <f>IF(E2906="","",IF(OR(E2906="Project Management",E2906="Project Support",E2906="Sprint Management",E2906="Sprint Support"),"NA",(((SUMIF(AD:AD,AD2906,H:H)/VLOOKUP(AD2906,[2]Formula!V:X,3,0))*VLOOKUP(AD2906,[2]Formula!V:X,2,0))*H2906)/SUMIF(AD:AD,AD2906,H:H)))</f>
        <v/>
      </c>
      <c r="L2906" s="38" t="str">
        <f t="shared" si="271"/>
        <v/>
      </c>
      <c r="M2906" s="38" t="str">
        <f t="shared" si="272"/>
        <v/>
      </c>
      <c r="N2906" s="38" t="str">
        <f t="shared" si="274"/>
        <v/>
      </c>
      <c r="O2906" s="38" t="str">
        <f t="shared" si="270"/>
        <v/>
      </c>
      <c r="P2906" s="39" t="str">
        <f t="shared" si="275"/>
        <v/>
      </c>
      <c r="AC2906" s="42" t="str">
        <f>IF(B2906="","",VLOOKUP(B2906,[2]Formula!B:C,2,0))</f>
        <v/>
      </c>
      <c r="AD2906" s="43" t="str">
        <f t="shared" si="273"/>
        <v/>
      </c>
    </row>
    <row r="2907" spans="1:30" x14ac:dyDescent="0.25">
      <c r="A2907" s="64"/>
      <c r="B2907" s="64"/>
      <c r="C2907" s="66"/>
      <c r="D2907" s="67"/>
      <c r="E2907" s="64"/>
      <c r="F2907" s="64"/>
      <c r="G2907" s="37" t="str">
        <f>IF(E2907="","",IF(OR(E2907="Project Management",E2907="Project Support",E2907="Sprint Management",E2907="Sprint Support"),"NA",ROUND((((VLOOKUP(AD2907,[2]Formula!V:X,3,0)))-SUMIF(AD:AD,AD2907,H:H)),2)))</f>
        <v/>
      </c>
      <c r="H2907" s="71"/>
      <c r="I2907" s="72"/>
      <c r="J2907" s="72"/>
      <c r="K2907" s="38" t="str">
        <f>IF(E2907="","",IF(OR(E2907="Project Management",E2907="Project Support",E2907="Sprint Management",E2907="Sprint Support"),"NA",(((SUMIF(AD:AD,AD2907,H:H)/VLOOKUP(AD2907,[2]Formula!V:X,3,0))*VLOOKUP(AD2907,[2]Formula!V:X,2,0))*H2907)/SUMIF(AD:AD,AD2907,H:H)))</f>
        <v/>
      </c>
      <c r="L2907" s="38" t="str">
        <f t="shared" si="271"/>
        <v/>
      </c>
      <c r="M2907" s="38" t="str">
        <f t="shared" si="272"/>
        <v/>
      </c>
      <c r="N2907" s="38" t="str">
        <f t="shared" si="274"/>
        <v/>
      </c>
      <c r="O2907" s="38" t="str">
        <f t="shared" si="270"/>
        <v/>
      </c>
      <c r="P2907" s="39" t="str">
        <f t="shared" si="275"/>
        <v/>
      </c>
      <c r="AC2907" s="42" t="str">
        <f>IF(B2907="","",VLOOKUP(B2907,[2]Formula!B:C,2,0))</f>
        <v/>
      </c>
      <c r="AD2907" s="43" t="str">
        <f t="shared" si="273"/>
        <v/>
      </c>
    </row>
    <row r="2908" spans="1:30" x14ac:dyDescent="0.25">
      <c r="A2908" s="64"/>
      <c r="B2908" s="64"/>
      <c r="C2908" s="66"/>
      <c r="D2908" s="67"/>
      <c r="E2908" s="64"/>
      <c r="F2908" s="64"/>
      <c r="G2908" s="37" t="str">
        <f>IF(E2908="","",IF(OR(E2908="Project Management",E2908="Project Support",E2908="Sprint Management",E2908="Sprint Support"),"NA",ROUND((((VLOOKUP(AD2908,[2]Formula!V:X,3,0)))-SUMIF(AD:AD,AD2908,H:H)),2)))</f>
        <v/>
      </c>
      <c r="H2908" s="71"/>
      <c r="I2908" s="72"/>
      <c r="J2908" s="72"/>
      <c r="K2908" s="38" t="str">
        <f>IF(E2908="","",IF(OR(E2908="Project Management",E2908="Project Support",E2908="Sprint Management",E2908="Sprint Support"),"NA",(((SUMIF(AD:AD,AD2908,H:H)/VLOOKUP(AD2908,[2]Formula!V:X,3,0))*VLOOKUP(AD2908,[2]Formula!V:X,2,0))*H2908)/SUMIF(AD:AD,AD2908,H:H)))</f>
        <v/>
      </c>
      <c r="L2908" s="38" t="str">
        <f t="shared" si="271"/>
        <v/>
      </c>
      <c r="M2908" s="38" t="str">
        <f t="shared" si="272"/>
        <v/>
      </c>
      <c r="N2908" s="38" t="str">
        <f t="shared" si="274"/>
        <v/>
      </c>
      <c r="O2908" s="38" t="str">
        <f t="shared" si="270"/>
        <v/>
      </c>
      <c r="P2908" s="39" t="str">
        <f t="shared" si="275"/>
        <v/>
      </c>
      <c r="AC2908" s="42" t="str">
        <f>IF(B2908="","",VLOOKUP(B2908,[2]Formula!B:C,2,0))</f>
        <v/>
      </c>
      <c r="AD2908" s="43" t="str">
        <f t="shared" si="273"/>
        <v/>
      </c>
    </row>
    <row r="2909" spans="1:30" x14ac:dyDescent="0.25">
      <c r="A2909" s="64"/>
      <c r="B2909" s="64"/>
      <c r="C2909" s="66"/>
      <c r="D2909" s="67"/>
      <c r="E2909" s="64"/>
      <c r="F2909" s="64"/>
      <c r="G2909" s="37" t="str">
        <f>IF(E2909="","",IF(OR(E2909="Project Management",E2909="Project Support",E2909="Sprint Management",E2909="Sprint Support"),"NA",ROUND((((VLOOKUP(AD2909,[2]Formula!V:X,3,0)))-SUMIF(AD:AD,AD2909,H:H)),2)))</f>
        <v/>
      </c>
      <c r="H2909" s="71"/>
      <c r="I2909" s="72"/>
      <c r="J2909" s="72"/>
      <c r="K2909" s="38" t="str">
        <f>IF(E2909="","",IF(OR(E2909="Project Management",E2909="Project Support",E2909="Sprint Management",E2909="Sprint Support"),"NA",(((SUMIF(AD:AD,AD2909,H:H)/VLOOKUP(AD2909,[2]Formula!V:X,3,0))*VLOOKUP(AD2909,[2]Formula!V:X,2,0))*H2909)/SUMIF(AD:AD,AD2909,H:H)))</f>
        <v/>
      </c>
      <c r="L2909" s="38" t="str">
        <f t="shared" si="271"/>
        <v/>
      </c>
      <c r="M2909" s="38" t="str">
        <f t="shared" si="272"/>
        <v/>
      </c>
      <c r="N2909" s="38" t="str">
        <f t="shared" si="274"/>
        <v/>
      </c>
      <c r="O2909" s="38" t="str">
        <f t="shared" si="270"/>
        <v/>
      </c>
      <c r="P2909" s="39" t="str">
        <f t="shared" si="275"/>
        <v/>
      </c>
      <c r="AC2909" s="42" t="str">
        <f>IF(B2909="","",VLOOKUP(B2909,[2]Formula!B:C,2,0))</f>
        <v/>
      </c>
      <c r="AD2909" s="43" t="str">
        <f t="shared" si="273"/>
        <v/>
      </c>
    </row>
    <row r="2910" spans="1:30" x14ac:dyDescent="0.25">
      <c r="A2910" s="64"/>
      <c r="B2910" s="64"/>
      <c r="C2910" s="66"/>
      <c r="D2910" s="67"/>
      <c r="E2910" s="64"/>
      <c r="F2910" s="64"/>
      <c r="G2910" s="37" t="str">
        <f>IF(E2910="","",IF(OR(E2910="Project Management",E2910="Project Support",E2910="Sprint Management",E2910="Sprint Support"),"NA",ROUND((((VLOOKUP(AD2910,[2]Formula!V:X,3,0)))-SUMIF(AD:AD,AD2910,H:H)),2)))</f>
        <v/>
      </c>
      <c r="H2910" s="71"/>
      <c r="I2910" s="72"/>
      <c r="J2910" s="72"/>
      <c r="K2910" s="38" t="str">
        <f>IF(E2910="","",IF(OR(E2910="Project Management",E2910="Project Support",E2910="Sprint Management",E2910="Sprint Support"),"NA",(((SUMIF(AD:AD,AD2910,H:H)/VLOOKUP(AD2910,[2]Formula!V:X,3,0))*VLOOKUP(AD2910,[2]Formula!V:X,2,0))*H2910)/SUMIF(AD:AD,AD2910,H:H)))</f>
        <v/>
      </c>
      <c r="L2910" s="38" t="str">
        <f t="shared" si="271"/>
        <v/>
      </c>
      <c r="M2910" s="38" t="str">
        <f t="shared" si="272"/>
        <v/>
      </c>
      <c r="N2910" s="38" t="str">
        <f t="shared" si="274"/>
        <v/>
      </c>
      <c r="O2910" s="38" t="str">
        <f t="shared" si="270"/>
        <v/>
      </c>
      <c r="P2910" s="39" t="str">
        <f t="shared" si="275"/>
        <v/>
      </c>
      <c r="AC2910" s="42" t="str">
        <f>IF(B2910="","",VLOOKUP(B2910,[2]Formula!B:C,2,0))</f>
        <v/>
      </c>
      <c r="AD2910" s="43" t="str">
        <f t="shared" si="273"/>
        <v/>
      </c>
    </row>
    <row r="2911" spans="1:30" x14ac:dyDescent="0.25">
      <c r="A2911" s="64"/>
      <c r="B2911" s="64"/>
      <c r="C2911" s="66"/>
      <c r="D2911" s="67"/>
      <c r="E2911" s="64"/>
      <c r="F2911" s="64"/>
      <c r="G2911" s="37" t="str">
        <f>IF(E2911="","",IF(OR(E2911="Project Management",E2911="Project Support",E2911="Sprint Management",E2911="Sprint Support"),"NA",ROUND((((VLOOKUP(AD2911,[2]Formula!V:X,3,0)))-SUMIF(AD:AD,AD2911,H:H)),2)))</f>
        <v/>
      </c>
      <c r="H2911" s="71"/>
      <c r="I2911" s="72"/>
      <c r="J2911" s="72"/>
      <c r="K2911" s="38" t="str">
        <f>IF(E2911="","",IF(OR(E2911="Project Management",E2911="Project Support",E2911="Sprint Management",E2911="Sprint Support"),"NA",(((SUMIF(AD:AD,AD2911,H:H)/VLOOKUP(AD2911,[2]Formula!V:X,3,0))*VLOOKUP(AD2911,[2]Formula!V:X,2,0))*H2911)/SUMIF(AD:AD,AD2911,H:H)))</f>
        <v/>
      </c>
      <c r="L2911" s="38" t="str">
        <f t="shared" si="271"/>
        <v/>
      </c>
      <c r="M2911" s="38" t="str">
        <f t="shared" si="272"/>
        <v/>
      </c>
      <c r="N2911" s="38" t="str">
        <f t="shared" si="274"/>
        <v/>
      </c>
      <c r="O2911" s="38" t="str">
        <f t="shared" si="270"/>
        <v/>
      </c>
      <c r="P2911" s="39" t="str">
        <f t="shared" si="275"/>
        <v/>
      </c>
      <c r="AC2911" s="42" t="str">
        <f>IF(B2911="","",VLOOKUP(B2911,[2]Formula!B:C,2,0))</f>
        <v/>
      </c>
      <c r="AD2911" s="43" t="str">
        <f t="shared" si="273"/>
        <v/>
      </c>
    </row>
    <row r="2912" spans="1:30" x14ac:dyDescent="0.25">
      <c r="A2912" s="64"/>
      <c r="B2912" s="64"/>
      <c r="C2912" s="66"/>
      <c r="D2912" s="67"/>
      <c r="E2912" s="64"/>
      <c r="F2912" s="64"/>
      <c r="G2912" s="37" t="str">
        <f>IF(E2912="","",IF(OR(E2912="Project Management",E2912="Project Support",E2912="Sprint Management",E2912="Sprint Support"),"NA",ROUND((((VLOOKUP(AD2912,[2]Formula!V:X,3,0)))-SUMIF(AD:AD,AD2912,H:H)),2)))</f>
        <v/>
      </c>
      <c r="H2912" s="71"/>
      <c r="I2912" s="72"/>
      <c r="J2912" s="72"/>
      <c r="K2912" s="38" t="str">
        <f>IF(E2912="","",IF(OR(E2912="Project Management",E2912="Project Support",E2912="Sprint Management",E2912="Sprint Support"),"NA",(((SUMIF(AD:AD,AD2912,H:H)/VLOOKUP(AD2912,[2]Formula!V:X,3,0))*VLOOKUP(AD2912,[2]Formula!V:X,2,0))*H2912)/SUMIF(AD:AD,AD2912,H:H)))</f>
        <v/>
      </c>
      <c r="L2912" s="38" t="str">
        <f t="shared" si="271"/>
        <v/>
      </c>
      <c r="M2912" s="38" t="str">
        <f t="shared" si="272"/>
        <v/>
      </c>
      <c r="N2912" s="38" t="str">
        <f t="shared" si="274"/>
        <v/>
      </c>
      <c r="O2912" s="38" t="str">
        <f t="shared" si="270"/>
        <v/>
      </c>
      <c r="P2912" s="39" t="str">
        <f t="shared" si="275"/>
        <v/>
      </c>
      <c r="AC2912" s="42" t="str">
        <f>IF(B2912="","",VLOOKUP(B2912,[2]Formula!B:C,2,0))</f>
        <v/>
      </c>
      <c r="AD2912" s="43" t="str">
        <f t="shared" si="273"/>
        <v/>
      </c>
    </row>
    <row r="2913" spans="1:30" x14ac:dyDescent="0.25">
      <c r="A2913" s="64"/>
      <c r="B2913" s="64"/>
      <c r="C2913" s="66"/>
      <c r="D2913" s="67"/>
      <c r="E2913" s="64"/>
      <c r="F2913" s="64"/>
      <c r="G2913" s="37" t="str">
        <f>IF(E2913="","",IF(OR(E2913="Project Management",E2913="Project Support",E2913="Sprint Management",E2913="Sprint Support"),"NA",ROUND((((VLOOKUP(AD2913,[2]Formula!V:X,3,0)))-SUMIF(AD:AD,AD2913,H:H)),2)))</f>
        <v/>
      </c>
      <c r="H2913" s="71"/>
      <c r="I2913" s="72"/>
      <c r="J2913" s="72"/>
      <c r="K2913" s="38" t="str">
        <f>IF(E2913="","",IF(OR(E2913="Project Management",E2913="Project Support",E2913="Sprint Management",E2913="Sprint Support"),"NA",(((SUMIF(AD:AD,AD2913,H:H)/VLOOKUP(AD2913,[2]Formula!V:X,3,0))*VLOOKUP(AD2913,[2]Formula!V:X,2,0))*H2913)/SUMIF(AD:AD,AD2913,H:H)))</f>
        <v/>
      </c>
      <c r="L2913" s="38" t="str">
        <f t="shared" si="271"/>
        <v/>
      </c>
      <c r="M2913" s="38" t="str">
        <f t="shared" si="272"/>
        <v/>
      </c>
      <c r="N2913" s="38" t="str">
        <f t="shared" si="274"/>
        <v/>
      </c>
      <c r="O2913" s="38" t="str">
        <f t="shared" si="270"/>
        <v/>
      </c>
      <c r="P2913" s="39" t="str">
        <f t="shared" si="275"/>
        <v/>
      </c>
      <c r="AC2913" s="42" t="str">
        <f>IF(B2913="","",VLOOKUP(B2913,[2]Formula!B:C,2,0))</f>
        <v/>
      </c>
      <c r="AD2913" s="43" t="str">
        <f t="shared" si="273"/>
        <v/>
      </c>
    </row>
    <row r="2914" spans="1:30" x14ac:dyDescent="0.25">
      <c r="A2914" s="64"/>
      <c r="B2914" s="64"/>
      <c r="C2914" s="66"/>
      <c r="D2914" s="67"/>
      <c r="E2914" s="64"/>
      <c r="F2914" s="64"/>
      <c r="G2914" s="37" t="str">
        <f>IF(E2914="","",IF(OR(E2914="Project Management",E2914="Project Support",E2914="Sprint Management",E2914="Sprint Support"),"NA",ROUND((((VLOOKUP(AD2914,[2]Formula!V:X,3,0)))-SUMIF(AD:AD,AD2914,H:H)),2)))</f>
        <v/>
      </c>
      <c r="H2914" s="71"/>
      <c r="I2914" s="72"/>
      <c r="J2914" s="72"/>
      <c r="K2914" s="38" t="str">
        <f>IF(E2914="","",IF(OR(E2914="Project Management",E2914="Project Support",E2914="Sprint Management",E2914="Sprint Support"),"NA",(((SUMIF(AD:AD,AD2914,H:H)/VLOOKUP(AD2914,[2]Formula!V:X,3,0))*VLOOKUP(AD2914,[2]Formula!V:X,2,0))*H2914)/SUMIF(AD:AD,AD2914,H:H)))</f>
        <v/>
      </c>
      <c r="L2914" s="38" t="str">
        <f t="shared" si="271"/>
        <v/>
      </c>
      <c r="M2914" s="38" t="str">
        <f t="shared" si="272"/>
        <v/>
      </c>
      <c r="N2914" s="38" t="str">
        <f t="shared" si="274"/>
        <v/>
      </c>
      <c r="O2914" s="38" t="str">
        <f t="shared" si="270"/>
        <v/>
      </c>
      <c r="P2914" s="39" t="str">
        <f t="shared" si="275"/>
        <v/>
      </c>
      <c r="AC2914" s="42" t="str">
        <f>IF(B2914="","",VLOOKUP(B2914,[2]Formula!B:C,2,0))</f>
        <v/>
      </c>
      <c r="AD2914" s="43" t="str">
        <f t="shared" si="273"/>
        <v/>
      </c>
    </row>
    <row r="2915" spans="1:30" x14ac:dyDescent="0.25">
      <c r="A2915" s="64"/>
      <c r="B2915" s="64"/>
      <c r="C2915" s="66"/>
      <c r="D2915" s="67"/>
      <c r="E2915" s="64"/>
      <c r="F2915" s="64"/>
      <c r="G2915" s="37" t="str">
        <f>IF(E2915="","",IF(OR(E2915="Project Management",E2915="Project Support",E2915="Sprint Management",E2915="Sprint Support"),"NA",ROUND((((VLOOKUP(AD2915,[2]Formula!V:X,3,0)))-SUMIF(AD:AD,AD2915,H:H)),2)))</f>
        <v/>
      </c>
      <c r="H2915" s="71"/>
      <c r="I2915" s="72"/>
      <c r="J2915" s="72"/>
      <c r="K2915" s="38" t="str">
        <f>IF(E2915="","",IF(OR(E2915="Project Management",E2915="Project Support",E2915="Sprint Management",E2915="Sprint Support"),"NA",(((SUMIF(AD:AD,AD2915,H:H)/VLOOKUP(AD2915,[2]Formula!V:X,3,0))*VLOOKUP(AD2915,[2]Formula!V:X,2,0))*H2915)/SUMIF(AD:AD,AD2915,H:H)))</f>
        <v/>
      </c>
      <c r="L2915" s="38" t="str">
        <f t="shared" si="271"/>
        <v/>
      </c>
      <c r="M2915" s="38" t="str">
        <f t="shared" si="272"/>
        <v/>
      </c>
      <c r="N2915" s="38" t="str">
        <f t="shared" si="274"/>
        <v/>
      </c>
      <c r="O2915" s="38" t="str">
        <f t="shared" si="270"/>
        <v/>
      </c>
      <c r="P2915" s="39" t="str">
        <f t="shared" si="275"/>
        <v/>
      </c>
      <c r="AC2915" s="42" t="str">
        <f>IF(B2915="","",VLOOKUP(B2915,[2]Formula!B:C,2,0))</f>
        <v/>
      </c>
      <c r="AD2915" s="43" t="str">
        <f t="shared" si="273"/>
        <v/>
      </c>
    </row>
    <row r="2916" spans="1:30" x14ac:dyDescent="0.25">
      <c r="A2916" s="64"/>
      <c r="B2916" s="64"/>
      <c r="C2916" s="66"/>
      <c r="D2916" s="67"/>
      <c r="E2916" s="64"/>
      <c r="F2916" s="64"/>
      <c r="G2916" s="37" t="str">
        <f>IF(E2916="","",IF(OR(E2916="Project Management",E2916="Project Support",E2916="Sprint Management",E2916="Sprint Support"),"NA",ROUND((((VLOOKUP(AD2916,[2]Formula!V:X,3,0)))-SUMIF(AD:AD,AD2916,H:H)),2)))</f>
        <v/>
      </c>
      <c r="H2916" s="71"/>
      <c r="I2916" s="72"/>
      <c r="J2916" s="72"/>
      <c r="K2916" s="38" t="str">
        <f>IF(E2916="","",IF(OR(E2916="Project Management",E2916="Project Support",E2916="Sprint Management",E2916="Sprint Support"),"NA",(((SUMIF(AD:AD,AD2916,H:H)/VLOOKUP(AD2916,[2]Formula!V:X,3,0))*VLOOKUP(AD2916,[2]Formula!V:X,2,0))*H2916)/SUMIF(AD:AD,AD2916,H:H)))</f>
        <v/>
      </c>
      <c r="L2916" s="38" t="str">
        <f t="shared" si="271"/>
        <v/>
      </c>
      <c r="M2916" s="38" t="str">
        <f t="shared" si="272"/>
        <v/>
      </c>
      <c r="N2916" s="38" t="str">
        <f t="shared" si="274"/>
        <v/>
      </c>
      <c r="O2916" s="38" t="str">
        <f t="shared" si="270"/>
        <v/>
      </c>
      <c r="P2916" s="39" t="str">
        <f t="shared" si="275"/>
        <v/>
      </c>
      <c r="AC2916" s="42" t="str">
        <f>IF(B2916="","",VLOOKUP(B2916,[2]Formula!B:C,2,0))</f>
        <v/>
      </c>
      <c r="AD2916" s="43" t="str">
        <f t="shared" si="273"/>
        <v/>
      </c>
    </row>
    <row r="2917" spans="1:30" x14ac:dyDescent="0.25">
      <c r="A2917" s="64"/>
      <c r="B2917" s="64"/>
      <c r="C2917" s="66"/>
      <c r="D2917" s="67"/>
      <c r="E2917" s="64"/>
      <c r="F2917" s="64"/>
      <c r="G2917" s="37" t="str">
        <f>IF(E2917="","",IF(OR(E2917="Project Management",E2917="Project Support",E2917="Sprint Management",E2917="Sprint Support"),"NA",ROUND((((VLOOKUP(AD2917,[2]Formula!V:X,3,0)))-SUMIF(AD:AD,AD2917,H:H)),2)))</f>
        <v/>
      </c>
      <c r="H2917" s="71"/>
      <c r="I2917" s="72"/>
      <c r="J2917" s="72"/>
      <c r="K2917" s="38" t="str">
        <f>IF(E2917="","",IF(OR(E2917="Project Management",E2917="Project Support",E2917="Sprint Management",E2917="Sprint Support"),"NA",(((SUMIF(AD:AD,AD2917,H:H)/VLOOKUP(AD2917,[2]Formula!V:X,3,0))*VLOOKUP(AD2917,[2]Formula!V:X,2,0))*H2917)/SUMIF(AD:AD,AD2917,H:H)))</f>
        <v/>
      </c>
      <c r="L2917" s="38" t="str">
        <f t="shared" si="271"/>
        <v/>
      </c>
      <c r="M2917" s="38" t="str">
        <f t="shared" si="272"/>
        <v/>
      </c>
      <c r="N2917" s="38" t="str">
        <f t="shared" si="274"/>
        <v/>
      </c>
      <c r="O2917" s="38" t="str">
        <f t="shared" si="270"/>
        <v/>
      </c>
      <c r="P2917" s="39" t="str">
        <f t="shared" si="275"/>
        <v/>
      </c>
      <c r="AC2917" s="42" t="str">
        <f>IF(B2917="","",VLOOKUP(B2917,[2]Formula!B:C,2,0))</f>
        <v/>
      </c>
      <c r="AD2917" s="43" t="str">
        <f t="shared" si="273"/>
        <v/>
      </c>
    </row>
    <row r="2918" spans="1:30" x14ac:dyDescent="0.25">
      <c r="A2918" s="64"/>
      <c r="B2918" s="64"/>
      <c r="C2918" s="66"/>
      <c r="D2918" s="67"/>
      <c r="E2918" s="64"/>
      <c r="F2918" s="64"/>
      <c r="G2918" s="37" t="str">
        <f>IF(E2918="","",IF(OR(E2918="Project Management",E2918="Project Support",E2918="Sprint Management",E2918="Sprint Support"),"NA",ROUND((((VLOOKUP(AD2918,[2]Formula!V:X,3,0)))-SUMIF(AD:AD,AD2918,H:H)),2)))</f>
        <v/>
      </c>
      <c r="H2918" s="71"/>
      <c r="I2918" s="72"/>
      <c r="J2918" s="72"/>
      <c r="K2918" s="38" t="str">
        <f>IF(E2918="","",IF(OR(E2918="Project Management",E2918="Project Support",E2918="Sprint Management",E2918="Sprint Support"),"NA",(((SUMIF(AD:AD,AD2918,H:H)/VLOOKUP(AD2918,[2]Formula!V:X,3,0))*VLOOKUP(AD2918,[2]Formula!V:X,2,0))*H2918)/SUMIF(AD:AD,AD2918,H:H)))</f>
        <v/>
      </c>
      <c r="L2918" s="38" t="str">
        <f t="shared" si="271"/>
        <v/>
      </c>
      <c r="M2918" s="38" t="str">
        <f t="shared" si="272"/>
        <v/>
      </c>
      <c r="N2918" s="38" t="str">
        <f t="shared" si="274"/>
        <v/>
      </c>
      <c r="O2918" s="38" t="str">
        <f t="shared" si="270"/>
        <v/>
      </c>
      <c r="P2918" s="39" t="str">
        <f t="shared" si="275"/>
        <v/>
      </c>
      <c r="AC2918" s="42" t="str">
        <f>IF(B2918="","",VLOOKUP(B2918,[2]Formula!B:C,2,0))</f>
        <v/>
      </c>
      <c r="AD2918" s="43" t="str">
        <f t="shared" si="273"/>
        <v/>
      </c>
    </row>
    <row r="2919" spans="1:30" x14ac:dyDescent="0.25">
      <c r="A2919" s="64"/>
      <c r="B2919" s="64"/>
      <c r="C2919" s="66"/>
      <c r="D2919" s="67"/>
      <c r="E2919" s="64"/>
      <c r="F2919" s="64"/>
      <c r="G2919" s="37" t="str">
        <f>IF(E2919="","",IF(OR(E2919="Project Management",E2919="Project Support",E2919="Sprint Management",E2919="Sprint Support"),"NA",ROUND((((VLOOKUP(AD2919,[2]Formula!V:X,3,0)))-SUMIF(AD:AD,AD2919,H:H)),2)))</f>
        <v/>
      </c>
      <c r="H2919" s="71"/>
      <c r="I2919" s="72"/>
      <c r="J2919" s="72"/>
      <c r="K2919" s="38" t="str">
        <f>IF(E2919="","",IF(OR(E2919="Project Management",E2919="Project Support",E2919="Sprint Management",E2919="Sprint Support"),"NA",(((SUMIF(AD:AD,AD2919,H:H)/VLOOKUP(AD2919,[2]Formula!V:X,3,0))*VLOOKUP(AD2919,[2]Formula!V:X,2,0))*H2919)/SUMIF(AD:AD,AD2919,H:H)))</f>
        <v/>
      </c>
      <c r="L2919" s="38" t="str">
        <f t="shared" si="271"/>
        <v/>
      </c>
      <c r="M2919" s="38" t="str">
        <f t="shared" si="272"/>
        <v/>
      </c>
      <c r="N2919" s="38" t="str">
        <f t="shared" si="274"/>
        <v/>
      </c>
      <c r="O2919" s="38" t="str">
        <f t="shared" si="270"/>
        <v/>
      </c>
      <c r="P2919" s="39" t="str">
        <f t="shared" si="275"/>
        <v/>
      </c>
      <c r="AC2919" s="42" t="str">
        <f>IF(B2919="","",VLOOKUP(B2919,[2]Formula!B:C,2,0))</f>
        <v/>
      </c>
      <c r="AD2919" s="43" t="str">
        <f t="shared" si="273"/>
        <v/>
      </c>
    </row>
    <row r="2920" spans="1:30" x14ac:dyDescent="0.25">
      <c r="A2920" s="64"/>
      <c r="B2920" s="64"/>
      <c r="C2920" s="66"/>
      <c r="D2920" s="67"/>
      <c r="E2920" s="64"/>
      <c r="F2920" s="64"/>
      <c r="G2920" s="37" t="str">
        <f>IF(E2920="","",IF(OR(E2920="Project Management",E2920="Project Support",E2920="Sprint Management",E2920="Sprint Support"),"NA",ROUND((((VLOOKUP(AD2920,[2]Formula!V:X,3,0)))-SUMIF(AD:AD,AD2920,H:H)),2)))</f>
        <v/>
      </c>
      <c r="H2920" s="71"/>
      <c r="I2920" s="72"/>
      <c r="J2920" s="72"/>
      <c r="K2920" s="38" t="str">
        <f>IF(E2920="","",IF(OR(E2920="Project Management",E2920="Project Support",E2920="Sprint Management",E2920="Sprint Support"),"NA",(((SUMIF(AD:AD,AD2920,H:H)/VLOOKUP(AD2920,[2]Formula!V:X,3,0))*VLOOKUP(AD2920,[2]Formula!V:X,2,0))*H2920)/SUMIF(AD:AD,AD2920,H:H)))</f>
        <v/>
      </c>
      <c r="L2920" s="38" t="str">
        <f t="shared" si="271"/>
        <v/>
      </c>
      <c r="M2920" s="38" t="str">
        <f t="shared" si="272"/>
        <v/>
      </c>
      <c r="N2920" s="38" t="str">
        <f t="shared" si="274"/>
        <v/>
      </c>
      <c r="O2920" s="38" t="str">
        <f t="shared" si="270"/>
        <v/>
      </c>
      <c r="P2920" s="39" t="str">
        <f t="shared" si="275"/>
        <v/>
      </c>
      <c r="AC2920" s="42" t="str">
        <f>IF(B2920="","",VLOOKUP(B2920,[2]Formula!B:C,2,0))</f>
        <v/>
      </c>
      <c r="AD2920" s="43" t="str">
        <f t="shared" si="273"/>
        <v/>
      </c>
    </row>
    <row r="2921" spans="1:30" x14ac:dyDescent="0.25">
      <c r="A2921" s="64"/>
      <c r="B2921" s="64"/>
      <c r="C2921" s="66"/>
      <c r="D2921" s="67"/>
      <c r="E2921" s="64"/>
      <c r="F2921" s="64"/>
      <c r="G2921" s="37" t="str">
        <f>IF(E2921="","",IF(OR(E2921="Project Management",E2921="Project Support",E2921="Sprint Management",E2921="Sprint Support"),"NA",ROUND((((VLOOKUP(AD2921,[2]Formula!V:X,3,0)))-SUMIF(AD:AD,AD2921,H:H)),2)))</f>
        <v/>
      </c>
      <c r="H2921" s="71"/>
      <c r="I2921" s="72"/>
      <c r="J2921" s="72"/>
      <c r="K2921" s="38" t="str">
        <f>IF(E2921="","",IF(OR(E2921="Project Management",E2921="Project Support",E2921="Sprint Management",E2921="Sprint Support"),"NA",(((SUMIF(AD:AD,AD2921,H:H)/VLOOKUP(AD2921,[2]Formula!V:X,3,0))*VLOOKUP(AD2921,[2]Formula!V:X,2,0))*H2921)/SUMIF(AD:AD,AD2921,H:H)))</f>
        <v/>
      </c>
      <c r="L2921" s="38" t="str">
        <f t="shared" si="271"/>
        <v/>
      </c>
      <c r="M2921" s="38" t="str">
        <f t="shared" si="272"/>
        <v/>
      </c>
      <c r="N2921" s="38" t="str">
        <f t="shared" si="274"/>
        <v/>
      </c>
      <c r="O2921" s="38" t="str">
        <f t="shared" si="270"/>
        <v/>
      </c>
      <c r="P2921" s="39" t="str">
        <f t="shared" si="275"/>
        <v/>
      </c>
      <c r="AC2921" s="42" t="str">
        <f>IF(B2921="","",VLOOKUP(B2921,[2]Formula!B:C,2,0))</f>
        <v/>
      </c>
      <c r="AD2921" s="43" t="str">
        <f t="shared" si="273"/>
        <v/>
      </c>
    </row>
    <row r="2922" spans="1:30" x14ac:dyDescent="0.25">
      <c r="A2922" s="64"/>
      <c r="B2922" s="64"/>
      <c r="C2922" s="66"/>
      <c r="D2922" s="67"/>
      <c r="E2922" s="64"/>
      <c r="F2922" s="64"/>
      <c r="G2922" s="37" t="str">
        <f>IF(E2922="","",IF(OR(E2922="Project Management",E2922="Project Support",E2922="Sprint Management",E2922="Sprint Support"),"NA",ROUND((((VLOOKUP(AD2922,[2]Formula!V:X,3,0)))-SUMIF(AD:AD,AD2922,H:H)),2)))</f>
        <v/>
      </c>
      <c r="H2922" s="71"/>
      <c r="I2922" s="72"/>
      <c r="J2922" s="72"/>
      <c r="K2922" s="38" t="str">
        <f>IF(E2922="","",IF(OR(E2922="Project Management",E2922="Project Support",E2922="Sprint Management",E2922="Sprint Support"),"NA",(((SUMIF(AD:AD,AD2922,H:H)/VLOOKUP(AD2922,[2]Formula!V:X,3,0))*VLOOKUP(AD2922,[2]Formula!V:X,2,0))*H2922)/SUMIF(AD:AD,AD2922,H:H)))</f>
        <v/>
      </c>
      <c r="L2922" s="38" t="str">
        <f t="shared" si="271"/>
        <v/>
      </c>
      <c r="M2922" s="38" t="str">
        <f t="shared" si="272"/>
        <v/>
      </c>
      <c r="N2922" s="38" t="str">
        <f t="shared" si="274"/>
        <v/>
      </c>
      <c r="O2922" s="38" t="str">
        <f t="shared" si="270"/>
        <v/>
      </c>
      <c r="P2922" s="39" t="str">
        <f t="shared" si="275"/>
        <v/>
      </c>
      <c r="AC2922" s="42" t="str">
        <f>IF(B2922="","",VLOOKUP(B2922,[2]Formula!B:C,2,0))</f>
        <v/>
      </c>
      <c r="AD2922" s="43" t="str">
        <f t="shared" si="273"/>
        <v/>
      </c>
    </row>
    <row r="2923" spans="1:30" x14ac:dyDescent="0.25">
      <c r="A2923" s="64"/>
      <c r="B2923" s="64"/>
      <c r="C2923" s="66"/>
      <c r="D2923" s="67"/>
      <c r="E2923" s="64"/>
      <c r="F2923" s="64"/>
      <c r="G2923" s="37" t="str">
        <f>IF(E2923="","",IF(OR(E2923="Project Management",E2923="Project Support",E2923="Sprint Management",E2923="Sprint Support"),"NA",ROUND((((VLOOKUP(AD2923,[2]Formula!V:X,3,0)))-SUMIF(AD:AD,AD2923,H:H)),2)))</f>
        <v/>
      </c>
      <c r="H2923" s="71"/>
      <c r="I2923" s="72"/>
      <c r="J2923" s="72"/>
      <c r="K2923" s="38" t="str">
        <f>IF(E2923="","",IF(OR(E2923="Project Management",E2923="Project Support",E2923="Sprint Management",E2923="Sprint Support"),"NA",(((SUMIF(AD:AD,AD2923,H:H)/VLOOKUP(AD2923,[2]Formula!V:X,3,0))*VLOOKUP(AD2923,[2]Formula!V:X,2,0))*H2923)/SUMIF(AD:AD,AD2923,H:H)))</f>
        <v/>
      </c>
      <c r="L2923" s="38" t="str">
        <f t="shared" si="271"/>
        <v/>
      </c>
      <c r="M2923" s="38" t="str">
        <f t="shared" si="272"/>
        <v/>
      </c>
      <c r="N2923" s="38" t="str">
        <f t="shared" si="274"/>
        <v/>
      </c>
      <c r="O2923" s="38" t="str">
        <f t="shared" si="270"/>
        <v/>
      </c>
      <c r="P2923" s="39" t="str">
        <f t="shared" si="275"/>
        <v/>
      </c>
      <c r="AC2923" s="42" t="str">
        <f>IF(B2923="","",VLOOKUP(B2923,[2]Formula!B:C,2,0))</f>
        <v/>
      </c>
      <c r="AD2923" s="43" t="str">
        <f t="shared" si="273"/>
        <v/>
      </c>
    </row>
    <row r="2924" spans="1:30" x14ac:dyDescent="0.25">
      <c r="A2924" s="64"/>
      <c r="B2924" s="64"/>
      <c r="C2924" s="66"/>
      <c r="D2924" s="67"/>
      <c r="E2924" s="64"/>
      <c r="F2924" s="64"/>
      <c r="G2924" s="37" t="str">
        <f>IF(E2924="","",IF(OR(E2924="Project Management",E2924="Project Support",E2924="Sprint Management",E2924="Sprint Support"),"NA",ROUND((((VLOOKUP(AD2924,[2]Formula!V:X,3,0)))-SUMIF(AD:AD,AD2924,H:H)),2)))</f>
        <v/>
      </c>
      <c r="H2924" s="71"/>
      <c r="I2924" s="72"/>
      <c r="J2924" s="72"/>
      <c r="K2924" s="38" t="str">
        <f>IF(E2924="","",IF(OR(E2924="Project Management",E2924="Project Support",E2924="Sprint Management",E2924="Sprint Support"),"NA",(((SUMIF(AD:AD,AD2924,H:H)/VLOOKUP(AD2924,[2]Formula!V:X,3,0))*VLOOKUP(AD2924,[2]Formula!V:X,2,0))*H2924)/SUMIF(AD:AD,AD2924,H:H)))</f>
        <v/>
      </c>
      <c r="L2924" s="38" t="str">
        <f t="shared" si="271"/>
        <v/>
      </c>
      <c r="M2924" s="38" t="str">
        <f t="shared" si="272"/>
        <v/>
      </c>
      <c r="N2924" s="38" t="str">
        <f t="shared" si="274"/>
        <v/>
      </c>
      <c r="O2924" s="38" t="str">
        <f t="shared" si="270"/>
        <v/>
      </c>
      <c r="P2924" s="39" t="str">
        <f t="shared" si="275"/>
        <v/>
      </c>
      <c r="AC2924" s="42" t="str">
        <f>IF(B2924="","",VLOOKUP(B2924,[2]Formula!B:C,2,0))</f>
        <v/>
      </c>
      <c r="AD2924" s="43" t="str">
        <f t="shared" si="273"/>
        <v/>
      </c>
    </row>
    <row r="2925" spans="1:30" x14ac:dyDescent="0.25">
      <c r="A2925" s="64"/>
      <c r="B2925" s="64"/>
      <c r="C2925" s="66"/>
      <c r="D2925" s="67"/>
      <c r="E2925" s="64"/>
      <c r="F2925" s="64"/>
      <c r="G2925" s="37" t="str">
        <f>IF(E2925="","",IF(OR(E2925="Project Management",E2925="Project Support",E2925="Sprint Management",E2925="Sprint Support"),"NA",ROUND((((VLOOKUP(AD2925,[2]Formula!V:X,3,0)))-SUMIF(AD:AD,AD2925,H:H)),2)))</f>
        <v/>
      </c>
      <c r="H2925" s="71"/>
      <c r="I2925" s="72"/>
      <c r="J2925" s="72"/>
      <c r="K2925" s="38" t="str">
        <f>IF(E2925="","",IF(OR(E2925="Project Management",E2925="Project Support",E2925="Sprint Management",E2925="Sprint Support"),"NA",(((SUMIF(AD:AD,AD2925,H:H)/VLOOKUP(AD2925,[2]Formula!V:X,3,0))*VLOOKUP(AD2925,[2]Formula!V:X,2,0))*H2925)/SUMIF(AD:AD,AD2925,H:H)))</f>
        <v/>
      </c>
      <c r="L2925" s="38" t="str">
        <f t="shared" si="271"/>
        <v/>
      </c>
      <c r="M2925" s="38" t="str">
        <f t="shared" si="272"/>
        <v/>
      </c>
      <c r="N2925" s="38" t="str">
        <f t="shared" si="274"/>
        <v/>
      </c>
      <c r="O2925" s="38" t="str">
        <f t="shared" si="270"/>
        <v/>
      </c>
      <c r="P2925" s="39" t="str">
        <f t="shared" si="275"/>
        <v/>
      </c>
      <c r="AC2925" s="42" t="str">
        <f>IF(B2925="","",VLOOKUP(B2925,[2]Formula!B:C,2,0))</f>
        <v/>
      </c>
      <c r="AD2925" s="43" t="str">
        <f t="shared" si="273"/>
        <v/>
      </c>
    </row>
    <row r="2926" spans="1:30" x14ac:dyDescent="0.25">
      <c r="A2926" s="64"/>
      <c r="B2926" s="64"/>
      <c r="C2926" s="66"/>
      <c r="D2926" s="67"/>
      <c r="E2926" s="64"/>
      <c r="F2926" s="64"/>
      <c r="G2926" s="37" t="str">
        <f>IF(E2926="","",IF(OR(E2926="Project Management",E2926="Project Support",E2926="Sprint Management",E2926="Sprint Support"),"NA",ROUND((((VLOOKUP(AD2926,[2]Formula!V:X,3,0)))-SUMIF(AD:AD,AD2926,H:H)),2)))</f>
        <v/>
      </c>
      <c r="H2926" s="71"/>
      <c r="I2926" s="72"/>
      <c r="J2926" s="72"/>
      <c r="K2926" s="38" t="str">
        <f>IF(E2926="","",IF(OR(E2926="Project Management",E2926="Project Support",E2926="Sprint Management",E2926="Sprint Support"),"NA",(((SUMIF(AD:AD,AD2926,H:H)/VLOOKUP(AD2926,[2]Formula!V:X,3,0))*VLOOKUP(AD2926,[2]Formula!V:X,2,0))*H2926)/SUMIF(AD:AD,AD2926,H:H)))</f>
        <v/>
      </c>
      <c r="L2926" s="38" t="str">
        <f t="shared" si="271"/>
        <v/>
      </c>
      <c r="M2926" s="38" t="str">
        <f t="shared" si="272"/>
        <v/>
      </c>
      <c r="N2926" s="38" t="str">
        <f t="shared" si="274"/>
        <v/>
      </c>
      <c r="O2926" s="38" t="str">
        <f t="shared" si="270"/>
        <v/>
      </c>
      <c r="P2926" s="39" t="str">
        <f t="shared" si="275"/>
        <v/>
      </c>
      <c r="AC2926" s="42" t="str">
        <f>IF(B2926="","",VLOOKUP(B2926,[2]Formula!B:C,2,0))</f>
        <v/>
      </c>
      <c r="AD2926" s="43" t="str">
        <f t="shared" si="273"/>
        <v/>
      </c>
    </row>
    <row r="2927" spans="1:30" x14ac:dyDescent="0.25">
      <c r="A2927" s="64"/>
      <c r="B2927" s="64"/>
      <c r="C2927" s="66"/>
      <c r="D2927" s="67"/>
      <c r="E2927" s="64"/>
      <c r="F2927" s="64"/>
      <c r="G2927" s="37" t="str">
        <f>IF(E2927="","",IF(OR(E2927="Project Management",E2927="Project Support",E2927="Sprint Management",E2927="Sprint Support"),"NA",ROUND((((VLOOKUP(AD2927,[2]Formula!V:X,3,0)))-SUMIF(AD:AD,AD2927,H:H)),2)))</f>
        <v/>
      </c>
      <c r="H2927" s="71"/>
      <c r="I2927" s="72"/>
      <c r="J2927" s="72"/>
      <c r="K2927" s="38" t="str">
        <f>IF(E2927="","",IF(OR(E2927="Project Management",E2927="Project Support",E2927="Sprint Management",E2927="Sprint Support"),"NA",(((SUMIF(AD:AD,AD2927,H:H)/VLOOKUP(AD2927,[2]Formula!V:X,3,0))*VLOOKUP(AD2927,[2]Formula!V:X,2,0))*H2927)/SUMIF(AD:AD,AD2927,H:H)))</f>
        <v/>
      </c>
      <c r="L2927" s="38" t="str">
        <f t="shared" si="271"/>
        <v/>
      </c>
      <c r="M2927" s="38" t="str">
        <f t="shared" si="272"/>
        <v/>
      </c>
      <c r="N2927" s="38" t="str">
        <f t="shared" si="274"/>
        <v/>
      </c>
      <c r="O2927" s="38" t="str">
        <f t="shared" si="270"/>
        <v/>
      </c>
      <c r="P2927" s="39" t="str">
        <f t="shared" si="275"/>
        <v/>
      </c>
      <c r="AC2927" s="42" t="str">
        <f>IF(B2927="","",VLOOKUP(B2927,[2]Formula!B:C,2,0))</f>
        <v/>
      </c>
      <c r="AD2927" s="43" t="str">
        <f t="shared" si="273"/>
        <v/>
      </c>
    </row>
    <row r="2928" spans="1:30" x14ac:dyDescent="0.25">
      <c r="A2928" s="64"/>
      <c r="B2928" s="64"/>
      <c r="C2928" s="66"/>
      <c r="D2928" s="67"/>
      <c r="E2928" s="64"/>
      <c r="F2928" s="64"/>
      <c r="G2928" s="37" t="str">
        <f>IF(E2928="","",IF(OR(E2928="Project Management",E2928="Project Support",E2928="Sprint Management",E2928="Sprint Support"),"NA",ROUND((((VLOOKUP(AD2928,[2]Formula!V:X,3,0)))-SUMIF(AD:AD,AD2928,H:H)),2)))</f>
        <v/>
      </c>
      <c r="H2928" s="71"/>
      <c r="I2928" s="72"/>
      <c r="J2928" s="72"/>
      <c r="K2928" s="38" t="str">
        <f>IF(E2928="","",IF(OR(E2928="Project Management",E2928="Project Support",E2928="Sprint Management",E2928="Sprint Support"),"NA",(((SUMIF(AD:AD,AD2928,H:H)/VLOOKUP(AD2928,[2]Formula!V:X,3,0))*VLOOKUP(AD2928,[2]Formula!V:X,2,0))*H2928)/SUMIF(AD:AD,AD2928,H:H)))</f>
        <v/>
      </c>
      <c r="L2928" s="38" t="str">
        <f t="shared" si="271"/>
        <v/>
      </c>
      <c r="M2928" s="38" t="str">
        <f t="shared" si="272"/>
        <v/>
      </c>
      <c r="N2928" s="38" t="str">
        <f t="shared" si="274"/>
        <v/>
      </c>
      <c r="O2928" s="38" t="str">
        <f t="shared" si="270"/>
        <v/>
      </c>
      <c r="P2928" s="39" t="str">
        <f t="shared" si="275"/>
        <v/>
      </c>
      <c r="AC2928" s="42" t="str">
        <f>IF(B2928="","",VLOOKUP(B2928,[2]Formula!B:C,2,0))</f>
        <v/>
      </c>
      <c r="AD2928" s="43" t="str">
        <f t="shared" si="273"/>
        <v/>
      </c>
    </row>
    <row r="2929" spans="1:30" x14ac:dyDescent="0.25">
      <c r="A2929" s="64"/>
      <c r="B2929" s="64"/>
      <c r="C2929" s="66"/>
      <c r="D2929" s="67"/>
      <c r="E2929" s="64"/>
      <c r="F2929" s="64"/>
      <c r="G2929" s="37" t="str">
        <f>IF(E2929="","",IF(OR(E2929="Project Management",E2929="Project Support",E2929="Sprint Management",E2929="Sprint Support"),"NA",ROUND((((VLOOKUP(AD2929,[2]Formula!V:X,3,0)))-SUMIF(AD:AD,AD2929,H:H)),2)))</f>
        <v/>
      </c>
      <c r="H2929" s="71"/>
      <c r="I2929" s="72"/>
      <c r="J2929" s="72"/>
      <c r="K2929" s="38" t="str">
        <f>IF(E2929="","",IF(OR(E2929="Project Management",E2929="Project Support",E2929="Sprint Management",E2929="Sprint Support"),"NA",(((SUMIF(AD:AD,AD2929,H:H)/VLOOKUP(AD2929,[2]Formula!V:X,3,0))*VLOOKUP(AD2929,[2]Formula!V:X,2,0))*H2929)/SUMIF(AD:AD,AD2929,H:H)))</f>
        <v/>
      </c>
      <c r="L2929" s="38" t="str">
        <f t="shared" si="271"/>
        <v/>
      </c>
      <c r="M2929" s="38" t="str">
        <f t="shared" si="272"/>
        <v/>
      </c>
      <c r="N2929" s="38" t="str">
        <f t="shared" si="274"/>
        <v/>
      </c>
      <c r="O2929" s="38" t="str">
        <f t="shared" si="270"/>
        <v/>
      </c>
      <c r="P2929" s="39" t="str">
        <f t="shared" si="275"/>
        <v/>
      </c>
      <c r="AC2929" s="42" t="str">
        <f>IF(B2929="","",VLOOKUP(B2929,[2]Formula!B:C,2,0))</f>
        <v/>
      </c>
      <c r="AD2929" s="43" t="str">
        <f t="shared" si="273"/>
        <v/>
      </c>
    </row>
    <row r="2930" spans="1:30" x14ac:dyDescent="0.25">
      <c r="A2930" s="64"/>
      <c r="B2930" s="64"/>
      <c r="C2930" s="66"/>
      <c r="D2930" s="67"/>
      <c r="E2930" s="64"/>
      <c r="F2930" s="64"/>
      <c r="G2930" s="37" t="str">
        <f>IF(E2930="","",IF(OR(E2930="Project Management",E2930="Project Support",E2930="Sprint Management",E2930="Sprint Support"),"NA",ROUND((((VLOOKUP(AD2930,[2]Formula!V:X,3,0)))-SUMIF(AD:AD,AD2930,H:H)),2)))</f>
        <v/>
      </c>
      <c r="H2930" s="71"/>
      <c r="I2930" s="72"/>
      <c r="J2930" s="72"/>
      <c r="K2930" s="38" t="str">
        <f>IF(E2930="","",IF(OR(E2930="Project Management",E2930="Project Support",E2930="Sprint Management",E2930="Sprint Support"),"NA",(((SUMIF(AD:AD,AD2930,H:H)/VLOOKUP(AD2930,[2]Formula!V:X,3,0))*VLOOKUP(AD2930,[2]Formula!V:X,2,0))*H2930)/SUMIF(AD:AD,AD2930,H:H)))</f>
        <v/>
      </c>
      <c r="L2930" s="38" t="str">
        <f t="shared" si="271"/>
        <v/>
      </c>
      <c r="M2930" s="38" t="str">
        <f t="shared" si="272"/>
        <v/>
      </c>
      <c r="N2930" s="38" t="str">
        <f t="shared" si="274"/>
        <v/>
      </c>
      <c r="O2930" s="38" t="str">
        <f t="shared" si="270"/>
        <v/>
      </c>
      <c r="P2930" s="39" t="str">
        <f t="shared" si="275"/>
        <v/>
      </c>
      <c r="AC2930" s="42" t="str">
        <f>IF(B2930="","",VLOOKUP(B2930,[2]Formula!B:C,2,0))</f>
        <v/>
      </c>
      <c r="AD2930" s="43" t="str">
        <f t="shared" si="273"/>
        <v/>
      </c>
    </row>
    <row r="2931" spans="1:30" x14ac:dyDescent="0.25">
      <c r="A2931" s="64"/>
      <c r="B2931" s="64"/>
      <c r="C2931" s="66"/>
      <c r="D2931" s="67"/>
      <c r="E2931" s="64"/>
      <c r="F2931" s="64"/>
      <c r="G2931" s="37" t="str">
        <f>IF(E2931="","",IF(OR(E2931="Project Management",E2931="Project Support",E2931="Sprint Management",E2931="Sprint Support"),"NA",ROUND((((VLOOKUP(AD2931,[2]Formula!V:X,3,0)))-SUMIF(AD:AD,AD2931,H:H)),2)))</f>
        <v/>
      </c>
      <c r="H2931" s="71"/>
      <c r="I2931" s="72"/>
      <c r="J2931" s="72"/>
      <c r="K2931" s="38" t="str">
        <f>IF(E2931="","",IF(OR(E2931="Project Management",E2931="Project Support",E2931="Sprint Management",E2931="Sprint Support"),"NA",(((SUMIF(AD:AD,AD2931,H:H)/VLOOKUP(AD2931,[2]Formula!V:X,3,0))*VLOOKUP(AD2931,[2]Formula!V:X,2,0))*H2931)/SUMIF(AD:AD,AD2931,H:H)))</f>
        <v/>
      </c>
      <c r="L2931" s="38" t="str">
        <f t="shared" si="271"/>
        <v/>
      </c>
      <c r="M2931" s="38" t="str">
        <f t="shared" si="272"/>
        <v/>
      </c>
      <c r="N2931" s="38" t="str">
        <f t="shared" si="274"/>
        <v/>
      </c>
      <c r="O2931" s="38" t="str">
        <f t="shared" si="270"/>
        <v/>
      </c>
      <c r="P2931" s="39" t="str">
        <f t="shared" si="275"/>
        <v/>
      </c>
      <c r="AC2931" s="42" t="str">
        <f>IF(B2931="","",VLOOKUP(B2931,[2]Formula!B:C,2,0))</f>
        <v/>
      </c>
      <c r="AD2931" s="43" t="str">
        <f t="shared" si="273"/>
        <v/>
      </c>
    </row>
    <row r="2932" spans="1:30" x14ac:dyDescent="0.25">
      <c r="A2932" s="64"/>
      <c r="B2932" s="64"/>
      <c r="C2932" s="66"/>
      <c r="D2932" s="67"/>
      <c r="E2932" s="64"/>
      <c r="F2932" s="64"/>
      <c r="G2932" s="37" t="str">
        <f>IF(E2932="","",IF(OR(E2932="Project Management",E2932="Project Support",E2932="Sprint Management",E2932="Sprint Support"),"NA",ROUND((((VLOOKUP(AD2932,[2]Formula!V:X,3,0)))-SUMIF(AD:AD,AD2932,H:H)),2)))</f>
        <v/>
      </c>
      <c r="H2932" s="71"/>
      <c r="I2932" s="72"/>
      <c r="J2932" s="72"/>
      <c r="K2932" s="38" t="str">
        <f>IF(E2932="","",IF(OR(E2932="Project Management",E2932="Project Support",E2932="Sprint Management",E2932="Sprint Support"),"NA",(((SUMIF(AD:AD,AD2932,H:H)/VLOOKUP(AD2932,[2]Formula!V:X,3,0))*VLOOKUP(AD2932,[2]Formula!V:X,2,0))*H2932)/SUMIF(AD:AD,AD2932,H:H)))</f>
        <v/>
      </c>
      <c r="L2932" s="38" t="str">
        <f t="shared" si="271"/>
        <v/>
      </c>
      <c r="M2932" s="38" t="str">
        <f t="shared" si="272"/>
        <v/>
      </c>
      <c r="N2932" s="38" t="str">
        <f t="shared" si="274"/>
        <v/>
      </c>
      <c r="O2932" s="38" t="str">
        <f t="shared" si="270"/>
        <v/>
      </c>
      <c r="P2932" s="39" t="str">
        <f t="shared" si="275"/>
        <v/>
      </c>
      <c r="AC2932" s="42" t="str">
        <f>IF(B2932="","",VLOOKUP(B2932,[2]Formula!B:C,2,0))</f>
        <v/>
      </c>
      <c r="AD2932" s="43" t="str">
        <f t="shared" si="273"/>
        <v/>
      </c>
    </row>
    <row r="2933" spans="1:30" x14ac:dyDescent="0.25">
      <c r="A2933" s="64"/>
      <c r="B2933" s="64"/>
      <c r="C2933" s="66"/>
      <c r="D2933" s="67"/>
      <c r="E2933" s="64"/>
      <c r="F2933" s="64"/>
      <c r="G2933" s="37" t="str">
        <f>IF(E2933="","",IF(OR(E2933="Project Management",E2933="Project Support",E2933="Sprint Management",E2933="Sprint Support"),"NA",ROUND((((VLOOKUP(AD2933,[2]Formula!V:X,3,0)))-SUMIF(AD:AD,AD2933,H:H)),2)))</f>
        <v/>
      </c>
      <c r="H2933" s="71"/>
      <c r="I2933" s="72"/>
      <c r="J2933" s="72"/>
      <c r="K2933" s="38" t="str">
        <f>IF(E2933="","",IF(OR(E2933="Project Management",E2933="Project Support",E2933="Sprint Management",E2933="Sprint Support"),"NA",(((SUMIF(AD:AD,AD2933,H:H)/VLOOKUP(AD2933,[2]Formula!V:X,3,0))*VLOOKUP(AD2933,[2]Formula!V:X,2,0))*H2933)/SUMIF(AD:AD,AD2933,H:H)))</f>
        <v/>
      </c>
      <c r="L2933" s="38" t="str">
        <f t="shared" si="271"/>
        <v/>
      </c>
      <c r="M2933" s="38" t="str">
        <f t="shared" si="272"/>
        <v/>
      </c>
      <c r="N2933" s="38" t="str">
        <f t="shared" si="274"/>
        <v/>
      </c>
      <c r="O2933" s="38" t="str">
        <f t="shared" ref="O2933:O2996" si="276">IFERROR(L2933/M2933,"")</f>
        <v/>
      </c>
      <c r="P2933" s="39" t="str">
        <f t="shared" si="275"/>
        <v/>
      </c>
      <c r="AC2933" s="42" t="str">
        <f>IF(B2933="","",VLOOKUP(B2933,[2]Formula!B:C,2,0))</f>
        <v/>
      </c>
      <c r="AD2933" s="43" t="str">
        <f t="shared" si="273"/>
        <v/>
      </c>
    </row>
    <row r="2934" spans="1:30" x14ac:dyDescent="0.25">
      <c r="A2934" s="64"/>
      <c r="B2934" s="64"/>
      <c r="C2934" s="66"/>
      <c r="D2934" s="67"/>
      <c r="E2934" s="64"/>
      <c r="F2934" s="64"/>
      <c r="G2934" s="37" t="str">
        <f>IF(E2934="","",IF(OR(E2934="Project Management",E2934="Project Support",E2934="Sprint Management",E2934="Sprint Support"),"NA",ROUND((((VLOOKUP(AD2934,[2]Formula!V:X,3,0)))-SUMIF(AD:AD,AD2934,H:H)),2)))</f>
        <v/>
      </c>
      <c r="H2934" s="71"/>
      <c r="I2934" s="72"/>
      <c r="J2934" s="72"/>
      <c r="K2934" s="38" t="str">
        <f>IF(E2934="","",IF(OR(E2934="Project Management",E2934="Project Support",E2934="Sprint Management",E2934="Sprint Support"),"NA",(((SUMIF(AD:AD,AD2934,H:H)/VLOOKUP(AD2934,[2]Formula!V:X,3,0))*VLOOKUP(AD2934,[2]Formula!V:X,2,0))*H2934)/SUMIF(AD:AD,AD2934,H:H)))</f>
        <v/>
      </c>
      <c r="L2934" s="38" t="str">
        <f t="shared" si="271"/>
        <v/>
      </c>
      <c r="M2934" s="38" t="str">
        <f t="shared" si="272"/>
        <v/>
      </c>
      <c r="N2934" s="38" t="str">
        <f t="shared" si="274"/>
        <v/>
      </c>
      <c r="O2934" s="38" t="str">
        <f t="shared" si="276"/>
        <v/>
      </c>
      <c r="P2934" s="39" t="str">
        <f t="shared" si="275"/>
        <v/>
      </c>
      <c r="AC2934" s="42" t="str">
        <f>IF(B2934="","",VLOOKUP(B2934,[2]Formula!B:C,2,0))</f>
        <v/>
      </c>
      <c r="AD2934" s="43" t="str">
        <f t="shared" si="273"/>
        <v/>
      </c>
    </row>
    <row r="2935" spans="1:30" x14ac:dyDescent="0.25">
      <c r="A2935" s="64"/>
      <c r="B2935" s="64"/>
      <c r="C2935" s="66"/>
      <c r="D2935" s="67"/>
      <c r="E2935" s="64"/>
      <c r="F2935" s="64"/>
      <c r="G2935" s="37" t="str">
        <f>IF(E2935="","",IF(OR(E2935="Project Management",E2935="Project Support",E2935="Sprint Management",E2935="Sprint Support"),"NA",ROUND((((VLOOKUP(AD2935,[2]Formula!V:X,3,0)))-SUMIF(AD:AD,AD2935,H:H)),2)))</f>
        <v/>
      </c>
      <c r="H2935" s="71"/>
      <c r="I2935" s="72"/>
      <c r="J2935" s="72"/>
      <c r="K2935" s="38" t="str">
        <f>IF(E2935="","",IF(OR(E2935="Project Management",E2935="Project Support",E2935="Sprint Management",E2935="Sprint Support"),"NA",(((SUMIF(AD:AD,AD2935,H:H)/VLOOKUP(AD2935,[2]Formula!V:X,3,0))*VLOOKUP(AD2935,[2]Formula!V:X,2,0))*H2935)/SUMIF(AD:AD,AD2935,H:H)))</f>
        <v/>
      </c>
      <c r="L2935" s="38" t="str">
        <f t="shared" si="271"/>
        <v/>
      </c>
      <c r="M2935" s="38" t="str">
        <f t="shared" si="272"/>
        <v/>
      </c>
      <c r="N2935" s="38" t="str">
        <f t="shared" si="274"/>
        <v/>
      </c>
      <c r="O2935" s="38" t="str">
        <f t="shared" si="276"/>
        <v/>
      </c>
      <c r="P2935" s="39" t="str">
        <f t="shared" si="275"/>
        <v/>
      </c>
      <c r="AC2935" s="42" t="str">
        <f>IF(B2935="","",VLOOKUP(B2935,[2]Formula!B:C,2,0))</f>
        <v/>
      </c>
      <c r="AD2935" s="43" t="str">
        <f t="shared" si="273"/>
        <v/>
      </c>
    </row>
    <row r="2936" spans="1:30" x14ac:dyDescent="0.25">
      <c r="A2936" s="64"/>
      <c r="B2936" s="64"/>
      <c r="C2936" s="66"/>
      <c r="D2936" s="67"/>
      <c r="E2936" s="64"/>
      <c r="F2936" s="64"/>
      <c r="G2936" s="37" t="str">
        <f>IF(E2936="","",IF(OR(E2936="Project Management",E2936="Project Support",E2936="Sprint Management",E2936="Sprint Support"),"NA",ROUND((((VLOOKUP(AD2936,[2]Formula!V:X,3,0)))-SUMIF(AD:AD,AD2936,H:H)),2)))</f>
        <v/>
      </c>
      <c r="H2936" s="71"/>
      <c r="I2936" s="72"/>
      <c r="J2936" s="72"/>
      <c r="K2936" s="38" t="str">
        <f>IF(E2936="","",IF(OR(E2936="Project Management",E2936="Project Support",E2936="Sprint Management",E2936="Sprint Support"),"NA",(((SUMIF(AD:AD,AD2936,H:H)/VLOOKUP(AD2936,[2]Formula!V:X,3,0))*VLOOKUP(AD2936,[2]Formula!V:X,2,0))*H2936)/SUMIF(AD:AD,AD2936,H:H)))</f>
        <v/>
      </c>
      <c r="L2936" s="38" t="str">
        <f t="shared" si="271"/>
        <v/>
      </c>
      <c r="M2936" s="38" t="str">
        <f t="shared" si="272"/>
        <v/>
      </c>
      <c r="N2936" s="38" t="str">
        <f t="shared" si="274"/>
        <v/>
      </c>
      <c r="O2936" s="38" t="str">
        <f t="shared" si="276"/>
        <v/>
      </c>
      <c r="P2936" s="39" t="str">
        <f t="shared" si="275"/>
        <v/>
      </c>
      <c r="AC2936" s="42" t="str">
        <f>IF(B2936="","",VLOOKUP(B2936,[2]Formula!B:C,2,0))</f>
        <v/>
      </c>
      <c r="AD2936" s="43" t="str">
        <f t="shared" si="273"/>
        <v/>
      </c>
    </row>
    <row r="2937" spans="1:30" x14ac:dyDescent="0.25">
      <c r="A2937" s="64"/>
      <c r="B2937" s="64"/>
      <c r="C2937" s="66"/>
      <c r="D2937" s="67"/>
      <c r="E2937" s="64"/>
      <c r="F2937" s="64"/>
      <c r="G2937" s="37" t="str">
        <f>IF(E2937="","",IF(OR(E2937="Project Management",E2937="Project Support",E2937="Sprint Management",E2937="Sprint Support"),"NA",ROUND((((VLOOKUP(AD2937,[2]Formula!V:X,3,0)))-SUMIF(AD:AD,AD2937,H:H)),2)))</f>
        <v/>
      </c>
      <c r="H2937" s="71"/>
      <c r="I2937" s="72"/>
      <c r="J2937" s="72"/>
      <c r="K2937" s="38" t="str">
        <f>IF(E2937="","",IF(OR(E2937="Project Management",E2937="Project Support",E2937="Sprint Management",E2937="Sprint Support"),"NA",(((SUMIF(AD:AD,AD2937,H:H)/VLOOKUP(AD2937,[2]Formula!V:X,3,0))*VLOOKUP(AD2937,[2]Formula!V:X,2,0))*H2937)/SUMIF(AD:AD,AD2937,H:H)))</f>
        <v/>
      </c>
      <c r="L2937" s="38" t="str">
        <f t="shared" si="271"/>
        <v/>
      </c>
      <c r="M2937" s="38" t="str">
        <f t="shared" si="272"/>
        <v/>
      </c>
      <c r="N2937" s="38" t="str">
        <f t="shared" si="274"/>
        <v/>
      </c>
      <c r="O2937" s="38" t="str">
        <f t="shared" si="276"/>
        <v/>
      </c>
      <c r="P2937" s="39" t="str">
        <f t="shared" si="275"/>
        <v/>
      </c>
      <c r="AC2937" s="42" t="str">
        <f>IF(B2937="","",VLOOKUP(B2937,[2]Formula!B:C,2,0))</f>
        <v/>
      </c>
      <c r="AD2937" s="43" t="str">
        <f t="shared" si="273"/>
        <v/>
      </c>
    </row>
    <row r="2938" spans="1:30" x14ac:dyDescent="0.25">
      <c r="A2938" s="64"/>
      <c r="B2938" s="64"/>
      <c r="C2938" s="66"/>
      <c r="D2938" s="67"/>
      <c r="E2938" s="64"/>
      <c r="F2938" s="64"/>
      <c r="G2938" s="37" t="str">
        <f>IF(E2938="","",IF(OR(E2938="Project Management",E2938="Project Support",E2938="Sprint Management",E2938="Sprint Support"),"NA",ROUND((((VLOOKUP(AD2938,[2]Formula!V:X,3,0)))-SUMIF(AD:AD,AD2938,H:H)),2)))</f>
        <v/>
      </c>
      <c r="H2938" s="71"/>
      <c r="I2938" s="72"/>
      <c r="J2938" s="72"/>
      <c r="K2938" s="38" t="str">
        <f>IF(E2938="","",IF(OR(E2938="Project Management",E2938="Project Support",E2938="Sprint Management",E2938="Sprint Support"),"NA",(((SUMIF(AD:AD,AD2938,H:H)/VLOOKUP(AD2938,[2]Formula!V:X,3,0))*VLOOKUP(AD2938,[2]Formula!V:X,2,0))*H2938)/SUMIF(AD:AD,AD2938,H:H)))</f>
        <v/>
      </c>
      <c r="L2938" s="38" t="str">
        <f t="shared" si="271"/>
        <v/>
      </c>
      <c r="M2938" s="38" t="str">
        <f t="shared" si="272"/>
        <v/>
      </c>
      <c r="N2938" s="38" t="str">
        <f t="shared" si="274"/>
        <v/>
      </c>
      <c r="O2938" s="38" t="str">
        <f t="shared" si="276"/>
        <v/>
      </c>
      <c r="P2938" s="39" t="str">
        <f t="shared" si="275"/>
        <v/>
      </c>
      <c r="AC2938" s="42" t="str">
        <f>IF(B2938="","",VLOOKUP(B2938,[2]Formula!B:C,2,0))</f>
        <v/>
      </c>
      <c r="AD2938" s="43" t="str">
        <f t="shared" si="273"/>
        <v/>
      </c>
    </row>
    <row r="2939" spans="1:30" x14ac:dyDescent="0.25">
      <c r="A2939" s="64"/>
      <c r="B2939" s="64"/>
      <c r="C2939" s="66"/>
      <c r="D2939" s="67"/>
      <c r="E2939" s="64"/>
      <c r="F2939" s="64"/>
      <c r="G2939" s="37" t="str">
        <f>IF(E2939="","",IF(OR(E2939="Project Management",E2939="Project Support",E2939="Sprint Management",E2939="Sprint Support"),"NA",ROUND((((VLOOKUP(AD2939,[2]Formula!V:X,3,0)))-SUMIF(AD:AD,AD2939,H:H)),2)))</f>
        <v/>
      </c>
      <c r="H2939" s="71"/>
      <c r="I2939" s="72"/>
      <c r="J2939" s="72"/>
      <c r="K2939" s="38" t="str">
        <f>IF(E2939="","",IF(OR(E2939="Project Management",E2939="Project Support",E2939="Sprint Management",E2939="Sprint Support"),"NA",(((SUMIF(AD:AD,AD2939,H:H)/VLOOKUP(AD2939,[2]Formula!V:X,3,0))*VLOOKUP(AD2939,[2]Formula!V:X,2,0))*H2939)/SUMIF(AD:AD,AD2939,H:H)))</f>
        <v/>
      </c>
      <c r="L2939" s="38" t="str">
        <f t="shared" si="271"/>
        <v/>
      </c>
      <c r="M2939" s="38" t="str">
        <f t="shared" si="272"/>
        <v/>
      </c>
      <c r="N2939" s="38" t="str">
        <f t="shared" si="274"/>
        <v/>
      </c>
      <c r="O2939" s="38" t="str">
        <f t="shared" si="276"/>
        <v/>
      </c>
      <c r="P2939" s="39" t="str">
        <f t="shared" si="275"/>
        <v/>
      </c>
      <c r="AC2939" s="42" t="str">
        <f>IF(B2939="","",VLOOKUP(B2939,[2]Formula!B:C,2,0))</f>
        <v/>
      </c>
      <c r="AD2939" s="43" t="str">
        <f t="shared" si="273"/>
        <v/>
      </c>
    </row>
    <row r="2940" spans="1:30" x14ac:dyDescent="0.25">
      <c r="A2940" s="64"/>
      <c r="B2940" s="64"/>
      <c r="C2940" s="66"/>
      <c r="D2940" s="67"/>
      <c r="E2940" s="64"/>
      <c r="F2940" s="64"/>
      <c r="G2940" s="37" t="str">
        <f>IF(E2940="","",IF(OR(E2940="Project Management",E2940="Project Support",E2940="Sprint Management",E2940="Sprint Support"),"NA",ROUND((((VLOOKUP(AD2940,[2]Formula!V:X,3,0)))-SUMIF(AD:AD,AD2940,H:H)),2)))</f>
        <v/>
      </c>
      <c r="H2940" s="71"/>
      <c r="I2940" s="72"/>
      <c r="J2940" s="72"/>
      <c r="K2940" s="38" t="str">
        <f>IF(E2940="","",IF(OR(E2940="Project Management",E2940="Project Support",E2940="Sprint Management",E2940="Sprint Support"),"NA",(((SUMIF(AD:AD,AD2940,H:H)/VLOOKUP(AD2940,[2]Formula!V:X,3,0))*VLOOKUP(AD2940,[2]Formula!V:X,2,0))*H2940)/SUMIF(AD:AD,AD2940,H:H)))</f>
        <v/>
      </c>
      <c r="L2940" s="38" t="str">
        <f t="shared" si="271"/>
        <v/>
      </c>
      <c r="M2940" s="38" t="str">
        <f t="shared" si="272"/>
        <v/>
      </c>
      <c r="N2940" s="38" t="str">
        <f t="shared" si="274"/>
        <v/>
      </c>
      <c r="O2940" s="38" t="str">
        <f t="shared" si="276"/>
        <v/>
      </c>
      <c r="P2940" s="39" t="str">
        <f t="shared" si="275"/>
        <v/>
      </c>
      <c r="AC2940" s="42" t="str">
        <f>IF(B2940="","",VLOOKUP(B2940,[2]Formula!B:C,2,0))</f>
        <v/>
      </c>
      <c r="AD2940" s="43" t="str">
        <f t="shared" si="273"/>
        <v/>
      </c>
    </row>
    <row r="2941" spans="1:30" x14ac:dyDescent="0.25">
      <c r="A2941" s="64"/>
      <c r="B2941" s="64"/>
      <c r="C2941" s="66"/>
      <c r="D2941" s="67"/>
      <c r="E2941" s="64"/>
      <c r="F2941" s="64"/>
      <c r="G2941" s="37" t="str">
        <f>IF(E2941="","",IF(OR(E2941="Project Management",E2941="Project Support",E2941="Sprint Management",E2941="Sprint Support"),"NA",ROUND((((VLOOKUP(AD2941,[2]Formula!V:X,3,0)))-SUMIF(AD:AD,AD2941,H:H)),2)))</f>
        <v/>
      </c>
      <c r="H2941" s="71"/>
      <c r="I2941" s="72"/>
      <c r="J2941" s="72"/>
      <c r="K2941" s="38" t="str">
        <f>IF(E2941="","",IF(OR(E2941="Project Management",E2941="Project Support",E2941="Sprint Management",E2941="Sprint Support"),"NA",(((SUMIF(AD:AD,AD2941,H:H)/VLOOKUP(AD2941,[2]Formula!V:X,3,0))*VLOOKUP(AD2941,[2]Formula!V:X,2,0))*H2941)/SUMIF(AD:AD,AD2941,H:H)))</f>
        <v/>
      </c>
      <c r="L2941" s="38" t="str">
        <f t="shared" si="271"/>
        <v/>
      </c>
      <c r="M2941" s="38" t="str">
        <f t="shared" si="272"/>
        <v/>
      </c>
      <c r="N2941" s="38" t="str">
        <f t="shared" si="274"/>
        <v/>
      </c>
      <c r="O2941" s="38" t="str">
        <f t="shared" si="276"/>
        <v/>
      </c>
      <c r="P2941" s="39" t="str">
        <f t="shared" si="275"/>
        <v/>
      </c>
      <c r="AC2941" s="42" t="str">
        <f>IF(B2941="","",VLOOKUP(B2941,[2]Formula!B:C,2,0))</f>
        <v/>
      </c>
      <c r="AD2941" s="43" t="str">
        <f t="shared" si="273"/>
        <v/>
      </c>
    </row>
    <row r="2942" spans="1:30" x14ac:dyDescent="0.25">
      <c r="A2942" s="64"/>
      <c r="B2942" s="64"/>
      <c r="C2942" s="66"/>
      <c r="D2942" s="67"/>
      <c r="E2942" s="64"/>
      <c r="F2942" s="64"/>
      <c r="G2942" s="37" t="str">
        <f>IF(E2942="","",IF(OR(E2942="Project Management",E2942="Project Support",E2942="Sprint Management",E2942="Sprint Support"),"NA",ROUND((((VLOOKUP(AD2942,[2]Formula!V:X,3,0)))-SUMIF(AD:AD,AD2942,H:H)),2)))</f>
        <v/>
      </c>
      <c r="H2942" s="71"/>
      <c r="I2942" s="72"/>
      <c r="J2942" s="72"/>
      <c r="K2942" s="38" t="str">
        <f>IF(E2942="","",IF(OR(E2942="Project Management",E2942="Project Support",E2942="Sprint Management",E2942="Sprint Support"),"NA",(((SUMIF(AD:AD,AD2942,H:H)/VLOOKUP(AD2942,[2]Formula!V:X,3,0))*VLOOKUP(AD2942,[2]Formula!V:X,2,0))*H2942)/SUMIF(AD:AD,AD2942,H:H)))</f>
        <v/>
      </c>
      <c r="L2942" s="38" t="str">
        <f t="shared" si="271"/>
        <v/>
      </c>
      <c r="M2942" s="38" t="str">
        <f t="shared" si="272"/>
        <v/>
      </c>
      <c r="N2942" s="38" t="str">
        <f t="shared" si="274"/>
        <v/>
      </c>
      <c r="O2942" s="38" t="str">
        <f t="shared" si="276"/>
        <v/>
      </c>
      <c r="P2942" s="39" t="str">
        <f t="shared" si="275"/>
        <v/>
      </c>
      <c r="AC2942" s="42" t="str">
        <f>IF(B2942="","",VLOOKUP(B2942,[2]Formula!B:C,2,0))</f>
        <v/>
      </c>
      <c r="AD2942" s="43" t="str">
        <f t="shared" si="273"/>
        <v/>
      </c>
    </row>
    <row r="2943" spans="1:30" x14ac:dyDescent="0.25">
      <c r="A2943" s="64"/>
      <c r="B2943" s="64"/>
      <c r="C2943" s="66"/>
      <c r="D2943" s="67"/>
      <c r="E2943" s="64"/>
      <c r="F2943" s="64"/>
      <c r="G2943" s="37" t="str">
        <f>IF(E2943="","",IF(OR(E2943="Project Management",E2943="Project Support",E2943="Sprint Management",E2943="Sprint Support"),"NA",ROUND((((VLOOKUP(AD2943,[2]Formula!V:X,3,0)))-SUMIF(AD:AD,AD2943,H:H)),2)))</f>
        <v/>
      </c>
      <c r="H2943" s="71"/>
      <c r="I2943" s="72"/>
      <c r="J2943" s="72"/>
      <c r="K2943" s="38" t="str">
        <f>IF(E2943="","",IF(OR(E2943="Project Management",E2943="Project Support",E2943="Sprint Management",E2943="Sprint Support"),"NA",(((SUMIF(AD:AD,AD2943,H:H)/VLOOKUP(AD2943,[2]Formula!V:X,3,0))*VLOOKUP(AD2943,[2]Formula!V:X,2,0))*H2943)/SUMIF(AD:AD,AD2943,H:H)))</f>
        <v/>
      </c>
      <c r="L2943" s="38" t="str">
        <f t="shared" si="271"/>
        <v/>
      </c>
      <c r="M2943" s="38" t="str">
        <f t="shared" si="272"/>
        <v/>
      </c>
      <c r="N2943" s="38" t="str">
        <f t="shared" si="274"/>
        <v/>
      </c>
      <c r="O2943" s="38" t="str">
        <f t="shared" si="276"/>
        <v/>
      </c>
      <c r="P2943" s="39" t="str">
        <f t="shared" si="275"/>
        <v/>
      </c>
      <c r="AC2943" s="42" t="str">
        <f>IF(B2943="","",VLOOKUP(B2943,[2]Formula!B:C,2,0))</f>
        <v/>
      </c>
      <c r="AD2943" s="43" t="str">
        <f t="shared" si="273"/>
        <v/>
      </c>
    </row>
    <row r="2944" spans="1:30" x14ac:dyDescent="0.25">
      <c r="A2944" s="64"/>
      <c r="B2944" s="64"/>
      <c r="C2944" s="66"/>
      <c r="D2944" s="67"/>
      <c r="E2944" s="64"/>
      <c r="F2944" s="64"/>
      <c r="G2944" s="37" t="str">
        <f>IF(E2944="","",IF(OR(E2944="Project Management",E2944="Project Support",E2944="Sprint Management",E2944="Sprint Support"),"NA",ROUND((((VLOOKUP(AD2944,[2]Formula!V:X,3,0)))-SUMIF(AD:AD,AD2944,H:H)),2)))</f>
        <v/>
      </c>
      <c r="H2944" s="71"/>
      <c r="I2944" s="72"/>
      <c r="J2944" s="72"/>
      <c r="K2944" s="38" t="str">
        <f>IF(E2944="","",IF(OR(E2944="Project Management",E2944="Project Support",E2944="Sprint Management",E2944="Sprint Support"),"NA",(((SUMIF(AD:AD,AD2944,H:H)/VLOOKUP(AD2944,[2]Formula!V:X,3,0))*VLOOKUP(AD2944,[2]Formula!V:X,2,0))*H2944)/SUMIF(AD:AD,AD2944,H:H)))</f>
        <v/>
      </c>
      <c r="L2944" s="38" t="str">
        <f t="shared" si="271"/>
        <v/>
      </c>
      <c r="M2944" s="38" t="str">
        <f t="shared" si="272"/>
        <v/>
      </c>
      <c r="N2944" s="38" t="str">
        <f t="shared" si="274"/>
        <v/>
      </c>
      <c r="O2944" s="38" t="str">
        <f t="shared" si="276"/>
        <v/>
      </c>
      <c r="P2944" s="39" t="str">
        <f t="shared" si="275"/>
        <v/>
      </c>
      <c r="AC2944" s="42" t="str">
        <f>IF(B2944="","",VLOOKUP(B2944,[2]Formula!B:C,2,0))</f>
        <v/>
      </c>
      <c r="AD2944" s="43" t="str">
        <f t="shared" si="273"/>
        <v/>
      </c>
    </row>
    <row r="2945" spans="1:30" x14ac:dyDescent="0.25">
      <c r="A2945" s="64"/>
      <c r="B2945" s="64"/>
      <c r="C2945" s="66"/>
      <c r="D2945" s="67"/>
      <c r="E2945" s="64"/>
      <c r="F2945" s="64"/>
      <c r="G2945" s="37" t="str">
        <f>IF(E2945="","",IF(OR(E2945="Project Management",E2945="Project Support",E2945="Sprint Management",E2945="Sprint Support"),"NA",ROUND((((VLOOKUP(AD2945,[2]Formula!V:X,3,0)))-SUMIF(AD:AD,AD2945,H:H)),2)))</f>
        <v/>
      </c>
      <c r="H2945" s="71"/>
      <c r="I2945" s="72"/>
      <c r="J2945" s="72"/>
      <c r="K2945" s="38" t="str">
        <f>IF(E2945="","",IF(OR(E2945="Project Management",E2945="Project Support",E2945="Sprint Management",E2945="Sprint Support"),"NA",(((SUMIF(AD:AD,AD2945,H:H)/VLOOKUP(AD2945,[2]Formula!V:X,3,0))*VLOOKUP(AD2945,[2]Formula!V:X,2,0))*H2945)/SUMIF(AD:AD,AD2945,H:H)))</f>
        <v/>
      </c>
      <c r="L2945" s="38" t="str">
        <f t="shared" si="271"/>
        <v/>
      </c>
      <c r="M2945" s="38" t="str">
        <f t="shared" si="272"/>
        <v/>
      </c>
      <c r="N2945" s="38" t="str">
        <f t="shared" si="274"/>
        <v/>
      </c>
      <c r="O2945" s="38" t="str">
        <f t="shared" si="276"/>
        <v/>
      </c>
      <c r="P2945" s="39" t="str">
        <f t="shared" si="275"/>
        <v/>
      </c>
      <c r="AC2945" s="42" t="str">
        <f>IF(B2945="","",VLOOKUP(B2945,[2]Formula!B:C,2,0))</f>
        <v/>
      </c>
      <c r="AD2945" s="43" t="str">
        <f t="shared" si="273"/>
        <v/>
      </c>
    </row>
    <row r="2946" spans="1:30" x14ac:dyDescent="0.25">
      <c r="A2946" s="64"/>
      <c r="B2946" s="64"/>
      <c r="C2946" s="66"/>
      <c r="D2946" s="67"/>
      <c r="E2946" s="64"/>
      <c r="F2946" s="64"/>
      <c r="G2946" s="37" t="str">
        <f>IF(E2946="","",IF(OR(E2946="Project Management",E2946="Project Support",E2946="Sprint Management",E2946="Sprint Support"),"NA",ROUND((((VLOOKUP(AD2946,[2]Formula!V:X,3,0)))-SUMIF(AD:AD,AD2946,H:H)),2)))</f>
        <v/>
      </c>
      <c r="H2946" s="71"/>
      <c r="I2946" s="72"/>
      <c r="J2946" s="72"/>
      <c r="K2946" s="38" t="str">
        <f>IF(E2946="","",IF(OR(E2946="Project Management",E2946="Project Support",E2946="Sprint Management",E2946="Sprint Support"),"NA",(((SUMIF(AD:AD,AD2946,H:H)/VLOOKUP(AD2946,[2]Formula!V:X,3,0))*VLOOKUP(AD2946,[2]Formula!V:X,2,0))*H2946)/SUMIF(AD:AD,AD2946,H:H)))</f>
        <v/>
      </c>
      <c r="L2946" s="38" t="str">
        <f t="shared" ref="L2946:L3009" si="277">IFERROR(IF(K2946="NA",(H2946/I2946),(K2946/I2946)),"")</f>
        <v/>
      </c>
      <c r="M2946" s="38" t="str">
        <f t="shared" ref="M2946:M3009" si="278">IFERROR(IF(K2946="NA",1,(K2946/H2946)),"")</f>
        <v/>
      </c>
      <c r="N2946" s="38" t="str">
        <f t="shared" si="274"/>
        <v/>
      </c>
      <c r="O2946" s="38" t="str">
        <f t="shared" si="276"/>
        <v/>
      </c>
      <c r="P2946" s="39" t="str">
        <f t="shared" si="275"/>
        <v/>
      </c>
      <c r="AC2946" s="42" t="str">
        <f>IF(B2946="","",VLOOKUP(B2946,[2]Formula!B:C,2,0))</f>
        <v/>
      </c>
      <c r="AD2946" s="43" t="str">
        <f t="shared" ref="AD2946:AD3009" si="279">IF(B2946="","",CONCATENATE(B2946,"_",E2946))</f>
        <v/>
      </c>
    </row>
    <row r="2947" spans="1:30" x14ac:dyDescent="0.25">
      <c r="A2947" s="64"/>
      <c r="B2947" s="64"/>
      <c r="C2947" s="66"/>
      <c r="D2947" s="67"/>
      <c r="E2947" s="64"/>
      <c r="F2947" s="64"/>
      <c r="G2947" s="37" t="str">
        <f>IF(E2947="","",IF(OR(E2947="Project Management",E2947="Project Support",E2947="Sprint Management",E2947="Sprint Support"),"NA",ROUND((((VLOOKUP(AD2947,[2]Formula!V:X,3,0)))-SUMIF(AD:AD,AD2947,H:H)),2)))</f>
        <v/>
      </c>
      <c r="H2947" s="71"/>
      <c r="I2947" s="72"/>
      <c r="J2947" s="72"/>
      <c r="K2947" s="38" t="str">
        <f>IF(E2947="","",IF(OR(E2947="Project Management",E2947="Project Support",E2947="Sprint Management",E2947="Sprint Support"),"NA",(((SUMIF(AD:AD,AD2947,H:H)/VLOOKUP(AD2947,[2]Formula!V:X,3,0))*VLOOKUP(AD2947,[2]Formula!V:X,2,0))*H2947)/SUMIF(AD:AD,AD2947,H:H)))</f>
        <v/>
      </c>
      <c r="L2947" s="38" t="str">
        <f t="shared" si="277"/>
        <v/>
      </c>
      <c r="M2947" s="38" t="str">
        <f t="shared" si="278"/>
        <v/>
      </c>
      <c r="N2947" s="38" t="str">
        <f t="shared" ref="N2947:N3010" si="280">IFERROR(((L2947-M2947)/M2947)*100,"")</f>
        <v/>
      </c>
      <c r="O2947" s="38" t="str">
        <f t="shared" si="276"/>
        <v/>
      </c>
      <c r="P2947" s="39" t="str">
        <f t="shared" ref="P2947:P3010" si="281">IF(O2947="","",1)</f>
        <v/>
      </c>
      <c r="AC2947" s="42" t="str">
        <f>IF(B2947="","",VLOOKUP(B2947,[2]Formula!B:C,2,0))</f>
        <v/>
      </c>
      <c r="AD2947" s="43" t="str">
        <f t="shared" si="279"/>
        <v/>
      </c>
    </row>
    <row r="2948" spans="1:30" x14ac:dyDescent="0.25">
      <c r="A2948" s="64"/>
      <c r="B2948" s="64"/>
      <c r="C2948" s="66"/>
      <c r="D2948" s="67"/>
      <c r="E2948" s="64"/>
      <c r="F2948" s="64"/>
      <c r="G2948" s="37" t="str">
        <f>IF(E2948="","",IF(OR(E2948="Project Management",E2948="Project Support",E2948="Sprint Management",E2948="Sprint Support"),"NA",ROUND((((VLOOKUP(AD2948,[2]Formula!V:X,3,0)))-SUMIF(AD:AD,AD2948,H:H)),2)))</f>
        <v/>
      </c>
      <c r="H2948" s="71"/>
      <c r="I2948" s="72"/>
      <c r="J2948" s="72"/>
      <c r="K2948" s="38" t="str">
        <f>IF(E2948="","",IF(OR(E2948="Project Management",E2948="Project Support",E2948="Sprint Management",E2948="Sprint Support"),"NA",(((SUMIF(AD:AD,AD2948,H:H)/VLOOKUP(AD2948,[2]Formula!V:X,3,0))*VLOOKUP(AD2948,[2]Formula!V:X,2,0))*H2948)/SUMIF(AD:AD,AD2948,H:H)))</f>
        <v/>
      </c>
      <c r="L2948" s="38" t="str">
        <f t="shared" si="277"/>
        <v/>
      </c>
      <c r="M2948" s="38" t="str">
        <f t="shared" si="278"/>
        <v/>
      </c>
      <c r="N2948" s="38" t="str">
        <f t="shared" si="280"/>
        <v/>
      </c>
      <c r="O2948" s="38" t="str">
        <f t="shared" si="276"/>
        <v/>
      </c>
      <c r="P2948" s="39" t="str">
        <f t="shared" si="281"/>
        <v/>
      </c>
      <c r="AC2948" s="42" t="str">
        <f>IF(B2948="","",VLOOKUP(B2948,[2]Formula!B:C,2,0))</f>
        <v/>
      </c>
      <c r="AD2948" s="43" t="str">
        <f t="shared" si="279"/>
        <v/>
      </c>
    </row>
    <row r="2949" spans="1:30" x14ac:dyDescent="0.25">
      <c r="A2949" s="64"/>
      <c r="B2949" s="64"/>
      <c r="C2949" s="66"/>
      <c r="D2949" s="67"/>
      <c r="E2949" s="64"/>
      <c r="F2949" s="64"/>
      <c r="G2949" s="37" t="str">
        <f>IF(E2949="","",IF(OR(E2949="Project Management",E2949="Project Support",E2949="Sprint Management",E2949="Sprint Support"),"NA",ROUND((((VLOOKUP(AD2949,[2]Formula!V:X,3,0)))-SUMIF(AD:AD,AD2949,H:H)),2)))</f>
        <v/>
      </c>
      <c r="H2949" s="71"/>
      <c r="I2949" s="72"/>
      <c r="J2949" s="72"/>
      <c r="K2949" s="38" t="str">
        <f>IF(E2949="","",IF(OR(E2949="Project Management",E2949="Project Support",E2949="Sprint Management",E2949="Sprint Support"),"NA",(((SUMIF(AD:AD,AD2949,H:H)/VLOOKUP(AD2949,[2]Formula!V:X,3,0))*VLOOKUP(AD2949,[2]Formula!V:X,2,0))*H2949)/SUMIF(AD:AD,AD2949,H:H)))</f>
        <v/>
      </c>
      <c r="L2949" s="38" t="str">
        <f t="shared" si="277"/>
        <v/>
      </c>
      <c r="M2949" s="38" t="str">
        <f t="shared" si="278"/>
        <v/>
      </c>
      <c r="N2949" s="38" t="str">
        <f t="shared" si="280"/>
        <v/>
      </c>
      <c r="O2949" s="38" t="str">
        <f t="shared" si="276"/>
        <v/>
      </c>
      <c r="P2949" s="39" t="str">
        <f t="shared" si="281"/>
        <v/>
      </c>
      <c r="AC2949" s="42" t="str">
        <f>IF(B2949="","",VLOOKUP(B2949,[2]Formula!B:C,2,0))</f>
        <v/>
      </c>
      <c r="AD2949" s="43" t="str">
        <f t="shared" si="279"/>
        <v/>
      </c>
    </row>
    <row r="2950" spans="1:30" x14ac:dyDescent="0.25">
      <c r="A2950" s="64"/>
      <c r="B2950" s="64"/>
      <c r="C2950" s="66"/>
      <c r="D2950" s="67"/>
      <c r="E2950" s="64"/>
      <c r="F2950" s="64"/>
      <c r="G2950" s="37" t="str">
        <f>IF(E2950="","",IF(OR(E2950="Project Management",E2950="Project Support",E2950="Sprint Management",E2950="Sprint Support"),"NA",ROUND((((VLOOKUP(AD2950,[2]Formula!V:X,3,0)))-SUMIF(AD:AD,AD2950,H:H)),2)))</f>
        <v/>
      </c>
      <c r="H2950" s="71"/>
      <c r="I2950" s="72"/>
      <c r="J2950" s="72"/>
      <c r="K2950" s="38" t="str">
        <f>IF(E2950="","",IF(OR(E2950="Project Management",E2950="Project Support",E2950="Sprint Management",E2950="Sprint Support"),"NA",(((SUMIF(AD:AD,AD2950,H:H)/VLOOKUP(AD2950,[2]Formula!V:X,3,0))*VLOOKUP(AD2950,[2]Formula!V:X,2,0))*H2950)/SUMIF(AD:AD,AD2950,H:H)))</f>
        <v/>
      </c>
      <c r="L2950" s="38" t="str">
        <f t="shared" si="277"/>
        <v/>
      </c>
      <c r="M2950" s="38" t="str">
        <f t="shared" si="278"/>
        <v/>
      </c>
      <c r="N2950" s="38" t="str">
        <f t="shared" si="280"/>
        <v/>
      </c>
      <c r="O2950" s="38" t="str">
        <f t="shared" si="276"/>
        <v/>
      </c>
      <c r="P2950" s="39" t="str">
        <f t="shared" si="281"/>
        <v/>
      </c>
      <c r="AC2950" s="42" t="str">
        <f>IF(B2950="","",VLOOKUP(B2950,[2]Formula!B:C,2,0))</f>
        <v/>
      </c>
      <c r="AD2950" s="43" t="str">
        <f t="shared" si="279"/>
        <v/>
      </c>
    </row>
    <row r="2951" spans="1:30" x14ac:dyDescent="0.25">
      <c r="A2951" s="64"/>
      <c r="B2951" s="64"/>
      <c r="C2951" s="66"/>
      <c r="D2951" s="67"/>
      <c r="E2951" s="64"/>
      <c r="F2951" s="64"/>
      <c r="G2951" s="37" t="str">
        <f>IF(E2951="","",IF(OR(E2951="Project Management",E2951="Project Support",E2951="Sprint Management",E2951="Sprint Support"),"NA",ROUND((((VLOOKUP(AD2951,[2]Formula!V:X,3,0)))-SUMIF(AD:AD,AD2951,H:H)),2)))</f>
        <v/>
      </c>
      <c r="H2951" s="71"/>
      <c r="I2951" s="72"/>
      <c r="J2951" s="72"/>
      <c r="K2951" s="38" t="str">
        <f>IF(E2951="","",IF(OR(E2951="Project Management",E2951="Project Support",E2951="Sprint Management",E2951="Sprint Support"),"NA",(((SUMIF(AD:AD,AD2951,H:H)/VLOOKUP(AD2951,[2]Formula!V:X,3,0))*VLOOKUP(AD2951,[2]Formula!V:X,2,0))*H2951)/SUMIF(AD:AD,AD2951,H:H)))</f>
        <v/>
      </c>
      <c r="L2951" s="38" t="str">
        <f t="shared" si="277"/>
        <v/>
      </c>
      <c r="M2951" s="38" t="str">
        <f t="shared" si="278"/>
        <v/>
      </c>
      <c r="N2951" s="38" t="str">
        <f t="shared" si="280"/>
        <v/>
      </c>
      <c r="O2951" s="38" t="str">
        <f t="shared" si="276"/>
        <v/>
      </c>
      <c r="P2951" s="39" t="str">
        <f t="shared" si="281"/>
        <v/>
      </c>
      <c r="AC2951" s="42" t="str">
        <f>IF(B2951="","",VLOOKUP(B2951,[2]Formula!B:C,2,0))</f>
        <v/>
      </c>
      <c r="AD2951" s="43" t="str">
        <f t="shared" si="279"/>
        <v/>
      </c>
    </row>
    <row r="2952" spans="1:30" x14ac:dyDescent="0.25">
      <c r="A2952" s="64"/>
      <c r="B2952" s="64"/>
      <c r="C2952" s="66"/>
      <c r="D2952" s="67"/>
      <c r="E2952" s="64"/>
      <c r="F2952" s="64"/>
      <c r="G2952" s="37" t="str">
        <f>IF(E2952="","",IF(OR(E2952="Project Management",E2952="Project Support",E2952="Sprint Management",E2952="Sprint Support"),"NA",ROUND((((VLOOKUP(AD2952,[2]Formula!V:X,3,0)))-SUMIF(AD:AD,AD2952,H:H)),2)))</f>
        <v/>
      </c>
      <c r="H2952" s="71"/>
      <c r="I2952" s="72"/>
      <c r="J2952" s="72"/>
      <c r="K2952" s="38" t="str">
        <f>IF(E2952="","",IF(OR(E2952="Project Management",E2952="Project Support",E2952="Sprint Management",E2952="Sprint Support"),"NA",(((SUMIF(AD:AD,AD2952,H:H)/VLOOKUP(AD2952,[2]Formula!V:X,3,0))*VLOOKUP(AD2952,[2]Formula!V:X,2,0))*H2952)/SUMIF(AD:AD,AD2952,H:H)))</f>
        <v/>
      </c>
      <c r="L2952" s="38" t="str">
        <f t="shared" si="277"/>
        <v/>
      </c>
      <c r="M2952" s="38" t="str">
        <f t="shared" si="278"/>
        <v/>
      </c>
      <c r="N2952" s="38" t="str">
        <f t="shared" si="280"/>
        <v/>
      </c>
      <c r="O2952" s="38" t="str">
        <f t="shared" si="276"/>
        <v/>
      </c>
      <c r="P2952" s="39" t="str">
        <f t="shared" si="281"/>
        <v/>
      </c>
      <c r="AC2952" s="42" t="str">
        <f>IF(B2952="","",VLOOKUP(B2952,[2]Formula!B:C,2,0))</f>
        <v/>
      </c>
      <c r="AD2952" s="43" t="str">
        <f t="shared" si="279"/>
        <v/>
      </c>
    </row>
    <row r="2953" spans="1:30" x14ac:dyDescent="0.25">
      <c r="A2953" s="64"/>
      <c r="B2953" s="64"/>
      <c r="C2953" s="66"/>
      <c r="D2953" s="67"/>
      <c r="E2953" s="64"/>
      <c r="F2953" s="64"/>
      <c r="G2953" s="37" t="str">
        <f>IF(E2953="","",IF(OR(E2953="Project Management",E2953="Project Support",E2953="Sprint Management",E2953="Sprint Support"),"NA",ROUND((((VLOOKUP(AD2953,[2]Formula!V:X,3,0)))-SUMIF(AD:AD,AD2953,H:H)),2)))</f>
        <v/>
      </c>
      <c r="H2953" s="71"/>
      <c r="I2953" s="72"/>
      <c r="J2953" s="72"/>
      <c r="K2953" s="38" t="str">
        <f>IF(E2953="","",IF(OR(E2953="Project Management",E2953="Project Support",E2953="Sprint Management",E2953="Sprint Support"),"NA",(((SUMIF(AD:AD,AD2953,H:H)/VLOOKUP(AD2953,[2]Formula!V:X,3,0))*VLOOKUP(AD2953,[2]Formula!V:X,2,0))*H2953)/SUMIF(AD:AD,AD2953,H:H)))</f>
        <v/>
      </c>
      <c r="L2953" s="38" t="str">
        <f t="shared" si="277"/>
        <v/>
      </c>
      <c r="M2953" s="38" t="str">
        <f t="shared" si="278"/>
        <v/>
      </c>
      <c r="N2953" s="38" t="str">
        <f t="shared" si="280"/>
        <v/>
      </c>
      <c r="O2953" s="38" t="str">
        <f t="shared" si="276"/>
        <v/>
      </c>
      <c r="P2953" s="39" t="str">
        <f t="shared" si="281"/>
        <v/>
      </c>
      <c r="AC2953" s="42" t="str">
        <f>IF(B2953="","",VLOOKUP(B2953,[2]Formula!B:C,2,0))</f>
        <v/>
      </c>
      <c r="AD2953" s="43" t="str">
        <f t="shared" si="279"/>
        <v/>
      </c>
    </row>
    <row r="2954" spans="1:30" x14ac:dyDescent="0.25">
      <c r="A2954" s="64"/>
      <c r="B2954" s="64"/>
      <c r="C2954" s="66"/>
      <c r="D2954" s="67"/>
      <c r="E2954" s="64"/>
      <c r="F2954" s="64"/>
      <c r="G2954" s="37" t="str">
        <f>IF(E2954="","",IF(OR(E2954="Project Management",E2954="Project Support",E2954="Sprint Management",E2954="Sprint Support"),"NA",ROUND((((VLOOKUP(AD2954,[2]Formula!V:X,3,0)))-SUMIF(AD:AD,AD2954,H:H)),2)))</f>
        <v/>
      </c>
      <c r="H2954" s="71"/>
      <c r="I2954" s="72"/>
      <c r="J2954" s="72"/>
      <c r="K2954" s="38" t="str">
        <f>IF(E2954="","",IF(OR(E2954="Project Management",E2954="Project Support",E2954="Sprint Management",E2954="Sprint Support"),"NA",(((SUMIF(AD:AD,AD2954,H:H)/VLOOKUP(AD2954,[2]Formula!V:X,3,0))*VLOOKUP(AD2954,[2]Formula!V:X,2,0))*H2954)/SUMIF(AD:AD,AD2954,H:H)))</f>
        <v/>
      </c>
      <c r="L2954" s="38" t="str">
        <f t="shared" si="277"/>
        <v/>
      </c>
      <c r="M2954" s="38" t="str">
        <f t="shared" si="278"/>
        <v/>
      </c>
      <c r="N2954" s="38" t="str">
        <f t="shared" si="280"/>
        <v/>
      </c>
      <c r="O2954" s="38" t="str">
        <f t="shared" si="276"/>
        <v/>
      </c>
      <c r="P2954" s="39" t="str">
        <f t="shared" si="281"/>
        <v/>
      </c>
      <c r="AC2954" s="42" t="str">
        <f>IF(B2954="","",VLOOKUP(B2954,[2]Formula!B:C,2,0))</f>
        <v/>
      </c>
      <c r="AD2954" s="43" t="str">
        <f t="shared" si="279"/>
        <v/>
      </c>
    </row>
    <row r="2955" spans="1:30" x14ac:dyDescent="0.25">
      <c r="A2955" s="64"/>
      <c r="B2955" s="64"/>
      <c r="C2955" s="66"/>
      <c r="D2955" s="67"/>
      <c r="E2955" s="64"/>
      <c r="F2955" s="64"/>
      <c r="G2955" s="37" t="str">
        <f>IF(E2955="","",IF(OR(E2955="Project Management",E2955="Project Support",E2955="Sprint Management",E2955="Sprint Support"),"NA",ROUND((((VLOOKUP(AD2955,[2]Formula!V:X,3,0)))-SUMIF(AD:AD,AD2955,H:H)),2)))</f>
        <v/>
      </c>
      <c r="H2955" s="71"/>
      <c r="I2955" s="72"/>
      <c r="J2955" s="72"/>
      <c r="K2955" s="38" t="str">
        <f>IF(E2955="","",IF(OR(E2955="Project Management",E2955="Project Support",E2955="Sprint Management",E2955="Sprint Support"),"NA",(((SUMIF(AD:AD,AD2955,H:H)/VLOOKUP(AD2955,[2]Formula!V:X,3,0))*VLOOKUP(AD2955,[2]Formula!V:X,2,0))*H2955)/SUMIF(AD:AD,AD2955,H:H)))</f>
        <v/>
      </c>
      <c r="L2955" s="38" t="str">
        <f t="shared" si="277"/>
        <v/>
      </c>
      <c r="M2955" s="38" t="str">
        <f t="shared" si="278"/>
        <v/>
      </c>
      <c r="N2955" s="38" t="str">
        <f t="shared" si="280"/>
        <v/>
      </c>
      <c r="O2955" s="38" t="str">
        <f t="shared" si="276"/>
        <v/>
      </c>
      <c r="P2955" s="39" t="str">
        <f t="shared" si="281"/>
        <v/>
      </c>
      <c r="AC2955" s="42" t="str">
        <f>IF(B2955="","",VLOOKUP(B2955,[2]Formula!B:C,2,0))</f>
        <v/>
      </c>
      <c r="AD2955" s="43" t="str">
        <f t="shared" si="279"/>
        <v/>
      </c>
    </row>
    <row r="2956" spans="1:30" x14ac:dyDescent="0.25">
      <c r="A2956" s="64"/>
      <c r="B2956" s="64"/>
      <c r="C2956" s="66"/>
      <c r="D2956" s="67"/>
      <c r="E2956" s="64"/>
      <c r="F2956" s="64"/>
      <c r="G2956" s="37" t="str">
        <f>IF(E2956="","",IF(OR(E2956="Project Management",E2956="Project Support",E2956="Sprint Management",E2956="Sprint Support"),"NA",ROUND((((VLOOKUP(AD2956,[2]Formula!V:X,3,0)))-SUMIF(AD:AD,AD2956,H:H)),2)))</f>
        <v/>
      </c>
      <c r="H2956" s="71"/>
      <c r="I2956" s="72"/>
      <c r="J2956" s="72"/>
      <c r="K2956" s="38" t="str">
        <f>IF(E2956="","",IF(OR(E2956="Project Management",E2956="Project Support",E2956="Sprint Management",E2956="Sprint Support"),"NA",(((SUMIF(AD:AD,AD2956,H:H)/VLOOKUP(AD2956,[2]Formula!V:X,3,0))*VLOOKUP(AD2956,[2]Formula!V:X,2,0))*H2956)/SUMIF(AD:AD,AD2956,H:H)))</f>
        <v/>
      </c>
      <c r="L2956" s="38" t="str">
        <f t="shared" si="277"/>
        <v/>
      </c>
      <c r="M2956" s="38" t="str">
        <f t="shared" si="278"/>
        <v/>
      </c>
      <c r="N2956" s="38" t="str">
        <f t="shared" si="280"/>
        <v/>
      </c>
      <c r="O2956" s="38" t="str">
        <f t="shared" si="276"/>
        <v/>
      </c>
      <c r="P2956" s="39" t="str">
        <f t="shared" si="281"/>
        <v/>
      </c>
      <c r="AC2956" s="42" t="str">
        <f>IF(B2956="","",VLOOKUP(B2956,[2]Formula!B:C,2,0))</f>
        <v/>
      </c>
      <c r="AD2956" s="43" t="str">
        <f t="shared" si="279"/>
        <v/>
      </c>
    </row>
    <row r="2957" spans="1:30" x14ac:dyDescent="0.25">
      <c r="A2957" s="64"/>
      <c r="B2957" s="64"/>
      <c r="C2957" s="66"/>
      <c r="D2957" s="67"/>
      <c r="E2957" s="64"/>
      <c r="F2957" s="64"/>
      <c r="G2957" s="37" t="str">
        <f>IF(E2957="","",IF(OR(E2957="Project Management",E2957="Project Support",E2957="Sprint Management",E2957="Sprint Support"),"NA",ROUND((((VLOOKUP(AD2957,[2]Formula!V:X,3,0)))-SUMIF(AD:AD,AD2957,H:H)),2)))</f>
        <v/>
      </c>
      <c r="H2957" s="71"/>
      <c r="I2957" s="72"/>
      <c r="J2957" s="72"/>
      <c r="K2957" s="38" t="str">
        <f>IF(E2957="","",IF(OR(E2957="Project Management",E2957="Project Support",E2957="Sprint Management",E2957="Sprint Support"),"NA",(((SUMIF(AD:AD,AD2957,H:H)/VLOOKUP(AD2957,[2]Formula!V:X,3,0))*VLOOKUP(AD2957,[2]Formula!V:X,2,0))*H2957)/SUMIF(AD:AD,AD2957,H:H)))</f>
        <v/>
      </c>
      <c r="L2957" s="38" t="str">
        <f t="shared" si="277"/>
        <v/>
      </c>
      <c r="M2957" s="38" t="str">
        <f t="shared" si="278"/>
        <v/>
      </c>
      <c r="N2957" s="38" t="str">
        <f t="shared" si="280"/>
        <v/>
      </c>
      <c r="O2957" s="38" t="str">
        <f t="shared" si="276"/>
        <v/>
      </c>
      <c r="P2957" s="39" t="str">
        <f t="shared" si="281"/>
        <v/>
      </c>
      <c r="AC2957" s="42" t="str">
        <f>IF(B2957="","",VLOOKUP(B2957,[2]Formula!B:C,2,0))</f>
        <v/>
      </c>
      <c r="AD2957" s="43" t="str">
        <f t="shared" si="279"/>
        <v/>
      </c>
    </row>
    <row r="2958" spans="1:30" x14ac:dyDescent="0.25">
      <c r="A2958" s="64"/>
      <c r="B2958" s="64"/>
      <c r="C2958" s="66"/>
      <c r="D2958" s="67"/>
      <c r="E2958" s="64"/>
      <c r="F2958" s="64"/>
      <c r="G2958" s="37" t="str">
        <f>IF(E2958="","",IF(OR(E2958="Project Management",E2958="Project Support",E2958="Sprint Management",E2958="Sprint Support"),"NA",ROUND((((VLOOKUP(AD2958,[2]Formula!V:X,3,0)))-SUMIF(AD:AD,AD2958,H:H)),2)))</f>
        <v/>
      </c>
      <c r="H2958" s="71"/>
      <c r="I2958" s="72"/>
      <c r="J2958" s="72"/>
      <c r="K2958" s="38" t="str">
        <f>IF(E2958="","",IF(OR(E2958="Project Management",E2958="Project Support",E2958="Sprint Management",E2958="Sprint Support"),"NA",(((SUMIF(AD:AD,AD2958,H:H)/VLOOKUP(AD2958,[2]Formula!V:X,3,0))*VLOOKUP(AD2958,[2]Formula!V:X,2,0))*H2958)/SUMIF(AD:AD,AD2958,H:H)))</f>
        <v/>
      </c>
      <c r="L2958" s="38" t="str">
        <f t="shared" si="277"/>
        <v/>
      </c>
      <c r="M2958" s="38" t="str">
        <f t="shared" si="278"/>
        <v/>
      </c>
      <c r="N2958" s="38" t="str">
        <f t="shared" si="280"/>
        <v/>
      </c>
      <c r="O2958" s="38" t="str">
        <f t="shared" si="276"/>
        <v/>
      </c>
      <c r="P2958" s="39" t="str">
        <f t="shared" si="281"/>
        <v/>
      </c>
      <c r="AC2958" s="42" t="str">
        <f>IF(B2958="","",VLOOKUP(B2958,[2]Formula!B:C,2,0))</f>
        <v/>
      </c>
      <c r="AD2958" s="43" t="str">
        <f t="shared" si="279"/>
        <v/>
      </c>
    </row>
    <row r="2959" spans="1:30" x14ac:dyDescent="0.25">
      <c r="A2959" s="64"/>
      <c r="B2959" s="64"/>
      <c r="C2959" s="66"/>
      <c r="D2959" s="67"/>
      <c r="E2959" s="64"/>
      <c r="F2959" s="64"/>
      <c r="G2959" s="37" t="str">
        <f>IF(E2959="","",IF(OR(E2959="Project Management",E2959="Project Support",E2959="Sprint Management",E2959="Sprint Support"),"NA",ROUND((((VLOOKUP(AD2959,[2]Formula!V:X,3,0)))-SUMIF(AD:AD,AD2959,H:H)),2)))</f>
        <v/>
      </c>
      <c r="H2959" s="71"/>
      <c r="I2959" s="72"/>
      <c r="J2959" s="72"/>
      <c r="K2959" s="38" t="str">
        <f>IF(E2959="","",IF(OR(E2959="Project Management",E2959="Project Support",E2959="Sprint Management",E2959="Sprint Support"),"NA",(((SUMIF(AD:AD,AD2959,H:H)/VLOOKUP(AD2959,[2]Formula!V:X,3,0))*VLOOKUP(AD2959,[2]Formula!V:X,2,0))*H2959)/SUMIF(AD:AD,AD2959,H:H)))</f>
        <v/>
      </c>
      <c r="L2959" s="38" t="str">
        <f t="shared" si="277"/>
        <v/>
      </c>
      <c r="M2959" s="38" t="str">
        <f t="shared" si="278"/>
        <v/>
      </c>
      <c r="N2959" s="38" t="str">
        <f t="shared" si="280"/>
        <v/>
      </c>
      <c r="O2959" s="38" t="str">
        <f t="shared" si="276"/>
        <v/>
      </c>
      <c r="P2959" s="39" t="str">
        <f t="shared" si="281"/>
        <v/>
      </c>
      <c r="AC2959" s="42" t="str">
        <f>IF(B2959="","",VLOOKUP(B2959,[2]Formula!B:C,2,0))</f>
        <v/>
      </c>
      <c r="AD2959" s="43" t="str">
        <f t="shared" si="279"/>
        <v/>
      </c>
    </row>
    <row r="2960" spans="1:30" x14ac:dyDescent="0.25">
      <c r="A2960" s="64"/>
      <c r="B2960" s="64"/>
      <c r="C2960" s="66"/>
      <c r="D2960" s="67"/>
      <c r="E2960" s="64"/>
      <c r="F2960" s="64"/>
      <c r="G2960" s="37" t="str">
        <f>IF(E2960="","",IF(OR(E2960="Project Management",E2960="Project Support",E2960="Sprint Management",E2960="Sprint Support"),"NA",ROUND((((VLOOKUP(AD2960,[2]Formula!V:X,3,0)))-SUMIF(AD:AD,AD2960,H:H)),2)))</f>
        <v/>
      </c>
      <c r="H2960" s="71"/>
      <c r="I2960" s="72"/>
      <c r="J2960" s="72"/>
      <c r="K2960" s="38" t="str">
        <f>IF(E2960="","",IF(OR(E2960="Project Management",E2960="Project Support",E2960="Sprint Management",E2960="Sprint Support"),"NA",(((SUMIF(AD:AD,AD2960,H:H)/VLOOKUP(AD2960,[2]Formula!V:X,3,0))*VLOOKUP(AD2960,[2]Formula!V:X,2,0))*H2960)/SUMIF(AD:AD,AD2960,H:H)))</f>
        <v/>
      </c>
      <c r="L2960" s="38" t="str">
        <f t="shared" si="277"/>
        <v/>
      </c>
      <c r="M2960" s="38" t="str">
        <f t="shared" si="278"/>
        <v/>
      </c>
      <c r="N2960" s="38" t="str">
        <f t="shared" si="280"/>
        <v/>
      </c>
      <c r="O2960" s="38" t="str">
        <f t="shared" si="276"/>
        <v/>
      </c>
      <c r="P2960" s="39" t="str">
        <f t="shared" si="281"/>
        <v/>
      </c>
      <c r="AC2960" s="42" t="str">
        <f>IF(B2960="","",VLOOKUP(B2960,[2]Formula!B:C,2,0))</f>
        <v/>
      </c>
      <c r="AD2960" s="43" t="str">
        <f t="shared" si="279"/>
        <v/>
      </c>
    </row>
    <row r="2961" spans="1:30" x14ac:dyDescent="0.25">
      <c r="A2961" s="64"/>
      <c r="B2961" s="64"/>
      <c r="C2961" s="66"/>
      <c r="D2961" s="67"/>
      <c r="E2961" s="64"/>
      <c r="F2961" s="64"/>
      <c r="G2961" s="37" t="str">
        <f>IF(E2961="","",IF(OR(E2961="Project Management",E2961="Project Support",E2961="Sprint Management",E2961="Sprint Support"),"NA",ROUND((((VLOOKUP(AD2961,[2]Formula!V:X,3,0)))-SUMIF(AD:AD,AD2961,H:H)),2)))</f>
        <v/>
      </c>
      <c r="H2961" s="71"/>
      <c r="I2961" s="72"/>
      <c r="J2961" s="72"/>
      <c r="K2961" s="38" t="str">
        <f>IF(E2961="","",IF(OR(E2961="Project Management",E2961="Project Support",E2961="Sprint Management",E2961="Sprint Support"),"NA",(((SUMIF(AD:AD,AD2961,H:H)/VLOOKUP(AD2961,[2]Formula!V:X,3,0))*VLOOKUP(AD2961,[2]Formula!V:X,2,0))*H2961)/SUMIF(AD:AD,AD2961,H:H)))</f>
        <v/>
      </c>
      <c r="L2961" s="38" t="str">
        <f t="shared" si="277"/>
        <v/>
      </c>
      <c r="M2961" s="38" t="str">
        <f t="shared" si="278"/>
        <v/>
      </c>
      <c r="N2961" s="38" t="str">
        <f t="shared" si="280"/>
        <v/>
      </c>
      <c r="O2961" s="38" t="str">
        <f t="shared" si="276"/>
        <v/>
      </c>
      <c r="P2961" s="39" t="str">
        <f t="shared" si="281"/>
        <v/>
      </c>
      <c r="AC2961" s="42" t="str">
        <f>IF(B2961="","",VLOOKUP(B2961,[2]Formula!B:C,2,0))</f>
        <v/>
      </c>
      <c r="AD2961" s="43" t="str">
        <f t="shared" si="279"/>
        <v/>
      </c>
    </row>
    <row r="2962" spans="1:30" x14ac:dyDescent="0.25">
      <c r="A2962" s="64"/>
      <c r="B2962" s="64"/>
      <c r="C2962" s="66"/>
      <c r="D2962" s="67"/>
      <c r="E2962" s="64"/>
      <c r="F2962" s="64"/>
      <c r="G2962" s="37" t="str">
        <f>IF(E2962="","",IF(OR(E2962="Project Management",E2962="Project Support",E2962="Sprint Management",E2962="Sprint Support"),"NA",ROUND((((VLOOKUP(AD2962,[2]Formula!V:X,3,0)))-SUMIF(AD:AD,AD2962,H:H)),2)))</f>
        <v/>
      </c>
      <c r="H2962" s="71"/>
      <c r="I2962" s="72"/>
      <c r="J2962" s="72"/>
      <c r="K2962" s="38" t="str">
        <f>IF(E2962="","",IF(OR(E2962="Project Management",E2962="Project Support",E2962="Sprint Management",E2962="Sprint Support"),"NA",(((SUMIF(AD:AD,AD2962,H:H)/VLOOKUP(AD2962,[2]Formula!V:X,3,0))*VLOOKUP(AD2962,[2]Formula!V:X,2,0))*H2962)/SUMIF(AD:AD,AD2962,H:H)))</f>
        <v/>
      </c>
      <c r="L2962" s="38" t="str">
        <f t="shared" si="277"/>
        <v/>
      </c>
      <c r="M2962" s="38" t="str">
        <f t="shared" si="278"/>
        <v/>
      </c>
      <c r="N2962" s="38" t="str">
        <f t="shared" si="280"/>
        <v/>
      </c>
      <c r="O2962" s="38" t="str">
        <f t="shared" si="276"/>
        <v/>
      </c>
      <c r="P2962" s="39" t="str">
        <f t="shared" si="281"/>
        <v/>
      </c>
      <c r="AC2962" s="42" t="str">
        <f>IF(B2962="","",VLOOKUP(B2962,[2]Formula!B:C,2,0))</f>
        <v/>
      </c>
      <c r="AD2962" s="43" t="str">
        <f t="shared" si="279"/>
        <v/>
      </c>
    </row>
    <row r="2963" spans="1:30" x14ac:dyDescent="0.25">
      <c r="A2963" s="64"/>
      <c r="B2963" s="64"/>
      <c r="C2963" s="66"/>
      <c r="D2963" s="67"/>
      <c r="E2963" s="64"/>
      <c r="F2963" s="64"/>
      <c r="G2963" s="37" t="str">
        <f>IF(E2963="","",IF(OR(E2963="Project Management",E2963="Project Support",E2963="Sprint Management",E2963="Sprint Support"),"NA",ROUND((((VLOOKUP(AD2963,[2]Formula!V:X,3,0)))-SUMIF(AD:AD,AD2963,H:H)),2)))</f>
        <v/>
      </c>
      <c r="H2963" s="71"/>
      <c r="I2963" s="72"/>
      <c r="J2963" s="72"/>
      <c r="K2963" s="38" t="str">
        <f>IF(E2963="","",IF(OR(E2963="Project Management",E2963="Project Support",E2963="Sprint Management",E2963="Sprint Support"),"NA",(((SUMIF(AD:AD,AD2963,H:H)/VLOOKUP(AD2963,[2]Formula!V:X,3,0))*VLOOKUP(AD2963,[2]Formula!V:X,2,0))*H2963)/SUMIF(AD:AD,AD2963,H:H)))</f>
        <v/>
      </c>
      <c r="L2963" s="38" t="str">
        <f t="shared" si="277"/>
        <v/>
      </c>
      <c r="M2963" s="38" t="str">
        <f t="shared" si="278"/>
        <v/>
      </c>
      <c r="N2963" s="38" t="str">
        <f t="shared" si="280"/>
        <v/>
      </c>
      <c r="O2963" s="38" t="str">
        <f t="shared" si="276"/>
        <v/>
      </c>
      <c r="P2963" s="39" t="str">
        <f t="shared" si="281"/>
        <v/>
      </c>
      <c r="AC2963" s="42" t="str">
        <f>IF(B2963="","",VLOOKUP(B2963,[2]Formula!B:C,2,0))</f>
        <v/>
      </c>
      <c r="AD2963" s="43" t="str">
        <f t="shared" si="279"/>
        <v/>
      </c>
    </row>
    <row r="2964" spans="1:30" x14ac:dyDescent="0.25">
      <c r="A2964" s="64"/>
      <c r="B2964" s="64"/>
      <c r="C2964" s="66"/>
      <c r="D2964" s="67"/>
      <c r="E2964" s="64"/>
      <c r="F2964" s="64"/>
      <c r="G2964" s="37" t="str">
        <f>IF(E2964="","",IF(OR(E2964="Project Management",E2964="Project Support",E2964="Sprint Management",E2964="Sprint Support"),"NA",ROUND((((VLOOKUP(AD2964,[2]Formula!V:X,3,0)))-SUMIF(AD:AD,AD2964,H:H)),2)))</f>
        <v/>
      </c>
      <c r="H2964" s="71"/>
      <c r="I2964" s="72"/>
      <c r="J2964" s="72"/>
      <c r="K2964" s="38" t="str">
        <f>IF(E2964="","",IF(OR(E2964="Project Management",E2964="Project Support",E2964="Sprint Management",E2964="Sprint Support"),"NA",(((SUMIF(AD:AD,AD2964,H:H)/VLOOKUP(AD2964,[2]Formula!V:X,3,0))*VLOOKUP(AD2964,[2]Formula!V:X,2,0))*H2964)/SUMIF(AD:AD,AD2964,H:H)))</f>
        <v/>
      </c>
      <c r="L2964" s="38" t="str">
        <f t="shared" si="277"/>
        <v/>
      </c>
      <c r="M2964" s="38" t="str">
        <f t="shared" si="278"/>
        <v/>
      </c>
      <c r="N2964" s="38" t="str">
        <f t="shared" si="280"/>
        <v/>
      </c>
      <c r="O2964" s="38" t="str">
        <f t="shared" si="276"/>
        <v/>
      </c>
      <c r="P2964" s="39" t="str">
        <f t="shared" si="281"/>
        <v/>
      </c>
      <c r="AC2964" s="42" t="str">
        <f>IF(B2964="","",VLOOKUP(B2964,[2]Formula!B:C,2,0))</f>
        <v/>
      </c>
      <c r="AD2964" s="43" t="str">
        <f t="shared" si="279"/>
        <v/>
      </c>
    </row>
    <row r="2965" spans="1:30" x14ac:dyDescent="0.25">
      <c r="A2965" s="64"/>
      <c r="B2965" s="64"/>
      <c r="C2965" s="66"/>
      <c r="D2965" s="67"/>
      <c r="E2965" s="64"/>
      <c r="F2965" s="64"/>
      <c r="G2965" s="37" t="str">
        <f>IF(E2965="","",IF(OR(E2965="Project Management",E2965="Project Support",E2965="Sprint Management",E2965="Sprint Support"),"NA",ROUND((((VLOOKUP(AD2965,[2]Formula!V:X,3,0)))-SUMIF(AD:AD,AD2965,H:H)),2)))</f>
        <v/>
      </c>
      <c r="H2965" s="71"/>
      <c r="I2965" s="72"/>
      <c r="J2965" s="72"/>
      <c r="K2965" s="38" t="str">
        <f>IF(E2965="","",IF(OR(E2965="Project Management",E2965="Project Support",E2965="Sprint Management",E2965="Sprint Support"),"NA",(((SUMIF(AD:AD,AD2965,H:H)/VLOOKUP(AD2965,[2]Formula!V:X,3,0))*VLOOKUP(AD2965,[2]Formula!V:X,2,0))*H2965)/SUMIF(AD:AD,AD2965,H:H)))</f>
        <v/>
      </c>
      <c r="L2965" s="38" t="str">
        <f t="shared" si="277"/>
        <v/>
      </c>
      <c r="M2965" s="38" t="str">
        <f t="shared" si="278"/>
        <v/>
      </c>
      <c r="N2965" s="38" t="str">
        <f t="shared" si="280"/>
        <v/>
      </c>
      <c r="O2965" s="38" t="str">
        <f t="shared" si="276"/>
        <v/>
      </c>
      <c r="P2965" s="39" t="str">
        <f t="shared" si="281"/>
        <v/>
      </c>
      <c r="AC2965" s="42" t="str">
        <f>IF(B2965="","",VLOOKUP(B2965,[2]Formula!B:C,2,0))</f>
        <v/>
      </c>
      <c r="AD2965" s="43" t="str">
        <f t="shared" si="279"/>
        <v/>
      </c>
    </row>
    <row r="2966" spans="1:30" x14ac:dyDescent="0.25">
      <c r="A2966" s="64"/>
      <c r="B2966" s="64"/>
      <c r="C2966" s="66"/>
      <c r="D2966" s="67"/>
      <c r="E2966" s="64"/>
      <c r="F2966" s="64"/>
      <c r="G2966" s="37" t="str">
        <f>IF(E2966="","",IF(OR(E2966="Project Management",E2966="Project Support",E2966="Sprint Management",E2966="Sprint Support"),"NA",ROUND((((VLOOKUP(AD2966,[2]Formula!V:X,3,0)))-SUMIF(AD:AD,AD2966,H:H)),2)))</f>
        <v/>
      </c>
      <c r="H2966" s="71"/>
      <c r="I2966" s="72"/>
      <c r="J2966" s="72"/>
      <c r="K2966" s="38" t="str">
        <f>IF(E2966="","",IF(OR(E2966="Project Management",E2966="Project Support",E2966="Sprint Management",E2966="Sprint Support"),"NA",(((SUMIF(AD:AD,AD2966,H:H)/VLOOKUP(AD2966,[2]Formula!V:X,3,0))*VLOOKUP(AD2966,[2]Formula!V:X,2,0))*H2966)/SUMIF(AD:AD,AD2966,H:H)))</f>
        <v/>
      </c>
      <c r="L2966" s="38" t="str">
        <f t="shared" si="277"/>
        <v/>
      </c>
      <c r="M2966" s="38" t="str">
        <f t="shared" si="278"/>
        <v/>
      </c>
      <c r="N2966" s="38" t="str">
        <f t="shared" si="280"/>
        <v/>
      </c>
      <c r="O2966" s="38" t="str">
        <f t="shared" si="276"/>
        <v/>
      </c>
      <c r="P2966" s="39" t="str">
        <f t="shared" si="281"/>
        <v/>
      </c>
      <c r="AC2966" s="42" t="str">
        <f>IF(B2966="","",VLOOKUP(B2966,[2]Formula!B:C,2,0))</f>
        <v/>
      </c>
      <c r="AD2966" s="43" t="str">
        <f t="shared" si="279"/>
        <v/>
      </c>
    </row>
    <row r="2967" spans="1:30" x14ac:dyDescent="0.25">
      <c r="A2967" s="64"/>
      <c r="B2967" s="64"/>
      <c r="C2967" s="66"/>
      <c r="D2967" s="67"/>
      <c r="E2967" s="64"/>
      <c r="F2967" s="64"/>
      <c r="G2967" s="37" t="str">
        <f>IF(E2967="","",IF(OR(E2967="Project Management",E2967="Project Support",E2967="Sprint Management",E2967="Sprint Support"),"NA",ROUND((((VLOOKUP(AD2967,[2]Formula!V:X,3,0)))-SUMIF(AD:AD,AD2967,H:H)),2)))</f>
        <v/>
      </c>
      <c r="H2967" s="71"/>
      <c r="I2967" s="72"/>
      <c r="J2967" s="72"/>
      <c r="K2967" s="38" t="str">
        <f>IF(E2967="","",IF(OR(E2967="Project Management",E2967="Project Support",E2967="Sprint Management",E2967="Sprint Support"),"NA",(((SUMIF(AD:AD,AD2967,H:H)/VLOOKUP(AD2967,[2]Formula!V:X,3,0))*VLOOKUP(AD2967,[2]Formula!V:X,2,0))*H2967)/SUMIF(AD:AD,AD2967,H:H)))</f>
        <v/>
      </c>
      <c r="L2967" s="38" t="str">
        <f t="shared" si="277"/>
        <v/>
      </c>
      <c r="M2967" s="38" t="str">
        <f t="shared" si="278"/>
        <v/>
      </c>
      <c r="N2967" s="38" t="str">
        <f t="shared" si="280"/>
        <v/>
      </c>
      <c r="O2967" s="38" t="str">
        <f t="shared" si="276"/>
        <v/>
      </c>
      <c r="P2967" s="39" t="str">
        <f t="shared" si="281"/>
        <v/>
      </c>
      <c r="AC2967" s="42" t="str">
        <f>IF(B2967="","",VLOOKUP(B2967,[2]Formula!B:C,2,0))</f>
        <v/>
      </c>
      <c r="AD2967" s="43" t="str">
        <f t="shared" si="279"/>
        <v/>
      </c>
    </row>
    <row r="2968" spans="1:30" x14ac:dyDescent="0.25">
      <c r="A2968" s="64"/>
      <c r="B2968" s="64"/>
      <c r="C2968" s="66"/>
      <c r="D2968" s="67"/>
      <c r="E2968" s="64"/>
      <c r="F2968" s="64"/>
      <c r="G2968" s="37" t="str">
        <f>IF(E2968="","",IF(OR(E2968="Project Management",E2968="Project Support",E2968="Sprint Management",E2968="Sprint Support"),"NA",ROUND((((VLOOKUP(AD2968,[2]Formula!V:X,3,0)))-SUMIF(AD:AD,AD2968,H:H)),2)))</f>
        <v/>
      </c>
      <c r="H2968" s="71"/>
      <c r="I2968" s="72"/>
      <c r="J2968" s="72"/>
      <c r="K2968" s="38" t="str">
        <f>IF(E2968="","",IF(OR(E2968="Project Management",E2968="Project Support",E2968="Sprint Management",E2968="Sprint Support"),"NA",(((SUMIF(AD:AD,AD2968,H:H)/VLOOKUP(AD2968,[2]Formula!V:X,3,0))*VLOOKUP(AD2968,[2]Formula!V:X,2,0))*H2968)/SUMIF(AD:AD,AD2968,H:H)))</f>
        <v/>
      </c>
      <c r="L2968" s="38" t="str">
        <f t="shared" si="277"/>
        <v/>
      </c>
      <c r="M2968" s="38" t="str">
        <f t="shared" si="278"/>
        <v/>
      </c>
      <c r="N2968" s="38" t="str">
        <f t="shared" si="280"/>
        <v/>
      </c>
      <c r="O2968" s="38" t="str">
        <f t="shared" si="276"/>
        <v/>
      </c>
      <c r="P2968" s="39" t="str">
        <f t="shared" si="281"/>
        <v/>
      </c>
      <c r="AC2968" s="42" t="str">
        <f>IF(B2968="","",VLOOKUP(B2968,[2]Formula!B:C,2,0))</f>
        <v/>
      </c>
      <c r="AD2968" s="43" t="str">
        <f t="shared" si="279"/>
        <v/>
      </c>
    </row>
    <row r="2969" spans="1:30" x14ac:dyDescent="0.25">
      <c r="A2969" s="64"/>
      <c r="B2969" s="64"/>
      <c r="C2969" s="66"/>
      <c r="D2969" s="67"/>
      <c r="E2969" s="64"/>
      <c r="F2969" s="64"/>
      <c r="G2969" s="37" t="str">
        <f>IF(E2969="","",IF(OR(E2969="Project Management",E2969="Project Support",E2969="Sprint Management",E2969="Sprint Support"),"NA",ROUND((((VLOOKUP(AD2969,[2]Formula!V:X,3,0)))-SUMIF(AD:AD,AD2969,H:H)),2)))</f>
        <v/>
      </c>
      <c r="H2969" s="71"/>
      <c r="I2969" s="72"/>
      <c r="J2969" s="72"/>
      <c r="K2969" s="38" t="str">
        <f>IF(E2969="","",IF(OR(E2969="Project Management",E2969="Project Support",E2969="Sprint Management",E2969="Sprint Support"),"NA",(((SUMIF(AD:AD,AD2969,H:H)/VLOOKUP(AD2969,[2]Formula!V:X,3,0))*VLOOKUP(AD2969,[2]Formula!V:X,2,0))*H2969)/SUMIF(AD:AD,AD2969,H:H)))</f>
        <v/>
      </c>
      <c r="L2969" s="38" t="str">
        <f t="shared" si="277"/>
        <v/>
      </c>
      <c r="M2969" s="38" t="str">
        <f t="shared" si="278"/>
        <v/>
      </c>
      <c r="N2969" s="38" t="str">
        <f t="shared" si="280"/>
        <v/>
      </c>
      <c r="O2969" s="38" t="str">
        <f t="shared" si="276"/>
        <v/>
      </c>
      <c r="P2969" s="39" t="str">
        <f t="shared" si="281"/>
        <v/>
      </c>
      <c r="AC2969" s="42" t="str">
        <f>IF(B2969="","",VLOOKUP(B2969,[2]Formula!B:C,2,0))</f>
        <v/>
      </c>
      <c r="AD2969" s="43" t="str">
        <f t="shared" si="279"/>
        <v/>
      </c>
    </row>
    <row r="2970" spans="1:30" x14ac:dyDescent="0.25">
      <c r="A2970" s="64"/>
      <c r="B2970" s="64"/>
      <c r="C2970" s="66"/>
      <c r="D2970" s="67"/>
      <c r="E2970" s="64"/>
      <c r="F2970" s="64"/>
      <c r="G2970" s="37" t="str">
        <f>IF(E2970="","",IF(OR(E2970="Project Management",E2970="Project Support",E2970="Sprint Management",E2970="Sprint Support"),"NA",ROUND((((VLOOKUP(AD2970,[2]Formula!V:X,3,0)))-SUMIF(AD:AD,AD2970,H:H)),2)))</f>
        <v/>
      </c>
      <c r="H2970" s="71"/>
      <c r="I2970" s="72"/>
      <c r="J2970" s="72"/>
      <c r="K2970" s="38" t="str">
        <f>IF(E2970="","",IF(OR(E2970="Project Management",E2970="Project Support",E2970="Sprint Management",E2970="Sprint Support"),"NA",(((SUMIF(AD:AD,AD2970,H:H)/VLOOKUP(AD2970,[2]Formula!V:X,3,0))*VLOOKUP(AD2970,[2]Formula!V:X,2,0))*H2970)/SUMIF(AD:AD,AD2970,H:H)))</f>
        <v/>
      </c>
      <c r="L2970" s="38" t="str">
        <f t="shared" si="277"/>
        <v/>
      </c>
      <c r="M2970" s="38" t="str">
        <f t="shared" si="278"/>
        <v/>
      </c>
      <c r="N2970" s="38" t="str">
        <f t="shared" si="280"/>
        <v/>
      </c>
      <c r="O2970" s="38" t="str">
        <f t="shared" si="276"/>
        <v/>
      </c>
      <c r="P2970" s="39" t="str">
        <f t="shared" si="281"/>
        <v/>
      </c>
      <c r="AC2970" s="42" t="str">
        <f>IF(B2970="","",VLOOKUP(B2970,[2]Formula!B:C,2,0))</f>
        <v/>
      </c>
      <c r="AD2970" s="43" t="str">
        <f t="shared" si="279"/>
        <v/>
      </c>
    </row>
    <row r="2971" spans="1:30" x14ac:dyDescent="0.25">
      <c r="A2971" s="64"/>
      <c r="B2971" s="64"/>
      <c r="C2971" s="66"/>
      <c r="D2971" s="67"/>
      <c r="E2971" s="64"/>
      <c r="F2971" s="64"/>
      <c r="G2971" s="37" t="str">
        <f>IF(E2971="","",IF(OR(E2971="Project Management",E2971="Project Support",E2971="Sprint Management",E2971="Sprint Support"),"NA",ROUND((((VLOOKUP(AD2971,[2]Formula!V:X,3,0)))-SUMIF(AD:AD,AD2971,H:H)),2)))</f>
        <v/>
      </c>
      <c r="H2971" s="71"/>
      <c r="I2971" s="72"/>
      <c r="J2971" s="72"/>
      <c r="K2971" s="38" t="str">
        <f>IF(E2971="","",IF(OR(E2971="Project Management",E2971="Project Support",E2971="Sprint Management",E2971="Sprint Support"),"NA",(((SUMIF(AD:AD,AD2971,H:H)/VLOOKUP(AD2971,[2]Formula!V:X,3,0))*VLOOKUP(AD2971,[2]Formula!V:X,2,0))*H2971)/SUMIF(AD:AD,AD2971,H:H)))</f>
        <v/>
      </c>
      <c r="L2971" s="38" t="str">
        <f t="shared" si="277"/>
        <v/>
      </c>
      <c r="M2971" s="38" t="str">
        <f t="shared" si="278"/>
        <v/>
      </c>
      <c r="N2971" s="38" t="str">
        <f t="shared" si="280"/>
        <v/>
      </c>
      <c r="O2971" s="38" t="str">
        <f t="shared" si="276"/>
        <v/>
      </c>
      <c r="P2971" s="39" t="str">
        <f t="shared" si="281"/>
        <v/>
      </c>
      <c r="AC2971" s="42" t="str">
        <f>IF(B2971="","",VLOOKUP(B2971,[2]Formula!B:C,2,0))</f>
        <v/>
      </c>
      <c r="AD2971" s="43" t="str">
        <f t="shared" si="279"/>
        <v/>
      </c>
    </row>
    <row r="2972" spans="1:30" x14ac:dyDescent="0.25">
      <c r="A2972" s="64"/>
      <c r="B2972" s="64"/>
      <c r="C2972" s="66"/>
      <c r="D2972" s="67"/>
      <c r="E2972" s="64"/>
      <c r="F2972" s="64"/>
      <c r="G2972" s="37" t="str">
        <f>IF(E2972="","",IF(OR(E2972="Project Management",E2972="Project Support",E2972="Sprint Management",E2972="Sprint Support"),"NA",ROUND((((VLOOKUP(AD2972,[2]Formula!V:X,3,0)))-SUMIF(AD:AD,AD2972,H:H)),2)))</f>
        <v/>
      </c>
      <c r="H2972" s="71"/>
      <c r="I2972" s="72"/>
      <c r="J2972" s="72"/>
      <c r="K2972" s="38" t="str">
        <f>IF(E2972="","",IF(OR(E2972="Project Management",E2972="Project Support",E2972="Sprint Management",E2972="Sprint Support"),"NA",(((SUMIF(AD:AD,AD2972,H:H)/VLOOKUP(AD2972,[2]Formula!V:X,3,0))*VLOOKUP(AD2972,[2]Formula!V:X,2,0))*H2972)/SUMIF(AD:AD,AD2972,H:H)))</f>
        <v/>
      </c>
      <c r="L2972" s="38" t="str">
        <f t="shared" si="277"/>
        <v/>
      </c>
      <c r="M2972" s="38" t="str">
        <f t="shared" si="278"/>
        <v/>
      </c>
      <c r="N2972" s="38" t="str">
        <f t="shared" si="280"/>
        <v/>
      </c>
      <c r="O2972" s="38" t="str">
        <f t="shared" si="276"/>
        <v/>
      </c>
      <c r="P2972" s="39" t="str">
        <f t="shared" si="281"/>
        <v/>
      </c>
      <c r="AC2972" s="42" t="str">
        <f>IF(B2972="","",VLOOKUP(B2972,[2]Formula!B:C,2,0))</f>
        <v/>
      </c>
      <c r="AD2972" s="43" t="str">
        <f t="shared" si="279"/>
        <v/>
      </c>
    </row>
    <row r="2973" spans="1:30" x14ac:dyDescent="0.25">
      <c r="A2973" s="64"/>
      <c r="B2973" s="64"/>
      <c r="C2973" s="66"/>
      <c r="D2973" s="67"/>
      <c r="E2973" s="64"/>
      <c r="F2973" s="64"/>
      <c r="G2973" s="37" t="str">
        <f>IF(E2973="","",IF(OR(E2973="Project Management",E2973="Project Support",E2973="Sprint Management",E2973="Sprint Support"),"NA",ROUND((((VLOOKUP(AD2973,[2]Formula!V:X,3,0)))-SUMIF(AD:AD,AD2973,H:H)),2)))</f>
        <v/>
      </c>
      <c r="H2973" s="71"/>
      <c r="I2973" s="72"/>
      <c r="J2973" s="72"/>
      <c r="K2973" s="38" t="str">
        <f>IF(E2973="","",IF(OR(E2973="Project Management",E2973="Project Support",E2973="Sprint Management",E2973="Sprint Support"),"NA",(((SUMIF(AD:AD,AD2973,H:H)/VLOOKUP(AD2973,[2]Formula!V:X,3,0))*VLOOKUP(AD2973,[2]Formula!V:X,2,0))*H2973)/SUMIF(AD:AD,AD2973,H:H)))</f>
        <v/>
      </c>
      <c r="L2973" s="38" t="str">
        <f t="shared" si="277"/>
        <v/>
      </c>
      <c r="M2973" s="38" t="str">
        <f t="shared" si="278"/>
        <v/>
      </c>
      <c r="N2973" s="38" t="str">
        <f t="shared" si="280"/>
        <v/>
      </c>
      <c r="O2973" s="38" t="str">
        <f t="shared" si="276"/>
        <v/>
      </c>
      <c r="P2973" s="39" t="str">
        <f t="shared" si="281"/>
        <v/>
      </c>
      <c r="AC2973" s="42" t="str">
        <f>IF(B2973="","",VLOOKUP(B2973,[2]Formula!B:C,2,0))</f>
        <v/>
      </c>
      <c r="AD2973" s="43" t="str">
        <f t="shared" si="279"/>
        <v/>
      </c>
    </row>
    <row r="2974" spans="1:30" x14ac:dyDescent="0.25">
      <c r="A2974" s="64"/>
      <c r="B2974" s="64"/>
      <c r="C2974" s="66"/>
      <c r="D2974" s="67"/>
      <c r="E2974" s="64"/>
      <c r="F2974" s="64"/>
      <c r="G2974" s="37" t="str">
        <f>IF(E2974="","",IF(OR(E2974="Project Management",E2974="Project Support",E2974="Sprint Management",E2974="Sprint Support"),"NA",ROUND((((VLOOKUP(AD2974,[2]Formula!V:X,3,0)))-SUMIF(AD:AD,AD2974,H:H)),2)))</f>
        <v/>
      </c>
      <c r="H2974" s="71"/>
      <c r="I2974" s="72"/>
      <c r="J2974" s="72"/>
      <c r="K2974" s="38" t="str">
        <f>IF(E2974="","",IF(OR(E2974="Project Management",E2974="Project Support",E2974="Sprint Management",E2974="Sprint Support"),"NA",(((SUMIF(AD:AD,AD2974,H:H)/VLOOKUP(AD2974,[2]Formula!V:X,3,0))*VLOOKUP(AD2974,[2]Formula!V:X,2,0))*H2974)/SUMIF(AD:AD,AD2974,H:H)))</f>
        <v/>
      </c>
      <c r="L2974" s="38" t="str">
        <f t="shared" si="277"/>
        <v/>
      </c>
      <c r="M2974" s="38" t="str">
        <f t="shared" si="278"/>
        <v/>
      </c>
      <c r="N2974" s="38" t="str">
        <f t="shared" si="280"/>
        <v/>
      </c>
      <c r="O2974" s="38" t="str">
        <f t="shared" si="276"/>
        <v/>
      </c>
      <c r="P2974" s="39" t="str">
        <f t="shared" si="281"/>
        <v/>
      </c>
      <c r="AC2974" s="42" t="str">
        <f>IF(B2974="","",VLOOKUP(B2974,[2]Formula!B:C,2,0))</f>
        <v/>
      </c>
      <c r="AD2974" s="43" t="str">
        <f t="shared" si="279"/>
        <v/>
      </c>
    </row>
    <row r="2975" spans="1:30" x14ac:dyDescent="0.25">
      <c r="A2975" s="64"/>
      <c r="B2975" s="64"/>
      <c r="C2975" s="66"/>
      <c r="D2975" s="67"/>
      <c r="E2975" s="64"/>
      <c r="F2975" s="64"/>
      <c r="G2975" s="37" t="str">
        <f>IF(E2975="","",IF(OR(E2975="Project Management",E2975="Project Support",E2975="Sprint Management",E2975="Sprint Support"),"NA",ROUND((((VLOOKUP(AD2975,[2]Formula!V:X,3,0)))-SUMIF(AD:AD,AD2975,H:H)),2)))</f>
        <v/>
      </c>
      <c r="H2975" s="71"/>
      <c r="I2975" s="72"/>
      <c r="J2975" s="72"/>
      <c r="K2975" s="38" t="str">
        <f>IF(E2975="","",IF(OR(E2975="Project Management",E2975="Project Support",E2975="Sprint Management",E2975="Sprint Support"),"NA",(((SUMIF(AD:AD,AD2975,H:H)/VLOOKUP(AD2975,[2]Formula!V:X,3,0))*VLOOKUP(AD2975,[2]Formula!V:X,2,0))*H2975)/SUMIF(AD:AD,AD2975,H:H)))</f>
        <v/>
      </c>
      <c r="L2975" s="38" t="str">
        <f t="shared" si="277"/>
        <v/>
      </c>
      <c r="M2975" s="38" t="str">
        <f t="shared" si="278"/>
        <v/>
      </c>
      <c r="N2975" s="38" t="str">
        <f t="shared" si="280"/>
        <v/>
      </c>
      <c r="O2975" s="38" t="str">
        <f t="shared" si="276"/>
        <v/>
      </c>
      <c r="P2975" s="39" t="str">
        <f t="shared" si="281"/>
        <v/>
      </c>
      <c r="AC2975" s="42" t="str">
        <f>IF(B2975="","",VLOOKUP(B2975,[2]Formula!B:C,2,0))</f>
        <v/>
      </c>
      <c r="AD2975" s="43" t="str">
        <f t="shared" si="279"/>
        <v/>
      </c>
    </row>
    <row r="2976" spans="1:30" x14ac:dyDescent="0.25">
      <c r="A2976" s="64"/>
      <c r="B2976" s="64"/>
      <c r="C2976" s="66"/>
      <c r="D2976" s="67"/>
      <c r="E2976" s="64"/>
      <c r="F2976" s="64"/>
      <c r="G2976" s="37" t="str">
        <f>IF(E2976="","",IF(OR(E2976="Project Management",E2976="Project Support",E2976="Sprint Management",E2976="Sprint Support"),"NA",ROUND((((VLOOKUP(AD2976,[2]Formula!V:X,3,0)))-SUMIF(AD:AD,AD2976,H:H)),2)))</f>
        <v/>
      </c>
      <c r="H2976" s="71"/>
      <c r="I2976" s="72"/>
      <c r="J2976" s="72"/>
      <c r="K2976" s="38" t="str">
        <f>IF(E2976="","",IF(OR(E2976="Project Management",E2976="Project Support",E2976="Sprint Management",E2976="Sprint Support"),"NA",(((SUMIF(AD:AD,AD2976,H:H)/VLOOKUP(AD2976,[2]Formula!V:X,3,0))*VLOOKUP(AD2976,[2]Formula!V:X,2,0))*H2976)/SUMIF(AD:AD,AD2976,H:H)))</f>
        <v/>
      </c>
      <c r="L2976" s="38" t="str">
        <f t="shared" si="277"/>
        <v/>
      </c>
      <c r="M2976" s="38" t="str">
        <f t="shared" si="278"/>
        <v/>
      </c>
      <c r="N2976" s="38" t="str">
        <f t="shared" si="280"/>
        <v/>
      </c>
      <c r="O2976" s="38" t="str">
        <f t="shared" si="276"/>
        <v/>
      </c>
      <c r="P2976" s="39" t="str">
        <f t="shared" si="281"/>
        <v/>
      </c>
      <c r="AC2976" s="42" t="str">
        <f>IF(B2976="","",VLOOKUP(B2976,[2]Formula!B:C,2,0))</f>
        <v/>
      </c>
      <c r="AD2976" s="43" t="str">
        <f t="shared" si="279"/>
        <v/>
      </c>
    </row>
    <row r="2977" spans="1:30" x14ac:dyDescent="0.25">
      <c r="A2977" s="64"/>
      <c r="B2977" s="64"/>
      <c r="C2977" s="66"/>
      <c r="D2977" s="67"/>
      <c r="E2977" s="64"/>
      <c r="F2977" s="64"/>
      <c r="G2977" s="37" t="str">
        <f>IF(E2977="","",IF(OR(E2977="Project Management",E2977="Project Support",E2977="Sprint Management",E2977="Sprint Support"),"NA",ROUND((((VLOOKUP(AD2977,[2]Formula!V:X,3,0)))-SUMIF(AD:AD,AD2977,H:H)),2)))</f>
        <v/>
      </c>
      <c r="H2977" s="71"/>
      <c r="I2977" s="72"/>
      <c r="J2977" s="72"/>
      <c r="K2977" s="38" t="str">
        <f>IF(E2977="","",IF(OR(E2977="Project Management",E2977="Project Support",E2977="Sprint Management",E2977="Sprint Support"),"NA",(((SUMIF(AD:AD,AD2977,H:H)/VLOOKUP(AD2977,[2]Formula!V:X,3,0))*VLOOKUP(AD2977,[2]Formula!V:X,2,0))*H2977)/SUMIF(AD:AD,AD2977,H:H)))</f>
        <v/>
      </c>
      <c r="L2977" s="38" t="str">
        <f t="shared" si="277"/>
        <v/>
      </c>
      <c r="M2977" s="38" t="str">
        <f t="shared" si="278"/>
        <v/>
      </c>
      <c r="N2977" s="38" t="str">
        <f t="shared" si="280"/>
        <v/>
      </c>
      <c r="O2977" s="38" t="str">
        <f t="shared" si="276"/>
        <v/>
      </c>
      <c r="P2977" s="39" t="str">
        <f t="shared" si="281"/>
        <v/>
      </c>
      <c r="AC2977" s="42" t="str">
        <f>IF(B2977="","",VLOOKUP(B2977,[2]Formula!B:C,2,0))</f>
        <v/>
      </c>
      <c r="AD2977" s="43" t="str">
        <f t="shared" si="279"/>
        <v/>
      </c>
    </row>
    <row r="2978" spans="1:30" x14ac:dyDescent="0.25">
      <c r="A2978" s="64"/>
      <c r="B2978" s="64"/>
      <c r="C2978" s="66"/>
      <c r="D2978" s="67"/>
      <c r="E2978" s="64"/>
      <c r="F2978" s="64"/>
      <c r="G2978" s="37" t="str">
        <f>IF(E2978="","",IF(OR(E2978="Project Management",E2978="Project Support",E2978="Sprint Management",E2978="Sprint Support"),"NA",ROUND((((VLOOKUP(AD2978,[2]Formula!V:X,3,0)))-SUMIF(AD:AD,AD2978,H:H)),2)))</f>
        <v/>
      </c>
      <c r="H2978" s="71"/>
      <c r="I2978" s="72"/>
      <c r="J2978" s="72"/>
      <c r="K2978" s="38" t="str">
        <f>IF(E2978="","",IF(OR(E2978="Project Management",E2978="Project Support",E2978="Sprint Management",E2978="Sprint Support"),"NA",(((SUMIF(AD:AD,AD2978,H:H)/VLOOKUP(AD2978,[2]Formula!V:X,3,0))*VLOOKUP(AD2978,[2]Formula!V:X,2,0))*H2978)/SUMIF(AD:AD,AD2978,H:H)))</f>
        <v/>
      </c>
      <c r="L2978" s="38" t="str">
        <f t="shared" si="277"/>
        <v/>
      </c>
      <c r="M2978" s="38" t="str">
        <f t="shared" si="278"/>
        <v/>
      </c>
      <c r="N2978" s="38" t="str">
        <f t="shared" si="280"/>
        <v/>
      </c>
      <c r="O2978" s="38" t="str">
        <f t="shared" si="276"/>
        <v/>
      </c>
      <c r="P2978" s="39" t="str">
        <f t="shared" si="281"/>
        <v/>
      </c>
      <c r="AC2978" s="42" t="str">
        <f>IF(B2978="","",VLOOKUP(B2978,[2]Formula!B:C,2,0))</f>
        <v/>
      </c>
      <c r="AD2978" s="43" t="str">
        <f t="shared" si="279"/>
        <v/>
      </c>
    </row>
    <row r="2979" spans="1:30" x14ac:dyDescent="0.25">
      <c r="A2979" s="64"/>
      <c r="B2979" s="64"/>
      <c r="C2979" s="66"/>
      <c r="D2979" s="67"/>
      <c r="E2979" s="64"/>
      <c r="F2979" s="64"/>
      <c r="G2979" s="37" t="str">
        <f>IF(E2979="","",IF(OR(E2979="Project Management",E2979="Project Support",E2979="Sprint Management",E2979="Sprint Support"),"NA",ROUND((((VLOOKUP(AD2979,[2]Formula!V:X,3,0)))-SUMIF(AD:AD,AD2979,H:H)),2)))</f>
        <v/>
      </c>
      <c r="H2979" s="71"/>
      <c r="I2979" s="72"/>
      <c r="J2979" s="72"/>
      <c r="K2979" s="38" t="str">
        <f>IF(E2979="","",IF(OR(E2979="Project Management",E2979="Project Support",E2979="Sprint Management",E2979="Sprint Support"),"NA",(((SUMIF(AD:AD,AD2979,H:H)/VLOOKUP(AD2979,[2]Formula!V:X,3,0))*VLOOKUP(AD2979,[2]Formula!V:X,2,0))*H2979)/SUMIF(AD:AD,AD2979,H:H)))</f>
        <v/>
      </c>
      <c r="L2979" s="38" t="str">
        <f t="shared" si="277"/>
        <v/>
      </c>
      <c r="M2979" s="38" t="str">
        <f t="shared" si="278"/>
        <v/>
      </c>
      <c r="N2979" s="38" t="str">
        <f t="shared" si="280"/>
        <v/>
      </c>
      <c r="O2979" s="38" t="str">
        <f t="shared" si="276"/>
        <v/>
      </c>
      <c r="P2979" s="39" t="str">
        <f t="shared" si="281"/>
        <v/>
      </c>
      <c r="AC2979" s="42" t="str">
        <f>IF(B2979="","",VLOOKUP(B2979,[2]Formula!B:C,2,0))</f>
        <v/>
      </c>
      <c r="AD2979" s="43" t="str">
        <f t="shared" si="279"/>
        <v/>
      </c>
    </row>
    <row r="2980" spans="1:30" x14ac:dyDescent="0.25">
      <c r="A2980" s="64"/>
      <c r="B2980" s="64"/>
      <c r="C2980" s="66"/>
      <c r="D2980" s="67"/>
      <c r="E2980" s="64"/>
      <c r="F2980" s="64"/>
      <c r="G2980" s="37" t="str">
        <f>IF(E2980="","",IF(OR(E2980="Project Management",E2980="Project Support",E2980="Sprint Management",E2980="Sprint Support"),"NA",ROUND((((VLOOKUP(AD2980,[2]Formula!V:X,3,0)))-SUMIF(AD:AD,AD2980,H:H)),2)))</f>
        <v/>
      </c>
      <c r="H2980" s="71"/>
      <c r="I2980" s="72"/>
      <c r="J2980" s="72"/>
      <c r="K2980" s="38" t="str">
        <f>IF(E2980="","",IF(OR(E2980="Project Management",E2980="Project Support",E2980="Sprint Management",E2980="Sprint Support"),"NA",(((SUMIF(AD:AD,AD2980,H:H)/VLOOKUP(AD2980,[2]Formula!V:X,3,0))*VLOOKUP(AD2980,[2]Formula!V:X,2,0))*H2980)/SUMIF(AD:AD,AD2980,H:H)))</f>
        <v/>
      </c>
      <c r="L2980" s="38" t="str">
        <f t="shared" si="277"/>
        <v/>
      </c>
      <c r="M2980" s="38" t="str">
        <f t="shared" si="278"/>
        <v/>
      </c>
      <c r="N2980" s="38" t="str">
        <f t="shared" si="280"/>
        <v/>
      </c>
      <c r="O2980" s="38" t="str">
        <f t="shared" si="276"/>
        <v/>
      </c>
      <c r="P2980" s="39" t="str">
        <f t="shared" si="281"/>
        <v/>
      </c>
      <c r="AC2980" s="42" t="str">
        <f>IF(B2980="","",VLOOKUP(B2980,[2]Formula!B:C,2,0))</f>
        <v/>
      </c>
      <c r="AD2980" s="43" t="str">
        <f t="shared" si="279"/>
        <v/>
      </c>
    </row>
    <row r="2981" spans="1:30" x14ac:dyDescent="0.25">
      <c r="A2981" s="64"/>
      <c r="B2981" s="64"/>
      <c r="C2981" s="66"/>
      <c r="D2981" s="67"/>
      <c r="E2981" s="64"/>
      <c r="F2981" s="64"/>
      <c r="G2981" s="37" t="str">
        <f>IF(E2981="","",IF(OR(E2981="Project Management",E2981="Project Support",E2981="Sprint Management",E2981="Sprint Support"),"NA",ROUND((((VLOOKUP(AD2981,[2]Formula!V:X,3,0)))-SUMIF(AD:AD,AD2981,H:H)),2)))</f>
        <v/>
      </c>
      <c r="H2981" s="71"/>
      <c r="I2981" s="72"/>
      <c r="J2981" s="72"/>
      <c r="K2981" s="38" t="str">
        <f>IF(E2981="","",IF(OR(E2981="Project Management",E2981="Project Support",E2981="Sprint Management",E2981="Sprint Support"),"NA",(((SUMIF(AD:AD,AD2981,H:H)/VLOOKUP(AD2981,[2]Formula!V:X,3,0))*VLOOKUP(AD2981,[2]Formula!V:X,2,0))*H2981)/SUMIF(AD:AD,AD2981,H:H)))</f>
        <v/>
      </c>
      <c r="L2981" s="38" t="str">
        <f t="shared" si="277"/>
        <v/>
      </c>
      <c r="M2981" s="38" t="str">
        <f t="shared" si="278"/>
        <v/>
      </c>
      <c r="N2981" s="38" t="str">
        <f t="shared" si="280"/>
        <v/>
      </c>
      <c r="O2981" s="38" t="str">
        <f t="shared" si="276"/>
        <v/>
      </c>
      <c r="P2981" s="39" t="str">
        <f t="shared" si="281"/>
        <v/>
      </c>
      <c r="AC2981" s="42" t="str">
        <f>IF(B2981="","",VLOOKUP(B2981,[2]Formula!B:C,2,0))</f>
        <v/>
      </c>
      <c r="AD2981" s="43" t="str">
        <f t="shared" si="279"/>
        <v/>
      </c>
    </row>
    <row r="2982" spans="1:30" x14ac:dyDescent="0.25">
      <c r="A2982" s="64"/>
      <c r="B2982" s="64"/>
      <c r="C2982" s="66"/>
      <c r="D2982" s="67"/>
      <c r="E2982" s="64"/>
      <c r="F2982" s="64"/>
      <c r="G2982" s="37" t="str">
        <f>IF(E2982="","",IF(OR(E2982="Project Management",E2982="Project Support",E2982="Sprint Management",E2982="Sprint Support"),"NA",ROUND((((VLOOKUP(AD2982,[2]Formula!V:X,3,0)))-SUMIF(AD:AD,AD2982,H:H)),2)))</f>
        <v/>
      </c>
      <c r="H2982" s="71"/>
      <c r="I2982" s="72"/>
      <c r="J2982" s="72"/>
      <c r="K2982" s="38" t="str">
        <f>IF(E2982="","",IF(OR(E2982="Project Management",E2982="Project Support",E2982="Sprint Management",E2982="Sprint Support"),"NA",(((SUMIF(AD:AD,AD2982,H:H)/VLOOKUP(AD2982,[2]Formula!V:X,3,0))*VLOOKUP(AD2982,[2]Formula!V:X,2,0))*H2982)/SUMIF(AD:AD,AD2982,H:H)))</f>
        <v/>
      </c>
      <c r="L2982" s="38" t="str">
        <f t="shared" si="277"/>
        <v/>
      </c>
      <c r="M2982" s="38" t="str">
        <f t="shared" si="278"/>
        <v/>
      </c>
      <c r="N2982" s="38" t="str">
        <f t="shared" si="280"/>
        <v/>
      </c>
      <c r="O2982" s="38" t="str">
        <f t="shared" si="276"/>
        <v/>
      </c>
      <c r="P2982" s="39" t="str">
        <f t="shared" si="281"/>
        <v/>
      </c>
      <c r="AC2982" s="42" t="str">
        <f>IF(B2982="","",VLOOKUP(B2982,[2]Formula!B:C,2,0))</f>
        <v/>
      </c>
      <c r="AD2982" s="43" t="str">
        <f t="shared" si="279"/>
        <v/>
      </c>
    </row>
    <row r="2983" spans="1:30" x14ac:dyDescent="0.25">
      <c r="A2983" s="64"/>
      <c r="B2983" s="64"/>
      <c r="C2983" s="66"/>
      <c r="D2983" s="67"/>
      <c r="E2983" s="64"/>
      <c r="F2983" s="64"/>
      <c r="G2983" s="37" t="str">
        <f>IF(E2983="","",IF(OR(E2983="Project Management",E2983="Project Support",E2983="Sprint Management",E2983="Sprint Support"),"NA",ROUND((((VLOOKUP(AD2983,[2]Formula!V:X,3,0)))-SUMIF(AD:AD,AD2983,H:H)),2)))</f>
        <v/>
      </c>
      <c r="H2983" s="71"/>
      <c r="I2983" s="72"/>
      <c r="J2983" s="72"/>
      <c r="K2983" s="38" t="str">
        <f>IF(E2983="","",IF(OR(E2983="Project Management",E2983="Project Support",E2983="Sprint Management",E2983="Sprint Support"),"NA",(((SUMIF(AD:AD,AD2983,H:H)/VLOOKUP(AD2983,[2]Formula!V:X,3,0))*VLOOKUP(AD2983,[2]Formula!V:X,2,0))*H2983)/SUMIF(AD:AD,AD2983,H:H)))</f>
        <v/>
      </c>
      <c r="L2983" s="38" t="str">
        <f t="shared" si="277"/>
        <v/>
      </c>
      <c r="M2983" s="38" t="str">
        <f t="shared" si="278"/>
        <v/>
      </c>
      <c r="N2983" s="38" t="str">
        <f t="shared" si="280"/>
        <v/>
      </c>
      <c r="O2983" s="38" t="str">
        <f t="shared" si="276"/>
        <v/>
      </c>
      <c r="P2983" s="39" t="str">
        <f t="shared" si="281"/>
        <v/>
      </c>
      <c r="AC2983" s="42" t="str">
        <f>IF(B2983="","",VLOOKUP(B2983,[2]Formula!B:C,2,0))</f>
        <v/>
      </c>
      <c r="AD2983" s="43" t="str">
        <f t="shared" si="279"/>
        <v/>
      </c>
    </row>
    <row r="2984" spans="1:30" x14ac:dyDescent="0.25">
      <c r="A2984" s="64"/>
      <c r="B2984" s="64"/>
      <c r="C2984" s="66"/>
      <c r="D2984" s="67"/>
      <c r="E2984" s="64"/>
      <c r="F2984" s="64"/>
      <c r="G2984" s="37" t="str">
        <f>IF(E2984="","",IF(OR(E2984="Project Management",E2984="Project Support",E2984="Sprint Management",E2984="Sprint Support"),"NA",ROUND((((VLOOKUP(AD2984,[2]Formula!V:X,3,0)))-SUMIF(AD:AD,AD2984,H:H)),2)))</f>
        <v/>
      </c>
      <c r="H2984" s="71"/>
      <c r="I2984" s="72"/>
      <c r="J2984" s="72"/>
      <c r="K2984" s="38" t="str">
        <f>IF(E2984="","",IF(OR(E2984="Project Management",E2984="Project Support",E2984="Sprint Management",E2984="Sprint Support"),"NA",(((SUMIF(AD:AD,AD2984,H:H)/VLOOKUP(AD2984,[2]Formula!V:X,3,0))*VLOOKUP(AD2984,[2]Formula!V:X,2,0))*H2984)/SUMIF(AD:AD,AD2984,H:H)))</f>
        <v/>
      </c>
      <c r="L2984" s="38" t="str">
        <f t="shared" si="277"/>
        <v/>
      </c>
      <c r="M2984" s="38" t="str">
        <f t="shared" si="278"/>
        <v/>
      </c>
      <c r="N2984" s="38" t="str">
        <f t="shared" si="280"/>
        <v/>
      </c>
      <c r="O2984" s="38" t="str">
        <f t="shared" si="276"/>
        <v/>
      </c>
      <c r="P2984" s="39" t="str">
        <f t="shared" si="281"/>
        <v/>
      </c>
      <c r="AC2984" s="42" t="str">
        <f>IF(B2984="","",VLOOKUP(B2984,[2]Formula!B:C,2,0))</f>
        <v/>
      </c>
      <c r="AD2984" s="43" t="str">
        <f t="shared" si="279"/>
        <v/>
      </c>
    </row>
    <row r="2985" spans="1:30" x14ac:dyDescent="0.25">
      <c r="A2985" s="64"/>
      <c r="B2985" s="64"/>
      <c r="C2985" s="66"/>
      <c r="D2985" s="67"/>
      <c r="E2985" s="64"/>
      <c r="F2985" s="64"/>
      <c r="G2985" s="37" t="str">
        <f>IF(E2985="","",IF(OR(E2985="Project Management",E2985="Project Support",E2985="Sprint Management",E2985="Sprint Support"),"NA",ROUND((((VLOOKUP(AD2985,[2]Formula!V:X,3,0)))-SUMIF(AD:AD,AD2985,H:H)),2)))</f>
        <v/>
      </c>
      <c r="H2985" s="71"/>
      <c r="I2985" s="72"/>
      <c r="J2985" s="72"/>
      <c r="K2985" s="38" t="str">
        <f>IF(E2985="","",IF(OR(E2985="Project Management",E2985="Project Support",E2985="Sprint Management",E2985="Sprint Support"),"NA",(((SUMIF(AD:AD,AD2985,H:H)/VLOOKUP(AD2985,[2]Formula!V:X,3,0))*VLOOKUP(AD2985,[2]Formula!V:X,2,0))*H2985)/SUMIF(AD:AD,AD2985,H:H)))</f>
        <v/>
      </c>
      <c r="L2985" s="38" t="str">
        <f t="shared" si="277"/>
        <v/>
      </c>
      <c r="M2985" s="38" t="str">
        <f t="shared" si="278"/>
        <v/>
      </c>
      <c r="N2985" s="38" t="str">
        <f t="shared" si="280"/>
        <v/>
      </c>
      <c r="O2985" s="38" t="str">
        <f t="shared" si="276"/>
        <v/>
      </c>
      <c r="P2985" s="39" t="str">
        <f t="shared" si="281"/>
        <v/>
      </c>
      <c r="AC2985" s="42" t="str">
        <f>IF(B2985="","",VLOOKUP(B2985,[2]Formula!B:C,2,0))</f>
        <v/>
      </c>
      <c r="AD2985" s="43" t="str">
        <f t="shared" si="279"/>
        <v/>
      </c>
    </row>
    <row r="2986" spans="1:30" x14ac:dyDescent="0.25">
      <c r="A2986" s="64"/>
      <c r="B2986" s="64"/>
      <c r="C2986" s="66"/>
      <c r="D2986" s="67"/>
      <c r="E2986" s="64"/>
      <c r="F2986" s="64"/>
      <c r="G2986" s="37" t="str">
        <f>IF(E2986="","",IF(OR(E2986="Project Management",E2986="Project Support",E2986="Sprint Management",E2986="Sprint Support"),"NA",ROUND((((VLOOKUP(AD2986,[2]Formula!V:X,3,0)))-SUMIF(AD:AD,AD2986,H:H)),2)))</f>
        <v/>
      </c>
      <c r="H2986" s="71"/>
      <c r="I2986" s="72"/>
      <c r="J2986" s="72"/>
      <c r="K2986" s="38" t="str">
        <f>IF(E2986="","",IF(OR(E2986="Project Management",E2986="Project Support",E2986="Sprint Management",E2986="Sprint Support"),"NA",(((SUMIF(AD:AD,AD2986,H:H)/VLOOKUP(AD2986,[2]Formula!V:X,3,0))*VLOOKUP(AD2986,[2]Formula!V:X,2,0))*H2986)/SUMIF(AD:AD,AD2986,H:H)))</f>
        <v/>
      </c>
      <c r="L2986" s="38" t="str">
        <f t="shared" si="277"/>
        <v/>
      </c>
      <c r="M2986" s="38" t="str">
        <f t="shared" si="278"/>
        <v/>
      </c>
      <c r="N2986" s="38" t="str">
        <f t="shared" si="280"/>
        <v/>
      </c>
      <c r="O2986" s="38" t="str">
        <f t="shared" si="276"/>
        <v/>
      </c>
      <c r="P2986" s="39" t="str">
        <f t="shared" si="281"/>
        <v/>
      </c>
      <c r="AC2986" s="42" t="str">
        <f>IF(B2986="","",VLOOKUP(B2986,[2]Formula!B:C,2,0))</f>
        <v/>
      </c>
      <c r="AD2986" s="43" t="str">
        <f t="shared" si="279"/>
        <v/>
      </c>
    </row>
    <row r="2987" spans="1:30" x14ac:dyDescent="0.25">
      <c r="A2987" s="64"/>
      <c r="B2987" s="64"/>
      <c r="C2987" s="66"/>
      <c r="D2987" s="67"/>
      <c r="E2987" s="64"/>
      <c r="F2987" s="64"/>
      <c r="G2987" s="37" t="str">
        <f>IF(E2987="","",IF(OR(E2987="Project Management",E2987="Project Support",E2987="Sprint Management",E2987="Sprint Support"),"NA",ROUND((((VLOOKUP(AD2987,[2]Formula!V:X,3,0)))-SUMIF(AD:AD,AD2987,H:H)),2)))</f>
        <v/>
      </c>
      <c r="H2987" s="71"/>
      <c r="I2987" s="72"/>
      <c r="J2987" s="72"/>
      <c r="K2987" s="38" t="str">
        <f>IF(E2987="","",IF(OR(E2987="Project Management",E2987="Project Support",E2987="Sprint Management",E2987="Sprint Support"),"NA",(((SUMIF(AD:AD,AD2987,H:H)/VLOOKUP(AD2987,[2]Formula!V:X,3,0))*VLOOKUP(AD2987,[2]Formula!V:X,2,0))*H2987)/SUMIF(AD:AD,AD2987,H:H)))</f>
        <v/>
      </c>
      <c r="L2987" s="38" t="str">
        <f t="shared" si="277"/>
        <v/>
      </c>
      <c r="M2987" s="38" t="str">
        <f t="shared" si="278"/>
        <v/>
      </c>
      <c r="N2987" s="38" t="str">
        <f t="shared" si="280"/>
        <v/>
      </c>
      <c r="O2987" s="38" t="str">
        <f t="shared" si="276"/>
        <v/>
      </c>
      <c r="P2987" s="39" t="str">
        <f t="shared" si="281"/>
        <v/>
      </c>
      <c r="AC2987" s="42" t="str">
        <f>IF(B2987="","",VLOOKUP(B2987,[2]Formula!B:C,2,0))</f>
        <v/>
      </c>
      <c r="AD2987" s="43" t="str">
        <f t="shared" si="279"/>
        <v/>
      </c>
    </row>
    <row r="2988" spans="1:30" x14ac:dyDescent="0.25">
      <c r="A2988" s="64"/>
      <c r="B2988" s="64"/>
      <c r="C2988" s="66"/>
      <c r="D2988" s="67"/>
      <c r="E2988" s="64"/>
      <c r="F2988" s="64"/>
      <c r="G2988" s="37" t="str">
        <f>IF(E2988="","",IF(OR(E2988="Project Management",E2988="Project Support",E2988="Sprint Management",E2988="Sprint Support"),"NA",ROUND((((VLOOKUP(AD2988,[2]Formula!V:X,3,0)))-SUMIF(AD:AD,AD2988,H:H)),2)))</f>
        <v/>
      </c>
      <c r="H2988" s="71"/>
      <c r="I2988" s="72"/>
      <c r="J2988" s="72"/>
      <c r="K2988" s="38" t="str">
        <f>IF(E2988="","",IF(OR(E2988="Project Management",E2988="Project Support",E2988="Sprint Management",E2988="Sprint Support"),"NA",(((SUMIF(AD:AD,AD2988,H:H)/VLOOKUP(AD2988,[2]Formula!V:X,3,0))*VLOOKUP(AD2988,[2]Formula!V:X,2,0))*H2988)/SUMIF(AD:AD,AD2988,H:H)))</f>
        <v/>
      </c>
      <c r="L2988" s="38" t="str">
        <f t="shared" si="277"/>
        <v/>
      </c>
      <c r="M2988" s="38" t="str">
        <f t="shared" si="278"/>
        <v/>
      </c>
      <c r="N2988" s="38" t="str">
        <f t="shared" si="280"/>
        <v/>
      </c>
      <c r="O2988" s="38" t="str">
        <f t="shared" si="276"/>
        <v/>
      </c>
      <c r="P2988" s="39" t="str">
        <f t="shared" si="281"/>
        <v/>
      </c>
      <c r="AC2988" s="42" t="str">
        <f>IF(B2988="","",VLOOKUP(B2988,[2]Formula!B:C,2,0))</f>
        <v/>
      </c>
      <c r="AD2988" s="43" t="str">
        <f t="shared" si="279"/>
        <v/>
      </c>
    </row>
    <row r="2989" spans="1:30" x14ac:dyDescent="0.25">
      <c r="A2989" s="64"/>
      <c r="B2989" s="64"/>
      <c r="C2989" s="66"/>
      <c r="D2989" s="67"/>
      <c r="E2989" s="64"/>
      <c r="F2989" s="64"/>
      <c r="G2989" s="37" t="str">
        <f>IF(E2989="","",IF(OR(E2989="Project Management",E2989="Project Support",E2989="Sprint Management",E2989="Sprint Support"),"NA",ROUND((((VLOOKUP(AD2989,[2]Formula!V:X,3,0)))-SUMIF(AD:AD,AD2989,H:H)),2)))</f>
        <v/>
      </c>
      <c r="H2989" s="71"/>
      <c r="I2989" s="72"/>
      <c r="J2989" s="72"/>
      <c r="K2989" s="38" t="str">
        <f>IF(E2989="","",IF(OR(E2989="Project Management",E2989="Project Support",E2989="Sprint Management",E2989="Sprint Support"),"NA",(((SUMIF(AD:AD,AD2989,H:H)/VLOOKUP(AD2989,[2]Formula!V:X,3,0))*VLOOKUP(AD2989,[2]Formula!V:X,2,0))*H2989)/SUMIF(AD:AD,AD2989,H:H)))</f>
        <v/>
      </c>
      <c r="L2989" s="38" t="str">
        <f t="shared" si="277"/>
        <v/>
      </c>
      <c r="M2989" s="38" t="str">
        <f t="shared" si="278"/>
        <v/>
      </c>
      <c r="N2989" s="38" t="str">
        <f t="shared" si="280"/>
        <v/>
      </c>
      <c r="O2989" s="38" t="str">
        <f t="shared" si="276"/>
        <v/>
      </c>
      <c r="P2989" s="39" t="str">
        <f t="shared" si="281"/>
        <v/>
      </c>
      <c r="AC2989" s="42" t="str">
        <f>IF(B2989="","",VLOOKUP(B2989,[2]Formula!B:C,2,0))</f>
        <v/>
      </c>
      <c r="AD2989" s="43" t="str">
        <f t="shared" si="279"/>
        <v/>
      </c>
    </row>
    <row r="2990" spans="1:30" x14ac:dyDescent="0.25">
      <c r="A2990" s="64"/>
      <c r="B2990" s="64"/>
      <c r="C2990" s="66"/>
      <c r="D2990" s="67"/>
      <c r="E2990" s="64"/>
      <c r="F2990" s="64"/>
      <c r="G2990" s="37" t="str">
        <f>IF(E2990="","",IF(OR(E2990="Project Management",E2990="Project Support",E2990="Sprint Management",E2990="Sprint Support"),"NA",ROUND((((VLOOKUP(AD2990,[2]Formula!V:X,3,0)))-SUMIF(AD:AD,AD2990,H:H)),2)))</f>
        <v/>
      </c>
      <c r="H2990" s="71"/>
      <c r="I2990" s="72"/>
      <c r="J2990" s="72"/>
      <c r="K2990" s="38" t="str">
        <f>IF(E2990="","",IF(OR(E2990="Project Management",E2990="Project Support",E2990="Sprint Management",E2990="Sprint Support"),"NA",(((SUMIF(AD:AD,AD2990,H:H)/VLOOKUP(AD2990,[2]Formula!V:X,3,0))*VLOOKUP(AD2990,[2]Formula!V:X,2,0))*H2990)/SUMIF(AD:AD,AD2990,H:H)))</f>
        <v/>
      </c>
      <c r="L2990" s="38" t="str">
        <f t="shared" si="277"/>
        <v/>
      </c>
      <c r="M2990" s="38" t="str">
        <f t="shared" si="278"/>
        <v/>
      </c>
      <c r="N2990" s="38" t="str">
        <f t="shared" si="280"/>
        <v/>
      </c>
      <c r="O2990" s="38" t="str">
        <f t="shared" si="276"/>
        <v/>
      </c>
      <c r="P2990" s="39" t="str">
        <f t="shared" si="281"/>
        <v/>
      </c>
      <c r="AC2990" s="42" t="str">
        <f>IF(B2990="","",VLOOKUP(B2990,[2]Formula!B:C,2,0))</f>
        <v/>
      </c>
      <c r="AD2990" s="43" t="str">
        <f t="shared" si="279"/>
        <v/>
      </c>
    </row>
    <row r="2991" spans="1:30" x14ac:dyDescent="0.25">
      <c r="A2991" s="64"/>
      <c r="B2991" s="64"/>
      <c r="C2991" s="66"/>
      <c r="D2991" s="67"/>
      <c r="E2991" s="64"/>
      <c r="F2991" s="64"/>
      <c r="G2991" s="37" t="str">
        <f>IF(E2991="","",IF(OR(E2991="Project Management",E2991="Project Support",E2991="Sprint Management",E2991="Sprint Support"),"NA",ROUND((((VLOOKUP(AD2991,[2]Formula!V:X,3,0)))-SUMIF(AD:AD,AD2991,H:H)),2)))</f>
        <v/>
      </c>
      <c r="H2991" s="71"/>
      <c r="I2991" s="72"/>
      <c r="J2991" s="72"/>
      <c r="K2991" s="38" t="str">
        <f>IF(E2991="","",IF(OR(E2991="Project Management",E2991="Project Support",E2991="Sprint Management",E2991="Sprint Support"),"NA",(((SUMIF(AD:AD,AD2991,H:H)/VLOOKUP(AD2991,[2]Formula!V:X,3,0))*VLOOKUP(AD2991,[2]Formula!V:X,2,0))*H2991)/SUMIF(AD:AD,AD2991,H:H)))</f>
        <v/>
      </c>
      <c r="L2991" s="38" t="str">
        <f t="shared" si="277"/>
        <v/>
      </c>
      <c r="M2991" s="38" t="str">
        <f t="shared" si="278"/>
        <v/>
      </c>
      <c r="N2991" s="38" t="str">
        <f t="shared" si="280"/>
        <v/>
      </c>
      <c r="O2991" s="38" t="str">
        <f t="shared" si="276"/>
        <v/>
      </c>
      <c r="P2991" s="39" t="str">
        <f t="shared" si="281"/>
        <v/>
      </c>
      <c r="AC2991" s="42" t="str">
        <f>IF(B2991="","",VLOOKUP(B2991,[2]Formula!B:C,2,0))</f>
        <v/>
      </c>
      <c r="AD2991" s="43" t="str">
        <f t="shared" si="279"/>
        <v/>
      </c>
    </row>
    <row r="2992" spans="1:30" x14ac:dyDescent="0.25">
      <c r="A2992" s="64"/>
      <c r="B2992" s="64"/>
      <c r="C2992" s="66"/>
      <c r="D2992" s="67"/>
      <c r="E2992" s="64"/>
      <c r="F2992" s="64"/>
      <c r="G2992" s="37" t="str">
        <f>IF(E2992="","",IF(OR(E2992="Project Management",E2992="Project Support",E2992="Sprint Management",E2992="Sprint Support"),"NA",ROUND((((VLOOKUP(AD2992,[2]Formula!V:X,3,0)))-SUMIF(AD:AD,AD2992,H:H)),2)))</f>
        <v/>
      </c>
      <c r="H2992" s="71"/>
      <c r="I2992" s="72"/>
      <c r="J2992" s="72"/>
      <c r="K2992" s="38" t="str">
        <f>IF(E2992="","",IF(OR(E2992="Project Management",E2992="Project Support",E2992="Sprint Management",E2992="Sprint Support"),"NA",(((SUMIF(AD:AD,AD2992,H:H)/VLOOKUP(AD2992,[2]Formula!V:X,3,0))*VLOOKUP(AD2992,[2]Formula!V:X,2,0))*H2992)/SUMIF(AD:AD,AD2992,H:H)))</f>
        <v/>
      </c>
      <c r="L2992" s="38" t="str">
        <f t="shared" si="277"/>
        <v/>
      </c>
      <c r="M2992" s="38" t="str">
        <f t="shared" si="278"/>
        <v/>
      </c>
      <c r="N2992" s="38" t="str">
        <f t="shared" si="280"/>
        <v/>
      </c>
      <c r="O2992" s="38" t="str">
        <f t="shared" si="276"/>
        <v/>
      </c>
      <c r="P2992" s="39" t="str">
        <f t="shared" si="281"/>
        <v/>
      </c>
      <c r="AC2992" s="42" t="str">
        <f>IF(B2992="","",VLOOKUP(B2992,[2]Formula!B:C,2,0))</f>
        <v/>
      </c>
      <c r="AD2992" s="43" t="str">
        <f t="shared" si="279"/>
        <v/>
      </c>
    </row>
    <row r="2993" spans="1:30" x14ac:dyDescent="0.25">
      <c r="A2993" s="64"/>
      <c r="B2993" s="64"/>
      <c r="C2993" s="66"/>
      <c r="D2993" s="67"/>
      <c r="E2993" s="64"/>
      <c r="F2993" s="64"/>
      <c r="G2993" s="37" t="str">
        <f>IF(E2993="","",IF(OR(E2993="Project Management",E2993="Project Support",E2993="Sprint Management",E2993="Sprint Support"),"NA",ROUND((((VLOOKUP(AD2993,[2]Formula!V:X,3,0)))-SUMIF(AD:AD,AD2993,H:H)),2)))</f>
        <v/>
      </c>
      <c r="H2993" s="71"/>
      <c r="I2993" s="72"/>
      <c r="J2993" s="72"/>
      <c r="K2993" s="38" t="str">
        <f>IF(E2993="","",IF(OR(E2993="Project Management",E2993="Project Support",E2993="Sprint Management",E2993="Sprint Support"),"NA",(((SUMIF(AD:AD,AD2993,H:H)/VLOOKUP(AD2993,[2]Formula!V:X,3,0))*VLOOKUP(AD2993,[2]Formula!V:X,2,0))*H2993)/SUMIF(AD:AD,AD2993,H:H)))</f>
        <v/>
      </c>
      <c r="L2993" s="38" t="str">
        <f t="shared" si="277"/>
        <v/>
      </c>
      <c r="M2993" s="38" t="str">
        <f t="shared" si="278"/>
        <v/>
      </c>
      <c r="N2993" s="38" t="str">
        <f t="shared" si="280"/>
        <v/>
      </c>
      <c r="O2993" s="38" t="str">
        <f t="shared" si="276"/>
        <v/>
      </c>
      <c r="P2993" s="39" t="str">
        <f t="shared" si="281"/>
        <v/>
      </c>
      <c r="AC2993" s="42" t="str">
        <f>IF(B2993="","",VLOOKUP(B2993,[2]Formula!B:C,2,0))</f>
        <v/>
      </c>
      <c r="AD2993" s="43" t="str">
        <f t="shared" si="279"/>
        <v/>
      </c>
    </row>
    <row r="2994" spans="1:30" x14ac:dyDescent="0.25">
      <c r="A2994" s="64"/>
      <c r="B2994" s="64"/>
      <c r="C2994" s="66"/>
      <c r="D2994" s="67"/>
      <c r="E2994" s="64"/>
      <c r="F2994" s="64"/>
      <c r="G2994" s="37" t="str">
        <f>IF(E2994="","",IF(OR(E2994="Project Management",E2994="Project Support",E2994="Sprint Management",E2994="Sprint Support"),"NA",ROUND((((VLOOKUP(AD2994,[2]Formula!V:X,3,0)))-SUMIF(AD:AD,AD2994,H:H)),2)))</f>
        <v/>
      </c>
      <c r="H2994" s="71"/>
      <c r="I2994" s="72"/>
      <c r="J2994" s="72"/>
      <c r="K2994" s="38" t="str">
        <f>IF(E2994="","",IF(OR(E2994="Project Management",E2994="Project Support",E2994="Sprint Management",E2994="Sprint Support"),"NA",(((SUMIF(AD:AD,AD2994,H:H)/VLOOKUP(AD2994,[2]Formula!V:X,3,0))*VLOOKUP(AD2994,[2]Formula!V:X,2,0))*H2994)/SUMIF(AD:AD,AD2994,H:H)))</f>
        <v/>
      </c>
      <c r="L2994" s="38" t="str">
        <f t="shared" si="277"/>
        <v/>
      </c>
      <c r="M2994" s="38" t="str">
        <f t="shared" si="278"/>
        <v/>
      </c>
      <c r="N2994" s="38" t="str">
        <f t="shared" si="280"/>
        <v/>
      </c>
      <c r="O2994" s="38" t="str">
        <f t="shared" si="276"/>
        <v/>
      </c>
      <c r="P2994" s="39" t="str">
        <f t="shared" si="281"/>
        <v/>
      </c>
      <c r="AC2994" s="42" t="str">
        <f>IF(B2994="","",VLOOKUP(B2994,[2]Formula!B:C,2,0))</f>
        <v/>
      </c>
      <c r="AD2994" s="43" t="str">
        <f t="shared" si="279"/>
        <v/>
      </c>
    </row>
    <row r="2995" spans="1:30" x14ac:dyDescent="0.25">
      <c r="A2995" s="64"/>
      <c r="B2995" s="64"/>
      <c r="C2995" s="66"/>
      <c r="D2995" s="67"/>
      <c r="E2995" s="64"/>
      <c r="F2995" s="64"/>
      <c r="G2995" s="37" t="str">
        <f>IF(E2995="","",IF(OR(E2995="Project Management",E2995="Project Support",E2995="Sprint Management",E2995="Sprint Support"),"NA",ROUND((((VLOOKUP(AD2995,[2]Formula!V:X,3,0)))-SUMIF(AD:AD,AD2995,H:H)),2)))</f>
        <v/>
      </c>
      <c r="H2995" s="71"/>
      <c r="I2995" s="72"/>
      <c r="J2995" s="72"/>
      <c r="K2995" s="38" t="str">
        <f>IF(E2995="","",IF(OR(E2995="Project Management",E2995="Project Support",E2995="Sprint Management",E2995="Sprint Support"),"NA",(((SUMIF(AD:AD,AD2995,H:H)/VLOOKUP(AD2995,[2]Formula!V:X,3,0))*VLOOKUP(AD2995,[2]Formula!V:X,2,0))*H2995)/SUMIF(AD:AD,AD2995,H:H)))</f>
        <v/>
      </c>
      <c r="L2995" s="38" t="str">
        <f t="shared" si="277"/>
        <v/>
      </c>
      <c r="M2995" s="38" t="str">
        <f t="shared" si="278"/>
        <v/>
      </c>
      <c r="N2995" s="38" t="str">
        <f t="shared" si="280"/>
        <v/>
      </c>
      <c r="O2995" s="38" t="str">
        <f t="shared" si="276"/>
        <v/>
      </c>
      <c r="P2995" s="39" t="str">
        <f t="shared" si="281"/>
        <v/>
      </c>
      <c r="AC2995" s="42" t="str">
        <f>IF(B2995="","",VLOOKUP(B2995,[2]Formula!B:C,2,0))</f>
        <v/>
      </c>
      <c r="AD2995" s="43" t="str">
        <f t="shared" si="279"/>
        <v/>
      </c>
    </row>
    <row r="2996" spans="1:30" x14ac:dyDescent="0.25">
      <c r="A2996" s="64"/>
      <c r="B2996" s="64"/>
      <c r="C2996" s="66"/>
      <c r="D2996" s="67"/>
      <c r="E2996" s="64"/>
      <c r="F2996" s="64"/>
      <c r="G2996" s="37" t="str">
        <f>IF(E2996="","",IF(OR(E2996="Project Management",E2996="Project Support",E2996="Sprint Management",E2996="Sprint Support"),"NA",ROUND((((VLOOKUP(AD2996,[2]Formula!V:X,3,0)))-SUMIF(AD:AD,AD2996,H:H)),2)))</f>
        <v/>
      </c>
      <c r="H2996" s="71"/>
      <c r="I2996" s="72"/>
      <c r="J2996" s="72"/>
      <c r="K2996" s="38" t="str">
        <f>IF(E2996="","",IF(OR(E2996="Project Management",E2996="Project Support",E2996="Sprint Management",E2996="Sprint Support"),"NA",(((SUMIF(AD:AD,AD2996,H:H)/VLOOKUP(AD2996,[2]Formula!V:X,3,0))*VLOOKUP(AD2996,[2]Formula!V:X,2,0))*H2996)/SUMIF(AD:AD,AD2996,H:H)))</f>
        <v/>
      </c>
      <c r="L2996" s="38" t="str">
        <f t="shared" si="277"/>
        <v/>
      </c>
      <c r="M2996" s="38" t="str">
        <f t="shared" si="278"/>
        <v/>
      </c>
      <c r="N2996" s="38" t="str">
        <f t="shared" si="280"/>
        <v/>
      </c>
      <c r="O2996" s="38" t="str">
        <f t="shared" si="276"/>
        <v/>
      </c>
      <c r="P2996" s="39" t="str">
        <f t="shared" si="281"/>
        <v/>
      </c>
      <c r="AC2996" s="42" t="str">
        <f>IF(B2996="","",VLOOKUP(B2996,[2]Formula!B:C,2,0))</f>
        <v/>
      </c>
      <c r="AD2996" s="43" t="str">
        <f t="shared" si="279"/>
        <v/>
      </c>
    </row>
    <row r="2997" spans="1:30" x14ac:dyDescent="0.25">
      <c r="A2997" s="64"/>
      <c r="B2997" s="64"/>
      <c r="C2997" s="66"/>
      <c r="D2997" s="67"/>
      <c r="E2997" s="64"/>
      <c r="F2997" s="64"/>
      <c r="G2997" s="37" t="str">
        <f>IF(E2997="","",IF(OR(E2997="Project Management",E2997="Project Support",E2997="Sprint Management",E2997="Sprint Support"),"NA",ROUND((((VLOOKUP(AD2997,[2]Formula!V:X,3,0)))-SUMIF(AD:AD,AD2997,H:H)),2)))</f>
        <v/>
      </c>
      <c r="H2997" s="71"/>
      <c r="I2997" s="72"/>
      <c r="J2997" s="72"/>
      <c r="K2997" s="38" t="str">
        <f>IF(E2997="","",IF(OR(E2997="Project Management",E2997="Project Support",E2997="Sprint Management",E2997="Sprint Support"),"NA",(((SUMIF(AD:AD,AD2997,H:H)/VLOOKUP(AD2997,[2]Formula!V:X,3,0))*VLOOKUP(AD2997,[2]Formula!V:X,2,0))*H2997)/SUMIF(AD:AD,AD2997,H:H)))</f>
        <v/>
      </c>
      <c r="L2997" s="38" t="str">
        <f t="shared" si="277"/>
        <v/>
      </c>
      <c r="M2997" s="38" t="str">
        <f t="shared" si="278"/>
        <v/>
      </c>
      <c r="N2997" s="38" t="str">
        <f t="shared" si="280"/>
        <v/>
      </c>
      <c r="O2997" s="38" t="str">
        <f t="shared" ref="O2997:O3060" si="282">IFERROR(L2997/M2997,"")</f>
        <v/>
      </c>
      <c r="P2997" s="39" t="str">
        <f t="shared" si="281"/>
        <v/>
      </c>
      <c r="AC2997" s="42" t="str">
        <f>IF(B2997="","",VLOOKUP(B2997,[2]Formula!B:C,2,0))</f>
        <v/>
      </c>
      <c r="AD2997" s="43" t="str">
        <f t="shared" si="279"/>
        <v/>
      </c>
    </row>
    <row r="2998" spans="1:30" x14ac:dyDescent="0.25">
      <c r="A2998" s="64"/>
      <c r="B2998" s="64"/>
      <c r="C2998" s="66"/>
      <c r="D2998" s="67"/>
      <c r="E2998" s="64"/>
      <c r="F2998" s="64"/>
      <c r="G2998" s="37" t="str">
        <f>IF(E2998="","",IF(OR(E2998="Project Management",E2998="Project Support",E2998="Sprint Management",E2998="Sprint Support"),"NA",ROUND((((VLOOKUP(AD2998,[2]Formula!V:X,3,0)))-SUMIF(AD:AD,AD2998,H:H)),2)))</f>
        <v/>
      </c>
      <c r="H2998" s="71"/>
      <c r="I2998" s="72"/>
      <c r="J2998" s="72"/>
      <c r="K2998" s="38" t="str">
        <f>IF(E2998="","",IF(OR(E2998="Project Management",E2998="Project Support",E2998="Sprint Management",E2998="Sprint Support"),"NA",(((SUMIF(AD:AD,AD2998,H:H)/VLOOKUP(AD2998,[2]Formula!V:X,3,0))*VLOOKUP(AD2998,[2]Formula!V:X,2,0))*H2998)/SUMIF(AD:AD,AD2998,H:H)))</f>
        <v/>
      </c>
      <c r="L2998" s="38" t="str">
        <f t="shared" si="277"/>
        <v/>
      </c>
      <c r="M2998" s="38" t="str">
        <f t="shared" si="278"/>
        <v/>
      </c>
      <c r="N2998" s="38" t="str">
        <f t="shared" si="280"/>
        <v/>
      </c>
      <c r="O2998" s="38" t="str">
        <f t="shared" si="282"/>
        <v/>
      </c>
      <c r="P2998" s="39" t="str">
        <f t="shared" si="281"/>
        <v/>
      </c>
      <c r="AC2998" s="42" t="str">
        <f>IF(B2998="","",VLOOKUP(B2998,[2]Formula!B:C,2,0))</f>
        <v/>
      </c>
      <c r="AD2998" s="43" t="str">
        <f t="shared" si="279"/>
        <v/>
      </c>
    </row>
    <row r="2999" spans="1:30" x14ac:dyDescent="0.25">
      <c r="A2999" s="64"/>
      <c r="B2999" s="64"/>
      <c r="C2999" s="66"/>
      <c r="D2999" s="67"/>
      <c r="E2999" s="64"/>
      <c r="F2999" s="64"/>
      <c r="G2999" s="37" t="str">
        <f>IF(E2999="","",IF(OR(E2999="Project Management",E2999="Project Support",E2999="Sprint Management",E2999="Sprint Support"),"NA",ROUND((((VLOOKUP(AD2999,[2]Formula!V:X,3,0)))-SUMIF(AD:AD,AD2999,H:H)),2)))</f>
        <v/>
      </c>
      <c r="H2999" s="71"/>
      <c r="I2999" s="72"/>
      <c r="J2999" s="72"/>
      <c r="K2999" s="38" t="str">
        <f>IF(E2999="","",IF(OR(E2999="Project Management",E2999="Project Support",E2999="Sprint Management",E2999="Sprint Support"),"NA",(((SUMIF(AD:AD,AD2999,H:H)/VLOOKUP(AD2999,[2]Formula!V:X,3,0))*VLOOKUP(AD2999,[2]Formula!V:X,2,0))*H2999)/SUMIF(AD:AD,AD2999,H:H)))</f>
        <v/>
      </c>
      <c r="L2999" s="38" t="str">
        <f t="shared" si="277"/>
        <v/>
      </c>
      <c r="M2999" s="38" t="str">
        <f t="shared" si="278"/>
        <v/>
      </c>
      <c r="N2999" s="38" t="str">
        <f t="shared" si="280"/>
        <v/>
      </c>
      <c r="O2999" s="38" t="str">
        <f t="shared" si="282"/>
        <v/>
      </c>
      <c r="P2999" s="39" t="str">
        <f t="shared" si="281"/>
        <v/>
      </c>
      <c r="AC2999" s="42" t="str">
        <f>IF(B2999="","",VLOOKUP(B2999,[2]Formula!B:C,2,0))</f>
        <v/>
      </c>
      <c r="AD2999" s="43" t="str">
        <f t="shared" si="279"/>
        <v/>
      </c>
    </row>
    <row r="3000" spans="1:30" x14ac:dyDescent="0.25">
      <c r="A3000" s="64"/>
      <c r="B3000" s="64"/>
      <c r="C3000" s="66"/>
      <c r="D3000" s="67"/>
      <c r="E3000" s="64"/>
      <c r="F3000" s="64"/>
      <c r="G3000" s="37" t="str">
        <f>IF(E3000="","",IF(OR(E3000="Project Management",E3000="Project Support",E3000="Sprint Management",E3000="Sprint Support"),"NA",ROUND((((VLOOKUP(AD3000,[2]Formula!V:X,3,0)))-SUMIF(AD:AD,AD3000,H:H)),2)))</f>
        <v/>
      </c>
      <c r="H3000" s="71"/>
      <c r="I3000" s="72"/>
      <c r="J3000" s="72"/>
      <c r="K3000" s="38" t="str">
        <f>IF(E3000="","",IF(OR(E3000="Project Management",E3000="Project Support",E3000="Sprint Management",E3000="Sprint Support"),"NA",(((SUMIF(AD:AD,AD3000,H:H)/VLOOKUP(AD3000,[2]Formula!V:X,3,0))*VLOOKUP(AD3000,[2]Formula!V:X,2,0))*H3000)/SUMIF(AD:AD,AD3000,H:H)))</f>
        <v/>
      </c>
      <c r="L3000" s="38" t="str">
        <f t="shared" si="277"/>
        <v/>
      </c>
      <c r="M3000" s="38" t="str">
        <f t="shared" si="278"/>
        <v/>
      </c>
      <c r="N3000" s="38" t="str">
        <f t="shared" si="280"/>
        <v/>
      </c>
      <c r="O3000" s="38" t="str">
        <f t="shared" si="282"/>
        <v/>
      </c>
      <c r="P3000" s="39" t="str">
        <f t="shared" si="281"/>
        <v/>
      </c>
      <c r="AC3000" s="42" t="str">
        <f>IF(B3000="","",VLOOKUP(B3000,[2]Formula!B:C,2,0))</f>
        <v/>
      </c>
      <c r="AD3000" s="43" t="str">
        <f t="shared" si="279"/>
        <v/>
      </c>
    </row>
    <row r="3001" spans="1:30" x14ac:dyDescent="0.25">
      <c r="A3001" s="64"/>
      <c r="B3001" s="64"/>
      <c r="C3001" s="66"/>
      <c r="D3001" s="67"/>
      <c r="E3001" s="64"/>
      <c r="F3001" s="64"/>
      <c r="G3001" s="37" t="str">
        <f>IF(E3001="","",IF(OR(E3001="Project Management",E3001="Project Support",E3001="Sprint Management",E3001="Sprint Support"),"NA",ROUND((((VLOOKUP(AD3001,[2]Formula!V:X,3,0)))-SUMIF(AD:AD,AD3001,H:H)),2)))</f>
        <v/>
      </c>
      <c r="H3001" s="71"/>
      <c r="I3001" s="72"/>
      <c r="J3001" s="72"/>
      <c r="K3001" s="38" t="str">
        <f>IF(E3001="","",IF(OR(E3001="Project Management",E3001="Project Support",E3001="Sprint Management",E3001="Sprint Support"),"NA",(((SUMIF(AD:AD,AD3001,H:H)/VLOOKUP(AD3001,[2]Formula!V:X,3,0))*VLOOKUP(AD3001,[2]Formula!V:X,2,0))*H3001)/SUMIF(AD:AD,AD3001,H:H)))</f>
        <v/>
      </c>
      <c r="L3001" s="38" t="str">
        <f t="shared" si="277"/>
        <v/>
      </c>
      <c r="M3001" s="38" t="str">
        <f t="shared" si="278"/>
        <v/>
      </c>
      <c r="N3001" s="38" t="str">
        <f t="shared" si="280"/>
        <v/>
      </c>
      <c r="O3001" s="38" t="str">
        <f t="shared" si="282"/>
        <v/>
      </c>
      <c r="P3001" s="39" t="str">
        <f t="shared" si="281"/>
        <v/>
      </c>
      <c r="AC3001" s="42" t="str">
        <f>IF(B3001="","",VLOOKUP(B3001,[2]Formula!B:C,2,0))</f>
        <v/>
      </c>
      <c r="AD3001" s="43" t="str">
        <f t="shared" si="279"/>
        <v/>
      </c>
    </row>
    <row r="3002" spans="1:30" x14ac:dyDescent="0.25">
      <c r="A3002" s="64"/>
      <c r="B3002" s="64"/>
      <c r="C3002" s="66"/>
      <c r="D3002" s="67"/>
      <c r="E3002" s="64"/>
      <c r="F3002" s="64"/>
      <c r="G3002" s="37" t="str">
        <f>IF(E3002="","",IF(OR(E3002="Project Management",E3002="Project Support",E3002="Sprint Management",E3002="Sprint Support"),"NA",ROUND((((VLOOKUP(AD3002,[2]Formula!V:X,3,0)))-SUMIF(AD:AD,AD3002,H:H)),2)))</f>
        <v/>
      </c>
      <c r="H3002" s="71"/>
      <c r="I3002" s="72"/>
      <c r="J3002" s="72"/>
      <c r="K3002" s="38" t="str">
        <f>IF(E3002="","",IF(OR(E3002="Project Management",E3002="Project Support",E3002="Sprint Management",E3002="Sprint Support"),"NA",(((SUMIF(AD:AD,AD3002,H:H)/VLOOKUP(AD3002,[2]Formula!V:X,3,0))*VLOOKUP(AD3002,[2]Formula!V:X,2,0))*H3002)/SUMIF(AD:AD,AD3002,H:H)))</f>
        <v/>
      </c>
      <c r="L3002" s="38" t="str">
        <f t="shared" si="277"/>
        <v/>
      </c>
      <c r="M3002" s="38" t="str">
        <f t="shared" si="278"/>
        <v/>
      </c>
      <c r="N3002" s="38" t="str">
        <f t="shared" si="280"/>
        <v/>
      </c>
      <c r="O3002" s="38" t="str">
        <f t="shared" si="282"/>
        <v/>
      </c>
      <c r="P3002" s="39" t="str">
        <f t="shared" si="281"/>
        <v/>
      </c>
      <c r="AC3002" s="42" t="str">
        <f>IF(B3002="","",VLOOKUP(B3002,[2]Formula!B:C,2,0))</f>
        <v/>
      </c>
      <c r="AD3002" s="43" t="str">
        <f t="shared" si="279"/>
        <v/>
      </c>
    </row>
    <row r="3003" spans="1:30" x14ac:dyDescent="0.25">
      <c r="A3003" s="64"/>
      <c r="B3003" s="64"/>
      <c r="C3003" s="66"/>
      <c r="D3003" s="67"/>
      <c r="E3003" s="64"/>
      <c r="F3003" s="64"/>
      <c r="G3003" s="37" t="str">
        <f>IF(E3003="","",IF(OR(E3003="Project Management",E3003="Project Support",E3003="Sprint Management",E3003="Sprint Support"),"NA",ROUND((((VLOOKUP(AD3003,[2]Formula!V:X,3,0)))-SUMIF(AD:AD,AD3003,H:H)),2)))</f>
        <v/>
      </c>
      <c r="H3003" s="71"/>
      <c r="I3003" s="72"/>
      <c r="J3003" s="72"/>
      <c r="K3003" s="38" t="str">
        <f>IF(E3003="","",IF(OR(E3003="Project Management",E3003="Project Support",E3003="Sprint Management",E3003="Sprint Support"),"NA",(((SUMIF(AD:AD,AD3003,H:H)/VLOOKUP(AD3003,[2]Formula!V:X,3,0))*VLOOKUP(AD3003,[2]Formula!V:X,2,0))*H3003)/SUMIF(AD:AD,AD3003,H:H)))</f>
        <v/>
      </c>
      <c r="L3003" s="38" t="str">
        <f t="shared" si="277"/>
        <v/>
      </c>
      <c r="M3003" s="38" t="str">
        <f t="shared" si="278"/>
        <v/>
      </c>
      <c r="N3003" s="38" t="str">
        <f t="shared" si="280"/>
        <v/>
      </c>
      <c r="O3003" s="38" t="str">
        <f t="shared" si="282"/>
        <v/>
      </c>
      <c r="P3003" s="39" t="str">
        <f t="shared" si="281"/>
        <v/>
      </c>
      <c r="AC3003" s="42" t="str">
        <f>IF(B3003="","",VLOOKUP(B3003,[2]Formula!B:C,2,0))</f>
        <v/>
      </c>
      <c r="AD3003" s="43" t="str">
        <f t="shared" si="279"/>
        <v/>
      </c>
    </row>
    <row r="3004" spans="1:30" x14ac:dyDescent="0.25">
      <c r="A3004" s="64"/>
      <c r="B3004" s="64"/>
      <c r="C3004" s="66"/>
      <c r="D3004" s="67"/>
      <c r="E3004" s="64"/>
      <c r="F3004" s="64"/>
      <c r="G3004" s="37" t="str">
        <f>IF(E3004="","",IF(OR(E3004="Project Management",E3004="Project Support",E3004="Sprint Management",E3004="Sprint Support"),"NA",ROUND((((VLOOKUP(AD3004,[2]Formula!V:X,3,0)))-SUMIF(AD:AD,AD3004,H:H)),2)))</f>
        <v/>
      </c>
      <c r="H3004" s="71"/>
      <c r="I3004" s="72"/>
      <c r="J3004" s="72"/>
      <c r="K3004" s="38" t="str">
        <f>IF(E3004="","",IF(OR(E3004="Project Management",E3004="Project Support",E3004="Sprint Management",E3004="Sprint Support"),"NA",(((SUMIF(AD:AD,AD3004,H:H)/VLOOKUP(AD3004,[2]Formula!V:X,3,0))*VLOOKUP(AD3004,[2]Formula!V:X,2,0))*H3004)/SUMIF(AD:AD,AD3004,H:H)))</f>
        <v/>
      </c>
      <c r="L3004" s="38" t="str">
        <f t="shared" si="277"/>
        <v/>
      </c>
      <c r="M3004" s="38" t="str">
        <f t="shared" si="278"/>
        <v/>
      </c>
      <c r="N3004" s="38" t="str">
        <f t="shared" si="280"/>
        <v/>
      </c>
      <c r="O3004" s="38" t="str">
        <f t="shared" si="282"/>
        <v/>
      </c>
      <c r="P3004" s="39" t="str">
        <f t="shared" si="281"/>
        <v/>
      </c>
      <c r="AC3004" s="42" t="str">
        <f>IF(B3004="","",VLOOKUP(B3004,[2]Formula!B:C,2,0))</f>
        <v/>
      </c>
      <c r="AD3004" s="43" t="str">
        <f t="shared" si="279"/>
        <v/>
      </c>
    </row>
    <row r="3005" spans="1:30" x14ac:dyDescent="0.25">
      <c r="A3005" s="64"/>
      <c r="B3005" s="64"/>
      <c r="C3005" s="66"/>
      <c r="D3005" s="67"/>
      <c r="E3005" s="64"/>
      <c r="F3005" s="64"/>
      <c r="G3005" s="37" t="str">
        <f>IF(E3005="","",IF(OR(E3005="Project Management",E3005="Project Support",E3005="Sprint Management",E3005="Sprint Support"),"NA",ROUND((((VLOOKUP(AD3005,[2]Formula!V:X,3,0)))-SUMIF(AD:AD,AD3005,H:H)),2)))</f>
        <v/>
      </c>
      <c r="H3005" s="71"/>
      <c r="I3005" s="72"/>
      <c r="J3005" s="72"/>
      <c r="K3005" s="38" t="str">
        <f>IF(E3005="","",IF(OR(E3005="Project Management",E3005="Project Support",E3005="Sprint Management",E3005="Sprint Support"),"NA",(((SUMIF(AD:AD,AD3005,H:H)/VLOOKUP(AD3005,[2]Formula!V:X,3,0))*VLOOKUP(AD3005,[2]Formula!V:X,2,0))*H3005)/SUMIF(AD:AD,AD3005,H:H)))</f>
        <v/>
      </c>
      <c r="L3005" s="38" t="str">
        <f t="shared" si="277"/>
        <v/>
      </c>
      <c r="M3005" s="38" t="str">
        <f t="shared" si="278"/>
        <v/>
      </c>
      <c r="N3005" s="38" t="str">
        <f t="shared" si="280"/>
        <v/>
      </c>
      <c r="O3005" s="38" t="str">
        <f t="shared" si="282"/>
        <v/>
      </c>
      <c r="P3005" s="39" t="str">
        <f t="shared" si="281"/>
        <v/>
      </c>
      <c r="AC3005" s="42" t="str">
        <f>IF(B3005="","",VLOOKUP(B3005,[2]Formula!B:C,2,0))</f>
        <v/>
      </c>
      <c r="AD3005" s="43" t="str">
        <f t="shared" si="279"/>
        <v/>
      </c>
    </row>
    <row r="3006" spans="1:30" x14ac:dyDescent="0.25">
      <c r="A3006" s="64"/>
      <c r="B3006" s="64"/>
      <c r="C3006" s="66"/>
      <c r="D3006" s="67"/>
      <c r="E3006" s="64"/>
      <c r="F3006" s="64"/>
      <c r="G3006" s="37" t="str">
        <f>IF(E3006="","",IF(OR(E3006="Project Management",E3006="Project Support",E3006="Sprint Management",E3006="Sprint Support"),"NA",ROUND((((VLOOKUP(AD3006,[2]Formula!V:X,3,0)))-SUMIF(AD:AD,AD3006,H:H)),2)))</f>
        <v/>
      </c>
      <c r="H3006" s="71"/>
      <c r="I3006" s="72"/>
      <c r="J3006" s="72"/>
      <c r="K3006" s="38" t="str">
        <f>IF(E3006="","",IF(OR(E3006="Project Management",E3006="Project Support",E3006="Sprint Management",E3006="Sprint Support"),"NA",(((SUMIF(AD:AD,AD3006,H:H)/VLOOKUP(AD3006,[2]Formula!V:X,3,0))*VLOOKUP(AD3006,[2]Formula!V:X,2,0))*H3006)/SUMIF(AD:AD,AD3006,H:H)))</f>
        <v/>
      </c>
      <c r="L3006" s="38" t="str">
        <f t="shared" si="277"/>
        <v/>
      </c>
      <c r="M3006" s="38" t="str">
        <f t="shared" si="278"/>
        <v/>
      </c>
      <c r="N3006" s="38" t="str">
        <f t="shared" si="280"/>
        <v/>
      </c>
      <c r="O3006" s="38" t="str">
        <f t="shared" si="282"/>
        <v/>
      </c>
      <c r="P3006" s="39" t="str">
        <f t="shared" si="281"/>
        <v/>
      </c>
      <c r="AC3006" s="42" t="str">
        <f>IF(B3006="","",VLOOKUP(B3006,[2]Formula!B:C,2,0))</f>
        <v/>
      </c>
      <c r="AD3006" s="43" t="str">
        <f t="shared" si="279"/>
        <v/>
      </c>
    </row>
    <row r="3007" spans="1:30" x14ac:dyDescent="0.25">
      <c r="A3007" s="64"/>
      <c r="B3007" s="64"/>
      <c r="C3007" s="66"/>
      <c r="D3007" s="67"/>
      <c r="E3007" s="64"/>
      <c r="F3007" s="64"/>
      <c r="G3007" s="37" t="str">
        <f>IF(E3007="","",IF(OR(E3007="Project Management",E3007="Project Support",E3007="Sprint Management",E3007="Sprint Support"),"NA",ROUND((((VLOOKUP(AD3007,[2]Formula!V:X,3,0)))-SUMIF(AD:AD,AD3007,H:H)),2)))</f>
        <v/>
      </c>
      <c r="H3007" s="71"/>
      <c r="I3007" s="72"/>
      <c r="J3007" s="72"/>
      <c r="K3007" s="38" t="str">
        <f>IF(E3007="","",IF(OR(E3007="Project Management",E3007="Project Support",E3007="Sprint Management",E3007="Sprint Support"),"NA",(((SUMIF(AD:AD,AD3007,H:H)/VLOOKUP(AD3007,[2]Formula!V:X,3,0))*VLOOKUP(AD3007,[2]Formula!V:X,2,0))*H3007)/SUMIF(AD:AD,AD3007,H:H)))</f>
        <v/>
      </c>
      <c r="L3007" s="38" t="str">
        <f t="shared" si="277"/>
        <v/>
      </c>
      <c r="M3007" s="38" t="str">
        <f t="shared" si="278"/>
        <v/>
      </c>
      <c r="N3007" s="38" t="str">
        <f t="shared" si="280"/>
        <v/>
      </c>
      <c r="O3007" s="38" t="str">
        <f t="shared" si="282"/>
        <v/>
      </c>
      <c r="P3007" s="39" t="str">
        <f t="shared" si="281"/>
        <v/>
      </c>
      <c r="AC3007" s="42" t="str">
        <f>IF(B3007="","",VLOOKUP(B3007,[2]Formula!B:C,2,0))</f>
        <v/>
      </c>
      <c r="AD3007" s="43" t="str">
        <f t="shared" si="279"/>
        <v/>
      </c>
    </row>
    <row r="3008" spans="1:30" x14ac:dyDescent="0.25">
      <c r="A3008" s="64"/>
      <c r="B3008" s="64"/>
      <c r="C3008" s="66"/>
      <c r="D3008" s="67"/>
      <c r="E3008" s="64"/>
      <c r="F3008" s="64"/>
      <c r="G3008" s="37" t="str">
        <f>IF(E3008="","",IF(OR(E3008="Project Management",E3008="Project Support",E3008="Sprint Management",E3008="Sprint Support"),"NA",ROUND((((VLOOKUP(AD3008,[2]Formula!V:X,3,0)))-SUMIF(AD:AD,AD3008,H:H)),2)))</f>
        <v/>
      </c>
      <c r="H3008" s="71"/>
      <c r="I3008" s="72"/>
      <c r="J3008" s="72"/>
      <c r="K3008" s="38" t="str">
        <f>IF(E3008="","",IF(OR(E3008="Project Management",E3008="Project Support",E3008="Sprint Management",E3008="Sprint Support"),"NA",(((SUMIF(AD:AD,AD3008,H:H)/VLOOKUP(AD3008,[2]Formula!V:X,3,0))*VLOOKUP(AD3008,[2]Formula!V:X,2,0))*H3008)/SUMIF(AD:AD,AD3008,H:H)))</f>
        <v/>
      </c>
      <c r="L3008" s="38" t="str">
        <f t="shared" si="277"/>
        <v/>
      </c>
      <c r="M3008" s="38" t="str">
        <f t="shared" si="278"/>
        <v/>
      </c>
      <c r="N3008" s="38" t="str">
        <f t="shared" si="280"/>
        <v/>
      </c>
      <c r="O3008" s="38" t="str">
        <f t="shared" si="282"/>
        <v/>
      </c>
      <c r="P3008" s="39" t="str">
        <f t="shared" si="281"/>
        <v/>
      </c>
      <c r="AC3008" s="42" t="str">
        <f>IF(B3008="","",VLOOKUP(B3008,[2]Formula!B:C,2,0))</f>
        <v/>
      </c>
      <c r="AD3008" s="43" t="str">
        <f t="shared" si="279"/>
        <v/>
      </c>
    </row>
    <row r="3009" spans="1:30" x14ac:dyDescent="0.25">
      <c r="A3009" s="64"/>
      <c r="B3009" s="64"/>
      <c r="C3009" s="66"/>
      <c r="D3009" s="67"/>
      <c r="E3009" s="64"/>
      <c r="F3009" s="64"/>
      <c r="G3009" s="37" t="str">
        <f>IF(E3009="","",IF(OR(E3009="Project Management",E3009="Project Support",E3009="Sprint Management",E3009="Sprint Support"),"NA",ROUND((((VLOOKUP(AD3009,[2]Formula!V:X,3,0)))-SUMIF(AD:AD,AD3009,H:H)),2)))</f>
        <v/>
      </c>
      <c r="H3009" s="71"/>
      <c r="I3009" s="72"/>
      <c r="J3009" s="72"/>
      <c r="K3009" s="38" t="str">
        <f>IF(E3009="","",IF(OR(E3009="Project Management",E3009="Project Support",E3009="Sprint Management",E3009="Sprint Support"),"NA",(((SUMIF(AD:AD,AD3009,H:H)/VLOOKUP(AD3009,[2]Formula!V:X,3,0))*VLOOKUP(AD3009,[2]Formula!V:X,2,0))*H3009)/SUMIF(AD:AD,AD3009,H:H)))</f>
        <v/>
      </c>
      <c r="L3009" s="38" t="str">
        <f t="shared" si="277"/>
        <v/>
      </c>
      <c r="M3009" s="38" t="str">
        <f t="shared" si="278"/>
        <v/>
      </c>
      <c r="N3009" s="38" t="str">
        <f t="shared" si="280"/>
        <v/>
      </c>
      <c r="O3009" s="38" t="str">
        <f t="shared" si="282"/>
        <v/>
      </c>
      <c r="P3009" s="39" t="str">
        <f t="shared" si="281"/>
        <v/>
      </c>
      <c r="AC3009" s="42" t="str">
        <f>IF(B3009="","",VLOOKUP(B3009,[2]Formula!B:C,2,0))</f>
        <v/>
      </c>
      <c r="AD3009" s="43" t="str">
        <f t="shared" si="279"/>
        <v/>
      </c>
    </row>
    <row r="3010" spans="1:30" x14ac:dyDescent="0.25">
      <c r="A3010" s="64"/>
      <c r="B3010" s="64"/>
      <c r="C3010" s="66"/>
      <c r="D3010" s="67"/>
      <c r="E3010" s="64"/>
      <c r="F3010" s="64"/>
      <c r="G3010" s="37" t="str">
        <f>IF(E3010="","",IF(OR(E3010="Project Management",E3010="Project Support",E3010="Sprint Management",E3010="Sprint Support"),"NA",ROUND((((VLOOKUP(AD3010,[2]Formula!V:X,3,0)))-SUMIF(AD:AD,AD3010,H:H)),2)))</f>
        <v/>
      </c>
      <c r="H3010" s="71"/>
      <c r="I3010" s="72"/>
      <c r="J3010" s="72"/>
      <c r="K3010" s="38" t="str">
        <f>IF(E3010="","",IF(OR(E3010="Project Management",E3010="Project Support",E3010="Sprint Management",E3010="Sprint Support"),"NA",(((SUMIF(AD:AD,AD3010,H:H)/VLOOKUP(AD3010,[2]Formula!V:X,3,0))*VLOOKUP(AD3010,[2]Formula!V:X,2,0))*H3010)/SUMIF(AD:AD,AD3010,H:H)))</f>
        <v/>
      </c>
      <c r="L3010" s="38" t="str">
        <f t="shared" ref="L3010:L3073" si="283">IFERROR(IF(K3010="NA",(H3010/I3010),(K3010/I3010)),"")</f>
        <v/>
      </c>
      <c r="M3010" s="38" t="str">
        <f t="shared" ref="M3010:M3073" si="284">IFERROR(IF(K3010="NA",1,(K3010/H3010)),"")</f>
        <v/>
      </c>
      <c r="N3010" s="38" t="str">
        <f t="shared" si="280"/>
        <v/>
      </c>
      <c r="O3010" s="38" t="str">
        <f t="shared" si="282"/>
        <v/>
      </c>
      <c r="P3010" s="39" t="str">
        <f t="shared" si="281"/>
        <v/>
      </c>
      <c r="AC3010" s="42" t="str">
        <f>IF(B3010="","",VLOOKUP(B3010,[2]Formula!B:C,2,0))</f>
        <v/>
      </c>
      <c r="AD3010" s="43" t="str">
        <f t="shared" ref="AD3010:AD3073" si="285">IF(B3010="","",CONCATENATE(B3010,"_",E3010))</f>
        <v/>
      </c>
    </row>
    <row r="3011" spans="1:30" x14ac:dyDescent="0.25">
      <c r="A3011" s="64"/>
      <c r="B3011" s="64"/>
      <c r="C3011" s="66"/>
      <c r="D3011" s="67"/>
      <c r="E3011" s="64"/>
      <c r="F3011" s="64"/>
      <c r="G3011" s="37" t="str">
        <f>IF(E3011="","",IF(OR(E3011="Project Management",E3011="Project Support",E3011="Sprint Management",E3011="Sprint Support"),"NA",ROUND((((VLOOKUP(AD3011,[2]Formula!V:X,3,0)))-SUMIF(AD:AD,AD3011,H:H)),2)))</f>
        <v/>
      </c>
      <c r="H3011" s="71"/>
      <c r="I3011" s="72"/>
      <c r="J3011" s="72"/>
      <c r="K3011" s="38" t="str">
        <f>IF(E3011="","",IF(OR(E3011="Project Management",E3011="Project Support",E3011="Sprint Management",E3011="Sprint Support"),"NA",(((SUMIF(AD:AD,AD3011,H:H)/VLOOKUP(AD3011,[2]Formula!V:X,3,0))*VLOOKUP(AD3011,[2]Formula!V:X,2,0))*H3011)/SUMIF(AD:AD,AD3011,H:H)))</f>
        <v/>
      </c>
      <c r="L3011" s="38" t="str">
        <f t="shared" si="283"/>
        <v/>
      </c>
      <c r="M3011" s="38" t="str">
        <f t="shared" si="284"/>
        <v/>
      </c>
      <c r="N3011" s="38" t="str">
        <f t="shared" ref="N3011:N3074" si="286">IFERROR(((L3011-M3011)/M3011)*100,"")</f>
        <v/>
      </c>
      <c r="O3011" s="38" t="str">
        <f t="shared" si="282"/>
        <v/>
      </c>
      <c r="P3011" s="39" t="str">
        <f t="shared" ref="P3011:P3074" si="287">IF(O3011="","",1)</f>
        <v/>
      </c>
      <c r="AC3011" s="42" t="str">
        <f>IF(B3011="","",VLOOKUP(B3011,[2]Formula!B:C,2,0))</f>
        <v/>
      </c>
      <c r="AD3011" s="43" t="str">
        <f t="shared" si="285"/>
        <v/>
      </c>
    </row>
    <row r="3012" spans="1:30" x14ac:dyDescent="0.25">
      <c r="A3012" s="64"/>
      <c r="B3012" s="64"/>
      <c r="C3012" s="66"/>
      <c r="D3012" s="67"/>
      <c r="E3012" s="64"/>
      <c r="F3012" s="64"/>
      <c r="G3012" s="37" t="str">
        <f>IF(E3012="","",IF(OR(E3012="Project Management",E3012="Project Support",E3012="Sprint Management",E3012="Sprint Support"),"NA",ROUND((((VLOOKUP(AD3012,[2]Formula!V:X,3,0)))-SUMIF(AD:AD,AD3012,H:H)),2)))</f>
        <v/>
      </c>
      <c r="H3012" s="71"/>
      <c r="I3012" s="72"/>
      <c r="J3012" s="72"/>
      <c r="K3012" s="38" t="str">
        <f>IF(E3012="","",IF(OR(E3012="Project Management",E3012="Project Support",E3012="Sprint Management",E3012="Sprint Support"),"NA",(((SUMIF(AD:AD,AD3012,H:H)/VLOOKUP(AD3012,[2]Formula!V:X,3,0))*VLOOKUP(AD3012,[2]Formula!V:X,2,0))*H3012)/SUMIF(AD:AD,AD3012,H:H)))</f>
        <v/>
      </c>
      <c r="L3012" s="38" t="str">
        <f t="shared" si="283"/>
        <v/>
      </c>
      <c r="M3012" s="38" t="str">
        <f t="shared" si="284"/>
        <v/>
      </c>
      <c r="N3012" s="38" t="str">
        <f t="shared" si="286"/>
        <v/>
      </c>
      <c r="O3012" s="38" t="str">
        <f t="shared" si="282"/>
        <v/>
      </c>
      <c r="P3012" s="39" t="str">
        <f t="shared" si="287"/>
        <v/>
      </c>
      <c r="AC3012" s="42" t="str">
        <f>IF(B3012="","",VLOOKUP(B3012,[2]Formula!B:C,2,0))</f>
        <v/>
      </c>
      <c r="AD3012" s="43" t="str">
        <f t="shared" si="285"/>
        <v/>
      </c>
    </row>
    <row r="3013" spans="1:30" x14ac:dyDescent="0.25">
      <c r="A3013" s="64"/>
      <c r="B3013" s="64"/>
      <c r="C3013" s="66"/>
      <c r="D3013" s="67"/>
      <c r="E3013" s="64"/>
      <c r="F3013" s="64"/>
      <c r="G3013" s="37" t="str">
        <f>IF(E3013="","",IF(OR(E3013="Project Management",E3013="Project Support",E3013="Sprint Management",E3013="Sprint Support"),"NA",ROUND((((VLOOKUP(AD3013,[2]Formula!V:X,3,0)))-SUMIF(AD:AD,AD3013,H:H)),2)))</f>
        <v/>
      </c>
      <c r="H3013" s="71"/>
      <c r="I3013" s="72"/>
      <c r="J3013" s="72"/>
      <c r="K3013" s="38" t="str">
        <f>IF(E3013="","",IF(OR(E3013="Project Management",E3013="Project Support",E3013="Sprint Management",E3013="Sprint Support"),"NA",(((SUMIF(AD:AD,AD3013,H:H)/VLOOKUP(AD3013,[2]Formula!V:X,3,0))*VLOOKUP(AD3013,[2]Formula!V:X,2,0))*H3013)/SUMIF(AD:AD,AD3013,H:H)))</f>
        <v/>
      </c>
      <c r="L3013" s="38" t="str">
        <f t="shared" si="283"/>
        <v/>
      </c>
      <c r="M3013" s="38" t="str">
        <f t="shared" si="284"/>
        <v/>
      </c>
      <c r="N3013" s="38" t="str">
        <f t="shared" si="286"/>
        <v/>
      </c>
      <c r="O3013" s="38" t="str">
        <f t="shared" si="282"/>
        <v/>
      </c>
      <c r="P3013" s="39" t="str">
        <f t="shared" si="287"/>
        <v/>
      </c>
      <c r="AC3013" s="42" t="str">
        <f>IF(B3013="","",VLOOKUP(B3013,[2]Formula!B:C,2,0))</f>
        <v/>
      </c>
      <c r="AD3013" s="43" t="str">
        <f t="shared" si="285"/>
        <v/>
      </c>
    </row>
    <row r="3014" spans="1:30" x14ac:dyDescent="0.25">
      <c r="A3014" s="64"/>
      <c r="B3014" s="64"/>
      <c r="C3014" s="66"/>
      <c r="D3014" s="67"/>
      <c r="E3014" s="64"/>
      <c r="F3014" s="64"/>
      <c r="G3014" s="37" t="str">
        <f>IF(E3014="","",IF(OR(E3014="Project Management",E3014="Project Support",E3014="Sprint Management",E3014="Sprint Support"),"NA",ROUND((((VLOOKUP(AD3014,[2]Formula!V:X,3,0)))-SUMIF(AD:AD,AD3014,H:H)),2)))</f>
        <v/>
      </c>
      <c r="H3014" s="71"/>
      <c r="I3014" s="72"/>
      <c r="J3014" s="72"/>
      <c r="K3014" s="38" t="str">
        <f>IF(E3014="","",IF(OR(E3014="Project Management",E3014="Project Support",E3014="Sprint Management",E3014="Sprint Support"),"NA",(((SUMIF(AD:AD,AD3014,H:H)/VLOOKUP(AD3014,[2]Formula!V:X,3,0))*VLOOKUP(AD3014,[2]Formula!V:X,2,0))*H3014)/SUMIF(AD:AD,AD3014,H:H)))</f>
        <v/>
      </c>
      <c r="L3014" s="38" t="str">
        <f t="shared" si="283"/>
        <v/>
      </c>
      <c r="M3014" s="38" t="str">
        <f t="shared" si="284"/>
        <v/>
      </c>
      <c r="N3014" s="38" t="str">
        <f t="shared" si="286"/>
        <v/>
      </c>
      <c r="O3014" s="38" t="str">
        <f t="shared" si="282"/>
        <v/>
      </c>
      <c r="P3014" s="39" t="str">
        <f t="shared" si="287"/>
        <v/>
      </c>
      <c r="AC3014" s="42" t="str">
        <f>IF(B3014="","",VLOOKUP(B3014,[2]Formula!B:C,2,0))</f>
        <v/>
      </c>
      <c r="AD3014" s="43" t="str">
        <f t="shared" si="285"/>
        <v/>
      </c>
    </row>
    <row r="3015" spans="1:30" x14ac:dyDescent="0.25">
      <c r="A3015" s="64"/>
      <c r="B3015" s="64"/>
      <c r="C3015" s="66"/>
      <c r="D3015" s="67"/>
      <c r="E3015" s="64"/>
      <c r="F3015" s="64"/>
      <c r="G3015" s="37" t="str">
        <f>IF(E3015="","",IF(OR(E3015="Project Management",E3015="Project Support",E3015="Sprint Management",E3015="Sprint Support"),"NA",ROUND((((VLOOKUP(AD3015,[2]Formula!V:X,3,0)))-SUMIF(AD:AD,AD3015,H:H)),2)))</f>
        <v/>
      </c>
      <c r="H3015" s="71"/>
      <c r="I3015" s="72"/>
      <c r="J3015" s="72"/>
      <c r="K3015" s="38" t="str">
        <f>IF(E3015="","",IF(OR(E3015="Project Management",E3015="Project Support",E3015="Sprint Management",E3015="Sprint Support"),"NA",(((SUMIF(AD:AD,AD3015,H:H)/VLOOKUP(AD3015,[2]Formula!V:X,3,0))*VLOOKUP(AD3015,[2]Formula!V:X,2,0))*H3015)/SUMIF(AD:AD,AD3015,H:H)))</f>
        <v/>
      </c>
      <c r="L3015" s="38" t="str">
        <f t="shared" si="283"/>
        <v/>
      </c>
      <c r="M3015" s="38" t="str">
        <f t="shared" si="284"/>
        <v/>
      </c>
      <c r="N3015" s="38" t="str">
        <f t="shared" si="286"/>
        <v/>
      </c>
      <c r="O3015" s="38" t="str">
        <f t="shared" si="282"/>
        <v/>
      </c>
      <c r="P3015" s="39" t="str">
        <f t="shared" si="287"/>
        <v/>
      </c>
      <c r="AC3015" s="42" t="str">
        <f>IF(B3015="","",VLOOKUP(B3015,[2]Formula!B:C,2,0))</f>
        <v/>
      </c>
      <c r="AD3015" s="43" t="str">
        <f t="shared" si="285"/>
        <v/>
      </c>
    </row>
    <row r="3016" spans="1:30" x14ac:dyDescent="0.25">
      <c r="A3016" s="64"/>
      <c r="B3016" s="64"/>
      <c r="C3016" s="66"/>
      <c r="D3016" s="67"/>
      <c r="E3016" s="64"/>
      <c r="F3016" s="64"/>
      <c r="G3016" s="37" t="str">
        <f>IF(E3016="","",IF(OR(E3016="Project Management",E3016="Project Support",E3016="Sprint Management",E3016="Sprint Support"),"NA",ROUND((((VLOOKUP(AD3016,[2]Formula!V:X,3,0)))-SUMIF(AD:AD,AD3016,H:H)),2)))</f>
        <v/>
      </c>
      <c r="H3016" s="71"/>
      <c r="I3016" s="72"/>
      <c r="J3016" s="72"/>
      <c r="K3016" s="38" t="str">
        <f>IF(E3016="","",IF(OR(E3016="Project Management",E3016="Project Support",E3016="Sprint Management",E3016="Sprint Support"),"NA",(((SUMIF(AD:AD,AD3016,H:H)/VLOOKUP(AD3016,[2]Formula!V:X,3,0))*VLOOKUP(AD3016,[2]Formula!V:X,2,0))*H3016)/SUMIF(AD:AD,AD3016,H:H)))</f>
        <v/>
      </c>
      <c r="L3016" s="38" t="str">
        <f t="shared" si="283"/>
        <v/>
      </c>
      <c r="M3016" s="38" t="str">
        <f t="shared" si="284"/>
        <v/>
      </c>
      <c r="N3016" s="38" t="str">
        <f t="shared" si="286"/>
        <v/>
      </c>
      <c r="O3016" s="38" t="str">
        <f t="shared" si="282"/>
        <v/>
      </c>
      <c r="P3016" s="39" t="str">
        <f t="shared" si="287"/>
        <v/>
      </c>
      <c r="AC3016" s="42" t="str">
        <f>IF(B3016="","",VLOOKUP(B3016,[2]Formula!B:C,2,0))</f>
        <v/>
      </c>
      <c r="AD3016" s="43" t="str">
        <f t="shared" si="285"/>
        <v/>
      </c>
    </row>
    <row r="3017" spans="1:30" x14ac:dyDescent="0.25">
      <c r="A3017" s="64"/>
      <c r="B3017" s="64"/>
      <c r="C3017" s="66"/>
      <c r="D3017" s="67"/>
      <c r="E3017" s="64"/>
      <c r="F3017" s="64"/>
      <c r="G3017" s="37" t="str">
        <f>IF(E3017="","",IF(OR(E3017="Project Management",E3017="Project Support",E3017="Sprint Management",E3017="Sprint Support"),"NA",ROUND((((VLOOKUP(AD3017,[2]Formula!V:X,3,0)))-SUMIF(AD:AD,AD3017,H:H)),2)))</f>
        <v/>
      </c>
      <c r="H3017" s="71"/>
      <c r="I3017" s="72"/>
      <c r="J3017" s="72"/>
      <c r="K3017" s="38" t="str">
        <f>IF(E3017="","",IF(OR(E3017="Project Management",E3017="Project Support",E3017="Sprint Management",E3017="Sprint Support"),"NA",(((SUMIF(AD:AD,AD3017,H:H)/VLOOKUP(AD3017,[2]Formula!V:X,3,0))*VLOOKUP(AD3017,[2]Formula!V:X,2,0))*H3017)/SUMIF(AD:AD,AD3017,H:H)))</f>
        <v/>
      </c>
      <c r="L3017" s="38" t="str">
        <f t="shared" si="283"/>
        <v/>
      </c>
      <c r="M3017" s="38" t="str">
        <f t="shared" si="284"/>
        <v/>
      </c>
      <c r="N3017" s="38" t="str">
        <f t="shared" si="286"/>
        <v/>
      </c>
      <c r="O3017" s="38" t="str">
        <f t="shared" si="282"/>
        <v/>
      </c>
      <c r="P3017" s="39" t="str">
        <f t="shared" si="287"/>
        <v/>
      </c>
      <c r="AC3017" s="42" t="str">
        <f>IF(B3017="","",VLOOKUP(B3017,[2]Formula!B:C,2,0))</f>
        <v/>
      </c>
      <c r="AD3017" s="43" t="str">
        <f t="shared" si="285"/>
        <v/>
      </c>
    </row>
    <row r="3018" spans="1:30" x14ac:dyDescent="0.25">
      <c r="A3018" s="64"/>
      <c r="B3018" s="64"/>
      <c r="C3018" s="66"/>
      <c r="D3018" s="67"/>
      <c r="E3018" s="64"/>
      <c r="F3018" s="64"/>
      <c r="G3018" s="37" t="str">
        <f>IF(E3018="","",IF(OR(E3018="Project Management",E3018="Project Support",E3018="Sprint Management",E3018="Sprint Support"),"NA",ROUND((((VLOOKUP(AD3018,[2]Formula!V:X,3,0)))-SUMIF(AD:AD,AD3018,H:H)),2)))</f>
        <v/>
      </c>
      <c r="H3018" s="71"/>
      <c r="I3018" s="72"/>
      <c r="J3018" s="72"/>
      <c r="K3018" s="38" t="str">
        <f>IF(E3018="","",IF(OR(E3018="Project Management",E3018="Project Support",E3018="Sprint Management",E3018="Sprint Support"),"NA",(((SUMIF(AD:AD,AD3018,H:H)/VLOOKUP(AD3018,[2]Formula!V:X,3,0))*VLOOKUP(AD3018,[2]Formula!V:X,2,0))*H3018)/SUMIF(AD:AD,AD3018,H:H)))</f>
        <v/>
      </c>
      <c r="L3018" s="38" t="str">
        <f t="shared" si="283"/>
        <v/>
      </c>
      <c r="M3018" s="38" t="str">
        <f t="shared" si="284"/>
        <v/>
      </c>
      <c r="N3018" s="38" t="str">
        <f t="shared" si="286"/>
        <v/>
      </c>
      <c r="O3018" s="38" t="str">
        <f t="shared" si="282"/>
        <v/>
      </c>
      <c r="P3018" s="39" t="str">
        <f t="shared" si="287"/>
        <v/>
      </c>
      <c r="AC3018" s="42" t="str">
        <f>IF(B3018="","",VLOOKUP(B3018,[2]Formula!B:C,2,0))</f>
        <v/>
      </c>
      <c r="AD3018" s="43" t="str">
        <f t="shared" si="285"/>
        <v/>
      </c>
    </row>
    <row r="3019" spans="1:30" x14ac:dyDescent="0.25">
      <c r="A3019" s="64"/>
      <c r="B3019" s="64"/>
      <c r="C3019" s="66"/>
      <c r="D3019" s="67"/>
      <c r="E3019" s="64"/>
      <c r="F3019" s="64"/>
      <c r="G3019" s="37" t="str">
        <f>IF(E3019="","",IF(OR(E3019="Project Management",E3019="Project Support",E3019="Sprint Management",E3019="Sprint Support"),"NA",ROUND((((VLOOKUP(AD3019,[2]Formula!V:X,3,0)))-SUMIF(AD:AD,AD3019,H:H)),2)))</f>
        <v/>
      </c>
      <c r="H3019" s="71"/>
      <c r="I3019" s="72"/>
      <c r="J3019" s="72"/>
      <c r="K3019" s="38" t="str">
        <f>IF(E3019="","",IF(OR(E3019="Project Management",E3019="Project Support",E3019="Sprint Management",E3019="Sprint Support"),"NA",(((SUMIF(AD:AD,AD3019,H:H)/VLOOKUP(AD3019,[2]Formula!V:X,3,0))*VLOOKUP(AD3019,[2]Formula!V:X,2,0))*H3019)/SUMIF(AD:AD,AD3019,H:H)))</f>
        <v/>
      </c>
      <c r="L3019" s="38" t="str">
        <f t="shared" si="283"/>
        <v/>
      </c>
      <c r="M3019" s="38" t="str">
        <f t="shared" si="284"/>
        <v/>
      </c>
      <c r="N3019" s="38" t="str">
        <f t="shared" si="286"/>
        <v/>
      </c>
      <c r="O3019" s="38" t="str">
        <f t="shared" si="282"/>
        <v/>
      </c>
      <c r="P3019" s="39" t="str">
        <f t="shared" si="287"/>
        <v/>
      </c>
      <c r="AC3019" s="42" t="str">
        <f>IF(B3019="","",VLOOKUP(B3019,[2]Formula!B:C,2,0))</f>
        <v/>
      </c>
      <c r="AD3019" s="43" t="str">
        <f t="shared" si="285"/>
        <v/>
      </c>
    </row>
    <row r="3020" spans="1:30" x14ac:dyDescent="0.25">
      <c r="A3020" s="64"/>
      <c r="B3020" s="64"/>
      <c r="C3020" s="66"/>
      <c r="D3020" s="67"/>
      <c r="E3020" s="64"/>
      <c r="F3020" s="64"/>
      <c r="G3020" s="37" t="str">
        <f>IF(E3020="","",IF(OR(E3020="Project Management",E3020="Project Support",E3020="Sprint Management",E3020="Sprint Support"),"NA",ROUND((((VLOOKUP(AD3020,[2]Formula!V:X,3,0)))-SUMIF(AD:AD,AD3020,H:H)),2)))</f>
        <v/>
      </c>
      <c r="H3020" s="71"/>
      <c r="I3020" s="72"/>
      <c r="J3020" s="72"/>
      <c r="K3020" s="38" t="str">
        <f>IF(E3020="","",IF(OR(E3020="Project Management",E3020="Project Support",E3020="Sprint Management",E3020="Sprint Support"),"NA",(((SUMIF(AD:AD,AD3020,H:H)/VLOOKUP(AD3020,[2]Formula!V:X,3,0))*VLOOKUP(AD3020,[2]Formula!V:X,2,0))*H3020)/SUMIF(AD:AD,AD3020,H:H)))</f>
        <v/>
      </c>
      <c r="L3020" s="38" t="str">
        <f t="shared" si="283"/>
        <v/>
      </c>
      <c r="M3020" s="38" t="str">
        <f t="shared" si="284"/>
        <v/>
      </c>
      <c r="N3020" s="38" t="str">
        <f t="shared" si="286"/>
        <v/>
      </c>
      <c r="O3020" s="38" t="str">
        <f t="shared" si="282"/>
        <v/>
      </c>
      <c r="P3020" s="39" t="str">
        <f t="shared" si="287"/>
        <v/>
      </c>
      <c r="AC3020" s="42" t="str">
        <f>IF(B3020="","",VLOOKUP(B3020,[2]Formula!B:C,2,0))</f>
        <v/>
      </c>
      <c r="AD3020" s="43" t="str">
        <f t="shared" si="285"/>
        <v/>
      </c>
    </row>
    <row r="3021" spans="1:30" x14ac:dyDescent="0.25">
      <c r="A3021" s="64"/>
      <c r="B3021" s="64"/>
      <c r="C3021" s="66"/>
      <c r="D3021" s="67"/>
      <c r="E3021" s="64"/>
      <c r="F3021" s="64"/>
      <c r="G3021" s="37" t="str">
        <f>IF(E3021="","",IF(OR(E3021="Project Management",E3021="Project Support",E3021="Sprint Management",E3021="Sprint Support"),"NA",ROUND((((VLOOKUP(AD3021,[2]Formula!V:X,3,0)))-SUMIF(AD:AD,AD3021,H:H)),2)))</f>
        <v/>
      </c>
      <c r="H3021" s="71"/>
      <c r="I3021" s="72"/>
      <c r="J3021" s="72"/>
      <c r="K3021" s="38" t="str">
        <f>IF(E3021="","",IF(OR(E3021="Project Management",E3021="Project Support",E3021="Sprint Management",E3021="Sprint Support"),"NA",(((SUMIF(AD:AD,AD3021,H:H)/VLOOKUP(AD3021,[2]Formula!V:X,3,0))*VLOOKUP(AD3021,[2]Formula!V:X,2,0))*H3021)/SUMIF(AD:AD,AD3021,H:H)))</f>
        <v/>
      </c>
      <c r="L3021" s="38" t="str">
        <f t="shared" si="283"/>
        <v/>
      </c>
      <c r="M3021" s="38" t="str">
        <f t="shared" si="284"/>
        <v/>
      </c>
      <c r="N3021" s="38" t="str">
        <f t="shared" si="286"/>
        <v/>
      </c>
      <c r="O3021" s="38" t="str">
        <f t="shared" si="282"/>
        <v/>
      </c>
      <c r="P3021" s="39" t="str">
        <f t="shared" si="287"/>
        <v/>
      </c>
      <c r="AC3021" s="42" t="str">
        <f>IF(B3021="","",VLOOKUP(B3021,[2]Formula!B:C,2,0))</f>
        <v/>
      </c>
      <c r="AD3021" s="43" t="str">
        <f t="shared" si="285"/>
        <v/>
      </c>
    </row>
    <row r="3022" spans="1:30" x14ac:dyDescent="0.25">
      <c r="A3022" s="64"/>
      <c r="B3022" s="64"/>
      <c r="C3022" s="66"/>
      <c r="D3022" s="67"/>
      <c r="E3022" s="64"/>
      <c r="F3022" s="64"/>
      <c r="G3022" s="37" t="str">
        <f>IF(E3022="","",IF(OR(E3022="Project Management",E3022="Project Support",E3022="Sprint Management",E3022="Sprint Support"),"NA",ROUND((((VLOOKUP(AD3022,[2]Formula!V:X,3,0)))-SUMIF(AD:AD,AD3022,H:H)),2)))</f>
        <v/>
      </c>
      <c r="H3022" s="71"/>
      <c r="I3022" s="72"/>
      <c r="J3022" s="72"/>
      <c r="K3022" s="38" t="str">
        <f>IF(E3022="","",IF(OR(E3022="Project Management",E3022="Project Support",E3022="Sprint Management",E3022="Sprint Support"),"NA",(((SUMIF(AD:AD,AD3022,H:H)/VLOOKUP(AD3022,[2]Formula!V:X,3,0))*VLOOKUP(AD3022,[2]Formula!V:X,2,0))*H3022)/SUMIF(AD:AD,AD3022,H:H)))</f>
        <v/>
      </c>
      <c r="L3022" s="38" t="str">
        <f t="shared" si="283"/>
        <v/>
      </c>
      <c r="M3022" s="38" t="str">
        <f t="shared" si="284"/>
        <v/>
      </c>
      <c r="N3022" s="38" t="str">
        <f t="shared" si="286"/>
        <v/>
      </c>
      <c r="O3022" s="38" t="str">
        <f t="shared" si="282"/>
        <v/>
      </c>
      <c r="P3022" s="39" t="str">
        <f t="shared" si="287"/>
        <v/>
      </c>
      <c r="AC3022" s="42" t="str">
        <f>IF(B3022="","",VLOOKUP(B3022,[2]Formula!B:C,2,0))</f>
        <v/>
      </c>
      <c r="AD3022" s="43" t="str">
        <f t="shared" si="285"/>
        <v/>
      </c>
    </row>
    <row r="3023" spans="1:30" x14ac:dyDescent="0.25">
      <c r="A3023" s="64"/>
      <c r="B3023" s="64"/>
      <c r="C3023" s="66"/>
      <c r="D3023" s="67"/>
      <c r="E3023" s="64"/>
      <c r="F3023" s="64"/>
      <c r="G3023" s="37" t="str">
        <f>IF(E3023="","",IF(OR(E3023="Project Management",E3023="Project Support",E3023="Sprint Management",E3023="Sprint Support"),"NA",ROUND((((VLOOKUP(AD3023,[2]Formula!V:X,3,0)))-SUMIF(AD:AD,AD3023,H:H)),2)))</f>
        <v/>
      </c>
      <c r="H3023" s="71"/>
      <c r="I3023" s="72"/>
      <c r="J3023" s="72"/>
      <c r="K3023" s="38" t="str">
        <f>IF(E3023="","",IF(OR(E3023="Project Management",E3023="Project Support",E3023="Sprint Management",E3023="Sprint Support"),"NA",(((SUMIF(AD:AD,AD3023,H:H)/VLOOKUP(AD3023,[2]Formula!V:X,3,0))*VLOOKUP(AD3023,[2]Formula!V:X,2,0))*H3023)/SUMIF(AD:AD,AD3023,H:H)))</f>
        <v/>
      </c>
      <c r="L3023" s="38" t="str">
        <f t="shared" si="283"/>
        <v/>
      </c>
      <c r="M3023" s="38" t="str">
        <f t="shared" si="284"/>
        <v/>
      </c>
      <c r="N3023" s="38" t="str">
        <f t="shared" si="286"/>
        <v/>
      </c>
      <c r="O3023" s="38" t="str">
        <f t="shared" si="282"/>
        <v/>
      </c>
      <c r="P3023" s="39" t="str">
        <f t="shared" si="287"/>
        <v/>
      </c>
      <c r="AC3023" s="42" t="str">
        <f>IF(B3023="","",VLOOKUP(B3023,[2]Formula!B:C,2,0))</f>
        <v/>
      </c>
      <c r="AD3023" s="43" t="str">
        <f t="shared" si="285"/>
        <v/>
      </c>
    </row>
    <row r="3024" spans="1:30" x14ac:dyDescent="0.25">
      <c r="A3024" s="64"/>
      <c r="B3024" s="64"/>
      <c r="C3024" s="66"/>
      <c r="D3024" s="67"/>
      <c r="E3024" s="64"/>
      <c r="F3024" s="64"/>
      <c r="G3024" s="37" t="str">
        <f>IF(E3024="","",IF(OR(E3024="Project Management",E3024="Project Support",E3024="Sprint Management",E3024="Sprint Support"),"NA",ROUND((((VLOOKUP(AD3024,[2]Formula!V:X,3,0)))-SUMIF(AD:AD,AD3024,H:H)),2)))</f>
        <v/>
      </c>
      <c r="H3024" s="71"/>
      <c r="I3024" s="72"/>
      <c r="J3024" s="72"/>
      <c r="K3024" s="38" t="str">
        <f>IF(E3024="","",IF(OR(E3024="Project Management",E3024="Project Support",E3024="Sprint Management",E3024="Sprint Support"),"NA",(((SUMIF(AD:AD,AD3024,H:H)/VLOOKUP(AD3024,[2]Formula!V:X,3,0))*VLOOKUP(AD3024,[2]Formula!V:X,2,0))*H3024)/SUMIF(AD:AD,AD3024,H:H)))</f>
        <v/>
      </c>
      <c r="L3024" s="38" t="str">
        <f t="shared" si="283"/>
        <v/>
      </c>
      <c r="M3024" s="38" t="str">
        <f t="shared" si="284"/>
        <v/>
      </c>
      <c r="N3024" s="38" t="str">
        <f t="shared" si="286"/>
        <v/>
      </c>
      <c r="O3024" s="38" t="str">
        <f t="shared" si="282"/>
        <v/>
      </c>
      <c r="P3024" s="39" t="str">
        <f t="shared" si="287"/>
        <v/>
      </c>
      <c r="AC3024" s="42" t="str">
        <f>IF(B3024="","",VLOOKUP(B3024,[2]Formula!B:C,2,0))</f>
        <v/>
      </c>
      <c r="AD3024" s="43" t="str">
        <f t="shared" si="285"/>
        <v/>
      </c>
    </row>
    <row r="3025" spans="1:30" x14ac:dyDescent="0.25">
      <c r="A3025" s="64"/>
      <c r="B3025" s="64"/>
      <c r="C3025" s="66"/>
      <c r="D3025" s="67"/>
      <c r="E3025" s="64"/>
      <c r="F3025" s="64"/>
      <c r="G3025" s="37" t="str">
        <f>IF(E3025="","",IF(OR(E3025="Project Management",E3025="Project Support",E3025="Sprint Management",E3025="Sprint Support"),"NA",ROUND((((VLOOKUP(AD3025,[2]Formula!V:X,3,0)))-SUMIF(AD:AD,AD3025,H:H)),2)))</f>
        <v/>
      </c>
      <c r="H3025" s="71"/>
      <c r="I3025" s="72"/>
      <c r="J3025" s="72"/>
      <c r="K3025" s="38" t="str">
        <f>IF(E3025="","",IF(OR(E3025="Project Management",E3025="Project Support",E3025="Sprint Management",E3025="Sprint Support"),"NA",(((SUMIF(AD:AD,AD3025,H:H)/VLOOKUP(AD3025,[2]Formula!V:X,3,0))*VLOOKUP(AD3025,[2]Formula!V:X,2,0))*H3025)/SUMIF(AD:AD,AD3025,H:H)))</f>
        <v/>
      </c>
      <c r="L3025" s="38" t="str">
        <f t="shared" si="283"/>
        <v/>
      </c>
      <c r="M3025" s="38" t="str">
        <f t="shared" si="284"/>
        <v/>
      </c>
      <c r="N3025" s="38" t="str">
        <f t="shared" si="286"/>
        <v/>
      </c>
      <c r="O3025" s="38" t="str">
        <f t="shared" si="282"/>
        <v/>
      </c>
      <c r="P3025" s="39" t="str">
        <f t="shared" si="287"/>
        <v/>
      </c>
      <c r="AC3025" s="42" t="str">
        <f>IF(B3025="","",VLOOKUP(B3025,[2]Formula!B:C,2,0))</f>
        <v/>
      </c>
      <c r="AD3025" s="43" t="str">
        <f t="shared" si="285"/>
        <v/>
      </c>
    </row>
    <row r="3026" spans="1:30" x14ac:dyDescent="0.25">
      <c r="A3026" s="64"/>
      <c r="B3026" s="64"/>
      <c r="C3026" s="66"/>
      <c r="D3026" s="67"/>
      <c r="E3026" s="64"/>
      <c r="F3026" s="64"/>
      <c r="G3026" s="37" t="str">
        <f>IF(E3026="","",IF(OR(E3026="Project Management",E3026="Project Support",E3026="Sprint Management",E3026="Sprint Support"),"NA",ROUND((((VLOOKUP(AD3026,[2]Formula!V:X,3,0)))-SUMIF(AD:AD,AD3026,H:H)),2)))</f>
        <v/>
      </c>
      <c r="H3026" s="71"/>
      <c r="I3026" s="72"/>
      <c r="J3026" s="72"/>
      <c r="K3026" s="38" t="str">
        <f>IF(E3026="","",IF(OR(E3026="Project Management",E3026="Project Support",E3026="Sprint Management",E3026="Sprint Support"),"NA",(((SUMIF(AD:AD,AD3026,H:H)/VLOOKUP(AD3026,[2]Formula!V:X,3,0))*VLOOKUP(AD3026,[2]Formula!V:X,2,0))*H3026)/SUMIF(AD:AD,AD3026,H:H)))</f>
        <v/>
      </c>
      <c r="L3026" s="38" t="str">
        <f t="shared" si="283"/>
        <v/>
      </c>
      <c r="M3026" s="38" t="str">
        <f t="shared" si="284"/>
        <v/>
      </c>
      <c r="N3026" s="38" t="str">
        <f t="shared" si="286"/>
        <v/>
      </c>
      <c r="O3026" s="38" t="str">
        <f t="shared" si="282"/>
        <v/>
      </c>
      <c r="P3026" s="39" t="str">
        <f t="shared" si="287"/>
        <v/>
      </c>
      <c r="AC3026" s="42" t="str">
        <f>IF(B3026="","",VLOOKUP(B3026,[2]Formula!B:C,2,0))</f>
        <v/>
      </c>
      <c r="AD3026" s="43" t="str">
        <f t="shared" si="285"/>
        <v/>
      </c>
    </row>
    <row r="3027" spans="1:30" x14ac:dyDescent="0.25">
      <c r="A3027" s="64"/>
      <c r="B3027" s="64"/>
      <c r="C3027" s="66"/>
      <c r="D3027" s="67"/>
      <c r="E3027" s="64"/>
      <c r="F3027" s="64"/>
      <c r="G3027" s="37" t="str">
        <f>IF(E3027="","",IF(OR(E3027="Project Management",E3027="Project Support",E3027="Sprint Management",E3027="Sprint Support"),"NA",ROUND((((VLOOKUP(AD3027,[2]Formula!V:X,3,0)))-SUMIF(AD:AD,AD3027,H:H)),2)))</f>
        <v/>
      </c>
      <c r="H3027" s="71"/>
      <c r="I3027" s="72"/>
      <c r="J3027" s="72"/>
      <c r="K3027" s="38" t="str">
        <f>IF(E3027="","",IF(OR(E3027="Project Management",E3027="Project Support",E3027="Sprint Management",E3027="Sprint Support"),"NA",(((SUMIF(AD:AD,AD3027,H:H)/VLOOKUP(AD3027,[2]Formula!V:X,3,0))*VLOOKUP(AD3027,[2]Formula!V:X,2,0))*H3027)/SUMIF(AD:AD,AD3027,H:H)))</f>
        <v/>
      </c>
      <c r="L3027" s="38" t="str">
        <f t="shared" si="283"/>
        <v/>
      </c>
      <c r="M3027" s="38" t="str">
        <f t="shared" si="284"/>
        <v/>
      </c>
      <c r="N3027" s="38" t="str">
        <f t="shared" si="286"/>
        <v/>
      </c>
      <c r="O3027" s="38" t="str">
        <f t="shared" si="282"/>
        <v/>
      </c>
      <c r="P3027" s="39" t="str">
        <f t="shared" si="287"/>
        <v/>
      </c>
      <c r="AC3027" s="42" t="str">
        <f>IF(B3027="","",VLOOKUP(B3027,[2]Formula!B:C,2,0))</f>
        <v/>
      </c>
      <c r="AD3027" s="43" t="str">
        <f t="shared" si="285"/>
        <v/>
      </c>
    </row>
    <row r="3028" spans="1:30" x14ac:dyDescent="0.25">
      <c r="A3028" s="64"/>
      <c r="B3028" s="64"/>
      <c r="C3028" s="66"/>
      <c r="D3028" s="67"/>
      <c r="E3028" s="64"/>
      <c r="F3028" s="64"/>
      <c r="G3028" s="37" t="str">
        <f>IF(E3028="","",IF(OR(E3028="Project Management",E3028="Project Support",E3028="Sprint Management",E3028="Sprint Support"),"NA",ROUND((((VLOOKUP(AD3028,[2]Formula!V:X,3,0)))-SUMIF(AD:AD,AD3028,H:H)),2)))</f>
        <v/>
      </c>
      <c r="H3028" s="71"/>
      <c r="I3028" s="72"/>
      <c r="J3028" s="72"/>
      <c r="K3028" s="38" t="str">
        <f>IF(E3028="","",IF(OR(E3028="Project Management",E3028="Project Support",E3028="Sprint Management",E3028="Sprint Support"),"NA",(((SUMIF(AD:AD,AD3028,H:H)/VLOOKUP(AD3028,[2]Formula!V:X,3,0))*VLOOKUP(AD3028,[2]Formula!V:X,2,0))*H3028)/SUMIF(AD:AD,AD3028,H:H)))</f>
        <v/>
      </c>
      <c r="L3028" s="38" t="str">
        <f t="shared" si="283"/>
        <v/>
      </c>
      <c r="M3028" s="38" t="str">
        <f t="shared" si="284"/>
        <v/>
      </c>
      <c r="N3028" s="38" t="str">
        <f t="shared" si="286"/>
        <v/>
      </c>
      <c r="O3028" s="38" t="str">
        <f t="shared" si="282"/>
        <v/>
      </c>
      <c r="P3028" s="39" t="str">
        <f t="shared" si="287"/>
        <v/>
      </c>
      <c r="AC3028" s="42" t="str">
        <f>IF(B3028="","",VLOOKUP(B3028,[2]Formula!B:C,2,0))</f>
        <v/>
      </c>
      <c r="AD3028" s="43" t="str">
        <f t="shared" si="285"/>
        <v/>
      </c>
    </row>
    <row r="3029" spans="1:30" x14ac:dyDescent="0.25">
      <c r="A3029" s="64"/>
      <c r="B3029" s="64"/>
      <c r="C3029" s="66"/>
      <c r="D3029" s="67"/>
      <c r="E3029" s="64"/>
      <c r="F3029" s="64"/>
      <c r="G3029" s="37" t="str">
        <f>IF(E3029="","",IF(OR(E3029="Project Management",E3029="Project Support",E3029="Sprint Management",E3029="Sprint Support"),"NA",ROUND((((VLOOKUP(AD3029,[2]Formula!V:X,3,0)))-SUMIF(AD:AD,AD3029,H:H)),2)))</f>
        <v/>
      </c>
      <c r="H3029" s="71"/>
      <c r="I3029" s="72"/>
      <c r="J3029" s="72"/>
      <c r="K3029" s="38" t="str">
        <f>IF(E3029="","",IF(OR(E3029="Project Management",E3029="Project Support",E3029="Sprint Management",E3029="Sprint Support"),"NA",(((SUMIF(AD:AD,AD3029,H:H)/VLOOKUP(AD3029,[2]Formula!V:X,3,0))*VLOOKUP(AD3029,[2]Formula!V:X,2,0))*H3029)/SUMIF(AD:AD,AD3029,H:H)))</f>
        <v/>
      </c>
      <c r="L3029" s="38" t="str">
        <f t="shared" si="283"/>
        <v/>
      </c>
      <c r="M3029" s="38" t="str">
        <f t="shared" si="284"/>
        <v/>
      </c>
      <c r="N3029" s="38" t="str">
        <f t="shared" si="286"/>
        <v/>
      </c>
      <c r="O3029" s="38" t="str">
        <f t="shared" si="282"/>
        <v/>
      </c>
      <c r="P3029" s="39" t="str">
        <f t="shared" si="287"/>
        <v/>
      </c>
      <c r="AC3029" s="42" t="str">
        <f>IF(B3029="","",VLOOKUP(B3029,[2]Formula!B:C,2,0))</f>
        <v/>
      </c>
      <c r="AD3029" s="43" t="str">
        <f t="shared" si="285"/>
        <v/>
      </c>
    </row>
    <row r="3030" spans="1:30" x14ac:dyDescent="0.25">
      <c r="A3030" s="64"/>
      <c r="B3030" s="64"/>
      <c r="C3030" s="66"/>
      <c r="D3030" s="67"/>
      <c r="E3030" s="64"/>
      <c r="F3030" s="64"/>
      <c r="G3030" s="37" t="str">
        <f>IF(E3030="","",IF(OR(E3030="Project Management",E3030="Project Support",E3030="Sprint Management",E3030="Sprint Support"),"NA",ROUND((((VLOOKUP(AD3030,[2]Formula!V:X,3,0)))-SUMIF(AD:AD,AD3030,H:H)),2)))</f>
        <v/>
      </c>
      <c r="H3030" s="71"/>
      <c r="I3030" s="72"/>
      <c r="J3030" s="72"/>
      <c r="K3030" s="38" t="str">
        <f>IF(E3030="","",IF(OR(E3030="Project Management",E3030="Project Support",E3030="Sprint Management",E3030="Sprint Support"),"NA",(((SUMIF(AD:AD,AD3030,H:H)/VLOOKUP(AD3030,[2]Formula!V:X,3,0))*VLOOKUP(AD3030,[2]Formula!V:X,2,0))*H3030)/SUMIF(AD:AD,AD3030,H:H)))</f>
        <v/>
      </c>
      <c r="L3030" s="38" t="str">
        <f t="shared" si="283"/>
        <v/>
      </c>
      <c r="M3030" s="38" t="str">
        <f t="shared" si="284"/>
        <v/>
      </c>
      <c r="N3030" s="38" t="str">
        <f t="shared" si="286"/>
        <v/>
      </c>
      <c r="O3030" s="38" t="str">
        <f t="shared" si="282"/>
        <v/>
      </c>
      <c r="P3030" s="39" t="str">
        <f t="shared" si="287"/>
        <v/>
      </c>
      <c r="AC3030" s="42" t="str">
        <f>IF(B3030="","",VLOOKUP(B3030,[2]Formula!B:C,2,0))</f>
        <v/>
      </c>
      <c r="AD3030" s="43" t="str">
        <f t="shared" si="285"/>
        <v/>
      </c>
    </row>
    <row r="3031" spans="1:30" x14ac:dyDescent="0.25">
      <c r="A3031" s="64"/>
      <c r="B3031" s="64"/>
      <c r="C3031" s="66"/>
      <c r="D3031" s="67"/>
      <c r="E3031" s="64"/>
      <c r="F3031" s="64"/>
      <c r="G3031" s="37" t="str">
        <f>IF(E3031="","",IF(OR(E3031="Project Management",E3031="Project Support",E3031="Sprint Management",E3031="Sprint Support"),"NA",ROUND((((VLOOKUP(AD3031,[2]Formula!V:X,3,0)))-SUMIF(AD:AD,AD3031,H:H)),2)))</f>
        <v/>
      </c>
      <c r="H3031" s="71"/>
      <c r="I3031" s="72"/>
      <c r="J3031" s="72"/>
      <c r="K3031" s="38" t="str">
        <f>IF(E3031="","",IF(OR(E3031="Project Management",E3031="Project Support",E3031="Sprint Management",E3031="Sprint Support"),"NA",(((SUMIF(AD:AD,AD3031,H:H)/VLOOKUP(AD3031,[2]Formula!V:X,3,0))*VLOOKUP(AD3031,[2]Formula!V:X,2,0))*H3031)/SUMIF(AD:AD,AD3031,H:H)))</f>
        <v/>
      </c>
      <c r="L3031" s="38" t="str">
        <f t="shared" si="283"/>
        <v/>
      </c>
      <c r="M3031" s="38" t="str">
        <f t="shared" si="284"/>
        <v/>
      </c>
      <c r="N3031" s="38" t="str">
        <f t="shared" si="286"/>
        <v/>
      </c>
      <c r="O3031" s="38" t="str">
        <f t="shared" si="282"/>
        <v/>
      </c>
      <c r="P3031" s="39" t="str">
        <f t="shared" si="287"/>
        <v/>
      </c>
      <c r="AC3031" s="42" t="str">
        <f>IF(B3031="","",VLOOKUP(B3031,[2]Formula!B:C,2,0))</f>
        <v/>
      </c>
      <c r="AD3031" s="43" t="str">
        <f t="shared" si="285"/>
        <v/>
      </c>
    </row>
    <row r="3032" spans="1:30" x14ac:dyDescent="0.25">
      <c r="A3032" s="64"/>
      <c r="B3032" s="64"/>
      <c r="C3032" s="66"/>
      <c r="D3032" s="67"/>
      <c r="E3032" s="64"/>
      <c r="F3032" s="64"/>
      <c r="G3032" s="37" t="str">
        <f>IF(E3032="","",IF(OR(E3032="Project Management",E3032="Project Support",E3032="Sprint Management",E3032="Sprint Support"),"NA",ROUND((((VLOOKUP(AD3032,[2]Formula!V:X,3,0)))-SUMIF(AD:AD,AD3032,H:H)),2)))</f>
        <v/>
      </c>
      <c r="H3032" s="71"/>
      <c r="I3032" s="72"/>
      <c r="J3032" s="72"/>
      <c r="K3032" s="38" t="str">
        <f>IF(E3032="","",IF(OR(E3032="Project Management",E3032="Project Support",E3032="Sprint Management",E3032="Sprint Support"),"NA",(((SUMIF(AD:AD,AD3032,H:H)/VLOOKUP(AD3032,[2]Formula!V:X,3,0))*VLOOKUP(AD3032,[2]Formula!V:X,2,0))*H3032)/SUMIF(AD:AD,AD3032,H:H)))</f>
        <v/>
      </c>
      <c r="L3032" s="38" t="str">
        <f t="shared" si="283"/>
        <v/>
      </c>
      <c r="M3032" s="38" t="str">
        <f t="shared" si="284"/>
        <v/>
      </c>
      <c r="N3032" s="38" t="str">
        <f t="shared" si="286"/>
        <v/>
      </c>
      <c r="O3032" s="38" t="str">
        <f t="shared" si="282"/>
        <v/>
      </c>
      <c r="P3032" s="39" t="str">
        <f t="shared" si="287"/>
        <v/>
      </c>
      <c r="AC3032" s="42" t="str">
        <f>IF(B3032="","",VLOOKUP(B3032,[2]Formula!B:C,2,0))</f>
        <v/>
      </c>
      <c r="AD3032" s="43" t="str">
        <f t="shared" si="285"/>
        <v/>
      </c>
    </row>
    <row r="3033" spans="1:30" x14ac:dyDescent="0.25">
      <c r="A3033" s="64"/>
      <c r="B3033" s="64"/>
      <c r="C3033" s="66"/>
      <c r="D3033" s="67"/>
      <c r="E3033" s="64"/>
      <c r="F3033" s="64"/>
      <c r="G3033" s="37" t="str">
        <f>IF(E3033="","",IF(OR(E3033="Project Management",E3033="Project Support",E3033="Sprint Management",E3033="Sprint Support"),"NA",ROUND((((VLOOKUP(AD3033,[2]Formula!V:X,3,0)))-SUMIF(AD:AD,AD3033,H:H)),2)))</f>
        <v/>
      </c>
      <c r="H3033" s="71"/>
      <c r="I3033" s="72"/>
      <c r="J3033" s="72"/>
      <c r="K3033" s="38" t="str">
        <f>IF(E3033="","",IF(OR(E3033="Project Management",E3033="Project Support",E3033="Sprint Management",E3033="Sprint Support"),"NA",(((SUMIF(AD:AD,AD3033,H:H)/VLOOKUP(AD3033,[2]Formula!V:X,3,0))*VLOOKUP(AD3033,[2]Formula!V:X,2,0))*H3033)/SUMIF(AD:AD,AD3033,H:H)))</f>
        <v/>
      </c>
      <c r="L3033" s="38" t="str">
        <f t="shared" si="283"/>
        <v/>
      </c>
      <c r="M3033" s="38" t="str">
        <f t="shared" si="284"/>
        <v/>
      </c>
      <c r="N3033" s="38" t="str">
        <f t="shared" si="286"/>
        <v/>
      </c>
      <c r="O3033" s="38" t="str">
        <f t="shared" si="282"/>
        <v/>
      </c>
      <c r="P3033" s="39" t="str">
        <f t="shared" si="287"/>
        <v/>
      </c>
      <c r="AC3033" s="42" t="str">
        <f>IF(B3033="","",VLOOKUP(B3033,[2]Formula!B:C,2,0))</f>
        <v/>
      </c>
      <c r="AD3033" s="43" t="str">
        <f t="shared" si="285"/>
        <v/>
      </c>
    </row>
    <row r="3034" spans="1:30" x14ac:dyDescent="0.25">
      <c r="A3034" s="64"/>
      <c r="B3034" s="64"/>
      <c r="C3034" s="66"/>
      <c r="D3034" s="67"/>
      <c r="E3034" s="64"/>
      <c r="F3034" s="64"/>
      <c r="G3034" s="37" t="str">
        <f>IF(E3034="","",IF(OR(E3034="Project Management",E3034="Project Support",E3034="Sprint Management",E3034="Sprint Support"),"NA",ROUND((((VLOOKUP(AD3034,[2]Formula!V:X,3,0)))-SUMIF(AD:AD,AD3034,H:H)),2)))</f>
        <v/>
      </c>
      <c r="H3034" s="71"/>
      <c r="I3034" s="72"/>
      <c r="J3034" s="72"/>
      <c r="K3034" s="38" t="str">
        <f>IF(E3034="","",IF(OR(E3034="Project Management",E3034="Project Support",E3034="Sprint Management",E3034="Sprint Support"),"NA",(((SUMIF(AD:AD,AD3034,H:H)/VLOOKUP(AD3034,[2]Formula!V:X,3,0))*VLOOKUP(AD3034,[2]Formula!V:X,2,0))*H3034)/SUMIF(AD:AD,AD3034,H:H)))</f>
        <v/>
      </c>
      <c r="L3034" s="38" t="str">
        <f t="shared" si="283"/>
        <v/>
      </c>
      <c r="M3034" s="38" t="str">
        <f t="shared" si="284"/>
        <v/>
      </c>
      <c r="N3034" s="38" t="str">
        <f t="shared" si="286"/>
        <v/>
      </c>
      <c r="O3034" s="38" t="str">
        <f t="shared" si="282"/>
        <v/>
      </c>
      <c r="P3034" s="39" t="str">
        <f t="shared" si="287"/>
        <v/>
      </c>
      <c r="AC3034" s="42" t="str">
        <f>IF(B3034="","",VLOOKUP(B3034,[2]Formula!B:C,2,0))</f>
        <v/>
      </c>
      <c r="AD3034" s="43" t="str">
        <f t="shared" si="285"/>
        <v/>
      </c>
    </row>
    <row r="3035" spans="1:30" x14ac:dyDescent="0.25">
      <c r="A3035" s="64"/>
      <c r="B3035" s="64"/>
      <c r="C3035" s="66"/>
      <c r="D3035" s="67"/>
      <c r="E3035" s="64"/>
      <c r="F3035" s="64"/>
      <c r="G3035" s="37" t="str">
        <f>IF(E3035="","",IF(OR(E3035="Project Management",E3035="Project Support",E3035="Sprint Management",E3035="Sprint Support"),"NA",ROUND((((VLOOKUP(AD3035,[2]Formula!V:X,3,0)))-SUMIF(AD:AD,AD3035,H:H)),2)))</f>
        <v/>
      </c>
      <c r="H3035" s="71"/>
      <c r="I3035" s="72"/>
      <c r="J3035" s="72"/>
      <c r="K3035" s="38" t="str">
        <f>IF(E3035="","",IF(OR(E3035="Project Management",E3035="Project Support",E3035="Sprint Management",E3035="Sprint Support"),"NA",(((SUMIF(AD:AD,AD3035,H:H)/VLOOKUP(AD3035,[2]Formula!V:X,3,0))*VLOOKUP(AD3035,[2]Formula!V:X,2,0))*H3035)/SUMIF(AD:AD,AD3035,H:H)))</f>
        <v/>
      </c>
      <c r="L3035" s="38" t="str">
        <f t="shared" si="283"/>
        <v/>
      </c>
      <c r="M3035" s="38" t="str">
        <f t="shared" si="284"/>
        <v/>
      </c>
      <c r="N3035" s="38" t="str">
        <f t="shared" si="286"/>
        <v/>
      </c>
      <c r="O3035" s="38" t="str">
        <f t="shared" si="282"/>
        <v/>
      </c>
      <c r="P3035" s="39" t="str">
        <f t="shared" si="287"/>
        <v/>
      </c>
      <c r="AC3035" s="42" t="str">
        <f>IF(B3035="","",VLOOKUP(B3035,[2]Formula!B:C,2,0))</f>
        <v/>
      </c>
      <c r="AD3035" s="43" t="str">
        <f t="shared" si="285"/>
        <v/>
      </c>
    </row>
    <row r="3036" spans="1:30" x14ac:dyDescent="0.25">
      <c r="A3036" s="64"/>
      <c r="B3036" s="64"/>
      <c r="C3036" s="66"/>
      <c r="D3036" s="67"/>
      <c r="E3036" s="64"/>
      <c r="F3036" s="64"/>
      <c r="G3036" s="37" t="str">
        <f>IF(E3036="","",IF(OR(E3036="Project Management",E3036="Project Support",E3036="Sprint Management",E3036="Sprint Support"),"NA",ROUND((((VLOOKUP(AD3036,[2]Formula!V:X,3,0)))-SUMIF(AD:AD,AD3036,H:H)),2)))</f>
        <v/>
      </c>
      <c r="H3036" s="71"/>
      <c r="I3036" s="72"/>
      <c r="J3036" s="72"/>
      <c r="K3036" s="38" t="str">
        <f>IF(E3036="","",IF(OR(E3036="Project Management",E3036="Project Support",E3036="Sprint Management",E3036="Sprint Support"),"NA",(((SUMIF(AD:AD,AD3036,H:H)/VLOOKUP(AD3036,[2]Formula!V:X,3,0))*VLOOKUP(AD3036,[2]Formula!V:X,2,0))*H3036)/SUMIF(AD:AD,AD3036,H:H)))</f>
        <v/>
      </c>
      <c r="L3036" s="38" t="str">
        <f t="shared" si="283"/>
        <v/>
      </c>
      <c r="M3036" s="38" t="str">
        <f t="shared" si="284"/>
        <v/>
      </c>
      <c r="N3036" s="38" t="str">
        <f t="shared" si="286"/>
        <v/>
      </c>
      <c r="O3036" s="38" t="str">
        <f t="shared" si="282"/>
        <v/>
      </c>
      <c r="P3036" s="39" t="str">
        <f t="shared" si="287"/>
        <v/>
      </c>
      <c r="AC3036" s="42" t="str">
        <f>IF(B3036="","",VLOOKUP(B3036,[2]Formula!B:C,2,0))</f>
        <v/>
      </c>
      <c r="AD3036" s="43" t="str">
        <f t="shared" si="285"/>
        <v/>
      </c>
    </row>
    <row r="3037" spans="1:30" x14ac:dyDescent="0.25">
      <c r="A3037" s="64"/>
      <c r="B3037" s="64"/>
      <c r="C3037" s="66"/>
      <c r="D3037" s="67"/>
      <c r="E3037" s="64"/>
      <c r="F3037" s="64"/>
      <c r="G3037" s="37" t="str">
        <f>IF(E3037="","",IF(OR(E3037="Project Management",E3037="Project Support",E3037="Sprint Management",E3037="Sprint Support"),"NA",ROUND((((VLOOKUP(AD3037,[2]Formula!V:X,3,0)))-SUMIF(AD:AD,AD3037,H:H)),2)))</f>
        <v/>
      </c>
      <c r="H3037" s="71"/>
      <c r="I3037" s="72"/>
      <c r="J3037" s="72"/>
      <c r="K3037" s="38" t="str">
        <f>IF(E3037="","",IF(OR(E3037="Project Management",E3037="Project Support",E3037="Sprint Management",E3037="Sprint Support"),"NA",(((SUMIF(AD:AD,AD3037,H:H)/VLOOKUP(AD3037,[2]Formula!V:X,3,0))*VLOOKUP(AD3037,[2]Formula!V:X,2,0))*H3037)/SUMIF(AD:AD,AD3037,H:H)))</f>
        <v/>
      </c>
      <c r="L3037" s="38" t="str">
        <f t="shared" si="283"/>
        <v/>
      </c>
      <c r="M3037" s="38" t="str">
        <f t="shared" si="284"/>
        <v/>
      </c>
      <c r="N3037" s="38" t="str">
        <f t="shared" si="286"/>
        <v/>
      </c>
      <c r="O3037" s="38" t="str">
        <f t="shared" si="282"/>
        <v/>
      </c>
      <c r="P3037" s="39" t="str">
        <f t="shared" si="287"/>
        <v/>
      </c>
      <c r="AC3037" s="42" t="str">
        <f>IF(B3037="","",VLOOKUP(B3037,[2]Formula!B:C,2,0))</f>
        <v/>
      </c>
      <c r="AD3037" s="43" t="str">
        <f t="shared" si="285"/>
        <v/>
      </c>
    </row>
    <row r="3038" spans="1:30" x14ac:dyDescent="0.25">
      <c r="A3038" s="64"/>
      <c r="B3038" s="64"/>
      <c r="C3038" s="66"/>
      <c r="D3038" s="67"/>
      <c r="E3038" s="64"/>
      <c r="F3038" s="64"/>
      <c r="G3038" s="37" t="str">
        <f>IF(E3038="","",IF(OR(E3038="Project Management",E3038="Project Support",E3038="Sprint Management",E3038="Sprint Support"),"NA",ROUND((((VLOOKUP(AD3038,[2]Formula!V:X,3,0)))-SUMIF(AD:AD,AD3038,H:H)),2)))</f>
        <v/>
      </c>
      <c r="H3038" s="71"/>
      <c r="I3038" s="72"/>
      <c r="J3038" s="72"/>
      <c r="K3038" s="38" t="str">
        <f>IF(E3038="","",IF(OR(E3038="Project Management",E3038="Project Support",E3038="Sprint Management",E3038="Sprint Support"),"NA",(((SUMIF(AD:AD,AD3038,H:H)/VLOOKUP(AD3038,[2]Formula!V:X,3,0))*VLOOKUP(AD3038,[2]Formula!V:X,2,0))*H3038)/SUMIF(AD:AD,AD3038,H:H)))</f>
        <v/>
      </c>
      <c r="L3038" s="38" t="str">
        <f t="shared" si="283"/>
        <v/>
      </c>
      <c r="M3038" s="38" t="str">
        <f t="shared" si="284"/>
        <v/>
      </c>
      <c r="N3038" s="38" t="str">
        <f t="shared" si="286"/>
        <v/>
      </c>
      <c r="O3038" s="38" t="str">
        <f t="shared" si="282"/>
        <v/>
      </c>
      <c r="P3038" s="39" t="str">
        <f t="shared" si="287"/>
        <v/>
      </c>
      <c r="AC3038" s="42" t="str">
        <f>IF(B3038="","",VLOOKUP(B3038,[2]Formula!B:C,2,0))</f>
        <v/>
      </c>
      <c r="AD3038" s="43" t="str">
        <f t="shared" si="285"/>
        <v/>
      </c>
    </row>
    <row r="3039" spans="1:30" x14ac:dyDescent="0.25">
      <c r="A3039" s="64"/>
      <c r="B3039" s="64"/>
      <c r="C3039" s="66"/>
      <c r="D3039" s="67"/>
      <c r="E3039" s="64"/>
      <c r="F3039" s="64"/>
      <c r="G3039" s="37" t="str">
        <f>IF(E3039="","",IF(OR(E3039="Project Management",E3039="Project Support",E3039="Sprint Management",E3039="Sprint Support"),"NA",ROUND((((VLOOKUP(AD3039,[2]Formula!V:X,3,0)))-SUMIF(AD:AD,AD3039,H:H)),2)))</f>
        <v/>
      </c>
      <c r="H3039" s="71"/>
      <c r="I3039" s="72"/>
      <c r="J3039" s="72"/>
      <c r="K3039" s="38" t="str">
        <f>IF(E3039="","",IF(OR(E3039="Project Management",E3039="Project Support",E3039="Sprint Management",E3039="Sprint Support"),"NA",(((SUMIF(AD:AD,AD3039,H:H)/VLOOKUP(AD3039,[2]Formula!V:X,3,0))*VLOOKUP(AD3039,[2]Formula!V:X,2,0))*H3039)/SUMIF(AD:AD,AD3039,H:H)))</f>
        <v/>
      </c>
      <c r="L3039" s="38" t="str">
        <f t="shared" si="283"/>
        <v/>
      </c>
      <c r="M3039" s="38" t="str">
        <f t="shared" si="284"/>
        <v/>
      </c>
      <c r="N3039" s="38" t="str">
        <f t="shared" si="286"/>
        <v/>
      </c>
      <c r="O3039" s="38" t="str">
        <f t="shared" si="282"/>
        <v/>
      </c>
      <c r="P3039" s="39" t="str">
        <f t="shared" si="287"/>
        <v/>
      </c>
      <c r="AC3039" s="42" t="str">
        <f>IF(B3039="","",VLOOKUP(B3039,[2]Formula!B:C,2,0))</f>
        <v/>
      </c>
      <c r="AD3039" s="43" t="str">
        <f t="shared" si="285"/>
        <v/>
      </c>
    </row>
    <row r="3040" spans="1:30" x14ac:dyDescent="0.25">
      <c r="A3040" s="64"/>
      <c r="B3040" s="64"/>
      <c r="C3040" s="66"/>
      <c r="D3040" s="67"/>
      <c r="E3040" s="64"/>
      <c r="F3040" s="64"/>
      <c r="G3040" s="37" t="str">
        <f>IF(E3040="","",IF(OR(E3040="Project Management",E3040="Project Support",E3040="Sprint Management",E3040="Sprint Support"),"NA",ROUND((((VLOOKUP(AD3040,[2]Formula!V:X,3,0)))-SUMIF(AD:AD,AD3040,H:H)),2)))</f>
        <v/>
      </c>
      <c r="H3040" s="71"/>
      <c r="I3040" s="72"/>
      <c r="J3040" s="72"/>
      <c r="K3040" s="38" t="str">
        <f>IF(E3040="","",IF(OR(E3040="Project Management",E3040="Project Support",E3040="Sprint Management",E3040="Sprint Support"),"NA",(((SUMIF(AD:AD,AD3040,H:H)/VLOOKUP(AD3040,[2]Formula!V:X,3,0))*VLOOKUP(AD3040,[2]Formula!V:X,2,0))*H3040)/SUMIF(AD:AD,AD3040,H:H)))</f>
        <v/>
      </c>
      <c r="L3040" s="38" t="str">
        <f t="shared" si="283"/>
        <v/>
      </c>
      <c r="M3040" s="38" t="str">
        <f t="shared" si="284"/>
        <v/>
      </c>
      <c r="N3040" s="38" t="str">
        <f t="shared" si="286"/>
        <v/>
      </c>
      <c r="O3040" s="38" t="str">
        <f t="shared" si="282"/>
        <v/>
      </c>
      <c r="P3040" s="39" t="str">
        <f t="shared" si="287"/>
        <v/>
      </c>
      <c r="AC3040" s="42" t="str">
        <f>IF(B3040="","",VLOOKUP(B3040,[2]Formula!B:C,2,0))</f>
        <v/>
      </c>
      <c r="AD3040" s="43" t="str">
        <f t="shared" si="285"/>
        <v/>
      </c>
    </row>
    <row r="3041" spans="1:30" x14ac:dyDescent="0.25">
      <c r="A3041" s="64"/>
      <c r="B3041" s="64"/>
      <c r="C3041" s="66"/>
      <c r="D3041" s="67"/>
      <c r="E3041" s="64"/>
      <c r="F3041" s="64"/>
      <c r="G3041" s="37" t="str">
        <f>IF(E3041="","",IF(OR(E3041="Project Management",E3041="Project Support",E3041="Sprint Management",E3041="Sprint Support"),"NA",ROUND((((VLOOKUP(AD3041,[2]Formula!V:X,3,0)))-SUMIF(AD:AD,AD3041,H:H)),2)))</f>
        <v/>
      </c>
      <c r="H3041" s="71"/>
      <c r="I3041" s="72"/>
      <c r="J3041" s="72"/>
      <c r="K3041" s="38" t="str">
        <f>IF(E3041="","",IF(OR(E3041="Project Management",E3041="Project Support",E3041="Sprint Management",E3041="Sprint Support"),"NA",(((SUMIF(AD:AD,AD3041,H:H)/VLOOKUP(AD3041,[2]Formula!V:X,3,0))*VLOOKUP(AD3041,[2]Formula!V:X,2,0))*H3041)/SUMIF(AD:AD,AD3041,H:H)))</f>
        <v/>
      </c>
      <c r="L3041" s="38" t="str">
        <f t="shared" si="283"/>
        <v/>
      </c>
      <c r="M3041" s="38" t="str">
        <f t="shared" si="284"/>
        <v/>
      </c>
      <c r="N3041" s="38" t="str">
        <f t="shared" si="286"/>
        <v/>
      </c>
      <c r="O3041" s="38" t="str">
        <f t="shared" si="282"/>
        <v/>
      </c>
      <c r="P3041" s="39" t="str">
        <f t="shared" si="287"/>
        <v/>
      </c>
      <c r="AC3041" s="42" t="str">
        <f>IF(B3041="","",VLOOKUP(B3041,[2]Formula!B:C,2,0))</f>
        <v/>
      </c>
      <c r="AD3041" s="43" t="str">
        <f t="shared" si="285"/>
        <v/>
      </c>
    </row>
    <row r="3042" spans="1:30" x14ac:dyDescent="0.25">
      <c r="A3042" s="64"/>
      <c r="B3042" s="64"/>
      <c r="C3042" s="66"/>
      <c r="D3042" s="67"/>
      <c r="E3042" s="64"/>
      <c r="F3042" s="64"/>
      <c r="G3042" s="37" t="str">
        <f>IF(E3042="","",IF(OR(E3042="Project Management",E3042="Project Support",E3042="Sprint Management",E3042="Sprint Support"),"NA",ROUND((((VLOOKUP(AD3042,[2]Formula!V:X,3,0)))-SUMIF(AD:AD,AD3042,H:H)),2)))</f>
        <v/>
      </c>
      <c r="H3042" s="71"/>
      <c r="I3042" s="72"/>
      <c r="J3042" s="72"/>
      <c r="K3042" s="38" t="str">
        <f>IF(E3042="","",IF(OR(E3042="Project Management",E3042="Project Support",E3042="Sprint Management",E3042="Sprint Support"),"NA",(((SUMIF(AD:AD,AD3042,H:H)/VLOOKUP(AD3042,[2]Formula!V:X,3,0))*VLOOKUP(AD3042,[2]Formula!V:X,2,0))*H3042)/SUMIF(AD:AD,AD3042,H:H)))</f>
        <v/>
      </c>
      <c r="L3042" s="38" t="str">
        <f t="shared" si="283"/>
        <v/>
      </c>
      <c r="M3042" s="38" t="str">
        <f t="shared" si="284"/>
        <v/>
      </c>
      <c r="N3042" s="38" t="str">
        <f t="shared" si="286"/>
        <v/>
      </c>
      <c r="O3042" s="38" t="str">
        <f t="shared" si="282"/>
        <v/>
      </c>
      <c r="P3042" s="39" t="str">
        <f t="shared" si="287"/>
        <v/>
      </c>
      <c r="AC3042" s="42" t="str">
        <f>IF(B3042="","",VLOOKUP(B3042,[2]Formula!B:C,2,0))</f>
        <v/>
      </c>
      <c r="AD3042" s="43" t="str">
        <f t="shared" si="285"/>
        <v/>
      </c>
    </row>
    <row r="3043" spans="1:30" x14ac:dyDescent="0.25">
      <c r="A3043" s="64"/>
      <c r="B3043" s="64"/>
      <c r="C3043" s="66"/>
      <c r="D3043" s="67"/>
      <c r="E3043" s="64"/>
      <c r="F3043" s="64"/>
      <c r="G3043" s="37" t="str">
        <f>IF(E3043="","",IF(OR(E3043="Project Management",E3043="Project Support",E3043="Sprint Management",E3043="Sprint Support"),"NA",ROUND((((VLOOKUP(AD3043,[2]Formula!V:X,3,0)))-SUMIF(AD:AD,AD3043,H:H)),2)))</f>
        <v/>
      </c>
      <c r="H3043" s="71"/>
      <c r="I3043" s="72"/>
      <c r="J3043" s="72"/>
      <c r="K3043" s="38" t="str">
        <f>IF(E3043="","",IF(OR(E3043="Project Management",E3043="Project Support",E3043="Sprint Management",E3043="Sprint Support"),"NA",(((SUMIF(AD:AD,AD3043,H:H)/VLOOKUP(AD3043,[2]Formula!V:X,3,0))*VLOOKUP(AD3043,[2]Formula!V:X,2,0))*H3043)/SUMIF(AD:AD,AD3043,H:H)))</f>
        <v/>
      </c>
      <c r="L3043" s="38" t="str">
        <f t="shared" si="283"/>
        <v/>
      </c>
      <c r="M3043" s="38" t="str">
        <f t="shared" si="284"/>
        <v/>
      </c>
      <c r="N3043" s="38" t="str">
        <f t="shared" si="286"/>
        <v/>
      </c>
      <c r="O3043" s="38" t="str">
        <f t="shared" si="282"/>
        <v/>
      </c>
      <c r="P3043" s="39" t="str">
        <f t="shared" si="287"/>
        <v/>
      </c>
      <c r="AC3043" s="42" t="str">
        <f>IF(B3043="","",VLOOKUP(B3043,[2]Formula!B:C,2,0))</f>
        <v/>
      </c>
      <c r="AD3043" s="43" t="str">
        <f t="shared" si="285"/>
        <v/>
      </c>
    </row>
    <row r="3044" spans="1:30" x14ac:dyDescent="0.25">
      <c r="A3044" s="64"/>
      <c r="B3044" s="64"/>
      <c r="C3044" s="66"/>
      <c r="D3044" s="67"/>
      <c r="E3044" s="64"/>
      <c r="F3044" s="64"/>
      <c r="G3044" s="37" t="str">
        <f>IF(E3044="","",IF(OR(E3044="Project Management",E3044="Project Support",E3044="Sprint Management",E3044="Sprint Support"),"NA",ROUND((((VLOOKUP(AD3044,[2]Formula!V:X,3,0)))-SUMIF(AD:AD,AD3044,H:H)),2)))</f>
        <v/>
      </c>
      <c r="H3044" s="71"/>
      <c r="I3044" s="72"/>
      <c r="J3044" s="72"/>
      <c r="K3044" s="38" t="str">
        <f>IF(E3044="","",IF(OR(E3044="Project Management",E3044="Project Support",E3044="Sprint Management",E3044="Sprint Support"),"NA",(((SUMIF(AD:AD,AD3044,H:H)/VLOOKUP(AD3044,[2]Formula!V:X,3,0))*VLOOKUP(AD3044,[2]Formula!V:X,2,0))*H3044)/SUMIF(AD:AD,AD3044,H:H)))</f>
        <v/>
      </c>
      <c r="L3044" s="38" t="str">
        <f t="shared" si="283"/>
        <v/>
      </c>
      <c r="M3044" s="38" t="str">
        <f t="shared" si="284"/>
        <v/>
      </c>
      <c r="N3044" s="38" t="str">
        <f t="shared" si="286"/>
        <v/>
      </c>
      <c r="O3044" s="38" t="str">
        <f t="shared" si="282"/>
        <v/>
      </c>
      <c r="P3044" s="39" t="str">
        <f t="shared" si="287"/>
        <v/>
      </c>
      <c r="AC3044" s="42" t="str">
        <f>IF(B3044="","",VLOOKUP(B3044,[2]Formula!B:C,2,0))</f>
        <v/>
      </c>
      <c r="AD3044" s="43" t="str">
        <f t="shared" si="285"/>
        <v/>
      </c>
    </row>
    <row r="3045" spans="1:30" x14ac:dyDescent="0.25">
      <c r="A3045" s="64"/>
      <c r="B3045" s="64"/>
      <c r="C3045" s="66"/>
      <c r="D3045" s="67"/>
      <c r="E3045" s="64"/>
      <c r="F3045" s="64"/>
      <c r="G3045" s="37" t="str">
        <f>IF(E3045="","",IF(OR(E3045="Project Management",E3045="Project Support",E3045="Sprint Management",E3045="Sprint Support"),"NA",ROUND((((VLOOKUP(AD3045,[2]Formula!V:X,3,0)))-SUMIF(AD:AD,AD3045,H:H)),2)))</f>
        <v/>
      </c>
      <c r="H3045" s="71"/>
      <c r="I3045" s="72"/>
      <c r="J3045" s="72"/>
      <c r="K3045" s="38" t="str">
        <f>IF(E3045="","",IF(OR(E3045="Project Management",E3045="Project Support",E3045="Sprint Management",E3045="Sprint Support"),"NA",(((SUMIF(AD:AD,AD3045,H:H)/VLOOKUP(AD3045,[2]Formula!V:X,3,0))*VLOOKUP(AD3045,[2]Formula!V:X,2,0))*H3045)/SUMIF(AD:AD,AD3045,H:H)))</f>
        <v/>
      </c>
      <c r="L3045" s="38" t="str">
        <f t="shared" si="283"/>
        <v/>
      </c>
      <c r="M3045" s="38" t="str">
        <f t="shared" si="284"/>
        <v/>
      </c>
      <c r="N3045" s="38" t="str">
        <f t="shared" si="286"/>
        <v/>
      </c>
      <c r="O3045" s="38" t="str">
        <f t="shared" si="282"/>
        <v/>
      </c>
      <c r="P3045" s="39" t="str">
        <f t="shared" si="287"/>
        <v/>
      </c>
      <c r="AC3045" s="42" t="str">
        <f>IF(B3045="","",VLOOKUP(B3045,[2]Formula!B:C,2,0))</f>
        <v/>
      </c>
      <c r="AD3045" s="43" t="str">
        <f t="shared" si="285"/>
        <v/>
      </c>
    </row>
    <row r="3046" spans="1:30" x14ac:dyDescent="0.25">
      <c r="A3046" s="64"/>
      <c r="B3046" s="64"/>
      <c r="C3046" s="66"/>
      <c r="D3046" s="67"/>
      <c r="E3046" s="64"/>
      <c r="F3046" s="64"/>
      <c r="G3046" s="37" t="str">
        <f>IF(E3046="","",IF(OR(E3046="Project Management",E3046="Project Support",E3046="Sprint Management",E3046="Sprint Support"),"NA",ROUND((((VLOOKUP(AD3046,[2]Formula!V:X,3,0)))-SUMIF(AD:AD,AD3046,H:H)),2)))</f>
        <v/>
      </c>
      <c r="H3046" s="71"/>
      <c r="I3046" s="72"/>
      <c r="J3046" s="72"/>
      <c r="K3046" s="38" t="str">
        <f>IF(E3046="","",IF(OR(E3046="Project Management",E3046="Project Support",E3046="Sprint Management",E3046="Sprint Support"),"NA",(((SUMIF(AD:AD,AD3046,H:H)/VLOOKUP(AD3046,[2]Formula!V:X,3,0))*VLOOKUP(AD3046,[2]Formula!V:X,2,0))*H3046)/SUMIF(AD:AD,AD3046,H:H)))</f>
        <v/>
      </c>
      <c r="L3046" s="38" t="str">
        <f t="shared" si="283"/>
        <v/>
      </c>
      <c r="M3046" s="38" t="str">
        <f t="shared" si="284"/>
        <v/>
      </c>
      <c r="N3046" s="38" t="str">
        <f t="shared" si="286"/>
        <v/>
      </c>
      <c r="O3046" s="38" t="str">
        <f t="shared" si="282"/>
        <v/>
      </c>
      <c r="P3046" s="39" t="str">
        <f t="shared" si="287"/>
        <v/>
      </c>
      <c r="AC3046" s="42" t="str">
        <f>IF(B3046="","",VLOOKUP(B3046,[2]Formula!B:C,2,0))</f>
        <v/>
      </c>
      <c r="AD3046" s="43" t="str">
        <f t="shared" si="285"/>
        <v/>
      </c>
    </row>
    <row r="3047" spans="1:30" x14ac:dyDescent="0.25">
      <c r="A3047" s="64"/>
      <c r="B3047" s="64"/>
      <c r="C3047" s="66"/>
      <c r="D3047" s="67"/>
      <c r="E3047" s="64"/>
      <c r="F3047" s="64"/>
      <c r="G3047" s="37" t="str">
        <f>IF(E3047="","",IF(OR(E3047="Project Management",E3047="Project Support",E3047="Sprint Management",E3047="Sprint Support"),"NA",ROUND((((VLOOKUP(AD3047,[2]Formula!V:X,3,0)))-SUMIF(AD:AD,AD3047,H:H)),2)))</f>
        <v/>
      </c>
      <c r="H3047" s="71"/>
      <c r="I3047" s="72"/>
      <c r="J3047" s="72"/>
      <c r="K3047" s="38" t="str">
        <f>IF(E3047="","",IF(OR(E3047="Project Management",E3047="Project Support",E3047="Sprint Management",E3047="Sprint Support"),"NA",(((SUMIF(AD:AD,AD3047,H:H)/VLOOKUP(AD3047,[2]Formula!V:X,3,0))*VLOOKUP(AD3047,[2]Formula!V:X,2,0))*H3047)/SUMIF(AD:AD,AD3047,H:H)))</f>
        <v/>
      </c>
      <c r="L3047" s="38" t="str">
        <f t="shared" si="283"/>
        <v/>
      </c>
      <c r="M3047" s="38" t="str">
        <f t="shared" si="284"/>
        <v/>
      </c>
      <c r="N3047" s="38" t="str">
        <f t="shared" si="286"/>
        <v/>
      </c>
      <c r="O3047" s="38" t="str">
        <f t="shared" si="282"/>
        <v/>
      </c>
      <c r="P3047" s="39" t="str">
        <f t="shared" si="287"/>
        <v/>
      </c>
      <c r="AC3047" s="42" t="str">
        <f>IF(B3047="","",VLOOKUP(B3047,[2]Formula!B:C,2,0))</f>
        <v/>
      </c>
      <c r="AD3047" s="43" t="str">
        <f t="shared" si="285"/>
        <v/>
      </c>
    </row>
    <row r="3048" spans="1:30" x14ac:dyDescent="0.25">
      <c r="A3048" s="64"/>
      <c r="B3048" s="64"/>
      <c r="C3048" s="66"/>
      <c r="D3048" s="67"/>
      <c r="E3048" s="64"/>
      <c r="F3048" s="64"/>
      <c r="G3048" s="37" t="str">
        <f>IF(E3048="","",IF(OR(E3048="Project Management",E3048="Project Support",E3048="Sprint Management",E3048="Sprint Support"),"NA",ROUND((((VLOOKUP(AD3048,[2]Formula!V:X,3,0)))-SUMIF(AD:AD,AD3048,H:H)),2)))</f>
        <v/>
      </c>
      <c r="H3048" s="71"/>
      <c r="I3048" s="72"/>
      <c r="J3048" s="72"/>
      <c r="K3048" s="38" t="str">
        <f>IF(E3048="","",IF(OR(E3048="Project Management",E3048="Project Support",E3048="Sprint Management",E3048="Sprint Support"),"NA",(((SUMIF(AD:AD,AD3048,H:H)/VLOOKUP(AD3048,[2]Formula!V:X,3,0))*VLOOKUP(AD3048,[2]Formula!V:X,2,0))*H3048)/SUMIF(AD:AD,AD3048,H:H)))</f>
        <v/>
      </c>
      <c r="L3048" s="38" t="str">
        <f t="shared" si="283"/>
        <v/>
      </c>
      <c r="M3048" s="38" t="str">
        <f t="shared" si="284"/>
        <v/>
      </c>
      <c r="N3048" s="38" t="str">
        <f t="shared" si="286"/>
        <v/>
      </c>
      <c r="O3048" s="38" t="str">
        <f t="shared" si="282"/>
        <v/>
      </c>
      <c r="P3048" s="39" t="str">
        <f t="shared" si="287"/>
        <v/>
      </c>
      <c r="AC3048" s="42" t="str">
        <f>IF(B3048="","",VLOOKUP(B3048,[2]Formula!B:C,2,0))</f>
        <v/>
      </c>
      <c r="AD3048" s="43" t="str">
        <f t="shared" si="285"/>
        <v/>
      </c>
    </row>
    <row r="3049" spans="1:30" x14ac:dyDescent="0.25">
      <c r="A3049" s="64"/>
      <c r="B3049" s="64"/>
      <c r="C3049" s="66"/>
      <c r="D3049" s="67"/>
      <c r="E3049" s="64"/>
      <c r="F3049" s="64"/>
      <c r="G3049" s="37" t="str">
        <f>IF(E3049="","",IF(OR(E3049="Project Management",E3049="Project Support",E3049="Sprint Management",E3049="Sprint Support"),"NA",ROUND((((VLOOKUP(AD3049,[2]Formula!V:X,3,0)))-SUMIF(AD:AD,AD3049,H:H)),2)))</f>
        <v/>
      </c>
      <c r="H3049" s="71"/>
      <c r="I3049" s="72"/>
      <c r="J3049" s="72"/>
      <c r="K3049" s="38" t="str">
        <f>IF(E3049="","",IF(OR(E3049="Project Management",E3049="Project Support",E3049="Sprint Management",E3049="Sprint Support"),"NA",(((SUMIF(AD:AD,AD3049,H:H)/VLOOKUP(AD3049,[2]Formula!V:X,3,0))*VLOOKUP(AD3049,[2]Formula!V:X,2,0))*H3049)/SUMIF(AD:AD,AD3049,H:H)))</f>
        <v/>
      </c>
      <c r="L3049" s="38" t="str">
        <f t="shared" si="283"/>
        <v/>
      </c>
      <c r="M3049" s="38" t="str">
        <f t="shared" si="284"/>
        <v/>
      </c>
      <c r="N3049" s="38" t="str">
        <f t="shared" si="286"/>
        <v/>
      </c>
      <c r="O3049" s="38" t="str">
        <f t="shared" si="282"/>
        <v/>
      </c>
      <c r="P3049" s="39" t="str">
        <f t="shared" si="287"/>
        <v/>
      </c>
      <c r="AC3049" s="42" t="str">
        <f>IF(B3049="","",VLOOKUP(B3049,[2]Formula!B:C,2,0))</f>
        <v/>
      </c>
      <c r="AD3049" s="43" t="str">
        <f t="shared" si="285"/>
        <v/>
      </c>
    </row>
    <row r="3050" spans="1:30" x14ac:dyDescent="0.25">
      <c r="A3050" s="64"/>
      <c r="B3050" s="64"/>
      <c r="C3050" s="66"/>
      <c r="D3050" s="67"/>
      <c r="E3050" s="64"/>
      <c r="F3050" s="64"/>
      <c r="G3050" s="37" t="str">
        <f>IF(E3050="","",IF(OR(E3050="Project Management",E3050="Project Support",E3050="Sprint Management",E3050="Sprint Support"),"NA",ROUND((((VLOOKUP(AD3050,[2]Formula!V:X,3,0)))-SUMIF(AD:AD,AD3050,H:H)),2)))</f>
        <v/>
      </c>
      <c r="H3050" s="71"/>
      <c r="I3050" s="72"/>
      <c r="J3050" s="72"/>
      <c r="K3050" s="38" t="str">
        <f>IF(E3050="","",IF(OR(E3050="Project Management",E3050="Project Support",E3050="Sprint Management",E3050="Sprint Support"),"NA",(((SUMIF(AD:AD,AD3050,H:H)/VLOOKUP(AD3050,[2]Formula!V:X,3,0))*VLOOKUP(AD3050,[2]Formula!V:X,2,0))*H3050)/SUMIF(AD:AD,AD3050,H:H)))</f>
        <v/>
      </c>
      <c r="L3050" s="38" t="str">
        <f t="shared" si="283"/>
        <v/>
      </c>
      <c r="M3050" s="38" t="str">
        <f t="shared" si="284"/>
        <v/>
      </c>
      <c r="N3050" s="38" t="str">
        <f t="shared" si="286"/>
        <v/>
      </c>
      <c r="O3050" s="38" t="str">
        <f t="shared" si="282"/>
        <v/>
      </c>
      <c r="P3050" s="39" t="str">
        <f t="shared" si="287"/>
        <v/>
      </c>
      <c r="AC3050" s="42" t="str">
        <f>IF(B3050="","",VLOOKUP(B3050,[2]Formula!B:C,2,0))</f>
        <v/>
      </c>
      <c r="AD3050" s="43" t="str">
        <f t="shared" si="285"/>
        <v/>
      </c>
    </row>
    <row r="3051" spans="1:30" x14ac:dyDescent="0.25">
      <c r="A3051" s="64"/>
      <c r="B3051" s="64"/>
      <c r="C3051" s="66"/>
      <c r="D3051" s="67"/>
      <c r="E3051" s="64"/>
      <c r="F3051" s="64"/>
      <c r="G3051" s="37" t="str">
        <f>IF(E3051="","",IF(OR(E3051="Project Management",E3051="Project Support",E3051="Sprint Management",E3051="Sprint Support"),"NA",ROUND((((VLOOKUP(AD3051,[2]Formula!V:X,3,0)))-SUMIF(AD:AD,AD3051,H:H)),2)))</f>
        <v/>
      </c>
      <c r="H3051" s="71"/>
      <c r="I3051" s="72"/>
      <c r="J3051" s="72"/>
      <c r="K3051" s="38" t="str">
        <f>IF(E3051="","",IF(OR(E3051="Project Management",E3051="Project Support",E3051="Sprint Management",E3051="Sprint Support"),"NA",(((SUMIF(AD:AD,AD3051,H:H)/VLOOKUP(AD3051,[2]Formula!V:X,3,0))*VLOOKUP(AD3051,[2]Formula!V:X,2,0))*H3051)/SUMIF(AD:AD,AD3051,H:H)))</f>
        <v/>
      </c>
      <c r="L3051" s="38" t="str">
        <f t="shared" si="283"/>
        <v/>
      </c>
      <c r="M3051" s="38" t="str">
        <f t="shared" si="284"/>
        <v/>
      </c>
      <c r="N3051" s="38" t="str">
        <f t="shared" si="286"/>
        <v/>
      </c>
      <c r="O3051" s="38" t="str">
        <f t="shared" si="282"/>
        <v/>
      </c>
      <c r="P3051" s="39" t="str">
        <f t="shared" si="287"/>
        <v/>
      </c>
      <c r="AC3051" s="42" t="str">
        <f>IF(B3051="","",VLOOKUP(B3051,[2]Formula!B:C,2,0))</f>
        <v/>
      </c>
      <c r="AD3051" s="43" t="str">
        <f t="shared" si="285"/>
        <v/>
      </c>
    </row>
    <row r="3052" spans="1:30" x14ac:dyDescent="0.25">
      <c r="A3052" s="64"/>
      <c r="B3052" s="64"/>
      <c r="C3052" s="66"/>
      <c r="D3052" s="67"/>
      <c r="E3052" s="64"/>
      <c r="F3052" s="64"/>
      <c r="G3052" s="37" t="str">
        <f>IF(E3052="","",IF(OR(E3052="Project Management",E3052="Project Support",E3052="Sprint Management",E3052="Sprint Support"),"NA",ROUND((((VLOOKUP(AD3052,[2]Formula!V:X,3,0)))-SUMIF(AD:AD,AD3052,H:H)),2)))</f>
        <v/>
      </c>
      <c r="H3052" s="71"/>
      <c r="I3052" s="72"/>
      <c r="J3052" s="72"/>
      <c r="K3052" s="38" t="str">
        <f>IF(E3052="","",IF(OR(E3052="Project Management",E3052="Project Support",E3052="Sprint Management",E3052="Sprint Support"),"NA",(((SUMIF(AD:AD,AD3052,H:H)/VLOOKUP(AD3052,[2]Formula!V:X,3,0))*VLOOKUP(AD3052,[2]Formula!V:X,2,0))*H3052)/SUMIF(AD:AD,AD3052,H:H)))</f>
        <v/>
      </c>
      <c r="L3052" s="38" t="str">
        <f t="shared" si="283"/>
        <v/>
      </c>
      <c r="M3052" s="38" t="str">
        <f t="shared" si="284"/>
        <v/>
      </c>
      <c r="N3052" s="38" t="str">
        <f t="shared" si="286"/>
        <v/>
      </c>
      <c r="O3052" s="38" t="str">
        <f t="shared" si="282"/>
        <v/>
      </c>
      <c r="P3052" s="39" t="str">
        <f t="shared" si="287"/>
        <v/>
      </c>
      <c r="AC3052" s="42" t="str">
        <f>IF(B3052="","",VLOOKUP(B3052,[2]Formula!B:C,2,0))</f>
        <v/>
      </c>
      <c r="AD3052" s="43" t="str">
        <f t="shared" si="285"/>
        <v/>
      </c>
    </row>
    <row r="3053" spans="1:30" x14ac:dyDescent="0.25">
      <c r="A3053" s="64"/>
      <c r="B3053" s="64"/>
      <c r="C3053" s="66"/>
      <c r="D3053" s="67"/>
      <c r="E3053" s="64"/>
      <c r="F3053" s="64"/>
      <c r="G3053" s="37" t="str">
        <f>IF(E3053="","",IF(OR(E3053="Project Management",E3053="Project Support",E3053="Sprint Management",E3053="Sprint Support"),"NA",ROUND((((VLOOKUP(AD3053,[2]Formula!V:X,3,0)))-SUMIF(AD:AD,AD3053,H:H)),2)))</f>
        <v/>
      </c>
      <c r="H3053" s="71"/>
      <c r="I3053" s="72"/>
      <c r="J3053" s="72"/>
      <c r="K3053" s="38" t="str">
        <f>IF(E3053="","",IF(OR(E3053="Project Management",E3053="Project Support",E3053="Sprint Management",E3053="Sprint Support"),"NA",(((SUMIF(AD:AD,AD3053,H:H)/VLOOKUP(AD3053,[2]Formula!V:X,3,0))*VLOOKUP(AD3053,[2]Formula!V:X,2,0))*H3053)/SUMIF(AD:AD,AD3053,H:H)))</f>
        <v/>
      </c>
      <c r="L3053" s="38" t="str">
        <f t="shared" si="283"/>
        <v/>
      </c>
      <c r="M3053" s="38" t="str">
        <f t="shared" si="284"/>
        <v/>
      </c>
      <c r="N3053" s="38" t="str">
        <f t="shared" si="286"/>
        <v/>
      </c>
      <c r="O3053" s="38" t="str">
        <f t="shared" si="282"/>
        <v/>
      </c>
      <c r="P3053" s="39" t="str">
        <f t="shared" si="287"/>
        <v/>
      </c>
      <c r="AC3053" s="42" t="str">
        <f>IF(B3053="","",VLOOKUP(B3053,[2]Formula!B:C,2,0))</f>
        <v/>
      </c>
      <c r="AD3053" s="43" t="str">
        <f t="shared" si="285"/>
        <v/>
      </c>
    </row>
    <row r="3054" spans="1:30" x14ac:dyDescent="0.25">
      <c r="A3054" s="64"/>
      <c r="B3054" s="64"/>
      <c r="C3054" s="66"/>
      <c r="D3054" s="67"/>
      <c r="E3054" s="64"/>
      <c r="F3054" s="64"/>
      <c r="G3054" s="37" t="str">
        <f>IF(E3054="","",IF(OR(E3054="Project Management",E3054="Project Support",E3054="Sprint Management",E3054="Sprint Support"),"NA",ROUND((((VLOOKUP(AD3054,[2]Formula!V:X,3,0)))-SUMIF(AD:AD,AD3054,H:H)),2)))</f>
        <v/>
      </c>
      <c r="H3054" s="71"/>
      <c r="I3054" s="72"/>
      <c r="J3054" s="72"/>
      <c r="K3054" s="38" t="str">
        <f>IF(E3054="","",IF(OR(E3054="Project Management",E3054="Project Support",E3054="Sprint Management",E3054="Sprint Support"),"NA",(((SUMIF(AD:AD,AD3054,H:H)/VLOOKUP(AD3054,[2]Formula!V:X,3,0))*VLOOKUP(AD3054,[2]Formula!V:X,2,0))*H3054)/SUMIF(AD:AD,AD3054,H:H)))</f>
        <v/>
      </c>
      <c r="L3054" s="38" t="str">
        <f t="shared" si="283"/>
        <v/>
      </c>
      <c r="M3054" s="38" t="str">
        <f t="shared" si="284"/>
        <v/>
      </c>
      <c r="N3054" s="38" t="str">
        <f t="shared" si="286"/>
        <v/>
      </c>
      <c r="O3054" s="38" t="str">
        <f t="shared" si="282"/>
        <v/>
      </c>
      <c r="P3054" s="39" t="str">
        <f t="shared" si="287"/>
        <v/>
      </c>
      <c r="AC3054" s="42" t="str">
        <f>IF(B3054="","",VLOOKUP(B3054,[2]Formula!B:C,2,0))</f>
        <v/>
      </c>
      <c r="AD3054" s="43" t="str">
        <f t="shared" si="285"/>
        <v/>
      </c>
    </row>
    <row r="3055" spans="1:30" x14ac:dyDescent="0.25">
      <c r="A3055" s="64"/>
      <c r="B3055" s="64"/>
      <c r="C3055" s="66"/>
      <c r="D3055" s="67"/>
      <c r="E3055" s="64"/>
      <c r="F3055" s="64"/>
      <c r="G3055" s="37" t="str">
        <f>IF(E3055="","",IF(OR(E3055="Project Management",E3055="Project Support",E3055="Sprint Management",E3055="Sprint Support"),"NA",ROUND((((VLOOKUP(AD3055,[2]Formula!V:X,3,0)))-SUMIF(AD:AD,AD3055,H:H)),2)))</f>
        <v/>
      </c>
      <c r="H3055" s="71"/>
      <c r="I3055" s="72"/>
      <c r="J3055" s="72"/>
      <c r="K3055" s="38" t="str">
        <f>IF(E3055="","",IF(OR(E3055="Project Management",E3055="Project Support",E3055="Sprint Management",E3055="Sprint Support"),"NA",(((SUMIF(AD:AD,AD3055,H:H)/VLOOKUP(AD3055,[2]Formula!V:X,3,0))*VLOOKUP(AD3055,[2]Formula!V:X,2,0))*H3055)/SUMIF(AD:AD,AD3055,H:H)))</f>
        <v/>
      </c>
      <c r="L3055" s="38" t="str">
        <f t="shared" si="283"/>
        <v/>
      </c>
      <c r="M3055" s="38" t="str">
        <f t="shared" si="284"/>
        <v/>
      </c>
      <c r="N3055" s="38" t="str">
        <f t="shared" si="286"/>
        <v/>
      </c>
      <c r="O3055" s="38" t="str">
        <f t="shared" si="282"/>
        <v/>
      </c>
      <c r="P3055" s="39" t="str">
        <f t="shared" si="287"/>
        <v/>
      </c>
      <c r="AC3055" s="42" t="str">
        <f>IF(B3055="","",VLOOKUP(B3055,[2]Formula!B:C,2,0))</f>
        <v/>
      </c>
      <c r="AD3055" s="43" t="str">
        <f t="shared" si="285"/>
        <v/>
      </c>
    </row>
    <row r="3056" spans="1:30" x14ac:dyDescent="0.25">
      <c r="A3056" s="64"/>
      <c r="B3056" s="64"/>
      <c r="C3056" s="66"/>
      <c r="D3056" s="67"/>
      <c r="E3056" s="64"/>
      <c r="F3056" s="64"/>
      <c r="G3056" s="37" t="str">
        <f>IF(E3056="","",IF(OR(E3056="Project Management",E3056="Project Support",E3056="Sprint Management",E3056="Sprint Support"),"NA",ROUND((((VLOOKUP(AD3056,[2]Formula!V:X,3,0)))-SUMIF(AD:AD,AD3056,H:H)),2)))</f>
        <v/>
      </c>
      <c r="H3056" s="71"/>
      <c r="I3056" s="72"/>
      <c r="J3056" s="72"/>
      <c r="K3056" s="38" t="str">
        <f>IF(E3056="","",IF(OR(E3056="Project Management",E3056="Project Support",E3056="Sprint Management",E3056="Sprint Support"),"NA",(((SUMIF(AD:AD,AD3056,H:H)/VLOOKUP(AD3056,[2]Formula!V:X,3,0))*VLOOKUP(AD3056,[2]Formula!V:X,2,0))*H3056)/SUMIF(AD:AD,AD3056,H:H)))</f>
        <v/>
      </c>
      <c r="L3056" s="38" t="str">
        <f t="shared" si="283"/>
        <v/>
      </c>
      <c r="M3056" s="38" t="str">
        <f t="shared" si="284"/>
        <v/>
      </c>
      <c r="N3056" s="38" t="str">
        <f t="shared" si="286"/>
        <v/>
      </c>
      <c r="O3056" s="38" t="str">
        <f t="shared" si="282"/>
        <v/>
      </c>
      <c r="P3056" s="39" t="str">
        <f t="shared" si="287"/>
        <v/>
      </c>
      <c r="AC3056" s="42" t="str">
        <f>IF(B3056="","",VLOOKUP(B3056,[2]Formula!B:C,2,0))</f>
        <v/>
      </c>
      <c r="AD3056" s="43" t="str">
        <f t="shared" si="285"/>
        <v/>
      </c>
    </row>
    <row r="3057" spans="1:30" x14ac:dyDescent="0.25">
      <c r="A3057" s="64"/>
      <c r="B3057" s="64"/>
      <c r="C3057" s="66"/>
      <c r="D3057" s="67"/>
      <c r="E3057" s="64"/>
      <c r="F3057" s="64"/>
      <c r="G3057" s="37" t="str">
        <f>IF(E3057="","",IF(OR(E3057="Project Management",E3057="Project Support",E3057="Sprint Management",E3057="Sprint Support"),"NA",ROUND((((VLOOKUP(AD3057,[2]Formula!V:X,3,0)))-SUMIF(AD:AD,AD3057,H:H)),2)))</f>
        <v/>
      </c>
      <c r="H3057" s="71"/>
      <c r="I3057" s="72"/>
      <c r="J3057" s="72"/>
      <c r="K3057" s="38" t="str">
        <f>IF(E3057="","",IF(OR(E3057="Project Management",E3057="Project Support",E3057="Sprint Management",E3057="Sprint Support"),"NA",(((SUMIF(AD:AD,AD3057,H:H)/VLOOKUP(AD3057,[2]Formula!V:X,3,0))*VLOOKUP(AD3057,[2]Formula!V:X,2,0))*H3057)/SUMIF(AD:AD,AD3057,H:H)))</f>
        <v/>
      </c>
      <c r="L3057" s="38" t="str">
        <f t="shared" si="283"/>
        <v/>
      </c>
      <c r="M3057" s="38" t="str">
        <f t="shared" si="284"/>
        <v/>
      </c>
      <c r="N3057" s="38" t="str">
        <f t="shared" si="286"/>
        <v/>
      </c>
      <c r="O3057" s="38" t="str">
        <f t="shared" si="282"/>
        <v/>
      </c>
      <c r="P3057" s="39" t="str">
        <f t="shared" si="287"/>
        <v/>
      </c>
      <c r="AC3057" s="42" t="str">
        <f>IF(B3057="","",VLOOKUP(B3057,[2]Formula!B:C,2,0))</f>
        <v/>
      </c>
      <c r="AD3057" s="43" t="str">
        <f t="shared" si="285"/>
        <v/>
      </c>
    </row>
    <row r="3058" spans="1:30" x14ac:dyDescent="0.25">
      <c r="A3058" s="64"/>
      <c r="B3058" s="64"/>
      <c r="C3058" s="66"/>
      <c r="D3058" s="67"/>
      <c r="E3058" s="64"/>
      <c r="F3058" s="64"/>
      <c r="G3058" s="37" t="str">
        <f>IF(E3058="","",IF(OR(E3058="Project Management",E3058="Project Support",E3058="Sprint Management",E3058="Sprint Support"),"NA",ROUND((((VLOOKUP(AD3058,[2]Formula!V:X,3,0)))-SUMIF(AD:AD,AD3058,H:H)),2)))</f>
        <v/>
      </c>
      <c r="H3058" s="71"/>
      <c r="I3058" s="72"/>
      <c r="J3058" s="72"/>
      <c r="K3058" s="38" t="str">
        <f>IF(E3058="","",IF(OR(E3058="Project Management",E3058="Project Support",E3058="Sprint Management",E3058="Sprint Support"),"NA",(((SUMIF(AD:AD,AD3058,H:H)/VLOOKUP(AD3058,[2]Formula!V:X,3,0))*VLOOKUP(AD3058,[2]Formula!V:X,2,0))*H3058)/SUMIF(AD:AD,AD3058,H:H)))</f>
        <v/>
      </c>
      <c r="L3058" s="38" t="str">
        <f t="shared" si="283"/>
        <v/>
      </c>
      <c r="M3058" s="38" t="str">
        <f t="shared" si="284"/>
        <v/>
      </c>
      <c r="N3058" s="38" t="str">
        <f t="shared" si="286"/>
        <v/>
      </c>
      <c r="O3058" s="38" t="str">
        <f t="shared" si="282"/>
        <v/>
      </c>
      <c r="P3058" s="39" t="str">
        <f t="shared" si="287"/>
        <v/>
      </c>
      <c r="AC3058" s="42" t="str">
        <f>IF(B3058="","",VLOOKUP(B3058,[2]Formula!B:C,2,0))</f>
        <v/>
      </c>
      <c r="AD3058" s="43" t="str">
        <f t="shared" si="285"/>
        <v/>
      </c>
    </row>
    <row r="3059" spans="1:30" x14ac:dyDescent="0.25">
      <c r="A3059" s="64"/>
      <c r="B3059" s="64"/>
      <c r="C3059" s="66"/>
      <c r="D3059" s="67"/>
      <c r="E3059" s="64"/>
      <c r="F3059" s="64"/>
      <c r="G3059" s="37" t="str">
        <f>IF(E3059="","",IF(OR(E3059="Project Management",E3059="Project Support",E3059="Sprint Management",E3059="Sprint Support"),"NA",ROUND((((VLOOKUP(AD3059,[2]Formula!V:X,3,0)))-SUMIF(AD:AD,AD3059,H:H)),2)))</f>
        <v/>
      </c>
      <c r="H3059" s="71"/>
      <c r="I3059" s="72"/>
      <c r="J3059" s="72"/>
      <c r="K3059" s="38" t="str">
        <f>IF(E3059="","",IF(OR(E3059="Project Management",E3059="Project Support",E3059="Sprint Management",E3059="Sprint Support"),"NA",(((SUMIF(AD:AD,AD3059,H:H)/VLOOKUP(AD3059,[2]Formula!V:X,3,0))*VLOOKUP(AD3059,[2]Formula!V:X,2,0))*H3059)/SUMIF(AD:AD,AD3059,H:H)))</f>
        <v/>
      </c>
      <c r="L3059" s="38" t="str">
        <f t="shared" si="283"/>
        <v/>
      </c>
      <c r="M3059" s="38" t="str">
        <f t="shared" si="284"/>
        <v/>
      </c>
      <c r="N3059" s="38" t="str">
        <f t="shared" si="286"/>
        <v/>
      </c>
      <c r="O3059" s="38" t="str">
        <f t="shared" si="282"/>
        <v/>
      </c>
      <c r="P3059" s="39" t="str">
        <f t="shared" si="287"/>
        <v/>
      </c>
      <c r="AC3059" s="42" t="str">
        <f>IF(B3059="","",VLOOKUP(B3059,[2]Formula!B:C,2,0))</f>
        <v/>
      </c>
      <c r="AD3059" s="43" t="str">
        <f t="shared" si="285"/>
        <v/>
      </c>
    </row>
    <row r="3060" spans="1:30" x14ac:dyDescent="0.25">
      <c r="A3060" s="64"/>
      <c r="B3060" s="64"/>
      <c r="C3060" s="66"/>
      <c r="D3060" s="67"/>
      <c r="E3060" s="64"/>
      <c r="F3060" s="64"/>
      <c r="G3060" s="37" t="str">
        <f>IF(E3060="","",IF(OR(E3060="Project Management",E3060="Project Support",E3060="Sprint Management",E3060="Sprint Support"),"NA",ROUND((((VLOOKUP(AD3060,[2]Formula!V:X,3,0)))-SUMIF(AD:AD,AD3060,H:H)),2)))</f>
        <v/>
      </c>
      <c r="H3060" s="71"/>
      <c r="I3060" s="72"/>
      <c r="J3060" s="72"/>
      <c r="K3060" s="38" t="str">
        <f>IF(E3060="","",IF(OR(E3060="Project Management",E3060="Project Support",E3060="Sprint Management",E3060="Sprint Support"),"NA",(((SUMIF(AD:AD,AD3060,H:H)/VLOOKUP(AD3060,[2]Formula!V:X,3,0))*VLOOKUP(AD3060,[2]Formula!V:X,2,0))*H3060)/SUMIF(AD:AD,AD3060,H:H)))</f>
        <v/>
      </c>
      <c r="L3060" s="38" t="str">
        <f t="shared" si="283"/>
        <v/>
      </c>
      <c r="M3060" s="38" t="str">
        <f t="shared" si="284"/>
        <v/>
      </c>
      <c r="N3060" s="38" t="str">
        <f t="shared" si="286"/>
        <v/>
      </c>
      <c r="O3060" s="38" t="str">
        <f t="shared" si="282"/>
        <v/>
      </c>
      <c r="P3060" s="39" t="str">
        <f t="shared" si="287"/>
        <v/>
      </c>
      <c r="AC3060" s="42" t="str">
        <f>IF(B3060="","",VLOOKUP(B3060,[2]Formula!B:C,2,0))</f>
        <v/>
      </c>
      <c r="AD3060" s="43" t="str">
        <f t="shared" si="285"/>
        <v/>
      </c>
    </row>
    <row r="3061" spans="1:30" x14ac:dyDescent="0.25">
      <c r="A3061" s="64"/>
      <c r="B3061" s="64"/>
      <c r="C3061" s="66"/>
      <c r="D3061" s="67"/>
      <c r="E3061" s="64"/>
      <c r="F3061" s="64"/>
      <c r="G3061" s="37" t="str">
        <f>IF(E3061="","",IF(OR(E3061="Project Management",E3061="Project Support",E3061="Sprint Management",E3061="Sprint Support"),"NA",ROUND((((VLOOKUP(AD3061,[2]Formula!V:X,3,0)))-SUMIF(AD:AD,AD3061,H:H)),2)))</f>
        <v/>
      </c>
      <c r="H3061" s="71"/>
      <c r="I3061" s="72"/>
      <c r="J3061" s="72"/>
      <c r="K3061" s="38" t="str">
        <f>IF(E3061="","",IF(OR(E3061="Project Management",E3061="Project Support",E3061="Sprint Management",E3061="Sprint Support"),"NA",(((SUMIF(AD:AD,AD3061,H:H)/VLOOKUP(AD3061,[2]Formula!V:X,3,0))*VLOOKUP(AD3061,[2]Formula!V:X,2,0))*H3061)/SUMIF(AD:AD,AD3061,H:H)))</f>
        <v/>
      </c>
      <c r="L3061" s="38" t="str">
        <f t="shared" si="283"/>
        <v/>
      </c>
      <c r="M3061" s="38" t="str">
        <f t="shared" si="284"/>
        <v/>
      </c>
      <c r="N3061" s="38" t="str">
        <f t="shared" si="286"/>
        <v/>
      </c>
      <c r="O3061" s="38" t="str">
        <f t="shared" ref="O3061:O3124" si="288">IFERROR(L3061/M3061,"")</f>
        <v/>
      </c>
      <c r="P3061" s="39" t="str">
        <f t="shared" si="287"/>
        <v/>
      </c>
      <c r="AC3061" s="42" t="str">
        <f>IF(B3061="","",VLOOKUP(B3061,[2]Formula!B:C,2,0))</f>
        <v/>
      </c>
      <c r="AD3061" s="43" t="str">
        <f t="shared" si="285"/>
        <v/>
      </c>
    </row>
    <row r="3062" spans="1:30" x14ac:dyDescent="0.25">
      <c r="A3062" s="64"/>
      <c r="B3062" s="64"/>
      <c r="C3062" s="66"/>
      <c r="D3062" s="67"/>
      <c r="E3062" s="64"/>
      <c r="F3062" s="64"/>
      <c r="G3062" s="37" t="str">
        <f>IF(E3062="","",IF(OR(E3062="Project Management",E3062="Project Support",E3062="Sprint Management",E3062="Sprint Support"),"NA",ROUND((((VLOOKUP(AD3062,[2]Formula!V:X,3,0)))-SUMIF(AD:AD,AD3062,H:H)),2)))</f>
        <v/>
      </c>
      <c r="H3062" s="71"/>
      <c r="I3062" s="72"/>
      <c r="J3062" s="72"/>
      <c r="K3062" s="38" t="str">
        <f>IF(E3062="","",IF(OR(E3062="Project Management",E3062="Project Support",E3062="Sprint Management",E3062="Sprint Support"),"NA",(((SUMIF(AD:AD,AD3062,H:H)/VLOOKUP(AD3062,[2]Formula!V:X,3,0))*VLOOKUP(AD3062,[2]Formula!V:X,2,0))*H3062)/SUMIF(AD:AD,AD3062,H:H)))</f>
        <v/>
      </c>
      <c r="L3062" s="38" t="str">
        <f t="shared" si="283"/>
        <v/>
      </c>
      <c r="M3062" s="38" t="str">
        <f t="shared" si="284"/>
        <v/>
      </c>
      <c r="N3062" s="38" t="str">
        <f t="shared" si="286"/>
        <v/>
      </c>
      <c r="O3062" s="38" t="str">
        <f t="shared" si="288"/>
        <v/>
      </c>
      <c r="P3062" s="39" t="str">
        <f t="shared" si="287"/>
        <v/>
      </c>
      <c r="AC3062" s="42" t="str">
        <f>IF(B3062="","",VLOOKUP(B3062,[2]Formula!B:C,2,0))</f>
        <v/>
      </c>
      <c r="AD3062" s="43" t="str">
        <f t="shared" si="285"/>
        <v/>
      </c>
    </row>
    <row r="3063" spans="1:30" x14ac:dyDescent="0.25">
      <c r="A3063" s="64"/>
      <c r="B3063" s="64"/>
      <c r="C3063" s="66"/>
      <c r="D3063" s="67"/>
      <c r="E3063" s="64"/>
      <c r="F3063" s="64"/>
      <c r="G3063" s="37" t="str">
        <f>IF(E3063="","",IF(OR(E3063="Project Management",E3063="Project Support",E3063="Sprint Management",E3063="Sprint Support"),"NA",ROUND((((VLOOKUP(AD3063,[2]Formula!V:X,3,0)))-SUMIF(AD:AD,AD3063,H:H)),2)))</f>
        <v/>
      </c>
      <c r="H3063" s="71"/>
      <c r="I3063" s="72"/>
      <c r="J3063" s="72"/>
      <c r="K3063" s="38" t="str">
        <f>IF(E3063="","",IF(OR(E3063="Project Management",E3063="Project Support",E3063="Sprint Management",E3063="Sprint Support"),"NA",(((SUMIF(AD:AD,AD3063,H:H)/VLOOKUP(AD3063,[2]Formula!V:X,3,0))*VLOOKUP(AD3063,[2]Formula!V:X,2,0))*H3063)/SUMIF(AD:AD,AD3063,H:H)))</f>
        <v/>
      </c>
      <c r="L3063" s="38" t="str">
        <f t="shared" si="283"/>
        <v/>
      </c>
      <c r="M3063" s="38" t="str">
        <f t="shared" si="284"/>
        <v/>
      </c>
      <c r="N3063" s="38" t="str">
        <f t="shared" si="286"/>
        <v/>
      </c>
      <c r="O3063" s="38" t="str">
        <f t="shared" si="288"/>
        <v/>
      </c>
      <c r="P3063" s="39" t="str">
        <f t="shared" si="287"/>
        <v/>
      </c>
      <c r="AC3063" s="42" t="str">
        <f>IF(B3063="","",VLOOKUP(B3063,[2]Formula!B:C,2,0))</f>
        <v/>
      </c>
      <c r="AD3063" s="43" t="str">
        <f t="shared" si="285"/>
        <v/>
      </c>
    </row>
    <row r="3064" spans="1:30" x14ac:dyDescent="0.25">
      <c r="A3064" s="64"/>
      <c r="B3064" s="64"/>
      <c r="C3064" s="66"/>
      <c r="D3064" s="67"/>
      <c r="E3064" s="64"/>
      <c r="F3064" s="64"/>
      <c r="G3064" s="37" t="str">
        <f>IF(E3064="","",IF(OR(E3064="Project Management",E3064="Project Support",E3064="Sprint Management",E3064="Sprint Support"),"NA",ROUND((((VLOOKUP(AD3064,[2]Formula!V:X,3,0)))-SUMIF(AD:AD,AD3064,H:H)),2)))</f>
        <v/>
      </c>
      <c r="H3064" s="71"/>
      <c r="I3064" s="72"/>
      <c r="J3064" s="72"/>
      <c r="K3064" s="38" t="str">
        <f>IF(E3064="","",IF(OR(E3064="Project Management",E3064="Project Support",E3064="Sprint Management",E3064="Sprint Support"),"NA",(((SUMIF(AD:AD,AD3064,H:H)/VLOOKUP(AD3064,[2]Formula!V:X,3,0))*VLOOKUP(AD3064,[2]Formula!V:X,2,0))*H3064)/SUMIF(AD:AD,AD3064,H:H)))</f>
        <v/>
      </c>
      <c r="L3064" s="38" t="str">
        <f t="shared" si="283"/>
        <v/>
      </c>
      <c r="M3064" s="38" t="str">
        <f t="shared" si="284"/>
        <v/>
      </c>
      <c r="N3064" s="38" t="str">
        <f t="shared" si="286"/>
        <v/>
      </c>
      <c r="O3064" s="38" t="str">
        <f t="shared" si="288"/>
        <v/>
      </c>
      <c r="P3064" s="39" t="str">
        <f t="shared" si="287"/>
        <v/>
      </c>
      <c r="AC3064" s="42" t="str">
        <f>IF(B3064="","",VLOOKUP(B3064,[2]Formula!B:C,2,0))</f>
        <v/>
      </c>
      <c r="AD3064" s="43" t="str">
        <f t="shared" si="285"/>
        <v/>
      </c>
    </row>
    <row r="3065" spans="1:30" x14ac:dyDescent="0.25">
      <c r="A3065" s="64"/>
      <c r="B3065" s="64"/>
      <c r="C3065" s="66"/>
      <c r="D3065" s="67"/>
      <c r="E3065" s="64"/>
      <c r="F3065" s="64"/>
      <c r="G3065" s="37" t="str">
        <f>IF(E3065="","",IF(OR(E3065="Project Management",E3065="Project Support",E3065="Sprint Management",E3065="Sprint Support"),"NA",ROUND((((VLOOKUP(AD3065,[2]Formula!V:X,3,0)))-SUMIF(AD:AD,AD3065,H:H)),2)))</f>
        <v/>
      </c>
      <c r="H3065" s="71"/>
      <c r="I3065" s="72"/>
      <c r="J3065" s="72"/>
      <c r="K3065" s="38" t="str">
        <f>IF(E3065="","",IF(OR(E3065="Project Management",E3065="Project Support",E3065="Sprint Management",E3065="Sprint Support"),"NA",(((SUMIF(AD:AD,AD3065,H:H)/VLOOKUP(AD3065,[2]Formula!V:X,3,0))*VLOOKUP(AD3065,[2]Formula!V:X,2,0))*H3065)/SUMIF(AD:AD,AD3065,H:H)))</f>
        <v/>
      </c>
      <c r="L3065" s="38" t="str">
        <f t="shared" si="283"/>
        <v/>
      </c>
      <c r="M3065" s="38" t="str">
        <f t="shared" si="284"/>
        <v/>
      </c>
      <c r="N3065" s="38" t="str">
        <f t="shared" si="286"/>
        <v/>
      </c>
      <c r="O3065" s="38" t="str">
        <f t="shared" si="288"/>
        <v/>
      </c>
      <c r="P3065" s="39" t="str">
        <f t="shared" si="287"/>
        <v/>
      </c>
      <c r="AC3065" s="42" t="str">
        <f>IF(B3065="","",VLOOKUP(B3065,[2]Formula!B:C,2,0))</f>
        <v/>
      </c>
      <c r="AD3065" s="43" t="str">
        <f t="shared" si="285"/>
        <v/>
      </c>
    </row>
    <row r="3066" spans="1:30" x14ac:dyDescent="0.25">
      <c r="A3066" s="64"/>
      <c r="B3066" s="64"/>
      <c r="C3066" s="66"/>
      <c r="D3066" s="67"/>
      <c r="E3066" s="64"/>
      <c r="F3066" s="64"/>
      <c r="G3066" s="37" t="str">
        <f>IF(E3066="","",IF(OR(E3066="Project Management",E3066="Project Support",E3066="Sprint Management",E3066="Sprint Support"),"NA",ROUND((((VLOOKUP(AD3066,[2]Formula!V:X,3,0)))-SUMIF(AD:AD,AD3066,H:H)),2)))</f>
        <v/>
      </c>
      <c r="H3066" s="71"/>
      <c r="I3066" s="72"/>
      <c r="J3066" s="72"/>
      <c r="K3066" s="38" t="str">
        <f>IF(E3066="","",IF(OR(E3066="Project Management",E3066="Project Support",E3066="Sprint Management",E3066="Sprint Support"),"NA",(((SUMIF(AD:AD,AD3066,H:H)/VLOOKUP(AD3066,[2]Formula!V:X,3,0))*VLOOKUP(AD3066,[2]Formula!V:X,2,0))*H3066)/SUMIF(AD:AD,AD3066,H:H)))</f>
        <v/>
      </c>
      <c r="L3066" s="38" t="str">
        <f t="shared" si="283"/>
        <v/>
      </c>
      <c r="M3066" s="38" t="str">
        <f t="shared" si="284"/>
        <v/>
      </c>
      <c r="N3066" s="38" t="str">
        <f t="shared" si="286"/>
        <v/>
      </c>
      <c r="O3066" s="38" t="str">
        <f t="shared" si="288"/>
        <v/>
      </c>
      <c r="P3066" s="39" t="str">
        <f t="shared" si="287"/>
        <v/>
      </c>
      <c r="AC3066" s="42" t="str">
        <f>IF(B3066="","",VLOOKUP(B3066,[2]Formula!B:C,2,0))</f>
        <v/>
      </c>
      <c r="AD3066" s="43" t="str">
        <f t="shared" si="285"/>
        <v/>
      </c>
    </row>
    <row r="3067" spans="1:30" x14ac:dyDescent="0.25">
      <c r="A3067" s="64"/>
      <c r="B3067" s="64"/>
      <c r="C3067" s="66"/>
      <c r="D3067" s="67"/>
      <c r="E3067" s="64"/>
      <c r="F3067" s="64"/>
      <c r="G3067" s="37" t="str">
        <f>IF(E3067="","",IF(OR(E3067="Project Management",E3067="Project Support",E3067="Sprint Management",E3067="Sprint Support"),"NA",ROUND((((VLOOKUP(AD3067,[2]Formula!V:X,3,0)))-SUMIF(AD:AD,AD3067,H:H)),2)))</f>
        <v/>
      </c>
      <c r="H3067" s="71"/>
      <c r="I3067" s="72"/>
      <c r="J3067" s="72"/>
      <c r="K3067" s="38" t="str">
        <f>IF(E3067="","",IF(OR(E3067="Project Management",E3067="Project Support",E3067="Sprint Management",E3067="Sprint Support"),"NA",(((SUMIF(AD:AD,AD3067,H:H)/VLOOKUP(AD3067,[2]Formula!V:X,3,0))*VLOOKUP(AD3067,[2]Formula!V:X,2,0))*H3067)/SUMIF(AD:AD,AD3067,H:H)))</f>
        <v/>
      </c>
      <c r="L3067" s="38" t="str">
        <f t="shared" si="283"/>
        <v/>
      </c>
      <c r="M3067" s="38" t="str">
        <f t="shared" si="284"/>
        <v/>
      </c>
      <c r="N3067" s="38" t="str">
        <f t="shared" si="286"/>
        <v/>
      </c>
      <c r="O3067" s="38" t="str">
        <f t="shared" si="288"/>
        <v/>
      </c>
      <c r="P3067" s="39" t="str">
        <f t="shared" si="287"/>
        <v/>
      </c>
      <c r="AC3067" s="42" t="str">
        <f>IF(B3067="","",VLOOKUP(B3067,[2]Formula!B:C,2,0))</f>
        <v/>
      </c>
      <c r="AD3067" s="43" t="str">
        <f t="shared" si="285"/>
        <v/>
      </c>
    </row>
    <row r="3068" spans="1:30" x14ac:dyDescent="0.25">
      <c r="A3068" s="64"/>
      <c r="B3068" s="64"/>
      <c r="C3068" s="66"/>
      <c r="D3068" s="67"/>
      <c r="E3068" s="64"/>
      <c r="F3068" s="64"/>
      <c r="G3068" s="37" t="str">
        <f>IF(E3068="","",IF(OR(E3068="Project Management",E3068="Project Support",E3068="Sprint Management",E3068="Sprint Support"),"NA",ROUND((((VLOOKUP(AD3068,[2]Formula!V:X,3,0)))-SUMIF(AD:AD,AD3068,H:H)),2)))</f>
        <v/>
      </c>
      <c r="H3068" s="71"/>
      <c r="I3068" s="72"/>
      <c r="J3068" s="72"/>
      <c r="K3068" s="38" t="str">
        <f>IF(E3068="","",IF(OR(E3068="Project Management",E3068="Project Support",E3068="Sprint Management",E3068="Sprint Support"),"NA",(((SUMIF(AD:AD,AD3068,H:H)/VLOOKUP(AD3068,[2]Formula!V:X,3,0))*VLOOKUP(AD3068,[2]Formula!V:X,2,0))*H3068)/SUMIF(AD:AD,AD3068,H:H)))</f>
        <v/>
      </c>
      <c r="L3068" s="38" t="str">
        <f t="shared" si="283"/>
        <v/>
      </c>
      <c r="M3068" s="38" t="str">
        <f t="shared" si="284"/>
        <v/>
      </c>
      <c r="N3068" s="38" t="str">
        <f t="shared" si="286"/>
        <v/>
      </c>
      <c r="O3068" s="38" t="str">
        <f t="shared" si="288"/>
        <v/>
      </c>
      <c r="P3068" s="39" t="str">
        <f t="shared" si="287"/>
        <v/>
      </c>
      <c r="AC3068" s="42" t="str">
        <f>IF(B3068="","",VLOOKUP(B3068,[2]Formula!B:C,2,0))</f>
        <v/>
      </c>
      <c r="AD3068" s="43" t="str">
        <f t="shared" si="285"/>
        <v/>
      </c>
    </row>
    <row r="3069" spans="1:30" x14ac:dyDescent="0.25">
      <c r="A3069" s="64"/>
      <c r="B3069" s="64"/>
      <c r="C3069" s="66"/>
      <c r="D3069" s="67"/>
      <c r="E3069" s="64"/>
      <c r="F3069" s="64"/>
      <c r="G3069" s="37" t="str">
        <f>IF(E3069="","",IF(OR(E3069="Project Management",E3069="Project Support",E3069="Sprint Management",E3069="Sprint Support"),"NA",ROUND((((VLOOKUP(AD3069,[2]Formula!V:X,3,0)))-SUMIF(AD:AD,AD3069,H:H)),2)))</f>
        <v/>
      </c>
      <c r="H3069" s="71"/>
      <c r="I3069" s="72"/>
      <c r="J3069" s="72"/>
      <c r="K3069" s="38" t="str">
        <f>IF(E3069="","",IF(OR(E3069="Project Management",E3069="Project Support",E3069="Sprint Management",E3069="Sprint Support"),"NA",(((SUMIF(AD:AD,AD3069,H:H)/VLOOKUP(AD3069,[2]Formula!V:X,3,0))*VLOOKUP(AD3069,[2]Formula!V:X,2,0))*H3069)/SUMIF(AD:AD,AD3069,H:H)))</f>
        <v/>
      </c>
      <c r="L3069" s="38" t="str">
        <f t="shared" si="283"/>
        <v/>
      </c>
      <c r="M3069" s="38" t="str">
        <f t="shared" si="284"/>
        <v/>
      </c>
      <c r="N3069" s="38" t="str">
        <f t="shared" si="286"/>
        <v/>
      </c>
      <c r="O3069" s="38" t="str">
        <f t="shared" si="288"/>
        <v/>
      </c>
      <c r="P3069" s="39" t="str">
        <f t="shared" si="287"/>
        <v/>
      </c>
      <c r="AC3069" s="42" t="str">
        <f>IF(B3069="","",VLOOKUP(B3069,[2]Formula!B:C,2,0))</f>
        <v/>
      </c>
      <c r="AD3069" s="43" t="str">
        <f t="shared" si="285"/>
        <v/>
      </c>
    </row>
    <row r="3070" spans="1:30" x14ac:dyDescent="0.25">
      <c r="A3070" s="64"/>
      <c r="B3070" s="64"/>
      <c r="C3070" s="66"/>
      <c r="D3070" s="67"/>
      <c r="E3070" s="64"/>
      <c r="F3070" s="64"/>
      <c r="G3070" s="37" t="str">
        <f>IF(E3070="","",IF(OR(E3070="Project Management",E3070="Project Support",E3070="Sprint Management",E3070="Sprint Support"),"NA",ROUND((((VLOOKUP(AD3070,[2]Formula!V:X,3,0)))-SUMIF(AD:AD,AD3070,H:H)),2)))</f>
        <v/>
      </c>
      <c r="H3070" s="71"/>
      <c r="I3070" s="72"/>
      <c r="J3070" s="72"/>
      <c r="K3070" s="38" t="str">
        <f>IF(E3070="","",IF(OR(E3070="Project Management",E3070="Project Support",E3070="Sprint Management",E3070="Sprint Support"),"NA",(((SUMIF(AD:AD,AD3070,H:H)/VLOOKUP(AD3070,[2]Formula!V:X,3,0))*VLOOKUP(AD3070,[2]Formula!V:X,2,0))*H3070)/SUMIF(AD:AD,AD3070,H:H)))</f>
        <v/>
      </c>
      <c r="L3070" s="38" t="str">
        <f t="shared" si="283"/>
        <v/>
      </c>
      <c r="M3070" s="38" t="str">
        <f t="shared" si="284"/>
        <v/>
      </c>
      <c r="N3070" s="38" t="str">
        <f t="shared" si="286"/>
        <v/>
      </c>
      <c r="O3070" s="38" t="str">
        <f t="shared" si="288"/>
        <v/>
      </c>
      <c r="P3070" s="39" t="str">
        <f t="shared" si="287"/>
        <v/>
      </c>
      <c r="AC3070" s="42" t="str">
        <f>IF(B3070="","",VLOOKUP(B3070,[2]Formula!B:C,2,0))</f>
        <v/>
      </c>
      <c r="AD3070" s="43" t="str">
        <f t="shared" si="285"/>
        <v/>
      </c>
    </row>
    <row r="3071" spans="1:30" x14ac:dyDescent="0.25">
      <c r="A3071" s="64"/>
      <c r="B3071" s="64"/>
      <c r="C3071" s="66"/>
      <c r="D3071" s="67"/>
      <c r="E3071" s="64"/>
      <c r="F3071" s="64"/>
      <c r="G3071" s="37" t="str">
        <f>IF(E3071="","",IF(OR(E3071="Project Management",E3071="Project Support",E3071="Sprint Management",E3071="Sprint Support"),"NA",ROUND((((VLOOKUP(AD3071,[2]Formula!V:X,3,0)))-SUMIF(AD:AD,AD3071,H:H)),2)))</f>
        <v/>
      </c>
      <c r="H3071" s="71"/>
      <c r="I3071" s="72"/>
      <c r="J3071" s="72"/>
      <c r="K3071" s="38" t="str">
        <f>IF(E3071="","",IF(OR(E3071="Project Management",E3071="Project Support",E3071="Sprint Management",E3071="Sprint Support"),"NA",(((SUMIF(AD:AD,AD3071,H:H)/VLOOKUP(AD3071,[2]Formula!V:X,3,0))*VLOOKUP(AD3071,[2]Formula!V:X,2,0))*H3071)/SUMIF(AD:AD,AD3071,H:H)))</f>
        <v/>
      </c>
      <c r="L3071" s="38" t="str">
        <f t="shared" si="283"/>
        <v/>
      </c>
      <c r="M3071" s="38" t="str">
        <f t="shared" si="284"/>
        <v/>
      </c>
      <c r="N3071" s="38" t="str">
        <f t="shared" si="286"/>
        <v/>
      </c>
      <c r="O3071" s="38" t="str">
        <f t="shared" si="288"/>
        <v/>
      </c>
      <c r="P3071" s="39" t="str">
        <f t="shared" si="287"/>
        <v/>
      </c>
      <c r="AC3071" s="42" t="str">
        <f>IF(B3071="","",VLOOKUP(B3071,[2]Formula!B:C,2,0))</f>
        <v/>
      </c>
      <c r="AD3071" s="43" t="str">
        <f t="shared" si="285"/>
        <v/>
      </c>
    </row>
    <row r="3072" spans="1:30" x14ac:dyDescent="0.25">
      <c r="A3072" s="64"/>
      <c r="B3072" s="64"/>
      <c r="C3072" s="66"/>
      <c r="D3072" s="67"/>
      <c r="E3072" s="64"/>
      <c r="F3072" s="64"/>
      <c r="G3072" s="37" t="str">
        <f>IF(E3072="","",IF(OR(E3072="Project Management",E3072="Project Support",E3072="Sprint Management",E3072="Sprint Support"),"NA",ROUND((((VLOOKUP(AD3072,[2]Formula!V:X,3,0)))-SUMIF(AD:AD,AD3072,H:H)),2)))</f>
        <v/>
      </c>
      <c r="H3072" s="71"/>
      <c r="I3072" s="72"/>
      <c r="J3072" s="72"/>
      <c r="K3072" s="38" t="str">
        <f>IF(E3072="","",IF(OR(E3072="Project Management",E3072="Project Support",E3072="Sprint Management",E3072="Sprint Support"),"NA",(((SUMIF(AD:AD,AD3072,H:H)/VLOOKUP(AD3072,[2]Formula!V:X,3,0))*VLOOKUP(AD3072,[2]Formula!V:X,2,0))*H3072)/SUMIF(AD:AD,AD3072,H:H)))</f>
        <v/>
      </c>
      <c r="L3072" s="38" t="str">
        <f t="shared" si="283"/>
        <v/>
      </c>
      <c r="M3072" s="38" t="str">
        <f t="shared" si="284"/>
        <v/>
      </c>
      <c r="N3072" s="38" t="str">
        <f t="shared" si="286"/>
        <v/>
      </c>
      <c r="O3072" s="38" t="str">
        <f t="shared" si="288"/>
        <v/>
      </c>
      <c r="P3072" s="39" t="str">
        <f t="shared" si="287"/>
        <v/>
      </c>
      <c r="AC3072" s="42" t="str">
        <f>IF(B3072="","",VLOOKUP(B3072,[2]Formula!B:C,2,0))</f>
        <v/>
      </c>
      <c r="AD3072" s="43" t="str">
        <f t="shared" si="285"/>
        <v/>
      </c>
    </row>
    <row r="3073" spans="1:30" x14ac:dyDescent="0.25">
      <c r="A3073" s="64"/>
      <c r="B3073" s="64"/>
      <c r="C3073" s="66"/>
      <c r="D3073" s="67"/>
      <c r="E3073" s="64"/>
      <c r="F3073" s="64"/>
      <c r="G3073" s="37" t="str">
        <f>IF(E3073="","",IF(OR(E3073="Project Management",E3073="Project Support",E3073="Sprint Management",E3073="Sprint Support"),"NA",ROUND((((VLOOKUP(AD3073,[2]Formula!V:X,3,0)))-SUMIF(AD:AD,AD3073,H:H)),2)))</f>
        <v/>
      </c>
      <c r="H3073" s="71"/>
      <c r="I3073" s="72"/>
      <c r="J3073" s="72"/>
      <c r="K3073" s="38" t="str">
        <f>IF(E3073="","",IF(OR(E3073="Project Management",E3073="Project Support",E3073="Sprint Management",E3073="Sprint Support"),"NA",(((SUMIF(AD:AD,AD3073,H:H)/VLOOKUP(AD3073,[2]Formula!V:X,3,0))*VLOOKUP(AD3073,[2]Formula!V:X,2,0))*H3073)/SUMIF(AD:AD,AD3073,H:H)))</f>
        <v/>
      </c>
      <c r="L3073" s="38" t="str">
        <f t="shared" si="283"/>
        <v/>
      </c>
      <c r="M3073" s="38" t="str">
        <f t="shared" si="284"/>
        <v/>
      </c>
      <c r="N3073" s="38" t="str">
        <f t="shared" si="286"/>
        <v/>
      </c>
      <c r="O3073" s="38" t="str">
        <f t="shared" si="288"/>
        <v/>
      </c>
      <c r="P3073" s="39" t="str">
        <f t="shared" si="287"/>
        <v/>
      </c>
      <c r="AC3073" s="42" t="str">
        <f>IF(B3073="","",VLOOKUP(B3073,[2]Formula!B:C,2,0))</f>
        <v/>
      </c>
      <c r="AD3073" s="43" t="str">
        <f t="shared" si="285"/>
        <v/>
      </c>
    </row>
    <row r="3074" spans="1:30" x14ac:dyDescent="0.25">
      <c r="A3074" s="64"/>
      <c r="B3074" s="64"/>
      <c r="C3074" s="66"/>
      <c r="D3074" s="67"/>
      <c r="E3074" s="64"/>
      <c r="F3074" s="64"/>
      <c r="G3074" s="37" t="str">
        <f>IF(E3074="","",IF(OR(E3074="Project Management",E3074="Project Support",E3074="Sprint Management",E3074="Sprint Support"),"NA",ROUND((((VLOOKUP(AD3074,[2]Formula!V:X,3,0)))-SUMIF(AD:AD,AD3074,H:H)),2)))</f>
        <v/>
      </c>
      <c r="H3074" s="71"/>
      <c r="I3074" s="72"/>
      <c r="J3074" s="72"/>
      <c r="K3074" s="38" t="str">
        <f>IF(E3074="","",IF(OR(E3074="Project Management",E3074="Project Support",E3074="Sprint Management",E3074="Sprint Support"),"NA",(((SUMIF(AD:AD,AD3074,H:H)/VLOOKUP(AD3074,[2]Formula!V:X,3,0))*VLOOKUP(AD3074,[2]Formula!V:X,2,0))*H3074)/SUMIF(AD:AD,AD3074,H:H)))</f>
        <v/>
      </c>
      <c r="L3074" s="38" t="str">
        <f t="shared" ref="L3074:L3137" si="289">IFERROR(IF(K3074="NA",(H3074/I3074),(K3074/I3074)),"")</f>
        <v/>
      </c>
      <c r="M3074" s="38" t="str">
        <f t="shared" ref="M3074:M3137" si="290">IFERROR(IF(K3074="NA",1,(K3074/H3074)),"")</f>
        <v/>
      </c>
      <c r="N3074" s="38" t="str">
        <f t="shared" si="286"/>
        <v/>
      </c>
      <c r="O3074" s="38" t="str">
        <f t="shared" si="288"/>
        <v/>
      </c>
      <c r="P3074" s="39" t="str">
        <f t="shared" si="287"/>
        <v/>
      </c>
      <c r="AC3074" s="42" t="str">
        <f>IF(B3074="","",VLOOKUP(B3074,[2]Formula!B:C,2,0))</f>
        <v/>
      </c>
      <c r="AD3074" s="43" t="str">
        <f t="shared" ref="AD3074:AD3137" si="291">IF(B3074="","",CONCATENATE(B3074,"_",E3074))</f>
        <v/>
      </c>
    </row>
    <row r="3075" spans="1:30" x14ac:dyDescent="0.25">
      <c r="A3075" s="64"/>
      <c r="B3075" s="64"/>
      <c r="C3075" s="66"/>
      <c r="D3075" s="67"/>
      <c r="E3075" s="64"/>
      <c r="F3075" s="64"/>
      <c r="G3075" s="37" t="str">
        <f>IF(E3075="","",IF(OR(E3075="Project Management",E3075="Project Support",E3075="Sprint Management",E3075="Sprint Support"),"NA",ROUND((((VLOOKUP(AD3075,[2]Formula!V:X,3,0)))-SUMIF(AD:AD,AD3075,H:H)),2)))</f>
        <v/>
      </c>
      <c r="H3075" s="71"/>
      <c r="I3075" s="72"/>
      <c r="J3075" s="72"/>
      <c r="K3075" s="38" t="str">
        <f>IF(E3075="","",IF(OR(E3075="Project Management",E3075="Project Support",E3075="Sprint Management",E3075="Sprint Support"),"NA",(((SUMIF(AD:AD,AD3075,H:H)/VLOOKUP(AD3075,[2]Formula!V:X,3,0))*VLOOKUP(AD3075,[2]Formula!V:X,2,0))*H3075)/SUMIF(AD:AD,AD3075,H:H)))</f>
        <v/>
      </c>
      <c r="L3075" s="38" t="str">
        <f t="shared" si="289"/>
        <v/>
      </c>
      <c r="M3075" s="38" t="str">
        <f t="shared" si="290"/>
        <v/>
      </c>
      <c r="N3075" s="38" t="str">
        <f t="shared" ref="N3075:N3138" si="292">IFERROR(((L3075-M3075)/M3075)*100,"")</f>
        <v/>
      </c>
      <c r="O3075" s="38" t="str">
        <f t="shared" si="288"/>
        <v/>
      </c>
      <c r="P3075" s="39" t="str">
        <f t="shared" ref="P3075:P3138" si="293">IF(O3075="","",1)</f>
        <v/>
      </c>
      <c r="AC3075" s="42" t="str">
        <f>IF(B3075="","",VLOOKUP(B3075,[2]Formula!B:C,2,0))</f>
        <v/>
      </c>
      <c r="AD3075" s="43" t="str">
        <f t="shared" si="291"/>
        <v/>
      </c>
    </row>
    <row r="3076" spans="1:30" x14ac:dyDescent="0.25">
      <c r="A3076" s="64"/>
      <c r="B3076" s="64"/>
      <c r="C3076" s="66"/>
      <c r="D3076" s="67"/>
      <c r="E3076" s="64"/>
      <c r="F3076" s="64"/>
      <c r="G3076" s="37" t="str">
        <f>IF(E3076="","",IF(OR(E3076="Project Management",E3076="Project Support",E3076="Sprint Management",E3076="Sprint Support"),"NA",ROUND((((VLOOKUP(AD3076,[2]Formula!V:X,3,0)))-SUMIF(AD:AD,AD3076,H:H)),2)))</f>
        <v/>
      </c>
      <c r="H3076" s="71"/>
      <c r="I3076" s="72"/>
      <c r="J3076" s="72"/>
      <c r="K3076" s="38" t="str">
        <f>IF(E3076="","",IF(OR(E3076="Project Management",E3076="Project Support",E3076="Sprint Management",E3076="Sprint Support"),"NA",(((SUMIF(AD:AD,AD3076,H:H)/VLOOKUP(AD3076,[2]Formula!V:X,3,0))*VLOOKUP(AD3076,[2]Formula!V:X,2,0))*H3076)/SUMIF(AD:AD,AD3076,H:H)))</f>
        <v/>
      </c>
      <c r="L3076" s="38" t="str">
        <f t="shared" si="289"/>
        <v/>
      </c>
      <c r="M3076" s="38" t="str">
        <f t="shared" si="290"/>
        <v/>
      </c>
      <c r="N3076" s="38" t="str">
        <f t="shared" si="292"/>
        <v/>
      </c>
      <c r="O3076" s="38" t="str">
        <f t="shared" si="288"/>
        <v/>
      </c>
      <c r="P3076" s="39" t="str">
        <f t="shared" si="293"/>
        <v/>
      </c>
      <c r="AC3076" s="42" t="str">
        <f>IF(B3076="","",VLOOKUP(B3076,[2]Formula!B:C,2,0))</f>
        <v/>
      </c>
      <c r="AD3076" s="43" t="str">
        <f t="shared" si="291"/>
        <v/>
      </c>
    </row>
    <row r="3077" spans="1:30" x14ac:dyDescent="0.25">
      <c r="A3077" s="64"/>
      <c r="B3077" s="64"/>
      <c r="C3077" s="66"/>
      <c r="D3077" s="67"/>
      <c r="E3077" s="64"/>
      <c r="F3077" s="64"/>
      <c r="G3077" s="37" t="str">
        <f>IF(E3077="","",IF(OR(E3077="Project Management",E3077="Project Support",E3077="Sprint Management",E3077="Sprint Support"),"NA",ROUND((((VLOOKUP(AD3077,[2]Formula!V:X,3,0)))-SUMIF(AD:AD,AD3077,H:H)),2)))</f>
        <v/>
      </c>
      <c r="H3077" s="71"/>
      <c r="I3077" s="72"/>
      <c r="J3077" s="72"/>
      <c r="K3077" s="38" t="str">
        <f>IF(E3077="","",IF(OR(E3077="Project Management",E3077="Project Support",E3077="Sprint Management",E3077="Sprint Support"),"NA",(((SUMIF(AD:AD,AD3077,H:H)/VLOOKUP(AD3077,[2]Formula!V:X,3,0))*VLOOKUP(AD3077,[2]Formula!V:X,2,0))*H3077)/SUMIF(AD:AD,AD3077,H:H)))</f>
        <v/>
      </c>
      <c r="L3077" s="38" t="str">
        <f t="shared" si="289"/>
        <v/>
      </c>
      <c r="M3077" s="38" t="str">
        <f t="shared" si="290"/>
        <v/>
      </c>
      <c r="N3077" s="38" t="str">
        <f t="shared" si="292"/>
        <v/>
      </c>
      <c r="O3077" s="38" t="str">
        <f t="shared" si="288"/>
        <v/>
      </c>
      <c r="P3077" s="39" t="str">
        <f t="shared" si="293"/>
        <v/>
      </c>
      <c r="AC3077" s="42" t="str">
        <f>IF(B3077="","",VLOOKUP(B3077,[2]Formula!B:C,2,0))</f>
        <v/>
      </c>
      <c r="AD3077" s="43" t="str">
        <f t="shared" si="291"/>
        <v/>
      </c>
    </row>
    <row r="3078" spans="1:30" x14ac:dyDescent="0.25">
      <c r="A3078" s="64"/>
      <c r="B3078" s="64"/>
      <c r="C3078" s="66"/>
      <c r="D3078" s="67"/>
      <c r="E3078" s="64"/>
      <c r="F3078" s="64"/>
      <c r="G3078" s="37" t="str">
        <f>IF(E3078="","",IF(OR(E3078="Project Management",E3078="Project Support",E3078="Sprint Management",E3078="Sprint Support"),"NA",ROUND((((VLOOKUP(AD3078,[2]Formula!V:X,3,0)))-SUMIF(AD:AD,AD3078,H:H)),2)))</f>
        <v/>
      </c>
      <c r="H3078" s="71"/>
      <c r="I3078" s="72"/>
      <c r="J3078" s="72"/>
      <c r="K3078" s="38" t="str">
        <f>IF(E3078="","",IF(OR(E3078="Project Management",E3078="Project Support",E3078="Sprint Management",E3078="Sprint Support"),"NA",(((SUMIF(AD:AD,AD3078,H:H)/VLOOKUP(AD3078,[2]Formula!V:X,3,0))*VLOOKUP(AD3078,[2]Formula!V:X,2,0))*H3078)/SUMIF(AD:AD,AD3078,H:H)))</f>
        <v/>
      </c>
      <c r="L3078" s="38" t="str">
        <f t="shared" si="289"/>
        <v/>
      </c>
      <c r="M3078" s="38" t="str">
        <f t="shared" si="290"/>
        <v/>
      </c>
      <c r="N3078" s="38" t="str">
        <f t="shared" si="292"/>
        <v/>
      </c>
      <c r="O3078" s="38" t="str">
        <f t="shared" si="288"/>
        <v/>
      </c>
      <c r="P3078" s="39" t="str">
        <f t="shared" si="293"/>
        <v/>
      </c>
      <c r="AC3078" s="42" t="str">
        <f>IF(B3078="","",VLOOKUP(B3078,[2]Formula!B:C,2,0))</f>
        <v/>
      </c>
      <c r="AD3078" s="43" t="str">
        <f t="shared" si="291"/>
        <v/>
      </c>
    </row>
    <row r="3079" spans="1:30" x14ac:dyDescent="0.25">
      <c r="A3079" s="64"/>
      <c r="B3079" s="64"/>
      <c r="C3079" s="66"/>
      <c r="D3079" s="67"/>
      <c r="E3079" s="64"/>
      <c r="F3079" s="64"/>
      <c r="G3079" s="37" t="str">
        <f>IF(E3079="","",IF(OR(E3079="Project Management",E3079="Project Support",E3079="Sprint Management",E3079="Sprint Support"),"NA",ROUND((((VLOOKUP(AD3079,[2]Formula!V:X,3,0)))-SUMIF(AD:AD,AD3079,H:H)),2)))</f>
        <v/>
      </c>
      <c r="H3079" s="71"/>
      <c r="I3079" s="72"/>
      <c r="J3079" s="72"/>
      <c r="K3079" s="38" t="str">
        <f>IF(E3079="","",IF(OR(E3079="Project Management",E3079="Project Support",E3079="Sprint Management",E3079="Sprint Support"),"NA",(((SUMIF(AD:AD,AD3079,H:H)/VLOOKUP(AD3079,[2]Formula!V:X,3,0))*VLOOKUP(AD3079,[2]Formula!V:X,2,0))*H3079)/SUMIF(AD:AD,AD3079,H:H)))</f>
        <v/>
      </c>
      <c r="L3079" s="38" t="str">
        <f t="shared" si="289"/>
        <v/>
      </c>
      <c r="M3079" s="38" t="str">
        <f t="shared" si="290"/>
        <v/>
      </c>
      <c r="N3079" s="38" t="str">
        <f t="shared" si="292"/>
        <v/>
      </c>
      <c r="O3079" s="38" t="str">
        <f t="shared" si="288"/>
        <v/>
      </c>
      <c r="P3079" s="39" t="str">
        <f t="shared" si="293"/>
        <v/>
      </c>
      <c r="AC3079" s="42" t="str">
        <f>IF(B3079="","",VLOOKUP(B3079,[2]Formula!B:C,2,0))</f>
        <v/>
      </c>
      <c r="AD3079" s="43" t="str">
        <f t="shared" si="291"/>
        <v/>
      </c>
    </row>
    <row r="3080" spans="1:30" x14ac:dyDescent="0.25">
      <c r="A3080" s="64"/>
      <c r="B3080" s="64"/>
      <c r="C3080" s="66"/>
      <c r="D3080" s="67"/>
      <c r="E3080" s="64"/>
      <c r="F3080" s="64"/>
      <c r="G3080" s="37" t="str">
        <f>IF(E3080="","",IF(OR(E3080="Project Management",E3080="Project Support",E3080="Sprint Management",E3080="Sprint Support"),"NA",ROUND((((VLOOKUP(AD3080,[2]Formula!V:X,3,0)))-SUMIF(AD:AD,AD3080,H:H)),2)))</f>
        <v/>
      </c>
      <c r="H3080" s="71"/>
      <c r="I3080" s="72"/>
      <c r="J3080" s="72"/>
      <c r="K3080" s="38" t="str">
        <f>IF(E3080="","",IF(OR(E3080="Project Management",E3080="Project Support",E3080="Sprint Management",E3080="Sprint Support"),"NA",(((SUMIF(AD:AD,AD3080,H:H)/VLOOKUP(AD3080,[2]Formula!V:X,3,0))*VLOOKUP(AD3080,[2]Formula!V:X,2,0))*H3080)/SUMIF(AD:AD,AD3080,H:H)))</f>
        <v/>
      </c>
      <c r="L3080" s="38" t="str">
        <f t="shared" si="289"/>
        <v/>
      </c>
      <c r="M3080" s="38" t="str">
        <f t="shared" si="290"/>
        <v/>
      </c>
      <c r="N3080" s="38" t="str">
        <f t="shared" si="292"/>
        <v/>
      </c>
      <c r="O3080" s="38" t="str">
        <f t="shared" si="288"/>
        <v/>
      </c>
      <c r="P3080" s="39" t="str">
        <f t="shared" si="293"/>
        <v/>
      </c>
      <c r="AC3080" s="42" t="str">
        <f>IF(B3080="","",VLOOKUP(B3080,[2]Formula!B:C,2,0))</f>
        <v/>
      </c>
      <c r="AD3080" s="43" t="str">
        <f t="shared" si="291"/>
        <v/>
      </c>
    </row>
    <row r="3081" spans="1:30" x14ac:dyDescent="0.25">
      <c r="A3081" s="64"/>
      <c r="B3081" s="64"/>
      <c r="C3081" s="66"/>
      <c r="D3081" s="67"/>
      <c r="E3081" s="64"/>
      <c r="F3081" s="64"/>
      <c r="G3081" s="37" t="str">
        <f>IF(E3081="","",IF(OR(E3081="Project Management",E3081="Project Support",E3081="Sprint Management",E3081="Sprint Support"),"NA",ROUND((((VLOOKUP(AD3081,[2]Formula!V:X,3,0)))-SUMIF(AD:AD,AD3081,H:H)),2)))</f>
        <v/>
      </c>
      <c r="H3081" s="71"/>
      <c r="I3081" s="72"/>
      <c r="J3081" s="72"/>
      <c r="K3081" s="38" t="str">
        <f>IF(E3081="","",IF(OR(E3081="Project Management",E3081="Project Support",E3081="Sprint Management",E3081="Sprint Support"),"NA",(((SUMIF(AD:AD,AD3081,H:H)/VLOOKUP(AD3081,[2]Formula!V:X,3,0))*VLOOKUP(AD3081,[2]Formula!V:X,2,0))*H3081)/SUMIF(AD:AD,AD3081,H:H)))</f>
        <v/>
      </c>
      <c r="L3081" s="38" t="str">
        <f t="shared" si="289"/>
        <v/>
      </c>
      <c r="M3081" s="38" t="str">
        <f t="shared" si="290"/>
        <v/>
      </c>
      <c r="N3081" s="38" t="str">
        <f t="shared" si="292"/>
        <v/>
      </c>
      <c r="O3081" s="38" t="str">
        <f t="shared" si="288"/>
        <v/>
      </c>
      <c r="P3081" s="39" t="str">
        <f t="shared" si="293"/>
        <v/>
      </c>
      <c r="AC3081" s="42" t="str">
        <f>IF(B3081="","",VLOOKUP(B3081,[2]Formula!B:C,2,0))</f>
        <v/>
      </c>
      <c r="AD3081" s="43" t="str">
        <f t="shared" si="291"/>
        <v/>
      </c>
    </row>
    <row r="3082" spans="1:30" x14ac:dyDescent="0.25">
      <c r="A3082" s="64"/>
      <c r="B3082" s="64"/>
      <c r="C3082" s="66"/>
      <c r="D3082" s="67"/>
      <c r="E3082" s="64"/>
      <c r="F3082" s="64"/>
      <c r="G3082" s="37" t="str">
        <f>IF(E3082="","",IF(OR(E3082="Project Management",E3082="Project Support",E3082="Sprint Management",E3082="Sprint Support"),"NA",ROUND((((VLOOKUP(AD3082,[2]Formula!V:X,3,0)))-SUMIF(AD:AD,AD3082,H:H)),2)))</f>
        <v/>
      </c>
      <c r="H3082" s="71"/>
      <c r="I3082" s="72"/>
      <c r="J3082" s="72"/>
      <c r="K3082" s="38" t="str">
        <f>IF(E3082="","",IF(OR(E3082="Project Management",E3082="Project Support",E3082="Sprint Management",E3082="Sprint Support"),"NA",(((SUMIF(AD:AD,AD3082,H:H)/VLOOKUP(AD3082,[2]Formula!V:X,3,0))*VLOOKUP(AD3082,[2]Formula!V:X,2,0))*H3082)/SUMIF(AD:AD,AD3082,H:H)))</f>
        <v/>
      </c>
      <c r="L3082" s="38" t="str">
        <f t="shared" si="289"/>
        <v/>
      </c>
      <c r="M3082" s="38" t="str">
        <f t="shared" si="290"/>
        <v/>
      </c>
      <c r="N3082" s="38" t="str">
        <f t="shared" si="292"/>
        <v/>
      </c>
      <c r="O3082" s="38" t="str">
        <f t="shared" si="288"/>
        <v/>
      </c>
      <c r="P3082" s="39" t="str">
        <f t="shared" si="293"/>
        <v/>
      </c>
      <c r="AC3082" s="42" t="str">
        <f>IF(B3082="","",VLOOKUP(B3082,[2]Formula!B:C,2,0))</f>
        <v/>
      </c>
      <c r="AD3082" s="43" t="str">
        <f t="shared" si="291"/>
        <v/>
      </c>
    </row>
    <row r="3083" spans="1:30" x14ac:dyDescent="0.25">
      <c r="A3083" s="64"/>
      <c r="B3083" s="64"/>
      <c r="C3083" s="66"/>
      <c r="D3083" s="67"/>
      <c r="E3083" s="64"/>
      <c r="F3083" s="64"/>
      <c r="G3083" s="37" t="str">
        <f>IF(E3083="","",IF(OR(E3083="Project Management",E3083="Project Support",E3083="Sprint Management",E3083="Sprint Support"),"NA",ROUND((((VLOOKUP(AD3083,[2]Formula!V:X,3,0)))-SUMIF(AD:AD,AD3083,H:H)),2)))</f>
        <v/>
      </c>
      <c r="H3083" s="71"/>
      <c r="I3083" s="72"/>
      <c r="J3083" s="72"/>
      <c r="K3083" s="38" t="str">
        <f>IF(E3083="","",IF(OR(E3083="Project Management",E3083="Project Support",E3083="Sprint Management",E3083="Sprint Support"),"NA",(((SUMIF(AD:AD,AD3083,H:H)/VLOOKUP(AD3083,[2]Formula!V:X,3,0))*VLOOKUP(AD3083,[2]Formula!V:X,2,0))*H3083)/SUMIF(AD:AD,AD3083,H:H)))</f>
        <v/>
      </c>
      <c r="L3083" s="38" t="str">
        <f t="shared" si="289"/>
        <v/>
      </c>
      <c r="M3083" s="38" t="str">
        <f t="shared" si="290"/>
        <v/>
      </c>
      <c r="N3083" s="38" t="str">
        <f t="shared" si="292"/>
        <v/>
      </c>
      <c r="O3083" s="38" t="str">
        <f t="shared" si="288"/>
        <v/>
      </c>
      <c r="P3083" s="39" t="str">
        <f t="shared" si="293"/>
        <v/>
      </c>
      <c r="AC3083" s="42" t="str">
        <f>IF(B3083="","",VLOOKUP(B3083,[2]Formula!B:C,2,0))</f>
        <v/>
      </c>
      <c r="AD3083" s="43" t="str">
        <f t="shared" si="291"/>
        <v/>
      </c>
    </row>
    <row r="3084" spans="1:30" x14ac:dyDescent="0.25">
      <c r="A3084" s="64"/>
      <c r="B3084" s="64"/>
      <c r="C3084" s="66"/>
      <c r="D3084" s="67"/>
      <c r="E3084" s="64"/>
      <c r="F3084" s="64"/>
      <c r="G3084" s="37" t="str">
        <f>IF(E3084="","",IF(OR(E3084="Project Management",E3084="Project Support",E3084="Sprint Management",E3084="Sprint Support"),"NA",ROUND((((VLOOKUP(AD3084,[2]Formula!V:X,3,0)))-SUMIF(AD:AD,AD3084,H:H)),2)))</f>
        <v/>
      </c>
      <c r="H3084" s="71"/>
      <c r="I3084" s="72"/>
      <c r="J3084" s="72"/>
      <c r="K3084" s="38" t="str">
        <f>IF(E3084="","",IF(OR(E3084="Project Management",E3084="Project Support",E3084="Sprint Management",E3084="Sprint Support"),"NA",(((SUMIF(AD:AD,AD3084,H:H)/VLOOKUP(AD3084,[2]Formula!V:X,3,0))*VLOOKUP(AD3084,[2]Formula!V:X,2,0))*H3084)/SUMIF(AD:AD,AD3084,H:H)))</f>
        <v/>
      </c>
      <c r="L3084" s="38" t="str">
        <f t="shared" si="289"/>
        <v/>
      </c>
      <c r="M3084" s="38" t="str">
        <f t="shared" si="290"/>
        <v/>
      </c>
      <c r="N3084" s="38" t="str">
        <f t="shared" si="292"/>
        <v/>
      </c>
      <c r="O3084" s="38" t="str">
        <f t="shared" si="288"/>
        <v/>
      </c>
      <c r="P3084" s="39" t="str">
        <f t="shared" si="293"/>
        <v/>
      </c>
      <c r="AC3084" s="42" t="str">
        <f>IF(B3084="","",VLOOKUP(B3084,[2]Formula!B:C,2,0))</f>
        <v/>
      </c>
      <c r="AD3084" s="43" t="str">
        <f t="shared" si="291"/>
        <v/>
      </c>
    </row>
    <row r="3085" spans="1:30" x14ac:dyDescent="0.25">
      <c r="A3085" s="64"/>
      <c r="B3085" s="64"/>
      <c r="C3085" s="66"/>
      <c r="D3085" s="67"/>
      <c r="E3085" s="64"/>
      <c r="F3085" s="64"/>
      <c r="G3085" s="37" t="str">
        <f>IF(E3085="","",IF(OR(E3085="Project Management",E3085="Project Support",E3085="Sprint Management",E3085="Sprint Support"),"NA",ROUND((((VLOOKUP(AD3085,[2]Formula!V:X,3,0)))-SUMIF(AD:AD,AD3085,H:H)),2)))</f>
        <v/>
      </c>
      <c r="H3085" s="71"/>
      <c r="I3085" s="72"/>
      <c r="J3085" s="72"/>
      <c r="K3085" s="38" t="str">
        <f>IF(E3085="","",IF(OR(E3085="Project Management",E3085="Project Support",E3085="Sprint Management",E3085="Sprint Support"),"NA",(((SUMIF(AD:AD,AD3085,H:H)/VLOOKUP(AD3085,[2]Formula!V:X,3,0))*VLOOKUP(AD3085,[2]Formula!V:X,2,0))*H3085)/SUMIF(AD:AD,AD3085,H:H)))</f>
        <v/>
      </c>
      <c r="L3085" s="38" t="str">
        <f t="shared" si="289"/>
        <v/>
      </c>
      <c r="M3085" s="38" t="str">
        <f t="shared" si="290"/>
        <v/>
      </c>
      <c r="N3085" s="38" t="str">
        <f t="shared" si="292"/>
        <v/>
      </c>
      <c r="O3085" s="38" t="str">
        <f t="shared" si="288"/>
        <v/>
      </c>
      <c r="P3085" s="39" t="str">
        <f t="shared" si="293"/>
        <v/>
      </c>
      <c r="AC3085" s="42" t="str">
        <f>IF(B3085="","",VLOOKUP(B3085,[2]Formula!B:C,2,0))</f>
        <v/>
      </c>
      <c r="AD3085" s="43" t="str">
        <f t="shared" si="291"/>
        <v/>
      </c>
    </row>
    <row r="3086" spans="1:30" x14ac:dyDescent="0.25">
      <c r="A3086" s="64"/>
      <c r="B3086" s="64"/>
      <c r="C3086" s="66"/>
      <c r="D3086" s="67"/>
      <c r="E3086" s="64"/>
      <c r="F3086" s="64"/>
      <c r="G3086" s="37" t="str">
        <f>IF(E3086="","",IF(OR(E3086="Project Management",E3086="Project Support",E3086="Sprint Management",E3086="Sprint Support"),"NA",ROUND((((VLOOKUP(AD3086,[2]Formula!V:X,3,0)))-SUMIF(AD:AD,AD3086,H:H)),2)))</f>
        <v/>
      </c>
      <c r="H3086" s="71"/>
      <c r="I3086" s="72"/>
      <c r="J3086" s="72"/>
      <c r="K3086" s="38" t="str">
        <f>IF(E3086="","",IF(OR(E3086="Project Management",E3086="Project Support",E3086="Sprint Management",E3086="Sprint Support"),"NA",(((SUMIF(AD:AD,AD3086,H:H)/VLOOKUP(AD3086,[2]Formula!V:X,3,0))*VLOOKUP(AD3086,[2]Formula!V:X,2,0))*H3086)/SUMIF(AD:AD,AD3086,H:H)))</f>
        <v/>
      </c>
      <c r="L3086" s="38" t="str">
        <f t="shared" si="289"/>
        <v/>
      </c>
      <c r="M3086" s="38" t="str">
        <f t="shared" si="290"/>
        <v/>
      </c>
      <c r="N3086" s="38" t="str">
        <f t="shared" si="292"/>
        <v/>
      </c>
      <c r="O3086" s="38" t="str">
        <f t="shared" si="288"/>
        <v/>
      </c>
      <c r="P3086" s="39" t="str">
        <f t="shared" si="293"/>
        <v/>
      </c>
      <c r="AC3086" s="42" t="str">
        <f>IF(B3086="","",VLOOKUP(B3086,[2]Formula!B:C,2,0))</f>
        <v/>
      </c>
      <c r="AD3086" s="43" t="str">
        <f t="shared" si="291"/>
        <v/>
      </c>
    </row>
    <row r="3087" spans="1:30" x14ac:dyDescent="0.25">
      <c r="A3087" s="64"/>
      <c r="B3087" s="64"/>
      <c r="C3087" s="66"/>
      <c r="D3087" s="67"/>
      <c r="E3087" s="64"/>
      <c r="F3087" s="64"/>
      <c r="G3087" s="37" t="str">
        <f>IF(E3087="","",IF(OR(E3087="Project Management",E3087="Project Support",E3087="Sprint Management",E3087="Sprint Support"),"NA",ROUND((((VLOOKUP(AD3087,[2]Formula!V:X,3,0)))-SUMIF(AD:AD,AD3087,H:H)),2)))</f>
        <v/>
      </c>
      <c r="H3087" s="71"/>
      <c r="I3087" s="72"/>
      <c r="J3087" s="72"/>
      <c r="K3087" s="38" t="str">
        <f>IF(E3087="","",IF(OR(E3087="Project Management",E3087="Project Support",E3087="Sprint Management",E3087="Sprint Support"),"NA",(((SUMIF(AD:AD,AD3087,H:H)/VLOOKUP(AD3087,[2]Formula!V:X,3,0))*VLOOKUP(AD3087,[2]Formula!V:X,2,0))*H3087)/SUMIF(AD:AD,AD3087,H:H)))</f>
        <v/>
      </c>
      <c r="L3087" s="38" t="str">
        <f t="shared" si="289"/>
        <v/>
      </c>
      <c r="M3087" s="38" t="str">
        <f t="shared" si="290"/>
        <v/>
      </c>
      <c r="N3087" s="38" t="str">
        <f t="shared" si="292"/>
        <v/>
      </c>
      <c r="O3087" s="38" t="str">
        <f t="shared" si="288"/>
        <v/>
      </c>
      <c r="P3087" s="39" t="str">
        <f t="shared" si="293"/>
        <v/>
      </c>
      <c r="AC3087" s="42" t="str">
        <f>IF(B3087="","",VLOOKUP(B3087,[2]Formula!B:C,2,0))</f>
        <v/>
      </c>
      <c r="AD3087" s="43" t="str">
        <f t="shared" si="291"/>
        <v/>
      </c>
    </row>
    <row r="3088" spans="1:30" x14ac:dyDescent="0.25">
      <c r="A3088" s="64"/>
      <c r="B3088" s="64"/>
      <c r="C3088" s="66"/>
      <c r="D3088" s="67"/>
      <c r="E3088" s="64"/>
      <c r="F3088" s="64"/>
      <c r="G3088" s="37" t="str">
        <f>IF(E3088="","",IF(OR(E3088="Project Management",E3088="Project Support",E3088="Sprint Management",E3088="Sprint Support"),"NA",ROUND((((VLOOKUP(AD3088,[2]Formula!V:X,3,0)))-SUMIF(AD:AD,AD3088,H:H)),2)))</f>
        <v/>
      </c>
      <c r="H3088" s="71"/>
      <c r="I3088" s="72"/>
      <c r="J3088" s="72"/>
      <c r="K3088" s="38" t="str">
        <f>IF(E3088="","",IF(OR(E3088="Project Management",E3088="Project Support",E3088="Sprint Management",E3088="Sprint Support"),"NA",(((SUMIF(AD:AD,AD3088,H:H)/VLOOKUP(AD3088,[2]Formula!V:X,3,0))*VLOOKUP(AD3088,[2]Formula!V:X,2,0))*H3088)/SUMIF(AD:AD,AD3088,H:H)))</f>
        <v/>
      </c>
      <c r="L3088" s="38" t="str">
        <f t="shared" si="289"/>
        <v/>
      </c>
      <c r="M3088" s="38" t="str">
        <f t="shared" si="290"/>
        <v/>
      </c>
      <c r="N3088" s="38" t="str">
        <f t="shared" si="292"/>
        <v/>
      </c>
      <c r="O3088" s="38" t="str">
        <f t="shared" si="288"/>
        <v/>
      </c>
      <c r="P3088" s="39" t="str">
        <f t="shared" si="293"/>
        <v/>
      </c>
      <c r="AC3088" s="42" t="str">
        <f>IF(B3088="","",VLOOKUP(B3088,[2]Formula!B:C,2,0))</f>
        <v/>
      </c>
      <c r="AD3088" s="43" t="str">
        <f t="shared" si="291"/>
        <v/>
      </c>
    </row>
    <row r="3089" spans="1:30" x14ac:dyDescent="0.25">
      <c r="A3089" s="64"/>
      <c r="B3089" s="64"/>
      <c r="C3089" s="66"/>
      <c r="D3089" s="67"/>
      <c r="E3089" s="64"/>
      <c r="F3089" s="64"/>
      <c r="G3089" s="37" t="str">
        <f>IF(E3089="","",IF(OR(E3089="Project Management",E3089="Project Support",E3089="Sprint Management",E3089="Sprint Support"),"NA",ROUND((((VLOOKUP(AD3089,[2]Formula!V:X,3,0)))-SUMIF(AD:AD,AD3089,H:H)),2)))</f>
        <v/>
      </c>
      <c r="H3089" s="71"/>
      <c r="I3089" s="72"/>
      <c r="J3089" s="72"/>
      <c r="K3089" s="38" t="str">
        <f>IF(E3089="","",IF(OR(E3089="Project Management",E3089="Project Support",E3089="Sprint Management",E3089="Sprint Support"),"NA",(((SUMIF(AD:AD,AD3089,H:H)/VLOOKUP(AD3089,[2]Formula!V:X,3,0))*VLOOKUP(AD3089,[2]Formula!V:X,2,0))*H3089)/SUMIF(AD:AD,AD3089,H:H)))</f>
        <v/>
      </c>
      <c r="L3089" s="38" t="str">
        <f t="shared" si="289"/>
        <v/>
      </c>
      <c r="M3089" s="38" t="str">
        <f t="shared" si="290"/>
        <v/>
      </c>
      <c r="N3089" s="38" t="str">
        <f t="shared" si="292"/>
        <v/>
      </c>
      <c r="O3089" s="38" t="str">
        <f t="shared" si="288"/>
        <v/>
      </c>
      <c r="P3089" s="39" t="str">
        <f t="shared" si="293"/>
        <v/>
      </c>
      <c r="AC3089" s="42" t="str">
        <f>IF(B3089="","",VLOOKUP(B3089,[2]Formula!B:C,2,0))</f>
        <v/>
      </c>
      <c r="AD3089" s="43" t="str">
        <f t="shared" si="291"/>
        <v/>
      </c>
    </row>
    <row r="3090" spans="1:30" x14ac:dyDescent="0.25">
      <c r="A3090" s="64"/>
      <c r="B3090" s="64"/>
      <c r="C3090" s="66"/>
      <c r="D3090" s="67"/>
      <c r="E3090" s="64"/>
      <c r="F3090" s="64"/>
      <c r="G3090" s="37" t="str">
        <f>IF(E3090="","",IF(OR(E3090="Project Management",E3090="Project Support",E3090="Sprint Management",E3090="Sprint Support"),"NA",ROUND((((VLOOKUP(AD3090,[2]Formula!V:X,3,0)))-SUMIF(AD:AD,AD3090,H:H)),2)))</f>
        <v/>
      </c>
      <c r="H3090" s="71"/>
      <c r="I3090" s="72"/>
      <c r="J3090" s="72"/>
      <c r="K3090" s="38" t="str">
        <f>IF(E3090="","",IF(OR(E3090="Project Management",E3090="Project Support",E3090="Sprint Management",E3090="Sprint Support"),"NA",(((SUMIF(AD:AD,AD3090,H:H)/VLOOKUP(AD3090,[2]Formula!V:X,3,0))*VLOOKUP(AD3090,[2]Formula!V:X,2,0))*H3090)/SUMIF(AD:AD,AD3090,H:H)))</f>
        <v/>
      </c>
      <c r="L3090" s="38" t="str">
        <f t="shared" si="289"/>
        <v/>
      </c>
      <c r="M3090" s="38" t="str">
        <f t="shared" si="290"/>
        <v/>
      </c>
      <c r="N3090" s="38" t="str">
        <f t="shared" si="292"/>
        <v/>
      </c>
      <c r="O3090" s="38" t="str">
        <f t="shared" si="288"/>
        <v/>
      </c>
      <c r="P3090" s="39" t="str">
        <f t="shared" si="293"/>
        <v/>
      </c>
      <c r="AC3090" s="42" t="str">
        <f>IF(B3090="","",VLOOKUP(B3090,[2]Formula!B:C,2,0))</f>
        <v/>
      </c>
      <c r="AD3090" s="43" t="str">
        <f t="shared" si="291"/>
        <v/>
      </c>
    </row>
    <row r="3091" spans="1:30" x14ac:dyDescent="0.25">
      <c r="A3091" s="64"/>
      <c r="B3091" s="64"/>
      <c r="C3091" s="66"/>
      <c r="D3091" s="67"/>
      <c r="E3091" s="64"/>
      <c r="F3091" s="64"/>
      <c r="G3091" s="37" t="str">
        <f>IF(E3091="","",IF(OR(E3091="Project Management",E3091="Project Support",E3091="Sprint Management",E3091="Sprint Support"),"NA",ROUND((((VLOOKUP(AD3091,[2]Formula!V:X,3,0)))-SUMIF(AD:AD,AD3091,H:H)),2)))</f>
        <v/>
      </c>
      <c r="H3091" s="71"/>
      <c r="I3091" s="72"/>
      <c r="J3091" s="72"/>
      <c r="K3091" s="38" t="str">
        <f>IF(E3091="","",IF(OR(E3091="Project Management",E3091="Project Support",E3091="Sprint Management",E3091="Sprint Support"),"NA",(((SUMIF(AD:AD,AD3091,H:H)/VLOOKUP(AD3091,[2]Formula!V:X,3,0))*VLOOKUP(AD3091,[2]Formula!V:X,2,0))*H3091)/SUMIF(AD:AD,AD3091,H:H)))</f>
        <v/>
      </c>
      <c r="L3091" s="38" t="str">
        <f t="shared" si="289"/>
        <v/>
      </c>
      <c r="M3091" s="38" t="str">
        <f t="shared" si="290"/>
        <v/>
      </c>
      <c r="N3091" s="38" t="str">
        <f t="shared" si="292"/>
        <v/>
      </c>
      <c r="O3091" s="38" t="str">
        <f t="shared" si="288"/>
        <v/>
      </c>
      <c r="P3091" s="39" t="str">
        <f t="shared" si="293"/>
        <v/>
      </c>
      <c r="AC3091" s="42" t="str">
        <f>IF(B3091="","",VLOOKUP(B3091,[2]Formula!B:C,2,0))</f>
        <v/>
      </c>
      <c r="AD3091" s="43" t="str">
        <f t="shared" si="291"/>
        <v/>
      </c>
    </row>
    <row r="3092" spans="1:30" x14ac:dyDescent="0.25">
      <c r="A3092" s="64"/>
      <c r="B3092" s="64"/>
      <c r="C3092" s="66"/>
      <c r="D3092" s="67"/>
      <c r="E3092" s="64"/>
      <c r="F3092" s="64"/>
      <c r="G3092" s="37" t="str">
        <f>IF(E3092="","",IF(OR(E3092="Project Management",E3092="Project Support",E3092="Sprint Management",E3092="Sprint Support"),"NA",ROUND((((VLOOKUP(AD3092,[2]Formula!V:X,3,0)))-SUMIF(AD:AD,AD3092,H:H)),2)))</f>
        <v/>
      </c>
      <c r="H3092" s="71"/>
      <c r="I3092" s="72"/>
      <c r="J3092" s="72"/>
      <c r="K3092" s="38" t="str">
        <f>IF(E3092="","",IF(OR(E3092="Project Management",E3092="Project Support",E3092="Sprint Management",E3092="Sprint Support"),"NA",(((SUMIF(AD:AD,AD3092,H:H)/VLOOKUP(AD3092,[2]Formula!V:X,3,0))*VLOOKUP(AD3092,[2]Formula!V:X,2,0))*H3092)/SUMIF(AD:AD,AD3092,H:H)))</f>
        <v/>
      </c>
      <c r="L3092" s="38" t="str">
        <f t="shared" si="289"/>
        <v/>
      </c>
      <c r="M3092" s="38" t="str">
        <f t="shared" si="290"/>
        <v/>
      </c>
      <c r="N3092" s="38" t="str">
        <f t="shared" si="292"/>
        <v/>
      </c>
      <c r="O3092" s="38" t="str">
        <f t="shared" si="288"/>
        <v/>
      </c>
      <c r="P3092" s="39" t="str">
        <f t="shared" si="293"/>
        <v/>
      </c>
      <c r="AC3092" s="42" t="str">
        <f>IF(B3092="","",VLOOKUP(B3092,[2]Formula!B:C,2,0))</f>
        <v/>
      </c>
      <c r="AD3092" s="43" t="str">
        <f t="shared" si="291"/>
        <v/>
      </c>
    </row>
    <row r="3093" spans="1:30" x14ac:dyDescent="0.25">
      <c r="A3093" s="64"/>
      <c r="B3093" s="64"/>
      <c r="C3093" s="66"/>
      <c r="D3093" s="67"/>
      <c r="E3093" s="64"/>
      <c r="F3093" s="64"/>
      <c r="G3093" s="37" t="str">
        <f>IF(E3093="","",IF(OR(E3093="Project Management",E3093="Project Support",E3093="Sprint Management",E3093="Sprint Support"),"NA",ROUND((((VLOOKUP(AD3093,[2]Formula!V:X,3,0)))-SUMIF(AD:AD,AD3093,H:H)),2)))</f>
        <v/>
      </c>
      <c r="H3093" s="71"/>
      <c r="I3093" s="72"/>
      <c r="J3093" s="72"/>
      <c r="K3093" s="38" t="str">
        <f>IF(E3093="","",IF(OR(E3093="Project Management",E3093="Project Support",E3093="Sprint Management",E3093="Sprint Support"),"NA",(((SUMIF(AD:AD,AD3093,H:H)/VLOOKUP(AD3093,[2]Formula!V:X,3,0))*VLOOKUP(AD3093,[2]Formula!V:X,2,0))*H3093)/SUMIF(AD:AD,AD3093,H:H)))</f>
        <v/>
      </c>
      <c r="L3093" s="38" t="str">
        <f t="shared" si="289"/>
        <v/>
      </c>
      <c r="M3093" s="38" t="str">
        <f t="shared" si="290"/>
        <v/>
      </c>
      <c r="N3093" s="38" t="str">
        <f t="shared" si="292"/>
        <v/>
      </c>
      <c r="O3093" s="38" t="str">
        <f t="shared" si="288"/>
        <v/>
      </c>
      <c r="P3093" s="39" t="str">
        <f t="shared" si="293"/>
        <v/>
      </c>
      <c r="AC3093" s="42" t="str">
        <f>IF(B3093="","",VLOOKUP(B3093,[2]Formula!B:C,2,0))</f>
        <v/>
      </c>
      <c r="AD3093" s="43" t="str">
        <f t="shared" si="291"/>
        <v/>
      </c>
    </row>
    <row r="3094" spans="1:30" x14ac:dyDescent="0.25">
      <c r="A3094" s="64"/>
      <c r="B3094" s="64"/>
      <c r="C3094" s="66"/>
      <c r="D3094" s="67"/>
      <c r="E3094" s="64"/>
      <c r="F3094" s="64"/>
      <c r="G3094" s="37" t="str">
        <f>IF(E3094="","",IF(OR(E3094="Project Management",E3094="Project Support",E3094="Sprint Management",E3094="Sprint Support"),"NA",ROUND((((VLOOKUP(AD3094,[2]Formula!V:X,3,0)))-SUMIF(AD:AD,AD3094,H:H)),2)))</f>
        <v/>
      </c>
      <c r="H3094" s="71"/>
      <c r="I3094" s="72"/>
      <c r="J3094" s="72"/>
      <c r="K3094" s="38" t="str">
        <f>IF(E3094="","",IF(OR(E3094="Project Management",E3094="Project Support",E3094="Sprint Management",E3094="Sprint Support"),"NA",(((SUMIF(AD:AD,AD3094,H:H)/VLOOKUP(AD3094,[2]Formula!V:X,3,0))*VLOOKUP(AD3094,[2]Formula!V:X,2,0))*H3094)/SUMIF(AD:AD,AD3094,H:H)))</f>
        <v/>
      </c>
      <c r="L3094" s="38" t="str">
        <f t="shared" si="289"/>
        <v/>
      </c>
      <c r="M3094" s="38" t="str">
        <f t="shared" si="290"/>
        <v/>
      </c>
      <c r="N3094" s="38" t="str">
        <f t="shared" si="292"/>
        <v/>
      </c>
      <c r="O3094" s="38" t="str">
        <f t="shared" si="288"/>
        <v/>
      </c>
      <c r="P3094" s="39" t="str">
        <f t="shared" si="293"/>
        <v/>
      </c>
      <c r="AC3094" s="42" t="str">
        <f>IF(B3094="","",VLOOKUP(B3094,[2]Formula!B:C,2,0))</f>
        <v/>
      </c>
      <c r="AD3094" s="43" t="str">
        <f t="shared" si="291"/>
        <v/>
      </c>
    </row>
    <row r="3095" spans="1:30" x14ac:dyDescent="0.25">
      <c r="A3095" s="64"/>
      <c r="B3095" s="64"/>
      <c r="C3095" s="66"/>
      <c r="D3095" s="67"/>
      <c r="E3095" s="64"/>
      <c r="F3095" s="64"/>
      <c r="G3095" s="37" t="str">
        <f>IF(E3095="","",IF(OR(E3095="Project Management",E3095="Project Support",E3095="Sprint Management",E3095="Sprint Support"),"NA",ROUND((((VLOOKUP(AD3095,[2]Formula!V:X,3,0)))-SUMIF(AD:AD,AD3095,H:H)),2)))</f>
        <v/>
      </c>
      <c r="H3095" s="71"/>
      <c r="I3095" s="72"/>
      <c r="J3095" s="72"/>
      <c r="K3095" s="38" t="str">
        <f>IF(E3095="","",IF(OR(E3095="Project Management",E3095="Project Support",E3095="Sprint Management",E3095="Sprint Support"),"NA",(((SUMIF(AD:AD,AD3095,H:H)/VLOOKUP(AD3095,[2]Formula!V:X,3,0))*VLOOKUP(AD3095,[2]Formula!V:X,2,0))*H3095)/SUMIF(AD:AD,AD3095,H:H)))</f>
        <v/>
      </c>
      <c r="L3095" s="38" t="str">
        <f t="shared" si="289"/>
        <v/>
      </c>
      <c r="M3095" s="38" t="str">
        <f t="shared" si="290"/>
        <v/>
      </c>
      <c r="N3095" s="38" t="str">
        <f t="shared" si="292"/>
        <v/>
      </c>
      <c r="O3095" s="38" t="str">
        <f t="shared" si="288"/>
        <v/>
      </c>
      <c r="P3095" s="39" t="str">
        <f t="shared" si="293"/>
        <v/>
      </c>
      <c r="AC3095" s="42" t="str">
        <f>IF(B3095="","",VLOOKUP(B3095,[2]Formula!B:C,2,0))</f>
        <v/>
      </c>
      <c r="AD3095" s="43" t="str">
        <f t="shared" si="291"/>
        <v/>
      </c>
    </row>
    <row r="3096" spans="1:30" x14ac:dyDescent="0.25">
      <c r="A3096" s="64"/>
      <c r="B3096" s="64"/>
      <c r="C3096" s="66"/>
      <c r="D3096" s="67"/>
      <c r="E3096" s="64"/>
      <c r="F3096" s="64"/>
      <c r="G3096" s="37" t="str">
        <f>IF(E3096="","",IF(OR(E3096="Project Management",E3096="Project Support",E3096="Sprint Management",E3096="Sprint Support"),"NA",ROUND((((VLOOKUP(AD3096,[2]Formula!V:X,3,0)))-SUMIF(AD:AD,AD3096,H:H)),2)))</f>
        <v/>
      </c>
      <c r="H3096" s="71"/>
      <c r="I3096" s="72"/>
      <c r="J3096" s="72"/>
      <c r="K3096" s="38" t="str">
        <f>IF(E3096="","",IF(OR(E3096="Project Management",E3096="Project Support",E3096="Sprint Management",E3096="Sprint Support"),"NA",(((SUMIF(AD:AD,AD3096,H:H)/VLOOKUP(AD3096,[2]Formula!V:X,3,0))*VLOOKUP(AD3096,[2]Formula!V:X,2,0))*H3096)/SUMIF(AD:AD,AD3096,H:H)))</f>
        <v/>
      </c>
      <c r="L3096" s="38" t="str">
        <f t="shared" si="289"/>
        <v/>
      </c>
      <c r="M3096" s="38" t="str">
        <f t="shared" si="290"/>
        <v/>
      </c>
      <c r="N3096" s="38" t="str">
        <f t="shared" si="292"/>
        <v/>
      </c>
      <c r="O3096" s="38" t="str">
        <f t="shared" si="288"/>
        <v/>
      </c>
      <c r="P3096" s="39" t="str">
        <f t="shared" si="293"/>
        <v/>
      </c>
      <c r="AC3096" s="42" t="str">
        <f>IF(B3096="","",VLOOKUP(B3096,[2]Formula!B:C,2,0))</f>
        <v/>
      </c>
      <c r="AD3096" s="43" t="str">
        <f t="shared" si="291"/>
        <v/>
      </c>
    </row>
    <row r="3097" spans="1:30" x14ac:dyDescent="0.25">
      <c r="A3097" s="64"/>
      <c r="B3097" s="64"/>
      <c r="C3097" s="66"/>
      <c r="D3097" s="67"/>
      <c r="E3097" s="64"/>
      <c r="F3097" s="64"/>
      <c r="G3097" s="37" t="str">
        <f>IF(E3097="","",IF(OR(E3097="Project Management",E3097="Project Support",E3097="Sprint Management",E3097="Sprint Support"),"NA",ROUND((((VLOOKUP(AD3097,[2]Formula!V:X,3,0)))-SUMIF(AD:AD,AD3097,H:H)),2)))</f>
        <v/>
      </c>
      <c r="H3097" s="71"/>
      <c r="I3097" s="72"/>
      <c r="J3097" s="72"/>
      <c r="K3097" s="38" t="str">
        <f>IF(E3097="","",IF(OR(E3097="Project Management",E3097="Project Support",E3097="Sprint Management",E3097="Sprint Support"),"NA",(((SUMIF(AD:AD,AD3097,H:H)/VLOOKUP(AD3097,[2]Formula!V:X,3,0))*VLOOKUP(AD3097,[2]Formula!V:X,2,0))*H3097)/SUMIF(AD:AD,AD3097,H:H)))</f>
        <v/>
      </c>
      <c r="L3097" s="38" t="str">
        <f t="shared" si="289"/>
        <v/>
      </c>
      <c r="M3097" s="38" t="str">
        <f t="shared" si="290"/>
        <v/>
      </c>
      <c r="N3097" s="38" t="str">
        <f t="shared" si="292"/>
        <v/>
      </c>
      <c r="O3097" s="38" t="str">
        <f t="shared" si="288"/>
        <v/>
      </c>
      <c r="P3097" s="39" t="str">
        <f t="shared" si="293"/>
        <v/>
      </c>
      <c r="AC3097" s="42" t="str">
        <f>IF(B3097="","",VLOOKUP(B3097,[2]Formula!B:C,2,0))</f>
        <v/>
      </c>
      <c r="AD3097" s="43" t="str">
        <f t="shared" si="291"/>
        <v/>
      </c>
    </row>
    <row r="3098" spans="1:30" x14ac:dyDescent="0.25">
      <c r="A3098" s="64"/>
      <c r="B3098" s="64"/>
      <c r="C3098" s="66"/>
      <c r="D3098" s="67"/>
      <c r="E3098" s="64"/>
      <c r="F3098" s="64"/>
      <c r="G3098" s="37" t="str">
        <f>IF(E3098="","",IF(OR(E3098="Project Management",E3098="Project Support",E3098="Sprint Management",E3098="Sprint Support"),"NA",ROUND((((VLOOKUP(AD3098,[2]Formula!V:X,3,0)))-SUMIF(AD:AD,AD3098,H:H)),2)))</f>
        <v/>
      </c>
      <c r="H3098" s="71"/>
      <c r="I3098" s="72"/>
      <c r="J3098" s="72"/>
      <c r="K3098" s="38" t="str">
        <f>IF(E3098="","",IF(OR(E3098="Project Management",E3098="Project Support",E3098="Sprint Management",E3098="Sprint Support"),"NA",(((SUMIF(AD:AD,AD3098,H:H)/VLOOKUP(AD3098,[2]Formula!V:X,3,0))*VLOOKUP(AD3098,[2]Formula!V:X,2,0))*H3098)/SUMIF(AD:AD,AD3098,H:H)))</f>
        <v/>
      </c>
      <c r="L3098" s="38" t="str">
        <f t="shared" si="289"/>
        <v/>
      </c>
      <c r="M3098" s="38" t="str">
        <f t="shared" si="290"/>
        <v/>
      </c>
      <c r="N3098" s="38" t="str">
        <f t="shared" si="292"/>
        <v/>
      </c>
      <c r="O3098" s="38" t="str">
        <f t="shared" si="288"/>
        <v/>
      </c>
      <c r="P3098" s="39" t="str">
        <f t="shared" si="293"/>
        <v/>
      </c>
      <c r="AC3098" s="42" t="str">
        <f>IF(B3098="","",VLOOKUP(B3098,[2]Formula!B:C,2,0))</f>
        <v/>
      </c>
      <c r="AD3098" s="43" t="str">
        <f t="shared" si="291"/>
        <v/>
      </c>
    </row>
    <row r="3099" spans="1:30" x14ac:dyDescent="0.25">
      <c r="A3099" s="64"/>
      <c r="B3099" s="64"/>
      <c r="C3099" s="66"/>
      <c r="D3099" s="67"/>
      <c r="E3099" s="64"/>
      <c r="F3099" s="64"/>
      <c r="G3099" s="37" t="str">
        <f>IF(E3099="","",IF(OR(E3099="Project Management",E3099="Project Support",E3099="Sprint Management",E3099="Sprint Support"),"NA",ROUND((((VLOOKUP(AD3099,[2]Formula!V:X,3,0)))-SUMIF(AD:AD,AD3099,H:H)),2)))</f>
        <v/>
      </c>
      <c r="H3099" s="71"/>
      <c r="I3099" s="72"/>
      <c r="J3099" s="72"/>
      <c r="K3099" s="38" t="str">
        <f>IF(E3099="","",IF(OR(E3099="Project Management",E3099="Project Support",E3099="Sprint Management",E3099="Sprint Support"),"NA",(((SUMIF(AD:AD,AD3099,H:H)/VLOOKUP(AD3099,[2]Formula!V:X,3,0))*VLOOKUP(AD3099,[2]Formula!V:X,2,0))*H3099)/SUMIF(AD:AD,AD3099,H:H)))</f>
        <v/>
      </c>
      <c r="L3099" s="38" t="str">
        <f t="shared" si="289"/>
        <v/>
      </c>
      <c r="M3099" s="38" t="str">
        <f t="shared" si="290"/>
        <v/>
      </c>
      <c r="N3099" s="38" t="str">
        <f t="shared" si="292"/>
        <v/>
      </c>
      <c r="O3099" s="38" t="str">
        <f t="shared" si="288"/>
        <v/>
      </c>
      <c r="P3099" s="39" t="str">
        <f t="shared" si="293"/>
        <v/>
      </c>
      <c r="AC3099" s="42" t="str">
        <f>IF(B3099="","",VLOOKUP(B3099,[2]Formula!B:C,2,0))</f>
        <v/>
      </c>
      <c r="AD3099" s="43" t="str">
        <f t="shared" si="291"/>
        <v/>
      </c>
    </row>
    <row r="3100" spans="1:30" x14ac:dyDescent="0.25">
      <c r="A3100" s="64"/>
      <c r="B3100" s="64"/>
      <c r="C3100" s="66"/>
      <c r="D3100" s="67"/>
      <c r="E3100" s="64"/>
      <c r="F3100" s="64"/>
      <c r="G3100" s="37" t="str">
        <f>IF(E3100="","",IF(OR(E3100="Project Management",E3100="Project Support",E3100="Sprint Management",E3100="Sprint Support"),"NA",ROUND((((VLOOKUP(AD3100,[2]Formula!V:X,3,0)))-SUMIF(AD:AD,AD3100,H:H)),2)))</f>
        <v/>
      </c>
      <c r="H3100" s="71"/>
      <c r="I3100" s="72"/>
      <c r="J3100" s="72"/>
      <c r="K3100" s="38" t="str">
        <f>IF(E3100="","",IF(OR(E3100="Project Management",E3100="Project Support",E3100="Sprint Management",E3100="Sprint Support"),"NA",(((SUMIF(AD:AD,AD3100,H:H)/VLOOKUP(AD3100,[2]Formula!V:X,3,0))*VLOOKUP(AD3100,[2]Formula!V:X,2,0))*H3100)/SUMIF(AD:AD,AD3100,H:H)))</f>
        <v/>
      </c>
      <c r="L3100" s="38" t="str">
        <f t="shared" si="289"/>
        <v/>
      </c>
      <c r="M3100" s="38" t="str">
        <f t="shared" si="290"/>
        <v/>
      </c>
      <c r="N3100" s="38" t="str">
        <f t="shared" si="292"/>
        <v/>
      </c>
      <c r="O3100" s="38" t="str">
        <f t="shared" si="288"/>
        <v/>
      </c>
      <c r="P3100" s="39" t="str">
        <f t="shared" si="293"/>
        <v/>
      </c>
      <c r="AC3100" s="42" t="str">
        <f>IF(B3100="","",VLOOKUP(B3100,[2]Formula!B:C,2,0))</f>
        <v/>
      </c>
      <c r="AD3100" s="43" t="str">
        <f t="shared" si="291"/>
        <v/>
      </c>
    </row>
    <row r="3101" spans="1:30" x14ac:dyDescent="0.25">
      <c r="A3101" s="64"/>
      <c r="B3101" s="64"/>
      <c r="C3101" s="66"/>
      <c r="D3101" s="67"/>
      <c r="E3101" s="64"/>
      <c r="F3101" s="64"/>
      <c r="G3101" s="37" t="str">
        <f>IF(E3101="","",IF(OR(E3101="Project Management",E3101="Project Support",E3101="Sprint Management",E3101="Sprint Support"),"NA",ROUND((((VLOOKUP(AD3101,[2]Formula!V:X,3,0)))-SUMIF(AD:AD,AD3101,H:H)),2)))</f>
        <v/>
      </c>
      <c r="H3101" s="71"/>
      <c r="I3101" s="72"/>
      <c r="J3101" s="72"/>
      <c r="K3101" s="38" t="str">
        <f>IF(E3101="","",IF(OR(E3101="Project Management",E3101="Project Support",E3101="Sprint Management",E3101="Sprint Support"),"NA",(((SUMIF(AD:AD,AD3101,H:H)/VLOOKUP(AD3101,[2]Formula!V:X,3,0))*VLOOKUP(AD3101,[2]Formula!V:X,2,0))*H3101)/SUMIF(AD:AD,AD3101,H:H)))</f>
        <v/>
      </c>
      <c r="L3101" s="38" t="str">
        <f t="shared" si="289"/>
        <v/>
      </c>
      <c r="M3101" s="38" t="str">
        <f t="shared" si="290"/>
        <v/>
      </c>
      <c r="N3101" s="38" t="str">
        <f t="shared" si="292"/>
        <v/>
      </c>
      <c r="O3101" s="38" t="str">
        <f t="shared" si="288"/>
        <v/>
      </c>
      <c r="P3101" s="39" t="str">
        <f t="shared" si="293"/>
        <v/>
      </c>
      <c r="AC3101" s="42" t="str">
        <f>IF(B3101="","",VLOOKUP(B3101,[2]Formula!B:C,2,0))</f>
        <v/>
      </c>
      <c r="AD3101" s="43" t="str">
        <f t="shared" si="291"/>
        <v/>
      </c>
    </row>
    <row r="3102" spans="1:30" x14ac:dyDescent="0.25">
      <c r="A3102" s="64"/>
      <c r="B3102" s="64"/>
      <c r="C3102" s="66"/>
      <c r="D3102" s="67"/>
      <c r="E3102" s="64"/>
      <c r="F3102" s="64"/>
      <c r="G3102" s="37" t="str">
        <f>IF(E3102="","",IF(OR(E3102="Project Management",E3102="Project Support",E3102="Sprint Management",E3102="Sprint Support"),"NA",ROUND((((VLOOKUP(AD3102,[2]Formula!V:X,3,0)))-SUMIF(AD:AD,AD3102,H:H)),2)))</f>
        <v/>
      </c>
      <c r="H3102" s="71"/>
      <c r="I3102" s="72"/>
      <c r="J3102" s="72"/>
      <c r="K3102" s="38" t="str">
        <f>IF(E3102="","",IF(OR(E3102="Project Management",E3102="Project Support",E3102="Sprint Management",E3102="Sprint Support"),"NA",(((SUMIF(AD:AD,AD3102,H:H)/VLOOKUP(AD3102,[2]Formula!V:X,3,0))*VLOOKUP(AD3102,[2]Formula!V:X,2,0))*H3102)/SUMIF(AD:AD,AD3102,H:H)))</f>
        <v/>
      </c>
      <c r="L3102" s="38" t="str">
        <f t="shared" si="289"/>
        <v/>
      </c>
      <c r="M3102" s="38" t="str">
        <f t="shared" si="290"/>
        <v/>
      </c>
      <c r="N3102" s="38" t="str">
        <f t="shared" si="292"/>
        <v/>
      </c>
      <c r="O3102" s="38" t="str">
        <f t="shared" si="288"/>
        <v/>
      </c>
      <c r="P3102" s="39" t="str">
        <f t="shared" si="293"/>
        <v/>
      </c>
      <c r="AC3102" s="42" t="str">
        <f>IF(B3102="","",VLOOKUP(B3102,[2]Formula!B:C,2,0))</f>
        <v/>
      </c>
      <c r="AD3102" s="43" t="str">
        <f t="shared" si="291"/>
        <v/>
      </c>
    </row>
    <row r="3103" spans="1:30" x14ac:dyDescent="0.25">
      <c r="A3103" s="64"/>
      <c r="B3103" s="64"/>
      <c r="C3103" s="66"/>
      <c r="D3103" s="67"/>
      <c r="E3103" s="64"/>
      <c r="F3103" s="64"/>
      <c r="G3103" s="37" t="str">
        <f>IF(E3103="","",IF(OR(E3103="Project Management",E3103="Project Support",E3103="Sprint Management",E3103="Sprint Support"),"NA",ROUND((((VLOOKUP(AD3103,[2]Formula!V:X,3,0)))-SUMIF(AD:AD,AD3103,H:H)),2)))</f>
        <v/>
      </c>
      <c r="H3103" s="71"/>
      <c r="I3103" s="72"/>
      <c r="J3103" s="72"/>
      <c r="K3103" s="38" t="str">
        <f>IF(E3103="","",IF(OR(E3103="Project Management",E3103="Project Support",E3103="Sprint Management",E3103="Sprint Support"),"NA",(((SUMIF(AD:AD,AD3103,H:H)/VLOOKUP(AD3103,[2]Formula!V:X,3,0))*VLOOKUP(AD3103,[2]Formula!V:X,2,0))*H3103)/SUMIF(AD:AD,AD3103,H:H)))</f>
        <v/>
      </c>
      <c r="L3103" s="38" t="str">
        <f t="shared" si="289"/>
        <v/>
      </c>
      <c r="M3103" s="38" t="str">
        <f t="shared" si="290"/>
        <v/>
      </c>
      <c r="N3103" s="38" t="str">
        <f t="shared" si="292"/>
        <v/>
      </c>
      <c r="O3103" s="38" t="str">
        <f t="shared" si="288"/>
        <v/>
      </c>
      <c r="P3103" s="39" t="str">
        <f t="shared" si="293"/>
        <v/>
      </c>
      <c r="AC3103" s="42" t="str">
        <f>IF(B3103="","",VLOOKUP(B3103,[2]Formula!B:C,2,0))</f>
        <v/>
      </c>
      <c r="AD3103" s="43" t="str">
        <f t="shared" si="291"/>
        <v/>
      </c>
    </row>
    <row r="3104" spans="1:30" x14ac:dyDescent="0.25">
      <c r="A3104" s="64"/>
      <c r="B3104" s="64"/>
      <c r="C3104" s="66"/>
      <c r="D3104" s="67"/>
      <c r="E3104" s="64"/>
      <c r="F3104" s="64"/>
      <c r="G3104" s="37" t="str">
        <f>IF(E3104="","",IF(OR(E3104="Project Management",E3104="Project Support",E3104="Sprint Management",E3104="Sprint Support"),"NA",ROUND((((VLOOKUP(AD3104,[2]Formula!V:X,3,0)))-SUMIF(AD:AD,AD3104,H:H)),2)))</f>
        <v/>
      </c>
      <c r="H3104" s="71"/>
      <c r="I3104" s="72"/>
      <c r="J3104" s="72"/>
      <c r="K3104" s="38" t="str">
        <f>IF(E3104="","",IF(OR(E3104="Project Management",E3104="Project Support",E3104="Sprint Management",E3104="Sprint Support"),"NA",(((SUMIF(AD:AD,AD3104,H:H)/VLOOKUP(AD3104,[2]Formula!V:X,3,0))*VLOOKUP(AD3104,[2]Formula!V:X,2,0))*H3104)/SUMIF(AD:AD,AD3104,H:H)))</f>
        <v/>
      </c>
      <c r="L3104" s="38" t="str">
        <f t="shared" si="289"/>
        <v/>
      </c>
      <c r="M3104" s="38" t="str">
        <f t="shared" si="290"/>
        <v/>
      </c>
      <c r="N3104" s="38" t="str">
        <f t="shared" si="292"/>
        <v/>
      </c>
      <c r="O3104" s="38" t="str">
        <f t="shared" si="288"/>
        <v/>
      </c>
      <c r="P3104" s="39" t="str">
        <f t="shared" si="293"/>
        <v/>
      </c>
      <c r="AC3104" s="42" t="str">
        <f>IF(B3104="","",VLOOKUP(B3104,[2]Formula!B:C,2,0))</f>
        <v/>
      </c>
      <c r="AD3104" s="43" t="str">
        <f t="shared" si="291"/>
        <v/>
      </c>
    </row>
    <row r="3105" spans="1:30" x14ac:dyDescent="0.25">
      <c r="A3105" s="64"/>
      <c r="B3105" s="64"/>
      <c r="C3105" s="66"/>
      <c r="D3105" s="67"/>
      <c r="E3105" s="64"/>
      <c r="F3105" s="64"/>
      <c r="G3105" s="37" t="str">
        <f>IF(E3105="","",IF(OR(E3105="Project Management",E3105="Project Support",E3105="Sprint Management",E3105="Sprint Support"),"NA",ROUND((((VLOOKUP(AD3105,[2]Formula!V:X,3,0)))-SUMIF(AD:AD,AD3105,H:H)),2)))</f>
        <v/>
      </c>
      <c r="H3105" s="71"/>
      <c r="I3105" s="72"/>
      <c r="J3105" s="72"/>
      <c r="K3105" s="38" t="str">
        <f>IF(E3105="","",IF(OR(E3105="Project Management",E3105="Project Support",E3105="Sprint Management",E3105="Sprint Support"),"NA",(((SUMIF(AD:AD,AD3105,H:H)/VLOOKUP(AD3105,[2]Formula!V:X,3,0))*VLOOKUP(AD3105,[2]Formula!V:X,2,0))*H3105)/SUMIF(AD:AD,AD3105,H:H)))</f>
        <v/>
      </c>
      <c r="L3105" s="38" t="str">
        <f t="shared" si="289"/>
        <v/>
      </c>
      <c r="M3105" s="38" t="str">
        <f t="shared" si="290"/>
        <v/>
      </c>
      <c r="N3105" s="38" t="str">
        <f t="shared" si="292"/>
        <v/>
      </c>
      <c r="O3105" s="38" t="str">
        <f t="shared" si="288"/>
        <v/>
      </c>
      <c r="P3105" s="39" t="str">
        <f t="shared" si="293"/>
        <v/>
      </c>
      <c r="AC3105" s="42" t="str">
        <f>IF(B3105="","",VLOOKUP(B3105,[2]Formula!B:C,2,0))</f>
        <v/>
      </c>
      <c r="AD3105" s="43" t="str">
        <f t="shared" si="291"/>
        <v/>
      </c>
    </row>
    <row r="3106" spans="1:30" x14ac:dyDescent="0.25">
      <c r="A3106" s="64"/>
      <c r="B3106" s="64"/>
      <c r="C3106" s="66"/>
      <c r="D3106" s="67"/>
      <c r="E3106" s="64"/>
      <c r="F3106" s="64"/>
      <c r="G3106" s="37" t="str">
        <f>IF(E3106="","",IF(OR(E3106="Project Management",E3106="Project Support",E3106="Sprint Management",E3106="Sprint Support"),"NA",ROUND((((VLOOKUP(AD3106,[2]Formula!V:X,3,0)))-SUMIF(AD:AD,AD3106,H:H)),2)))</f>
        <v/>
      </c>
      <c r="H3106" s="71"/>
      <c r="I3106" s="72"/>
      <c r="J3106" s="72"/>
      <c r="K3106" s="38" t="str">
        <f>IF(E3106="","",IF(OR(E3106="Project Management",E3106="Project Support",E3106="Sprint Management",E3106="Sprint Support"),"NA",(((SUMIF(AD:AD,AD3106,H:H)/VLOOKUP(AD3106,[2]Formula!V:X,3,0))*VLOOKUP(AD3106,[2]Formula!V:X,2,0))*H3106)/SUMIF(AD:AD,AD3106,H:H)))</f>
        <v/>
      </c>
      <c r="L3106" s="38" t="str">
        <f t="shared" si="289"/>
        <v/>
      </c>
      <c r="M3106" s="38" t="str">
        <f t="shared" si="290"/>
        <v/>
      </c>
      <c r="N3106" s="38" t="str">
        <f t="shared" si="292"/>
        <v/>
      </c>
      <c r="O3106" s="38" t="str">
        <f t="shared" si="288"/>
        <v/>
      </c>
      <c r="P3106" s="39" t="str">
        <f t="shared" si="293"/>
        <v/>
      </c>
      <c r="AC3106" s="42" t="str">
        <f>IF(B3106="","",VLOOKUP(B3106,[2]Formula!B:C,2,0))</f>
        <v/>
      </c>
      <c r="AD3106" s="43" t="str">
        <f t="shared" si="291"/>
        <v/>
      </c>
    </row>
    <row r="3107" spans="1:30" x14ac:dyDescent="0.25">
      <c r="A3107" s="64"/>
      <c r="B3107" s="64"/>
      <c r="C3107" s="66"/>
      <c r="D3107" s="67"/>
      <c r="E3107" s="64"/>
      <c r="F3107" s="64"/>
      <c r="G3107" s="37" t="str">
        <f>IF(E3107="","",IF(OR(E3107="Project Management",E3107="Project Support",E3107="Sprint Management",E3107="Sprint Support"),"NA",ROUND((((VLOOKUP(AD3107,[2]Formula!V:X,3,0)))-SUMIF(AD:AD,AD3107,H:H)),2)))</f>
        <v/>
      </c>
      <c r="H3107" s="71"/>
      <c r="I3107" s="72"/>
      <c r="J3107" s="72"/>
      <c r="K3107" s="38" t="str">
        <f>IF(E3107="","",IF(OR(E3107="Project Management",E3107="Project Support",E3107="Sprint Management",E3107="Sprint Support"),"NA",(((SUMIF(AD:AD,AD3107,H:H)/VLOOKUP(AD3107,[2]Formula!V:X,3,0))*VLOOKUP(AD3107,[2]Formula!V:X,2,0))*H3107)/SUMIF(AD:AD,AD3107,H:H)))</f>
        <v/>
      </c>
      <c r="L3107" s="38" t="str">
        <f t="shared" si="289"/>
        <v/>
      </c>
      <c r="M3107" s="38" t="str">
        <f t="shared" si="290"/>
        <v/>
      </c>
      <c r="N3107" s="38" t="str">
        <f t="shared" si="292"/>
        <v/>
      </c>
      <c r="O3107" s="38" t="str">
        <f t="shared" si="288"/>
        <v/>
      </c>
      <c r="P3107" s="39" t="str">
        <f t="shared" si="293"/>
        <v/>
      </c>
      <c r="AC3107" s="42" t="str">
        <f>IF(B3107="","",VLOOKUP(B3107,[2]Formula!B:C,2,0))</f>
        <v/>
      </c>
      <c r="AD3107" s="43" t="str">
        <f t="shared" si="291"/>
        <v/>
      </c>
    </row>
    <row r="3108" spans="1:30" x14ac:dyDescent="0.25">
      <c r="A3108" s="64"/>
      <c r="B3108" s="64"/>
      <c r="C3108" s="66"/>
      <c r="D3108" s="67"/>
      <c r="E3108" s="64"/>
      <c r="F3108" s="64"/>
      <c r="G3108" s="37" t="str">
        <f>IF(E3108="","",IF(OR(E3108="Project Management",E3108="Project Support",E3108="Sprint Management",E3108="Sprint Support"),"NA",ROUND((((VLOOKUP(AD3108,[2]Formula!V:X,3,0)))-SUMIF(AD:AD,AD3108,H:H)),2)))</f>
        <v/>
      </c>
      <c r="H3108" s="71"/>
      <c r="I3108" s="72"/>
      <c r="J3108" s="72"/>
      <c r="K3108" s="38" t="str">
        <f>IF(E3108="","",IF(OR(E3108="Project Management",E3108="Project Support",E3108="Sprint Management",E3108="Sprint Support"),"NA",(((SUMIF(AD:AD,AD3108,H:H)/VLOOKUP(AD3108,[2]Formula!V:X,3,0))*VLOOKUP(AD3108,[2]Formula!V:X,2,0))*H3108)/SUMIF(AD:AD,AD3108,H:H)))</f>
        <v/>
      </c>
      <c r="L3108" s="38" t="str">
        <f t="shared" si="289"/>
        <v/>
      </c>
      <c r="M3108" s="38" t="str">
        <f t="shared" si="290"/>
        <v/>
      </c>
      <c r="N3108" s="38" t="str">
        <f t="shared" si="292"/>
        <v/>
      </c>
      <c r="O3108" s="38" t="str">
        <f t="shared" si="288"/>
        <v/>
      </c>
      <c r="P3108" s="39" t="str">
        <f t="shared" si="293"/>
        <v/>
      </c>
      <c r="AC3108" s="42" t="str">
        <f>IF(B3108="","",VLOOKUP(B3108,[2]Formula!B:C,2,0))</f>
        <v/>
      </c>
      <c r="AD3108" s="43" t="str">
        <f t="shared" si="291"/>
        <v/>
      </c>
    </row>
    <row r="3109" spans="1:30" x14ac:dyDescent="0.25">
      <c r="A3109" s="64"/>
      <c r="B3109" s="64"/>
      <c r="C3109" s="66"/>
      <c r="D3109" s="67"/>
      <c r="E3109" s="64"/>
      <c r="F3109" s="64"/>
      <c r="G3109" s="37" t="str">
        <f>IF(E3109="","",IF(OR(E3109="Project Management",E3109="Project Support",E3109="Sprint Management",E3109="Sprint Support"),"NA",ROUND((((VLOOKUP(AD3109,[2]Formula!V:X,3,0)))-SUMIF(AD:AD,AD3109,H:H)),2)))</f>
        <v/>
      </c>
      <c r="H3109" s="71"/>
      <c r="I3109" s="72"/>
      <c r="J3109" s="72"/>
      <c r="K3109" s="38" t="str">
        <f>IF(E3109="","",IF(OR(E3109="Project Management",E3109="Project Support",E3109="Sprint Management",E3109="Sprint Support"),"NA",(((SUMIF(AD:AD,AD3109,H:H)/VLOOKUP(AD3109,[2]Formula!V:X,3,0))*VLOOKUP(AD3109,[2]Formula!V:X,2,0))*H3109)/SUMIF(AD:AD,AD3109,H:H)))</f>
        <v/>
      </c>
      <c r="L3109" s="38" t="str">
        <f t="shared" si="289"/>
        <v/>
      </c>
      <c r="M3109" s="38" t="str">
        <f t="shared" si="290"/>
        <v/>
      </c>
      <c r="N3109" s="38" t="str">
        <f t="shared" si="292"/>
        <v/>
      </c>
      <c r="O3109" s="38" t="str">
        <f t="shared" si="288"/>
        <v/>
      </c>
      <c r="P3109" s="39" t="str">
        <f t="shared" si="293"/>
        <v/>
      </c>
      <c r="AC3109" s="42" t="str">
        <f>IF(B3109="","",VLOOKUP(B3109,[2]Formula!B:C,2,0))</f>
        <v/>
      </c>
      <c r="AD3109" s="43" t="str">
        <f t="shared" si="291"/>
        <v/>
      </c>
    </row>
    <row r="3110" spans="1:30" x14ac:dyDescent="0.25">
      <c r="A3110" s="64"/>
      <c r="B3110" s="64"/>
      <c r="C3110" s="66"/>
      <c r="D3110" s="67"/>
      <c r="E3110" s="64"/>
      <c r="F3110" s="64"/>
      <c r="G3110" s="37" t="str">
        <f>IF(E3110="","",IF(OR(E3110="Project Management",E3110="Project Support",E3110="Sprint Management",E3110="Sprint Support"),"NA",ROUND((((VLOOKUP(AD3110,[2]Formula!V:X,3,0)))-SUMIF(AD:AD,AD3110,H:H)),2)))</f>
        <v/>
      </c>
      <c r="H3110" s="71"/>
      <c r="I3110" s="72"/>
      <c r="J3110" s="72"/>
      <c r="K3110" s="38" t="str">
        <f>IF(E3110="","",IF(OR(E3110="Project Management",E3110="Project Support",E3110="Sprint Management",E3110="Sprint Support"),"NA",(((SUMIF(AD:AD,AD3110,H:H)/VLOOKUP(AD3110,[2]Formula!V:X,3,0))*VLOOKUP(AD3110,[2]Formula!V:X,2,0))*H3110)/SUMIF(AD:AD,AD3110,H:H)))</f>
        <v/>
      </c>
      <c r="L3110" s="38" t="str">
        <f t="shared" si="289"/>
        <v/>
      </c>
      <c r="M3110" s="38" t="str">
        <f t="shared" si="290"/>
        <v/>
      </c>
      <c r="N3110" s="38" t="str">
        <f t="shared" si="292"/>
        <v/>
      </c>
      <c r="O3110" s="38" t="str">
        <f t="shared" si="288"/>
        <v/>
      </c>
      <c r="P3110" s="39" t="str">
        <f t="shared" si="293"/>
        <v/>
      </c>
      <c r="AC3110" s="42" t="str">
        <f>IF(B3110="","",VLOOKUP(B3110,[2]Formula!B:C,2,0))</f>
        <v/>
      </c>
      <c r="AD3110" s="43" t="str">
        <f t="shared" si="291"/>
        <v/>
      </c>
    </row>
    <row r="3111" spans="1:30" x14ac:dyDescent="0.25">
      <c r="A3111" s="64"/>
      <c r="B3111" s="64"/>
      <c r="C3111" s="66"/>
      <c r="D3111" s="67"/>
      <c r="E3111" s="64"/>
      <c r="F3111" s="64"/>
      <c r="G3111" s="37" t="str">
        <f>IF(E3111="","",IF(OR(E3111="Project Management",E3111="Project Support",E3111="Sprint Management",E3111="Sprint Support"),"NA",ROUND((((VLOOKUP(AD3111,[2]Formula!V:X,3,0)))-SUMIF(AD:AD,AD3111,H:H)),2)))</f>
        <v/>
      </c>
      <c r="H3111" s="71"/>
      <c r="I3111" s="72"/>
      <c r="J3111" s="72"/>
      <c r="K3111" s="38" t="str">
        <f>IF(E3111="","",IF(OR(E3111="Project Management",E3111="Project Support",E3111="Sprint Management",E3111="Sprint Support"),"NA",(((SUMIF(AD:AD,AD3111,H:H)/VLOOKUP(AD3111,[2]Formula!V:X,3,0))*VLOOKUP(AD3111,[2]Formula!V:X,2,0))*H3111)/SUMIF(AD:AD,AD3111,H:H)))</f>
        <v/>
      </c>
      <c r="L3111" s="38" t="str">
        <f t="shared" si="289"/>
        <v/>
      </c>
      <c r="M3111" s="38" t="str">
        <f t="shared" si="290"/>
        <v/>
      </c>
      <c r="N3111" s="38" t="str">
        <f t="shared" si="292"/>
        <v/>
      </c>
      <c r="O3111" s="38" t="str">
        <f t="shared" si="288"/>
        <v/>
      </c>
      <c r="P3111" s="39" t="str">
        <f t="shared" si="293"/>
        <v/>
      </c>
      <c r="AC3111" s="42" t="str">
        <f>IF(B3111="","",VLOOKUP(B3111,[2]Formula!B:C,2,0))</f>
        <v/>
      </c>
      <c r="AD3111" s="43" t="str">
        <f t="shared" si="291"/>
        <v/>
      </c>
    </row>
    <row r="3112" spans="1:30" x14ac:dyDescent="0.25">
      <c r="A3112" s="64"/>
      <c r="B3112" s="64"/>
      <c r="C3112" s="66"/>
      <c r="D3112" s="67"/>
      <c r="E3112" s="64"/>
      <c r="F3112" s="64"/>
      <c r="G3112" s="37" t="str">
        <f>IF(E3112="","",IF(OR(E3112="Project Management",E3112="Project Support",E3112="Sprint Management",E3112="Sprint Support"),"NA",ROUND((((VLOOKUP(AD3112,[2]Formula!V:X,3,0)))-SUMIF(AD:AD,AD3112,H:H)),2)))</f>
        <v/>
      </c>
      <c r="H3112" s="71"/>
      <c r="I3112" s="72"/>
      <c r="J3112" s="72"/>
      <c r="K3112" s="38" t="str">
        <f>IF(E3112="","",IF(OR(E3112="Project Management",E3112="Project Support",E3112="Sprint Management",E3112="Sprint Support"),"NA",(((SUMIF(AD:AD,AD3112,H:H)/VLOOKUP(AD3112,[2]Formula!V:X,3,0))*VLOOKUP(AD3112,[2]Formula!V:X,2,0))*H3112)/SUMIF(AD:AD,AD3112,H:H)))</f>
        <v/>
      </c>
      <c r="L3112" s="38" t="str">
        <f t="shared" si="289"/>
        <v/>
      </c>
      <c r="M3112" s="38" t="str">
        <f t="shared" si="290"/>
        <v/>
      </c>
      <c r="N3112" s="38" t="str">
        <f t="shared" si="292"/>
        <v/>
      </c>
      <c r="O3112" s="38" t="str">
        <f t="shared" si="288"/>
        <v/>
      </c>
      <c r="P3112" s="39" t="str">
        <f t="shared" si="293"/>
        <v/>
      </c>
      <c r="AC3112" s="42" t="str">
        <f>IF(B3112="","",VLOOKUP(B3112,[2]Formula!B:C,2,0))</f>
        <v/>
      </c>
      <c r="AD3112" s="43" t="str">
        <f t="shared" si="291"/>
        <v/>
      </c>
    </row>
    <row r="3113" spans="1:30" x14ac:dyDescent="0.25">
      <c r="A3113" s="64"/>
      <c r="B3113" s="64"/>
      <c r="C3113" s="66"/>
      <c r="D3113" s="67"/>
      <c r="E3113" s="64"/>
      <c r="F3113" s="64"/>
      <c r="G3113" s="37" t="str">
        <f>IF(E3113="","",IF(OR(E3113="Project Management",E3113="Project Support",E3113="Sprint Management",E3113="Sprint Support"),"NA",ROUND((((VLOOKUP(AD3113,[2]Formula!V:X,3,0)))-SUMIF(AD:AD,AD3113,H:H)),2)))</f>
        <v/>
      </c>
      <c r="H3113" s="71"/>
      <c r="I3113" s="72"/>
      <c r="J3113" s="72"/>
      <c r="K3113" s="38" t="str">
        <f>IF(E3113="","",IF(OR(E3113="Project Management",E3113="Project Support",E3113="Sprint Management",E3113="Sprint Support"),"NA",(((SUMIF(AD:AD,AD3113,H:H)/VLOOKUP(AD3113,[2]Formula!V:X,3,0))*VLOOKUP(AD3113,[2]Formula!V:X,2,0))*H3113)/SUMIF(AD:AD,AD3113,H:H)))</f>
        <v/>
      </c>
      <c r="L3113" s="38" t="str">
        <f t="shared" si="289"/>
        <v/>
      </c>
      <c r="M3113" s="38" t="str">
        <f t="shared" si="290"/>
        <v/>
      </c>
      <c r="N3113" s="38" t="str">
        <f t="shared" si="292"/>
        <v/>
      </c>
      <c r="O3113" s="38" t="str">
        <f t="shared" si="288"/>
        <v/>
      </c>
      <c r="P3113" s="39" t="str">
        <f t="shared" si="293"/>
        <v/>
      </c>
      <c r="AC3113" s="42" t="str">
        <f>IF(B3113="","",VLOOKUP(B3113,[2]Formula!B:C,2,0))</f>
        <v/>
      </c>
      <c r="AD3113" s="43" t="str">
        <f t="shared" si="291"/>
        <v/>
      </c>
    </row>
    <row r="3114" spans="1:30" x14ac:dyDescent="0.25">
      <c r="A3114" s="64"/>
      <c r="B3114" s="64"/>
      <c r="C3114" s="66"/>
      <c r="D3114" s="67"/>
      <c r="E3114" s="64"/>
      <c r="F3114" s="64"/>
      <c r="G3114" s="37" t="str">
        <f>IF(E3114="","",IF(OR(E3114="Project Management",E3114="Project Support",E3114="Sprint Management",E3114="Sprint Support"),"NA",ROUND((((VLOOKUP(AD3114,[2]Formula!V:X,3,0)))-SUMIF(AD:AD,AD3114,H:H)),2)))</f>
        <v/>
      </c>
      <c r="H3114" s="71"/>
      <c r="I3114" s="72"/>
      <c r="J3114" s="72"/>
      <c r="K3114" s="38" t="str">
        <f>IF(E3114="","",IF(OR(E3114="Project Management",E3114="Project Support",E3114="Sprint Management",E3114="Sprint Support"),"NA",(((SUMIF(AD:AD,AD3114,H:H)/VLOOKUP(AD3114,[2]Formula!V:X,3,0))*VLOOKUP(AD3114,[2]Formula!V:X,2,0))*H3114)/SUMIF(AD:AD,AD3114,H:H)))</f>
        <v/>
      </c>
      <c r="L3114" s="38" t="str">
        <f t="shared" si="289"/>
        <v/>
      </c>
      <c r="M3114" s="38" t="str">
        <f t="shared" si="290"/>
        <v/>
      </c>
      <c r="N3114" s="38" t="str">
        <f t="shared" si="292"/>
        <v/>
      </c>
      <c r="O3114" s="38" t="str">
        <f t="shared" si="288"/>
        <v/>
      </c>
      <c r="P3114" s="39" t="str">
        <f t="shared" si="293"/>
        <v/>
      </c>
      <c r="AC3114" s="42" t="str">
        <f>IF(B3114="","",VLOOKUP(B3114,[2]Formula!B:C,2,0))</f>
        <v/>
      </c>
      <c r="AD3114" s="43" t="str">
        <f t="shared" si="291"/>
        <v/>
      </c>
    </row>
    <row r="3115" spans="1:30" x14ac:dyDescent="0.25">
      <c r="A3115" s="64"/>
      <c r="B3115" s="64"/>
      <c r="C3115" s="66"/>
      <c r="D3115" s="67"/>
      <c r="E3115" s="64"/>
      <c r="F3115" s="64"/>
      <c r="G3115" s="37" t="str">
        <f>IF(E3115="","",IF(OR(E3115="Project Management",E3115="Project Support",E3115="Sprint Management",E3115="Sprint Support"),"NA",ROUND((((VLOOKUP(AD3115,[2]Formula!V:X,3,0)))-SUMIF(AD:AD,AD3115,H:H)),2)))</f>
        <v/>
      </c>
      <c r="H3115" s="71"/>
      <c r="I3115" s="72"/>
      <c r="J3115" s="72"/>
      <c r="K3115" s="38" t="str">
        <f>IF(E3115="","",IF(OR(E3115="Project Management",E3115="Project Support",E3115="Sprint Management",E3115="Sprint Support"),"NA",(((SUMIF(AD:AD,AD3115,H:H)/VLOOKUP(AD3115,[2]Formula!V:X,3,0))*VLOOKUP(AD3115,[2]Formula!V:X,2,0))*H3115)/SUMIF(AD:AD,AD3115,H:H)))</f>
        <v/>
      </c>
      <c r="L3115" s="38" t="str">
        <f t="shared" si="289"/>
        <v/>
      </c>
      <c r="M3115" s="38" t="str">
        <f t="shared" si="290"/>
        <v/>
      </c>
      <c r="N3115" s="38" t="str">
        <f t="shared" si="292"/>
        <v/>
      </c>
      <c r="O3115" s="38" t="str">
        <f t="shared" si="288"/>
        <v/>
      </c>
      <c r="P3115" s="39" t="str">
        <f t="shared" si="293"/>
        <v/>
      </c>
      <c r="AC3115" s="42" t="str">
        <f>IF(B3115="","",VLOOKUP(B3115,[2]Formula!B:C,2,0))</f>
        <v/>
      </c>
      <c r="AD3115" s="43" t="str">
        <f t="shared" si="291"/>
        <v/>
      </c>
    </row>
    <row r="3116" spans="1:30" x14ac:dyDescent="0.25">
      <c r="A3116" s="64"/>
      <c r="B3116" s="64"/>
      <c r="C3116" s="66"/>
      <c r="D3116" s="67"/>
      <c r="E3116" s="64"/>
      <c r="F3116" s="64"/>
      <c r="G3116" s="37" t="str">
        <f>IF(E3116="","",IF(OR(E3116="Project Management",E3116="Project Support",E3116="Sprint Management",E3116="Sprint Support"),"NA",ROUND((((VLOOKUP(AD3116,[2]Formula!V:X,3,0)))-SUMIF(AD:AD,AD3116,H:H)),2)))</f>
        <v/>
      </c>
      <c r="H3116" s="71"/>
      <c r="I3116" s="72"/>
      <c r="J3116" s="72"/>
      <c r="K3116" s="38" t="str">
        <f>IF(E3116="","",IF(OR(E3116="Project Management",E3116="Project Support",E3116="Sprint Management",E3116="Sprint Support"),"NA",(((SUMIF(AD:AD,AD3116,H:H)/VLOOKUP(AD3116,[2]Formula!V:X,3,0))*VLOOKUP(AD3116,[2]Formula!V:X,2,0))*H3116)/SUMIF(AD:AD,AD3116,H:H)))</f>
        <v/>
      </c>
      <c r="L3116" s="38" t="str">
        <f t="shared" si="289"/>
        <v/>
      </c>
      <c r="M3116" s="38" t="str">
        <f t="shared" si="290"/>
        <v/>
      </c>
      <c r="N3116" s="38" t="str">
        <f t="shared" si="292"/>
        <v/>
      </c>
      <c r="O3116" s="38" t="str">
        <f t="shared" si="288"/>
        <v/>
      </c>
      <c r="P3116" s="39" t="str">
        <f t="shared" si="293"/>
        <v/>
      </c>
      <c r="AC3116" s="42" t="str">
        <f>IF(B3116="","",VLOOKUP(B3116,[2]Formula!B:C,2,0))</f>
        <v/>
      </c>
      <c r="AD3116" s="43" t="str">
        <f t="shared" si="291"/>
        <v/>
      </c>
    </row>
    <row r="3117" spans="1:30" x14ac:dyDescent="0.25">
      <c r="A3117" s="64"/>
      <c r="B3117" s="64"/>
      <c r="C3117" s="66"/>
      <c r="D3117" s="67"/>
      <c r="E3117" s="64"/>
      <c r="F3117" s="64"/>
      <c r="G3117" s="37" t="str">
        <f>IF(E3117="","",IF(OR(E3117="Project Management",E3117="Project Support",E3117="Sprint Management",E3117="Sprint Support"),"NA",ROUND((((VLOOKUP(AD3117,[2]Formula!V:X,3,0)))-SUMIF(AD:AD,AD3117,H:H)),2)))</f>
        <v/>
      </c>
      <c r="H3117" s="71"/>
      <c r="I3117" s="72"/>
      <c r="J3117" s="72"/>
      <c r="K3117" s="38" t="str">
        <f>IF(E3117="","",IF(OR(E3117="Project Management",E3117="Project Support",E3117="Sprint Management",E3117="Sprint Support"),"NA",(((SUMIF(AD:AD,AD3117,H:H)/VLOOKUP(AD3117,[2]Formula!V:X,3,0))*VLOOKUP(AD3117,[2]Formula!V:X,2,0))*H3117)/SUMIF(AD:AD,AD3117,H:H)))</f>
        <v/>
      </c>
      <c r="L3117" s="38" t="str">
        <f t="shared" si="289"/>
        <v/>
      </c>
      <c r="M3117" s="38" t="str">
        <f t="shared" si="290"/>
        <v/>
      </c>
      <c r="N3117" s="38" t="str">
        <f t="shared" si="292"/>
        <v/>
      </c>
      <c r="O3117" s="38" t="str">
        <f t="shared" si="288"/>
        <v/>
      </c>
      <c r="P3117" s="39" t="str">
        <f t="shared" si="293"/>
        <v/>
      </c>
      <c r="AC3117" s="42" t="str">
        <f>IF(B3117="","",VLOOKUP(B3117,[2]Formula!B:C,2,0))</f>
        <v/>
      </c>
      <c r="AD3117" s="43" t="str">
        <f t="shared" si="291"/>
        <v/>
      </c>
    </row>
    <row r="3118" spans="1:30" x14ac:dyDescent="0.25">
      <c r="A3118" s="64"/>
      <c r="B3118" s="64"/>
      <c r="C3118" s="66"/>
      <c r="D3118" s="67"/>
      <c r="E3118" s="64"/>
      <c r="F3118" s="64"/>
      <c r="G3118" s="37" t="str">
        <f>IF(E3118="","",IF(OR(E3118="Project Management",E3118="Project Support",E3118="Sprint Management",E3118="Sprint Support"),"NA",ROUND((((VLOOKUP(AD3118,[2]Formula!V:X,3,0)))-SUMIF(AD:AD,AD3118,H:H)),2)))</f>
        <v/>
      </c>
      <c r="H3118" s="71"/>
      <c r="I3118" s="72"/>
      <c r="J3118" s="72"/>
      <c r="K3118" s="38" t="str">
        <f>IF(E3118="","",IF(OR(E3118="Project Management",E3118="Project Support",E3118="Sprint Management",E3118="Sprint Support"),"NA",(((SUMIF(AD:AD,AD3118,H:H)/VLOOKUP(AD3118,[2]Formula!V:X,3,0))*VLOOKUP(AD3118,[2]Formula!V:X,2,0))*H3118)/SUMIF(AD:AD,AD3118,H:H)))</f>
        <v/>
      </c>
      <c r="L3118" s="38" t="str">
        <f t="shared" si="289"/>
        <v/>
      </c>
      <c r="M3118" s="38" t="str">
        <f t="shared" si="290"/>
        <v/>
      </c>
      <c r="N3118" s="38" t="str">
        <f t="shared" si="292"/>
        <v/>
      </c>
      <c r="O3118" s="38" t="str">
        <f t="shared" si="288"/>
        <v/>
      </c>
      <c r="P3118" s="39" t="str">
        <f t="shared" si="293"/>
        <v/>
      </c>
      <c r="AC3118" s="42" t="str">
        <f>IF(B3118="","",VLOOKUP(B3118,[2]Formula!B:C,2,0))</f>
        <v/>
      </c>
      <c r="AD3118" s="43" t="str">
        <f t="shared" si="291"/>
        <v/>
      </c>
    </row>
    <row r="3119" spans="1:30" x14ac:dyDescent="0.25">
      <c r="A3119" s="64"/>
      <c r="B3119" s="64"/>
      <c r="C3119" s="66"/>
      <c r="D3119" s="67"/>
      <c r="E3119" s="64"/>
      <c r="F3119" s="64"/>
      <c r="G3119" s="37" t="str">
        <f>IF(E3119="","",IF(OR(E3119="Project Management",E3119="Project Support",E3119="Sprint Management",E3119="Sprint Support"),"NA",ROUND((((VLOOKUP(AD3119,[2]Formula!V:X,3,0)))-SUMIF(AD:AD,AD3119,H:H)),2)))</f>
        <v/>
      </c>
      <c r="H3119" s="71"/>
      <c r="I3119" s="72"/>
      <c r="J3119" s="72"/>
      <c r="K3119" s="38" t="str">
        <f>IF(E3119="","",IF(OR(E3119="Project Management",E3119="Project Support",E3119="Sprint Management",E3119="Sprint Support"),"NA",(((SUMIF(AD:AD,AD3119,H:H)/VLOOKUP(AD3119,[2]Formula!V:X,3,0))*VLOOKUP(AD3119,[2]Formula!V:X,2,0))*H3119)/SUMIF(AD:AD,AD3119,H:H)))</f>
        <v/>
      </c>
      <c r="L3119" s="38" t="str">
        <f t="shared" si="289"/>
        <v/>
      </c>
      <c r="M3119" s="38" t="str">
        <f t="shared" si="290"/>
        <v/>
      </c>
      <c r="N3119" s="38" t="str">
        <f t="shared" si="292"/>
        <v/>
      </c>
      <c r="O3119" s="38" t="str">
        <f t="shared" si="288"/>
        <v/>
      </c>
      <c r="P3119" s="39" t="str">
        <f t="shared" si="293"/>
        <v/>
      </c>
      <c r="AC3119" s="42" t="str">
        <f>IF(B3119="","",VLOOKUP(B3119,[2]Formula!B:C,2,0))</f>
        <v/>
      </c>
      <c r="AD3119" s="43" t="str">
        <f t="shared" si="291"/>
        <v/>
      </c>
    </row>
    <row r="3120" spans="1:30" x14ac:dyDescent="0.25">
      <c r="A3120" s="64"/>
      <c r="B3120" s="64"/>
      <c r="C3120" s="66"/>
      <c r="D3120" s="67"/>
      <c r="E3120" s="64"/>
      <c r="F3120" s="64"/>
      <c r="G3120" s="37" t="str">
        <f>IF(E3120="","",IF(OR(E3120="Project Management",E3120="Project Support",E3120="Sprint Management",E3120="Sprint Support"),"NA",ROUND((((VLOOKUP(AD3120,[2]Formula!V:X,3,0)))-SUMIF(AD:AD,AD3120,H:H)),2)))</f>
        <v/>
      </c>
      <c r="H3120" s="71"/>
      <c r="I3120" s="72"/>
      <c r="J3120" s="72"/>
      <c r="K3120" s="38" t="str">
        <f>IF(E3120="","",IF(OR(E3120="Project Management",E3120="Project Support",E3120="Sprint Management",E3120="Sprint Support"),"NA",(((SUMIF(AD:AD,AD3120,H:H)/VLOOKUP(AD3120,[2]Formula!V:X,3,0))*VLOOKUP(AD3120,[2]Formula!V:X,2,0))*H3120)/SUMIF(AD:AD,AD3120,H:H)))</f>
        <v/>
      </c>
      <c r="L3120" s="38" t="str">
        <f t="shared" si="289"/>
        <v/>
      </c>
      <c r="M3120" s="38" t="str">
        <f t="shared" si="290"/>
        <v/>
      </c>
      <c r="N3120" s="38" t="str">
        <f t="shared" si="292"/>
        <v/>
      </c>
      <c r="O3120" s="38" t="str">
        <f t="shared" si="288"/>
        <v/>
      </c>
      <c r="P3120" s="39" t="str">
        <f t="shared" si="293"/>
        <v/>
      </c>
      <c r="AC3120" s="42" t="str">
        <f>IF(B3120="","",VLOOKUP(B3120,[2]Formula!B:C,2,0))</f>
        <v/>
      </c>
      <c r="AD3120" s="43" t="str">
        <f t="shared" si="291"/>
        <v/>
      </c>
    </row>
    <row r="3121" spans="1:30" x14ac:dyDescent="0.25">
      <c r="A3121" s="64"/>
      <c r="B3121" s="64"/>
      <c r="C3121" s="66"/>
      <c r="D3121" s="67"/>
      <c r="E3121" s="64"/>
      <c r="F3121" s="64"/>
      <c r="G3121" s="37" t="str">
        <f>IF(E3121="","",IF(OR(E3121="Project Management",E3121="Project Support",E3121="Sprint Management",E3121="Sprint Support"),"NA",ROUND((((VLOOKUP(AD3121,[2]Formula!V:X,3,0)))-SUMIF(AD:AD,AD3121,H:H)),2)))</f>
        <v/>
      </c>
      <c r="H3121" s="71"/>
      <c r="I3121" s="72"/>
      <c r="J3121" s="72"/>
      <c r="K3121" s="38" t="str">
        <f>IF(E3121="","",IF(OR(E3121="Project Management",E3121="Project Support",E3121="Sprint Management",E3121="Sprint Support"),"NA",(((SUMIF(AD:AD,AD3121,H:H)/VLOOKUP(AD3121,[2]Formula!V:X,3,0))*VLOOKUP(AD3121,[2]Formula!V:X,2,0))*H3121)/SUMIF(AD:AD,AD3121,H:H)))</f>
        <v/>
      </c>
      <c r="L3121" s="38" t="str">
        <f t="shared" si="289"/>
        <v/>
      </c>
      <c r="M3121" s="38" t="str">
        <f t="shared" si="290"/>
        <v/>
      </c>
      <c r="N3121" s="38" t="str">
        <f t="shared" si="292"/>
        <v/>
      </c>
      <c r="O3121" s="38" t="str">
        <f t="shared" si="288"/>
        <v/>
      </c>
      <c r="P3121" s="39" t="str">
        <f t="shared" si="293"/>
        <v/>
      </c>
      <c r="AC3121" s="42" t="str">
        <f>IF(B3121="","",VLOOKUP(B3121,[2]Formula!B:C,2,0))</f>
        <v/>
      </c>
      <c r="AD3121" s="43" t="str">
        <f t="shared" si="291"/>
        <v/>
      </c>
    </row>
    <row r="3122" spans="1:30" x14ac:dyDescent="0.25">
      <c r="A3122" s="64"/>
      <c r="B3122" s="64"/>
      <c r="C3122" s="66"/>
      <c r="D3122" s="67"/>
      <c r="E3122" s="64"/>
      <c r="F3122" s="64"/>
      <c r="G3122" s="37" t="str">
        <f>IF(E3122="","",IF(OR(E3122="Project Management",E3122="Project Support",E3122="Sprint Management",E3122="Sprint Support"),"NA",ROUND((((VLOOKUP(AD3122,[2]Formula!V:X,3,0)))-SUMIF(AD:AD,AD3122,H:H)),2)))</f>
        <v/>
      </c>
      <c r="H3122" s="71"/>
      <c r="I3122" s="72"/>
      <c r="J3122" s="72"/>
      <c r="K3122" s="38" t="str">
        <f>IF(E3122="","",IF(OR(E3122="Project Management",E3122="Project Support",E3122="Sprint Management",E3122="Sprint Support"),"NA",(((SUMIF(AD:AD,AD3122,H:H)/VLOOKUP(AD3122,[2]Formula!V:X,3,0))*VLOOKUP(AD3122,[2]Formula!V:X,2,0))*H3122)/SUMIF(AD:AD,AD3122,H:H)))</f>
        <v/>
      </c>
      <c r="L3122" s="38" t="str">
        <f t="shared" si="289"/>
        <v/>
      </c>
      <c r="M3122" s="38" t="str">
        <f t="shared" si="290"/>
        <v/>
      </c>
      <c r="N3122" s="38" t="str">
        <f t="shared" si="292"/>
        <v/>
      </c>
      <c r="O3122" s="38" t="str">
        <f t="shared" si="288"/>
        <v/>
      </c>
      <c r="P3122" s="39" t="str">
        <f t="shared" si="293"/>
        <v/>
      </c>
      <c r="AC3122" s="42" t="str">
        <f>IF(B3122="","",VLOOKUP(B3122,[2]Formula!B:C,2,0))</f>
        <v/>
      </c>
      <c r="AD3122" s="43" t="str">
        <f t="shared" si="291"/>
        <v/>
      </c>
    </row>
    <row r="3123" spans="1:30" x14ac:dyDescent="0.25">
      <c r="A3123" s="64"/>
      <c r="B3123" s="64"/>
      <c r="C3123" s="66"/>
      <c r="D3123" s="67"/>
      <c r="E3123" s="64"/>
      <c r="F3123" s="64"/>
      <c r="G3123" s="37" t="str">
        <f>IF(E3123="","",IF(OR(E3123="Project Management",E3123="Project Support",E3123="Sprint Management",E3123="Sprint Support"),"NA",ROUND((((VLOOKUP(AD3123,[2]Formula!V:X,3,0)))-SUMIF(AD:AD,AD3123,H:H)),2)))</f>
        <v/>
      </c>
      <c r="H3123" s="71"/>
      <c r="I3123" s="72"/>
      <c r="J3123" s="72"/>
      <c r="K3123" s="38" t="str">
        <f>IF(E3123="","",IF(OR(E3123="Project Management",E3123="Project Support",E3123="Sprint Management",E3123="Sprint Support"),"NA",(((SUMIF(AD:AD,AD3123,H:H)/VLOOKUP(AD3123,[2]Formula!V:X,3,0))*VLOOKUP(AD3123,[2]Formula!V:X,2,0))*H3123)/SUMIF(AD:AD,AD3123,H:H)))</f>
        <v/>
      </c>
      <c r="L3123" s="38" t="str">
        <f t="shared" si="289"/>
        <v/>
      </c>
      <c r="M3123" s="38" t="str">
        <f t="shared" si="290"/>
        <v/>
      </c>
      <c r="N3123" s="38" t="str">
        <f t="shared" si="292"/>
        <v/>
      </c>
      <c r="O3123" s="38" t="str">
        <f t="shared" si="288"/>
        <v/>
      </c>
      <c r="P3123" s="39" t="str">
        <f t="shared" si="293"/>
        <v/>
      </c>
      <c r="AC3123" s="42" t="str">
        <f>IF(B3123="","",VLOOKUP(B3123,[2]Formula!B:C,2,0))</f>
        <v/>
      </c>
      <c r="AD3123" s="43" t="str">
        <f t="shared" si="291"/>
        <v/>
      </c>
    </row>
    <row r="3124" spans="1:30" x14ac:dyDescent="0.25">
      <c r="A3124" s="64"/>
      <c r="B3124" s="64"/>
      <c r="C3124" s="66"/>
      <c r="D3124" s="67"/>
      <c r="E3124" s="64"/>
      <c r="F3124" s="64"/>
      <c r="G3124" s="37" t="str">
        <f>IF(E3124="","",IF(OR(E3124="Project Management",E3124="Project Support",E3124="Sprint Management",E3124="Sprint Support"),"NA",ROUND((((VLOOKUP(AD3124,[2]Formula!V:X,3,0)))-SUMIF(AD:AD,AD3124,H:H)),2)))</f>
        <v/>
      </c>
      <c r="H3124" s="71"/>
      <c r="I3124" s="72"/>
      <c r="J3124" s="72"/>
      <c r="K3124" s="38" t="str">
        <f>IF(E3124="","",IF(OR(E3124="Project Management",E3124="Project Support",E3124="Sprint Management",E3124="Sprint Support"),"NA",(((SUMIF(AD:AD,AD3124,H:H)/VLOOKUP(AD3124,[2]Formula!V:X,3,0))*VLOOKUP(AD3124,[2]Formula!V:X,2,0))*H3124)/SUMIF(AD:AD,AD3124,H:H)))</f>
        <v/>
      </c>
      <c r="L3124" s="38" t="str">
        <f t="shared" si="289"/>
        <v/>
      </c>
      <c r="M3124" s="38" t="str">
        <f t="shared" si="290"/>
        <v/>
      </c>
      <c r="N3124" s="38" t="str">
        <f t="shared" si="292"/>
        <v/>
      </c>
      <c r="O3124" s="38" t="str">
        <f t="shared" si="288"/>
        <v/>
      </c>
      <c r="P3124" s="39" t="str">
        <f t="shared" si="293"/>
        <v/>
      </c>
      <c r="AC3124" s="42" t="str">
        <f>IF(B3124="","",VLOOKUP(B3124,[2]Formula!B:C,2,0))</f>
        <v/>
      </c>
      <c r="AD3124" s="43" t="str">
        <f t="shared" si="291"/>
        <v/>
      </c>
    </row>
    <row r="3125" spans="1:30" x14ac:dyDescent="0.25">
      <c r="A3125" s="64"/>
      <c r="B3125" s="64"/>
      <c r="C3125" s="66"/>
      <c r="D3125" s="67"/>
      <c r="E3125" s="64"/>
      <c r="F3125" s="64"/>
      <c r="G3125" s="37" t="str">
        <f>IF(E3125="","",IF(OR(E3125="Project Management",E3125="Project Support",E3125="Sprint Management",E3125="Sprint Support"),"NA",ROUND((((VLOOKUP(AD3125,[2]Formula!V:X,3,0)))-SUMIF(AD:AD,AD3125,H:H)),2)))</f>
        <v/>
      </c>
      <c r="H3125" s="71"/>
      <c r="I3125" s="72"/>
      <c r="J3125" s="72"/>
      <c r="K3125" s="38" t="str">
        <f>IF(E3125="","",IF(OR(E3125="Project Management",E3125="Project Support",E3125="Sprint Management",E3125="Sprint Support"),"NA",(((SUMIF(AD:AD,AD3125,H:H)/VLOOKUP(AD3125,[2]Formula!V:X,3,0))*VLOOKUP(AD3125,[2]Formula!V:X,2,0))*H3125)/SUMIF(AD:AD,AD3125,H:H)))</f>
        <v/>
      </c>
      <c r="L3125" s="38" t="str">
        <f t="shared" si="289"/>
        <v/>
      </c>
      <c r="M3125" s="38" t="str">
        <f t="shared" si="290"/>
        <v/>
      </c>
      <c r="N3125" s="38" t="str">
        <f t="shared" si="292"/>
        <v/>
      </c>
      <c r="O3125" s="38" t="str">
        <f t="shared" ref="O3125:O3188" si="294">IFERROR(L3125/M3125,"")</f>
        <v/>
      </c>
      <c r="P3125" s="39" t="str">
        <f t="shared" si="293"/>
        <v/>
      </c>
      <c r="AC3125" s="42" t="str">
        <f>IF(B3125="","",VLOOKUP(B3125,[2]Formula!B:C,2,0))</f>
        <v/>
      </c>
      <c r="AD3125" s="43" t="str">
        <f t="shared" si="291"/>
        <v/>
      </c>
    </row>
    <row r="3126" spans="1:30" x14ac:dyDescent="0.25">
      <c r="A3126" s="64"/>
      <c r="B3126" s="64"/>
      <c r="C3126" s="66"/>
      <c r="D3126" s="67"/>
      <c r="E3126" s="64"/>
      <c r="F3126" s="64"/>
      <c r="G3126" s="37" t="str">
        <f>IF(E3126="","",IF(OR(E3126="Project Management",E3126="Project Support",E3126="Sprint Management",E3126="Sprint Support"),"NA",ROUND((((VLOOKUP(AD3126,[2]Formula!V:X,3,0)))-SUMIF(AD:AD,AD3126,H:H)),2)))</f>
        <v/>
      </c>
      <c r="H3126" s="71"/>
      <c r="I3126" s="72"/>
      <c r="J3126" s="72"/>
      <c r="K3126" s="38" t="str">
        <f>IF(E3126="","",IF(OR(E3126="Project Management",E3126="Project Support",E3126="Sprint Management",E3126="Sprint Support"),"NA",(((SUMIF(AD:AD,AD3126,H:H)/VLOOKUP(AD3126,[2]Formula!V:X,3,0))*VLOOKUP(AD3126,[2]Formula!V:X,2,0))*H3126)/SUMIF(AD:AD,AD3126,H:H)))</f>
        <v/>
      </c>
      <c r="L3126" s="38" t="str">
        <f t="shared" si="289"/>
        <v/>
      </c>
      <c r="M3126" s="38" t="str">
        <f t="shared" si="290"/>
        <v/>
      </c>
      <c r="N3126" s="38" t="str">
        <f t="shared" si="292"/>
        <v/>
      </c>
      <c r="O3126" s="38" t="str">
        <f t="shared" si="294"/>
        <v/>
      </c>
      <c r="P3126" s="39" t="str">
        <f t="shared" si="293"/>
        <v/>
      </c>
      <c r="AC3126" s="42" t="str">
        <f>IF(B3126="","",VLOOKUP(B3126,[2]Formula!B:C,2,0))</f>
        <v/>
      </c>
      <c r="AD3126" s="43" t="str">
        <f t="shared" si="291"/>
        <v/>
      </c>
    </row>
    <row r="3127" spans="1:30" x14ac:dyDescent="0.25">
      <c r="A3127" s="64"/>
      <c r="B3127" s="64"/>
      <c r="C3127" s="66"/>
      <c r="D3127" s="67"/>
      <c r="E3127" s="64"/>
      <c r="F3127" s="64"/>
      <c r="G3127" s="37" t="str">
        <f>IF(E3127="","",IF(OR(E3127="Project Management",E3127="Project Support",E3127="Sprint Management",E3127="Sprint Support"),"NA",ROUND((((VLOOKUP(AD3127,[2]Formula!V:X,3,0)))-SUMIF(AD:AD,AD3127,H:H)),2)))</f>
        <v/>
      </c>
      <c r="H3127" s="71"/>
      <c r="I3127" s="72"/>
      <c r="J3127" s="72"/>
      <c r="K3127" s="38" t="str">
        <f>IF(E3127="","",IF(OR(E3127="Project Management",E3127="Project Support",E3127="Sprint Management",E3127="Sprint Support"),"NA",(((SUMIF(AD:AD,AD3127,H:H)/VLOOKUP(AD3127,[2]Formula!V:X,3,0))*VLOOKUP(AD3127,[2]Formula!V:X,2,0))*H3127)/SUMIF(AD:AD,AD3127,H:H)))</f>
        <v/>
      </c>
      <c r="L3127" s="38" t="str">
        <f t="shared" si="289"/>
        <v/>
      </c>
      <c r="M3127" s="38" t="str">
        <f t="shared" si="290"/>
        <v/>
      </c>
      <c r="N3127" s="38" t="str">
        <f t="shared" si="292"/>
        <v/>
      </c>
      <c r="O3127" s="38" t="str">
        <f t="shared" si="294"/>
        <v/>
      </c>
      <c r="P3127" s="39" t="str">
        <f t="shared" si="293"/>
        <v/>
      </c>
      <c r="AC3127" s="42" t="str">
        <f>IF(B3127="","",VLOOKUP(B3127,[2]Formula!B:C,2,0))</f>
        <v/>
      </c>
      <c r="AD3127" s="43" t="str">
        <f t="shared" si="291"/>
        <v/>
      </c>
    </row>
    <row r="3128" spans="1:30" x14ac:dyDescent="0.25">
      <c r="A3128" s="64"/>
      <c r="B3128" s="64"/>
      <c r="C3128" s="66"/>
      <c r="D3128" s="67"/>
      <c r="E3128" s="64"/>
      <c r="F3128" s="64"/>
      <c r="G3128" s="37" t="str">
        <f>IF(E3128="","",IF(OR(E3128="Project Management",E3128="Project Support",E3128="Sprint Management",E3128="Sprint Support"),"NA",ROUND((((VLOOKUP(AD3128,[2]Formula!V:X,3,0)))-SUMIF(AD:AD,AD3128,H:H)),2)))</f>
        <v/>
      </c>
      <c r="H3128" s="71"/>
      <c r="I3128" s="72"/>
      <c r="J3128" s="72"/>
      <c r="K3128" s="38" t="str">
        <f>IF(E3128="","",IF(OR(E3128="Project Management",E3128="Project Support",E3128="Sprint Management",E3128="Sprint Support"),"NA",(((SUMIF(AD:AD,AD3128,H:H)/VLOOKUP(AD3128,[2]Formula!V:X,3,0))*VLOOKUP(AD3128,[2]Formula!V:X,2,0))*H3128)/SUMIF(AD:AD,AD3128,H:H)))</f>
        <v/>
      </c>
      <c r="L3128" s="38" t="str">
        <f t="shared" si="289"/>
        <v/>
      </c>
      <c r="M3128" s="38" t="str">
        <f t="shared" si="290"/>
        <v/>
      </c>
      <c r="N3128" s="38" t="str">
        <f t="shared" si="292"/>
        <v/>
      </c>
      <c r="O3128" s="38" t="str">
        <f t="shared" si="294"/>
        <v/>
      </c>
      <c r="P3128" s="39" t="str">
        <f t="shared" si="293"/>
        <v/>
      </c>
      <c r="AC3128" s="42" t="str">
        <f>IF(B3128="","",VLOOKUP(B3128,[2]Formula!B:C,2,0))</f>
        <v/>
      </c>
      <c r="AD3128" s="43" t="str">
        <f t="shared" si="291"/>
        <v/>
      </c>
    </row>
    <row r="3129" spans="1:30" x14ac:dyDescent="0.25">
      <c r="A3129" s="64"/>
      <c r="B3129" s="64"/>
      <c r="C3129" s="66"/>
      <c r="D3129" s="67"/>
      <c r="E3129" s="64"/>
      <c r="F3129" s="64"/>
      <c r="G3129" s="37" t="str">
        <f>IF(E3129="","",IF(OR(E3129="Project Management",E3129="Project Support",E3129="Sprint Management",E3129="Sprint Support"),"NA",ROUND((((VLOOKUP(AD3129,[2]Formula!V:X,3,0)))-SUMIF(AD:AD,AD3129,H:H)),2)))</f>
        <v/>
      </c>
      <c r="H3129" s="71"/>
      <c r="I3129" s="72"/>
      <c r="J3129" s="72"/>
      <c r="K3129" s="38" t="str">
        <f>IF(E3129="","",IF(OR(E3129="Project Management",E3129="Project Support",E3129="Sprint Management",E3129="Sprint Support"),"NA",(((SUMIF(AD:AD,AD3129,H:H)/VLOOKUP(AD3129,[2]Formula!V:X,3,0))*VLOOKUP(AD3129,[2]Formula!V:X,2,0))*H3129)/SUMIF(AD:AD,AD3129,H:H)))</f>
        <v/>
      </c>
      <c r="L3129" s="38" t="str">
        <f t="shared" si="289"/>
        <v/>
      </c>
      <c r="M3129" s="38" t="str">
        <f t="shared" si="290"/>
        <v/>
      </c>
      <c r="N3129" s="38" t="str">
        <f t="shared" si="292"/>
        <v/>
      </c>
      <c r="O3129" s="38" t="str">
        <f t="shared" si="294"/>
        <v/>
      </c>
      <c r="P3129" s="39" t="str">
        <f t="shared" si="293"/>
        <v/>
      </c>
      <c r="AC3129" s="42" t="str">
        <f>IF(B3129="","",VLOOKUP(B3129,[2]Formula!B:C,2,0))</f>
        <v/>
      </c>
      <c r="AD3129" s="43" t="str">
        <f t="shared" si="291"/>
        <v/>
      </c>
    </row>
    <row r="3130" spans="1:30" x14ac:dyDescent="0.25">
      <c r="A3130" s="64"/>
      <c r="B3130" s="64"/>
      <c r="C3130" s="66"/>
      <c r="D3130" s="67"/>
      <c r="E3130" s="64"/>
      <c r="F3130" s="64"/>
      <c r="G3130" s="37" t="str">
        <f>IF(E3130="","",IF(OR(E3130="Project Management",E3130="Project Support",E3130="Sprint Management",E3130="Sprint Support"),"NA",ROUND((((VLOOKUP(AD3130,[2]Formula!V:X,3,0)))-SUMIF(AD:AD,AD3130,H:H)),2)))</f>
        <v/>
      </c>
      <c r="H3130" s="71"/>
      <c r="I3130" s="72"/>
      <c r="J3130" s="72"/>
      <c r="K3130" s="38" t="str">
        <f>IF(E3130="","",IF(OR(E3130="Project Management",E3130="Project Support",E3130="Sprint Management",E3130="Sprint Support"),"NA",(((SUMIF(AD:AD,AD3130,H:H)/VLOOKUP(AD3130,[2]Formula!V:X,3,0))*VLOOKUP(AD3130,[2]Formula!V:X,2,0))*H3130)/SUMIF(AD:AD,AD3130,H:H)))</f>
        <v/>
      </c>
      <c r="L3130" s="38" t="str">
        <f t="shared" si="289"/>
        <v/>
      </c>
      <c r="M3130" s="38" t="str">
        <f t="shared" si="290"/>
        <v/>
      </c>
      <c r="N3130" s="38" t="str">
        <f t="shared" si="292"/>
        <v/>
      </c>
      <c r="O3130" s="38" t="str">
        <f t="shared" si="294"/>
        <v/>
      </c>
      <c r="P3130" s="39" t="str">
        <f t="shared" si="293"/>
        <v/>
      </c>
      <c r="AC3130" s="42" t="str">
        <f>IF(B3130="","",VLOOKUP(B3130,[2]Formula!B:C,2,0))</f>
        <v/>
      </c>
      <c r="AD3130" s="43" t="str">
        <f t="shared" si="291"/>
        <v/>
      </c>
    </row>
    <row r="3131" spans="1:30" x14ac:dyDescent="0.25">
      <c r="A3131" s="64"/>
      <c r="B3131" s="64"/>
      <c r="C3131" s="66"/>
      <c r="D3131" s="67"/>
      <c r="E3131" s="64"/>
      <c r="F3131" s="64"/>
      <c r="G3131" s="37" t="str">
        <f>IF(E3131="","",IF(OR(E3131="Project Management",E3131="Project Support",E3131="Sprint Management",E3131="Sprint Support"),"NA",ROUND((((VLOOKUP(AD3131,[2]Formula!V:X,3,0)))-SUMIF(AD:AD,AD3131,H:H)),2)))</f>
        <v/>
      </c>
      <c r="H3131" s="71"/>
      <c r="I3131" s="72"/>
      <c r="J3131" s="72"/>
      <c r="K3131" s="38" t="str">
        <f>IF(E3131="","",IF(OR(E3131="Project Management",E3131="Project Support",E3131="Sprint Management",E3131="Sprint Support"),"NA",(((SUMIF(AD:AD,AD3131,H:H)/VLOOKUP(AD3131,[2]Formula!V:X,3,0))*VLOOKUP(AD3131,[2]Formula!V:X,2,0))*H3131)/SUMIF(AD:AD,AD3131,H:H)))</f>
        <v/>
      </c>
      <c r="L3131" s="38" t="str">
        <f t="shared" si="289"/>
        <v/>
      </c>
      <c r="M3131" s="38" t="str">
        <f t="shared" si="290"/>
        <v/>
      </c>
      <c r="N3131" s="38" t="str">
        <f t="shared" si="292"/>
        <v/>
      </c>
      <c r="O3131" s="38" t="str">
        <f t="shared" si="294"/>
        <v/>
      </c>
      <c r="P3131" s="39" t="str">
        <f t="shared" si="293"/>
        <v/>
      </c>
      <c r="AC3131" s="42" t="str">
        <f>IF(B3131="","",VLOOKUP(B3131,[2]Formula!B:C,2,0))</f>
        <v/>
      </c>
      <c r="AD3131" s="43" t="str">
        <f t="shared" si="291"/>
        <v/>
      </c>
    </row>
    <row r="3132" spans="1:30" x14ac:dyDescent="0.25">
      <c r="A3132" s="64"/>
      <c r="B3132" s="64"/>
      <c r="C3132" s="66"/>
      <c r="D3132" s="67"/>
      <c r="E3132" s="64"/>
      <c r="F3132" s="64"/>
      <c r="G3132" s="37" t="str">
        <f>IF(E3132="","",IF(OR(E3132="Project Management",E3132="Project Support",E3132="Sprint Management",E3132="Sprint Support"),"NA",ROUND((((VLOOKUP(AD3132,[2]Formula!V:X,3,0)))-SUMIF(AD:AD,AD3132,H:H)),2)))</f>
        <v/>
      </c>
      <c r="H3132" s="71"/>
      <c r="I3132" s="72"/>
      <c r="J3132" s="72"/>
      <c r="K3132" s="38" t="str">
        <f>IF(E3132="","",IF(OR(E3132="Project Management",E3132="Project Support",E3132="Sprint Management",E3132="Sprint Support"),"NA",(((SUMIF(AD:AD,AD3132,H:H)/VLOOKUP(AD3132,[2]Formula!V:X,3,0))*VLOOKUP(AD3132,[2]Formula!V:X,2,0))*H3132)/SUMIF(AD:AD,AD3132,H:H)))</f>
        <v/>
      </c>
      <c r="L3132" s="38" t="str">
        <f t="shared" si="289"/>
        <v/>
      </c>
      <c r="M3132" s="38" t="str">
        <f t="shared" si="290"/>
        <v/>
      </c>
      <c r="N3132" s="38" t="str">
        <f t="shared" si="292"/>
        <v/>
      </c>
      <c r="O3132" s="38" t="str">
        <f t="shared" si="294"/>
        <v/>
      </c>
      <c r="P3132" s="39" t="str">
        <f t="shared" si="293"/>
        <v/>
      </c>
      <c r="AC3132" s="42" t="str">
        <f>IF(B3132="","",VLOOKUP(B3132,[2]Formula!B:C,2,0))</f>
        <v/>
      </c>
      <c r="AD3132" s="43" t="str">
        <f t="shared" si="291"/>
        <v/>
      </c>
    </row>
    <row r="3133" spans="1:30" x14ac:dyDescent="0.25">
      <c r="A3133" s="64"/>
      <c r="B3133" s="64"/>
      <c r="C3133" s="66"/>
      <c r="D3133" s="67"/>
      <c r="E3133" s="64"/>
      <c r="F3133" s="64"/>
      <c r="G3133" s="37" t="str">
        <f>IF(E3133="","",IF(OR(E3133="Project Management",E3133="Project Support",E3133="Sprint Management",E3133="Sprint Support"),"NA",ROUND((((VLOOKUP(AD3133,[2]Formula!V:X,3,0)))-SUMIF(AD:AD,AD3133,H:H)),2)))</f>
        <v/>
      </c>
      <c r="H3133" s="71"/>
      <c r="I3133" s="72"/>
      <c r="J3133" s="72"/>
      <c r="K3133" s="38" t="str">
        <f>IF(E3133="","",IF(OR(E3133="Project Management",E3133="Project Support",E3133="Sprint Management",E3133="Sprint Support"),"NA",(((SUMIF(AD:AD,AD3133,H:H)/VLOOKUP(AD3133,[2]Formula!V:X,3,0))*VLOOKUP(AD3133,[2]Formula!V:X,2,0))*H3133)/SUMIF(AD:AD,AD3133,H:H)))</f>
        <v/>
      </c>
      <c r="L3133" s="38" t="str">
        <f t="shared" si="289"/>
        <v/>
      </c>
      <c r="M3133" s="38" t="str">
        <f t="shared" si="290"/>
        <v/>
      </c>
      <c r="N3133" s="38" t="str">
        <f t="shared" si="292"/>
        <v/>
      </c>
      <c r="O3133" s="38" t="str">
        <f t="shared" si="294"/>
        <v/>
      </c>
      <c r="P3133" s="39" t="str">
        <f t="shared" si="293"/>
        <v/>
      </c>
      <c r="AC3133" s="42" t="str">
        <f>IF(B3133="","",VLOOKUP(B3133,[2]Formula!B:C,2,0))</f>
        <v/>
      </c>
      <c r="AD3133" s="43" t="str">
        <f t="shared" si="291"/>
        <v/>
      </c>
    </row>
    <row r="3134" spans="1:30" x14ac:dyDescent="0.25">
      <c r="A3134" s="64"/>
      <c r="B3134" s="64"/>
      <c r="C3134" s="66"/>
      <c r="D3134" s="67"/>
      <c r="E3134" s="64"/>
      <c r="F3134" s="64"/>
      <c r="G3134" s="37" t="str">
        <f>IF(E3134="","",IF(OR(E3134="Project Management",E3134="Project Support",E3134="Sprint Management",E3134="Sprint Support"),"NA",ROUND((((VLOOKUP(AD3134,[2]Formula!V:X,3,0)))-SUMIF(AD:AD,AD3134,H:H)),2)))</f>
        <v/>
      </c>
      <c r="H3134" s="71"/>
      <c r="I3134" s="72"/>
      <c r="J3134" s="72"/>
      <c r="K3134" s="38" t="str">
        <f>IF(E3134="","",IF(OR(E3134="Project Management",E3134="Project Support",E3134="Sprint Management",E3134="Sprint Support"),"NA",(((SUMIF(AD:AD,AD3134,H:H)/VLOOKUP(AD3134,[2]Formula!V:X,3,0))*VLOOKUP(AD3134,[2]Formula!V:X,2,0))*H3134)/SUMIF(AD:AD,AD3134,H:H)))</f>
        <v/>
      </c>
      <c r="L3134" s="38" t="str">
        <f t="shared" si="289"/>
        <v/>
      </c>
      <c r="M3134" s="38" t="str">
        <f t="shared" si="290"/>
        <v/>
      </c>
      <c r="N3134" s="38" t="str">
        <f t="shared" si="292"/>
        <v/>
      </c>
      <c r="O3134" s="38" t="str">
        <f t="shared" si="294"/>
        <v/>
      </c>
      <c r="P3134" s="39" t="str">
        <f t="shared" si="293"/>
        <v/>
      </c>
      <c r="AC3134" s="42" t="str">
        <f>IF(B3134="","",VLOOKUP(B3134,[2]Formula!B:C,2,0))</f>
        <v/>
      </c>
      <c r="AD3134" s="43" t="str">
        <f t="shared" si="291"/>
        <v/>
      </c>
    </row>
    <row r="3135" spans="1:30" x14ac:dyDescent="0.25">
      <c r="A3135" s="64"/>
      <c r="B3135" s="64"/>
      <c r="C3135" s="66"/>
      <c r="D3135" s="67"/>
      <c r="E3135" s="64"/>
      <c r="F3135" s="64"/>
      <c r="G3135" s="37" t="str">
        <f>IF(E3135="","",IF(OR(E3135="Project Management",E3135="Project Support",E3135="Sprint Management",E3135="Sprint Support"),"NA",ROUND((((VLOOKUP(AD3135,[2]Formula!V:X,3,0)))-SUMIF(AD:AD,AD3135,H:H)),2)))</f>
        <v/>
      </c>
      <c r="H3135" s="71"/>
      <c r="I3135" s="72"/>
      <c r="J3135" s="72"/>
      <c r="K3135" s="38" t="str">
        <f>IF(E3135="","",IF(OR(E3135="Project Management",E3135="Project Support",E3135="Sprint Management",E3135="Sprint Support"),"NA",(((SUMIF(AD:AD,AD3135,H:H)/VLOOKUP(AD3135,[2]Formula!V:X,3,0))*VLOOKUP(AD3135,[2]Formula!V:X,2,0))*H3135)/SUMIF(AD:AD,AD3135,H:H)))</f>
        <v/>
      </c>
      <c r="L3135" s="38" t="str">
        <f t="shared" si="289"/>
        <v/>
      </c>
      <c r="M3135" s="38" t="str">
        <f t="shared" si="290"/>
        <v/>
      </c>
      <c r="N3135" s="38" t="str">
        <f t="shared" si="292"/>
        <v/>
      </c>
      <c r="O3135" s="38" t="str">
        <f t="shared" si="294"/>
        <v/>
      </c>
      <c r="P3135" s="39" t="str">
        <f t="shared" si="293"/>
        <v/>
      </c>
      <c r="AC3135" s="42" t="str">
        <f>IF(B3135="","",VLOOKUP(B3135,[2]Formula!B:C,2,0))</f>
        <v/>
      </c>
      <c r="AD3135" s="43" t="str">
        <f t="shared" si="291"/>
        <v/>
      </c>
    </row>
    <row r="3136" spans="1:30" x14ac:dyDescent="0.25">
      <c r="A3136" s="64"/>
      <c r="B3136" s="64"/>
      <c r="C3136" s="66"/>
      <c r="D3136" s="67"/>
      <c r="E3136" s="64"/>
      <c r="F3136" s="64"/>
      <c r="G3136" s="37" t="str">
        <f>IF(E3136="","",IF(OR(E3136="Project Management",E3136="Project Support",E3136="Sprint Management",E3136="Sprint Support"),"NA",ROUND((((VLOOKUP(AD3136,[2]Formula!V:X,3,0)))-SUMIF(AD:AD,AD3136,H:H)),2)))</f>
        <v/>
      </c>
      <c r="H3136" s="71"/>
      <c r="I3136" s="72"/>
      <c r="J3136" s="72"/>
      <c r="K3136" s="38" t="str">
        <f>IF(E3136="","",IF(OR(E3136="Project Management",E3136="Project Support",E3136="Sprint Management",E3136="Sprint Support"),"NA",(((SUMIF(AD:AD,AD3136,H:H)/VLOOKUP(AD3136,[2]Formula!V:X,3,0))*VLOOKUP(AD3136,[2]Formula!V:X,2,0))*H3136)/SUMIF(AD:AD,AD3136,H:H)))</f>
        <v/>
      </c>
      <c r="L3136" s="38" t="str">
        <f t="shared" si="289"/>
        <v/>
      </c>
      <c r="M3136" s="38" t="str">
        <f t="shared" si="290"/>
        <v/>
      </c>
      <c r="N3136" s="38" t="str">
        <f t="shared" si="292"/>
        <v/>
      </c>
      <c r="O3136" s="38" t="str">
        <f t="shared" si="294"/>
        <v/>
      </c>
      <c r="P3136" s="39" t="str">
        <f t="shared" si="293"/>
        <v/>
      </c>
      <c r="AC3136" s="42" t="str">
        <f>IF(B3136="","",VLOOKUP(B3136,[2]Formula!B:C,2,0))</f>
        <v/>
      </c>
      <c r="AD3136" s="43" t="str">
        <f t="shared" si="291"/>
        <v/>
      </c>
    </row>
    <row r="3137" spans="1:30" x14ac:dyDescent="0.25">
      <c r="A3137" s="64"/>
      <c r="B3137" s="64"/>
      <c r="C3137" s="66"/>
      <c r="D3137" s="67"/>
      <c r="E3137" s="64"/>
      <c r="F3137" s="64"/>
      <c r="G3137" s="37" t="str">
        <f>IF(E3137="","",IF(OR(E3137="Project Management",E3137="Project Support",E3137="Sprint Management",E3137="Sprint Support"),"NA",ROUND((((VLOOKUP(AD3137,[2]Formula!V:X,3,0)))-SUMIF(AD:AD,AD3137,H:H)),2)))</f>
        <v/>
      </c>
      <c r="H3137" s="71"/>
      <c r="I3137" s="72"/>
      <c r="J3137" s="72"/>
      <c r="K3137" s="38" t="str">
        <f>IF(E3137="","",IF(OR(E3137="Project Management",E3137="Project Support",E3137="Sprint Management",E3137="Sprint Support"),"NA",(((SUMIF(AD:AD,AD3137,H:H)/VLOOKUP(AD3137,[2]Formula!V:X,3,0))*VLOOKUP(AD3137,[2]Formula!V:X,2,0))*H3137)/SUMIF(AD:AD,AD3137,H:H)))</f>
        <v/>
      </c>
      <c r="L3137" s="38" t="str">
        <f t="shared" si="289"/>
        <v/>
      </c>
      <c r="M3137" s="38" t="str">
        <f t="shared" si="290"/>
        <v/>
      </c>
      <c r="N3137" s="38" t="str">
        <f t="shared" si="292"/>
        <v/>
      </c>
      <c r="O3137" s="38" t="str">
        <f t="shared" si="294"/>
        <v/>
      </c>
      <c r="P3137" s="39" t="str">
        <f t="shared" si="293"/>
        <v/>
      </c>
      <c r="AC3137" s="42" t="str">
        <f>IF(B3137="","",VLOOKUP(B3137,[2]Formula!B:C,2,0))</f>
        <v/>
      </c>
      <c r="AD3137" s="43" t="str">
        <f t="shared" si="291"/>
        <v/>
      </c>
    </row>
    <row r="3138" spans="1:30" x14ac:dyDescent="0.25">
      <c r="A3138" s="64"/>
      <c r="B3138" s="64"/>
      <c r="C3138" s="66"/>
      <c r="D3138" s="67"/>
      <c r="E3138" s="64"/>
      <c r="F3138" s="64"/>
      <c r="G3138" s="37" t="str">
        <f>IF(E3138="","",IF(OR(E3138="Project Management",E3138="Project Support",E3138="Sprint Management",E3138="Sprint Support"),"NA",ROUND((((VLOOKUP(AD3138,[2]Formula!V:X,3,0)))-SUMIF(AD:AD,AD3138,H:H)),2)))</f>
        <v/>
      </c>
      <c r="H3138" s="71"/>
      <c r="I3138" s="72"/>
      <c r="J3138" s="72"/>
      <c r="K3138" s="38" t="str">
        <f>IF(E3138="","",IF(OR(E3138="Project Management",E3138="Project Support",E3138="Sprint Management",E3138="Sprint Support"),"NA",(((SUMIF(AD:AD,AD3138,H:H)/VLOOKUP(AD3138,[2]Formula!V:X,3,0))*VLOOKUP(AD3138,[2]Formula!V:X,2,0))*H3138)/SUMIF(AD:AD,AD3138,H:H)))</f>
        <v/>
      </c>
      <c r="L3138" s="38" t="str">
        <f t="shared" ref="L3138:L3201" si="295">IFERROR(IF(K3138="NA",(H3138/I3138),(K3138/I3138)),"")</f>
        <v/>
      </c>
      <c r="M3138" s="38" t="str">
        <f t="shared" ref="M3138:M3201" si="296">IFERROR(IF(K3138="NA",1,(K3138/H3138)),"")</f>
        <v/>
      </c>
      <c r="N3138" s="38" t="str">
        <f t="shared" si="292"/>
        <v/>
      </c>
      <c r="O3138" s="38" t="str">
        <f t="shared" si="294"/>
        <v/>
      </c>
      <c r="P3138" s="39" t="str">
        <f t="shared" si="293"/>
        <v/>
      </c>
      <c r="AC3138" s="42" t="str">
        <f>IF(B3138="","",VLOOKUP(B3138,[2]Formula!B:C,2,0))</f>
        <v/>
      </c>
      <c r="AD3138" s="43" t="str">
        <f t="shared" ref="AD3138:AD3201" si="297">IF(B3138="","",CONCATENATE(B3138,"_",E3138))</f>
        <v/>
      </c>
    </row>
    <row r="3139" spans="1:30" x14ac:dyDescent="0.25">
      <c r="A3139" s="64"/>
      <c r="B3139" s="64"/>
      <c r="C3139" s="66"/>
      <c r="D3139" s="67"/>
      <c r="E3139" s="64"/>
      <c r="F3139" s="64"/>
      <c r="G3139" s="37" t="str">
        <f>IF(E3139="","",IF(OR(E3139="Project Management",E3139="Project Support",E3139="Sprint Management",E3139="Sprint Support"),"NA",ROUND((((VLOOKUP(AD3139,[2]Formula!V:X,3,0)))-SUMIF(AD:AD,AD3139,H:H)),2)))</f>
        <v/>
      </c>
      <c r="H3139" s="71"/>
      <c r="I3139" s="72"/>
      <c r="J3139" s="72"/>
      <c r="K3139" s="38" t="str">
        <f>IF(E3139="","",IF(OR(E3139="Project Management",E3139="Project Support",E3139="Sprint Management",E3139="Sprint Support"),"NA",(((SUMIF(AD:AD,AD3139,H:H)/VLOOKUP(AD3139,[2]Formula!V:X,3,0))*VLOOKUP(AD3139,[2]Formula!V:X,2,0))*H3139)/SUMIF(AD:AD,AD3139,H:H)))</f>
        <v/>
      </c>
      <c r="L3139" s="38" t="str">
        <f t="shared" si="295"/>
        <v/>
      </c>
      <c r="M3139" s="38" t="str">
        <f t="shared" si="296"/>
        <v/>
      </c>
      <c r="N3139" s="38" t="str">
        <f t="shared" ref="N3139:N3202" si="298">IFERROR(((L3139-M3139)/M3139)*100,"")</f>
        <v/>
      </c>
      <c r="O3139" s="38" t="str">
        <f t="shared" si="294"/>
        <v/>
      </c>
      <c r="P3139" s="39" t="str">
        <f t="shared" ref="P3139:P3202" si="299">IF(O3139="","",1)</f>
        <v/>
      </c>
      <c r="AC3139" s="42" t="str">
        <f>IF(B3139="","",VLOOKUP(B3139,[2]Formula!B:C,2,0))</f>
        <v/>
      </c>
      <c r="AD3139" s="43" t="str">
        <f t="shared" si="297"/>
        <v/>
      </c>
    </row>
    <row r="3140" spans="1:30" x14ac:dyDescent="0.25">
      <c r="A3140" s="64"/>
      <c r="B3140" s="64"/>
      <c r="C3140" s="66"/>
      <c r="D3140" s="67"/>
      <c r="E3140" s="64"/>
      <c r="F3140" s="64"/>
      <c r="G3140" s="37" t="str">
        <f>IF(E3140="","",IF(OR(E3140="Project Management",E3140="Project Support",E3140="Sprint Management",E3140="Sprint Support"),"NA",ROUND((((VLOOKUP(AD3140,[2]Formula!V:X,3,0)))-SUMIF(AD:AD,AD3140,H:H)),2)))</f>
        <v/>
      </c>
      <c r="H3140" s="71"/>
      <c r="I3140" s="72"/>
      <c r="J3140" s="72"/>
      <c r="K3140" s="38" t="str">
        <f>IF(E3140="","",IF(OR(E3140="Project Management",E3140="Project Support",E3140="Sprint Management",E3140="Sprint Support"),"NA",(((SUMIF(AD:AD,AD3140,H:H)/VLOOKUP(AD3140,[2]Formula!V:X,3,0))*VLOOKUP(AD3140,[2]Formula!V:X,2,0))*H3140)/SUMIF(AD:AD,AD3140,H:H)))</f>
        <v/>
      </c>
      <c r="L3140" s="38" t="str">
        <f t="shared" si="295"/>
        <v/>
      </c>
      <c r="M3140" s="38" t="str">
        <f t="shared" si="296"/>
        <v/>
      </c>
      <c r="N3140" s="38" t="str">
        <f t="shared" si="298"/>
        <v/>
      </c>
      <c r="O3140" s="38" t="str">
        <f t="shared" si="294"/>
        <v/>
      </c>
      <c r="P3140" s="39" t="str">
        <f t="shared" si="299"/>
        <v/>
      </c>
      <c r="AC3140" s="42" t="str">
        <f>IF(B3140="","",VLOOKUP(B3140,[2]Formula!B:C,2,0))</f>
        <v/>
      </c>
      <c r="AD3140" s="43" t="str">
        <f t="shared" si="297"/>
        <v/>
      </c>
    </row>
    <row r="3141" spans="1:30" x14ac:dyDescent="0.25">
      <c r="A3141" s="64"/>
      <c r="B3141" s="64"/>
      <c r="C3141" s="66"/>
      <c r="D3141" s="67"/>
      <c r="E3141" s="64"/>
      <c r="F3141" s="64"/>
      <c r="G3141" s="37" t="str">
        <f>IF(E3141="","",IF(OR(E3141="Project Management",E3141="Project Support",E3141="Sprint Management",E3141="Sprint Support"),"NA",ROUND((((VLOOKUP(AD3141,[2]Formula!V:X,3,0)))-SUMIF(AD:AD,AD3141,H:H)),2)))</f>
        <v/>
      </c>
      <c r="H3141" s="71"/>
      <c r="I3141" s="72"/>
      <c r="J3141" s="72"/>
      <c r="K3141" s="38" t="str">
        <f>IF(E3141="","",IF(OR(E3141="Project Management",E3141="Project Support",E3141="Sprint Management",E3141="Sprint Support"),"NA",(((SUMIF(AD:AD,AD3141,H:H)/VLOOKUP(AD3141,[2]Formula!V:X,3,0))*VLOOKUP(AD3141,[2]Formula!V:X,2,0))*H3141)/SUMIF(AD:AD,AD3141,H:H)))</f>
        <v/>
      </c>
      <c r="L3141" s="38" t="str">
        <f t="shared" si="295"/>
        <v/>
      </c>
      <c r="M3141" s="38" t="str">
        <f t="shared" si="296"/>
        <v/>
      </c>
      <c r="N3141" s="38" t="str">
        <f t="shared" si="298"/>
        <v/>
      </c>
      <c r="O3141" s="38" t="str">
        <f t="shared" si="294"/>
        <v/>
      </c>
      <c r="P3141" s="39" t="str">
        <f t="shared" si="299"/>
        <v/>
      </c>
      <c r="AC3141" s="42" t="str">
        <f>IF(B3141="","",VLOOKUP(B3141,[2]Formula!B:C,2,0))</f>
        <v/>
      </c>
      <c r="AD3141" s="43" t="str">
        <f t="shared" si="297"/>
        <v/>
      </c>
    </row>
    <row r="3142" spans="1:30" x14ac:dyDescent="0.25">
      <c r="A3142" s="64"/>
      <c r="B3142" s="64"/>
      <c r="C3142" s="66"/>
      <c r="D3142" s="67"/>
      <c r="E3142" s="64"/>
      <c r="F3142" s="64"/>
      <c r="G3142" s="37" t="str">
        <f>IF(E3142="","",IF(OR(E3142="Project Management",E3142="Project Support",E3142="Sprint Management",E3142="Sprint Support"),"NA",ROUND((((VLOOKUP(AD3142,[2]Formula!V:X,3,0)))-SUMIF(AD:AD,AD3142,H:H)),2)))</f>
        <v/>
      </c>
      <c r="H3142" s="71"/>
      <c r="I3142" s="72"/>
      <c r="J3142" s="72"/>
      <c r="K3142" s="38" t="str">
        <f>IF(E3142="","",IF(OR(E3142="Project Management",E3142="Project Support",E3142="Sprint Management",E3142="Sprint Support"),"NA",(((SUMIF(AD:AD,AD3142,H:H)/VLOOKUP(AD3142,[2]Formula!V:X,3,0))*VLOOKUP(AD3142,[2]Formula!V:X,2,0))*H3142)/SUMIF(AD:AD,AD3142,H:H)))</f>
        <v/>
      </c>
      <c r="L3142" s="38" t="str">
        <f t="shared" si="295"/>
        <v/>
      </c>
      <c r="M3142" s="38" t="str">
        <f t="shared" si="296"/>
        <v/>
      </c>
      <c r="N3142" s="38" t="str">
        <f t="shared" si="298"/>
        <v/>
      </c>
      <c r="O3142" s="38" t="str">
        <f t="shared" si="294"/>
        <v/>
      </c>
      <c r="P3142" s="39" t="str">
        <f t="shared" si="299"/>
        <v/>
      </c>
      <c r="AC3142" s="42" t="str">
        <f>IF(B3142="","",VLOOKUP(B3142,[2]Formula!B:C,2,0))</f>
        <v/>
      </c>
      <c r="AD3142" s="43" t="str">
        <f t="shared" si="297"/>
        <v/>
      </c>
    </row>
    <row r="3143" spans="1:30" x14ac:dyDescent="0.25">
      <c r="A3143" s="64"/>
      <c r="B3143" s="64"/>
      <c r="C3143" s="66"/>
      <c r="D3143" s="67"/>
      <c r="E3143" s="64"/>
      <c r="F3143" s="64"/>
      <c r="G3143" s="37" t="str">
        <f>IF(E3143="","",IF(OR(E3143="Project Management",E3143="Project Support",E3143="Sprint Management",E3143="Sprint Support"),"NA",ROUND((((VLOOKUP(AD3143,[2]Formula!V:X,3,0)))-SUMIF(AD:AD,AD3143,H:H)),2)))</f>
        <v/>
      </c>
      <c r="H3143" s="71"/>
      <c r="I3143" s="72"/>
      <c r="J3143" s="72"/>
      <c r="K3143" s="38" t="str">
        <f>IF(E3143="","",IF(OR(E3143="Project Management",E3143="Project Support",E3143="Sprint Management",E3143="Sprint Support"),"NA",(((SUMIF(AD:AD,AD3143,H:H)/VLOOKUP(AD3143,[2]Formula!V:X,3,0))*VLOOKUP(AD3143,[2]Formula!V:X,2,0))*H3143)/SUMIF(AD:AD,AD3143,H:H)))</f>
        <v/>
      </c>
      <c r="L3143" s="38" t="str">
        <f t="shared" si="295"/>
        <v/>
      </c>
      <c r="M3143" s="38" t="str">
        <f t="shared" si="296"/>
        <v/>
      </c>
      <c r="N3143" s="38" t="str">
        <f t="shared" si="298"/>
        <v/>
      </c>
      <c r="O3143" s="38" t="str">
        <f t="shared" si="294"/>
        <v/>
      </c>
      <c r="P3143" s="39" t="str">
        <f t="shared" si="299"/>
        <v/>
      </c>
      <c r="AC3143" s="42" t="str">
        <f>IF(B3143="","",VLOOKUP(B3143,[2]Formula!B:C,2,0))</f>
        <v/>
      </c>
      <c r="AD3143" s="43" t="str">
        <f t="shared" si="297"/>
        <v/>
      </c>
    </row>
    <row r="3144" spans="1:30" x14ac:dyDescent="0.25">
      <c r="A3144" s="64"/>
      <c r="B3144" s="64"/>
      <c r="C3144" s="66"/>
      <c r="D3144" s="67"/>
      <c r="E3144" s="64"/>
      <c r="F3144" s="64"/>
      <c r="G3144" s="37" t="str">
        <f>IF(E3144="","",IF(OR(E3144="Project Management",E3144="Project Support",E3144="Sprint Management",E3144="Sprint Support"),"NA",ROUND((((VLOOKUP(AD3144,[2]Formula!V:X,3,0)))-SUMIF(AD:AD,AD3144,H:H)),2)))</f>
        <v/>
      </c>
      <c r="H3144" s="71"/>
      <c r="I3144" s="72"/>
      <c r="J3144" s="72"/>
      <c r="K3144" s="38" t="str">
        <f>IF(E3144="","",IF(OR(E3144="Project Management",E3144="Project Support",E3144="Sprint Management",E3144="Sprint Support"),"NA",(((SUMIF(AD:AD,AD3144,H:H)/VLOOKUP(AD3144,[2]Formula!V:X,3,0))*VLOOKUP(AD3144,[2]Formula!V:X,2,0))*H3144)/SUMIF(AD:AD,AD3144,H:H)))</f>
        <v/>
      </c>
      <c r="L3144" s="38" t="str">
        <f t="shared" si="295"/>
        <v/>
      </c>
      <c r="M3144" s="38" t="str">
        <f t="shared" si="296"/>
        <v/>
      </c>
      <c r="N3144" s="38" t="str">
        <f t="shared" si="298"/>
        <v/>
      </c>
      <c r="O3144" s="38" t="str">
        <f t="shared" si="294"/>
        <v/>
      </c>
      <c r="P3144" s="39" t="str">
        <f t="shared" si="299"/>
        <v/>
      </c>
      <c r="AC3144" s="42" t="str">
        <f>IF(B3144="","",VLOOKUP(B3144,[2]Formula!B:C,2,0))</f>
        <v/>
      </c>
      <c r="AD3144" s="43" t="str">
        <f t="shared" si="297"/>
        <v/>
      </c>
    </row>
    <row r="3145" spans="1:30" x14ac:dyDescent="0.25">
      <c r="A3145" s="64"/>
      <c r="B3145" s="64"/>
      <c r="C3145" s="66"/>
      <c r="D3145" s="67"/>
      <c r="E3145" s="64"/>
      <c r="F3145" s="64"/>
      <c r="G3145" s="37" t="str">
        <f>IF(E3145="","",IF(OR(E3145="Project Management",E3145="Project Support",E3145="Sprint Management",E3145="Sprint Support"),"NA",ROUND((((VLOOKUP(AD3145,[2]Formula!V:X,3,0)))-SUMIF(AD:AD,AD3145,H:H)),2)))</f>
        <v/>
      </c>
      <c r="H3145" s="71"/>
      <c r="I3145" s="72"/>
      <c r="J3145" s="72"/>
      <c r="K3145" s="38" t="str">
        <f>IF(E3145="","",IF(OR(E3145="Project Management",E3145="Project Support",E3145="Sprint Management",E3145="Sprint Support"),"NA",(((SUMIF(AD:AD,AD3145,H:H)/VLOOKUP(AD3145,[2]Formula!V:X,3,0))*VLOOKUP(AD3145,[2]Formula!V:X,2,0))*H3145)/SUMIF(AD:AD,AD3145,H:H)))</f>
        <v/>
      </c>
      <c r="L3145" s="38" t="str">
        <f t="shared" si="295"/>
        <v/>
      </c>
      <c r="M3145" s="38" t="str">
        <f t="shared" si="296"/>
        <v/>
      </c>
      <c r="N3145" s="38" t="str">
        <f t="shared" si="298"/>
        <v/>
      </c>
      <c r="O3145" s="38" t="str">
        <f t="shared" si="294"/>
        <v/>
      </c>
      <c r="P3145" s="39" t="str">
        <f t="shared" si="299"/>
        <v/>
      </c>
      <c r="AC3145" s="42" t="str">
        <f>IF(B3145="","",VLOOKUP(B3145,[2]Formula!B:C,2,0))</f>
        <v/>
      </c>
      <c r="AD3145" s="43" t="str">
        <f t="shared" si="297"/>
        <v/>
      </c>
    </row>
    <row r="3146" spans="1:30" x14ac:dyDescent="0.25">
      <c r="A3146" s="64"/>
      <c r="B3146" s="64"/>
      <c r="C3146" s="66"/>
      <c r="D3146" s="67"/>
      <c r="E3146" s="64"/>
      <c r="F3146" s="64"/>
      <c r="G3146" s="37" t="str">
        <f>IF(E3146="","",IF(OR(E3146="Project Management",E3146="Project Support",E3146="Sprint Management",E3146="Sprint Support"),"NA",ROUND((((VLOOKUP(AD3146,[2]Formula!V:X,3,0)))-SUMIF(AD:AD,AD3146,H:H)),2)))</f>
        <v/>
      </c>
      <c r="H3146" s="71"/>
      <c r="I3146" s="72"/>
      <c r="J3146" s="72"/>
      <c r="K3146" s="38" t="str">
        <f>IF(E3146="","",IF(OR(E3146="Project Management",E3146="Project Support",E3146="Sprint Management",E3146="Sprint Support"),"NA",(((SUMIF(AD:AD,AD3146,H:H)/VLOOKUP(AD3146,[2]Formula!V:X,3,0))*VLOOKUP(AD3146,[2]Formula!V:X,2,0))*H3146)/SUMIF(AD:AD,AD3146,H:H)))</f>
        <v/>
      </c>
      <c r="L3146" s="38" t="str">
        <f t="shared" si="295"/>
        <v/>
      </c>
      <c r="M3146" s="38" t="str">
        <f t="shared" si="296"/>
        <v/>
      </c>
      <c r="N3146" s="38" t="str">
        <f t="shared" si="298"/>
        <v/>
      </c>
      <c r="O3146" s="38" t="str">
        <f t="shared" si="294"/>
        <v/>
      </c>
      <c r="P3146" s="39" t="str">
        <f t="shared" si="299"/>
        <v/>
      </c>
      <c r="AC3146" s="42" t="str">
        <f>IF(B3146="","",VLOOKUP(B3146,[2]Formula!B:C,2,0))</f>
        <v/>
      </c>
      <c r="AD3146" s="43" t="str">
        <f t="shared" si="297"/>
        <v/>
      </c>
    </row>
    <row r="3147" spans="1:30" x14ac:dyDescent="0.25">
      <c r="A3147" s="64"/>
      <c r="B3147" s="64"/>
      <c r="C3147" s="66"/>
      <c r="D3147" s="67"/>
      <c r="E3147" s="64"/>
      <c r="F3147" s="64"/>
      <c r="G3147" s="37" t="str">
        <f>IF(E3147="","",IF(OR(E3147="Project Management",E3147="Project Support",E3147="Sprint Management",E3147="Sprint Support"),"NA",ROUND((((VLOOKUP(AD3147,[2]Formula!V:X,3,0)))-SUMIF(AD:AD,AD3147,H:H)),2)))</f>
        <v/>
      </c>
      <c r="H3147" s="71"/>
      <c r="I3147" s="72"/>
      <c r="J3147" s="72"/>
      <c r="K3147" s="38" t="str">
        <f>IF(E3147="","",IF(OR(E3147="Project Management",E3147="Project Support",E3147="Sprint Management",E3147="Sprint Support"),"NA",(((SUMIF(AD:AD,AD3147,H:H)/VLOOKUP(AD3147,[2]Formula!V:X,3,0))*VLOOKUP(AD3147,[2]Formula!V:X,2,0))*H3147)/SUMIF(AD:AD,AD3147,H:H)))</f>
        <v/>
      </c>
      <c r="L3147" s="38" t="str">
        <f t="shared" si="295"/>
        <v/>
      </c>
      <c r="M3147" s="38" t="str">
        <f t="shared" si="296"/>
        <v/>
      </c>
      <c r="N3147" s="38" t="str">
        <f t="shared" si="298"/>
        <v/>
      </c>
      <c r="O3147" s="38" t="str">
        <f t="shared" si="294"/>
        <v/>
      </c>
      <c r="P3147" s="39" t="str">
        <f t="shared" si="299"/>
        <v/>
      </c>
      <c r="AC3147" s="42" t="str">
        <f>IF(B3147="","",VLOOKUP(B3147,[2]Formula!B:C,2,0))</f>
        <v/>
      </c>
      <c r="AD3147" s="43" t="str">
        <f t="shared" si="297"/>
        <v/>
      </c>
    </row>
    <row r="3148" spans="1:30" x14ac:dyDescent="0.25">
      <c r="A3148" s="64"/>
      <c r="B3148" s="64"/>
      <c r="C3148" s="66"/>
      <c r="D3148" s="67"/>
      <c r="E3148" s="64"/>
      <c r="F3148" s="64"/>
      <c r="G3148" s="37" t="str">
        <f>IF(E3148="","",IF(OR(E3148="Project Management",E3148="Project Support",E3148="Sprint Management",E3148="Sprint Support"),"NA",ROUND((((VLOOKUP(AD3148,[2]Formula!V:X,3,0)))-SUMIF(AD:AD,AD3148,H:H)),2)))</f>
        <v/>
      </c>
      <c r="H3148" s="71"/>
      <c r="I3148" s="72"/>
      <c r="J3148" s="72"/>
      <c r="K3148" s="38" t="str">
        <f>IF(E3148="","",IF(OR(E3148="Project Management",E3148="Project Support",E3148="Sprint Management",E3148="Sprint Support"),"NA",(((SUMIF(AD:AD,AD3148,H:H)/VLOOKUP(AD3148,[2]Formula!V:X,3,0))*VLOOKUP(AD3148,[2]Formula!V:X,2,0))*H3148)/SUMIF(AD:AD,AD3148,H:H)))</f>
        <v/>
      </c>
      <c r="L3148" s="38" t="str">
        <f t="shared" si="295"/>
        <v/>
      </c>
      <c r="M3148" s="38" t="str">
        <f t="shared" si="296"/>
        <v/>
      </c>
      <c r="N3148" s="38" t="str">
        <f t="shared" si="298"/>
        <v/>
      </c>
      <c r="O3148" s="38" t="str">
        <f t="shared" si="294"/>
        <v/>
      </c>
      <c r="P3148" s="39" t="str">
        <f t="shared" si="299"/>
        <v/>
      </c>
      <c r="AC3148" s="42" t="str">
        <f>IF(B3148="","",VLOOKUP(B3148,[2]Formula!B:C,2,0))</f>
        <v/>
      </c>
      <c r="AD3148" s="43" t="str">
        <f t="shared" si="297"/>
        <v/>
      </c>
    </row>
    <row r="3149" spans="1:30" x14ac:dyDescent="0.25">
      <c r="A3149" s="64"/>
      <c r="B3149" s="64"/>
      <c r="C3149" s="66"/>
      <c r="D3149" s="67"/>
      <c r="E3149" s="64"/>
      <c r="F3149" s="64"/>
      <c r="G3149" s="37" t="str">
        <f>IF(E3149="","",IF(OR(E3149="Project Management",E3149="Project Support",E3149="Sprint Management",E3149="Sprint Support"),"NA",ROUND((((VLOOKUP(AD3149,[2]Formula!V:X,3,0)))-SUMIF(AD:AD,AD3149,H:H)),2)))</f>
        <v/>
      </c>
      <c r="H3149" s="71"/>
      <c r="I3149" s="72"/>
      <c r="J3149" s="72"/>
      <c r="K3149" s="38" t="str">
        <f>IF(E3149="","",IF(OR(E3149="Project Management",E3149="Project Support",E3149="Sprint Management",E3149="Sprint Support"),"NA",(((SUMIF(AD:AD,AD3149,H:H)/VLOOKUP(AD3149,[2]Formula!V:X,3,0))*VLOOKUP(AD3149,[2]Formula!V:X,2,0))*H3149)/SUMIF(AD:AD,AD3149,H:H)))</f>
        <v/>
      </c>
      <c r="L3149" s="38" t="str">
        <f t="shared" si="295"/>
        <v/>
      </c>
      <c r="M3149" s="38" t="str">
        <f t="shared" si="296"/>
        <v/>
      </c>
      <c r="N3149" s="38" t="str">
        <f t="shared" si="298"/>
        <v/>
      </c>
      <c r="O3149" s="38" t="str">
        <f t="shared" si="294"/>
        <v/>
      </c>
      <c r="P3149" s="39" t="str">
        <f t="shared" si="299"/>
        <v/>
      </c>
      <c r="AC3149" s="42" t="str">
        <f>IF(B3149="","",VLOOKUP(B3149,[2]Formula!B:C,2,0))</f>
        <v/>
      </c>
      <c r="AD3149" s="43" t="str">
        <f t="shared" si="297"/>
        <v/>
      </c>
    </row>
    <row r="3150" spans="1:30" x14ac:dyDescent="0.25">
      <c r="A3150" s="64"/>
      <c r="B3150" s="64"/>
      <c r="C3150" s="66"/>
      <c r="D3150" s="67"/>
      <c r="E3150" s="64"/>
      <c r="F3150" s="64"/>
      <c r="G3150" s="37" t="str">
        <f>IF(E3150="","",IF(OR(E3150="Project Management",E3150="Project Support",E3150="Sprint Management",E3150="Sprint Support"),"NA",ROUND((((VLOOKUP(AD3150,[2]Formula!V:X,3,0)))-SUMIF(AD:AD,AD3150,H:H)),2)))</f>
        <v/>
      </c>
      <c r="H3150" s="71"/>
      <c r="I3150" s="72"/>
      <c r="J3150" s="72"/>
      <c r="K3150" s="38" t="str">
        <f>IF(E3150="","",IF(OR(E3150="Project Management",E3150="Project Support",E3150="Sprint Management",E3150="Sprint Support"),"NA",(((SUMIF(AD:AD,AD3150,H:H)/VLOOKUP(AD3150,[2]Formula!V:X,3,0))*VLOOKUP(AD3150,[2]Formula!V:X,2,0))*H3150)/SUMIF(AD:AD,AD3150,H:H)))</f>
        <v/>
      </c>
      <c r="L3150" s="38" t="str">
        <f t="shared" si="295"/>
        <v/>
      </c>
      <c r="M3150" s="38" t="str">
        <f t="shared" si="296"/>
        <v/>
      </c>
      <c r="N3150" s="38" t="str">
        <f t="shared" si="298"/>
        <v/>
      </c>
      <c r="O3150" s="38" t="str">
        <f t="shared" si="294"/>
        <v/>
      </c>
      <c r="P3150" s="39" t="str">
        <f t="shared" si="299"/>
        <v/>
      </c>
      <c r="AC3150" s="42" t="str">
        <f>IF(B3150="","",VLOOKUP(B3150,[2]Formula!B:C,2,0))</f>
        <v/>
      </c>
      <c r="AD3150" s="43" t="str">
        <f t="shared" si="297"/>
        <v/>
      </c>
    </row>
    <row r="3151" spans="1:30" x14ac:dyDescent="0.25">
      <c r="A3151" s="64"/>
      <c r="B3151" s="64"/>
      <c r="C3151" s="66"/>
      <c r="D3151" s="67"/>
      <c r="E3151" s="64"/>
      <c r="F3151" s="64"/>
      <c r="G3151" s="37" t="str">
        <f>IF(E3151="","",IF(OR(E3151="Project Management",E3151="Project Support",E3151="Sprint Management",E3151="Sprint Support"),"NA",ROUND((((VLOOKUP(AD3151,[2]Formula!V:X,3,0)))-SUMIF(AD:AD,AD3151,H:H)),2)))</f>
        <v/>
      </c>
      <c r="H3151" s="71"/>
      <c r="I3151" s="72"/>
      <c r="J3151" s="72"/>
      <c r="K3151" s="38" t="str">
        <f>IF(E3151="","",IF(OR(E3151="Project Management",E3151="Project Support",E3151="Sprint Management",E3151="Sprint Support"),"NA",(((SUMIF(AD:AD,AD3151,H:H)/VLOOKUP(AD3151,[2]Formula!V:X,3,0))*VLOOKUP(AD3151,[2]Formula!V:X,2,0))*H3151)/SUMIF(AD:AD,AD3151,H:H)))</f>
        <v/>
      </c>
      <c r="L3151" s="38" t="str">
        <f t="shared" si="295"/>
        <v/>
      </c>
      <c r="M3151" s="38" t="str">
        <f t="shared" si="296"/>
        <v/>
      </c>
      <c r="N3151" s="38" t="str">
        <f t="shared" si="298"/>
        <v/>
      </c>
      <c r="O3151" s="38" t="str">
        <f t="shared" si="294"/>
        <v/>
      </c>
      <c r="P3151" s="39" t="str">
        <f t="shared" si="299"/>
        <v/>
      </c>
      <c r="AC3151" s="42" t="str">
        <f>IF(B3151="","",VLOOKUP(B3151,[2]Formula!B:C,2,0))</f>
        <v/>
      </c>
      <c r="AD3151" s="43" t="str">
        <f t="shared" si="297"/>
        <v/>
      </c>
    </row>
    <row r="3152" spans="1:30" x14ac:dyDescent="0.25">
      <c r="A3152" s="64"/>
      <c r="B3152" s="64"/>
      <c r="C3152" s="66"/>
      <c r="D3152" s="67"/>
      <c r="E3152" s="64"/>
      <c r="F3152" s="64"/>
      <c r="G3152" s="37" t="str">
        <f>IF(E3152="","",IF(OR(E3152="Project Management",E3152="Project Support",E3152="Sprint Management",E3152="Sprint Support"),"NA",ROUND((((VLOOKUP(AD3152,[2]Formula!V:X,3,0)))-SUMIF(AD:AD,AD3152,H:H)),2)))</f>
        <v/>
      </c>
      <c r="H3152" s="71"/>
      <c r="I3152" s="72"/>
      <c r="J3152" s="72"/>
      <c r="K3152" s="38" t="str">
        <f>IF(E3152="","",IF(OR(E3152="Project Management",E3152="Project Support",E3152="Sprint Management",E3152="Sprint Support"),"NA",(((SUMIF(AD:AD,AD3152,H:H)/VLOOKUP(AD3152,[2]Formula!V:X,3,0))*VLOOKUP(AD3152,[2]Formula!V:X,2,0))*H3152)/SUMIF(AD:AD,AD3152,H:H)))</f>
        <v/>
      </c>
      <c r="L3152" s="38" t="str">
        <f t="shared" si="295"/>
        <v/>
      </c>
      <c r="M3152" s="38" t="str">
        <f t="shared" si="296"/>
        <v/>
      </c>
      <c r="N3152" s="38" t="str">
        <f t="shared" si="298"/>
        <v/>
      </c>
      <c r="O3152" s="38" t="str">
        <f t="shared" si="294"/>
        <v/>
      </c>
      <c r="P3152" s="39" t="str">
        <f t="shared" si="299"/>
        <v/>
      </c>
      <c r="AC3152" s="42" t="str">
        <f>IF(B3152="","",VLOOKUP(B3152,[2]Formula!B:C,2,0))</f>
        <v/>
      </c>
      <c r="AD3152" s="43" t="str">
        <f t="shared" si="297"/>
        <v/>
      </c>
    </row>
    <row r="3153" spans="1:30" x14ac:dyDescent="0.25">
      <c r="A3153" s="64"/>
      <c r="B3153" s="64"/>
      <c r="C3153" s="66"/>
      <c r="D3153" s="67"/>
      <c r="E3153" s="64"/>
      <c r="F3153" s="64"/>
      <c r="G3153" s="37" t="str">
        <f>IF(E3153="","",IF(OR(E3153="Project Management",E3153="Project Support",E3153="Sprint Management",E3153="Sprint Support"),"NA",ROUND((((VLOOKUP(AD3153,[2]Formula!V:X,3,0)))-SUMIF(AD:AD,AD3153,H:H)),2)))</f>
        <v/>
      </c>
      <c r="H3153" s="71"/>
      <c r="I3153" s="72"/>
      <c r="J3153" s="72"/>
      <c r="K3153" s="38" t="str">
        <f>IF(E3153="","",IF(OR(E3153="Project Management",E3153="Project Support",E3153="Sprint Management",E3153="Sprint Support"),"NA",(((SUMIF(AD:AD,AD3153,H:H)/VLOOKUP(AD3153,[2]Formula!V:X,3,0))*VLOOKUP(AD3153,[2]Formula!V:X,2,0))*H3153)/SUMIF(AD:AD,AD3153,H:H)))</f>
        <v/>
      </c>
      <c r="L3153" s="38" t="str">
        <f t="shared" si="295"/>
        <v/>
      </c>
      <c r="M3153" s="38" t="str">
        <f t="shared" si="296"/>
        <v/>
      </c>
      <c r="N3153" s="38" t="str">
        <f t="shared" si="298"/>
        <v/>
      </c>
      <c r="O3153" s="38" t="str">
        <f t="shared" si="294"/>
        <v/>
      </c>
      <c r="P3153" s="39" t="str">
        <f t="shared" si="299"/>
        <v/>
      </c>
      <c r="AC3153" s="42" t="str">
        <f>IF(B3153="","",VLOOKUP(B3153,[2]Formula!B:C,2,0))</f>
        <v/>
      </c>
      <c r="AD3153" s="43" t="str">
        <f t="shared" si="297"/>
        <v/>
      </c>
    </row>
    <row r="3154" spans="1:30" x14ac:dyDescent="0.25">
      <c r="A3154" s="64"/>
      <c r="B3154" s="64"/>
      <c r="C3154" s="66"/>
      <c r="D3154" s="67"/>
      <c r="E3154" s="64"/>
      <c r="F3154" s="64"/>
      <c r="G3154" s="37" t="str">
        <f>IF(E3154="","",IF(OR(E3154="Project Management",E3154="Project Support",E3154="Sprint Management",E3154="Sprint Support"),"NA",ROUND((((VLOOKUP(AD3154,[2]Formula!V:X,3,0)))-SUMIF(AD:AD,AD3154,H:H)),2)))</f>
        <v/>
      </c>
      <c r="H3154" s="71"/>
      <c r="I3154" s="72"/>
      <c r="J3154" s="72"/>
      <c r="K3154" s="38" t="str">
        <f>IF(E3154="","",IF(OR(E3154="Project Management",E3154="Project Support",E3154="Sprint Management",E3154="Sprint Support"),"NA",(((SUMIF(AD:AD,AD3154,H:H)/VLOOKUP(AD3154,[2]Formula!V:X,3,0))*VLOOKUP(AD3154,[2]Formula!V:X,2,0))*H3154)/SUMIF(AD:AD,AD3154,H:H)))</f>
        <v/>
      </c>
      <c r="L3154" s="38" t="str">
        <f t="shared" si="295"/>
        <v/>
      </c>
      <c r="M3154" s="38" t="str">
        <f t="shared" si="296"/>
        <v/>
      </c>
      <c r="N3154" s="38" t="str">
        <f t="shared" si="298"/>
        <v/>
      </c>
      <c r="O3154" s="38" t="str">
        <f t="shared" si="294"/>
        <v/>
      </c>
      <c r="P3154" s="39" t="str">
        <f t="shared" si="299"/>
        <v/>
      </c>
      <c r="AC3154" s="42" t="str">
        <f>IF(B3154="","",VLOOKUP(B3154,[2]Formula!B:C,2,0))</f>
        <v/>
      </c>
      <c r="AD3154" s="43" t="str">
        <f t="shared" si="297"/>
        <v/>
      </c>
    </row>
    <row r="3155" spans="1:30" x14ac:dyDescent="0.25">
      <c r="A3155" s="64"/>
      <c r="B3155" s="64"/>
      <c r="C3155" s="66"/>
      <c r="D3155" s="67"/>
      <c r="E3155" s="64"/>
      <c r="F3155" s="64"/>
      <c r="G3155" s="37" t="str">
        <f>IF(E3155="","",IF(OR(E3155="Project Management",E3155="Project Support",E3155="Sprint Management",E3155="Sprint Support"),"NA",ROUND((((VLOOKUP(AD3155,[2]Formula!V:X,3,0)))-SUMIF(AD:AD,AD3155,H:H)),2)))</f>
        <v/>
      </c>
      <c r="H3155" s="71"/>
      <c r="I3155" s="72"/>
      <c r="J3155" s="72"/>
      <c r="K3155" s="38" t="str">
        <f>IF(E3155="","",IF(OR(E3155="Project Management",E3155="Project Support",E3155="Sprint Management",E3155="Sprint Support"),"NA",(((SUMIF(AD:AD,AD3155,H:H)/VLOOKUP(AD3155,[2]Formula!V:X,3,0))*VLOOKUP(AD3155,[2]Formula!V:X,2,0))*H3155)/SUMIF(AD:AD,AD3155,H:H)))</f>
        <v/>
      </c>
      <c r="L3155" s="38" t="str">
        <f t="shared" si="295"/>
        <v/>
      </c>
      <c r="M3155" s="38" t="str">
        <f t="shared" si="296"/>
        <v/>
      </c>
      <c r="N3155" s="38" t="str">
        <f t="shared" si="298"/>
        <v/>
      </c>
      <c r="O3155" s="38" t="str">
        <f t="shared" si="294"/>
        <v/>
      </c>
      <c r="P3155" s="39" t="str">
        <f t="shared" si="299"/>
        <v/>
      </c>
      <c r="AC3155" s="42" t="str">
        <f>IF(B3155="","",VLOOKUP(B3155,[2]Formula!B:C,2,0))</f>
        <v/>
      </c>
      <c r="AD3155" s="43" t="str">
        <f t="shared" si="297"/>
        <v/>
      </c>
    </row>
    <row r="3156" spans="1:30" x14ac:dyDescent="0.25">
      <c r="A3156" s="64"/>
      <c r="B3156" s="64"/>
      <c r="C3156" s="66"/>
      <c r="D3156" s="67"/>
      <c r="E3156" s="64"/>
      <c r="F3156" s="64"/>
      <c r="G3156" s="37" t="str">
        <f>IF(E3156="","",IF(OR(E3156="Project Management",E3156="Project Support",E3156="Sprint Management",E3156="Sprint Support"),"NA",ROUND((((VLOOKUP(AD3156,[2]Formula!V:X,3,0)))-SUMIF(AD:AD,AD3156,H:H)),2)))</f>
        <v/>
      </c>
      <c r="H3156" s="71"/>
      <c r="I3156" s="72"/>
      <c r="J3156" s="72"/>
      <c r="K3156" s="38" t="str">
        <f>IF(E3156="","",IF(OR(E3156="Project Management",E3156="Project Support",E3156="Sprint Management",E3156="Sprint Support"),"NA",(((SUMIF(AD:AD,AD3156,H:H)/VLOOKUP(AD3156,[2]Formula!V:X,3,0))*VLOOKUP(AD3156,[2]Formula!V:X,2,0))*H3156)/SUMIF(AD:AD,AD3156,H:H)))</f>
        <v/>
      </c>
      <c r="L3156" s="38" t="str">
        <f t="shared" si="295"/>
        <v/>
      </c>
      <c r="M3156" s="38" t="str">
        <f t="shared" si="296"/>
        <v/>
      </c>
      <c r="N3156" s="38" t="str">
        <f t="shared" si="298"/>
        <v/>
      </c>
      <c r="O3156" s="38" t="str">
        <f t="shared" si="294"/>
        <v/>
      </c>
      <c r="P3156" s="39" t="str">
        <f t="shared" si="299"/>
        <v/>
      </c>
      <c r="AC3156" s="42" t="str">
        <f>IF(B3156="","",VLOOKUP(B3156,[2]Formula!B:C,2,0))</f>
        <v/>
      </c>
      <c r="AD3156" s="43" t="str">
        <f t="shared" si="297"/>
        <v/>
      </c>
    </row>
    <row r="3157" spans="1:30" x14ac:dyDescent="0.25">
      <c r="A3157" s="64"/>
      <c r="B3157" s="64"/>
      <c r="C3157" s="66"/>
      <c r="D3157" s="67"/>
      <c r="E3157" s="64"/>
      <c r="F3157" s="64"/>
      <c r="G3157" s="37" t="str">
        <f>IF(E3157="","",IF(OR(E3157="Project Management",E3157="Project Support",E3157="Sprint Management",E3157="Sprint Support"),"NA",ROUND((((VLOOKUP(AD3157,[2]Formula!V:X,3,0)))-SUMIF(AD:AD,AD3157,H:H)),2)))</f>
        <v/>
      </c>
      <c r="H3157" s="71"/>
      <c r="I3157" s="72"/>
      <c r="J3157" s="72"/>
      <c r="K3157" s="38" t="str">
        <f>IF(E3157="","",IF(OR(E3157="Project Management",E3157="Project Support",E3157="Sprint Management",E3157="Sprint Support"),"NA",(((SUMIF(AD:AD,AD3157,H:H)/VLOOKUP(AD3157,[2]Formula!V:X,3,0))*VLOOKUP(AD3157,[2]Formula!V:X,2,0))*H3157)/SUMIF(AD:AD,AD3157,H:H)))</f>
        <v/>
      </c>
      <c r="L3157" s="38" t="str">
        <f t="shared" si="295"/>
        <v/>
      </c>
      <c r="M3157" s="38" t="str">
        <f t="shared" si="296"/>
        <v/>
      </c>
      <c r="N3157" s="38" t="str">
        <f t="shared" si="298"/>
        <v/>
      </c>
      <c r="O3157" s="38" t="str">
        <f t="shared" si="294"/>
        <v/>
      </c>
      <c r="P3157" s="39" t="str">
        <f t="shared" si="299"/>
        <v/>
      </c>
      <c r="AC3157" s="42" t="str">
        <f>IF(B3157="","",VLOOKUP(B3157,[2]Formula!B:C,2,0))</f>
        <v/>
      </c>
      <c r="AD3157" s="43" t="str">
        <f t="shared" si="297"/>
        <v/>
      </c>
    </row>
    <row r="3158" spans="1:30" x14ac:dyDescent="0.25">
      <c r="A3158" s="64"/>
      <c r="B3158" s="64"/>
      <c r="C3158" s="66"/>
      <c r="D3158" s="67"/>
      <c r="E3158" s="64"/>
      <c r="F3158" s="64"/>
      <c r="G3158" s="37" t="str">
        <f>IF(E3158="","",IF(OR(E3158="Project Management",E3158="Project Support",E3158="Sprint Management",E3158="Sprint Support"),"NA",ROUND((((VLOOKUP(AD3158,[2]Formula!V:X,3,0)))-SUMIF(AD:AD,AD3158,H:H)),2)))</f>
        <v/>
      </c>
      <c r="H3158" s="71"/>
      <c r="I3158" s="72"/>
      <c r="J3158" s="72"/>
      <c r="K3158" s="38" t="str">
        <f>IF(E3158="","",IF(OR(E3158="Project Management",E3158="Project Support",E3158="Sprint Management",E3158="Sprint Support"),"NA",(((SUMIF(AD:AD,AD3158,H:H)/VLOOKUP(AD3158,[2]Formula!V:X,3,0))*VLOOKUP(AD3158,[2]Formula!V:X,2,0))*H3158)/SUMIF(AD:AD,AD3158,H:H)))</f>
        <v/>
      </c>
      <c r="L3158" s="38" t="str">
        <f t="shared" si="295"/>
        <v/>
      </c>
      <c r="M3158" s="38" t="str">
        <f t="shared" si="296"/>
        <v/>
      </c>
      <c r="N3158" s="38" t="str">
        <f t="shared" si="298"/>
        <v/>
      </c>
      <c r="O3158" s="38" t="str">
        <f t="shared" si="294"/>
        <v/>
      </c>
      <c r="P3158" s="39" t="str">
        <f t="shared" si="299"/>
        <v/>
      </c>
      <c r="AC3158" s="42" t="str">
        <f>IF(B3158="","",VLOOKUP(B3158,[2]Formula!B:C,2,0))</f>
        <v/>
      </c>
      <c r="AD3158" s="43" t="str">
        <f t="shared" si="297"/>
        <v/>
      </c>
    </row>
    <row r="3159" spans="1:30" x14ac:dyDescent="0.25">
      <c r="A3159" s="64"/>
      <c r="B3159" s="64"/>
      <c r="C3159" s="66"/>
      <c r="D3159" s="67"/>
      <c r="E3159" s="64"/>
      <c r="F3159" s="64"/>
      <c r="G3159" s="37" t="str">
        <f>IF(E3159="","",IF(OR(E3159="Project Management",E3159="Project Support",E3159="Sprint Management",E3159="Sprint Support"),"NA",ROUND((((VLOOKUP(AD3159,[2]Formula!V:X,3,0)))-SUMIF(AD:AD,AD3159,H:H)),2)))</f>
        <v/>
      </c>
      <c r="H3159" s="71"/>
      <c r="I3159" s="72"/>
      <c r="J3159" s="72"/>
      <c r="K3159" s="38" t="str">
        <f>IF(E3159="","",IF(OR(E3159="Project Management",E3159="Project Support",E3159="Sprint Management",E3159="Sprint Support"),"NA",(((SUMIF(AD:AD,AD3159,H:H)/VLOOKUP(AD3159,[2]Formula!V:X,3,0))*VLOOKUP(AD3159,[2]Formula!V:X,2,0))*H3159)/SUMIF(AD:AD,AD3159,H:H)))</f>
        <v/>
      </c>
      <c r="L3159" s="38" t="str">
        <f t="shared" si="295"/>
        <v/>
      </c>
      <c r="M3159" s="38" t="str">
        <f t="shared" si="296"/>
        <v/>
      </c>
      <c r="N3159" s="38" t="str">
        <f t="shared" si="298"/>
        <v/>
      </c>
      <c r="O3159" s="38" t="str">
        <f t="shared" si="294"/>
        <v/>
      </c>
      <c r="P3159" s="39" t="str">
        <f t="shared" si="299"/>
        <v/>
      </c>
      <c r="AC3159" s="42" t="str">
        <f>IF(B3159="","",VLOOKUP(B3159,[2]Formula!B:C,2,0))</f>
        <v/>
      </c>
      <c r="AD3159" s="43" t="str">
        <f t="shared" si="297"/>
        <v/>
      </c>
    </row>
    <row r="3160" spans="1:30" x14ac:dyDescent="0.25">
      <c r="A3160" s="64"/>
      <c r="B3160" s="64"/>
      <c r="C3160" s="66"/>
      <c r="D3160" s="67"/>
      <c r="E3160" s="64"/>
      <c r="F3160" s="64"/>
      <c r="G3160" s="37" t="str">
        <f>IF(E3160="","",IF(OR(E3160="Project Management",E3160="Project Support",E3160="Sprint Management",E3160="Sprint Support"),"NA",ROUND((((VLOOKUP(AD3160,[2]Formula!V:X,3,0)))-SUMIF(AD:AD,AD3160,H:H)),2)))</f>
        <v/>
      </c>
      <c r="H3160" s="71"/>
      <c r="I3160" s="72"/>
      <c r="J3160" s="72"/>
      <c r="K3160" s="38" t="str">
        <f>IF(E3160="","",IF(OR(E3160="Project Management",E3160="Project Support",E3160="Sprint Management",E3160="Sprint Support"),"NA",(((SUMIF(AD:AD,AD3160,H:H)/VLOOKUP(AD3160,[2]Formula!V:X,3,0))*VLOOKUP(AD3160,[2]Formula!V:X,2,0))*H3160)/SUMIF(AD:AD,AD3160,H:H)))</f>
        <v/>
      </c>
      <c r="L3160" s="38" t="str">
        <f t="shared" si="295"/>
        <v/>
      </c>
      <c r="M3160" s="38" t="str">
        <f t="shared" si="296"/>
        <v/>
      </c>
      <c r="N3160" s="38" t="str">
        <f t="shared" si="298"/>
        <v/>
      </c>
      <c r="O3160" s="38" t="str">
        <f t="shared" si="294"/>
        <v/>
      </c>
      <c r="P3160" s="39" t="str">
        <f t="shared" si="299"/>
        <v/>
      </c>
      <c r="AC3160" s="42" t="str">
        <f>IF(B3160="","",VLOOKUP(B3160,[2]Formula!B:C,2,0))</f>
        <v/>
      </c>
      <c r="AD3160" s="43" t="str">
        <f t="shared" si="297"/>
        <v/>
      </c>
    </row>
    <row r="3161" spans="1:30" x14ac:dyDescent="0.25">
      <c r="A3161" s="64"/>
      <c r="B3161" s="64"/>
      <c r="C3161" s="66"/>
      <c r="D3161" s="67"/>
      <c r="E3161" s="64"/>
      <c r="F3161" s="64"/>
      <c r="G3161" s="37" t="str">
        <f>IF(E3161="","",IF(OR(E3161="Project Management",E3161="Project Support",E3161="Sprint Management",E3161="Sprint Support"),"NA",ROUND((((VLOOKUP(AD3161,[2]Formula!V:X,3,0)))-SUMIF(AD:AD,AD3161,H:H)),2)))</f>
        <v/>
      </c>
      <c r="H3161" s="71"/>
      <c r="I3161" s="72"/>
      <c r="J3161" s="72"/>
      <c r="K3161" s="38" t="str">
        <f>IF(E3161="","",IF(OR(E3161="Project Management",E3161="Project Support",E3161="Sprint Management",E3161="Sprint Support"),"NA",(((SUMIF(AD:AD,AD3161,H:H)/VLOOKUP(AD3161,[2]Formula!V:X,3,0))*VLOOKUP(AD3161,[2]Formula!V:X,2,0))*H3161)/SUMIF(AD:AD,AD3161,H:H)))</f>
        <v/>
      </c>
      <c r="L3161" s="38" t="str">
        <f t="shared" si="295"/>
        <v/>
      </c>
      <c r="M3161" s="38" t="str">
        <f t="shared" si="296"/>
        <v/>
      </c>
      <c r="N3161" s="38" t="str">
        <f t="shared" si="298"/>
        <v/>
      </c>
      <c r="O3161" s="38" t="str">
        <f t="shared" si="294"/>
        <v/>
      </c>
      <c r="P3161" s="39" t="str">
        <f t="shared" si="299"/>
        <v/>
      </c>
      <c r="AC3161" s="42" t="str">
        <f>IF(B3161="","",VLOOKUP(B3161,[2]Formula!B:C,2,0))</f>
        <v/>
      </c>
      <c r="AD3161" s="43" t="str">
        <f t="shared" si="297"/>
        <v/>
      </c>
    </row>
    <row r="3162" spans="1:30" x14ac:dyDescent="0.25">
      <c r="A3162" s="64"/>
      <c r="B3162" s="64"/>
      <c r="C3162" s="66"/>
      <c r="D3162" s="67"/>
      <c r="E3162" s="64"/>
      <c r="F3162" s="64"/>
      <c r="G3162" s="37" t="str">
        <f>IF(E3162="","",IF(OR(E3162="Project Management",E3162="Project Support",E3162="Sprint Management",E3162="Sprint Support"),"NA",ROUND((((VLOOKUP(AD3162,[2]Formula!V:X,3,0)))-SUMIF(AD:AD,AD3162,H:H)),2)))</f>
        <v/>
      </c>
      <c r="H3162" s="71"/>
      <c r="I3162" s="72"/>
      <c r="J3162" s="72"/>
      <c r="K3162" s="38" t="str">
        <f>IF(E3162="","",IF(OR(E3162="Project Management",E3162="Project Support",E3162="Sprint Management",E3162="Sprint Support"),"NA",(((SUMIF(AD:AD,AD3162,H:H)/VLOOKUP(AD3162,[2]Formula!V:X,3,0))*VLOOKUP(AD3162,[2]Formula!V:X,2,0))*H3162)/SUMIF(AD:AD,AD3162,H:H)))</f>
        <v/>
      </c>
      <c r="L3162" s="38" t="str">
        <f t="shared" si="295"/>
        <v/>
      </c>
      <c r="M3162" s="38" t="str">
        <f t="shared" si="296"/>
        <v/>
      </c>
      <c r="N3162" s="38" t="str">
        <f t="shared" si="298"/>
        <v/>
      </c>
      <c r="O3162" s="38" t="str">
        <f t="shared" si="294"/>
        <v/>
      </c>
      <c r="P3162" s="39" t="str">
        <f t="shared" si="299"/>
        <v/>
      </c>
      <c r="AC3162" s="42" t="str">
        <f>IF(B3162="","",VLOOKUP(B3162,[2]Formula!B:C,2,0))</f>
        <v/>
      </c>
      <c r="AD3162" s="43" t="str">
        <f t="shared" si="297"/>
        <v/>
      </c>
    </row>
    <row r="3163" spans="1:30" x14ac:dyDescent="0.25">
      <c r="A3163" s="64"/>
      <c r="B3163" s="64"/>
      <c r="C3163" s="66"/>
      <c r="D3163" s="67"/>
      <c r="E3163" s="64"/>
      <c r="F3163" s="64"/>
      <c r="G3163" s="37" t="str">
        <f>IF(E3163="","",IF(OR(E3163="Project Management",E3163="Project Support",E3163="Sprint Management",E3163="Sprint Support"),"NA",ROUND((((VLOOKUP(AD3163,[2]Formula!V:X,3,0)))-SUMIF(AD:AD,AD3163,H:H)),2)))</f>
        <v/>
      </c>
      <c r="H3163" s="71"/>
      <c r="I3163" s="72"/>
      <c r="J3163" s="72"/>
      <c r="K3163" s="38" t="str">
        <f>IF(E3163="","",IF(OR(E3163="Project Management",E3163="Project Support",E3163="Sprint Management",E3163="Sprint Support"),"NA",(((SUMIF(AD:AD,AD3163,H:H)/VLOOKUP(AD3163,[2]Formula!V:X,3,0))*VLOOKUP(AD3163,[2]Formula!V:X,2,0))*H3163)/SUMIF(AD:AD,AD3163,H:H)))</f>
        <v/>
      </c>
      <c r="L3163" s="38" t="str">
        <f t="shared" si="295"/>
        <v/>
      </c>
      <c r="M3163" s="38" t="str">
        <f t="shared" si="296"/>
        <v/>
      </c>
      <c r="N3163" s="38" t="str">
        <f t="shared" si="298"/>
        <v/>
      </c>
      <c r="O3163" s="38" t="str">
        <f t="shared" si="294"/>
        <v/>
      </c>
      <c r="P3163" s="39" t="str">
        <f t="shared" si="299"/>
        <v/>
      </c>
      <c r="AC3163" s="42" t="str">
        <f>IF(B3163="","",VLOOKUP(B3163,[2]Formula!B:C,2,0))</f>
        <v/>
      </c>
      <c r="AD3163" s="43" t="str">
        <f t="shared" si="297"/>
        <v/>
      </c>
    </row>
    <row r="3164" spans="1:30" x14ac:dyDescent="0.25">
      <c r="A3164" s="64"/>
      <c r="B3164" s="64"/>
      <c r="C3164" s="66"/>
      <c r="D3164" s="67"/>
      <c r="E3164" s="64"/>
      <c r="F3164" s="64"/>
      <c r="G3164" s="37" t="str">
        <f>IF(E3164="","",IF(OR(E3164="Project Management",E3164="Project Support",E3164="Sprint Management",E3164="Sprint Support"),"NA",ROUND((((VLOOKUP(AD3164,[2]Formula!V:X,3,0)))-SUMIF(AD:AD,AD3164,H:H)),2)))</f>
        <v/>
      </c>
      <c r="H3164" s="71"/>
      <c r="I3164" s="72"/>
      <c r="J3164" s="72"/>
      <c r="K3164" s="38" t="str">
        <f>IF(E3164="","",IF(OR(E3164="Project Management",E3164="Project Support",E3164="Sprint Management",E3164="Sprint Support"),"NA",(((SUMIF(AD:AD,AD3164,H:H)/VLOOKUP(AD3164,[2]Formula!V:X,3,0))*VLOOKUP(AD3164,[2]Formula!V:X,2,0))*H3164)/SUMIF(AD:AD,AD3164,H:H)))</f>
        <v/>
      </c>
      <c r="L3164" s="38" t="str">
        <f t="shared" si="295"/>
        <v/>
      </c>
      <c r="M3164" s="38" t="str">
        <f t="shared" si="296"/>
        <v/>
      </c>
      <c r="N3164" s="38" t="str">
        <f t="shared" si="298"/>
        <v/>
      </c>
      <c r="O3164" s="38" t="str">
        <f t="shared" si="294"/>
        <v/>
      </c>
      <c r="P3164" s="39" t="str">
        <f t="shared" si="299"/>
        <v/>
      </c>
      <c r="AC3164" s="42" t="str">
        <f>IF(B3164="","",VLOOKUP(B3164,[2]Formula!B:C,2,0))</f>
        <v/>
      </c>
      <c r="AD3164" s="43" t="str">
        <f t="shared" si="297"/>
        <v/>
      </c>
    </row>
    <row r="3165" spans="1:30" x14ac:dyDescent="0.25">
      <c r="A3165" s="64"/>
      <c r="B3165" s="64"/>
      <c r="C3165" s="66"/>
      <c r="D3165" s="67"/>
      <c r="E3165" s="64"/>
      <c r="F3165" s="64"/>
      <c r="G3165" s="37" t="str">
        <f>IF(E3165="","",IF(OR(E3165="Project Management",E3165="Project Support",E3165="Sprint Management",E3165="Sprint Support"),"NA",ROUND((((VLOOKUP(AD3165,[2]Formula!V:X,3,0)))-SUMIF(AD:AD,AD3165,H:H)),2)))</f>
        <v/>
      </c>
      <c r="H3165" s="71"/>
      <c r="I3165" s="72"/>
      <c r="J3165" s="72"/>
      <c r="K3165" s="38" t="str">
        <f>IF(E3165="","",IF(OR(E3165="Project Management",E3165="Project Support",E3165="Sprint Management",E3165="Sprint Support"),"NA",(((SUMIF(AD:AD,AD3165,H:H)/VLOOKUP(AD3165,[2]Formula!V:X,3,0))*VLOOKUP(AD3165,[2]Formula!V:X,2,0))*H3165)/SUMIF(AD:AD,AD3165,H:H)))</f>
        <v/>
      </c>
      <c r="L3165" s="38" t="str">
        <f t="shared" si="295"/>
        <v/>
      </c>
      <c r="M3165" s="38" t="str">
        <f t="shared" si="296"/>
        <v/>
      </c>
      <c r="N3165" s="38" t="str">
        <f t="shared" si="298"/>
        <v/>
      </c>
      <c r="O3165" s="38" t="str">
        <f t="shared" si="294"/>
        <v/>
      </c>
      <c r="P3165" s="39" t="str">
        <f t="shared" si="299"/>
        <v/>
      </c>
      <c r="AC3165" s="42" t="str">
        <f>IF(B3165="","",VLOOKUP(B3165,[2]Formula!B:C,2,0))</f>
        <v/>
      </c>
      <c r="AD3165" s="43" t="str">
        <f t="shared" si="297"/>
        <v/>
      </c>
    </row>
    <row r="3166" spans="1:30" x14ac:dyDescent="0.25">
      <c r="A3166" s="64"/>
      <c r="B3166" s="64"/>
      <c r="C3166" s="66"/>
      <c r="D3166" s="67"/>
      <c r="E3166" s="64"/>
      <c r="F3166" s="64"/>
      <c r="G3166" s="37" t="str">
        <f>IF(E3166="","",IF(OR(E3166="Project Management",E3166="Project Support",E3166="Sprint Management",E3166="Sprint Support"),"NA",ROUND((((VLOOKUP(AD3166,[2]Formula!V:X,3,0)))-SUMIF(AD:AD,AD3166,H:H)),2)))</f>
        <v/>
      </c>
      <c r="H3166" s="71"/>
      <c r="I3166" s="72"/>
      <c r="J3166" s="72"/>
      <c r="K3166" s="38" t="str">
        <f>IF(E3166="","",IF(OR(E3166="Project Management",E3166="Project Support",E3166="Sprint Management",E3166="Sprint Support"),"NA",(((SUMIF(AD:AD,AD3166,H:H)/VLOOKUP(AD3166,[2]Formula!V:X,3,0))*VLOOKUP(AD3166,[2]Formula!V:X,2,0))*H3166)/SUMIF(AD:AD,AD3166,H:H)))</f>
        <v/>
      </c>
      <c r="L3166" s="38" t="str">
        <f t="shared" si="295"/>
        <v/>
      </c>
      <c r="M3166" s="38" t="str">
        <f t="shared" si="296"/>
        <v/>
      </c>
      <c r="N3166" s="38" t="str">
        <f t="shared" si="298"/>
        <v/>
      </c>
      <c r="O3166" s="38" t="str">
        <f t="shared" si="294"/>
        <v/>
      </c>
      <c r="P3166" s="39" t="str">
        <f t="shared" si="299"/>
        <v/>
      </c>
      <c r="AC3166" s="42" t="str">
        <f>IF(B3166="","",VLOOKUP(B3166,[2]Formula!B:C,2,0))</f>
        <v/>
      </c>
      <c r="AD3166" s="43" t="str">
        <f t="shared" si="297"/>
        <v/>
      </c>
    </row>
    <row r="3167" spans="1:30" x14ac:dyDescent="0.25">
      <c r="A3167" s="64"/>
      <c r="B3167" s="64"/>
      <c r="C3167" s="66"/>
      <c r="D3167" s="67"/>
      <c r="E3167" s="64"/>
      <c r="F3167" s="64"/>
      <c r="G3167" s="37" t="str">
        <f>IF(E3167="","",IF(OR(E3167="Project Management",E3167="Project Support",E3167="Sprint Management",E3167="Sprint Support"),"NA",ROUND((((VLOOKUP(AD3167,[2]Formula!V:X,3,0)))-SUMIF(AD:AD,AD3167,H:H)),2)))</f>
        <v/>
      </c>
      <c r="H3167" s="71"/>
      <c r="I3167" s="72"/>
      <c r="J3167" s="72"/>
      <c r="K3167" s="38" t="str">
        <f>IF(E3167="","",IF(OR(E3167="Project Management",E3167="Project Support",E3167="Sprint Management",E3167="Sprint Support"),"NA",(((SUMIF(AD:AD,AD3167,H:H)/VLOOKUP(AD3167,[2]Formula!V:X,3,0))*VLOOKUP(AD3167,[2]Formula!V:X,2,0))*H3167)/SUMIF(AD:AD,AD3167,H:H)))</f>
        <v/>
      </c>
      <c r="L3167" s="38" t="str">
        <f t="shared" si="295"/>
        <v/>
      </c>
      <c r="M3167" s="38" t="str">
        <f t="shared" si="296"/>
        <v/>
      </c>
      <c r="N3167" s="38" t="str">
        <f t="shared" si="298"/>
        <v/>
      </c>
      <c r="O3167" s="38" t="str">
        <f t="shared" si="294"/>
        <v/>
      </c>
      <c r="P3167" s="39" t="str">
        <f t="shared" si="299"/>
        <v/>
      </c>
      <c r="AC3167" s="42" t="str">
        <f>IF(B3167="","",VLOOKUP(B3167,[2]Formula!B:C,2,0))</f>
        <v/>
      </c>
      <c r="AD3167" s="43" t="str">
        <f t="shared" si="297"/>
        <v/>
      </c>
    </row>
    <row r="3168" spans="1:30" x14ac:dyDescent="0.25">
      <c r="A3168" s="64"/>
      <c r="B3168" s="64"/>
      <c r="C3168" s="66"/>
      <c r="D3168" s="67"/>
      <c r="E3168" s="64"/>
      <c r="F3168" s="64"/>
      <c r="G3168" s="37" t="str">
        <f>IF(E3168="","",IF(OR(E3168="Project Management",E3168="Project Support",E3168="Sprint Management",E3168="Sprint Support"),"NA",ROUND((((VLOOKUP(AD3168,[2]Formula!V:X,3,0)))-SUMIF(AD:AD,AD3168,H:H)),2)))</f>
        <v/>
      </c>
      <c r="H3168" s="71"/>
      <c r="I3168" s="72"/>
      <c r="J3168" s="72"/>
      <c r="K3168" s="38" t="str">
        <f>IF(E3168="","",IF(OR(E3168="Project Management",E3168="Project Support",E3168="Sprint Management",E3168="Sprint Support"),"NA",(((SUMIF(AD:AD,AD3168,H:H)/VLOOKUP(AD3168,[2]Formula!V:X,3,0))*VLOOKUP(AD3168,[2]Formula!V:X,2,0))*H3168)/SUMIF(AD:AD,AD3168,H:H)))</f>
        <v/>
      </c>
      <c r="L3168" s="38" t="str">
        <f t="shared" si="295"/>
        <v/>
      </c>
      <c r="M3168" s="38" t="str">
        <f t="shared" si="296"/>
        <v/>
      </c>
      <c r="N3168" s="38" t="str">
        <f t="shared" si="298"/>
        <v/>
      </c>
      <c r="O3168" s="38" t="str">
        <f t="shared" si="294"/>
        <v/>
      </c>
      <c r="P3168" s="39" t="str">
        <f t="shared" si="299"/>
        <v/>
      </c>
      <c r="AC3168" s="42" t="str">
        <f>IF(B3168="","",VLOOKUP(B3168,[2]Formula!B:C,2,0))</f>
        <v/>
      </c>
      <c r="AD3168" s="43" t="str">
        <f t="shared" si="297"/>
        <v/>
      </c>
    </row>
    <row r="3169" spans="1:30" x14ac:dyDescent="0.25">
      <c r="A3169" s="64"/>
      <c r="B3169" s="64"/>
      <c r="C3169" s="66"/>
      <c r="D3169" s="67"/>
      <c r="E3169" s="64"/>
      <c r="F3169" s="64"/>
      <c r="G3169" s="37" t="str">
        <f>IF(E3169="","",IF(OR(E3169="Project Management",E3169="Project Support",E3169="Sprint Management",E3169="Sprint Support"),"NA",ROUND((((VLOOKUP(AD3169,[2]Formula!V:X,3,0)))-SUMIF(AD:AD,AD3169,H:H)),2)))</f>
        <v/>
      </c>
      <c r="H3169" s="71"/>
      <c r="I3169" s="72"/>
      <c r="J3169" s="72"/>
      <c r="K3169" s="38" t="str">
        <f>IF(E3169="","",IF(OR(E3169="Project Management",E3169="Project Support",E3169="Sprint Management",E3169="Sprint Support"),"NA",(((SUMIF(AD:AD,AD3169,H:H)/VLOOKUP(AD3169,[2]Formula!V:X,3,0))*VLOOKUP(AD3169,[2]Formula!V:X,2,0))*H3169)/SUMIF(AD:AD,AD3169,H:H)))</f>
        <v/>
      </c>
      <c r="L3169" s="38" t="str">
        <f t="shared" si="295"/>
        <v/>
      </c>
      <c r="M3169" s="38" t="str">
        <f t="shared" si="296"/>
        <v/>
      </c>
      <c r="N3169" s="38" t="str">
        <f t="shared" si="298"/>
        <v/>
      </c>
      <c r="O3169" s="38" t="str">
        <f t="shared" si="294"/>
        <v/>
      </c>
      <c r="P3169" s="39" t="str">
        <f t="shared" si="299"/>
        <v/>
      </c>
      <c r="AC3169" s="42" t="str">
        <f>IF(B3169="","",VLOOKUP(B3169,[2]Formula!B:C,2,0))</f>
        <v/>
      </c>
      <c r="AD3169" s="43" t="str">
        <f t="shared" si="297"/>
        <v/>
      </c>
    </row>
    <row r="3170" spans="1:30" x14ac:dyDescent="0.25">
      <c r="A3170" s="64"/>
      <c r="B3170" s="64"/>
      <c r="C3170" s="66"/>
      <c r="D3170" s="67"/>
      <c r="E3170" s="64"/>
      <c r="F3170" s="64"/>
      <c r="G3170" s="37" t="str">
        <f>IF(E3170="","",IF(OR(E3170="Project Management",E3170="Project Support",E3170="Sprint Management",E3170="Sprint Support"),"NA",ROUND((((VLOOKUP(AD3170,[2]Formula!V:X,3,0)))-SUMIF(AD:AD,AD3170,H:H)),2)))</f>
        <v/>
      </c>
      <c r="H3170" s="71"/>
      <c r="I3170" s="72"/>
      <c r="J3170" s="72"/>
      <c r="K3170" s="38" t="str">
        <f>IF(E3170="","",IF(OR(E3170="Project Management",E3170="Project Support",E3170="Sprint Management",E3170="Sprint Support"),"NA",(((SUMIF(AD:AD,AD3170,H:H)/VLOOKUP(AD3170,[2]Formula!V:X,3,0))*VLOOKUP(AD3170,[2]Formula!V:X,2,0))*H3170)/SUMIF(AD:AD,AD3170,H:H)))</f>
        <v/>
      </c>
      <c r="L3170" s="38" t="str">
        <f t="shared" si="295"/>
        <v/>
      </c>
      <c r="M3170" s="38" t="str">
        <f t="shared" si="296"/>
        <v/>
      </c>
      <c r="N3170" s="38" t="str">
        <f t="shared" si="298"/>
        <v/>
      </c>
      <c r="O3170" s="38" t="str">
        <f t="shared" si="294"/>
        <v/>
      </c>
      <c r="P3170" s="39" t="str">
        <f t="shared" si="299"/>
        <v/>
      </c>
      <c r="AC3170" s="42" t="str">
        <f>IF(B3170="","",VLOOKUP(B3170,[2]Formula!B:C,2,0))</f>
        <v/>
      </c>
      <c r="AD3170" s="43" t="str">
        <f t="shared" si="297"/>
        <v/>
      </c>
    </row>
    <row r="3171" spans="1:30" x14ac:dyDescent="0.25">
      <c r="A3171" s="64"/>
      <c r="B3171" s="64"/>
      <c r="C3171" s="66"/>
      <c r="D3171" s="67"/>
      <c r="E3171" s="64"/>
      <c r="F3171" s="64"/>
      <c r="G3171" s="37" t="str">
        <f>IF(E3171="","",IF(OR(E3171="Project Management",E3171="Project Support",E3171="Sprint Management",E3171="Sprint Support"),"NA",ROUND((((VLOOKUP(AD3171,[2]Formula!V:X,3,0)))-SUMIF(AD:AD,AD3171,H:H)),2)))</f>
        <v/>
      </c>
      <c r="H3171" s="71"/>
      <c r="I3171" s="72"/>
      <c r="J3171" s="72"/>
      <c r="K3171" s="38" t="str">
        <f>IF(E3171="","",IF(OR(E3171="Project Management",E3171="Project Support",E3171="Sprint Management",E3171="Sprint Support"),"NA",(((SUMIF(AD:AD,AD3171,H:H)/VLOOKUP(AD3171,[2]Formula!V:X,3,0))*VLOOKUP(AD3171,[2]Formula!V:X,2,0))*H3171)/SUMIF(AD:AD,AD3171,H:H)))</f>
        <v/>
      </c>
      <c r="L3171" s="38" t="str">
        <f t="shared" si="295"/>
        <v/>
      </c>
      <c r="M3171" s="38" t="str">
        <f t="shared" si="296"/>
        <v/>
      </c>
      <c r="N3171" s="38" t="str">
        <f t="shared" si="298"/>
        <v/>
      </c>
      <c r="O3171" s="38" t="str">
        <f t="shared" si="294"/>
        <v/>
      </c>
      <c r="P3171" s="39" t="str">
        <f t="shared" si="299"/>
        <v/>
      </c>
      <c r="AC3171" s="42" t="str">
        <f>IF(B3171="","",VLOOKUP(B3171,[2]Formula!B:C,2,0))</f>
        <v/>
      </c>
      <c r="AD3171" s="43" t="str">
        <f t="shared" si="297"/>
        <v/>
      </c>
    </row>
    <row r="3172" spans="1:30" x14ac:dyDescent="0.25">
      <c r="A3172" s="64"/>
      <c r="B3172" s="64"/>
      <c r="C3172" s="66"/>
      <c r="D3172" s="67"/>
      <c r="E3172" s="64"/>
      <c r="F3172" s="64"/>
      <c r="G3172" s="37" t="str">
        <f>IF(E3172="","",IF(OR(E3172="Project Management",E3172="Project Support",E3172="Sprint Management",E3172="Sprint Support"),"NA",ROUND((((VLOOKUP(AD3172,[2]Formula!V:X,3,0)))-SUMIF(AD:AD,AD3172,H:H)),2)))</f>
        <v/>
      </c>
      <c r="H3172" s="71"/>
      <c r="I3172" s="72"/>
      <c r="J3172" s="72"/>
      <c r="K3172" s="38" t="str">
        <f>IF(E3172="","",IF(OR(E3172="Project Management",E3172="Project Support",E3172="Sprint Management",E3172="Sprint Support"),"NA",(((SUMIF(AD:AD,AD3172,H:H)/VLOOKUP(AD3172,[2]Formula!V:X,3,0))*VLOOKUP(AD3172,[2]Formula!V:X,2,0))*H3172)/SUMIF(AD:AD,AD3172,H:H)))</f>
        <v/>
      </c>
      <c r="L3172" s="38" t="str">
        <f t="shared" si="295"/>
        <v/>
      </c>
      <c r="M3172" s="38" t="str">
        <f t="shared" si="296"/>
        <v/>
      </c>
      <c r="N3172" s="38" t="str">
        <f t="shared" si="298"/>
        <v/>
      </c>
      <c r="O3172" s="38" t="str">
        <f t="shared" si="294"/>
        <v/>
      </c>
      <c r="P3172" s="39" t="str">
        <f t="shared" si="299"/>
        <v/>
      </c>
      <c r="AC3172" s="42" t="str">
        <f>IF(B3172="","",VLOOKUP(B3172,[2]Formula!B:C,2,0))</f>
        <v/>
      </c>
      <c r="AD3172" s="43" t="str">
        <f t="shared" si="297"/>
        <v/>
      </c>
    </row>
    <row r="3173" spans="1:30" x14ac:dyDescent="0.25">
      <c r="A3173" s="64"/>
      <c r="B3173" s="64"/>
      <c r="C3173" s="66"/>
      <c r="D3173" s="67"/>
      <c r="E3173" s="64"/>
      <c r="F3173" s="64"/>
      <c r="G3173" s="37" t="str">
        <f>IF(E3173="","",IF(OR(E3173="Project Management",E3173="Project Support",E3173="Sprint Management",E3173="Sprint Support"),"NA",ROUND((((VLOOKUP(AD3173,[2]Formula!V:X,3,0)))-SUMIF(AD:AD,AD3173,H:H)),2)))</f>
        <v/>
      </c>
      <c r="H3173" s="71"/>
      <c r="I3173" s="72"/>
      <c r="J3173" s="72"/>
      <c r="K3173" s="38" t="str">
        <f>IF(E3173="","",IF(OR(E3173="Project Management",E3173="Project Support",E3173="Sprint Management",E3173="Sprint Support"),"NA",(((SUMIF(AD:AD,AD3173,H:H)/VLOOKUP(AD3173,[2]Formula!V:X,3,0))*VLOOKUP(AD3173,[2]Formula!V:X,2,0))*H3173)/SUMIF(AD:AD,AD3173,H:H)))</f>
        <v/>
      </c>
      <c r="L3173" s="38" t="str">
        <f t="shared" si="295"/>
        <v/>
      </c>
      <c r="M3173" s="38" t="str">
        <f t="shared" si="296"/>
        <v/>
      </c>
      <c r="N3173" s="38" t="str">
        <f t="shared" si="298"/>
        <v/>
      </c>
      <c r="O3173" s="38" t="str">
        <f t="shared" si="294"/>
        <v/>
      </c>
      <c r="P3173" s="39" t="str">
        <f t="shared" si="299"/>
        <v/>
      </c>
      <c r="AC3173" s="42" t="str">
        <f>IF(B3173="","",VLOOKUP(B3173,[2]Formula!B:C,2,0))</f>
        <v/>
      </c>
      <c r="AD3173" s="43" t="str">
        <f t="shared" si="297"/>
        <v/>
      </c>
    </row>
    <row r="3174" spans="1:30" x14ac:dyDescent="0.25">
      <c r="A3174" s="64"/>
      <c r="B3174" s="64"/>
      <c r="C3174" s="66"/>
      <c r="D3174" s="67"/>
      <c r="E3174" s="64"/>
      <c r="F3174" s="64"/>
      <c r="G3174" s="37" t="str">
        <f>IF(E3174="","",IF(OR(E3174="Project Management",E3174="Project Support",E3174="Sprint Management",E3174="Sprint Support"),"NA",ROUND((((VLOOKUP(AD3174,[2]Formula!V:X,3,0)))-SUMIF(AD:AD,AD3174,H:H)),2)))</f>
        <v/>
      </c>
      <c r="H3174" s="71"/>
      <c r="I3174" s="72"/>
      <c r="J3174" s="72"/>
      <c r="K3174" s="38" t="str">
        <f>IF(E3174="","",IF(OR(E3174="Project Management",E3174="Project Support",E3174="Sprint Management",E3174="Sprint Support"),"NA",(((SUMIF(AD:AD,AD3174,H:H)/VLOOKUP(AD3174,[2]Formula!V:X,3,0))*VLOOKUP(AD3174,[2]Formula!V:X,2,0))*H3174)/SUMIF(AD:AD,AD3174,H:H)))</f>
        <v/>
      </c>
      <c r="L3174" s="38" t="str">
        <f t="shared" si="295"/>
        <v/>
      </c>
      <c r="M3174" s="38" t="str">
        <f t="shared" si="296"/>
        <v/>
      </c>
      <c r="N3174" s="38" t="str">
        <f t="shared" si="298"/>
        <v/>
      </c>
      <c r="O3174" s="38" t="str">
        <f t="shared" si="294"/>
        <v/>
      </c>
      <c r="P3174" s="39" t="str">
        <f t="shared" si="299"/>
        <v/>
      </c>
      <c r="AC3174" s="42" t="str">
        <f>IF(B3174="","",VLOOKUP(B3174,[2]Formula!B:C,2,0))</f>
        <v/>
      </c>
      <c r="AD3174" s="43" t="str">
        <f t="shared" si="297"/>
        <v/>
      </c>
    </row>
    <row r="3175" spans="1:30" x14ac:dyDescent="0.25">
      <c r="A3175" s="64"/>
      <c r="B3175" s="64"/>
      <c r="C3175" s="66"/>
      <c r="D3175" s="67"/>
      <c r="E3175" s="64"/>
      <c r="F3175" s="64"/>
      <c r="G3175" s="37" t="str">
        <f>IF(E3175="","",IF(OR(E3175="Project Management",E3175="Project Support",E3175="Sprint Management",E3175="Sprint Support"),"NA",ROUND((((VLOOKUP(AD3175,[2]Formula!V:X,3,0)))-SUMIF(AD:AD,AD3175,H:H)),2)))</f>
        <v/>
      </c>
      <c r="H3175" s="71"/>
      <c r="I3175" s="72"/>
      <c r="J3175" s="72"/>
      <c r="K3175" s="38" t="str">
        <f>IF(E3175="","",IF(OR(E3175="Project Management",E3175="Project Support",E3175="Sprint Management",E3175="Sprint Support"),"NA",(((SUMIF(AD:AD,AD3175,H:H)/VLOOKUP(AD3175,[2]Formula!V:X,3,0))*VLOOKUP(AD3175,[2]Formula!V:X,2,0))*H3175)/SUMIF(AD:AD,AD3175,H:H)))</f>
        <v/>
      </c>
      <c r="L3175" s="38" t="str">
        <f t="shared" si="295"/>
        <v/>
      </c>
      <c r="M3175" s="38" t="str">
        <f t="shared" si="296"/>
        <v/>
      </c>
      <c r="N3175" s="38" t="str">
        <f t="shared" si="298"/>
        <v/>
      </c>
      <c r="O3175" s="38" t="str">
        <f t="shared" si="294"/>
        <v/>
      </c>
      <c r="P3175" s="39" t="str">
        <f t="shared" si="299"/>
        <v/>
      </c>
      <c r="AC3175" s="42" t="str">
        <f>IF(B3175="","",VLOOKUP(B3175,[2]Formula!B:C,2,0))</f>
        <v/>
      </c>
      <c r="AD3175" s="43" t="str">
        <f t="shared" si="297"/>
        <v/>
      </c>
    </row>
    <row r="3176" spans="1:30" x14ac:dyDescent="0.25">
      <c r="A3176" s="64"/>
      <c r="B3176" s="64"/>
      <c r="C3176" s="66"/>
      <c r="D3176" s="67"/>
      <c r="E3176" s="64"/>
      <c r="F3176" s="64"/>
      <c r="G3176" s="37" t="str">
        <f>IF(E3176="","",IF(OR(E3176="Project Management",E3176="Project Support",E3176="Sprint Management",E3176="Sprint Support"),"NA",ROUND((((VLOOKUP(AD3176,[2]Formula!V:X,3,0)))-SUMIF(AD:AD,AD3176,H:H)),2)))</f>
        <v/>
      </c>
      <c r="H3176" s="71"/>
      <c r="I3176" s="72"/>
      <c r="J3176" s="72"/>
      <c r="K3176" s="38" t="str">
        <f>IF(E3176="","",IF(OR(E3176="Project Management",E3176="Project Support",E3176="Sprint Management",E3176="Sprint Support"),"NA",(((SUMIF(AD:AD,AD3176,H:H)/VLOOKUP(AD3176,[2]Formula!V:X,3,0))*VLOOKUP(AD3176,[2]Formula!V:X,2,0))*H3176)/SUMIF(AD:AD,AD3176,H:H)))</f>
        <v/>
      </c>
      <c r="L3176" s="38" t="str">
        <f t="shared" si="295"/>
        <v/>
      </c>
      <c r="M3176" s="38" t="str">
        <f t="shared" si="296"/>
        <v/>
      </c>
      <c r="N3176" s="38" t="str">
        <f t="shared" si="298"/>
        <v/>
      </c>
      <c r="O3176" s="38" t="str">
        <f t="shared" si="294"/>
        <v/>
      </c>
      <c r="P3176" s="39" t="str">
        <f t="shared" si="299"/>
        <v/>
      </c>
      <c r="AC3176" s="42" t="str">
        <f>IF(B3176="","",VLOOKUP(B3176,[2]Formula!B:C,2,0))</f>
        <v/>
      </c>
      <c r="AD3176" s="43" t="str">
        <f t="shared" si="297"/>
        <v/>
      </c>
    </row>
    <row r="3177" spans="1:30" x14ac:dyDescent="0.25">
      <c r="A3177" s="64"/>
      <c r="B3177" s="64"/>
      <c r="C3177" s="66"/>
      <c r="D3177" s="67"/>
      <c r="E3177" s="64"/>
      <c r="F3177" s="64"/>
      <c r="G3177" s="37" t="str">
        <f>IF(E3177="","",IF(OR(E3177="Project Management",E3177="Project Support",E3177="Sprint Management",E3177="Sprint Support"),"NA",ROUND((((VLOOKUP(AD3177,[2]Formula!V:X,3,0)))-SUMIF(AD:AD,AD3177,H:H)),2)))</f>
        <v/>
      </c>
      <c r="H3177" s="71"/>
      <c r="I3177" s="72"/>
      <c r="J3177" s="72"/>
      <c r="K3177" s="38" t="str">
        <f>IF(E3177="","",IF(OR(E3177="Project Management",E3177="Project Support",E3177="Sprint Management",E3177="Sprint Support"),"NA",(((SUMIF(AD:AD,AD3177,H:H)/VLOOKUP(AD3177,[2]Formula!V:X,3,0))*VLOOKUP(AD3177,[2]Formula!V:X,2,0))*H3177)/SUMIF(AD:AD,AD3177,H:H)))</f>
        <v/>
      </c>
      <c r="L3177" s="38" t="str">
        <f t="shared" si="295"/>
        <v/>
      </c>
      <c r="M3177" s="38" t="str">
        <f t="shared" si="296"/>
        <v/>
      </c>
      <c r="N3177" s="38" t="str">
        <f t="shared" si="298"/>
        <v/>
      </c>
      <c r="O3177" s="38" t="str">
        <f t="shared" si="294"/>
        <v/>
      </c>
      <c r="P3177" s="39" t="str">
        <f t="shared" si="299"/>
        <v/>
      </c>
      <c r="AC3177" s="42" t="str">
        <f>IF(B3177="","",VLOOKUP(B3177,[2]Formula!B:C,2,0))</f>
        <v/>
      </c>
      <c r="AD3177" s="43" t="str">
        <f t="shared" si="297"/>
        <v/>
      </c>
    </row>
    <row r="3178" spans="1:30" x14ac:dyDescent="0.25">
      <c r="A3178" s="64"/>
      <c r="B3178" s="64"/>
      <c r="C3178" s="66"/>
      <c r="D3178" s="67"/>
      <c r="E3178" s="64"/>
      <c r="F3178" s="64"/>
      <c r="G3178" s="37" t="str">
        <f>IF(E3178="","",IF(OR(E3178="Project Management",E3178="Project Support",E3178="Sprint Management",E3178="Sprint Support"),"NA",ROUND((((VLOOKUP(AD3178,[2]Formula!V:X,3,0)))-SUMIF(AD:AD,AD3178,H:H)),2)))</f>
        <v/>
      </c>
      <c r="H3178" s="71"/>
      <c r="I3178" s="72"/>
      <c r="J3178" s="72"/>
      <c r="K3178" s="38" t="str">
        <f>IF(E3178="","",IF(OR(E3178="Project Management",E3178="Project Support",E3178="Sprint Management",E3178="Sprint Support"),"NA",(((SUMIF(AD:AD,AD3178,H:H)/VLOOKUP(AD3178,[2]Formula!V:X,3,0))*VLOOKUP(AD3178,[2]Formula!V:X,2,0))*H3178)/SUMIF(AD:AD,AD3178,H:H)))</f>
        <v/>
      </c>
      <c r="L3178" s="38" t="str">
        <f t="shared" si="295"/>
        <v/>
      </c>
      <c r="M3178" s="38" t="str">
        <f t="shared" si="296"/>
        <v/>
      </c>
      <c r="N3178" s="38" t="str">
        <f t="shared" si="298"/>
        <v/>
      </c>
      <c r="O3178" s="38" t="str">
        <f t="shared" si="294"/>
        <v/>
      </c>
      <c r="P3178" s="39" t="str">
        <f t="shared" si="299"/>
        <v/>
      </c>
      <c r="AC3178" s="42" t="str">
        <f>IF(B3178="","",VLOOKUP(B3178,[2]Formula!B:C,2,0))</f>
        <v/>
      </c>
      <c r="AD3178" s="43" t="str">
        <f t="shared" si="297"/>
        <v/>
      </c>
    </row>
    <row r="3179" spans="1:30" x14ac:dyDescent="0.25">
      <c r="A3179" s="64"/>
      <c r="B3179" s="64"/>
      <c r="C3179" s="66"/>
      <c r="D3179" s="67"/>
      <c r="E3179" s="64"/>
      <c r="F3179" s="64"/>
      <c r="G3179" s="37" t="str">
        <f>IF(E3179="","",IF(OR(E3179="Project Management",E3179="Project Support",E3179="Sprint Management",E3179="Sprint Support"),"NA",ROUND((((VLOOKUP(AD3179,[2]Formula!V:X,3,0)))-SUMIF(AD:AD,AD3179,H:H)),2)))</f>
        <v/>
      </c>
      <c r="H3179" s="71"/>
      <c r="I3179" s="72"/>
      <c r="J3179" s="72"/>
      <c r="K3179" s="38" t="str">
        <f>IF(E3179="","",IF(OR(E3179="Project Management",E3179="Project Support",E3179="Sprint Management",E3179="Sprint Support"),"NA",(((SUMIF(AD:AD,AD3179,H:H)/VLOOKUP(AD3179,[2]Formula!V:X,3,0))*VLOOKUP(AD3179,[2]Formula!V:X,2,0))*H3179)/SUMIF(AD:AD,AD3179,H:H)))</f>
        <v/>
      </c>
      <c r="L3179" s="38" t="str">
        <f t="shared" si="295"/>
        <v/>
      </c>
      <c r="M3179" s="38" t="str">
        <f t="shared" si="296"/>
        <v/>
      </c>
      <c r="N3179" s="38" t="str">
        <f t="shared" si="298"/>
        <v/>
      </c>
      <c r="O3179" s="38" t="str">
        <f t="shared" si="294"/>
        <v/>
      </c>
      <c r="P3179" s="39" t="str">
        <f t="shared" si="299"/>
        <v/>
      </c>
      <c r="AC3179" s="42" t="str">
        <f>IF(B3179="","",VLOOKUP(B3179,[2]Formula!B:C,2,0))</f>
        <v/>
      </c>
      <c r="AD3179" s="43" t="str">
        <f t="shared" si="297"/>
        <v/>
      </c>
    </row>
    <row r="3180" spans="1:30" x14ac:dyDescent="0.25">
      <c r="A3180" s="64"/>
      <c r="B3180" s="64"/>
      <c r="C3180" s="66"/>
      <c r="D3180" s="67"/>
      <c r="E3180" s="64"/>
      <c r="F3180" s="64"/>
      <c r="G3180" s="37" t="str">
        <f>IF(E3180="","",IF(OR(E3180="Project Management",E3180="Project Support",E3180="Sprint Management",E3180="Sprint Support"),"NA",ROUND((((VLOOKUP(AD3180,[2]Formula!V:X,3,0)))-SUMIF(AD:AD,AD3180,H:H)),2)))</f>
        <v/>
      </c>
      <c r="H3180" s="71"/>
      <c r="I3180" s="72"/>
      <c r="J3180" s="72"/>
      <c r="K3180" s="38" t="str">
        <f>IF(E3180="","",IF(OR(E3180="Project Management",E3180="Project Support",E3180="Sprint Management",E3180="Sprint Support"),"NA",(((SUMIF(AD:AD,AD3180,H:H)/VLOOKUP(AD3180,[2]Formula!V:X,3,0))*VLOOKUP(AD3180,[2]Formula!V:X,2,0))*H3180)/SUMIF(AD:AD,AD3180,H:H)))</f>
        <v/>
      </c>
      <c r="L3180" s="38" t="str">
        <f t="shared" si="295"/>
        <v/>
      </c>
      <c r="M3180" s="38" t="str">
        <f t="shared" si="296"/>
        <v/>
      </c>
      <c r="N3180" s="38" t="str">
        <f t="shared" si="298"/>
        <v/>
      </c>
      <c r="O3180" s="38" t="str">
        <f t="shared" si="294"/>
        <v/>
      </c>
      <c r="P3180" s="39" t="str">
        <f t="shared" si="299"/>
        <v/>
      </c>
      <c r="AC3180" s="42" t="str">
        <f>IF(B3180="","",VLOOKUP(B3180,[2]Formula!B:C,2,0))</f>
        <v/>
      </c>
      <c r="AD3180" s="43" t="str">
        <f t="shared" si="297"/>
        <v/>
      </c>
    </row>
    <row r="3181" spans="1:30" x14ac:dyDescent="0.25">
      <c r="A3181" s="64"/>
      <c r="B3181" s="64"/>
      <c r="C3181" s="66"/>
      <c r="D3181" s="67"/>
      <c r="E3181" s="64"/>
      <c r="F3181" s="64"/>
      <c r="G3181" s="37" t="str">
        <f>IF(E3181="","",IF(OR(E3181="Project Management",E3181="Project Support",E3181="Sprint Management",E3181="Sprint Support"),"NA",ROUND((((VLOOKUP(AD3181,[2]Formula!V:X,3,0)))-SUMIF(AD:AD,AD3181,H:H)),2)))</f>
        <v/>
      </c>
      <c r="H3181" s="71"/>
      <c r="I3181" s="72"/>
      <c r="J3181" s="72"/>
      <c r="K3181" s="38" t="str">
        <f>IF(E3181="","",IF(OR(E3181="Project Management",E3181="Project Support",E3181="Sprint Management",E3181="Sprint Support"),"NA",(((SUMIF(AD:AD,AD3181,H:H)/VLOOKUP(AD3181,[2]Formula!V:X,3,0))*VLOOKUP(AD3181,[2]Formula!V:X,2,0))*H3181)/SUMIF(AD:AD,AD3181,H:H)))</f>
        <v/>
      </c>
      <c r="L3181" s="38" t="str">
        <f t="shared" si="295"/>
        <v/>
      </c>
      <c r="M3181" s="38" t="str">
        <f t="shared" si="296"/>
        <v/>
      </c>
      <c r="N3181" s="38" t="str">
        <f t="shared" si="298"/>
        <v/>
      </c>
      <c r="O3181" s="38" t="str">
        <f t="shared" si="294"/>
        <v/>
      </c>
      <c r="P3181" s="39" t="str">
        <f t="shared" si="299"/>
        <v/>
      </c>
      <c r="AC3181" s="42" t="str">
        <f>IF(B3181="","",VLOOKUP(B3181,[2]Formula!B:C,2,0))</f>
        <v/>
      </c>
      <c r="AD3181" s="43" t="str">
        <f t="shared" si="297"/>
        <v/>
      </c>
    </row>
    <row r="3182" spans="1:30" x14ac:dyDescent="0.25">
      <c r="A3182" s="64"/>
      <c r="B3182" s="64"/>
      <c r="C3182" s="66"/>
      <c r="D3182" s="67"/>
      <c r="E3182" s="64"/>
      <c r="F3182" s="64"/>
      <c r="G3182" s="37" t="str">
        <f>IF(E3182="","",IF(OR(E3182="Project Management",E3182="Project Support",E3182="Sprint Management",E3182="Sprint Support"),"NA",ROUND((((VLOOKUP(AD3182,[2]Formula!V:X,3,0)))-SUMIF(AD:AD,AD3182,H:H)),2)))</f>
        <v/>
      </c>
      <c r="H3182" s="71"/>
      <c r="I3182" s="72"/>
      <c r="J3182" s="72"/>
      <c r="K3182" s="38" t="str">
        <f>IF(E3182="","",IF(OR(E3182="Project Management",E3182="Project Support",E3182="Sprint Management",E3182="Sprint Support"),"NA",(((SUMIF(AD:AD,AD3182,H:H)/VLOOKUP(AD3182,[2]Formula!V:X,3,0))*VLOOKUP(AD3182,[2]Formula!V:X,2,0))*H3182)/SUMIF(AD:AD,AD3182,H:H)))</f>
        <v/>
      </c>
      <c r="L3182" s="38" t="str">
        <f t="shared" si="295"/>
        <v/>
      </c>
      <c r="M3182" s="38" t="str">
        <f t="shared" si="296"/>
        <v/>
      </c>
      <c r="N3182" s="38" t="str">
        <f t="shared" si="298"/>
        <v/>
      </c>
      <c r="O3182" s="38" t="str">
        <f t="shared" si="294"/>
        <v/>
      </c>
      <c r="P3182" s="39" t="str">
        <f t="shared" si="299"/>
        <v/>
      </c>
      <c r="AC3182" s="42" t="str">
        <f>IF(B3182="","",VLOOKUP(B3182,[2]Formula!B:C,2,0))</f>
        <v/>
      </c>
      <c r="AD3182" s="43" t="str">
        <f t="shared" si="297"/>
        <v/>
      </c>
    </row>
    <row r="3183" spans="1:30" x14ac:dyDescent="0.25">
      <c r="A3183" s="64"/>
      <c r="B3183" s="64"/>
      <c r="C3183" s="66"/>
      <c r="D3183" s="67"/>
      <c r="E3183" s="64"/>
      <c r="F3183" s="64"/>
      <c r="G3183" s="37" t="str">
        <f>IF(E3183="","",IF(OR(E3183="Project Management",E3183="Project Support",E3183="Sprint Management",E3183="Sprint Support"),"NA",ROUND((((VLOOKUP(AD3183,[2]Formula!V:X,3,0)))-SUMIF(AD:AD,AD3183,H:H)),2)))</f>
        <v/>
      </c>
      <c r="H3183" s="71"/>
      <c r="I3183" s="72"/>
      <c r="J3183" s="72"/>
      <c r="K3183" s="38" t="str">
        <f>IF(E3183="","",IF(OR(E3183="Project Management",E3183="Project Support",E3183="Sprint Management",E3183="Sprint Support"),"NA",(((SUMIF(AD:AD,AD3183,H:H)/VLOOKUP(AD3183,[2]Formula!V:X,3,0))*VLOOKUP(AD3183,[2]Formula!V:X,2,0))*H3183)/SUMIF(AD:AD,AD3183,H:H)))</f>
        <v/>
      </c>
      <c r="L3183" s="38" t="str">
        <f t="shared" si="295"/>
        <v/>
      </c>
      <c r="M3183" s="38" t="str">
        <f t="shared" si="296"/>
        <v/>
      </c>
      <c r="N3183" s="38" t="str">
        <f t="shared" si="298"/>
        <v/>
      </c>
      <c r="O3183" s="38" t="str">
        <f t="shared" si="294"/>
        <v/>
      </c>
      <c r="P3183" s="39" t="str">
        <f t="shared" si="299"/>
        <v/>
      </c>
      <c r="AC3183" s="42" t="str">
        <f>IF(B3183="","",VLOOKUP(B3183,[2]Formula!B:C,2,0))</f>
        <v/>
      </c>
      <c r="AD3183" s="43" t="str">
        <f t="shared" si="297"/>
        <v/>
      </c>
    </row>
    <row r="3184" spans="1:30" x14ac:dyDescent="0.25">
      <c r="A3184" s="64"/>
      <c r="B3184" s="64"/>
      <c r="C3184" s="66"/>
      <c r="D3184" s="67"/>
      <c r="E3184" s="64"/>
      <c r="F3184" s="64"/>
      <c r="G3184" s="37" t="str">
        <f>IF(E3184="","",IF(OR(E3184="Project Management",E3184="Project Support",E3184="Sprint Management",E3184="Sprint Support"),"NA",ROUND((((VLOOKUP(AD3184,[2]Formula!V:X,3,0)))-SUMIF(AD:AD,AD3184,H:H)),2)))</f>
        <v/>
      </c>
      <c r="H3184" s="71"/>
      <c r="I3184" s="72"/>
      <c r="J3184" s="72"/>
      <c r="K3184" s="38" t="str">
        <f>IF(E3184="","",IF(OR(E3184="Project Management",E3184="Project Support",E3184="Sprint Management",E3184="Sprint Support"),"NA",(((SUMIF(AD:AD,AD3184,H:H)/VLOOKUP(AD3184,[2]Formula!V:X,3,0))*VLOOKUP(AD3184,[2]Formula!V:X,2,0))*H3184)/SUMIF(AD:AD,AD3184,H:H)))</f>
        <v/>
      </c>
      <c r="L3184" s="38" t="str">
        <f t="shared" si="295"/>
        <v/>
      </c>
      <c r="M3184" s="38" t="str">
        <f t="shared" si="296"/>
        <v/>
      </c>
      <c r="N3184" s="38" t="str">
        <f t="shared" si="298"/>
        <v/>
      </c>
      <c r="O3184" s="38" t="str">
        <f t="shared" si="294"/>
        <v/>
      </c>
      <c r="P3184" s="39" t="str">
        <f t="shared" si="299"/>
        <v/>
      </c>
      <c r="AC3184" s="42" t="str">
        <f>IF(B3184="","",VLOOKUP(B3184,[2]Formula!B:C,2,0))</f>
        <v/>
      </c>
      <c r="AD3184" s="43" t="str">
        <f t="shared" si="297"/>
        <v/>
      </c>
    </row>
    <row r="3185" spans="1:30" x14ac:dyDescent="0.25">
      <c r="A3185" s="64"/>
      <c r="B3185" s="64"/>
      <c r="C3185" s="66"/>
      <c r="D3185" s="67"/>
      <c r="E3185" s="64"/>
      <c r="F3185" s="64"/>
      <c r="G3185" s="37" t="str">
        <f>IF(E3185="","",IF(OR(E3185="Project Management",E3185="Project Support",E3185="Sprint Management",E3185="Sprint Support"),"NA",ROUND((((VLOOKUP(AD3185,[2]Formula!V:X,3,0)))-SUMIF(AD:AD,AD3185,H:H)),2)))</f>
        <v/>
      </c>
      <c r="H3185" s="71"/>
      <c r="I3185" s="72"/>
      <c r="J3185" s="72"/>
      <c r="K3185" s="38" t="str">
        <f>IF(E3185="","",IF(OR(E3185="Project Management",E3185="Project Support",E3185="Sprint Management",E3185="Sprint Support"),"NA",(((SUMIF(AD:AD,AD3185,H:H)/VLOOKUP(AD3185,[2]Formula!V:X,3,0))*VLOOKUP(AD3185,[2]Formula!V:X,2,0))*H3185)/SUMIF(AD:AD,AD3185,H:H)))</f>
        <v/>
      </c>
      <c r="L3185" s="38" t="str">
        <f t="shared" si="295"/>
        <v/>
      </c>
      <c r="M3185" s="38" t="str">
        <f t="shared" si="296"/>
        <v/>
      </c>
      <c r="N3185" s="38" t="str">
        <f t="shared" si="298"/>
        <v/>
      </c>
      <c r="O3185" s="38" t="str">
        <f t="shared" si="294"/>
        <v/>
      </c>
      <c r="P3185" s="39" t="str">
        <f t="shared" si="299"/>
        <v/>
      </c>
      <c r="AC3185" s="42" t="str">
        <f>IF(B3185="","",VLOOKUP(B3185,[2]Formula!B:C,2,0))</f>
        <v/>
      </c>
      <c r="AD3185" s="43" t="str">
        <f t="shared" si="297"/>
        <v/>
      </c>
    </row>
    <row r="3186" spans="1:30" x14ac:dyDescent="0.25">
      <c r="A3186" s="64"/>
      <c r="B3186" s="64"/>
      <c r="C3186" s="66"/>
      <c r="D3186" s="67"/>
      <c r="E3186" s="64"/>
      <c r="F3186" s="64"/>
      <c r="G3186" s="37" t="str">
        <f>IF(E3186="","",IF(OR(E3186="Project Management",E3186="Project Support",E3186="Sprint Management",E3186="Sprint Support"),"NA",ROUND((((VLOOKUP(AD3186,[2]Formula!V:X,3,0)))-SUMIF(AD:AD,AD3186,H:H)),2)))</f>
        <v/>
      </c>
      <c r="H3186" s="71"/>
      <c r="I3186" s="72"/>
      <c r="J3186" s="72"/>
      <c r="K3186" s="38" t="str">
        <f>IF(E3186="","",IF(OR(E3186="Project Management",E3186="Project Support",E3186="Sprint Management",E3186="Sprint Support"),"NA",(((SUMIF(AD:AD,AD3186,H:H)/VLOOKUP(AD3186,[2]Formula!V:X,3,0))*VLOOKUP(AD3186,[2]Formula!V:X,2,0))*H3186)/SUMIF(AD:AD,AD3186,H:H)))</f>
        <v/>
      </c>
      <c r="L3186" s="38" t="str">
        <f t="shared" si="295"/>
        <v/>
      </c>
      <c r="M3186" s="38" t="str">
        <f t="shared" si="296"/>
        <v/>
      </c>
      <c r="N3186" s="38" t="str">
        <f t="shared" si="298"/>
        <v/>
      </c>
      <c r="O3186" s="38" t="str">
        <f t="shared" si="294"/>
        <v/>
      </c>
      <c r="P3186" s="39" t="str">
        <f t="shared" si="299"/>
        <v/>
      </c>
      <c r="AC3186" s="42" t="str">
        <f>IF(B3186="","",VLOOKUP(B3186,[2]Formula!B:C,2,0))</f>
        <v/>
      </c>
      <c r="AD3186" s="43" t="str">
        <f t="shared" si="297"/>
        <v/>
      </c>
    </row>
    <row r="3187" spans="1:30" x14ac:dyDescent="0.25">
      <c r="A3187" s="64"/>
      <c r="B3187" s="64"/>
      <c r="C3187" s="66"/>
      <c r="D3187" s="67"/>
      <c r="E3187" s="64"/>
      <c r="F3187" s="64"/>
      <c r="G3187" s="37" t="str">
        <f>IF(E3187="","",IF(OR(E3187="Project Management",E3187="Project Support",E3187="Sprint Management",E3187="Sprint Support"),"NA",ROUND((((VLOOKUP(AD3187,[2]Formula!V:X,3,0)))-SUMIF(AD:AD,AD3187,H:H)),2)))</f>
        <v/>
      </c>
      <c r="H3187" s="71"/>
      <c r="I3187" s="72"/>
      <c r="J3187" s="72"/>
      <c r="K3187" s="38" t="str">
        <f>IF(E3187="","",IF(OR(E3187="Project Management",E3187="Project Support",E3187="Sprint Management",E3187="Sprint Support"),"NA",(((SUMIF(AD:AD,AD3187,H:H)/VLOOKUP(AD3187,[2]Formula!V:X,3,0))*VLOOKUP(AD3187,[2]Formula!V:X,2,0))*H3187)/SUMIF(AD:AD,AD3187,H:H)))</f>
        <v/>
      </c>
      <c r="L3187" s="38" t="str">
        <f t="shared" si="295"/>
        <v/>
      </c>
      <c r="M3187" s="38" t="str">
        <f t="shared" si="296"/>
        <v/>
      </c>
      <c r="N3187" s="38" t="str">
        <f t="shared" si="298"/>
        <v/>
      </c>
      <c r="O3187" s="38" t="str">
        <f t="shared" si="294"/>
        <v/>
      </c>
      <c r="P3187" s="39" t="str">
        <f t="shared" si="299"/>
        <v/>
      </c>
      <c r="AC3187" s="42" t="str">
        <f>IF(B3187="","",VLOOKUP(B3187,[2]Formula!B:C,2,0))</f>
        <v/>
      </c>
      <c r="AD3187" s="43" t="str">
        <f t="shared" si="297"/>
        <v/>
      </c>
    </row>
    <row r="3188" spans="1:30" x14ac:dyDescent="0.25">
      <c r="A3188" s="64"/>
      <c r="B3188" s="64"/>
      <c r="C3188" s="66"/>
      <c r="D3188" s="67"/>
      <c r="E3188" s="64"/>
      <c r="F3188" s="64"/>
      <c r="G3188" s="37" t="str">
        <f>IF(E3188="","",IF(OR(E3188="Project Management",E3188="Project Support",E3188="Sprint Management",E3188="Sprint Support"),"NA",ROUND((((VLOOKUP(AD3188,[2]Formula!V:X,3,0)))-SUMIF(AD:AD,AD3188,H:H)),2)))</f>
        <v/>
      </c>
      <c r="H3188" s="71"/>
      <c r="I3188" s="72"/>
      <c r="J3188" s="72"/>
      <c r="K3188" s="38" t="str">
        <f>IF(E3188="","",IF(OR(E3188="Project Management",E3188="Project Support",E3188="Sprint Management",E3188="Sprint Support"),"NA",(((SUMIF(AD:AD,AD3188,H:H)/VLOOKUP(AD3188,[2]Formula!V:X,3,0))*VLOOKUP(AD3188,[2]Formula!V:X,2,0))*H3188)/SUMIF(AD:AD,AD3188,H:H)))</f>
        <v/>
      </c>
      <c r="L3188" s="38" t="str">
        <f t="shared" si="295"/>
        <v/>
      </c>
      <c r="M3188" s="38" t="str">
        <f t="shared" si="296"/>
        <v/>
      </c>
      <c r="N3188" s="38" t="str">
        <f t="shared" si="298"/>
        <v/>
      </c>
      <c r="O3188" s="38" t="str">
        <f t="shared" si="294"/>
        <v/>
      </c>
      <c r="P3188" s="39" t="str">
        <f t="shared" si="299"/>
        <v/>
      </c>
      <c r="AC3188" s="42" t="str">
        <f>IF(B3188="","",VLOOKUP(B3188,[2]Formula!B:C,2,0))</f>
        <v/>
      </c>
      <c r="AD3188" s="43" t="str">
        <f t="shared" si="297"/>
        <v/>
      </c>
    </row>
    <row r="3189" spans="1:30" x14ac:dyDescent="0.25">
      <c r="A3189" s="64"/>
      <c r="B3189" s="64"/>
      <c r="C3189" s="66"/>
      <c r="D3189" s="67"/>
      <c r="E3189" s="64"/>
      <c r="F3189" s="64"/>
      <c r="G3189" s="37" t="str">
        <f>IF(E3189="","",IF(OR(E3189="Project Management",E3189="Project Support",E3189="Sprint Management",E3189="Sprint Support"),"NA",ROUND((((VLOOKUP(AD3189,[2]Formula!V:X,3,0)))-SUMIF(AD:AD,AD3189,H:H)),2)))</f>
        <v/>
      </c>
      <c r="H3189" s="71"/>
      <c r="I3189" s="72"/>
      <c r="J3189" s="72"/>
      <c r="K3189" s="38" t="str">
        <f>IF(E3189="","",IF(OR(E3189="Project Management",E3189="Project Support",E3189="Sprint Management",E3189="Sprint Support"),"NA",(((SUMIF(AD:AD,AD3189,H:H)/VLOOKUP(AD3189,[2]Formula!V:X,3,0))*VLOOKUP(AD3189,[2]Formula!V:X,2,0))*H3189)/SUMIF(AD:AD,AD3189,H:H)))</f>
        <v/>
      </c>
      <c r="L3189" s="38" t="str">
        <f t="shared" si="295"/>
        <v/>
      </c>
      <c r="M3189" s="38" t="str">
        <f t="shared" si="296"/>
        <v/>
      </c>
      <c r="N3189" s="38" t="str">
        <f t="shared" si="298"/>
        <v/>
      </c>
      <c r="O3189" s="38" t="str">
        <f t="shared" ref="O3189:O3252" si="300">IFERROR(L3189/M3189,"")</f>
        <v/>
      </c>
      <c r="P3189" s="39" t="str">
        <f t="shared" si="299"/>
        <v/>
      </c>
      <c r="AC3189" s="42" t="str">
        <f>IF(B3189="","",VLOOKUP(B3189,[2]Formula!B:C,2,0))</f>
        <v/>
      </c>
      <c r="AD3189" s="43" t="str">
        <f t="shared" si="297"/>
        <v/>
      </c>
    </row>
    <row r="3190" spans="1:30" x14ac:dyDescent="0.25">
      <c r="A3190" s="64"/>
      <c r="B3190" s="64"/>
      <c r="C3190" s="66"/>
      <c r="D3190" s="67"/>
      <c r="E3190" s="64"/>
      <c r="F3190" s="64"/>
      <c r="G3190" s="37" t="str">
        <f>IF(E3190="","",IF(OR(E3190="Project Management",E3190="Project Support",E3190="Sprint Management",E3190="Sprint Support"),"NA",ROUND((((VLOOKUP(AD3190,[2]Formula!V:X,3,0)))-SUMIF(AD:AD,AD3190,H:H)),2)))</f>
        <v/>
      </c>
      <c r="H3190" s="71"/>
      <c r="I3190" s="72"/>
      <c r="J3190" s="72"/>
      <c r="K3190" s="38" t="str">
        <f>IF(E3190="","",IF(OR(E3190="Project Management",E3190="Project Support",E3190="Sprint Management",E3190="Sprint Support"),"NA",(((SUMIF(AD:AD,AD3190,H:H)/VLOOKUP(AD3190,[2]Formula!V:X,3,0))*VLOOKUP(AD3190,[2]Formula!V:X,2,0))*H3190)/SUMIF(AD:AD,AD3190,H:H)))</f>
        <v/>
      </c>
      <c r="L3190" s="38" t="str">
        <f t="shared" si="295"/>
        <v/>
      </c>
      <c r="M3190" s="38" t="str">
        <f t="shared" si="296"/>
        <v/>
      </c>
      <c r="N3190" s="38" t="str">
        <f t="shared" si="298"/>
        <v/>
      </c>
      <c r="O3190" s="38" t="str">
        <f t="shared" si="300"/>
        <v/>
      </c>
      <c r="P3190" s="39" t="str">
        <f t="shared" si="299"/>
        <v/>
      </c>
      <c r="AC3190" s="42" t="str">
        <f>IF(B3190="","",VLOOKUP(B3190,[2]Formula!B:C,2,0))</f>
        <v/>
      </c>
      <c r="AD3190" s="43" t="str">
        <f t="shared" si="297"/>
        <v/>
      </c>
    </row>
    <row r="3191" spans="1:30" x14ac:dyDescent="0.25">
      <c r="A3191" s="64"/>
      <c r="B3191" s="64"/>
      <c r="C3191" s="66"/>
      <c r="D3191" s="67"/>
      <c r="E3191" s="64"/>
      <c r="F3191" s="64"/>
      <c r="G3191" s="37" t="str">
        <f>IF(E3191="","",IF(OR(E3191="Project Management",E3191="Project Support",E3191="Sprint Management",E3191="Sprint Support"),"NA",ROUND((((VLOOKUP(AD3191,[2]Formula!V:X,3,0)))-SUMIF(AD:AD,AD3191,H:H)),2)))</f>
        <v/>
      </c>
      <c r="H3191" s="71"/>
      <c r="I3191" s="72"/>
      <c r="J3191" s="72"/>
      <c r="K3191" s="38" t="str">
        <f>IF(E3191="","",IF(OR(E3191="Project Management",E3191="Project Support",E3191="Sprint Management",E3191="Sprint Support"),"NA",(((SUMIF(AD:AD,AD3191,H:H)/VLOOKUP(AD3191,[2]Formula!V:X,3,0))*VLOOKUP(AD3191,[2]Formula!V:X,2,0))*H3191)/SUMIF(AD:AD,AD3191,H:H)))</f>
        <v/>
      </c>
      <c r="L3191" s="38" t="str">
        <f t="shared" si="295"/>
        <v/>
      </c>
      <c r="M3191" s="38" t="str">
        <f t="shared" si="296"/>
        <v/>
      </c>
      <c r="N3191" s="38" t="str">
        <f t="shared" si="298"/>
        <v/>
      </c>
      <c r="O3191" s="38" t="str">
        <f t="shared" si="300"/>
        <v/>
      </c>
      <c r="P3191" s="39" t="str">
        <f t="shared" si="299"/>
        <v/>
      </c>
      <c r="AC3191" s="42" t="str">
        <f>IF(B3191="","",VLOOKUP(B3191,[2]Formula!B:C,2,0))</f>
        <v/>
      </c>
      <c r="AD3191" s="43" t="str">
        <f t="shared" si="297"/>
        <v/>
      </c>
    </row>
    <row r="3192" spans="1:30" x14ac:dyDescent="0.25">
      <c r="A3192" s="64"/>
      <c r="B3192" s="64"/>
      <c r="C3192" s="66"/>
      <c r="D3192" s="67"/>
      <c r="E3192" s="64"/>
      <c r="F3192" s="64"/>
      <c r="G3192" s="37" t="str">
        <f>IF(E3192="","",IF(OR(E3192="Project Management",E3192="Project Support",E3192="Sprint Management",E3192="Sprint Support"),"NA",ROUND((((VLOOKUP(AD3192,[2]Formula!V:X,3,0)))-SUMIF(AD:AD,AD3192,H:H)),2)))</f>
        <v/>
      </c>
      <c r="H3192" s="71"/>
      <c r="I3192" s="72"/>
      <c r="J3192" s="72"/>
      <c r="K3192" s="38" t="str">
        <f>IF(E3192="","",IF(OR(E3192="Project Management",E3192="Project Support",E3192="Sprint Management",E3192="Sprint Support"),"NA",(((SUMIF(AD:AD,AD3192,H:H)/VLOOKUP(AD3192,[2]Formula!V:X,3,0))*VLOOKUP(AD3192,[2]Formula!V:X,2,0))*H3192)/SUMIF(AD:AD,AD3192,H:H)))</f>
        <v/>
      </c>
      <c r="L3192" s="38" t="str">
        <f t="shared" si="295"/>
        <v/>
      </c>
      <c r="M3192" s="38" t="str">
        <f t="shared" si="296"/>
        <v/>
      </c>
      <c r="N3192" s="38" t="str">
        <f t="shared" si="298"/>
        <v/>
      </c>
      <c r="O3192" s="38" t="str">
        <f t="shared" si="300"/>
        <v/>
      </c>
      <c r="P3192" s="39" t="str">
        <f t="shared" si="299"/>
        <v/>
      </c>
      <c r="AC3192" s="42" t="str">
        <f>IF(B3192="","",VLOOKUP(B3192,[2]Formula!B:C,2,0))</f>
        <v/>
      </c>
      <c r="AD3192" s="43" t="str">
        <f t="shared" si="297"/>
        <v/>
      </c>
    </row>
    <row r="3193" spans="1:30" x14ac:dyDescent="0.25">
      <c r="A3193" s="64"/>
      <c r="B3193" s="64"/>
      <c r="C3193" s="66"/>
      <c r="D3193" s="67"/>
      <c r="E3193" s="64"/>
      <c r="F3193" s="64"/>
      <c r="G3193" s="37" t="str">
        <f>IF(E3193="","",IF(OR(E3193="Project Management",E3193="Project Support",E3193="Sprint Management",E3193="Sprint Support"),"NA",ROUND((((VLOOKUP(AD3193,[2]Formula!V:X,3,0)))-SUMIF(AD:AD,AD3193,H:H)),2)))</f>
        <v/>
      </c>
      <c r="H3193" s="71"/>
      <c r="I3193" s="72"/>
      <c r="J3193" s="72"/>
      <c r="K3193" s="38" t="str">
        <f>IF(E3193="","",IF(OR(E3193="Project Management",E3193="Project Support",E3193="Sprint Management",E3193="Sprint Support"),"NA",(((SUMIF(AD:AD,AD3193,H:H)/VLOOKUP(AD3193,[2]Formula!V:X,3,0))*VLOOKUP(AD3193,[2]Formula!V:X,2,0))*H3193)/SUMIF(AD:AD,AD3193,H:H)))</f>
        <v/>
      </c>
      <c r="L3193" s="38" t="str">
        <f t="shared" si="295"/>
        <v/>
      </c>
      <c r="M3193" s="38" t="str">
        <f t="shared" si="296"/>
        <v/>
      </c>
      <c r="N3193" s="38" t="str">
        <f t="shared" si="298"/>
        <v/>
      </c>
      <c r="O3193" s="38" t="str">
        <f t="shared" si="300"/>
        <v/>
      </c>
      <c r="P3193" s="39" t="str">
        <f t="shared" si="299"/>
        <v/>
      </c>
      <c r="AC3193" s="42" t="str">
        <f>IF(B3193="","",VLOOKUP(B3193,[2]Formula!B:C,2,0))</f>
        <v/>
      </c>
      <c r="AD3193" s="43" t="str">
        <f t="shared" si="297"/>
        <v/>
      </c>
    </row>
    <row r="3194" spans="1:30" x14ac:dyDescent="0.25">
      <c r="A3194" s="64"/>
      <c r="B3194" s="64"/>
      <c r="C3194" s="66"/>
      <c r="D3194" s="67"/>
      <c r="E3194" s="64"/>
      <c r="F3194" s="64"/>
      <c r="G3194" s="37" t="str">
        <f>IF(E3194="","",IF(OR(E3194="Project Management",E3194="Project Support",E3194="Sprint Management",E3194="Sprint Support"),"NA",ROUND((((VLOOKUP(AD3194,[2]Formula!V:X,3,0)))-SUMIF(AD:AD,AD3194,H:H)),2)))</f>
        <v/>
      </c>
      <c r="H3194" s="71"/>
      <c r="I3194" s="72"/>
      <c r="J3194" s="72"/>
      <c r="K3194" s="38" t="str">
        <f>IF(E3194="","",IF(OR(E3194="Project Management",E3194="Project Support",E3194="Sprint Management",E3194="Sprint Support"),"NA",(((SUMIF(AD:AD,AD3194,H:H)/VLOOKUP(AD3194,[2]Formula!V:X,3,0))*VLOOKUP(AD3194,[2]Formula!V:X,2,0))*H3194)/SUMIF(AD:AD,AD3194,H:H)))</f>
        <v/>
      </c>
      <c r="L3194" s="38" t="str">
        <f t="shared" si="295"/>
        <v/>
      </c>
      <c r="M3194" s="38" t="str">
        <f t="shared" si="296"/>
        <v/>
      </c>
      <c r="N3194" s="38" t="str">
        <f t="shared" si="298"/>
        <v/>
      </c>
      <c r="O3194" s="38" t="str">
        <f t="shared" si="300"/>
        <v/>
      </c>
      <c r="P3194" s="39" t="str">
        <f t="shared" si="299"/>
        <v/>
      </c>
      <c r="AC3194" s="42" t="str">
        <f>IF(B3194="","",VLOOKUP(B3194,[2]Formula!B:C,2,0))</f>
        <v/>
      </c>
      <c r="AD3194" s="43" t="str">
        <f t="shared" si="297"/>
        <v/>
      </c>
    </row>
    <row r="3195" spans="1:30" x14ac:dyDescent="0.25">
      <c r="A3195" s="64"/>
      <c r="B3195" s="64"/>
      <c r="C3195" s="66"/>
      <c r="D3195" s="67"/>
      <c r="E3195" s="64"/>
      <c r="F3195" s="64"/>
      <c r="G3195" s="37" t="str">
        <f>IF(E3195="","",IF(OR(E3195="Project Management",E3195="Project Support",E3195="Sprint Management",E3195="Sprint Support"),"NA",ROUND((((VLOOKUP(AD3195,[2]Formula!V:X,3,0)))-SUMIF(AD:AD,AD3195,H:H)),2)))</f>
        <v/>
      </c>
      <c r="H3195" s="71"/>
      <c r="I3195" s="72"/>
      <c r="J3195" s="72"/>
      <c r="K3195" s="38" t="str">
        <f>IF(E3195="","",IF(OR(E3195="Project Management",E3195="Project Support",E3195="Sprint Management",E3195="Sprint Support"),"NA",(((SUMIF(AD:AD,AD3195,H:H)/VLOOKUP(AD3195,[2]Formula!V:X,3,0))*VLOOKUP(AD3195,[2]Formula!V:X,2,0))*H3195)/SUMIF(AD:AD,AD3195,H:H)))</f>
        <v/>
      </c>
      <c r="L3195" s="38" t="str">
        <f t="shared" si="295"/>
        <v/>
      </c>
      <c r="M3195" s="38" t="str">
        <f t="shared" si="296"/>
        <v/>
      </c>
      <c r="N3195" s="38" t="str">
        <f t="shared" si="298"/>
        <v/>
      </c>
      <c r="O3195" s="38" t="str">
        <f t="shared" si="300"/>
        <v/>
      </c>
      <c r="P3195" s="39" t="str">
        <f t="shared" si="299"/>
        <v/>
      </c>
      <c r="AC3195" s="42" t="str">
        <f>IF(B3195="","",VLOOKUP(B3195,[2]Formula!B:C,2,0))</f>
        <v/>
      </c>
      <c r="AD3195" s="43" t="str">
        <f t="shared" si="297"/>
        <v/>
      </c>
    </row>
    <row r="3196" spans="1:30" x14ac:dyDescent="0.25">
      <c r="A3196" s="64"/>
      <c r="B3196" s="64"/>
      <c r="C3196" s="66"/>
      <c r="D3196" s="67"/>
      <c r="E3196" s="64"/>
      <c r="F3196" s="64"/>
      <c r="G3196" s="37" t="str">
        <f>IF(E3196="","",IF(OR(E3196="Project Management",E3196="Project Support",E3196="Sprint Management",E3196="Sprint Support"),"NA",ROUND((((VLOOKUP(AD3196,[2]Formula!V:X,3,0)))-SUMIF(AD:AD,AD3196,H:H)),2)))</f>
        <v/>
      </c>
      <c r="H3196" s="71"/>
      <c r="I3196" s="72"/>
      <c r="J3196" s="72"/>
      <c r="K3196" s="38" t="str">
        <f>IF(E3196="","",IF(OR(E3196="Project Management",E3196="Project Support",E3196="Sprint Management",E3196="Sprint Support"),"NA",(((SUMIF(AD:AD,AD3196,H:H)/VLOOKUP(AD3196,[2]Formula!V:X,3,0))*VLOOKUP(AD3196,[2]Formula!V:X,2,0))*H3196)/SUMIF(AD:AD,AD3196,H:H)))</f>
        <v/>
      </c>
      <c r="L3196" s="38" t="str">
        <f t="shared" si="295"/>
        <v/>
      </c>
      <c r="M3196" s="38" t="str">
        <f t="shared" si="296"/>
        <v/>
      </c>
      <c r="N3196" s="38" t="str">
        <f t="shared" si="298"/>
        <v/>
      </c>
      <c r="O3196" s="38" t="str">
        <f t="shared" si="300"/>
        <v/>
      </c>
      <c r="P3196" s="39" t="str">
        <f t="shared" si="299"/>
        <v/>
      </c>
      <c r="AC3196" s="42" t="str">
        <f>IF(B3196="","",VLOOKUP(B3196,[2]Formula!B:C,2,0))</f>
        <v/>
      </c>
      <c r="AD3196" s="43" t="str">
        <f t="shared" si="297"/>
        <v/>
      </c>
    </row>
    <row r="3197" spans="1:30" x14ac:dyDescent="0.25">
      <c r="A3197" s="64"/>
      <c r="B3197" s="64"/>
      <c r="C3197" s="66"/>
      <c r="D3197" s="67"/>
      <c r="E3197" s="64"/>
      <c r="F3197" s="64"/>
      <c r="G3197" s="37" t="str">
        <f>IF(E3197="","",IF(OR(E3197="Project Management",E3197="Project Support",E3197="Sprint Management",E3197="Sprint Support"),"NA",ROUND((((VLOOKUP(AD3197,[2]Formula!V:X,3,0)))-SUMIF(AD:AD,AD3197,H:H)),2)))</f>
        <v/>
      </c>
      <c r="H3197" s="71"/>
      <c r="I3197" s="72"/>
      <c r="J3197" s="72"/>
      <c r="K3197" s="38" t="str">
        <f>IF(E3197="","",IF(OR(E3197="Project Management",E3197="Project Support",E3197="Sprint Management",E3197="Sprint Support"),"NA",(((SUMIF(AD:AD,AD3197,H:H)/VLOOKUP(AD3197,[2]Formula!V:X,3,0))*VLOOKUP(AD3197,[2]Formula!V:X,2,0))*H3197)/SUMIF(AD:AD,AD3197,H:H)))</f>
        <v/>
      </c>
      <c r="L3197" s="38" t="str">
        <f t="shared" si="295"/>
        <v/>
      </c>
      <c r="M3197" s="38" t="str">
        <f t="shared" si="296"/>
        <v/>
      </c>
      <c r="N3197" s="38" t="str">
        <f t="shared" si="298"/>
        <v/>
      </c>
      <c r="O3197" s="38" t="str">
        <f t="shared" si="300"/>
        <v/>
      </c>
      <c r="P3197" s="39" t="str">
        <f t="shared" si="299"/>
        <v/>
      </c>
      <c r="AC3197" s="42" t="str">
        <f>IF(B3197="","",VLOOKUP(B3197,[2]Formula!B:C,2,0))</f>
        <v/>
      </c>
      <c r="AD3197" s="43" t="str">
        <f t="shared" si="297"/>
        <v/>
      </c>
    </row>
    <row r="3198" spans="1:30" x14ac:dyDescent="0.25">
      <c r="A3198" s="64"/>
      <c r="B3198" s="64"/>
      <c r="C3198" s="66"/>
      <c r="D3198" s="67"/>
      <c r="E3198" s="64"/>
      <c r="F3198" s="64"/>
      <c r="G3198" s="37" t="str">
        <f>IF(E3198="","",IF(OR(E3198="Project Management",E3198="Project Support",E3198="Sprint Management",E3198="Sprint Support"),"NA",ROUND((((VLOOKUP(AD3198,[2]Formula!V:X,3,0)))-SUMIF(AD:AD,AD3198,H:H)),2)))</f>
        <v/>
      </c>
      <c r="H3198" s="71"/>
      <c r="I3198" s="72"/>
      <c r="J3198" s="72"/>
      <c r="K3198" s="38" t="str">
        <f>IF(E3198="","",IF(OR(E3198="Project Management",E3198="Project Support",E3198="Sprint Management",E3198="Sprint Support"),"NA",(((SUMIF(AD:AD,AD3198,H:H)/VLOOKUP(AD3198,[2]Formula!V:X,3,0))*VLOOKUP(AD3198,[2]Formula!V:X,2,0))*H3198)/SUMIF(AD:AD,AD3198,H:H)))</f>
        <v/>
      </c>
      <c r="L3198" s="38" t="str">
        <f t="shared" si="295"/>
        <v/>
      </c>
      <c r="M3198" s="38" t="str">
        <f t="shared" si="296"/>
        <v/>
      </c>
      <c r="N3198" s="38" t="str">
        <f t="shared" si="298"/>
        <v/>
      </c>
      <c r="O3198" s="38" t="str">
        <f t="shared" si="300"/>
        <v/>
      </c>
      <c r="P3198" s="39" t="str">
        <f t="shared" si="299"/>
        <v/>
      </c>
      <c r="AC3198" s="42" t="str">
        <f>IF(B3198="","",VLOOKUP(B3198,[2]Formula!B:C,2,0))</f>
        <v/>
      </c>
      <c r="AD3198" s="43" t="str">
        <f t="shared" si="297"/>
        <v/>
      </c>
    </row>
    <row r="3199" spans="1:30" x14ac:dyDescent="0.25">
      <c r="A3199" s="64"/>
      <c r="B3199" s="64"/>
      <c r="C3199" s="66"/>
      <c r="D3199" s="67"/>
      <c r="E3199" s="64"/>
      <c r="F3199" s="64"/>
      <c r="G3199" s="37" t="str">
        <f>IF(E3199="","",IF(OR(E3199="Project Management",E3199="Project Support",E3199="Sprint Management",E3199="Sprint Support"),"NA",ROUND((((VLOOKUP(AD3199,[2]Formula!V:X,3,0)))-SUMIF(AD:AD,AD3199,H:H)),2)))</f>
        <v/>
      </c>
      <c r="H3199" s="71"/>
      <c r="I3199" s="72"/>
      <c r="J3199" s="72"/>
      <c r="K3199" s="38" t="str">
        <f>IF(E3199="","",IF(OR(E3199="Project Management",E3199="Project Support",E3199="Sprint Management",E3199="Sprint Support"),"NA",(((SUMIF(AD:AD,AD3199,H:H)/VLOOKUP(AD3199,[2]Formula!V:X,3,0))*VLOOKUP(AD3199,[2]Formula!V:X,2,0))*H3199)/SUMIF(AD:AD,AD3199,H:H)))</f>
        <v/>
      </c>
      <c r="L3199" s="38" t="str">
        <f t="shared" si="295"/>
        <v/>
      </c>
      <c r="M3199" s="38" t="str">
        <f t="shared" si="296"/>
        <v/>
      </c>
      <c r="N3199" s="38" t="str">
        <f t="shared" si="298"/>
        <v/>
      </c>
      <c r="O3199" s="38" t="str">
        <f t="shared" si="300"/>
        <v/>
      </c>
      <c r="P3199" s="39" t="str">
        <f t="shared" si="299"/>
        <v/>
      </c>
      <c r="AC3199" s="42" t="str">
        <f>IF(B3199="","",VLOOKUP(B3199,[2]Formula!B:C,2,0))</f>
        <v/>
      </c>
      <c r="AD3199" s="43" t="str">
        <f t="shared" si="297"/>
        <v/>
      </c>
    </row>
    <row r="3200" spans="1:30" x14ac:dyDescent="0.25">
      <c r="A3200" s="64"/>
      <c r="B3200" s="64"/>
      <c r="C3200" s="66"/>
      <c r="D3200" s="67"/>
      <c r="E3200" s="64"/>
      <c r="F3200" s="64"/>
      <c r="G3200" s="37" t="str">
        <f>IF(E3200="","",IF(OR(E3200="Project Management",E3200="Project Support",E3200="Sprint Management",E3200="Sprint Support"),"NA",ROUND((((VLOOKUP(AD3200,[2]Formula!V:X,3,0)))-SUMIF(AD:AD,AD3200,H:H)),2)))</f>
        <v/>
      </c>
      <c r="H3200" s="71"/>
      <c r="I3200" s="72"/>
      <c r="J3200" s="72"/>
      <c r="K3200" s="38" t="str">
        <f>IF(E3200="","",IF(OR(E3200="Project Management",E3200="Project Support",E3200="Sprint Management",E3200="Sprint Support"),"NA",(((SUMIF(AD:AD,AD3200,H:H)/VLOOKUP(AD3200,[2]Formula!V:X,3,0))*VLOOKUP(AD3200,[2]Formula!V:X,2,0))*H3200)/SUMIF(AD:AD,AD3200,H:H)))</f>
        <v/>
      </c>
      <c r="L3200" s="38" t="str">
        <f t="shared" si="295"/>
        <v/>
      </c>
      <c r="M3200" s="38" t="str">
        <f t="shared" si="296"/>
        <v/>
      </c>
      <c r="N3200" s="38" t="str">
        <f t="shared" si="298"/>
        <v/>
      </c>
      <c r="O3200" s="38" t="str">
        <f t="shared" si="300"/>
        <v/>
      </c>
      <c r="P3200" s="39" t="str">
        <f t="shared" si="299"/>
        <v/>
      </c>
      <c r="AC3200" s="42" t="str">
        <f>IF(B3200="","",VLOOKUP(B3200,[2]Formula!B:C,2,0))</f>
        <v/>
      </c>
      <c r="AD3200" s="43" t="str">
        <f t="shared" si="297"/>
        <v/>
      </c>
    </row>
    <row r="3201" spans="1:30" x14ac:dyDescent="0.25">
      <c r="A3201" s="64"/>
      <c r="B3201" s="64"/>
      <c r="C3201" s="66"/>
      <c r="D3201" s="67"/>
      <c r="E3201" s="64"/>
      <c r="F3201" s="64"/>
      <c r="G3201" s="37" t="str">
        <f>IF(E3201="","",IF(OR(E3201="Project Management",E3201="Project Support",E3201="Sprint Management",E3201="Sprint Support"),"NA",ROUND((((VLOOKUP(AD3201,[2]Formula!V:X,3,0)))-SUMIF(AD:AD,AD3201,H:H)),2)))</f>
        <v/>
      </c>
      <c r="H3201" s="71"/>
      <c r="I3201" s="72"/>
      <c r="J3201" s="72"/>
      <c r="K3201" s="38" t="str">
        <f>IF(E3201="","",IF(OR(E3201="Project Management",E3201="Project Support",E3201="Sprint Management",E3201="Sprint Support"),"NA",(((SUMIF(AD:AD,AD3201,H:H)/VLOOKUP(AD3201,[2]Formula!V:X,3,0))*VLOOKUP(AD3201,[2]Formula!V:X,2,0))*H3201)/SUMIF(AD:AD,AD3201,H:H)))</f>
        <v/>
      </c>
      <c r="L3201" s="38" t="str">
        <f t="shared" si="295"/>
        <v/>
      </c>
      <c r="M3201" s="38" t="str">
        <f t="shared" si="296"/>
        <v/>
      </c>
      <c r="N3201" s="38" t="str">
        <f t="shared" si="298"/>
        <v/>
      </c>
      <c r="O3201" s="38" t="str">
        <f t="shared" si="300"/>
        <v/>
      </c>
      <c r="P3201" s="39" t="str">
        <f t="shared" si="299"/>
        <v/>
      </c>
      <c r="AC3201" s="42" t="str">
        <f>IF(B3201="","",VLOOKUP(B3201,[2]Formula!B:C,2,0))</f>
        <v/>
      </c>
      <c r="AD3201" s="43" t="str">
        <f t="shared" si="297"/>
        <v/>
      </c>
    </row>
    <row r="3202" spans="1:30" x14ac:dyDescent="0.25">
      <c r="A3202" s="64"/>
      <c r="B3202" s="64"/>
      <c r="C3202" s="66"/>
      <c r="D3202" s="67"/>
      <c r="E3202" s="64"/>
      <c r="F3202" s="64"/>
      <c r="G3202" s="37" t="str">
        <f>IF(E3202="","",IF(OR(E3202="Project Management",E3202="Project Support",E3202="Sprint Management",E3202="Sprint Support"),"NA",ROUND((((VLOOKUP(AD3202,[2]Formula!V:X,3,0)))-SUMIF(AD:AD,AD3202,H:H)),2)))</f>
        <v/>
      </c>
      <c r="H3202" s="71"/>
      <c r="I3202" s="72"/>
      <c r="J3202" s="72"/>
      <c r="K3202" s="38" t="str">
        <f>IF(E3202="","",IF(OR(E3202="Project Management",E3202="Project Support",E3202="Sprint Management",E3202="Sprint Support"),"NA",(((SUMIF(AD:AD,AD3202,H:H)/VLOOKUP(AD3202,[2]Formula!V:X,3,0))*VLOOKUP(AD3202,[2]Formula!V:X,2,0))*H3202)/SUMIF(AD:AD,AD3202,H:H)))</f>
        <v/>
      </c>
      <c r="L3202" s="38" t="str">
        <f t="shared" ref="L3202:L3265" si="301">IFERROR(IF(K3202="NA",(H3202/I3202),(K3202/I3202)),"")</f>
        <v/>
      </c>
      <c r="M3202" s="38" t="str">
        <f t="shared" ref="M3202:M3265" si="302">IFERROR(IF(K3202="NA",1,(K3202/H3202)),"")</f>
        <v/>
      </c>
      <c r="N3202" s="38" t="str">
        <f t="shared" si="298"/>
        <v/>
      </c>
      <c r="O3202" s="38" t="str">
        <f t="shared" si="300"/>
        <v/>
      </c>
      <c r="P3202" s="39" t="str">
        <f t="shared" si="299"/>
        <v/>
      </c>
      <c r="AC3202" s="42" t="str">
        <f>IF(B3202="","",VLOOKUP(B3202,[2]Formula!B:C,2,0))</f>
        <v/>
      </c>
      <c r="AD3202" s="43" t="str">
        <f t="shared" ref="AD3202:AD3265" si="303">IF(B3202="","",CONCATENATE(B3202,"_",E3202))</f>
        <v/>
      </c>
    </row>
    <row r="3203" spans="1:30" x14ac:dyDescent="0.25">
      <c r="A3203" s="64"/>
      <c r="B3203" s="64"/>
      <c r="C3203" s="66"/>
      <c r="D3203" s="67"/>
      <c r="E3203" s="64"/>
      <c r="F3203" s="64"/>
      <c r="G3203" s="37" t="str">
        <f>IF(E3203="","",IF(OR(E3203="Project Management",E3203="Project Support",E3203="Sprint Management",E3203="Sprint Support"),"NA",ROUND((((VLOOKUP(AD3203,[2]Formula!V:X,3,0)))-SUMIF(AD:AD,AD3203,H:H)),2)))</f>
        <v/>
      </c>
      <c r="H3203" s="71"/>
      <c r="I3203" s="72"/>
      <c r="J3203" s="72"/>
      <c r="K3203" s="38" t="str">
        <f>IF(E3203="","",IF(OR(E3203="Project Management",E3203="Project Support",E3203="Sprint Management",E3203="Sprint Support"),"NA",(((SUMIF(AD:AD,AD3203,H:H)/VLOOKUP(AD3203,[2]Formula!V:X,3,0))*VLOOKUP(AD3203,[2]Formula!V:X,2,0))*H3203)/SUMIF(AD:AD,AD3203,H:H)))</f>
        <v/>
      </c>
      <c r="L3203" s="38" t="str">
        <f t="shared" si="301"/>
        <v/>
      </c>
      <c r="M3203" s="38" t="str">
        <f t="shared" si="302"/>
        <v/>
      </c>
      <c r="N3203" s="38" t="str">
        <f t="shared" ref="N3203:N3266" si="304">IFERROR(((L3203-M3203)/M3203)*100,"")</f>
        <v/>
      </c>
      <c r="O3203" s="38" t="str">
        <f t="shared" si="300"/>
        <v/>
      </c>
      <c r="P3203" s="39" t="str">
        <f t="shared" ref="P3203:P3266" si="305">IF(O3203="","",1)</f>
        <v/>
      </c>
      <c r="AC3203" s="42" t="str">
        <f>IF(B3203="","",VLOOKUP(B3203,[2]Formula!B:C,2,0))</f>
        <v/>
      </c>
      <c r="AD3203" s="43" t="str">
        <f t="shared" si="303"/>
        <v/>
      </c>
    </row>
    <row r="3204" spans="1:30" x14ac:dyDescent="0.25">
      <c r="A3204" s="64"/>
      <c r="B3204" s="64"/>
      <c r="C3204" s="66"/>
      <c r="D3204" s="67"/>
      <c r="E3204" s="64"/>
      <c r="F3204" s="64"/>
      <c r="G3204" s="37" t="str">
        <f>IF(E3204="","",IF(OR(E3204="Project Management",E3204="Project Support",E3204="Sprint Management",E3204="Sprint Support"),"NA",ROUND((((VLOOKUP(AD3204,[2]Formula!V:X,3,0)))-SUMIF(AD:AD,AD3204,H:H)),2)))</f>
        <v/>
      </c>
      <c r="H3204" s="71"/>
      <c r="I3204" s="72"/>
      <c r="J3204" s="72"/>
      <c r="K3204" s="38" t="str">
        <f>IF(E3204="","",IF(OR(E3204="Project Management",E3204="Project Support",E3204="Sprint Management",E3204="Sprint Support"),"NA",(((SUMIF(AD:AD,AD3204,H:H)/VLOOKUP(AD3204,[2]Formula!V:X,3,0))*VLOOKUP(AD3204,[2]Formula!V:X,2,0))*H3204)/SUMIF(AD:AD,AD3204,H:H)))</f>
        <v/>
      </c>
      <c r="L3204" s="38" t="str">
        <f t="shared" si="301"/>
        <v/>
      </c>
      <c r="M3204" s="38" t="str">
        <f t="shared" si="302"/>
        <v/>
      </c>
      <c r="N3204" s="38" t="str">
        <f t="shared" si="304"/>
        <v/>
      </c>
      <c r="O3204" s="38" t="str">
        <f t="shared" si="300"/>
        <v/>
      </c>
      <c r="P3204" s="39" t="str">
        <f t="shared" si="305"/>
        <v/>
      </c>
      <c r="AC3204" s="42" t="str">
        <f>IF(B3204="","",VLOOKUP(B3204,[2]Formula!B:C,2,0))</f>
        <v/>
      </c>
      <c r="AD3204" s="43" t="str">
        <f t="shared" si="303"/>
        <v/>
      </c>
    </row>
    <row r="3205" spans="1:30" x14ac:dyDescent="0.25">
      <c r="A3205" s="64"/>
      <c r="B3205" s="64"/>
      <c r="C3205" s="66"/>
      <c r="D3205" s="67"/>
      <c r="E3205" s="64"/>
      <c r="F3205" s="64"/>
      <c r="G3205" s="37" t="str">
        <f>IF(E3205="","",IF(OR(E3205="Project Management",E3205="Project Support",E3205="Sprint Management",E3205="Sprint Support"),"NA",ROUND((((VLOOKUP(AD3205,[2]Formula!V:X,3,0)))-SUMIF(AD:AD,AD3205,H:H)),2)))</f>
        <v/>
      </c>
      <c r="H3205" s="71"/>
      <c r="I3205" s="72"/>
      <c r="J3205" s="72"/>
      <c r="K3205" s="38" t="str">
        <f>IF(E3205="","",IF(OR(E3205="Project Management",E3205="Project Support",E3205="Sprint Management",E3205="Sprint Support"),"NA",(((SUMIF(AD:AD,AD3205,H:H)/VLOOKUP(AD3205,[2]Formula!V:X,3,0))*VLOOKUP(AD3205,[2]Formula!V:X,2,0))*H3205)/SUMIF(AD:AD,AD3205,H:H)))</f>
        <v/>
      </c>
      <c r="L3205" s="38" t="str">
        <f t="shared" si="301"/>
        <v/>
      </c>
      <c r="M3205" s="38" t="str">
        <f t="shared" si="302"/>
        <v/>
      </c>
      <c r="N3205" s="38" t="str">
        <f t="shared" si="304"/>
        <v/>
      </c>
      <c r="O3205" s="38" t="str">
        <f t="shared" si="300"/>
        <v/>
      </c>
      <c r="P3205" s="39" t="str">
        <f t="shared" si="305"/>
        <v/>
      </c>
      <c r="AC3205" s="42" t="str">
        <f>IF(B3205="","",VLOOKUP(B3205,[2]Formula!B:C,2,0))</f>
        <v/>
      </c>
      <c r="AD3205" s="43" t="str">
        <f t="shared" si="303"/>
        <v/>
      </c>
    </row>
    <row r="3206" spans="1:30" x14ac:dyDescent="0.25">
      <c r="A3206" s="64"/>
      <c r="B3206" s="64"/>
      <c r="C3206" s="66"/>
      <c r="D3206" s="67"/>
      <c r="E3206" s="64"/>
      <c r="F3206" s="64"/>
      <c r="G3206" s="37" t="str">
        <f>IF(E3206="","",IF(OR(E3206="Project Management",E3206="Project Support",E3206="Sprint Management",E3206="Sprint Support"),"NA",ROUND((((VLOOKUP(AD3206,[2]Formula!V:X,3,0)))-SUMIF(AD:AD,AD3206,H:H)),2)))</f>
        <v/>
      </c>
      <c r="H3206" s="71"/>
      <c r="I3206" s="72"/>
      <c r="J3206" s="72"/>
      <c r="K3206" s="38" t="str">
        <f>IF(E3206="","",IF(OR(E3206="Project Management",E3206="Project Support",E3206="Sprint Management",E3206="Sprint Support"),"NA",(((SUMIF(AD:AD,AD3206,H:H)/VLOOKUP(AD3206,[2]Formula!V:X,3,0))*VLOOKUP(AD3206,[2]Formula!V:X,2,0))*H3206)/SUMIF(AD:AD,AD3206,H:H)))</f>
        <v/>
      </c>
      <c r="L3206" s="38" t="str">
        <f t="shared" si="301"/>
        <v/>
      </c>
      <c r="M3206" s="38" t="str">
        <f t="shared" si="302"/>
        <v/>
      </c>
      <c r="N3206" s="38" t="str">
        <f t="shared" si="304"/>
        <v/>
      </c>
      <c r="O3206" s="38" t="str">
        <f t="shared" si="300"/>
        <v/>
      </c>
      <c r="P3206" s="39" t="str">
        <f t="shared" si="305"/>
        <v/>
      </c>
      <c r="AC3206" s="42" t="str">
        <f>IF(B3206="","",VLOOKUP(B3206,[2]Formula!B:C,2,0))</f>
        <v/>
      </c>
      <c r="AD3206" s="43" t="str">
        <f t="shared" si="303"/>
        <v/>
      </c>
    </row>
    <row r="3207" spans="1:30" x14ac:dyDescent="0.25">
      <c r="A3207" s="64"/>
      <c r="B3207" s="64"/>
      <c r="C3207" s="66"/>
      <c r="D3207" s="67"/>
      <c r="E3207" s="64"/>
      <c r="F3207" s="64"/>
      <c r="G3207" s="37" t="str">
        <f>IF(E3207="","",IF(OR(E3207="Project Management",E3207="Project Support",E3207="Sprint Management",E3207="Sprint Support"),"NA",ROUND((((VLOOKUP(AD3207,[2]Formula!V:X,3,0)))-SUMIF(AD:AD,AD3207,H:H)),2)))</f>
        <v/>
      </c>
      <c r="H3207" s="71"/>
      <c r="I3207" s="72"/>
      <c r="J3207" s="72"/>
      <c r="K3207" s="38" t="str">
        <f>IF(E3207="","",IF(OR(E3207="Project Management",E3207="Project Support",E3207="Sprint Management",E3207="Sprint Support"),"NA",(((SUMIF(AD:AD,AD3207,H:H)/VLOOKUP(AD3207,[2]Formula!V:X,3,0))*VLOOKUP(AD3207,[2]Formula!V:X,2,0))*H3207)/SUMIF(AD:AD,AD3207,H:H)))</f>
        <v/>
      </c>
      <c r="L3207" s="38" t="str">
        <f t="shared" si="301"/>
        <v/>
      </c>
      <c r="M3207" s="38" t="str">
        <f t="shared" si="302"/>
        <v/>
      </c>
      <c r="N3207" s="38" t="str">
        <f t="shared" si="304"/>
        <v/>
      </c>
      <c r="O3207" s="38" t="str">
        <f t="shared" si="300"/>
        <v/>
      </c>
      <c r="P3207" s="39" t="str">
        <f t="shared" si="305"/>
        <v/>
      </c>
      <c r="AC3207" s="42" t="str">
        <f>IF(B3207="","",VLOOKUP(B3207,[2]Formula!B:C,2,0))</f>
        <v/>
      </c>
      <c r="AD3207" s="43" t="str">
        <f t="shared" si="303"/>
        <v/>
      </c>
    </row>
    <row r="3208" spans="1:30" x14ac:dyDescent="0.25">
      <c r="A3208" s="64"/>
      <c r="B3208" s="64"/>
      <c r="C3208" s="66"/>
      <c r="D3208" s="67"/>
      <c r="E3208" s="64"/>
      <c r="F3208" s="64"/>
      <c r="G3208" s="37" t="str">
        <f>IF(E3208="","",IF(OR(E3208="Project Management",E3208="Project Support",E3208="Sprint Management",E3208="Sprint Support"),"NA",ROUND((((VLOOKUP(AD3208,[2]Formula!V:X,3,0)))-SUMIF(AD:AD,AD3208,H:H)),2)))</f>
        <v/>
      </c>
      <c r="H3208" s="71"/>
      <c r="I3208" s="72"/>
      <c r="J3208" s="72"/>
      <c r="K3208" s="38" t="str">
        <f>IF(E3208="","",IF(OR(E3208="Project Management",E3208="Project Support",E3208="Sprint Management",E3208="Sprint Support"),"NA",(((SUMIF(AD:AD,AD3208,H:H)/VLOOKUP(AD3208,[2]Formula!V:X,3,0))*VLOOKUP(AD3208,[2]Formula!V:X,2,0))*H3208)/SUMIF(AD:AD,AD3208,H:H)))</f>
        <v/>
      </c>
      <c r="L3208" s="38" t="str">
        <f t="shared" si="301"/>
        <v/>
      </c>
      <c r="M3208" s="38" t="str">
        <f t="shared" si="302"/>
        <v/>
      </c>
      <c r="N3208" s="38" t="str">
        <f t="shared" si="304"/>
        <v/>
      </c>
      <c r="O3208" s="38" t="str">
        <f t="shared" si="300"/>
        <v/>
      </c>
      <c r="P3208" s="39" t="str">
        <f t="shared" si="305"/>
        <v/>
      </c>
      <c r="AC3208" s="42" t="str">
        <f>IF(B3208="","",VLOOKUP(B3208,[2]Formula!B:C,2,0))</f>
        <v/>
      </c>
      <c r="AD3208" s="43" t="str">
        <f t="shared" si="303"/>
        <v/>
      </c>
    </row>
    <row r="3209" spans="1:30" x14ac:dyDescent="0.25">
      <c r="A3209" s="64"/>
      <c r="B3209" s="64"/>
      <c r="C3209" s="66"/>
      <c r="D3209" s="67"/>
      <c r="E3209" s="64"/>
      <c r="F3209" s="64"/>
      <c r="G3209" s="37" t="str">
        <f>IF(E3209="","",IF(OR(E3209="Project Management",E3209="Project Support",E3209="Sprint Management",E3209="Sprint Support"),"NA",ROUND((((VLOOKUP(AD3209,[2]Formula!V:X,3,0)))-SUMIF(AD:AD,AD3209,H:H)),2)))</f>
        <v/>
      </c>
      <c r="H3209" s="71"/>
      <c r="I3209" s="72"/>
      <c r="J3209" s="72"/>
      <c r="K3209" s="38" t="str">
        <f>IF(E3209="","",IF(OR(E3209="Project Management",E3209="Project Support",E3209="Sprint Management",E3209="Sprint Support"),"NA",(((SUMIF(AD:AD,AD3209,H:H)/VLOOKUP(AD3209,[2]Formula!V:X,3,0))*VLOOKUP(AD3209,[2]Formula!V:X,2,0))*H3209)/SUMIF(AD:AD,AD3209,H:H)))</f>
        <v/>
      </c>
      <c r="L3209" s="38" t="str">
        <f t="shared" si="301"/>
        <v/>
      </c>
      <c r="M3209" s="38" t="str">
        <f t="shared" si="302"/>
        <v/>
      </c>
      <c r="N3209" s="38" t="str">
        <f t="shared" si="304"/>
        <v/>
      </c>
      <c r="O3209" s="38" t="str">
        <f t="shared" si="300"/>
        <v/>
      </c>
      <c r="P3209" s="39" t="str">
        <f t="shared" si="305"/>
        <v/>
      </c>
      <c r="AC3209" s="42" t="str">
        <f>IF(B3209="","",VLOOKUP(B3209,[2]Formula!B:C,2,0))</f>
        <v/>
      </c>
      <c r="AD3209" s="43" t="str">
        <f t="shared" si="303"/>
        <v/>
      </c>
    </row>
    <row r="3210" spans="1:30" x14ac:dyDescent="0.25">
      <c r="A3210" s="64"/>
      <c r="B3210" s="64"/>
      <c r="C3210" s="66"/>
      <c r="D3210" s="67"/>
      <c r="E3210" s="64"/>
      <c r="F3210" s="64"/>
      <c r="G3210" s="37" t="str">
        <f>IF(E3210="","",IF(OR(E3210="Project Management",E3210="Project Support",E3210="Sprint Management",E3210="Sprint Support"),"NA",ROUND((((VLOOKUP(AD3210,[2]Formula!V:X,3,0)))-SUMIF(AD:AD,AD3210,H:H)),2)))</f>
        <v/>
      </c>
      <c r="H3210" s="71"/>
      <c r="I3210" s="72"/>
      <c r="J3210" s="72"/>
      <c r="K3210" s="38" t="str">
        <f>IF(E3210="","",IF(OR(E3210="Project Management",E3210="Project Support",E3210="Sprint Management",E3210="Sprint Support"),"NA",(((SUMIF(AD:AD,AD3210,H:H)/VLOOKUP(AD3210,[2]Formula!V:X,3,0))*VLOOKUP(AD3210,[2]Formula!V:X,2,0))*H3210)/SUMIF(AD:AD,AD3210,H:H)))</f>
        <v/>
      </c>
      <c r="L3210" s="38" t="str">
        <f t="shared" si="301"/>
        <v/>
      </c>
      <c r="M3210" s="38" t="str">
        <f t="shared" si="302"/>
        <v/>
      </c>
      <c r="N3210" s="38" t="str">
        <f t="shared" si="304"/>
        <v/>
      </c>
      <c r="O3210" s="38" t="str">
        <f t="shared" si="300"/>
        <v/>
      </c>
      <c r="P3210" s="39" t="str">
        <f t="shared" si="305"/>
        <v/>
      </c>
      <c r="AC3210" s="42" t="str">
        <f>IF(B3210="","",VLOOKUP(B3210,[2]Formula!B:C,2,0))</f>
        <v/>
      </c>
      <c r="AD3210" s="43" t="str">
        <f t="shared" si="303"/>
        <v/>
      </c>
    </row>
    <row r="3211" spans="1:30" x14ac:dyDescent="0.25">
      <c r="A3211" s="64"/>
      <c r="B3211" s="64"/>
      <c r="C3211" s="66"/>
      <c r="D3211" s="67"/>
      <c r="E3211" s="64"/>
      <c r="F3211" s="64"/>
      <c r="G3211" s="37" t="str">
        <f>IF(E3211="","",IF(OR(E3211="Project Management",E3211="Project Support",E3211="Sprint Management",E3211="Sprint Support"),"NA",ROUND((((VLOOKUP(AD3211,[2]Formula!V:X,3,0)))-SUMIF(AD:AD,AD3211,H:H)),2)))</f>
        <v/>
      </c>
      <c r="H3211" s="71"/>
      <c r="I3211" s="72"/>
      <c r="J3211" s="72"/>
      <c r="K3211" s="38" t="str">
        <f>IF(E3211="","",IF(OR(E3211="Project Management",E3211="Project Support",E3211="Sprint Management",E3211="Sprint Support"),"NA",(((SUMIF(AD:AD,AD3211,H:H)/VLOOKUP(AD3211,[2]Formula!V:X,3,0))*VLOOKUP(AD3211,[2]Formula!V:X,2,0))*H3211)/SUMIF(AD:AD,AD3211,H:H)))</f>
        <v/>
      </c>
      <c r="L3211" s="38" t="str">
        <f t="shared" si="301"/>
        <v/>
      </c>
      <c r="M3211" s="38" t="str">
        <f t="shared" si="302"/>
        <v/>
      </c>
      <c r="N3211" s="38" t="str">
        <f t="shared" si="304"/>
        <v/>
      </c>
      <c r="O3211" s="38" t="str">
        <f t="shared" si="300"/>
        <v/>
      </c>
      <c r="P3211" s="39" t="str">
        <f t="shared" si="305"/>
        <v/>
      </c>
      <c r="AC3211" s="42" t="str">
        <f>IF(B3211="","",VLOOKUP(B3211,[2]Formula!B:C,2,0))</f>
        <v/>
      </c>
      <c r="AD3211" s="43" t="str">
        <f t="shared" si="303"/>
        <v/>
      </c>
    </row>
    <row r="3212" spans="1:30" x14ac:dyDescent="0.25">
      <c r="A3212" s="64"/>
      <c r="B3212" s="64"/>
      <c r="C3212" s="66"/>
      <c r="D3212" s="67"/>
      <c r="E3212" s="64"/>
      <c r="F3212" s="64"/>
      <c r="G3212" s="37" t="str">
        <f>IF(E3212="","",IF(OR(E3212="Project Management",E3212="Project Support",E3212="Sprint Management",E3212="Sprint Support"),"NA",ROUND((((VLOOKUP(AD3212,[2]Formula!V:X,3,0)))-SUMIF(AD:AD,AD3212,H:H)),2)))</f>
        <v/>
      </c>
      <c r="H3212" s="71"/>
      <c r="I3212" s="72"/>
      <c r="J3212" s="72"/>
      <c r="K3212" s="38" t="str">
        <f>IF(E3212="","",IF(OR(E3212="Project Management",E3212="Project Support",E3212="Sprint Management",E3212="Sprint Support"),"NA",(((SUMIF(AD:AD,AD3212,H:H)/VLOOKUP(AD3212,[2]Formula!V:X,3,0))*VLOOKUP(AD3212,[2]Formula!V:X,2,0))*H3212)/SUMIF(AD:AD,AD3212,H:H)))</f>
        <v/>
      </c>
      <c r="L3212" s="38" t="str">
        <f t="shared" si="301"/>
        <v/>
      </c>
      <c r="M3212" s="38" t="str">
        <f t="shared" si="302"/>
        <v/>
      </c>
      <c r="N3212" s="38" t="str">
        <f t="shared" si="304"/>
        <v/>
      </c>
      <c r="O3212" s="38" t="str">
        <f t="shared" si="300"/>
        <v/>
      </c>
      <c r="P3212" s="39" t="str">
        <f t="shared" si="305"/>
        <v/>
      </c>
      <c r="AC3212" s="42" t="str">
        <f>IF(B3212="","",VLOOKUP(B3212,[2]Formula!B:C,2,0))</f>
        <v/>
      </c>
      <c r="AD3212" s="43" t="str">
        <f t="shared" si="303"/>
        <v/>
      </c>
    </row>
    <row r="3213" spans="1:30" x14ac:dyDescent="0.25">
      <c r="A3213" s="64"/>
      <c r="B3213" s="64"/>
      <c r="C3213" s="66"/>
      <c r="D3213" s="67"/>
      <c r="E3213" s="64"/>
      <c r="F3213" s="64"/>
      <c r="G3213" s="37" t="str">
        <f>IF(E3213="","",IF(OR(E3213="Project Management",E3213="Project Support",E3213="Sprint Management",E3213="Sprint Support"),"NA",ROUND((((VLOOKUP(AD3213,[2]Formula!V:X,3,0)))-SUMIF(AD:AD,AD3213,H:H)),2)))</f>
        <v/>
      </c>
      <c r="H3213" s="71"/>
      <c r="I3213" s="72"/>
      <c r="J3213" s="72"/>
      <c r="K3213" s="38" t="str">
        <f>IF(E3213="","",IF(OR(E3213="Project Management",E3213="Project Support",E3213="Sprint Management",E3213="Sprint Support"),"NA",(((SUMIF(AD:AD,AD3213,H:H)/VLOOKUP(AD3213,[2]Formula!V:X,3,0))*VLOOKUP(AD3213,[2]Formula!V:X,2,0))*H3213)/SUMIF(AD:AD,AD3213,H:H)))</f>
        <v/>
      </c>
      <c r="L3213" s="38" t="str">
        <f t="shared" si="301"/>
        <v/>
      </c>
      <c r="M3213" s="38" t="str">
        <f t="shared" si="302"/>
        <v/>
      </c>
      <c r="N3213" s="38" t="str">
        <f t="shared" si="304"/>
        <v/>
      </c>
      <c r="O3213" s="38" t="str">
        <f t="shared" si="300"/>
        <v/>
      </c>
      <c r="P3213" s="39" t="str">
        <f t="shared" si="305"/>
        <v/>
      </c>
      <c r="AC3213" s="42" t="str">
        <f>IF(B3213="","",VLOOKUP(B3213,[2]Formula!B:C,2,0))</f>
        <v/>
      </c>
      <c r="AD3213" s="43" t="str">
        <f t="shared" si="303"/>
        <v/>
      </c>
    </row>
    <row r="3214" spans="1:30" x14ac:dyDescent="0.25">
      <c r="A3214" s="64"/>
      <c r="B3214" s="64"/>
      <c r="C3214" s="66"/>
      <c r="D3214" s="67"/>
      <c r="E3214" s="64"/>
      <c r="F3214" s="64"/>
      <c r="G3214" s="37" t="str">
        <f>IF(E3214="","",IF(OR(E3214="Project Management",E3214="Project Support",E3214="Sprint Management",E3214="Sprint Support"),"NA",ROUND((((VLOOKUP(AD3214,[2]Formula!V:X,3,0)))-SUMIF(AD:AD,AD3214,H:H)),2)))</f>
        <v/>
      </c>
      <c r="H3214" s="71"/>
      <c r="I3214" s="72"/>
      <c r="J3214" s="72"/>
      <c r="K3214" s="38" t="str">
        <f>IF(E3214="","",IF(OR(E3214="Project Management",E3214="Project Support",E3214="Sprint Management",E3214="Sprint Support"),"NA",(((SUMIF(AD:AD,AD3214,H:H)/VLOOKUP(AD3214,[2]Formula!V:X,3,0))*VLOOKUP(AD3214,[2]Formula!V:X,2,0))*H3214)/SUMIF(AD:AD,AD3214,H:H)))</f>
        <v/>
      </c>
      <c r="L3214" s="38" t="str">
        <f t="shared" si="301"/>
        <v/>
      </c>
      <c r="M3214" s="38" t="str">
        <f t="shared" si="302"/>
        <v/>
      </c>
      <c r="N3214" s="38" t="str">
        <f t="shared" si="304"/>
        <v/>
      </c>
      <c r="O3214" s="38" t="str">
        <f t="shared" si="300"/>
        <v/>
      </c>
      <c r="P3214" s="39" t="str">
        <f t="shared" si="305"/>
        <v/>
      </c>
      <c r="AC3214" s="42" t="str">
        <f>IF(B3214="","",VLOOKUP(B3214,[2]Formula!B:C,2,0))</f>
        <v/>
      </c>
      <c r="AD3214" s="43" t="str">
        <f t="shared" si="303"/>
        <v/>
      </c>
    </row>
    <row r="3215" spans="1:30" x14ac:dyDescent="0.25">
      <c r="A3215" s="64"/>
      <c r="B3215" s="64"/>
      <c r="C3215" s="66"/>
      <c r="D3215" s="67"/>
      <c r="E3215" s="64"/>
      <c r="F3215" s="64"/>
      <c r="G3215" s="37" t="str">
        <f>IF(E3215="","",IF(OR(E3215="Project Management",E3215="Project Support",E3215="Sprint Management",E3215="Sprint Support"),"NA",ROUND((((VLOOKUP(AD3215,[2]Formula!V:X,3,0)))-SUMIF(AD:AD,AD3215,H:H)),2)))</f>
        <v/>
      </c>
      <c r="H3215" s="71"/>
      <c r="I3215" s="72"/>
      <c r="J3215" s="72"/>
      <c r="K3215" s="38" t="str">
        <f>IF(E3215="","",IF(OR(E3215="Project Management",E3215="Project Support",E3215="Sprint Management",E3215="Sprint Support"),"NA",(((SUMIF(AD:AD,AD3215,H:H)/VLOOKUP(AD3215,[2]Formula!V:X,3,0))*VLOOKUP(AD3215,[2]Formula!V:X,2,0))*H3215)/SUMIF(AD:AD,AD3215,H:H)))</f>
        <v/>
      </c>
      <c r="L3215" s="38" t="str">
        <f t="shared" si="301"/>
        <v/>
      </c>
      <c r="M3215" s="38" t="str">
        <f t="shared" si="302"/>
        <v/>
      </c>
      <c r="N3215" s="38" t="str">
        <f t="shared" si="304"/>
        <v/>
      </c>
      <c r="O3215" s="38" t="str">
        <f t="shared" si="300"/>
        <v/>
      </c>
      <c r="P3215" s="39" t="str">
        <f t="shared" si="305"/>
        <v/>
      </c>
      <c r="AC3215" s="42" t="str">
        <f>IF(B3215="","",VLOOKUP(B3215,[2]Formula!B:C,2,0))</f>
        <v/>
      </c>
      <c r="AD3215" s="43" t="str">
        <f t="shared" si="303"/>
        <v/>
      </c>
    </row>
    <row r="3216" spans="1:30" x14ac:dyDescent="0.25">
      <c r="A3216" s="64"/>
      <c r="B3216" s="64"/>
      <c r="C3216" s="66"/>
      <c r="D3216" s="67"/>
      <c r="E3216" s="64"/>
      <c r="F3216" s="64"/>
      <c r="G3216" s="37" t="str">
        <f>IF(E3216="","",IF(OR(E3216="Project Management",E3216="Project Support",E3216="Sprint Management",E3216="Sprint Support"),"NA",ROUND((((VLOOKUP(AD3216,[2]Formula!V:X,3,0)))-SUMIF(AD:AD,AD3216,H:H)),2)))</f>
        <v/>
      </c>
      <c r="H3216" s="71"/>
      <c r="I3216" s="72"/>
      <c r="J3216" s="72"/>
      <c r="K3216" s="38" t="str">
        <f>IF(E3216="","",IF(OR(E3216="Project Management",E3216="Project Support",E3216="Sprint Management",E3216="Sprint Support"),"NA",(((SUMIF(AD:AD,AD3216,H:H)/VLOOKUP(AD3216,[2]Formula!V:X,3,0))*VLOOKUP(AD3216,[2]Formula!V:X,2,0))*H3216)/SUMIF(AD:AD,AD3216,H:H)))</f>
        <v/>
      </c>
      <c r="L3216" s="38" t="str">
        <f t="shared" si="301"/>
        <v/>
      </c>
      <c r="M3216" s="38" t="str">
        <f t="shared" si="302"/>
        <v/>
      </c>
      <c r="N3216" s="38" t="str">
        <f t="shared" si="304"/>
        <v/>
      </c>
      <c r="O3216" s="38" t="str">
        <f t="shared" si="300"/>
        <v/>
      </c>
      <c r="P3216" s="39" t="str">
        <f t="shared" si="305"/>
        <v/>
      </c>
      <c r="AC3216" s="42" t="str">
        <f>IF(B3216="","",VLOOKUP(B3216,[2]Formula!B:C,2,0))</f>
        <v/>
      </c>
      <c r="AD3216" s="43" t="str">
        <f t="shared" si="303"/>
        <v/>
      </c>
    </row>
    <row r="3217" spans="1:30" x14ac:dyDescent="0.25">
      <c r="A3217" s="64"/>
      <c r="B3217" s="64"/>
      <c r="C3217" s="66"/>
      <c r="D3217" s="67"/>
      <c r="E3217" s="64"/>
      <c r="F3217" s="64"/>
      <c r="G3217" s="37" t="str">
        <f>IF(E3217="","",IF(OR(E3217="Project Management",E3217="Project Support",E3217="Sprint Management",E3217="Sprint Support"),"NA",ROUND((((VLOOKUP(AD3217,[2]Formula!V:X,3,0)))-SUMIF(AD:AD,AD3217,H:H)),2)))</f>
        <v/>
      </c>
      <c r="H3217" s="71"/>
      <c r="I3217" s="72"/>
      <c r="J3217" s="72"/>
      <c r="K3217" s="38" t="str">
        <f>IF(E3217="","",IF(OR(E3217="Project Management",E3217="Project Support",E3217="Sprint Management",E3217="Sprint Support"),"NA",(((SUMIF(AD:AD,AD3217,H:H)/VLOOKUP(AD3217,[2]Formula!V:X,3,0))*VLOOKUP(AD3217,[2]Formula!V:X,2,0))*H3217)/SUMIF(AD:AD,AD3217,H:H)))</f>
        <v/>
      </c>
      <c r="L3217" s="38" t="str">
        <f t="shared" si="301"/>
        <v/>
      </c>
      <c r="M3217" s="38" t="str">
        <f t="shared" si="302"/>
        <v/>
      </c>
      <c r="N3217" s="38" t="str">
        <f t="shared" si="304"/>
        <v/>
      </c>
      <c r="O3217" s="38" t="str">
        <f t="shared" si="300"/>
        <v/>
      </c>
      <c r="P3217" s="39" t="str">
        <f t="shared" si="305"/>
        <v/>
      </c>
      <c r="AC3217" s="42" t="str">
        <f>IF(B3217="","",VLOOKUP(B3217,[2]Formula!B:C,2,0))</f>
        <v/>
      </c>
      <c r="AD3217" s="43" t="str">
        <f t="shared" si="303"/>
        <v/>
      </c>
    </row>
    <row r="3218" spans="1:30" x14ac:dyDescent="0.25">
      <c r="A3218" s="64"/>
      <c r="B3218" s="64"/>
      <c r="C3218" s="66"/>
      <c r="D3218" s="67"/>
      <c r="E3218" s="64"/>
      <c r="F3218" s="64"/>
      <c r="G3218" s="37" t="str">
        <f>IF(E3218="","",IF(OR(E3218="Project Management",E3218="Project Support",E3218="Sprint Management",E3218="Sprint Support"),"NA",ROUND((((VLOOKUP(AD3218,[2]Formula!V:X,3,0)))-SUMIF(AD:AD,AD3218,H:H)),2)))</f>
        <v/>
      </c>
      <c r="H3218" s="71"/>
      <c r="I3218" s="72"/>
      <c r="J3218" s="72"/>
      <c r="K3218" s="38" t="str">
        <f>IF(E3218="","",IF(OR(E3218="Project Management",E3218="Project Support",E3218="Sprint Management",E3218="Sprint Support"),"NA",(((SUMIF(AD:AD,AD3218,H:H)/VLOOKUP(AD3218,[2]Formula!V:X,3,0))*VLOOKUP(AD3218,[2]Formula!V:X,2,0))*H3218)/SUMIF(AD:AD,AD3218,H:H)))</f>
        <v/>
      </c>
      <c r="L3218" s="38" t="str">
        <f t="shared" si="301"/>
        <v/>
      </c>
      <c r="M3218" s="38" t="str">
        <f t="shared" si="302"/>
        <v/>
      </c>
      <c r="N3218" s="38" t="str">
        <f t="shared" si="304"/>
        <v/>
      </c>
      <c r="O3218" s="38" t="str">
        <f t="shared" si="300"/>
        <v/>
      </c>
      <c r="P3218" s="39" t="str">
        <f t="shared" si="305"/>
        <v/>
      </c>
      <c r="AC3218" s="42" t="str">
        <f>IF(B3218="","",VLOOKUP(B3218,[2]Formula!B:C,2,0))</f>
        <v/>
      </c>
      <c r="AD3218" s="43" t="str">
        <f t="shared" si="303"/>
        <v/>
      </c>
    </row>
    <row r="3219" spans="1:30" x14ac:dyDescent="0.25">
      <c r="A3219" s="64"/>
      <c r="B3219" s="64"/>
      <c r="C3219" s="66"/>
      <c r="D3219" s="67"/>
      <c r="E3219" s="64"/>
      <c r="F3219" s="64"/>
      <c r="G3219" s="37" t="str">
        <f>IF(E3219="","",IF(OR(E3219="Project Management",E3219="Project Support",E3219="Sprint Management",E3219="Sprint Support"),"NA",ROUND((((VLOOKUP(AD3219,[2]Formula!V:X,3,0)))-SUMIF(AD:AD,AD3219,H:H)),2)))</f>
        <v/>
      </c>
      <c r="H3219" s="71"/>
      <c r="I3219" s="72"/>
      <c r="J3219" s="72"/>
      <c r="K3219" s="38" t="str">
        <f>IF(E3219="","",IF(OR(E3219="Project Management",E3219="Project Support",E3219="Sprint Management",E3219="Sprint Support"),"NA",(((SUMIF(AD:AD,AD3219,H:H)/VLOOKUP(AD3219,[2]Formula!V:X,3,0))*VLOOKUP(AD3219,[2]Formula!V:X,2,0))*H3219)/SUMIF(AD:AD,AD3219,H:H)))</f>
        <v/>
      </c>
      <c r="L3219" s="38" t="str">
        <f t="shared" si="301"/>
        <v/>
      </c>
      <c r="M3219" s="38" t="str">
        <f t="shared" si="302"/>
        <v/>
      </c>
      <c r="N3219" s="38" t="str">
        <f t="shared" si="304"/>
        <v/>
      </c>
      <c r="O3219" s="38" t="str">
        <f t="shared" si="300"/>
        <v/>
      </c>
      <c r="P3219" s="39" t="str">
        <f t="shared" si="305"/>
        <v/>
      </c>
      <c r="AC3219" s="42" t="str">
        <f>IF(B3219="","",VLOOKUP(B3219,[2]Formula!B:C,2,0))</f>
        <v/>
      </c>
      <c r="AD3219" s="43" t="str">
        <f t="shared" si="303"/>
        <v/>
      </c>
    </row>
    <row r="3220" spans="1:30" x14ac:dyDescent="0.25">
      <c r="A3220" s="64"/>
      <c r="B3220" s="64"/>
      <c r="C3220" s="66"/>
      <c r="D3220" s="67"/>
      <c r="E3220" s="64"/>
      <c r="F3220" s="64"/>
      <c r="G3220" s="37" t="str">
        <f>IF(E3220="","",IF(OR(E3220="Project Management",E3220="Project Support",E3220="Sprint Management",E3220="Sprint Support"),"NA",ROUND((((VLOOKUP(AD3220,[2]Formula!V:X,3,0)))-SUMIF(AD:AD,AD3220,H:H)),2)))</f>
        <v/>
      </c>
      <c r="H3220" s="71"/>
      <c r="I3220" s="72"/>
      <c r="J3220" s="72"/>
      <c r="K3220" s="38" t="str">
        <f>IF(E3220="","",IF(OR(E3220="Project Management",E3220="Project Support",E3220="Sprint Management",E3220="Sprint Support"),"NA",(((SUMIF(AD:AD,AD3220,H:H)/VLOOKUP(AD3220,[2]Formula!V:X,3,0))*VLOOKUP(AD3220,[2]Formula!V:X,2,0))*H3220)/SUMIF(AD:AD,AD3220,H:H)))</f>
        <v/>
      </c>
      <c r="L3220" s="38" t="str">
        <f t="shared" si="301"/>
        <v/>
      </c>
      <c r="M3220" s="38" t="str">
        <f t="shared" si="302"/>
        <v/>
      </c>
      <c r="N3220" s="38" t="str">
        <f t="shared" si="304"/>
        <v/>
      </c>
      <c r="O3220" s="38" t="str">
        <f t="shared" si="300"/>
        <v/>
      </c>
      <c r="P3220" s="39" t="str">
        <f t="shared" si="305"/>
        <v/>
      </c>
      <c r="AC3220" s="42" t="str">
        <f>IF(B3220="","",VLOOKUP(B3220,[2]Formula!B:C,2,0))</f>
        <v/>
      </c>
      <c r="AD3220" s="43" t="str">
        <f t="shared" si="303"/>
        <v/>
      </c>
    </row>
    <row r="3221" spans="1:30" x14ac:dyDescent="0.25">
      <c r="A3221" s="64"/>
      <c r="B3221" s="64"/>
      <c r="C3221" s="66"/>
      <c r="D3221" s="67"/>
      <c r="E3221" s="64"/>
      <c r="F3221" s="64"/>
      <c r="G3221" s="37" t="str">
        <f>IF(E3221="","",IF(OR(E3221="Project Management",E3221="Project Support",E3221="Sprint Management",E3221="Sprint Support"),"NA",ROUND((((VLOOKUP(AD3221,[2]Formula!V:X,3,0)))-SUMIF(AD:AD,AD3221,H:H)),2)))</f>
        <v/>
      </c>
      <c r="H3221" s="71"/>
      <c r="I3221" s="72"/>
      <c r="J3221" s="72"/>
      <c r="K3221" s="38" t="str">
        <f>IF(E3221="","",IF(OR(E3221="Project Management",E3221="Project Support",E3221="Sprint Management",E3221="Sprint Support"),"NA",(((SUMIF(AD:AD,AD3221,H:H)/VLOOKUP(AD3221,[2]Formula!V:X,3,0))*VLOOKUP(AD3221,[2]Formula!V:X,2,0))*H3221)/SUMIF(AD:AD,AD3221,H:H)))</f>
        <v/>
      </c>
      <c r="L3221" s="38" t="str">
        <f t="shared" si="301"/>
        <v/>
      </c>
      <c r="M3221" s="38" t="str">
        <f t="shared" si="302"/>
        <v/>
      </c>
      <c r="N3221" s="38" t="str">
        <f t="shared" si="304"/>
        <v/>
      </c>
      <c r="O3221" s="38" t="str">
        <f t="shared" si="300"/>
        <v/>
      </c>
      <c r="P3221" s="39" t="str">
        <f t="shared" si="305"/>
        <v/>
      </c>
      <c r="AC3221" s="42" t="str">
        <f>IF(B3221="","",VLOOKUP(B3221,[2]Formula!B:C,2,0))</f>
        <v/>
      </c>
      <c r="AD3221" s="43" t="str">
        <f t="shared" si="303"/>
        <v/>
      </c>
    </row>
    <row r="3222" spans="1:30" x14ac:dyDescent="0.25">
      <c r="A3222" s="64"/>
      <c r="B3222" s="64"/>
      <c r="C3222" s="66"/>
      <c r="D3222" s="67"/>
      <c r="E3222" s="64"/>
      <c r="F3222" s="64"/>
      <c r="G3222" s="37" t="str">
        <f>IF(E3222="","",IF(OR(E3222="Project Management",E3222="Project Support",E3222="Sprint Management",E3222="Sprint Support"),"NA",ROUND((((VLOOKUP(AD3222,[2]Formula!V:X,3,0)))-SUMIF(AD:AD,AD3222,H:H)),2)))</f>
        <v/>
      </c>
      <c r="H3222" s="71"/>
      <c r="I3222" s="72"/>
      <c r="J3222" s="72"/>
      <c r="K3222" s="38" t="str">
        <f>IF(E3222="","",IF(OR(E3222="Project Management",E3222="Project Support",E3222="Sprint Management",E3222="Sprint Support"),"NA",(((SUMIF(AD:AD,AD3222,H:H)/VLOOKUP(AD3222,[2]Formula!V:X,3,0))*VLOOKUP(AD3222,[2]Formula!V:X,2,0))*H3222)/SUMIF(AD:AD,AD3222,H:H)))</f>
        <v/>
      </c>
      <c r="L3222" s="38" t="str">
        <f t="shared" si="301"/>
        <v/>
      </c>
      <c r="M3222" s="38" t="str">
        <f t="shared" si="302"/>
        <v/>
      </c>
      <c r="N3222" s="38" t="str">
        <f t="shared" si="304"/>
        <v/>
      </c>
      <c r="O3222" s="38" t="str">
        <f t="shared" si="300"/>
        <v/>
      </c>
      <c r="P3222" s="39" t="str">
        <f t="shared" si="305"/>
        <v/>
      </c>
      <c r="AC3222" s="42" t="str">
        <f>IF(B3222="","",VLOOKUP(B3222,[2]Formula!B:C,2,0))</f>
        <v/>
      </c>
      <c r="AD3222" s="43" t="str">
        <f t="shared" si="303"/>
        <v/>
      </c>
    </row>
    <row r="3223" spans="1:30" x14ac:dyDescent="0.25">
      <c r="A3223" s="64"/>
      <c r="B3223" s="64"/>
      <c r="C3223" s="66"/>
      <c r="D3223" s="67"/>
      <c r="E3223" s="64"/>
      <c r="F3223" s="64"/>
      <c r="G3223" s="37" t="str">
        <f>IF(E3223="","",IF(OR(E3223="Project Management",E3223="Project Support",E3223="Sprint Management",E3223="Sprint Support"),"NA",ROUND((((VLOOKUP(AD3223,[2]Formula!V:X,3,0)))-SUMIF(AD:AD,AD3223,H:H)),2)))</f>
        <v/>
      </c>
      <c r="H3223" s="71"/>
      <c r="I3223" s="72"/>
      <c r="J3223" s="72"/>
      <c r="K3223" s="38" t="str">
        <f>IF(E3223="","",IF(OR(E3223="Project Management",E3223="Project Support",E3223="Sprint Management",E3223="Sprint Support"),"NA",(((SUMIF(AD:AD,AD3223,H:H)/VLOOKUP(AD3223,[2]Formula!V:X,3,0))*VLOOKUP(AD3223,[2]Formula!V:X,2,0))*H3223)/SUMIF(AD:AD,AD3223,H:H)))</f>
        <v/>
      </c>
      <c r="L3223" s="38" t="str">
        <f t="shared" si="301"/>
        <v/>
      </c>
      <c r="M3223" s="38" t="str">
        <f t="shared" si="302"/>
        <v/>
      </c>
      <c r="N3223" s="38" t="str">
        <f t="shared" si="304"/>
        <v/>
      </c>
      <c r="O3223" s="38" t="str">
        <f t="shared" si="300"/>
        <v/>
      </c>
      <c r="P3223" s="39" t="str">
        <f t="shared" si="305"/>
        <v/>
      </c>
      <c r="AC3223" s="42" t="str">
        <f>IF(B3223="","",VLOOKUP(B3223,[2]Formula!B:C,2,0))</f>
        <v/>
      </c>
      <c r="AD3223" s="43" t="str">
        <f t="shared" si="303"/>
        <v/>
      </c>
    </row>
    <row r="3224" spans="1:30" x14ac:dyDescent="0.25">
      <c r="A3224" s="64"/>
      <c r="B3224" s="64"/>
      <c r="C3224" s="66"/>
      <c r="D3224" s="67"/>
      <c r="E3224" s="64"/>
      <c r="F3224" s="64"/>
      <c r="G3224" s="37" t="str">
        <f>IF(E3224="","",IF(OR(E3224="Project Management",E3224="Project Support",E3224="Sprint Management",E3224="Sprint Support"),"NA",ROUND((((VLOOKUP(AD3224,[2]Formula!V:X,3,0)))-SUMIF(AD:AD,AD3224,H:H)),2)))</f>
        <v/>
      </c>
      <c r="H3224" s="71"/>
      <c r="I3224" s="72"/>
      <c r="J3224" s="72"/>
      <c r="K3224" s="38" t="str">
        <f>IF(E3224="","",IF(OR(E3224="Project Management",E3224="Project Support",E3224="Sprint Management",E3224="Sprint Support"),"NA",(((SUMIF(AD:AD,AD3224,H:H)/VLOOKUP(AD3224,[2]Formula!V:X,3,0))*VLOOKUP(AD3224,[2]Formula!V:X,2,0))*H3224)/SUMIF(AD:AD,AD3224,H:H)))</f>
        <v/>
      </c>
      <c r="L3224" s="38" t="str">
        <f t="shared" si="301"/>
        <v/>
      </c>
      <c r="M3224" s="38" t="str">
        <f t="shared" si="302"/>
        <v/>
      </c>
      <c r="N3224" s="38" t="str">
        <f t="shared" si="304"/>
        <v/>
      </c>
      <c r="O3224" s="38" t="str">
        <f t="shared" si="300"/>
        <v/>
      </c>
      <c r="P3224" s="39" t="str">
        <f t="shared" si="305"/>
        <v/>
      </c>
      <c r="AC3224" s="42" t="str">
        <f>IF(B3224="","",VLOOKUP(B3224,[2]Formula!B:C,2,0))</f>
        <v/>
      </c>
      <c r="AD3224" s="43" t="str">
        <f t="shared" si="303"/>
        <v/>
      </c>
    </row>
    <row r="3225" spans="1:30" x14ac:dyDescent="0.25">
      <c r="A3225" s="64"/>
      <c r="B3225" s="64"/>
      <c r="C3225" s="66"/>
      <c r="D3225" s="67"/>
      <c r="E3225" s="64"/>
      <c r="F3225" s="64"/>
      <c r="G3225" s="37" t="str">
        <f>IF(E3225="","",IF(OR(E3225="Project Management",E3225="Project Support",E3225="Sprint Management",E3225="Sprint Support"),"NA",ROUND((((VLOOKUP(AD3225,[2]Formula!V:X,3,0)))-SUMIF(AD:AD,AD3225,H:H)),2)))</f>
        <v/>
      </c>
      <c r="H3225" s="71"/>
      <c r="I3225" s="72"/>
      <c r="J3225" s="72"/>
      <c r="K3225" s="38" t="str">
        <f>IF(E3225="","",IF(OR(E3225="Project Management",E3225="Project Support",E3225="Sprint Management",E3225="Sprint Support"),"NA",(((SUMIF(AD:AD,AD3225,H:H)/VLOOKUP(AD3225,[2]Formula!V:X,3,0))*VLOOKUP(AD3225,[2]Formula!V:X,2,0))*H3225)/SUMIF(AD:AD,AD3225,H:H)))</f>
        <v/>
      </c>
      <c r="L3225" s="38" t="str">
        <f t="shared" si="301"/>
        <v/>
      </c>
      <c r="M3225" s="38" t="str">
        <f t="shared" si="302"/>
        <v/>
      </c>
      <c r="N3225" s="38" t="str">
        <f t="shared" si="304"/>
        <v/>
      </c>
      <c r="O3225" s="38" t="str">
        <f t="shared" si="300"/>
        <v/>
      </c>
      <c r="P3225" s="39" t="str">
        <f t="shared" si="305"/>
        <v/>
      </c>
      <c r="AC3225" s="42" t="str">
        <f>IF(B3225="","",VLOOKUP(B3225,[2]Formula!B:C,2,0))</f>
        <v/>
      </c>
      <c r="AD3225" s="43" t="str">
        <f t="shared" si="303"/>
        <v/>
      </c>
    </row>
    <row r="3226" spans="1:30" x14ac:dyDescent="0.25">
      <c r="A3226" s="64"/>
      <c r="B3226" s="64"/>
      <c r="C3226" s="66"/>
      <c r="D3226" s="67"/>
      <c r="E3226" s="64"/>
      <c r="F3226" s="64"/>
      <c r="G3226" s="37" t="str">
        <f>IF(E3226="","",IF(OR(E3226="Project Management",E3226="Project Support",E3226="Sprint Management",E3226="Sprint Support"),"NA",ROUND((((VLOOKUP(AD3226,[2]Formula!V:X,3,0)))-SUMIF(AD:AD,AD3226,H:H)),2)))</f>
        <v/>
      </c>
      <c r="H3226" s="71"/>
      <c r="I3226" s="72"/>
      <c r="J3226" s="72"/>
      <c r="K3226" s="38" t="str">
        <f>IF(E3226="","",IF(OR(E3226="Project Management",E3226="Project Support",E3226="Sprint Management",E3226="Sprint Support"),"NA",(((SUMIF(AD:AD,AD3226,H:H)/VLOOKUP(AD3226,[2]Formula!V:X,3,0))*VLOOKUP(AD3226,[2]Formula!V:X,2,0))*H3226)/SUMIF(AD:AD,AD3226,H:H)))</f>
        <v/>
      </c>
      <c r="L3226" s="38" t="str">
        <f t="shared" si="301"/>
        <v/>
      </c>
      <c r="M3226" s="38" t="str">
        <f t="shared" si="302"/>
        <v/>
      </c>
      <c r="N3226" s="38" t="str">
        <f t="shared" si="304"/>
        <v/>
      </c>
      <c r="O3226" s="38" t="str">
        <f t="shared" si="300"/>
        <v/>
      </c>
      <c r="P3226" s="39" t="str">
        <f t="shared" si="305"/>
        <v/>
      </c>
      <c r="AC3226" s="42" t="str">
        <f>IF(B3226="","",VLOOKUP(B3226,[2]Formula!B:C,2,0))</f>
        <v/>
      </c>
      <c r="AD3226" s="43" t="str">
        <f t="shared" si="303"/>
        <v/>
      </c>
    </row>
    <row r="3227" spans="1:30" x14ac:dyDescent="0.25">
      <c r="A3227" s="64"/>
      <c r="B3227" s="64"/>
      <c r="C3227" s="66"/>
      <c r="D3227" s="67"/>
      <c r="E3227" s="64"/>
      <c r="F3227" s="64"/>
      <c r="G3227" s="37" t="str">
        <f>IF(E3227="","",IF(OR(E3227="Project Management",E3227="Project Support",E3227="Sprint Management",E3227="Sprint Support"),"NA",ROUND((((VLOOKUP(AD3227,[2]Formula!V:X,3,0)))-SUMIF(AD:AD,AD3227,H:H)),2)))</f>
        <v/>
      </c>
      <c r="H3227" s="71"/>
      <c r="I3227" s="72"/>
      <c r="J3227" s="72"/>
      <c r="K3227" s="38" t="str">
        <f>IF(E3227="","",IF(OR(E3227="Project Management",E3227="Project Support",E3227="Sprint Management",E3227="Sprint Support"),"NA",(((SUMIF(AD:AD,AD3227,H:H)/VLOOKUP(AD3227,[2]Formula!V:X,3,0))*VLOOKUP(AD3227,[2]Formula!V:X,2,0))*H3227)/SUMIF(AD:AD,AD3227,H:H)))</f>
        <v/>
      </c>
      <c r="L3227" s="38" t="str">
        <f t="shared" si="301"/>
        <v/>
      </c>
      <c r="M3227" s="38" t="str">
        <f t="shared" si="302"/>
        <v/>
      </c>
      <c r="N3227" s="38" t="str">
        <f t="shared" si="304"/>
        <v/>
      </c>
      <c r="O3227" s="38" t="str">
        <f t="shared" si="300"/>
        <v/>
      </c>
      <c r="P3227" s="39" t="str">
        <f t="shared" si="305"/>
        <v/>
      </c>
      <c r="AC3227" s="42" t="str">
        <f>IF(B3227="","",VLOOKUP(B3227,[2]Formula!B:C,2,0))</f>
        <v/>
      </c>
      <c r="AD3227" s="43" t="str">
        <f t="shared" si="303"/>
        <v/>
      </c>
    </row>
    <row r="3228" spans="1:30" x14ac:dyDescent="0.25">
      <c r="A3228" s="64"/>
      <c r="B3228" s="64"/>
      <c r="C3228" s="66"/>
      <c r="D3228" s="67"/>
      <c r="E3228" s="64"/>
      <c r="F3228" s="64"/>
      <c r="G3228" s="37" t="str">
        <f>IF(E3228="","",IF(OR(E3228="Project Management",E3228="Project Support",E3228="Sprint Management",E3228="Sprint Support"),"NA",ROUND((((VLOOKUP(AD3228,[2]Formula!V:X,3,0)))-SUMIF(AD:AD,AD3228,H:H)),2)))</f>
        <v/>
      </c>
      <c r="H3228" s="71"/>
      <c r="I3228" s="72"/>
      <c r="J3228" s="72"/>
      <c r="K3228" s="38" t="str">
        <f>IF(E3228="","",IF(OR(E3228="Project Management",E3228="Project Support",E3228="Sprint Management",E3228="Sprint Support"),"NA",(((SUMIF(AD:AD,AD3228,H:H)/VLOOKUP(AD3228,[2]Formula!V:X,3,0))*VLOOKUP(AD3228,[2]Formula!V:X,2,0))*H3228)/SUMIF(AD:AD,AD3228,H:H)))</f>
        <v/>
      </c>
      <c r="L3228" s="38" t="str">
        <f t="shared" si="301"/>
        <v/>
      </c>
      <c r="M3228" s="38" t="str">
        <f t="shared" si="302"/>
        <v/>
      </c>
      <c r="N3228" s="38" t="str">
        <f t="shared" si="304"/>
        <v/>
      </c>
      <c r="O3228" s="38" t="str">
        <f t="shared" si="300"/>
        <v/>
      </c>
      <c r="P3228" s="39" t="str">
        <f t="shared" si="305"/>
        <v/>
      </c>
      <c r="AC3228" s="42" t="str">
        <f>IF(B3228="","",VLOOKUP(B3228,[2]Formula!B:C,2,0))</f>
        <v/>
      </c>
      <c r="AD3228" s="43" t="str">
        <f t="shared" si="303"/>
        <v/>
      </c>
    </row>
    <row r="3229" spans="1:30" x14ac:dyDescent="0.25">
      <c r="A3229" s="64"/>
      <c r="B3229" s="64"/>
      <c r="C3229" s="66"/>
      <c r="D3229" s="67"/>
      <c r="E3229" s="64"/>
      <c r="F3229" s="64"/>
      <c r="G3229" s="37" t="str">
        <f>IF(E3229="","",IF(OR(E3229="Project Management",E3229="Project Support",E3229="Sprint Management",E3229="Sprint Support"),"NA",ROUND((((VLOOKUP(AD3229,[2]Formula!V:X,3,0)))-SUMIF(AD:AD,AD3229,H:H)),2)))</f>
        <v/>
      </c>
      <c r="H3229" s="71"/>
      <c r="I3229" s="72"/>
      <c r="J3229" s="72"/>
      <c r="K3229" s="38" t="str">
        <f>IF(E3229="","",IF(OR(E3229="Project Management",E3229="Project Support",E3229="Sprint Management",E3229="Sprint Support"),"NA",(((SUMIF(AD:AD,AD3229,H:H)/VLOOKUP(AD3229,[2]Formula!V:X,3,0))*VLOOKUP(AD3229,[2]Formula!V:X,2,0))*H3229)/SUMIF(AD:AD,AD3229,H:H)))</f>
        <v/>
      </c>
      <c r="L3229" s="38" t="str">
        <f t="shared" si="301"/>
        <v/>
      </c>
      <c r="M3229" s="38" t="str">
        <f t="shared" si="302"/>
        <v/>
      </c>
      <c r="N3229" s="38" t="str">
        <f t="shared" si="304"/>
        <v/>
      </c>
      <c r="O3229" s="38" t="str">
        <f t="shared" si="300"/>
        <v/>
      </c>
      <c r="P3229" s="39" t="str">
        <f t="shared" si="305"/>
        <v/>
      </c>
      <c r="AC3229" s="42" t="str">
        <f>IF(B3229="","",VLOOKUP(B3229,[2]Formula!B:C,2,0))</f>
        <v/>
      </c>
      <c r="AD3229" s="43" t="str">
        <f t="shared" si="303"/>
        <v/>
      </c>
    </row>
    <row r="3230" spans="1:30" x14ac:dyDescent="0.25">
      <c r="A3230" s="64"/>
      <c r="B3230" s="64"/>
      <c r="C3230" s="66"/>
      <c r="D3230" s="67"/>
      <c r="E3230" s="64"/>
      <c r="F3230" s="64"/>
      <c r="G3230" s="37" t="str">
        <f>IF(E3230="","",IF(OR(E3230="Project Management",E3230="Project Support",E3230="Sprint Management",E3230="Sprint Support"),"NA",ROUND((((VLOOKUP(AD3230,[2]Formula!V:X,3,0)))-SUMIF(AD:AD,AD3230,H:H)),2)))</f>
        <v/>
      </c>
      <c r="H3230" s="71"/>
      <c r="I3230" s="72"/>
      <c r="J3230" s="72"/>
      <c r="K3230" s="38" t="str">
        <f>IF(E3230="","",IF(OR(E3230="Project Management",E3230="Project Support",E3230="Sprint Management",E3230="Sprint Support"),"NA",(((SUMIF(AD:AD,AD3230,H:H)/VLOOKUP(AD3230,[2]Formula!V:X,3,0))*VLOOKUP(AD3230,[2]Formula!V:X,2,0))*H3230)/SUMIF(AD:AD,AD3230,H:H)))</f>
        <v/>
      </c>
      <c r="L3230" s="38" t="str">
        <f t="shared" si="301"/>
        <v/>
      </c>
      <c r="M3230" s="38" t="str">
        <f t="shared" si="302"/>
        <v/>
      </c>
      <c r="N3230" s="38" t="str">
        <f t="shared" si="304"/>
        <v/>
      </c>
      <c r="O3230" s="38" t="str">
        <f t="shared" si="300"/>
        <v/>
      </c>
      <c r="P3230" s="39" t="str">
        <f t="shared" si="305"/>
        <v/>
      </c>
      <c r="AC3230" s="42" t="str">
        <f>IF(B3230="","",VLOOKUP(B3230,[2]Formula!B:C,2,0))</f>
        <v/>
      </c>
      <c r="AD3230" s="43" t="str">
        <f t="shared" si="303"/>
        <v/>
      </c>
    </row>
    <row r="3231" spans="1:30" x14ac:dyDescent="0.25">
      <c r="A3231" s="64"/>
      <c r="B3231" s="64"/>
      <c r="C3231" s="66"/>
      <c r="D3231" s="67"/>
      <c r="E3231" s="64"/>
      <c r="F3231" s="64"/>
      <c r="G3231" s="37" t="str">
        <f>IF(E3231="","",IF(OR(E3231="Project Management",E3231="Project Support",E3231="Sprint Management",E3231="Sprint Support"),"NA",ROUND((((VLOOKUP(AD3231,[2]Formula!V:X,3,0)))-SUMIF(AD:AD,AD3231,H:H)),2)))</f>
        <v/>
      </c>
      <c r="H3231" s="71"/>
      <c r="I3231" s="72"/>
      <c r="J3231" s="72"/>
      <c r="K3231" s="38" t="str">
        <f>IF(E3231="","",IF(OR(E3231="Project Management",E3231="Project Support",E3231="Sprint Management",E3231="Sprint Support"),"NA",(((SUMIF(AD:AD,AD3231,H:H)/VLOOKUP(AD3231,[2]Formula!V:X,3,0))*VLOOKUP(AD3231,[2]Formula!V:X,2,0))*H3231)/SUMIF(AD:AD,AD3231,H:H)))</f>
        <v/>
      </c>
      <c r="L3231" s="38" t="str">
        <f t="shared" si="301"/>
        <v/>
      </c>
      <c r="M3231" s="38" t="str">
        <f t="shared" si="302"/>
        <v/>
      </c>
      <c r="N3231" s="38" t="str">
        <f t="shared" si="304"/>
        <v/>
      </c>
      <c r="O3231" s="38" t="str">
        <f t="shared" si="300"/>
        <v/>
      </c>
      <c r="P3231" s="39" t="str">
        <f t="shared" si="305"/>
        <v/>
      </c>
      <c r="AC3231" s="42" t="str">
        <f>IF(B3231="","",VLOOKUP(B3231,[2]Formula!B:C,2,0))</f>
        <v/>
      </c>
      <c r="AD3231" s="43" t="str">
        <f t="shared" si="303"/>
        <v/>
      </c>
    </row>
    <row r="3232" spans="1:30" x14ac:dyDescent="0.25">
      <c r="A3232" s="64"/>
      <c r="B3232" s="64"/>
      <c r="C3232" s="66"/>
      <c r="D3232" s="67"/>
      <c r="E3232" s="64"/>
      <c r="F3232" s="64"/>
      <c r="G3232" s="37" t="str">
        <f>IF(E3232="","",IF(OR(E3232="Project Management",E3232="Project Support",E3232="Sprint Management",E3232="Sprint Support"),"NA",ROUND((((VLOOKUP(AD3232,[2]Formula!V:X,3,0)))-SUMIF(AD:AD,AD3232,H:H)),2)))</f>
        <v/>
      </c>
      <c r="H3232" s="71"/>
      <c r="I3232" s="72"/>
      <c r="J3232" s="72"/>
      <c r="K3232" s="38" t="str">
        <f>IF(E3232="","",IF(OR(E3232="Project Management",E3232="Project Support",E3232="Sprint Management",E3232="Sprint Support"),"NA",(((SUMIF(AD:AD,AD3232,H:H)/VLOOKUP(AD3232,[2]Formula!V:X,3,0))*VLOOKUP(AD3232,[2]Formula!V:X,2,0))*H3232)/SUMIF(AD:AD,AD3232,H:H)))</f>
        <v/>
      </c>
      <c r="L3232" s="38" t="str">
        <f t="shared" si="301"/>
        <v/>
      </c>
      <c r="M3232" s="38" t="str">
        <f t="shared" si="302"/>
        <v/>
      </c>
      <c r="N3232" s="38" t="str">
        <f t="shared" si="304"/>
        <v/>
      </c>
      <c r="O3232" s="38" t="str">
        <f t="shared" si="300"/>
        <v/>
      </c>
      <c r="P3232" s="39" t="str">
        <f t="shared" si="305"/>
        <v/>
      </c>
      <c r="AC3232" s="42" t="str">
        <f>IF(B3232="","",VLOOKUP(B3232,[2]Formula!B:C,2,0))</f>
        <v/>
      </c>
      <c r="AD3232" s="43" t="str">
        <f t="shared" si="303"/>
        <v/>
      </c>
    </row>
    <row r="3233" spans="1:30" x14ac:dyDescent="0.25">
      <c r="A3233" s="64"/>
      <c r="B3233" s="64"/>
      <c r="C3233" s="66"/>
      <c r="D3233" s="67"/>
      <c r="E3233" s="64"/>
      <c r="F3233" s="64"/>
      <c r="G3233" s="37" t="str">
        <f>IF(E3233="","",IF(OR(E3233="Project Management",E3233="Project Support",E3233="Sprint Management",E3233="Sprint Support"),"NA",ROUND((((VLOOKUP(AD3233,[2]Formula!V:X,3,0)))-SUMIF(AD:AD,AD3233,H:H)),2)))</f>
        <v/>
      </c>
      <c r="H3233" s="71"/>
      <c r="I3233" s="72"/>
      <c r="J3233" s="72"/>
      <c r="K3233" s="38" t="str">
        <f>IF(E3233="","",IF(OR(E3233="Project Management",E3233="Project Support",E3233="Sprint Management",E3233="Sprint Support"),"NA",(((SUMIF(AD:AD,AD3233,H:H)/VLOOKUP(AD3233,[2]Formula!V:X,3,0))*VLOOKUP(AD3233,[2]Formula!V:X,2,0))*H3233)/SUMIF(AD:AD,AD3233,H:H)))</f>
        <v/>
      </c>
      <c r="L3233" s="38" t="str">
        <f t="shared" si="301"/>
        <v/>
      </c>
      <c r="M3233" s="38" t="str">
        <f t="shared" si="302"/>
        <v/>
      </c>
      <c r="N3233" s="38" t="str">
        <f t="shared" si="304"/>
        <v/>
      </c>
      <c r="O3233" s="38" t="str">
        <f t="shared" si="300"/>
        <v/>
      </c>
      <c r="P3233" s="39" t="str">
        <f t="shared" si="305"/>
        <v/>
      </c>
      <c r="AC3233" s="42" t="str">
        <f>IF(B3233="","",VLOOKUP(B3233,[2]Formula!B:C,2,0))</f>
        <v/>
      </c>
      <c r="AD3233" s="43" t="str">
        <f t="shared" si="303"/>
        <v/>
      </c>
    </row>
    <row r="3234" spans="1:30" x14ac:dyDescent="0.25">
      <c r="A3234" s="64"/>
      <c r="B3234" s="64"/>
      <c r="C3234" s="66"/>
      <c r="D3234" s="67"/>
      <c r="E3234" s="64"/>
      <c r="F3234" s="64"/>
      <c r="G3234" s="37" t="str">
        <f>IF(E3234="","",IF(OR(E3234="Project Management",E3234="Project Support",E3234="Sprint Management",E3234="Sprint Support"),"NA",ROUND((((VLOOKUP(AD3234,[2]Formula!V:X,3,0)))-SUMIF(AD:AD,AD3234,H:H)),2)))</f>
        <v/>
      </c>
      <c r="H3234" s="71"/>
      <c r="I3234" s="72"/>
      <c r="J3234" s="72"/>
      <c r="K3234" s="38" t="str">
        <f>IF(E3234="","",IF(OR(E3234="Project Management",E3234="Project Support",E3234="Sprint Management",E3234="Sprint Support"),"NA",(((SUMIF(AD:AD,AD3234,H:H)/VLOOKUP(AD3234,[2]Formula!V:X,3,0))*VLOOKUP(AD3234,[2]Formula!V:X,2,0))*H3234)/SUMIF(AD:AD,AD3234,H:H)))</f>
        <v/>
      </c>
      <c r="L3234" s="38" t="str">
        <f t="shared" si="301"/>
        <v/>
      </c>
      <c r="M3234" s="38" t="str">
        <f t="shared" si="302"/>
        <v/>
      </c>
      <c r="N3234" s="38" t="str">
        <f t="shared" si="304"/>
        <v/>
      </c>
      <c r="O3234" s="38" t="str">
        <f t="shared" si="300"/>
        <v/>
      </c>
      <c r="P3234" s="39" t="str">
        <f t="shared" si="305"/>
        <v/>
      </c>
      <c r="AC3234" s="42" t="str">
        <f>IF(B3234="","",VLOOKUP(B3234,[2]Formula!B:C,2,0))</f>
        <v/>
      </c>
      <c r="AD3234" s="43" t="str">
        <f t="shared" si="303"/>
        <v/>
      </c>
    </row>
    <row r="3235" spans="1:30" x14ac:dyDescent="0.25">
      <c r="A3235" s="64"/>
      <c r="B3235" s="64"/>
      <c r="C3235" s="66"/>
      <c r="D3235" s="67"/>
      <c r="E3235" s="64"/>
      <c r="F3235" s="64"/>
      <c r="G3235" s="37" t="str">
        <f>IF(E3235="","",IF(OR(E3235="Project Management",E3235="Project Support",E3235="Sprint Management",E3235="Sprint Support"),"NA",ROUND((((VLOOKUP(AD3235,[2]Formula!V:X,3,0)))-SUMIF(AD:AD,AD3235,H:H)),2)))</f>
        <v/>
      </c>
      <c r="H3235" s="71"/>
      <c r="I3235" s="72"/>
      <c r="J3235" s="72"/>
      <c r="K3235" s="38" t="str">
        <f>IF(E3235="","",IF(OR(E3235="Project Management",E3235="Project Support",E3235="Sprint Management",E3235="Sprint Support"),"NA",(((SUMIF(AD:AD,AD3235,H:H)/VLOOKUP(AD3235,[2]Formula!V:X,3,0))*VLOOKUP(AD3235,[2]Formula!V:X,2,0))*H3235)/SUMIF(AD:AD,AD3235,H:H)))</f>
        <v/>
      </c>
      <c r="L3235" s="38" t="str">
        <f t="shared" si="301"/>
        <v/>
      </c>
      <c r="M3235" s="38" t="str">
        <f t="shared" si="302"/>
        <v/>
      </c>
      <c r="N3235" s="38" t="str">
        <f t="shared" si="304"/>
        <v/>
      </c>
      <c r="O3235" s="38" t="str">
        <f t="shared" si="300"/>
        <v/>
      </c>
      <c r="P3235" s="39" t="str">
        <f t="shared" si="305"/>
        <v/>
      </c>
      <c r="AC3235" s="42" t="str">
        <f>IF(B3235="","",VLOOKUP(B3235,[2]Formula!B:C,2,0))</f>
        <v/>
      </c>
      <c r="AD3235" s="43" t="str">
        <f t="shared" si="303"/>
        <v/>
      </c>
    </row>
    <row r="3236" spans="1:30" x14ac:dyDescent="0.25">
      <c r="A3236" s="64"/>
      <c r="B3236" s="64"/>
      <c r="C3236" s="66"/>
      <c r="D3236" s="67"/>
      <c r="E3236" s="64"/>
      <c r="F3236" s="64"/>
      <c r="G3236" s="37" t="str">
        <f>IF(E3236="","",IF(OR(E3236="Project Management",E3236="Project Support",E3236="Sprint Management",E3236="Sprint Support"),"NA",ROUND((((VLOOKUP(AD3236,[2]Formula!V:X,3,0)))-SUMIF(AD:AD,AD3236,H:H)),2)))</f>
        <v/>
      </c>
      <c r="H3236" s="71"/>
      <c r="I3236" s="72"/>
      <c r="J3236" s="72"/>
      <c r="K3236" s="38" t="str">
        <f>IF(E3236="","",IF(OR(E3236="Project Management",E3236="Project Support",E3236="Sprint Management",E3236="Sprint Support"),"NA",(((SUMIF(AD:AD,AD3236,H:H)/VLOOKUP(AD3236,[2]Formula!V:X,3,0))*VLOOKUP(AD3236,[2]Formula!V:X,2,0))*H3236)/SUMIF(AD:AD,AD3236,H:H)))</f>
        <v/>
      </c>
      <c r="L3236" s="38" t="str">
        <f t="shared" si="301"/>
        <v/>
      </c>
      <c r="M3236" s="38" t="str">
        <f t="shared" si="302"/>
        <v/>
      </c>
      <c r="N3236" s="38" t="str">
        <f t="shared" si="304"/>
        <v/>
      </c>
      <c r="O3236" s="38" t="str">
        <f t="shared" si="300"/>
        <v/>
      </c>
      <c r="P3236" s="39" t="str">
        <f t="shared" si="305"/>
        <v/>
      </c>
      <c r="AC3236" s="42" t="str">
        <f>IF(B3236="","",VLOOKUP(B3236,[2]Formula!B:C,2,0))</f>
        <v/>
      </c>
      <c r="AD3236" s="43" t="str">
        <f t="shared" si="303"/>
        <v/>
      </c>
    </row>
    <row r="3237" spans="1:30" x14ac:dyDescent="0.25">
      <c r="A3237" s="64"/>
      <c r="B3237" s="64"/>
      <c r="C3237" s="66"/>
      <c r="D3237" s="67"/>
      <c r="E3237" s="64"/>
      <c r="F3237" s="64"/>
      <c r="G3237" s="37" t="str">
        <f>IF(E3237="","",IF(OR(E3237="Project Management",E3237="Project Support",E3237="Sprint Management",E3237="Sprint Support"),"NA",ROUND((((VLOOKUP(AD3237,[2]Formula!V:X,3,0)))-SUMIF(AD:AD,AD3237,H:H)),2)))</f>
        <v/>
      </c>
      <c r="H3237" s="71"/>
      <c r="I3237" s="72"/>
      <c r="J3237" s="72"/>
      <c r="K3237" s="38" t="str">
        <f>IF(E3237="","",IF(OR(E3237="Project Management",E3237="Project Support",E3237="Sprint Management",E3237="Sprint Support"),"NA",(((SUMIF(AD:AD,AD3237,H:H)/VLOOKUP(AD3237,[2]Formula!V:X,3,0))*VLOOKUP(AD3237,[2]Formula!V:X,2,0))*H3237)/SUMIF(AD:AD,AD3237,H:H)))</f>
        <v/>
      </c>
      <c r="L3237" s="38" t="str">
        <f t="shared" si="301"/>
        <v/>
      </c>
      <c r="M3237" s="38" t="str">
        <f t="shared" si="302"/>
        <v/>
      </c>
      <c r="N3237" s="38" t="str">
        <f t="shared" si="304"/>
        <v/>
      </c>
      <c r="O3237" s="38" t="str">
        <f t="shared" si="300"/>
        <v/>
      </c>
      <c r="P3237" s="39" t="str">
        <f t="shared" si="305"/>
        <v/>
      </c>
      <c r="AC3237" s="42" t="str">
        <f>IF(B3237="","",VLOOKUP(B3237,[2]Formula!B:C,2,0))</f>
        <v/>
      </c>
      <c r="AD3237" s="43" t="str">
        <f t="shared" si="303"/>
        <v/>
      </c>
    </row>
    <row r="3238" spans="1:30" x14ac:dyDescent="0.25">
      <c r="A3238" s="64"/>
      <c r="B3238" s="64"/>
      <c r="C3238" s="66"/>
      <c r="D3238" s="67"/>
      <c r="E3238" s="64"/>
      <c r="F3238" s="64"/>
      <c r="G3238" s="37" t="str">
        <f>IF(E3238="","",IF(OR(E3238="Project Management",E3238="Project Support",E3238="Sprint Management",E3238="Sprint Support"),"NA",ROUND((((VLOOKUP(AD3238,[2]Formula!V:X,3,0)))-SUMIF(AD:AD,AD3238,H:H)),2)))</f>
        <v/>
      </c>
      <c r="H3238" s="71"/>
      <c r="I3238" s="72"/>
      <c r="J3238" s="72"/>
      <c r="K3238" s="38" t="str">
        <f>IF(E3238="","",IF(OR(E3238="Project Management",E3238="Project Support",E3238="Sprint Management",E3238="Sprint Support"),"NA",(((SUMIF(AD:AD,AD3238,H:H)/VLOOKUP(AD3238,[2]Formula!V:X,3,0))*VLOOKUP(AD3238,[2]Formula!V:X,2,0))*H3238)/SUMIF(AD:AD,AD3238,H:H)))</f>
        <v/>
      </c>
      <c r="L3238" s="38" t="str">
        <f t="shared" si="301"/>
        <v/>
      </c>
      <c r="M3238" s="38" t="str">
        <f t="shared" si="302"/>
        <v/>
      </c>
      <c r="N3238" s="38" t="str">
        <f t="shared" si="304"/>
        <v/>
      </c>
      <c r="O3238" s="38" t="str">
        <f t="shared" si="300"/>
        <v/>
      </c>
      <c r="P3238" s="39" t="str">
        <f t="shared" si="305"/>
        <v/>
      </c>
      <c r="AC3238" s="42" t="str">
        <f>IF(B3238="","",VLOOKUP(B3238,[2]Formula!B:C,2,0))</f>
        <v/>
      </c>
      <c r="AD3238" s="43" t="str">
        <f t="shared" si="303"/>
        <v/>
      </c>
    </row>
    <row r="3239" spans="1:30" x14ac:dyDescent="0.25">
      <c r="A3239" s="64"/>
      <c r="B3239" s="64"/>
      <c r="C3239" s="66"/>
      <c r="D3239" s="67"/>
      <c r="E3239" s="64"/>
      <c r="F3239" s="64"/>
      <c r="G3239" s="37" t="str">
        <f>IF(E3239="","",IF(OR(E3239="Project Management",E3239="Project Support",E3239="Sprint Management",E3239="Sprint Support"),"NA",ROUND((((VLOOKUP(AD3239,[2]Formula!V:X,3,0)))-SUMIF(AD:AD,AD3239,H:H)),2)))</f>
        <v/>
      </c>
      <c r="H3239" s="71"/>
      <c r="I3239" s="72"/>
      <c r="J3239" s="72"/>
      <c r="K3239" s="38" t="str">
        <f>IF(E3239="","",IF(OR(E3239="Project Management",E3239="Project Support",E3239="Sprint Management",E3239="Sprint Support"),"NA",(((SUMIF(AD:AD,AD3239,H:H)/VLOOKUP(AD3239,[2]Formula!V:X,3,0))*VLOOKUP(AD3239,[2]Formula!V:X,2,0))*H3239)/SUMIF(AD:AD,AD3239,H:H)))</f>
        <v/>
      </c>
      <c r="L3239" s="38" t="str">
        <f t="shared" si="301"/>
        <v/>
      </c>
      <c r="M3239" s="38" t="str">
        <f t="shared" si="302"/>
        <v/>
      </c>
      <c r="N3239" s="38" t="str">
        <f t="shared" si="304"/>
        <v/>
      </c>
      <c r="O3239" s="38" t="str">
        <f t="shared" si="300"/>
        <v/>
      </c>
      <c r="P3239" s="39" t="str">
        <f t="shared" si="305"/>
        <v/>
      </c>
      <c r="AC3239" s="42" t="str">
        <f>IF(B3239="","",VLOOKUP(B3239,[2]Formula!B:C,2,0))</f>
        <v/>
      </c>
      <c r="AD3239" s="43" t="str">
        <f t="shared" si="303"/>
        <v/>
      </c>
    </row>
    <row r="3240" spans="1:30" x14ac:dyDescent="0.25">
      <c r="A3240" s="64"/>
      <c r="B3240" s="64"/>
      <c r="C3240" s="66"/>
      <c r="D3240" s="67"/>
      <c r="E3240" s="64"/>
      <c r="F3240" s="64"/>
      <c r="G3240" s="37" t="str">
        <f>IF(E3240="","",IF(OR(E3240="Project Management",E3240="Project Support",E3240="Sprint Management",E3240="Sprint Support"),"NA",ROUND((((VLOOKUP(AD3240,[2]Formula!V:X,3,0)))-SUMIF(AD:AD,AD3240,H:H)),2)))</f>
        <v/>
      </c>
      <c r="H3240" s="71"/>
      <c r="I3240" s="72"/>
      <c r="J3240" s="72"/>
      <c r="K3240" s="38" t="str">
        <f>IF(E3240="","",IF(OR(E3240="Project Management",E3240="Project Support",E3240="Sprint Management",E3240="Sprint Support"),"NA",(((SUMIF(AD:AD,AD3240,H:H)/VLOOKUP(AD3240,[2]Formula!V:X,3,0))*VLOOKUP(AD3240,[2]Formula!V:X,2,0))*H3240)/SUMIF(AD:AD,AD3240,H:H)))</f>
        <v/>
      </c>
      <c r="L3240" s="38" t="str">
        <f t="shared" si="301"/>
        <v/>
      </c>
      <c r="M3240" s="38" t="str">
        <f t="shared" si="302"/>
        <v/>
      </c>
      <c r="N3240" s="38" t="str">
        <f t="shared" si="304"/>
        <v/>
      </c>
      <c r="O3240" s="38" t="str">
        <f t="shared" si="300"/>
        <v/>
      </c>
      <c r="P3240" s="39" t="str">
        <f t="shared" si="305"/>
        <v/>
      </c>
      <c r="AC3240" s="42" t="str">
        <f>IF(B3240="","",VLOOKUP(B3240,[2]Formula!B:C,2,0))</f>
        <v/>
      </c>
      <c r="AD3240" s="43" t="str">
        <f t="shared" si="303"/>
        <v/>
      </c>
    </row>
    <row r="3241" spans="1:30" x14ac:dyDescent="0.25">
      <c r="A3241" s="64"/>
      <c r="B3241" s="64"/>
      <c r="C3241" s="66"/>
      <c r="D3241" s="67"/>
      <c r="E3241" s="64"/>
      <c r="F3241" s="64"/>
      <c r="G3241" s="37" t="str">
        <f>IF(E3241="","",IF(OR(E3241="Project Management",E3241="Project Support",E3241="Sprint Management",E3241="Sprint Support"),"NA",ROUND((((VLOOKUP(AD3241,[2]Formula!V:X,3,0)))-SUMIF(AD:AD,AD3241,H:H)),2)))</f>
        <v/>
      </c>
      <c r="H3241" s="71"/>
      <c r="I3241" s="72"/>
      <c r="J3241" s="72"/>
      <c r="K3241" s="38" t="str">
        <f>IF(E3241="","",IF(OR(E3241="Project Management",E3241="Project Support",E3241="Sprint Management",E3241="Sprint Support"),"NA",(((SUMIF(AD:AD,AD3241,H:H)/VLOOKUP(AD3241,[2]Formula!V:X,3,0))*VLOOKUP(AD3241,[2]Formula!V:X,2,0))*H3241)/SUMIF(AD:AD,AD3241,H:H)))</f>
        <v/>
      </c>
      <c r="L3241" s="38" t="str">
        <f t="shared" si="301"/>
        <v/>
      </c>
      <c r="M3241" s="38" t="str">
        <f t="shared" si="302"/>
        <v/>
      </c>
      <c r="N3241" s="38" t="str">
        <f t="shared" si="304"/>
        <v/>
      </c>
      <c r="O3241" s="38" t="str">
        <f t="shared" si="300"/>
        <v/>
      </c>
      <c r="P3241" s="39" t="str">
        <f t="shared" si="305"/>
        <v/>
      </c>
      <c r="AC3241" s="42" t="str">
        <f>IF(B3241="","",VLOOKUP(B3241,[2]Formula!B:C,2,0))</f>
        <v/>
      </c>
      <c r="AD3241" s="43" t="str">
        <f t="shared" si="303"/>
        <v/>
      </c>
    </row>
    <row r="3242" spans="1:30" x14ac:dyDescent="0.25">
      <c r="A3242" s="64"/>
      <c r="B3242" s="64"/>
      <c r="C3242" s="66"/>
      <c r="D3242" s="67"/>
      <c r="E3242" s="64"/>
      <c r="F3242" s="64"/>
      <c r="G3242" s="37" t="str">
        <f>IF(E3242="","",IF(OR(E3242="Project Management",E3242="Project Support",E3242="Sprint Management",E3242="Sprint Support"),"NA",ROUND((((VLOOKUP(AD3242,[2]Formula!V:X,3,0)))-SUMIF(AD:AD,AD3242,H:H)),2)))</f>
        <v/>
      </c>
      <c r="H3242" s="71"/>
      <c r="I3242" s="72"/>
      <c r="J3242" s="72"/>
      <c r="K3242" s="38" t="str">
        <f>IF(E3242="","",IF(OR(E3242="Project Management",E3242="Project Support",E3242="Sprint Management",E3242="Sprint Support"),"NA",(((SUMIF(AD:AD,AD3242,H:H)/VLOOKUP(AD3242,[2]Formula!V:X,3,0))*VLOOKUP(AD3242,[2]Formula!V:X,2,0))*H3242)/SUMIF(AD:AD,AD3242,H:H)))</f>
        <v/>
      </c>
      <c r="L3242" s="38" t="str">
        <f t="shared" si="301"/>
        <v/>
      </c>
      <c r="M3242" s="38" t="str">
        <f t="shared" si="302"/>
        <v/>
      </c>
      <c r="N3242" s="38" t="str">
        <f t="shared" si="304"/>
        <v/>
      </c>
      <c r="O3242" s="38" t="str">
        <f t="shared" si="300"/>
        <v/>
      </c>
      <c r="P3242" s="39" t="str">
        <f t="shared" si="305"/>
        <v/>
      </c>
      <c r="AC3242" s="42" t="str">
        <f>IF(B3242="","",VLOOKUP(B3242,[2]Formula!B:C,2,0))</f>
        <v/>
      </c>
      <c r="AD3242" s="43" t="str">
        <f t="shared" si="303"/>
        <v/>
      </c>
    </row>
    <row r="3243" spans="1:30" x14ac:dyDescent="0.25">
      <c r="A3243" s="64"/>
      <c r="B3243" s="64"/>
      <c r="C3243" s="66"/>
      <c r="D3243" s="67"/>
      <c r="E3243" s="64"/>
      <c r="F3243" s="64"/>
      <c r="G3243" s="37" t="str">
        <f>IF(E3243="","",IF(OR(E3243="Project Management",E3243="Project Support",E3243="Sprint Management",E3243="Sprint Support"),"NA",ROUND((((VLOOKUP(AD3243,[2]Formula!V:X,3,0)))-SUMIF(AD:AD,AD3243,H:H)),2)))</f>
        <v/>
      </c>
      <c r="H3243" s="71"/>
      <c r="I3243" s="72"/>
      <c r="J3243" s="72"/>
      <c r="K3243" s="38" t="str">
        <f>IF(E3243="","",IF(OR(E3243="Project Management",E3243="Project Support",E3243="Sprint Management",E3243="Sprint Support"),"NA",(((SUMIF(AD:AD,AD3243,H:H)/VLOOKUP(AD3243,[2]Formula!V:X,3,0))*VLOOKUP(AD3243,[2]Formula!V:X,2,0))*H3243)/SUMIF(AD:AD,AD3243,H:H)))</f>
        <v/>
      </c>
      <c r="L3243" s="38" t="str">
        <f t="shared" si="301"/>
        <v/>
      </c>
      <c r="M3243" s="38" t="str">
        <f t="shared" si="302"/>
        <v/>
      </c>
      <c r="N3243" s="38" t="str">
        <f t="shared" si="304"/>
        <v/>
      </c>
      <c r="O3243" s="38" t="str">
        <f t="shared" si="300"/>
        <v/>
      </c>
      <c r="P3243" s="39" t="str">
        <f t="shared" si="305"/>
        <v/>
      </c>
      <c r="AC3243" s="42" t="str">
        <f>IF(B3243="","",VLOOKUP(B3243,[2]Formula!B:C,2,0))</f>
        <v/>
      </c>
      <c r="AD3243" s="43" t="str">
        <f t="shared" si="303"/>
        <v/>
      </c>
    </row>
    <row r="3244" spans="1:30" x14ac:dyDescent="0.25">
      <c r="A3244" s="64"/>
      <c r="B3244" s="64"/>
      <c r="C3244" s="66"/>
      <c r="D3244" s="67"/>
      <c r="E3244" s="64"/>
      <c r="F3244" s="64"/>
      <c r="G3244" s="37" t="str">
        <f>IF(E3244="","",IF(OR(E3244="Project Management",E3244="Project Support",E3244="Sprint Management",E3244="Sprint Support"),"NA",ROUND((((VLOOKUP(AD3244,[2]Formula!V:X,3,0)))-SUMIF(AD:AD,AD3244,H:H)),2)))</f>
        <v/>
      </c>
      <c r="H3244" s="71"/>
      <c r="I3244" s="72"/>
      <c r="J3244" s="72"/>
      <c r="K3244" s="38" t="str">
        <f>IF(E3244="","",IF(OR(E3244="Project Management",E3244="Project Support",E3244="Sprint Management",E3244="Sprint Support"),"NA",(((SUMIF(AD:AD,AD3244,H:H)/VLOOKUP(AD3244,[2]Formula!V:X,3,0))*VLOOKUP(AD3244,[2]Formula!V:X,2,0))*H3244)/SUMIF(AD:AD,AD3244,H:H)))</f>
        <v/>
      </c>
      <c r="L3244" s="38" t="str">
        <f t="shared" si="301"/>
        <v/>
      </c>
      <c r="M3244" s="38" t="str">
        <f t="shared" si="302"/>
        <v/>
      </c>
      <c r="N3244" s="38" t="str">
        <f t="shared" si="304"/>
        <v/>
      </c>
      <c r="O3244" s="38" t="str">
        <f t="shared" si="300"/>
        <v/>
      </c>
      <c r="P3244" s="39" t="str">
        <f t="shared" si="305"/>
        <v/>
      </c>
      <c r="AC3244" s="42" t="str">
        <f>IF(B3244="","",VLOOKUP(B3244,[2]Formula!B:C,2,0))</f>
        <v/>
      </c>
      <c r="AD3244" s="43" t="str">
        <f t="shared" si="303"/>
        <v/>
      </c>
    </row>
    <row r="3245" spans="1:30" x14ac:dyDescent="0.25">
      <c r="A3245" s="64"/>
      <c r="B3245" s="64"/>
      <c r="C3245" s="66"/>
      <c r="D3245" s="67"/>
      <c r="E3245" s="64"/>
      <c r="F3245" s="64"/>
      <c r="G3245" s="37" t="str">
        <f>IF(E3245="","",IF(OR(E3245="Project Management",E3245="Project Support",E3245="Sprint Management",E3245="Sprint Support"),"NA",ROUND((((VLOOKUP(AD3245,[2]Formula!V:X,3,0)))-SUMIF(AD:AD,AD3245,H:H)),2)))</f>
        <v/>
      </c>
      <c r="H3245" s="71"/>
      <c r="I3245" s="72"/>
      <c r="J3245" s="72"/>
      <c r="K3245" s="38" t="str">
        <f>IF(E3245="","",IF(OR(E3245="Project Management",E3245="Project Support",E3245="Sprint Management",E3245="Sprint Support"),"NA",(((SUMIF(AD:AD,AD3245,H:H)/VLOOKUP(AD3245,[2]Formula!V:X,3,0))*VLOOKUP(AD3245,[2]Formula!V:X,2,0))*H3245)/SUMIF(AD:AD,AD3245,H:H)))</f>
        <v/>
      </c>
      <c r="L3245" s="38" t="str">
        <f t="shared" si="301"/>
        <v/>
      </c>
      <c r="M3245" s="38" t="str">
        <f t="shared" si="302"/>
        <v/>
      </c>
      <c r="N3245" s="38" t="str">
        <f t="shared" si="304"/>
        <v/>
      </c>
      <c r="O3245" s="38" t="str">
        <f t="shared" si="300"/>
        <v/>
      </c>
      <c r="P3245" s="39" t="str">
        <f t="shared" si="305"/>
        <v/>
      </c>
      <c r="AC3245" s="42" t="str">
        <f>IF(B3245="","",VLOOKUP(B3245,[2]Formula!B:C,2,0))</f>
        <v/>
      </c>
      <c r="AD3245" s="43" t="str">
        <f t="shared" si="303"/>
        <v/>
      </c>
    </row>
    <row r="3246" spans="1:30" x14ac:dyDescent="0.25">
      <c r="A3246" s="64"/>
      <c r="B3246" s="64"/>
      <c r="C3246" s="66"/>
      <c r="D3246" s="67"/>
      <c r="E3246" s="64"/>
      <c r="F3246" s="64"/>
      <c r="G3246" s="37" t="str">
        <f>IF(E3246="","",IF(OR(E3246="Project Management",E3246="Project Support",E3246="Sprint Management",E3246="Sprint Support"),"NA",ROUND((((VLOOKUP(AD3246,[2]Formula!V:X,3,0)))-SUMIF(AD:AD,AD3246,H:H)),2)))</f>
        <v/>
      </c>
      <c r="H3246" s="71"/>
      <c r="I3246" s="72"/>
      <c r="J3246" s="72"/>
      <c r="K3246" s="38" t="str">
        <f>IF(E3246="","",IF(OR(E3246="Project Management",E3246="Project Support",E3246="Sprint Management",E3246="Sprint Support"),"NA",(((SUMIF(AD:AD,AD3246,H:H)/VLOOKUP(AD3246,[2]Formula!V:X,3,0))*VLOOKUP(AD3246,[2]Formula!V:X,2,0))*H3246)/SUMIF(AD:AD,AD3246,H:H)))</f>
        <v/>
      </c>
      <c r="L3246" s="38" t="str">
        <f t="shared" si="301"/>
        <v/>
      </c>
      <c r="M3246" s="38" t="str">
        <f t="shared" si="302"/>
        <v/>
      </c>
      <c r="N3246" s="38" t="str">
        <f t="shared" si="304"/>
        <v/>
      </c>
      <c r="O3246" s="38" t="str">
        <f t="shared" si="300"/>
        <v/>
      </c>
      <c r="P3246" s="39" t="str">
        <f t="shared" si="305"/>
        <v/>
      </c>
      <c r="AC3246" s="42" t="str">
        <f>IF(B3246="","",VLOOKUP(B3246,[2]Formula!B:C,2,0))</f>
        <v/>
      </c>
      <c r="AD3246" s="43" t="str">
        <f t="shared" si="303"/>
        <v/>
      </c>
    </row>
    <row r="3247" spans="1:30" x14ac:dyDescent="0.25">
      <c r="A3247" s="64"/>
      <c r="B3247" s="64"/>
      <c r="C3247" s="66"/>
      <c r="D3247" s="67"/>
      <c r="E3247" s="64"/>
      <c r="F3247" s="64"/>
      <c r="G3247" s="37" t="str">
        <f>IF(E3247="","",IF(OR(E3247="Project Management",E3247="Project Support",E3247="Sprint Management",E3247="Sprint Support"),"NA",ROUND((((VLOOKUP(AD3247,[2]Formula!V:X,3,0)))-SUMIF(AD:AD,AD3247,H:H)),2)))</f>
        <v/>
      </c>
      <c r="H3247" s="71"/>
      <c r="I3247" s="72"/>
      <c r="J3247" s="72"/>
      <c r="K3247" s="38" t="str">
        <f>IF(E3247="","",IF(OR(E3247="Project Management",E3247="Project Support",E3247="Sprint Management",E3247="Sprint Support"),"NA",(((SUMIF(AD:AD,AD3247,H:H)/VLOOKUP(AD3247,[2]Formula!V:X,3,0))*VLOOKUP(AD3247,[2]Formula!V:X,2,0))*H3247)/SUMIF(AD:AD,AD3247,H:H)))</f>
        <v/>
      </c>
      <c r="L3247" s="38" t="str">
        <f t="shared" si="301"/>
        <v/>
      </c>
      <c r="M3247" s="38" t="str">
        <f t="shared" si="302"/>
        <v/>
      </c>
      <c r="N3247" s="38" t="str">
        <f t="shared" si="304"/>
        <v/>
      </c>
      <c r="O3247" s="38" t="str">
        <f t="shared" si="300"/>
        <v/>
      </c>
      <c r="P3247" s="39" t="str">
        <f t="shared" si="305"/>
        <v/>
      </c>
      <c r="AC3247" s="42" t="str">
        <f>IF(B3247="","",VLOOKUP(B3247,[2]Formula!B:C,2,0))</f>
        <v/>
      </c>
      <c r="AD3247" s="43" t="str">
        <f t="shared" si="303"/>
        <v/>
      </c>
    </row>
    <row r="3248" spans="1:30" x14ac:dyDescent="0.25">
      <c r="A3248" s="64"/>
      <c r="B3248" s="64"/>
      <c r="C3248" s="66"/>
      <c r="D3248" s="67"/>
      <c r="E3248" s="64"/>
      <c r="F3248" s="64"/>
      <c r="G3248" s="37" t="str">
        <f>IF(E3248="","",IF(OR(E3248="Project Management",E3248="Project Support",E3248="Sprint Management",E3248="Sprint Support"),"NA",ROUND((((VLOOKUP(AD3248,[2]Formula!V:X,3,0)))-SUMIF(AD:AD,AD3248,H:H)),2)))</f>
        <v/>
      </c>
      <c r="H3248" s="71"/>
      <c r="I3248" s="72"/>
      <c r="J3248" s="72"/>
      <c r="K3248" s="38" t="str">
        <f>IF(E3248="","",IF(OR(E3248="Project Management",E3248="Project Support",E3248="Sprint Management",E3248="Sprint Support"),"NA",(((SUMIF(AD:AD,AD3248,H:H)/VLOOKUP(AD3248,[2]Formula!V:X,3,0))*VLOOKUP(AD3248,[2]Formula!V:X,2,0))*H3248)/SUMIF(AD:AD,AD3248,H:H)))</f>
        <v/>
      </c>
      <c r="L3248" s="38" t="str">
        <f t="shared" si="301"/>
        <v/>
      </c>
      <c r="M3248" s="38" t="str">
        <f t="shared" si="302"/>
        <v/>
      </c>
      <c r="N3248" s="38" t="str">
        <f t="shared" si="304"/>
        <v/>
      </c>
      <c r="O3248" s="38" t="str">
        <f t="shared" si="300"/>
        <v/>
      </c>
      <c r="P3248" s="39" t="str">
        <f t="shared" si="305"/>
        <v/>
      </c>
      <c r="AC3248" s="42" t="str">
        <f>IF(B3248="","",VLOOKUP(B3248,[2]Formula!B:C,2,0))</f>
        <v/>
      </c>
      <c r="AD3248" s="43" t="str">
        <f t="shared" si="303"/>
        <v/>
      </c>
    </row>
    <row r="3249" spans="1:30" x14ac:dyDescent="0.25">
      <c r="A3249" s="64"/>
      <c r="B3249" s="64"/>
      <c r="C3249" s="66"/>
      <c r="D3249" s="67"/>
      <c r="E3249" s="64"/>
      <c r="F3249" s="64"/>
      <c r="G3249" s="37" t="str">
        <f>IF(E3249="","",IF(OR(E3249="Project Management",E3249="Project Support",E3249="Sprint Management",E3249="Sprint Support"),"NA",ROUND((((VLOOKUP(AD3249,[2]Formula!V:X,3,0)))-SUMIF(AD:AD,AD3249,H:H)),2)))</f>
        <v/>
      </c>
      <c r="H3249" s="71"/>
      <c r="I3249" s="72"/>
      <c r="J3249" s="72"/>
      <c r="K3249" s="38" t="str">
        <f>IF(E3249="","",IF(OR(E3249="Project Management",E3249="Project Support",E3249="Sprint Management",E3249="Sprint Support"),"NA",(((SUMIF(AD:AD,AD3249,H:H)/VLOOKUP(AD3249,[2]Formula!V:X,3,0))*VLOOKUP(AD3249,[2]Formula!V:X,2,0))*H3249)/SUMIF(AD:AD,AD3249,H:H)))</f>
        <v/>
      </c>
      <c r="L3249" s="38" t="str">
        <f t="shared" si="301"/>
        <v/>
      </c>
      <c r="M3249" s="38" t="str">
        <f t="shared" si="302"/>
        <v/>
      </c>
      <c r="N3249" s="38" t="str">
        <f t="shared" si="304"/>
        <v/>
      </c>
      <c r="O3249" s="38" t="str">
        <f t="shared" si="300"/>
        <v/>
      </c>
      <c r="P3249" s="39" t="str">
        <f t="shared" si="305"/>
        <v/>
      </c>
      <c r="AC3249" s="42" t="str">
        <f>IF(B3249="","",VLOOKUP(B3249,[2]Formula!B:C,2,0))</f>
        <v/>
      </c>
      <c r="AD3249" s="43" t="str">
        <f t="shared" si="303"/>
        <v/>
      </c>
    </row>
    <row r="3250" spans="1:30" x14ac:dyDescent="0.25">
      <c r="A3250" s="64"/>
      <c r="B3250" s="64"/>
      <c r="C3250" s="66"/>
      <c r="D3250" s="67"/>
      <c r="E3250" s="64"/>
      <c r="F3250" s="64"/>
      <c r="G3250" s="37" t="str">
        <f>IF(E3250="","",IF(OR(E3250="Project Management",E3250="Project Support",E3250="Sprint Management",E3250="Sprint Support"),"NA",ROUND((((VLOOKUP(AD3250,[2]Formula!V:X,3,0)))-SUMIF(AD:AD,AD3250,H:H)),2)))</f>
        <v/>
      </c>
      <c r="H3250" s="71"/>
      <c r="I3250" s="72"/>
      <c r="J3250" s="72"/>
      <c r="K3250" s="38" t="str">
        <f>IF(E3250="","",IF(OR(E3250="Project Management",E3250="Project Support",E3250="Sprint Management",E3250="Sprint Support"),"NA",(((SUMIF(AD:AD,AD3250,H:H)/VLOOKUP(AD3250,[2]Formula!V:X,3,0))*VLOOKUP(AD3250,[2]Formula!V:X,2,0))*H3250)/SUMIF(AD:AD,AD3250,H:H)))</f>
        <v/>
      </c>
      <c r="L3250" s="38" t="str">
        <f t="shared" si="301"/>
        <v/>
      </c>
      <c r="M3250" s="38" t="str">
        <f t="shared" si="302"/>
        <v/>
      </c>
      <c r="N3250" s="38" t="str">
        <f t="shared" si="304"/>
        <v/>
      </c>
      <c r="O3250" s="38" t="str">
        <f t="shared" si="300"/>
        <v/>
      </c>
      <c r="P3250" s="39" t="str">
        <f t="shared" si="305"/>
        <v/>
      </c>
      <c r="AC3250" s="42" t="str">
        <f>IF(B3250="","",VLOOKUP(B3250,[2]Formula!B:C,2,0))</f>
        <v/>
      </c>
      <c r="AD3250" s="43" t="str">
        <f t="shared" si="303"/>
        <v/>
      </c>
    </row>
    <row r="3251" spans="1:30" x14ac:dyDescent="0.25">
      <c r="A3251" s="64"/>
      <c r="B3251" s="64"/>
      <c r="C3251" s="66"/>
      <c r="D3251" s="67"/>
      <c r="E3251" s="64"/>
      <c r="F3251" s="64"/>
      <c r="G3251" s="37" t="str">
        <f>IF(E3251="","",IF(OR(E3251="Project Management",E3251="Project Support",E3251="Sprint Management",E3251="Sprint Support"),"NA",ROUND((((VLOOKUP(AD3251,[2]Formula!V:X,3,0)))-SUMIF(AD:AD,AD3251,H:H)),2)))</f>
        <v/>
      </c>
      <c r="H3251" s="71"/>
      <c r="I3251" s="72"/>
      <c r="J3251" s="72"/>
      <c r="K3251" s="38" t="str">
        <f>IF(E3251="","",IF(OR(E3251="Project Management",E3251="Project Support",E3251="Sprint Management",E3251="Sprint Support"),"NA",(((SUMIF(AD:AD,AD3251,H:H)/VLOOKUP(AD3251,[2]Formula!V:X,3,0))*VLOOKUP(AD3251,[2]Formula!V:X,2,0))*H3251)/SUMIF(AD:AD,AD3251,H:H)))</f>
        <v/>
      </c>
      <c r="L3251" s="38" t="str">
        <f t="shared" si="301"/>
        <v/>
      </c>
      <c r="M3251" s="38" t="str">
        <f t="shared" si="302"/>
        <v/>
      </c>
      <c r="N3251" s="38" t="str">
        <f t="shared" si="304"/>
        <v/>
      </c>
      <c r="O3251" s="38" t="str">
        <f t="shared" si="300"/>
        <v/>
      </c>
      <c r="P3251" s="39" t="str">
        <f t="shared" si="305"/>
        <v/>
      </c>
      <c r="AC3251" s="42" t="str">
        <f>IF(B3251="","",VLOOKUP(B3251,[2]Formula!B:C,2,0))</f>
        <v/>
      </c>
      <c r="AD3251" s="43" t="str">
        <f t="shared" si="303"/>
        <v/>
      </c>
    </row>
    <row r="3252" spans="1:30" x14ac:dyDescent="0.25">
      <c r="A3252" s="64"/>
      <c r="B3252" s="64"/>
      <c r="C3252" s="66"/>
      <c r="D3252" s="67"/>
      <c r="E3252" s="64"/>
      <c r="F3252" s="64"/>
      <c r="G3252" s="37" t="str">
        <f>IF(E3252="","",IF(OR(E3252="Project Management",E3252="Project Support",E3252="Sprint Management",E3252="Sprint Support"),"NA",ROUND((((VLOOKUP(AD3252,[2]Formula!V:X,3,0)))-SUMIF(AD:AD,AD3252,H:H)),2)))</f>
        <v/>
      </c>
      <c r="H3252" s="71"/>
      <c r="I3252" s="72"/>
      <c r="J3252" s="72"/>
      <c r="K3252" s="38" t="str">
        <f>IF(E3252="","",IF(OR(E3252="Project Management",E3252="Project Support",E3252="Sprint Management",E3252="Sprint Support"),"NA",(((SUMIF(AD:AD,AD3252,H:H)/VLOOKUP(AD3252,[2]Formula!V:X,3,0))*VLOOKUP(AD3252,[2]Formula!V:X,2,0))*H3252)/SUMIF(AD:AD,AD3252,H:H)))</f>
        <v/>
      </c>
      <c r="L3252" s="38" t="str">
        <f t="shared" si="301"/>
        <v/>
      </c>
      <c r="M3252" s="38" t="str">
        <f t="shared" si="302"/>
        <v/>
      </c>
      <c r="N3252" s="38" t="str">
        <f t="shared" si="304"/>
        <v/>
      </c>
      <c r="O3252" s="38" t="str">
        <f t="shared" si="300"/>
        <v/>
      </c>
      <c r="P3252" s="39" t="str">
        <f t="shared" si="305"/>
        <v/>
      </c>
      <c r="AC3252" s="42" t="str">
        <f>IF(B3252="","",VLOOKUP(B3252,[2]Formula!B:C,2,0))</f>
        <v/>
      </c>
      <c r="AD3252" s="43" t="str">
        <f t="shared" si="303"/>
        <v/>
      </c>
    </row>
    <row r="3253" spans="1:30" x14ac:dyDescent="0.25">
      <c r="A3253" s="64"/>
      <c r="B3253" s="64"/>
      <c r="C3253" s="66"/>
      <c r="D3253" s="67"/>
      <c r="E3253" s="64"/>
      <c r="F3253" s="64"/>
      <c r="G3253" s="37" t="str">
        <f>IF(E3253="","",IF(OR(E3253="Project Management",E3253="Project Support",E3253="Sprint Management",E3253="Sprint Support"),"NA",ROUND((((VLOOKUP(AD3253,[2]Formula!V:X,3,0)))-SUMIF(AD:AD,AD3253,H:H)),2)))</f>
        <v/>
      </c>
      <c r="H3253" s="71"/>
      <c r="I3253" s="72"/>
      <c r="J3253" s="72"/>
      <c r="K3253" s="38" t="str">
        <f>IF(E3253="","",IF(OR(E3253="Project Management",E3253="Project Support",E3253="Sprint Management",E3253="Sprint Support"),"NA",(((SUMIF(AD:AD,AD3253,H:H)/VLOOKUP(AD3253,[2]Formula!V:X,3,0))*VLOOKUP(AD3253,[2]Formula!V:X,2,0))*H3253)/SUMIF(AD:AD,AD3253,H:H)))</f>
        <v/>
      </c>
      <c r="L3253" s="38" t="str">
        <f t="shared" si="301"/>
        <v/>
      </c>
      <c r="M3253" s="38" t="str">
        <f t="shared" si="302"/>
        <v/>
      </c>
      <c r="N3253" s="38" t="str">
        <f t="shared" si="304"/>
        <v/>
      </c>
      <c r="O3253" s="38" t="str">
        <f t="shared" ref="O3253:O3316" si="306">IFERROR(L3253/M3253,"")</f>
        <v/>
      </c>
      <c r="P3253" s="39" t="str">
        <f t="shared" si="305"/>
        <v/>
      </c>
      <c r="AC3253" s="42" t="str">
        <f>IF(B3253="","",VLOOKUP(B3253,[2]Formula!B:C,2,0))</f>
        <v/>
      </c>
      <c r="AD3253" s="43" t="str">
        <f t="shared" si="303"/>
        <v/>
      </c>
    </row>
    <row r="3254" spans="1:30" x14ac:dyDescent="0.25">
      <c r="A3254" s="64"/>
      <c r="B3254" s="64"/>
      <c r="C3254" s="66"/>
      <c r="D3254" s="67"/>
      <c r="E3254" s="64"/>
      <c r="F3254" s="64"/>
      <c r="G3254" s="37" t="str">
        <f>IF(E3254="","",IF(OR(E3254="Project Management",E3254="Project Support",E3254="Sprint Management",E3254="Sprint Support"),"NA",ROUND((((VLOOKUP(AD3254,[2]Formula!V:X,3,0)))-SUMIF(AD:AD,AD3254,H:H)),2)))</f>
        <v/>
      </c>
      <c r="H3254" s="71"/>
      <c r="I3254" s="72"/>
      <c r="J3254" s="72"/>
      <c r="K3254" s="38" t="str">
        <f>IF(E3254="","",IF(OR(E3254="Project Management",E3254="Project Support",E3254="Sprint Management",E3254="Sprint Support"),"NA",(((SUMIF(AD:AD,AD3254,H:H)/VLOOKUP(AD3254,[2]Formula!V:X,3,0))*VLOOKUP(AD3254,[2]Formula!V:X,2,0))*H3254)/SUMIF(AD:AD,AD3254,H:H)))</f>
        <v/>
      </c>
      <c r="L3254" s="38" t="str">
        <f t="shared" si="301"/>
        <v/>
      </c>
      <c r="M3254" s="38" t="str">
        <f t="shared" si="302"/>
        <v/>
      </c>
      <c r="N3254" s="38" t="str">
        <f t="shared" si="304"/>
        <v/>
      </c>
      <c r="O3254" s="38" t="str">
        <f t="shared" si="306"/>
        <v/>
      </c>
      <c r="P3254" s="39" t="str">
        <f t="shared" si="305"/>
        <v/>
      </c>
      <c r="AC3254" s="42" t="str">
        <f>IF(B3254="","",VLOOKUP(B3254,[2]Formula!B:C,2,0))</f>
        <v/>
      </c>
      <c r="AD3254" s="43" t="str">
        <f t="shared" si="303"/>
        <v/>
      </c>
    </row>
    <row r="3255" spans="1:30" x14ac:dyDescent="0.25">
      <c r="A3255" s="64"/>
      <c r="B3255" s="64"/>
      <c r="C3255" s="66"/>
      <c r="D3255" s="67"/>
      <c r="E3255" s="64"/>
      <c r="F3255" s="64"/>
      <c r="G3255" s="37" t="str">
        <f>IF(E3255="","",IF(OR(E3255="Project Management",E3255="Project Support",E3255="Sprint Management",E3255="Sprint Support"),"NA",ROUND((((VLOOKUP(AD3255,[2]Formula!V:X,3,0)))-SUMIF(AD:AD,AD3255,H:H)),2)))</f>
        <v/>
      </c>
      <c r="H3255" s="71"/>
      <c r="I3255" s="72"/>
      <c r="J3255" s="72"/>
      <c r="K3255" s="38" t="str">
        <f>IF(E3255="","",IF(OR(E3255="Project Management",E3255="Project Support",E3255="Sprint Management",E3255="Sprint Support"),"NA",(((SUMIF(AD:AD,AD3255,H:H)/VLOOKUP(AD3255,[2]Formula!V:X,3,0))*VLOOKUP(AD3255,[2]Formula!V:X,2,0))*H3255)/SUMIF(AD:AD,AD3255,H:H)))</f>
        <v/>
      </c>
      <c r="L3255" s="38" t="str">
        <f t="shared" si="301"/>
        <v/>
      </c>
      <c r="M3255" s="38" t="str">
        <f t="shared" si="302"/>
        <v/>
      </c>
      <c r="N3255" s="38" t="str">
        <f t="shared" si="304"/>
        <v/>
      </c>
      <c r="O3255" s="38" t="str">
        <f t="shared" si="306"/>
        <v/>
      </c>
      <c r="P3255" s="39" t="str">
        <f t="shared" si="305"/>
        <v/>
      </c>
      <c r="AC3255" s="42" t="str">
        <f>IF(B3255="","",VLOOKUP(B3255,[2]Formula!B:C,2,0))</f>
        <v/>
      </c>
      <c r="AD3255" s="43" t="str">
        <f t="shared" si="303"/>
        <v/>
      </c>
    </row>
    <row r="3256" spans="1:30" x14ac:dyDescent="0.25">
      <c r="A3256" s="64"/>
      <c r="B3256" s="64"/>
      <c r="C3256" s="66"/>
      <c r="D3256" s="67"/>
      <c r="E3256" s="64"/>
      <c r="F3256" s="64"/>
      <c r="G3256" s="37" t="str">
        <f>IF(E3256="","",IF(OR(E3256="Project Management",E3256="Project Support",E3256="Sprint Management",E3256="Sprint Support"),"NA",ROUND((((VLOOKUP(AD3256,[2]Formula!V:X,3,0)))-SUMIF(AD:AD,AD3256,H:H)),2)))</f>
        <v/>
      </c>
      <c r="H3256" s="71"/>
      <c r="I3256" s="72"/>
      <c r="J3256" s="72"/>
      <c r="K3256" s="38" t="str">
        <f>IF(E3256="","",IF(OR(E3256="Project Management",E3256="Project Support",E3256="Sprint Management",E3256="Sprint Support"),"NA",(((SUMIF(AD:AD,AD3256,H:H)/VLOOKUP(AD3256,[2]Formula!V:X,3,0))*VLOOKUP(AD3256,[2]Formula!V:X,2,0))*H3256)/SUMIF(AD:AD,AD3256,H:H)))</f>
        <v/>
      </c>
      <c r="L3256" s="38" t="str">
        <f t="shared" si="301"/>
        <v/>
      </c>
      <c r="M3256" s="38" t="str">
        <f t="shared" si="302"/>
        <v/>
      </c>
      <c r="N3256" s="38" t="str">
        <f t="shared" si="304"/>
        <v/>
      </c>
      <c r="O3256" s="38" t="str">
        <f t="shared" si="306"/>
        <v/>
      </c>
      <c r="P3256" s="39" t="str">
        <f t="shared" si="305"/>
        <v/>
      </c>
      <c r="AC3256" s="42" t="str">
        <f>IF(B3256="","",VLOOKUP(B3256,[2]Formula!B:C,2,0))</f>
        <v/>
      </c>
      <c r="AD3256" s="43" t="str">
        <f t="shared" si="303"/>
        <v/>
      </c>
    </row>
    <row r="3257" spans="1:30" x14ac:dyDescent="0.25">
      <c r="A3257" s="64"/>
      <c r="B3257" s="64"/>
      <c r="C3257" s="66"/>
      <c r="D3257" s="67"/>
      <c r="E3257" s="64"/>
      <c r="F3257" s="64"/>
      <c r="G3257" s="37" t="str">
        <f>IF(E3257="","",IF(OR(E3257="Project Management",E3257="Project Support",E3257="Sprint Management",E3257="Sprint Support"),"NA",ROUND((((VLOOKUP(AD3257,[2]Formula!V:X,3,0)))-SUMIF(AD:AD,AD3257,H:H)),2)))</f>
        <v/>
      </c>
      <c r="H3257" s="71"/>
      <c r="I3257" s="72"/>
      <c r="J3257" s="72"/>
      <c r="K3257" s="38" t="str">
        <f>IF(E3257="","",IF(OR(E3257="Project Management",E3257="Project Support",E3257="Sprint Management",E3257="Sprint Support"),"NA",(((SUMIF(AD:AD,AD3257,H:H)/VLOOKUP(AD3257,[2]Formula!V:X,3,0))*VLOOKUP(AD3257,[2]Formula!V:X,2,0))*H3257)/SUMIF(AD:AD,AD3257,H:H)))</f>
        <v/>
      </c>
      <c r="L3257" s="38" t="str">
        <f t="shared" si="301"/>
        <v/>
      </c>
      <c r="M3257" s="38" t="str">
        <f t="shared" si="302"/>
        <v/>
      </c>
      <c r="N3257" s="38" t="str">
        <f t="shared" si="304"/>
        <v/>
      </c>
      <c r="O3257" s="38" t="str">
        <f t="shared" si="306"/>
        <v/>
      </c>
      <c r="P3257" s="39" t="str">
        <f t="shared" si="305"/>
        <v/>
      </c>
      <c r="AC3257" s="42" t="str">
        <f>IF(B3257="","",VLOOKUP(B3257,[2]Formula!B:C,2,0))</f>
        <v/>
      </c>
      <c r="AD3257" s="43" t="str">
        <f t="shared" si="303"/>
        <v/>
      </c>
    </row>
    <row r="3258" spans="1:30" x14ac:dyDescent="0.25">
      <c r="A3258" s="64"/>
      <c r="B3258" s="64"/>
      <c r="C3258" s="66"/>
      <c r="D3258" s="67"/>
      <c r="E3258" s="64"/>
      <c r="F3258" s="64"/>
      <c r="G3258" s="37" t="str">
        <f>IF(E3258="","",IF(OR(E3258="Project Management",E3258="Project Support",E3258="Sprint Management",E3258="Sprint Support"),"NA",ROUND((((VLOOKUP(AD3258,[2]Formula!V:X,3,0)))-SUMIF(AD:AD,AD3258,H:H)),2)))</f>
        <v/>
      </c>
      <c r="H3258" s="71"/>
      <c r="I3258" s="72"/>
      <c r="J3258" s="72"/>
      <c r="K3258" s="38" t="str">
        <f>IF(E3258="","",IF(OR(E3258="Project Management",E3258="Project Support",E3258="Sprint Management",E3258="Sprint Support"),"NA",(((SUMIF(AD:AD,AD3258,H:H)/VLOOKUP(AD3258,[2]Formula!V:X,3,0))*VLOOKUP(AD3258,[2]Formula!V:X,2,0))*H3258)/SUMIF(AD:AD,AD3258,H:H)))</f>
        <v/>
      </c>
      <c r="L3258" s="38" t="str">
        <f t="shared" si="301"/>
        <v/>
      </c>
      <c r="M3258" s="38" t="str">
        <f t="shared" si="302"/>
        <v/>
      </c>
      <c r="N3258" s="38" t="str">
        <f t="shared" si="304"/>
        <v/>
      </c>
      <c r="O3258" s="38" t="str">
        <f t="shared" si="306"/>
        <v/>
      </c>
      <c r="P3258" s="39" t="str">
        <f t="shared" si="305"/>
        <v/>
      </c>
      <c r="AC3258" s="42" t="str">
        <f>IF(B3258="","",VLOOKUP(B3258,[2]Formula!B:C,2,0))</f>
        <v/>
      </c>
      <c r="AD3258" s="43" t="str">
        <f t="shared" si="303"/>
        <v/>
      </c>
    </row>
    <row r="3259" spans="1:30" x14ac:dyDescent="0.25">
      <c r="A3259" s="64"/>
      <c r="B3259" s="64"/>
      <c r="C3259" s="66"/>
      <c r="D3259" s="67"/>
      <c r="E3259" s="64"/>
      <c r="F3259" s="64"/>
      <c r="G3259" s="37" t="str">
        <f>IF(E3259="","",IF(OR(E3259="Project Management",E3259="Project Support",E3259="Sprint Management",E3259="Sprint Support"),"NA",ROUND((((VLOOKUP(AD3259,[2]Formula!V:X,3,0)))-SUMIF(AD:AD,AD3259,H:H)),2)))</f>
        <v/>
      </c>
      <c r="H3259" s="71"/>
      <c r="I3259" s="72"/>
      <c r="J3259" s="72"/>
      <c r="K3259" s="38" t="str">
        <f>IF(E3259="","",IF(OR(E3259="Project Management",E3259="Project Support",E3259="Sprint Management",E3259="Sprint Support"),"NA",(((SUMIF(AD:AD,AD3259,H:H)/VLOOKUP(AD3259,[2]Formula!V:X,3,0))*VLOOKUP(AD3259,[2]Formula!V:X,2,0))*H3259)/SUMIF(AD:AD,AD3259,H:H)))</f>
        <v/>
      </c>
      <c r="L3259" s="38" t="str">
        <f t="shared" si="301"/>
        <v/>
      </c>
      <c r="M3259" s="38" t="str">
        <f t="shared" si="302"/>
        <v/>
      </c>
      <c r="N3259" s="38" t="str">
        <f t="shared" si="304"/>
        <v/>
      </c>
      <c r="O3259" s="38" t="str">
        <f t="shared" si="306"/>
        <v/>
      </c>
      <c r="P3259" s="39" t="str">
        <f t="shared" si="305"/>
        <v/>
      </c>
      <c r="AC3259" s="42" t="str">
        <f>IF(B3259="","",VLOOKUP(B3259,[2]Formula!B:C,2,0))</f>
        <v/>
      </c>
      <c r="AD3259" s="43" t="str">
        <f t="shared" si="303"/>
        <v/>
      </c>
    </row>
    <row r="3260" spans="1:30" x14ac:dyDescent="0.25">
      <c r="A3260" s="64"/>
      <c r="B3260" s="64"/>
      <c r="C3260" s="66"/>
      <c r="D3260" s="67"/>
      <c r="E3260" s="64"/>
      <c r="F3260" s="64"/>
      <c r="G3260" s="37" t="str">
        <f>IF(E3260="","",IF(OR(E3260="Project Management",E3260="Project Support",E3260="Sprint Management",E3260="Sprint Support"),"NA",ROUND((((VLOOKUP(AD3260,[2]Formula!V:X,3,0)))-SUMIF(AD:AD,AD3260,H:H)),2)))</f>
        <v/>
      </c>
      <c r="H3260" s="71"/>
      <c r="I3260" s="72"/>
      <c r="J3260" s="72"/>
      <c r="K3260" s="38" t="str">
        <f>IF(E3260="","",IF(OR(E3260="Project Management",E3260="Project Support",E3260="Sprint Management",E3260="Sprint Support"),"NA",(((SUMIF(AD:AD,AD3260,H:H)/VLOOKUP(AD3260,[2]Formula!V:X,3,0))*VLOOKUP(AD3260,[2]Formula!V:X,2,0))*H3260)/SUMIF(AD:AD,AD3260,H:H)))</f>
        <v/>
      </c>
      <c r="L3260" s="38" t="str">
        <f t="shared" si="301"/>
        <v/>
      </c>
      <c r="M3260" s="38" t="str">
        <f t="shared" si="302"/>
        <v/>
      </c>
      <c r="N3260" s="38" t="str">
        <f t="shared" si="304"/>
        <v/>
      </c>
      <c r="O3260" s="38" t="str">
        <f t="shared" si="306"/>
        <v/>
      </c>
      <c r="P3260" s="39" t="str">
        <f t="shared" si="305"/>
        <v/>
      </c>
      <c r="AC3260" s="42" t="str">
        <f>IF(B3260="","",VLOOKUP(B3260,[2]Formula!B:C,2,0))</f>
        <v/>
      </c>
      <c r="AD3260" s="43" t="str">
        <f t="shared" si="303"/>
        <v/>
      </c>
    </row>
    <row r="3261" spans="1:30" x14ac:dyDescent="0.25">
      <c r="A3261" s="64"/>
      <c r="B3261" s="64"/>
      <c r="C3261" s="66"/>
      <c r="D3261" s="67"/>
      <c r="E3261" s="64"/>
      <c r="F3261" s="64"/>
      <c r="G3261" s="37" t="str">
        <f>IF(E3261="","",IF(OR(E3261="Project Management",E3261="Project Support",E3261="Sprint Management",E3261="Sprint Support"),"NA",ROUND((((VLOOKUP(AD3261,[2]Formula!V:X,3,0)))-SUMIF(AD:AD,AD3261,H:H)),2)))</f>
        <v/>
      </c>
      <c r="H3261" s="71"/>
      <c r="I3261" s="72"/>
      <c r="J3261" s="72"/>
      <c r="K3261" s="38" t="str">
        <f>IF(E3261="","",IF(OR(E3261="Project Management",E3261="Project Support",E3261="Sprint Management",E3261="Sprint Support"),"NA",(((SUMIF(AD:AD,AD3261,H:H)/VLOOKUP(AD3261,[2]Formula!V:X,3,0))*VLOOKUP(AD3261,[2]Formula!V:X,2,0))*H3261)/SUMIF(AD:AD,AD3261,H:H)))</f>
        <v/>
      </c>
      <c r="L3261" s="38" t="str">
        <f t="shared" si="301"/>
        <v/>
      </c>
      <c r="M3261" s="38" t="str">
        <f t="shared" si="302"/>
        <v/>
      </c>
      <c r="N3261" s="38" t="str">
        <f t="shared" si="304"/>
        <v/>
      </c>
      <c r="O3261" s="38" t="str">
        <f t="shared" si="306"/>
        <v/>
      </c>
      <c r="P3261" s="39" t="str">
        <f t="shared" si="305"/>
        <v/>
      </c>
      <c r="AC3261" s="42" t="str">
        <f>IF(B3261="","",VLOOKUP(B3261,[2]Formula!B:C,2,0))</f>
        <v/>
      </c>
      <c r="AD3261" s="43" t="str">
        <f t="shared" si="303"/>
        <v/>
      </c>
    </row>
    <row r="3262" spans="1:30" x14ac:dyDescent="0.25">
      <c r="A3262" s="64"/>
      <c r="B3262" s="64"/>
      <c r="C3262" s="66"/>
      <c r="D3262" s="67"/>
      <c r="E3262" s="64"/>
      <c r="F3262" s="64"/>
      <c r="G3262" s="37" t="str">
        <f>IF(E3262="","",IF(OR(E3262="Project Management",E3262="Project Support",E3262="Sprint Management",E3262="Sprint Support"),"NA",ROUND((((VLOOKUP(AD3262,[2]Formula!V:X,3,0)))-SUMIF(AD:AD,AD3262,H:H)),2)))</f>
        <v/>
      </c>
      <c r="H3262" s="71"/>
      <c r="I3262" s="72"/>
      <c r="J3262" s="72"/>
      <c r="K3262" s="38" t="str">
        <f>IF(E3262="","",IF(OR(E3262="Project Management",E3262="Project Support",E3262="Sprint Management",E3262="Sprint Support"),"NA",(((SUMIF(AD:AD,AD3262,H:H)/VLOOKUP(AD3262,[2]Formula!V:X,3,0))*VLOOKUP(AD3262,[2]Formula!V:X,2,0))*H3262)/SUMIF(AD:AD,AD3262,H:H)))</f>
        <v/>
      </c>
      <c r="L3262" s="38" t="str">
        <f t="shared" si="301"/>
        <v/>
      </c>
      <c r="M3262" s="38" t="str">
        <f t="shared" si="302"/>
        <v/>
      </c>
      <c r="N3262" s="38" t="str">
        <f t="shared" si="304"/>
        <v/>
      </c>
      <c r="O3262" s="38" t="str">
        <f t="shared" si="306"/>
        <v/>
      </c>
      <c r="P3262" s="39" t="str">
        <f t="shared" si="305"/>
        <v/>
      </c>
      <c r="AC3262" s="42" t="str">
        <f>IF(B3262="","",VLOOKUP(B3262,[2]Formula!B:C,2,0))</f>
        <v/>
      </c>
      <c r="AD3262" s="43" t="str">
        <f t="shared" si="303"/>
        <v/>
      </c>
    </row>
    <row r="3263" spans="1:30" x14ac:dyDescent="0.25">
      <c r="A3263" s="64"/>
      <c r="B3263" s="64"/>
      <c r="C3263" s="66"/>
      <c r="D3263" s="67"/>
      <c r="E3263" s="64"/>
      <c r="F3263" s="64"/>
      <c r="G3263" s="37" t="str">
        <f>IF(E3263="","",IF(OR(E3263="Project Management",E3263="Project Support",E3263="Sprint Management",E3263="Sprint Support"),"NA",ROUND((((VLOOKUP(AD3263,[2]Formula!V:X,3,0)))-SUMIF(AD:AD,AD3263,H:H)),2)))</f>
        <v/>
      </c>
      <c r="H3263" s="71"/>
      <c r="I3263" s="72"/>
      <c r="J3263" s="72"/>
      <c r="K3263" s="38" t="str">
        <f>IF(E3263="","",IF(OR(E3263="Project Management",E3263="Project Support",E3263="Sprint Management",E3263="Sprint Support"),"NA",(((SUMIF(AD:AD,AD3263,H:H)/VLOOKUP(AD3263,[2]Formula!V:X,3,0))*VLOOKUP(AD3263,[2]Formula!V:X,2,0))*H3263)/SUMIF(AD:AD,AD3263,H:H)))</f>
        <v/>
      </c>
      <c r="L3263" s="38" t="str">
        <f t="shared" si="301"/>
        <v/>
      </c>
      <c r="M3263" s="38" t="str">
        <f t="shared" si="302"/>
        <v/>
      </c>
      <c r="N3263" s="38" t="str">
        <f t="shared" si="304"/>
        <v/>
      </c>
      <c r="O3263" s="38" t="str">
        <f t="shared" si="306"/>
        <v/>
      </c>
      <c r="P3263" s="39" t="str">
        <f t="shared" si="305"/>
        <v/>
      </c>
      <c r="AC3263" s="42" t="str">
        <f>IF(B3263="","",VLOOKUP(B3263,[2]Formula!B:C,2,0))</f>
        <v/>
      </c>
      <c r="AD3263" s="43" t="str">
        <f t="shared" si="303"/>
        <v/>
      </c>
    </row>
    <row r="3264" spans="1:30" x14ac:dyDescent="0.25">
      <c r="A3264" s="64"/>
      <c r="B3264" s="64"/>
      <c r="C3264" s="66"/>
      <c r="D3264" s="67"/>
      <c r="E3264" s="64"/>
      <c r="F3264" s="64"/>
      <c r="G3264" s="37" t="str">
        <f>IF(E3264="","",IF(OR(E3264="Project Management",E3264="Project Support",E3264="Sprint Management",E3264="Sprint Support"),"NA",ROUND((((VLOOKUP(AD3264,[2]Formula!V:X,3,0)))-SUMIF(AD:AD,AD3264,H:H)),2)))</f>
        <v/>
      </c>
      <c r="H3264" s="71"/>
      <c r="I3264" s="72"/>
      <c r="J3264" s="72"/>
      <c r="K3264" s="38" t="str">
        <f>IF(E3264="","",IF(OR(E3264="Project Management",E3264="Project Support",E3264="Sprint Management",E3264="Sprint Support"),"NA",(((SUMIF(AD:AD,AD3264,H:H)/VLOOKUP(AD3264,[2]Formula!V:X,3,0))*VLOOKUP(AD3264,[2]Formula!V:X,2,0))*H3264)/SUMIF(AD:AD,AD3264,H:H)))</f>
        <v/>
      </c>
      <c r="L3264" s="38" t="str">
        <f t="shared" si="301"/>
        <v/>
      </c>
      <c r="M3264" s="38" t="str">
        <f t="shared" si="302"/>
        <v/>
      </c>
      <c r="N3264" s="38" t="str">
        <f t="shared" si="304"/>
        <v/>
      </c>
      <c r="O3264" s="38" t="str">
        <f t="shared" si="306"/>
        <v/>
      </c>
      <c r="P3264" s="39" t="str">
        <f t="shared" si="305"/>
        <v/>
      </c>
      <c r="AC3264" s="42" t="str">
        <f>IF(B3264="","",VLOOKUP(B3264,[2]Formula!B:C,2,0))</f>
        <v/>
      </c>
      <c r="AD3264" s="43" t="str">
        <f t="shared" si="303"/>
        <v/>
      </c>
    </row>
    <row r="3265" spans="1:30" x14ac:dyDescent="0.25">
      <c r="A3265" s="64"/>
      <c r="B3265" s="64"/>
      <c r="C3265" s="66"/>
      <c r="D3265" s="67"/>
      <c r="E3265" s="64"/>
      <c r="F3265" s="64"/>
      <c r="G3265" s="37" t="str">
        <f>IF(E3265="","",IF(OR(E3265="Project Management",E3265="Project Support",E3265="Sprint Management",E3265="Sprint Support"),"NA",ROUND((((VLOOKUP(AD3265,[2]Formula!V:X,3,0)))-SUMIF(AD:AD,AD3265,H:H)),2)))</f>
        <v/>
      </c>
      <c r="H3265" s="71"/>
      <c r="I3265" s="72"/>
      <c r="J3265" s="72"/>
      <c r="K3265" s="38" t="str">
        <f>IF(E3265="","",IF(OR(E3265="Project Management",E3265="Project Support",E3265="Sprint Management",E3265="Sprint Support"),"NA",(((SUMIF(AD:AD,AD3265,H:H)/VLOOKUP(AD3265,[2]Formula!V:X,3,0))*VLOOKUP(AD3265,[2]Formula!V:X,2,0))*H3265)/SUMIF(AD:AD,AD3265,H:H)))</f>
        <v/>
      </c>
      <c r="L3265" s="38" t="str">
        <f t="shared" si="301"/>
        <v/>
      </c>
      <c r="M3265" s="38" t="str">
        <f t="shared" si="302"/>
        <v/>
      </c>
      <c r="N3265" s="38" t="str">
        <f t="shared" si="304"/>
        <v/>
      </c>
      <c r="O3265" s="38" t="str">
        <f t="shared" si="306"/>
        <v/>
      </c>
      <c r="P3265" s="39" t="str">
        <f t="shared" si="305"/>
        <v/>
      </c>
      <c r="AC3265" s="42" t="str">
        <f>IF(B3265="","",VLOOKUP(B3265,[2]Formula!B:C,2,0))</f>
        <v/>
      </c>
      <c r="AD3265" s="43" t="str">
        <f t="shared" si="303"/>
        <v/>
      </c>
    </row>
    <row r="3266" spans="1:30" x14ac:dyDescent="0.25">
      <c r="A3266" s="64"/>
      <c r="B3266" s="64"/>
      <c r="C3266" s="66"/>
      <c r="D3266" s="67"/>
      <c r="E3266" s="64"/>
      <c r="F3266" s="64"/>
      <c r="G3266" s="37" t="str">
        <f>IF(E3266="","",IF(OR(E3266="Project Management",E3266="Project Support",E3266="Sprint Management",E3266="Sprint Support"),"NA",ROUND((((VLOOKUP(AD3266,[2]Formula!V:X,3,0)))-SUMIF(AD:AD,AD3266,H:H)),2)))</f>
        <v/>
      </c>
      <c r="H3266" s="71"/>
      <c r="I3266" s="72"/>
      <c r="J3266" s="72"/>
      <c r="K3266" s="38" t="str">
        <f>IF(E3266="","",IF(OR(E3266="Project Management",E3266="Project Support",E3266="Sprint Management",E3266="Sprint Support"),"NA",(((SUMIF(AD:AD,AD3266,H:H)/VLOOKUP(AD3266,[2]Formula!V:X,3,0))*VLOOKUP(AD3266,[2]Formula!V:X,2,0))*H3266)/SUMIF(AD:AD,AD3266,H:H)))</f>
        <v/>
      </c>
      <c r="L3266" s="38" t="str">
        <f t="shared" ref="L3266:L3329" si="307">IFERROR(IF(K3266="NA",(H3266/I3266),(K3266/I3266)),"")</f>
        <v/>
      </c>
      <c r="M3266" s="38" t="str">
        <f t="shared" ref="M3266:M3329" si="308">IFERROR(IF(K3266="NA",1,(K3266/H3266)),"")</f>
        <v/>
      </c>
      <c r="N3266" s="38" t="str">
        <f t="shared" si="304"/>
        <v/>
      </c>
      <c r="O3266" s="38" t="str">
        <f t="shared" si="306"/>
        <v/>
      </c>
      <c r="P3266" s="39" t="str">
        <f t="shared" si="305"/>
        <v/>
      </c>
      <c r="AC3266" s="42" t="str">
        <f>IF(B3266="","",VLOOKUP(B3266,[2]Formula!B:C,2,0))</f>
        <v/>
      </c>
      <c r="AD3266" s="43" t="str">
        <f t="shared" ref="AD3266:AD3329" si="309">IF(B3266="","",CONCATENATE(B3266,"_",E3266))</f>
        <v/>
      </c>
    </row>
    <row r="3267" spans="1:30" x14ac:dyDescent="0.25">
      <c r="A3267" s="64"/>
      <c r="B3267" s="64"/>
      <c r="C3267" s="66"/>
      <c r="D3267" s="67"/>
      <c r="E3267" s="64"/>
      <c r="F3267" s="64"/>
      <c r="G3267" s="37" t="str">
        <f>IF(E3267="","",IF(OR(E3267="Project Management",E3267="Project Support",E3267="Sprint Management",E3267="Sprint Support"),"NA",ROUND((((VLOOKUP(AD3267,[2]Formula!V:X,3,0)))-SUMIF(AD:AD,AD3267,H:H)),2)))</f>
        <v/>
      </c>
      <c r="H3267" s="71"/>
      <c r="I3267" s="72"/>
      <c r="J3267" s="72"/>
      <c r="K3267" s="38" t="str">
        <f>IF(E3267="","",IF(OR(E3267="Project Management",E3267="Project Support",E3267="Sprint Management",E3267="Sprint Support"),"NA",(((SUMIF(AD:AD,AD3267,H:H)/VLOOKUP(AD3267,[2]Formula!V:X,3,0))*VLOOKUP(AD3267,[2]Formula!V:X,2,0))*H3267)/SUMIF(AD:AD,AD3267,H:H)))</f>
        <v/>
      </c>
      <c r="L3267" s="38" t="str">
        <f t="shared" si="307"/>
        <v/>
      </c>
      <c r="M3267" s="38" t="str">
        <f t="shared" si="308"/>
        <v/>
      </c>
      <c r="N3267" s="38" t="str">
        <f t="shared" ref="N3267:N3330" si="310">IFERROR(((L3267-M3267)/M3267)*100,"")</f>
        <v/>
      </c>
      <c r="O3267" s="38" t="str">
        <f t="shared" si="306"/>
        <v/>
      </c>
      <c r="P3267" s="39" t="str">
        <f t="shared" ref="P3267:P3330" si="311">IF(O3267="","",1)</f>
        <v/>
      </c>
      <c r="AC3267" s="42" t="str">
        <f>IF(B3267="","",VLOOKUP(B3267,[2]Formula!B:C,2,0))</f>
        <v/>
      </c>
      <c r="AD3267" s="43" t="str">
        <f t="shared" si="309"/>
        <v/>
      </c>
    </row>
    <row r="3268" spans="1:30" x14ac:dyDescent="0.25">
      <c r="A3268" s="64"/>
      <c r="B3268" s="64"/>
      <c r="C3268" s="66"/>
      <c r="D3268" s="67"/>
      <c r="E3268" s="64"/>
      <c r="F3268" s="64"/>
      <c r="G3268" s="37" t="str">
        <f>IF(E3268="","",IF(OR(E3268="Project Management",E3268="Project Support",E3268="Sprint Management",E3268="Sprint Support"),"NA",ROUND((((VLOOKUP(AD3268,[2]Formula!V:X,3,0)))-SUMIF(AD:AD,AD3268,H:H)),2)))</f>
        <v/>
      </c>
      <c r="H3268" s="71"/>
      <c r="I3268" s="72"/>
      <c r="J3268" s="72"/>
      <c r="K3268" s="38" t="str">
        <f>IF(E3268="","",IF(OR(E3268="Project Management",E3268="Project Support",E3268="Sprint Management",E3268="Sprint Support"),"NA",(((SUMIF(AD:AD,AD3268,H:H)/VLOOKUP(AD3268,[2]Formula!V:X,3,0))*VLOOKUP(AD3268,[2]Formula!V:X,2,0))*H3268)/SUMIF(AD:AD,AD3268,H:H)))</f>
        <v/>
      </c>
      <c r="L3268" s="38" t="str">
        <f t="shared" si="307"/>
        <v/>
      </c>
      <c r="M3268" s="38" t="str">
        <f t="shared" si="308"/>
        <v/>
      </c>
      <c r="N3268" s="38" t="str">
        <f t="shared" si="310"/>
        <v/>
      </c>
      <c r="O3268" s="38" t="str">
        <f t="shared" si="306"/>
        <v/>
      </c>
      <c r="P3268" s="39" t="str">
        <f t="shared" si="311"/>
        <v/>
      </c>
      <c r="AC3268" s="42" t="str">
        <f>IF(B3268="","",VLOOKUP(B3268,[2]Formula!B:C,2,0))</f>
        <v/>
      </c>
      <c r="AD3268" s="43" t="str">
        <f t="shared" si="309"/>
        <v/>
      </c>
    </row>
    <row r="3269" spans="1:30" x14ac:dyDescent="0.25">
      <c r="A3269" s="64"/>
      <c r="B3269" s="64"/>
      <c r="C3269" s="66"/>
      <c r="D3269" s="67"/>
      <c r="E3269" s="64"/>
      <c r="F3269" s="64"/>
      <c r="G3269" s="37" t="str">
        <f>IF(E3269="","",IF(OR(E3269="Project Management",E3269="Project Support",E3269="Sprint Management",E3269="Sprint Support"),"NA",ROUND((((VLOOKUP(AD3269,[2]Formula!V:X,3,0)))-SUMIF(AD:AD,AD3269,H:H)),2)))</f>
        <v/>
      </c>
      <c r="H3269" s="71"/>
      <c r="I3269" s="72"/>
      <c r="J3269" s="72"/>
      <c r="K3269" s="38" t="str">
        <f>IF(E3269="","",IF(OR(E3269="Project Management",E3269="Project Support",E3269="Sprint Management",E3269="Sprint Support"),"NA",(((SUMIF(AD:AD,AD3269,H:H)/VLOOKUP(AD3269,[2]Formula!V:X,3,0))*VLOOKUP(AD3269,[2]Formula!V:X,2,0))*H3269)/SUMIF(AD:AD,AD3269,H:H)))</f>
        <v/>
      </c>
      <c r="L3269" s="38" t="str">
        <f t="shared" si="307"/>
        <v/>
      </c>
      <c r="M3269" s="38" t="str">
        <f t="shared" si="308"/>
        <v/>
      </c>
      <c r="N3269" s="38" t="str">
        <f t="shared" si="310"/>
        <v/>
      </c>
      <c r="O3269" s="38" t="str">
        <f t="shared" si="306"/>
        <v/>
      </c>
      <c r="P3269" s="39" t="str">
        <f t="shared" si="311"/>
        <v/>
      </c>
      <c r="AC3269" s="42" t="str">
        <f>IF(B3269="","",VLOOKUP(B3269,[2]Formula!B:C,2,0))</f>
        <v/>
      </c>
      <c r="AD3269" s="43" t="str">
        <f t="shared" si="309"/>
        <v/>
      </c>
    </row>
    <row r="3270" spans="1:30" x14ac:dyDescent="0.25">
      <c r="A3270" s="64"/>
      <c r="B3270" s="64"/>
      <c r="C3270" s="66"/>
      <c r="D3270" s="67"/>
      <c r="E3270" s="64"/>
      <c r="F3270" s="64"/>
      <c r="G3270" s="37" t="str">
        <f>IF(E3270="","",IF(OR(E3270="Project Management",E3270="Project Support",E3270="Sprint Management",E3270="Sprint Support"),"NA",ROUND((((VLOOKUP(AD3270,[2]Formula!V:X,3,0)))-SUMIF(AD:AD,AD3270,H:H)),2)))</f>
        <v/>
      </c>
      <c r="H3270" s="71"/>
      <c r="I3270" s="72"/>
      <c r="J3270" s="72"/>
      <c r="K3270" s="38" t="str">
        <f>IF(E3270="","",IF(OR(E3270="Project Management",E3270="Project Support",E3270="Sprint Management",E3270="Sprint Support"),"NA",(((SUMIF(AD:AD,AD3270,H:H)/VLOOKUP(AD3270,[2]Formula!V:X,3,0))*VLOOKUP(AD3270,[2]Formula!V:X,2,0))*H3270)/SUMIF(AD:AD,AD3270,H:H)))</f>
        <v/>
      </c>
      <c r="L3270" s="38" t="str">
        <f t="shared" si="307"/>
        <v/>
      </c>
      <c r="M3270" s="38" t="str">
        <f t="shared" si="308"/>
        <v/>
      </c>
      <c r="N3270" s="38" t="str">
        <f t="shared" si="310"/>
        <v/>
      </c>
      <c r="O3270" s="38" t="str">
        <f t="shared" si="306"/>
        <v/>
      </c>
      <c r="P3270" s="39" t="str">
        <f t="shared" si="311"/>
        <v/>
      </c>
      <c r="AC3270" s="42" t="str">
        <f>IF(B3270="","",VLOOKUP(B3270,[2]Formula!B:C,2,0))</f>
        <v/>
      </c>
      <c r="AD3270" s="43" t="str">
        <f t="shared" si="309"/>
        <v/>
      </c>
    </row>
    <row r="3271" spans="1:30" x14ac:dyDescent="0.25">
      <c r="A3271" s="64"/>
      <c r="B3271" s="64"/>
      <c r="C3271" s="66"/>
      <c r="D3271" s="67"/>
      <c r="E3271" s="64"/>
      <c r="F3271" s="64"/>
      <c r="G3271" s="37" t="str">
        <f>IF(E3271="","",IF(OR(E3271="Project Management",E3271="Project Support",E3271="Sprint Management",E3271="Sprint Support"),"NA",ROUND((((VLOOKUP(AD3271,[2]Formula!V:X,3,0)))-SUMIF(AD:AD,AD3271,H:H)),2)))</f>
        <v/>
      </c>
      <c r="H3271" s="71"/>
      <c r="I3271" s="72"/>
      <c r="J3271" s="72"/>
      <c r="K3271" s="38" t="str">
        <f>IF(E3271="","",IF(OR(E3271="Project Management",E3271="Project Support",E3271="Sprint Management",E3271="Sprint Support"),"NA",(((SUMIF(AD:AD,AD3271,H:H)/VLOOKUP(AD3271,[2]Formula!V:X,3,0))*VLOOKUP(AD3271,[2]Formula!V:X,2,0))*H3271)/SUMIF(AD:AD,AD3271,H:H)))</f>
        <v/>
      </c>
      <c r="L3271" s="38" t="str">
        <f t="shared" si="307"/>
        <v/>
      </c>
      <c r="M3271" s="38" t="str">
        <f t="shared" si="308"/>
        <v/>
      </c>
      <c r="N3271" s="38" t="str">
        <f t="shared" si="310"/>
        <v/>
      </c>
      <c r="O3271" s="38" t="str">
        <f t="shared" si="306"/>
        <v/>
      </c>
      <c r="P3271" s="39" t="str">
        <f t="shared" si="311"/>
        <v/>
      </c>
      <c r="AC3271" s="42" t="str">
        <f>IF(B3271="","",VLOOKUP(B3271,[2]Formula!B:C,2,0))</f>
        <v/>
      </c>
      <c r="AD3271" s="43" t="str">
        <f t="shared" si="309"/>
        <v/>
      </c>
    </row>
    <row r="3272" spans="1:30" x14ac:dyDescent="0.25">
      <c r="A3272" s="64"/>
      <c r="B3272" s="64"/>
      <c r="C3272" s="66"/>
      <c r="D3272" s="67"/>
      <c r="E3272" s="64"/>
      <c r="F3272" s="64"/>
      <c r="G3272" s="37" t="str">
        <f>IF(E3272="","",IF(OR(E3272="Project Management",E3272="Project Support",E3272="Sprint Management",E3272="Sprint Support"),"NA",ROUND((((VLOOKUP(AD3272,[2]Formula!V:X,3,0)))-SUMIF(AD:AD,AD3272,H:H)),2)))</f>
        <v/>
      </c>
      <c r="H3272" s="71"/>
      <c r="I3272" s="72"/>
      <c r="J3272" s="72"/>
      <c r="K3272" s="38" t="str">
        <f>IF(E3272="","",IF(OR(E3272="Project Management",E3272="Project Support",E3272="Sprint Management",E3272="Sprint Support"),"NA",(((SUMIF(AD:AD,AD3272,H:H)/VLOOKUP(AD3272,[2]Formula!V:X,3,0))*VLOOKUP(AD3272,[2]Formula!V:X,2,0))*H3272)/SUMIF(AD:AD,AD3272,H:H)))</f>
        <v/>
      </c>
      <c r="L3272" s="38" t="str">
        <f t="shared" si="307"/>
        <v/>
      </c>
      <c r="M3272" s="38" t="str">
        <f t="shared" si="308"/>
        <v/>
      </c>
      <c r="N3272" s="38" t="str">
        <f t="shared" si="310"/>
        <v/>
      </c>
      <c r="O3272" s="38" t="str">
        <f t="shared" si="306"/>
        <v/>
      </c>
      <c r="P3272" s="39" t="str">
        <f t="shared" si="311"/>
        <v/>
      </c>
      <c r="AC3272" s="42" t="str">
        <f>IF(B3272="","",VLOOKUP(B3272,[2]Formula!B:C,2,0))</f>
        <v/>
      </c>
      <c r="AD3272" s="43" t="str">
        <f t="shared" si="309"/>
        <v/>
      </c>
    </row>
    <row r="3273" spans="1:30" x14ac:dyDescent="0.25">
      <c r="A3273" s="64"/>
      <c r="B3273" s="64"/>
      <c r="C3273" s="66"/>
      <c r="D3273" s="67"/>
      <c r="E3273" s="64"/>
      <c r="F3273" s="64"/>
      <c r="G3273" s="37" t="str">
        <f>IF(E3273="","",IF(OR(E3273="Project Management",E3273="Project Support",E3273="Sprint Management",E3273="Sprint Support"),"NA",ROUND((((VLOOKUP(AD3273,[2]Formula!V:X,3,0)))-SUMIF(AD:AD,AD3273,H:H)),2)))</f>
        <v/>
      </c>
      <c r="H3273" s="71"/>
      <c r="I3273" s="72"/>
      <c r="J3273" s="72"/>
      <c r="K3273" s="38" t="str">
        <f>IF(E3273="","",IF(OR(E3273="Project Management",E3273="Project Support",E3273="Sprint Management",E3273="Sprint Support"),"NA",(((SUMIF(AD:AD,AD3273,H:H)/VLOOKUP(AD3273,[2]Formula!V:X,3,0))*VLOOKUP(AD3273,[2]Formula!V:X,2,0))*H3273)/SUMIF(AD:AD,AD3273,H:H)))</f>
        <v/>
      </c>
      <c r="L3273" s="38" t="str">
        <f t="shared" si="307"/>
        <v/>
      </c>
      <c r="M3273" s="38" t="str">
        <f t="shared" si="308"/>
        <v/>
      </c>
      <c r="N3273" s="38" t="str">
        <f t="shared" si="310"/>
        <v/>
      </c>
      <c r="O3273" s="38" t="str">
        <f t="shared" si="306"/>
        <v/>
      </c>
      <c r="P3273" s="39" t="str">
        <f t="shared" si="311"/>
        <v/>
      </c>
      <c r="AC3273" s="42" t="str">
        <f>IF(B3273="","",VLOOKUP(B3273,[2]Formula!B:C,2,0))</f>
        <v/>
      </c>
      <c r="AD3273" s="43" t="str">
        <f t="shared" si="309"/>
        <v/>
      </c>
    </row>
    <row r="3274" spans="1:30" x14ac:dyDescent="0.25">
      <c r="A3274" s="64"/>
      <c r="B3274" s="64"/>
      <c r="C3274" s="66"/>
      <c r="D3274" s="67"/>
      <c r="E3274" s="64"/>
      <c r="F3274" s="64"/>
      <c r="G3274" s="37" t="str">
        <f>IF(E3274="","",IF(OR(E3274="Project Management",E3274="Project Support",E3274="Sprint Management",E3274="Sprint Support"),"NA",ROUND((((VLOOKUP(AD3274,[2]Formula!V:X,3,0)))-SUMIF(AD:AD,AD3274,H:H)),2)))</f>
        <v/>
      </c>
      <c r="H3274" s="71"/>
      <c r="I3274" s="72"/>
      <c r="J3274" s="72"/>
      <c r="K3274" s="38" t="str">
        <f>IF(E3274="","",IF(OR(E3274="Project Management",E3274="Project Support",E3274="Sprint Management",E3274="Sprint Support"),"NA",(((SUMIF(AD:AD,AD3274,H:H)/VLOOKUP(AD3274,[2]Formula!V:X,3,0))*VLOOKUP(AD3274,[2]Formula!V:X,2,0))*H3274)/SUMIF(AD:AD,AD3274,H:H)))</f>
        <v/>
      </c>
      <c r="L3274" s="38" t="str">
        <f t="shared" si="307"/>
        <v/>
      </c>
      <c r="M3274" s="38" t="str">
        <f t="shared" si="308"/>
        <v/>
      </c>
      <c r="N3274" s="38" t="str">
        <f t="shared" si="310"/>
        <v/>
      </c>
      <c r="O3274" s="38" t="str">
        <f t="shared" si="306"/>
        <v/>
      </c>
      <c r="P3274" s="39" t="str">
        <f t="shared" si="311"/>
        <v/>
      </c>
      <c r="AC3274" s="42" t="str">
        <f>IF(B3274="","",VLOOKUP(B3274,[2]Formula!B:C,2,0))</f>
        <v/>
      </c>
      <c r="AD3274" s="43" t="str">
        <f t="shared" si="309"/>
        <v/>
      </c>
    </row>
    <row r="3275" spans="1:30" x14ac:dyDescent="0.25">
      <c r="A3275" s="64"/>
      <c r="B3275" s="64"/>
      <c r="C3275" s="66"/>
      <c r="D3275" s="67"/>
      <c r="E3275" s="64"/>
      <c r="F3275" s="64"/>
      <c r="G3275" s="37" t="str">
        <f>IF(E3275="","",IF(OR(E3275="Project Management",E3275="Project Support",E3275="Sprint Management",E3275="Sprint Support"),"NA",ROUND((((VLOOKUP(AD3275,[2]Formula!V:X,3,0)))-SUMIF(AD:AD,AD3275,H:H)),2)))</f>
        <v/>
      </c>
      <c r="H3275" s="71"/>
      <c r="I3275" s="72"/>
      <c r="J3275" s="72"/>
      <c r="K3275" s="38" t="str">
        <f>IF(E3275="","",IF(OR(E3275="Project Management",E3275="Project Support",E3275="Sprint Management",E3275="Sprint Support"),"NA",(((SUMIF(AD:AD,AD3275,H:H)/VLOOKUP(AD3275,[2]Formula!V:X,3,0))*VLOOKUP(AD3275,[2]Formula!V:X,2,0))*H3275)/SUMIF(AD:AD,AD3275,H:H)))</f>
        <v/>
      </c>
      <c r="L3275" s="38" t="str">
        <f t="shared" si="307"/>
        <v/>
      </c>
      <c r="M3275" s="38" t="str">
        <f t="shared" si="308"/>
        <v/>
      </c>
      <c r="N3275" s="38" t="str">
        <f t="shared" si="310"/>
        <v/>
      </c>
      <c r="O3275" s="38" t="str">
        <f t="shared" si="306"/>
        <v/>
      </c>
      <c r="P3275" s="39" t="str">
        <f t="shared" si="311"/>
        <v/>
      </c>
      <c r="AC3275" s="42" t="str">
        <f>IF(B3275="","",VLOOKUP(B3275,[2]Formula!B:C,2,0))</f>
        <v/>
      </c>
      <c r="AD3275" s="43" t="str">
        <f t="shared" si="309"/>
        <v/>
      </c>
    </row>
    <row r="3276" spans="1:30" x14ac:dyDescent="0.25">
      <c r="A3276" s="64"/>
      <c r="B3276" s="64"/>
      <c r="C3276" s="66"/>
      <c r="D3276" s="67"/>
      <c r="E3276" s="64"/>
      <c r="F3276" s="64"/>
      <c r="G3276" s="37" t="str">
        <f>IF(E3276="","",IF(OR(E3276="Project Management",E3276="Project Support",E3276="Sprint Management",E3276="Sprint Support"),"NA",ROUND((((VLOOKUP(AD3276,[2]Formula!V:X,3,0)))-SUMIF(AD:AD,AD3276,H:H)),2)))</f>
        <v/>
      </c>
      <c r="H3276" s="71"/>
      <c r="I3276" s="72"/>
      <c r="J3276" s="72"/>
      <c r="K3276" s="38" t="str">
        <f>IF(E3276="","",IF(OR(E3276="Project Management",E3276="Project Support",E3276="Sprint Management",E3276="Sprint Support"),"NA",(((SUMIF(AD:AD,AD3276,H:H)/VLOOKUP(AD3276,[2]Formula!V:X,3,0))*VLOOKUP(AD3276,[2]Formula!V:X,2,0))*H3276)/SUMIF(AD:AD,AD3276,H:H)))</f>
        <v/>
      </c>
      <c r="L3276" s="38" t="str">
        <f t="shared" si="307"/>
        <v/>
      </c>
      <c r="M3276" s="38" t="str">
        <f t="shared" si="308"/>
        <v/>
      </c>
      <c r="N3276" s="38" t="str">
        <f t="shared" si="310"/>
        <v/>
      </c>
      <c r="O3276" s="38" t="str">
        <f t="shared" si="306"/>
        <v/>
      </c>
      <c r="P3276" s="39" t="str">
        <f t="shared" si="311"/>
        <v/>
      </c>
      <c r="AC3276" s="42" t="str">
        <f>IF(B3276="","",VLOOKUP(B3276,[2]Formula!B:C,2,0))</f>
        <v/>
      </c>
      <c r="AD3276" s="43" t="str">
        <f t="shared" si="309"/>
        <v/>
      </c>
    </row>
    <row r="3277" spans="1:30" x14ac:dyDescent="0.25">
      <c r="A3277" s="64"/>
      <c r="B3277" s="64"/>
      <c r="C3277" s="66"/>
      <c r="D3277" s="67"/>
      <c r="E3277" s="64"/>
      <c r="F3277" s="64"/>
      <c r="G3277" s="37" t="str">
        <f>IF(E3277="","",IF(OR(E3277="Project Management",E3277="Project Support",E3277="Sprint Management",E3277="Sprint Support"),"NA",ROUND((((VLOOKUP(AD3277,[2]Formula!V:X,3,0)))-SUMIF(AD:AD,AD3277,H:H)),2)))</f>
        <v/>
      </c>
      <c r="H3277" s="71"/>
      <c r="I3277" s="72"/>
      <c r="J3277" s="72"/>
      <c r="K3277" s="38" t="str">
        <f>IF(E3277="","",IF(OR(E3277="Project Management",E3277="Project Support",E3277="Sprint Management",E3277="Sprint Support"),"NA",(((SUMIF(AD:AD,AD3277,H:H)/VLOOKUP(AD3277,[2]Formula!V:X,3,0))*VLOOKUP(AD3277,[2]Formula!V:X,2,0))*H3277)/SUMIF(AD:AD,AD3277,H:H)))</f>
        <v/>
      </c>
      <c r="L3277" s="38" t="str">
        <f t="shared" si="307"/>
        <v/>
      </c>
      <c r="M3277" s="38" t="str">
        <f t="shared" si="308"/>
        <v/>
      </c>
      <c r="N3277" s="38" t="str">
        <f t="shared" si="310"/>
        <v/>
      </c>
      <c r="O3277" s="38" t="str">
        <f t="shared" si="306"/>
        <v/>
      </c>
      <c r="P3277" s="39" t="str">
        <f t="shared" si="311"/>
        <v/>
      </c>
      <c r="AC3277" s="42" t="str">
        <f>IF(B3277="","",VLOOKUP(B3277,[2]Formula!B:C,2,0))</f>
        <v/>
      </c>
      <c r="AD3277" s="43" t="str">
        <f t="shared" si="309"/>
        <v/>
      </c>
    </row>
    <row r="3278" spans="1:30" x14ac:dyDescent="0.25">
      <c r="A3278" s="64"/>
      <c r="B3278" s="64"/>
      <c r="C3278" s="66"/>
      <c r="D3278" s="67"/>
      <c r="E3278" s="64"/>
      <c r="F3278" s="64"/>
      <c r="G3278" s="37" t="str">
        <f>IF(E3278="","",IF(OR(E3278="Project Management",E3278="Project Support",E3278="Sprint Management",E3278="Sprint Support"),"NA",ROUND((((VLOOKUP(AD3278,[2]Formula!V:X,3,0)))-SUMIF(AD:AD,AD3278,H:H)),2)))</f>
        <v/>
      </c>
      <c r="H3278" s="71"/>
      <c r="I3278" s="72"/>
      <c r="J3278" s="72"/>
      <c r="K3278" s="38" t="str">
        <f>IF(E3278="","",IF(OR(E3278="Project Management",E3278="Project Support",E3278="Sprint Management",E3278="Sprint Support"),"NA",(((SUMIF(AD:AD,AD3278,H:H)/VLOOKUP(AD3278,[2]Formula!V:X,3,0))*VLOOKUP(AD3278,[2]Formula!V:X,2,0))*H3278)/SUMIF(AD:AD,AD3278,H:H)))</f>
        <v/>
      </c>
      <c r="L3278" s="38" t="str">
        <f t="shared" si="307"/>
        <v/>
      </c>
      <c r="M3278" s="38" t="str">
        <f t="shared" si="308"/>
        <v/>
      </c>
      <c r="N3278" s="38" t="str">
        <f t="shared" si="310"/>
        <v/>
      </c>
      <c r="O3278" s="38" t="str">
        <f t="shared" si="306"/>
        <v/>
      </c>
      <c r="P3278" s="39" t="str">
        <f t="shared" si="311"/>
        <v/>
      </c>
      <c r="AC3278" s="42" t="str">
        <f>IF(B3278="","",VLOOKUP(B3278,[2]Formula!B:C,2,0))</f>
        <v/>
      </c>
      <c r="AD3278" s="43" t="str">
        <f t="shared" si="309"/>
        <v/>
      </c>
    </row>
    <row r="3279" spans="1:30" x14ac:dyDescent="0.25">
      <c r="A3279" s="64"/>
      <c r="B3279" s="64"/>
      <c r="C3279" s="66"/>
      <c r="D3279" s="67"/>
      <c r="E3279" s="64"/>
      <c r="F3279" s="64"/>
      <c r="G3279" s="37" t="str">
        <f>IF(E3279="","",IF(OR(E3279="Project Management",E3279="Project Support",E3279="Sprint Management",E3279="Sprint Support"),"NA",ROUND((((VLOOKUP(AD3279,[2]Formula!V:X,3,0)))-SUMIF(AD:AD,AD3279,H:H)),2)))</f>
        <v/>
      </c>
      <c r="H3279" s="71"/>
      <c r="I3279" s="72"/>
      <c r="J3279" s="72"/>
      <c r="K3279" s="38" t="str">
        <f>IF(E3279="","",IF(OR(E3279="Project Management",E3279="Project Support",E3279="Sprint Management",E3279="Sprint Support"),"NA",(((SUMIF(AD:AD,AD3279,H:H)/VLOOKUP(AD3279,[2]Formula!V:X,3,0))*VLOOKUP(AD3279,[2]Formula!V:X,2,0))*H3279)/SUMIF(AD:AD,AD3279,H:H)))</f>
        <v/>
      </c>
      <c r="L3279" s="38" t="str">
        <f t="shared" si="307"/>
        <v/>
      </c>
      <c r="M3279" s="38" t="str">
        <f t="shared" si="308"/>
        <v/>
      </c>
      <c r="N3279" s="38" t="str">
        <f t="shared" si="310"/>
        <v/>
      </c>
      <c r="O3279" s="38" t="str">
        <f t="shared" si="306"/>
        <v/>
      </c>
      <c r="P3279" s="39" t="str">
        <f t="shared" si="311"/>
        <v/>
      </c>
      <c r="AC3279" s="42" t="str">
        <f>IF(B3279="","",VLOOKUP(B3279,[2]Formula!B:C,2,0))</f>
        <v/>
      </c>
      <c r="AD3279" s="43" t="str">
        <f t="shared" si="309"/>
        <v/>
      </c>
    </row>
    <row r="3280" spans="1:30" x14ac:dyDescent="0.25">
      <c r="A3280" s="64"/>
      <c r="B3280" s="64"/>
      <c r="C3280" s="66"/>
      <c r="D3280" s="67"/>
      <c r="E3280" s="64"/>
      <c r="F3280" s="64"/>
      <c r="G3280" s="37" t="str">
        <f>IF(E3280="","",IF(OR(E3280="Project Management",E3280="Project Support",E3280="Sprint Management",E3280="Sprint Support"),"NA",ROUND((((VLOOKUP(AD3280,[2]Formula!V:X,3,0)))-SUMIF(AD:AD,AD3280,H:H)),2)))</f>
        <v/>
      </c>
      <c r="H3280" s="71"/>
      <c r="I3280" s="72"/>
      <c r="J3280" s="72"/>
      <c r="K3280" s="38" t="str">
        <f>IF(E3280="","",IF(OR(E3280="Project Management",E3280="Project Support",E3280="Sprint Management",E3280="Sprint Support"),"NA",(((SUMIF(AD:AD,AD3280,H:H)/VLOOKUP(AD3280,[2]Formula!V:X,3,0))*VLOOKUP(AD3280,[2]Formula!V:X,2,0))*H3280)/SUMIF(AD:AD,AD3280,H:H)))</f>
        <v/>
      </c>
      <c r="L3280" s="38" t="str">
        <f t="shared" si="307"/>
        <v/>
      </c>
      <c r="M3280" s="38" t="str">
        <f t="shared" si="308"/>
        <v/>
      </c>
      <c r="N3280" s="38" t="str">
        <f t="shared" si="310"/>
        <v/>
      </c>
      <c r="O3280" s="38" t="str">
        <f t="shared" si="306"/>
        <v/>
      </c>
      <c r="P3280" s="39" t="str">
        <f t="shared" si="311"/>
        <v/>
      </c>
      <c r="AC3280" s="42" t="str">
        <f>IF(B3280="","",VLOOKUP(B3280,[2]Formula!B:C,2,0))</f>
        <v/>
      </c>
      <c r="AD3280" s="43" t="str">
        <f t="shared" si="309"/>
        <v/>
      </c>
    </row>
    <row r="3281" spans="1:30" x14ac:dyDescent="0.25">
      <c r="A3281" s="64"/>
      <c r="B3281" s="64"/>
      <c r="C3281" s="66"/>
      <c r="D3281" s="67"/>
      <c r="E3281" s="64"/>
      <c r="F3281" s="64"/>
      <c r="G3281" s="37" t="str">
        <f>IF(E3281="","",IF(OR(E3281="Project Management",E3281="Project Support",E3281="Sprint Management",E3281="Sprint Support"),"NA",ROUND((((VLOOKUP(AD3281,[2]Formula!V:X,3,0)))-SUMIF(AD:AD,AD3281,H:H)),2)))</f>
        <v/>
      </c>
      <c r="H3281" s="71"/>
      <c r="I3281" s="72"/>
      <c r="J3281" s="72"/>
      <c r="K3281" s="38" t="str">
        <f>IF(E3281="","",IF(OR(E3281="Project Management",E3281="Project Support",E3281="Sprint Management",E3281="Sprint Support"),"NA",(((SUMIF(AD:AD,AD3281,H:H)/VLOOKUP(AD3281,[2]Formula!V:X,3,0))*VLOOKUP(AD3281,[2]Formula!V:X,2,0))*H3281)/SUMIF(AD:AD,AD3281,H:H)))</f>
        <v/>
      </c>
      <c r="L3281" s="38" t="str">
        <f t="shared" si="307"/>
        <v/>
      </c>
      <c r="M3281" s="38" t="str">
        <f t="shared" si="308"/>
        <v/>
      </c>
      <c r="N3281" s="38" t="str">
        <f t="shared" si="310"/>
        <v/>
      </c>
      <c r="O3281" s="38" t="str">
        <f t="shared" si="306"/>
        <v/>
      </c>
      <c r="P3281" s="39" t="str">
        <f t="shared" si="311"/>
        <v/>
      </c>
      <c r="AC3281" s="42" t="str">
        <f>IF(B3281="","",VLOOKUP(B3281,[2]Formula!B:C,2,0))</f>
        <v/>
      </c>
      <c r="AD3281" s="43" t="str">
        <f t="shared" si="309"/>
        <v/>
      </c>
    </row>
    <row r="3282" spans="1:30" x14ac:dyDescent="0.25">
      <c r="A3282" s="64"/>
      <c r="B3282" s="64"/>
      <c r="C3282" s="66"/>
      <c r="D3282" s="67"/>
      <c r="E3282" s="64"/>
      <c r="F3282" s="64"/>
      <c r="G3282" s="37" t="str">
        <f>IF(E3282="","",IF(OR(E3282="Project Management",E3282="Project Support",E3282="Sprint Management",E3282="Sprint Support"),"NA",ROUND((((VLOOKUP(AD3282,[2]Formula!V:X,3,0)))-SUMIF(AD:AD,AD3282,H:H)),2)))</f>
        <v/>
      </c>
      <c r="H3282" s="71"/>
      <c r="I3282" s="72"/>
      <c r="J3282" s="72"/>
      <c r="K3282" s="38" t="str">
        <f>IF(E3282="","",IF(OR(E3282="Project Management",E3282="Project Support",E3282="Sprint Management",E3282="Sprint Support"),"NA",(((SUMIF(AD:AD,AD3282,H:H)/VLOOKUP(AD3282,[2]Formula!V:X,3,0))*VLOOKUP(AD3282,[2]Formula!V:X,2,0))*H3282)/SUMIF(AD:AD,AD3282,H:H)))</f>
        <v/>
      </c>
      <c r="L3282" s="38" t="str">
        <f t="shared" si="307"/>
        <v/>
      </c>
      <c r="M3282" s="38" t="str">
        <f t="shared" si="308"/>
        <v/>
      </c>
      <c r="N3282" s="38" t="str">
        <f t="shared" si="310"/>
        <v/>
      </c>
      <c r="O3282" s="38" t="str">
        <f t="shared" si="306"/>
        <v/>
      </c>
      <c r="P3282" s="39" t="str">
        <f t="shared" si="311"/>
        <v/>
      </c>
      <c r="AC3282" s="42" t="str">
        <f>IF(B3282="","",VLOOKUP(B3282,[2]Formula!B:C,2,0))</f>
        <v/>
      </c>
      <c r="AD3282" s="43" t="str">
        <f t="shared" si="309"/>
        <v/>
      </c>
    </row>
    <row r="3283" spans="1:30" x14ac:dyDescent="0.25">
      <c r="A3283" s="64"/>
      <c r="B3283" s="64"/>
      <c r="C3283" s="66"/>
      <c r="D3283" s="67"/>
      <c r="E3283" s="64"/>
      <c r="F3283" s="64"/>
      <c r="G3283" s="37" t="str">
        <f>IF(E3283="","",IF(OR(E3283="Project Management",E3283="Project Support",E3283="Sprint Management",E3283="Sprint Support"),"NA",ROUND((((VLOOKUP(AD3283,[2]Formula!V:X,3,0)))-SUMIF(AD:AD,AD3283,H:H)),2)))</f>
        <v/>
      </c>
      <c r="H3283" s="71"/>
      <c r="I3283" s="72"/>
      <c r="J3283" s="72"/>
      <c r="K3283" s="38" t="str">
        <f>IF(E3283="","",IF(OR(E3283="Project Management",E3283="Project Support",E3283="Sprint Management",E3283="Sprint Support"),"NA",(((SUMIF(AD:AD,AD3283,H:H)/VLOOKUP(AD3283,[2]Formula!V:X,3,0))*VLOOKUP(AD3283,[2]Formula!V:X,2,0))*H3283)/SUMIF(AD:AD,AD3283,H:H)))</f>
        <v/>
      </c>
      <c r="L3283" s="38" t="str">
        <f t="shared" si="307"/>
        <v/>
      </c>
      <c r="M3283" s="38" t="str">
        <f t="shared" si="308"/>
        <v/>
      </c>
      <c r="N3283" s="38" t="str">
        <f t="shared" si="310"/>
        <v/>
      </c>
      <c r="O3283" s="38" t="str">
        <f t="shared" si="306"/>
        <v/>
      </c>
      <c r="P3283" s="39" t="str">
        <f t="shared" si="311"/>
        <v/>
      </c>
      <c r="AC3283" s="42" t="str">
        <f>IF(B3283="","",VLOOKUP(B3283,[2]Formula!B:C,2,0))</f>
        <v/>
      </c>
      <c r="AD3283" s="43" t="str">
        <f t="shared" si="309"/>
        <v/>
      </c>
    </row>
    <row r="3284" spans="1:30" x14ac:dyDescent="0.25">
      <c r="A3284" s="64"/>
      <c r="B3284" s="64"/>
      <c r="C3284" s="66"/>
      <c r="D3284" s="67"/>
      <c r="E3284" s="64"/>
      <c r="F3284" s="64"/>
      <c r="G3284" s="37" t="str">
        <f>IF(E3284="","",IF(OR(E3284="Project Management",E3284="Project Support",E3284="Sprint Management",E3284="Sprint Support"),"NA",ROUND((((VLOOKUP(AD3284,[2]Formula!V:X,3,0)))-SUMIF(AD:AD,AD3284,H:H)),2)))</f>
        <v/>
      </c>
      <c r="H3284" s="71"/>
      <c r="I3284" s="72"/>
      <c r="J3284" s="72"/>
      <c r="K3284" s="38" t="str">
        <f>IF(E3284="","",IF(OR(E3284="Project Management",E3284="Project Support",E3284="Sprint Management",E3284="Sprint Support"),"NA",(((SUMIF(AD:AD,AD3284,H:H)/VLOOKUP(AD3284,[2]Formula!V:X,3,0))*VLOOKUP(AD3284,[2]Formula!V:X,2,0))*H3284)/SUMIF(AD:AD,AD3284,H:H)))</f>
        <v/>
      </c>
      <c r="L3284" s="38" t="str">
        <f t="shared" si="307"/>
        <v/>
      </c>
      <c r="M3284" s="38" t="str">
        <f t="shared" si="308"/>
        <v/>
      </c>
      <c r="N3284" s="38" t="str">
        <f t="shared" si="310"/>
        <v/>
      </c>
      <c r="O3284" s="38" t="str">
        <f t="shared" si="306"/>
        <v/>
      </c>
      <c r="P3284" s="39" t="str">
        <f t="shared" si="311"/>
        <v/>
      </c>
      <c r="AC3284" s="42" t="str">
        <f>IF(B3284="","",VLOOKUP(B3284,[2]Formula!B:C,2,0))</f>
        <v/>
      </c>
      <c r="AD3284" s="43" t="str">
        <f t="shared" si="309"/>
        <v/>
      </c>
    </row>
    <row r="3285" spans="1:30" x14ac:dyDescent="0.25">
      <c r="A3285" s="64"/>
      <c r="B3285" s="64"/>
      <c r="C3285" s="66"/>
      <c r="D3285" s="67"/>
      <c r="E3285" s="64"/>
      <c r="F3285" s="64"/>
      <c r="G3285" s="37" t="str">
        <f>IF(E3285="","",IF(OR(E3285="Project Management",E3285="Project Support",E3285="Sprint Management",E3285="Sprint Support"),"NA",ROUND((((VLOOKUP(AD3285,[2]Formula!V:X,3,0)))-SUMIF(AD:AD,AD3285,H:H)),2)))</f>
        <v/>
      </c>
      <c r="H3285" s="71"/>
      <c r="I3285" s="72"/>
      <c r="J3285" s="72"/>
      <c r="K3285" s="38" t="str">
        <f>IF(E3285="","",IF(OR(E3285="Project Management",E3285="Project Support",E3285="Sprint Management",E3285="Sprint Support"),"NA",(((SUMIF(AD:AD,AD3285,H:H)/VLOOKUP(AD3285,[2]Formula!V:X,3,0))*VLOOKUP(AD3285,[2]Formula!V:X,2,0))*H3285)/SUMIF(AD:AD,AD3285,H:H)))</f>
        <v/>
      </c>
      <c r="L3285" s="38" t="str">
        <f t="shared" si="307"/>
        <v/>
      </c>
      <c r="M3285" s="38" t="str">
        <f t="shared" si="308"/>
        <v/>
      </c>
      <c r="N3285" s="38" t="str">
        <f t="shared" si="310"/>
        <v/>
      </c>
      <c r="O3285" s="38" t="str">
        <f t="shared" si="306"/>
        <v/>
      </c>
      <c r="P3285" s="39" t="str">
        <f t="shared" si="311"/>
        <v/>
      </c>
      <c r="AC3285" s="42" t="str">
        <f>IF(B3285="","",VLOOKUP(B3285,[2]Formula!B:C,2,0))</f>
        <v/>
      </c>
      <c r="AD3285" s="43" t="str">
        <f t="shared" si="309"/>
        <v/>
      </c>
    </row>
    <row r="3286" spans="1:30" x14ac:dyDescent="0.25">
      <c r="A3286" s="64"/>
      <c r="B3286" s="64"/>
      <c r="C3286" s="66"/>
      <c r="D3286" s="67"/>
      <c r="E3286" s="64"/>
      <c r="F3286" s="64"/>
      <c r="G3286" s="37" t="str">
        <f>IF(E3286="","",IF(OR(E3286="Project Management",E3286="Project Support",E3286="Sprint Management",E3286="Sprint Support"),"NA",ROUND((((VLOOKUP(AD3286,[2]Formula!V:X,3,0)))-SUMIF(AD:AD,AD3286,H:H)),2)))</f>
        <v/>
      </c>
      <c r="H3286" s="71"/>
      <c r="I3286" s="72"/>
      <c r="J3286" s="72"/>
      <c r="K3286" s="38" t="str">
        <f>IF(E3286="","",IF(OR(E3286="Project Management",E3286="Project Support",E3286="Sprint Management",E3286="Sprint Support"),"NA",(((SUMIF(AD:AD,AD3286,H:H)/VLOOKUP(AD3286,[2]Formula!V:X,3,0))*VLOOKUP(AD3286,[2]Formula!V:X,2,0))*H3286)/SUMIF(AD:AD,AD3286,H:H)))</f>
        <v/>
      </c>
      <c r="L3286" s="38" t="str">
        <f t="shared" si="307"/>
        <v/>
      </c>
      <c r="M3286" s="38" t="str">
        <f t="shared" si="308"/>
        <v/>
      </c>
      <c r="N3286" s="38" t="str">
        <f t="shared" si="310"/>
        <v/>
      </c>
      <c r="O3286" s="38" t="str">
        <f t="shared" si="306"/>
        <v/>
      </c>
      <c r="P3286" s="39" t="str">
        <f t="shared" si="311"/>
        <v/>
      </c>
      <c r="AC3286" s="42" t="str">
        <f>IF(B3286="","",VLOOKUP(B3286,[2]Formula!B:C,2,0))</f>
        <v/>
      </c>
      <c r="AD3286" s="43" t="str">
        <f t="shared" si="309"/>
        <v/>
      </c>
    </row>
    <row r="3287" spans="1:30" x14ac:dyDescent="0.25">
      <c r="A3287" s="64"/>
      <c r="B3287" s="64"/>
      <c r="C3287" s="66"/>
      <c r="D3287" s="67"/>
      <c r="E3287" s="64"/>
      <c r="F3287" s="64"/>
      <c r="G3287" s="37" t="str">
        <f>IF(E3287="","",IF(OR(E3287="Project Management",E3287="Project Support",E3287="Sprint Management",E3287="Sprint Support"),"NA",ROUND((((VLOOKUP(AD3287,[2]Formula!V:X,3,0)))-SUMIF(AD:AD,AD3287,H:H)),2)))</f>
        <v/>
      </c>
      <c r="H3287" s="71"/>
      <c r="I3287" s="72"/>
      <c r="J3287" s="72"/>
      <c r="K3287" s="38" t="str">
        <f>IF(E3287="","",IF(OR(E3287="Project Management",E3287="Project Support",E3287="Sprint Management",E3287="Sprint Support"),"NA",(((SUMIF(AD:AD,AD3287,H:H)/VLOOKUP(AD3287,[2]Formula!V:X,3,0))*VLOOKUP(AD3287,[2]Formula!V:X,2,0))*H3287)/SUMIF(AD:AD,AD3287,H:H)))</f>
        <v/>
      </c>
      <c r="L3287" s="38" t="str">
        <f t="shared" si="307"/>
        <v/>
      </c>
      <c r="M3287" s="38" t="str">
        <f t="shared" si="308"/>
        <v/>
      </c>
      <c r="N3287" s="38" t="str">
        <f t="shared" si="310"/>
        <v/>
      </c>
      <c r="O3287" s="38" t="str">
        <f t="shared" si="306"/>
        <v/>
      </c>
      <c r="P3287" s="39" t="str">
        <f t="shared" si="311"/>
        <v/>
      </c>
      <c r="AC3287" s="42" t="str">
        <f>IF(B3287="","",VLOOKUP(B3287,[2]Formula!B:C,2,0))</f>
        <v/>
      </c>
      <c r="AD3287" s="43" t="str">
        <f t="shared" si="309"/>
        <v/>
      </c>
    </row>
    <row r="3288" spans="1:30" x14ac:dyDescent="0.25">
      <c r="A3288" s="64"/>
      <c r="B3288" s="64"/>
      <c r="C3288" s="66"/>
      <c r="D3288" s="67"/>
      <c r="E3288" s="64"/>
      <c r="F3288" s="64"/>
      <c r="G3288" s="37" t="str">
        <f>IF(E3288="","",IF(OR(E3288="Project Management",E3288="Project Support",E3288="Sprint Management",E3288="Sprint Support"),"NA",ROUND((((VLOOKUP(AD3288,[2]Formula!V:X,3,0)))-SUMIF(AD:AD,AD3288,H:H)),2)))</f>
        <v/>
      </c>
      <c r="H3288" s="71"/>
      <c r="I3288" s="72"/>
      <c r="J3288" s="72"/>
      <c r="K3288" s="38" t="str">
        <f>IF(E3288="","",IF(OR(E3288="Project Management",E3288="Project Support",E3288="Sprint Management",E3288="Sprint Support"),"NA",(((SUMIF(AD:AD,AD3288,H:H)/VLOOKUP(AD3288,[2]Formula!V:X,3,0))*VLOOKUP(AD3288,[2]Formula!V:X,2,0))*H3288)/SUMIF(AD:AD,AD3288,H:H)))</f>
        <v/>
      </c>
      <c r="L3288" s="38" t="str">
        <f t="shared" si="307"/>
        <v/>
      </c>
      <c r="M3288" s="38" t="str">
        <f t="shared" si="308"/>
        <v/>
      </c>
      <c r="N3288" s="38" t="str">
        <f t="shared" si="310"/>
        <v/>
      </c>
      <c r="O3288" s="38" t="str">
        <f t="shared" si="306"/>
        <v/>
      </c>
      <c r="P3288" s="39" t="str">
        <f t="shared" si="311"/>
        <v/>
      </c>
      <c r="AC3288" s="42" t="str">
        <f>IF(B3288="","",VLOOKUP(B3288,[2]Formula!B:C,2,0))</f>
        <v/>
      </c>
      <c r="AD3288" s="43" t="str">
        <f t="shared" si="309"/>
        <v/>
      </c>
    </row>
    <row r="3289" spans="1:30" x14ac:dyDescent="0.25">
      <c r="A3289" s="64"/>
      <c r="B3289" s="64"/>
      <c r="C3289" s="66"/>
      <c r="D3289" s="67"/>
      <c r="E3289" s="64"/>
      <c r="F3289" s="64"/>
      <c r="G3289" s="37" t="str">
        <f>IF(E3289="","",IF(OR(E3289="Project Management",E3289="Project Support",E3289="Sprint Management",E3289="Sprint Support"),"NA",ROUND((((VLOOKUP(AD3289,[2]Formula!V:X,3,0)))-SUMIF(AD:AD,AD3289,H:H)),2)))</f>
        <v/>
      </c>
      <c r="H3289" s="71"/>
      <c r="I3289" s="72"/>
      <c r="J3289" s="72"/>
      <c r="K3289" s="38" t="str">
        <f>IF(E3289="","",IF(OR(E3289="Project Management",E3289="Project Support",E3289="Sprint Management",E3289="Sprint Support"),"NA",(((SUMIF(AD:AD,AD3289,H:H)/VLOOKUP(AD3289,[2]Formula!V:X,3,0))*VLOOKUP(AD3289,[2]Formula!V:X,2,0))*H3289)/SUMIF(AD:AD,AD3289,H:H)))</f>
        <v/>
      </c>
      <c r="L3289" s="38" t="str">
        <f t="shared" si="307"/>
        <v/>
      </c>
      <c r="M3289" s="38" t="str">
        <f t="shared" si="308"/>
        <v/>
      </c>
      <c r="N3289" s="38" t="str">
        <f t="shared" si="310"/>
        <v/>
      </c>
      <c r="O3289" s="38" t="str">
        <f t="shared" si="306"/>
        <v/>
      </c>
      <c r="P3289" s="39" t="str">
        <f t="shared" si="311"/>
        <v/>
      </c>
      <c r="AC3289" s="42" t="str">
        <f>IF(B3289="","",VLOOKUP(B3289,[2]Formula!B:C,2,0))</f>
        <v/>
      </c>
      <c r="AD3289" s="43" t="str">
        <f t="shared" si="309"/>
        <v/>
      </c>
    </row>
    <row r="3290" spans="1:30" x14ac:dyDescent="0.25">
      <c r="A3290" s="64"/>
      <c r="B3290" s="64"/>
      <c r="C3290" s="66"/>
      <c r="D3290" s="67"/>
      <c r="E3290" s="64"/>
      <c r="F3290" s="64"/>
      <c r="G3290" s="37" t="str">
        <f>IF(E3290="","",IF(OR(E3290="Project Management",E3290="Project Support",E3290="Sprint Management",E3290="Sprint Support"),"NA",ROUND((((VLOOKUP(AD3290,[2]Formula!V:X,3,0)))-SUMIF(AD:AD,AD3290,H:H)),2)))</f>
        <v/>
      </c>
      <c r="H3290" s="71"/>
      <c r="I3290" s="72"/>
      <c r="J3290" s="72"/>
      <c r="K3290" s="38" t="str">
        <f>IF(E3290="","",IF(OR(E3290="Project Management",E3290="Project Support",E3290="Sprint Management",E3290="Sprint Support"),"NA",(((SUMIF(AD:AD,AD3290,H:H)/VLOOKUP(AD3290,[2]Formula!V:X,3,0))*VLOOKUP(AD3290,[2]Formula!V:X,2,0))*H3290)/SUMIF(AD:AD,AD3290,H:H)))</f>
        <v/>
      </c>
      <c r="L3290" s="38" t="str">
        <f t="shared" si="307"/>
        <v/>
      </c>
      <c r="M3290" s="38" t="str">
        <f t="shared" si="308"/>
        <v/>
      </c>
      <c r="N3290" s="38" t="str">
        <f t="shared" si="310"/>
        <v/>
      </c>
      <c r="O3290" s="38" t="str">
        <f t="shared" si="306"/>
        <v/>
      </c>
      <c r="P3290" s="39" t="str">
        <f t="shared" si="311"/>
        <v/>
      </c>
      <c r="AC3290" s="42" t="str">
        <f>IF(B3290="","",VLOOKUP(B3290,[2]Formula!B:C,2,0))</f>
        <v/>
      </c>
      <c r="AD3290" s="43" t="str">
        <f t="shared" si="309"/>
        <v/>
      </c>
    </row>
    <row r="3291" spans="1:30" x14ac:dyDescent="0.25">
      <c r="A3291" s="64"/>
      <c r="B3291" s="64"/>
      <c r="C3291" s="66"/>
      <c r="D3291" s="67"/>
      <c r="E3291" s="64"/>
      <c r="F3291" s="64"/>
      <c r="G3291" s="37" t="str">
        <f>IF(E3291="","",IF(OR(E3291="Project Management",E3291="Project Support",E3291="Sprint Management",E3291="Sprint Support"),"NA",ROUND((((VLOOKUP(AD3291,[2]Formula!V:X,3,0)))-SUMIF(AD:AD,AD3291,H:H)),2)))</f>
        <v/>
      </c>
      <c r="H3291" s="71"/>
      <c r="I3291" s="72"/>
      <c r="J3291" s="72"/>
      <c r="K3291" s="38" t="str">
        <f>IF(E3291="","",IF(OR(E3291="Project Management",E3291="Project Support",E3291="Sprint Management",E3291="Sprint Support"),"NA",(((SUMIF(AD:AD,AD3291,H:H)/VLOOKUP(AD3291,[2]Formula!V:X,3,0))*VLOOKUP(AD3291,[2]Formula!V:X,2,0))*H3291)/SUMIF(AD:AD,AD3291,H:H)))</f>
        <v/>
      </c>
      <c r="L3291" s="38" t="str">
        <f t="shared" si="307"/>
        <v/>
      </c>
      <c r="M3291" s="38" t="str">
        <f t="shared" si="308"/>
        <v/>
      </c>
      <c r="N3291" s="38" t="str">
        <f t="shared" si="310"/>
        <v/>
      </c>
      <c r="O3291" s="38" t="str">
        <f t="shared" si="306"/>
        <v/>
      </c>
      <c r="P3291" s="39" t="str">
        <f t="shared" si="311"/>
        <v/>
      </c>
      <c r="AC3291" s="42" t="str">
        <f>IF(B3291="","",VLOOKUP(B3291,[2]Formula!B:C,2,0))</f>
        <v/>
      </c>
      <c r="AD3291" s="43" t="str">
        <f t="shared" si="309"/>
        <v/>
      </c>
    </row>
    <row r="3292" spans="1:30" x14ac:dyDescent="0.25">
      <c r="A3292" s="64"/>
      <c r="B3292" s="64"/>
      <c r="C3292" s="66"/>
      <c r="D3292" s="67"/>
      <c r="E3292" s="64"/>
      <c r="F3292" s="64"/>
      <c r="G3292" s="37" t="str">
        <f>IF(E3292="","",IF(OR(E3292="Project Management",E3292="Project Support",E3292="Sprint Management",E3292="Sprint Support"),"NA",ROUND((((VLOOKUP(AD3292,[2]Formula!V:X,3,0)))-SUMIF(AD:AD,AD3292,H:H)),2)))</f>
        <v/>
      </c>
      <c r="H3292" s="71"/>
      <c r="I3292" s="72"/>
      <c r="J3292" s="72"/>
      <c r="K3292" s="38" t="str">
        <f>IF(E3292="","",IF(OR(E3292="Project Management",E3292="Project Support",E3292="Sprint Management",E3292="Sprint Support"),"NA",(((SUMIF(AD:AD,AD3292,H:H)/VLOOKUP(AD3292,[2]Formula!V:X,3,0))*VLOOKUP(AD3292,[2]Formula!V:X,2,0))*H3292)/SUMIF(AD:AD,AD3292,H:H)))</f>
        <v/>
      </c>
      <c r="L3292" s="38" t="str">
        <f t="shared" si="307"/>
        <v/>
      </c>
      <c r="M3292" s="38" t="str">
        <f t="shared" si="308"/>
        <v/>
      </c>
      <c r="N3292" s="38" t="str">
        <f t="shared" si="310"/>
        <v/>
      </c>
      <c r="O3292" s="38" t="str">
        <f t="shared" si="306"/>
        <v/>
      </c>
      <c r="P3292" s="39" t="str">
        <f t="shared" si="311"/>
        <v/>
      </c>
      <c r="AC3292" s="42" t="str">
        <f>IF(B3292="","",VLOOKUP(B3292,[2]Formula!B:C,2,0))</f>
        <v/>
      </c>
      <c r="AD3292" s="43" t="str">
        <f t="shared" si="309"/>
        <v/>
      </c>
    </row>
    <row r="3293" spans="1:30" x14ac:dyDescent="0.25">
      <c r="A3293" s="64"/>
      <c r="B3293" s="64"/>
      <c r="C3293" s="66"/>
      <c r="D3293" s="67"/>
      <c r="E3293" s="64"/>
      <c r="F3293" s="64"/>
      <c r="G3293" s="37" t="str">
        <f>IF(E3293="","",IF(OR(E3293="Project Management",E3293="Project Support",E3293="Sprint Management",E3293="Sprint Support"),"NA",ROUND((((VLOOKUP(AD3293,[2]Formula!V:X,3,0)))-SUMIF(AD:AD,AD3293,H:H)),2)))</f>
        <v/>
      </c>
      <c r="H3293" s="71"/>
      <c r="I3293" s="72"/>
      <c r="J3293" s="72"/>
      <c r="K3293" s="38" t="str">
        <f>IF(E3293="","",IF(OR(E3293="Project Management",E3293="Project Support",E3293="Sprint Management",E3293="Sprint Support"),"NA",(((SUMIF(AD:AD,AD3293,H:H)/VLOOKUP(AD3293,[2]Formula!V:X,3,0))*VLOOKUP(AD3293,[2]Formula!V:X,2,0))*H3293)/SUMIF(AD:AD,AD3293,H:H)))</f>
        <v/>
      </c>
      <c r="L3293" s="38" t="str">
        <f t="shared" si="307"/>
        <v/>
      </c>
      <c r="M3293" s="38" t="str">
        <f t="shared" si="308"/>
        <v/>
      </c>
      <c r="N3293" s="38" t="str">
        <f t="shared" si="310"/>
        <v/>
      </c>
      <c r="O3293" s="38" t="str">
        <f t="shared" si="306"/>
        <v/>
      </c>
      <c r="P3293" s="39" t="str">
        <f t="shared" si="311"/>
        <v/>
      </c>
      <c r="AC3293" s="42" t="str">
        <f>IF(B3293="","",VLOOKUP(B3293,[2]Formula!B:C,2,0))</f>
        <v/>
      </c>
      <c r="AD3293" s="43" t="str">
        <f t="shared" si="309"/>
        <v/>
      </c>
    </row>
    <row r="3294" spans="1:30" x14ac:dyDescent="0.25">
      <c r="A3294" s="64"/>
      <c r="B3294" s="64"/>
      <c r="C3294" s="66"/>
      <c r="D3294" s="67"/>
      <c r="E3294" s="64"/>
      <c r="F3294" s="64"/>
      <c r="G3294" s="37" t="str">
        <f>IF(E3294="","",IF(OR(E3294="Project Management",E3294="Project Support",E3294="Sprint Management",E3294="Sprint Support"),"NA",ROUND((((VLOOKUP(AD3294,[2]Formula!V:X,3,0)))-SUMIF(AD:AD,AD3294,H:H)),2)))</f>
        <v/>
      </c>
      <c r="H3294" s="71"/>
      <c r="I3294" s="72"/>
      <c r="J3294" s="72"/>
      <c r="K3294" s="38" t="str">
        <f>IF(E3294="","",IF(OR(E3294="Project Management",E3294="Project Support",E3294="Sprint Management",E3294="Sprint Support"),"NA",(((SUMIF(AD:AD,AD3294,H:H)/VLOOKUP(AD3294,[2]Formula!V:X,3,0))*VLOOKUP(AD3294,[2]Formula!V:X,2,0))*H3294)/SUMIF(AD:AD,AD3294,H:H)))</f>
        <v/>
      </c>
      <c r="L3294" s="38" t="str">
        <f t="shared" si="307"/>
        <v/>
      </c>
      <c r="M3294" s="38" t="str">
        <f t="shared" si="308"/>
        <v/>
      </c>
      <c r="N3294" s="38" t="str">
        <f t="shared" si="310"/>
        <v/>
      </c>
      <c r="O3294" s="38" t="str">
        <f t="shared" si="306"/>
        <v/>
      </c>
      <c r="P3294" s="39" t="str">
        <f t="shared" si="311"/>
        <v/>
      </c>
      <c r="AC3294" s="42" t="str">
        <f>IF(B3294="","",VLOOKUP(B3294,[2]Formula!B:C,2,0))</f>
        <v/>
      </c>
      <c r="AD3294" s="43" t="str">
        <f t="shared" si="309"/>
        <v/>
      </c>
    </row>
    <row r="3295" spans="1:30" x14ac:dyDescent="0.25">
      <c r="A3295" s="64"/>
      <c r="B3295" s="64"/>
      <c r="C3295" s="66"/>
      <c r="D3295" s="67"/>
      <c r="E3295" s="64"/>
      <c r="F3295" s="64"/>
      <c r="G3295" s="37" t="str">
        <f>IF(E3295="","",IF(OR(E3295="Project Management",E3295="Project Support",E3295="Sprint Management",E3295="Sprint Support"),"NA",ROUND((((VLOOKUP(AD3295,[2]Formula!V:X,3,0)))-SUMIF(AD:AD,AD3295,H:H)),2)))</f>
        <v/>
      </c>
      <c r="H3295" s="71"/>
      <c r="I3295" s="72"/>
      <c r="J3295" s="72"/>
      <c r="K3295" s="38" t="str">
        <f>IF(E3295="","",IF(OR(E3295="Project Management",E3295="Project Support",E3295="Sprint Management",E3295="Sprint Support"),"NA",(((SUMIF(AD:AD,AD3295,H:H)/VLOOKUP(AD3295,[2]Formula!V:X,3,0))*VLOOKUP(AD3295,[2]Formula!V:X,2,0))*H3295)/SUMIF(AD:AD,AD3295,H:H)))</f>
        <v/>
      </c>
      <c r="L3295" s="38" t="str">
        <f t="shared" si="307"/>
        <v/>
      </c>
      <c r="M3295" s="38" t="str">
        <f t="shared" si="308"/>
        <v/>
      </c>
      <c r="N3295" s="38" t="str">
        <f t="shared" si="310"/>
        <v/>
      </c>
      <c r="O3295" s="38" t="str">
        <f t="shared" si="306"/>
        <v/>
      </c>
      <c r="P3295" s="39" t="str">
        <f t="shared" si="311"/>
        <v/>
      </c>
      <c r="AC3295" s="42" t="str">
        <f>IF(B3295="","",VLOOKUP(B3295,[2]Formula!B:C,2,0))</f>
        <v/>
      </c>
      <c r="AD3295" s="43" t="str">
        <f t="shared" si="309"/>
        <v/>
      </c>
    </row>
    <row r="3296" spans="1:30" x14ac:dyDescent="0.25">
      <c r="A3296" s="64"/>
      <c r="B3296" s="64"/>
      <c r="C3296" s="66"/>
      <c r="D3296" s="67"/>
      <c r="E3296" s="64"/>
      <c r="F3296" s="64"/>
      <c r="G3296" s="37" t="str">
        <f>IF(E3296="","",IF(OR(E3296="Project Management",E3296="Project Support",E3296="Sprint Management",E3296="Sprint Support"),"NA",ROUND((((VLOOKUP(AD3296,[2]Formula!V:X,3,0)))-SUMIF(AD:AD,AD3296,H:H)),2)))</f>
        <v/>
      </c>
      <c r="H3296" s="71"/>
      <c r="I3296" s="72"/>
      <c r="J3296" s="72"/>
      <c r="K3296" s="38" t="str">
        <f>IF(E3296="","",IF(OR(E3296="Project Management",E3296="Project Support",E3296="Sprint Management",E3296="Sprint Support"),"NA",(((SUMIF(AD:AD,AD3296,H:H)/VLOOKUP(AD3296,[2]Formula!V:X,3,0))*VLOOKUP(AD3296,[2]Formula!V:X,2,0))*H3296)/SUMIF(AD:AD,AD3296,H:H)))</f>
        <v/>
      </c>
      <c r="L3296" s="38" t="str">
        <f t="shared" si="307"/>
        <v/>
      </c>
      <c r="M3296" s="38" t="str">
        <f t="shared" si="308"/>
        <v/>
      </c>
      <c r="N3296" s="38" t="str">
        <f t="shared" si="310"/>
        <v/>
      </c>
      <c r="O3296" s="38" t="str">
        <f t="shared" si="306"/>
        <v/>
      </c>
      <c r="P3296" s="39" t="str">
        <f t="shared" si="311"/>
        <v/>
      </c>
      <c r="AC3296" s="42" t="str">
        <f>IF(B3296="","",VLOOKUP(B3296,[2]Formula!B:C,2,0))</f>
        <v/>
      </c>
      <c r="AD3296" s="43" t="str">
        <f t="shared" si="309"/>
        <v/>
      </c>
    </row>
    <row r="3297" spans="1:30" x14ac:dyDescent="0.25">
      <c r="A3297" s="64"/>
      <c r="B3297" s="64"/>
      <c r="C3297" s="66"/>
      <c r="D3297" s="67"/>
      <c r="E3297" s="64"/>
      <c r="F3297" s="64"/>
      <c r="G3297" s="37" t="str">
        <f>IF(E3297="","",IF(OR(E3297="Project Management",E3297="Project Support",E3297="Sprint Management",E3297="Sprint Support"),"NA",ROUND((((VLOOKUP(AD3297,[2]Formula!V:X,3,0)))-SUMIF(AD:AD,AD3297,H:H)),2)))</f>
        <v/>
      </c>
      <c r="H3297" s="71"/>
      <c r="I3297" s="72"/>
      <c r="J3297" s="72"/>
      <c r="K3297" s="38" t="str">
        <f>IF(E3297="","",IF(OR(E3297="Project Management",E3297="Project Support",E3297="Sprint Management",E3297="Sprint Support"),"NA",(((SUMIF(AD:AD,AD3297,H:H)/VLOOKUP(AD3297,[2]Formula!V:X,3,0))*VLOOKUP(AD3297,[2]Formula!V:X,2,0))*H3297)/SUMIF(AD:AD,AD3297,H:H)))</f>
        <v/>
      </c>
      <c r="L3297" s="38" t="str">
        <f t="shared" si="307"/>
        <v/>
      </c>
      <c r="M3297" s="38" t="str">
        <f t="shared" si="308"/>
        <v/>
      </c>
      <c r="N3297" s="38" t="str">
        <f t="shared" si="310"/>
        <v/>
      </c>
      <c r="O3297" s="38" t="str">
        <f t="shared" si="306"/>
        <v/>
      </c>
      <c r="P3297" s="39" t="str">
        <f t="shared" si="311"/>
        <v/>
      </c>
      <c r="AC3297" s="42" t="str">
        <f>IF(B3297="","",VLOOKUP(B3297,[2]Formula!B:C,2,0))</f>
        <v/>
      </c>
      <c r="AD3297" s="43" t="str">
        <f t="shared" si="309"/>
        <v/>
      </c>
    </row>
    <row r="3298" spans="1:30" x14ac:dyDescent="0.25">
      <c r="A3298" s="64"/>
      <c r="B3298" s="64"/>
      <c r="C3298" s="66"/>
      <c r="D3298" s="67"/>
      <c r="E3298" s="64"/>
      <c r="F3298" s="64"/>
      <c r="G3298" s="37" t="str">
        <f>IF(E3298="","",IF(OR(E3298="Project Management",E3298="Project Support",E3298="Sprint Management",E3298="Sprint Support"),"NA",ROUND((((VLOOKUP(AD3298,[2]Formula!V:X,3,0)))-SUMIF(AD:AD,AD3298,H:H)),2)))</f>
        <v/>
      </c>
      <c r="H3298" s="71"/>
      <c r="I3298" s="72"/>
      <c r="J3298" s="72"/>
      <c r="K3298" s="38" t="str">
        <f>IF(E3298="","",IF(OR(E3298="Project Management",E3298="Project Support",E3298="Sprint Management",E3298="Sprint Support"),"NA",(((SUMIF(AD:AD,AD3298,H:H)/VLOOKUP(AD3298,[2]Formula!V:X,3,0))*VLOOKUP(AD3298,[2]Formula!V:X,2,0))*H3298)/SUMIF(AD:AD,AD3298,H:H)))</f>
        <v/>
      </c>
      <c r="L3298" s="38" t="str">
        <f t="shared" si="307"/>
        <v/>
      </c>
      <c r="M3298" s="38" t="str">
        <f t="shared" si="308"/>
        <v/>
      </c>
      <c r="N3298" s="38" t="str">
        <f t="shared" si="310"/>
        <v/>
      </c>
      <c r="O3298" s="38" t="str">
        <f t="shared" si="306"/>
        <v/>
      </c>
      <c r="P3298" s="39" t="str">
        <f t="shared" si="311"/>
        <v/>
      </c>
      <c r="AC3298" s="42" t="str">
        <f>IF(B3298="","",VLOOKUP(B3298,[2]Formula!B:C,2,0))</f>
        <v/>
      </c>
      <c r="AD3298" s="43" t="str">
        <f t="shared" si="309"/>
        <v/>
      </c>
    </row>
    <row r="3299" spans="1:30" x14ac:dyDescent="0.25">
      <c r="A3299" s="64"/>
      <c r="B3299" s="64"/>
      <c r="C3299" s="66"/>
      <c r="D3299" s="67"/>
      <c r="E3299" s="64"/>
      <c r="F3299" s="64"/>
      <c r="G3299" s="37" t="str">
        <f>IF(E3299="","",IF(OR(E3299="Project Management",E3299="Project Support",E3299="Sprint Management",E3299="Sprint Support"),"NA",ROUND((((VLOOKUP(AD3299,[2]Formula!V:X,3,0)))-SUMIF(AD:AD,AD3299,H:H)),2)))</f>
        <v/>
      </c>
      <c r="H3299" s="71"/>
      <c r="I3299" s="72"/>
      <c r="J3299" s="72"/>
      <c r="K3299" s="38" t="str">
        <f>IF(E3299="","",IF(OR(E3299="Project Management",E3299="Project Support",E3299="Sprint Management",E3299="Sprint Support"),"NA",(((SUMIF(AD:AD,AD3299,H:H)/VLOOKUP(AD3299,[2]Formula!V:X,3,0))*VLOOKUP(AD3299,[2]Formula!V:X,2,0))*H3299)/SUMIF(AD:AD,AD3299,H:H)))</f>
        <v/>
      </c>
      <c r="L3299" s="38" t="str">
        <f t="shared" si="307"/>
        <v/>
      </c>
      <c r="M3299" s="38" t="str">
        <f t="shared" si="308"/>
        <v/>
      </c>
      <c r="N3299" s="38" t="str">
        <f t="shared" si="310"/>
        <v/>
      </c>
      <c r="O3299" s="38" t="str">
        <f t="shared" si="306"/>
        <v/>
      </c>
      <c r="P3299" s="39" t="str">
        <f t="shared" si="311"/>
        <v/>
      </c>
      <c r="AC3299" s="42" t="str">
        <f>IF(B3299="","",VLOOKUP(B3299,[2]Formula!B:C,2,0))</f>
        <v/>
      </c>
      <c r="AD3299" s="43" t="str">
        <f t="shared" si="309"/>
        <v/>
      </c>
    </row>
    <row r="3300" spans="1:30" x14ac:dyDescent="0.25">
      <c r="A3300" s="64"/>
      <c r="B3300" s="64"/>
      <c r="C3300" s="66"/>
      <c r="D3300" s="67"/>
      <c r="E3300" s="64"/>
      <c r="F3300" s="64"/>
      <c r="G3300" s="37" t="str">
        <f>IF(E3300="","",IF(OR(E3300="Project Management",E3300="Project Support",E3300="Sprint Management",E3300="Sprint Support"),"NA",ROUND((((VLOOKUP(AD3300,[2]Formula!V:X,3,0)))-SUMIF(AD:AD,AD3300,H:H)),2)))</f>
        <v/>
      </c>
      <c r="H3300" s="71"/>
      <c r="I3300" s="72"/>
      <c r="J3300" s="72"/>
      <c r="K3300" s="38" t="str">
        <f>IF(E3300="","",IF(OR(E3300="Project Management",E3300="Project Support",E3300="Sprint Management",E3300="Sprint Support"),"NA",(((SUMIF(AD:AD,AD3300,H:H)/VLOOKUP(AD3300,[2]Formula!V:X,3,0))*VLOOKUP(AD3300,[2]Formula!V:X,2,0))*H3300)/SUMIF(AD:AD,AD3300,H:H)))</f>
        <v/>
      </c>
      <c r="L3300" s="38" t="str">
        <f t="shared" si="307"/>
        <v/>
      </c>
      <c r="M3300" s="38" t="str">
        <f t="shared" si="308"/>
        <v/>
      </c>
      <c r="N3300" s="38" t="str">
        <f t="shared" si="310"/>
        <v/>
      </c>
      <c r="O3300" s="38" t="str">
        <f t="shared" si="306"/>
        <v/>
      </c>
      <c r="P3300" s="39" t="str">
        <f t="shared" si="311"/>
        <v/>
      </c>
      <c r="AC3300" s="42" t="str">
        <f>IF(B3300="","",VLOOKUP(B3300,[2]Formula!B:C,2,0))</f>
        <v/>
      </c>
      <c r="AD3300" s="43" t="str">
        <f t="shared" si="309"/>
        <v/>
      </c>
    </row>
    <row r="3301" spans="1:30" x14ac:dyDescent="0.25">
      <c r="A3301" s="64"/>
      <c r="B3301" s="64"/>
      <c r="C3301" s="66"/>
      <c r="D3301" s="67"/>
      <c r="E3301" s="64"/>
      <c r="F3301" s="64"/>
      <c r="G3301" s="37" t="str">
        <f>IF(E3301="","",IF(OR(E3301="Project Management",E3301="Project Support",E3301="Sprint Management",E3301="Sprint Support"),"NA",ROUND((((VLOOKUP(AD3301,[2]Formula!V:X,3,0)))-SUMIF(AD:AD,AD3301,H:H)),2)))</f>
        <v/>
      </c>
      <c r="H3301" s="71"/>
      <c r="I3301" s="72"/>
      <c r="J3301" s="72"/>
      <c r="K3301" s="38" t="str">
        <f>IF(E3301="","",IF(OR(E3301="Project Management",E3301="Project Support",E3301="Sprint Management",E3301="Sprint Support"),"NA",(((SUMIF(AD:AD,AD3301,H:H)/VLOOKUP(AD3301,[2]Formula!V:X,3,0))*VLOOKUP(AD3301,[2]Formula!V:X,2,0))*H3301)/SUMIF(AD:AD,AD3301,H:H)))</f>
        <v/>
      </c>
      <c r="L3301" s="38" t="str">
        <f t="shared" si="307"/>
        <v/>
      </c>
      <c r="M3301" s="38" t="str">
        <f t="shared" si="308"/>
        <v/>
      </c>
      <c r="N3301" s="38" t="str">
        <f t="shared" si="310"/>
        <v/>
      </c>
      <c r="O3301" s="38" t="str">
        <f t="shared" si="306"/>
        <v/>
      </c>
      <c r="P3301" s="39" t="str">
        <f t="shared" si="311"/>
        <v/>
      </c>
      <c r="AC3301" s="42" t="str">
        <f>IF(B3301="","",VLOOKUP(B3301,[2]Formula!B:C,2,0))</f>
        <v/>
      </c>
      <c r="AD3301" s="43" t="str">
        <f t="shared" si="309"/>
        <v/>
      </c>
    </row>
    <row r="3302" spans="1:30" x14ac:dyDescent="0.25">
      <c r="A3302" s="64"/>
      <c r="B3302" s="64"/>
      <c r="C3302" s="66"/>
      <c r="D3302" s="67"/>
      <c r="E3302" s="64"/>
      <c r="F3302" s="64"/>
      <c r="G3302" s="37" t="str">
        <f>IF(E3302="","",IF(OR(E3302="Project Management",E3302="Project Support",E3302="Sprint Management",E3302="Sprint Support"),"NA",ROUND((((VLOOKUP(AD3302,[2]Formula!V:X,3,0)))-SUMIF(AD:AD,AD3302,H:H)),2)))</f>
        <v/>
      </c>
      <c r="H3302" s="71"/>
      <c r="I3302" s="72"/>
      <c r="J3302" s="72"/>
      <c r="K3302" s="38" t="str">
        <f>IF(E3302="","",IF(OR(E3302="Project Management",E3302="Project Support",E3302="Sprint Management",E3302="Sprint Support"),"NA",(((SUMIF(AD:AD,AD3302,H:H)/VLOOKUP(AD3302,[2]Formula!V:X,3,0))*VLOOKUP(AD3302,[2]Formula!V:X,2,0))*H3302)/SUMIF(AD:AD,AD3302,H:H)))</f>
        <v/>
      </c>
      <c r="L3302" s="38" t="str">
        <f t="shared" si="307"/>
        <v/>
      </c>
      <c r="M3302" s="38" t="str">
        <f t="shared" si="308"/>
        <v/>
      </c>
      <c r="N3302" s="38" t="str">
        <f t="shared" si="310"/>
        <v/>
      </c>
      <c r="O3302" s="38" t="str">
        <f t="shared" si="306"/>
        <v/>
      </c>
      <c r="P3302" s="39" t="str">
        <f t="shared" si="311"/>
        <v/>
      </c>
      <c r="AC3302" s="42" t="str">
        <f>IF(B3302="","",VLOOKUP(B3302,[2]Formula!B:C,2,0))</f>
        <v/>
      </c>
      <c r="AD3302" s="43" t="str">
        <f t="shared" si="309"/>
        <v/>
      </c>
    </row>
    <row r="3303" spans="1:30" x14ac:dyDescent="0.25">
      <c r="A3303" s="64"/>
      <c r="B3303" s="64"/>
      <c r="C3303" s="66"/>
      <c r="D3303" s="67"/>
      <c r="E3303" s="64"/>
      <c r="F3303" s="64"/>
      <c r="G3303" s="37" t="str">
        <f>IF(E3303="","",IF(OR(E3303="Project Management",E3303="Project Support",E3303="Sprint Management",E3303="Sprint Support"),"NA",ROUND((((VLOOKUP(AD3303,[2]Formula!V:X,3,0)))-SUMIF(AD:AD,AD3303,H:H)),2)))</f>
        <v/>
      </c>
      <c r="H3303" s="71"/>
      <c r="I3303" s="72"/>
      <c r="J3303" s="72"/>
      <c r="K3303" s="38" t="str">
        <f>IF(E3303="","",IF(OR(E3303="Project Management",E3303="Project Support",E3303="Sprint Management",E3303="Sprint Support"),"NA",(((SUMIF(AD:AD,AD3303,H:H)/VLOOKUP(AD3303,[2]Formula!V:X,3,0))*VLOOKUP(AD3303,[2]Formula!V:X,2,0))*H3303)/SUMIF(AD:AD,AD3303,H:H)))</f>
        <v/>
      </c>
      <c r="L3303" s="38" t="str">
        <f t="shared" si="307"/>
        <v/>
      </c>
      <c r="M3303" s="38" t="str">
        <f t="shared" si="308"/>
        <v/>
      </c>
      <c r="N3303" s="38" t="str">
        <f t="shared" si="310"/>
        <v/>
      </c>
      <c r="O3303" s="38" t="str">
        <f t="shared" si="306"/>
        <v/>
      </c>
      <c r="P3303" s="39" t="str">
        <f t="shared" si="311"/>
        <v/>
      </c>
      <c r="AC3303" s="42" t="str">
        <f>IF(B3303="","",VLOOKUP(B3303,[2]Formula!B:C,2,0))</f>
        <v/>
      </c>
      <c r="AD3303" s="43" t="str">
        <f t="shared" si="309"/>
        <v/>
      </c>
    </row>
    <row r="3304" spans="1:30" x14ac:dyDescent="0.25">
      <c r="A3304" s="64"/>
      <c r="B3304" s="64"/>
      <c r="C3304" s="66"/>
      <c r="D3304" s="67"/>
      <c r="E3304" s="64"/>
      <c r="F3304" s="64"/>
      <c r="G3304" s="37" t="str">
        <f>IF(E3304="","",IF(OR(E3304="Project Management",E3304="Project Support",E3304="Sprint Management",E3304="Sprint Support"),"NA",ROUND((((VLOOKUP(AD3304,[2]Formula!V:X,3,0)))-SUMIF(AD:AD,AD3304,H:H)),2)))</f>
        <v/>
      </c>
      <c r="H3304" s="71"/>
      <c r="I3304" s="72"/>
      <c r="J3304" s="72"/>
      <c r="K3304" s="38" t="str">
        <f>IF(E3304="","",IF(OR(E3304="Project Management",E3304="Project Support",E3304="Sprint Management",E3304="Sprint Support"),"NA",(((SUMIF(AD:AD,AD3304,H:H)/VLOOKUP(AD3304,[2]Formula!V:X,3,0))*VLOOKUP(AD3304,[2]Formula!V:X,2,0))*H3304)/SUMIF(AD:AD,AD3304,H:H)))</f>
        <v/>
      </c>
      <c r="L3304" s="38" t="str">
        <f t="shared" si="307"/>
        <v/>
      </c>
      <c r="M3304" s="38" t="str">
        <f t="shared" si="308"/>
        <v/>
      </c>
      <c r="N3304" s="38" t="str">
        <f t="shared" si="310"/>
        <v/>
      </c>
      <c r="O3304" s="38" t="str">
        <f t="shared" si="306"/>
        <v/>
      </c>
      <c r="P3304" s="39" t="str">
        <f t="shared" si="311"/>
        <v/>
      </c>
      <c r="AC3304" s="42" t="str">
        <f>IF(B3304="","",VLOOKUP(B3304,[2]Formula!B:C,2,0))</f>
        <v/>
      </c>
      <c r="AD3304" s="43" t="str">
        <f t="shared" si="309"/>
        <v/>
      </c>
    </row>
    <row r="3305" spans="1:30" x14ac:dyDescent="0.25">
      <c r="A3305" s="64"/>
      <c r="B3305" s="64"/>
      <c r="C3305" s="66"/>
      <c r="D3305" s="67"/>
      <c r="E3305" s="64"/>
      <c r="F3305" s="64"/>
      <c r="G3305" s="37" t="str">
        <f>IF(E3305="","",IF(OR(E3305="Project Management",E3305="Project Support",E3305="Sprint Management",E3305="Sprint Support"),"NA",ROUND((((VLOOKUP(AD3305,[2]Formula!V:X,3,0)))-SUMIF(AD:AD,AD3305,H:H)),2)))</f>
        <v/>
      </c>
      <c r="H3305" s="71"/>
      <c r="I3305" s="72"/>
      <c r="J3305" s="72"/>
      <c r="K3305" s="38" t="str">
        <f>IF(E3305="","",IF(OR(E3305="Project Management",E3305="Project Support",E3305="Sprint Management",E3305="Sprint Support"),"NA",(((SUMIF(AD:AD,AD3305,H:H)/VLOOKUP(AD3305,[2]Formula!V:X,3,0))*VLOOKUP(AD3305,[2]Formula!V:X,2,0))*H3305)/SUMIF(AD:AD,AD3305,H:H)))</f>
        <v/>
      </c>
      <c r="L3305" s="38" t="str">
        <f t="shared" si="307"/>
        <v/>
      </c>
      <c r="M3305" s="38" t="str">
        <f t="shared" si="308"/>
        <v/>
      </c>
      <c r="N3305" s="38" t="str">
        <f t="shared" si="310"/>
        <v/>
      </c>
      <c r="O3305" s="38" t="str">
        <f t="shared" si="306"/>
        <v/>
      </c>
      <c r="P3305" s="39" t="str">
        <f t="shared" si="311"/>
        <v/>
      </c>
      <c r="AC3305" s="42" t="str">
        <f>IF(B3305="","",VLOOKUP(B3305,[2]Formula!B:C,2,0))</f>
        <v/>
      </c>
      <c r="AD3305" s="43" t="str">
        <f t="shared" si="309"/>
        <v/>
      </c>
    </row>
    <row r="3306" spans="1:30" x14ac:dyDescent="0.25">
      <c r="A3306" s="64"/>
      <c r="B3306" s="64"/>
      <c r="C3306" s="66"/>
      <c r="D3306" s="67"/>
      <c r="E3306" s="64"/>
      <c r="F3306" s="64"/>
      <c r="G3306" s="37" t="str">
        <f>IF(E3306="","",IF(OR(E3306="Project Management",E3306="Project Support",E3306="Sprint Management",E3306="Sprint Support"),"NA",ROUND((((VLOOKUP(AD3306,[2]Formula!V:X,3,0)))-SUMIF(AD:AD,AD3306,H:H)),2)))</f>
        <v/>
      </c>
      <c r="H3306" s="71"/>
      <c r="I3306" s="72"/>
      <c r="J3306" s="72"/>
      <c r="K3306" s="38" t="str">
        <f>IF(E3306="","",IF(OR(E3306="Project Management",E3306="Project Support",E3306="Sprint Management",E3306="Sprint Support"),"NA",(((SUMIF(AD:AD,AD3306,H:H)/VLOOKUP(AD3306,[2]Formula!V:X,3,0))*VLOOKUP(AD3306,[2]Formula!V:X,2,0))*H3306)/SUMIF(AD:AD,AD3306,H:H)))</f>
        <v/>
      </c>
      <c r="L3306" s="38" t="str">
        <f t="shared" si="307"/>
        <v/>
      </c>
      <c r="M3306" s="38" t="str">
        <f t="shared" si="308"/>
        <v/>
      </c>
      <c r="N3306" s="38" t="str">
        <f t="shared" si="310"/>
        <v/>
      </c>
      <c r="O3306" s="38" t="str">
        <f t="shared" si="306"/>
        <v/>
      </c>
      <c r="P3306" s="39" t="str">
        <f t="shared" si="311"/>
        <v/>
      </c>
      <c r="AC3306" s="42" t="str">
        <f>IF(B3306="","",VLOOKUP(B3306,[2]Formula!B:C,2,0))</f>
        <v/>
      </c>
      <c r="AD3306" s="43" t="str">
        <f t="shared" si="309"/>
        <v/>
      </c>
    </row>
    <row r="3307" spans="1:30" x14ac:dyDescent="0.25">
      <c r="A3307" s="64"/>
      <c r="B3307" s="64"/>
      <c r="C3307" s="66"/>
      <c r="D3307" s="67"/>
      <c r="E3307" s="64"/>
      <c r="F3307" s="64"/>
      <c r="G3307" s="37" t="str">
        <f>IF(E3307="","",IF(OR(E3307="Project Management",E3307="Project Support",E3307="Sprint Management",E3307="Sprint Support"),"NA",ROUND((((VLOOKUP(AD3307,[2]Formula!V:X,3,0)))-SUMIF(AD:AD,AD3307,H:H)),2)))</f>
        <v/>
      </c>
      <c r="H3307" s="71"/>
      <c r="I3307" s="72"/>
      <c r="J3307" s="72"/>
      <c r="K3307" s="38" t="str">
        <f>IF(E3307="","",IF(OR(E3307="Project Management",E3307="Project Support",E3307="Sprint Management",E3307="Sprint Support"),"NA",(((SUMIF(AD:AD,AD3307,H:H)/VLOOKUP(AD3307,[2]Formula!V:X,3,0))*VLOOKUP(AD3307,[2]Formula!V:X,2,0))*H3307)/SUMIF(AD:AD,AD3307,H:H)))</f>
        <v/>
      </c>
      <c r="L3307" s="38" t="str">
        <f t="shared" si="307"/>
        <v/>
      </c>
      <c r="M3307" s="38" t="str">
        <f t="shared" si="308"/>
        <v/>
      </c>
      <c r="N3307" s="38" t="str">
        <f t="shared" si="310"/>
        <v/>
      </c>
      <c r="O3307" s="38" t="str">
        <f t="shared" si="306"/>
        <v/>
      </c>
      <c r="P3307" s="39" t="str">
        <f t="shared" si="311"/>
        <v/>
      </c>
      <c r="AC3307" s="42" t="str">
        <f>IF(B3307="","",VLOOKUP(B3307,[2]Formula!B:C,2,0))</f>
        <v/>
      </c>
      <c r="AD3307" s="43" t="str">
        <f t="shared" si="309"/>
        <v/>
      </c>
    </row>
    <row r="3308" spans="1:30" x14ac:dyDescent="0.25">
      <c r="A3308" s="64"/>
      <c r="B3308" s="64"/>
      <c r="C3308" s="66"/>
      <c r="D3308" s="67"/>
      <c r="E3308" s="64"/>
      <c r="F3308" s="64"/>
      <c r="G3308" s="37" t="str">
        <f>IF(E3308="","",IF(OR(E3308="Project Management",E3308="Project Support",E3308="Sprint Management",E3308="Sprint Support"),"NA",ROUND((((VLOOKUP(AD3308,[2]Formula!V:X,3,0)))-SUMIF(AD:AD,AD3308,H:H)),2)))</f>
        <v/>
      </c>
      <c r="H3308" s="71"/>
      <c r="I3308" s="72"/>
      <c r="J3308" s="72"/>
      <c r="K3308" s="38" t="str">
        <f>IF(E3308="","",IF(OR(E3308="Project Management",E3308="Project Support",E3308="Sprint Management",E3308="Sprint Support"),"NA",(((SUMIF(AD:AD,AD3308,H:H)/VLOOKUP(AD3308,[2]Formula!V:X,3,0))*VLOOKUP(AD3308,[2]Formula!V:X,2,0))*H3308)/SUMIF(AD:AD,AD3308,H:H)))</f>
        <v/>
      </c>
      <c r="L3308" s="38" t="str">
        <f t="shared" si="307"/>
        <v/>
      </c>
      <c r="M3308" s="38" t="str">
        <f t="shared" si="308"/>
        <v/>
      </c>
      <c r="N3308" s="38" t="str">
        <f t="shared" si="310"/>
        <v/>
      </c>
      <c r="O3308" s="38" t="str">
        <f t="shared" si="306"/>
        <v/>
      </c>
      <c r="P3308" s="39" t="str">
        <f t="shared" si="311"/>
        <v/>
      </c>
      <c r="AC3308" s="42" t="str">
        <f>IF(B3308="","",VLOOKUP(B3308,[2]Formula!B:C,2,0))</f>
        <v/>
      </c>
      <c r="AD3308" s="43" t="str">
        <f t="shared" si="309"/>
        <v/>
      </c>
    </row>
    <row r="3309" spans="1:30" x14ac:dyDescent="0.25">
      <c r="A3309" s="64"/>
      <c r="B3309" s="64"/>
      <c r="C3309" s="66"/>
      <c r="D3309" s="67"/>
      <c r="E3309" s="64"/>
      <c r="F3309" s="64"/>
      <c r="G3309" s="37" t="str">
        <f>IF(E3309="","",IF(OR(E3309="Project Management",E3309="Project Support",E3309="Sprint Management",E3309="Sprint Support"),"NA",ROUND((((VLOOKUP(AD3309,[2]Formula!V:X,3,0)))-SUMIF(AD:AD,AD3309,H:H)),2)))</f>
        <v/>
      </c>
      <c r="H3309" s="71"/>
      <c r="I3309" s="72"/>
      <c r="J3309" s="72"/>
      <c r="K3309" s="38" t="str">
        <f>IF(E3309="","",IF(OR(E3309="Project Management",E3309="Project Support",E3309="Sprint Management",E3309="Sprint Support"),"NA",(((SUMIF(AD:AD,AD3309,H:H)/VLOOKUP(AD3309,[2]Formula!V:X,3,0))*VLOOKUP(AD3309,[2]Formula!V:X,2,0))*H3309)/SUMIF(AD:AD,AD3309,H:H)))</f>
        <v/>
      </c>
      <c r="L3309" s="38" t="str">
        <f t="shared" si="307"/>
        <v/>
      </c>
      <c r="M3309" s="38" t="str">
        <f t="shared" si="308"/>
        <v/>
      </c>
      <c r="N3309" s="38" t="str">
        <f t="shared" si="310"/>
        <v/>
      </c>
      <c r="O3309" s="38" t="str">
        <f t="shared" si="306"/>
        <v/>
      </c>
      <c r="P3309" s="39" t="str">
        <f t="shared" si="311"/>
        <v/>
      </c>
      <c r="AC3309" s="42" t="str">
        <f>IF(B3309="","",VLOOKUP(B3309,[2]Formula!B:C,2,0))</f>
        <v/>
      </c>
      <c r="AD3309" s="43" t="str">
        <f t="shared" si="309"/>
        <v/>
      </c>
    </row>
    <row r="3310" spans="1:30" x14ac:dyDescent="0.25">
      <c r="A3310" s="64"/>
      <c r="B3310" s="64"/>
      <c r="C3310" s="66"/>
      <c r="D3310" s="67"/>
      <c r="E3310" s="64"/>
      <c r="F3310" s="64"/>
      <c r="G3310" s="37" t="str">
        <f>IF(E3310="","",IF(OR(E3310="Project Management",E3310="Project Support",E3310="Sprint Management",E3310="Sprint Support"),"NA",ROUND((((VLOOKUP(AD3310,[2]Formula!V:X,3,0)))-SUMIF(AD:AD,AD3310,H:H)),2)))</f>
        <v/>
      </c>
      <c r="H3310" s="71"/>
      <c r="I3310" s="72"/>
      <c r="J3310" s="72"/>
      <c r="K3310" s="38" t="str">
        <f>IF(E3310="","",IF(OR(E3310="Project Management",E3310="Project Support",E3310="Sprint Management",E3310="Sprint Support"),"NA",(((SUMIF(AD:AD,AD3310,H:H)/VLOOKUP(AD3310,[2]Formula!V:X,3,0))*VLOOKUP(AD3310,[2]Formula!V:X,2,0))*H3310)/SUMIF(AD:AD,AD3310,H:H)))</f>
        <v/>
      </c>
      <c r="L3310" s="38" t="str">
        <f t="shared" si="307"/>
        <v/>
      </c>
      <c r="M3310" s="38" t="str">
        <f t="shared" si="308"/>
        <v/>
      </c>
      <c r="N3310" s="38" t="str">
        <f t="shared" si="310"/>
        <v/>
      </c>
      <c r="O3310" s="38" t="str">
        <f t="shared" si="306"/>
        <v/>
      </c>
      <c r="P3310" s="39" t="str">
        <f t="shared" si="311"/>
        <v/>
      </c>
      <c r="AC3310" s="42" t="str">
        <f>IF(B3310="","",VLOOKUP(B3310,[2]Formula!B:C,2,0))</f>
        <v/>
      </c>
      <c r="AD3310" s="43" t="str">
        <f t="shared" si="309"/>
        <v/>
      </c>
    </row>
    <row r="3311" spans="1:30" x14ac:dyDescent="0.25">
      <c r="A3311" s="64"/>
      <c r="B3311" s="64"/>
      <c r="C3311" s="66"/>
      <c r="D3311" s="67"/>
      <c r="E3311" s="64"/>
      <c r="F3311" s="64"/>
      <c r="G3311" s="37" t="str">
        <f>IF(E3311="","",IF(OR(E3311="Project Management",E3311="Project Support",E3311="Sprint Management",E3311="Sprint Support"),"NA",ROUND((((VLOOKUP(AD3311,[2]Formula!V:X,3,0)))-SUMIF(AD:AD,AD3311,H:H)),2)))</f>
        <v/>
      </c>
      <c r="H3311" s="71"/>
      <c r="I3311" s="72"/>
      <c r="J3311" s="72"/>
      <c r="K3311" s="38" t="str">
        <f>IF(E3311="","",IF(OR(E3311="Project Management",E3311="Project Support",E3311="Sprint Management",E3311="Sprint Support"),"NA",(((SUMIF(AD:AD,AD3311,H:H)/VLOOKUP(AD3311,[2]Formula!V:X,3,0))*VLOOKUP(AD3311,[2]Formula!V:X,2,0))*H3311)/SUMIF(AD:AD,AD3311,H:H)))</f>
        <v/>
      </c>
      <c r="L3311" s="38" t="str">
        <f t="shared" si="307"/>
        <v/>
      </c>
      <c r="M3311" s="38" t="str">
        <f t="shared" si="308"/>
        <v/>
      </c>
      <c r="N3311" s="38" t="str">
        <f t="shared" si="310"/>
        <v/>
      </c>
      <c r="O3311" s="38" t="str">
        <f t="shared" si="306"/>
        <v/>
      </c>
      <c r="P3311" s="39" t="str">
        <f t="shared" si="311"/>
        <v/>
      </c>
      <c r="AC3311" s="42" t="str">
        <f>IF(B3311="","",VLOOKUP(B3311,[2]Formula!B:C,2,0))</f>
        <v/>
      </c>
      <c r="AD3311" s="43" t="str">
        <f t="shared" si="309"/>
        <v/>
      </c>
    </row>
    <row r="3312" spans="1:30" x14ac:dyDescent="0.25">
      <c r="A3312" s="64"/>
      <c r="B3312" s="64"/>
      <c r="C3312" s="66"/>
      <c r="D3312" s="67"/>
      <c r="E3312" s="64"/>
      <c r="F3312" s="64"/>
      <c r="G3312" s="37" t="str">
        <f>IF(E3312="","",IF(OR(E3312="Project Management",E3312="Project Support",E3312="Sprint Management",E3312="Sprint Support"),"NA",ROUND((((VLOOKUP(AD3312,[2]Formula!V:X,3,0)))-SUMIF(AD:AD,AD3312,H:H)),2)))</f>
        <v/>
      </c>
      <c r="H3312" s="71"/>
      <c r="I3312" s="72"/>
      <c r="J3312" s="72"/>
      <c r="K3312" s="38" t="str">
        <f>IF(E3312="","",IF(OR(E3312="Project Management",E3312="Project Support",E3312="Sprint Management",E3312="Sprint Support"),"NA",(((SUMIF(AD:AD,AD3312,H:H)/VLOOKUP(AD3312,[2]Formula!V:X,3,0))*VLOOKUP(AD3312,[2]Formula!V:X,2,0))*H3312)/SUMIF(AD:AD,AD3312,H:H)))</f>
        <v/>
      </c>
      <c r="L3312" s="38" t="str">
        <f t="shared" si="307"/>
        <v/>
      </c>
      <c r="M3312" s="38" t="str">
        <f t="shared" si="308"/>
        <v/>
      </c>
      <c r="N3312" s="38" t="str">
        <f t="shared" si="310"/>
        <v/>
      </c>
      <c r="O3312" s="38" t="str">
        <f t="shared" si="306"/>
        <v/>
      </c>
      <c r="P3312" s="39" t="str">
        <f t="shared" si="311"/>
        <v/>
      </c>
      <c r="AC3312" s="42" t="str">
        <f>IF(B3312="","",VLOOKUP(B3312,[2]Formula!B:C,2,0))</f>
        <v/>
      </c>
      <c r="AD3312" s="43" t="str">
        <f t="shared" si="309"/>
        <v/>
      </c>
    </row>
    <row r="3313" spans="1:30" x14ac:dyDescent="0.25">
      <c r="A3313" s="64"/>
      <c r="B3313" s="64"/>
      <c r="C3313" s="66"/>
      <c r="D3313" s="67"/>
      <c r="E3313" s="64"/>
      <c r="F3313" s="64"/>
      <c r="G3313" s="37" t="str">
        <f>IF(E3313="","",IF(OR(E3313="Project Management",E3313="Project Support",E3313="Sprint Management",E3313="Sprint Support"),"NA",ROUND((((VLOOKUP(AD3313,[2]Formula!V:X,3,0)))-SUMIF(AD:AD,AD3313,H:H)),2)))</f>
        <v/>
      </c>
      <c r="H3313" s="71"/>
      <c r="I3313" s="72"/>
      <c r="J3313" s="72"/>
      <c r="K3313" s="38" t="str">
        <f>IF(E3313="","",IF(OR(E3313="Project Management",E3313="Project Support",E3313="Sprint Management",E3313="Sprint Support"),"NA",(((SUMIF(AD:AD,AD3313,H:H)/VLOOKUP(AD3313,[2]Formula!V:X,3,0))*VLOOKUP(AD3313,[2]Formula!V:X,2,0))*H3313)/SUMIF(AD:AD,AD3313,H:H)))</f>
        <v/>
      </c>
      <c r="L3313" s="38" t="str">
        <f t="shared" si="307"/>
        <v/>
      </c>
      <c r="M3313" s="38" t="str">
        <f t="shared" si="308"/>
        <v/>
      </c>
      <c r="N3313" s="38" t="str">
        <f t="shared" si="310"/>
        <v/>
      </c>
      <c r="O3313" s="38" t="str">
        <f t="shared" si="306"/>
        <v/>
      </c>
      <c r="P3313" s="39" t="str">
        <f t="shared" si="311"/>
        <v/>
      </c>
      <c r="AC3313" s="42" t="str">
        <f>IF(B3313="","",VLOOKUP(B3313,[2]Formula!B:C,2,0))</f>
        <v/>
      </c>
      <c r="AD3313" s="43" t="str">
        <f t="shared" si="309"/>
        <v/>
      </c>
    </row>
    <row r="3314" spans="1:30" x14ac:dyDescent="0.25">
      <c r="A3314" s="64"/>
      <c r="B3314" s="64"/>
      <c r="C3314" s="66"/>
      <c r="D3314" s="67"/>
      <c r="E3314" s="64"/>
      <c r="F3314" s="64"/>
      <c r="G3314" s="37" t="str">
        <f>IF(E3314="","",IF(OR(E3314="Project Management",E3314="Project Support",E3314="Sprint Management",E3314="Sprint Support"),"NA",ROUND((((VLOOKUP(AD3314,[2]Formula!V:X,3,0)))-SUMIF(AD:AD,AD3314,H:H)),2)))</f>
        <v/>
      </c>
      <c r="H3314" s="71"/>
      <c r="I3314" s="72"/>
      <c r="J3314" s="72"/>
      <c r="K3314" s="38" t="str">
        <f>IF(E3314="","",IF(OR(E3314="Project Management",E3314="Project Support",E3314="Sprint Management",E3314="Sprint Support"),"NA",(((SUMIF(AD:AD,AD3314,H:H)/VLOOKUP(AD3314,[2]Formula!V:X,3,0))*VLOOKUP(AD3314,[2]Formula!V:X,2,0))*H3314)/SUMIF(AD:AD,AD3314,H:H)))</f>
        <v/>
      </c>
      <c r="L3314" s="38" t="str">
        <f t="shared" si="307"/>
        <v/>
      </c>
      <c r="M3314" s="38" t="str">
        <f t="shared" si="308"/>
        <v/>
      </c>
      <c r="N3314" s="38" t="str">
        <f t="shared" si="310"/>
        <v/>
      </c>
      <c r="O3314" s="38" t="str">
        <f t="shared" si="306"/>
        <v/>
      </c>
      <c r="P3314" s="39" t="str">
        <f t="shared" si="311"/>
        <v/>
      </c>
      <c r="AC3314" s="42" t="str">
        <f>IF(B3314="","",VLOOKUP(B3314,[2]Formula!B:C,2,0))</f>
        <v/>
      </c>
      <c r="AD3314" s="43" t="str">
        <f t="shared" si="309"/>
        <v/>
      </c>
    </row>
    <row r="3315" spans="1:30" x14ac:dyDescent="0.25">
      <c r="A3315" s="64"/>
      <c r="B3315" s="64"/>
      <c r="C3315" s="66"/>
      <c r="D3315" s="67"/>
      <c r="E3315" s="64"/>
      <c r="F3315" s="64"/>
      <c r="G3315" s="37" t="str">
        <f>IF(E3315="","",IF(OR(E3315="Project Management",E3315="Project Support",E3315="Sprint Management",E3315="Sprint Support"),"NA",ROUND((((VLOOKUP(AD3315,[2]Formula!V:X,3,0)))-SUMIF(AD:AD,AD3315,H:H)),2)))</f>
        <v/>
      </c>
      <c r="H3315" s="71"/>
      <c r="I3315" s="72"/>
      <c r="J3315" s="72"/>
      <c r="K3315" s="38" t="str">
        <f>IF(E3315="","",IF(OR(E3315="Project Management",E3315="Project Support",E3315="Sprint Management",E3315="Sprint Support"),"NA",(((SUMIF(AD:AD,AD3315,H:H)/VLOOKUP(AD3315,[2]Formula!V:X,3,0))*VLOOKUP(AD3315,[2]Formula!V:X,2,0))*H3315)/SUMIF(AD:AD,AD3315,H:H)))</f>
        <v/>
      </c>
      <c r="L3315" s="38" t="str">
        <f t="shared" si="307"/>
        <v/>
      </c>
      <c r="M3315" s="38" t="str">
        <f t="shared" si="308"/>
        <v/>
      </c>
      <c r="N3315" s="38" t="str">
        <f t="shared" si="310"/>
        <v/>
      </c>
      <c r="O3315" s="38" t="str">
        <f t="shared" si="306"/>
        <v/>
      </c>
      <c r="P3315" s="39" t="str">
        <f t="shared" si="311"/>
        <v/>
      </c>
      <c r="AC3315" s="42" t="str">
        <f>IF(B3315="","",VLOOKUP(B3315,[2]Formula!B:C,2,0))</f>
        <v/>
      </c>
      <c r="AD3315" s="43" t="str">
        <f t="shared" si="309"/>
        <v/>
      </c>
    </row>
    <row r="3316" spans="1:30" x14ac:dyDescent="0.25">
      <c r="A3316" s="64"/>
      <c r="B3316" s="64"/>
      <c r="C3316" s="66"/>
      <c r="D3316" s="67"/>
      <c r="E3316" s="64"/>
      <c r="F3316" s="64"/>
      <c r="G3316" s="37" t="str">
        <f>IF(E3316="","",IF(OR(E3316="Project Management",E3316="Project Support",E3316="Sprint Management",E3316="Sprint Support"),"NA",ROUND((((VLOOKUP(AD3316,[2]Formula!V:X,3,0)))-SUMIF(AD:AD,AD3316,H:H)),2)))</f>
        <v/>
      </c>
      <c r="H3316" s="71"/>
      <c r="I3316" s="72"/>
      <c r="J3316" s="72"/>
      <c r="K3316" s="38" t="str">
        <f>IF(E3316="","",IF(OR(E3316="Project Management",E3316="Project Support",E3316="Sprint Management",E3316="Sprint Support"),"NA",(((SUMIF(AD:AD,AD3316,H:H)/VLOOKUP(AD3316,[2]Formula!V:X,3,0))*VLOOKUP(AD3316,[2]Formula!V:X,2,0))*H3316)/SUMIF(AD:AD,AD3316,H:H)))</f>
        <v/>
      </c>
      <c r="L3316" s="38" t="str">
        <f t="shared" si="307"/>
        <v/>
      </c>
      <c r="M3316" s="38" t="str">
        <f t="shared" si="308"/>
        <v/>
      </c>
      <c r="N3316" s="38" t="str">
        <f t="shared" si="310"/>
        <v/>
      </c>
      <c r="O3316" s="38" t="str">
        <f t="shared" si="306"/>
        <v/>
      </c>
      <c r="P3316" s="39" t="str">
        <f t="shared" si="311"/>
        <v/>
      </c>
      <c r="AC3316" s="42" t="str">
        <f>IF(B3316="","",VLOOKUP(B3316,[2]Formula!B:C,2,0))</f>
        <v/>
      </c>
      <c r="AD3316" s="43" t="str">
        <f t="shared" si="309"/>
        <v/>
      </c>
    </row>
    <row r="3317" spans="1:30" x14ac:dyDescent="0.25">
      <c r="A3317" s="64"/>
      <c r="B3317" s="64"/>
      <c r="C3317" s="66"/>
      <c r="D3317" s="67"/>
      <c r="E3317" s="64"/>
      <c r="F3317" s="64"/>
      <c r="G3317" s="37" t="str">
        <f>IF(E3317="","",IF(OR(E3317="Project Management",E3317="Project Support",E3317="Sprint Management",E3317="Sprint Support"),"NA",ROUND((((VLOOKUP(AD3317,[2]Formula!V:X,3,0)))-SUMIF(AD:AD,AD3317,H:H)),2)))</f>
        <v/>
      </c>
      <c r="H3317" s="71"/>
      <c r="I3317" s="72"/>
      <c r="J3317" s="72"/>
      <c r="K3317" s="38" t="str">
        <f>IF(E3317="","",IF(OR(E3317="Project Management",E3317="Project Support",E3317="Sprint Management",E3317="Sprint Support"),"NA",(((SUMIF(AD:AD,AD3317,H:H)/VLOOKUP(AD3317,[2]Formula!V:X,3,0))*VLOOKUP(AD3317,[2]Formula!V:X,2,0))*H3317)/SUMIF(AD:AD,AD3317,H:H)))</f>
        <v/>
      </c>
      <c r="L3317" s="38" t="str">
        <f t="shared" si="307"/>
        <v/>
      </c>
      <c r="M3317" s="38" t="str">
        <f t="shared" si="308"/>
        <v/>
      </c>
      <c r="N3317" s="38" t="str">
        <f t="shared" si="310"/>
        <v/>
      </c>
      <c r="O3317" s="38" t="str">
        <f t="shared" ref="O3317:O3380" si="312">IFERROR(L3317/M3317,"")</f>
        <v/>
      </c>
      <c r="P3317" s="39" t="str">
        <f t="shared" si="311"/>
        <v/>
      </c>
      <c r="AC3317" s="42" t="str">
        <f>IF(B3317="","",VLOOKUP(B3317,[2]Formula!B:C,2,0))</f>
        <v/>
      </c>
      <c r="AD3317" s="43" t="str">
        <f t="shared" si="309"/>
        <v/>
      </c>
    </row>
    <row r="3318" spans="1:30" x14ac:dyDescent="0.25">
      <c r="A3318" s="64"/>
      <c r="B3318" s="64"/>
      <c r="C3318" s="66"/>
      <c r="D3318" s="67"/>
      <c r="E3318" s="64"/>
      <c r="F3318" s="64"/>
      <c r="G3318" s="37" t="str">
        <f>IF(E3318="","",IF(OR(E3318="Project Management",E3318="Project Support",E3318="Sprint Management",E3318="Sprint Support"),"NA",ROUND((((VLOOKUP(AD3318,[2]Formula!V:X,3,0)))-SUMIF(AD:AD,AD3318,H:H)),2)))</f>
        <v/>
      </c>
      <c r="H3318" s="71"/>
      <c r="I3318" s="72"/>
      <c r="J3318" s="72"/>
      <c r="K3318" s="38" t="str">
        <f>IF(E3318="","",IF(OR(E3318="Project Management",E3318="Project Support",E3318="Sprint Management",E3318="Sprint Support"),"NA",(((SUMIF(AD:AD,AD3318,H:H)/VLOOKUP(AD3318,[2]Formula!V:X,3,0))*VLOOKUP(AD3318,[2]Formula!V:X,2,0))*H3318)/SUMIF(AD:AD,AD3318,H:H)))</f>
        <v/>
      </c>
      <c r="L3318" s="38" t="str">
        <f t="shared" si="307"/>
        <v/>
      </c>
      <c r="M3318" s="38" t="str">
        <f t="shared" si="308"/>
        <v/>
      </c>
      <c r="N3318" s="38" t="str">
        <f t="shared" si="310"/>
        <v/>
      </c>
      <c r="O3318" s="38" t="str">
        <f t="shared" si="312"/>
        <v/>
      </c>
      <c r="P3318" s="39" t="str">
        <f t="shared" si="311"/>
        <v/>
      </c>
      <c r="AC3318" s="42" t="str">
        <f>IF(B3318="","",VLOOKUP(B3318,[2]Formula!B:C,2,0))</f>
        <v/>
      </c>
      <c r="AD3318" s="43" t="str">
        <f t="shared" si="309"/>
        <v/>
      </c>
    </row>
    <row r="3319" spans="1:30" x14ac:dyDescent="0.25">
      <c r="A3319" s="64"/>
      <c r="B3319" s="64"/>
      <c r="C3319" s="66"/>
      <c r="D3319" s="67"/>
      <c r="E3319" s="64"/>
      <c r="F3319" s="64"/>
      <c r="G3319" s="37" t="str">
        <f>IF(E3319="","",IF(OR(E3319="Project Management",E3319="Project Support",E3319="Sprint Management",E3319="Sprint Support"),"NA",ROUND((((VLOOKUP(AD3319,[2]Formula!V:X,3,0)))-SUMIF(AD:AD,AD3319,H:H)),2)))</f>
        <v/>
      </c>
      <c r="H3319" s="71"/>
      <c r="I3319" s="72"/>
      <c r="J3319" s="72"/>
      <c r="K3319" s="38" t="str">
        <f>IF(E3319="","",IF(OR(E3319="Project Management",E3319="Project Support",E3319="Sprint Management",E3319="Sprint Support"),"NA",(((SUMIF(AD:AD,AD3319,H:H)/VLOOKUP(AD3319,[2]Formula!V:X,3,0))*VLOOKUP(AD3319,[2]Formula!V:X,2,0))*H3319)/SUMIF(AD:AD,AD3319,H:H)))</f>
        <v/>
      </c>
      <c r="L3319" s="38" t="str">
        <f t="shared" si="307"/>
        <v/>
      </c>
      <c r="M3319" s="38" t="str">
        <f t="shared" si="308"/>
        <v/>
      </c>
      <c r="N3319" s="38" t="str">
        <f t="shared" si="310"/>
        <v/>
      </c>
      <c r="O3319" s="38" t="str">
        <f t="shared" si="312"/>
        <v/>
      </c>
      <c r="P3319" s="39" t="str">
        <f t="shared" si="311"/>
        <v/>
      </c>
      <c r="AC3319" s="42" t="str">
        <f>IF(B3319="","",VLOOKUP(B3319,[2]Formula!B:C,2,0))</f>
        <v/>
      </c>
      <c r="AD3319" s="43" t="str">
        <f t="shared" si="309"/>
        <v/>
      </c>
    </row>
    <row r="3320" spans="1:30" x14ac:dyDescent="0.25">
      <c r="A3320" s="64"/>
      <c r="B3320" s="64"/>
      <c r="C3320" s="66"/>
      <c r="D3320" s="67"/>
      <c r="E3320" s="64"/>
      <c r="F3320" s="64"/>
      <c r="G3320" s="37" t="str">
        <f>IF(E3320="","",IF(OR(E3320="Project Management",E3320="Project Support",E3320="Sprint Management",E3320="Sprint Support"),"NA",ROUND((((VLOOKUP(AD3320,[2]Formula!V:X,3,0)))-SUMIF(AD:AD,AD3320,H:H)),2)))</f>
        <v/>
      </c>
      <c r="H3320" s="71"/>
      <c r="I3320" s="72"/>
      <c r="J3320" s="72"/>
      <c r="K3320" s="38" t="str">
        <f>IF(E3320="","",IF(OR(E3320="Project Management",E3320="Project Support",E3320="Sprint Management",E3320="Sprint Support"),"NA",(((SUMIF(AD:AD,AD3320,H:H)/VLOOKUP(AD3320,[2]Formula!V:X,3,0))*VLOOKUP(AD3320,[2]Formula!V:X,2,0))*H3320)/SUMIF(AD:AD,AD3320,H:H)))</f>
        <v/>
      </c>
      <c r="L3320" s="38" t="str">
        <f t="shared" si="307"/>
        <v/>
      </c>
      <c r="M3320" s="38" t="str">
        <f t="shared" si="308"/>
        <v/>
      </c>
      <c r="N3320" s="38" t="str">
        <f t="shared" si="310"/>
        <v/>
      </c>
      <c r="O3320" s="38" t="str">
        <f t="shared" si="312"/>
        <v/>
      </c>
      <c r="P3320" s="39" t="str">
        <f t="shared" si="311"/>
        <v/>
      </c>
      <c r="AC3320" s="42" t="str">
        <f>IF(B3320="","",VLOOKUP(B3320,[2]Formula!B:C,2,0))</f>
        <v/>
      </c>
      <c r="AD3320" s="43" t="str">
        <f t="shared" si="309"/>
        <v/>
      </c>
    </row>
    <row r="3321" spans="1:30" x14ac:dyDescent="0.25">
      <c r="A3321" s="64"/>
      <c r="B3321" s="64"/>
      <c r="C3321" s="66"/>
      <c r="D3321" s="67"/>
      <c r="E3321" s="64"/>
      <c r="F3321" s="64"/>
      <c r="G3321" s="37" t="str">
        <f>IF(E3321="","",IF(OR(E3321="Project Management",E3321="Project Support",E3321="Sprint Management",E3321="Sprint Support"),"NA",ROUND((((VLOOKUP(AD3321,[2]Formula!V:X,3,0)))-SUMIF(AD:AD,AD3321,H:H)),2)))</f>
        <v/>
      </c>
      <c r="H3321" s="71"/>
      <c r="I3321" s="72"/>
      <c r="J3321" s="72"/>
      <c r="K3321" s="38" t="str">
        <f>IF(E3321="","",IF(OR(E3321="Project Management",E3321="Project Support",E3321="Sprint Management",E3321="Sprint Support"),"NA",(((SUMIF(AD:AD,AD3321,H:H)/VLOOKUP(AD3321,[2]Formula!V:X,3,0))*VLOOKUP(AD3321,[2]Formula!V:X,2,0))*H3321)/SUMIF(AD:AD,AD3321,H:H)))</f>
        <v/>
      </c>
      <c r="L3321" s="38" t="str">
        <f t="shared" si="307"/>
        <v/>
      </c>
      <c r="M3321" s="38" t="str">
        <f t="shared" si="308"/>
        <v/>
      </c>
      <c r="N3321" s="38" t="str">
        <f t="shared" si="310"/>
        <v/>
      </c>
      <c r="O3321" s="38" t="str">
        <f t="shared" si="312"/>
        <v/>
      </c>
      <c r="P3321" s="39" t="str">
        <f t="shared" si="311"/>
        <v/>
      </c>
      <c r="AC3321" s="42" t="str">
        <f>IF(B3321="","",VLOOKUP(B3321,[2]Formula!B:C,2,0))</f>
        <v/>
      </c>
      <c r="AD3321" s="43" t="str">
        <f t="shared" si="309"/>
        <v/>
      </c>
    </row>
    <row r="3322" spans="1:30" x14ac:dyDescent="0.25">
      <c r="A3322" s="64"/>
      <c r="B3322" s="64"/>
      <c r="C3322" s="66"/>
      <c r="D3322" s="67"/>
      <c r="E3322" s="64"/>
      <c r="F3322" s="64"/>
      <c r="G3322" s="37" t="str">
        <f>IF(E3322="","",IF(OR(E3322="Project Management",E3322="Project Support",E3322="Sprint Management",E3322="Sprint Support"),"NA",ROUND((((VLOOKUP(AD3322,[2]Formula!V:X,3,0)))-SUMIF(AD:AD,AD3322,H:H)),2)))</f>
        <v/>
      </c>
      <c r="H3322" s="71"/>
      <c r="I3322" s="72"/>
      <c r="J3322" s="72"/>
      <c r="K3322" s="38" t="str">
        <f>IF(E3322="","",IF(OR(E3322="Project Management",E3322="Project Support",E3322="Sprint Management",E3322="Sprint Support"),"NA",(((SUMIF(AD:AD,AD3322,H:H)/VLOOKUP(AD3322,[2]Formula!V:X,3,0))*VLOOKUP(AD3322,[2]Formula!V:X,2,0))*H3322)/SUMIF(AD:AD,AD3322,H:H)))</f>
        <v/>
      </c>
      <c r="L3322" s="38" t="str">
        <f t="shared" si="307"/>
        <v/>
      </c>
      <c r="M3322" s="38" t="str">
        <f t="shared" si="308"/>
        <v/>
      </c>
      <c r="N3322" s="38" t="str">
        <f t="shared" si="310"/>
        <v/>
      </c>
      <c r="O3322" s="38" t="str">
        <f t="shared" si="312"/>
        <v/>
      </c>
      <c r="P3322" s="39" t="str">
        <f t="shared" si="311"/>
        <v/>
      </c>
      <c r="AC3322" s="42" t="str">
        <f>IF(B3322="","",VLOOKUP(B3322,[2]Formula!B:C,2,0))</f>
        <v/>
      </c>
      <c r="AD3322" s="43" t="str">
        <f t="shared" si="309"/>
        <v/>
      </c>
    </row>
    <row r="3323" spans="1:30" x14ac:dyDescent="0.25">
      <c r="A3323" s="64"/>
      <c r="B3323" s="64"/>
      <c r="C3323" s="66"/>
      <c r="D3323" s="67"/>
      <c r="E3323" s="64"/>
      <c r="F3323" s="64"/>
      <c r="G3323" s="37" t="str">
        <f>IF(E3323="","",IF(OR(E3323="Project Management",E3323="Project Support",E3323="Sprint Management",E3323="Sprint Support"),"NA",ROUND((((VLOOKUP(AD3323,[2]Formula!V:X,3,0)))-SUMIF(AD:AD,AD3323,H:H)),2)))</f>
        <v/>
      </c>
      <c r="H3323" s="71"/>
      <c r="I3323" s="72"/>
      <c r="J3323" s="72"/>
      <c r="K3323" s="38" t="str">
        <f>IF(E3323="","",IF(OR(E3323="Project Management",E3323="Project Support",E3323="Sprint Management",E3323="Sprint Support"),"NA",(((SUMIF(AD:AD,AD3323,H:H)/VLOOKUP(AD3323,[2]Formula!V:X,3,0))*VLOOKUP(AD3323,[2]Formula!V:X,2,0))*H3323)/SUMIF(AD:AD,AD3323,H:H)))</f>
        <v/>
      </c>
      <c r="L3323" s="38" t="str">
        <f t="shared" si="307"/>
        <v/>
      </c>
      <c r="M3323" s="38" t="str">
        <f t="shared" si="308"/>
        <v/>
      </c>
      <c r="N3323" s="38" t="str">
        <f t="shared" si="310"/>
        <v/>
      </c>
      <c r="O3323" s="38" t="str">
        <f t="shared" si="312"/>
        <v/>
      </c>
      <c r="P3323" s="39" t="str">
        <f t="shared" si="311"/>
        <v/>
      </c>
      <c r="AC3323" s="42" t="str">
        <f>IF(B3323="","",VLOOKUP(B3323,[2]Formula!B:C,2,0))</f>
        <v/>
      </c>
      <c r="AD3323" s="43" t="str">
        <f t="shared" si="309"/>
        <v/>
      </c>
    </row>
    <row r="3324" spans="1:30" x14ac:dyDescent="0.25">
      <c r="A3324" s="64"/>
      <c r="B3324" s="64"/>
      <c r="C3324" s="66"/>
      <c r="D3324" s="67"/>
      <c r="E3324" s="64"/>
      <c r="F3324" s="64"/>
      <c r="G3324" s="37" t="str">
        <f>IF(E3324="","",IF(OR(E3324="Project Management",E3324="Project Support",E3324="Sprint Management",E3324="Sprint Support"),"NA",ROUND((((VLOOKUP(AD3324,[2]Formula!V:X,3,0)))-SUMIF(AD:AD,AD3324,H:H)),2)))</f>
        <v/>
      </c>
      <c r="H3324" s="71"/>
      <c r="I3324" s="72"/>
      <c r="J3324" s="72"/>
      <c r="K3324" s="38" t="str">
        <f>IF(E3324="","",IF(OR(E3324="Project Management",E3324="Project Support",E3324="Sprint Management",E3324="Sprint Support"),"NA",(((SUMIF(AD:AD,AD3324,H:H)/VLOOKUP(AD3324,[2]Formula!V:X,3,0))*VLOOKUP(AD3324,[2]Formula!V:X,2,0))*H3324)/SUMIF(AD:AD,AD3324,H:H)))</f>
        <v/>
      </c>
      <c r="L3324" s="38" t="str">
        <f t="shared" si="307"/>
        <v/>
      </c>
      <c r="M3324" s="38" t="str">
        <f t="shared" si="308"/>
        <v/>
      </c>
      <c r="N3324" s="38" t="str">
        <f t="shared" si="310"/>
        <v/>
      </c>
      <c r="O3324" s="38" t="str">
        <f t="shared" si="312"/>
        <v/>
      </c>
      <c r="P3324" s="39" t="str">
        <f t="shared" si="311"/>
        <v/>
      </c>
      <c r="AC3324" s="42" t="str">
        <f>IF(B3324="","",VLOOKUP(B3324,[2]Formula!B:C,2,0))</f>
        <v/>
      </c>
      <c r="AD3324" s="43" t="str">
        <f t="shared" si="309"/>
        <v/>
      </c>
    </row>
    <row r="3325" spans="1:30" x14ac:dyDescent="0.25">
      <c r="A3325" s="64"/>
      <c r="B3325" s="64"/>
      <c r="C3325" s="66"/>
      <c r="D3325" s="67"/>
      <c r="E3325" s="64"/>
      <c r="F3325" s="64"/>
      <c r="G3325" s="37" t="str">
        <f>IF(E3325="","",IF(OR(E3325="Project Management",E3325="Project Support",E3325="Sprint Management",E3325="Sprint Support"),"NA",ROUND((((VLOOKUP(AD3325,[2]Formula!V:X,3,0)))-SUMIF(AD:AD,AD3325,H:H)),2)))</f>
        <v/>
      </c>
      <c r="H3325" s="71"/>
      <c r="I3325" s="72"/>
      <c r="J3325" s="72"/>
      <c r="K3325" s="38" t="str">
        <f>IF(E3325="","",IF(OR(E3325="Project Management",E3325="Project Support",E3325="Sprint Management",E3325="Sprint Support"),"NA",(((SUMIF(AD:AD,AD3325,H:H)/VLOOKUP(AD3325,[2]Formula!V:X,3,0))*VLOOKUP(AD3325,[2]Formula!V:X,2,0))*H3325)/SUMIF(AD:AD,AD3325,H:H)))</f>
        <v/>
      </c>
      <c r="L3325" s="38" t="str">
        <f t="shared" si="307"/>
        <v/>
      </c>
      <c r="M3325" s="38" t="str">
        <f t="shared" si="308"/>
        <v/>
      </c>
      <c r="N3325" s="38" t="str">
        <f t="shared" si="310"/>
        <v/>
      </c>
      <c r="O3325" s="38" t="str">
        <f t="shared" si="312"/>
        <v/>
      </c>
      <c r="P3325" s="39" t="str">
        <f t="shared" si="311"/>
        <v/>
      </c>
      <c r="AC3325" s="42" t="str">
        <f>IF(B3325="","",VLOOKUP(B3325,[2]Formula!B:C,2,0))</f>
        <v/>
      </c>
      <c r="AD3325" s="43" t="str">
        <f t="shared" si="309"/>
        <v/>
      </c>
    </row>
    <row r="3326" spans="1:30" x14ac:dyDescent="0.25">
      <c r="A3326" s="64"/>
      <c r="B3326" s="64"/>
      <c r="C3326" s="66"/>
      <c r="D3326" s="67"/>
      <c r="E3326" s="64"/>
      <c r="F3326" s="64"/>
      <c r="G3326" s="37" t="str">
        <f>IF(E3326="","",IF(OR(E3326="Project Management",E3326="Project Support",E3326="Sprint Management",E3326="Sprint Support"),"NA",ROUND((((VLOOKUP(AD3326,[2]Formula!V:X,3,0)))-SUMIF(AD:AD,AD3326,H:H)),2)))</f>
        <v/>
      </c>
      <c r="H3326" s="71"/>
      <c r="I3326" s="72"/>
      <c r="J3326" s="72"/>
      <c r="K3326" s="38" t="str">
        <f>IF(E3326="","",IF(OR(E3326="Project Management",E3326="Project Support",E3326="Sprint Management",E3326="Sprint Support"),"NA",(((SUMIF(AD:AD,AD3326,H:H)/VLOOKUP(AD3326,[2]Formula!V:X,3,0))*VLOOKUP(AD3326,[2]Formula!V:X,2,0))*H3326)/SUMIF(AD:AD,AD3326,H:H)))</f>
        <v/>
      </c>
      <c r="L3326" s="38" t="str">
        <f t="shared" si="307"/>
        <v/>
      </c>
      <c r="M3326" s="38" t="str">
        <f t="shared" si="308"/>
        <v/>
      </c>
      <c r="N3326" s="38" t="str">
        <f t="shared" si="310"/>
        <v/>
      </c>
      <c r="O3326" s="38" t="str">
        <f t="shared" si="312"/>
        <v/>
      </c>
      <c r="P3326" s="39" t="str">
        <f t="shared" si="311"/>
        <v/>
      </c>
      <c r="AC3326" s="42" t="str">
        <f>IF(B3326="","",VLOOKUP(B3326,[2]Formula!B:C,2,0))</f>
        <v/>
      </c>
      <c r="AD3326" s="43" t="str">
        <f t="shared" si="309"/>
        <v/>
      </c>
    </row>
    <row r="3327" spans="1:30" x14ac:dyDescent="0.25">
      <c r="A3327" s="64"/>
      <c r="B3327" s="64"/>
      <c r="C3327" s="66"/>
      <c r="D3327" s="67"/>
      <c r="E3327" s="64"/>
      <c r="F3327" s="64"/>
      <c r="G3327" s="37" t="str">
        <f>IF(E3327="","",IF(OR(E3327="Project Management",E3327="Project Support",E3327="Sprint Management",E3327="Sprint Support"),"NA",ROUND((((VLOOKUP(AD3327,[2]Formula!V:X,3,0)))-SUMIF(AD:AD,AD3327,H:H)),2)))</f>
        <v/>
      </c>
      <c r="H3327" s="71"/>
      <c r="I3327" s="72"/>
      <c r="J3327" s="72"/>
      <c r="K3327" s="38" t="str">
        <f>IF(E3327="","",IF(OR(E3327="Project Management",E3327="Project Support",E3327="Sprint Management",E3327="Sprint Support"),"NA",(((SUMIF(AD:AD,AD3327,H:H)/VLOOKUP(AD3327,[2]Formula!V:X,3,0))*VLOOKUP(AD3327,[2]Formula!V:X,2,0))*H3327)/SUMIF(AD:AD,AD3327,H:H)))</f>
        <v/>
      </c>
      <c r="L3327" s="38" t="str">
        <f t="shared" si="307"/>
        <v/>
      </c>
      <c r="M3327" s="38" t="str">
        <f t="shared" si="308"/>
        <v/>
      </c>
      <c r="N3327" s="38" t="str">
        <f t="shared" si="310"/>
        <v/>
      </c>
      <c r="O3327" s="38" t="str">
        <f t="shared" si="312"/>
        <v/>
      </c>
      <c r="P3327" s="39" t="str">
        <f t="shared" si="311"/>
        <v/>
      </c>
      <c r="AC3327" s="42" t="str">
        <f>IF(B3327="","",VLOOKUP(B3327,[2]Formula!B:C,2,0))</f>
        <v/>
      </c>
      <c r="AD3327" s="43" t="str">
        <f t="shared" si="309"/>
        <v/>
      </c>
    </row>
    <row r="3328" spans="1:30" x14ac:dyDescent="0.25">
      <c r="A3328" s="64"/>
      <c r="B3328" s="64"/>
      <c r="C3328" s="66"/>
      <c r="D3328" s="67"/>
      <c r="E3328" s="64"/>
      <c r="F3328" s="64"/>
      <c r="G3328" s="37" t="str">
        <f>IF(E3328="","",IF(OR(E3328="Project Management",E3328="Project Support",E3328="Sprint Management",E3328="Sprint Support"),"NA",ROUND((((VLOOKUP(AD3328,[2]Formula!V:X,3,0)))-SUMIF(AD:AD,AD3328,H:H)),2)))</f>
        <v/>
      </c>
      <c r="H3328" s="71"/>
      <c r="I3328" s="72"/>
      <c r="J3328" s="72"/>
      <c r="K3328" s="38" t="str">
        <f>IF(E3328="","",IF(OR(E3328="Project Management",E3328="Project Support",E3328="Sprint Management",E3328="Sprint Support"),"NA",(((SUMIF(AD:AD,AD3328,H:H)/VLOOKUP(AD3328,[2]Formula!V:X,3,0))*VLOOKUP(AD3328,[2]Formula!V:X,2,0))*H3328)/SUMIF(AD:AD,AD3328,H:H)))</f>
        <v/>
      </c>
      <c r="L3328" s="38" t="str">
        <f t="shared" si="307"/>
        <v/>
      </c>
      <c r="M3328" s="38" t="str">
        <f t="shared" si="308"/>
        <v/>
      </c>
      <c r="N3328" s="38" t="str">
        <f t="shared" si="310"/>
        <v/>
      </c>
      <c r="O3328" s="38" t="str">
        <f t="shared" si="312"/>
        <v/>
      </c>
      <c r="P3328" s="39" t="str">
        <f t="shared" si="311"/>
        <v/>
      </c>
      <c r="AC3328" s="42" t="str">
        <f>IF(B3328="","",VLOOKUP(B3328,[2]Formula!B:C,2,0))</f>
        <v/>
      </c>
      <c r="AD3328" s="43" t="str">
        <f t="shared" si="309"/>
        <v/>
      </c>
    </row>
    <row r="3329" spans="1:30" x14ac:dyDescent="0.25">
      <c r="A3329" s="64"/>
      <c r="B3329" s="64"/>
      <c r="C3329" s="66"/>
      <c r="D3329" s="67"/>
      <c r="E3329" s="64"/>
      <c r="F3329" s="64"/>
      <c r="G3329" s="37" t="str">
        <f>IF(E3329="","",IF(OR(E3329="Project Management",E3329="Project Support",E3329="Sprint Management",E3329="Sprint Support"),"NA",ROUND((((VLOOKUP(AD3329,[2]Formula!V:X,3,0)))-SUMIF(AD:AD,AD3329,H:H)),2)))</f>
        <v/>
      </c>
      <c r="H3329" s="71"/>
      <c r="I3329" s="72"/>
      <c r="J3329" s="72"/>
      <c r="K3329" s="38" t="str">
        <f>IF(E3329="","",IF(OR(E3329="Project Management",E3329="Project Support",E3329="Sprint Management",E3329="Sprint Support"),"NA",(((SUMIF(AD:AD,AD3329,H:H)/VLOOKUP(AD3329,[2]Formula!V:X,3,0))*VLOOKUP(AD3329,[2]Formula!V:X,2,0))*H3329)/SUMIF(AD:AD,AD3329,H:H)))</f>
        <v/>
      </c>
      <c r="L3329" s="38" t="str">
        <f t="shared" si="307"/>
        <v/>
      </c>
      <c r="M3329" s="38" t="str">
        <f t="shared" si="308"/>
        <v/>
      </c>
      <c r="N3329" s="38" t="str">
        <f t="shared" si="310"/>
        <v/>
      </c>
      <c r="O3329" s="38" t="str">
        <f t="shared" si="312"/>
        <v/>
      </c>
      <c r="P3329" s="39" t="str">
        <f t="shared" si="311"/>
        <v/>
      </c>
      <c r="AC3329" s="42" t="str">
        <f>IF(B3329="","",VLOOKUP(B3329,[2]Formula!B:C,2,0))</f>
        <v/>
      </c>
      <c r="AD3329" s="43" t="str">
        <f t="shared" si="309"/>
        <v/>
      </c>
    </row>
    <row r="3330" spans="1:30" x14ac:dyDescent="0.25">
      <c r="A3330" s="64"/>
      <c r="B3330" s="64"/>
      <c r="C3330" s="66"/>
      <c r="D3330" s="67"/>
      <c r="E3330" s="64"/>
      <c r="F3330" s="64"/>
      <c r="G3330" s="37" t="str">
        <f>IF(E3330="","",IF(OR(E3330="Project Management",E3330="Project Support",E3330="Sprint Management",E3330="Sprint Support"),"NA",ROUND((((VLOOKUP(AD3330,[2]Formula!V:X,3,0)))-SUMIF(AD:AD,AD3330,H:H)),2)))</f>
        <v/>
      </c>
      <c r="H3330" s="71"/>
      <c r="I3330" s="72"/>
      <c r="J3330" s="72"/>
      <c r="K3330" s="38" t="str">
        <f>IF(E3330="","",IF(OR(E3330="Project Management",E3330="Project Support",E3330="Sprint Management",E3330="Sprint Support"),"NA",(((SUMIF(AD:AD,AD3330,H:H)/VLOOKUP(AD3330,[2]Formula!V:X,3,0))*VLOOKUP(AD3330,[2]Formula!V:X,2,0))*H3330)/SUMIF(AD:AD,AD3330,H:H)))</f>
        <v/>
      </c>
      <c r="L3330" s="38" t="str">
        <f t="shared" ref="L3330:L3393" si="313">IFERROR(IF(K3330="NA",(H3330/I3330),(K3330/I3330)),"")</f>
        <v/>
      </c>
      <c r="M3330" s="38" t="str">
        <f t="shared" ref="M3330:M3393" si="314">IFERROR(IF(K3330="NA",1,(K3330/H3330)),"")</f>
        <v/>
      </c>
      <c r="N3330" s="38" t="str">
        <f t="shared" si="310"/>
        <v/>
      </c>
      <c r="O3330" s="38" t="str">
        <f t="shared" si="312"/>
        <v/>
      </c>
      <c r="P3330" s="39" t="str">
        <f t="shared" si="311"/>
        <v/>
      </c>
      <c r="AC3330" s="42" t="str">
        <f>IF(B3330="","",VLOOKUP(B3330,[2]Formula!B:C,2,0))</f>
        <v/>
      </c>
      <c r="AD3330" s="43" t="str">
        <f t="shared" ref="AD3330:AD3393" si="315">IF(B3330="","",CONCATENATE(B3330,"_",E3330))</f>
        <v/>
      </c>
    </row>
    <row r="3331" spans="1:30" x14ac:dyDescent="0.25">
      <c r="A3331" s="64"/>
      <c r="B3331" s="64"/>
      <c r="C3331" s="66"/>
      <c r="D3331" s="67"/>
      <c r="E3331" s="64"/>
      <c r="F3331" s="64"/>
      <c r="G3331" s="37" t="str">
        <f>IF(E3331="","",IF(OR(E3331="Project Management",E3331="Project Support",E3331="Sprint Management",E3331="Sprint Support"),"NA",ROUND((((VLOOKUP(AD3331,[2]Formula!V:X,3,0)))-SUMIF(AD:AD,AD3331,H:H)),2)))</f>
        <v/>
      </c>
      <c r="H3331" s="71"/>
      <c r="I3331" s="72"/>
      <c r="J3331" s="72"/>
      <c r="K3331" s="38" t="str">
        <f>IF(E3331="","",IF(OR(E3331="Project Management",E3331="Project Support",E3331="Sprint Management",E3331="Sprint Support"),"NA",(((SUMIF(AD:AD,AD3331,H:H)/VLOOKUP(AD3331,[2]Formula!V:X,3,0))*VLOOKUP(AD3331,[2]Formula!V:X,2,0))*H3331)/SUMIF(AD:AD,AD3331,H:H)))</f>
        <v/>
      </c>
      <c r="L3331" s="38" t="str">
        <f t="shared" si="313"/>
        <v/>
      </c>
      <c r="M3331" s="38" t="str">
        <f t="shared" si="314"/>
        <v/>
      </c>
      <c r="N3331" s="38" t="str">
        <f t="shared" ref="N3331:N3394" si="316">IFERROR(((L3331-M3331)/M3331)*100,"")</f>
        <v/>
      </c>
      <c r="O3331" s="38" t="str">
        <f t="shared" si="312"/>
        <v/>
      </c>
      <c r="P3331" s="39" t="str">
        <f t="shared" ref="P3331:P3394" si="317">IF(O3331="","",1)</f>
        <v/>
      </c>
      <c r="AC3331" s="42" t="str">
        <f>IF(B3331="","",VLOOKUP(B3331,[2]Formula!B:C,2,0))</f>
        <v/>
      </c>
      <c r="AD3331" s="43" t="str">
        <f t="shared" si="315"/>
        <v/>
      </c>
    </row>
    <row r="3332" spans="1:30" x14ac:dyDescent="0.25">
      <c r="A3332" s="64"/>
      <c r="B3332" s="64"/>
      <c r="C3332" s="66"/>
      <c r="D3332" s="67"/>
      <c r="E3332" s="64"/>
      <c r="F3332" s="64"/>
      <c r="G3332" s="37" t="str">
        <f>IF(E3332="","",IF(OR(E3332="Project Management",E3332="Project Support",E3332="Sprint Management",E3332="Sprint Support"),"NA",ROUND((((VLOOKUP(AD3332,[2]Formula!V:X,3,0)))-SUMIF(AD:AD,AD3332,H:H)),2)))</f>
        <v/>
      </c>
      <c r="H3332" s="71"/>
      <c r="I3332" s="72"/>
      <c r="J3332" s="72"/>
      <c r="K3332" s="38" t="str">
        <f>IF(E3332="","",IF(OR(E3332="Project Management",E3332="Project Support",E3332="Sprint Management",E3332="Sprint Support"),"NA",(((SUMIF(AD:AD,AD3332,H:H)/VLOOKUP(AD3332,[2]Formula!V:X,3,0))*VLOOKUP(AD3332,[2]Formula!V:X,2,0))*H3332)/SUMIF(AD:AD,AD3332,H:H)))</f>
        <v/>
      </c>
      <c r="L3332" s="38" t="str">
        <f t="shared" si="313"/>
        <v/>
      </c>
      <c r="M3332" s="38" t="str">
        <f t="shared" si="314"/>
        <v/>
      </c>
      <c r="N3332" s="38" t="str">
        <f t="shared" si="316"/>
        <v/>
      </c>
      <c r="O3332" s="38" t="str">
        <f t="shared" si="312"/>
        <v/>
      </c>
      <c r="P3332" s="39" t="str">
        <f t="shared" si="317"/>
        <v/>
      </c>
      <c r="AC3332" s="42" t="str">
        <f>IF(B3332="","",VLOOKUP(B3332,[2]Formula!B:C,2,0))</f>
        <v/>
      </c>
      <c r="AD3332" s="43" t="str">
        <f t="shared" si="315"/>
        <v/>
      </c>
    </row>
    <row r="3333" spans="1:30" x14ac:dyDescent="0.25">
      <c r="A3333" s="64"/>
      <c r="B3333" s="64"/>
      <c r="C3333" s="66"/>
      <c r="D3333" s="67"/>
      <c r="E3333" s="64"/>
      <c r="F3333" s="64"/>
      <c r="G3333" s="37" t="str">
        <f>IF(E3333="","",IF(OR(E3333="Project Management",E3333="Project Support",E3333="Sprint Management",E3333="Sprint Support"),"NA",ROUND((((VLOOKUP(AD3333,[2]Formula!V:X,3,0)))-SUMIF(AD:AD,AD3333,H:H)),2)))</f>
        <v/>
      </c>
      <c r="H3333" s="71"/>
      <c r="I3333" s="72"/>
      <c r="J3333" s="72"/>
      <c r="K3333" s="38" t="str">
        <f>IF(E3333="","",IF(OR(E3333="Project Management",E3333="Project Support",E3333="Sprint Management",E3333="Sprint Support"),"NA",(((SUMIF(AD:AD,AD3333,H:H)/VLOOKUP(AD3333,[2]Formula!V:X,3,0))*VLOOKUP(AD3333,[2]Formula!V:X,2,0))*H3333)/SUMIF(AD:AD,AD3333,H:H)))</f>
        <v/>
      </c>
      <c r="L3333" s="38" t="str">
        <f t="shared" si="313"/>
        <v/>
      </c>
      <c r="M3333" s="38" t="str">
        <f t="shared" si="314"/>
        <v/>
      </c>
      <c r="N3333" s="38" t="str">
        <f t="shared" si="316"/>
        <v/>
      </c>
      <c r="O3333" s="38" t="str">
        <f t="shared" si="312"/>
        <v/>
      </c>
      <c r="P3333" s="39" t="str">
        <f t="shared" si="317"/>
        <v/>
      </c>
      <c r="AC3333" s="42" t="str">
        <f>IF(B3333="","",VLOOKUP(B3333,[2]Formula!B:C,2,0))</f>
        <v/>
      </c>
      <c r="AD3333" s="43" t="str">
        <f t="shared" si="315"/>
        <v/>
      </c>
    </row>
    <row r="3334" spans="1:30" x14ac:dyDescent="0.25">
      <c r="A3334" s="64"/>
      <c r="B3334" s="64"/>
      <c r="C3334" s="66"/>
      <c r="D3334" s="67"/>
      <c r="E3334" s="64"/>
      <c r="F3334" s="64"/>
      <c r="G3334" s="37" t="str">
        <f>IF(E3334="","",IF(OR(E3334="Project Management",E3334="Project Support",E3334="Sprint Management",E3334="Sprint Support"),"NA",ROUND((((VLOOKUP(AD3334,[2]Formula!V:X,3,0)))-SUMIF(AD:AD,AD3334,H:H)),2)))</f>
        <v/>
      </c>
      <c r="H3334" s="71"/>
      <c r="I3334" s="72"/>
      <c r="J3334" s="72"/>
      <c r="K3334" s="38" t="str">
        <f>IF(E3334="","",IF(OR(E3334="Project Management",E3334="Project Support",E3334="Sprint Management",E3334="Sprint Support"),"NA",(((SUMIF(AD:AD,AD3334,H:H)/VLOOKUP(AD3334,[2]Formula!V:X,3,0))*VLOOKUP(AD3334,[2]Formula!V:X,2,0))*H3334)/SUMIF(AD:AD,AD3334,H:H)))</f>
        <v/>
      </c>
      <c r="L3334" s="38" t="str">
        <f t="shared" si="313"/>
        <v/>
      </c>
      <c r="M3334" s="38" t="str">
        <f t="shared" si="314"/>
        <v/>
      </c>
      <c r="N3334" s="38" t="str">
        <f t="shared" si="316"/>
        <v/>
      </c>
      <c r="O3334" s="38" t="str">
        <f t="shared" si="312"/>
        <v/>
      </c>
      <c r="P3334" s="39" t="str">
        <f t="shared" si="317"/>
        <v/>
      </c>
      <c r="AC3334" s="42" t="str">
        <f>IF(B3334="","",VLOOKUP(B3334,[2]Formula!B:C,2,0))</f>
        <v/>
      </c>
      <c r="AD3334" s="43" t="str">
        <f t="shared" si="315"/>
        <v/>
      </c>
    </row>
    <row r="3335" spans="1:30" x14ac:dyDescent="0.25">
      <c r="A3335" s="64"/>
      <c r="B3335" s="64"/>
      <c r="C3335" s="66"/>
      <c r="D3335" s="67"/>
      <c r="E3335" s="64"/>
      <c r="F3335" s="64"/>
      <c r="G3335" s="37" t="str">
        <f>IF(E3335="","",IF(OR(E3335="Project Management",E3335="Project Support",E3335="Sprint Management",E3335="Sprint Support"),"NA",ROUND((((VLOOKUP(AD3335,[2]Formula!V:X,3,0)))-SUMIF(AD:AD,AD3335,H:H)),2)))</f>
        <v/>
      </c>
      <c r="H3335" s="71"/>
      <c r="I3335" s="72"/>
      <c r="J3335" s="72"/>
      <c r="K3335" s="38" t="str">
        <f>IF(E3335="","",IF(OR(E3335="Project Management",E3335="Project Support",E3335="Sprint Management",E3335="Sprint Support"),"NA",(((SUMIF(AD:AD,AD3335,H:H)/VLOOKUP(AD3335,[2]Formula!V:X,3,0))*VLOOKUP(AD3335,[2]Formula!V:X,2,0))*H3335)/SUMIF(AD:AD,AD3335,H:H)))</f>
        <v/>
      </c>
      <c r="L3335" s="38" t="str">
        <f t="shared" si="313"/>
        <v/>
      </c>
      <c r="M3335" s="38" t="str">
        <f t="shared" si="314"/>
        <v/>
      </c>
      <c r="N3335" s="38" t="str">
        <f t="shared" si="316"/>
        <v/>
      </c>
      <c r="O3335" s="38" t="str">
        <f t="shared" si="312"/>
        <v/>
      </c>
      <c r="P3335" s="39" t="str">
        <f t="shared" si="317"/>
        <v/>
      </c>
      <c r="AC3335" s="42" t="str">
        <f>IF(B3335="","",VLOOKUP(B3335,[2]Formula!B:C,2,0))</f>
        <v/>
      </c>
      <c r="AD3335" s="43" t="str">
        <f t="shared" si="315"/>
        <v/>
      </c>
    </row>
    <row r="3336" spans="1:30" x14ac:dyDescent="0.25">
      <c r="A3336" s="64"/>
      <c r="B3336" s="64"/>
      <c r="C3336" s="66"/>
      <c r="D3336" s="67"/>
      <c r="E3336" s="64"/>
      <c r="F3336" s="64"/>
      <c r="G3336" s="37" t="str">
        <f>IF(E3336="","",IF(OR(E3336="Project Management",E3336="Project Support",E3336="Sprint Management",E3336="Sprint Support"),"NA",ROUND((((VLOOKUP(AD3336,[2]Formula!V:X,3,0)))-SUMIF(AD:AD,AD3336,H:H)),2)))</f>
        <v/>
      </c>
      <c r="H3336" s="71"/>
      <c r="I3336" s="72"/>
      <c r="J3336" s="72"/>
      <c r="K3336" s="38" t="str">
        <f>IF(E3336="","",IF(OR(E3336="Project Management",E3336="Project Support",E3336="Sprint Management",E3336="Sprint Support"),"NA",(((SUMIF(AD:AD,AD3336,H:H)/VLOOKUP(AD3336,[2]Formula!V:X,3,0))*VLOOKUP(AD3336,[2]Formula!V:X,2,0))*H3336)/SUMIF(AD:AD,AD3336,H:H)))</f>
        <v/>
      </c>
      <c r="L3336" s="38" t="str">
        <f t="shared" si="313"/>
        <v/>
      </c>
      <c r="M3336" s="38" t="str">
        <f t="shared" si="314"/>
        <v/>
      </c>
      <c r="N3336" s="38" t="str">
        <f t="shared" si="316"/>
        <v/>
      </c>
      <c r="O3336" s="38" t="str">
        <f t="shared" si="312"/>
        <v/>
      </c>
      <c r="P3336" s="39" t="str">
        <f t="shared" si="317"/>
        <v/>
      </c>
      <c r="AC3336" s="42" t="str">
        <f>IF(B3336="","",VLOOKUP(B3336,[2]Formula!B:C,2,0))</f>
        <v/>
      </c>
      <c r="AD3336" s="43" t="str">
        <f t="shared" si="315"/>
        <v/>
      </c>
    </row>
    <row r="3337" spans="1:30" x14ac:dyDescent="0.25">
      <c r="A3337" s="64"/>
      <c r="B3337" s="64"/>
      <c r="C3337" s="66"/>
      <c r="D3337" s="67"/>
      <c r="E3337" s="64"/>
      <c r="F3337" s="64"/>
      <c r="G3337" s="37" t="str">
        <f>IF(E3337="","",IF(OR(E3337="Project Management",E3337="Project Support",E3337="Sprint Management",E3337="Sprint Support"),"NA",ROUND((((VLOOKUP(AD3337,[2]Formula!V:X,3,0)))-SUMIF(AD:AD,AD3337,H:H)),2)))</f>
        <v/>
      </c>
      <c r="H3337" s="71"/>
      <c r="I3337" s="72"/>
      <c r="J3337" s="72"/>
      <c r="K3337" s="38" t="str">
        <f>IF(E3337="","",IF(OR(E3337="Project Management",E3337="Project Support",E3337="Sprint Management",E3337="Sprint Support"),"NA",(((SUMIF(AD:AD,AD3337,H:H)/VLOOKUP(AD3337,[2]Formula!V:X,3,0))*VLOOKUP(AD3337,[2]Formula!V:X,2,0))*H3337)/SUMIF(AD:AD,AD3337,H:H)))</f>
        <v/>
      </c>
      <c r="L3337" s="38" t="str">
        <f t="shared" si="313"/>
        <v/>
      </c>
      <c r="M3337" s="38" t="str">
        <f t="shared" si="314"/>
        <v/>
      </c>
      <c r="N3337" s="38" t="str">
        <f t="shared" si="316"/>
        <v/>
      </c>
      <c r="O3337" s="38" t="str">
        <f t="shared" si="312"/>
        <v/>
      </c>
      <c r="P3337" s="39" t="str">
        <f t="shared" si="317"/>
        <v/>
      </c>
      <c r="AC3337" s="42" t="str">
        <f>IF(B3337="","",VLOOKUP(B3337,[2]Formula!B:C,2,0))</f>
        <v/>
      </c>
      <c r="AD3337" s="43" t="str">
        <f t="shared" si="315"/>
        <v/>
      </c>
    </row>
    <row r="3338" spans="1:30" x14ac:dyDescent="0.25">
      <c r="A3338" s="64"/>
      <c r="B3338" s="64"/>
      <c r="C3338" s="66"/>
      <c r="D3338" s="67"/>
      <c r="E3338" s="64"/>
      <c r="F3338" s="64"/>
      <c r="G3338" s="37" t="str">
        <f>IF(E3338="","",IF(OR(E3338="Project Management",E3338="Project Support",E3338="Sprint Management",E3338="Sprint Support"),"NA",ROUND((((VLOOKUP(AD3338,[2]Formula!V:X,3,0)))-SUMIF(AD:AD,AD3338,H:H)),2)))</f>
        <v/>
      </c>
      <c r="H3338" s="71"/>
      <c r="I3338" s="72"/>
      <c r="J3338" s="72"/>
      <c r="K3338" s="38" t="str">
        <f>IF(E3338="","",IF(OR(E3338="Project Management",E3338="Project Support",E3338="Sprint Management",E3338="Sprint Support"),"NA",(((SUMIF(AD:AD,AD3338,H:H)/VLOOKUP(AD3338,[2]Formula!V:X,3,0))*VLOOKUP(AD3338,[2]Formula!V:X,2,0))*H3338)/SUMIF(AD:AD,AD3338,H:H)))</f>
        <v/>
      </c>
      <c r="L3338" s="38" t="str">
        <f t="shared" si="313"/>
        <v/>
      </c>
      <c r="M3338" s="38" t="str">
        <f t="shared" si="314"/>
        <v/>
      </c>
      <c r="N3338" s="38" t="str">
        <f t="shared" si="316"/>
        <v/>
      </c>
      <c r="O3338" s="38" t="str">
        <f t="shared" si="312"/>
        <v/>
      </c>
      <c r="P3338" s="39" t="str">
        <f t="shared" si="317"/>
        <v/>
      </c>
      <c r="AC3338" s="42" t="str">
        <f>IF(B3338="","",VLOOKUP(B3338,[2]Formula!B:C,2,0))</f>
        <v/>
      </c>
      <c r="AD3338" s="43" t="str">
        <f t="shared" si="315"/>
        <v/>
      </c>
    </row>
    <row r="3339" spans="1:30" x14ac:dyDescent="0.25">
      <c r="A3339" s="64"/>
      <c r="B3339" s="64"/>
      <c r="C3339" s="66"/>
      <c r="D3339" s="67"/>
      <c r="E3339" s="64"/>
      <c r="F3339" s="64"/>
      <c r="G3339" s="37" t="str">
        <f>IF(E3339="","",IF(OR(E3339="Project Management",E3339="Project Support",E3339="Sprint Management",E3339="Sprint Support"),"NA",ROUND((((VLOOKUP(AD3339,[2]Formula!V:X,3,0)))-SUMIF(AD:AD,AD3339,H:H)),2)))</f>
        <v/>
      </c>
      <c r="H3339" s="71"/>
      <c r="I3339" s="72"/>
      <c r="J3339" s="72"/>
      <c r="K3339" s="38" t="str">
        <f>IF(E3339="","",IF(OR(E3339="Project Management",E3339="Project Support",E3339="Sprint Management",E3339="Sprint Support"),"NA",(((SUMIF(AD:AD,AD3339,H:H)/VLOOKUP(AD3339,[2]Formula!V:X,3,0))*VLOOKUP(AD3339,[2]Formula!V:X,2,0))*H3339)/SUMIF(AD:AD,AD3339,H:H)))</f>
        <v/>
      </c>
      <c r="L3339" s="38" t="str">
        <f t="shared" si="313"/>
        <v/>
      </c>
      <c r="M3339" s="38" t="str">
        <f t="shared" si="314"/>
        <v/>
      </c>
      <c r="N3339" s="38" t="str">
        <f t="shared" si="316"/>
        <v/>
      </c>
      <c r="O3339" s="38" t="str">
        <f t="shared" si="312"/>
        <v/>
      </c>
      <c r="P3339" s="39" t="str">
        <f t="shared" si="317"/>
        <v/>
      </c>
      <c r="AC3339" s="42" t="str">
        <f>IF(B3339="","",VLOOKUP(B3339,[2]Formula!B:C,2,0))</f>
        <v/>
      </c>
      <c r="AD3339" s="43" t="str">
        <f t="shared" si="315"/>
        <v/>
      </c>
    </row>
    <row r="3340" spans="1:30" x14ac:dyDescent="0.25">
      <c r="A3340" s="64"/>
      <c r="B3340" s="64"/>
      <c r="C3340" s="66"/>
      <c r="D3340" s="67"/>
      <c r="E3340" s="64"/>
      <c r="F3340" s="64"/>
      <c r="G3340" s="37" t="str">
        <f>IF(E3340="","",IF(OR(E3340="Project Management",E3340="Project Support",E3340="Sprint Management",E3340="Sprint Support"),"NA",ROUND((((VLOOKUP(AD3340,[2]Formula!V:X,3,0)))-SUMIF(AD:AD,AD3340,H:H)),2)))</f>
        <v/>
      </c>
      <c r="H3340" s="71"/>
      <c r="I3340" s="72"/>
      <c r="J3340" s="72"/>
      <c r="K3340" s="38" t="str">
        <f>IF(E3340="","",IF(OR(E3340="Project Management",E3340="Project Support",E3340="Sprint Management",E3340="Sprint Support"),"NA",(((SUMIF(AD:AD,AD3340,H:H)/VLOOKUP(AD3340,[2]Formula!V:X,3,0))*VLOOKUP(AD3340,[2]Formula!V:X,2,0))*H3340)/SUMIF(AD:AD,AD3340,H:H)))</f>
        <v/>
      </c>
      <c r="L3340" s="38" t="str">
        <f t="shared" si="313"/>
        <v/>
      </c>
      <c r="M3340" s="38" t="str">
        <f t="shared" si="314"/>
        <v/>
      </c>
      <c r="N3340" s="38" t="str">
        <f t="shared" si="316"/>
        <v/>
      </c>
      <c r="O3340" s="38" t="str">
        <f t="shared" si="312"/>
        <v/>
      </c>
      <c r="P3340" s="39" t="str">
        <f t="shared" si="317"/>
        <v/>
      </c>
      <c r="AC3340" s="42" t="str">
        <f>IF(B3340="","",VLOOKUP(B3340,[2]Formula!B:C,2,0))</f>
        <v/>
      </c>
      <c r="AD3340" s="43" t="str">
        <f t="shared" si="315"/>
        <v/>
      </c>
    </row>
    <row r="3341" spans="1:30" x14ac:dyDescent="0.25">
      <c r="A3341" s="64"/>
      <c r="B3341" s="64"/>
      <c r="C3341" s="66"/>
      <c r="D3341" s="67"/>
      <c r="E3341" s="64"/>
      <c r="F3341" s="64"/>
      <c r="G3341" s="37" t="str">
        <f>IF(E3341="","",IF(OR(E3341="Project Management",E3341="Project Support",E3341="Sprint Management",E3341="Sprint Support"),"NA",ROUND((((VLOOKUP(AD3341,[2]Formula!V:X,3,0)))-SUMIF(AD:AD,AD3341,H:H)),2)))</f>
        <v/>
      </c>
      <c r="H3341" s="71"/>
      <c r="I3341" s="72"/>
      <c r="J3341" s="72"/>
      <c r="K3341" s="38" t="str">
        <f>IF(E3341="","",IF(OR(E3341="Project Management",E3341="Project Support",E3341="Sprint Management",E3341="Sprint Support"),"NA",(((SUMIF(AD:AD,AD3341,H:H)/VLOOKUP(AD3341,[2]Formula!V:X,3,0))*VLOOKUP(AD3341,[2]Formula!V:X,2,0))*H3341)/SUMIF(AD:AD,AD3341,H:H)))</f>
        <v/>
      </c>
      <c r="L3341" s="38" t="str">
        <f t="shared" si="313"/>
        <v/>
      </c>
      <c r="M3341" s="38" t="str">
        <f t="shared" si="314"/>
        <v/>
      </c>
      <c r="N3341" s="38" t="str">
        <f t="shared" si="316"/>
        <v/>
      </c>
      <c r="O3341" s="38" t="str">
        <f t="shared" si="312"/>
        <v/>
      </c>
      <c r="P3341" s="39" t="str">
        <f t="shared" si="317"/>
        <v/>
      </c>
      <c r="AC3341" s="42" t="str">
        <f>IF(B3341="","",VLOOKUP(B3341,[2]Formula!B:C,2,0))</f>
        <v/>
      </c>
      <c r="AD3341" s="43" t="str">
        <f t="shared" si="315"/>
        <v/>
      </c>
    </row>
    <row r="3342" spans="1:30" x14ac:dyDescent="0.25">
      <c r="A3342" s="64"/>
      <c r="B3342" s="64"/>
      <c r="C3342" s="66"/>
      <c r="D3342" s="67"/>
      <c r="E3342" s="64"/>
      <c r="F3342" s="64"/>
      <c r="G3342" s="37" t="str">
        <f>IF(E3342="","",IF(OR(E3342="Project Management",E3342="Project Support",E3342="Sprint Management",E3342="Sprint Support"),"NA",ROUND((((VLOOKUP(AD3342,[2]Formula!V:X,3,0)))-SUMIF(AD:AD,AD3342,H:H)),2)))</f>
        <v/>
      </c>
      <c r="H3342" s="71"/>
      <c r="I3342" s="72"/>
      <c r="J3342" s="72"/>
      <c r="K3342" s="38" t="str">
        <f>IF(E3342="","",IF(OR(E3342="Project Management",E3342="Project Support",E3342="Sprint Management",E3342="Sprint Support"),"NA",(((SUMIF(AD:AD,AD3342,H:H)/VLOOKUP(AD3342,[2]Formula!V:X,3,0))*VLOOKUP(AD3342,[2]Formula!V:X,2,0))*H3342)/SUMIF(AD:AD,AD3342,H:H)))</f>
        <v/>
      </c>
      <c r="L3342" s="38" t="str">
        <f t="shared" si="313"/>
        <v/>
      </c>
      <c r="M3342" s="38" t="str">
        <f t="shared" si="314"/>
        <v/>
      </c>
      <c r="N3342" s="38" t="str">
        <f t="shared" si="316"/>
        <v/>
      </c>
      <c r="O3342" s="38" t="str">
        <f t="shared" si="312"/>
        <v/>
      </c>
      <c r="P3342" s="39" t="str">
        <f t="shared" si="317"/>
        <v/>
      </c>
      <c r="AC3342" s="42" t="str">
        <f>IF(B3342="","",VLOOKUP(B3342,[2]Formula!B:C,2,0))</f>
        <v/>
      </c>
      <c r="AD3342" s="43" t="str">
        <f t="shared" si="315"/>
        <v/>
      </c>
    </row>
    <row r="3343" spans="1:30" x14ac:dyDescent="0.25">
      <c r="A3343" s="64"/>
      <c r="B3343" s="64"/>
      <c r="C3343" s="66"/>
      <c r="D3343" s="67"/>
      <c r="E3343" s="64"/>
      <c r="F3343" s="64"/>
      <c r="G3343" s="37" t="str">
        <f>IF(E3343="","",IF(OR(E3343="Project Management",E3343="Project Support",E3343="Sprint Management",E3343="Sprint Support"),"NA",ROUND((((VLOOKUP(AD3343,[2]Formula!V:X,3,0)))-SUMIF(AD:AD,AD3343,H:H)),2)))</f>
        <v/>
      </c>
      <c r="H3343" s="71"/>
      <c r="I3343" s="72"/>
      <c r="J3343" s="72"/>
      <c r="K3343" s="38" t="str">
        <f>IF(E3343="","",IF(OR(E3343="Project Management",E3343="Project Support",E3343="Sprint Management",E3343="Sprint Support"),"NA",(((SUMIF(AD:AD,AD3343,H:H)/VLOOKUP(AD3343,[2]Formula!V:X,3,0))*VLOOKUP(AD3343,[2]Formula!V:X,2,0))*H3343)/SUMIF(AD:AD,AD3343,H:H)))</f>
        <v/>
      </c>
      <c r="L3343" s="38" t="str">
        <f t="shared" si="313"/>
        <v/>
      </c>
      <c r="M3343" s="38" t="str">
        <f t="shared" si="314"/>
        <v/>
      </c>
      <c r="N3343" s="38" t="str">
        <f t="shared" si="316"/>
        <v/>
      </c>
      <c r="O3343" s="38" t="str">
        <f t="shared" si="312"/>
        <v/>
      </c>
      <c r="P3343" s="39" t="str">
        <f t="shared" si="317"/>
        <v/>
      </c>
      <c r="AC3343" s="42" t="str">
        <f>IF(B3343="","",VLOOKUP(B3343,[2]Formula!B:C,2,0))</f>
        <v/>
      </c>
      <c r="AD3343" s="43" t="str">
        <f t="shared" si="315"/>
        <v/>
      </c>
    </row>
    <row r="3344" spans="1:30" x14ac:dyDescent="0.25">
      <c r="A3344" s="64"/>
      <c r="B3344" s="64"/>
      <c r="C3344" s="66"/>
      <c r="D3344" s="67"/>
      <c r="E3344" s="64"/>
      <c r="F3344" s="64"/>
      <c r="G3344" s="37" t="str">
        <f>IF(E3344="","",IF(OR(E3344="Project Management",E3344="Project Support",E3344="Sprint Management",E3344="Sprint Support"),"NA",ROUND((((VLOOKUP(AD3344,[2]Formula!V:X,3,0)))-SUMIF(AD:AD,AD3344,H:H)),2)))</f>
        <v/>
      </c>
      <c r="H3344" s="71"/>
      <c r="I3344" s="72"/>
      <c r="J3344" s="72"/>
      <c r="K3344" s="38" t="str">
        <f>IF(E3344="","",IF(OR(E3344="Project Management",E3344="Project Support",E3344="Sprint Management",E3344="Sprint Support"),"NA",(((SUMIF(AD:AD,AD3344,H:H)/VLOOKUP(AD3344,[2]Formula!V:X,3,0))*VLOOKUP(AD3344,[2]Formula!V:X,2,0))*H3344)/SUMIF(AD:AD,AD3344,H:H)))</f>
        <v/>
      </c>
      <c r="L3344" s="38" t="str">
        <f t="shared" si="313"/>
        <v/>
      </c>
      <c r="M3344" s="38" t="str">
        <f t="shared" si="314"/>
        <v/>
      </c>
      <c r="N3344" s="38" t="str">
        <f t="shared" si="316"/>
        <v/>
      </c>
      <c r="O3344" s="38" t="str">
        <f t="shared" si="312"/>
        <v/>
      </c>
      <c r="P3344" s="39" t="str">
        <f t="shared" si="317"/>
        <v/>
      </c>
      <c r="AC3344" s="42" t="str">
        <f>IF(B3344="","",VLOOKUP(B3344,[2]Formula!B:C,2,0))</f>
        <v/>
      </c>
      <c r="AD3344" s="43" t="str">
        <f t="shared" si="315"/>
        <v/>
      </c>
    </row>
    <row r="3345" spans="1:30" x14ac:dyDescent="0.25">
      <c r="A3345" s="64"/>
      <c r="B3345" s="64"/>
      <c r="C3345" s="66"/>
      <c r="D3345" s="67"/>
      <c r="E3345" s="64"/>
      <c r="F3345" s="64"/>
      <c r="G3345" s="37" t="str">
        <f>IF(E3345="","",IF(OR(E3345="Project Management",E3345="Project Support",E3345="Sprint Management",E3345="Sprint Support"),"NA",ROUND((((VLOOKUP(AD3345,[2]Formula!V:X,3,0)))-SUMIF(AD:AD,AD3345,H:H)),2)))</f>
        <v/>
      </c>
      <c r="H3345" s="71"/>
      <c r="I3345" s="72"/>
      <c r="J3345" s="72"/>
      <c r="K3345" s="38" t="str">
        <f>IF(E3345="","",IF(OR(E3345="Project Management",E3345="Project Support",E3345="Sprint Management",E3345="Sprint Support"),"NA",(((SUMIF(AD:AD,AD3345,H:H)/VLOOKUP(AD3345,[2]Formula!V:X,3,0))*VLOOKUP(AD3345,[2]Formula!V:X,2,0))*H3345)/SUMIF(AD:AD,AD3345,H:H)))</f>
        <v/>
      </c>
      <c r="L3345" s="38" t="str">
        <f t="shared" si="313"/>
        <v/>
      </c>
      <c r="M3345" s="38" t="str">
        <f t="shared" si="314"/>
        <v/>
      </c>
      <c r="N3345" s="38" t="str">
        <f t="shared" si="316"/>
        <v/>
      </c>
      <c r="O3345" s="38" t="str">
        <f t="shared" si="312"/>
        <v/>
      </c>
      <c r="P3345" s="39" t="str">
        <f t="shared" si="317"/>
        <v/>
      </c>
      <c r="AC3345" s="42" t="str">
        <f>IF(B3345="","",VLOOKUP(B3345,[2]Formula!B:C,2,0))</f>
        <v/>
      </c>
      <c r="AD3345" s="43" t="str">
        <f t="shared" si="315"/>
        <v/>
      </c>
    </row>
    <row r="3346" spans="1:30" x14ac:dyDescent="0.25">
      <c r="A3346" s="64"/>
      <c r="B3346" s="64"/>
      <c r="C3346" s="66"/>
      <c r="D3346" s="67"/>
      <c r="E3346" s="64"/>
      <c r="F3346" s="64"/>
      <c r="G3346" s="37" t="str">
        <f>IF(E3346="","",IF(OR(E3346="Project Management",E3346="Project Support",E3346="Sprint Management",E3346="Sprint Support"),"NA",ROUND((((VLOOKUP(AD3346,[2]Formula!V:X,3,0)))-SUMIF(AD:AD,AD3346,H:H)),2)))</f>
        <v/>
      </c>
      <c r="H3346" s="71"/>
      <c r="I3346" s="72"/>
      <c r="J3346" s="72"/>
      <c r="K3346" s="38" t="str">
        <f>IF(E3346="","",IF(OR(E3346="Project Management",E3346="Project Support",E3346="Sprint Management",E3346="Sprint Support"),"NA",(((SUMIF(AD:AD,AD3346,H:H)/VLOOKUP(AD3346,[2]Formula!V:X,3,0))*VLOOKUP(AD3346,[2]Formula!V:X,2,0))*H3346)/SUMIF(AD:AD,AD3346,H:H)))</f>
        <v/>
      </c>
      <c r="L3346" s="38" t="str">
        <f t="shared" si="313"/>
        <v/>
      </c>
      <c r="M3346" s="38" t="str">
        <f t="shared" si="314"/>
        <v/>
      </c>
      <c r="N3346" s="38" t="str">
        <f t="shared" si="316"/>
        <v/>
      </c>
      <c r="O3346" s="38" t="str">
        <f t="shared" si="312"/>
        <v/>
      </c>
      <c r="P3346" s="39" t="str">
        <f t="shared" si="317"/>
        <v/>
      </c>
      <c r="AC3346" s="42" t="str">
        <f>IF(B3346="","",VLOOKUP(B3346,[2]Formula!B:C,2,0))</f>
        <v/>
      </c>
      <c r="AD3346" s="43" t="str">
        <f t="shared" si="315"/>
        <v/>
      </c>
    </row>
    <row r="3347" spans="1:30" x14ac:dyDescent="0.25">
      <c r="A3347" s="64"/>
      <c r="B3347" s="64"/>
      <c r="C3347" s="66"/>
      <c r="D3347" s="67"/>
      <c r="E3347" s="64"/>
      <c r="F3347" s="64"/>
      <c r="G3347" s="37" t="str">
        <f>IF(E3347="","",IF(OR(E3347="Project Management",E3347="Project Support",E3347="Sprint Management",E3347="Sprint Support"),"NA",ROUND((((VLOOKUP(AD3347,[2]Formula!V:X,3,0)))-SUMIF(AD:AD,AD3347,H:H)),2)))</f>
        <v/>
      </c>
      <c r="H3347" s="71"/>
      <c r="I3347" s="72"/>
      <c r="J3347" s="72"/>
      <c r="K3347" s="38" t="str">
        <f>IF(E3347="","",IF(OR(E3347="Project Management",E3347="Project Support",E3347="Sprint Management",E3347="Sprint Support"),"NA",(((SUMIF(AD:AD,AD3347,H:H)/VLOOKUP(AD3347,[2]Formula!V:X,3,0))*VLOOKUP(AD3347,[2]Formula!V:X,2,0))*H3347)/SUMIF(AD:AD,AD3347,H:H)))</f>
        <v/>
      </c>
      <c r="L3347" s="38" t="str">
        <f t="shared" si="313"/>
        <v/>
      </c>
      <c r="M3347" s="38" t="str">
        <f t="shared" si="314"/>
        <v/>
      </c>
      <c r="N3347" s="38" t="str">
        <f t="shared" si="316"/>
        <v/>
      </c>
      <c r="O3347" s="38" t="str">
        <f t="shared" si="312"/>
        <v/>
      </c>
      <c r="P3347" s="39" t="str">
        <f t="shared" si="317"/>
        <v/>
      </c>
      <c r="AC3347" s="42" t="str">
        <f>IF(B3347="","",VLOOKUP(B3347,[2]Formula!B:C,2,0))</f>
        <v/>
      </c>
      <c r="AD3347" s="43" t="str">
        <f t="shared" si="315"/>
        <v/>
      </c>
    </row>
    <row r="3348" spans="1:30" x14ac:dyDescent="0.25">
      <c r="A3348" s="64"/>
      <c r="B3348" s="64"/>
      <c r="C3348" s="66"/>
      <c r="D3348" s="67"/>
      <c r="E3348" s="64"/>
      <c r="F3348" s="64"/>
      <c r="G3348" s="37" t="str">
        <f>IF(E3348="","",IF(OR(E3348="Project Management",E3348="Project Support",E3348="Sprint Management",E3348="Sprint Support"),"NA",ROUND((((VLOOKUP(AD3348,[2]Formula!V:X,3,0)))-SUMIF(AD:AD,AD3348,H:H)),2)))</f>
        <v/>
      </c>
      <c r="H3348" s="71"/>
      <c r="I3348" s="72"/>
      <c r="J3348" s="72"/>
      <c r="K3348" s="38" t="str">
        <f>IF(E3348="","",IF(OR(E3348="Project Management",E3348="Project Support",E3348="Sprint Management",E3348="Sprint Support"),"NA",(((SUMIF(AD:AD,AD3348,H:H)/VLOOKUP(AD3348,[2]Formula!V:X,3,0))*VLOOKUP(AD3348,[2]Formula!V:X,2,0))*H3348)/SUMIF(AD:AD,AD3348,H:H)))</f>
        <v/>
      </c>
      <c r="L3348" s="38" t="str">
        <f t="shared" si="313"/>
        <v/>
      </c>
      <c r="M3348" s="38" t="str">
        <f t="shared" si="314"/>
        <v/>
      </c>
      <c r="N3348" s="38" t="str">
        <f t="shared" si="316"/>
        <v/>
      </c>
      <c r="O3348" s="38" t="str">
        <f t="shared" si="312"/>
        <v/>
      </c>
      <c r="P3348" s="39" t="str">
        <f t="shared" si="317"/>
        <v/>
      </c>
      <c r="AC3348" s="42" t="str">
        <f>IF(B3348="","",VLOOKUP(B3348,[2]Formula!B:C,2,0))</f>
        <v/>
      </c>
      <c r="AD3348" s="43" t="str">
        <f t="shared" si="315"/>
        <v/>
      </c>
    </row>
    <row r="3349" spans="1:30" x14ac:dyDescent="0.25">
      <c r="A3349" s="64"/>
      <c r="B3349" s="64"/>
      <c r="C3349" s="66"/>
      <c r="D3349" s="67"/>
      <c r="E3349" s="64"/>
      <c r="F3349" s="64"/>
      <c r="G3349" s="37" t="str">
        <f>IF(E3349="","",IF(OR(E3349="Project Management",E3349="Project Support",E3349="Sprint Management",E3349="Sprint Support"),"NA",ROUND((((VLOOKUP(AD3349,[2]Formula!V:X,3,0)))-SUMIF(AD:AD,AD3349,H:H)),2)))</f>
        <v/>
      </c>
      <c r="H3349" s="71"/>
      <c r="I3349" s="72"/>
      <c r="J3349" s="72"/>
      <c r="K3349" s="38" t="str">
        <f>IF(E3349="","",IF(OR(E3349="Project Management",E3349="Project Support",E3349="Sprint Management",E3349="Sprint Support"),"NA",(((SUMIF(AD:AD,AD3349,H:H)/VLOOKUP(AD3349,[2]Formula!V:X,3,0))*VLOOKUP(AD3349,[2]Formula!V:X,2,0))*H3349)/SUMIF(AD:AD,AD3349,H:H)))</f>
        <v/>
      </c>
      <c r="L3349" s="38" t="str">
        <f t="shared" si="313"/>
        <v/>
      </c>
      <c r="M3349" s="38" t="str">
        <f t="shared" si="314"/>
        <v/>
      </c>
      <c r="N3349" s="38" t="str">
        <f t="shared" si="316"/>
        <v/>
      </c>
      <c r="O3349" s="38" t="str">
        <f t="shared" si="312"/>
        <v/>
      </c>
      <c r="P3349" s="39" t="str">
        <f t="shared" si="317"/>
        <v/>
      </c>
      <c r="AC3349" s="42" t="str">
        <f>IF(B3349="","",VLOOKUP(B3349,[2]Formula!B:C,2,0))</f>
        <v/>
      </c>
      <c r="AD3349" s="43" t="str">
        <f t="shared" si="315"/>
        <v/>
      </c>
    </row>
    <row r="3350" spans="1:30" x14ac:dyDescent="0.25">
      <c r="A3350" s="64"/>
      <c r="B3350" s="64"/>
      <c r="C3350" s="66"/>
      <c r="D3350" s="67"/>
      <c r="E3350" s="64"/>
      <c r="F3350" s="64"/>
      <c r="G3350" s="37" t="str">
        <f>IF(E3350="","",IF(OR(E3350="Project Management",E3350="Project Support",E3350="Sprint Management",E3350="Sprint Support"),"NA",ROUND((((VLOOKUP(AD3350,[2]Formula!V:X,3,0)))-SUMIF(AD:AD,AD3350,H:H)),2)))</f>
        <v/>
      </c>
      <c r="H3350" s="71"/>
      <c r="I3350" s="72"/>
      <c r="J3350" s="72"/>
      <c r="K3350" s="38" t="str">
        <f>IF(E3350="","",IF(OR(E3350="Project Management",E3350="Project Support",E3350="Sprint Management",E3350="Sprint Support"),"NA",(((SUMIF(AD:AD,AD3350,H:H)/VLOOKUP(AD3350,[2]Formula!V:X,3,0))*VLOOKUP(AD3350,[2]Formula!V:X,2,0))*H3350)/SUMIF(AD:AD,AD3350,H:H)))</f>
        <v/>
      </c>
      <c r="L3350" s="38" t="str">
        <f t="shared" si="313"/>
        <v/>
      </c>
      <c r="M3350" s="38" t="str">
        <f t="shared" si="314"/>
        <v/>
      </c>
      <c r="N3350" s="38" t="str">
        <f t="shared" si="316"/>
        <v/>
      </c>
      <c r="O3350" s="38" t="str">
        <f t="shared" si="312"/>
        <v/>
      </c>
      <c r="P3350" s="39" t="str">
        <f t="shared" si="317"/>
        <v/>
      </c>
      <c r="AC3350" s="42" t="str">
        <f>IF(B3350="","",VLOOKUP(B3350,[2]Formula!B:C,2,0))</f>
        <v/>
      </c>
      <c r="AD3350" s="43" t="str">
        <f t="shared" si="315"/>
        <v/>
      </c>
    </row>
    <row r="3351" spans="1:30" x14ac:dyDescent="0.25">
      <c r="A3351" s="64"/>
      <c r="B3351" s="64"/>
      <c r="C3351" s="66"/>
      <c r="D3351" s="67"/>
      <c r="E3351" s="64"/>
      <c r="F3351" s="64"/>
      <c r="G3351" s="37" t="str">
        <f>IF(E3351="","",IF(OR(E3351="Project Management",E3351="Project Support",E3351="Sprint Management",E3351="Sprint Support"),"NA",ROUND((((VLOOKUP(AD3351,[2]Formula!V:X,3,0)))-SUMIF(AD:AD,AD3351,H:H)),2)))</f>
        <v/>
      </c>
      <c r="H3351" s="71"/>
      <c r="I3351" s="72"/>
      <c r="J3351" s="72"/>
      <c r="K3351" s="38" t="str">
        <f>IF(E3351="","",IF(OR(E3351="Project Management",E3351="Project Support",E3351="Sprint Management",E3351="Sprint Support"),"NA",(((SUMIF(AD:AD,AD3351,H:H)/VLOOKUP(AD3351,[2]Formula!V:X,3,0))*VLOOKUP(AD3351,[2]Formula!V:X,2,0))*H3351)/SUMIF(AD:AD,AD3351,H:H)))</f>
        <v/>
      </c>
      <c r="L3351" s="38" t="str">
        <f t="shared" si="313"/>
        <v/>
      </c>
      <c r="M3351" s="38" t="str">
        <f t="shared" si="314"/>
        <v/>
      </c>
      <c r="N3351" s="38" t="str">
        <f t="shared" si="316"/>
        <v/>
      </c>
      <c r="O3351" s="38" t="str">
        <f t="shared" si="312"/>
        <v/>
      </c>
      <c r="P3351" s="39" t="str">
        <f t="shared" si="317"/>
        <v/>
      </c>
      <c r="AC3351" s="42" t="str">
        <f>IF(B3351="","",VLOOKUP(B3351,[2]Formula!B:C,2,0))</f>
        <v/>
      </c>
      <c r="AD3351" s="43" t="str">
        <f t="shared" si="315"/>
        <v/>
      </c>
    </row>
    <row r="3352" spans="1:30" x14ac:dyDescent="0.25">
      <c r="A3352" s="64"/>
      <c r="B3352" s="64"/>
      <c r="C3352" s="66"/>
      <c r="D3352" s="67"/>
      <c r="E3352" s="64"/>
      <c r="F3352" s="64"/>
      <c r="G3352" s="37" t="str">
        <f>IF(E3352="","",IF(OR(E3352="Project Management",E3352="Project Support",E3352="Sprint Management",E3352="Sprint Support"),"NA",ROUND((((VLOOKUP(AD3352,[2]Formula!V:X,3,0)))-SUMIF(AD:AD,AD3352,H:H)),2)))</f>
        <v/>
      </c>
      <c r="H3352" s="71"/>
      <c r="I3352" s="72"/>
      <c r="J3352" s="72"/>
      <c r="K3352" s="38" t="str">
        <f>IF(E3352="","",IF(OR(E3352="Project Management",E3352="Project Support",E3352="Sprint Management",E3352="Sprint Support"),"NA",(((SUMIF(AD:AD,AD3352,H:H)/VLOOKUP(AD3352,[2]Formula!V:X,3,0))*VLOOKUP(AD3352,[2]Formula!V:X,2,0))*H3352)/SUMIF(AD:AD,AD3352,H:H)))</f>
        <v/>
      </c>
      <c r="L3352" s="38" t="str">
        <f t="shared" si="313"/>
        <v/>
      </c>
      <c r="M3352" s="38" t="str">
        <f t="shared" si="314"/>
        <v/>
      </c>
      <c r="N3352" s="38" t="str">
        <f t="shared" si="316"/>
        <v/>
      </c>
      <c r="O3352" s="38" t="str">
        <f t="shared" si="312"/>
        <v/>
      </c>
      <c r="P3352" s="39" t="str">
        <f t="shared" si="317"/>
        <v/>
      </c>
      <c r="AC3352" s="42" t="str">
        <f>IF(B3352="","",VLOOKUP(B3352,[2]Formula!B:C,2,0))</f>
        <v/>
      </c>
      <c r="AD3352" s="43" t="str">
        <f t="shared" si="315"/>
        <v/>
      </c>
    </row>
    <row r="3353" spans="1:30" x14ac:dyDescent="0.25">
      <c r="A3353" s="64"/>
      <c r="B3353" s="64"/>
      <c r="C3353" s="66"/>
      <c r="D3353" s="67"/>
      <c r="E3353" s="64"/>
      <c r="F3353" s="64"/>
      <c r="G3353" s="37" t="str">
        <f>IF(E3353="","",IF(OR(E3353="Project Management",E3353="Project Support",E3353="Sprint Management",E3353="Sprint Support"),"NA",ROUND((((VLOOKUP(AD3353,[2]Formula!V:X,3,0)))-SUMIF(AD:AD,AD3353,H:H)),2)))</f>
        <v/>
      </c>
      <c r="H3353" s="71"/>
      <c r="I3353" s="72"/>
      <c r="J3353" s="72"/>
      <c r="K3353" s="38" t="str">
        <f>IF(E3353="","",IF(OR(E3353="Project Management",E3353="Project Support",E3353="Sprint Management",E3353="Sprint Support"),"NA",(((SUMIF(AD:AD,AD3353,H:H)/VLOOKUP(AD3353,[2]Formula!V:X,3,0))*VLOOKUP(AD3353,[2]Formula!V:X,2,0))*H3353)/SUMIF(AD:AD,AD3353,H:H)))</f>
        <v/>
      </c>
      <c r="L3353" s="38" t="str">
        <f t="shared" si="313"/>
        <v/>
      </c>
      <c r="M3353" s="38" t="str">
        <f t="shared" si="314"/>
        <v/>
      </c>
      <c r="N3353" s="38" t="str">
        <f t="shared" si="316"/>
        <v/>
      </c>
      <c r="O3353" s="38" t="str">
        <f t="shared" si="312"/>
        <v/>
      </c>
      <c r="P3353" s="39" t="str">
        <f t="shared" si="317"/>
        <v/>
      </c>
      <c r="AC3353" s="42" t="str">
        <f>IF(B3353="","",VLOOKUP(B3353,[2]Formula!B:C,2,0))</f>
        <v/>
      </c>
      <c r="AD3353" s="43" t="str">
        <f t="shared" si="315"/>
        <v/>
      </c>
    </row>
    <row r="3354" spans="1:30" x14ac:dyDescent="0.25">
      <c r="A3354" s="64"/>
      <c r="B3354" s="64"/>
      <c r="C3354" s="66"/>
      <c r="D3354" s="67"/>
      <c r="E3354" s="64"/>
      <c r="F3354" s="64"/>
      <c r="G3354" s="37" t="str">
        <f>IF(E3354="","",IF(OR(E3354="Project Management",E3354="Project Support",E3354="Sprint Management",E3354="Sprint Support"),"NA",ROUND((((VLOOKUP(AD3354,[2]Formula!V:X,3,0)))-SUMIF(AD:AD,AD3354,H:H)),2)))</f>
        <v/>
      </c>
      <c r="H3354" s="71"/>
      <c r="I3354" s="72"/>
      <c r="J3354" s="72"/>
      <c r="K3354" s="38" t="str">
        <f>IF(E3354="","",IF(OR(E3354="Project Management",E3354="Project Support",E3354="Sprint Management",E3354="Sprint Support"),"NA",(((SUMIF(AD:AD,AD3354,H:H)/VLOOKUP(AD3354,[2]Formula!V:X,3,0))*VLOOKUP(AD3354,[2]Formula!V:X,2,0))*H3354)/SUMIF(AD:AD,AD3354,H:H)))</f>
        <v/>
      </c>
      <c r="L3354" s="38" t="str">
        <f t="shared" si="313"/>
        <v/>
      </c>
      <c r="M3354" s="38" t="str">
        <f t="shared" si="314"/>
        <v/>
      </c>
      <c r="N3354" s="38" t="str">
        <f t="shared" si="316"/>
        <v/>
      </c>
      <c r="O3354" s="38" t="str">
        <f t="shared" si="312"/>
        <v/>
      </c>
      <c r="P3354" s="39" t="str">
        <f t="shared" si="317"/>
        <v/>
      </c>
      <c r="AC3354" s="42" t="str">
        <f>IF(B3354="","",VLOOKUP(B3354,[2]Formula!B:C,2,0))</f>
        <v/>
      </c>
      <c r="AD3354" s="43" t="str">
        <f t="shared" si="315"/>
        <v/>
      </c>
    </row>
    <row r="3355" spans="1:30" x14ac:dyDescent="0.25">
      <c r="A3355" s="64"/>
      <c r="B3355" s="64"/>
      <c r="C3355" s="66"/>
      <c r="D3355" s="67"/>
      <c r="E3355" s="64"/>
      <c r="F3355" s="64"/>
      <c r="G3355" s="37" t="str">
        <f>IF(E3355="","",IF(OR(E3355="Project Management",E3355="Project Support",E3355="Sprint Management",E3355="Sprint Support"),"NA",ROUND((((VLOOKUP(AD3355,[2]Formula!V:X,3,0)))-SUMIF(AD:AD,AD3355,H:H)),2)))</f>
        <v/>
      </c>
      <c r="H3355" s="71"/>
      <c r="I3355" s="72"/>
      <c r="J3355" s="72"/>
      <c r="K3355" s="38" t="str">
        <f>IF(E3355="","",IF(OR(E3355="Project Management",E3355="Project Support",E3355="Sprint Management",E3355="Sprint Support"),"NA",(((SUMIF(AD:AD,AD3355,H:H)/VLOOKUP(AD3355,[2]Formula!V:X,3,0))*VLOOKUP(AD3355,[2]Formula!V:X,2,0))*H3355)/SUMIF(AD:AD,AD3355,H:H)))</f>
        <v/>
      </c>
      <c r="L3355" s="38" t="str">
        <f t="shared" si="313"/>
        <v/>
      </c>
      <c r="M3355" s="38" t="str">
        <f t="shared" si="314"/>
        <v/>
      </c>
      <c r="N3355" s="38" t="str">
        <f t="shared" si="316"/>
        <v/>
      </c>
      <c r="O3355" s="38" t="str">
        <f t="shared" si="312"/>
        <v/>
      </c>
      <c r="P3355" s="39" t="str">
        <f t="shared" si="317"/>
        <v/>
      </c>
      <c r="AC3355" s="42" t="str">
        <f>IF(B3355="","",VLOOKUP(B3355,[2]Formula!B:C,2,0))</f>
        <v/>
      </c>
      <c r="AD3355" s="43" t="str">
        <f t="shared" si="315"/>
        <v/>
      </c>
    </row>
    <row r="3356" spans="1:30" x14ac:dyDescent="0.25">
      <c r="A3356" s="64"/>
      <c r="B3356" s="64"/>
      <c r="C3356" s="66"/>
      <c r="D3356" s="67"/>
      <c r="E3356" s="64"/>
      <c r="F3356" s="64"/>
      <c r="G3356" s="37" t="str">
        <f>IF(E3356="","",IF(OR(E3356="Project Management",E3356="Project Support",E3356="Sprint Management",E3356="Sprint Support"),"NA",ROUND((((VLOOKUP(AD3356,[2]Formula!V:X,3,0)))-SUMIF(AD:AD,AD3356,H:H)),2)))</f>
        <v/>
      </c>
      <c r="H3356" s="71"/>
      <c r="I3356" s="72"/>
      <c r="J3356" s="72"/>
      <c r="K3356" s="38" t="str">
        <f>IF(E3356="","",IF(OR(E3356="Project Management",E3356="Project Support",E3356="Sprint Management",E3356="Sprint Support"),"NA",(((SUMIF(AD:AD,AD3356,H:H)/VLOOKUP(AD3356,[2]Formula!V:X,3,0))*VLOOKUP(AD3356,[2]Formula!V:X,2,0))*H3356)/SUMIF(AD:AD,AD3356,H:H)))</f>
        <v/>
      </c>
      <c r="L3356" s="38" t="str">
        <f t="shared" si="313"/>
        <v/>
      </c>
      <c r="M3356" s="38" t="str">
        <f t="shared" si="314"/>
        <v/>
      </c>
      <c r="N3356" s="38" t="str">
        <f t="shared" si="316"/>
        <v/>
      </c>
      <c r="O3356" s="38" t="str">
        <f t="shared" si="312"/>
        <v/>
      </c>
      <c r="P3356" s="39" t="str">
        <f t="shared" si="317"/>
        <v/>
      </c>
      <c r="AC3356" s="42" t="str">
        <f>IF(B3356="","",VLOOKUP(B3356,[2]Formula!B:C,2,0))</f>
        <v/>
      </c>
      <c r="AD3356" s="43" t="str">
        <f t="shared" si="315"/>
        <v/>
      </c>
    </row>
    <row r="3357" spans="1:30" x14ac:dyDescent="0.25">
      <c r="A3357" s="64"/>
      <c r="B3357" s="64"/>
      <c r="C3357" s="66"/>
      <c r="D3357" s="67"/>
      <c r="E3357" s="64"/>
      <c r="F3357" s="64"/>
      <c r="G3357" s="37" t="str">
        <f>IF(E3357="","",IF(OR(E3357="Project Management",E3357="Project Support",E3357="Sprint Management",E3357="Sprint Support"),"NA",ROUND((((VLOOKUP(AD3357,[2]Formula!V:X,3,0)))-SUMIF(AD:AD,AD3357,H:H)),2)))</f>
        <v/>
      </c>
      <c r="H3357" s="71"/>
      <c r="I3357" s="72"/>
      <c r="J3357" s="72"/>
      <c r="K3357" s="38" t="str">
        <f>IF(E3357="","",IF(OR(E3357="Project Management",E3357="Project Support",E3357="Sprint Management",E3357="Sprint Support"),"NA",(((SUMIF(AD:AD,AD3357,H:H)/VLOOKUP(AD3357,[2]Formula!V:X,3,0))*VLOOKUP(AD3357,[2]Formula!V:X,2,0))*H3357)/SUMIF(AD:AD,AD3357,H:H)))</f>
        <v/>
      </c>
      <c r="L3357" s="38" t="str">
        <f t="shared" si="313"/>
        <v/>
      </c>
      <c r="M3357" s="38" t="str">
        <f t="shared" si="314"/>
        <v/>
      </c>
      <c r="N3357" s="38" t="str">
        <f t="shared" si="316"/>
        <v/>
      </c>
      <c r="O3357" s="38" t="str">
        <f t="shared" si="312"/>
        <v/>
      </c>
      <c r="P3357" s="39" t="str">
        <f t="shared" si="317"/>
        <v/>
      </c>
      <c r="AC3357" s="42" t="str">
        <f>IF(B3357="","",VLOOKUP(B3357,[2]Formula!B:C,2,0))</f>
        <v/>
      </c>
      <c r="AD3357" s="43" t="str">
        <f t="shared" si="315"/>
        <v/>
      </c>
    </row>
    <row r="3358" spans="1:30" x14ac:dyDescent="0.25">
      <c r="A3358" s="64"/>
      <c r="B3358" s="64"/>
      <c r="C3358" s="66"/>
      <c r="D3358" s="67"/>
      <c r="E3358" s="64"/>
      <c r="F3358" s="64"/>
      <c r="G3358" s="37" t="str">
        <f>IF(E3358="","",IF(OR(E3358="Project Management",E3358="Project Support",E3358="Sprint Management",E3358="Sprint Support"),"NA",ROUND((((VLOOKUP(AD3358,[2]Formula!V:X,3,0)))-SUMIF(AD:AD,AD3358,H:H)),2)))</f>
        <v/>
      </c>
      <c r="H3358" s="71"/>
      <c r="I3358" s="72"/>
      <c r="J3358" s="72"/>
      <c r="K3358" s="38" t="str">
        <f>IF(E3358="","",IF(OR(E3358="Project Management",E3358="Project Support",E3358="Sprint Management",E3358="Sprint Support"),"NA",(((SUMIF(AD:AD,AD3358,H:H)/VLOOKUP(AD3358,[2]Formula!V:X,3,0))*VLOOKUP(AD3358,[2]Formula!V:X,2,0))*H3358)/SUMIF(AD:AD,AD3358,H:H)))</f>
        <v/>
      </c>
      <c r="L3358" s="38" t="str">
        <f t="shared" si="313"/>
        <v/>
      </c>
      <c r="M3358" s="38" t="str">
        <f t="shared" si="314"/>
        <v/>
      </c>
      <c r="N3358" s="38" t="str">
        <f t="shared" si="316"/>
        <v/>
      </c>
      <c r="O3358" s="38" t="str">
        <f t="shared" si="312"/>
        <v/>
      </c>
      <c r="P3358" s="39" t="str">
        <f t="shared" si="317"/>
        <v/>
      </c>
      <c r="AC3358" s="42" t="str">
        <f>IF(B3358="","",VLOOKUP(B3358,[2]Formula!B:C,2,0))</f>
        <v/>
      </c>
      <c r="AD3358" s="43" t="str">
        <f t="shared" si="315"/>
        <v/>
      </c>
    </row>
    <row r="3359" spans="1:30" x14ac:dyDescent="0.25">
      <c r="A3359" s="64"/>
      <c r="B3359" s="64"/>
      <c r="C3359" s="66"/>
      <c r="D3359" s="67"/>
      <c r="E3359" s="64"/>
      <c r="F3359" s="64"/>
      <c r="G3359" s="37" t="str">
        <f>IF(E3359="","",IF(OR(E3359="Project Management",E3359="Project Support",E3359="Sprint Management",E3359="Sprint Support"),"NA",ROUND((((VLOOKUP(AD3359,[2]Formula!V:X,3,0)))-SUMIF(AD:AD,AD3359,H:H)),2)))</f>
        <v/>
      </c>
      <c r="H3359" s="71"/>
      <c r="I3359" s="72"/>
      <c r="J3359" s="72"/>
      <c r="K3359" s="38" t="str">
        <f>IF(E3359="","",IF(OR(E3359="Project Management",E3359="Project Support",E3359="Sprint Management",E3359="Sprint Support"),"NA",(((SUMIF(AD:AD,AD3359,H:H)/VLOOKUP(AD3359,[2]Formula!V:X,3,0))*VLOOKUP(AD3359,[2]Formula!V:X,2,0))*H3359)/SUMIF(AD:AD,AD3359,H:H)))</f>
        <v/>
      </c>
      <c r="L3359" s="38" t="str">
        <f t="shared" si="313"/>
        <v/>
      </c>
      <c r="M3359" s="38" t="str">
        <f t="shared" si="314"/>
        <v/>
      </c>
      <c r="N3359" s="38" t="str">
        <f t="shared" si="316"/>
        <v/>
      </c>
      <c r="O3359" s="38" t="str">
        <f t="shared" si="312"/>
        <v/>
      </c>
      <c r="P3359" s="39" t="str">
        <f t="shared" si="317"/>
        <v/>
      </c>
      <c r="AC3359" s="42" t="str">
        <f>IF(B3359="","",VLOOKUP(B3359,[2]Formula!B:C,2,0))</f>
        <v/>
      </c>
      <c r="AD3359" s="43" t="str">
        <f t="shared" si="315"/>
        <v/>
      </c>
    </row>
    <row r="3360" spans="1:30" x14ac:dyDescent="0.25">
      <c r="A3360" s="64"/>
      <c r="B3360" s="64"/>
      <c r="C3360" s="66"/>
      <c r="D3360" s="67"/>
      <c r="E3360" s="64"/>
      <c r="F3360" s="64"/>
      <c r="G3360" s="37" t="str">
        <f>IF(E3360="","",IF(OR(E3360="Project Management",E3360="Project Support",E3360="Sprint Management",E3360="Sprint Support"),"NA",ROUND((((VLOOKUP(AD3360,[2]Formula!V:X,3,0)))-SUMIF(AD:AD,AD3360,H:H)),2)))</f>
        <v/>
      </c>
      <c r="H3360" s="71"/>
      <c r="I3360" s="72"/>
      <c r="J3360" s="72"/>
      <c r="K3360" s="38" t="str">
        <f>IF(E3360="","",IF(OR(E3360="Project Management",E3360="Project Support",E3360="Sprint Management",E3360="Sprint Support"),"NA",(((SUMIF(AD:AD,AD3360,H:H)/VLOOKUP(AD3360,[2]Formula!V:X,3,0))*VLOOKUP(AD3360,[2]Formula!V:X,2,0))*H3360)/SUMIF(AD:AD,AD3360,H:H)))</f>
        <v/>
      </c>
      <c r="L3360" s="38" t="str">
        <f t="shared" si="313"/>
        <v/>
      </c>
      <c r="M3360" s="38" t="str">
        <f t="shared" si="314"/>
        <v/>
      </c>
      <c r="N3360" s="38" t="str">
        <f t="shared" si="316"/>
        <v/>
      </c>
      <c r="O3360" s="38" t="str">
        <f t="shared" si="312"/>
        <v/>
      </c>
      <c r="P3360" s="39" t="str">
        <f t="shared" si="317"/>
        <v/>
      </c>
      <c r="AC3360" s="42" t="str">
        <f>IF(B3360="","",VLOOKUP(B3360,[2]Formula!B:C,2,0))</f>
        <v/>
      </c>
      <c r="AD3360" s="43" t="str">
        <f t="shared" si="315"/>
        <v/>
      </c>
    </row>
    <row r="3361" spans="1:30" x14ac:dyDescent="0.25">
      <c r="A3361" s="64"/>
      <c r="B3361" s="64"/>
      <c r="C3361" s="66"/>
      <c r="D3361" s="67"/>
      <c r="E3361" s="64"/>
      <c r="F3361" s="64"/>
      <c r="G3361" s="37" t="str">
        <f>IF(E3361="","",IF(OR(E3361="Project Management",E3361="Project Support",E3361="Sprint Management",E3361="Sprint Support"),"NA",ROUND((((VLOOKUP(AD3361,[2]Formula!V:X,3,0)))-SUMIF(AD:AD,AD3361,H:H)),2)))</f>
        <v/>
      </c>
      <c r="H3361" s="71"/>
      <c r="I3361" s="72"/>
      <c r="J3361" s="72"/>
      <c r="K3361" s="38" t="str">
        <f>IF(E3361="","",IF(OR(E3361="Project Management",E3361="Project Support",E3361="Sprint Management",E3361="Sprint Support"),"NA",(((SUMIF(AD:AD,AD3361,H:H)/VLOOKUP(AD3361,[2]Formula!V:X,3,0))*VLOOKUP(AD3361,[2]Formula!V:X,2,0))*H3361)/SUMIF(AD:AD,AD3361,H:H)))</f>
        <v/>
      </c>
      <c r="L3361" s="38" t="str">
        <f t="shared" si="313"/>
        <v/>
      </c>
      <c r="M3361" s="38" t="str">
        <f t="shared" si="314"/>
        <v/>
      </c>
      <c r="N3361" s="38" t="str">
        <f t="shared" si="316"/>
        <v/>
      </c>
      <c r="O3361" s="38" t="str">
        <f t="shared" si="312"/>
        <v/>
      </c>
      <c r="P3361" s="39" t="str">
        <f t="shared" si="317"/>
        <v/>
      </c>
      <c r="AC3361" s="42" t="str">
        <f>IF(B3361="","",VLOOKUP(B3361,[2]Formula!B:C,2,0))</f>
        <v/>
      </c>
      <c r="AD3361" s="43" t="str">
        <f t="shared" si="315"/>
        <v/>
      </c>
    </row>
    <row r="3362" spans="1:30" x14ac:dyDescent="0.25">
      <c r="A3362" s="64"/>
      <c r="B3362" s="64"/>
      <c r="C3362" s="66"/>
      <c r="D3362" s="67"/>
      <c r="E3362" s="64"/>
      <c r="F3362" s="64"/>
      <c r="G3362" s="37" t="str">
        <f>IF(E3362="","",IF(OR(E3362="Project Management",E3362="Project Support",E3362="Sprint Management",E3362="Sprint Support"),"NA",ROUND((((VLOOKUP(AD3362,[2]Formula!V:X,3,0)))-SUMIF(AD:AD,AD3362,H:H)),2)))</f>
        <v/>
      </c>
      <c r="H3362" s="71"/>
      <c r="I3362" s="72"/>
      <c r="J3362" s="72"/>
      <c r="K3362" s="38" t="str">
        <f>IF(E3362="","",IF(OR(E3362="Project Management",E3362="Project Support",E3362="Sprint Management",E3362="Sprint Support"),"NA",(((SUMIF(AD:AD,AD3362,H:H)/VLOOKUP(AD3362,[2]Formula!V:X,3,0))*VLOOKUP(AD3362,[2]Formula!V:X,2,0))*H3362)/SUMIF(AD:AD,AD3362,H:H)))</f>
        <v/>
      </c>
      <c r="L3362" s="38" t="str">
        <f t="shared" si="313"/>
        <v/>
      </c>
      <c r="M3362" s="38" t="str">
        <f t="shared" si="314"/>
        <v/>
      </c>
      <c r="N3362" s="38" t="str">
        <f t="shared" si="316"/>
        <v/>
      </c>
      <c r="O3362" s="38" t="str">
        <f t="shared" si="312"/>
        <v/>
      </c>
      <c r="P3362" s="39" t="str">
        <f t="shared" si="317"/>
        <v/>
      </c>
      <c r="AC3362" s="42" t="str">
        <f>IF(B3362="","",VLOOKUP(B3362,[2]Formula!B:C,2,0))</f>
        <v/>
      </c>
      <c r="AD3362" s="43" t="str">
        <f t="shared" si="315"/>
        <v/>
      </c>
    </row>
    <row r="3363" spans="1:30" x14ac:dyDescent="0.25">
      <c r="A3363" s="64"/>
      <c r="B3363" s="64"/>
      <c r="C3363" s="66"/>
      <c r="D3363" s="67"/>
      <c r="E3363" s="64"/>
      <c r="F3363" s="64"/>
      <c r="G3363" s="37" t="str">
        <f>IF(E3363="","",IF(OR(E3363="Project Management",E3363="Project Support",E3363="Sprint Management",E3363="Sprint Support"),"NA",ROUND((((VLOOKUP(AD3363,[2]Formula!V:X,3,0)))-SUMIF(AD:AD,AD3363,H:H)),2)))</f>
        <v/>
      </c>
      <c r="H3363" s="71"/>
      <c r="I3363" s="72"/>
      <c r="J3363" s="72"/>
      <c r="K3363" s="38" t="str">
        <f>IF(E3363="","",IF(OR(E3363="Project Management",E3363="Project Support",E3363="Sprint Management",E3363="Sprint Support"),"NA",(((SUMIF(AD:AD,AD3363,H:H)/VLOOKUP(AD3363,[2]Formula!V:X,3,0))*VLOOKUP(AD3363,[2]Formula!V:X,2,0))*H3363)/SUMIF(AD:AD,AD3363,H:H)))</f>
        <v/>
      </c>
      <c r="L3363" s="38" t="str">
        <f t="shared" si="313"/>
        <v/>
      </c>
      <c r="M3363" s="38" t="str">
        <f t="shared" si="314"/>
        <v/>
      </c>
      <c r="N3363" s="38" t="str">
        <f t="shared" si="316"/>
        <v/>
      </c>
      <c r="O3363" s="38" t="str">
        <f t="shared" si="312"/>
        <v/>
      </c>
      <c r="P3363" s="39" t="str">
        <f t="shared" si="317"/>
        <v/>
      </c>
      <c r="AC3363" s="42" t="str">
        <f>IF(B3363="","",VLOOKUP(B3363,[2]Formula!B:C,2,0))</f>
        <v/>
      </c>
      <c r="AD3363" s="43" t="str">
        <f t="shared" si="315"/>
        <v/>
      </c>
    </row>
    <row r="3364" spans="1:30" x14ac:dyDescent="0.25">
      <c r="A3364" s="64"/>
      <c r="B3364" s="64"/>
      <c r="C3364" s="66"/>
      <c r="D3364" s="67"/>
      <c r="E3364" s="64"/>
      <c r="F3364" s="64"/>
      <c r="G3364" s="37" t="str">
        <f>IF(E3364="","",IF(OR(E3364="Project Management",E3364="Project Support",E3364="Sprint Management",E3364="Sprint Support"),"NA",ROUND((((VLOOKUP(AD3364,[2]Formula!V:X,3,0)))-SUMIF(AD:AD,AD3364,H:H)),2)))</f>
        <v/>
      </c>
      <c r="H3364" s="71"/>
      <c r="I3364" s="72"/>
      <c r="J3364" s="72"/>
      <c r="K3364" s="38" t="str">
        <f>IF(E3364="","",IF(OR(E3364="Project Management",E3364="Project Support",E3364="Sprint Management",E3364="Sprint Support"),"NA",(((SUMIF(AD:AD,AD3364,H:H)/VLOOKUP(AD3364,[2]Formula!V:X,3,0))*VLOOKUP(AD3364,[2]Formula!V:X,2,0))*H3364)/SUMIF(AD:AD,AD3364,H:H)))</f>
        <v/>
      </c>
      <c r="L3364" s="38" t="str">
        <f t="shared" si="313"/>
        <v/>
      </c>
      <c r="M3364" s="38" t="str">
        <f t="shared" si="314"/>
        <v/>
      </c>
      <c r="N3364" s="38" t="str">
        <f t="shared" si="316"/>
        <v/>
      </c>
      <c r="O3364" s="38" t="str">
        <f t="shared" si="312"/>
        <v/>
      </c>
      <c r="P3364" s="39" t="str">
        <f t="shared" si="317"/>
        <v/>
      </c>
      <c r="AC3364" s="42" t="str">
        <f>IF(B3364="","",VLOOKUP(B3364,[2]Formula!B:C,2,0))</f>
        <v/>
      </c>
      <c r="AD3364" s="43" t="str">
        <f t="shared" si="315"/>
        <v/>
      </c>
    </row>
    <row r="3365" spans="1:30" x14ac:dyDescent="0.25">
      <c r="A3365" s="64"/>
      <c r="B3365" s="64"/>
      <c r="C3365" s="66"/>
      <c r="D3365" s="67"/>
      <c r="E3365" s="64"/>
      <c r="F3365" s="64"/>
      <c r="G3365" s="37" t="str">
        <f>IF(E3365="","",IF(OR(E3365="Project Management",E3365="Project Support",E3365="Sprint Management",E3365="Sprint Support"),"NA",ROUND((((VLOOKUP(AD3365,[2]Formula!V:X,3,0)))-SUMIF(AD:AD,AD3365,H:H)),2)))</f>
        <v/>
      </c>
      <c r="H3365" s="71"/>
      <c r="I3365" s="72"/>
      <c r="J3365" s="72"/>
      <c r="K3365" s="38" t="str">
        <f>IF(E3365="","",IF(OR(E3365="Project Management",E3365="Project Support",E3365="Sprint Management",E3365="Sprint Support"),"NA",(((SUMIF(AD:AD,AD3365,H:H)/VLOOKUP(AD3365,[2]Formula!V:X,3,0))*VLOOKUP(AD3365,[2]Formula!V:X,2,0))*H3365)/SUMIF(AD:AD,AD3365,H:H)))</f>
        <v/>
      </c>
      <c r="L3365" s="38" t="str">
        <f t="shared" si="313"/>
        <v/>
      </c>
      <c r="M3365" s="38" t="str">
        <f t="shared" si="314"/>
        <v/>
      </c>
      <c r="N3365" s="38" t="str">
        <f t="shared" si="316"/>
        <v/>
      </c>
      <c r="O3365" s="38" t="str">
        <f t="shared" si="312"/>
        <v/>
      </c>
      <c r="P3365" s="39" t="str">
        <f t="shared" si="317"/>
        <v/>
      </c>
      <c r="AC3365" s="42" t="str">
        <f>IF(B3365="","",VLOOKUP(B3365,[2]Formula!B:C,2,0))</f>
        <v/>
      </c>
      <c r="AD3365" s="43" t="str">
        <f t="shared" si="315"/>
        <v/>
      </c>
    </row>
    <row r="3366" spans="1:30" x14ac:dyDescent="0.25">
      <c r="A3366" s="64"/>
      <c r="B3366" s="64"/>
      <c r="C3366" s="66"/>
      <c r="D3366" s="67"/>
      <c r="E3366" s="64"/>
      <c r="F3366" s="64"/>
      <c r="G3366" s="37" t="str">
        <f>IF(E3366="","",IF(OR(E3366="Project Management",E3366="Project Support",E3366="Sprint Management",E3366="Sprint Support"),"NA",ROUND((((VLOOKUP(AD3366,[2]Formula!V:X,3,0)))-SUMIF(AD:AD,AD3366,H:H)),2)))</f>
        <v/>
      </c>
      <c r="H3366" s="71"/>
      <c r="I3366" s="72"/>
      <c r="J3366" s="72"/>
      <c r="K3366" s="38" t="str">
        <f>IF(E3366="","",IF(OR(E3366="Project Management",E3366="Project Support",E3366="Sprint Management",E3366="Sprint Support"),"NA",(((SUMIF(AD:AD,AD3366,H:H)/VLOOKUP(AD3366,[2]Formula!V:X,3,0))*VLOOKUP(AD3366,[2]Formula!V:X,2,0))*H3366)/SUMIF(AD:AD,AD3366,H:H)))</f>
        <v/>
      </c>
      <c r="L3366" s="38" t="str">
        <f t="shared" si="313"/>
        <v/>
      </c>
      <c r="M3366" s="38" t="str">
        <f t="shared" si="314"/>
        <v/>
      </c>
      <c r="N3366" s="38" t="str">
        <f t="shared" si="316"/>
        <v/>
      </c>
      <c r="O3366" s="38" t="str">
        <f t="shared" si="312"/>
        <v/>
      </c>
      <c r="P3366" s="39" t="str">
        <f t="shared" si="317"/>
        <v/>
      </c>
      <c r="AC3366" s="42" t="str">
        <f>IF(B3366="","",VLOOKUP(B3366,[2]Formula!B:C,2,0))</f>
        <v/>
      </c>
      <c r="AD3366" s="43" t="str">
        <f t="shared" si="315"/>
        <v/>
      </c>
    </row>
    <row r="3367" spans="1:30" x14ac:dyDescent="0.25">
      <c r="A3367" s="64"/>
      <c r="B3367" s="64"/>
      <c r="C3367" s="66"/>
      <c r="D3367" s="67"/>
      <c r="E3367" s="64"/>
      <c r="F3367" s="64"/>
      <c r="G3367" s="37" t="str">
        <f>IF(E3367="","",IF(OR(E3367="Project Management",E3367="Project Support",E3367="Sprint Management",E3367="Sprint Support"),"NA",ROUND((((VLOOKUP(AD3367,[2]Formula!V:X,3,0)))-SUMIF(AD:AD,AD3367,H:H)),2)))</f>
        <v/>
      </c>
      <c r="H3367" s="71"/>
      <c r="I3367" s="72"/>
      <c r="J3367" s="72"/>
      <c r="K3367" s="38" t="str">
        <f>IF(E3367="","",IF(OR(E3367="Project Management",E3367="Project Support",E3367="Sprint Management",E3367="Sprint Support"),"NA",(((SUMIF(AD:AD,AD3367,H:H)/VLOOKUP(AD3367,[2]Formula!V:X,3,0))*VLOOKUP(AD3367,[2]Formula!V:X,2,0))*H3367)/SUMIF(AD:AD,AD3367,H:H)))</f>
        <v/>
      </c>
      <c r="L3367" s="38" t="str">
        <f t="shared" si="313"/>
        <v/>
      </c>
      <c r="M3367" s="38" t="str">
        <f t="shared" si="314"/>
        <v/>
      </c>
      <c r="N3367" s="38" t="str">
        <f t="shared" si="316"/>
        <v/>
      </c>
      <c r="O3367" s="38" t="str">
        <f t="shared" si="312"/>
        <v/>
      </c>
      <c r="P3367" s="39" t="str">
        <f t="shared" si="317"/>
        <v/>
      </c>
      <c r="AC3367" s="42" t="str">
        <f>IF(B3367="","",VLOOKUP(B3367,[2]Formula!B:C,2,0))</f>
        <v/>
      </c>
      <c r="AD3367" s="43" t="str">
        <f t="shared" si="315"/>
        <v/>
      </c>
    </row>
    <row r="3368" spans="1:30" x14ac:dyDescent="0.25">
      <c r="A3368" s="64"/>
      <c r="B3368" s="64"/>
      <c r="C3368" s="66"/>
      <c r="D3368" s="67"/>
      <c r="E3368" s="64"/>
      <c r="F3368" s="64"/>
      <c r="G3368" s="37" t="str">
        <f>IF(E3368="","",IF(OR(E3368="Project Management",E3368="Project Support",E3368="Sprint Management",E3368="Sprint Support"),"NA",ROUND((((VLOOKUP(AD3368,[2]Formula!V:X,3,0)))-SUMIF(AD:AD,AD3368,H:H)),2)))</f>
        <v/>
      </c>
      <c r="H3368" s="71"/>
      <c r="I3368" s="72"/>
      <c r="J3368" s="72"/>
      <c r="K3368" s="38" t="str">
        <f>IF(E3368="","",IF(OR(E3368="Project Management",E3368="Project Support",E3368="Sprint Management",E3368="Sprint Support"),"NA",(((SUMIF(AD:AD,AD3368,H:H)/VLOOKUP(AD3368,[2]Formula!V:X,3,0))*VLOOKUP(AD3368,[2]Formula!V:X,2,0))*H3368)/SUMIF(AD:AD,AD3368,H:H)))</f>
        <v/>
      </c>
      <c r="L3368" s="38" t="str">
        <f t="shared" si="313"/>
        <v/>
      </c>
      <c r="M3368" s="38" t="str">
        <f t="shared" si="314"/>
        <v/>
      </c>
      <c r="N3368" s="38" t="str">
        <f t="shared" si="316"/>
        <v/>
      </c>
      <c r="O3368" s="38" t="str">
        <f t="shared" si="312"/>
        <v/>
      </c>
      <c r="P3368" s="39" t="str">
        <f t="shared" si="317"/>
        <v/>
      </c>
      <c r="AC3368" s="42" t="str">
        <f>IF(B3368="","",VLOOKUP(B3368,[2]Formula!B:C,2,0))</f>
        <v/>
      </c>
      <c r="AD3368" s="43" t="str">
        <f t="shared" si="315"/>
        <v/>
      </c>
    </row>
    <row r="3369" spans="1:30" x14ac:dyDescent="0.25">
      <c r="A3369" s="64"/>
      <c r="B3369" s="64"/>
      <c r="C3369" s="66"/>
      <c r="D3369" s="67"/>
      <c r="E3369" s="64"/>
      <c r="F3369" s="64"/>
      <c r="G3369" s="37" t="str">
        <f>IF(E3369="","",IF(OR(E3369="Project Management",E3369="Project Support",E3369="Sprint Management",E3369="Sprint Support"),"NA",ROUND((((VLOOKUP(AD3369,[2]Formula!V:X,3,0)))-SUMIF(AD:AD,AD3369,H:H)),2)))</f>
        <v/>
      </c>
      <c r="H3369" s="71"/>
      <c r="I3369" s="72"/>
      <c r="J3369" s="72"/>
      <c r="K3369" s="38" t="str">
        <f>IF(E3369="","",IF(OR(E3369="Project Management",E3369="Project Support",E3369="Sprint Management",E3369="Sprint Support"),"NA",(((SUMIF(AD:AD,AD3369,H:H)/VLOOKUP(AD3369,[2]Formula!V:X,3,0))*VLOOKUP(AD3369,[2]Formula!V:X,2,0))*H3369)/SUMIF(AD:AD,AD3369,H:H)))</f>
        <v/>
      </c>
      <c r="L3369" s="38" t="str">
        <f t="shared" si="313"/>
        <v/>
      </c>
      <c r="M3369" s="38" t="str">
        <f t="shared" si="314"/>
        <v/>
      </c>
      <c r="N3369" s="38" t="str">
        <f t="shared" si="316"/>
        <v/>
      </c>
      <c r="O3369" s="38" t="str">
        <f t="shared" si="312"/>
        <v/>
      </c>
      <c r="P3369" s="39" t="str">
        <f t="shared" si="317"/>
        <v/>
      </c>
      <c r="AC3369" s="42" t="str">
        <f>IF(B3369="","",VLOOKUP(B3369,[2]Formula!B:C,2,0))</f>
        <v/>
      </c>
      <c r="AD3369" s="43" t="str">
        <f t="shared" si="315"/>
        <v/>
      </c>
    </row>
    <row r="3370" spans="1:30" x14ac:dyDescent="0.25">
      <c r="A3370" s="64"/>
      <c r="B3370" s="64"/>
      <c r="C3370" s="66"/>
      <c r="D3370" s="67"/>
      <c r="E3370" s="64"/>
      <c r="F3370" s="64"/>
      <c r="G3370" s="37" t="str">
        <f>IF(E3370="","",IF(OR(E3370="Project Management",E3370="Project Support",E3370="Sprint Management",E3370="Sprint Support"),"NA",ROUND((((VLOOKUP(AD3370,[2]Formula!V:X,3,0)))-SUMIF(AD:AD,AD3370,H:H)),2)))</f>
        <v/>
      </c>
      <c r="H3370" s="71"/>
      <c r="I3370" s="72"/>
      <c r="J3370" s="72"/>
      <c r="K3370" s="38" t="str">
        <f>IF(E3370="","",IF(OR(E3370="Project Management",E3370="Project Support",E3370="Sprint Management",E3370="Sprint Support"),"NA",(((SUMIF(AD:AD,AD3370,H:H)/VLOOKUP(AD3370,[2]Formula!V:X,3,0))*VLOOKUP(AD3370,[2]Formula!V:X,2,0))*H3370)/SUMIF(AD:AD,AD3370,H:H)))</f>
        <v/>
      </c>
      <c r="L3370" s="38" t="str">
        <f t="shared" si="313"/>
        <v/>
      </c>
      <c r="M3370" s="38" t="str">
        <f t="shared" si="314"/>
        <v/>
      </c>
      <c r="N3370" s="38" t="str">
        <f t="shared" si="316"/>
        <v/>
      </c>
      <c r="O3370" s="38" t="str">
        <f t="shared" si="312"/>
        <v/>
      </c>
      <c r="P3370" s="39" t="str">
        <f t="shared" si="317"/>
        <v/>
      </c>
      <c r="AC3370" s="42" t="str">
        <f>IF(B3370="","",VLOOKUP(B3370,[2]Formula!B:C,2,0))</f>
        <v/>
      </c>
      <c r="AD3370" s="43" t="str">
        <f t="shared" si="315"/>
        <v/>
      </c>
    </row>
    <row r="3371" spans="1:30" x14ac:dyDescent="0.25">
      <c r="A3371" s="64"/>
      <c r="B3371" s="64"/>
      <c r="C3371" s="66"/>
      <c r="D3371" s="67"/>
      <c r="E3371" s="64"/>
      <c r="F3371" s="64"/>
      <c r="G3371" s="37" t="str">
        <f>IF(E3371="","",IF(OR(E3371="Project Management",E3371="Project Support",E3371="Sprint Management",E3371="Sprint Support"),"NA",ROUND((((VLOOKUP(AD3371,[2]Formula!V:X,3,0)))-SUMIF(AD:AD,AD3371,H:H)),2)))</f>
        <v/>
      </c>
      <c r="H3371" s="71"/>
      <c r="I3371" s="72"/>
      <c r="J3371" s="72"/>
      <c r="K3371" s="38" t="str">
        <f>IF(E3371="","",IF(OR(E3371="Project Management",E3371="Project Support",E3371="Sprint Management",E3371="Sprint Support"),"NA",(((SUMIF(AD:AD,AD3371,H:H)/VLOOKUP(AD3371,[2]Formula!V:X,3,0))*VLOOKUP(AD3371,[2]Formula!V:X,2,0))*H3371)/SUMIF(AD:AD,AD3371,H:H)))</f>
        <v/>
      </c>
      <c r="L3371" s="38" t="str">
        <f t="shared" si="313"/>
        <v/>
      </c>
      <c r="M3371" s="38" t="str">
        <f t="shared" si="314"/>
        <v/>
      </c>
      <c r="N3371" s="38" t="str">
        <f t="shared" si="316"/>
        <v/>
      </c>
      <c r="O3371" s="38" t="str">
        <f t="shared" si="312"/>
        <v/>
      </c>
      <c r="P3371" s="39" t="str">
        <f t="shared" si="317"/>
        <v/>
      </c>
      <c r="AC3371" s="42" t="str">
        <f>IF(B3371="","",VLOOKUP(B3371,[2]Formula!B:C,2,0))</f>
        <v/>
      </c>
      <c r="AD3371" s="43" t="str">
        <f t="shared" si="315"/>
        <v/>
      </c>
    </row>
    <row r="3372" spans="1:30" x14ac:dyDescent="0.25">
      <c r="A3372" s="64"/>
      <c r="B3372" s="64"/>
      <c r="C3372" s="66"/>
      <c r="D3372" s="67"/>
      <c r="E3372" s="64"/>
      <c r="F3372" s="64"/>
      <c r="G3372" s="37" t="str">
        <f>IF(E3372="","",IF(OR(E3372="Project Management",E3372="Project Support",E3372="Sprint Management",E3372="Sprint Support"),"NA",ROUND((((VLOOKUP(AD3372,[2]Formula!V:X,3,0)))-SUMIF(AD:AD,AD3372,H:H)),2)))</f>
        <v/>
      </c>
      <c r="H3372" s="71"/>
      <c r="I3372" s="72"/>
      <c r="J3372" s="72"/>
      <c r="K3372" s="38" t="str">
        <f>IF(E3372="","",IF(OR(E3372="Project Management",E3372="Project Support",E3372="Sprint Management",E3372="Sprint Support"),"NA",(((SUMIF(AD:AD,AD3372,H:H)/VLOOKUP(AD3372,[2]Formula!V:X,3,0))*VLOOKUP(AD3372,[2]Formula!V:X,2,0))*H3372)/SUMIF(AD:AD,AD3372,H:H)))</f>
        <v/>
      </c>
      <c r="L3372" s="38" t="str">
        <f t="shared" si="313"/>
        <v/>
      </c>
      <c r="M3372" s="38" t="str">
        <f t="shared" si="314"/>
        <v/>
      </c>
      <c r="N3372" s="38" t="str">
        <f t="shared" si="316"/>
        <v/>
      </c>
      <c r="O3372" s="38" t="str">
        <f t="shared" si="312"/>
        <v/>
      </c>
      <c r="P3372" s="39" t="str">
        <f t="shared" si="317"/>
        <v/>
      </c>
      <c r="AC3372" s="42" t="str">
        <f>IF(B3372="","",VLOOKUP(B3372,[2]Formula!B:C,2,0))</f>
        <v/>
      </c>
      <c r="AD3372" s="43" t="str">
        <f t="shared" si="315"/>
        <v/>
      </c>
    </row>
    <row r="3373" spans="1:30" x14ac:dyDescent="0.25">
      <c r="A3373" s="64"/>
      <c r="B3373" s="64"/>
      <c r="C3373" s="66"/>
      <c r="D3373" s="67"/>
      <c r="E3373" s="64"/>
      <c r="F3373" s="64"/>
      <c r="G3373" s="37" t="str">
        <f>IF(E3373="","",IF(OR(E3373="Project Management",E3373="Project Support",E3373="Sprint Management",E3373="Sprint Support"),"NA",ROUND((((VLOOKUP(AD3373,[2]Formula!V:X,3,0)))-SUMIF(AD:AD,AD3373,H:H)),2)))</f>
        <v/>
      </c>
      <c r="H3373" s="71"/>
      <c r="I3373" s="72"/>
      <c r="J3373" s="72"/>
      <c r="K3373" s="38" t="str">
        <f>IF(E3373="","",IF(OR(E3373="Project Management",E3373="Project Support",E3373="Sprint Management",E3373="Sprint Support"),"NA",(((SUMIF(AD:AD,AD3373,H:H)/VLOOKUP(AD3373,[2]Formula!V:X,3,0))*VLOOKUP(AD3373,[2]Formula!V:X,2,0))*H3373)/SUMIF(AD:AD,AD3373,H:H)))</f>
        <v/>
      </c>
      <c r="L3373" s="38" t="str">
        <f t="shared" si="313"/>
        <v/>
      </c>
      <c r="M3373" s="38" t="str">
        <f t="shared" si="314"/>
        <v/>
      </c>
      <c r="N3373" s="38" t="str">
        <f t="shared" si="316"/>
        <v/>
      </c>
      <c r="O3373" s="38" t="str">
        <f t="shared" si="312"/>
        <v/>
      </c>
      <c r="P3373" s="39" t="str">
        <f t="shared" si="317"/>
        <v/>
      </c>
      <c r="AC3373" s="42" t="str">
        <f>IF(B3373="","",VLOOKUP(B3373,[2]Formula!B:C,2,0))</f>
        <v/>
      </c>
      <c r="AD3373" s="43" t="str">
        <f t="shared" si="315"/>
        <v/>
      </c>
    </row>
    <row r="3374" spans="1:30" x14ac:dyDescent="0.25">
      <c r="A3374" s="64"/>
      <c r="B3374" s="64"/>
      <c r="C3374" s="66"/>
      <c r="D3374" s="67"/>
      <c r="E3374" s="64"/>
      <c r="F3374" s="64"/>
      <c r="G3374" s="37" t="str">
        <f>IF(E3374="","",IF(OR(E3374="Project Management",E3374="Project Support",E3374="Sprint Management",E3374="Sprint Support"),"NA",ROUND((((VLOOKUP(AD3374,[2]Formula!V:X,3,0)))-SUMIF(AD:AD,AD3374,H:H)),2)))</f>
        <v/>
      </c>
      <c r="H3374" s="71"/>
      <c r="I3374" s="72"/>
      <c r="J3374" s="72"/>
      <c r="K3374" s="38" t="str">
        <f>IF(E3374="","",IF(OR(E3374="Project Management",E3374="Project Support",E3374="Sprint Management",E3374="Sprint Support"),"NA",(((SUMIF(AD:AD,AD3374,H:H)/VLOOKUP(AD3374,[2]Formula!V:X,3,0))*VLOOKUP(AD3374,[2]Formula!V:X,2,0))*H3374)/SUMIF(AD:AD,AD3374,H:H)))</f>
        <v/>
      </c>
      <c r="L3374" s="38" t="str">
        <f t="shared" si="313"/>
        <v/>
      </c>
      <c r="M3374" s="38" t="str">
        <f t="shared" si="314"/>
        <v/>
      </c>
      <c r="N3374" s="38" t="str">
        <f t="shared" si="316"/>
        <v/>
      </c>
      <c r="O3374" s="38" t="str">
        <f t="shared" si="312"/>
        <v/>
      </c>
      <c r="P3374" s="39" t="str">
        <f t="shared" si="317"/>
        <v/>
      </c>
      <c r="AC3374" s="42" t="str">
        <f>IF(B3374="","",VLOOKUP(B3374,[2]Formula!B:C,2,0))</f>
        <v/>
      </c>
      <c r="AD3374" s="43" t="str">
        <f t="shared" si="315"/>
        <v/>
      </c>
    </row>
    <row r="3375" spans="1:30" x14ac:dyDescent="0.25">
      <c r="A3375" s="64"/>
      <c r="B3375" s="64"/>
      <c r="C3375" s="66"/>
      <c r="D3375" s="67"/>
      <c r="E3375" s="64"/>
      <c r="F3375" s="64"/>
      <c r="G3375" s="37" t="str">
        <f>IF(E3375="","",IF(OR(E3375="Project Management",E3375="Project Support",E3375="Sprint Management",E3375="Sprint Support"),"NA",ROUND((((VLOOKUP(AD3375,[2]Formula!V:X,3,0)))-SUMIF(AD:AD,AD3375,H:H)),2)))</f>
        <v/>
      </c>
      <c r="H3375" s="71"/>
      <c r="I3375" s="72"/>
      <c r="J3375" s="72"/>
      <c r="K3375" s="38" t="str">
        <f>IF(E3375="","",IF(OR(E3375="Project Management",E3375="Project Support",E3375="Sprint Management",E3375="Sprint Support"),"NA",(((SUMIF(AD:AD,AD3375,H:H)/VLOOKUP(AD3375,[2]Formula!V:X,3,0))*VLOOKUP(AD3375,[2]Formula!V:X,2,0))*H3375)/SUMIF(AD:AD,AD3375,H:H)))</f>
        <v/>
      </c>
      <c r="L3375" s="38" t="str">
        <f t="shared" si="313"/>
        <v/>
      </c>
      <c r="M3375" s="38" t="str">
        <f t="shared" si="314"/>
        <v/>
      </c>
      <c r="N3375" s="38" t="str">
        <f t="shared" si="316"/>
        <v/>
      </c>
      <c r="O3375" s="38" t="str">
        <f t="shared" si="312"/>
        <v/>
      </c>
      <c r="P3375" s="39" t="str">
        <f t="shared" si="317"/>
        <v/>
      </c>
      <c r="AC3375" s="42" t="str">
        <f>IF(B3375="","",VLOOKUP(B3375,[2]Formula!B:C,2,0))</f>
        <v/>
      </c>
      <c r="AD3375" s="43" t="str">
        <f t="shared" si="315"/>
        <v/>
      </c>
    </row>
    <row r="3376" spans="1:30" x14ac:dyDescent="0.25">
      <c r="A3376" s="64"/>
      <c r="B3376" s="64"/>
      <c r="C3376" s="66"/>
      <c r="D3376" s="67"/>
      <c r="E3376" s="64"/>
      <c r="F3376" s="64"/>
      <c r="G3376" s="37" t="str">
        <f>IF(E3376="","",IF(OR(E3376="Project Management",E3376="Project Support",E3376="Sprint Management",E3376="Sprint Support"),"NA",ROUND((((VLOOKUP(AD3376,[2]Formula!V:X,3,0)))-SUMIF(AD:AD,AD3376,H:H)),2)))</f>
        <v/>
      </c>
      <c r="H3376" s="71"/>
      <c r="I3376" s="72"/>
      <c r="J3376" s="72"/>
      <c r="K3376" s="38" t="str">
        <f>IF(E3376="","",IF(OR(E3376="Project Management",E3376="Project Support",E3376="Sprint Management",E3376="Sprint Support"),"NA",(((SUMIF(AD:AD,AD3376,H:H)/VLOOKUP(AD3376,[2]Formula!V:X,3,0))*VLOOKUP(AD3376,[2]Formula!V:X,2,0))*H3376)/SUMIF(AD:AD,AD3376,H:H)))</f>
        <v/>
      </c>
      <c r="L3376" s="38" t="str">
        <f t="shared" si="313"/>
        <v/>
      </c>
      <c r="M3376" s="38" t="str">
        <f t="shared" si="314"/>
        <v/>
      </c>
      <c r="N3376" s="38" t="str">
        <f t="shared" si="316"/>
        <v/>
      </c>
      <c r="O3376" s="38" t="str">
        <f t="shared" si="312"/>
        <v/>
      </c>
      <c r="P3376" s="39" t="str">
        <f t="shared" si="317"/>
        <v/>
      </c>
      <c r="AC3376" s="42" t="str">
        <f>IF(B3376="","",VLOOKUP(B3376,[2]Formula!B:C,2,0))</f>
        <v/>
      </c>
      <c r="AD3376" s="43" t="str">
        <f t="shared" si="315"/>
        <v/>
      </c>
    </row>
    <row r="3377" spans="1:30" x14ac:dyDescent="0.25">
      <c r="A3377" s="64"/>
      <c r="B3377" s="64"/>
      <c r="C3377" s="66"/>
      <c r="D3377" s="67"/>
      <c r="E3377" s="64"/>
      <c r="F3377" s="64"/>
      <c r="G3377" s="37" t="str">
        <f>IF(E3377="","",IF(OR(E3377="Project Management",E3377="Project Support",E3377="Sprint Management",E3377="Sprint Support"),"NA",ROUND((((VLOOKUP(AD3377,[2]Formula!V:X,3,0)))-SUMIF(AD:AD,AD3377,H:H)),2)))</f>
        <v/>
      </c>
      <c r="H3377" s="71"/>
      <c r="I3377" s="72"/>
      <c r="J3377" s="72"/>
      <c r="K3377" s="38" t="str">
        <f>IF(E3377="","",IF(OR(E3377="Project Management",E3377="Project Support",E3377="Sprint Management",E3377="Sprint Support"),"NA",(((SUMIF(AD:AD,AD3377,H:H)/VLOOKUP(AD3377,[2]Formula!V:X,3,0))*VLOOKUP(AD3377,[2]Formula!V:X,2,0))*H3377)/SUMIF(AD:AD,AD3377,H:H)))</f>
        <v/>
      </c>
      <c r="L3377" s="38" t="str">
        <f t="shared" si="313"/>
        <v/>
      </c>
      <c r="M3377" s="38" t="str">
        <f t="shared" si="314"/>
        <v/>
      </c>
      <c r="N3377" s="38" t="str">
        <f t="shared" si="316"/>
        <v/>
      </c>
      <c r="O3377" s="38" t="str">
        <f t="shared" si="312"/>
        <v/>
      </c>
      <c r="P3377" s="39" t="str">
        <f t="shared" si="317"/>
        <v/>
      </c>
      <c r="AC3377" s="42" t="str">
        <f>IF(B3377="","",VLOOKUP(B3377,[2]Formula!B:C,2,0))</f>
        <v/>
      </c>
      <c r="AD3377" s="43" t="str">
        <f t="shared" si="315"/>
        <v/>
      </c>
    </row>
    <row r="3378" spans="1:30" x14ac:dyDescent="0.25">
      <c r="A3378" s="64"/>
      <c r="B3378" s="64"/>
      <c r="C3378" s="66"/>
      <c r="D3378" s="67"/>
      <c r="E3378" s="64"/>
      <c r="F3378" s="64"/>
      <c r="G3378" s="37" t="str">
        <f>IF(E3378="","",IF(OR(E3378="Project Management",E3378="Project Support",E3378="Sprint Management",E3378="Sprint Support"),"NA",ROUND((((VLOOKUP(AD3378,[2]Formula!V:X,3,0)))-SUMIF(AD:AD,AD3378,H:H)),2)))</f>
        <v/>
      </c>
      <c r="H3378" s="71"/>
      <c r="I3378" s="72"/>
      <c r="J3378" s="72"/>
      <c r="K3378" s="38" t="str">
        <f>IF(E3378="","",IF(OR(E3378="Project Management",E3378="Project Support",E3378="Sprint Management",E3378="Sprint Support"),"NA",(((SUMIF(AD:AD,AD3378,H:H)/VLOOKUP(AD3378,[2]Formula!V:X,3,0))*VLOOKUP(AD3378,[2]Formula!V:X,2,0))*H3378)/SUMIF(AD:AD,AD3378,H:H)))</f>
        <v/>
      </c>
      <c r="L3378" s="38" t="str">
        <f t="shared" si="313"/>
        <v/>
      </c>
      <c r="M3378" s="38" t="str">
        <f t="shared" si="314"/>
        <v/>
      </c>
      <c r="N3378" s="38" t="str">
        <f t="shared" si="316"/>
        <v/>
      </c>
      <c r="O3378" s="38" t="str">
        <f t="shared" si="312"/>
        <v/>
      </c>
      <c r="P3378" s="39" t="str">
        <f t="shared" si="317"/>
        <v/>
      </c>
      <c r="AC3378" s="42" t="str">
        <f>IF(B3378="","",VLOOKUP(B3378,[2]Formula!B:C,2,0))</f>
        <v/>
      </c>
      <c r="AD3378" s="43" t="str">
        <f t="shared" si="315"/>
        <v/>
      </c>
    </row>
    <row r="3379" spans="1:30" x14ac:dyDescent="0.25">
      <c r="A3379" s="64"/>
      <c r="B3379" s="64"/>
      <c r="C3379" s="66"/>
      <c r="D3379" s="67"/>
      <c r="E3379" s="64"/>
      <c r="F3379" s="64"/>
      <c r="G3379" s="37" t="str">
        <f>IF(E3379="","",IF(OR(E3379="Project Management",E3379="Project Support",E3379="Sprint Management",E3379="Sprint Support"),"NA",ROUND((((VLOOKUP(AD3379,[2]Formula!V:X,3,0)))-SUMIF(AD:AD,AD3379,H:H)),2)))</f>
        <v/>
      </c>
      <c r="H3379" s="71"/>
      <c r="I3379" s="72"/>
      <c r="J3379" s="72"/>
      <c r="K3379" s="38" t="str">
        <f>IF(E3379="","",IF(OR(E3379="Project Management",E3379="Project Support",E3379="Sprint Management",E3379="Sprint Support"),"NA",(((SUMIF(AD:AD,AD3379,H:H)/VLOOKUP(AD3379,[2]Formula!V:X,3,0))*VLOOKUP(AD3379,[2]Formula!V:X,2,0))*H3379)/SUMIF(AD:AD,AD3379,H:H)))</f>
        <v/>
      </c>
      <c r="L3379" s="38" t="str">
        <f t="shared" si="313"/>
        <v/>
      </c>
      <c r="M3379" s="38" t="str">
        <f t="shared" si="314"/>
        <v/>
      </c>
      <c r="N3379" s="38" t="str">
        <f t="shared" si="316"/>
        <v/>
      </c>
      <c r="O3379" s="38" t="str">
        <f t="shared" si="312"/>
        <v/>
      </c>
      <c r="P3379" s="39" t="str">
        <f t="shared" si="317"/>
        <v/>
      </c>
      <c r="AC3379" s="42" t="str">
        <f>IF(B3379="","",VLOOKUP(B3379,[2]Formula!B:C,2,0))</f>
        <v/>
      </c>
      <c r="AD3379" s="43" t="str">
        <f t="shared" si="315"/>
        <v/>
      </c>
    </row>
    <row r="3380" spans="1:30" x14ac:dyDescent="0.25">
      <c r="A3380" s="64"/>
      <c r="B3380" s="64"/>
      <c r="C3380" s="66"/>
      <c r="D3380" s="67"/>
      <c r="E3380" s="64"/>
      <c r="F3380" s="64"/>
      <c r="G3380" s="37" t="str">
        <f>IF(E3380="","",IF(OR(E3380="Project Management",E3380="Project Support",E3380="Sprint Management",E3380="Sprint Support"),"NA",ROUND((((VLOOKUP(AD3380,[2]Formula!V:X,3,0)))-SUMIF(AD:AD,AD3380,H:H)),2)))</f>
        <v/>
      </c>
      <c r="H3380" s="71"/>
      <c r="I3380" s="72"/>
      <c r="J3380" s="72"/>
      <c r="K3380" s="38" t="str">
        <f>IF(E3380="","",IF(OR(E3380="Project Management",E3380="Project Support",E3380="Sprint Management",E3380="Sprint Support"),"NA",(((SUMIF(AD:AD,AD3380,H:H)/VLOOKUP(AD3380,[2]Formula!V:X,3,0))*VLOOKUP(AD3380,[2]Formula!V:X,2,0))*H3380)/SUMIF(AD:AD,AD3380,H:H)))</f>
        <v/>
      </c>
      <c r="L3380" s="38" t="str">
        <f t="shared" si="313"/>
        <v/>
      </c>
      <c r="M3380" s="38" t="str">
        <f t="shared" si="314"/>
        <v/>
      </c>
      <c r="N3380" s="38" t="str">
        <f t="shared" si="316"/>
        <v/>
      </c>
      <c r="O3380" s="38" t="str">
        <f t="shared" si="312"/>
        <v/>
      </c>
      <c r="P3380" s="39" t="str">
        <f t="shared" si="317"/>
        <v/>
      </c>
      <c r="AC3380" s="42" t="str">
        <f>IF(B3380="","",VLOOKUP(B3380,[2]Formula!B:C,2,0))</f>
        <v/>
      </c>
      <c r="AD3380" s="43" t="str">
        <f t="shared" si="315"/>
        <v/>
      </c>
    </row>
    <row r="3381" spans="1:30" x14ac:dyDescent="0.25">
      <c r="A3381" s="64"/>
      <c r="B3381" s="64"/>
      <c r="C3381" s="66"/>
      <c r="D3381" s="67"/>
      <c r="E3381" s="64"/>
      <c r="F3381" s="64"/>
      <c r="G3381" s="37" t="str">
        <f>IF(E3381="","",IF(OR(E3381="Project Management",E3381="Project Support",E3381="Sprint Management",E3381="Sprint Support"),"NA",ROUND((((VLOOKUP(AD3381,[2]Formula!V:X,3,0)))-SUMIF(AD:AD,AD3381,H:H)),2)))</f>
        <v/>
      </c>
      <c r="H3381" s="71"/>
      <c r="I3381" s="72"/>
      <c r="J3381" s="72"/>
      <c r="K3381" s="38" t="str">
        <f>IF(E3381="","",IF(OR(E3381="Project Management",E3381="Project Support",E3381="Sprint Management",E3381="Sprint Support"),"NA",(((SUMIF(AD:AD,AD3381,H:H)/VLOOKUP(AD3381,[2]Formula!V:X,3,0))*VLOOKUP(AD3381,[2]Formula!V:X,2,0))*H3381)/SUMIF(AD:AD,AD3381,H:H)))</f>
        <v/>
      </c>
      <c r="L3381" s="38" t="str">
        <f t="shared" si="313"/>
        <v/>
      </c>
      <c r="M3381" s="38" t="str">
        <f t="shared" si="314"/>
        <v/>
      </c>
      <c r="N3381" s="38" t="str">
        <f t="shared" si="316"/>
        <v/>
      </c>
      <c r="O3381" s="38" t="str">
        <f t="shared" ref="O3381:O3444" si="318">IFERROR(L3381/M3381,"")</f>
        <v/>
      </c>
      <c r="P3381" s="39" t="str">
        <f t="shared" si="317"/>
        <v/>
      </c>
      <c r="AC3381" s="42" t="str">
        <f>IF(B3381="","",VLOOKUP(B3381,[2]Formula!B:C,2,0))</f>
        <v/>
      </c>
      <c r="AD3381" s="43" t="str">
        <f t="shared" si="315"/>
        <v/>
      </c>
    </row>
    <row r="3382" spans="1:30" x14ac:dyDescent="0.25">
      <c r="A3382" s="64"/>
      <c r="B3382" s="64"/>
      <c r="C3382" s="66"/>
      <c r="D3382" s="67"/>
      <c r="E3382" s="64"/>
      <c r="F3382" s="64"/>
      <c r="G3382" s="37" t="str">
        <f>IF(E3382="","",IF(OR(E3382="Project Management",E3382="Project Support",E3382="Sprint Management",E3382="Sprint Support"),"NA",ROUND((((VLOOKUP(AD3382,[2]Formula!V:X,3,0)))-SUMIF(AD:AD,AD3382,H:H)),2)))</f>
        <v/>
      </c>
      <c r="H3382" s="71"/>
      <c r="I3382" s="72"/>
      <c r="J3382" s="72"/>
      <c r="K3382" s="38" t="str">
        <f>IF(E3382="","",IF(OR(E3382="Project Management",E3382="Project Support",E3382="Sprint Management",E3382="Sprint Support"),"NA",(((SUMIF(AD:AD,AD3382,H:H)/VLOOKUP(AD3382,[2]Formula!V:X,3,0))*VLOOKUP(AD3382,[2]Formula!V:X,2,0))*H3382)/SUMIF(AD:AD,AD3382,H:H)))</f>
        <v/>
      </c>
      <c r="L3382" s="38" t="str">
        <f t="shared" si="313"/>
        <v/>
      </c>
      <c r="M3382" s="38" t="str">
        <f t="shared" si="314"/>
        <v/>
      </c>
      <c r="N3382" s="38" t="str">
        <f t="shared" si="316"/>
        <v/>
      </c>
      <c r="O3382" s="38" t="str">
        <f t="shared" si="318"/>
        <v/>
      </c>
      <c r="P3382" s="39" t="str">
        <f t="shared" si="317"/>
        <v/>
      </c>
      <c r="AC3382" s="42" t="str">
        <f>IF(B3382="","",VLOOKUP(B3382,[2]Formula!B:C,2,0))</f>
        <v/>
      </c>
      <c r="AD3382" s="43" t="str">
        <f t="shared" si="315"/>
        <v/>
      </c>
    </row>
    <row r="3383" spans="1:30" x14ac:dyDescent="0.25">
      <c r="A3383" s="64"/>
      <c r="B3383" s="64"/>
      <c r="C3383" s="66"/>
      <c r="D3383" s="67"/>
      <c r="E3383" s="64"/>
      <c r="F3383" s="64"/>
      <c r="G3383" s="37" t="str">
        <f>IF(E3383="","",IF(OR(E3383="Project Management",E3383="Project Support",E3383="Sprint Management",E3383="Sprint Support"),"NA",ROUND((((VLOOKUP(AD3383,[2]Formula!V:X,3,0)))-SUMIF(AD:AD,AD3383,H:H)),2)))</f>
        <v/>
      </c>
      <c r="H3383" s="71"/>
      <c r="I3383" s="72"/>
      <c r="J3383" s="72"/>
      <c r="K3383" s="38" t="str">
        <f>IF(E3383="","",IF(OR(E3383="Project Management",E3383="Project Support",E3383="Sprint Management",E3383="Sprint Support"),"NA",(((SUMIF(AD:AD,AD3383,H:H)/VLOOKUP(AD3383,[2]Formula!V:X,3,0))*VLOOKUP(AD3383,[2]Formula!V:X,2,0))*H3383)/SUMIF(AD:AD,AD3383,H:H)))</f>
        <v/>
      </c>
      <c r="L3383" s="38" t="str">
        <f t="shared" si="313"/>
        <v/>
      </c>
      <c r="M3383" s="38" t="str">
        <f t="shared" si="314"/>
        <v/>
      </c>
      <c r="N3383" s="38" t="str">
        <f t="shared" si="316"/>
        <v/>
      </c>
      <c r="O3383" s="38" t="str">
        <f t="shared" si="318"/>
        <v/>
      </c>
      <c r="P3383" s="39" t="str">
        <f t="shared" si="317"/>
        <v/>
      </c>
      <c r="AC3383" s="42" t="str">
        <f>IF(B3383="","",VLOOKUP(B3383,[2]Formula!B:C,2,0))</f>
        <v/>
      </c>
      <c r="AD3383" s="43" t="str">
        <f t="shared" si="315"/>
        <v/>
      </c>
    </row>
    <row r="3384" spans="1:30" x14ac:dyDescent="0.25">
      <c r="A3384" s="64"/>
      <c r="B3384" s="64"/>
      <c r="C3384" s="66"/>
      <c r="D3384" s="67"/>
      <c r="E3384" s="64"/>
      <c r="F3384" s="64"/>
      <c r="G3384" s="37" t="str">
        <f>IF(E3384="","",IF(OR(E3384="Project Management",E3384="Project Support",E3384="Sprint Management",E3384="Sprint Support"),"NA",ROUND((((VLOOKUP(AD3384,[2]Formula!V:X,3,0)))-SUMIF(AD:AD,AD3384,H:H)),2)))</f>
        <v/>
      </c>
      <c r="H3384" s="71"/>
      <c r="I3384" s="72"/>
      <c r="J3384" s="72"/>
      <c r="K3384" s="38" t="str">
        <f>IF(E3384="","",IF(OR(E3384="Project Management",E3384="Project Support",E3384="Sprint Management",E3384="Sprint Support"),"NA",(((SUMIF(AD:AD,AD3384,H:H)/VLOOKUP(AD3384,[2]Formula!V:X,3,0))*VLOOKUP(AD3384,[2]Formula!V:X,2,0))*H3384)/SUMIF(AD:AD,AD3384,H:H)))</f>
        <v/>
      </c>
      <c r="L3384" s="38" t="str">
        <f t="shared" si="313"/>
        <v/>
      </c>
      <c r="M3384" s="38" t="str">
        <f t="shared" si="314"/>
        <v/>
      </c>
      <c r="N3384" s="38" t="str">
        <f t="shared" si="316"/>
        <v/>
      </c>
      <c r="O3384" s="38" t="str">
        <f t="shared" si="318"/>
        <v/>
      </c>
      <c r="P3384" s="39" t="str">
        <f t="shared" si="317"/>
        <v/>
      </c>
      <c r="AC3384" s="42" t="str">
        <f>IF(B3384="","",VLOOKUP(B3384,[2]Formula!B:C,2,0))</f>
        <v/>
      </c>
      <c r="AD3384" s="43" t="str">
        <f t="shared" si="315"/>
        <v/>
      </c>
    </row>
    <row r="3385" spans="1:30" x14ac:dyDescent="0.25">
      <c r="A3385" s="64"/>
      <c r="B3385" s="64"/>
      <c r="C3385" s="66"/>
      <c r="D3385" s="67"/>
      <c r="E3385" s="64"/>
      <c r="F3385" s="64"/>
      <c r="G3385" s="37" t="str">
        <f>IF(E3385="","",IF(OR(E3385="Project Management",E3385="Project Support",E3385="Sprint Management",E3385="Sprint Support"),"NA",ROUND((((VLOOKUP(AD3385,[2]Formula!V:X,3,0)))-SUMIF(AD:AD,AD3385,H:H)),2)))</f>
        <v/>
      </c>
      <c r="H3385" s="71"/>
      <c r="I3385" s="72"/>
      <c r="J3385" s="72"/>
      <c r="K3385" s="38" t="str">
        <f>IF(E3385="","",IF(OR(E3385="Project Management",E3385="Project Support",E3385="Sprint Management",E3385="Sprint Support"),"NA",(((SUMIF(AD:AD,AD3385,H:H)/VLOOKUP(AD3385,[2]Formula!V:X,3,0))*VLOOKUP(AD3385,[2]Formula!V:X,2,0))*H3385)/SUMIF(AD:AD,AD3385,H:H)))</f>
        <v/>
      </c>
      <c r="L3385" s="38" t="str">
        <f t="shared" si="313"/>
        <v/>
      </c>
      <c r="M3385" s="38" t="str">
        <f t="shared" si="314"/>
        <v/>
      </c>
      <c r="N3385" s="38" t="str">
        <f t="shared" si="316"/>
        <v/>
      </c>
      <c r="O3385" s="38" t="str">
        <f t="shared" si="318"/>
        <v/>
      </c>
      <c r="P3385" s="39" t="str">
        <f t="shared" si="317"/>
        <v/>
      </c>
      <c r="AC3385" s="42" t="str">
        <f>IF(B3385="","",VLOOKUP(B3385,[2]Formula!B:C,2,0))</f>
        <v/>
      </c>
      <c r="AD3385" s="43" t="str">
        <f t="shared" si="315"/>
        <v/>
      </c>
    </row>
    <row r="3386" spans="1:30" x14ac:dyDescent="0.25">
      <c r="A3386" s="64"/>
      <c r="B3386" s="64"/>
      <c r="C3386" s="66"/>
      <c r="D3386" s="67"/>
      <c r="E3386" s="64"/>
      <c r="F3386" s="64"/>
      <c r="G3386" s="37" t="str">
        <f>IF(E3386="","",IF(OR(E3386="Project Management",E3386="Project Support",E3386="Sprint Management",E3386="Sprint Support"),"NA",ROUND((((VLOOKUP(AD3386,[2]Formula!V:X,3,0)))-SUMIF(AD:AD,AD3386,H:H)),2)))</f>
        <v/>
      </c>
      <c r="H3386" s="71"/>
      <c r="I3386" s="72"/>
      <c r="J3386" s="72"/>
      <c r="K3386" s="38" t="str">
        <f>IF(E3386="","",IF(OR(E3386="Project Management",E3386="Project Support",E3386="Sprint Management",E3386="Sprint Support"),"NA",(((SUMIF(AD:AD,AD3386,H:H)/VLOOKUP(AD3386,[2]Formula!V:X,3,0))*VLOOKUP(AD3386,[2]Formula!V:X,2,0))*H3386)/SUMIF(AD:AD,AD3386,H:H)))</f>
        <v/>
      </c>
      <c r="L3386" s="38" t="str">
        <f t="shared" si="313"/>
        <v/>
      </c>
      <c r="M3386" s="38" t="str">
        <f t="shared" si="314"/>
        <v/>
      </c>
      <c r="N3386" s="38" t="str">
        <f t="shared" si="316"/>
        <v/>
      </c>
      <c r="O3386" s="38" t="str">
        <f t="shared" si="318"/>
        <v/>
      </c>
      <c r="P3386" s="39" t="str">
        <f t="shared" si="317"/>
        <v/>
      </c>
      <c r="AC3386" s="42" t="str">
        <f>IF(B3386="","",VLOOKUP(B3386,[2]Formula!B:C,2,0))</f>
        <v/>
      </c>
      <c r="AD3386" s="43" t="str">
        <f t="shared" si="315"/>
        <v/>
      </c>
    </row>
    <row r="3387" spans="1:30" x14ac:dyDescent="0.25">
      <c r="A3387" s="64"/>
      <c r="B3387" s="64"/>
      <c r="C3387" s="66"/>
      <c r="D3387" s="67"/>
      <c r="E3387" s="64"/>
      <c r="F3387" s="64"/>
      <c r="G3387" s="37" t="str">
        <f>IF(E3387="","",IF(OR(E3387="Project Management",E3387="Project Support",E3387="Sprint Management",E3387="Sprint Support"),"NA",ROUND((((VLOOKUP(AD3387,[2]Formula!V:X,3,0)))-SUMIF(AD:AD,AD3387,H:H)),2)))</f>
        <v/>
      </c>
      <c r="H3387" s="71"/>
      <c r="I3387" s="72"/>
      <c r="J3387" s="72"/>
      <c r="K3387" s="38" t="str">
        <f>IF(E3387="","",IF(OR(E3387="Project Management",E3387="Project Support",E3387="Sprint Management",E3387="Sprint Support"),"NA",(((SUMIF(AD:AD,AD3387,H:H)/VLOOKUP(AD3387,[2]Formula!V:X,3,0))*VLOOKUP(AD3387,[2]Formula!V:X,2,0))*H3387)/SUMIF(AD:AD,AD3387,H:H)))</f>
        <v/>
      </c>
      <c r="L3387" s="38" t="str">
        <f t="shared" si="313"/>
        <v/>
      </c>
      <c r="M3387" s="38" t="str">
        <f t="shared" si="314"/>
        <v/>
      </c>
      <c r="N3387" s="38" t="str">
        <f t="shared" si="316"/>
        <v/>
      </c>
      <c r="O3387" s="38" t="str">
        <f t="shared" si="318"/>
        <v/>
      </c>
      <c r="P3387" s="39" t="str">
        <f t="shared" si="317"/>
        <v/>
      </c>
      <c r="AC3387" s="42" t="str">
        <f>IF(B3387="","",VLOOKUP(B3387,[2]Formula!B:C,2,0))</f>
        <v/>
      </c>
      <c r="AD3387" s="43" t="str">
        <f t="shared" si="315"/>
        <v/>
      </c>
    </row>
    <row r="3388" spans="1:30" x14ac:dyDescent="0.25">
      <c r="A3388" s="64"/>
      <c r="B3388" s="64"/>
      <c r="C3388" s="66"/>
      <c r="D3388" s="67"/>
      <c r="E3388" s="64"/>
      <c r="F3388" s="64"/>
      <c r="G3388" s="37" t="str">
        <f>IF(E3388="","",IF(OR(E3388="Project Management",E3388="Project Support",E3388="Sprint Management",E3388="Sprint Support"),"NA",ROUND((((VLOOKUP(AD3388,[2]Formula!V:X,3,0)))-SUMIF(AD:AD,AD3388,H:H)),2)))</f>
        <v/>
      </c>
      <c r="H3388" s="71"/>
      <c r="I3388" s="72"/>
      <c r="J3388" s="72"/>
      <c r="K3388" s="38" t="str">
        <f>IF(E3388="","",IF(OR(E3388="Project Management",E3388="Project Support",E3388="Sprint Management",E3388="Sprint Support"),"NA",(((SUMIF(AD:AD,AD3388,H:H)/VLOOKUP(AD3388,[2]Formula!V:X,3,0))*VLOOKUP(AD3388,[2]Formula!V:X,2,0))*H3388)/SUMIF(AD:AD,AD3388,H:H)))</f>
        <v/>
      </c>
      <c r="L3388" s="38" t="str">
        <f t="shared" si="313"/>
        <v/>
      </c>
      <c r="M3388" s="38" t="str">
        <f t="shared" si="314"/>
        <v/>
      </c>
      <c r="N3388" s="38" t="str">
        <f t="shared" si="316"/>
        <v/>
      </c>
      <c r="O3388" s="38" t="str">
        <f t="shared" si="318"/>
        <v/>
      </c>
      <c r="P3388" s="39" t="str">
        <f t="shared" si="317"/>
        <v/>
      </c>
      <c r="AC3388" s="42" t="str">
        <f>IF(B3388="","",VLOOKUP(B3388,[2]Formula!B:C,2,0))</f>
        <v/>
      </c>
      <c r="AD3388" s="43" t="str">
        <f t="shared" si="315"/>
        <v/>
      </c>
    </row>
    <row r="3389" spans="1:30" x14ac:dyDescent="0.25">
      <c r="A3389" s="64"/>
      <c r="B3389" s="64"/>
      <c r="C3389" s="66"/>
      <c r="D3389" s="67"/>
      <c r="E3389" s="64"/>
      <c r="F3389" s="64"/>
      <c r="G3389" s="37" t="str">
        <f>IF(E3389="","",IF(OR(E3389="Project Management",E3389="Project Support",E3389="Sprint Management",E3389="Sprint Support"),"NA",ROUND((((VLOOKUP(AD3389,[2]Formula!V:X,3,0)))-SUMIF(AD:AD,AD3389,H:H)),2)))</f>
        <v/>
      </c>
      <c r="H3389" s="71"/>
      <c r="I3389" s="72"/>
      <c r="J3389" s="72"/>
      <c r="K3389" s="38" t="str">
        <f>IF(E3389="","",IF(OR(E3389="Project Management",E3389="Project Support",E3389="Sprint Management",E3389="Sprint Support"),"NA",(((SUMIF(AD:AD,AD3389,H:H)/VLOOKUP(AD3389,[2]Formula!V:X,3,0))*VLOOKUP(AD3389,[2]Formula!V:X,2,0))*H3389)/SUMIF(AD:AD,AD3389,H:H)))</f>
        <v/>
      </c>
      <c r="L3389" s="38" t="str">
        <f t="shared" si="313"/>
        <v/>
      </c>
      <c r="M3389" s="38" t="str">
        <f t="shared" si="314"/>
        <v/>
      </c>
      <c r="N3389" s="38" t="str">
        <f t="shared" si="316"/>
        <v/>
      </c>
      <c r="O3389" s="38" t="str">
        <f t="shared" si="318"/>
        <v/>
      </c>
      <c r="P3389" s="39" t="str">
        <f t="shared" si="317"/>
        <v/>
      </c>
      <c r="AC3389" s="42" t="str">
        <f>IF(B3389="","",VLOOKUP(B3389,[2]Formula!B:C,2,0))</f>
        <v/>
      </c>
      <c r="AD3389" s="43" t="str">
        <f t="shared" si="315"/>
        <v/>
      </c>
    </row>
    <row r="3390" spans="1:30" x14ac:dyDescent="0.25">
      <c r="A3390" s="64"/>
      <c r="B3390" s="64"/>
      <c r="C3390" s="66"/>
      <c r="D3390" s="67"/>
      <c r="E3390" s="64"/>
      <c r="F3390" s="64"/>
      <c r="G3390" s="37" t="str">
        <f>IF(E3390="","",IF(OR(E3390="Project Management",E3390="Project Support",E3390="Sprint Management",E3390="Sprint Support"),"NA",ROUND((((VLOOKUP(AD3390,[2]Formula!V:X,3,0)))-SUMIF(AD:AD,AD3390,H:H)),2)))</f>
        <v/>
      </c>
      <c r="H3390" s="71"/>
      <c r="I3390" s="72"/>
      <c r="J3390" s="72"/>
      <c r="K3390" s="38" t="str">
        <f>IF(E3390="","",IF(OR(E3390="Project Management",E3390="Project Support",E3390="Sprint Management",E3390="Sprint Support"),"NA",(((SUMIF(AD:AD,AD3390,H:H)/VLOOKUP(AD3390,[2]Formula!V:X,3,0))*VLOOKUP(AD3390,[2]Formula!V:X,2,0))*H3390)/SUMIF(AD:AD,AD3390,H:H)))</f>
        <v/>
      </c>
      <c r="L3390" s="38" t="str">
        <f t="shared" si="313"/>
        <v/>
      </c>
      <c r="M3390" s="38" t="str">
        <f t="shared" si="314"/>
        <v/>
      </c>
      <c r="N3390" s="38" t="str">
        <f t="shared" si="316"/>
        <v/>
      </c>
      <c r="O3390" s="38" t="str">
        <f t="shared" si="318"/>
        <v/>
      </c>
      <c r="P3390" s="39" t="str">
        <f t="shared" si="317"/>
        <v/>
      </c>
      <c r="AC3390" s="42" t="str">
        <f>IF(B3390="","",VLOOKUP(B3390,[2]Formula!B:C,2,0))</f>
        <v/>
      </c>
      <c r="AD3390" s="43" t="str">
        <f t="shared" si="315"/>
        <v/>
      </c>
    </row>
    <row r="3391" spans="1:30" x14ac:dyDescent="0.25">
      <c r="A3391" s="64"/>
      <c r="B3391" s="64"/>
      <c r="C3391" s="66"/>
      <c r="D3391" s="67"/>
      <c r="E3391" s="64"/>
      <c r="F3391" s="64"/>
      <c r="G3391" s="37" t="str">
        <f>IF(E3391="","",IF(OR(E3391="Project Management",E3391="Project Support",E3391="Sprint Management",E3391="Sprint Support"),"NA",ROUND((((VLOOKUP(AD3391,[2]Formula!V:X,3,0)))-SUMIF(AD:AD,AD3391,H:H)),2)))</f>
        <v/>
      </c>
      <c r="H3391" s="71"/>
      <c r="I3391" s="72"/>
      <c r="J3391" s="72"/>
      <c r="K3391" s="38" t="str">
        <f>IF(E3391="","",IF(OR(E3391="Project Management",E3391="Project Support",E3391="Sprint Management",E3391="Sprint Support"),"NA",(((SUMIF(AD:AD,AD3391,H:H)/VLOOKUP(AD3391,[2]Formula!V:X,3,0))*VLOOKUP(AD3391,[2]Formula!V:X,2,0))*H3391)/SUMIF(AD:AD,AD3391,H:H)))</f>
        <v/>
      </c>
      <c r="L3391" s="38" t="str">
        <f t="shared" si="313"/>
        <v/>
      </c>
      <c r="M3391" s="38" t="str">
        <f t="shared" si="314"/>
        <v/>
      </c>
      <c r="N3391" s="38" t="str">
        <f t="shared" si="316"/>
        <v/>
      </c>
      <c r="O3391" s="38" t="str">
        <f t="shared" si="318"/>
        <v/>
      </c>
      <c r="P3391" s="39" t="str">
        <f t="shared" si="317"/>
        <v/>
      </c>
      <c r="AC3391" s="42" t="str">
        <f>IF(B3391="","",VLOOKUP(B3391,[2]Formula!B:C,2,0))</f>
        <v/>
      </c>
      <c r="AD3391" s="43" t="str">
        <f t="shared" si="315"/>
        <v/>
      </c>
    </row>
    <row r="3392" spans="1:30" x14ac:dyDescent="0.25">
      <c r="A3392" s="64"/>
      <c r="B3392" s="64"/>
      <c r="C3392" s="66"/>
      <c r="D3392" s="67"/>
      <c r="E3392" s="64"/>
      <c r="F3392" s="64"/>
      <c r="G3392" s="37" t="str">
        <f>IF(E3392="","",IF(OR(E3392="Project Management",E3392="Project Support",E3392="Sprint Management",E3392="Sprint Support"),"NA",ROUND((((VLOOKUP(AD3392,[2]Formula!V:X,3,0)))-SUMIF(AD:AD,AD3392,H:H)),2)))</f>
        <v/>
      </c>
      <c r="H3392" s="71"/>
      <c r="I3392" s="72"/>
      <c r="J3392" s="72"/>
      <c r="K3392" s="38" t="str">
        <f>IF(E3392="","",IF(OR(E3392="Project Management",E3392="Project Support",E3392="Sprint Management",E3392="Sprint Support"),"NA",(((SUMIF(AD:AD,AD3392,H:H)/VLOOKUP(AD3392,[2]Formula!V:X,3,0))*VLOOKUP(AD3392,[2]Formula!V:X,2,0))*H3392)/SUMIF(AD:AD,AD3392,H:H)))</f>
        <v/>
      </c>
      <c r="L3392" s="38" t="str">
        <f t="shared" si="313"/>
        <v/>
      </c>
      <c r="M3392" s="38" t="str">
        <f t="shared" si="314"/>
        <v/>
      </c>
      <c r="N3392" s="38" t="str">
        <f t="shared" si="316"/>
        <v/>
      </c>
      <c r="O3392" s="38" t="str">
        <f t="shared" si="318"/>
        <v/>
      </c>
      <c r="P3392" s="39" t="str">
        <f t="shared" si="317"/>
        <v/>
      </c>
      <c r="AC3392" s="42" t="str">
        <f>IF(B3392="","",VLOOKUP(B3392,[2]Formula!B:C,2,0))</f>
        <v/>
      </c>
      <c r="AD3392" s="43" t="str">
        <f t="shared" si="315"/>
        <v/>
      </c>
    </row>
    <row r="3393" spans="1:30" x14ac:dyDescent="0.25">
      <c r="A3393" s="64"/>
      <c r="B3393" s="64"/>
      <c r="C3393" s="66"/>
      <c r="D3393" s="67"/>
      <c r="E3393" s="64"/>
      <c r="F3393" s="64"/>
      <c r="G3393" s="37" t="str">
        <f>IF(E3393="","",IF(OR(E3393="Project Management",E3393="Project Support",E3393="Sprint Management",E3393="Sprint Support"),"NA",ROUND((((VLOOKUP(AD3393,[2]Formula!V:X,3,0)))-SUMIF(AD:AD,AD3393,H:H)),2)))</f>
        <v/>
      </c>
      <c r="H3393" s="71"/>
      <c r="I3393" s="72"/>
      <c r="J3393" s="72"/>
      <c r="K3393" s="38" t="str">
        <f>IF(E3393="","",IF(OR(E3393="Project Management",E3393="Project Support",E3393="Sprint Management",E3393="Sprint Support"),"NA",(((SUMIF(AD:AD,AD3393,H:H)/VLOOKUP(AD3393,[2]Formula!V:X,3,0))*VLOOKUP(AD3393,[2]Formula!V:X,2,0))*H3393)/SUMIF(AD:AD,AD3393,H:H)))</f>
        <v/>
      </c>
      <c r="L3393" s="38" t="str">
        <f t="shared" si="313"/>
        <v/>
      </c>
      <c r="M3393" s="38" t="str">
        <f t="shared" si="314"/>
        <v/>
      </c>
      <c r="N3393" s="38" t="str">
        <f t="shared" si="316"/>
        <v/>
      </c>
      <c r="O3393" s="38" t="str">
        <f t="shared" si="318"/>
        <v/>
      </c>
      <c r="P3393" s="39" t="str">
        <f t="shared" si="317"/>
        <v/>
      </c>
      <c r="AC3393" s="42" t="str">
        <f>IF(B3393="","",VLOOKUP(B3393,[2]Formula!B:C,2,0))</f>
        <v/>
      </c>
      <c r="AD3393" s="43" t="str">
        <f t="shared" si="315"/>
        <v/>
      </c>
    </row>
    <row r="3394" spans="1:30" x14ac:dyDescent="0.25">
      <c r="A3394" s="64"/>
      <c r="B3394" s="64"/>
      <c r="C3394" s="66"/>
      <c r="D3394" s="67"/>
      <c r="E3394" s="64"/>
      <c r="F3394" s="64"/>
      <c r="G3394" s="37" t="str">
        <f>IF(E3394="","",IF(OR(E3394="Project Management",E3394="Project Support",E3394="Sprint Management",E3394="Sprint Support"),"NA",ROUND((((VLOOKUP(AD3394,[2]Formula!V:X,3,0)))-SUMIF(AD:AD,AD3394,H:H)),2)))</f>
        <v/>
      </c>
      <c r="H3394" s="71"/>
      <c r="I3394" s="72"/>
      <c r="J3394" s="72"/>
      <c r="K3394" s="38" t="str">
        <f>IF(E3394="","",IF(OR(E3394="Project Management",E3394="Project Support",E3394="Sprint Management",E3394="Sprint Support"),"NA",(((SUMIF(AD:AD,AD3394,H:H)/VLOOKUP(AD3394,[2]Formula!V:X,3,0))*VLOOKUP(AD3394,[2]Formula!V:X,2,0))*H3394)/SUMIF(AD:AD,AD3394,H:H)))</f>
        <v/>
      </c>
      <c r="L3394" s="38" t="str">
        <f t="shared" ref="L3394:L3457" si="319">IFERROR(IF(K3394="NA",(H3394/I3394),(K3394/I3394)),"")</f>
        <v/>
      </c>
      <c r="M3394" s="38" t="str">
        <f t="shared" ref="M3394:M3457" si="320">IFERROR(IF(K3394="NA",1,(K3394/H3394)),"")</f>
        <v/>
      </c>
      <c r="N3394" s="38" t="str">
        <f t="shared" si="316"/>
        <v/>
      </c>
      <c r="O3394" s="38" t="str">
        <f t="shared" si="318"/>
        <v/>
      </c>
      <c r="P3394" s="39" t="str">
        <f t="shared" si="317"/>
        <v/>
      </c>
      <c r="AC3394" s="42" t="str">
        <f>IF(B3394="","",VLOOKUP(B3394,[2]Formula!B:C,2,0))</f>
        <v/>
      </c>
      <c r="AD3394" s="43" t="str">
        <f t="shared" ref="AD3394:AD3457" si="321">IF(B3394="","",CONCATENATE(B3394,"_",E3394))</f>
        <v/>
      </c>
    </row>
    <row r="3395" spans="1:30" x14ac:dyDescent="0.25">
      <c r="A3395" s="64"/>
      <c r="B3395" s="64"/>
      <c r="C3395" s="66"/>
      <c r="D3395" s="67"/>
      <c r="E3395" s="64"/>
      <c r="F3395" s="64"/>
      <c r="G3395" s="37" t="str">
        <f>IF(E3395="","",IF(OR(E3395="Project Management",E3395="Project Support",E3395="Sprint Management",E3395="Sprint Support"),"NA",ROUND((((VLOOKUP(AD3395,[2]Formula!V:X,3,0)))-SUMIF(AD:AD,AD3395,H:H)),2)))</f>
        <v/>
      </c>
      <c r="H3395" s="71"/>
      <c r="I3395" s="72"/>
      <c r="J3395" s="72"/>
      <c r="K3395" s="38" t="str">
        <f>IF(E3395="","",IF(OR(E3395="Project Management",E3395="Project Support",E3395="Sprint Management",E3395="Sprint Support"),"NA",(((SUMIF(AD:AD,AD3395,H:H)/VLOOKUP(AD3395,[2]Formula!V:X,3,0))*VLOOKUP(AD3395,[2]Formula!V:X,2,0))*H3395)/SUMIF(AD:AD,AD3395,H:H)))</f>
        <v/>
      </c>
      <c r="L3395" s="38" t="str">
        <f t="shared" si="319"/>
        <v/>
      </c>
      <c r="M3395" s="38" t="str">
        <f t="shared" si="320"/>
        <v/>
      </c>
      <c r="N3395" s="38" t="str">
        <f t="shared" ref="N3395:N3458" si="322">IFERROR(((L3395-M3395)/M3395)*100,"")</f>
        <v/>
      </c>
      <c r="O3395" s="38" t="str">
        <f t="shared" si="318"/>
        <v/>
      </c>
      <c r="P3395" s="39" t="str">
        <f t="shared" ref="P3395:P3458" si="323">IF(O3395="","",1)</f>
        <v/>
      </c>
      <c r="AC3395" s="42" t="str">
        <f>IF(B3395="","",VLOOKUP(B3395,[2]Formula!B:C,2,0))</f>
        <v/>
      </c>
      <c r="AD3395" s="43" t="str">
        <f t="shared" si="321"/>
        <v/>
      </c>
    </row>
    <row r="3396" spans="1:30" x14ac:dyDescent="0.25">
      <c r="A3396" s="64"/>
      <c r="B3396" s="64"/>
      <c r="C3396" s="66"/>
      <c r="D3396" s="67"/>
      <c r="E3396" s="64"/>
      <c r="F3396" s="64"/>
      <c r="G3396" s="37" t="str">
        <f>IF(E3396="","",IF(OR(E3396="Project Management",E3396="Project Support",E3396="Sprint Management",E3396="Sprint Support"),"NA",ROUND((((VLOOKUP(AD3396,[2]Formula!V:X,3,0)))-SUMIF(AD:AD,AD3396,H:H)),2)))</f>
        <v/>
      </c>
      <c r="H3396" s="71"/>
      <c r="I3396" s="72"/>
      <c r="J3396" s="72"/>
      <c r="K3396" s="38" t="str">
        <f>IF(E3396="","",IF(OR(E3396="Project Management",E3396="Project Support",E3396="Sprint Management",E3396="Sprint Support"),"NA",(((SUMIF(AD:AD,AD3396,H:H)/VLOOKUP(AD3396,[2]Formula!V:X,3,0))*VLOOKUP(AD3396,[2]Formula!V:X,2,0))*H3396)/SUMIF(AD:AD,AD3396,H:H)))</f>
        <v/>
      </c>
      <c r="L3396" s="38" t="str">
        <f t="shared" si="319"/>
        <v/>
      </c>
      <c r="M3396" s="38" t="str">
        <f t="shared" si="320"/>
        <v/>
      </c>
      <c r="N3396" s="38" t="str">
        <f t="shared" si="322"/>
        <v/>
      </c>
      <c r="O3396" s="38" t="str">
        <f t="shared" si="318"/>
        <v/>
      </c>
      <c r="P3396" s="39" t="str">
        <f t="shared" si="323"/>
        <v/>
      </c>
      <c r="AC3396" s="42" t="str">
        <f>IF(B3396="","",VLOOKUP(B3396,[2]Formula!B:C,2,0))</f>
        <v/>
      </c>
      <c r="AD3396" s="43" t="str">
        <f t="shared" si="321"/>
        <v/>
      </c>
    </row>
    <row r="3397" spans="1:30" x14ac:dyDescent="0.25">
      <c r="A3397" s="64"/>
      <c r="B3397" s="64"/>
      <c r="C3397" s="66"/>
      <c r="D3397" s="67"/>
      <c r="E3397" s="64"/>
      <c r="F3397" s="64"/>
      <c r="G3397" s="37" t="str">
        <f>IF(E3397="","",IF(OR(E3397="Project Management",E3397="Project Support",E3397="Sprint Management",E3397="Sprint Support"),"NA",ROUND((((VLOOKUP(AD3397,[2]Formula!V:X,3,0)))-SUMIF(AD:AD,AD3397,H:H)),2)))</f>
        <v/>
      </c>
      <c r="H3397" s="71"/>
      <c r="I3397" s="72"/>
      <c r="J3397" s="72"/>
      <c r="K3397" s="38" t="str">
        <f>IF(E3397="","",IF(OR(E3397="Project Management",E3397="Project Support",E3397="Sprint Management",E3397="Sprint Support"),"NA",(((SUMIF(AD:AD,AD3397,H:H)/VLOOKUP(AD3397,[2]Formula!V:X,3,0))*VLOOKUP(AD3397,[2]Formula!V:X,2,0))*H3397)/SUMIF(AD:AD,AD3397,H:H)))</f>
        <v/>
      </c>
      <c r="L3397" s="38" t="str">
        <f t="shared" si="319"/>
        <v/>
      </c>
      <c r="M3397" s="38" t="str">
        <f t="shared" si="320"/>
        <v/>
      </c>
      <c r="N3397" s="38" t="str">
        <f t="shared" si="322"/>
        <v/>
      </c>
      <c r="O3397" s="38" t="str">
        <f t="shared" si="318"/>
        <v/>
      </c>
      <c r="P3397" s="39" t="str">
        <f t="shared" si="323"/>
        <v/>
      </c>
      <c r="AC3397" s="42" t="str">
        <f>IF(B3397="","",VLOOKUP(B3397,[2]Formula!B:C,2,0))</f>
        <v/>
      </c>
      <c r="AD3397" s="43" t="str">
        <f t="shared" si="321"/>
        <v/>
      </c>
    </row>
    <row r="3398" spans="1:30" x14ac:dyDescent="0.25">
      <c r="A3398" s="64"/>
      <c r="B3398" s="64"/>
      <c r="C3398" s="66"/>
      <c r="D3398" s="67"/>
      <c r="E3398" s="64"/>
      <c r="F3398" s="64"/>
      <c r="G3398" s="37" t="str">
        <f>IF(E3398="","",IF(OR(E3398="Project Management",E3398="Project Support",E3398="Sprint Management",E3398="Sprint Support"),"NA",ROUND((((VLOOKUP(AD3398,[2]Formula!V:X,3,0)))-SUMIF(AD:AD,AD3398,H:H)),2)))</f>
        <v/>
      </c>
      <c r="H3398" s="71"/>
      <c r="I3398" s="72"/>
      <c r="J3398" s="72"/>
      <c r="K3398" s="38" t="str">
        <f>IF(E3398="","",IF(OR(E3398="Project Management",E3398="Project Support",E3398="Sprint Management",E3398="Sprint Support"),"NA",(((SUMIF(AD:AD,AD3398,H:H)/VLOOKUP(AD3398,[2]Formula!V:X,3,0))*VLOOKUP(AD3398,[2]Formula!V:X,2,0))*H3398)/SUMIF(AD:AD,AD3398,H:H)))</f>
        <v/>
      </c>
      <c r="L3398" s="38" t="str">
        <f t="shared" si="319"/>
        <v/>
      </c>
      <c r="M3398" s="38" t="str">
        <f t="shared" si="320"/>
        <v/>
      </c>
      <c r="N3398" s="38" t="str">
        <f t="shared" si="322"/>
        <v/>
      </c>
      <c r="O3398" s="38" t="str">
        <f t="shared" si="318"/>
        <v/>
      </c>
      <c r="P3398" s="39" t="str">
        <f t="shared" si="323"/>
        <v/>
      </c>
      <c r="AC3398" s="42" t="str">
        <f>IF(B3398="","",VLOOKUP(B3398,[2]Formula!B:C,2,0))</f>
        <v/>
      </c>
      <c r="AD3398" s="43" t="str">
        <f t="shared" si="321"/>
        <v/>
      </c>
    </row>
    <row r="3399" spans="1:30" x14ac:dyDescent="0.25">
      <c r="A3399" s="64"/>
      <c r="B3399" s="64"/>
      <c r="C3399" s="66"/>
      <c r="D3399" s="67"/>
      <c r="E3399" s="64"/>
      <c r="F3399" s="64"/>
      <c r="G3399" s="37" t="str">
        <f>IF(E3399="","",IF(OR(E3399="Project Management",E3399="Project Support",E3399="Sprint Management",E3399="Sprint Support"),"NA",ROUND((((VLOOKUP(AD3399,[2]Formula!V:X,3,0)))-SUMIF(AD:AD,AD3399,H:H)),2)))</f>
        <v/>
      </c>
      <c r="H3399" s="71"/>
      <c r="I3399" s="72"/>
      <c r="J3399" s="72"/>
      <c r="K3399" s="38" t="str">
        <f>IF(E3399="","",IF(OR(E3399="Project Management",E3399="Project Support",E3399="Sprint Management",E3399="Sprint Support"),"NA",(((SUMIF(AD:AD,AD3399,H:H)/VLOOKUP(AD3399,[2]Formula!V:X,3,0))*VLOOKUP(AD3399,[2]Formula!V:X,2,0))*H3399)/SUMIF(AD:AD,AD3399,H:H)))</f>
        <v/>
      </c>
      <c r="L3399" s="38" t="str">
        <f t="shared" si="319"/>
        <v/>
      </c>
      <c r="M3399" s="38" t="str">
        <f t="shared" si="320"/>
        <v/>
      </c>
      <c r="N3399" s="38" t="str">
        <f t="shared" si="322"/>
        <v/>
      </c>
      <c r="O3399" s="38" t="str">
        <f t="shared" si="318"/>
        <v/>
      </c>
      <c r="P3399" s="39" t="str">
        <f t="shared" si="323"/>
        <v/>
      </c>
      <c r="AC3399" s="42" t="str">
        <f>IF(B3399="","",VLOOKUP(B3399,[2]Formula!B:C,2,0))</f>
        <v/>
      </c>
      <c r="AD3399" s="43" t="str">
        <f t="shared" si="321"/>
        <v/>
      </c>
    </row>
    <row r="3400" spans="1:30" x14ac:dyDescent="0.25">
      <c r="A3400" s="64"/>
      <c r="B3400" s="64"/>
      <c r="C3400" s="66"/>
      <c r="D3400" s="67"/>
      <c r="E3400" s="64"/>
      <c r="F3400" s="64"/>
      <c r="G3400" s="37" t="str">
        <f>IF(E3400="","",IF(OR(E3400="Project Management",E3400="Project Support",E3400="Sprint Management",E3400="Sprint Support"),"NA",ROUND((((VLOOKUP(AD3400,[2]Formula!V:X,3,0)))-SUMIF(AD:AD,AD3400,H:H)),2)))</f>
        <v/>
      </c>
      <c r="H3400" s="71"/>
      <c r="I3400" s="72"/>
      <c r="J3400" s="72"/>
      <c r="K3400" s="38" t="str">
        <f>IF(E3400="","",IF(OR(E3400="Project Management",E3400="Project Support",E3400="Sprint Management",E3400="Sprint Support"),"NA",(((SUMIF(AD:AD,AD3400,H:H)/VLOOKUP(AD3400,[2]Formula!V:X,3,0))*VLOOKUP(AD3400,[2]Formula!V:X,2,0))*H3400)/SUMIF(AD:AD,AD3400,H:H)))</f>
        <v/>
      </c>
      <c r="L3400" s="38" t="str">
        <f t="shared" si="319"/>
        <v/>
      </c>
      <c r="M3400" s="38" t="str">
        <f t="shared" si="320"/>
        <v/>
      </c>
      <c r="N3400" s="38" t="str">
        <f t="shared" si="322"/>
        <v/>
      </c>
      <c r="O3400" s="38" t="str">
        <f t="shared" si="318"/>
        <v/>
      </c>
      <c r="P3400" s="39" t="str">
        <f t="shared" si="323"/>
        <v/>
      </c>
      <c r="AC3400" s="42" t="str">
        <f>IF(B3400="","",VLOOKUP(B3400,[2]Formula!B:C,2,0))</f>
        <v/>
      </c>
      <c r="AD3400" s="43" t="str">
        <f t="shared" si="321"/>
        <v/>
      </c>
    </row>
    <row r="3401" spans="1:30" x14ac:dyDescent="0.25">
      <c r="A3401" s="64"/>
      <c r="B3401" s="64"/>
      <c r="C3401" s="66"/>
      <c r="D3401" s="67"/>
      <c r="E3401" s="64"/>
      <c r="F3401" s="64"/>
      <c r="G3401" s="37" t="str">
        <f>IF(E3401="","",IF(OR(E3401="Project Management",E3401="Project Support",E3401="Sprint Management",E3401="Sprint Support"),"NA",ROUND((((VLOOKUP(AD3401,[2]Formula!V:X,3,0)))-SUMIF(AD:AD,AD3401,H:H)),2)))</f>
        <v/>
      </c>
      <c r="H3401" s="71"/>
      <c r="I3401" s="72"/>
      <c r="J3401" s="72"/>
      <c r="K3401" s="38" t="str">
        <f>IF(E3401="","",IF(OR(E3401="Project Management",E3401="Project Support",E3401="Sprint Management",E3401="Sprint Support"),"NA",(((SUMIF(AD:AD,AD3401,H:H)/VLOOKUP(AD3401,[2]Formula!V:X,3,0))*VLOOKUP(AD3401,[2]Formula!V:X,2,0))*H3401)/SUMIF(AD:AD,AD3401,H:H)))</f>
        <v/>
      </c>
      <c r="L3401" s="38" t="str">
        <f t="shared" si="319"/>
        <v/>
      </c>
      <c r="M3401" s="38" t="str">
        <f t="shared" si="320"/>
        <v/>
      </c>
      <c r="N3401" s="38" t="str">
        <f t="shared" si="322"/>
        <v/>
      </c>
      <c r="O3401" s="38" t="str">
        <f t="shared" si="318"/>
        <v/>
      </c>
      <c r="P3401" s="39" t="str">
        <f t="shared" si="323"/>
        <v/>
      </c>
      <c r="AC3401" s="42" t="str">
        <f>IF(B3401="","",VLOOKUP(B3401,[2]Formula!B:C,2,0))</f>
        <v/>
      </c>
      <c r="AD3401" s="43" t="str">
        <f t="shared" si="321"/>
        <v/>
      </c>
    </row>
    <row r="3402" spans="1:30" x14ac:dyDescent="0.25">
      <c r="A3402" s="64"/>
      <c r="B3402" s="64"/>
      <c r="C3402" s="66"/>
      <c r="D3402" s="67"/>
      <c r="E3402" s="64"/>
      <c r="F3402" s="64"/>
      <c r="G3402" s="37" t="str">
        <f>IF(E3402="","",IF(OR(E3402="Project Management",E3402="Project Support",E3402="Sprint Management",E3402="Sprint Support"),"NA",ROUND((((VLOOKUP(AD3402,[2]Formula!V:X,3,0)))-SUMIF(AD:AD,AD3402,H:H)),2)))</f>
        <v/>
      </c>
      <c r="H3402" s="71"/>
      <c r="I3402" s="72"/>
      <c r="J3402" s="72"/>
      <c r="K3402" s="38" t="str">
        <f>IF(E3402="","",IF(OR(E3402="Project Management",E3402="Project Support",E3402="Sprint Management",E3402="Sprint Support"),"NA",(((SUMIF(AD:AD,AD3402,H:H)/VLOOKUP(AD3402,[2]Formula!V:X,3,0))*VLOOKUP(AD3402,[2]Formula!V:X,2,0))*H3402)/SUMIF(AD:AD,AD3402,H:H)))</f>
        <v/>
      </c>
      <c r="L3402" s="38" t="str">
        <f t="shared" si="319"/>
        <v/>
      </c>
      <c r="M3402" s="38" t="str">
        <f t="shared" si="320"/>
        <v/>
      </c>
      <c r="N3402" s="38" t="str">
        <f t="shared" si="322"/>
        <v/>
      </c>
      <c r="O3402" s="38" t="str">
        <f t="shared" si="318"/>
        <v/>
      </c>
      <c r="P3402" s="39" t="str">
        <f t="shared" si="323"/>
        <v/>
      </c>
      <c r="AC3402" s="42" t="str">
        <f>IF(B3402="","",VLOOKUP(B3402,[2]Formula!B:C,2,0))</f>
        <v/>
      </c>
      <c r="AD3402" s="43" t="str">
        <f t="shared" si="321"/>
        <v/>
      </c>
    </row>
    <row r="3403" spans="1:30" x14ac:dyDescent="0.25">
      <c r="A3403" s="64"/>
      <c r="B3403" s="64"/>
      <c r="C3403" s="66"/>
      <c r="D3403" s="67"/>
      <c r="E3403" s="64"/>
      <c r="F3403" s="64"/>
      <c r="G3403" s="37" t="str">
        <f>IF(E3403="","",IF(OR(E3403="Project Management",E3403="Project Support",E3403="Sprint Management",E3403="Sprint Support"),"NA",ROUND((((VLOOKUP(AD3403,[2]Formula!V:X,3,0)))-SUMIF(AD:AD,AD3403,H:H)),2)))</f>
        <v/>
      </c>
      <c r="H3403" s="71"/>
      <c r="I3403" s="72"/>
      <c r="J3403" s="72"/>
      <c r="K3403" s="38" t="str">
        <f>IF(E3403="","",IF(OR(E3403="Project Management",E3403="Project Support",E3403="Sprint Management",E3403="Sprint Support"),"NA",(((SUMIF(AD:AD,AD3403,H:H)/VLOOKUP(AD3403,[2]Formula!V:X,3,0))*VLOOKUP(AD3403,[2]Formula!V:X,2,0))*H3403)/SUMIF(AD:AD,AD3403,H:H)))</f>
        <v/>
      </c>
      <c r="L3403" s="38" t="str">
        <f t="shared" si="319"/>
        <v/>
      </c>
      <c r="M3403" s="38" t="str">
        <f t="shared" si="320"/>
        <v/>
      </c>
      <c r="N3403" s="38" t="str">
        <f t="shared" si="322"/>
        <v/>
      </c>
      <c r="O3403" s="38" t="str">
        <f t="shared" si="318"/>
        <v/>
      </c>
      <c r="P3403" s="39" t="str">
        <f t="shared" si="323"/>
        <v/>
      </c>
      <c r="AC3403" s="42" t="str">
        <f>IF(B3403="","",VLOOKUP(B3403,[2]Formula!B:C,2,0))</f>
        <v/>
      </c>
      <c r="AD3403" s="43" t="str">
        <f t="shared" si="321"/>
        <v/>
      </c>
    </row>
    <row r="3404" spans="1:30" x14ac:dyDescent="0.25">
      <c r="A3404" s="64"/>
      <c r="B3404" s="64"/>
      <c r="C3404" s="66"/>
      <c r="D3404" s="67"/>
      <c r="E3404" s="64"/>
      <c r="F3404" s="64"/>
      <c r="G3404" s="37" t="str">
        <f>IF(E3404="","",IF(OR(E3404="Project Management",E3404="Project Support",E3404="Sprint Management",E3404="Sprint Support"),"NA",ROUND((((VLOOKUP(AD3404,[2]Formula!V:X,3,0)))-SUMIF(AD:AD,AD3404,H:H)),2)))</f>
        <v/>
      </c>
      <c r="H3404" s="71"/>
      <c r="I3404" s="72"/>
      <c r="J3404" s="72"/>
      <c r="K3404" s="38" t="str">
        <f>IF(E3404="","",IF(OR(E3404="Project Management",E3404="Project Support",E3404="Sprint Management",E3404="Sprint Support"),"NA",(((SUMIF(AD:AD,AD3404,H:H)/VLOOKUP(AD3404,[2]Formula!V:X,3,0))*VLOOKUP(AD3404,[2]Formula!V:X,2,0))*H3404)/SUMIF(AD:AD,AD3404,H:H)))</f>
        <v/>
      </c>
      <c r="L3404" s="38" t="str">
        <f t="shared" si="319"/>
        <v/>
      </c>
      <c r="M3404" s="38" t="str">
        <f t="shared" si="320"/>
        <v/>
      </c>
      <c r="N3404" s="38" t="str">
        <f t="shared" si="322"/>
        <v/>
      </c>
      <c r="O3404" s="38" t="str">
        <f t="shared" si="318"/>
        <v/>
      </c>
      <c r="P3404" s="39" t="str">
        <f t="shared" si="323"/>
        <v/>
      </c>
      <c r="AC3404" s="42" t="str">
        <f>IF(B3404="","",VLOOKUP(B3404,[2]Formula!B:C,2,0))</f>
        <v/>
      </c>
      <c r="AD3404" s="43" t="str">
        <f t="shared" si="321"/>
        <v/>
      </c>
    </row>
    <row r="3405" spans="1:30" x14ac:dyDescent="0.25">
      <c r="A3405" s="64"/>
      <c r="B3405" s="64"/>
      <c r="C3405" s="66"/>
      <c r="D3405" s="67"/>
      <c r="E3405" s="64"/>
      <c r="F3405" s="64"/>
      <c r="G3405" s="37" t="str">
        <f>IF(E3405="","",IF(OR(E3405="Project Management",E3405="Project Support",E3405="Sprint Management",E3405="Sprint Support"),"NA",ROUND((((VLOOKUP(AD3405,[2]Formula!V:X,3,0)))-SUMIF(AD:AD,AD3405,H:H)),2)))</f>
        <v/>
      </c>
      <c r="H3405" s="71"/>
      <c r="I3405" s="72"/>
      <c r="J3405" s="72"/>
      <c r="K3405" s="38" t="str">
        <f>IF(E3405="","",IF(OR(E3405="Project Management",E3405="Project Support",E3405="Sprint Management",E3405="Sprint Support"),"NA",(((SUMIF(AD:AD,AD3405,H:H)/VLOOKUP(AD3405,[2]Formula!V:X,3,0))*VLOOKUP(AD3405,[2]Formula!V:X,2,0))*H3405)/SUMIF(AD:AD,AD3405,H:H)))</f>
        <v/>
      </c>
      <c r="L3405" s="38" t="str">
        <f t="shared" si="319"/>
        <v/>
      </c>
      <c r="M3405" s="38" t="str">
        <f t="shared" si="320"/>
        <v/>
      </c>
      <c r="N3405" s="38" t="str">
        <f t="shared" si="322"/>
        <v/>
      </c>
      <c r="O3405" s="38" t="str">
        <f t="shared" si="318"/>
        <v/>
      </c>
      <c r="P3405" s="39" t="str">
        <f t="shared" si="323"/>
        <v/>
      </c>
      <c r="AC3405" s="42" t="str">
        <f>IF(B3405="","",VLOOKUP(B3405,[2]Formula!B:C,2,0))</f>
        <v/>
      </c>
      <c r="AD3405" s="43" t="str">
        <f t="shared" si="321"/>
        <v/>
      </c>
    </row>
    <row r="3406" spans="1:30" x14ac:dyDescent="0.25">
      <c r="A3406" s="64"/>
      <c r="B3406" s="64"/>
      <c r="C3406" s="66"/>
      <c r="D3406" s="67"/>
      <c r="E3406" s="64"/>
      <c r="F3406" s="64"/>
      <c r="G3406" s="37" t="str">
        <f>IF(E3406="","",IF(OR(E3406="Project Management",E3406="Project Support",E3406="Sprint Management",E3406="Sprint Support"),"NA",ROUND((((VLOOKUP(AD3406,[2]Formula!V:X,3,0)))-SUMIF(AD:AD,AD3406,H:H)),2)))</f>
        <v/>
      </c>
      <c r="H3406" s="71"/>
      <c r="I3406" s="72"/>
      <c r="J3406" s="72"/>
      <c r="K3406" s="38" t="str">
        <f>IF(E3406="","",IF(OR(E3406="Project Management",E3406="Project Support",E3406="Sprint Management",E3406="Sprint Support"),"NA",(((SUMIF(AD:AD,AD3406,H:H)/VLOOKUP(AD3406,[2]Formula!V:X,3,0))*VLOOKUP(AD3406,[2]Formula!V:X,2,0))*H3406)/SUMIF(AD:AD,AD3406,H:H)))</f>
        <v/>
      </c>
      <c r="L3406" s="38" t="str">
        <f t="shared" si="319"/>
        <v/>
      </c>
      <c r="M3406" s="38" t="str">
        <f t="shared" si="320"/>
        <v/>
      </c>
      <c r="N3406" s="38" t="str">
        <f t="shared" si="322"/>
        <v/>
      </c>
      <c r="O3406" s="38" t="str">
        <f t="shared" si="318"/>
        <v/>
      </c>
      <c r="P3406" s="39" t="str">
        <f t="shared" si="323"/>
        <v/>
      </c>
      <c r="AC3406" s="42" t="str">
        <f>IF(B3406="","",VLOOKUP(B3406,[2]Formula!B:C,2,0))</f>
        <v/>
      </c>
      <c r="AD3406" s="43" t="str">
        <f t="shared" si="321"/>
        <v/>
      </c>
    </row>
    <row r="3407" spans="1:30" x14ac:dyDescent="0.25">
      <c r="A3407" s="64"/>
      <c r="B3407" s="64"/>
      <c r="C3407" s="66"/>
      <c r="D3407" s="67"/>
      <c r="E3407" s="64"/>
      <c r="F3407" s="64"/>
      <c r="G3407" s="37" t="str">
        <f>IF(E3407="","",IF(OR(E3407="Project Management",E3407="Project Support",E3407="Sprint Management",E3407="Sprint Support"),"NA",ROUND((((VLOOKUP(AD3407,[2]Formula!V:X,3,0)))-SUMIF(AD:AD,AD3407,H:H)),2)))</f>
        <v/>
      </c>
      <c r="H3407" s="71"/>
      <c r="I3407" s="72"/>
      <c r="J3407" s="72"/>
      <c r="K3407" s="38" t="str">
        <f>IF(E3407="","",IF(OR(E3407="Project Management",E3407="Project Support",E3407="Sprint Management",E3407="Sprint Support"),"NA",(((SUMIF(AD:AD,AD3407,H:H)/VLOOKUP(AD3407,[2]Formula!V:X,3,0))*VLOOKUP(AD3407,[2]Formula!V:X,2,0))*H3407)/SUMIF(AD:AD,AD3407,H:H)))</f>
        <v/>
      </c>
      <c r="L3407" s="38" t="str">
        <f t="shared" si="319"/>
        <v/>
      </c>
      <c r="M3407" s="38" t="str">
        <f t="shared" si="320"/>
        <v/>
      </c>
      <c r="N3407" s="38" t="str">
        <f t="shared" si="322"/>
        <v/>
      </c>
      <c r="O3407" s="38" t="str">
        <f t="shared" si="318"/>
        <v/>
      </c>
      <c r="P3407" s="39" t="str">
        <f t="shared" si="323"/>
        <v/>
      </c>
      <c r="AC3407" s="42" t="str">
        <f>IF(B3407="","",VLOOKUP(B3407,[2]Formula!B:C,2,0))</f>
        <v/>
      </c>
      <c r="AD3407" s="43" t="str">
        <f t="shared" si="321"/>
        <v/>
      </c>
    </row>
    <row r="3408" spans="1:30" x14ac:dyDescent="0.25">
      <c r="A3408" s="64"/>
      <c r="B3408" s="64"/>
      <c r="C3408" s="66"/>
      <c r="D3408" s="67"/>
      <c r="E3408" s="64"/>
      <c r="F3408" s="64"/>
      <c r="G3408" s="37" t="str">
        <f>IF(E3408="","",IF(OR(E3408="Project Management",E3408="Project Support",E3408="Sprint Management",E3408="Sprint Support"),"NA",ROUND((((VLOOKUP(AD3408,[2]Formula!V:X,3,0)))-SUMIF(AD:AD,AD3408,H:H)),2)))</f>
        <v/>
      </c>
      <c r="H3408" s="71"/>
      <c r="I3408" s="72"/>
      <c r="J3408" s="72"/>
      <c r="K3408" s="38" t="str">
        <f>IF(E3408="","",IF(OR(E3408="Project Management",E3408="Project Support",E3408="Sprint Management",E3408="Sprint Support"),"NA",(((SUMIF(AD:AD,AD3408,H:H)/VLOOKUP(AD3408,[2]Formula!V:X,3,0))*VLOOKUP(AD3408,[2]Formula!V:X,2,0))*H3408)/SUMIF(AD:AD,AD3408,H:H)))</f>
        <v/>
      </c>
      <c r="L3408" s="38" t="str">
        <f t="shared" si="319"/>
        <v/>
      </c>
      <c r="M3408" s="38" t="str">
        <f t="shared" si="320"/>
        <v/>
      </c>
      <c r="N3408" s="38" t="str">
        <f t="shared" si="322"/>
        <v/>
      </c>
      <c r="O3408" s="38" t="str">
        <f t="shared" si="318"/>
        <v/>
      </c>
      <c r="P3408" s="39" t="str">
        <f t="shared" si="323"/>
        <v/>
      </c>
      <c r="AC3408" s="42" t="str">
        <f>IF(B3408="","",VLOOKUP(B3408,[2]Formula!B:C,2,0))</f>
        <v/>
      </c>
      <c r="AD3408" s="43" t="str">
        <f t="shared" si="321"/>
        <v/>
      </c>
    </row>
    <row r="3409" spans="1:30" x14ac:dyDescent="0.25">
      <c r="A3409" s="64"/>
      <c r="B3409" s="64"/>
      <c r="C3409" s="66"/>
      <c r="D3409" s="67"/>
      <c r="E3409" s="64"/>
      <c r="F3409" s="64"/>
      <c r="G3409" s="37" t="str">
        <f>IF(E3409="","",IF(OR(E3409="Project Management",E3409="Project Support",E3409="Sprint Management",E3409="Sprint Support"),"NA",ROUND((((VLOOKUP(AD3409,[2]Formula!V:X,3,0)))-SUMIF(AD:AD,AD3409,H:H)),2)))</f>
        <v/>
      </c>
      <c r="H3409" s="71"/>
      <c r="I3409" s="72"/>
      <c r="J3409" s="72"/>
      <c r="K3409" s="38" t="str">
        <f>IF(E3409="","",IF(OR(E3409="Project Management",E3409="Project Support",E3409="Sprint Management",E3409="Sprint Support"),"NA",(((SUMIF(AD:AD,AD3409,H:H)/VLOOKUP(AD3409,[2]Formula!V:X,3,0))*VLOOKUP(AD3409,[2]Formula!V:X,2,0))*H3409)/SUMIF(AD:AD,AD3409,H:H)))</f>
        <v/>
      </c>
      <c r="L3409" s="38" t="str">
        <f t="shared" si="319"/>
        <v/>
      </c>
      <c r="M3409" s="38" t="str">
        <f t="shared" si="320"/>
        <v/>
      </c>
      <c r="N3409" s="38" t="str">
        <f t="shared" si="322"/>
        <v/>
      </c>
      <c r="O3409" s="38" t="str">
        <f t="shared" si="318"/>
        <v/>
      </c>
      <c r="P3409" s="39" t="str">
        <f t="shared" si="323"/>
        <v/>
      </c>
      <c r="AC3409" s="42" t="str">
        <f>IF(B3409="","",VLOOKUP(B3409,[2]Formula!B:C,2,0))</f>
        <v/>
      </c>
      <c r="AD3409" s="43" t="str">
        <f t="shared" si="321"/>
        <v/>
      </c>
    </row>
    <row r="3410" spans="1:30" x14ac:dyDescent="0.25">
      <c r="A3410" s="64"/>
      <c r="B3410" s="64"/>
      <c r="C3410" s="66"/>
      <c r="D3410" s="67"/>
      <c r="E3410" s="64"/>
      <c r="F3410" s="64"/>
      <c r="G3410" s="37" t="str">
        <f>IF(E3410="","",IF(OR(E3410="Project Management",E3410="Project Support",E3410="Sprint Management",E3410="Sprint Support"),"NA",ROUND((((VLOOKUP(AD3410,[2]Formula!V:X,3,0)))-SUMIF(AD:AD,AD3410,H:H)),2)))</f>
        <v/>
      </c>
      <c r="H3410" s="71"/>
      <c r="I3410" s="72"/>
      <c r="J3410" s="72"/>
      <c r="K3410" s="38" t="str">
        <f>IF(E3410="","",IF(OR(E3410="Project Management",E3410="Project Support",E3410="Sprint Management",E3410="Sprint Support"),"NA",(((SUMIF(AD:AD,AD3410,H:H)/VLOOKUP(AD3410,[2]Formula!V:X,3,0))*VLOOKUP(AD3410,[2]Formula!V:X,2,0))*H3410)/SUMIF(AD:AD,AD3410,H:H)))</f>
        <v/>
      </c>
      <c r="L3410" s="38" t="str">
        <f t="shared" si="319"/>
        <v/>
      </c>
      <c r="M3410" s="38" t="str">
        <f t="shared" si="320"/>
        <v/>
      </c>
      <c r="N3410" s="38" t="str">
        <f t="shared" si="322"/>
        <v/>
      </c>
      <c r="O3410" s="38" t="str">
        <f t="shared" si="318"/>
        <v/>
      </c>
      <c r="P3410" s="39" t="str">
        <f t="shared" si="323"/>
        <v/>
      </c>
      <c r="AC3410" s="42" t="str">
        <f>IF(B3410="","",VLOOKUP(B3410,[2]Formula!B:C,2,0))</f>
        <v/>
      </c>
      <c r="AD3410" s="43" t="str">
        <f t="shared" si="321"/>
        <v/>
      </c>
    </row>
    <row r="3411" spans="1:30" x14ac:dyDescent="0.25">
      <c r="A3411" s="64"/>
      <c r="B3411" s="64"/>
      <c r="C3411" s="66"/>
      <c r="D3411" s="67"/>
      <c r="E3411" s="64"/>
      <c r="F3411" s="64"/>
      <c r="G3411" s="37" t="str">
        <f>IF(E3411="","",IF(OR(E3411="Project Management",E3411="Project Support",E3411="Sprint Management",E3411="Sprint Support"),"NA",ROUND((((VLOOKUP(AD3411,[2]Formula!V:X,3,0)))-SUMIF(AD:AD,AD3411,H:H)),2)))</f>
        <v/>
      </c>
      <c r="H3411" s="71"/>
      <c r="I3411" s="72"/>
      <c r="J3411" s="72"/>
      <c r="K3411" s="38" t="str">
        <f>IF(E3411="","",IF(OR(E3411="Project Management",E3411="Project Support",E3411="Sprint Management",E3411="Sprint Support"),"NA",(((SUMIF(AD:AD,AD3411,H:H)/VLOOKUP(AD3411,[2]Formula!V:X,3,0))*VLOOKUP(AD3411,[2]Formula!V:X,2,0))*H3411)/SUMIF(AD:AD,AD3411,H:H)))</f>
        <v/>
      </c>
      <c r="L3411" s="38" t="str">
        <f t="shared" si="319"/>
        <v/>
      </c>
      <c r="M3411" s="38" t="str">
        <f t="shared" si="320"/>
        <v/>
      </c>
      <c r="N3411" s="38" t="str">
        <f t="shared" si="322"/>
        <v/>
      </c>
      <c r="O3411" s="38" t="str">
        <f t="shared" si="318"/>
        <v/>
      </c>
      <c r="P3411" s="39" t="str">
        <f t="shared" si="323"/>
        <v/>
      </c>
      <c r="AC3411" s="42" t="str">
        <f>IF(B3411="","",VLOOKUP(B3411,[2]Formula!B:C,2,0))</f>
        <v/>
      </c>
      <c r="AD3411" s="43" t="str">
        <f t="shared" si="321"/>
        <v/>
      </c>
    </row>
    <row r="3412" spans="1:30" x14ac:dyDescent="0.25">
      <c r="A3412" s="64"/>
      <c r="B3412" s="64"/>
      <c r="C3412" s="66"/>
      <c r="D3412" s="67"/>
      <c r="E3412" s="64"/>
      <c r="F3412" s="64"/>
      <c r="G3412" s="37" t="str">
        <f>IF(E3412="","",IF(OR(E3412="Project Management",E3412="Project Support",E3412="Sprint Management",E3412="Sprint Support"),"NA",ROUND((((VLOOKUP(AD3412,[2]Formula!V:X,3,0)))-SUMIF(AD:AD,AD3412,H:H)),2)))</f>
        <v/>
      </c>
      <c r="H3412" s="71"/>
      <c r="I3412" s="72"/>
      <c r="J3412" s="72"/>
      <c r="K3412" s="38" t="str">
        <f>IF(E3412="","",IF(OR(E3412="Project Management",E3412="Project Support",E3412="Sprint Management",E3412="Sprint Support"),"NA",(((SUMIF(AD:AD,AD3412,H:H)/VLOOKUP(AD3412,[2]Formula!V:X,3,0))*VLOOKUP(AD3412,[2]Formula!V:X,2,0))*H3412)/SUMIF(AD:AD,AD3412,H:H)))</f>
        <v/>
      </c>
      <c r="L3412" s="38" t="str">
        <f t="shared" si="319"/>
        <v/>
      </c>
      <c r="M3412" s="38" t="str">
        <f t="shared" si="320"/>
        <v/>
      </c>
      <c r="N3412" s="38" t="str">
        <f t="shared" si="322"/>
        <v/>
      </c>
      <c r="O3412" s="38" t="str">
        <f t="shared" si="318"/>
        <v/>
      </c>
      <c r="P3412" s="39" t="str">
        <f t="shared" si="323"/>
        <v/>
      </c>
      <c r="AC3412" s="42" t="str">
        <f>IF(B3412="","",VLOOKUP(B3412,[2]Formula!B:C,2,0))</f>
        <v/>
      </c>
      <c r="AD3412" s="43" t="str">
        <f t="shared" si="321"/>
        <v/>
      </c>
    </row>
    <row r="3413" spans="1:30" x14ac:dyDescent="0.25">
      <c r="A3413" s="64"/>
      <c r="B3413" s="64"/>
      <c r="C3413" s="66"/>
      <c r="D3413" s="67"/>
      <c r="E3413" s="64"/>
      <c r="F3413" s="64"/>
      <c r="G3413" s="37" t="str">
        <f>IF(E3413="","",IF(OR(E3413="Project Management",E3413="Project Support",E3413="Sprint Management",E3413="Sprint Support"),"NA",ROUND((((VLOOKUP(AD3413,[2]Formula!V:X,3,0)))-SUMIF(AD:AD,AD3413,H:H)),2)))</f>
        <v/>
      </c>
      <c r="H3413" s="71"/>
      <c r="I3413" s="72"/>
      <c r="J3413" s="72"/>
      <c r="K3413" s="38" t="str">
        <f>IF(E3413="","",IF(OR(E3413="Project Management",E3413="Project Support",E3413="Sprint Management",E3413="Sprint Support"),"NA",(((SUMIF(AD:AD,AD3413,H:H)/VLOOKUP(AD3413,[2]Formula!V:X,3,0))*VLOOKUP(AD3413,[2]Formula!V:X,2,0))*H3413)/SUMIF(AD:AD,AD3413,H:H)))</f>
        <v/>
      </c>
      <c r="L3413" s="38" t="str">
        <f t="shared" si="319"/>
        <v/>
      </c>
      <c r="M3413" s="38" t="str">
        <f t="shared" si="320"/>
        <v/>
      </c>
      <c r="N3413" s="38" t="str">
        <f t="shared" si="322"/>
        <v/>
      </c>
      <c r="O3413" s="38" t="str">
        <f t="shared" si="318"/>
        <v/>
      </c>
      <c r="P3413" s="39" t="str">
        <f t="shared" si="323"/>
        <v/>
      </c>
      <c r="AC3413" s="42" t="str">
        <f>IF(B3413="","",VLOOKUP(B3413,[2]Formula!B:C,2,0))</f>
        <v/>
      </c>
      <c r="AD3413" s="43" t="str">
        <f t="shared" si="321"/>
        <v/>
      </c>
    </row>
    <row r="3414" spans="1:30" x14ac:dyDescent="0.25">
      <c r="A3414" s="64"/>
      <c r="B3414" s="64"/>
      <c r="C3414" s="66"/>
      <c r="D3414" s="67"/>
      <c r="E3414" s="64"/>
      <c r="F3414" s="64"/>
      <c r="G3414" s="37" t="str">
        <f>IF(E3414="","",IF(OR(E3414="Project Management",E3414="Project Support",E3414="Sprint Management",E3414="Sprint Support"),"NA",ROUND((((VLOOKUP(AD3414,[2]Formula!V:X,3,0)))-SUMIF(AD:AD,AD3414,H:H)),2)))</f>
        <v/>
      </c>
      <c r="H3414" s="71"/>
      <c r="I3414" s="72"/>
      <c r="J3414" s="72"/>
      <c r="K3414" s="38" t="str">
        <f>IF(E3414="","",IF(OR(E3414="Project Management",E3414="Project Support",E3414="Sprint Management",E3414="Sprint Support"),"NA",(((SUMIF(AD:AD,AD3414,H:H)/VLOOKUP(AD3414,[2]Formula!V:X,3,0))*VLOOKUP(AD3414,[2]Formula!V:X,2,0))*H3414)/SUMIF(AD:AD,AD3414,H:H)))</f>
        <v/>
      </c>
      <c r="L3414" s="38" t="str">
        <f t="shared" si="319"/>
        <v/>
      </c>
      <c r="M3414" s="38" t="str">
        <f t="shared" si="320"/>
        <v/>
      </c>
      <c r="N3414" s="38" t="str">
        <f t="shared" si="322"/>
        <v/>
      </c>
      <c r="O3414" s="38" t="str">
        <f t="shared" si="318"/>
        <v/>
      </c>
      <c r="P3414" s="39" t="str">
        <f t="shared" si="323"/>
        <v/>
      </c>
      <c r="AC3414" s="42" t="str">
        <f>IF(B3414="","",VLOOKUP(B3414,[2]Formula!B:C,2,0))</f>
        <v/>
      </c>
      <c r="AD3414" s="43" t="str">
        <f t="shared" si="321"/>
        <v/>
      </c>
    </row>
    <row r="3415" spans="1:30" x14ac:dyDescent="0.25">
      <c r="A3415" s="64"/>
      <c r="B3415" s="64"/>
      <c r="C3415" s="66"/>
      <c r="D3415" s="67"/>
      <c r="E3415" s="64"/>
      <c r="F3415" s="64"/>
      <c r="G3415" s="37" t="str">
        <f>IF(E3415="","",IF(OR(E3415="Project Management",E3415="Project Support",E3415="Sprint Management",E3415="Sprint Support"),"NA",ROUND((((VLOOKUP(AD3415,[2]Formula!V:X,3,0)))-SUMIF(AD:AD,AD3415,H:H)),2)))</f>
        <v/>
      </c>
      <c r="H3415" s="71"/>
      <c r="I3415" s="72"/>
      <c r="J3415" s="72"/>
      <c r="K3415" s="38" t="str">
        <f>IF(E3415="","",IF(OR(E3415="Project Management",E3415="Project Support",E3415="Sprint Management",E3415="Sprint Support"),"NA",(((SUMIF(AD:AD,AD3415,H:H)/VLOOKUP(AD3415,[2]Formula!V:X,3,0))*VLOOKUP(AD3415,[2]Formula!V:X,2,0))*H3415)/SUMIF(AD:AD,AD3415,H:H)))</f>
        <v/>
      </c>
      <c r="L3415" s="38" t="str">
        <f t="shared" si="319"/>
        <v/>
      </c>
      <c r="M3415" s="38" t="str">
        <f t="shared" si="320"/>
        <v/>
      </c>
      <c r="N3415" s="38" t="str">
        <f t="shared" si="322"/>
        <v/>
      </c>
      <c r="O3415" s="38" t="str">
        <f t="shared" si="318"/>
        <v/>
      </c>
      <c r="P3415" s="39" t="str">
        <f t="shared" si="323"/>
        <v/>
      </c>
      <c r="AC3415" s="42" t="str">
        <f>IF(B3415="","",VLOOKUP(B3415,[2]Formula!B:C,2,0))</f>
        <v/>
      </c>
      <c r="AD3415" s="43" t="str">
        <f t="shared" si="321"/>
        <v/>
      </c>
    </row>
    <row r="3416" spans="1:30" x14ac:dyDescent="0.25">
      <c r="A3416" s="64"/>
      <c r="B3416" s="64"/>
      <c r="C3416" s="66"/>
      <c r="D3416" s="67"/>
      <c r="E3416" s="64"/>
      <c r="F3416" s="64"/>
      <c r="G3416" s="37" t="str">
        <f>IF(E3416="","",IF(OR(E3416="Project Management",E3416="Project Support",E3416="Sprint Management",E3416="Sprint Support"),"NA",ROUND((((VLOOKUP(AD3416,[2]Formula!V:X,3,0)))-SUMIF(AD:AD,AD3416,H:H)),2)))</f>
        <v/>
      </c>
      <c r="H3416" s="71"/>
      <c r="I3416" s="72"/>
      <c r="J3416" s="72"/>
      <c r="K3416" s="38" t="str">
        <f>IF(E3416="","",IF(OR(E3416="Project Management",E3416="Project Support",E3416="Sprint Management",E3416="Sprint Support"),"NA",(((SUMIF(AD:AD,AD3416,H:H)/VLOOKUP(AD3416,[2]Formula!V:X,3,0))*VLOOKUP(AD3416,[2]Formula!V:X,2,0))*H3416)/SUMIF(AD:AD,AD3416,H:H)))</f>
        <v/>
      </c>
      <c r="L3416" s="38" t="str">
        <f t="shared" si="319"/>
        <v/>
      </c>
      <c r="M3416" s="38" t="str">
        <f t="shared" si="320"/>
        <v/>
      </c>
      <c r="N3416" s="38" t="str">
        <f t="shared" si="322"/>
        <v/>
      </c>
      <c r="O3416" s="38" t="str">
        <f t="shared" si="318"/>
        <v/>
      </c>
      <c r="P3416" s="39" t="str">
        <f t="shared" si="323"/>
        <v/>
      </c>
      <c r="AC3416" s="42" t="str">
        <f>IF(B3416="","",VLOOKUP(B3416,[2]Formula!B:C,2,0))</f>
        <v/>
      </c>
      <c r="AD3416" s="43" t="str">
        <f t="shared" si="321"/>
        <v/>
      </c>
    </row>
    <row r="3417" spans="1:30" x14ac:dyDescent="0.25">
      <c r="A3417" s="64"/>
      <c r="B3417" s="64"/>
      <c r="C3417" s="66"/>
      <c r="D3417" s="67"/>
      <c r="E3417" s="64"/>
      <c r="F3417" s="64"/>
      <c r="G3417" s="37" t="str">
        <f>IF(E3417="","",IF(OR(E3417="Project Management",E3417="Project Support",E3417="Sprint Management",E3417="Sprint Support"),"NA",ROUND((((VLOOKUP(AD3417,[2]Formula!V:X,3,0)))-SUMIF(AD:AD,AD3417,H:H)),2)))</f>
        <v/>
      </c>
      <c r="H3417" s="71"/>
      <c r="I3417" s="72"/>
      <c r="J3417" s="72"/>
      <c r="K3417" s="38" t="str">
        <f>IF(E3417="","",IF(OR(E3417="Project Management",E3417="Project Support",E3417="Sprint Management",E3417="Sprint Support"),"NA",(((SUMIF(AD:AD,AD3417,H:H)/VLOOKUP(AD3417,[2]Formula!V:X,3,0))*VLOOKUP(AD3417,[2]Formula!V:X,2,0))*H3417)/SUMIF(AD:AD,AD3417,H:H)))</f>
        <v/>
      </c>
      <c r="L3417" s="38" t="str">
        <f t="shared" si="319"/>
        <v/>
      </c>
      <c r="M3417" s="38" t="str">
        <f t="shared" si="320"/>
        <v/>
      </c>
      <c r="N3417" s="38" t="str">
        <f t="shared" si="322"/>
        <v/>
      </c>
      <c r="O3417" s="38" t="str">
        <f t="shared" si="318"/>
        <v/>
      </c>
      <c r="P3417" s="39" t="str">
        <f t="shared" si="323"/>
        <v/>
      </c>
      <c r="AC3417" s="42" t="str">
        <f>IF(B3417="","",VLOOKUP(B3417,[2]Formula!B:C,2,0))</f>
        <v/>
      </c>
      <c r="AD3417" s="43" t="str">
        <f t="shared" si="321"/>
        <v/>
      </c>
    </row>
    <row r="3418" spans="1:30" x14ac:dyDescent="0.25">
      <c r="A3418" s="64"/>
      <c r="B3418" s="64"/>
      <c r="C3418" s="66"/>
      <c r="D3418" s="67"/>
      <c r="E3418" s="64"/>
      <c r="F3418" s="64"/>
      <c r="G3418" s="37" t="str">
        <f>IF(E3418="","",IF(OR(E3418="Project Management",E3418="Project Support",E3418="Sprint Management",E3418="Sprint Support"),"NA",ROUND((((VLOOKUP(AD3418,[2]Formula!V:X,3,0)))-SUMIF(AD:AD,AD3418,H:H)),2)))</f>
        <v/>
      </c>
      <c r="H3418" s="71"/>
      <c r="I3418" s="72"/>
      <c r="J3418" s="72"/>
      <c r="K3418" s="38" t="str">
        <f>IF(E3418="","",IF(OR(E3418="Project Management",E3418="Project Support",E3418="Sprint Management",E3418="Sprint Support"),"NA",(((SUMIF(AD:AD,AD3418,H:H)/VLOOKUP(AD3418,[2]Formula!V:X,3,0))*VLOOKUP(AD3418,[2]Formula!V:X,2,0))*H3418)/SUMIF(AD:AD,AD3418,H:H)))</f>
        <v/>
      </c>
      <c r="L3418" s="38" t="str">
        <f t="shared" si="319"/>
        <v/>
      </c>
      <c r="M3418" s="38" t="str">
        <f t="shared" si="320"/>
        <v/>
      </c>
      <c r="N3418" s="38" t="str">
        <f t="shared" si="322"/>
        <v/>
      </c>
      <c r="O3418" s="38" t="str">
        <f t="shared" si="318"/>
        <v/>
      </c>
      <c r="P3418" s="39" t="str">
        <f t="shared" si="323"/>
        <v/>
      </c>
      <c r="AC3418" s="42" t="str">
        <f>IF(B3418="","",VLOOKUP(B3418,[2]Formula!B:C,2,0))</f>
        <v/>
      </c>
      <c r="AD3418" s="43" t="str">
        <f t="shared" si="321"/>
        <v/>
      </c>
    </row>
    <row r="3419" spans="1:30" x14ac:dyDescent="0.25">
      <c r="A3419" s="64"/>
      <c r="B3419" s="64"/>
      <c r="C3419" s="66"/>
      <c r="D3419" s="67"/>
      <c r="E3419" s="64"/>
      <c r="F3419" s="64"/>
      <c r="G3419" s="37" t="str">
        <f>IF(E3419="","",IF(OR(E3419="Project Management",E3419="Project Support",E3419="Sprint Management",E3419="Sprint Support"),"NA",ROUND((((VLOOKUP(AD3419,[2]Formula!V:X,3,0)))-SUMIF(AD:AD,AD3419,H:H)),2)))</f>
        <v/>
      </c>
      <c r="H3419" s="71"/>
      <c r="I3419" s="72"/>
      <c r="J3419" s="72"/>
      <c r="K3419" s="38" t="str">
        <f>IF(E3419="","",IF(OR(E3419="Project Management",E3419="Project Support",E3419="Sprint Management",E3419="Sprint Support"),"NA",(((SUMIF(AD:AD,AD3419,H:H)/VLOOKUP(AD3419,[2]Formula!V:X,3,0))*VLOOKUP(AD3419,[2]Formula!V:X,2,0))*H3419)/SUMIF(AD:AD,AD3419,H:H)))</f>
        <v/>
      </c>
      <c r="L3419" s="38" t="str">
        <f t="shared" si="319"/>
        <v/>
      </c>
      <c r="M3419" s="38" t="str">
        <f t="shared" si="320"/>
        <v/>
      </c>
      <c r="N3419" s="38" t="str">
        <f t="shared" si="322"/>
        <v/>
      </c>
      <c r="O3419" s="38" t="str">
        <f t="shared" si="318"/>
        <v/>
      </c>
      <c r="P3419" s="39" t="str">
        <f t="shared" si="323"/>
        <v/>
      </c>
      <c r="AC3419" s="42" t="str">
        <f>IF(B3419="","",VLOOKUP(B3419,[2]Formula!B:C,2,0))</f>
        <v/>
      </c>
      <c r="AD3419" s="43" t="str">
        <f t="shared" si="321"/>
        <v/>
      </c>
    </row>
    <row r="3420" spans="1:30" x14ac:dyDescent="0.25">
      <c r="A3420" s="64"/>
      <c r="B3420" s="64"/>
      <c r="C3420" s="66"/>
      <c r="D3420" s="67"/>
      <c r="E3420" s="64"/>
      <c r="F3420" s="64"/>
      <c r="G3420" s="37" t="str">
        <f>IF(E3420="","",IF(OR(E3420="Project Management",E3420="Project Support",E3420="Sprint Management",E3420="Sprint Support"),"NA",ROUND((((VLOOKUP(AD3420,[2]Formula!V:X,3,0)))-SUMIF(AD:AD,AD3420,H:H)),2)))</f>
        <v/>
      </c>
      <c r="H3420" s="71"/>
      <c r="I3420" s="72"/>
      <c r="J3420" s="72"/>
      <c r="K3420" s="38" t="str">
        <f>IF(E3420="","",IF(OR(E3420="Project Management",E3420="Project Support",E3420="Sprint Management",E3420="Sprint Support"),"NA",(((SUMIF(AD:AD,AD3420,H:H)/VLOOKUP(AD3420,[2]Formula!V:X,3,0))*VLOOKUP(AD3420,[2]Formula!V:X,2,0))*H3420)/SUMIF(AD:AD,AD3420,H:H)))</f>
        <v/>
      </c>
      <c r="L3420" s="38" t="str">
        <f t="shared" si="319"/>
        <v/>
      </c>
      <c r="M3420" s="38" t="str">
        <f t="shared" si="320"/>
        <v/>
      </c>
      <c r="N3420" s="38" t="str">
        <f t="shared" si="322"/>
        <v/>
      </c>
      <c r="O3420" s="38" t="str">
        <f t="shared" si="318"/>
        <v/>
      </c>
      <c r="P3420" s="39" t="str">
        <f t="shared" si="323"/>
        <v/>
      </c>
      <c r="AC3420" s="42" t="str">
        <f>IF(B3420="","",VLOOKUP(B3420,[2]Formula!B:C,2,0))</f>
        <v/>
      </c>
      <c r="AD3420" s="43" t="str">
        <f t="shared" si="321"/>
        <v/>
      </c>
    </row>
    <row r="3421" spans="1:30" x14ac:dyDescent="0.25">
      <c r="A3421" s="64"/>
      <c r="B3421" s="64"/>
      <c r="C3421" s="66"/>
      <c r="D3421" s="67"/>
      <c r="E3421" s="64"/>
      <c r="F3421" s="64"/>
      <c r="G3421" s="37" t="str">
        <f>IF(E3421="","",IF(OR(E3421="Project Management",E3421="Project Support",E3421="Sprint Management",E3421="Sprint Support"),"NA",ROUND((((VLOOKUP(AD3421,[2]Formula!V:X,3,0)))-SUMIF(AD:AD,AD3421,H:H)),2)))</f>
        <v/>
      </c>
      <c r="H3421" s="71"/>
      <c r="I3421" s="72"/>
      <c r="J3421" s="72"/>
      <c r="K3421" s="38" t="str">
        <f>IF(E3421="","",IF(OR(E3421="Project Management",E3421="Project Support",E3421="Sprint Management",E3421="Sprint Support"),"NA",(((SUMIF(AD:AD,AD3421,H:H)/VLOOKUP(AD3421,[2]Formula!V:X,3,0))*VLOOKUP(AD3421,[2]Formula!V:X,2,0))*H3421)/SUMIF(AD:AD,AD3421,H:H)))</f>
        <v/>
      </c>
      <c r="L3421" s="38" t="str">
        <f t="shared" si="319"/>
        <v/>
      </c>
      <c r="M3421" s="38" t="str">
        <f t="shared" si="320"/>
        <v/>
      </c>
      <c r="N3421" s="38" t="str">
        <f t="shared" si="322"/>
        <v/>
      </c>
      <c r="O3421" s="38" t="str">
        <f t="shared" si="318"/>
        <v/>
      </c>
      <c r="P3421" s="39" t="str">
        <f t="shared" si="323"/>
        <v/>
      </c>
      <c r="AC3421" s="42" t="str">
        <f>IF(B3421="","",VLOOKUP(B3421,[2]Formula!B:C,2,0))</f>
        <v/>
      </c>
      <c r="AD3421" s="43" t="str">
        <f t="shared" si="321"/>
        <v/>
      </c>
    </row>
    <row r="3422" spans="1:30" x14ac:dyDescent="0.25">
      <c r="A3422" s="64"/>
      <c r="B3422" s="64"/>
      <c r="C3422" s="66"/>
      <c r="D3422" s="67"/>
      <c r="E3422" s="64"/>
      <c r="F3422" s="64"/>
      <c r="G3422" s="37" t="str">
        <f>IF(E3422="","",IF(OR(E3422="Project Management",E3422="Project Support",E3422="Sprint Management",E3422="Sprint Support"),"NA",ROUND((((VLOOKUP(AD3422,[2]Formula!V:X,3,0)))-SUMIF(AD:AD,AD3422,H:H)),2)))</f>
        <v/>
      </c>
      <c r="H3422" s="71"/>
      <c r="I3422" s="72"/>
      <c r="J3422" s="72"/>
      <c r="K3422" s="38" t="str">
        <f>IF(E3422="","",IF(OR(E3422="Project Management",E3422="Project Support",E3422="Sprint Management",E3422="Sprint Support"),"NA",(((SUMIF(AD:AD,AD3422,H:H)/VLOOKUP(AD3422,[2]Formula!V:X,3,0))*VLOOKUP(AD3422,[2]Formula!V:X,2,0))*H3422)/SUMIF(AD:AD,AD3422,H:H)))</f>
        <v/>
      </c>
      <c r="L3422" s="38" t="str">
        <f t="shared" si="319"/>
        <v/>
      </c>
      <c r="M3422" s="38" t="str">
        <f t="shared" si="320"/>
        <v/>
      </c>
      <c r="N3422" s="38" t="str">
        <f t="shared" si="322"/>
        <v/>
      </c>
      <c r="O3422" s="38" t="str">
        <f t="shared" si="318"/>
        <v/>
      </c>
      <c r="P3422" s="39" t="str">
        <f t="shared" si="323"/>
        <v/>
      </c>
      <c r="AC3422" s="42" t="str">
        <f>IF(B3422="","",VLOOKUP(B3422,[2]Formula!B:C,2,0))</f>
        <v/>
      </c>
      <c r="AD3422" s="43" t="str">
        <f t="shared" si="321"/>
        <v/>
      </c>
    </row>
    <row r="3423" spans="1:30" x14ac:dyDescent="0.25">
      <c r="A3423" s="64"/>
      <c r="B3423" s="64"/>
      <c r="C3423" s="66"/>
      <c r="D3423" s="67"/>
      <c r="E3423" s="64"/>
      <c r="F3423" s="64"/>
      <c r="G3423" s="37" t="str">
        <f>IF(E3423="","",IF(OR(E3423="Project Management",E3423="Project Support",E3423="Sprint Management",E3423="Sprint Support"),"NA",ROUND((((VLOOKUP(AD3423,[2]Formula!V:X,3,0)))-SUMIF(AD:AD,AD3423,H:H)),2)))</f>
        <v/>
      </c>
      <c r="H3423" s="71"/>
      <c r="I3423" s="72"/>
      <c r="J3423" s="72"/>
      <c r="K3423" s="38" t="str">
        <f>IF(E3423="","",IF(OR(E3423="Project Management",E3423="Project Support",E3423="Sprint Management",E3423="Sprint Support"),"NA",(((SUMIF(AD:AD,AD3423,H:H)/VLOOKUP(AD3423,[2]Formula!V:X,3,0))*VLOOKUP(AD3423,[2]Formula!V:X,2,0))*H3423)/SUMIF(AD:AD,AD3423,H:H)))</f>
        <v/>
      </c>
      <c r="L3423" s="38" t="str">
        <f t="shared" si="319"/>
        <v/>
      </c>
      <c r="M3423" s="38" t="str">
        <f t="shared" si="320"/>
        <v/>
      </c>
      <c r="N3423" s="38" t="str">
        <f t="shared" si="322"/>
        <v/>
      </c>
      <c r="O3423" s="38" t="str">
        <f t="shared" si="318"/>
        <v/>
      </c>
      <c r="P3423" s="39" t="str">
        <f t="shared" si="323"/>
        <v/>
      </c>
      <c r="AC3423" s="42" t="str">
        <f>IF(B3423="","",VLOOKUP(B3423,[2]Formula!B:C,2,0))</f>
        <v/>
      </c>
      <c r="AD3423" s="43" t="str">
        <f t="shared" si="321"/>
        <v/>
      </c>
    </row>
    <row r="3424" spans="1:30" x14ac:dyDescent="0.25">
      <c r="A3424" s="64"/>
      <c r="B3424" s="64"/>
      <c r="C3424" s="66"/>
      <c r="D3424" s="67"/>
      <c r="E3424" s="64"/>
      <c r="F3424" s="64"/>
      <c r="G3424" s="37" t="str">
        <f>IF(E3424="","",IF(OR(E3424="Project Management",E3424="Project Support",E3424="Sprint Management",E3424="Sprint Support"),"NA",ROUND((((VLOOKUP(AD3424,[2]Formula!V:X,3,0)))-SUMIF(AD:AD,AD3424,H:H)),2)))</f>
        <v/>
      </c>
      <c r="H3424" s="71"/>
      <c r="I3424" s="72"/>
      <c r="J3424" s="72"/>
      <c r="K3424" s="38" t="str">
        <f>IF(E3424="","",IF(OR(E3424="Project Management",E3424="Project Support",E3424="Sprint Management",E3424="Sprint Support"),"NA",(((SUMIF(AD:AD,AD3424,H:H)/VLOOKUP(AD3424,[2]Formula!V:X,3,0))*VLOOKUP(AD3424,[2]Formula!V:X,2,0))*H3424)/SUMIF(AD:AD,AD3424,H:H)))</f>
        <v/>
      </c>
      <c r="L3424" s="38" t="str">
        <f t="shared" si="319"/>
        <v/>
      </c>
      <c r="M3424" s="38" t="str">
        <f t="shared" si="320"/>
        <v/>
      </c>
      <c r="N3424" s="38" t="str">
        <f t="shared" si="322"/>
        <v/>
      </c>
      <c r="O3424" s="38" t="str">
        <f t="shared" si="318"/>
        <v/>
      </c>
      <c r="P3424" s="39" t="str">
        <f t="shared" si="323"/>
        <v/>
      </c>
      <c r="AC3424" s="42" t="str">
        <f>IF(B3424="","",VLOOKUP(B3424,[2]Formula!B:C,2,0))</f>
        <v/>
      </c>
      <c r="AD3424" s="43" t="str">
        <f t="shared" si="321"/>
        <v/>
      </c>
    </row>
    <row r="3425" spans="1:30" x14ac:dyDescent="0.25">
      <c r="A3425" s="64"/>
      <c r="B3425" s="64"/>
      <c r="C3425" s="66"/>
      <c r="D3425" s="67"/>
      <c r="E3425" s="64"/>
      <c r="F3425" s="64"/>
      <c r="G3425" s="37" t="str">
        <f>IF(E3425="","",IF(OR(E3425="Project Management",E3425="Project Support",E3425="Sprint Management",E3425="Sprint Support"),"NA",ROUND((((VLOOKUP(AD3425,[2]Formula!V:X,3,0)))-SUMIF(AD:AD,AD3425,H:H)),2)))</f>
        <v/>
      </c>
      <c r="H3425" s="71"/>
      <c r="I3425" s="72"/>
      <c r="J3425" s="72"/>
      <c r="K3425" s="38" t="str">
        <f>IF(E3425="","",IF(OR(E3425="Project Management",E3425="Project Support",E3425="Sprint Management",E3425="Sprint Support"),"NA",(((SUMIF(AD:AD,AD3425,H:H)/VLOOKUP(AD3425,[2]Formula!V:X,3,0))*VLOOKUP(AD3425,[2]Formula!V:X,2,0))*H3425)/SUMIF(AD:AD,AD3425,H:H)))</f>
        <v/>
      </c>
      <c r="L3425" s="38" t="str">
        <f t="shared" si="319"/>
        <v/>
      </c>
      <c r="M3425" s="38" t="str">
        <f t="shared" si="320"/>
        <v/>
      </c>
      <c r="N3425" s="38" t="str">
        <f t="shared" si="322"/>
        <v/>
      </c>
      <c r="O3425" s="38" t="str">
        <f t="shared" si="318"/>
        <v/>
      </c>
      <c r="P3425" s="39" t="str">
        <f t="shared" si="323"/>
        <v/>
      </c>
      <c r="AC3425" s="42" t="str">
        <f>IF(B3425="","",VLOOKUP(B3425,[2]Formula!B:C,2,0))</f>
        <v/>
      </c>
      <c r="AD3425" s="43" t="str">
        <f t="shared" si="321"/>
        <v/>
      </c>
    </row>
    <row r="3426" spans="1:30" x14ac:dyDescent="0.25">
      <c r="A3426" s="64"/>
      <c r="B3426" s="64"/>
      <c r="C3426" s="66"/>
      <c r="D3426" s="67"/>
      <c r="E3426" s="64"/>
      <c r="F3426" s="64"/>
      <c r="G3426" s="37" t="str">
        <f>IF(E3426="","",IF(OR(E3426="Project Management",E3426="Project Support",E3426="Sprint Management",E3426="Sprint Support"),"NA",ROUND((((VLOOKUP(AD3426,[2]Formula!V:X,3,0)))-SUMIF(AD:AD,AD3426,H:H)),2)))</f>
        <v/>
      </c>
      <c r="H3426" s="71"/>
      <c r="I3426" s="72"/>
      <c r="J3426" s="72"/>
      <c r="K3426" s="38" t="str">
        <f>IF(E3426="","",IF(OR(E3426="Project Management",E3426="Project Support",E3426="Sprint Management",E3426="Sprint Support"),"NA",(((SUMIF(AD:AD,AD3426,H:H)/VLOOKUP(AD3426,[2]Formula!V:X,3,0))*VLOOKUP(AD3426,[2]Formula!V:X,2,0))*H3426)/SUMIF(AD:AD,AD3426,H:H)))</f>
        <v/>
      </c>
      <c r="L3426" s="38" t="str">
        <f t="shared" si="319"/>
        <v/>
      </c>
      <c r="M3426" s="38" t="str">
        <f t="shared" si="320"/>
        <v/>
      </c>
      <c r="N3426" s="38" t="str">
        <f t="shared" si="322"/>
        <v/>
      </c>
      <c r="O3426" s="38" t="str">
        <f t="shared" si="318"/>
        <v/>
      </c>
      <c r="P3426" s="39" t="str">
        <f t="shared" si="323"/>
        <v/>
      </c>
      <c r="AC3426" s="42" t="str">
        <f>IF(B3426="","",VLOOKUP(B3426,[2]Formula!B:C,2,0))</f>
        <v/>
      </c>
      <c r="AD3426" s="43" t="str">
        <f t="shared" si="321"/>
        <v/>
      </c>
    </row>
    <row r="3427" spans="1:30" x14ac:dyDescent="0.25">
      <c r="A3427" s="64"/>
      <c r="B3427" s="64"/>
      <c r="C3427" s="66"/>
      <c r="D3427" s="67"/>
      <c r="E3427" s="64"/>
      <c r="F3427" s="64"/>
      <c r="G3427" s="37" t="str">
        <f>IF(E3427="","",IF(OR(E3427="Project Management",E3427="Project Support",E3427="Sprint Management",E3427="Sprint Support"),"NA",ROUND((((VLOOKUP(AD3427,[2]Formula!V:X,3,0)))-SUMIF(AD:AD,AD3427,H:H)),2)))</f>
        <v/>
      </c>
      <c r="H3427" s="71"/>
      <c r="I3427" s="72"/>
      <c r="J3427" s="72"/>
      <c r="K3427" s="38" t="str">
        <f>IF(E3427="","",IF(OR(E3427="Project Management",E3427="Project Support",E3427="Sprint Management",E3427="Sprint Support"),"NA",(((SUMIF(AD:AD,AD3427,H:H)/VLOOKUP(AD3427,[2]Formula!V:X,3,0))*VLOOKUP(AD3427,[2]Formula!V:X,2,0))*H3427)/SUMIF(AD:AD,AD3427,H:H)))</f>
        <v/>
      </c>
      <c r="L3427" s="38" t="str">
        <f t="shared" si="319"/>
        <v/>
      </c>
      <c r="M3427" s="38" t="str">
        <f t="shared" si="320"/>
        <v/>
      </c>
      <c r="N3427" s="38" t="str">
        <f t="shared" si="322"/>
        <v/>
      </c>
      <c r="O3427" s="38" t="str">
        <f t="shared" si="318"/>
        <v/>
      </c>
      <c r="P3427" s="39" t="str">
        <f t="shared" si="323"/>
        <v/>
      </c>
      <c r="AC3427" s="42" t="str">
        <f>IF(B3427="","",VLOOKUP(B3427,[2]Formula!B:C,2,0))</f>
        <v/>
      </c>
      <c r="AD3427" s="43" t="str">
        <f t="shared" si="321"/>
        <v/>
      </c>
    </row>
    <row r="3428" spans="1:30" x14ac:dyDescent="0.25">
      <c r="A3428" s="64"/>
      <c r="B3428" s="64"/>
      <c r="C3428" s="66"/>
      <c r="D3428" s="67"/>
      <c r="E3428" s="64"/>
      <c r="F3428" s="64"/>
      <c r="G3428" s="37" t="str">
        <f>IF(E3428="","",IF(OR(E3428="Project Management",E3428="Project Support",E3428="Sprint Management",E3428="Sprint Support"),"NA",ROUND((((VLOOKUP(AD3428,[2]Formula!V:X,3,0)))-SUMIF(AD:AD,AD3428,H:H)),2)))</f>
        <v/>
      </c>
      <c r="H3428" s="71"/>
      <c r="I3428" s="72"/>
      <c r="J3428" s="72"/>
      <c r="K3428" s="38" t="str">
        <f>IF(E3428="","",IF(OR(E3428="Project Management",E3428="Project Support",E3428="Sprint Management",E3428="Sprint Support"),"NA",(((SUMIF(AD:AD,AD3428,H:H)/VLOOKUP(AD3428,[2]Formula!V:X,3,0))*VLOOKUP(AD3428,[2]Formula!V:X,2,0))*H3428)/SUMIF(AD:AD,AD3428,H:H)))</f>
        <v/>
      </c>
      <c r="L3428" s="38" t="str">
        <f t="shared" si="319"/>
        <v/>
      </c>
      <c r="M3428" s="38" t="str">
        <f t="shared" si="320"/>
        <v/>
      </c>
      <c r="N3428" s="38" t="str">
        <f t="shared" si="322"/>
        <v/>
      </c>
      <c r="O3428" s="38" t="str">
        <f t="shared" si="318"/>
        <v/>
      </c>
      <c r="P3428" s="39" t="str">
        <f t="shared" si="323"/>
        <v/>
      </c>
      <c r="AC3428" s="42" t="str">
        <f>IF(B3428="","",VLOOKUP(B3428,[2]Formula!B:C,2,0))</f>
        <v/>
      </c>
      <c r="AD3428" s="43" t="str">
        <f t="shared" si="321"/>
        <v/>
      </c>
    </row>
    <row r="3429" spans="1:30" x14ac:dyDescent="0.25">
      <c r="A3429" s="64"/>
      <c r="B3429" s="64"/>
      <c r="C3429" s="66"/>
      <c r="D3429" s="67"/>
      <c r="E3429" s="64"/>
      <c r="F3429" s="64"/>
      <c r="G3429" s="37" t="str">
        <f>IF(E3429="","",IF(OR(E3429="Project Management",E3429="Project Support",E3429="Sprint Management",E3429="Sprint Support"),"NA",ROUND((((VLOOKUP(AD3429,[2]Formula!V:X,3,0)))-SUMIF(AD:AD,AD3429,H:H)),2)))</f>
        <v/>
      </c>
      <c r="H3429" s="71"/>
      <c r="I3429" s="72"/>
      <c r="J3429" s="72"/>
      <c r="K3429" s="38" t="str">
        <f>IF(E3429="","",IF(OR(E3429="Project Management",E3429="Project Support",E3429="Sprint Management",E3429="Sprint Support"),"NA",(((SUMIF(AD:AD,AD3429,H:H)/VLOOKUP(AD3429,[2]Formula!V:X,3,0))*VLOOKUP(AD3429,[2]Formula!V:X,2,0))*H3429)/SUMIF(AD:AD,AD3429,H:H)))</f>
        <v/>
      </c>
      <c r="L3429" s="38" t="str">
        <f t="shared" si="319"/>
        <v/>
      </c>
      <c r="M3429" s="38" t="str">
        <f t="shared" si="320"/>
        <v/>
      </c>
      <c r="N3429" s="38" t="str">
        <f t="shared" si="322"/>
        <v/>
      </c>
      <c r="O3429" s="38" t="str">
        <f t="shared" si="318"/>
        <v/>
      </c>
      <c r="P3429" s="39" t="str">
        <f t="shared" si="323"/>
        <v/>
      </c>
      <c r="AC3429" s="42" t="str">
        <f>IF(B3429="","",VLOOKUP(B3429,[2]Formula!B:C,2,0))</f>
        <v/>
      </c>
      <c r="AD3429" s="43" t="str">
        <f t="shared" si="321"/>
        <v/>
      </c>
    </row>
    <row r="3430" spans="1:30" x14ac:dyDescent="0.25">
      <c r="A3430" s="64"/>
      <c r="B3430" s="64"/>
      <c r="C3430" s="66"/>
      <c r="D3430" s="67"/>
      <c r="E3430" s="64"/>
      <c r="F3430" s="64"/>
      <c r="G3430" s="37" t="str">
        <f>IF(E3430="","",IF(OR(E3430="Project Management",E3430="Project Support",E3430="Sprint Management",E3430="Sprint Support"),"NA",ROUND((((VLOOKUP(AD3430,[2]Formula!V:X,3,0)))-SUMIF(AD:AD,AD3430,H:H)),2)))</f>
        <v/>
      </c>
      <c r="H3430" s="71"/>
      <c r="I3430" s="72"/>
      <c r="J3430" s="72"/>
      <c r="K3430" s="38" t="str">
        <f>IF(E3430="","",IF(OR(E3430="Project Management",E3430="Project Support",E3430="Sprint Management",E3430="Sprint Support"),"NA",(((SUMIF(AD:AD,AD3430,H:H)/VLOOKUP(AD3430,[2]Formula!V:X,3,0))*VLOOKUP(AD3430,[2]Formula!V:X,2,0))*H3430)/SUMIF(AD:AD,AD3430,H:H)))</f>
        <v/>
      </c>
      <c r="L3430" s="38" t="str">
        <f t="shared" si="319"/>
        <v/>
      </c>
      <c r="M3430" s="38" t="str">
        <f t="shared" si="320"/>
        <v/>
      </c>
      <c r="N3430" s="38" t="str">
        <f t="shared" si="322"/>
        <v/>
      </c>
      <c r="O3430" s="38" t="str">
        <f t="shared" si="318"/>
        <v/>
      </c>
      <c r="P3430" s="39" t="str">
        <f t="shared" si="323"/>
        <v/>
      </c>
      <c r="AC3430" s="42" t="str">
        <f>IF(B3430="","",VLOOKUP(B3430,[2]Formula!B:C,2,0))</f>
        <v/>
      </c>
      <c r="AD3430" s="43" t="str">
        <f t="shared" si="321"/>
        <v/>
      </c>
    </row>
    <row r="3431" spans="1:30" x14ac:dyDescent="0.25">
      <c r="A3431" s="64"/>
      <c r="B3431" s="64"/>
      <c r="C3431" s="66"/>
      <c r="D3431" s="67"/>
      <c r="E3431" s="64"/>
      <c r="F3431" s="64"/>
      <c r="G3431" s="37" t="str">
        <f>IF(E3431="","",IF(OR(E3431="Project Management",E3431="Project Support",E3431="Sprint Management",E3431="Sprint Support"),"NA",ROUND((((VLOOKUP(AD3431,[2]Formula!V:X,3,0)))-SUMIF(AD:AD,AD3431,H:H)),2)))</f>
        <v/>
      </c>
      <c r="H3431" s="71"/>
      <c r="I3431" s="72"/>
      <c r="J3431" s="72"/>
      <c r="K3431" s="38" t="str">
        <f>IF(E3431="","",IF(OR(E3431="Project Management",E3431="Project Support",E3431="Sprint Management",E3431="Sprint Support"),"NA",(((SUMIF(AD:AD,AD3431,H:H)/VLOOKUP(AD3431,[2]Formula!V:X,3,0))*VLOOKUP(AD3431,[2]Formula!V:X,2,0))*H3431)/SUMIF(AD:AD,AD3431,H:H)))</f>
        <v/>
      </c>
      <c r="L3431" s="38" t="str">
        <f t="shared" si="319"/>
        <v/>
      </c>
      <c r="M3431" s="38" t="str">
        <f t="shared" si="320"/>
        <v/>
      </c>
      <c r="N3431" s="38" t="str">
        <f t="shared" si="322"/>
        <v/>
      </c>
      <c r="O3431" s="38" t="str">
        <f t="shared" si="318"/>
        <v/>
      </c>
      <c r="P3431" s="39" t="str">
        <f t="shared" si="323"/>
        <v/>
      </c>
      <c r="AC3431" s="42" t="str">
        <f>IF(B3431="","",VLOOKUP(B3431,[2]Formula!B:C,2,0))</f>
        <v/>
      </c>
      <c r="AD3431" s="43" t="str">
        <f t="shared" si="321"/>
        <v/>
      </c>
    </row>
    <row r="3432" spans="1:30" x14ac:dyDescent="0.25">
      <c r="A3432" s="64"/>
      <c r="B3432" s="64"/>
      <c r="C3432" s="66"/>
      <c r="D3432" s="67"/>
      <c r="E3432" s="64"/>
      <c r="F3432" s="64"/>
      <c r="G3432" s="37" t="str">
        <f>IF(E3432="","",IF(OR(E3432="Project Management",E3432="Project Support",E3432="Sprint Management",E3432="Sprint Support"),"NA",ROUND((((VLOOKUP(AD3432,[2]Formula!V:X,3,0)))-SUMIF(AD:AD,AD3432,H:H)),2)))</f>
        <v/>
      </c>
      <c r="H3432" s="71"/>
      <c r="I3432" s="72"/>
      <c r="J3432" s="72"/>
      <c r="K3432" s="38" t="str">
        <f>IF(E3432="","",IF(OR(E3432="Project Management",E3432="Project Support",E3432="Sprint Management",E3432="Sprint Support"),"NA",(((SUMIF(AD:AD,AD3432,H:H)/VLOOKUP(AD3432,[2]Formula!V:X,3,0))*VLOOKUP(AD3432,[2]Formula!V:X,2,0))*H3432)/SUMIF(AD:AD,AD3432,H:H)))</f>
        <v/>
      </c>
      <c r="L3432" s="38" t="str">
        <f t="shared" si="319"/>
        <v/>
      </c>
      <c r="M3432" s="38" t="str">
        <f t="shared" si="320"/>
        <v/>
      </c>
      <c r="N3432" s="38" t="str">
        <f t="shared" si="322"/>
        <v/>
      </c>
      <c r="O3432" s="38" t="str">
        <f t="shared" si="318"/>
        <v/>
      </c>
      <c r="P3432" s="39" t="str">
        <f t="shared" si="323"/>
        <v/>
      </c>
      <c r="AC3432" s="42" t="str">
        <f>IF(B3432="","",VLOOKUP(B3432,[2]Formula!B:C,2,0))</f>
        <v/>
      </c>
      <c r="AD3432" s="43" t="str">
        <f t="shared" si="321"/>
        <v/>
      </c>
    </row>
    <row r="3433" spans="1:30" x14ac:dyDescent="0.25">
      <c r="A3433" s="64"/>
      <c r="B3433" s="64"/>
      <c r="C3433" s="66"/>
      <c r="D3433" s="67"/>
      <c r="E3433" s="64"/>
      <c r="F3433" s="64"/>
      <c r="G3433" s="37" t="str">
        <f>IF(E3433="","",IF(OR(E3433="Project Management",E3433="Project Support",E3433="Sprint Management",E3433="Sprint Support"),"NA",ROUND((((VLOOKUP(AD3433,[2]Formula!V:X,3,0)))-SUMIF(AD:AD,AD3433,H:H)),2)))</f>
        <v/>
      </c>
      <c r="H3433" s="71"/>
      <c r="I3433" s="72"/>
      <c r="J3433" s="72"/>
      <c r="K3433" s="38" t="str">
        <f>IF(E3433="","",IF(OR(E3433="Project Management",E3433="Project Support",E3433="Sprint Management",E3433="Sprint Support"),"NA",(((SUMIF(AD:AD,AD3433,H:H)/VLOOKUP(AD3433,[2]Formula!V:X,3,0))*VLOOKUP(AD3433,[2]Formula!V:X,2,0))*H3433)/SUMIF(AD:AD,AD3433,H:H)))</f>
        <v/>
      </c>
      <c r="L3433" s="38" t="str">
        <f t="shared" si="319"/>
        <v/>
      </c>
      <c r="M3433" s="38" t="str">
        <f t="shared" si="320"/>
        <v/>
      </c>
      <c r="N3433" s="38" t="str">
        <f t="shared" si="322"/>
        <v/>
      </c>
      <c r="O3433" s="38" t="str">
        <f t="shared" si="318"/>
        <v/>
      </c>
      <c r="P3433" s="39" t="str">
        <f t="shared" si="323"/>
        <v/>
      </c>
      <c r="AC3433" s="42" t="str">
        <f>IF(B3433="","",VLOOKUP(B3433,[2]Formula!B:C,2,0))</f>
        <v/>
      </c>
      <c r="AD3433" s="43" t="str">
        <f t="shared" si="321"/>
        <v/>
      </c>
    </row>
    <row r="3434" spans="1:30" x14ac:dyDescent="0.25">
      <c r="A3434" s="64"/>
      <c r="B3434" s="64"/>
      <c r="C3434" s="66"/>
      <c r="D3434" s="67"/>
      <c r="E3434" s="64"/>
      <c r="F3434" s="64"/>
      <c r="G3434" s="37" t="str">
        <f>IF(E3434="","",IF(OR(E3434="Project Management",E3434="Project Support",E3434="Sprint Management",E3434="Sprint Support"),"NA",ROUND((((VLOOKUP(AD3434,[2]Formula!V:X,3,0)))-SUMIF(AD:AD,AD3434,H:H)),2)))</f>
        <v/>
      </c>
      <c r="H3434" s="71"/>
      <c r="I3434" s="72"/>
      <c r="J3434" s="72"/>
      <c r="K3434" s="38" t="str">
        <f>IF(E3434="","",IF(OR(E3434="Project Management",E3434="Project Support",E3434="Sprint Management",E3434="Sprint Support"),"NA",(((SUMIF(AD:AD,AD3434,H:H)/VLOOKUP(AD3434,[2]Formula!V:X,3,0))*VLOOKUP(AD3434,[2]Formula!V:X,2,0))*H3434)/SUMIF(AD:AD,AD3434,H:H)))</f>
        <v/>
      </c>
      <c r="L3434" s="38" t="str">
        <f t="shared" si="319"/>
        <v/>
      </c>
      <c r="M3434" s="38" t="str">
        <f t="shared" si="320"/>
        <v/>
      </c>
      <c r="N3434" s="38" t="str">
        <f t="shared" si="322"/>
        <v/>
      </c>
      <c r="O3434" s="38" t="str">
        <f t="shared" si="318"/>
        <v/>
      </c>
      <c r="P3434" s="39" t="str">
        <f t="shared" si="323"/>
        <v/>
      </c>
      <c r="AC3434" s="42" t="str">
        <f>IF(B3434="","",VLOOKUP(B3434,[2]Formula!B:C,2,0))</f>
        <v/>
      </c>
      <c r="AD3434" s="43" t="str">
        <f t="shared" si="321"/>
        <v/>
      </c>
    </row>
    <row r="3435" spans="1:30" x14ac:dyDescent="0.25">
      <c r="A3435" s="64"/>
      <c r="B3435" s="64"/>
      <c r="C3435" s="66"/>
      <c r="D3435" s="67"/>
      <c r="E3435" s="64"/>
      <c r="F3435" s="64"/>
      <c r="G3435" s="37" t="str">
        <f>IF(E3435="","",IF(OR(E3435="Project Management",E3435="Project Support",E3435="Sprint Management",E3435="Sprint Support"),"NA",ROUND((((VLOOKUP(AD3435,[2]Formula!V:X,3,0)))-SUMIF(AD:AD,AD3435,H:H)),2)))</f>
        <v/>
      </c>
      <c r="H3435" s="71"/>
      <c r="I3435" s="72"/>
      <c r="J3435" s="72"/>
      <c r="K3435" s="38" t="str">
        <f>IF(E3435="","",IF(OR(E3435="Project Management",E3435="Project Support",E3435="Sprint Management",E3435="Sprint Support"),"NA",(((SUMIF(AD:AD,AD3435,H:H)/VLOOKUP(AD3435,[2]Formula!V:X,3,0))*VLOOKUP(AD3435,[2]Formula!V:X,2,0))*H3435)/SUMIF(AD:AD,AD3435,H:H)))</f>
        <v/>
      </c>
      <c r="L3435" s="38" t="str">
        <f t="shared" si="319"/>
        <v/>
      </c>
      <c r="M3435" s="38" t="str">
        <f t="shared" si="320"/>
        <v/>
      </c>
      <c r="N3435" s="38" t="str">
        <f t="shared" si="322"/>
        <v/>
      </c>
      <c r="O3435" s="38" t="str">
        <f t="shared" si="318"/>
        <v/>
      </c>
      <c r="P3435" s="39" t="str">
        <f t="shared" si="323"/>
        <v/>
      </c>
      <c r="AC3435" s="42" t="str">
        <f>IF(B3435="","",VLOOKUP(B3435,[2]Formula!B:C,2,0))</f>
        <v/>
      </c>
      <c r="AD3435" s="43" t="str">
        <f t="shared" si="321"/>
        <v/>
      </c>
    </row>
    <row r="3436" spans="1:30" x14ac:dyDescent="0.25">
      <c r="A3436" s="64"/>
      <c r="B3436" s="64"/>
      <c r="C3436" s="66"/>
      <c r="D3436" s="67"/>
      <c r="E3436" s="64"/>
      <c r="F3436" s="64"/>
      <c r="G3436" s="37" t="str">
        <f>IF(E3436="","",IF(OR(E3436="Project Management",E3436="Project Support",E3436="Sprint Management",E3436="Sprint Support"),"NA",ROUND((((VLOOKUP(AD3436,[2]Formula!V:X,3,0)))-SUMIF(AD:AD,AD3436,H:H)),2)))</f>
        <v/>
      </c>
      <c r="H3436" s="71"/>
      <c r="I3436" s="72"/>
      <c r="J3436" s="72"/>
      <c r="K3436" s="38" t="str">
        <f>IF(E3436="","",IF(OR(E3436="Project Management",E3436="Project Support",E3436="Sprint Management",E3436="Sprint Support"),"NA",(((SUMIF(AD:AD,AD3436,H:H)/VLOOKUP(AD3436,[2]Formula!V:X,3,0))*VLOOKUP(AD3436,[2]Formula!V:X,2,0))*H3436)/SUMIF(AD:AD,AD3436,H:H)))</f>
        <v/>
      </c>
      <c r="L3436" s="38" t="str">
        <f t="shared" si="319"/>
        <v/>
      </c>
      <c r="M3436" s="38" t="str">
        <f t="shared" si="320"/>
        <v/>
      </c>
      <c r="N3436" s="38" t="str">
        <f t="shared" si="322"/>
        <v/>
      </c>
      <c r="O3436" s="38" t="str">
        <f t="shared" si="318"/>
        <v/>
      </c>
      <c r="P3436" s="39" t="str">
        <f t="shared" si="323"/>
        <v/>
      </c>
      <c r="AC3436" s="42" t="str">
        <f>IF(B3436="","",VLOOKUP(B3436,[2]Formula!B:C,2,0))</f>
        <v/>
      </c>
      <c r="AD3436" s="43" t="str">
        <f t="shared" si="321"/>
        <v/>
      </c>
    </row>
    <row r="3437" spans="1:30" x14ac:dyDescent="0.25">
      <c r="A3437" s="64"/>
      <c r="B3437" s="64"/>
      <c r="C3437" s="66"/>
      <c r="D3437" s="67"/>
      <c r="E3437" s="64"/>
      <c r="F3437" s="64"/>
      <c r="G3437" s="37" t="str">
        <f>IF(E3437="","",IF(OR(E3437="Project Management",E3437="Project Support",E3437="Sprint Management",E3437="Sprint Support"),"NA",ROUND((((VLOOKUP(AD3437,[2]Formula!V:X,3,0)))-SUMIF(AD:AD,AD3437,H:H)),2)))</f>
        <v/>
      </c>
      <c r="H3437" s="71"/>
      <c r="I3437" s="72"/>
      <c r="J3437" s="72"/>
      <c r="K3437" s="38" t="str">
        <f>IF(E3437="","",IF(OR(E3437="Project Management",E3437="Project Support",E3437="Sprint Management",E3437="Sprint Support"),"NA",(((SUMIF(AD:AD,AD3437,H:H)/VLOOKUP(AD3437,[2]Formula!V:X,3,0))*VLOOKUP(AD3437,[2]Formula!V:X,2,0))*H3437)/SUMIF(AD:AD,AD3437,H:H)))</f>
        <v/>
      </c>
      <c r="L3437" s="38" t="str">
        <f t="shared" si="319"/>
        <v/>
      </c>
      <c r="M3437" s="38" t="str">
        <f t="shared" si="320"/>
        <v/>
      </c>
      <c r="N3437" s="38" t="str">
        <f t="shared" si="322"/>
        <v/>
      </c>
      <c r="O3437" s="38" t="str">
        <f t="shared" si="318"/>
        <v/>
      </c>
      <c r="P3437" s="39" t="str">
        <f t="shared" si="323"/>
        <v/>
      </c>
      <c r="AC3437" s="42" t="str">
        <f>IF(B3437="","",VLOOKUP(B3437,[2]Formula!B:C,2,0))</f>
        <v/>
      </c>
      <c r="AD3437" s="43" t="str">
        <f t="shared" si="321"/>
        <v/>
      </c>
    </row>
    <row r="3438" spans="1:30" x14ac:dyDescent="0.25">
      <c r="A3438" s="64"/>
      <c r="B3438" s="64"/>
      <c r="C3438" s="66"/>
      <c r="D3438" s="67"/>
      <c r="E3438" s="64"/>
      <c r="F3438" s="64"/>
      <c r="G3438" s="37" t="str">
        <f>IF(E3438="","",IF(OR(E3438="Project Management",E3438="Project Support",E3438="Sprint Management",E3438="Sprint Support"),"NA",ROUND((((VLOOKUP(AD3438,[2]Formula!V:X,3,0)))-SUMIF(AD:AD,AD3438,H:H)),2)))</f>
        <v/>
      </c>
      <c r="H3438" s="71"/>
      <c r="I3438" s="72"/>
      <c r="J3438" s="72"/>
      <c r="K3438" s="38" t="str">
        <f>IF(E3438="","",IF(OR(E3438="Project Management",E3438="Project Support",E3438="Sprint Management",E3438="Sprint Support"),"NA",(((SUMIF(AD:AD,AD3438,H:H)/VLOOKUP(AD3438,[2]Formula!V:X,3,0))*VLOOKUP(AD3438,[2]Formula!V:X,2,0))*H3438)/SUMIF(AD:AD,AD3438,H:H)))</f>
        <v/>
      </c>
      <c r="L3438" s="38" t="str">
        <f t="shared" si="319"/>
        <v/>
      </c>
      <c r="M3438" s="38" t="str">
        <f t="shared" si="320"/>
        <v/>
      </c>
      <c r="N3438" s="38" t="str">
        <f t="shared" si="322"/>
        <v/>
      </c>
      <c r="O3438" s="38" t="str">
        <f t="shared" si="318"/>
        <v/>
      </c>
      <c r="P3438" s="39" t="str">
        <f t="shared" si="323"/>
        <v/>
      </c>
      <c r="AC3438" s="42" t="str">
        <f>IF(B3438="","",VLOOKUP(B3438,[2]Formula!B:C,2,0))</f>
        <v/>
      </c>
      <c r="AD3438" s="43" t="str">
        <f t="shared" si="321"/>
        <v/>
      </c>
    </row>
    <row r="3439" spans="1:30" x14ac:dyDescent="0.25">
      <c r="A3439" s="64"/>
      <c r="B3439" s="64"/>
      <c r="C3439" s="66"/>
      <c r="D3439" s="67"/>
      <c r="E3439" s="64"/>
      <c r="F3439" s="64"/>
      <c r="G3439" s="37" t="str">
        <f>IF(E3439="","",IF(OR(E3439="Project Management",E3439="Project Support",E3439="Sprint Management",E3439="Sprint Support"),"NA",ROUND((((VLOOKUP(AD3439,[2]Formula!V:X,3,0)))-SUMIF(AD:AD,AD3439,H:H)),2)))</f>
        <v/>
      </c>
      <c r="H3439" s="71"/>
      <c r="I3439" s="72"/>
      <c r="J3439" s="72"/>
      <c r="K3439" s="38" t="str">
        <f>IF(E3439="","",IF(OR(E3439="Project Management",E3439="Project Support",E3439="Sprint Management",E3439="Sprint Support"),"NA",(((SUMIF(AD:AD,AD3439,H:H)/VLOOKUP(AD3439,[2]Formula!V:X,3,0))*VLOOKUP(AD3439,[2]Formula!V:X,2,0))*H3439)/SUMIF(AD:AD,AD3439,H:H)))</f>
        <v/>
      </c>
      <c r="L3439" s="38" t="str">
        <f t="shared" si="319"/>
        <v/>
      </c>
      <c r="M3439" s="38" t="str">
        <f t="shared" si="320"/>
        <v/>
      </c>
      <c r="N3439" s="38" t="str">
        <f t="shared" si="322"/>
        <v/>
      </c>
      <c r="O3439" s="38" t="str">
        <f t="shared" si="318"/>
        <v/>
      </c>
      <c r="P3439" s="39" t="str">
        <f t="shared" si="323"/>
        <v/>
      </c>
      <c r="AC3439" s="42" t="str">
        <f>IF(B3439="","",VLOOKUP(B3439,[2]Formula!B:C,2,0))</f>
        <v/>
      </c>
      <c r="AD3439" s="43" t="str">
        <f t="shared" si="321"/>
        <v/>
      </c>
    </row>
    <row r="3440" spans="1:30" x14ac:dyDescent="0.25">
      <c r="A3440" s="64"/>
      <c r="B3440" s="64"/>
      <c r="C3440" s="66"/>
      <c r="D3440" s="67"/>
      <c r="E3440" s="64"/>
      <c r="F3440" s="64"/>
      <c r="G3440" s="37" t="str">
        <f>IF(E3440="","",IF(OR(E3440="Project Management",E3440="Project Support",E3440="Sprint Management",E3440="Sprint Support"),"NA",ROUND((((VLOOKUP(AD3440,[2]Formula!V:X,3,0)))-SUMIF(AD:AD,AD3440,H:H)),2)))</f>
        <v/>
      </c>
      <c r="H3440" s="71"/>
      <c r="I3440" s="72"/>
      <c r="J3440" s="72"/>
      <c r="K3440" s="38" t="str">
        <f>IF(E3440="","",IF(OR(E3440="Project Management",E3440="Project Support",E3440="Sprint Management",E3440="Sprint Support"),"NA",(((SUMIF(AD:AD,AD3440,H:H)/VLOOKUP(AD3440,[2]Formula!V:X,3,0))*VLOOKUP(AD3440,[2]Formula!V:X,2,0))*H3440)/SUMIF(AD:AD,AD3440,H:H)))</f>
        <v/>
      </c>
      <c r="L3440" s="38" t="str">
        <f t="shared" si="319"/>
        <v/>
      </c>
      <c r="M3440" s="38" t="str">
        <f t="shared" si="320"/>
        <v/>
      </c>
      <c r="N3440" s="38" t="str">
        <f t="shared" si="322"/>
        <v/>
      </c>
      <c r="O3440" s="38" t="str">
        <f t="shared" si="318"/>
        <v/>
      </c>
      <c r="P3440" s="39" t="str">
        <f t="shared" si="323"/>
        <v/>
      </c>
      <c r="AC3440" s="42" t="str">
        <f>IF(B3440="","",VLOOKUP(B3440,[2]Formula!B:C,2,0))</f>
        <v/>
      </c>
      <c r="AD3440" s="43" t="str">
        <f t="shared" si="321"/>
        <v/>
      </c>
    </row>
    <row r="3441" spans="1:30" x14ac:dyDescent="0.25">
      <c r="A3441" s="64"/>
      <c r="B3441" s="64"/>
      <c r="C3441" s="66"/>
      <c r="D3441" s="67"/>
      <c r="E3441" s="64"/>
      <c r="F3441" s="64"/>
      <c r="G3441" s="37" t="str">
        <f>IF(E3441="","",IF(OR(E3441="Project Management",E3441="Project Support",E3441="Sprint Management",E3441="Sprint Support"),"NA",ROUND((((VLOOKUP(AD3441,[2]Formula!V:X,3,0)))-SUMIF(AD:AD,AD3441,H:H)),2)))</f>
        <v/>
      </c>
      <c r="H3441" s="71"/>
      <c r="I3441" s="72"/>
      <c r="J3441" s="72"/>
      <c r="K3441" s="38" t="str">
        <f>IF(E3441="","",IF(OR(E3441="Project Management",E3441="Project Support",E3441="Sprint Management",E3441="Sprint Support"),"NA",(((SUMIF(AD:AD,AD3441,H:H)/VLOOKUP(AD3441,[2]Formula!V:X,3,0))*VLOOKUP(AD3441,[2]Formula!V:X,2,0))*H3441)/SUMIF(AD:AD,AD3441,H:H)))</f>
        <v/>
      </c>
      <c r="L3441" s="38" t="str">
        <f t="shared" si="319"/>
        <v/>
      </c>
      <c r="M3441" s="38" t="str">
        <f t="shared" si="320"/>
        <v/>
      </c>
      <c r="N3441" s="38" t="str">
        <f t="shared" si="322"/>
        <v/>
      </c>
      <c r="O3441" s="38" t="str">
        <f t="shared" si="318"/>
        <v/>
      </c>
      <c r="P3441" s="39" t="str">
        <f t="shared" si="323"/>
        <v/>
      </c>
      <c r="AC3441" s="42" t="str">
        <f>IF(B3441="","",VLOOKUP(B3441,[2]Formula!B:C,2,0))</f>
        <v/>
      </c>
      <c r="AD3441" s="43" t="str">
        <f t="shared" si="321"/>
        <v/>
      </c>
    </row>
    <row r="3442" spans="1:30" x14ac:dyDescent="0.25">
      <c r="A3442" s="64"/>
      <c r="B3442" s="64"/>
      <c r="C3442" s="66"/>
      <c r="D3442" s="67"/>
      <c r="E3442" s="64"/>
      <c r="F3442" s="64"/>
      <c r="G3442" s="37" t="str">
        <f>IF(E3442="","",IF(OR(E3442="Project Management",E3442="Project Support",E3442="Sprint Management",E3442="Sprint Support"),"NA",ROUND((((VLOOKUP(AD3442,[2]Formula!V:X,3,0)))-SUMIF(AD:AD,AD3442,H:H)),2)))</f>
        <v/>
      </c>
      <c r="H3442" s="71"/>
      <c r="I3442" s="72"/>
      <c r="J3442" s="72"/>
      <c r="K3442" s="38" t="str">
        <f>IF(E3442="","",IF(OR(E3442="Project Management",E3442="Project Support",E3442="Sprint Management",E3442="Sprint Support"),"NA",(((SUMIF(AD:AD,AD3442,H:H)/VLOOKUP(AD3442,[2]Formula!V:X,3,0))*VLOOKUP(AD3442,[2]Formula!V:X,2,0))*H3442)/SUMIF(AD:AD,AD3442,H:H)))</f>
        <v/>
      </c>
      <c r="L3442" s="38" t="str">
        <f t="shared" si="319"/>
        <v/>
      </c>
      <c r="M3442" s="38" t="str">
        <f t="shared" si="320"/>
        <v/>
      </c>
      <c r="N3442" s="38" t="str">
        <f t="shared" si="322"/>
        <v/>
      </c>
      <c r="O3442" s="38" t="str">
        <f t="shared" si="318"/>
        <v/>
      </c>
      <c r="P3442" s="39" t="str">
        <f t="shared" si="323"/>
        <v/>
      </c>
      <c r="AC3442" s="42" t="str">
        <f>IF(B3442="","",VLOOKUP(B3442,[2]Formula!B:C,2,0))</f>
        <v/>
      </c>
      <c r="AD3442" s="43" t="str">
        <f t="shared" si="321"/>
        <v/>
      </c>
    </row>
    <row r="3443" spans="1:30" x14ac:dyDescent="0.25">
      <c r="A3443" s="64"/>
      <c r="B3443" s="64"/>
      <c r="C3443" s="66"/>
      <c r="D3443" s="67"/>
      <c r="E3443" s="64"/>
      <c r="F3443" s="64"/>
      <c r="G3443" s="37" t="str">
        <f>IF(E3443="","",IF(OR(E3443="Project Management",E3443="Project Support",E3443="Sprint Management",E3443="Sprint Support"),"NA",ROUND((((VLOOKUP(AD3443,[2]Formula!V:X,3,0)))-SUMIF(AD:AD,AD3443,H:H)),2)))</f>
        <v/>
      </c>
      <c r="H3443" s="71"/>
      <c r="I3443" s="72"/>
      <c r="J3443" s="72"/>
      <c r="K3443" s="38" t="str">
        <f>IF(E3443="","",IF(OR(E3443="Project Management",E3443="Project Support",E3443="Sprint Management",E3443="Sprint Support"),"NA",(((SUMIF(AD:AD,AD3443,H:H)/VLOOKUP(AD3443,[2]Formula!V:X,3,0))*VLOOKUP(AD3443,[2]Formula!V:X,2,0))*H3443)/SUMIF(AD:AD,AD3443,H:H)))</f>
        <v/>
      </c>
      <c r="L3443" s="38" t="str">
        <f t="shared" si="319"/>
        <v/>
      </c>
      <c r="M3443" s="38" t="str">
        <f t="shared" si="320"/>
        <v/>
      </c>
      <c r="N3443" s="38" t="str">
        <f t="shared" si="322"/>
        <v/>
      </c>
      <c r="O3443" s="38" t="str">
        <f t="shared" si="318"/>
        <v/>
      </c>
      <c r="P3443" s="39" t="str">
        <f t="shared" si="323"/>
        <v/>
      </c>
      <c r="AC3443" s="42" t="str">
        <f>IF(B3443="","",VLOOKUP(B3443,[2]Formula!B:C,2,0))</f>
        <v/>
      </c>
      <c r="AD3443" s="43" t="str">
        <f t="shared" si="321"/>
        <v/>
      </c>
    </row>
    <row r="3444" spans="1:30" x14ac:dyDescent="0.25">
      <c r="A3444" s="64"/>
      <c r="B3444" s="64"/>
      <c r="C3444" s="66"/>
      <c r="D3444" s="67"/>
      <c r="E3444" s="64"/>
      <c r="F3444" s="64"/>
      <c r="G3444" s="37" t="str">
        <f>IF(E3444="","",IF(OR(E3444="Project Management",E3444="Project Support",E3444="Sprint Management",E3444="Sprint Support"),"NA",ROUND((((VLOOKUP(AD3444,[2]Formula!V:X,3,0)))-SUMIF(AD:AD,AD3444,H:H)),2)))</f>
        <v/>
      </c>
      <c r="H3444" s="71"/>
      <c r="I3444" s="72"/>
      <c r="J3444" s="72"/>
      <c r="K3444" s="38" t="str">
        <f>IF(E3444="","",IF(OR(E3444="Project Management",E3444="Project Support",E3444="Sprint Management",E3444="Sprint Support"),"NA",(((SUMIF(AD:AD,AD3444,H:H)/VLOOKUP(AD3444,[2]Formula!V:X,3,0))*VLOOKUP(AD3444,[2]Formula!V:X,2,0))*H3444)/SUMIF(AD:AD,AD3444,H:H)))</f>
        <v/>
      </c>
      <c r="L3444" s="38" t="str">
        <f t="shared" si="319"/>
        <v/>
      </c>
      <c r="M3444" s="38" t="str">
        <f t="shared" si="320"/>
        <v/>
      </c>
      <c r="N3444" s="38" t="str">
        <f t="shared" si="322"/>
        <v/>
      </c>
      <c r="O3444" s="38" t="str">
        <f t="shared" si="318"/>
        <v/>
      </c>
      <c r="P3444" s="39" t="str">
        <f t="shared" si="323"/>
        <v/>
      </c>
      <c r="AC3444" s="42" t="str">
        <f>IF(B3444="","",VLOOKUP(B3444,[2]Formula!B:C,2,0))</f>
        <v/>
      </c>
      <c r="AD3444" s="43" t="str">
        <f t="shared" si="321"/>
        <v/>
      </c>
    </row>
    <row r="3445" spans="1:30" x14ac:dyDescent="0.25">
      <c r="A3445" s="64"/>
      <c r="B3445" s="64"/>
      <c r="C3445" s="66"/>
      <c r="D3445" s="67"/>
      <c r="E3445" s="64"/>
      <c r="F3445" s="64"/>
      <c r="G3445" s="37" t="str">
        <f>IF(E3445="","",IF(OR(E3445="Project Management",E3445="Project Support",E3445="Sprint Management",E3445="Sprint Support"),"NA",ROUND((((VLOOKUP(AD3445,[2]Formula!V:X,3,0)))-SUMIF(AD:AD,AD3445,H:H)),2)))</f>
        <v/>
      </c>
      <c r="H3445" s="71"/>
      <c r="I3445" s="72"/>
      <c r="J3445" s="72"/>
      <c r="K3445" s="38" t="str">
        <f>IF(E3445="","",IF(OR(E3445="Project Management",E3445="Project Support",E3445="Sprint Management",E3445="Sprint Support"),"NA",(((SUMIF(AD:AD,AD3445,H:H)/VLOOKUP(AD3445,[2]Formula!V:X,3,0))*VLOOKUP(AD3445,[2]Formula!V:X,2,0))*H3445)/SUMIF(AD:AD,AD3445,H:H)))</f>
        <v/>
      </c>
      <c r="L3445" s="38" t="str">
        <f t="shared" si="319"/>
        <v/>
      </c>
      <c r="M3445" s="38" t="str">
        <f t="shared" si="320"/>
        <v/>
      </c>
      <c r="N3445" s="38" t="str">
        <f t="shared" si="322"/>
        <v/>
      </c>
      <c r="O3445" s="38" t="str">
        <f t="shared" ref="O3445:O3508" si="324">IFERROR(L3445/M3445,"")</f>
        <v/>
      </c>
      <c r="P3445" s="39" t="str">
        <f t="shared" si="323"/>
        <v/>
      </c>
      <c r="AC3445" s="42" t="str">
        <f>IF(B3445="","",VLOOKUP(B3445,[2]Formula!B:C,2,0))</f>
        <v/>
      </c>
      <c r="AD3445" s="43" t="str">
        <f t="shared" si="321"/>
        <v/>
      </c>
    </row>
    <row r="3446" spans="1:30" x14ac:dyDescent="0.25">
      <c r="A3446" s="64"/>
      <c r="B3446" s="64"/>
      <c r="C3446" s="66"/>
      <c r="D3446" s="67"/>
      <c r="E3446" s="64"/>
      <c r="F3446" s="64"/>
      <c r="G3446" s="37" t="str">
        <f>IF(E3446="","",IF(OR(E3446="Project Management",E3446="Project Support",E3446="Sprint Management",E3446="Sprint Support"),"NA",ROUND((((VLOOKUP(AD3446,[2]Formula!V:X,3,0)))-SUMIF(AD:AD,AD3446,H:H)),2)))</f>
        <v/>
      </c>
      <c r="H3446" s="71"/>
      <c r="I3446" s="72"/>
      <c r="J3446" s="72"/>
      <c r="K3446" s="38" t="str">
        <f>IF(E3446="","",IF(OR(E3446="Project Management",E3446="Project Support",E3446="Sprint Management",E3446="Sprint Support"),"NA",(((SUMIF(AD:AD,AD3446,H:H)/VLOOKUP(AD3446,[2]Formula!V:X,3,0))*VLOOKUP(AD3446,[2]Formula!V:X,2,0))*H3446)/SUMIF(AD:AD,AD3446,H:H)))</f>
        <v/>
      </c>
      <c r="L3446" s="38" t="str">
        <f t="shared" si="319"/>
        <v/>
      </c>
      <c r="M3446" s="38" t="str">
        <f t="shared" si="320"/>
        <v/>
      </c>
      <c r="N3446" s="38" t="str">
        <f t="shared" si="322"/>
        <v/>
      </c>
      <c r="O3446" s="38" t="str">
        <f t="shared" si="324"/>
        <v/>
      </c>
      <c r="P3446" s="39" t="str">
        <f t="shared" si="323"/>
        <v/>
      </c>
      <c r="AC3446" s="42" t="str">
        <f>IF(B3446="","",VLOOKUP(B3446,[2]Formula!B:C,2,0))</f>
        <v/>
      </c>
      <c r="AD3446" s="43" t="str">
        <f t="shared" si="321"/>
        <v/>
      </c>
    </row>
    <row r="3447" spans="1:30" x14ac:dyDescent="0.25">
      <c r="A3447" s="64"/>
      <c r="B3447" s="64"/>
      <c r="C3447" s="66"/>
      <c r="D3447" s="67"/>
      <c r="E3447" s="64"/>
      <c r="F3447" s="64"/>
      <c r="G3447" s="37" t="str">
        <f>IF(E3447="","",IF(OR(E3447="Project Management",E3447="Project Support",E3447="Sprint Management",E3447="Sprint Support"),"NA",ROUND((((VLOOKUP(AD3447,[2]Formula!V:X,3,0)))-SUMIF(AD:AD,AD3447,H:H)),2)))</f>
        <v/>
      </c>
      <c r="H3447" s="71"/>
      <c r="I3447" s="72"/>
      <c r="J3447" s="72"/>
      <c r="K3447" s="38" t="str">
        <f>IF(E3447="","",IF(OR(E3447="Project Management",E3447="Project Support",E3447="Sprint Management",E3447="Sprint Support"),"NA",(((SUMIF(AD:AD,AD3447,H:H)/VLOOKUP(AD3447,[2]Formula!V:X,3,0))*VLOOKUP(AD3447,[2]Formula!V:X,2,0))*H3447)/SUMIF(AD:AD,AD3447,H:H)))</f>
        <v/>
      </c>
      <c r="L3447" s="38" t="str">
        <f t="shared" si="319"/>
        <v/>
      </c>
      <c r="M3447" s="38" t="str">
        <f t="shared" si="320"/>
        <v/>
      </c>
      <c r="N3447" s="38" t="str">
        <f t="shared" si="322"/>
        <v/>
      </c>
      <c r="O3447" s="38" t="str">
        <f t="shared" si="324"/>
        <v/>
      </c>
      <c r="P3447" s="39" t="str">
        <f t="shared" si="323"/>
        <v/>
      </c>
      <c r="AC3447" s="42" t="str">
        <f>IF(B3447="","",VLOOKUP(B3447,[2]Formula!B:C,2,0))</f>
        <v/>
      </c>
      <c r="AD3447" s="43" t="str">
        <f t="shared" si="321"/>
        <v/>
      </c>
    </row>
    <row r="3448" spans="1:30" x14ac:dyDescent="0.25">
      <c r="A3448" s="64"/>
      <c r="B3448" s="64"/>
      <c r="C3448" s="66"/>
      <c r="D3448" s="67"/>
      <c r="E3448" s="64"/>
      <c r="F3448" s="64"/>
      <c r="G3448" s="37" t="str">
        <f>IF(E3448="","",IF(OR(E3448="Project Management",E3448="Project Support",E3448="Sprint Management",E3448="Sprint Support"),"NA",ROUND((((VLOOKUP(AD3448,[2]Formula!V:X,3,0)))-SUMIF(AD:AD,AD3448,H:H)),2)))</f>
        <v/>
      </c>
      <c r="H3448" s="71"/>
      <c r="I3448" s="72"/>
      <c r="J3448" s="72"/>
      <c r="K3448" s="38" t="str">
        <f>IF(E3448="","",IF(OR(E3448="Project Management",E3448="Project Support",E3448="Sprint Management",E3448="Sprint Support"),"NA",(((SUMIF(AD:AD,AD3448,H:H)/VLOOKUP(AD3448,[2]Formula!V:X,3,0))*VLOOKUP(AD3448,[2]Formula!V:X,2,0))*H3448)/SUMIF(AD:AD,AD3448,H:H)))</f>
        <v/>
      </c>
      <c r="L3448" s="38" t="str">
        <f t="shared" si="319"/>
        <v/>
      </c>
      <c r="M3448" s="38" t="str">
        <f t="shared" si="320"/>
        <v/>
      </c>
      <c r="N3448" s="38" t="str">
        <f t="shared" si="322"/>
        <v/>
      </c>
      <c r="O3448" s="38" t="str">
        <f t="shared" si="324"/>
        <v/>
      </c>
      <c r="P3448" s="39" t="str">
        <f t="shared" si="323"/>
        <v/>
      </c>
      <c r="AC3448" s="42" t="str">
        <f>IF(B3448="","",VLOOKUP(B3448,[2]Formula!B:C,2,0))</f>
        <v/>
      </c>
      <c r="AD3448" s="43" t="str">
        <f t="shared" si="321"/>
        <v/>
      </c>
    </row>
    <row r="3449" spans="1:30" x14ac:dyDescent="0.25">
      <c r="A3449" s="64"/>
      <c r="B3449" s="64"/>
      <c r="C3449" s="66"/>
      <c r="D3449" s="67"/>
      <c r="E3449" s="64"/>
      <c r="F3449" s="64"/>
      <c r="G3449" s="37" t="str">
        <f>IF(E3449="","",IF(OR(E3449="Project Management",E3449="Project Support",E3449="Sprint Management",E3449="Sprint Support"),"NA",ROUND((((VLOOKUP(AD3449,[2]Formula!V:X,3,0)))-SUMIF(AD:AD,AD3449,H:H)),2)))</f>
        <v/>
      </c>
      <c r="H3449" s="71"/>
      <c r="I3449" s="72"/>
      <c r="J3449" s="72"/>
      <c r="K3449" s="38" t="str">
        <f>IF(E3449="","",IF(OR(E3449="Project Management",E3449="Project Support",E3449="Sprint Management",E3449="Sprint Support"),"NA",(((SUMIF(AD:AD,AD3449,H:H)/VLOOKUP(AD3449,[2]Formula!V:X,3,0))*VLOOKUP(AD3449,[2]Formula!V:X,2,0))*H3449)/SUMIF(AD:AD,AD3449,H:H)))</f>
        <v/>
      </c>
      <c r="L3449" s="38" t="str">
        <f t="shared" si="319"/>
        <v/>
      </c>
      <c r="M3449" s="38" t="str">
        <f t="shared" si="320"/>
        <v/>
      </c>
      <c r="N3449" s="38" t="str">
        <f t="shared" si="322"/>
        <v/>
      </c>
      <c r="O3449" s="38" t="str">
        <f t="shared" si="324"/>
        <v/>
      </c>
      <c r="P3449" s="39" t="str">
        <f t="shared" si="323"/>
        <v/>
      </c>
      <c r="AC3449" s="42" t="str">
        <f>IF(B3449="","",VLOOKUP(B3449,[2]Formula!B:C,2,0))</f>
        <v/>
      </c>
      <c r="AD3449" s="43" t="str">
        <f t="shared" si="321"/>
        <v/>
      </c>
    </row>
    <row r="3450" spans="1:30" x14ac:dyDescent="0.25">
      <c r="A3450" s="64"/>
      <c r="B3450" s="64"/>
      <c r="C3450" s="66"/>
      <c r="D3450" s="67"/>
      <c r="E3450" s="64"/>
      <c r="F3450" s="64"/>
      <c r="G3450" s="37" t="str">
        <f>IF(E3450="","",IF(OR(E3450="Project Management",E3450="Project Support",E3450="Sprint Management",E3450="Sprint Support"),"NA",ROUND((((VLOOKUP(AD3450,[2]Formula!V:X,3,0)))-SUMIF(AD:AD,AD3450,H:H)),2)))</f>
        <v/>
      </c>
      <c r="H3450" s="71"/>
      <c r="I3450" s="72"/>
      <c r="J3450" s="72"/>
      <c r="K3450" s="38" t="str">
        <f>IF(E3450="","",IF(OR(E3450="Project Management",E3450="Project Support",E3450="Sprint Management",E3450="Sprint Support"),"NA",(((SUMIF(AD:AD,AD3450,H:H)/VLOOKUP(AD3450,[2]Formula!V:X,3,0))*VLOOKUP(AD3450,[2]Formula!V:X,2,0))*H3450)/SUMIF(AD:AD,AD3450,H:H)))</f>
        <v/>
      </c>
      <c r="L3450" s="38" t="str">
        <f t="shared" si="319"/>
        <v/>
      </c>
      <c r="M3450" s="38" t="str">
        <f t="shared" si="320"/>
        <v/>
      </c>
      <c r="N3450" s="38" t="str">
        <f t="shared" si="322"/>
        <v/>
      </c>
      <c r="O3450" s="38" t="str">
        <f t="shared" si="324"/>
        <v/>
      </c>
      <c r="P3450" s="39" t="str">
        <f t="shared" si="323"/>
        <v/>
      </c>
      <c r="AC3450" s="42" t="str">
        <f>IF(B3450="","",VLOOKUP(B3450,[2]Formula!B:C,2,0))</f>
        <v/>
      </c>
      <c r="AD3450" s="43" t="str">
        <f t="shared" si="321"/>
        <v/>
      </c>
    </row>
    <row r="3451" spans="1:30" x14ac:dyDescent="0.25">
      <c r="A3451" s="64"/>
      <c r="B3451" s="64"/>
      <c r="C3451" s="66"/>
      <c r="D3451" s="67"/>
      <c r="E3451" s="64"/>
      <c r="F3451" s="64"/>
      <c r="G3451" s="37" t="str">
        <f>IF(E3451="","",IF(OR(E3451="Project Management",E3451="Project Support",E3451="Sprint Management",E3451="Sprint Support"),"NA",ROUND((((VLOOKUP(AD3451,[2]Formula!V:X,3,0)))-SUMIF(AD:AD,AD3451,H:H)),2)))</f>
        <v/>
      </c>
      <c r="H3451" s="71"/>
      <c r="I3451" s="72"/>
      <c r="J3451" s="72"/>
      <c r="K3451" s="38" t="str">
        <f>IF(E3451="","",IF(OR(E3451="Project Management",E3451="Project Support",E3451="Sprint Management",E3451="Sprint Support"),"NA",(((SUMIF(AD:AD,AD3451,H:H)/VLOOKUP(AD3451,[2]Formula!V:X,3,0))*VLOOKUP(AD3451,[2]Formula!V:X,2,0))*H3451)/SUMIF(AD:AD,AD3451,H:H)))</f>
        <v/>
      </c>
      <c r="L3451" s="38" t="str">
        <f t="shared" si="319"/>
        <v/>
      </c>
      <c r="M3451" s="38" t="str">
        <f t="shared" si="320"/>
        <v/>
      </c>
      <c r="N3451" s="38" t="str">
        <f t="shared" si="322"/>
        <v/>
      </c>
      <c r="O3451" s="38" t="str">
        <f t="shared" si="324"/>
        <v/>
      </c>
      <c r="P3451" s="39" t="str">
        <f t="shared" si="323"/>
        <v/>
      </c>
      <c r="AC3451" s="42" t="str">
        <f>IF(B3451="","",VLOOKUP(B3451,[2]Formula!B:C,2,0))</f>
        <v/>
      </c>
      <c r="AD3451" s="43" t="str">
        <f t="shared" si="321"/>
        <v/>
      </c>
    </row>
    <row r="3452" spans="1:30" x14ac:dyDescent="0.25">
      <c r="A3452" s="64"/>
      <c r="B3452" s="64"/>
      <c r="C3452" s="66"/>
      <c r="D3452" s="67"/>
      <c r="E3452" s="64"/>
      <c r="F3452" s="64"/>
      <c r="G3452" s="37" t="str">
        <f>IF(E3452="","",IF(OR(E3452="Project Management",E3452="Project Support",E3452="Sprint Management",E3452="Sprint Support"),"NA",ROUND((((VLOOKUP(AD3452,[2]Formula!V:X,3,0)))-SUMIF(AD:AD,AD3452,H:H)),2)))</f>
        <v/>
      </c>
      <c r="H3452" s="71"/>
      <c r="I3452" s="72"/>
      <c r="J3452" s="72"/>
      <c r="K3452" s="38" t="str">
        <f>IF(E3452="","",IF(OR(E3452="Project Management",E3452="Project Support",E3452="Sprint Management",E3452="Sprint Support"),"NA",(((SUMIF(AD:AD,AD3452,H:H)/VLOOKUP(AD3452,[2]Formula!V:X,3,0))*VLOOKUP(AD3452,[2]Formula!V:X,2,0))*H3452)/SUMIF(AD:AD,AD3452,H:H)))</f>
        <v/>
      </c>
      <c r="L3452" s="38" t="str">
        <f t="shared" si="319"/>
        <v/>
      </c>
      <c r="M3452" s="38" t="str">
        <f t="shared" si="320"/>
        <v/>
      </c>
      <c r="N3452" s="38" t="str">
        <f t="shared" si="322"/>
        <v/>
      </c>
      <c r="O3452" s="38" t="str">
        <f t="shared" si="324"/>
        <v/>
      </c>
      <c r="P3452" s="39" t="str">
        <f t="shared" si="323"/>
        <v/>
      </c>
      <c r="AC3452" s="42" t="str">
        <f>IF(B3452="","",VLOOKUP(B3452,[2]Formula!B:C,2,0))</f>
        <v/>
      </c>
      <c r="AD3452" s="43" t="str">
        <f t="shared" si="321"/>
        <v/>
      </c>
    </row>
    <row r="3453" spans="1:30" x14ac:dyDescent="0.25">
      <c r="A3453" s="64"/>
      <c r="B3453" s="64"/>
      <c r="C3453" s="66"/>
      <c r="D3453" s="67"/>
      <c r="E3453" s="64"/>
      <c r="F3453" s="64"/>
      <c r="G3453" s="37" t="str">
        <f>IF(E3453="","",IF(OR(E3453="Project Management",E3453="Project Support",E3453="Sprint Management",E3453="Sprint Support"),"NA",ROUND((((VLOOKUP(AD3453,[2]Formula!V:X,3,0)))-SUMIF(AD:AD,AD3453,H:H)),2)))</f>
        <v/>
      </c>
      <c r="H3453" s="71"/>
      <c r="I3453" s="72"/>
      <c r="J3453" s="72"/>
      <c r="K3453" s="38" t="str">
        <f>IF(E3453="","",IF(OR(E3453="Project Management",E3453="Project Support",E3453="Sprint Management",E3453="Sprint Support"),"NA",(((SUMIF(AD:AD,AD3453,H:H)/VLOOKUP(AD3453,[2]Formula!V:X,3,0))*VLOOKUP(AD3453,[2]Formula!V:X,2,0))*H3453)/SUMIF(AD:AD,AD3453,H:H)))</f>
        <v/>
      </c>
      <c r="L3453" s="38" t="str">
        <f t="shared" si="319"/>
        <v/>
      </c>
      <c r="M3453" s="38" t="str">
        <f t="shared" si="320"/>
        <v/>
      </c>
      <c r="N3453" s="38" t="str">
        <f t="shared" si="322"/>
        <v/>
      </c>
      <c r="O3453" s="38" t="str">
        <f t="shared" si="324"/>
        <v/>
      </c>
      <c r="P3453" s="39" t="str">
        <f t="shared" si="323"/>
        <v/>
      </c>
      <c r="AC3453" s="42" t="str">
        <f>IF(B3453="","",VLOOKUP(B3453,[2]Formula!B:C,2,0))</f>
        <v/>
      </c>
      <c r="AD3453" s="43" t="str">
        <f t="shared" si="321"/>
        <v/>
      </c>
    </row>
    <row r="3454" spans="1:30" x14ac:dyDescent="0.25">
      <c r="A3454" s="64"/>
      <c r="B3454" s="64"/>
      <c r="C3454" s="66"/>
      <c r="D3454" s="67"/>
      <c r="E3454" s="64"/>
      <c r="F3454" s="64"/>
      <c r="G3454" s="37" t="str">
        <f>IF(E3454="","",IF(OR(E3454="Project Management",E3454="Project Support",E3454="Sprint Management",E3454="Sprint Support"),"NA",ROUND((((VLOOKUP(AD3454,[2]Formula!V:X,3,0)))-SUMIF(AD:AD,AD3454,H:H)),2)))</f>
        <v/>
      </c>
      <c r="H3454" s="71"/>
      <c r="I3454" s="72"/>
      <c r="J3454" s="72"/>
      <c r="K3454" s="38" t="str">
        <f>IF(E3454="","",IF(OR(E3454="Project Management",E3454="Project Support",E3454="Sprint Management",E3454="Sprint Support"),"NA",(((SUMIF(AD:AD,AD3454,H:H)/VLOOKUP(AD3454,[2]Formula!V:X,3,0))*VLOOKUP(AD3454,[2]Formula!V:X,2,0))*H3454)/SUMIF(AD:AD,AD3454,H:H)))</f>
        <v/>
      </c>
      <c r="L3454" s="38" t="str">
        <f t="shared" si="319"/>
        <v/>
      </c>
      <c r="M3454" s="38" t="str">
        <f t="shared" si="320"/>
        <v/>
      </c>
      <c r="N3454" s="38" t="str">
        <f t="shared" si="322"/>
        <v/>
      </c>
      <c r="O3454" s="38" t="str">
        <f t="shared" si="324"/>
        <v/>
      </c>
      <c r="P3454" s="39" t="str">
        <f t="shared" si="323"/>
        <v/>
      </c>
      <c r="AC3454" s="42" t="str">
        <f>IF(B3454="","",VLOOKUP(B3454,[2]Formula!B:C,2,0))</f>
        <v/>
      </c>
      <c r="AD3454" s="43" t="str">
        <f t="shared" si="321"/>
        <v/>
      </c>
    </row>
    <row r="3455" spans="1:30" x14ac:dyDescent="0.25">
      <c r="A3455" s="64"/>
      <c r="B3455" s="64"/>
      <c r="C3455" s="66"/>
      <c r="D3455" s="67"/>
      <c r="E3455" s="64"/>
      <c r="F3455" s="64"/>
      <c r="G3455" s="37" t="str">
        <f>IF(E3455="","",IF(OR(E3455="Project Management",E3455="Project Support",E3455="Sprint Management",E3455="Sprint Support"),"NA",ROUND((((VLOOKUP(AD3455,[2]Formula!V:X,3,0)))-SUMIF(AD:AD,AD3455,H:H)),2)))</f>
        <v/>
      </c>
      <c r="H3455" s="71"/>
      <c r="I3455" s="72"/>
      <c r="J3455" s="72"/>
      <c r="K3455" s="38" t="str">
        <f>IF(E3455="","",IF(OR(E3455="Project Management",E3455="Project Support",E3455="Sprint Management",E3455="Sprint Support"),"NA",(((SUMIF(AD:AD,AD3455,H:H)/VLOOKUP(AD3455,[2]Formula!V:X,3,0))*VLOOKUP(AD3455,[2]Formula!V:X,2,0))*H3455)/SUMIF(AD:AD,AD3455,H:H)))</f>
        <v/>
      </c>
      <c r="L3455" s="38" t="str">
        <f t="shared" si="319"/>
        <v/>
      </c>
      <c r="M3455" s="38" t="str">
        <f t="shared" si="320"/>
        <v/>
      </c>
      <c r="N3455" s="38" t="str">
        <f t="shared" si="322"/>
        <v/>
      </c>
      <c r="O3455" s="38" t="str">
        <f t="shared" si="324"/>
        <v/>
      </c>
      <c r="P3455" s="39" t="str">
        <f t="shared" si="323"/>
        <v/>
      </c>
      <c r="AC3455" s="42" t="str">
        <f>IF(B3455="","",VLOOKUP(B3455,[2]Formula!B:C,2,0))</f>
        <v/>
      </c>
      <c r="AD3455" s="43" t="str">
        <f t="shared" si="321"/>
        <v/>
      </c>
    </row>
    <row r="3456" spans="1:30" x14ac:dyDescent="0.25">
      <c r="A3456" s="64"/>
      <c r="B3456" s="64"/>
      <c r="C3456" s="66"/>
      <c r="D3456" s="67"/>
      <c r="E3456" s="64"/>
      <c r="F3456" s="64"/>
      <c r="G3456" s="37" t="str">
        <f>IF(E3456="","",IF(OR(E3456="Project Management",E3456="Project Support",E3456="Sprint Management",E3456="Sprint Support"),"NA",ROUND((((VLOOKUP(AD3456,[2]Formula!V:X,3,0)))-SUMIF(AD:AD,AD3456,H:H)),2)))</f>
        <v/>
      </c>
      <c r="H3456" s="71"/>
      <c r="I3456" s="72"/>
      <c r="J3456" s="72"/>
      <c r="K3456" s="38" t="str">
        <f>IF(E3456="","",IF(OR(E3456="Project Management",E3456="Project Support",E3456="Sprint Management",E3456="Sprint Support"),"NA",(((SUMIF(AD:AD,AD3456,H:H)/VLOOKUP(AD3456,[2]Formula!V:X,3,0))*VLOOKUP(AD3456,[2]Formula!V:X,2,0))*H3456)/SUMIF(AD:AD,AD3456,H:H)))</f>
        <v/>
      </c>
      <c r="L3456" s="38" t="str">
        <f t="shared" si="319"/>
        <v/>
      </c>
      <c r="M3456" s="38" t="str">
        <f t="shared" si="320"/>
        <v/>
      </c>
      <c r="N3456" s="38" t="str">
        <f t="shared" si="322"/>
        <v/>
      </c>
      <c r="O3456" s="38" t="str">
        <f t="shared" si="324"/>
        <v/>
      </c>
      <c r="P3456" s="39" t="str">
        <f t="shared" si="323"/>
        <v/>
      </c>
      <c r="AC3456" s="42" t="str">
        <f>IF(B3456="","",VLOOKUP(B3456,[2]Formula!B:C,2,0))</f>
        <v/>
      </c>
      <c r="AD3456" s="43" t="str">
        <f t="shared" si="321"/>
        <v/>
      </c>
    </row>
    <row r="3457" spans="1:30" x14ac:dyDescent="0.25">
      <c r="A3457" s="64"/>
      <c r="B3457" s="64"/>
      <c r="C3457" s="66"/>
      <c r="D3457" s="67"/>
      <c r="E3457" s="64"/>
      <c r="F3457" s="64"/>
      <c r="G3457" s="37" t="str">
        <f>IF(E3457="","",IF(OR(E3457="Project Management",E3457="Project Support",E3457="Sprint Management",E3457="Sprint Support"),"NA",ROUND((((VLOOKUP(AD3457,[2]Formula!V:X,3,0)))-SUMIF(AD:AD,AD3457,H:H)),2)))</f>
        <v/>
      </c>
      <c r="H3457" s="71"/>
      <c r="I3457" s="72"/>
      <c r="J3457" s="72"/>
      <c r="K3457" s="38" t="str">
        <f>IF(E3457="","",IF(OR(E3457="Project Management",E3457="Project Support",E3457="Sprint Management",E3457="Sprint Support"),"NA",(((SUMIF(AD:AD,AD3457,H:H)/VLOOKUP(AD3457,[2]Formula!V:X,3,0))*VLOOKUP(AD3457,[2]Formula!V:X,2,0))*H3457)/SUMIF(AD:AD,AD3457,H:H)))</f>
        <v/>
      </c>
      <c r="L3457" s="38" t="str">
        <f t="shared" si="319"/>
        <v/>
      </c>
      <c r="M3457" s="38" t="str">
        <f t="shared" si="320"/>
        <v/>
      </c>
      <c r="N3457" s="38" t="str">
        <f t="shared" si="322"/>
        <v/>
      </c>
      <c r="O3457" s="38" t="str">
        <f t="shared" si="324"/>
        <v/>
      </c>
      <c r="P3457" s="39" t="str">
        <f t="shared" si="323"/>
        <v/>
      </c>
      <c r="AC3457" s="42" t="str">
        <f>IF(B3457="","",VLOOKUP(B3457,[2]Formula!B:C,2,0))</f>
        <v/>
      </c>
      <c r="AD3457" s="43" t="str">
        <f t="shared" si="321"/>
        <v/>
      </c>
    </row>
    <row r="3458" spans="1:30" x14ac:dyDescent="0.25">
      <c r="A3458" s="64"/>
      <c r="B3458" s="64"/>
      <c r="C3458" s="66"/>
      <c r="D3458" s="67"/>
      <c r="E3458" s="64"/>
      <c r="F3458" s="64"/>
      <c r="G3458" s="37" t="str">
        <f>IF(E3458="","",IF(OR(E3458="Project Management",E3458="Project Support",E3458="Sprint Management",E3458="Sprint Support"),"NA",ROUND((((VLOOKUP(AD3458,[2]Formula!V:X,3,0)))-SUMIF(AD:AD,AD3458,H:H)),2)))</f>
        <v/>
      </c>
      <c r="H3458" s="71"/>
      <c r="I3458" s="72"/>
      <c r="J3458" s="72"/>
      <c r="K3458" s="38" t="str">
        <f>IF(E3458="","",IF(OR(E3458="Project Management",E3458="Project Support",E3458="Sprint Management",E3458="Sprint Support"),"NA",(((SUMIF(AD:AD,AD3458,H:H)/VLOOKUP(AD3458,[2]Formula!V:X,3,0))*VLOOKUP(AD3458,[2]Formula!V:X,2,0))*H3458)/SUMIF(AD:AD,AD3458,H:H)))</f>
        <v/>
      </c>
      <c r="L3458" s="38" t="str">
        <f t="shared" ref="L3458:L3521" si="325">IFERROR(IF(K3458="NA",(H3458/I3458),(K3458/I3458)),"")</f>
        <v/>
      </c>
      <c r="M3458" s="38" t="str">
        <f t="shared" ref="M3458:M3521" si="326">IFERROR(IF(K3458="NA",1,(K3458/H3458)),"")</f>
        <v/>
      </c>
      <c r="N3458" s="38" t="str">
        <f t="shared" si="322"/>
        <v/>
      </c>
      <c r="O3458" s="38" t="str">
        <f t="shared" si="324"/>
        <v/>
      </c>
      <c r="P3458" s="39" t="str">
        <f t="shared" si="323"/>
        <v/>
      </c>
      <c r="AC3458" s="42" t="str">
        <f>IF(B3458="","",VLOOKUP(B3458,[2]Formula!B:C,2,0))</f>
        <v/>
      </c>
      <c r="AD3458" s="43" t="str">
        <f t="shared" ref="AD3458:AD3521" si="327">IF(B3458="","",CONCATENATE(B3458,"_",E3458))</f>
        <v/>
      </c>
    </row>
    <row r="3459" spans="1:30" x14ac:dyDescent="0.25">
      <c r="A3459" s="64"/>
      <c r="B3459" s="64"/>
      <c r="C3459" s="66"/>
      <c r="D3459" s="67"/>
      <c r="E3459" s="64"/>
      <c r="F3459" s="64"/>
      <c r="G3459" s="37" t="str">
        <f>IF(E3459="","",IF(OR(E3459="Project Management",E3459="Project Support",E3459="Sprint Management",E3459="Sprint Support"),"NA",ROUND((((VLOOKUP(AD3459,[2]Formula!V:X,3,0)))-SUMIF(AD:AD,AD3459,H:H)),2)))</f>
        <v/>
      </c>
      <c r="H3459" s="71"/>
      <c r="I3459" s="72"/>
      <c r="J3459" s="72"/>
      <c r="K3459" s="38" t="str">
        <f>IF(E3459="","",IF(OR(E3459="Project Management",E3459="Project Support",E3459="Sprint Management",E3459="Sprint Support"),"NA",(((SUMIF(AD:AD,AD3459,H:H)/VLOOKUP(AD3459,[2]Formula!V:X,3,0))*VLOOKUP(AD3459,[2]Formula!V:X,2,0))*H3459)/SUMIF(AD:AD,AD3459,H:H)))</f>
        <v/>
      </c>
      <c r="L3459" s="38" t="str">
        <f t="shared" si="325"/>
        <v/>
      </c>
      <c r="M3459" s="38" t="str">
        <f t="shared" si="326"/>
        <v/>
      </c>
      <c r="N3459" s="38" t="str">
        <f t="shared" ref="N3459:N3522" si="328">IFERROR(((L3459-M3459)/M3459)*100,"")</f>
        <v/>
      </c>
      <c r="O3459" s="38" t="str">
        <f t="shared" si="324"/>
        <v/>
      </c>
      <c r="P3459" s="39" t="str">
        <f t="shared" ref="P3459:P3522" si="329">IF(O3459="","",1)</f>
        <v/>
      </c>
      <c r="AC3459" s="42" t="str">
        <f>IF(B3459="","",VLOOKUP(B3459,[2]Formula!B:C,2,0))</f>
        <v/>
      </c>
      <c r="AD3459" s="43" t="str">
        <f t="shared" si="327"/>
        <v/>
      </c>
    </row>
    <row r="3460" spans="1:30" x14ac:dyDescent="0.25">
      <c r="A3460" s="64"/>
      <c r="B3460" s="64"/>
      <c r="C3460" s="66"/>
      <c r="D3460" s="67"/>
      <c r="E3460" s="64"/>
      <c r="F3460" s="64"/>
      <c r="G3460" s="37" t="str">
        <f>IF(E3460="","",IF(OR(E3460="Project Management",E3460="Project Support",E3460="Sprint Management",E3460="Sprint Support"),"NA",ROUND((((VLOOKUP(AD3460,[2]Formula!V:X,3,0)))-SUMIF(AD:AD,AD3460,H:H)),2)))</f>
        <v/>
      </c>
      <c r="H3460" s="71"/>
      <c r="I3460" s="72"/>
      <c r="J3460" s="72"/>
      <c r="K3460" s="38" t="str">
        <f>IF(E3460="","",IF(OR(E3460="Project Management",E3460="Project Support",E3460="Sprint Management",E3460="Sprint Support"),"NA",(((SUMIF(AD:AD,AD3460,H:H)/VLOOKUP(AD3460,[2]Formula!V:X,3,0))*VLOOKUP(AD3460,[2]Formula!V:X,2,0))*H3460)/SUMIF(AD:AD,AD3460,H:H)))</f>
        <v/>
      </c>
      <c r="L3460" s="38" t="str">
        <f t="shared" si="325"/>
        <v/>
      </c>
      <c r="M3460" s="38" t="str">
        <f t="shared" si="326"/>
        <v/>
      </c>
      <c r="N3460" s="38" t="str">
        <f t="shared" si="328"/>
        <v/>
      </c>
      <c r="O3460" s="38" t="str">
        <f t="shared" si="324"/>
        <v/>
      </c>
      <c r="P3460" s="39" t="str">
        <f t="shared" si="329"/>
        <v/>
      </c>
      <c r="AC3460" s="42" t="str">
        <f>IF(B3460="","",VLOOKUP(B3460,[2]Formula!B:C,2,0))</f>
        <v/>
      </c>
      <c r="AD3460" s="43" t="str">
        <f t="shared" si="327"/>
        <v/>
      </c>
    </row>
    <row r="3461" spans="1:30" x14ac:dyDescent="0.25">
      <c r="A3461" s="64"/>
      <c r="B3461" s="64"/>
      <c r="C3461" s="66"/>
      <c r="D3461" s="67"/>
      <c r="E3461" s="64"/>
      <c r="F3461" s="64"/>
      <c r="G3461" s="37" t="str">
        <f>IF(E3461="","",IF(OR(E3461="Project Management",E3461="Project Support",E3461="Sprint Management",E3461="Sprint Support"),"NA",ROUND((((VLOOKUP(AD3461,[2]Formula!V:X,3,0)))-SUMIF(AD:AD,AD3461,H:H)),2)))</f>
        <v/>
      </c>
      <c r="H3461" s="71"/>
      <c r="I3461" s="72"/>
      <c r="J3461" s="72"/>
      <c r="K3461" s="38" t="str">
        <f>IF(E3461="","",IF(OR(E3461="Project Management",E3461="Project Support",E3461="Sprint Management",E3461="Sprint Support"),"NA",(((SUMIF(AD:AD,AD3461,H:H)/VLOOKUP(AD3461,[2]Formula!V:X,3,0))*VLOOKUP(AD3461,[2]Formula!V:X,2,0))*H3461)/SUMIF(AD:AD,AD3461,H:H)))</f>
        <v/>
      </c>
      <c r="L3461" s="38" t="str">
        <f t="shared" si="325"/>
        <v/>
      </c>
      <c r="M3461" s="38" t="str">
        <f t="shared" si="326"/>
        <v/>
      </c>
      <c r="N3461" s="38" t="str">
        <f t="shared" si="328"/>
        <v/>
      </c>
      <c r="O3461" s="38" t="str">
        <f t="shared" si="324"/>
        <v/>
      </c>
      <c r="P3461" s="39" t="str">
        <f t="shared" si="329"/>
        <v/>
      </c>
      <c r="AC3461" s="42" t="str">
        <f>IF(B3461="","",VLOOKUP(B3461,[2]Formula!B:C,2,0))</f>
        <v/>
      </c>
      <c r="AD3461" s="43" t="str">
        <f t="shared" si="327"/>
        <v/>
      </c>
    </row>
    <row r="3462" spans="1:30" x14ac:dyDescent="0.25">
      <c r="A3462" s="64"/>
      <c r="B3462" s="64"/>
      <c r="C3462" s="66"/>
      <c r="D3462" s="67"/>
      <c r="E3462" s="64"/>
      <c r="F3462" s="64"/>
      <c r="G3462" s="37" t="str">
        <f>IF(E3462="","",IF(OR(E3462="Project Management",E3462="Project Support",E3462="Sprint Management",E3462="Sprint Support"),"NA",ROUND((((VLOOKUP(AD3462,[2]Formula!V:X,3,0)))-SUMIF(AD:AD,AD3462,H:H)),2)))</f>
        <v/>
      </c>
      <c r="H3462" s="71"/>
      <c r="I3462" s="72"/>
      <c r="J3462" s="72"/>
      <c r="K3462" s="38" t="str">
        <f>IF(E3462="","",IF(OR(E3462="Project Management",E3462="Project Support",E3462="Sprint Management",E3462="Sprint Support"),"NA",(((SUMIF(AD:AD,AD3462,H:H)/VLOOKUP(AD3462,[2]Formula!V:X,3,0))*VLOOKUP(AD3462,[2]Formula!V:X,2,0))*H3462)/SUMIF(AD:AD,AD3462,H:H)))</f>
        <v/>
      </c>
      <c r="L3462" s="38" t="str">
        <f t="shared" si="325"/>
        <v/>
      </c>
      <c r="M3462" s="38" t="str">
        <f t="shared" si="326"/>
        <v/>
      </c>
      <c r="N3462" s="38" t="str">
        <f t="shared" si="328"/>
        <v/>
      </c>
      <c r="O3462" s="38" t="str">
        <f t="shared" si="324"/>
        <v/>
      </c>
      <c r="P3462" s="39" t="str">
        <f t="shared" si="329"/>
        <v/>
      </c>
      <c r="AC3462" s="42" t="str">
        <f>IF(B3462="","",VLOOKUP(B3462,[2]Formula!B:C,2,0))</f>
        <v/>
      </c>
      <c r="AD3462" s="43" t="str">
        <f t="shared" si="327"/>
        <v/>
      </c>
    </row>
    <row r="3463" spans="1:30" x14ac:dyDescent="0.25">
      <c r="A3463" s="64"/>
      <c r="B3463" s="64"/>
      <c r="C3463" s="66"/>
      <c r="D3463" s="67"/>
      <c r="E3463" s="64"/>
      <c r="F3463" s="64"/>
      <c r="G3463" s="37" t="str">
        <f>IF(E3463="","",IF(OR(E3463="Project Management",E3463="Project Support",E3463="Sprint Management",E3463="Sprint Support"),"NA",ROUND((((VLOOKUP(AD3463,[2]Formula!V:X,3,0)))-SUMIF(AD:AD,AD3463,H:H)),2)))</f>
        <v/>
      </c>
      <c r="H3463" s="71"/>
      <c r="I3463" s="72"/>
      <c r="J3463" s="72"/>
      <c r="K3463" s="38" t="str">
        <f>IF(E3463="","",IF(OR(E3463="Project Management",E3463="Project Support",E3463="Sprint Management",E3463="Sprint Support"),"NA",(((SUMIF(AD:AD,AD3463,H:H)/VLOOKUP(AD3463,[2]Formula!V:X,3,0))*VLOOKUP(AD3463,[2]Formula!V:X,2,0))*H3463)/SUMIF(AD:AD,AD3463,H:H)))</f>
        <v/>
      </c>
      <c r="L3463" s="38" t="str">
        <f t="shared" si="325"/>
        <v/>
      </c>
      <c r="M3463" s="38" t="str">
        <f t="shared" si="326"/>
        <v/>
      </c>
      <c r="N3463" s="38" t="str">
        <f t="shared" si="328"/>
        <v/>
      </c>
      <c r="O3463" s="38" t="str">
        <f t="shared" si="324"/>
        <v/>
      </c>
      <c r="P3463" s="39" t="str">
        <f t="shared" si="329"/>
        <v/>
      </c>
      <c r="AC3463" s="42" t="str">
        <f>IF(B3463="","",VLOOKUP(B3463,[2]Formula!B:C,2,0))</f>
        <v/>
      </c>
      <c r="AD3463" s="43" t="str">
        <f t="shared" si="327"/>
        <v/>
      </c>
    </row>
    <row r="3464" spans="1:30" x14ac:dyDescent="0.25">
      <c r="A3464" s="64"/>
      <c r="B3464" s="64"/>
      <c r="C3464" s="66"/>
      <c r="D3464" s="67"/>
      <c r="E3464" s="64"/>
      <c r="F3464" s="64"/>
      <c r="G3464" s="37" t="str">
        <f>IF(E3464="","",IF(OR(E3464="Project Management",E3464="Project Support",E3464="Sprint Management",E3464="Sprint Support"),"NA",ROUND((((VLOOKUP(AD3464,[2]Formula!V:X,3,0)))-SUMIF(AD:AD,AD3464,H:H)),2)))</f>
        <v/>
      </c>
      <c r="H3464" s="71"/>
      <c r="I3464" s="72"/>
      <c r="J3464" s="72"/>
      <c r="K3464" s="38" t="str">
        <f>IF(E3464="","",IF(OR(E3464="Project Management",E3464="Project Support",E3464="Sprint Management",E3464="Sprint Support"),"NA",(((SUMIF(AD:AD,AD3464,H:H)/VLOOKUP(AD3464,[2]Formula!V:X,3,0))*VLOOKUP(AD3464,[2]Formula!V:X,2,0))*H3464)/SUMIF(AD:AD,AD3464,H:H)))</f>
        <v/>
      </c>
      <c r="L3464" s="38" t="str">
        <f t="shared" si="325"/>
        <v/>
      </c>
      <c r="M3464" s="38" t="str">
        <f t="shared" si="326"/>
        <v/>
      </c>
      <c r="N3464" s="38" t="str">
        <f t="shared" si="328"/>
        <v/>
      </c>
      <c r="O3464" s="38" t="str">
        <f t="shared" si="324"/>
        <v/>
      </c>
      <c r="P3464" s="39" t="str">
        <f t="shared" si="329"/>
        <v/>
      </c>
      <c r="AC3464" s="42" t="str">
        <f>IF(B3464="","",VLOOKUP(B3464,[2]Formula!B:C,2,0))</f>
        <v/>
      </c>
      <c r="AD3464" s="43" t="str">
        <f t="shared" si="327"/>
        <v/>
      </c>
    </row>
    <row r="3465" spans="1:30" x14ac:dyDescent="0.25">
      <c r="A3465" s="64"/>
      <c r="B3465" s="64"/>
      <c r="C3465" s="66"/>
      <c r="D3465" s="67"/>
      <c r="E3465" s="64"/>
      <c r="F3465" s="64"/>
      <c r="G3465" s="37" t="str">
        <f>IF(E3465="","",IF(OR(E3465="Project Management",E3465="Project Support",E3465="Sprint Management",E3465="Sprint Support"),"NA",ROUND((((VLOOKUP(AD3465,[2]Formula!V:X,3,0)))-SUMIF(AD:AD,AD3465,H:H)),2)))</f>
        <v/>
      </c>
      <c r="H3465" s="71"/>
      <c r="I3465" s="72"/>
      <c r="J3465" s="72"/>
      <c r="K3465" s="38" t="str">
        <f>IF(E3465="","",IF(OR(E3465="Project Management",E3465="Project Support",E3465="Sprint Management",E3465="Sprint Support"),"NA",(((SUMIF(AD:AD,AD3465,H:H)/VLOOKUP(AD3465,[2]Formula!V:X,3,0))*VLOOKUP(AD3465,[2]Formula!V:X,2,0))*H3465)/SUMIF(AD:AD,AD3465,H:H)))</f>
        <v/>
      </c>
      <c r="L3465" s="38" t="str">
        <f t="shared" si="325"/>
        <v/>
      </c>
      <c r="M3465" s="38" t="str">
        <f t="shared" si="326"/>
        <v/>
      </c>
      <c r="N3465" s="38" t="str">
        <f t="shared" si="328"/>
        <v/>
      </c>
      <c r="O3465" s="38" t="str">
        <f t="shared" si="324"/>
        <v/>
      </c>
      <c r="P3465" s="39" t="str">
        <f t="shared" si="329"/>
        <v/>
      </c>
      <c r="AC3465" s="42" t="str">
        <f>IF(B3465="","",VLOOKUP(B3465,[2]Formula!B:C,2,0))</f>
        <v/>
      </c>
      <c r="AD3465" s="43" t="str">
        <f t="shared" si="327"/>
        <v/>
      </c>
    </row>
    <row r="3466" spans="1:30" x14ac:dyDescent="0.25">
      <c r="A3466" s="64"/>
      <c r="B3466" s="64"/>
      <c r="C3466" s="66"/>
      <c r="D3466" s="67"/>
      <c r="E3466" s="64"/>
      <c r="F3466" s="64"/>
      <c r="G3466" s="37" t="str">
        <f>IF(E3466="","",IF(OR(E3466="Project Management",E3466="Project Support",E3466="Sprint Management",E3466="Sprint Support"),"NA",ROUND((((VLOOKUP(AD3466,[2]Formula!V:X,3,0)))-SUMIF(AD:AD,AD3466,H:H)),2)))</f>
        <v/>
      </c>
      <c r="H3466" s="71"/>
      <c r="I3466" s="72"/>
      <c r="J3466" s="72"/>
      <c r="K3466" s="38" t="str">
        <f>IF(E3466="","",IF(OR(E3466="Project Management",E3466="Project Support",E3466="Sprint Management",E3466="Sprint Support"),"NA",(((SUMIF(AD:AD,AD3466,H:H)/VLOOKUP(AD3466,[2]Formula!V:X,3,0))*VLOOKUP(AD3466,[2]Formula!V:X,2,0))*H3466)/SUMIF(AD:AD,AD3466,H:H)))</f>
        <v/>
      </c>
      <c r="L3466" s="38" t="str">
        <f t="shared" si="325"/>
        <v/>
      </c>
      <c r="M3466" s="38" t="str">
        <f t="shared" si="326"/>
        <v/>
      </c>
      <c r="N3466" s="38" t="str">
        <f t="shared" si="328"/>
        <v/>
      </c>
      <c r="O3466" s="38" t="str">
        <f t="shared" si="324"/>
        <v/>
      </c>
      <c r="P3466" s="39" t="str">
        <f t="shared" si="329"/>
        <v/>
      </c>
      <c r="AC3466" s="42" t="str">
        <f>IF(B3466="","",VLOOKUP(B3466,[2]Formula!B:C,2,0))</f>
        <v/>
      </c>
      <c r="AD3466" s="43" t="str">
        <f t="shared" si="327"/>
        <v/>
      </c>
    </row>
    <row r="3467" spans="1:30" x14ac:dyDescent="0.25">
      <c r="A3467" s="64"/>
      <c r="B3467" s="64"/>
      <c r="C3467" s="66"/>
      <c r="D3467" s="67"/>
      <c r="E3467" s="64"/>
      <c r="F3467" s="64"/>
      <c r="G3467" s="37" t="str">
        <f>IF(E3467="","",IF(OR(E3467="Project Management",E3467="Project Support",E3467="Sprint Management",E3467="Sprint Support"),"NA",ROUND((((VLOOKUP(AD3467,[2]Formula!V:X,3,0)))-SUMIF(AD:AD,AD3467,H:H)),2)))</f>
        <v/>
      </c>
      <c r="H3467" s="71"/>
      <c r="I3467" s="72"/>
      <c r="J3467" s="72"/>
      <c r="K3467" s="38" t="str">
        <f>IF(E3467="","",IF(OR(E3467="Project Management",E3467="Project Support",E3467="Sprint Management",E3467="Sprint Support"),"NA",(((SUMIF(AD:AD,AD3467,H:H)/VLOOKUP(AD3467,[2]Formula!V:X,3,0))*VLOOKUP(AD3467,[2]Formula!V:X,2,0))*H3467)/SUMIF(AD:AD,AD3467,H:H)))</f>
        <v/>
      </c>
      <c r="L3467" s="38" t="str">
        <f t="shared" si="325"/>
        <v/>
      </c>
      <c r="M3467" s="38" t="str">
        <f t="shared" si="326"/>
        <v/>
      </c>
      <c r="N3467" s="38" t="str">
        <f t="shared" si="328"/>
        <v/>
      </c>
      <c r="O3467" s="38" t="str">
        <f t="shared" si="324"/>
        <v/>
      </c>
      <c r="P3467" s="39" t="str">
        <f t="shared" si="329"/>
        <v/>
      </c>
      <c r="AC3467" s="42" t="str">
        <f>IF(B3467="","",VLOOKUP(B3467,[2]Formula!B:C,2,0))</f>
        <v/>
      </c>
      <c r="AD3467" s="43" t="str">
        <f t="shared" si="327"/>
        <v/>
      </c>
    </row>
    <row r="3468" spans="1:30" x14ac:dyDescent="0.25">
      <c r="A3468" s="64"/>
      <c r="B3468" s="64"/>
      <c r="C3468" s="66"/>
      <c r="D3468" s="67"/>
      <c r="E3468" s="64"/>
      <c r="F3468" s="64"/>
      <c r="G3468" s="37" t="str">
        <f>IF(E3468="","",IF(OR(E3468="Project Management",E3468="Project Support",E3468="Sprint Management",E3468="Sprint Support"),"NA",ROUND((((VLOOKUP(AD3468,[2]Formula!V:X,3,0)))-SUMIF(AD:AD,AD3468,H:H)),2)))</f>
        <v/>
      </c>
      <c r="H3468" s="71"/>
      <c r="I3468" s="72"/>
      <c r="J3468" s="72"/>
      <c r="K3468" s="38" t="str">
        <f>IF(E3468="","",IF(OR(E3468="Project Management",E3468="Project Support",E3468="Sprint Management",E3468="Sprint Support"),"NA",(((SUMIF(AD:AD,AD3468,H:H)/VLOOKUP(AD3468,[2]Formula!V:X,3,0))*VLOOKUP(AD3468,[2]Formula!V:X,2,0))*H3468)/SUMIF(AD:AD,AD3468,H:H)))</f>
        <v/>
      </c>
      <c r="L3468" s="38" t="str">
        <f t="shared" si="325"/>
        <v/>
      </c>
      <c r="M3468" s="38" t="str">
        <f t="shared" si="326"/>
        <v/>
      </c>
      <c r="N3468" s="38" t="str">
        <f t="shared" si="328"/>
        <v/>
      </c>
      <c r="O3468" s="38" t="str">
        <f t="shared" si="324"/>
        <v/>
      </c>
      <c r="P3468" s="39" t="str">
        <f t="shared" si="329"/>
        <v/>
      </c>
      <c r="AC3468" s="42" t="str">
        <f>IF(B3468="","",VLOOKUP(B3468,[2]Formula!B:C,2,0))</f>
        <v/>
      </c>
      <c r="AD3468" s="43" t="str">
        <f t="shared" si="327"/>
        <v/>
      </c>
    </row>
    <row r="3469" spans="1:30" x14ac:dyDescent="0.25">
      <c r="A3469" s="64"/>
      <c r="B3469" s="64"/>
      <c r="C3469" s="66"/>
      <c r="D3469" s="67"/>
      <c r="E3469" s="64"/>
      <c r="F3469" s="64"/>
      <c r="G3469" s="37" t="str">
        <f>IF(E3469="","",IF(OR(E3469="Project Management",E3469="Project Support",E3469="Sprint Management",E3469="Sprint Support"),"NA",ROUND((((VLOOKUP(AD3469,[2]Formula!V:X,3,0)))-SUMIF(AD:AD,AD3469,H:H)),2)))</f>
        <v/>
      </c>
      <c r="H3469" s="71"/>
      <c r="I3469" s="72"/>
      <c r="J3469" s="72"/>
      <c r="K3469" s="38" t="str">
        <f>IF(E3469="","",IF(OR(E3469="Project Management",E3469="Project Support",E3469="Sprint Management",E3469="Sprint Support"),"NA",(((SUMIF(AD:AD,AD3469,H:H)/VLOOKUP(AD3469,[2]Formula!V:X,3,0))*VLOOKUP(AD3469,[2]Formula!V:X,2,0))*H3469)/SUMIF(AD:AD,AD3469,H:H)))</f>
        <v/>
      </c>
      <c r="L3469" s="38" t="str">
        <f t="shared" si="325"/>
        <v/>
      </c>
      <c r="M3469" s="38" t="str">
        <f t="shared" si="326"/>
        <v/>
      </c>
      <c r="N3469" s="38" t="str">
        <f t="shared" si="328"/>
        <v/>
      </c>
      <c r="O3469" s="38" t="str">
        <f t="shared" si="324"/>
        <v/>
      </c>
      <c r="P3469" s="39" t="str">
        <f t="shared" si="329"/>
        <v/>
      </c>
      <c r="AC3469" s="42" t="str">
        <f>IF(B3469="","",VLOOKUP(B3469,[2]Formula!B:C,2,0))</f>
        <v/>
      </c>
      <c r="AD3469" s="43" t="str">
        <f t="shared" si="327"/>
        <v/>
      </c>
    </row>
    <row r="3470" spans="1:30" x14ac:dyDescent="0.25">
      <c r="A3470" s="64"/>
      <c r="B3470" s="64"/>
      <c r="C3470" s="66"/>
      <c r="D3470" s="67"/>
      <c r="E3470" s="64"/>
      <c r="F3470" s="64"/>
      <c r="G3470" s="37" t="str">
        <f>IF(E3470="","",IF(OR(E3470="Project Management",E3470="Project Support",E3470="Sprint Management",E3470="Sprint Support"),"NA",ROUND((((VLOOKUP(AD3470,[2]Formula!V:X,3,0)))-SUMIF(AD:AD,AD3470,H:H)),2)))</f>
        <v/>
      </c>
      <c r="H3470" s="71"/>
      <c r="I3470" s="72"/>
      <c r="J3470" s="72"/>
      <c r="K3470" s="38" t="str">
        <f>IF(E3470="","",IF(OR(E3470="Project Management",E3470="Project Support",E3470="Sprint Management",E3470="Sprint Support"),"NA",(((SUMIF(AD:AD,AD3470,H:H)/VLOOKUP(AD3470,[2]Formula!V:X,3,0))*VLOOKUP(AD3470,[2]Formula!V:X,2,0))*H3470)/SUMIF(AD:AD,AD3470,H:H)))</f>
        <v/>
      </c>
      <c r="L3470" s="38" t="str">
        <f t="shared" si="325"/>
        <v/>
      </c>
      <c r="M3470" s="38" t="str">
        <f t="shared" si="326"/>
        <v/>
      </c>
      <c r="N3470" s="38" t="str">
        <f t="shared" si="328"/>
        <v/>
      </c>
      <c r="O3470" s="38" t="str">
        <f t="shared" si="324"/>
        <v/>
      </c>
      <c r="P3470" s="39" t="str">
        <f t="shared" si="329"/>
        <v/>
      </c>
      <c r="AC3470" s="42" t="str">
        <f>IF(B3470="","",VLOOKUP(B3470,[2]Formula!B:C,2,0))</f>
        <v/>
      </c>
      <c r="AD3470" s="43" t="str">
        <f t="shared" si="327"/>
        <v/>
      </c>
    </row>
    <row r="3471" spans="1:30" x14ac:dyDescent="0.25">
      <c r="A3471" s="64"/>
      <c r="B3471" s="64"/>
      <c r="C3471" s="66"/>
      <c r="D3471" s="67"/>
      <c r="E3471" s="64"/>
      <c r="F3471" s="64"/>
      <c r="G3471" s="37" t="str">
        <f>IF(E3471="","",IF(OR(E3471="Project Management",E3471="Project Support",E3471="Sprint Management",E3471="Sprint Support"),"NA",ROUND((((VLOOKUP(AD3471,[2]Formula!V:X,3,0)))-SUMIF(AD:AD,AD3471,H:H)),2)))</f>
        <v/>
      </c>
      <c r="H3471" s="71"/>
      <c r="I3471" s="72"/>
      <c r="J3471" s="72"/>
      <c r="K3471" s="38" t="str">
        <f>IF(E3471="","",IF(OR(E3471="Project Management",E3471="Project Support",E3471="Sprint Management",E3471="Sprint Support"),"NA",(((SUMIF(AD:AD,AD3471,H:H)/VLOOKUP(AD3471,[2]Formula!V:X,3,0))*VLOOKUP(AD3471,[2]Formula!V:X,2,0))*H3471)/SUMIF(AD:AD,AD3471,H:H)))</f>
        <v/>
      </c>
      <c r="L3471" s="38" t="str">
        <f t="shared" si="325"/>
        <v/>
      </c>
      <c r="M3471" s="38" t="str">
        <f t="shared" si="326"/>
        <v/>
      </c>
      <c r="N3471" s="38" t="str">
        <f t="shared" si="328"/>
        <v/>
      </c>
      <c r="O3471" s="38" t="str">
        <f t="shared" si="324"/>
        <v/>
      </c>
      <c r="P3471" s="39" t="str">
        <f t="shared" si="329"/>
        <v/>
      </c>
      <c r="AC3471" s="42" t="str">
        <f>IF(B3471="","",VLOOKUP(B3471,[2]Formula!B:C,2,0))</f>
        <v/>
      </c>
      <c r="AD3471" s="43" t="str">
        <f t="shared" si="327"/>
        <v/>
      </c>
    </row>
    <row r="3472" spans="1:30" x14ac:dyDescent="0.25">
      <c r="A3472" s="64"/>
      <c r="B3472" s="64"/>
      <c r="C3472" s="66"/>
      <c r="D3472" s="67"/>
      <c r="E3472" s="64"/>
      <c r="F3472" s="64"/>
      <c r="G3472" s="37" t="str">
        <f>IF(E3472="","",IF(OR(E3472="Project Management",E3472="Project Support",E3472="Sprint Management",E3472="Sprint Support"),"NA",ROUND((((VLOOKUP(AD3472,[2]Formula!V:X,3,0)))-SUMIF(AD:AD,AD3472,H:H)),2)))</f>
        <v/>
      </c>
      <c r="H3472" s="71"/>
      <c r="I3472" s="72"/>
      <c r="J3472" s="72"/>
      <c r="K3472" s="38" t="str">
        <f>IF(E3472="","",IF(OR(E3472="Project Management",E3472="Project Support",E3472="Sprint Management",E3472="Sprint Support"),"NA",(((SUMIF(AD:AD,AD3472,H:H)/VLOOKUP(AD3472,[2]Formula!V:X,3,0))*VLOOKUP(AD3472,[2]Formula!V:X,2,0))*H3472)/SUMIF(AD:AD,AD3472,H:H)))</f>
        <v/>
      </c>
      <c r="L3472" s="38" t="str">
        <f t="shared" si="325"/>
        <v/>
      </c>
      <c r="M3472" s="38" t="str">
        <f t="shared" si="326"/>
        <v/>
      </c>
      <c r="N3472" s="38" t="str">
        <f t="shared" si="328"/>
        <v/>
      </c>
      <c r="O3472" s="38" t="str">
        <f t="shared" si="324"/>
        <v/>
      </c>
      <c r="P3472" s="39" t="str">
        <f t="shared" si="329"/>
        <v/>
      </c>
      <c r="AC3472" s="42" t="str">
        <f>IF(B3472="","",VLOOKUP(B3472,[2]Formula!B:C,2,0))</f>
        <v/>
      </c>
      <c r="AD3472" s="43" t="str">
        <f t="shared" si="327"/>
        <v/>
      </c>
    </row>
    <row r="3473" spans="1:30" x14ac:dyDescent="0.25">
      <c r="A3473" s="64"/>
      <c r="B3473" s="64"/>
      <c r="C3473" s="66"/>
      <c r="D3473" s="67"/>
      <c r="E3473" s="64"/>
      <c r="F3473" s="64"/>
      <c r="G3473" s="37" t="str">
        <f>IF(E3473="","",IF(OR(E3473="Project Management",E3473="Project Support",E3473="Sprint Management",E3473="Sprint Support"),"NA",ROUND((((VLOOKUP(AD3473,[2]Formula!V:X,3,0)))-SUMIF(AD:AD,AD3473,H:H)),2)))</f>
        <v/>
      </c>
      <c r="H3473" s="71"/>
      <c r="I3473" s="72"/>
      <c r="J3473" s="72"/>
      <c r="K3473" s="38" t="str">
        <f>IF(E3473="","",IF(OR(E3473="Project Management",E3473="Project Support",E3473="Sprint Management",E3473="Sprint Support"),"NA",(((SUMIF(AD:AD,AD3473,H:H)/VLOOKUP(AD3473,[2]Formula!V:X,3,0))*VLOOKUP(AD3473,[2]Formula!V:X,2,0))*H3473)/SUMIF(AD:AD,AD3473,H:H)))</f>
        <v/>
      </c>
      <c r="L3473" s="38" t="str">
        <f t="shared" si="325"/>
        <v/>
      </c>
      <c r="M3473" s="38" t="str">
        <f t="shared" si="326"/>
        <v/>
      </c>
      <c r="N3473" s="38" t="str">
        <f t="shared" si="328"/>
        <v/>
      </c>
      <c r="O3473" s="38" t="str">
        <f t="shared" si="324"/>
        <v/>
      </c>
      <c r="P3473" s="39" t="str">
        <f t="shared" si="329"/>
        <v/>
      </c>
      <c r="AC3473" s="42" t="str">
        <f>IF(B3473="","",VLOOKUP(B3473,[2]Formula!B:C,2,0))</f>
        <v/>
      </c>
      <c r="AD3473" s="43" t="str">
        <f t="shared" si="327"/>
        <v/>
      </c>
    </row>
    <row r="3474" spans="1:30" x14ac:dyDescent="0.25">
      <c r="A3474" s="64"/>
      <c r="B3474" s="64"/>
      <c r="C3474" s="66"/>
      <c r="D3474" s="67"/>
      <c r="E3474" s="64"/>
      <c r="F3474" s="64"/>
      <c r="G3474" s="37" t="str">
        <f>IF(E3474="","",IF(OR(E3474="Project Management",E3474="Project Support",E3474="Sprint Management",E3474="Sprint Support"),"NA",ROUND((((VLOOKUP(AD3474,[2]Formula!V:X,3,0)))-SUMIF(AD:AD,AD3474,H:H)),2)))</f>
        <v/>
      </c>
      <c r="H3474" s="71"/>
      <c r="I3474" s="72"/>
      <c r="J3474" s="72"/>
      <c r="K3474" s="38" t="str">
        <f>IF(E3474="","",IF(OR(E3474="Project Management",E3474="Project Support",E3474="Sprint Management",E3474="Sprint Support"),"NA",(((SUMIF(AD:AD,AD3474,H:H)/VLOOKUP(AD3474,[2]Formula!V:X,3,0))*VLOOKUP(AD3474,[2]Formula!V:X,2,0))*H3474)/SUMIF(AD:AD,AD3474,H:H)))</f>
        <v/>
      </c>
      <c r="L3474" s="38" t="str">
        <f t="shared" si="325"/>
        <v/>
      </c>
      <c r="M3474" s="38" t="str">
        <f t="shared" si="326"/>
        <v/>
      </c>
      <c r="N3474" s="38" t="str">
        <f t="shared" si="328"/>
        <v/>
      </c>
      <c r="O3474" s="38" t="str">
        <f t="shared" si="324"/>
        <v/>
      </c>
      <c r="P3474" s="39" t="str">
        <f t="shared" si="329"/>
        <v/>
      </c>
      <c r="AC3474" s="42" t="str">
        <f>IF(B3474="","",VLOOKUP(B3474,[2]Formula!B:C,2,0))</f>
        <v/>
      </c>
      <c r="AD3474" s="43" t="str">
        <f t="shared" si="327"/>
        <v/>
      </c>
    </row>
    <row r="3475" spans="1:30" x14ac:dyDescent="0.25">
      <c r="A3475" s="64"/>
      <c r="B3475" s="64"/>
      <c r="C3475" s="66"/>
      <c r="D3475" s="67"/>
      <c r="E3475" s="64"/>
      <c r="F3475" s="64"/>
      <c r="G3475" s="37" t="str">
        <f>IF(E3475="","",IF(OR(E3475="Project Management",E3475="Project Support",E3475="Sprint Management",E3475="Sprint Support"),"NA",ROUND((((VLOOKUP(AD3475,[2]Formula!V:X,3,0)))-SUMIF(AD:AD,AD3475,H:H)),2)))</f>
        <v/>
      </c>
      <c r="H3475" s="71"/>
      <c r="I3475" s="72"/>
      <c r="J3475" s="72"/>
      <c r="K3475" s="38" t="str">
        <f>IF(E3475="","",IF(OR(E3475="Project Management",E3475="Project Support",E3475="Sprint Management",E3475="Sprint Support"),"NA",(((SUMIF(AD:AD,AD3475,H:H)/VLOOKUP(AD3475,[2]Formula!V:X,3,0))*VLOOKUP(AD3475,[2]Formula!V:X,2,0))*H3475)/SUMIF(AD:AD,AD3475,H:H)))</f>
        <v/>
      </c>
      <c r="L3475" s="38" t="str">
        <f t="shared" si="325"/>
        <v/>
      </c>
      <c r="M3475" s="38" t="str">
        <f t="shared" si="326"/>
        <v/>
      </c>
      <c r="N3475" s="38" t="str">
        <f t="shared" si="328"/>
        <v/>
      </c>
      <c r="O3475" s="38" t="str">
        <f t="shared" si="324"/>
        <v/>
      </c>
      <c r="P3475" s="39" t="str">
        <f t="shared" si="329"/>
        <v/>
      </c>
      <c r="AC3475" s="42" t="str">
        <f>IF(B3475="","",VLOOKUP(B3475,[2]Formula!B:C,2,0))</f>
        <v/>
      </c>
      <c r="AD3475" s="43" t="str">
        <f t="shared" si="327"/>
        <v/>
      </c>
    </row>
    <row r="3476" spans="1:30" x14ac:dyDescent="0.25">
      <c r="A3476" s="64"/>
      <c r="B3476" s="64"/>
      <c r="C3476" s="66"/>
      <c r="D3476" s="67"/>
      <c r="E3476" s="64"/>
      <c r="F3476" s="64"/>
      <c r="G3476" s="37" t="str">
        <f>IF(E3476="","",IF(OR(E3476="Project Management",E3476="Project Support",E3476="Sprint Management",E3476="Sprint Support"),"NA",ROUND((((VLOOKUP(AD3476,[2]Formula!V:X,3,0)))-SUMIF(AD:AD,AD3476,H:H)),2)))</f>
        <v/>
      </c>
      <c r="H3476" s="71"/>
      <c r="I3476" s="72"/>
      <c r="J3476" s="72"/>
      <c r="K3476" s="38" t="str">
        <f>IF(E3476="","",IF(OR(E3476="Project Management",E3476="Project Support",E3476="Sprint Management",E3476="Sprint Support"),"NA",(((SUMIF(AD:AD,AD3476,H:H)/VLOOKUP(AD3476,[2]Formula!V:X,3,0))*VLOOKUP(AD3476,[2]Formula!V:X,2,0))*H3476)/SUMIF(AD:AD,AD3476,H:H)))</f>
        <v/>
      </c>
      <c r="L3476" s="38" t="str">
        <f t="shared" si="325"/>
        <v/>
      </c>
      <c r="M3476" s="38" t="str">
        <f t="shared" si="326"/>
        <v/>
      </c>
      <c r="N3476" s="38" t="str">
        <f t="shared" si="328"/>
        <v/>
      </c>
      <c r="O3476" s="38" t="str">
        <f t="shared" si="324"/>
        <v/>
      </c>
      <c r="P3476" s="39" t="str">
        <f t="shared" si="329"/>
        <v/>
      </c>
      <c r="AC3476" s="42" t="str">
        <f>IF(B3476="","",VLOOKUP(B3476,[2]Formula!B:C,2,0))</f>
        <v/>
      </c>
      <c r="AD3476" s="43" t="str">
        <f t="shared" si="327"/>
        <v/>
      </c>
    </row>
    <row r="3477" spans="1:30" x14ac:dyDescent="0.25">
      <c r="A3477" s="64"/>
      <c r="B3477" s="64"/>
      <c r="C3477" s="66"/>
      <c r="D3477" s="67"/>
      <c r="E3477" s="64"/>
      <c r="F3477" s="64"/>
      <c r="G3477" s="37" t="str">
        <f>IF(E3477="","",IF(OR(E3477="Project Management",E3477="Project Support",E3477="Sprint Management",E3477="Sprint Support"),"NA",ROUND((((VLOOKUP(AD3477,[2]Formula!V:X,3,0)))-SUMIF(AD:AD,AD3477,H:H)),2)))</f>
        <v/>
      </c>
      <c r="H3477" s="71"/>
      <c r="I3477" s="72"/>
      <c r="J3477" s="72"/>
      <c r="K3477" s="38" t="str">
        <f>IF(E3477="","",IF(OR(E3477="Project Management",E3477="Project Support",E3477="Sprint Management",E3477="Sprint Support"),"NA",(((SUMIF(AD:AD,AD3477,H:H)/VLOOKUP(AD3477,[2]Formula!V:X,3,0))*VLOOKUP(AD3477,[2]Formula!V:X,2,0))*H3477)/SUMIF(AD:AD,AD3477,H:H)))</f>
        <v/>
      </c>
      <c r="L3477" s="38" t="str">
        <f t="shared" si="325"/>
        <v/>
      </c>
      <c r="M3477" s="38" t="str">
        <f t="shared" si="326"/>
        <v/>
      </c>
      <c r="N3477" s="38" t="str">
        <f t="shared" si="328"/>
        <v/>
      </c>
      <c r="O3477" s="38" t="str">
        <f t="shared" si="324"/>
        <v/>
      </c>
      <c r="P3477" s="39" t="str">
        <f t="shared" si="329"/>
        <v/>
      </c>
      <c r="AC3477" s="42" t="str">
        <f>IF(B3477="","",VLOOKUP(B3477,[2]Formula!B:C,2,0))</f>
        <v/>
      </c>
      <c r="AD3477" s="43" t="str">
        <f t="shared" si="327"/>
        <v/>
      </c>
    </row>
    <row r="3478" spans="1:30" x14ac:dyDescent="0.25">
      <c r="A3478" s="64"/>
      <c r="B3478" s="64"/>
      <c r="C3478" s="66"/>
      <c r="D3478" s="67"/>
      <c r="E3478" s="64"/>
      <c r="F3478" s="64"/>
      <c r="G3478" s="37" t="str">
        <f>IF(E3478="","",IF(OR(E3478="Project Management",E3478="Project Support",E3478="Sprint Management",E3478="Sprint Support"),"NA",ROUND((((VLOOKUP(AD3478,[2]Formula!V:X,3,0)))-SUMIF(AD:AD,AD3478,H:H)),2)))</f>
        <v/>
      </c>
      <c r="H3478" s="71"/>
      <c r="I3478" s="72"/>
      <c r="J3478" s="72"/>
      <c r="K3478" s="38" t="str">
        <f>IF(E3478="","",IF(OR(E3478="Project Management",E3478="Project Support",E3478="Sprint Management",E3478="Sprint Support"),"NA",(((SUMIF(AD:AD,AD3478,H:H)/VLOOKUP(AD3478,[2]Formula!V:X,3,0))*VLOOKUP(AD3478,[2]Formula!V:X,2,0))*H3478)/SUMIF(AD:AD,AD3478,H:H)))</f>
        <v/>
      </c>
      <c r="L3478" s="38" t="str">
        <f t="shared" si="325"/>
        <v/>
      </c>
      <c r="M3478" s="38" t="str">
        <f t="shared" si="326"/>
        <v/>
      </c>
      <c r="N3478" s="38" t="str">
        <f t="shared" si="328"/>
        <v/>
      </c>
      <c r="O3478" s="38" t="str">
        <f t="shared" si="324"/>
        <v/>
      </c>
      <c r="P3478" s="39" t="str">
        <f t="shared" si="329"/>
        <v/>
      </c>
      <c r="AC3478" s="42" t="str">
        <f>IF(B3478="","",VLOOKUP(B3478,[2]Formula!B:C,2,0))</f>
        <v/>
      </c>
      <c r="AD3478" s="43" t="str">
        <f t="shared" si="327"/>
        <v/>
      </c>
    </row>
    <row r="3479" spans="1:30" x14ac:dyDescent="0.25">
      <c r="A3479" s="64"/>
      <c r="B3479" s="64"/>
      <c r="C3479" s="66"/>
      <c r="D3479" s="67"/>
      <c r="E3479" s="64"/>
      <c r="F3479" s="64"/>
      <c r="G3479" s="37" t="str">
        <f>IF(E3479="","",IF(OR(E3479="Project Management",E3479="Project Support",E3479="Sprint Management",E3479="Sprint Support"),"NA",ROUND((((VLOOKUP(AD3479,[2]Formula!V:X,3,0)))-SUMIF(AD:AD,AD3479,H:H)),2)))</f>
        <v/>
      </c>
      <c r="H3479" s="71"/>
      <c r="I3479" s="72"/>
      <c r="J3479" s="72"/>
      <c r="K3479" s="38" t="str">
        <f>IF(E3479="","",IF(OR(E3479="Project Management",E3479="Project Support",E3479="Sprint Management",E3479="Sprint Support"),"NA",(((SUMIF(AD:AD,AD3479,H:H)/VLOOKUP(AD3479,[2]Formula!V:X,3,0))*VLOOKUP(AD3479,[2]Formula!V:X,2,0))*H3479)/SUMIF(AD:AD,AD3479,H:H)))</f>
        <v/>
      </c>
      <c r="L3479" s="38" t="str">
        <f t="shared" si="325"/>
        <v/>
      </c>
      <c r="M3479" s="38" t="str">
        <f t="shared" si="326"/>
        <v/>
      </c>
      <c r="N3479" s="38" t="str">
        <f t="shared" si="328"/>
        <v/>
      </c>
      <c r="O3479" s="38" t="str">
        <f t="shared" si="324"/>
        <v/>
      </c>
      <c r="P3479" s="39" t="str">
        <f t="shared" si="329"/>
        <v/>
      </c>
      <c r="AC3479" s="42" t="str">
        <f>IF(B3479="","",VLOOKUP(B3479,[2]Formula!B:C,2,0))</f>
        <v/>
      </c>
      <c r="AD3479" s="43" t="str">
        <f t="shared" si="327"/>
        <v/>
      </c>
    </row>
    <row r="3480" spans="1:30" x14ac:dyDescent="0.25">
      <c r="A3480" s="64"/>
      <c r="B3480" s="64"/>
      <c r="C3480" s="66"/>
      <c r="D3480" s="67"/>
      <c r="E3480" s="64"/>
      <c r="F3480" s="64"/>
      <c r="G3480" s="37" t="str">
        <f>IF(E3480="","",IF(OR(E3480="Project Management",E3480="Project Support",E3480="Sprint Management",E3480="Sprint Support"),"NA",ROUND((((VLOOKUP(AD3480,[2]Formula!V:X,3,0)))-SUMIF(AD:AD,AD3480,H:H)),2)))</f>
        <v/>
      </c>
      <c r="H3480" s="71"/>
      <c r="I3480" s="72"/>
      <c r="J3480" s="72"/>
      <c r="K3480" s="38" t="str">
        <f>IF(E3480="","",IF(OR(E3480="Project Management",E3480="Project Support",E3480="Sprint Management",E3480="Sprint Support"),"NA",(((SUMIF(AD:AD,AD3480,H:H)/VLOOKUP(AD3480,[2]Formula!V:X,3,0))*VLOOKUP(AD3480,[2]Formula!V:X,2,0))*H3480)/SUMIF(AD:AD,AD3480,H:H)))</f>
        <v/>
      </c>
      <c r="L3480" s="38" t="str">
        <f t="shared" si="325"/>
        <v/>
      </c>
      <c r="M3480" s="38" t="str">
        <f t="shared" si="326"/>
        <v/>
      </c>
      <c r="N3480" s="38" t="str">
        <f t="shared" si="328"/>
        <v/>
      </c>
      <c r="O3480" s="38" t="str">
        <f t="shared" si="324"/>
        <v/>
      </c>
      <c r="P3480" s="39" t="str">
        <f t="shared" si="329"/>
        <v/>
      </c>
      <c r="AC3480" s="42" t="str">
        <f>IF(B3480="","",VLOOKUP(B3480,[2]Formula!B:C,2,0))</f>
        <v/>
      </c>
      <c r="AD3480" s="43" t="str">
        <f t="shared" si="327"/>
        <v/>
      </c>
    </row>
    <row r="3481" spans="1:30" x14ac:dyDescent="0.25">
      <c r="A3481" s="64"/>
      <c r="B3481" s="64"/>
      <c r="C3481" s="66"/>
      <c r="D3481" s="67"/>
      <c r="E3481" s="64"/>
      <c r="F3481" s="64"/>
      <c r="G3481" s="37" t="str">
        <f>IF(E3481="","",IF(OR(E3481="Project Management",E3481="Project Support",E3481="Sprint Management",E3481="Sprint Support"),"NA",ROUND((((VLOOKUP(AD3481,[2]Formula!V:X,3,0)))-SUMIF(AD:AD,AD3481,H:H)),2)))</f>
        <v/>
      </c>
      <c r="H3481" s="71"/>
      <c r="I3481" s="72"/>
      <c r="J3481" s="72"/>
      <c r="K3481" s="38" t="str">
        <f>IF(E3481="","",IF(OR(E3481="Project Management",E3481="Project Support",E3481="Sprint Management",E3481="Sprint Support"),"NA",(((SUMIF(AD:AD,AD3481,H:H)/VLOOKUP(AD3481,[2]Formula!V:X,3,0))*VLOOKUP(AD3481,[2]Formula!V:X,2,0))*H3481)/SUMIF(AD:AD,AD3481,H:H)))</f>
        <v/>
      </c>
      <c r="L3481" s="38" t="str">
        <f t="shared" si="325"/>
        <v/>
      </c>
      <c r="M3481" s="38" t="str">
        <f t="shared" si="326"/>
        <v/>
      </c>
      <c r="N3481" s="38" t="str">
        <f t="shared" si="328"/>
        <v/>
      </c>
      <c r="O3481" s="38" t="str">
        <f t="shared" si="324"/>
        <v/>
      </c>
      <c r="P3481" s="39" t="str">
        <f t="shared" si="329"/>
        <v/>
      </c>
      <c r="AC3481" s="42" t="str">
        <f>IF(B3481="","",VLOOKUP(B3481,[2]Formula!B:C,2,0))</f>
        <v/>
      </c>
      <c r="AD3481" s="43" t="str">
        <f t="shared" si="327"/>
        <v/>
      </c>
    </row>
    <row r="3482" spans="1:30" x14ac:dyDescent="0.25">
      <c r="A3482" s="64"/>
      <c r="B3482" s="64"/>
      <c r="C3482" s="66"/>
      <c r="D3482" s="67"/>
      <c r="E3482" s="64"/>
      <c r="F3482" s="64"/>
      <c r="G3482" s="37" t="str">
        <f>IF(E3482="","",IF(OR(E3482="Project Management",E3482="Project Support",E3482="Sprint Management",E3482="Sprint Support"),"NA",ROUND((((VLOOKUP(AD3482,[2]Formula!V:X,3,0)))-SUMIF(AD:AD,AD3482,H:H)),2)))</f>
        <v/>
      </c>
      <c r="H3482" s="71"/>
      <c r="I3482" s="72"/>
      <c r="J3482" s="72"/>
      <c r="K3482" s="38" t="str">
        <f>IF(E3482="","",IF(OR(E3482="Project Management",E3482="Project Support",E3482="Sprint Management",E3482="Sprint Support"),"NA",(((SUMIF(AD:AD,AD3482,H:H)/VLOOKUP(AD3482,[2]Formula!V:X,3,0))*VLOOKUP(AD3482,[2]Formula!V:X,2,0))*H3482)/SUMIF(AD:AD,AD3482,H:H)))</f>
        <v/>
      </c>
      <c r="L3482" s="38" t="str">
        <f t="shared" si="325"/>
        <v/>
      </c>
      <c r="M3482" s="38" t="str">
        <f t="shared" si="326"/>
        <v/>
      </c>
      <c r="N3482" s="38" t="str">
        <f t="shared" si="328"/>
        <v/>
      </c>
      <c r="O3482" s="38" t="str">
        <f t="shared" si="324"/>
        <v/>
      </c>
      <c r="P3482" s="39" t="str">
        <f t="shared" si="329"/>
        <v/>
      </c>
      <c r="AC3482" s="42" t="str">
        <f>IF(B3482="","",VLOOKUP(B3482,[2]Formula!B:C,2,0))</f>
        <v/>
      </c>
      <c r="AD3482" s="43" t="str">
        <f t="shared" si="327"/>
        <v/>
      </c>
    </row>
    <row r="3483" spans="1:30" x14ac:dyDescent="0.25">
      <c r="A3483" s="64"/>
      <c r="B3483" s="64"/>
      <c r="C3483" s="66"/>
      <c r="D3483" s="67"/>
      <c r="E3483" s="64"/>
      <c r="F3483" s="64"/>
      <c r="G3483" s="37" t="str">
        <f>IF(E3483="","",IF(OR(E3483="Project Management",E3483="Project Support",E3483="Sprint Management",E3483="Sprint Support"),"NA",ROUND((((VLOOKUP(AD3483,[2]Formula!V:X,3,0)))-SUMIF(AD:AD,AD3483,H:H)),2)))</f>
        <v/>
      </c>
      <c r="H3483" s="71"/>
      <c r="I3483" s="72"/>
      <c r="J3483" s="72"/>
      <c r="K3483" s="38" t="str">
        <f>IF(E3483="","",IF(OR(E3483="Project Management",E3483="Project Support",E3483="Sprint Management",E3483="Sprint Support"),"NA",(((SUMIF(AD:AD,AD3483,H:H)/VLOOKUP(AD3483,[2]Formula!V:X,3,0))*VLOOKUP(AD3483,[2]Formula!V:X,2,0))*H3483)/SUMIF(AD:AD,AD3483,H:H)))</f>
        <v/>
      </c>
      <c r="L3483" s="38" t="str">
        <f t="shared" si="325"/>
        <v/>
      </c>
      <c r="M3483" s="38" t="str">
        <f t="shared" si="326"/>
        <v/>
      </c>
      <c r="N3483" s="38" t="str">
        <f t="shared" si="328"/>
        <v/>
      </c>
      <c r="O3483" s="38" t="str">
        <f t="shared" si="324"/>
        <v/>
      </c>
      <c r="P3483" s="39" t="str">
        <f t="shared" si="329"/>
        <v/>
      </c>
      <c r="AC3483" s="42" t="str">
        <f>IF(B3483="","",VLOOKUP(B3483,[2]Formula!B:C,2,0))</f>
        <v/>
      </c>
      <c r="AD3483" s="43" t="str">
        <f t="shared" si="327"/>
        <v/>
      </c>
    </row>
    <row r="3484" spans="1:30" x14ac:dyDescent="0.25">
      <c r="A3484" s="64"/>
      <c r="B3484" s="64"/>
      <c r="C3484" s="66"/>
      <c r="D3484" s="67"/>
      <c r="E3484" s="64"/>
      <c r="F3484" s="64"/>
      <c r="G3484" s="37" t="str">
        <f>IF(E3484="","",IF(OR(E3484="Project Management",E3484="Project Support",E3484="Sprint Management",E3484="Sprint Support"),"NA",ROUND((((VLOOKUP(AD3484,[2]Formula!V:X,3,0)))-SUMIF(AD:AD,AD3484,H:H)),2)))</f>
        <v/>
      </c>
      <c r="H3484" s="71"/>
      <c r="I3484" s="72"/>
      <c r="J3484" s="72"/>
      <c r="K3484" s="38" t="str">
        <f>IF(E3484="","",IF(OR(E3484="Project Management",E3484="Project Support",E3484="Sprint Management",E3484="Sprint Support"),"NA",(((SUMIF(AD:AD,AD3484,H:H)/VLOOKUP(AD3484,[2]Formula!V:X,3,0))*VLOOKUP(AD3484,[2]Formula!V:X,2,0))*H3484)/SUMIF(AD:AD,AD3484,H:H)))</f>
        <v/>
      </c>
      <c r="L3484" s="38" t="str">
        <f t="shared" si="325"/>
        <v/>
      </c>
      <c r="M3484" s="38" t="str">
        <f t="shared" si="326"/>
        <v/>
      </c>
      <c r="N3484" s="38" t="str">
        <f t="shared" si="328"/>
        <v/>
      </c>
      <c r="O3484" s="38" t="str">
        <f t="shared" si="324"/>
        <v/>
      </c>
      <c r="P3484" s="39" t="str">
        <f t="shared" si="329"/>
        <v/>
      </c>
      <c r="AC3484" s="42" t="str">
        <f>IF(B3484="","",VLOOKUP(B3484,[2]Formula!B:C,2,0))</f>
        <v/>
      </c>
      <c r="AD3484" s="43" t="str">
        <f t="shared" si="327"/>
        <v/>
      </c>
    </row>
    <row r="3485" spans="1:30" x14ac:dyDescent="0.25">
      <c r="A3485" s="64"/>
      <c r="B3485" s="64"/>
      <c r="C3485" s="66"/>
      <c r="D3485" s="67"/>
      <c r="E3485" s="64"/>
      <c r="F3485" s="64"/>
      <c r="G3485" s="37" t="str">
        <f>IF(E3485="","",IF(OR(E3485="Project Management",E3485="Project Support",E3485="Sprint Management",E3485="Sprint Support"),"NA",ROUND((((VLOOKUP(AD3485,[2]Formula!V:X,3,0)))-SUMIF(AD:AD,AD3485,H:H)),2)))</f>
        <v/>
      </c>
      <c r="H3485" s="71"/>
      <c r="I3485" s="72"/>
      <c r="J3485" s="72"/>
      <c r="K3485" s="38" t="str">
        <f>IF(E3485="","",IF(OR(E3485="Project Management",E3485="Project Support",E3485="Sprint Management",E3485="Sprint Support"),"NA",(((SUMIF(AD:AD,AD3485,H:H)/VLOOKUP(AD3485,[2]Formula!V:X,3,0))*VLOOKUP(AD3485,[2]Formula!V:X,2,0))*H3485)/SUMIF(AD:AD,AD3485,H:H)))</f>
        <v/>
      </c>
      <c r="L3485" s="38" t="str">
        <f t="shared" si="325"/>
        <v/>
      </c>
      <c r="M3485" s="38" t="str">
        <f t="shared" si="326"/>
        <v/>
      </c>
      <c r="N3485" s="38" t="str">
        <f t="shared" si="328"/>
        <v/>
      </c>
      <c r="O3485" s="38" t="str">
        <f t="shared" si="324"/>
        <v/>
      </c>
      <c r="P3485" s="39" t="str">
        <f t="shared" si="329"/>
        <v/>
      </c>
      <c r="AC3485" s="42" t="str">
        <f>IF(B3485="","",VLOOKUP(B3485,[2]Formula!B:C,2,0))</f>
        <v/>
      </c>
      <c r="AD3485" s="43" t="str">
        <f t="shared" si="327"/>
        <v/>
      </c>
    </row>
    <row r="3486" spans="1:30" x14ac:dyDescent="0.25">
      <c r="A3486" s="64"/>
      <c r="B3486" s="64"/>
      <c r="C3486" s="66"/>
      <c r="D3486" s="67"/>
      <c r="E3486" s="64"/>
      <c r="F3486" s="64"/>
      <c r="G3486" s="37" t="str">
        <f>IF(E3486="","",IF(OR(E3486="Project Management",E3486="Project Support",E3486="Sprint Management",E3486="Sprint Support"),"NA",ROUND((((VLOOKUP(AD3486,[2]Formula!V:X,3,0)))-SUMIF(AD:AD,AD3486,H:H)),2)))</f>
        <v/>
      </c>
      <c r="H3486" s="71"/>
      <c r="I3486" s="72"/>
      <c r="J3486" s="72"/>
      <c r="K3486" s="38" t="str">
        <f>IF(E3486="","",IF(OR(E3486="Project Management",E3486="Project Support",E3486="Sprint Management",E3486="Sprint Support"),"NA",(((SUMIF(AD:AD,AD3486,H:H)/VLOOKUP(AD3486,[2]Formula!V:X,3,0))*VLOOKUP(AD3486,[2]Formula!V:X,2,0))*H3486)/SUMIF(AD:AD,AD3486,H:H)))</f>
        <v/>
      </c>
      <c r="L3486" s="38" t="str">
        <f t="shared" si="325"/>
        <v/>
      </c>
      <c r="M3486" s="38" t="str">
        <f t="shared" si="326"/>
        <v/>
      </c>
      <c r="N3486" s="38" t="str">
        <f t="shared" si="328"/>
        <v/>
      </c>
      <c r="O3486" s="38" t="str">
        <f t="shared" si="324"/>
        <v/>
      </c>
      <c r="P3486" s="39" t="str">
        <f t="shared" si="329"/>
        <v/>
      </c>
      <c r="AC3486" s="42" t="str">
        <f>IF(B3486="","",VLOOKUP(B3486,[2]Formula!B:C,2,0))</f>
        <v/>
      </c>
      <c r="AD3486" s="43" t="str">
        <f t="shared" si="327"/>
        <v/>
      </c>
    </row>
    <row r="3487" spans="1:30" x14ac:dyDescent="0.25">
      <c r="A3487" s="64"/>
      <c r="B3487" s="64"/>
      <c r="C3487" s="66"/>
      <c r="D3487" s="67"/>
      <c r="E3487" s="64"/>
      <c r="F3487" s="64"/>
      <c r="G3487" s="37" t="str">
        <f>IF(E3487="","",IF(OR(E3487="Project Management",E3487="Project Support",E3487="Sprint Management",E3487="Sprint Support"),"NA",ROUND((((VLOOKUP(AD3487,[2]Formula!V:X,3,0)))-SUMIF(AD:AD,AD3487,H:H)),2)))</f>
        <v/>
      </c>
      <c r="H3487" s="71"/>
      <c r="I3487" s="72"/>
      <c r="J3487" s="72"/>
      <c r="K3487" s="38" t="str">
        <f>IF(E3487="","",IF(OR(E3487="Project Management",E3487="Project Support",E3487="Sprint Management",E3487="Sprint Support"),"NA",(((SUMIF(AD:AD,AD3487,H:H)/VLOOKUP(AD3487,[2]Formula!V:X,3,0))*VLOOKUP(AD3487,[2]Formula!V:X,2,0))*H3487)/SUMIF(AD:AD,AD3487,H:H)))</f>
        <v/>
      </c>
      <c r="L3487" s="38" t="str">
        <f t="shared" si="325"/>
        <v/>
      </c>
      <c r="M3487" s="38" t="str">
        <f t="shared" si="326"/>
        <v/>
      </c>
      <c r="N3487" s="38" t="str">
        <f t="shared" si="328"/>
        <v/>
      </c>
      <c r="O3487" s="38" t="str">
        <f t="shared" si="324"/>
        <v/>
      </c>
      <c r="P3487" s="39" t="str">
        <f t="shared" si="329"/>
        <v/>
      </c>
      <c r="AC3487" s="42" t="str">
        <f>IF(B3487="","",VLOOKUP(B3487,[2]Formula!B:C,2,0))</f>
        <v/>
      </c>
      <c r="AD3487" s="43" t="str">
        <f t="shared" si="327"/>
        <v/>
      </c>
    </row>
    <row r="3488" spans="1:30" x14ac:dyDescent="0.25">
      <c r="A3488" s="64"/>
      <c r="B3488" s="64"/>
      <c r="C3488" s="66"/>
      <c r="D3488" s="67"/>
      <c r="E3488" s="64"/>
      <c r="F3488" s="64"/>
      <c r="G3488" s="37" t="str">
        <f>IF(E3488="","",IF(OR(E3488="Project Management",E3488="Project Support",E3488="Sprint Management",E3488="Sprint Support"),"NA",ROUND((((VLOOKUP(AD3488,[2]Formula!V:X,3,0)))-SUMIF(AD:AD,AD3488,H:H)),2)))</f>
        <v/>
      </c>
      <c r="H3488" s="71"/>
      <c r="I3488" s="72"/>
      <c r="J3488" s="72"/>
      <c r="K3488" s="38" t="str">
        <f>IF(E3488="","",IF(OR(E3488="Project Management",E3488="Project Support",E3488="Sprint Management",E3488="Sprint Support"),"NA",(((SUMIF(AD:AD,AD3488,H:H)/VLOOKUP(AD3488,[2]Formula!V:X,3,0))*VLOOKUP(AD3488,[2]Formula!V:X,2,0))*H3488)/SUMIF(AD:AD,AD3488,H:H)))</f>
        <v/>
      </c>
      <c r="L3488" s="38" t="str">
        <f t="shared" si="325"/>
        <v/>
      </c>
      <c r="M3488" s="38" t="str">
        <f t="shared" si="326"/>
        <v/>
      </c>
      <c r="N3488" s="38" t="str">
        <f t="shared" si="328"/>
        <v/>
      </c>
      <c r="O3488" s="38" t="str">
        <f t="shared" si="324"/>
        <v/>
      </c>
      <c r="P3488" s="39" t="str">
        <f t="shared" si="329"/>
        <v/>
      </c>
      <c r="AC3488" s="42" t="str">
        <f>IF(B3488="","",VLOOKUP(B3488,[2]Formula!B:C,2,0))</f>
        <v/>
      </c>
      <c r="AD3488" s="43" t="str">
        <f t="shared" si="327"/>
        <v/>
      </c>
    </row>
    <row r="3489" spans="1:30" x14ac:dyDescent="0.25">
      <c r="A3489" s="64"/>
      <c r="B3489" s="64"/>
      <c r="C3489" s="66"/>
      <c r="D3489" s="67"/>
      <c r="E3489" s="64"/>
      <c r="F3489" s="64"/>
      <c r="G3489" s="37" t="str">
        <f>IF(E3489="","",IF(OR(E3489="Project Management",E3489="Project Support",E3489="Sprint Management",E3489="Sprint Support"),"NA",ROUND((((VLOOKUP(AD3489,[2]Formula!V:X,3,0)))-SUMIF(AD:AD,AD3489,H:H)),2)))</f>
        <v/>
      </c>
      <c r="H3489" s="71"/>
      <c r="I3489" s="72"/>
      <c r="J3489" s="72"/>
      <c r="K3489" s="38" t="str">
        <f>IF(E3489="","",IF(OR(E3489="Project Management",E3489="Project Support",E3489="Sprint Management",E3489="Sprint Support"),"NA",(((SUMIF(AD:AD,AD3489,H:H)/VLOOKUP(AD3489,[2]Formula!V:X,3,0))*VLOOKUP(AD3489,[2]Formula!V:X,2,0))*H3489)/SUMIF(AD:AD,AD3489,H:H)))</f>
        <v/>
      </c>
      <c r="L3489" s="38" t="str">
        <f t="shared" si="325"/>
        <v/>
      </c>
      <c r="M3489" s="38" t="str">
        <f t="shared" si="326"/>
        <v/>
      </c>
      <c r="N3489" s="38" t="str">
        <f t="shared" si="328"/>
        <v/>
      </c>
      <c r="O3489" s="38" t="str">
        <f t="shared" si="324"/>
        <v/>
      </c>
      <c r="P3489" s="39" t="str">
        <f t="shared" si="329"/>
        <v/>
      </c>
      <c r="AC3489" s="42" t="str">
        <f>IF(B3489="","",VLOOKUP(B3489,[2]Formula!B:C,2,0))</f>
        <v/>
      </c>
      <c r="AD3489" s="43" t="str">
        <f t="shared" si="327"/>
        <v/>
      </c>
    </row>
    <row r="3490" spans="1:30" x14ac:dyDescent="0.25">
      <c r="A3490" s="64"/>
      <c r="B3490" s="64"/>
      <c r="C3490" s="66"/>
      <c r="D3490" s="67"/>
      <c r="E3490" s="64"/>
      <c r="F3490" s="64"/>
      <c r="G3490" s="37" t="str">
        <f>IF(E3490="","",IF(OR(E3490="Project Management",E3490="Project Support",E3490="Sprint Management",E3490="Sprint Support"),"NA",ROUND((((VLOOKUP(AD3490,[2]Formula!V:X,3,0)))-SUMIF(AD:AD,AD3490,H:H)),2)))</f>
        <v/>
      </c>
      <c r="H3490" s="71"/>
      <c r="I3490" s="72"/>
      <c r="J3490" s="72"/>
      <c r="K3490" s="38" t="str">
        <f>IF(E3490="","",IF(OR(E3490="Project Management",E3490="Project Support",E3490="Sprint Management",E3490="Sprint Support"),"NA",(((SUMIF(AD:AD,AD3490,H:H)/VLOOKUP(AD3490,[2]Formula!V:X,3,0))*VLOOKUP(AD3490,[2]Formula!V:X,2,0))*H3490)/SUMIF(AD:AD,AD3490,H:H)))</f>
        <v/>
      </c>
      <c r="L3490" s="38" t="str">
        <f t="shared" si="325"/>
        <v/>
      </c>
      <c r="M3490" s="38" t="str">
        <f t="shared" si="326"/>
        <v/>
      </c>
      <c r="N3490" s="38" t="str">
        <f t="shared" si="328"/>
        <v/>
      </c>
      <c r="O3490" s="38" t="str">
        <f t="shared" si="324"/>
        <v/>
      </c>
      <c r="P3490" s="39" t="str">
        <f t="shared" si="329"/>
        <v/>
      </c>
      <c r="AC3490" s="42" t="str">
        <f>IF(B3490="","",VLOOKUP(B3490,[2]Formula!B:C,2,0))</f>
        <v/>
      </c>
      <c r="AD3490" s="43" t="str">
        <f t="shared" si="327"/>
        <v/>
      </c>
    </row>
    <row r="3491" spans="1:30" x14ac:dyDescent="0.25">
      <c r="A3491" s="64"/>
      <c r="B3491" s="64"/>
      <c r="C3491" s="66"/>
      <c r="D3491" s="67"/>
      <c r="E3491" s="64"/>
      <c r="F3491" s="64"/>
      <c r="G3491" s="37" t="str">
        <f>IF(E3491="","",IF(OR(E3491="Project Management",E3491="Project Support",E3491="Sprint Management",E3491="Sprint Support"),"NA",ROUND((((VLOOKUP(AD3491,[2]Formula!V:X,3,0)))-SUMIF(AD:AD,AD3491,H:H)),2)))</f>
        <v/>
      </c>
      <c r="H3491" s="71"/>
      <c r="I3491" s="72"/>
      <c r="J3491" s="72"/>
      <c r="K3491" s="38" t="str">
        <f>IF(E3491="","",IF(OR(E3491="Project Management",E3491="Project Support",E3491="Sprint Management",E3491="Sprint Support"),"NA",(((SUMIF(AD:AD,AD3491,H:H)/VLOOKUP(AD3491,[2]Formula!V:X,3,0))*VLOOKUP(AD3491,[2]Formula!V:X,2,0))*H3491)/SUMIF(AD:AD,AD3491,H:H)))</f>
        <v/>
      </c>
      <c r="L3491" s="38" t="str">
        <f t="shared" si="325"/>
        <v/>
      </c>
      <c r="M3491" s="38" t="str">
        <f t="shared" si="326"/>
        <v/>
      </c>
      <c r="N3491" s="38" t="str">
        <f t="shared" si="328"/>
        <v/>
      </c>
      <c r="O3491" s="38" t="str">
        <f t="shared" si="324"/>
        <v/>
      </c>
      <c r="P3491" s="39" t="str">
        <f t="shared" si="329"/>
        <v/>
      </c>
      <c r="AC3491" s="42" t="str">
        <f>IF(B3491="","",VLOOKUP(B3491,[2]Formula!B:C,2,0))</f>
        <v/>
      </c>
      <c r="AD3491" s="43" t="str">
        <f t="shared" si="327"/>
        <v/>
      </c>
    </row>
    <row r="3492" spans="1:30" x14ac:dyDescent="0.25">
      <c r="A3492" s="64"/>
      <c r="B3492" s="64"/>
      <c r="C3492" s="66"/>
      <c r="D3492" s="67"/>
      <c r="E3492" s="64"/>
      <c r="F3492" s="64"/>
      <c r="G3492" s="37" t="str">
        <f>IF(E3492="","",IF(OR(E3492="Project Management",E3492="Project Support",E3492="Sprint Management",E3492="Sprint Support"),"NA",ROUND((((VLOOKUP(AD3492,[2]Formula!V:X,3,0)))-SUMIF(AD:AD,AD3492,H:H)),2)))</f>
        <v/>
      </c>
      <c r="H3492" s="71"/>
      <c r="I3492" s="72"/>
      <c r="J3492" s="72"/>
      <c r="K3492" s="38" t="str">
        <f>IF(E3492="","",IF(OR(E3492="Project Management",E3492="Project Support",E3492="Sprint Management",E3492="Sprint Support"),"NA",(((SUMIF(AD:AD,AD3492,H:H)/VLOOKUP(AD3492,[2]Formula!V:X,3,0))*VLOOKUP(AD3492,[2]Formula!V:X,2,0))*H3492)/SUMIF(AD:AD,AD3492,H:H)))</f>
        <v/>
      </c>
      <c r="L3492" s="38" t="str">
        <f t="shared" si="325"/>
        <v/>
      </c>
      <c r="M3492" s="38" t="str">
        <f t="shared" si="326"/>
        <v/>
      </c>
      <c r="N3492" s="38" t="str">
        <f t="shared" si="328"/>
        <v/>
      </c>
      <c r="O3492" s="38" t="str">
        <f t="shared" si="324"/>
        <v/>
      </c>
      <c r="P3492" s="39" t="str">
        <f t="shared" si="329"/>
        <v/>
      </c>
      <c r="AC3492" s="42" t="str">
        <f>IF(B3492="","",VLOOKUP(B3492,[2]Formula!B:C,2,0))</f>
        <v/>
      </c>
      <c r="AD3492" s="43" t="str">
        <f t="shared" si="327"/>
        <v/>
      </c>
    </row>
    <row r="3493" spans="1:30" x14ac:dyDescent="0.25">
      <c r="A3493" s="64"/>
      <c r="B3493" s="64"/>
      <c r="C3493" s="66"/>
      <c r="D3493" s="67"/>
      <c r="E3493" s="64"/>
      <c r="F3493" s="64"/>
      <c r="G3493" s="37" t="str">
        <f>IF(E3493="","",IF(OR(E3493="Project Management",E3493="Project Support",E3493="Sprint Management",E3493="Sprint Support"),"NA",ROUND((((VLOOKUP(AD3493,[2]Formula!V:X,3,0)))-SUMIF(AD:AD,AD3493,H:H)),2)))</f>
        <v/>
      </c>
      <c r="H3493" s="71"/>
      <c r="I3493" s="72"/>
      <c r="J3493" s="72"/>
      <c r="K3493" s="38" t="str">
        <f>IF(E3493="","",IF(OR(E3493="Project Management",E3493="Project Support",E3493="Sprint Management",E3493="Sprint Support"),"NA",(((SUMIF(AD:AD,AD3493,H:H)/VLOOKUP(AD3493,[2]Formula!V:X,3,0))*VLOOKUP(AD3493,[2]Formula!V:X,2,0))*H3493)/SUMIF(AD:AD,AD3493,H:H)))</f>
        <v/>
      </c>
      <c r="L3493" s="38" t="str">
        <f t="shared" si="325"/>
        <v/>
      </c>
      <c r="M3493" s="38" t="str">
        <f t="shared" si="326"/>
        <v/>
      </c>
      <c r="N3493" s="38" t="str">
        <f t="shared" si="328"/>
        <v/>
      </c>
      <c r="O3493" s="38" t="str">
        <f t="shared" si="324"/>
        <v/>
      </c>
      <c r="P3493" s="39" t="str">
        <f t="shared" si="329"/>
        <v/>
      </c>
      <c r="AC3493" s="42" t="str">
        <f>IF(B3493="","",VLOOKUP(B3493,[2]Formula!B:C,2,0))</f>
        <v/>
      </c>
      <c r="AD3493" s="43" t="str">
        <f t="shared" si="327"/>
        <v/>
      </c>
    </row>
    <row r="3494" spans="1:30" x14ac:dyDescent="0.25">
      <c r="A3494" s="64"/>
      <c r="B3494" s="64"/>
      <c r="C3494" s="66"/>
      <c r="D3494" s="67"/>
      <c r="E3494" s="64"/>
      <c r="F3494" s="64"/>
      <c r="G3494" s="37" t="str">
        <f>IF(E3494="","",IF(OR(E3494="Project Management",E3494="Project Support",E3494="Sprint Management",E3494="Sprint Support"),"NA",ROUND((((VLOOKUP(AD3494,[2]Formula!V:X,3,0)))-SUMIF(AD:AD,AD3494,H:H)),2)))</f>
        <v/>
      </c>
      <c r="H3494" s="71"/>
      <c r="I3494" s="72"/>
      <c r="J3494" s="72"/>
      <c r="K3494" s="38" t="str">
        <f>IF(E3494="","",IF(OR(E3494="Project Management",E3494="Project Support",E3494="Sprint Management",E3494="Sprint Support"),"NA",(((SUMIF(AD:AD,AD3494,H:H)/VLOOKUP(AD3494,[2]Formula!V:X,3,0))*VLOOKUP(AD3494,[2]Formula!V:X,2,0))*H3494)/SUMIF(AD:AD,AD3494,H:H)))</f>
        <v/>
      </c>
      <c r="L3494" s="38" t="str">
        <f t="shared" si="325"/>
        <v/>
      </c>
      <c r="M3494" s="38" t="str">
        <f t="shared" si="326"/>
        <v/>
      </c>
      <c r="N3494" s="38" t="str">
        <f t="shared" si="328"/>
        <v/>
      </c>
      <c r="O3494" s="38" t="str">
        <f t="shared" si="324"/>
        <v/>
      </c>
      <c r="P3494" s="39" t="str">
        <f t="shared" si="329"/>
        <v/>
      </c>
      <c r="AC3494" s="42" t="str">
        <f>IF(B3494="","",VLOOKUP(B3494,[2]Formula!B:C,2,0))</f>
        <v/>
      </c>
      <c r="AD3494" s="43" t="str">
        <f t="shared" si="327"/>
        <v/>
      </c>
    </row>
    <row r="3495" spans="1:30" x14ac:dyDescent="0.25">
      <c r="A3495" s="64"/>
      <c r="B3495" s="64"/>
      <c r="C3495" s="66"/>
      <c r="D3495" s="67"/>
      <c r="E3495" s="64"/>
      <c r="F3495" s="64"/>
      <c r="G3495" s="37" t="str">
        <f>IF(E3495="","",IF(OR(E3495="Project Management",E3495="Project Support",E3495="Sprint Management",E3495="Sprint Support"),"NA",ROUND((((VLOOKUP(AD3495,[2]Formula!V:X,3,0)))-SUMIF(AD:AD,AD3495,H:H)),2)))</f>
        <v/>
      </c>
      <c r="H3495" s="71"/>
      <c r="I3495" s="72"/>
      <c r="J3495" s="72"/>
      <c r="K3495" s="38" t="str">
        <f>IF(E3495="","",IF(OR(E3495="Project Management",E3495="Project Support",E3495="Sprint Management",E3495="Sprint Support"),"NA",(((SUMIF(AD:AD,AD3495,H:H)/VLOOKUP(AD3495,[2]Formula!V:X,3,0))*VLOOKUP(AD3495,[2]Formula!V:X,2,0))*H3495)/SUMIF(AD:AD,AD3495,H:H)))</f>
        <v/>
      </c>
      <c r="L3495" s="38" t="str">
        <f t="shared" si="325"/>
        <v/>
      </c>
      <c r="M3495" s="38" t="str">
        <f t="shared" si="326"/>
        <v/>
      </c>
      <c r="N3495" s="38" t="str">
        <f t="shared" si="328"/>
        <v/>
      </c>
      <c r="O3495" s="38" t="str">
        <f t="shared" si="324"/>
        <v/>
      </c>
      <c r="P3495" s="39" t="str">
        <f t="shared" si="329"/>
        <v/>
      </c>
      <c r="AC3495" s="42" t="str">
        <f>IF(B3495="","",VLOOKUP(B3495,[2]Formula!B:C,2,0))</f>
        <v/>
      </c>
      <c r="AD3495" s="43" t="str">
        <f t="shared" si="327"/>
        <v/>
      </c>
    </row>
    <row r="3496" spans="1:30" x14ac:dyDescent="0.25">
      <c r="A3496" s="64"/>
      <c r="B3496" s="64"/>
      <c r="C3496" s="66"/>
      <c r="D3496" s="67"/>
      <c r="E3496" s="64"/>
      <c r="F3496" s="64"/>
      <c r="G3496" s="37" t="str">
        <f>IF(E3496="","",IF(OR(E3496="Project Management",E3496="Project Support",E3496="Sprint Management",E3496="Sprint Support"),"NA",ROUND((((VLOOKUP(AD3496,[2]Formula!V:X,3,0)))-SUMIF(AD:AD,AD3496,H:H)),2)))</f>
        <v/>
      </c>
      <c r="H3496" s="71"/>
      <c r="I3496" s="72"/>
      <c r="J3496" s="72"/>
      <c r="K3496" s="38" t="str">
        <f>IF(E3496="","",IF(OR(E3496="Project Management",E3496="Project Support",E3496="Sprint Management",E3496="Sprint Support"),"NA",(((SUMIF(AD:AD,AD3496,H:H)/VLOOKUP(AD3496,[2]Formula!V:X,3,0))*VLOOKUP(AD3496,[2]Formula!V:X,2,0))*H3496)/SUMIF(AD:AD,AD3496,H:H)))</f>
        <v/>
      </c>
      <c r="L3496" s="38" t="str">
        <f t="shared" si="325"/>
        <v/>
      </c>
      <c r="M3496" s="38" t="str">
        <f t="shared" si="326"/>
        <v/>
      </c>
      <c r="N3496" s="38" t="str">
        <f t="shared" si="328"/>
        <v/>
      </c>
      <c r="O3496" s="38" t="str">
        <f t="shared" si="324"/>
        <v/>
      </c>
      <c r="P3496" s="39" t="str">
        <f t="shared" si="329"/>
        <v/>
      </c>
      <c r="AC3496" s="42" t="str">
        <f>IF(B3496="","",VLOOKUP(B3496,[2]Formula!B:C,2,0))</f>
        <v/>
      </c>
      <c r="AD3496" s="43" t="str">
        <f t="shared" si="327"/>
        <v/>
      </c>
    </row>
    <row r="3497" spans="1:30" x14ac:dyDescent="0.25">
      <c r="A3497" s="64"/>
      <c r="B3497" s="64"/>
      <c r="C3497" s="66"/>
      <c r="D3497" s="67"/>
      <c r="E3497" s="64"/>
      <c r="F3497" s="64"/>
      <c r="G3497" s="37" t="str">
        <f>IF(E3497="","",IF(OR(E3497="Project Management",E3497="Project Support",E3497="Sprint Management",E3497="Sprint Support"),"NA",ROUND((((VLOOKUP(AD3497,[2]Formula!V:X,3,0)))-SUMIF(AD:AD,AD3497,H:H)),2)))</f>
        <v/>
      </c>
      <c r="H3497" s="71"/>
      <c r="I3497" s="72"/>
      <c r="J3497" s="72"/>
      <c r="K3497" s="38" t="str">
        <f>IF(E3497="","",IF(OR(E3497="Project Management",E3497="Project Support",E3497="Sprint Management",E3497="Sprint Support"),"NA",(((SUMIF(AD:AD,AD3497,H:H)/VLOOKUP(AD3497,[2]Formula!V:X,3,0))*VLOOKUP(AD3497,[2]Formula!V:X,2,0))*H3497)/SUMIF(AD:AD,AD3497,H:H)))</f>
        <v/>
      </c>
      <c r="L3497" s="38" t="str">
        <f t="shared" si="325"/>
        <v/>
      </c>
      <c r="M3497" s="38" t="str">
        <f t="shared" si="326"/>
        <v/>
      </c>
      <c r="N3497" s="38" t="str">
        <f t="shared" si="328"/>
        <v/>
      </c>
      <c r="O3497" s="38" t="str">
        <f t="shared" si="324"/>
        <v/>
      </c>
      <c r="P3497" s="39" t="str">
        <f t="shared" si="329"/>
        <v/>
      </c>
      <c r="AC3497" s="42" t="str">
        <f>IF(B3497="","",VLOOKUP(B3497,[2]Formula!B:C,2,0))</f>
        <v/>
      </c>
      <c r="AD3497" s="43" t="str">
        <f t="shared" si="327"/>
        <v/>
      </c>
    </row>
    <row r="3498" spans="1:30" x14ac:dyDescent="0.25">
      <c r="A3498" s="64"/>
      <c r="B3498" s="64"/>
      <c r="C3498" s="66"/>
      <c r="D3498" s="67"/>
      <c r="E3498" s="64"/>
      <c r="F3498" s="64"/>
      <c r="G3498" s="37" t="str">
        <f>IF(E3498="","",IF(OR(E3498="Project Management",E3498="Project Support",E3498="Sprint Management",E3498="Sprint Support"),"NA",ROUND((((VLOOKUP(AD3498,[2]Formula!V:X,3,0)))-SUMIF(AD:AD,AD3498,H:H)),2)))</f>
        <v/>
      </c>
      <c r="H3498" s="71"/>
      <c r="I3498" s="72"/>
      <c r="J3498" s="72"/>
      <c r="K3498" s="38" t="str">
        <f>IF(E3498="","",IF(OR(E3498="Project Management",E3498="Project Support",E3498="Sprint Management",E3498="Sprint Support"),"NA",(((SUMIF(AD:AD,AD3498,H:H)/VLOOKUP(AD3498,[2]Formula!V:X,3,0))*VLOOKUP(AD3498,[2]Formula!V:X,2,0))*H3498)/SUMIF(AD:AD,AD3498,H:H)))</f>
        <v/>
      </c>
      <c r="L3498" s="38" t="str">
        <f t="shared" si="325"/>
        <v/>
      </c>
      <c r="M3498" s="38" t="str">
        <f t="shared" si="326"/>
        <v/>
      </c>
      <c r="N3498" s="38" t="str">
        <f t="shared" si="328"/>
        <v/>
      </c>
      <c r="O3498" s="38" t="str">
        <f t="shared" si="324"/>
        <v/>
      </c>
      <c r="P3498" s="39" t="str">
        <f t="shared" si="329"/>
        <v/>
      </c>
      <c r="AC3498" s="42" t="str">
        <f>IF(B3498="","",VLOOKUP(B3498,[2]Formula!B:C,2,0))</f>
        <v/>
      </c>
      <c r="AD3498" s="43" t="str">
        <f t="shared" si="327"/>
        <v/>
      </c>
    </row>
    <row r="3499" spans="1:30" x14ac:dyDescent="0.25">
      <c r="A3499" s="64"/>
      <c r="B3499" s="64"/>
      <c r="C3499" s="66"/>
      <c r="D3499" s="67"/>
      <c r="E3499" s="64"/>
      <c r="F3499" s="64"/>
      <c r="G3499" s="37" t="str">
        <f>IF(E3499="","",IF(OR(E3499="Project Management",E3499="Project Support",E3499="Sprint Management",E3499="Sprint Support"),"NA",ROUND((((VLOOKUP(AD3499,[2]Formula!V:X,3,0)))-SUMIF(AD:AD,AD3499,H:H)),2)))</f>
        <v/>
      </c>
      <c r="H3499" s="71"/>
      <c r="I3499" s="72"/>
      <c r="J3499" s="72"/>
      <c r="K3499" s="38" t="str">
        <f>IF(E3499="","",IF(OR(E3499="Project Management",E3499="Project Support",E3499="Sprint Management",E3499="Sprint Support"),"NA",(((SUMIF(AD:AD,AD3499,H:H)/VLOOKUP(AD3499,[2]Formula!V:X,3,0))*VLOOKUP(AD3499,[2]Formula!V:X,2,0))*H3499)/SUMIF(AD:AD,AD3499,H:H)))</f>
        <v/>
      </c>
      <c r="L3499" s="38" t="str">
        <f t="shared" si="325"/>
        <v/>
      </c>
      <c r="M3499" s="38" t="str">
        <f t="shared" si="326"/>
        <v/>
      </c>
      <c r="N3499" s="38" t="str">
        <f t="shared" si="328"/>
        <v/>
      </c>
      <c r="O3499" s="38" t="str">
        <f t="shared" si="324"/>
        <v/>
      </c>
      <c r="P3499" s="39" t="str">
        <f t="shared" si="329"/>
        <v/>
      </c>
      <c r="AC3499" s="42" t="str">
        <f>IF(B3499="","",VLOOKUP(B3499,[2]Formula!B:C,2,0))</f>
        <v/>
      </c>
      <c r="AD3499" s="43" t="str">
        <f t="shared" si="327"/>
        <v/>
      </c>
    </row>
    <row r="3500" spans="1:30" x14ac:dyDescent="0.25">
      <c r="A3500" s="64"/>
      <c r="B3500" s="64"/>
      <c r="C3500" s="66"/>
      <c r="D3500" s="67"/>
      <c r="E3500" s="64"/>
      <c r="F3500" s="64"/>
      <c r="G3500" s="37" t="str">
        <f>IF(E3500="","",IF(OR(E3500="Project Management",E3500="Project Support",E3500="Sprint Management",E3500="Sprint Support"),"NA",ROUND((((VLOOKUP(AD3500,[2]Formula!V:X,3,0)))-SUMIF(AD:AD,AD3500,H:H)),2)))</f>
        <v/>
      </c>
      <c r="H3500" s="71"/>
      <c r="I3500" s="72"/>
      <c r="J3500" s="72"/>
      <c r="K3500" s="38" t="str">
        <f>IF(E3500="","",IF(OR(E3500="Project Management",E3500="Project Support",E3500="Sprint Management",E3500="Sprint Support"),"NA",(((SUMIF(AD:AD,AD3500,H:H)/VLOOKUP(AD3500,[2]Formula!V:X,3,0))*VLOOKUP(AD3500,[2]Formula!V:X,2,0))*H3500)/SUMIF(AD:AD,AD3500,H:H)))</f>
        <v/>
      </c>
      <c r="L3500" s="38" t="str">
        <f t="shared" si="325"/>
        <v/>
      </c>
      <c r="M3500" s="38" t="str">
        <f t="shared" si="326"/>
        <v/>
      </c>
      <c r="N3500" s="38" t="str">
        <f t="shared" si="328"/>
        <v/>
      </c>
      <c r="O3500" s="38" t="str">
        <f t="shared" si="324"/>
        <v/>
      </c>
      <c r="P3500" s="39" t="str">
        <f t="shared" si="329"/>
        <v/>
      </c>
      <c r="AC3500" s="42" t="str">
        <f>IF(B3500="","",VLOOKUP(B3500,[2]Formula!B:C,2,0))</f>
        <v/>
      </c>
      <c r="AD3500" s="43" t="str">
        <f t="shared" si="327"/>
        <v/>
      </c>
    </row>
    <row r="3501" spans="1:30" x14ac:dyDescent="0.25">
      <c r="A3501" s="64"/>
      <c r="B3501" s="64"/>
      <c r="C3501" s="66"/>
      <c r="D3501" s="67"/>
      <c r="E3501" s="64"/>
      <c r="F3501" s="64"/>
      <c r="G3501" s="37" t="str">
        <f>IF(E3501="","",IF(OR(E3501="Project Management",E3501="Project Support",E3501="Sprint Management",E3501="Sprint Support"),"NA",ROUND((((VLOOKUP(AD3501,[2]Formula!V:X,3,0)))-SUMIF(AD:AD,AD3501,H:H)),2)))</f>
        <v/>
      </c>
      <c r="H3501" s="71"/>
      <c r="I3501" s="72"/>
      <c r="J3501" s="72"/>
      <c r="K3501" s="38" t="str">
        <f>IF(E3501="","",IF(OR(E3501="Project Management",E3501="Project Support",E3501="Sprint Management",E3501="Sprint Support"),"NA",(((SUMIF(AD:AD,AD3501,H:H)/VLOOKUP(AD3501,[2]Formula!V:X,3,0))*VLOOKUP(AD3501,[2]Formula!V:X,2,0))*H3501)/SUMIF(AD:AD,AD3501,H:H)))</f>
        <v/>
      </c>
      <c r="L3501" s="38" t="str">
        <f t="shared" si="325"/>
        <v/>
      </c>
      <c r="M3501" s="38" t="str">
        <f t="shared" si="326"/>
        <v/>
      </c>
      <c r="N3501" s="38" t="str">
        <f t="shared" si="328"/>
        <v/>
      </c>
      <c r="O3501" s="38" t="str">
        <f t="shared" si="324"/>
        <v/>
      </c>
      <c r="P3501" s="39" t="str">
        <f t="shared" si="329"/>
        <v/>
      </c>
      <c r="AC3501" s="42" t="str">
        <f>IF(B3501="","",VLOOKUP(B3501,[2]Formula!B:C,2,0))</f>
        <v/>
      </c>
      <c r="AD3501" s="43" t="str">
        <f t="shared" si="327"/>
        <v/>
      </c>
    </row>
    <row r="3502" spans="1:30" x14ac:dyDescent="0.25">
      <c r="A3502" s="64"/>
      <c r="B3502" s="64"/>
      <c r="C3502" s="66"/>
      <c r="D3502" s="67"/>
      <c r="E3502" s="64"/>
      <c r="F3502" s="64"/>
      <c r="G3502" s="37" t="str">
        <f>IF(E3502="","",IF(OR(E3502="Project Management",E3502="Project Support",E3502="Sprint Management",E3502="Sprint Support"),"NA",ROUND((((VLOOKUP(AD3502,[2]Formula!V:X,3,0)))-SUMIF(AD:AD,AD3502,H:H)),2)))</f>
        <v/>
      </c>
      <c r="H3502" s="71"/>
      <c r="I3502" s="72"/>
      <c r="J3502" s="72"/>
      <c r="K3502" s="38" t="str">
        <f>IF(E3502="","",IF(OR(E3502="Project Management",E3502="Project Support",E3502="Sprint Management",E3502="Sprint Support"),"NA",(((SUMIF(AD:AD,AD3502,H:H)/VLOOKUP(AD3502,[2]Formula!V:X,3,0))*VLOOKUP(AD3502,[2]Formula!V:X,2,0))*H3502)/SUMIF(AD:AD,AD3502,H:H)))</f>
        <v/>
      </c>
      <c r="L3502" s="38" t="str">
        <f t="shared" si="325"/>
        <v/>
      </c>
      <c r="M3502" s="38" t="str">
        <f t="shared" si="326"/>
        <v/>
      </c>
      <c r="N3502" s="38" t="str">
        <f t="shared" si="328"/>
        <v/>
      </c>
      <c r="O3502" s="38" t="str">
        <f t="shared" si="324"/>
        <v/>
      </c>
      <c r="P3502" s="39" t="str">
        <f t="shared" si="329"/>
        <v/>
      </c>
      <c r="AC3502" s="42" t="str">
        <f>IF(B3502="","",VLOOKUP(B3502,[2]Formula!B:C,2,0))</f>
        <v/>
      </c>
      <c r="AD3502" s="43" t="str">
        <f t="shared" si="327"/>
        <v/>
      </c>
    </row>
    <row r="3503" spans="1:30" x14ac:dyDescent="0.25">
      <c r="A3503" s="64"/>
      <c r="B3503" s="64"/>
      <c r="C3503" s="66"/>
      <c r="D3503" s="67"/>
      <c r="E3503" s="64"/>
      <c r="F3503" s="64"/>
      <c r="G3503" s="37" t="str">
        <f>IF(E3503="","",IF(OR(E3503="Project Management",E3503="Project Support",E3503="Sprint Management",E3503="Sprint Support"),"NA",ROUND((((VLOOKUP(AD3503,[2]Formula!V:X,3,0)))-SUMIF(AD:AD,AD3503,H:H)),2)))</f>
        <v/>
      </c>
      <c r="H3503" s="71"/>
      <c r="I3503" s="72"/>
      <c r="J3503" s="72"/>
      <c r="K3503" s="38" t="str">
        <f>IF(E3503="","",IF(OR(E3503="Project Management",E3503="Project Support",E3503="Sprint Management",E3503="Sprint Support"),"NA",(((SUMIF(AD:AD,AD3503,H:H)/VLOOKUP(AD3503,[2]Formula!V:X,3,0))*VLOOKUP(AD3503,[2]Formula!V:X,2,0))*H3503)/SUMIF(AD:AD,AD3503,H:H)))</f>
        <v/>
      </c>
      <c r="L3503" s="38" t="str">
        <f t="shared" si="325"/>
        <v/>
      </c>
      <c r="M3503" s="38" t="str">
        <f t="shared" si="326"/>
        <v/>
      </c>
      <c r="N3503" s="38" t="str">
        <f t="shared" si="328"/>
        <v/>
      </c>
      <c r="O3503" s="38" t="str">
        <f t="shared" si="324"/>
        <v/>
      </c>
      <c r="P3503" s="39" t="str">
        <f t="shared" si="329"/>
        <v/>
      </c>
      <c r="AC3503" s="42" t="str">
        <f>IF(B3503="","",VLOOKUP(B3503,[2]Formula!B:C,2,0))</f>
        <v/>
      </c>
      <c r="AD3503" s="43" t="str">
        <f t="shared" si="327"/>
        <v/>
      </c>
    </row>
    <row r="3504" spans="1:30" x14ac:dyDescent="0.25">
      <c r="A3504" s="64"/>
      <c r="B3504" s="64"/>
      <c r="C3504" s="66"/>
      <c r="D3504" s="67"/>
      <c r="E3504" s="64"/>
      <c r="F3504" s="64"/>
      <c r="G3504" s="37" t="str">
        <f>IF(E3504="","",IF(OR(E3504="Project Management",E3504="Project Support",E3504="Sprint Management",E3504="Sprint Support"),"NA",ROUND((((VLOOKUP(AD3504,[2]Formula!V:X,3,0)))-SUMIF(AD:AD,AD3504,H:H)),2)))</f>
        <v/>
      </c>
      <c r="H3504" s="71"/>
      <c r="I3504" s="72"/>
      <c r="J3504" s="72"/>
      <c r="K3504" s="38" t="str">
        <f>IF(E3504="","",IF(OR(E3504="Project Management",E3504="Project Support",E3504="Sprint Management",E3504="Sprint Support"),"NA",(((SUMIF(AD:AD,AD3504,H:H)/VLOOKUP(AD3504,[2]Formula!V:X,3,0))*VLOOKUP(AD3504,[2]Formula!V:X,2,0))*H3504)/SUMIF(AD:AD,AD3504,H:H)))</f>
        <v/>
      </c>
      <c r="L3504" s="38" t="str">
        <f t="shared" si="325"/>
        <v/>
      </c>
      <c r="M3504" s="38" t="str">
        <f t="shared" si="326"/>
        <v/>
      </c>
      <c r="N3504" s="38" t="str">
        <f t="shared" si="328"/>
        <v/>
      </c>
      <c r="O3504" s="38" t="str">
        <f t="shared" si="324"/>
        <v/>
      </c>
      <c r="P3504" s="39" t="str">
        <f t="shared" si="329"/>
        <v/>
      </c>
      <c r="AC3504" s="42" t="str">
        <f>IF(B3504="","",VLOOKUP(B3504,[2]Formula!B:C,2,0))</f>
        <v/>
      </c>
      <c r="AD3504" s="43" t="str">
        <f t="shared" si="327"/>
        <v/>
      </c>
    </row>
    <row r="3505" spans="1:30" x14ac:dyDescent="0.25">
      <c r="A3505" s="64"/>
      <c r="B3505" s="64"/>
      <c r="C3505" s="66"/>
      <c r="D3505" s="67"/>
      <c r="E3505" s="64"/>
      <c r="F3505" s="64"/>
      <c r="G3505" s="37" t="str">
        <f>IF(E3505="","",IF(OR(E3505="Project Management",E3505="Project Support",E3505="Sprint Management",E3505="Sprint Support"),"NA",ROUND((((VLOOKUP(AD3505,[2]Formula!V:X,3,0)))-SUMIF(AD:AD,AD3505,H:H)),2)))</f>
        <v/>
      </c>
      <c r="H3505" s="71"/>
      <c r="I3505" s="72"/>
      <c r="J3505" s="72"/>
      <c r="K3505" s="38" t="str">
        <f>IF(E3505="","",IF(OR(E3505="Project Management",E3505="Project Support",E3505="Sprint Management",E3505="Sprint Support"),"NA",(((SUMIF(AD:AD,AD3505,H:H)/VLOOKUP(AD3505,[2]Formula!V:X,3,0))*VLOOKUP(AD3505,[2]Formula!V:X,2,0))*H3505)/SUMIF(AD:AD,AD3505,H:H)))</f>
        <v/>
      </c>
      <c r="L3505" s="38" t="str">
        <f t="shared" si="325"/>
        <v/>
      </c>
      <c r="M3505" s="38" t="str">
        <f t="shared" si="326"/>
        <v/>
      </c>
      <c r="N3505" s="38" t="str">
        <f t="shared" si="328"/>
        <v/>
      </c>
      <c r="O3505" s="38" t="str">
        <f t="shared" si="324"/>
        <v/>
      </c>
      <c r="P3505" s="39" t="str">
        <f t="shared" si="329"/>
        <v/>
      </c>
      <c r="AC3505" s="42" t="str">
        <f>IF(B3505="","",VLOOKUP(B3505,[2]Formula!B:C,2,0))</f>
        <v/>
      </c>
      <c r="AD3505" s="43" t="str">
        <f t="shared" si="327"/>
        <v/>
      </c>
    </row>
    <row r="3506" spans="1:30" x14ac:dyDescent="0.25">
      <c r="A3506" s="64"/>
      <c r="B3506" s="64"/>
      <c r="C3506" s="66"/>
      <c r="D3506" s="67"/>
      <c r="E3506" s="64"/>
      <c r="F3506" s="64"/>
      <c r="G3506" s="37" t="str">
        <f>IF(E3506="","",IF(OR(E3506="Project Management",E3506="Project Support",E3506="Sprint Management",E3506="Sprint Support"),"NA",ROUND((((VLOOKUP(AD3506,[2]Formula!V:X,3,0)))-SUMIF(AD:AD,AD3506,H:H)),2)))</f>
        <v/>
      </c>
      <c r="H3506" s="71"/>
      <c r="I3506" s="72"/>
      <c r="J3506" s="72"/>
      <c r="K3506" s="38" t="str">
        <f>IF(E3506="","",IF(OR(E3506="Project Management",E3506="Project Support",E3506="Sprint Management",E3506="Sprint Support"),"NA",(((SUMIF(AD:AD,AD3506,H:H)/VLOOKUP(AD3506,[2]Formula!V:X,3,0))*VLOOKUP(AD3506,[2]Formula!V:X,2,0))*H3506)/SUMIF(AD:AD,AD3506,H:H)))</f>
        <v/>
      </c>
      <c r="L3506" s="38" t="str">
        <f t="shared" si="325"/>
        <v/>
      </c>
      <c r="M3506" s="38" t="str">
        <f t="shared" si="326"/>
        <v/>
      </c>
      <c r="N3506" s="38" t="str">
        <f t="shared" si="328"/>
        <v/>
      </c>
      <c r="O3506" s="38" t="str">
        <f t="shared" si="324"/>
        <v/>
      </c>
      <c r="P3506" s="39" t="str">
        <f t="shared" si="329"/>
        <v/>
      </c>
      <c r="AC3506" s="42" t="str">
        <f>IF(B3506="","",VLOOKUP(B3506,[2]Formula!B:C,2,0))</f>
        <v/>
      </c>
      <c r="AD3506" s="43" t="str">
        <f t="shared" si="327"/>
        <v/>
      </c>
    </row>
    <row r="3507" spans="1:30" x14ac:dyDescent="0.25">
      <c r="A3507" s="64"/>
      <c r="B3507" s="64"/>
      <c r="C3507" s="66"/>
      <c r="D3507" s="67"/>
      <c r="E3507" s="64"/>
      <c r="F3507" s="64"/>
      <c r="G3507" s="37" t="str">
        <f>IF(E3507="","",IF(OR(E3507="Project Management",E3507="Project Support",E3507="Sprint Management",E3507="Sprint Support"),"NA",ROUND((((VLOOKUP(AD3507,[2]Formula!V:X,3,0)))-SUMIF(AD:AD,AD3507,H:H)),2)))</f>
        <v/>
      </c>
      <c r="H3507" s="71"/>
      <c r="I3507" s="72"/>
      <c r="J3507" s="72"/>
      <c r="K3507" s="38" t="str">
        <f>IF(E3507="","",IF(OR(E3507="Project Management",E3507="Project Support",E3507="Sprint Management",E3507="Sprint Support"),"NA",(((SUMIF(AD:AD,AD3507,H:H)/VLOOKUP(AD3507,[2]Formula!V:X,3,0))*VLOOKUP(AD3507,[2]Formula!V:X,2,0))*H3507)/SUMIF(AD:AD,AD3507,H:H)))</f>
        <v/>
      </c>
      <c r="L3507" s="38" t="str">
        <f t="shared" si="325"/>
        <v/>
      </c>
      <c r="M3507" s="38" t="str">
        <f t="shared" si="326"/>
        <v/>
      </c>
      <c r="N3507" s="38" t="str">
        <f t="shared" si="328"/>
        <v/>
      </c>
      <c r="O3507" s="38" t="str">
        <f t="shared" si="324"/>
        <v/>
      </c>
      <c r="P3507" s="39" t="str">
        <f t="shared" si="329"/>
        <v/>
      </c>
      <c r="AC3507" s="42" t="str">
        <f>IF(B3507="","",VLOOKUP(B3507,[2]Formula!B:C,2,0))</f>
        <v/>
      </c>
      <c r="AD3507" s="43" t="str">
        <f t="shared" si="327"/>
        <v/>
      </c>
    </row>
    <row r="3508" spans="1:30" x14ac:dyDescent="0.25">
      <c r="A3508" s="64"/>
      <c r="B3508" s="64"/>
      <c r="C3508" s="66"/>
      <c r="D3508" s="67"/>
      <c r="E3508" s="64"/>
      <c r="F3508" s="64"/>
      <c r="G3508" s="37" t="str">
        <f>IF(E3508="","",IF(OR(E3508="Project Management",E3508="Project Support",E3508="Sprint Management",E3508="Sprint Support"),"NA",ROUND((((VLOOKUP(AD3508,[2]Formula!V:X,3,0)))-SUMIF(AD:AD,AD3508,H:H)),2)))</f>
        <v/>
      </c>
      <c r="H3508" s="71"/>
      <c r="I3508" s="72"/>
      <c r="J3508" s="72"/>
      <c r="K3508" s="38" t="str">
        <f>IF(E3508="","",IF(OR(E3508="Project Management",E3508="Project Support",E3508="Sprint Management",E3508="Sprint Support"),"NA",(((SUMIF(AD:AD,AD3508,H:H)/VLOOKUP(AD3508,[2]Formula!V:X,3,0))*VLOOKUP(AD3508,[2]Formula!V:X,2,0))*H3508)/SUMIF(AD:AD,AD3508,H:H)))</f>
        <v/>
      </c>
      <c r="L3508" s="38" t="str">
        <f t="shared" si="325"/>
        <v/>
      </c>
      <c r="M3508" s="38" t="str">
        <f t="shared" si="326"/>
        <v/>
      </c>
      <c r="N3508" s="38" t="str">
        <f t="shared" si="328"/>
        <v/>
      </c>
      <c r="O3508" s="38" t="str">
        <f t="shared" si="324"/>
        <v/>
      </c>
      <c r="P3508" s="39" t="str">
        <f t="shared" si="329"/>
        <v/>
      </c>
      <c r="AC3508" s="42" t="str">
        <f>IF(B3508="","",VLOOKUP(B3508,[2]Formula!B:C,2,0))</f>
        <v/>
      </c>
      <c r="AD3508" s="43" t="str">
        <f t="shared" si="327"/>
        <v/>
      </c>
    </row>
    <row r="3509" spans="1:30" x14ac:dyDescent="0.25">
      <c r="A3509" s="64"/>
      <c r="B3509" s="64"/>
      <c r="C3509" s="66"/>
      <c r="D3509" s="67"/>
      <c r="E3509" s="64"/>
      <c r="F3509" s="64"/>
      <c r="G3509" s="37" t="str">
        <f>IF(E3509="","",IF(OR(E3509="Project Management",E3509="Project Support",E3509="Sprint Management",E3509="Sprint Support"),"NA",ROUND((((VLOOKUP(AD3509,[2]Formula!V:X,3,0)))-SUMIF(AD:AD,AD3509,H:H)),2)))</f>
        <v/>
      </c>
      <c r="H3509" s="71"/>
      <c r="I3509" s="72"/>
      <c r="J3509" s="72"/>
      <c r="K3509" s="38" t="str">
        <f>IF(E3509="","",IF(OR(E3509="Project Management",E3509="Project Support",E3509="Sprint Management",E3509="Sprint Support"),"NA",(((SUMIF(AD:AD,AD3509,H:H)/VLOOKUP(AD3509,[2]Formula!V:X,3,0))*VLOOKUP(AD3509,[2]Formula!V:X,2,0))*H3509)/SUMIF(AD:AD,AD3509,H:H)))</f>
        <v/>
      </c>
      <c r="L3509" s="38" t="str">
        <f t="shared" si="325"/>
        <v/>
      </c>
      <c r="M3509" s="38" t="str">
        <f t="shared" si="326"/>
        <v/>
      </c>
      <c r="N3509" s="38" t="str">
        <f t="shared" si="328"/>
        <v/>
      </c>
      <c r="O3509" s="38" t="str">
        <f t="shared" ref="O3509:O3572" si="330">IFERROR(L3509/M3509,"")</f>
        <v/>
      </c>
      <c r="P3509" s="39" t="str">
        <f t="shared" si="329"/>
        <v/>
      </c>
      <c r="AC3509" s="42" t="str">
        <f>IF(B3509="","",VLOOKUP(B3509,[2]Formula!B:C,2,0))</f>
        <v/>
      </c>
      <c r="AD3509" s="43" t="str">
        <f t="shared" si="327"/>
        <v/>
      </c>
    </row>
    <row r="3510" spans="1:30" x14ac:dyDescent="0.25">
      <c r="A3510" s="64"/>
      <c r="B3510" s="64"/>
      <c r="C3510" s="66"/>
      <c r="D3510" s="67"/>
      <c r="E3510" s="64"/>
      <c r="F3510" s="64"/>
      <c r="G3510" s="37" t="str">
        <f>IF(E3510="","",IF(OR(E3510="Project Management",E3510="Project Support",E3510="Sprint Management",E3510="Sprint Support"),"NA",ROUND((((VLOOKUP(AD3510,[2]Formula!V:X,3,0)))-SUMIF(AD:AD,AD3510,H:H)),2)))</f>
        <v/>
      </c>
      <c r="H3510" s="71"/>
      <c r="I3510" s="72"/>
      <c r="J3510" s="72"/>
      <c r="K3510" s="38" t="str">
        <f>IF(E3510="","",IF(OR(E3510="Project Management",E3510="Project Support",E3510="Sprint Management",E3510="Sprint Support"),"NA",(((SUMIF(AD:AD,AD3510,H:H)/VLOOKUP(AD3510,[2]Formula!V:X,3,0))*VLOOKUP(AD3510,[2]Formula!V:X,2,0))*H3510)/SUMIF(AD:AD,AD3510,H:H)))</f>
        <v/>
      </c>
      <c r="L3510" s="38" t="str">
        <f t="shared" si="325"/>
        <v/>
      </c>
      <c r="M3510" s="38" t="str">
        <f t="shared" si="326"/>
        <v/>
      </c>
      <c r="N3510" s="38" t="str">
        <f t="shared" si="328"/>
        <v/>
      </c>
      <c r="O3510" s="38" t="str">
        <f t="shared" si="330"/>
        <v/>
      </c>
      <c r="P3510" s="39" t="str">
        <f t="shared" si="329"/>
        <v/>
      </c>
      <c r="AC3510" s="42" t="str">
        <f>IF(B3510="","",VLOOKUP(B3510,[2]Formula!B:C,2,0))</f>
        <v/>
      </c>
      <c r="AD3510" s="43" t="str">
        <f t="shared" si="327"/>
        <v/>
      </c>
    </row>
    <row r="3511" spans="1:30" x14ac:dyDescent="0.25">
      <c r="A3511" s="64"/>
      <c r="B3511" s="64"/>
      <c r="C3511" s="66"/>
      <c r="D3511" s="67"/>
      <c r="E3511" s="64"/>
      <c r="F3511" s="64"/>
      <c r="G3511" s="37" t="str">
        <f>IF(E3511="","",IF(OR(E3511="Project Management",E3511="Project Support",E3511="Sprint Management",E3511="Sprint Support"),"NA",ROUND((((VLOOKUP(AD3511,[2]Formula!V:X,3,0)))-SUMIF(AD:AD,AD3511,H:H)),2)))</f>
        <v/>
      </c>
      <c r="H3511" s="71"/>
      <c r="I3511" s="72"/>
      <c r="J3511" s="72"/>
      <c r="K3511" s="38" t="str">
        <f>IF(E3511="","",IF(OR(E3511="Project Management",E3511="Project Support",E3511="Sprint Management",E3511="Sprint Support"),"NA",(((SUMIF(AD:AD,AD3511,H:H)/VLOOKUP(AD3511,[2]Formula!V:X,3,0))*VLOOKUP(AD3511,[2]Formula!V:X,2,0))*H3511)/SUMIF(AD:AD,AD3511,H:H)))</f>
        <v/>
      </c>
      <c r="L3511" s="38" t="str">
        <f t="shared" si="325"/>
        <v/>
      </c>
      <c r="M3511" s="38" t="str">
        <f t="shared" si="326"/>
        <v/>
      </c>
      <c r="N3511" s="38" t="str">
        <f t="shared" si="328"/>
        <v/>
      </c>
      <c r="O3511" s="38" t="str">
        <f t="shared" si="330"/>
        <v/>
      </c>
      <c r="P3511" s="39" t="str">
        <f t="shared" si="329"/>
        <v/>
      </c>
      <c r="AC3511" s="42" t="str">
        <f>IF(B3511="","",VLOOKUP(B3511,[2]Formula!B:C,2,0))</f>
        <v/>
      </c>
      <c r="AD3511" s="43" t="str">
        <f t="shared" si="327"/>
        <v/>
      </c>
    </row>
    <row r="3512" spans="1:30" x14ac:dyDescent="0.25">
      <c r="A3512" s="64"/>
      <c r="B3512" s="64"/>
      <c r="C3512" s="66"/>
      <c r="D3512" s="67"/>
      <c r="E3512" s="64"/>
      <c r="F3512" s="64"/>
      <c r="G3512" s="37" t="str">
        <f>IF(E3512="","",IF(OR(E3512="Project Management",E3512="Project Support",E3512="Sprint Management",E3512="Sprint Support"),"NA",ROUND((((VLOOKUP(AD3512,[2]Formula!V:X,3,0)))-SUMIF(AD:AD,AD3512,H:H)),2)))</f>
        <v/>
      </c>
      <c r="H3512" s="71"/>
      <c r="I3512" s="72"/>
      <c r="J3512" s="72"/>
      <c r="K3512" s="38" t="str">
        <f>IF(E3512="","",IF(OR(E3512="Project Management",E3512="Project Support",E3512="Sprint Management",E3512="Sprint Support"),"NA",(((SUMIF(AD:AD,AD3512,H:H)/VLOOKUP(AD3512,[2]Formula!V:X,3,0))*VLOOKUP(AD3512,[2]Formula!V:X,2,0))*H3512)/SUMIF(AD:AD,AD3512,H:H)))</f>
        <v/>
      </c>
      <c r="L3512" s="38" t="str">
        <f t="shared" si="325"/>
        <v/>
      </c>
      <c r="M3512" s="38" t="str">
        <f t="shared" si="326"/>
        <v/>
      </c>
      <c r="N3512" s="38" t="str">
        <f t="shared" si="328"/>
        <v/>
      </c>
      <c r="O3512" s="38" t="str">
        <f t="shared" si="330"/>
        <v/>
      </c>
      <c r="P3512" s="39" t="str">
        <f t="shared" si="329"/>
        <v/>
      </c>
      <c r="AC3512" s="42" t="str">
        <f>IF(B3512="","",VLOOKUP(B3512,[2]Formula!B:C,2,0))</f>
        <v/>
      </c>
      <c r="AD3512" s="43" t="str">
        <f t="shared" si="327"/>
        <v/>
      </c>
    </row>
    <row r="3513" spans="1:30" x14ac:dyDescent="0.25">
      <c r="A3513" s="64"/>
      <c r="B3513" s="64"/>
      <c r="C3513" s="66"/>
      <c r="D3513" s="67"/>
      <c r="E3513" s="64"/>
      <c r="F3513" s="64"/>
      <c r="G3513" s="37" t="str">
        <f>IF(E3513="","",IF(OR(E3513="Project Management",E3513="Project Support",E3513="Sprint Management",E3513="Sprint Support"),"NA",ROUND((((VLOOKUP(AD3513,[2]Formula!V:X,3,0)))-SUMIF(AD:AD,AD3513,H:H)),2)))</f>
        <v/>
      </c>
      <c r="H3513" s="71"/>
      <c r="I3513" s="72"/>
      <c r="J3513" s="72"/>
      <c r="K3513" s="38" t="str">
        <f>IF(E3513="","",IF(OR(E3513="Project Management",E3513="Project Support",E3513="Sprint Management",E3513="Sprint Support"),"NA",(((SUMIF(AD:AD,AD3513,H:H)/VLOOKUP(AD3513,[2]Formula!V:X,3,0))*VLOOKUP(AD3513,[2]Formula!V:X,2,0))*H3513)/SUMIF(AD:AD,AD3513,H:H)))</f>
        <v/>
      </c>
      <c r="L3513" s="38" t="str">
        <f t="shared" si="325"/>
        <v/>
      </c>
      <c r="M3513" s="38" t="str">
        <f t="shared" si="326"/>
        <v/>
      </c>
      <c r="N3513" s="38" t="str">
        <f t="shared" si="328"/>
        <v/>
      </c>
      <c r="O3513" s="38" t="str">
        <f t="shared" si="330"/>
        <v/>
      </c>
      <c r="P3513" s="39" t="str">
        <f t="shared" si="329"/>
        <v/>
      </c>
      <c r="AC3513" s="42" t="str">
        <f>IF(B3513="","",VLOOKUP(B3513,[2]Formula!B:C,2,0))</f>
        <v/>
      </c>
      <c r="AD3513" s="43" t="str">
        <f t="shared" si="327"/>
        <v/>
      </c>
    </row>
    <row r="3514" spans="1:30" x14ac:dyDescent="0.25">
      <c r="A3514" s="64"/>
      <c r="B3514" s="64"/>
      <c r="C3514" s="66"/>
      <c r="D3514" s="67"/>
      <c r="E3514" s="64"/>
      <c r="F3514" s="64"/>
      <c r="G3514" s="37" t="str">
        <f>IF(E3514="","",IF(OR(E3514="Project Management",E3514="Project Support",E3514="Sprint Management",E3514="Sprint Support"),"NA",ROUND((((VLOOKUP(AD3514,[2]Formula!V:X,3,0)))-SUMIF(AD:AD,AD3514,H:H)),2)))</f>
        <v/>
      </c>
      <c r="H3514" s="71"/>
      <c r="I3514" s="72"/>
      <c r="J3514" s="72"/>
      <c r="K3514" s="38" t="str">
        <f>IF(E3514="","",IF(OR(E3514="Project Management",E3514="Project Support",E3514="Sprint Management",E3514="Sprint Support"),"NA",(((SUMIF(AD:AD,AD3514,H:H)/VLOOKUP(AD3514,[2]Formula!V:X,3,0))*VLOOKUP(AD3514,[2]Formula!V:X,2,0))*H3514)/SUMIF(AD:AD,AD3514,H:H)))</f>
        <v/>
      </c>
      <c r="L3514" s="38" t="str">
        <f t="shared" si="325"/>
        <v/>
      </c>
      <c r="M3514" s="38" t="str">
        <f t="shared" si="326"/>
        <v/>
      </c>
      <c r="N3514" s="38" t="str">
        <f t="shared" si="328"/>
        <v/>
      </c>
      <c r="O3514" s="38" t="str">
        <f t="shared" si="330"/>
        <v/>
      </c>
      <c r="P3514" s="39" t="str">
        <f t="shared" si="329"/>
        <v/>
      </c>
      <c r="AC3514" s="42" t="str">
        <f>IF(B3514="","",VLOOKUP(B3514,[2]Formula!B:C,2,0))</f>
        <v/>
      </c>
      <c r="AD3514" s="43" t="str">
        <f t="shared" si="327"/>
        <v/>
      </c>
    </row>
    <row r="3515" spans="1:30" x14ac:dyDescent="0.25">
      <c r="A3515" s="64"/>
      <c r="B3515" s="64"/>
      <c r="C3515" s="66"/>
      <c r="D3515" s="67"/>
      <c r="E3515" s="64"/>
      <c r="F3515" s="64"/>
      <c r="G3515" s="37" t="str">
        <f>IF(E3515="","",IF(OR(E3515="Project Management",E3515="Project Support",E3515="Sprint Management",E3515="Sprint Support"),"NA",ROUND((((VLOOKUP(AD3515,[2]Formula!V:X,3,0)))-SUMIF(AD:AD,AD3515,H:H)),2)))</f>
        <v/>
      </c>
      <c r="H3515" s="71"/>
      <c r="I3515" s="72"/>
      <c r="J3515" s="72"/>
      <c r="K3515" s="38" t="str">
        <f>IF(E3515="","",IF(OR(E3515="Project Management",E3515="Project Support",E3515="Sprint Management",E3515="Sprint Support"),"NA",(((SUMIF(AD:AD,AD3515,H:H)/VLOOKUP(AD3515,[2]Formula!V:X,3,0))*VLOOKUP(AD3515,[2]Formula!V:X,2,0))*H3515)/SUMIF(AD:AD,AD3515,H:H)))</f>
        <v/>
      </c>
      <c r="L3515" s="38" t="str">
        <f t="shared" si="325"/>
        <v/>
      </c>
      <c r="M3515" s="38" t="str">
        <f t="shared" si="326"/>
        <v/>
      </c>
      <c r="N3515" s="38" t="str">
        <f t="shared" si="328"/>
        <v/>
      </c>
      <c r="O3515" s="38" t="str">
        <f t="shared" si="330"/>
        <v/>
      </c>
      <c r="P3515" s="39" t="str">
        <f t="shared" si="329"/>
        <v/>
      </c>
      <c r="AC3515" s="42" t="str">
        <f>IF(B3515="","",VLOOKUP(B3515,[2]Formula!B:C,2,0))</f>
        <v/>
      </c>
      <c r="AD3515" s="43" t="str">
        <f t="shared" si="327"/>
        <v/>
      </c>
    </row>
    <row r="3516" spans="1:30" x14ac:dyDescent="0.25">
      <c r="A3516" s="64"/>
      <c r="B3516" s="64"/>
      <c r="C3516" s="66"/>
      <c r="D3516" s="67"/>
      <c r="E3516" s="64"/>
      <c r="F3516" s="64"/>
      <c r="G3516" s="37" t="str">
        <f>IF(E3516="","",IF(OR(E3516="Project Management",E3516="Project Support",E3516="Sprint Management",E3516="Sprint Support"),"NA",ROUND((((VLOOKUP(AD3516,[2]Formula!V:X,3,0)))-SUMIF(AD:AD,AD3516,H:H)),2)))</f>
        <v/>
      </c>
      <c r="H3516" s="71"/>
      <c r="I3516" s="72"/>
      <c r="J3516" s="72"/>
      <c r="K3516" s="38" t="str">
        <f>IF(E3516="","",IF(OR(E3516="Project Management",E3516="Project Support",E3516="Sprint Management",E3516="Sprint Support"),"NA",(((SUMIF(AD:AD,AD3516,H:H)/VLOOKUP(AD3516,[2]Formula!V:X,3,0))*VLOOKUP(AD3516,[2]Formula!V:X,2,0))*H3516)/SUMIF(AD:AD,AD3516,H:H)))</f>
        <v/>
      </c>
      <c r="L3516" s="38" t="str">
        <f t="shared" si="325"/>
        <v/>
      </c>
      <c r="M3516" s="38" t="str">
        <f t="shared" si="326"/>
        <v/>
      </c>
      <c r="N3516" s="38" t="str">
        <f t="shared" si="328"/>
        <v/>
      </c>
      <c r="O3516" s="38" t="str">
        <f t="shared" si="330"/>
        <v/>
      </c>
      <c r="P3516" s="39" t="str">
        <f t="shared" si="329"/>
        <v/>
      </c>
      <c r="AC3516" s="42" t="str">
        <f>IF(B3516="","",VLOOKUP(B3516,[2]Formula!B:C,2,0))</f>
        <v/>
      </c>
      <c r="AD3516" s="43" t="str">
        <f t="shared" si="327"/>
        <v/>
      </c>
    </row>
    <row r="3517" spans="1:30" x14ac:dyDescent="0.25">
      <c r="A3517" s="64"/>
      <c r="B3517" s="64"/>
      <c r="C3517" s="66"/>
      <c r="D3517" s="67"/>
      <c r="E3517" s="64"/>
      <c r="F3517" s="64"/>
      <c r="G3517" s="37" t="str">
        <f>IF(E3517="","",IF(OR(E3517="Project Management",E3517="Project Support",E3517="Sprint Management",E3517="Sprint Support"),"NA",ROUND((((VLOOKUP(AD3517,[2]Formula!V:X,3,0)))-SUMIF(AD:AD,AD3517,H:H)),2)))</f>
        <v/>
      </c>
      <c r="H3517" s="71"/>
      <c r="I3517" s="72"/>
      <c r="J3517" s="72"/>
      <c r="K3517" s="38" t="str">
        <f>IF(E3517="","",IF(OR(E3517="Project Management",E3517="Project Support",E3517="Sprint Management",E3517="Sprint Support"),"NA",(((SUMIF(AD:AD,AD3517,H:H)/VLOOKUP(AD3517,[2]Formula!V:X,3,0))*VLOOKUP(AD3517,[2]Formula!V:X,2,0))*H3517)/SUMIF(AD:AD,AD3517,H:H)))</f>
        <v/>
      </c>
      <c r="L3517" s="38" t="str">
        <f t="shared" si="325"/>
        <v/>
      </c>
      <c r="M3517" s="38" t="str">
        <f t="shared" si="326"/>
        <v/>
      </c>
      <c r="N3517" s="38" t="str">
        <f t="shared" si="328"/>
        <v/>
      </c>
      <c r="O3517" s="38" t="str">
        <f t="shared" si="330"/>
        <v/>
      </c>
      <c r="P3517" s="39" t="str">
        <f t="shared" si="329"/>
        <v/>
      </c>
      <c r="AC3517" s="42" t="str">
        <f>IF(B3517="","",VLOOKUP(B3517,[2]Formula!B:C,2,0))</f>
        <v/>
      </c>
      <c r="AD3517" s="43" t="str">
        <f t="shared" si="327"/>
        <v/>
      </c>
    </row>
    <row r="3518" spans="1:30" x14ac:dyDescent="0.25">
      <c r="A3518" s="64"/>
      <c r="B3518" s="64"/>
      <c r="C3518" s="66"/>
      <c r="D3518" s="67"/>
      <c r="E3518" s="64"/>
      <c r="F3518" s="64"/>
      <c r="G3518" s="37" t="str">
        <f>IF(E3518="","",IF(OR(E3518="Project Management",E3518="Project Support",E3518="Sprint Management",E3518="Sprint Support"),"NA",ROUND((((VLOOKUP(AD3518,[2]Formula!V:X,3,0)))-SUMIF(AD:AD,AD3518,H:H)),2)))</f>
        <v/>
      </c>
      <c r="H3518" s="71"/>
      <c r="I3518" s="72"/>
      <c r="J3518" s="72"/>
      <c r="K3518" s="38" t="str">
        <f>IF(E3518="","",IF(OR(E3518="Project Management",E3518="Project Support",E3518="Sprint Management",E3518="Sprint Support"),"NA",(((SUMIF(AD:AD,AD3518,H:H)/VLOOKUP(AD3518,[2]Formula!V:X,3,0))*VLOOKUP(AD3518,[2]Formula!V:X,2,0))*H3518)/SUMIF(AD:AD,AD3518,H:H)))</f>
        <v/>
      </c>
      <c r="L3518" s="38" t="str">
        <f t="shared" si="325"/>
        <v/>
      </c>
      <c r="M3518" s="38" t="str">
        <f t="shared" si="326"/>
        <v/>
      </c>
      <c r="N3518" s="38" t="str">
        <f t="shared" si="328"/>
        <v/>
      </c>
      <c r="O3518" s="38" t="str">
        <f t="shared" si="330"/>
        <v/>
      </c>
      <c r="P3518" s="39" t="str">
        <f t="shared" si="329"/>
        <v/>
      </c>
      <c r="AC3518" s="42" t="str">
        <f>IF(B3518="","",VLOOKUP(B3518,[2]Formula!B:C,2,0))</f>
        <v/>
      </c>
      <c r="AD3518" s="43" t="str">
        <f t="shared" si="327"/>
        <v/>
      </c>
    </row>
    <row r="3519" spans="1:30" x14ac:dyDescent="0.25">
      <c r="A3519" s="64"/>
      <c r="B3519" s="64"/>
      <c r="C3519" s="66"/>
      <c r="D3519" s="67"/>
      <c r="E3519" s="64"/>
      <c r="F3519" s="64"/>
      <c r="G3519" s="37" t="str">
        <f>IF(E3519="","",IF(OR(E3519="Project Management",E3519="Project Support",E3519="Sprint Management",E3519="Sprint Support"),"NA",ROUND((((VLOOKUP(AD3519,[2]Formula!V:X,3,0)))-SUMIF(AD:AD,AD3519,H:H)),2)))</f>
        <v/>
      </c>
      <c r="H3519" s="71"/>
      <c r="I3519" s="72"/>
      <c r="J3519" s="72"/>
      <c r="K3519" s="38" t="str">
        <f>IF(E3519="","",IF(OR(E3519="Project Management",E3519="Project Support",E3519="Sprint Management",E3519="Sprint Support"),"NA",(((SUMIF(AD:AD,AD3519,H:H)/VLOOKUP(AD3519,[2]Formula!V:X,3,0))*VLOOKUP(AD3519,[2]Formula!V:X,2,0))*H3519)/SUMIF(AD:AD,AD3519,H:H)))</f>
        <v/>
      </c>
      <c r="L3519" s="38" t="str">
        <f t="shared" si="325"/>
        <v/>
      </c>
      <c r="M3519" s="38" t="str">
        <f t="shared" si="326"/>
        <v/>
      </c>
      <c r="N3519" s="38" t="str">
        <f t="shared" si="328"/>
        <v/>
      </c>
      <c r="O3519" s="38" t="str">
        <f t="shared" si="330"/>
        <v/>
      </c>
      <c r="P3519" s="39" t="str">
        <f t="shared" si="329"/>
        <v/>
      </c>
      <c r="AC3519" s="42" t="str">
        <f>IF(B3519="","",VLOOKUP(B3519,[2]Formula!B:C,2,0))</f>
        <v/>
      </c>
      <c r="AD3519" s="43" t="str">
        <f t="shared" si="327"/>
        <v/>
      </c>
    </row>
    <row r="3520" spans="1:30" x14ac:dyDescent="0.25">
      <c r="A3520" s="64"/>
      <c r="B3520" s="64"/>
      <c r="C3520" s="66"/>
      <c r="D3520" s="67"/>
      <c r="E3520" s="64"/>
      <c r="F3520" s="64"/>
      <c r="G3520" s="37" t="str">
        <f>IF(E3520="","",IF(OR(E3520="Project Management",E3520="Project Support",E3520="Sprint Management",E3520="Sprint Support"),"NA",ROUND((((VLOOKUP(AD3520,[2]Formula!V:X,3,0)))-SUMIF(AD:AD,AD3520,H:H)),2)))</f>
        <v/>
      </c>
      <c r="H3520" s="71"/>
      <c r="I3520" s="72"/>
      <c r="J3520" s="72"/>
      <c r="K3520" s="38" t="str">
        <f>IF(E3520="","",IF(OR(E3520="Project Management",E3520="Project Support",E3520="Sprint Management",E3520="Sprint Support"),"NA",(((SUMIF(AD:AD,AD3520,H:H)/VLOOKUP(AD3520,[2]Formula!V:X,3,0))*VLOOKUP(AD3520,[2]Formula!V:X,2,0))*H3520)/SUMIF(AD:AD,AD3520,H:H)))</f>
        <v/>
      </c>
      <c r="L3520" s="38" t="str">
        <f t="shared" si="325"/>
        <v/>
      </c>
      <c r="M3520" s="38" t="str">
        <f t="shared" si="326"/>
        <v/>
      </c>
      <c r="N3520" s="38" t="str">
        <f t="shared" si="328"/>
        <v/>
      </c>
      <c r="O3520" s="38" t="str">
        <f t="shared" si="330"/>
        <v/>
      </c>
      <c r="P3520" s="39" t="str">
        <f t="shared" si="329"/>
        <v/>
      </c>
      <c r="AC3520" s="42" t="str">
        <f>IF(B3520="","",VLOOKUP(B3520,[2]Formula!B:C,2,0))</f>
        <v/>
      </c>
      <c r="AD3520" s="43" t="str">
        <f t="shared" si="327"/>
        <v/>
      </c>
    </row>
    <row r="3521" spans="1:30" x14ac:dyDescent="0.25">
      <c r="A3521" s="64"/>
      <c r="B3521" s="64"/>
      <c r="C3521" s="66"/>
      <c r="D3521" s="67"/>
      <c r="E3521" s="64"/>
      <c r="F3521" s="64"/>
      <c r="G3521" s="37" t="str">
        <f>IF(E3521="","",IF(OR(E3521="Project Management",E3521="Project Support",E3521="Sprint Management",E3521="Sprint Support"),"NA",ROUND((((VLOOKUP(AD3521,[2]Formula!V:X,3,0)))-SUMIF(AD:AD,AD3521,H:H)),2)))</f>
        <v/>
      </c>
      <c r="H3521" s="71"/>
      <c r="I3521" s="72"/>
      <c r="J3521" s="72"/>
      <c r="K3521" s="38" t="str">
        <f>IF(E3521="","",IF(OR(E3521="Project Management",E3521="Project Support",E3521="Sprint Management",E3521="Sprint Support"),"NA",(((SUMIF(AD:AD,AD3521,H:H)/VLOOKUP(AD3521,[2]Formula!V:X,3,0))*VLOOKUP(AD3521,[2]Formula!V:X,2,0))*H3521)/SUMIF(AD:AD,AD3521,H:H)))</f>
        <v/>
      </c>
      <c r="L3521" s="38" t="str">
        <f t="shared" si="325"/>
        <v/>
      </c>
      <c r="M3521" s="38" t="str">
        <f t="shared" si="326"/>
        <v/>
      </c>
      <c r="N3521" s="38" t="str">
        <f t="shared" si="328"/>
        <v/>
      </c>
      <c r="O3521" s="38" t="str">
        <f t="shared" si="330"/>
        <v/>
      </c>
      <c r="P3521" s="39" t="str">
        <f t="shared" si="329"/>
        <v/>
      </c>
      <c r="AC3521" s="42" t="str">
        <f>IF(B3521="","",VLOOKUP(B3521,[2]Formula!B:C,2,0))</f>
        <v/>
      </c>
      <c r="AD3521" s="43" t="str">
        <f t="shared" si="327"/>
        <v/>
      </c>
    </row>
    <row r="3522" spans="1:30" x14ac:dyDescent="0.25">
      <c r="A3522" s="64"/>
      <c r="B3522" s="64"/>
      <c r="C3522" s="66"/>
      <c r="D3522" s="67"/>
      <c r="E3522" s="64"/>
      <c r="F3522" s="64"/>
      <c r="G3522" s="37" t="str">
        <f>IF(E3522="","",IF(OR(E3522="Project Management",E3522="Project Support",E3522="Sprint Management",E3522="Sprint Support"),"NA",ROUND((((VLOOKUP(AD3522,[2]Formula!V:X,3,0)))-SUMIF(AD:AD,AD3522,H:H)),2)))</f>
        <v/>
      </c>
      <c r="H3522" s="71"/>
      <c r="I3522" s="72"/>
      <c r="J3522" s="72"/>
      <c r="K3522" s="38" t="str">
        <f>IF(E3522="","",IF(OR(E3522="Project Management",E3522="Project Support",E3522="Sprint Management",E3522="Sprint Support"),"NA",(((SUMIF(AD:AD,AD3522,H:H)/VLOOKUP(AD3522,[2]Formula!V:X,3,0))*VLOOKUP(AD3522,[2]Formula!V:X,2,0))*H3522)/SUMIF(AD:AD,AD3522,H:H)))</f>
        <v/>
      </c>
      <c r="L3522" s="38" t="str">
        <f t="shared" ref="L3522:L3585" si="331">IFERROR(IF(K3522="NA",(H3522/I3522),(K3522/I3522)),"")</f>
        <v/>
      </c>
      <c r="M3522" s="38" t="str">
        <f t="shared" ref="M3522:M3585" si="332">IFERROR(IF(K3522="NA",1,(K3522/H3522)),"")</f>
        <v/>
      </c>
      <c r="N3522" s="38" t="str">
        <f t="shared" si="328"/>
        <v/>
      </c>
      <c r="O3522" s="38" t="str">
        <f t="shared" si="330"/>
        <v/>
      </c>
      <c r="P3522" s="39" t="str">
        <f t="shared" si="329"/>
        <v/>
      </c>
      <c r="AC3522" s="42" t="str">
        <f>IF(B3522="","",VLOOKUP(B3522,[2]Formula!B:C,2,0))</f>
        <v/>
      </c>
      <c r="AD3522" s="43" t="str">
        <f t="shared" ref="AD3522:AD3585" si="333">IF(B3522="","",CONCATENATE(B3522,"_",E3522))</f>
        <v/>
      </c>
    </row>
    <row r="3523" spans="1:30" x14ac:dyDescent="0.25">
      <c r="A3523" s="64"/>
      <c r="B3523" s="64"/>
      <c r="C3523" s="66"/>
      <c r="D3523" s="67"/>
      <c r="E3523" s="64"/>
      <c r="F3523" s="64"/>
      <c r="G3523" s="37" t="str">
        <f>IF(E3523="","",IF(OR(E3523="Project Management",E3523="Project Support",E3523="Sprint Management",E3523="Sprint Support"),"NA",ROUND((((VLOOKUP(AD3523,[2]Formula!V:X,3,0)))-SUMIF(AD:AD,AD3523,H:H)),2)))</f>
        <v/>
      </c>
      <c r="H3523" s="71"/>
      <c r="I3523" s="72"/>
      <c r="J3523" s="72"/>
      <c r="K3523" s="38" t="str">
        <f>IF(E3523="","",IF(OR(E3523="Project Management",E3523="Project Support",E3523="Sprint Management",E3523="Sprint Support"),"NA",(((SUMIF(AD:AD,AD3523,H:H)/VLOOKUP(AD3523,[2]Formula!V:X,3,0))*VLOOKUP(AD3523,[2]Formula!V:X,2,0))*H3523)/SUMIF(AD:AD,AD3523,H:H)))</f>
        <v/>
      </c>
      <c r="L3523" s="38" t="str">
        <f t="shared" si="331"/>
        <v/>
      </c>
      <c r="M3523" s="38" t="str">
        <f t="shared" si="332"/>
        <v/>
      </c>
      <c r="N3523" s="38" t="str">
        <f t="shared" ref="N3523:N3586" si="334">IFERROR(((L3523-M3523)/M3523)*100,"")</f>
        <v/>
      </c>
      <c r="O3523" s="38" t="str">
        <f t="shared" si="330"/>
        <v/>
      </c>
      <c r="P3523" s="39" t="str">
        <f t="shared" ref="P3523:P3586" si="335">IF(O3523="","",1)</f>
        <v/>
      </c>
      <c r="AC3523" s="42" t="str">
        <f>IF(B3523="","",VLOOKUP(B3523,[2]Formula!B:C,2,0))</f>
        <v/>
      </c>
      <c r="AD3523" s="43" t="str">
        <f t="shared" si="333"/>
        <v/>
      </c>
    </row>
    <row r="3524" spans="1:30" x14ac:dyDescent="0.25">
      <c r="A3524" s="64"/>
      <c r="B3524" s="64"/>
      <c r="C3524" s="66"/>
      <c r="D3524" s="67"/>
      <c r="E3524" s="64"/>
      <c r="F3524" s="64"/>
      <c r="G3524" s="37" t="str">
        <f>IF(E3524="","",IF(OR(E3524="Project Management",E3524="Project Support",E3524="Sprint Management",E3524="Sprint Support"),"NA",ROUND((((VLOOKUP(AD3524,[2]Formula!V:X,3,0)))-SUMIF(AD:AD,AD3524,H:H)),2)))</f>
        <v/>
      </c>
      <c r="H3524" s="71"/>
      <c r="I3524" s="72"/>
      <c r="J3524" s="72"/>
      <c r="K3524" s="38" t="str">
        <f>IF(E3524="","",IF(OR(E3524="Project Management",E3524="Project Support",E3524="Sprint Management",E3524="Sprint Support"),"NA",(((SUMIF(AD:AD,AD3524,H:H)/VLOOKUP(AD3524,[2]Formula!V:X,3,0))*VLOOKUP(AD3524,[2]Formula!V:X,2,0))*H3524)/SUMIF(AD:AD,AD3524,H:H)))</f>
        <v/>
      </c>
      <c r="L3524" s="38" t="str">
        <f t="shared" si="331"/>
        <v/>
      </c>
      <c r="M3524" s="38" t="str">
        <f t="shared" si="332"/>
        <v/>
      </c>
      <c r="N3524" s="38" t="str">
        <f t="shared" si="334"/>
        <v/>
      </c>
      <c r="O3524" s="38" t="str">
        <f t="shared" si="330"/>
        <v/>
      </c>
      <c r="P3524" s="39" t="str">
        <f t="shared" si="335"/>
        <v/>
      </c>
      <c r="AC3524" s="42" t="str">
        <f>IF(B3524="","",VLOOKUP(B3524,[2]Formula!B:C,2,0))</f>
        <v/>
      </c>
      <c r="AD3524" s="43" t="str">
        <f t="shared" si="333"/>
        <v/>
      </c>
    </row>
    <row r="3525" spans="1:30" x14ac:dyDescent="0.25">
      <c r="A3525" s="64"/>
      <c r="B3525" s="64"/>
      <c r="C3525" s="66"/>
      <c r="D3525" s="67"/>
      <c r="E3525" s="64"/>
      <c r="F3525" s="64"/>
      <c r="G3525" s="37" t="str">
        <f>IF(E3525="","",IF(OR(E3525="Project Management",E3525="Project Support",E3525="Sprint Management",E3525="Sprint Support"),"NA",ROUND((((VLOOKUP(AD3525,[2]Formula!V:X,3,0)))-SUMIF(AD:AD,AD3525,H:H)),2)))</f>
        <v/>
      </c>
      <c r="H3525" s="71"/>
      <c r="I3525" s="72"/>
      <c r="J3525" s="72"/>
      <c r="K3525" s="38" t="str">
        <f>IF(E3525="","",IF(OR(E3525="Project Management",E3525="Project Support",E3525="Sprint Management",E3525="Sprint Support"),"NA",(((SUMIF(AD:AD,AD3525,H:H)/VLOOKUP(AD3525,[2]Formula!V:X,3,0))*VLOOKUP(AD3525,[2]Formula!V:X,2,0))*H3525)/SUMIF(AD:AD,AD3525,H:H)))</f>
        <v/>
      </c>
      <c r="L3525" s="38" t="str">
        <f t="shared" si="331"/>
        <v/>
      </c>
      <c r="M3525" s="38" t="str">
        <f t="shared" si="332"/>
        <v/>
      </c>
      <c r="N3525" s="38" t="str">
        <f t="shared" si="334"/>
        <v/>
      </c>
      <c r="O3525" s="38" t="str">
        <f t="shared" si="330"/>
        <v/>
      </c>
      <c r="P3525" s="39" t="str">
        <f t="shared" si="335"/>
        <v/>
      </c>
      <c r="AC3525" s="42" t="str">
        <f>IF(B3525="","",VLOOKUP(B3525,[2]Formula!B:C,2,0))</f>
        <v/>
      </c>
      <c r="AD3525" s="43" t="str">
        <f t="shared" si="333"/>
        <v/>
      </c>
    </row>
    <row r="3526" spans="1:30" x14ac:dyDescent="0.25">
      <c r="A3526" s="64"/>
      <c r="B3526" s="64"/>
      <c r="C3526" s="66"/>
      <c r="D3526" s="67"/>
      <c r="E3526" s="64"/>
      <c r="F3526" s="64"/>
      <c r="G3526" s="37" t="str">
        <f>IF(E3526="","",IF(OR(E3526="Project Management",E3526="Project Support",E3526="Sprint Management",E3526="Sprint Support"),"NA",ROUND((((VLOOKUP(AD3526,[2]Formula!V:X,3,0)))-SUMIF(AD:AD,AD3526,H:H)),2)))</f>
        <v/>
      </c>
      <c r="H3526" s="71"/>
      <c r="I3526" s="72"/>
      <c r="J3526" s="72"/>
      <c r="K3526" s="38" t="str">
        <f>IF(E3526="","",IF(OR(E3526="Project Management",E3526="Project Support",E3526="Sprint Management",E3526="Sprint Support"),"NA",(((SUMIF(AD:AD,AD3526,H:H)/VLOOKUP(AD3526,[2]Formula!V:X,3,0))*VLOOKUP(AD3526,[2]Formula!V:X,2,0))*H3526)/SUMIF(AD:AD,AD3526,H:H)))</f>
        <v/>
      </c>
      <c r="L3526" s="38" t="str">
        <f t="shared" si="331"/>
        <v/>
      </c>
      <c r="M3526" s="38" t="str">
        <f t="shared" si="332"/>
        <v/>
      </c>
      <c r="N3526" s="38" t="str">
        <f t="shared" si="334"/>
        <v/>
      </c>
      <c r="O3526" s="38" t="str">
        <f t="shared" si="330"/>
        <v/>
      </c>
      <c r="P3526" s="39" t="str">
        <f t="shared" si="335"/>
        <v/>
      </c>
      <c r="AC3526" s="42" t="str">
        <f>IF(B3526="","",VLOOKUP(B3526,[2]Formula!B:C,2,0))</f>
        <v/>
      </c>
      <c r="AD3526" s="43" t="str">
        <f t="shared" si="333"/>
        <v/>
      </c>
    </row>
    <row r="3527" spans="1:30" x14ac:dyDescent="0.25">
      <c r="A3527" s="64"/>
      <c r="B3527" s="64"/>
      <c r="C3527" s="66"/>
      <c r="D3527" s="67"/>
      <c r="E3527" s="64"/>
      <c r="F3527" s="64"/>
      <c r="G3527" s="37" t="str">
        <f>IF(E3527="","",IF(OR(E3527="Project Management",E3527="Project Support",E3527="Sprint Management",E3527="Sprint Support"),"NA",ROUND((((VLOOKUP(AD3527,[2]Formula!V:X,3,0)))-SUMIF(AD:AD,AD3527,H:H)),2)))</f>
        <v/>
      </c>
      <c r="H3527" s="71"/>
      <c r="I3527" s="72"/>
      <c r="J3527" s="72"/>
      <c r="K3527" s="38" t="str">
        <f>IF(E3527="","",IF(OR(E3527="Project Management",E3527="Project Support",E3527="Sprint Management",E3527="Sprint Support"),"NA",(((SUMIF(AD:AD,AD3527,H:H)/VLOOKUP(AD3527,[2]Formula!V:X,3,0))*VLOOKUP(AD3527,[2]Formula!V:X,2,0))*H3527)/SUMIF(AD:AD,AD3527,H:H)))</f>
        <v/>
      </c>
      <c r="L3527" s="38" t="str">
        <f t="shared" si="331"/>
        <v/>
      </c>
      <c r="M3527" s="38" t="str">
        <f t="shared" si="332"/>
        <v/>
      </c>
      <c r="N3527" s="38" t="str">
        <f t="shared" si="334"/>
        <v/>
      </c>
      <c r="O3527" s="38" t="str">
        <f t="shared" si="330"/>
        <v/>
      </c>
      <c r="P3527" s="39" t="str">
        <f t="shared" si="335"/>
        <v/>
      </c>
      <c r="AC3527" s="42" t="str">
        <f>IF(B3527="","",VLOOKUP(B3527,[2]Formula!B:C,2,0))</f>
        <v/>
      </c>
      <c r="AD3527" s="43" t="str">
        <f t="shared" si="333"/>
        <v/>
      </c>
    </row>
    <row r="3528" spans="1:30" x14ac:dyDescent="0.25">
      <c r="A3528" s="64"/>
      <c r="B3528" s="64"/>
      <c r="C3528" s="66"/>
      <c r="D3528" s="67"/>
      <c r="E3528" s="64"/>
      <c r="F3528" s="64"/>
      <c r="G3528" s="37" t="str">
        <f>IF(E3528="","",IF(OR(E3528="Project Management",E3528="Project Support",E3528="Sprint Management",E3528="Sprint Support"),"NA",ROUND((((VLOOKUP(AD3528,[2]Formula!V:X,3,0)))-SUMIF(AD:AD,AD3528,H:H)),2)))</f>
        <v/>
      </c>
      <c r="H3528" s="71"/>
      <c r="I3528" s="72"/>
      <c r="J3528" s="72"/>
      <c r="K3528" s="38" t="str">
        <f>IF(E3528="","",IF(OR(E3528="Project Management",E3528="Project Support",E3528="Sprint Management",E3528="Sprint Support"),"NA",(((SUMIF(AD:AD,AD3528,H:H)/VLOOKUP(AD3528,[2]Formula!V:X,3,0))*VLOOKUP(AD3528,[2]Formula!V:X,2,0))*H3528)/SUMIF(AD:AD,AD3528,H:H)))</f>
        <v/>
      </c>
      <c r="L3528" s="38" t="str">
        <f t="shared" si="331"/>
        <v/>
      </c>
      <c r="M3528" s="38" t="str">
        <f t="shared" si="332"/>
        <v/>
      </c>
      <c r="N3528" s="38" t="str">
        <f t="shared" si="334"/>
        <v/>
      </c>
      <c r="O3528" s="38" t="str">
        <f t="shared" si="330"/>
        <v/>
      </c>
      <c r="P3528" s="39" t="str">
        <f t="shared" si="335"/>
        <v/>
      </c>
      <c r="AC3528" s="42" t="str">
        <f>IF(B3528="","",VLOOKUP(B3528,[2]Formula!B:C,2,0))</f>
        <v/>
      </c>
      <c r="AD3528" s="43" t="str">
        <f t="shared" si="333"/>
        <v/>
      </c>
    </row>
    <row r="3529" spans="1:30" x14ac:dyDescent="0.25">
      <c r="A3529" s="64"/>
      <c r="B3529" s="64"/>
      <c r="C3529" s="66"/>
      <c r="D3529" s="67"/>
      <c r="E3529" s="64"/>
      <c r="F3529" s="64"/>
      <c r="G3529" s="37" t="str">
        <f>IF(E3529="","",IF(OR(E3529="Project Management",E3529="Project Support",E3529="Sprint Management",E3529="Sprint Support"),"NA",ROUND((((VLOOKUP(AD3529,[2]Formula!V:X,3,0)))-SUMIF(AD:AD,AD3529,H:H)),2)))</f>
        <v/>
      </c>
      <c r="H3529" s="71"/>
      <c r="I3529" s="72"/>
      <c r="J3529" s="72"/>
      <c r="K3529" s="38" t="str">
        <f>IF(E3529="","",IF(OR(E3529="Project Management",E3529="Project Support",E3529="Sprint Management",E3529="Sprint Support"),"NA",(((SUMIF(AD:AD,AD3529,H:H)/VLOOKUP(AD3529,[2]Formula!V:X,3,0))*VLOOKUP(AD3529,[2]Formula!V:X,2,0))*H3529)/SUMIF(AD:AD,AD3529,H:H)))</f>
        <v/>
      </c>
      <c r="L3529" s="38" t="str">
        <f t="shared" si="331"/>
        <v/>
      </c>
      <c r="M3529" s="38" t="str">
        <f t="shared" si="332"/>
        <v/>
      </c>
      <c r="N3529" s="38" t="str">
        <f t="shared" si="334"/>
        <v/>
      </c>
      <c r="O3529" s="38" t="str">
        <f t="shared" si="330"/>
        <v/>
      </c>
      <c r="P3529" s="39" t="str">
        <f t="shared" si="335"/>
        <v/>
      </c>
      <c r="AC3529" s="42" t="str">
        <f>IF(B3529="","",VLOOKUP(B3529,[2]Formula!B:C,2,0))</f>
        <v/>
      </c>
      <c r="AD3529" s="43" t="str">
        <f t="shared" si="333"/>
        <v/>
      </c>
    </row>
    <row r="3530" spans="1:30" x14ac:dyDescent="0.25">
      <c r="A3530" s="64"/>
      <c r="B3530" s="64"/>
      <c r="C3530" s="66"/>
      <c r="D3530" s="67"/>
      <c r="E3530" s="64"/>
      <c r="F3530" s="64"/>
      <c r="G3530" s="37" t="str">
        <f>IF(E3530="","",IF(OR(E3530="Project Management",E3530="Project Support",E3530="Sprint Management",E3530="Sprint Support"),"NA",ROUND((((VLOOKUP(AD3530,[2]Formula!V:X,3,0)))-SUMIF(AD:AD,AD3530,H:H)),2)))</f>
        <v/>
      </c>
      <c r="H3530" s="71"/>
      <c r="I3530" s="72"/>
      <c r="J3530" s="72"/>
      <c r="K3530" s="38" t="str">
        <f>IF(E3530="","",IF(OR(E3530="Project Management",E3530="Project Support",E3530="Sprint Management",E3530="Sprint Support"),"NA",(((SUMIF(AD:AD,AD3530,H:H)/VLOOKUP(AD3530,[2]Formula!V:X,3,0))*VLOOKUP(AD3530,[2]Formula!V:X,2,0))*H3530)/SUMIF(AD:AD,AD3530,H:H)))</f>
        <v/>
      </c>
      <c r="L3530" s="38" t="str">
        <f t="shared" si="331"/>
        <v/>
      </c>
      <c r="M3530" s="38" t="str">
        <f t="shared" si="332"/>
        <v/>
      </c>
      <c r="N3530" s="38" t="str">
        <f t="shared" si="334"/>
        <v/>
      </c>
      <c r="O3530" s="38" t="str">
        <f t="shared" si="330"/>
        <v/>
      </c>
      <c r="P3530" s="39" t="str">
        <f t="shared" si="335"/>
        <v/>
      </c>
      <c r="AC3530" s="42" t="str">
        <f>IF(B3530="","",VLOOKUP(B3530,[2]Formula!B:C,2,0))</f>
        <v/>
      </c>
      <c r="AD3530" s="43" t="str">
        <f t="shared" si="333"/>
        <v/>
      </c>
    </row>
    <row r="3531" spans="1:30" x14ac:dyDescent="0.25">
      <c r="A3531" s="64"/>
      <c r="B3531" s="64"/>
      <c r="C3531" s="66"/>
      <c r="D3531" s="67"/>
      <c r="E3531" s="64"/>
      <c r="F3531" s="64"/>
      <c r="G3531" s="37" t="str">
        <f>IF(E3531="","",IF(OR(E3531="Project Management",E3531="Project Support",E3531="Sprint Management",E3531="Sprint Support"),"NA",ROUND((((VLOOKUP(AD3531,[2]Formula!V:X,3,0)))-SUMIF(AD:AD,AD3531,H:H)),2)))</f>
        <v/>
      </c>
      <c r="H3531" s="71"/>
      <c r="I3531" s="72"/>
      <c r="J3531" s="72"/>
      <c r="K3531" s="38" t="str">
        <f>IF(E3531="","",IF(OR(E3531="Project Management",E3531="Project Support",E3531="Sprint Management",E3531="Sprint Support"),"NA",(((SUMIF(AD:AD,AD3531,H:H)/VLOOKUP(AD3531,[2]Formula!V:X,3,0))*VLOOKUP(AD3531,[2]Formula!V:X,2,0))*H3531)/SUMIF(AD:AD,AD3531,H:H)))</f>
        <v/>
      </c>
      <c r="L3531" s="38" t="str">
        <f t="shared" si="331"/>
        <v/>
      </c>
      <c r="M3531" s="38" t="str">
        <f t="shared" si="332"/>
        <v/>
      </c>
      <c r="N3531" s="38" t="str">
        <f t="shared" si="334"/>
        <v/>
      </c>
      <c r="O3531" s="38" t="str">
        <f t="shared" si="330"/>
        <v/>
      </c>
      <c r="P3531" s="39" t="str">
        <f t="shared" si="335"/>
        <v/>
      </c>
      <c r="AC3531" s="42" t="str">
        <f>IF(B3531="","",VLOOKUP(B3531,[2]Formula!B:C,2,0))</f>
        <v/>
      </c>
      <c r="AD3531" s="43" t="str">
        <f t="shared" si="333"/>
        <v/>
      </c>
    </row>
    <row r="3532" spans="1:30" x14ac:dyDescent="0.25">
      <c r="A3532" s="64"/>
      <c r="B3532" s="64"/>
      <c r="C3532" s="66"/>
      <c r="D3532" s="67"/>
      <c r="E3532" s="64"/>
      <c r="F3532" s="64"/>
      <c r="G3532" s="37" t="str">
        <f>IF(E3532="","",IF(OR(E3532="Project Management",E3532="Project Support",E3532="Sprint Management",E3532="Sprint Support"),"NA",ROUND((((VLOOKUP(AD3532,[2]Formula!V:X,3,0)))-SUMIF(AD:AD,AD3532,H:H)),2)))</f>
        <v/>
      </c>
      <c r="H3532" s="71"/>
      <c r="I3532" s="72"/>
      <c r="J3532" s="72"/>
      <c r="K3532" s="38" t="str">
        <f>IF(E3532="","",IF(OR(E3532="Project Management",E3532="Project Support",E3532="Sprint Management",E3532="Sprint Support"),"NA",(((SUMIF(AD:AD,AD3532,H:H)/VLOOKUP(AD3532,[2]Formula!V:X,3,0))*VLOOKUP(AD3532,[2]Formula!V:X,2,0))*H3532)/SUMIF(AD:AD,AD3532,H:H)))</f>
        <v/>
      </c>
      <c r="L3532" s="38" t="str">
        <f t="shared" si="331"/>
        <v/>
      </c>
      <c r="M3532" s="38" t="str">
        <f t="shared" si="332"/>
        <v/>
      </c>
      <c r="N3532" s="38" t="str">
        <f t="shared" si="334"/>
        <v/>
      </c>
      <c r="O3532" s="38" t="str">
        <f t="shared" si="330"/>
        <v/>
      </c>
      <c r="P3532" s="39" t="str">
        <f t="shared" si="335"/>
        <v/>
      </c>
      <c r="AC3532" s="42" t="str">
        <f>IF(B3532="","",VLOOKUP(B3532,[2]Formula!B:C,2,0))</f>
        <v/>
      </c>
      <c r="AD3532" s="43" t="str">
        <f t="shared" si="333"/>
        <v/>
      </c>
    </row>
    <row r="3533" spans="1:30" x14ac:dyDescent="0.25">
      <c r="A3533" s="64"/>
      <c r="B3533" s="64"/>
      <c r="C3533" s="66"/>
      <c r="D3533" s="67"/>
      <c r="E3533" s="64"/>
      <c r="F3533" s="64"/>
      <c r="G3533" s="37" t="str">
        <f>IF(E3533="","",IF(OR(E3533="Project Management",E3533="Project Support",E3533="Sprint Management",E3533="Sprint Support"),"NA",ROUND((((VLOOKUP(AD3533,[2]Formula!V:X,3,0)))-SUMIF(AD:AD,AD3533,H:H)),2)))</f>
        <v/>
      </c>
      <c r="H3533" s="71"/>
      <c r="I3533" s="72"/>
      <c r="J3533" s="72"/>
      <c r="K3533" s="38" t="str">
        <f>IF(E3533="","",IF(OR(E3533="Project Management",E3533="Project Support",E3533="Sprint Management",E3533="Sprint Support"),"NA",(((SUMIF(AD:AD,AD3533,H:H)/VLOOKUP(AD3533,[2]Formula!V:X,3,0))*VLOOKUP(AD3533,[2]Formula!V:X,2,0))*H3533)/SUMIF(AD:AD,AD3533,H:H)))</f>
        <v/>
      </c>
      <c r="L3533" s="38" t="str">
        <f t="shared" si="331"/>
        <v/>
      </c>
      <c r="M3533" s="38" t="str">
        <f t="shared" si="332"/>
        <v/>
      </c>
      <c r="N3533" s="38" t="str">
        <f t="shared" si="334"/>
        <v/>
      </c>
      <c r="O3533" s="38" t="str">
        <f t="shared" si="330"/>
        <v/>
      </c>
      <c r="P3533" s="39" t="str">
        <f t="shared" si="335"/>
        <v/>
      </c>
      <c r="AC3533" s="42" t="str">
        <f>IF(B3533="","",VLOOKUP(B3533,[2]Formula!B:C,2,0))</f>
        <v/>
      </c>
      <c r="AD3533" s="43" t="str">
        <f t="shared" si="333"/>
        <v/>
      </c>
    </row>
    <row r="3534" spans="1:30" x14ac:dyDescent="0.25">
      <c r="A3534" s="64"/>
      <c r="B3534" s="64"/>
      <c r="C3534" s="66"/>
      <c r="D3534" s="67"/>
      <c r="E3534" s="64"/>
      <c r="F3534" s="64"/>
      <c r="G3534" s="37" t="str">
        <f>IF(E3534="","",IF(OR(E3534="Project Management",E3534="Project Support",E3534="Sprint Management",E3534="Sprint Support"),"NA",ROUND((((VLOOKUP(AD3534,[2]Formula!V:X,3,0)))-SUMIF(AD:AD,AD3534,H:H)),2)))</f>
        <v/>
      </c>
      <c r="H3534" s="71"/>
      <c r="I3534" s="72"/>
      <c r="J3534" s="72"/>
      <c r="K3534" s="38" t="str">
        <f>IF(E3534="","",IF(OR(E3534="Project Management",E3534="Project Support",E3534="Sprint Management",E3534="Sprint Support"),"NA",(((SUMIF(AD:AD,AD3534,H:H)/VLOOKUP(AD3534,[2]Formula!V:X,3,0))*VLOOKUP(AD3534,[2]Formula!V:X,2,0))*H3534)/SUMIF(AD:AD,AD3534,H:H)))</f>
        <v/>
      </c>
      <c r="L3534" s="38" t="str">
        <f t="shared" si="331"/>
        <v/>
      </c>
      <c r="M3534" s="38" t="str">
        <f t="shared" si="332"/>
        <v/>
      </c>
      <c r="N3534" s="38" t="str">
        <f t="shared" si="334"/>
        <v/>
      </c>
      <c r="O3534" s="38" t="str">
        <f t="shared" si="330"/>
        <v/>
      </c>
      <c r="P3534" s="39" t="str">
        <f t="shared" si="335"/>
        <v/>
      </c>
      <c r="AC3534" s="42" t="str">
        <f>IF(B3534="","",VLOOKUP(B3534,[2]Formula!B:C,2,0))</f>
        <v/>
      </c>
      <c r="AD3534" s="43" t="str">
        <f t="shared" si="333"/>
        <v/>
      </c>
    </row>
    <row r="3535" spans="1:30" x14ac:dyDescent="0.25">
      <c r="A3535" s="64"/>
      <c r="B3535" s="64"/>
      <c r="C3535" s="66"/>
      <c r="D3535" s="67"/>
      <c r="E3535" s="64"/>
      <c r="F3535" s="64"/>
      <c r="G3535" s="37" t="str">
        <f>IF(E3535="","",IF(OR(E3535="Project Management",E3535="Project Support",E3535="Sprint Management",E3535="Sprint Support"),"NA",ROUND((((VLOOKUP(AD3535,[2]Formula!V:X,3,0)))-SUMIF(AD:AD,AD3535,H:H)),2)))</f>
        <v/>
      </c>
      <c r="H3535" s="71"/>
      <c r="I3535" s="72"/>
      <c r="J3535" s="72"/>
      <c r="K3535" s="38" t="str">
        <f>IF(E3535="","",IF(OR(E3535="Project Management",E3535="Project Support",E3535="Sprint Management",E3535="Sprint Support"),"NA",(((SUMIF(AD:AD,AD3535,H:H)/VLOOKUP(AD3535,[2]Formula!V:X,3,0))*VLOOKUP(AD3535,[2]Formula!V:X,2,0))*H3535)/SUMIF(AD:AD,AD3535,H:H)))</f>
        <v/>
      </c>
      <c r="L3535" s="38" t="str">
        <f t="shared" si="331"/>
        <v/>
      </c>
      <c r="M3535" s="38" t="str">
        <f t="shared" si="332"/>
        <v/>
      </c>
      <c r="N3535" s="38" t="str">
        <f t="shared" si="334"/>
        <v/>
      </c>
      <c r="O3535" s="38" t="str">
        <f t="shared" si="330"/>
        <v/>
      </c>
      <c r="P3535" s="39" t="str">
        <f t="shared" si="335"/>
        <v/>
      </c>
      <c r="AC3535" s="42" t="str">
        <f>IF(B3535="","",VLOOKUP(B3535,[2]Formula!B:C,2,0))</f>
        <v/>
      </c>
      <c r="AD3535" s="43" t="str">
        <f t="shared" si="333"/>
        <v/>
      </c>
    </row>
    <row r="3536" spans="1:30" x14ac:dyDescent="0.25">
      <c r="A3536" s="64"/>
      <c r="B3536" s="64"/>
      <c r="C3536" s="66"/>
      <c r="D3536" s="67"/>
      <c r="E3536" s="64"/>
      <c r="F3536" s="64"/>
      <c r="G3536" s="37" t="str">
        <f>IF(E3536="","",IF(OR(E3536="Project Management",E3536="Project Support",E3536="Sprint Management",E3536="Sprint Support"),"NA",ROUND((((VLOOKUP(AD3536,[2]Formula!V:X,3,0)))-SUMIF(AD:AD,AD3536,H:H)),2)))</f>
        <v/>
      </c>
      <c r="H3536" s="71"/>
      <c r="I3536" s="72"/>
      <c r="J3536" s="72"/>
      <c r="K3536" s="38" t="str">
        <f>IF(E3536="","",IF(OR(E3536="Project Management",E3536="Project Support",E3536="Sprint Management",E3536="Sprint Support"),"NA",(((SUMIF(AD:AD,AD3536,H:H)/VLOOKUP(AD3536,[2]Formula!V:X,3,0))*VLOOKUP(AD3536,[2]Formula!V:X,2,0))*H3536)/SUMIF(AD:AD,AD3536,H:H)))</f>
        <v/>
      </c>
      <c r="L3536" s="38" t="str">
        <f t="shared" si="331"/>
        <v/>
      </c>
      <c r="M3536" s="38" t="str">
        <f t="shared" si="332"/>
        <v/>
      </c>
      <c r="N3536" s="38" t="str">
        <f t="shared" si="334"/>
        <v/>
      </c>
      <c r="O3536" s="38" t="str">
        <f t="shared" si="330"/>
        <v/>
      </c>
      <c r="P3536" s="39" t="str">
        <f t="shared" si="335"/>
        <v/>
      </c>
      <c r="AC3536" s="42" t="str">
        <f>IF(B3536="","",VLOOKUP(B3536,[2]Formula!B:C,2,0))</f>
        <v/>
      </c>
      <c r="AD3536" s="43" t="str">
        <f t="shared" si="333"/>
        <v/>
      </c>
    </row>
    <row r="3537" spans="1:30" x14ac:dyDescent="0.25">
      <c r="A3537" s="64"/>
      <c r="B3537" s="64"/>
      <c r="C3537" s="66"/>
      <c r="D3537" s="67"/>
      <c r="E3537" s="64"/>
      <c r="F3537" s="64"/>
      <c r="G3537" s="37" t="str">
        <f>IF(E3537="","",IF(OR(E3537="Project Management",E3537="Project Support",E3537="Sprint Management",E3537="Sprint Support"),"NA",ROUND((((VLOOKUP(AD3537,[2]Formula!V:X,3,0)))-SUMIF(AD:AD,AD3537,H:H)),2)))</f>
        <v/>
      </c>
      <c r="H3537" s="71"/>
      <c r="I3537" s="72"/>
      <c r="J3537" s="72"/>
      <c r="K3537" s="38" t="str">
        <f>IF(E3537="","",IF(OR(E3537="Project Management",E3537="Project Support",E3537="Sprint Management",E3537="Sprint Support"),"NA",(((SUMIF(AD:AD,AD3537,H:H)/VLOOKUP(AD3537,[2]Formula!V:X,3,0))*VLOOKUP(AD3537,[2]Formula!V:X,2,0))*H3537)/SUMIF(AD:AD,AD3537,H:H)))</f>
        <v/>
      </c>
      <c r="L3537" s="38" t="str">
        <f t="shared" si="331"/>
        <v/>
      </c>
      <c r="M3537" s="38" t="str">
        <f t="shared" si="332"/>
        <v/>
      </c>
      <c r="N3537" s="38" t="str">
        <f t="shared" si="334"/>
        <v/>
      </c>
      <c r="O3537" s="38" t="str">
        <f t="shared" si="330"/>
        <v/>
      </c>
      <c r="P3537" s="39" t="str">
        <f t="shared" si="335"/>
        <v/>
      </c>
      <c r="AC3537" s="42" t="str">
        <f>IF(B3537="","",VLOOKUP(B3537,[2]Formula!B:C,2,0))</f>
        <v/>
      </c>
      <c r="AD3537" s="43" t="str">
        <f t="shared" si="333"/>
        <v/>
      </c>
    </row>
    <row r="3538" spans="1:30" x14ac:dyDescent="0.25">
      <c r="A3538" s="64"/>
      <c r="B3538" s="64"/>
      <c r="C3538" s="66"/>
      <c r="D3538" s="67"/>
      <c r="E3538" s="64"/>
      <c r="F3538" s="64"/>
      <c r="G3538" s="37" t="str">
        <f>IF(E3538="","",IF(OR(E3538="Project Management",E3538="Project Support",E3538="Sprint Management",E3538="Sprint Support"),"NA",ROUND((((VLOOKUP(AD3538,[2]Formula!V:X,3,0)))-SUMIF(AD:AD,AD3538,H:H)),2)))</f>
        <v/>
      </c>
      <c r="H3538" s="71"/>
      <c r="I3538" s="72"/>
      <c r="J3538" s="72"/>
      <c r="K3538" s="38" t="str">
        <f>IF(E3538="","",IF(OR(E3538="Project Management",E3538="Project Support",E3538="Sprint Management",E3538="Sprint Support"),"NA",(((SUMIF(AD:AD,AD3538,H:H)/VLOOKUP(AD3538,[2]Formula!V:X,3,0))*VLOOKUP(AD3538,[2]Formula!V:X,2,0))*H3538)/SUMIF(AD:AD,AD3538,H:H)))</f>
        <v/>
      </c>
      <c r="L3538" s="38" t="str">
        <f t="shared" si="331"/>
        <v/>
      </c>
      <c r="M3538" s="38" t="str">
        <f t="shared" si="332"/>
        <v/>
      </c>
      <c r="N3538" s="38" t="str">
        <f t="shared" si="334"/>
        <v/>
      </c>
      <c r="O3538" s="38" t="str">
        <f t="shared" si="330"/>
        <v/>
      </c>
      <c r="P3538" s="39" t="str">
        <f t="shared" si="335"/>
        <v/>
      </c>
      <c r="AC3538" s="42" t="str">
        <f>IF(B3538="","",VLOOKUP(B3538,[2]Formula!B:C,2,0))</f>
        <v/>
      </c>
      <c r="AD3538" s="43" t="str">
        <f t="shared" si="333"/>
        <v/>
      </c>
    </row>
    <row r="3539" spans="1:30" x14ac:dyDescent="0.25">
      <c r="A3539" s="64"/>
      <c r="B3539" s="64"/>
      <c r="C3539" s="66"/>
      <c r="D3539" s="67"/>
      <c r="E3539" s="64"/>
      <c r="F3539" s="64"/>
      <c r="G3539" s="37" t="str">
        <f>IF(E3539="","",IF(OR(E3539="Project Management",E3539="Project Support",E3539="Sprint Management",E3539="Sprint Support"),"NA",ROUND((((VLOOKUP(AD3539,[2]Formula!V:X,3,0)))-SUMIF(AD:AD,AD3539,H:H)),2)))</f>
        <v/>
      </c>
      <c r="H3539" s="71"/>
      <c r="I3539" s="72"/>
      <c r="J3539" s="72"/>
      <c r="K3539" s="38" t="str">
        <f>IF(E3539="","",IF(OR(E3539="Project Management",E3539="Project Support",E3539="Sprint Management",E3539="Sprint Support"),"NA",(((SUMIF(AD:AD,AD3539,H:H)/VLOOKUP(AD3539,[2]Formula!V:X,3,0))*VLOOKUP(AD3539,[2]Formula!V:X,2,0))*H3539)/SUMIF(AD:AD,AD3539,H:H)))</f>
        <v/>
      </c>
      <c r="L3539" s="38" t="str">
        <f t="shared" si="331"/>
        <v/>
      </c>
      <c r="M3539" s="38" t="str">
        <f t="shared" si="332"/>
        <v/>
      </c>
      <c r="N3539" s="38" t="str">
        <f t="shared" si="334"/>
        <v/>
      </c>
      <c r="O3539" s="38" t="str">
        <f t="shared" si="330"/>
        <v/>
      </c>
      <c r="P3539" s="39" t="str">
        <f t="shared" si="335"/>
        <v/>
      </c>
      <c r="AC3539" s="42" t="str">
        <f>IF(B3539="","",VLOOKUP(B3539,[2]Formula!B:C,2,0))</f>
        <v/>
      </c>
      <c r="AD3539" s="43" t="str">
        <f t="shared" si="333"/>
        <v/>
      </c>
    </row>
    <row r="3540" spans="1:30" x14ac:dyDescent="0.25">
      <c r="A3540" s="64"/>
      <c r="B3540" s="64"/>
      <c r="C3540" s="66"/>
      <c r="D3540" s="67"/>
      <c r="E3540" s="64"/>
      <c r="F3540" s="64"/>
      <c r="G3540" s="37" t="str">
        <f>IF(E3540="","",IF(OR(E3540="Project Management",E3540="Project Support",E3540="Sprint Management",E3540="Sprint Support"),"NA",ROUND((((VLOOKUP(AD3540,[2]Formula!V:X,3,0)))-SUMIF(AD:AD,AD3540,H:H)),2)))</f>
        <v/>
      </c>
      <c r="H3540" s="71"/>
      <c r="I3540" s="72"/>
      <c r="J3540" s="72"/>
      <c r="K3540" s="38" t="str">
        <f>IF(E3540="","",IF(OR(E3540="Project Management",E3540="Project Support",E3540="Sprint Management",E3540="Sprint Support"),"NA",(((SUMIF(AD:AD,AD3540,H:H)/VLOOKUP(AD3540,[2]Formula!V:X,3,0))*VLOOKUP(AD3540,[2]Formula!V:X,2,0))*H3540)/SUMIF(AD:AD,AD3540,H:H)))</f>
        <v/>
      </c>
      <c r="L3540" s="38" t="str">
        <f t="shared" si="331"/>
        <v/>
      </c>
      <c r="M3540" s="38" t="str">
        <f t="shared" si="332"/>
        <v/>
      </c>
      <c r="N3540" s="38" t="str">
        <f t="shared" si="334"/>
        <v/>
      </c>
      <c r="O3540" s="38" t="str">
        <f t="shared" si="330"/>
        <v/>
      </c>
      <c r="P3540" s="39" t="str">
        <f t="shared" si="335"/>
        <v/>
      </c>
      <c r="AC3540" s="42" t="str">
        <f>IF(B3540="","",VLOOKUP(B3540,[2]Formula!B:C,2,0))</f>
        <v/>
      </c>
      <c r="AD3540" s="43" t="str">
        <f t="shared" si="333"/>
        <v/>
      </c>
    </row>
    <row r="3541" spans="1:30" x14ac:dyDescent="0.25">
      <c r="A3541" s="64"/>
      <c r="B3541" s="64"/>
      <c r="C3541" s="66"/>
      <c r="D3541" s="67"/>
      <c r="E3541" s="64"/>
      <c r="F3541" s="64"/>
      <c r="G3541" s="37" t="str">
        <f>IF(E3541="","",IF(OR(E3541="Project Management",E3541="Project Support",E3541="Sprint Management",E3541="Sprint Support"),"NA",ROUND((((VLOOKUP(AD3541,[2]Formula!V:X,3,0)))-SUMIF(AD:AD,AD3541,H:H)),2)))</f>
        <v/>
      </c>
      <c r="H3541" s="71"/>
      <c r="I3541" s="72"/>
      <c r="J3541" s="72"/>
      <c r="K3541" s="38" t="str">
        <f>IF(E3541="","",IF(OR(E3541="Project Management",E3541="Project Support",E3541="Sprint Management",E3541="Sprint Support"),"NA",(((SUMIF(AD:AD,AD3541,H:H)/VLOOKUP(AD3541,[2]Formula!V:X,3,0))*VLOOKUP(AD3541,[2]Formula!V:X,2,0))*H3541)/SUMIF(AD:AD,AD3541,H:H)))</f>
        <v/>
      </c>
      <c r="L3541" s="38" t="str">
        <f t="shared" si="331"/>
        <v/>
      </c>
      <c r="M3541" s="38" t="str">
        <f t="shared" si="332"/>
        <v/>
      </c>
      <c r="N3541" s="38" t="str">
        <f t="shared" si="334"/>
        <v/>
      </c>
      <c r="O3541" s="38" t="str">
        <f t="shared" si="330"/>
        <v/>
      </c>
      <c r="P3541" s="39" t="str">
        <f t="shared" si="335"/>
        <v/>
      </c>
      <c r="AC3541" s="42" t="str">
        <f>IF(B3541="","",VLOOKUP(B3541,[2]Formula!B:C,2,0))</f>
        <v/>
      </c>
      <c r="AD3541" s="43" t="str">
        <f t="shared" si="333"/>
        <v/>
      </c>
    </row>
    <row r="3542" spans="1:30" x14ac:dyDescent="0.25">
      <c r="A3542" s="64"/>
      <c r="B3542" s="64"/>
      <c r="C3542" s="66"/>
      <c r="D3542" s="67"/>
      <c r="E3542" s="64"/>
      <c r="F3542" s="64"/>
      <c r="G3542" s="37" t="str">
        <f>IF(E3542="","",IF(OR(E3542="Project Management",E3542="Project Support",E3542="Sprint Management",E3542="Sprint Support"),"NA",ROUND((((VLOOKUP(AD3542,[2]Formula!V:X,3,0)))-SUMIF(AD:AD,AD3542,H:H)),2)))</f>
        <v/>
      </c>
      <c r="H3542" s="71"/>
      <c r="I3542" s="72"/>
      <c r="J3542" s="72"/>
      <c r="K3542" s="38" t="str">
        <f>IF(E3542="","",IF(OR(E3542="Project Management",E3542="Project Support",E3542="Sprint Management",E3542="Sprint Support"),"NA",(((SUMIF(AD:AD,AD3542,H:H)/VLOOKUP(AD3542,[2]Formula!V:X,3,0))*VLOOKUP(AD3542,[2]Formula!V:X,2,0))*H3542)/SUMIF(AD:AD,AD3542,H:H)))</f>
        <v/>
      </c>
      <c r="L3542" s="38" t="str">
        <f t="shared" si="331"/>
        <v/>
      </c>
      <c r="M3542" s="38" t="str">
        <f t="shared" si="332"/>
        <v/>
      </c>
      <c r="N3542" s="38" t="str">
        <f t="shared" si="334"/>
        <v/>
      </c>
      <c r="O3542" s="38" t="str">
        <f t="shared" si="330"/>
        <v/>
      </c>
      <c r="P3542" s="39" t="str">
        <f t="shared" si="335"/>
        <v/>
      </c>
      <c r="AC3542" s="42" t="str">
        <f>IF(B3542="","",VLOOKUP(B3542,[2]Formula!B:C,2,0))</f>
        <v/>
      </c>
      <c r="AD3542" s="43" t="str">
        <f t="shared" si="333"/>
        <v/>
      </c>
    </row>
    <row r="3543" spans="1:30" x14ac:dyDescent="0.25">
      <c r="A3543" s="64"/>
      <c r="B3543" s="64"/>
      <c r="C3543" s="66"/>
      <c r="D3543" s="67"/>
      <c r="E3543" s="64"/>
      <c r="F3543" s="64"/>
      <c r="G3543" s="37" t="str">
        <f>IF(E3543="","",IF(OR(E3543="Project Management",E3543="Project Support",E3543="Sprint Management",E3543="Sprint Support"),"NA",ROUND((((VLOOKUP(AD3543,[2]Formula!V:X,3,0)))-SUMIF(AD:AD,AD3543,H:H)),2)))</f>
        <v/>
      </c>
      <c r="H3543" s="71"/>
      <c r="I3543" s="72"/>
      <c r="J3543" s="72"/>
      <c r="K3543" s="38" t="str">
        <f>IF(E3543="","",IF(OR(E3543="Project Management",E3543="Project Support",E3543="Sprint Management",E3543="Sprint Support"),"NA",(((SUMIF(AD:AD,AD3543,H:H)/VLOOKUP(AD3543,[2]Formula!V:X,3,0))*VLOOKUP(AD3543,[2]Formula!V:X,2,0))*H3543)/SUMIF(AD:AD,AD3543,H:H)))</f>
        <v/>
      </c>
      <c r="L3543" s="38" t="str">
        <f t="shared" si="331"/>
        <v/>
      </c>
      <c r="M3543" s="38" t="str">
        <f t="shared" si="332"/>
        <v/>
      </c>
      <c r="N3543" s="38" t="str">
        <f t="shared" si="334"/>
        <v/>
      </c>
      <c r="O3543" s="38" t="str">
        <f t="shared" si="330"/>
        <v/>
      </c>
      <c r="P3543" s="39" t="str">
        <f t="shared" si="335"/>
        <v/>
      </c>
      <c r="AC3543" s="42" t="str">
        <f>IF(B3543="","",VLOOKUP(B3543,[2]Formula!B:C,2,0))</f>
        <v/>
      </c>
      <c r="AD3543" s="43" t="str">
        <f t="shared" si="333"/>
        <v/>
      </c>
    </row>
    <row r="3544" spans="1:30" x14ac:dyDescent="0.25">
      <c r="A3544" s="64"/>
      <c r="B3544" s="64"/>
      <c r="C3544" s="66"/>
      <c r="D3544" s="67"/>
      <c r="E3544" s="64"/>
      <c r="F3544" s="64"/>
      <c r="G3544" s="37" t="str">
        <f>IF(E3544="","",IF(OR(E3544="Project Management",E3544="Project Support",E3544="Sprint Management",E3544="Sprint Support"),"NA",ROUND((((VLOOKUP(AD3544,[2]Formula!V:X,3,0)))-SUMIF(AD:AD,AD3544,H:H)),2)))</f>
        <v/>
      </c>
      <c r="H3544" s="71"/>
      <c r="I3544" s="72"/>
      <c r="J3544" s="72"/>
      <c r="K3544" s="38" t="str">
        <f>IF(E3544="","",IF(OR(E3544="Project Management",E3544="Project Support",E3544="Sprint Management",E3544="Sprint Support"),"NA",(((SUMIF(AD:AD,AD3544,H:H)/VLOOKUP(AD3544,[2]Formula!V:X,3,0))*VLOOKUP(AD3544,[2]Formula!V:X,2,0))*H3544)/SUMIF(AD:AD,AD3544,H:H)))</f>
        <v/>
      </c>
      <c r="L3544" s="38" t="str">
        <f t="shared" si="331"/>
        <v/>
      </c>
      <c r="M3544" s="38" t="str">
        <f t="shared" si="332"/>
        <v/>
      </c>
      <c r="N3544" s="38" t="str">
        <f t="shared" si="334"/>
        <v/>
      </c>
      <c r="O3544" s="38" t="str">
        <f t="shared" si="330"/>
        <v/>
      </c>
      <c r="P3544" s="39" t="str">
        <f t="shared" si="335"/>
        <v/>
      </c>
      <c r="AC3544" s="42" t="str">
        <f>IF(B3544="","",VLOOKUP(B3544,[2]Formula!B:C,2,0))</f>
        <v/>
      </c>
      <c r="AD3544" s="43" t="str">
        <f t="shared" si="333"/>
        <v/>
      </c>
    </row>
    <row r="3545" spans="1:30" x14ac:dyDescent="0.25">
      <c r="A3545" s="64"/>
      <c r="B3545" s="64"/>
      <c r="C3545" s="66"/>
      <c r="D3545" s="67"/>
      <c r="E3545" s="64"/>
      <c r="F3545" s="64"/>
      <c r="G3545" s="37" t="str">
        <f>IF(E3545="","",IF(OR(E3545="Project Management",E3545="Project Support",E3545="Sprint Management",E3545="Sprint Support"),"NA",ROUND((((VLOOKUP(AD3545,[2]Formula!V:X,3,0)))-SUMIF(AD:AD,AD3545,H:H)),2)))</f>
        <v/>
      </c>
      <c r="H3545" s="71"/>
      <c r="I3545" s="72"/>
      <c r="J3545" s="72"/>
      <c r="K3545" s="38" t="str">
        <f>IF(E3545="","",IF(OR(E3545="Project Management",E3545="Project Support",E3545="Sprint Management",E3545="Sprint Support"),"NA",(((SUMIF(AD:AD,AD3545,H:H)/VLOOKUP(AD3545,[2]Formula!V:X,3,0))*VLOOKUP(AD3545,[2]Formula!V:X,2,0))*H3545)/SUMIF(AD:AD,AD3545,H:H)))</f>
        <v/>
      </c>
      <c r="L3545" s="38" t="str">
        <f t="shared" si="331"/>
        <v/>
      </c>
      <c r="M3545" s="38" t="str">
        <f t="shared" si="332"/>
        <v/>
      </c>
      <c r="N3545" s="38" t="str">
        <f t="shared" si="334"/>
        <v/>
      </c>
      <c r="O3545" s="38" t="str">
        <f t="shared" si="330"/>
        <v/>
      </c>
      <c r="P3545" s="39" t="str">
        <f t="shared" si="335"/>
        <v/>
      </c>
      <c r="AC3545" s="42" t="str">
        <f>IF(B3545="","",VLOOKUP(B3545,[2]Formula!B:C,2,0))</f>
        <v/>
      </c>
      <c r="AD3545" s="43" t="str">
        <f t="shared" si="333"/>
        <v/>
      </c>
    </row>
    <row r="3546" spans="1:30" x14ac:dyDescent="0.25">
      <c r="A3546" s="64"/>
      <c r="B3546" s="64"/>
      <c r="C3546" s="66"/>
      <c r="D3546" s="67"/>
      <c r="E3546" s="64"/>
      <c r="F3546" s="64"/>
      <c r="G3546" s="37" t="str">
        <f>IF(E3546="","",IF(OR(E3546="Project Management",E3546="Project Support",E3546="Sprint Management",E3546="Sprint Support"),"NA",ROUND((((VLOOKUP(AD3546,[2]Formula!V:X,3,0)))-SUMIF(AD:AD,AD3546,H:H)),2)))</f>
        <v/>
      </c>
      <c r="H3546" s="71"/>
      <c r="I3546" s="72"/>
      <c r="J3546" s="72"/>
      <c r="K3546" s="38" t="str">
        <f>IF(E3546="","",IF(OR(E3546="Project Management",E3546="Project Support",E3546="Sprint Management",E3546="Sprint Support"),"NA",(((SUMIF(AD:AD,AD3546,H:H)/VLOOKUP(AD3546,[2]Formula!V:X,3,0))*VLOOKUP(AD3546,[2]Formula!V:X,2,0))*H3546)/SUMIF(AD:AD,AD3546,H:H)))</f>
        <v/>
      </c>
      <c r="L3546" s="38" t="str">
        <f t="shared" si="331"/>
        <v/>
      </c>
      <c r="M3546" s="38" t="str">
        <f t="shared" si="332"/>
        <v/>
      </c>
      <c r="N3546" s="38" t="str">
        <f t="shared" si="334"/>
        <v/>
      </c>
      <c r="O3546" s="38" t="str">
        <f t="shared" si="330"/>
        <v/>
      </c>
      <c r="P3546" s="39" t="str">
        <f t="shared" si="335"/>
        <v/>
      </c>
      <c r="AC3546" s="42" t="str">
        <f>IF(B3546="","",VLOOKUP(B3546,[2]Formula!B:C,2,0))</f>
        <v/>
      </c>
      <c r="AD3546" s="43" t="str">
        <f t="shared" si="333"/>
        <v/>
      </c>
    </row>
    <row r="3547" spans="1:30" x14ac:dyDescent="0.25">
      <c r="A3547" s="64"/>
      <c r="B3547" s="64"/>
      <c r="C3547" s="66"/>
      <c r="D3547" s="67"/>
      <c r="E3547" s="64"/>
      <c r="F3547" s="64"/>
      <c r="G3547" s="37" t="str">
        <f>IF(E3547="","",IF(OR(E3547="Project Management",E3547="Project Support",E3547="Sprint Management",E3547="Sprint Support"),"NA",ROUND((((VLOOKUP(AD3547,[2]Formula!V:X,3,0)))-SUMIF(AD:AD,AD3547,H:H)),2)))</f>
        <v/>
      </c>
      <c r="H3547" s="71"/>
      <c r="I3547" s="72"/>
      <c r="J3547" s="72"/>
      <c r="K3547" s="38" t="str">
        <f>IF(E3547="","",IF(OR(E3547="Project Management",E3547="Project Support",E3547="Sprint Management",E3547="Sprint Support"),"NA",(((SUMIF(AD:AD,AD3547,H:H)/VLOOKUP(AD3547,[2]Formula!V:X,3,0))*VLOOKUP(AD3547,[2]Formula!V:X,2,0))*H3547)/SUMIF(AD:AD,AD3547,H:H)))</f>
        <v/>
      </c>
      <c r="L3547" s="38" t="str">
        <f t="shared" si="331"/>
        <v/>
      </c>
      <c r="M3547" s="38" t="str">
        <f t="shared" si="332"/>
        <v/>
      </c>
      <c r="N3547" s="38" t="str">
        <f t="shared" si="334"/>
        <v/>
      </c>
      <c r="O3547" s="38" t="str">
        <f t="shared" si="330"/>
        <v/>
      </c>
      <c r="P3547" s="39" t="str">
        <f t="shared" si="335"/>
        <v/>
      </c>
      <c r="AC3547" s="42" t="str">
        <f>IF(B3547="","",VLOOKUP(B3547,[2]Formula!B:C,2,0))</f>
        <v/>
      </c>
      <c r="AD3547" s="43" t="str">
        <f t="shared" si="333"/>
        <v/>
      </c>
    </row>
    <row r="3548" spans="1:30" x14ac:dyDescent="0.25">
      <c r="A3548" s="64"/>
      <c r="B3548" s="64"/>
      <c r="C3548" s="66"/>
      <c r="D3548" s="67"/>
      <c r="E3548" s="64"/>
      <c r="F3548" s="64"/>
      <c r="G3548" s="37" t="str">
        <f>IF(E3548="","",IF(OR(E3548="Project Management",E3548="Project Support",E3548="Sprint Management",E3548="Sprint Support"),"NA",ROUND((((VLOOKUP(AD3548,[2]Formula!V:X,3,0)))-SUMIF(AD:AD,AD3548,H:H)),2)))</f>
        <v/>
      </c>
      <c r="H3548" s="71"/>
      <c r="I3548" s="72"/>
      <c r="J3548" s="72"/>
      <c r="K3548" s="38" t="str">
        <f>IF(E3548="","",IF(OR(E3548="Project Management",E3548="Project Support",E3548="Sprint Management",E3548="Sprint Support"),"NA",(((SUMIF(AD:AD,AD3548,H:H)/VLOOKUP(AD3548,[2]Formula!V:X,3,0))*VLOOKUP(AD3548,[2]Formula!V:X,2,0))*H3548)/SUMIF(AD:AD,AD3548,H:H)))</f>
        <v/>
      </c>
      <c r="L3548" s="38" t="str">
        <f t="shared" si="331"/>
        <v/>
      </c>
      <c r="M3548" s="38" t="str">
        <f t="shared" si="332"/>
        <v/>
      </c>
      <c r="N3548" s="38" t="str">
        <f t="shared" si="334"/>
        <v/>
      </c>
      <c r="O3548" s="38" t="str">
        <f t="shared" si="330"/>
        <v/>
      </c>
      <c r="P3548" s="39" t="str">
        <f t="shared" si="335"/>
        <v/>
      </c>
      <c r="AC3548" s="42" t="str">
        <f>IF(B3548="","",VLOOKUP(B3548,[2]Formula!B:C,2,0))</f>
        <v/>
      </c>
      <c r="AD3548" s="43" t="str">
        <f t="shared" si="333"/>
        <v/>
      </c>
    </row>
    <row r="3549" spans="1:30" x14ac:dyDescent="0.25">
      <c r="A3549" s="64"/>
      <c r="B3549" s="64"/>
      <c r="C3549" s="66"/>
      <c r="D3549" s="67"/>
      <c r="E3549" s="64"/>
      <c r="F3549" s="64"/>
      <c r="G3549" s="37" t="str">
        <f>IF(E3549="","",IF(OR(E3549="Project Management",E3549="Project Support",E3549="Sprint Management",E3549="Sprint Support"),"NA",ROUND((((VLOOKUP(AD3549,[2]Formula!V:X,3,0)))-SUMIF(AD:AD,AD3549,H:H)),2)))</f>
        <v/>
      </c>
      <c r="H3549" s="71"/>
      <c r="I3549" s="72"/>
      <c r="J3549" s="72"/>
      <c r="K3549" s="38" t="str">
        <f>IF(E3549="","",IF(OR(E3549="Project Management",E3549="Project Support",E3549="Sprint Management",E3549="Sprint Support"),"NA",(((SUMIF(AD:AD,AD3549,H:H)/VLOOKUP(AD3549,[2]Formula!V:X,3,0))*VLOOKUP(AD3549,[2]Formula!V:X,2,0))*H3549)/SUMIF(AD:AD,AD3549,H:H)))</f>
        <v/>
      </c>
      <c r="L3549" s="38" t="str">
        <f t="shared" si="331"/>
        <v/>
      </c>
      <c r="M3549" s="38" t="str">
        <f t="shared" si="332"/>
        <v/>
      </c>
      <c r="N3549" s="38" t="str">
        <f t="shared" si="334"/>
        <v/>
      </c>
      <c r="O3549" s="38" t="str">
        <f t="shared" si="330"/>
        <v/>
      </c>
      <c r="P3549" s="39" t="str">
        <f t="shared" si="335"/>
        <v/>
      </c>
      <c r="AC3549" s="42" t="str">
        <f>IF(B3549="","",VLOOKUP(B3549,[2]Formula!B:C,2,0))</f>
        <v/>
      </c>
      <c r="AD3549" s="43" t="str">
        <f t="shared" si="333"/>
        <v/>
      </c>
    </row>
    <row r="3550" spans="1:30" x14ac:dyDescent="0.25">
      <c r="A3550" s="64"/>
      <c r="B3550" s="64"/>
      <c r="C3550" s="66"/>
      <c r="D3550" s="67"/>
      <c r="E3550" s="64"/>
      <c r="F3550" s="64"/>
      <c r="G3550" s="37" t="str">
        <f>IF(E3550="","",IF(OR(E3550="Project Management",E3550="Project Support",E3550="Sprint Management",E3550="Sprint Support"),"NA",ROUND((((VLOOKUP(AD3550,[2]Formula!V:X,3,0)))-SUMIF(AD:AD,AD3550,H:H)),2)))</f>
        <v/>
      </c>
      <c r="H3550" s="71"/>
      <c r="I3550" s="72"/>
      <c r="J3550" s="72"/>
      <c r="K3550" s="38" t="str">
        <f>IF(E3550="","",IF(OR(E3550="Project Management",E3550="Project Support",E3550="Sprint Management",E3550="Sprint Support"),"NA",(((SUMIF(AD:AD,AD3550,H:H)/VLOOKUP(AD3550,[2]Formula!V:X,3,0))*VLOOKUP(AD3550,[2]Formula!V:X,2,0))*H3550)/SUMIF(AD:AD,AD3550,H:H)))</f>
        <v/>
      </c>
      <c r="L3550" s="38" t="str">
        <f t="shared" si="331"/>
        <v/>
      </c>
      <c r="M3550" s="38" t="str">
        <f t="shared" si="332"/>
        <v/>
      </c>
      <c r="N3550" s="38" t="str">
        <f t="shared" si="334"/>
        <v/>
      </c>
      <c r="O3550" s="38" t="str">
        <f t="shared" si="330"/>
        <v/>
      </c>
      <c r="P3550" s="39" t="str">
        <f t="shared" si="335"/>
        <v/>
      </c>
      <c r="AC3550" s="42" t="str">
        <f>IF(B3550="","",VLOOKUP(B3550,[2]Formula!B:C,2,0))</f>
        <v/>
      </c>
      <c r="AD3550" s="43" t="str">
        <f t="shared" si="333"/>
        <v/>
      </c>
    </row>
    <row r="3551" spans="1:30" x14ac:dyDescent="0.25">
      <c r="A3551" s="64"/>
      <c r="B3551" s="64"/>
      <c r="C3551" s="66"/>
      <c r="D3551" s="67"/>
      <c r="E3551" s="64"/>
      <c r="F3551" s="64"/>
      <c r="G3551" s="37" t="str">
        <f>IF(E3551="","",IF(OR(E3551="Project Management",E3551="Project Support",E3551="Sprint Management",E3551="Sprint Support"),"NA",ROUND((((VLOOKUP(AD3551,[2]Formula!V:X,3,0)))-SUMIF(AD:AD,AD3551,H:H)),2)))</f>
        <v/>
      </c>
      <c r="H3551" s="71"/>
      <c r="I3551" s="72"/>
      <c r="J3551" s="72"/>
      <c r="K3551" s="38" t="str">
        <f>IF(E3551="","",IF(OR(E3551="Project Management",E3551="Project Support",E3551="Sprint Management",E3551="Sprint Support"),"NA",(((SUMIF(AD:AD,AD3551,H:H)/VLOOKUP(AD3551,[2]Formula!V:X,3,0))*VLOOKUP(AD3551,[2]Formula!V:X,2,0))*H3551)/SUMIF(AD:AD,AD3551,H:H)))</f>
        <v/>
      </c>
      <c r="L3551" s="38" t="str">
        <f t="shared" si="331"/>
        <v/>
      </c>
      <c r="M3551" s="38" t="str">
        <f t="shared" si="332"/>
        <v/>
      </c>
      <c r="N3551" s="38" t="str">
        <f t="shared" si="334"/>
        <v/>
      </c>
      <c r="O3551" s="38" t="str">
        <f t="shared" si="330"/>
        <v/>
      </c>
      <c r="P3551" s="39" t="str">
        <f t="shared" si="335"/>
        <v/>
      </c>
      <c r="AC3551" s="42" t="str">
        <f>IF(B3551="","",VLOOKUP(B3551,[2]Formula!B:C,2,0))</f>
        <v/>
      </c>
      <c r="AD3551" s="43" t="str">
        <f t="shared" si="333"/>
        <v/>
      </c>
    </row>
    <row r="3552" spans="1:30" x14ac:dyDescent="0.25">
      <c r="A3552" s="64"/>
      <c r="B3552" s="64"/>
      <c r="C3552" s="66"/>
      <c r="D3552" s="67"/>
      <c r="E3552" s="64"/>
      <c r="F3552" s="64"/>
      <c r="G3552" s="37" t="str">
        <f>IF(E3552="","",IF(OR(E3552="Project Management",E3552="Project Support",E3552="Sprint Management",E3552="Sprint Support"),"NA",ROUND((((VLOOKUP(AD3552,[2]Formula!V:X,3,0)))-SUMIF(AD:AD,AD3552,H:H)),2)))</f>
        <v/>
      </c>
      <c r="H3552" s="71"/>
      <c r="I3552" s="72"/>
      <c r="J3552" s="72"/>
      <c r="K3552" s="38" t="str">
        <f>IF(E3552="","",IF(OR(E3552="Project Management",E3552="Project Support",E3552="Sprint Management",E3552="Sprint Support"),"NA",(((SUMIF(AD:AD,AD3552,H:H)/VLOOKUP(AD3552,[2]Formula!V:X,3,0))*VLOOKUP(AD3552,[2]Formula!V:X,2,0))*H3552)/SUMIF(AD:AD,AD3552,H:H)))</f>
        <v/>
      </c>
      <c r="L3552" s="38" t="str">
        <f t="shared" si="331"/>
        <v/>
      </c>
      <c r="M3552" s="38" t="str">
        <f t="shared" si="332"/>
        <v/>
      </c>
      <c r="N3552" s="38" t="str">
        <f t="shared" si="334"/>
        <v/>
      </c>
      <c r="O3552" s="38" t="str">
        <f t="shared" si="330"/>
        <v/>
      </c>
      <c r="P3552" s="39" t="str">
        <f t="shared" si="335"/>
        <v/>
      </c>
      <c r="AC3552" s="42" t="str">
        <f>IF(B3552="","",VLOOKUP(B3552,[2]Formula!B:C,2,0))</f>
        <v/>
      </c>
      <c r="AD3552" s="43" t="str">
        <f t="shared" si="333"/>
        <v/>
      </c>
    </row>
    <row r="3553" spans="1:30" x14ac:dyDescent="0.25">
      <c r="A3553" s="64"/>
      <c r="B3553" s="64"/>
      <c r="C3553" s="66"/>
      <c r="D3553" s="67"/>
      <c r="E3553" s="64"/>
      <c r="F3553" s="64"/>
      <c r="G3553" s="37" t="str">
        <f>IF(E3553="","",IF(OR(E3553="Project Management",E3553="Project Support",E3553="Sprint Management",E3553="Sprint Support"),"NA",ROUND((((VLOOKUP(AD3553,[2]Formula!V:X,3,0)))-SUMIF(AD:AD,AD3553,H:H)),2)))</f>
        <v/>
      </c>
      <c r="H3553" s="71"/>
      <c r="I3553" s="72"/>
      <c r="J3553" s="72"/>
      <c r="K3553" s="38" t="str">
        <f>IF(E3553="","",IF(OR(E3553="Project Management",E3553="Project Support",E3553="Sprint Management",E3553="Sprint Support"),"NA",(((SUMIF(AD:AD,AD3553,H:H)/VLOOKUP(AD3553,[2]Formula!V:X,3,0))*VLOOKUP(AD3553,[2]Formula!V:X,2,0))*H3553)/SUMIF(AD:AD,AD3553,H:H)))</f>
        <v/>
      </c>
      <c r="L3553" s="38" t="str">
        <f t="shared" si="331"/>
        <v/>
      </c>
      <c r="M3553" s="38" t="str">
        <f t="shared" si="332"/>
        <v/>
      </c>
      <c r="N3553" s="38" t="str">
        <f t="shared" si="334"/>
        <v/>
      </c>
      <c r="O3553" s="38" t="str">
        <f t="shared" si="330"/>
        <v/>
      </c>
      <c r="P3553" s="39" t="str">
        <f t="shared" si="335"/>
        <v/>
      </c>
      <c r="AC3553" s="42" t="str">
        <f>IF(B3553="","",VLOOKUP(B3553,[2]Formula!B:C,2,0))</f>
        <v/>
      </c>
      <c r="AD3553" s="43" t="str">
        <f t="shared" si="333"/>
        <v/>
      </c>
    </row>
    <row r="3554" spans="1:30" x14ac:dyDescent="0.25">
      <c r="A3554" s="64"/>
      <c r="B3554" s="64"/>
      <c r="C3554" s="66"/>
      <c r="D3554" s="67"/>
      <c r="E3554" s="64"/>
      <c r="F3554" s="64"/>
      <c r="G3554" s="37" t="str">
        <f>IF(E3554="","",IF(OR(E3554="Project Management",E3554="Project Support",E3554="Sprint Management",E3554="Sprint Support"),"NA",ROUND((((VLOOKUP(AD3554,[2]Formula!V:X,3,0)))-SUMIF(AD:AD,AD3554,H:H)),2)))</f>
        <v/>
      </c>
      <c r="H3554" s="71"/>
      <c r="I3554" s="72"/>
      <c r="J3554" s="72"/>
      <c r="K3554" s="38" t="str">
        <f>IF(E3554="","",IF(OR(E3554="Project Management",E3554="Project Support",E3554="Sprint Management",E3554="Sprint Support"),"NA",(((SUMIF(AD:AD,AD3554,H:H)/VLOOKUP(AD3554,[2]Formula!V:X,3,0))*VLOOKUP(AD3554,[2]Formula!V:X,2,0))*H3554)/SUMIF(AD:AD,AD3554,H:H)))</f>
        <v/>
      </c>
      <c r="L3554" s="38" t="str">
        <f t="shared" si="331"/>
        <v/>
      </c>
      <c r="M3554" s="38" t="str">
        <f t="shared" si="332"/>
        <v/>
      </c>
      <c r="N3554" s="38" t="str">
        <f t="shared" si="334"/>
        <v/>
      </c>
      <c r="O3554" s="38" t="str">
        <f t="shared" si="330"/>
        <v/>
      </c>
      <c r="P3554" s="39" t="str">
        <f t="shared" si="335"/>
        <v/>
      </c>
      <c r="AC3554" s="42" t="str">
        <f>IF(B3554="","",VLOOKUP(B3554,[2]Formula!B:C,2,0))</f>
        <v/>
      </c>
      <c r="AD3554" s="43" t="str">
        <f t="shared" si="333"/>
        <v/>
      </c>
    </row>
    <row r="3555" spans="1:30" x14ac:dyDescent="0.25">
      <c r="A3555" s="64"/>
      <c r="B3555" s="64"/>
      <c r="C3555" s="66"/>
      <c r="D3555" s="67"/>
      <c r="E3555" s="64"/>
      <c r="F3555" s="64"/>
      <c r="G3555" s="37" t="str">
        <f>IF(E3555="","",IF(OR(E3555="Project Management",E3555="Project Support",E3555="Sprint Management",E3555="Sprint Support"),"NA",ROUND((((VLOOKUP(AD3555,[2]Formula!V:X,3,0)))-SUMIF(AD:AD,AD3555,H:H)),2)))</f>
        <v/>
      </c>
      <c r="H3555" s="71"/>
      <c r="I3555" s="72"/>
      <c r="J3555" s="72"/>
      <c r="K3555" s="38" t="str">
        <f>IF(E3555="","",IF(OR(E3555="Project Management",E3555="Project Support",E3555="Sprint Management",E3555="Sprint Support"),"NA",(((SUMIF(AD:AD,AD3555,H:H)/VLOOKUP(AD3555,[2]Formula!V:X,3,0))*VLOOKUP(AD3555,[2]Formula!V:X,2,0))*H3555)/SUMIF(AD:AD,AD3555,H:H)))</f>
        <v/>
      </c>
      <c r="L3555" s="38" t="str">
        <f t="shared" si="331"/>
        <v/>
      </c>
      <c r="M3555" s="38" t="str">
        <f t="shared" si="332"/>
        <v/>
      </c>
      <c r="N3555" s="38" t="str">
        <f t="shared" si="334"/>
        <v/>
      </c>
      <c r="O3555" s="38" t="str">
        <f t="shared" si="330"/>
        <v/>
      </c>
      <c r="P3555" s="39" t="str">
        <f t="shared" si="335"/>
        <v/>
      </c>
      <c r="AC3555" s="42" t="str">
        <f>IF(B3555="","",VLOOKUP(B3555,[2]Formula!B:C,2,0))</f>
        <v/>
      </c>
      <c r="AD3555" s="43" t="str">
        <f t="shared" si="333"/>
        <v/>
      </c>
    </row>
    <row r="3556" spans="1:30" x14ac:dyDescent="0.25">
      <c r="A3556" s="64"/>
      <c r="B3556" s="64"/>
      <c r="C3556" s="66"/>
      <c r="D3556" s="67"/>
      <c r="E3556" s="64"/>
      <c r="F3556" s="64"/>
      <c r="G3556" s="37" t="str">
        <f>IF(E3556="","",IF(OR(E3556="Project Management",E3556="Project Support",E3556="Sprint Management",E3556="Sprint Support"),"NA",ROUND((((VLOOKUP(AD3556,[2]Formula!V:X,3,0)))-SUMIF(AD:AD,AD3556,H:H)),2)))</f>
        <v/>
      </c>
      <c r="H3556" s="71"/>
      <c r="I3556" s="72"/>
      <c r="J3556" s="72"/>
      <c r="K3556" s="38" t="str">
        <f>IF(E3556="","",IF(OR(E3556="Project Management",E3556="Project Support",E3556="Sprint Management",E3556="Sprint Support"),"NA",(((SUMIF(AD:AD,AD3556,H:H)/VLOOKUP(AD3556,[2]Formula!V:X,3,0))*VLOOKUP(AD3556,[2]Formula!V:X,2,0))*H3556)/SUMIF(AD:AD,AD3556,H:H)))</f>
        <v/>
      </c>
      <c r="L3556" s="38" t="str">
        <f t="shared" si="331"/>
        <v/>
      </c>
      <c r="M3556" s="38" t="str">
        <f t="shared" si="332"/>
        <v/>
      </c>
      <c r="N3556" s="38" t="str">
        <f t="shared" si="334"/>
        <v/>
      </c>
      <c r="O3556" s="38" t="str">
        <f t="shared" si="330"/>
        <v/>
      </c>
      <c r="P3556" s="39" t="str">
        <f t="shared" si="335"/>
        <v/>
      </c>
      <c r="AC3556" s="42" t="str">
        <f>IF(B3556="","",VLOOKUP(B3556,[2]Formula!B:C,2,0))</f>
        <v/>
      </c>
      <c r="AD3556" s="43" t="str">
        <f t="shared" si="333"/>
        <v/>
      </c>
    </row>
    <row r="3557" spans="1:30" x14ac:dyDescent="0.25">
      <c r="A3557" s="64"/>
      <c r="B3557" s="64"/>
      <c r="C3557" s="66"/>
      <c r="D3557" s="67"/>
      <c r="E3557" s="64"/>
      <c r="F3557" s="64"/>
      <c r="G3557" s="37" t="str">
        <f>IF(E3557="","",IF(OR(E3557="Project Management",E3557="Project Support",E3557="Sprint Management",E3557="Sprint Support"),"NA",ROUND((((VLOOKUP(AD3557,[2]Formula!V:X,3,0)))-SUMIF(AD:AD,AD3557,H:H)),2)))</f>
        <v/>
      </c>
      <c r="H3557" s="71"/>
      <c r="I3557" s="72"/>
      <c r="J3557" s="72"/>
      <c r="K3557" s="38" t="str">
        <f>IF(E3557="","",IF(OR(E3557="Project Management",E3557="Project Support",E3557="Sprint Management",E3557="Sprint Support"),"NA",(((SUMIF(AD:AD,AD3557,H:H)/VLOOKUP(AD3557,[2]Formula!V:X,3,0))*VLOOKUP(AD3557,[2]Formula!V:X,2,0))*H3557)/SUMIF(AD:AD,AD3557,H:H)))</f>
        <v/>
      </c>
      <c r="L3557" s="38" t="str">
        <f t="shared" si="331"/>
        <v/>
      </c>
      <c r="M3557" s="38" t="str">
        <f t="shared" si="332"/>
        <v/>
      </c>
      <c r="N3557" s="38" t="str">
        <f t="shared" si="334"/>
        <v/>
      </c>
      <c r="O3557" s="38" t="str">
        <f t="shared" si="330"/>
        <v/>
      </c>
      <c r="P3557" s="39" t="str">
        <f t="shared" si="335"/>
        <v/>
      </c>
      <c r="AC3557" s="42" t="str">
        <f>IF(B3557="","",VLOOKUP(B3557,[2]Formula!B:C,2,0))</f>
        <v/>
      </c>
      <c r="AD3557" s="43" t="str">
        <f t="shared" si="333"/>
        <v/>
      </c>
    </row>
    <row r="3558" spans="1:30" x14ac:dyDescent="0.25">
      <c r="A3558" s="64"/>
      <c r="B3558" s="64"/>
      <c r="C3558" s="66"/>
      <c r="D3558" s="67"/>
      <c r="E3558" s="64"/>
      <c r="F3558" s="64"/>
      <c r="G3558" s="37" t="str">
        <f>IF(E3558="","",IF(OR(E3558="Project Management",E3558="Project Support",E3558="Sprint Management",E3558="Sprint Support"),"NA",ROUND((((VLOOKUP(AD3558,[2]Formula!V:X,3,0)))-SUMIF(AD:AD,AD3558,H:H)),2)))</f>
        <v/>
      </c>
      <c r="H3558" s="71"/>
      <c r="I3558" s="72"/>
      <c r="J3558" s="72"/>
      <c r="K3558" s="38" t="str">
        <f>IF(E3558="","",IF(OR(E3558="Project Management",E3558="Project Support",E3558="Sprint Management",E3558="Sprint Support"),"NA",(((SUMIF(AD:AD,AD3558,H:H)/VLOOKUP(AD3558,[2]Formula!V:X,3,0))*VLOOKUP(AD3558,[2]Formula!V:X,2,0))*H3558)/SUMIF(AD:AD,AD3558,H:H)))</f>
        <v/>
      </c>
      <c r="L3558" s="38" t="str">
        <f t="shared" si="331"/>
        <v/>
      </c>
      <c r="M3558" s="38" t="str">
        <f t="shared" si="332"/>
        <v/>
      </c>
      <c r="N3558" s="38" t="str">
        <f t="shared" si="334"/>
        <v/>
      </c>
      <c r="O3558" s="38" t="str">
        <f t="shared" si="330"/>
        <v/>
      </c>
      <c r="P3558" s="39" t="str">
        <f t="shared" si="335"/>
        <v/>
      </c>
      <c r="AC3558" s="42" t="str">
        <f>IF(B3558="","",VLOOKUP(B3558,[2]Formula!B:C,2,0))</f>
        <v/>
      </c>
      <c r="AD3558" s="43" t="str">
        <f t="shared" si="333"/>
        <v/>
      </c>
    </row>
    <row r="3559" spans="1:30" x14ac:dyDescent="0.25">
      <c r="A3559" s="64"/>
      <c r="B3559" s="64"/>
      <c r="C3559" s="66"/>
      <c r="D3559" s="67"/>
      <c r="E3559" s="64"/>
      <c r="F3559" s="64"/>
      <c r="G3559" s="37" t="str">
        <f>IF(E3559="","",IF(OR(E3559="Project Management",E3559="Project Support",E3559="Sprint Management",E3559="Sprint Support"),"NA",ROUND((((VLOOKUP(AD3559,[2]Formula!V:X,3,0)))-SUMIF(AD:AD,AD3559,H:H)),2)))</f>
        <v/>
      </c>
      <c r="H3559" s="71"/>
      <c r="I3559" s="72"/>
      <c r="J3559" s="72"/>
      <c r="K3559" s="38" t="str">
        <f>IF(E3559="","",IF(OR(E3559="Project Management",E3559="Project Support",E3559="Sprint Management",E3559="Sprint Support"),"NA",(((SUMIF(AD:AD,AD3559,H:H)/VLOOKUP(AD3559,[2]Formula!V:X,3,0))*VLOOKUP(AD3559,[2]Formula!V:X,2,0))*H3559)/SUMIF(AD:AD,AD3559,H:H)))</f>
        <v/>
      </c>
      <c r="L3559" s="38" t="str">
        <f t="shared" si="331"/>
        <v/>
      </c>
      <c r="M3559" s="38" t="str">
        <f t="shared" si="332"/>
        <v/>
      </c>
      <c r="N3559" s="38" t="str">
        <f t="shared" si="334"/>
        <v/>
      </c>
      <c r="O3559" s="38" t="str">
        <f t="shared" si="330"/>
        <v/>
      </c>
      <c r="P3559" s="39" t="str">
        <f t="shared" si="335"/>
        <v/>
      </c>
      <c r="AC3559" s="42" t="str">
        <f>IF(B3559="","",VLOOKUP(B3559,[2]Formula!B:C,2,0))</f>
        <v/>
      </c>
      <c r="AD3559" s="43" t="str">
        <f t="shared" si="333"/>
        <v/>
      </c>
    </row>
    <row r="3560" spans="1:30" x14ac:dyDescent="0.25">
      <c r="A3560" s="64"/>
      <c r="B3560" s="64"/>
      <c r="C3560" s="66"/>
      <c r="D3560" s="67"/>
      <c r="E3560" s="64"/>
      <c r="F3560" s="64"/>
      <c r="G3560" s="37" t="str">
        <f>IF(E3560="","",IF(OR(E3560="Project Management",E3560="Project Support",E3560="Sprint Management",E3560="Sprint Support"),"NA",ROUND((((VLOOKUP(AD3560,[2]Formula!V:X,3,0)))-SUMIF(AD:AD,AD3560,H:H)),2)))</f>
        <v/>
      </c>
      <c r="H3560" s="71"/>
      <c r="I3560" s="72"/>
      <c r="J3560" s="72"/>
      <c r="K3560" s="38" t="str">
        <f>IF(E3560="","",IF(OR(E3560="Project Management",E3560="Project Support",E3560="Sprint Management",E3560="Sprint Support"),"NA",(((SUMIF(AD:AD,AD3560,H:H)/VLOOKUP(AD3560,[2]Formula!V:X,3,0))*VLOOKUP(AD3560,[2]Formula!V:X,2,0))*H3560)/SUMIF(AD:AD,AD3560,H:H)))</f>
        <v/>
      </c>
      <c r="L3560" s="38" t="str">
        <f t="shared" si="331"/>
        <v/>
      </c>
      <c r="M3560" s="38" t="str">
        <f t="shared" si="332"/>
        <v/>
      </c>
      <c r="N3560" s="38" t="str">
        <f t="shared" si="334"/>
        <v/>
      </c>
      <c r="O3560" s="38" t="str">
        <f t="shared" si="330"/>
        <v/>
      </c>
      <c r="P3560" s="39" t="str">
        <f t="shared" si="335"/>
        <v/>
      </c>
      <c r="AC3560" s="42" t="str">
        <f>IF(B3560="","",VLOOKUP(B3560,[2]Formula!B:C,2,0))</f>
        <v/>
      </c>
      <c r="AD3560" s="43" t="str">
        <f t="shared" si="333"/>
        <v/>
      </c>
    </row>
    <row r="3561" spans="1:30" x14ac:dyDescent="0.25">
      <c r="A3561" s="64"/>
      <c r="B3561" s="64"/>
      <c r="C3561" s="66"/>
      <c r="D3561" s="67"/>
      <c r="E3561" s="64"/>
      <c r="F3561" s="64"/>
      <c r="G3561" s="37" t="str">
        <f>IF(E3561="","",IF(OR(E3561="Project Management",E3561="Project Support",E3561="Sprint Management",E3561="Sprint Support"),"NA",ROUND((((VLOOKUP(AD3561,[2]Formula!V:X,3,0)))-SUMIF(AD:AD,AD3561,H:H)),2)))</f>
        <v/>
      </c>
      <c r="H3561" s="71"/>
      <c r="I3561" s="72"/>
      <c r="J3561" s="72"/>
      <c r="K3561" s="38" t="str">
        <f>IF(E3561="","",IF(OR(E3561="Project Management",E3561="Project Support",E3561="Sprint Management",E3561="Sprint Support"),"NA",(((SUMIF(AD:AD,AD3561,H:H)/VLOOKUP(AD3561,[2]Formula!V:X,3,0))*VLOOKUP(AD3561,[2]Formula!V:X,2,0))*H3561)/SUMIF(AD:AD,AD3561,H:H)))</f>
        <v/>
      </c>
      <c r="L3561" s="38" t="str">
        <f t="shared" si="331"/>
        <v/>
      </c>
      <c r="M3561" s="38" t="str">
        <f t="shared" si="332"/>
        <v/>
      </c>
      <c r="N3561" s="38" t="str">
        <f t="shared" si="334"/>
        <v/>
      </c>
      <c r="O3561" s="38" t="str">
        <f t="shared" si="330"/>
        <v/>
      </c>
      <c r="P3561" s="39" t="str">
        <f t="shared" si="335"/>
        <v/>
      </c>
      <c r="AC3561" s="42" t="str">
        <f>IF(B3561="","",VLOOKUP(B3561,[2]Formula!B:C,2,0))</f>
        <v/>
      </c>
      <c r="AD3561" s="43" t="str">
        <f t="shared" si="333"/>
        <v/>
      </c>
    </row>
    <row r="3562" spans="1:30" x14ac:dyDescent="0.25">
      <c r="A3562" s="64"/>
      <c r="B3562" s="64"/>
      <c r="C3562" s="66"/>
      <c r="D3562" s="67"/>
      <c r="E3562" s="64"/>
      <c r="F3562" s="64"/>
      <c r="G3562" s="37" t="str">
        <f>IF(E3562="","",IF(OR(E3562="Project Management",E3562="Project Support",E3562="Sprint Management",E3562="Sprint Support"),"NA",ROUND((((VLOOKUP(AD3562,[2]Formula!V:X,3,0)))-SUMIF(AD:AD,AD3562,H:H)),2)))</f>
        <v/>
      </c>
      <c r="H3562" s="71"/>
      <c r="I3562" s="72"/>
      <c r="J3562" s="72"/>
      <c r="K3562" s="38" t="str">
        <f>IF(E3562="","",IF(OR(E3562="Project Management",E3562="Project Support",E3562="Sprint Management",E3562="Sprint Support"),"NA",(((SUMIF(AD:AD,AD3562,H:H)/VLOOKUP(AD3562,[2]Formula!V:X,3,0))*VLOOKUP(AD3562,[2]Formula!V:X,2,0))*H3562)/SUMIF(AD:AD,AD3562,H:H)))</f>
        <v/>
      </c>
      <c r="L3562" s="38" t="str">
        <f t="shared" si="331"/>
        <v/>
      </c>
      <c r="M3562" s="38" t="str">
        <f t="shared" si="332"/>
        <v/>
      </c>
      <c r="N3562" s="38" t="str">
        <f t="shared" si="334"/>
        <v/>
      </c>
      <c r="O3562" s="38" t="str">
        <f t="shared" si="330"/>
        <v/>
      </c>
      <c r="P3562" s="39" t="str">
        <f t="shared" si="335"/>
        <v/>
      </c>
      <c r="AC3562" s="42" t="str">
        <f>IF(B3562="","",VLOOKUP(B3562,[2]Formula!B:C,2,0))</f>
        <v/>
      </c>
      <c r="AD3562" s="43" t="str">
        <f t="shared" si="333"/>
        <v/>
      </c>
    </row>
    <row r="3563" spans="1:30" x14ac:dyDescent="0.25">
      <c r="A3563" s="64"/>
      <c r="B3563" s="64"/>
      <c r="C3563" s="66"/>
      <c r="D3563" s="67"/>
      <c r="E3563" s="64"/>
      <c r="F3563" s="64"/>
      <c r="G3563" s="37" t="str">
        <f>IF(E3563="","",IF(OR(E3563="Project Management",E3563="Project Support",E3563="Sprint Management",E3563="Sprint Support"),"NA",ROUND((((VLOOKUP(AD3563,[2]Formula!V:X,3,0)))-SUMIF(AD:AD,AD3563,H:H)),2)))</f>
        <v/>
      </c>
      <c r="H3563" s="71"/>
      <c r="I3563" s="72"/>
      <c r="J3563" s="72"/>
      <c r="K3563" s="38" t="str">
        <f>IF(E3563="","",IF(OR(E3563="Project Management",E3563="Project Support",E3563="Sprint Management",E3563="Sprint Support"),"NA",(((SUMIF(AD:AD,AD3563,H:H)/VLOOKUP(AD3563,[2]Formula!V:X,3,0))*VLOOKUP(AD3563,[2]Formula!V:X,2,0))*H3563)/SUMIF(AD:AD,AD3563,H:H)))</f>
        <v/>
      </c>
      <c r="L3563" s="38" t="str">
        <f t="shared" si="331"/>
        <v/>
      </c>
      <c r="M3563" s="38" t="str">
        <f t="shared" si="332"/>
        <v/>
      </c>
      <c r="N3563" s="38" t="str">
        <f t="shared" si="334"/>
        <v/>
      </c>
      <c r="O3563" s="38" t="str">
        <f t="shared" si="330"/>
        <v/>
      </c>
      <c r="P3563" s="39" t="str">
        <f t="shared" si="335"/>
        <v/>
      </c>
      <c r="AC3563" s="42" t="str">
        <f>IF(B3563="","",VLOOKUP(B3563,[2]Formula!B:C,2,0))</f>
        <v/>
      </c>
      <c r="AD3563" s="43" t="str">
        <f t="shared" si="333"/>
        <v/>
      </c>
    </row>
    <row r="3564" spans="1:30" x14ac:dyDescent="0.25">
      <c r="A3564" s="64"/>
      <c r="B3564" s="64"/>
      <c r="C3564" s="66"/>
      <c r="D3564" s="67"/>
      <c r="E3564" s="64"/>
      <c r="F3564" s="64"/>
      <c r="G3564" s="37" t="str">
        <f>IF(E3564="","",IF(OR(E3564="Project Management",E3564="Project Support",E3564="Sprint Management",E3564="Sprint Support"),"NA",ROUND((((VLOOKUP(AD3564,[2]Formula!V:X,3,0)))-SUMIF(AD:AD,AD3564,H:H)),2)))</f>
        <v/>
      </c>
      <c r="H3564" s="71"/>
      <c r="I3564" s="72"/>
      <c r="J3564" s="72"/>
      <c r="K3564" s="38" t="str">
        <f>IF(E3564="","",IF(OR(E3564="Project Management",E3564="Project Support",E3564="Sprint Management",E3564="Sprint Support"),"NA",(((SUMIF(AD:AD,AD3564,H:H)/VLOOKUP(AD3564,[2]Formula!V:X,3,0))*VLOOKUP(AD3564,[2]Formula!V:X,2,0))*H3564)/SUMIF(AD:AD,AD3564,H:H)))</f>
        <v/>
      </c>
      <c r="L3564" s="38" t="str">
        <f t="shared" si="331"/>
        <v/>
      </c>
      <c r="M3564" s="38" t="str">
        <f t="shared" si="332"/>
        <v/>
      </c>
      <c r="N3564" s="38" t="str">
        <f t="shared" si="334"/>
        <v/>
      </c>
      <c r="O3564" s="38" t="str">
        <f t="shared" si="330"/>
        <v/>
      </c>
      <c r="P3564" s="39" t="str">
        <f t="shared" si="335"/>
        <v/>
      </c>
      <c r="AC3564" s="42" t="str">
        <f>IF(B3564="","",VLOOKUP(B3564,[2]Formula!B:C,2,0))</f>
        <v/>
      </c>
      <c r="AD3564" s="43" t="str">
        <f t="shared" si="333"/>
        <v/>
      </c>
    </row>
    <row r="3565" spans="1:30" x14ac:dyDescent="0.25">
      <c r="A3565" s="64"/>
      <c r="B3565" s="64"/>
      <c r="C3565" s="66"/>
      <c r="D3565" s="67"/>
      <c r="E3565" s="64"/>
      <c r="F3565" s="64"/>
      <c r="G3565" s="37" t="str">
        <f>IF(E3565="","",IF(OR(E3565="Project Management",E3565="Project Support",E3565="Sprint Management",E3565="Sprint Support"),"NA",ROUND((((VLOOKUP(AD3565,[2]Formula!V:X,3,0)))-SUMIF(AD:AD,AD3565,H:H)),2)))</f>
        <v/>
      </c>
      <c r="H3565" s="71"/>
      <c r="I3565" s="72"/>
      <c r="J3565" s="72"/>
      <c r="K3565" s="38" t="str">
        <f>IF(E3565="","",IF(OR(E3565="Project Management",E3565="Project Support",E3565="Sprint Management",E3565="Sprint Support"),"NA",(((SUMIF(AD:AD,AD3565,H:H)/VLOOKUP(AD3565,[2]Formula!V:X,3,0))*VLOOKUP(AD3565,[2]Formula!V:X,2,0))*H3565)/SUMIF(AD:AD,AD3565,H:H)))</f>
        <v/>
      </c>
      <c r="L3565" s="38" t="str">
        <f t="shared" si="331"/>
        <v/>
      </c>
      <c r="M3565" s="38" t="str">
        <f t="shared" si="332"/>
        <v/>
      </c>
      <c r="N3565" s="38" t="str">
        <f t="shared" si="334"/>
        <v/>
      </c>
      <c r="O3565" s="38" t="str">
        <f t="shared" si="330"/>
        <v/>
      </c>
      <c r="P3565" s="39" t="str">
        <f t="shared" si="335"/>
        <v/>
      </c>
      <c r="AC3565" s="42" t="str">
        <f>IF(B3565="","",VLOOKUP(B3565,[2]Formula!B:C,2,0))</f>
        <v/>
      </c>
      <c r="AD3565" s="43" t="str">
        <f t="shared" si="333"/>
        <v/>
      </c>
    </row>
    <row r="3566" spans="1:30" x14ac:dyDescent="0.25">
      <c r="A3566" s="64"/>
      <c r="B3566" s="64"/>
      <c r="C3566" s="66"/>
      <c r="D3566" s="67"/>
      <c r="E3566" s="64"/>
      <c r="F3566" s="64"/>
      <c r="G3566" s="37" t="str">
        <f>IF(E3566="","",IF(OR(E3566="Project Management",E3566="Project Support",E3566="Sprint Management",E3566="Sprint Support"),"NA",ROUND((((VLOOKUP(AD3566,[2]Formula!V:X,3,0)))-SUMIF(AD:AD,AD3566,H:H)),2)))</f>
        <v/>
      </c>
      <c r="H3566" s="71"/>
      <c r="I3566" s="72"/>
      <c r="J3566" s="72"/>
      <c r="K3566" s="38" t="str">
        <f>IF(E3566="","",IF(OR(E3566="Project Management",E3566="Project Support",E3566="Sprint Management",E3566="Sprint Support"),"NA",(((SUMIF(AD:AD,AD3566,H:H)/VLOOKUP(AD3566,[2]Formula!V:X,3,0))*VLOOKUP(AD3566,[2]Formula!V:X,2,0))*H3566)/SUMIF(AD:AD,AD3566,H:H)))</f>
        <v/>
      </c>
      <c r="L3566" s="38" t="str">
        <f t="shared" si="331"/>
        <v/>
      </c>
      <c r="M3566" s="38" t="str">
        <f t="shared" si="332"/>
        <v/>
      </c>
      <c r="N3566" s="38" t="str">
        <f t="shared" si="334"/>
        <v/>
      </c>
      <c r="O3566" s="38" t="str">
        <f t="shared" si="330"/>
        <v/>
      </c>
      <c r="P3566" s="39" t="str">
        <f t="shared" si="335"/>
        <v/>
      </c>
      <c r="AC3566" s="42" t="str">
        <f>IF(B3566="","",VLOOKUP(B3566,[2]Formula!B:C,2,0))</f>
        <v/>
      </c>
      <c r="AD3566" s="43" t="str">
        <f t="shared" si="333"/>
        <v/>
      </c>
    </row>
    <row r="3567" spans="1:30" x14ac:dyDescent="0.25">
      <c r="A3567" s="64"/>
      <c r="B3567" s="64"/>
      <c r="C3567" s="66"/>
      <c r="D3567" s="67"/>
      <c r="E3567" s="64"/>
      <c r="F3567" s="64"/>
      <c r="G3567" s="37" t="str">
        <f>IF(E3567="","",IF(OR(E3567="Project Management",E3567="Project Support",E3567="Sprint Management",E3567="Sprint Support"),"NA",ROUND((((VLOOKUP(AD3567,[2]Formula!V:X,3,0)))-SUMIF(AD:AD,AD3567,H:H)),2)))</f>
        <v/>
      </c>
      <c r="H3567" s="71"/>
      <c r="I3567" s="72"/>
      <c r="J3567" s="72"/>
      <c r="K3567" s="38" t="str">
        <f>IF(E3567="","",IF(OR(E3567="Project Management",E3567="Project Support",E3567="Sprint Management",E3567="Sprint Support"),"NA",(((SUMIF(AD:AD,AD3567,H:H)/VLOOKUP(AD3567,[2]Formula!V:X,3,0))*VLOOKUP(AD3567,[2]Formula!V:X,2,0))*H3567)/SUMIF(AD:AD,AD3567,H:H)))</f>
        <v/>
      </c>
      <c r="L3567" s="38" t="str">
        <f t="shared" si="331"/>
        <v/>
      </c>
      <c r="M3567" s="38" t="str">
        <f t="shared" si="332"/>
        <v/>
      </c>
      <c r="N3567" s="38" t="str">
        <f t="shared" si="334"/>
        <v/>
      </c>
      <c r="O3567" s="38" t="str">
        <f t="shared" si="330"/>
        <v/>
      </c>
      <c r="P3567" s="39" t="str">
        <f t="shared" si="335"/>
        <v/>
      </c>
      <c r="AC3567" s="42" t="str">
        <f>IF(B3567="","",VLOOKUP(B3567,[2]Formula!B:C,2,0))</f>
        <v/>
      </c>
      <c r="AD3567" s="43" t="str">
        <f t="shared" si="333"/>
        <v/>
      </c>
    </row>
    <row r="3568" spans="1:30" x14ac:dyDescent="0.25">
      <c r="A3568" s="64"/>
      <c r="B3568" s="64"/>
      <c r="C3568" s="66"/>
      <c r="D3568" s="67"/>
      <c r="E3568" s="64"/>
      <c r="F3568" s="64"/>
      <c r="G3568" s="37" t="str">
        <f>IF(E3568="","",IF(OR(E3568="Project Management",E3568="Project Support",E3568="Sprint Management",E3568="Sprint Support"),"NA",ROUND((((VLOOKUP(AD3568,[2]Formula!V:X,3,0)))-SUMIF(AD:AD,AD3568,H:H)),2)))</f>
        <v/>
      </c>
      <c r="H3568" s="71"/>
      <c r="I3568" s="72"/>
      <c r="J3568" s="72"/>
      <c r="K3568" s="38" t="str">
        <f>IF(E3568="","",IF(OR(E3568="Project Management",E3568="Project Support",E3568="Sprint Management",E3568="Sprint Support"),"NA",(((SUMIF(AD:AD,AD3568,H:H)/VLOOKUP(AD3568,[2]Formula!V:X,3,0))*VLOOKUP(AD3568,[2]Formula!V:X,2,0))*H3568)/SUMIF(AD:AD,AD3568,H:H)))</f>
        <v/>
      </c>
      <c r="L3568" s="38" t="str">
        <f t="shared" si="331"/>
        <v/>
      </c>
      <c r="M3568" s="38" t="str">
        <f t="shared" si="332"/>
        <v/>
      </c>
      <c r="N3568" s="38" t="str">
        <f t="shared" si="334"/>
        <v/>
      </c>
      <c r="O3568" s="38" t="str">
        <f t="shared" si="330"/>
        <v/>
      </c>
      <c r="P3568" s="39" t="str">
        <f t="shared" si="335"/>
        <v/>
      </c>
      <c r="AC3568" s="42" t="str">
        <f>IF(B3568="","",VLOOKUP(B3568,[2]Formula!B:C,2,0))</f>
        <v/>
      </c>
      <c r="AD3568" s="43" t="str">
        <f t="shared" si="333"/>
        <v/>
      </c>
    </row>
    <row r="3569" spans="1:30" x14ac:dyDescent="0.25">
      <c r="A3569" s="64"/>
      <c r="B3569" s="64"/>
      <c r="C3569" s="66"/>
      <c r="D3569" s="67"/>
      <c r="E3569" s="64"/>
      <c r="F3569" s="64"/>
      <c r="G3569" s="37" t="str">
        <f>IF(E3569="","",IF(OR(E3569="Project Management",E3569="Project Support",E3569="Sprint Management",E3569="Sprint Support"),"NA",ROUND((((VLOOKUP(AD3569,[2]Formula!V:X,3,0)))-SUMIF(AD:AD,AD3569,H:H)),2)))</f>
        <v/>
      </c>
      <c r="H3569" s="71"/>
      <c r="I3569" s="72"/>
      <c r="J3569" s="72"/>
      <c r="K3569" s="38" t="str">
        <f>IF(E3569="","",IF(OR(E3569="Project Management",E3569="Project Support",E3569="Sprint Management",E3569="Sprint Support"),"NA",(((SUMIF(AD:AD,AD3569,H:H)/VLOOKUP(AD3569,[2]Formula!V:X,3,0))*VLOOKUP(AD3569,[2]Formula!V:X,2,0))*H3569)/SUMIF(AD:AD,AD3569,H:H)))</f>
        <v/>
      </c>
      <c r="L3569" s="38" t="str">
        <f t="shared" si="331"/>
        <v/>
      </c>
      <c r="M3569" s="38" t="str">
        <f t="shared" si="332"/>
        <v/>
      </c>
      <c r="N3569" s="38" t="str">
        <f t="shared" si="334"/>
        <v/>
      </c>
      <c r="O3569" s="38" t="str">
        <f t="shared" si="330"/>
        <v/>
      </c>
      <c r="P3569" s="39" t="str">
        <f t="shared" si="335"/>
        <v/>
      </c>
      <c r="AC3569" s="42" t="str">
        <f>IF(B3569="","",VLOOKUP(B3569,[2]Formula!B:C,2,0))</f>
        <v/>
      </c>
      <c r="AD3569" s="43" t="str">
        <f t="shared" si="333"/>
        <v/>
      </c>
    </row>
    <row r="3570" spans="1:30" x14ac:dyDescent="0.25">
      <c r="A3570" s="64"/>
      <c r="B3570" s="64"/>
      <c r="C3570" s="66"/>
      <c r="D3570" s="67"/>
      <c r="E3570" s="64"/>
      <c r="F3570" s="64"/>
      <c r="G3570" s="37" t="str">
        <f>IF(E3570="","",IF(OR(E3570="Project Management",E3570="Project Support",E3570="Sprint Management",E3570="Sprint Support"),"NA",ROUND((((VLOOKUP(AD3570,[2]Formula!V:X,3,0)))-SUMIF(AD:AD,AD3570,H:H)),2)))</f>
        <v/>
      </c>
      <c r="H3570" s="71"/>
      <c r="I3570" s="72"/>
      <c r="J3570" s="72"/>
      <c r="K3570" s="38" t="str">
        <f>IF(E3570="","",IF(OR(E3570="Project Management",E3570="Project Support",E3570="Sprint Management",E3570="Sprint Support"),"NA",(((SUMIF(AD:AD,AD3570,H:H)/VLOOKUP(AD3570,[2]Formula!V:X,3,0))*VLOOKUP(AD3570,[2]Formula!V:X,2,0))*H3570)/SUMIF(AD:AD,AD3570,H:H)))</f>
        <v/>
      </c>
      <c r="L3570" s="38" t="str">
        <f t="shared" si="331"/>
        <v/>
      </c>
      <c r="M3570" s="38" t="str">
        <f t="shared" si="332"/>
        <v/>
      </c>
      <c r="N3570" s="38" t="str">
        <f t="shared" si="334"/>
        <v/>
      </c>
      <c r="O3570" s="38" t="str">
        <f t="shared" si="330"/>
        <v/>
      </c>
      <c r="P3570" s="39" t="str">
        <f t="shared" si="335"/>
        <v/>
      </c>
      <c r="AC3570" s="42" t="str">
        <f>IF(B3570="","",VLOOKUP(B3570,[2]Formula!B:C,2,0))</f>
        <v/>
      </c>
      <c r="AD3570" s="43" t="str">
        <f t="shared" si="333"/>
        <v/>
      </c>
    </row>
    <row r="3571" spans="1:30" x14ac:dyDescent="0.25">
      <c r="A3571" s="64"/>
      <c r="B3571" s="64"/>
      <c r="C3571" s="66"/>
      <c r="D3571" s="67"/>
      <c r="E3571" s="64"/>
      <c r="F3571" s="64"/>
      <c r="G3571" s="37" t="str">
        <f>IF(E3571="","",IF(OR(E3571="Project Management",E3571="Project Support",E3571="Sprint Management",E3571="Sprint Support"),"NA",ROUND((((VLOOKUP(AD3571,[2]Formula!V:X,3,0)))-SUMIF(AD:AD,AD3571,H:H)),2)))</f>
        <v/>
      </c>
      <c r="H3571" s="71"/>
      <c r="I3571" s="72"/>
      <c r="J3571" s="72"/>
      <c r="K3571" s="38" t="str">
        <f>IF(E3571="","",IF(OR(E3571="Project Management",E3571="Project Support",E3571="Sprint Management",E3571="Sprint Support"),"NA",(((SUMIF(AD:AD,AD3571,H:H)/VLOOKUP(AD3571,[2]Formula!V:X,3,0))*VLOOKUP(AD3571,[2]Formula!V:X,2,0))*H3571)/SUMIF(AD:AD,AD3571,H:H)))</f>
        <v/>
      </c>
      <c r="L3571" s="38" t="str">
        <f t="shared" si="331"/>
        <v/>
      </c>
      <c r="M3571" s="38" t="str">
        <f t="shared" si="332"/>
        <v/>
      </c>
      <c r="N3571" s="38" t="str">
        <f t="shared" si="334"/>
        <v/>
      </c>
      <c r="O3571" s="38" t="str">
        <f t="shared" si="330"/>
        <v/>
      </c>
      <c r="P3571" s="39" t="str">
        <f t="shared" si="335"/>
        <v/>
      </c>
      <c r="AC3571" s="42" t="str">
        <f>IF(B3571="","",VLOOKUP(B3571,[2]Formula!B:C,2,0))</f>
        <v/>
      </c>
      <c r="AD3571" s="43" t="str">
        <f t="shared" si="333"/>
        <v/>
      </c>
    </row>
    <row r="3572" spans="1:30" x14ac:dyDescent="0.25">
      <c r="A3572" s="64"/>
      <c r="B3572" s="64"/>
      <c r="C3572" s="66"/>
      <c r="D3572" s="67"/>
      <c r="E3572" s="64"/>
      <c r="F3572" s="64"/>
      <c r="G3572" s="37" t="str">
        <f>IF(E3572="","",IF(OR(E3572="Project Management",E3572="Project Support",E3572="Sprint Management",E3572="Sprint Support"),"NA",ROUND((((VLOOKUP(AD3572,[2]Formula!V:X,3,0)))-SUMIF(AD:AD,AD3572,H:H)),2)))</f>
        <v/>
      </c>
      <c r="H3572" s="71"/>
      <c r="I3572" s="72"/>
      <c r="J3572" s="72"/>
      <c r="K3572" s="38" t="str">
        <f>IF(E3572="","",IF(OR(E3572="Project Management",E3572="Project Support",E3572="Sprint Management",E3572="Sprint Support"),"NA",(((SUMIF(AD:AD,AD3572,H:H)/VLOOKUP(AD3572,[2]Formula!V:X,3,0))*VLOOKUP(AD3572,[2]Formula!V:X,2,0))*H3572)/SUMIF(AD:AD,AD3572,H:H)))</f>
        <v/>
      </c>
      <c r="L3572" s="38" t="str">
        <f t="shared" si="331"/>
        <v/>
      </c>
      <c r="M3572" s="38" t="str">
        <f t="shared" si="332"/>
        <v/>
      </c>
      <c r="N3572" s="38" t="str">
        <f t="shared" si="334"/>
        <v/>
      </c>
      <c r="O3572" s="38" t="str">
        <f t="shared" si="330"/>
        <v/>
      </c>
      <c r="P3572" s="39" t="str">
        <f t="shared" si="335"/>
        <v/>
      </c>
      <c r="AC3572" s="42" t="str">
        <f>IF(B3572="","",VLOOKUP(B3572,[2]Formula!B:C,2,0))</f>
        <v/>
      </c>
      <c r="AD3572" s="43" t="str">
        <f t="shared" si="333"/>
        <v/>
      </c>
    </row>
    <row r="3573" spans="1:30" x14ac:dyDescent="0.25">
      <c r="A3573" s="64"/>
      <c r="B3573" s="64"/>
      <c r="C3573" s="66"/>
      <c r="D3573" s="67"/>
      <c r="E3573" s="64"/>
      <c r="F3573" s="64"/>
      <c r="G3573" s="37" t="str">
        <f>IF(E3573="","",IF(OR(E3573="Project Management",E3573="Project Support",E3573="Sprint Management",E3573="Sprint Support"),"NA",ROUND((((VLOOKUP(AD3573,[2]Formula!V:X,3,0)))-SUMIF(AD:AD,AD3573,H:H)),2)))</f>
        <v/>
      </c>
      <c r="H3573" s="71"/>
      <c r="I3573" s="72"/>
      <c r="J3573" s="72"/>
      <c r="K3573" s="38" t="str">
        <f>IF(E3573="","",IF(OR(E3573="Project Management",E3573="Project Support",E3573="Sprint Management",E3573="Sprint Support"),"NA",(((SUMIF(AD:AD,AD3573,H:H)/VLOOKUP(AD3573,[2]Formula!V:X,3,0))*VLOOKUP(AD3573,[2]Formula!V:X,2,0))*H3573)/SUMIF(AD:AD,AD3573,H:H)))</f>
        <v/>
      </c>
      <c r="L3573" s="38" t="str">
        <f t="shared" si="331"/>
        <v/>
      </c>
      <c r="M3573" s="38" t="str">
        <f t="shared" si="332"/>
        <v/>
      </c>
      <c r="N3573" s="38" t="str">
        <f t="shared" si="334"/>
        <v/>
      </c>
      <c r="O3573" s="38" t="str">
        <f t="shared" ref="O3573:O3636" si="336">IFERROR(L3573/M3573,"")</f>
        <v/>
      </c>
      <c r="P3573" s="39" t="str">
        <f t="shared" si="335"/>
        <v/>
      </c>
      <c r="AC3573" s="42" t="str">
        <f>IF(B3573="","",VLOOKUP(B3573,[2]Formula!B:C,2,0))</f>
        <v/>
      </c>
      <c r="AD3573" s="43" t="str">
        <f t="shared" si="333"/>
        <v/>
      </c>
    </row>
    <row r="3574" spans="1:30" x14ac:dyDescent="0.25">
      <c r="A3574" s="64"/>
      <c r="B3574" s="64"/>
      <c r="C3574" s="66"/>
      <c r="D3574" s="67"/>
      <c r="E3574" s="64"/>
      <c r="F3574" s="64"/>
      <c r="G3574" s="37" t="str">
        <f>IF(E3574="","",IF(OR(E3574="Project Management",E3574="Project Support",E3574="Sprint Management",E3574="Sprint Support"),"NA",ROUND((((VLOOKUP(AD3574,[2]Formula!V:X,3,0)))-SUMIF(AD:AD,AD3574,H:H)),2)))</f>
        <v/>
      </c>
      <c r="H3574" s="71"/>
      <c r="I3574" s="72"/>
      <c r="J3574" s="72"/>
      <c r="K3574" s="38" t="str">
        <f>IF(E3574="","",IF(OR(E3574="Project Management",E3574="Project Support",E3574="Sprint Management",E3574="Sprint Support"),"NA",(((SUMIF(AD:AD,AD3574,H:H)/VLOOKUP(AD3574,[2]Formula!V:X,3,0))*VLOOKUP(AD3574,[2]Formula!V:X,2,0))*H3574)/SUMIF(AD:AD,AD3574,H:H)))</f>
        <v/>
      </c>
      <c r="L3574" s="38" t="str">
        <f t="shared" si="331"/>
        <v/>
      </c>
      <c r="M3574" s="38" t="str">
        <f t="shared" si="332"/>
        <v/>
      </c>
      <c r="N3574" s="38" t="str">
        <f t="shared" si="334"/>
        <v/>
      </c>
      <c r="O3574" s="38" t="str">
        <f t="shared" si="336"/>
        <v/>
      </c>
      <c r="P3574" s="39" t="str">
        <f t="shared" si="335"/>
        <v/>
      </c>
      <c r="AC3574" s="42" t="str">
        <f>IF(B3574="","",VLOOKUP(B3574,[2]Formula!B:C,2,0))</f>
        <v/>
      </c>
      <c r="AD3574" s="43" t="str">
        <f t="shared" si="333"/>
        <v/>
      </c>
    </row>
    <row r="3575" spans="1:30" x14ac:dyDescent="0.25">
      <c r="A3575" s="64"/>
      <c r="B3575" s="64"/>
      <c r="C3575" s="66"/>
      <c r="D3575" s="67"/>
      <c r="E3575" s="64"/>
      <c r="F3575" s="64"/>
      <c r="G3575" s="37" t="str">
        <f>IF(E3575="","",IF(OR(E3575="Project Management",E3575="Project Support",E3575="Sprint Management",E3575="Sprint Support"),"NA",ROUND((((VLOOKUP(AD3575,[2]Formula!V:X,3,0)))-SUMIF(AD:AD,AD3575,H:H)),2)))</f>
        <v/>
      </c>
      <c r="H3575" s="71"/>
      <c r="I3575" s="72"/>
      <c r="J3575" s="72"/>
      <c r="K3575" s="38" t="str">
        <f>IF(E3575="","",IF(OR(E3575="Project Management",E3575="Project Support",E3575="Sprint Management",E3575="Sprint Support"),"NA",(((SUMIF(AD:AD,AD3575,H:H)/VLOOKUP(AD3575,[2]Formula!V:X,3,0))*VLOOKUP(AD3575,[2]Formula!V:X,2,0))*H3575)/SUMIF(AD:AD,AD3575,H:H)))</f>
        <v/>
      </c>
      <c r="L3575" s="38" t="str">
        <f t="shared" si="331"/>
        <v/>
      </c>
      <c r="M3575" s="38" t="str">
        <f t="shared" si="332"/>
        <v/>
      </c>
      <c r="N3575" s="38" t="str">
        <f t="shared" si="334"/>
        <v/>
      </c>
      <c r="O3575" s="38" t="str">
        <f t="shared" si="336"/>
        <v/>
      </c>
      <c r="P3575" s="39" t="str">
        <f t="shared" si="335"/>
        <v/>
      </c>
      <c r="AC3575" s="42" t="str">
        <f>IF(B3575="","",VLOOKUP(B3575,[2]Formula!B:C,2,0))</f>
        <v/>
      </c>
      <c r="AD3575" s="43" t="str">
        <f t="shared" si="333"/>
        <v/>
      </c>
    </row>
    <row r="3576" spans="1:30" x14ac:dyDescent="0.25">
      <c r="A3576" s="64"/>
      <c r="B3576" s="64"/>
      <c r="C3576" s="66"/>
      <c r="D3576" s="67"/>
      <c r="E3576" s="64"/>
      <c r="F3576" s="64"/>
      <c r="G3576" s="37" t="str">
        <f>IF(E3576="","",IF(OR(E3576="Project Management",E3576="Project Support",E3576="Sprint Management",E3576="Sprint Support"),"NA",ROUND((((VLOOKUP(AD3576,[2]Formula!V:X,3,0)))-SUMIF(AD:AD,AD3576,H:H)),2)))</f>
        <v/>
      </c>
      <c r="H3576" s="71"/>
      <c r="I3576" s="72"/>
      <c r="J3576" s="72"/>
      <c r="K3576" s="38" t="str">
        <f>IF(E3576="","",IF(OR(E3576="Project Management",E3576="Project Support",E3576="Sprint Management",E3576="Sprint Support"),"NA",(((SUMIF(AD:AD,AD3576,H:H)/VLOOKUP(AD3576,[2]Formula!V:X,3,0))*VLOOKUP(AD3576,[2]Formula!V:X,2,0))*H3576)/SUMIF(AD:AD,AD3576,H:H)))</f>
        <v/>
      </c>
      <c r="L3576" s="38" t="str">
        <f t="shared" si="331"/>
        <v/>
      </c>
      <c r="M3576" s="38" t="str">
        <f t="shared" si="332"/>
        <v/>
      </c>
      <c r="N3576" s="38" t="str">
        <f t="shared" si="334"/>
        <v/>
      </c>
      <c r="O3576" s="38" t="str">
        <f t="shared" si="336"/>
        <v/>
      </c>
      <c r="P3576" s="39" t="str">
        <f t="shared" si="335"/>
        <v/>
      </c>
      <c r="AC3576" s="42" t="str">
        <f>IF(B3576="","",VLOOKUP(B3576,[2]Formula!B:C,2,0))</f>
        <v/>
      </c>
      <c r="AD3576" s="43" t="str">
        <f t="shared" si="333"/>
        <v/>
      </c>
    </row>
    <row r="3577" spans="1:30" x14ac:dyDescent="0.25">
      <c r="A3577" s="64"/>
      <c r="B3577" s="64"/>
      <c r="C3577" s="66"/>
      <c r="D3577" s="67"/>
      <c r="E3577" s="64"/>
      <c r="F3577" s="64"/>
      <c r="G3577" s="37" t="str">
        <f>IF(E3577="","",IF(OR(E3577="Project Management",E3577="Project Support",E3577="Sprint Management",E3577="Sprint Support"),"NA",ROUND((((VLOOKUP(AD3577,[2]Formula!V:X,3,0)))-SUMIF(AD:AD,AD3577,H:H)),2)))</f>
        <v/>
      </c>
      <c r="H3577" s="71"/>
      <c r="I3577" s="72"/>
      <c r="J3577" s="72"/>
      <c r="K3577" s="38" t="str">
        <f>IF(E3577="","",IF(OR(E3577="Project Management",E3577="Project Support",E3577="Sprint Management",E3577="Sprint Support"),"NA",(((SUMIF(AD:AD,AD3577,H:H)/VLOOKUP(AD3577,[2]Formula!V:X,3,0))*VLOOKUP(AD3577,[2]Formula!V:X,2,0))*H3577)/SUMIF(AD:AD,AD3577,H:H)))</f>
        <v/>
      </c>
      <c r="L3577" s="38" t="str">
        <f t="shared" si="331"/>
        <v/>
      </c>
      <c r="M3577" s="38" t="str">
        <f t="shared" si="332"/>
        <v/>
      </c>
      <c r="N3577" s="38" t="str">
        <f t="shared" si="334"/>
        <v/>
      </c>
      <c r="O3577" s="38" t="str">
        <f t="shared" si="336"/>
        <v/>
      </c>
      <c r="P3577" s="39" t="str">
        <f t="shared" si="335"/>
        <v/>
      </c>
      <c r="AC3577" s="42" t="str">
        <f>IF(B3577="","",VLOOKUP(B3577,[2]Formula!B:C,2,0))</f>
        <v/>
      </c>
      <c r="AD3577" s="43" t="str">
        <f t="shared" si="333"/>
        <v/>
      </c>
    </row>
    <row r="3578" spans="1:30" x14ac:dyDescent="0.25">
      <c r="A3578" s="64"/>
      <c r="B3578" s="64"/>
      <c r="C3578" s="66"/>
      <c r="D3578" s="67"/>
      <c r="E3578" s="64"/>
      <c r="F3578" s="64"/>
      <c r="G3578" s="37" t="str">
        <f>IF(E3578="","",IF(OR(E3578="Project Management",E3578="Project Support",E3578="Sprint Management",E3578="Sprint Support"),"NA",ROUND((((VLOOKUP(AD3578,[2]Formula!V:X,3,0)))-SUMIF(AD:AD,AD3578,H:H)),2)))</f>
        <v/>
      </c>
      <c r="H3578" s="71"/>
      <c r="I3578" s="72"/>
      <c r="J3578" s="72"/>
      <c r="K3578" s="38" t="str">
        <f>IF(E3578="","",IF(OR(E3578="Project Management",E3578="Project Support",E3578="Sprint Management",E3578="Sprint Support"),"NA",(((SUMIF(AD:AD,AD3578,H:H)/VLOOKUP(AD3578,[2]Formula!V:X,3,0))*VLOOKUP(AD3578,[2]Formula!V:X,2,0))*H3578)/SUMIF(AD:AD,AD3578,H:H)))</f>
        <v/>
      </c>
      <c r="L3578" s="38" t="str">
        <f t="shared" si="331"/>
        <v/>
      </c>
      <c r="M3578" s="38" t="str">
        <f t="shared" si="332"/>
        <v/>
      </c>
      <c r="N3578" s="38" t="str">
        <f t="shared" si="334"/>
        <v/>
      </c>
      <c r="O3578" s="38" t="str">
        <f t="shared" si="336"/>
        <v/>
      </c>
      <c r="P3578" s="39" t="str">
        <f t="shared" si="335"/>
        <v/>
      </c>
      <c r="AC3578" s="42" t="str">
        <f>IF(B3578="","",VLOOKUP(B3578,[2]Formula!B:C,2,0))</f>
        <v/>
      </c>
      <c r="AD3578" s="43" t="str">
        <f t="shared" si="333"/>
        <v/>
      </c>
    </row>
    <row r="3579" spans="1:30" x14ac:dyDescent="0.25">
      <c r="A3579" s="64"/>
      <c r="B3579" s="64"/>
      <c r="C3579" s="66"/>
      <c r="D3579" s="67"/>
      <c r="E3579" s="64"/>
      <c r="F3579" s="64"/>
      <c r="G3579" s="37" t="str">
        <f>IF(E3579="","",IF(OR(E3579="Project Management",E3579="Project Support",E3579="Sprint Management",E3579="Sprint Support"),"NA",ROUND((((VLOOKUP(AD3579,[2]Formula!V:X,3,0)))-SUMIF(AD:AD,AD3579,H:H)),2)))</f>
        <v/>
      </c>
      <c r="H3579" s="71"/>
      <c r="I3579" s="72"/>
      <c r="J3579" s="72"/>
      <c r="K3579" s="38" t="str">
        <f>IF(E3579="","",IF(OR(E3579="Project Management",E3579="Project Support",E3579="Sprint Management",E3579="Sprint Support"),"NA",(((SUMIF(AD:AD,AD3579,H:H)/VLOOKUP(AD3579,[2]Formula!V:X,3,0))*VLOOKUP(AD3579,[2]Formula!V:X,2,0))*H3579)/SUMIF(AD:AD,AD3579,H:H)))</f>
        <v/>
      </c>
      <c r="L3579" s="38" t="str">
        <f t="shared" si="331"/>
        <v/>
      </c>
      <c r="M3579" s="38" t="str">
        <f t="shared" si="332"/>
        <v/>
      </c>
      <c r="N3579" s="38" t="str">
        <f t="shared" si="334"/>
        <v/>
      </c>
      <c r="O3579" s="38" t="str">
        <f t="shared" si="336"/>
        <v/>
      </c>
      <c r="P3579" s="39" t="str">
        <f t="shared" si="335"/>
        <v/>
      </c>
      <c r="AC3579" s="42" t="str">
        <f>IF(B3579="","",VLOOKUP(B3579,[2]Formula!B:C,2,0))</f>
        <v/>
      </c>
      <c r="AD3579" s="43" t="str">
        <f t="shared" si="333"/>
        <v/>
      </c>
    </row>
    <row r="3580" spans="1:30" x14ac:dyDescent="0.25">
      <c r="A3580" s="64"/>
      <c r="B3580" s="64"/>
      <c r="C3580" s="66"/>
      <c r="D3580" s="67"/>
      <c r="E3580" s="64"/>
      <c r="F3580" s="64"/>
      <c r="G3580" s="37" t="str">
        <f>IF(E3580="","",IF(OR(E3580="Project Management",E3580="Project Support",E3580="Sprint Management",E3580="Sprint Support"),"NA",ROUND((((VLOOKUP(AD3580,[2]Formula!V:X,3,0)))-SUMIF(AD:AD,AD3580,H:H)),2)))</f>
        <v/>
      </c>
      <c r="H3580" s="71"/>
      <c r="I3580" s="72"/>
      <c r="J3580" s="72"/>
      <c r="K3580" s="38" t="str">
        <f>IF(E3580="","",IF(OR(E3580="Project Management",E3580="Project Support",E3580="Sprint Management",E3580="Sprint Support"),"NA",(((SUMIF(AD:AD,AD3580,H:H)/VLOOKUP(AD3580,[2]Formula!V:X,3,0))*VLOOKUP(AD3580,[2]Formula!V:X,2,0))*H3580)/SUMIF(AD:AD,AD3580,H:H)))</f>
        <v/>
      </c>
      <c r="L3580" s="38" t="str">
        <f t="shared" si="331"/>
        <v/>
      </c>
      <c r="M3580" s="38" t="str">
        <f t="shared" si="332"/>
        <v/>
      </c>
      <c r="N3580" s="38" t="str">
        <f t="shared" si="334"/>
        <v/>
      </c>
      <c r="O3580" s="38" t="str">
        <f t="shared" si="336"/>
        <v/>
      </c>
      <c r="P3580" s="39" t="str">
        <f t="shared" si="335"/>
        <v/>
      </c>
      <c r="AC3580" s="42" t="str">
        <f>IF(B3580="","",VLOOKUP(B3580,[2]Formula!B:C,2,0))</f>
        <v/>
      </c>
      <c r="AD3580" s="43" t="str">
        <f t="shared" si="333"/>
        <v/>
      </c>
    </row>
    <row r="3581" spans="1:30" x14ac:dyDescent="0.25">
      <c r="A3581" s="64"/>
      <c r="B3581" s="64"/>
      <c r="C3581" s="66"/>
      <c r="D3581" s="67"/>
      <c r="E3581" s="64"/>
      <c r="F3581" s="64"/>
      <c r="G3581" s="37" t="str">
        <f>IF(E3581="","",IF(OR(E3581="Project Management",E3581="Project Support",E3581="Sprint Management",E3581="Sprint Support"),"NA",ROUND((((VLOOKUP(AD3581,[2]Formula!V:X,3,0)))-SUMIF(AD:AD,AD3581,H:H)),2)))</f>
        <v/>
      </c>
      <c r="H3581" s="71"/>
      <c r="I3581" s="72"/>
      <c r="J3581" s="72"/>
      <c r="K3581" s="38" t="str">
        <f>IF(E3581="","",IF(OR(E3581="Project Management",E3581="Project Support",E3581="Sprint Management",E3581="Sprint Support"),"NA",(((SUMIF(AD:AD,AD3581,H:H)/VLOOKUP(AD3581,[2]Formula!V:X,3,0))*VLOOKUP(AD3581,[2]Formula!V:X,2,0))*H3581)/SUMIF(AD:AD,AD3581,H:H)))</f>
        <v/>
      </c>
      <c r="L3581" s="38" t="str">
        <f t="shared" si="331"/>
        <v/>
      </c>
      <c r="M3581" s="38" t="str">
        <f t="shared" si="332"/>
        <v/>
      </c>
      <c r="N3581" s="38" t="str">
        <f t="shared" si="334"/>
        <v/>
      </c>
      <c r="O3581" s="38" t="str">
        <f t="shared" si="336"/>
        <v/>
      </c>
      <c r="P3581" s="39" t="str">
        <f t="shared" si="335"/>
        <v/>
      </c>
      <c r="AC3581" s="42" t="str">
        <f>IF(B3581="","",VLOOKUP(B3581,[2]Formula!B:C,2,0))</f>
        <v/>
      </c>
      <c r="AD3581" s="43" t="str">
        <f t="shared" si="333"/>
        <v/>
      </c>
    </row>
    <row r="3582" spans="1:30" x14ac:dyDescent="0.25">
      <c r="A3582" s="64"/>
      <c r="B3582" s="64"/>
      <c r="C3582" s="66"/>
      <c r="D3582" s="67"/>
      <c r="E3582" s="64"/>
      <c r="F3582" s="64"/>
      <c r="G3582" s="37" t="str">
        <f>IF(E3582="","",IF(OR(E3582="Project Management",E3582="Project Support",E3582="Sprint Management",E3582="Sprint Support"),"NA",ROUND((((VLOOKUP(AD3582,[2]Formula!V:X,3,0)))-SUMIF(AD:AD,AD3582,H:H)),2)))</f>
        <v/>
      </c>
      <c r="H3582" s="71"/>
      <c r="I3582" s="72"/>
      <c r="J3582" s="72"/>
      <c r="K3582" s="38" t="str">
        <f>IF(E3582="","",IF(OR(E3582="Project Management",E3582="Project Support",E3582="Sprint Management",E3582="Sprint Support"),"NA",(((SUMIF(AD:AD,AD3582,H:H)/VLOOKUP(AD3582,[2]Formula!V:X,3,0))*VLOOKUP(AD3582,[2]Formula!V:X,2,0))*H3582)/SUMIF(AD:AD,AD3582,H:H)))</f>
        <v/>
      </c>
      <c r="L3582" s="38" t="str">
        <f t="shared" si="331"/>
        <v/>
      </c>
      <c r="M3582" s="38" t="str">
        <f t="shared" si="332"/>
        <v/>
      </c>
      <c r="N3582" s="38" t="str">
        <f t="shared" si="334"/>
        <v/>
      </c>
      <c r="O3582" s="38" t="str">
        <f t="shared" si="336"/>
        <v/>
      </c>
      <c r="P3582" s="39" t="str">
        <f t="shared" si="335"/>
        <v/>
      </c>
      <c r="AC3582" s="42" t="str">
        <f>IF(B3582="","",VLOOKUP(B3582,[2]Formula!B:C,2,0))</f>
        <v/>
      </c>
      <c r="AD3582" s="43" t="str">
        <f t="shared" si="333"/>
        <v/>
      </c>
    </row>
    <row r="3583" spans="1:30" x14ac:dyDescent="0.25">
      <c r="A3583" s="64"/>
      <c r="B3583" s="64"/>
      <c r="C3583" s="66"/>
      <c r="D3583" s="67"/>
      <c r="E3583" s="64"/>
      <c r="F3583" s="64"/>
      <c r="G3583" s="37" t="str">
        <f>IF(E3583="","",IF(OR(E3583="Project Management",E3583="Project Support",E3583="Sprint Management",E3583="Sprint Support"),"NA",ROUND((((VLOOKUP(AD3583,[2]Formula!V:X,3,0)))-SUMIF(AD:AD,AD3583,H:H)),2)))</f>
        <v/>
      </c>
      <c r="H3583" s="71"/>
      <c r="I3583" s="72"/>
      <c r="J3583" s="72"/>
      <c r="K3583" s="38" t="str">
        <f>IF(E3583="","",IF(OR(E3583="Project Management",E3583="Project Support",E3583="Sprint Management",E3583="Sprint Support"),"NA",(((SUMIF(AD:AD,AD3583,H:H)/VLOOKUP(AD3583,[2]Formula!V:X,3,0))*VLOOKUP(AD3583,[2]Formula!V:X,2,0))*H3583)/SUMIF(AD:AD,AD3583,H:H)))</f>
        <v/>
      </c>
      <c r="L3583" s="38" t="str">
        <f t="shared" si="331"/>
        <v/>
      </c>
      <c r="M3583" s="38" t="str">
        <f t="shared" si="332"/>
        <v/>
      </c>
      <c r="N3583" s="38" t="str">
        <f t="shared" si="334"/>
        <v/>
      </c>
      <c r="O3583" s="38" t="str">
        <f t="shared" si="336"/>
        <v/>
      </c>
      <c r="P3583" s="39" t="str">
        <f t="shared" si="335"/>
        <v/>
      </c>
      <c r="AC3583" s="42" t="str">
        <f>IF(B3583="","",VLOOKUP(B3583,[2]Formula!B:C,2,0))</f>
        <v/>
      </c>
      <c r="AD3583" s="43" t="str">
        <f t="shared" si="333"/>
        <v/>
      </c>
    </row>
    <row r="3584" spans="1:30" x14ac:dyDescent="0.25">
      <c r="A3584" s="64"/>
      <c r="B3584" s="64"/>
      <c r="C3584" s="66"/>
      <c r="D3584" s="67"/>
      <c r="E3584" s="64"/>
      <c r="F3584" s="64"/>
      <c r="G3584" s="37" t="str">
        <f>IF(E3584="","",IF(OR(E3584="Project Management",E3584="Project Support",E3584="Sprint Management",E3584="Sprint Support"),"NA",ROUND((((VLOOKUP(AD3584,[2]Formula!V:X,3,0)))-SUMIF(AD:AD,AD3584,H:H)),2)))</f>
        <v/>
      </c>
      <c r="H3584" s="71"/>
      <c r="I3584" s="72"/>
      <c r="J3584" s="72"/>
      <c r="K3584" s="38" t="str">
        <f>IF(E3584="","",IF(OR(E3584="Project Management",E3584="Project Support",E3584="Sprint Management",E3584="Sprint Support"),"NA",(((SUMIF(AD:AD,AD3584,H:H)/VLOOKUP(AD3584,[2]Formula!V:X,3,0))*VLOOKUP(AD3584,[2]Formula!V:X,2,0))*H3584)/SUMIF(AD:AD,AD3584,H:H)))</f>
        <v/>
      </c>
      <c r="L3584" s="38" t="str">
        <f t="shared" si="331"/>
        <v/>
      </c>
      <c r="M3584" s="38" t="str">
        <f t="shared" si="332"/>
        <v/>
      </c>
      <c r="N3584" s="38" t="str">
        <f t="shared" si="334"/>
        <v/>
      </c>
      <c r="O3584" s="38" t="str">
        <f t="shared" si="336"/>
        <v/>
      </c>
      <c r="P3584" s="39" t="str">
        <f t="shared" si="335"/>
        <v/>
      </c>
      <c r="AC3584" s="42" t="str">
        <f>IF(B3584="","",VLOOKUP(B3584,[2]Formula!B:C,2,0))</f>
        <v/>
      </c>
      <c r="AD3584" s="43" t="str">
        <f t="shared" si="333"/>
        <v/>
      </c>
    </row>
    <row r="3585" spans="1:30" x14ac:dyDescent="0.25">
      <c r="A3585" s="64"/>
      <c r="B3585" s="64"/>
      <c r="C3585" s="66"/>
      <c r="D3585" s="67"/>
      <c r="E3585" s="64"/>
      <c r="F3585" s="64"/>
      <c r="G3585" s="37" t="str">
        <f>IF(E3585="","",IF(OR(E3585="Project Management",E3585="Project Support",E3585="Sprint Management",E3585="Sprint Support"),"NA",ROUND((((VLOOKUP(AD3585,[2]Formula!V:X,3,0)))-SUMIF(AD:AD,AD3585,H:H)),2)))</f>
        <v/>
      </c>
      <c r="H3585" s="71"/>
      <c r="I3585" s="72"/>
      <c r="J3585" s="72"/>
      <c r="K3585" s="38" t="str">
        <f>IF(E3585="","",IF(OR(E3585="Project Management",E3585="Project Support",E3585="Sprint Management",E3585="Sprint Support"),"NA",(((SUMIF(AD:AD,AD3585,H:H)/VLOOKUP(AD3585,[2]Formula!V:X,3,0))*VLOOKUP(AD3585,[2]Formula!V:X,2,0))*H3585)/SUMIF(AD:AD,AD3585,H:H)))</f>
        <v/>
      </c>
      <c r="L3585" s="38" t="str">
        <f t="shared" si="331"/>
        <v/>
      </c>
      <c r="M3585" s="38" t="str">
        <f t="shared" si="332"/>
        <v/>
      </c>
      <c r="N3585" s="38" t="str">
        <f t="shared" si="334"/>
        <v/>
      </c>
      <c r="O3585" s="38" t="str">
        <f t="shared" si="336"/>
        <v/>
      </c>
      <c r="P3585" s="39" t="str">
        <f t="shared" si="335"/>
        <v/>
      </c>
      <c r="AC3585" s="42" t="str">
        <f>IF(B3585="","",VLOOKUP(B3585,[2]Formula!B:C,2,0))</f>
        <v/>
      </c>
      <c r="AD3585" s="43" t="str">
        <f t="shared" si="333"/>
        <v/>
      </c>
    </row>
    <row r="3586" spans="1:30" x14ac:dyDescent="0.25">
      <c r="A3586" s="64"/>
      <c r="B3586" s="64"/>
      <c r="C3586" s="66"/>
      <c r="D3586" s="67"/>
      <c r="E3586" s="64"/>
      <c r="F3586" s="64"/>
      <c r="G3586" s="37" t="str">
        <f>IF(E3586="","",IF(OR(E3586="Project Management",E3586="Project Support",E3586="Sprint Management",E3586="Sprint Support"),"NA",ROUND((((VLOOKUP(AD3586,[2]Formula!V:X,3,0)))-SUMIF(AD:AD,AD3586,H:H)),2)))</f>
        <v/>
      </c>
      <c r="H3586" s="71"/>
      <c r="I3586" s="72"/>
      <c r="J3586" s="72"/>
      <c r="K3586" s="38" t="str">
        <f>IF(E3586="","",IF(OR(E3586="Project Management",E3586="Project Support",E3586="Sprint Management",E3586="Sprint Support"),"NA",(((SUMIF(AD:AD,AD3586,H:H)/VLOOKUP(AD3586,[2]Formula!V:X,3,0))*VLOOKUP(AD3586,[2]Formula!V:X,2,0))*H3586)/SUMIF(AD:AD,AD3586,H:H)))</f>
        <v/>
      </c>
      <c r="L3586" s="38" t="str">
        <f t="shared" ref="L3586:L3649" si="337">IFERROR(IF(K3586="NA",(H3586/I3586),(K3586/I3586)),"")</f>
        <v/>
      </c>
      <c r="M3586" s="38" t="str">
        <f t="shared" ref="M3586:M3649" si="338">IFERROR(IF(K3586="NA",1,(K3586/H3586)),"")</f>
        <v/>
      </c>
      <c r="N3586" s="38" t="str">
        <f t="shared" si="334"/>
        <v/>
      </c>
      <c r="O3586" s="38" t="str">
        <f t="shared" si="336"/>
        <v/>
      </c>
      <c r="P3586" s="39" t="str">
        <f t="shared" si="335"/>
        <v/>
      </c>
      <c r="AC3586" s="42" t="str">
        <f>IF(B3586="","",VLOOKUP(B3586,[2]Formula!B:C,2,0))</f>
        <v/>
      </c>
      <c r="AD3586" s="43" t="str">
        <f t="shared" ref="AD3586:AD3649" si="339">IF(B3586="","",CONCATENATE(B3586,"_",E3586))</f>
        <v/>
      </c>
    </row>
    <row r="3587" spans="1:30" x14ac:dyDescent="0.25">
      <c r="A3587" s="64"/>
      <c r="B3587" s="64"/>
      <c r="C3587" s="66"/>
      <c r="D3587" s="67"/>
      <c r="E3587" s="64"/>
      <c r="F3587" s="64"/>
      <c r="G3587" s="37" t="str">
        <f>IF(E3587="","",IF(OR(E3587="Project Management",E3587="Project Support",E3587="Sprint Management",E3587="Sprint Support"),"NA",ROUND((((VLOOKUP(AD3587,[2]Formula!V:X,3,0)))-SUMIF(AD:AD,AD3587,H:H)),2)))</f>
        <v/>
      </c>
      <c r="H3587" s="71"/>
      <c r="I3587" s="72"/>
      <c r="J3587" s="72"/>
      <c r="K3587" s="38" t="str">
        <f>IF(E3587="","",IF(OR(E3587="Project Management",E3587="Project Support",E3587="Sprint Management",E3587="Sprint Support"),"NA",(((SUMIF(AD:AD,AD3587,H:H)/VLOOKUP(AD3587,[2]Formula!V:X,3,0))*VLOOKUP(AD3587,[2]Formula!V:X,2,0))*H3587)/SUMIF(AD:AD,AD3587,H:H)))</f>
        <v/>
      </c>
      <c r="L3587" s="38" t="str">
        <f t="shared" si="337"/>
        <v/>
      </c>
      <c r="M3587" s="38" t="str">
        <f t="shared" si="338"/>
        <v/>
      </c>
      <c r="N3587" s="38" t="str">
        <f t="shared" ref="N3587:N3650" si="340">IFERROR(((L3587-M3587)/M3587)*100,"")</f>
        <v/>
      </c>
      <c r="O3587" s="38" t="str">
        <f t="shared" si="336"/>
        <v/>
      </c>
      <c r="P3587" s="39" t="str">
        <f t="shared" ref="P3587:P3650" si="341">IF(O3587="","",1)</f>
        <v/>
      </c>
      <c r="AC3587" s="42" t="str">
        <f>IF(B3587="","",VLOOKUP(B3587,[2]Formula!B:C,2,0))</f>
        <v/>
      </c>
      <c r="AD3587" s="43" t="str">
        <f t="shared" si="339"/>
        <v/>
      </c>
    </row>
    <row r="3588" spans="1:30" x14ac:dyDescent="0.25">
      <c r="A3588" s="64"/>
      <c r="B3588" s="64"/>
      <c r="C3588" s="66"/>
      <c r="D3588" s="67"/>
      <c r="E3588" s="64"/>
      <c r="F3588" s="64"/>
      <c r="G3588" s="37" t="str">
        <f>IF(E3588="","",IF(OR(E3588="Project Management",E3588="Project Support",E3588="Sprint Management",E3588="Sprint Support"),"NA",ROUND((((VLOOKUP(AD3588,[2]Formula!V:X,3,0)))-SUMIF(AD:AD,AD3588,H:H)),2)))</f>
        <v/>
      </c>
      <c r="H3588" s="71"/>
      <c r="I3588" s="72"/>
      <c r="J3588" s="72"/>
      <c r="K3588" s="38" t="str">
        <f>IF(E3588="","",IF(OR(E3588="Project Management",E3588="Project Support",E3588="Sprint Management",E3588="Sprint Support"),"NA",(((SUMIF(AD:AD,AD3588,H:H)/VLOOKUP(AD3588,[2]Formula!V:X,3,0))*VLOOKUP(AD3588,[2]Formula!V:X,2,0))*H3588)/SUMIF(AD:AD,AD3588,H:H)))</f>
        <v/>
      </c>
      <c r="L3588" s="38" t="str">
        <f t="shared" si="337"/>
        <v/>
      </c>
      <c r="M3588" s="38" t="str">
        <f t="shared" si="338"/>
        <v/>
      </c>
      <c r="N3588" s="38" t="str">
        <f t="shared" si="340"/>
        <v/>
      </c>
      <c r="O3588" s="38" t="str">
        <f t="shared" si="336"/>
        <v/>
      </c>
      <c r="P3588" s="39" t="str">
        <f t="shared" si="341"/>
        <v/>
      </c>
      <c r="AC3588" s="42" t="str">
        <f>IF(B3588="","",VLOOKUP(B3588,[2]Formula!B:C,2,0))</f>
        <v/>
      </c>
      <c r="AD3588" s="43" t="str">
        <f t="shared" si="339"/>
        <v/>
      </c>
    </row>
    <row r="3589" spans="1:30" x14ac:dyDescent="0.25">
      <c r="A3589" s="64"/>
      <c r="B3589" s="64"/>
      <c r="C3589" s="66"/>
      <c r="D3589" s="67"/>
      <c r="E3589" s="64"/>
      <c r="F3589" s="64"/>
      <c r="G3589" s="37" t="str">
        <f>IF(E3589="","",IF(OR(E3589="Project Management",E3589="Project Support",E3589="Sprint Management",E3589="Sprint Support"),"NA",ROUND((((VLOOKUP(AD3589,[2]Formula!V:X,3,0)))-SUMIF(AD:AD,AD3589,H:H)),2)))</f>
        <v/>
      </c>
      <c r="H3589" s="71"/>
      <c r="I3589" s="72"/>
      <c r="J3589" s="72"/>
      <c r="K3589" s="38" t="str">
        <f>IF(E3589="","",IF(OR(E3589="Project Management",E3589="Project Support",E3589="Sprint Management",E3589="Sprint Support"),"NA",(((SUMIF(AD:AD,AD3589,H:H)/VLOOKUP(AD3589,[2]Formula!V:X,3,0))*VLOOKUP(AD3589,[2]Formula!V:X,2,0))*H3589)/SUMIF(AD:AD,AD3589,H:H)))</f>
        <v/>
      </c>
      <c r="L3589" s="38" t="str">
        <f t="shared" si="337"/>
        <v/>
      </c>
      <c r="M3589" s="38" t="str">
        <f t="shared" si="338"/>
        <v/>
      </c>
      <c r="N3589" s="38" t="str">
        <f t="shared" si="340"/>
        <v/>
      </c>
      <c r="O3589" s="38" t="str">
        <f t="shared" si="336"/>
        <v/>
      </c>
      <c r="P3589" s="39" t="str">
        <f t="shared" si="341"/>
        <v/>
      </c>
      <c r="AC3589" s="42" t="str">
        <f>IF(B3589="","",VLOOKUP(B3589,[2]Formula!B:C,2,0))</f>
        <v/>
      </c>
      <c r="AD3589" s="43" t="str">
        <f t="shared" si="339"/>
        <v/>
      </c>
    </row>
    <row r="3590" spans="1:30" x14ac:dyDescent="0.25">
      <c r="A3590" s="64"/>
      <c r="B3590" s="64"/>
      <c r="C3590" s="66"/>
      <c r="D3590" s="67"/>
      <c r="E3590" s="64"/>
      <c r="F3590" s="64"/>
      <c r="G3590" s="37" t="str">
        <f>IF(E3590="","",IF(OR(E3590="Project Management",E3590="Project Support",E3590="Sprint Management",E3590="Sprint Support"),"NA",ROUND((((VLOOKUP(AD3590,[2]Formula!V:X,3,0)))-SUMIF(AD:AD,AD3590,H:H)),2)))</f>
        <v/>
      </c>
      <c r="H3590" s="71"/>
      <c r="I3590" s="72"/>
      <c r="J3590" s="72"/>
      <c r="K3590" s="38" t="str">
        <f>IF(E3590="","",IF(OR(E3590="Project Management",E3590="Project Support",E3590="Sprint Management",E3590="Sprint Support"),"NA",(((SUMIF(AD:AD,AD3590,H:H)/VLOOKUP(AD3590,[2]Formula!V:X,3,0))*VLOOKUP(AD3590,[2]Formula!V:X,2,0))*H3590)/SUMIF(AD:AD,AD3590,H:H)))</f>
        <v/>
      </c>
      <c r="L3590" s="38" t="str">
        <f t="shared" si="337"/>
        <v/>
      </c>
      <c r="M3590" s="38" t="str">
        <f t="shared" si="338"/>
        <v/>
      </c>
      <c r="N3590" s="38" t="str">
        <f t="shared" si="340"/>
        <v/>
      </c>
      <c r="O3590" s="38" t="str">
        <f t="shared" si="336"/>
        <v/>
      </c>
      <c r="P3590" s="39" t="str">
        <f t="shared" si="341"/>
        <v/>
      </c>
      <c r="AC3590" s="42" t="str">
        <f>IF(B3590="","",VLOOKUP(B3590,[2]Formula!B:C,2,0))</f>
        <v/>
      </c>
      <c r="AD3590" s="43" t="str">
        <f t="shared" si="339"/>
        <v/>
      </c>
    </row>
    <row r="3591" spans="1:30" x14ac:dyDescent="0.25">
      <c r="A3591" s="64"/>
      <c r="B3591" s="64"/>
      <c r="C3591" s="66"/>
      <c r="D3591" s="67"/>
      <c r="E3591" s="64"/>
      <c r="F3591" s="64"/>
      <c r="G3591" s="37" t="str">
        <f>IF(E3591="","",IF(OR(E3591="Project Management",E3591="Project Support",E3591="Sprint Management",E3591="Sprint Support"),"NA",ROUND((((VLOOKUP(AD3591,[2]Formula!V:X,3,0)))-SUMIF(AD:AD,AD3591,H:H)),2)))</f>
        <v/>
      </c>
      <c r="H3591" s="71"/>
      <c r="I3591" s="72"/>
      <c r="J3591" s="72"/>
      <c r="K3591" s="38" t="str">
        <f>IF(E3591="","",IF(OR(E3591="Project Management",E3591="Project Support",E3591="Sprint Management",E3591="Sprint Support"),"NA",(((SUMIF(AD:AD,AD3591,H:H)/VLOOKUP(AD3591,[2]Formula!V:X,3,0))*VLOOKUP(AD3591,[2]Formula!V:X,2,0))*H3591)/SUMIF(AD:AD,AD3591,H:H)))</f>
        <v/>
      </c>
      <c r="L3591" s="38" t="str">
        <f t="shared" si="337"/>
        <v/>
      </c>
      <c r="M3591" s="38" t="str">
        <f t="shared" si="338"/>
        <v/>
      </c>
      <c r="N3591" s="38" t="str">
        <f t="shared" si="340"/>
        <v/>
      </c>
      <c r="O3591" s="38" t="str">
        <f t="shared" si="336"/>
        <v/>
      </c>
      <c r="P3591" s="39" t="str">
        <f t="shared" si="341"/>
        <v/>
      </c>
      <c r="AC3591" s="42" t="str">
        <f>IF(B3591="","",VLOOKUP(B3591,[2]Formula!B:C,2,0))</f>
        <v/>
      </c>
      <c r="AD3591" s="43" t="str">
        <f t="shared" si="339"/>
        <v/>
      </c>
    </row>
    <row r="3592" spans="1:30" x14ac:dyDescent="0.25">
      <c r="A3592" s="64"/>
      <c r="B3592" s="64"/>
      <c r="C3592" s="66"/>
      <c r="D3592" s="67"/>
      <c r="E3592" s="64"/>
      <c r="F3592" s="64"/>
      <c r="G3592" s="37" t="str">
        <f>IF(E3592="","",IF(OR(E3592="Project Management",E3592="Project Support",E3592="Sprint Management",E3592="Sprint Support"),"NA",ROUND((((VLOOKUP(AD3592,[2]Formula!V:X,3,0)))-SUMIF(AD:AD,AD3592,H:H)),2)))</f>
        <v/>
      </c>
      <c r="H3592" s="71"/>
      <c r="I3592" s="72"/>
      <c r="J3592" s="72"/>
      <c r="K3592" s="38" t="str">
        <f>IF(E3592="","",IF(OR(E3592="Project Management",E3592="Project Support",E3592="Sprint Management",E3592="Sprint Support"),"NA",(((SUMIF(AD:AD,AD3592,H:H)/VLOOKUP(AD3592,[2]Formula!V:X,3,0))*VLOOKUP(AD3592,[2]Formula!V:X,2,0))*H3592)/SUMIF(AD:AD,AD3592,H:H)))</f>
        <v/>
      </c>
      <c r="L3592" s="38" t="str">
        <f t="shared" si="337"/>
        <v/>
      </c>
      <c r="M3592" s="38" t="str">
        <f t="shared" si="338"/>
        <v/>
      </c>
      <c r="N3592" s="38" t="str">
        <f t="shared" si="340"/>
        <v/>
      </c>
      <c r="O3592" s="38" t="str">
        <f t="shared" si="336"/>
        <v/>
      </c>
      <c r="P3592" s="39" t="str">
        <f t="shared" si="341"/>
        <v/>
      </c>
      <c r="AC3592" s="42" t="str">
        <f>IF(B3592="","",VLOOKUP(B3592,[2]Formula!B:C,2,0))</f>
        <v/>
      </c>
      <c r="AD3592" s="43" t="str">
        <f t="shared" si="339"/>
        <v/>
      </c>
    </row>
    <row r="3593" spans="1:30" x14ac:dyDescent="0.25">
      <c r="A3593" s="64"/>
      <c r="B3593" s="64"/>
      <c r="C3593" s="66"/>
      <c r="D3593" s="67"/>
      <c r="E3593" s="64"/>
      <c r="F3593" s="64"/>
      <c r="G3593" s="37" t="str">
        <f>IF(E3593="","",IF(OR(E3593="Project Management",E3593="Project Support",E3593="Sprint Management",E3593="Sprint Support"),"NA",ROUND((((VLOOKUP(AD3593,[2]Formula!V:X,3,0)))-SUMIF(AD:AD,AD3593,H:H)),2)))</f>
        <v/>
      </c>
      <c r="H3593" s="71"/>
      <c r="I3593" s="72"/>
      <c r="J3593" s="72"/>
      <c r="K3593" s="38" t="str">
        <f>IF(E3593="","",IF(OR(E3593="Project Management",E3593="Project Support",E3593="Sprint Management",E3593="Sprint Support"),"NA",(((SUMIF(AD:AD,AD3593,H:H)/VLOOKUP(AD3593,[2]Formula!V:X,3,0))*VLOOKUP(AD3593,[2]Formula!V:X,2,0))*H3593)/SUMIF(AD:AD,AD3593,H:H)))</f>
        <v/>
      </c>
      <c r="L3593" s="38" t="str">
        <f t="shared" si="337"/>
        <v/>
      </c>
      <c r="M3593" s="38" t="str">
        <f t="shared" si="338"/>
        <v/>
      </c>
      <c r="N3593" s="38" t="str">
        <f t="shared" si="340"/>
        <v/>
      </c>
      <c r="O3593" s="38" t="str">
        <f t="shared" si="336"/>
        <v/>
      </c>
      <c r="P3593" s="39" t="str">
        <f t="shared" si="341"/>
        <v/>
      </c>
      <c r="AC3593" s="42" t="str">
        <f>IF(B3593="","",VLOOKUP(B3593,[2]Formula!B:C,2,0))</f>
        <v/>
      </c>
      <c r="AD3593" s="43" t="str">
        <f t="shared" si="339"/>
        <v/>
      </c>
    </row>
    <row r="3594" spans="1:30" x14ac:dyDescent="0.25">
      <c r="A3594" s="64"/>
      <c r="B3594" s="64"/>
      <c r="C3594" s="66"/>
      <c r="D3594" s="67"/>
      <c r="E3594" s="64"/>
      <c r="F3594" s="64"/>
      <c r="G3594" s="37" t="str">
        <f>IF(E3594="","",IF(OR(E3594="Project Management",E3594="Project Support",E3594="Sprint Management",E3594="Sprint Support"),"NA",ROUND((((VLOOKUP(AD3594,[2]Formula!V:X,3,0)))-SUMIF(AD:AD,AD3594,H:H)),2)))</f>
        <v/>
      </c>
      <c r="H3594" s="71"/>
      <c r="I3594" s="72"/>
      <c r="J3594" s="72"/>
      <c r="K3594" s="38" t="str">
        <f>IF(E3594="","",IF(OR(E3594="Project Management",E3594="Project Support",E3594="Sprint Management",E3594="Sprint Support"),"NA",(((SUMIF(AD:AD,AD3594,H:H)/VLOOKUP(AD3594,[2]Formula!V:X,3,0))*VLOOKUP(AD3594,[2]Formula!V:X,2,0))*H3594)/SUMIF(AD:AD,AD3594,H:H)))</f>
        <v/>
      </c>
      <c r="L3594" s="38" t="str">
        <f t="shared" si="337"/>
        <v/>
      </c>
      <c r="M3594" s="38" t="str">
        <f t="shared" si="338"/>
        <v/>
      </c>
      <c r="N3594" s="38" t="str">
        <f t="shared" si="340"/>
        <v/>
      </c>
      <c r="O3594" s="38" t="str">
        <f t="shared" si="336"/>
        <v/>
      </c>
      <c r="P3594" s="39" t="str">
        <f t="shared" si="341"/>
        <v/>
      </c>
      <c r="AC3594" s="42" t="str">
        <f>IF(B3594="","",VLOOKUP(B3594,[2]Formula!B:C,2,0))</f>
        <v/>
      </c>
      <c r="AD3594" s="43" t="str">
        <f t="shared" si="339"/>
        <v/>
      </c>
    </row>
    <row r="3595" spans="1:30" x14ac:dyDescent="0.25">
      <c r="A3595" s="64"/>
      <c r="B3595" s="64"/>
      <c r="C3595" s="66"/>
      <c r="D3595" s="67"/>
      <c r="E3595" s="64"/>
      <c r="F3595" s="64"/>
      <c r="G3595" s="37" t="str">
        <f>IF(E3595="","",IF(OR(E3595="Project Management",E3595="Project Support",E3595="Sprint Management",E3595="Sprint Support"),"NA",ROUND((((VLOOKUP(AD3595,[2]Formula!V:X,3,0)))-SUMIF(AD:AD,AD3595,H:H)),2)))</f>
        <v/>
      </c>
      <c r="H3595" s="71"/>
      <c r="I3595" s="72"/>
      <c r="J3595" s="72"/>
      <c r="K3595" s="38" t="str">
        <f>IF(E3595="","",IF(OR(E3595="Project Management",E3595="Project Support",E3595="Sprint Management",E3595="Sprint Support"),"NA",(((SUMIF(AD:AD,AD3595,H:H)/VLOOKUP(AD3595,[2]Formula!V:X,3,0))*VLOOKUP(AD3595,[2]Formula!V:X,2,0))*H3595)/SUMIF(AD:AD,AD3595,H:H)))</f>
        <v/>
      </c>
      <c r="L3595" s="38" t="str">
        <f t="shared" si="337"/>
        <v/>
      </c>
      <c r="M3595" s="38" t="str">
        <f t="shared" si="338"/>
        <v/>
      </c>
      <c r="N3595" s="38" t="str">
        <f t="shared" si="340"/>
        <v/>
      </c>
      <c r="O3595" s="38" t="str">
        <f t="shared" si="336"/>
        <v/>
      </c>
      <c r="P3595" s="39" t="str">
        <f t="shared" si="341"/>
        <v/>
      </c>
      <c r="AC3595" s="42" t="str">
        <f>IF(B3595="","",VLOOKUP(B3595,[2]Formula!B:C,2,0))</f>
        <v/>
      </c>
      <c r="AD3595" s="43" t="str">
        <f t="shared" si="339"/>
        <v/>
      </c>
    </row>
    <row r="3596" spans="1:30" x14ac:dyDescent="0.25">
      <c r="A3596" s="64"/>
      <c r="B3596" s="64"/>
      <c r="C3596" s="66"/>
      <c r="D3596" s="67"/>
      <c r="E3596" s="64"/>
      <c r="F3596" s="64"/>
      <c r="G3596" s="37" t="str">
        <f>IF(E3596="","",IF(OR(E3596="Project Management",E3596="Project Support",E3596="Sprint Management",E3596="Sprint Support"),"NA",ROUND((((VLOOKUP(AD3596,[2]Formula!V:X,3,0)))-SUMIF(AD:AD,AD3596,H:H)),2)))</f>
        <v/>
      </c>
      <c r="H3596" s="71"/>
      <c r="I3596" s="72"/>
      <c r="J3596" s="72"/>
      <c r="K3596" s="38" t="str">
        <f>IF(E3596="","",IF(OR(E3596="Project Management",E3596="Project Support",E3596="Sprint Management",E3596="Sprint Support"),"NA",(((SUMIF(AD:AD,AD3596,H:H)/VLOOKUP(AD3596,[2]Formula!V:X,3,0))*VLOOKUP(AD3596,[2]Formula!V:X,2,0))*H3596)/SUMIF(AD:AD,AD3596,H:H)))</f>
        <v/>
      </c>
      <c r="L3596" s="38" t="str">
        <f t="shared" si="337"/>
        <v/>
      </c>
      <c r="M3596" s="38" t="str">
        <f t="shared" si="338"/>
        <v/>
      </c>
      <c r="N3596" s="38" t="str">
        <f t="shared" si="340"/>
        <v/>
      </c>
      <c r="O3596" s="38" t="str">
        <f t="shared" si="336"/>
        <v/>
      </c>
      <c r="P3596" s="39" t="str">
        <f t="shared" si="341"/>
        <v/>
      </c>
      <c r="AC3596" s="42" t="str">
        <f>IF(B3596="","",VLOOKUP(B3596,[2]Formula!B:C,2,0))</f>
        <v/>
      </c>
      <c r="AD3596" s="43" t="str">
        <f t="shared" si="339"/>
        <v/>
      </c>
    </row>
    <row r="3597" spans="1:30" x14ac:dyDescent="0.25">
      <c r="A3597" s="64"/>
      <c r="B3597" s="64"/>
      <c r="C3597" s="66"/>
      <c r="D3597" s="67"/>
      <c r="E3597" s="64"/>
      <c r="F3597" s="64"/>
      <c r="G3597" s="37" t="str">
        <f>IF(E3597="","",IF(OR(E3597="Project Management",E3597="Project Support",E3597="Sprint Management",E3597="Sprint Support"),"NA",ROUND((((VLOOKUP(AD3597,[2]Formula!V:X,3,0)))-SUMIF(AD:AD,AD3597,H:H)),2)))</f>
        <v/>
      </c>
      <c r="H3597" s="71"/>
      <c r="I3597" s="72"/>
      <c r="J3597" s="72"/>
      <c r="K3597" s="38" t="str">
        <f>IF(E3597="","",IF(OR(E3597="Project Management",E3597="Project Support",E3597="Sprint Management",E3597="Sprint Support"),"NA",(((SUMIF(AD:AD,AD3597,H:H)/VLOOKUP(AD3597,[2]Formula!V:X,3,0))*VLOOKUP(AD3597,[2]Formula!V:X,2,0))*H3597)/SUMIF(AD:AD,AD3597,H:H)))</f>
        <v/>
      </c>
      <c r="L3597" s="38" t="str">
        <f t="shared" si="337"/>
        <v/>
      </c>
      <c r="M3597" s="38" t="str">
        <f t="shared" si="338"/>
        <v/>
      </c>
      <c r="N3597" s="38" t="str">
        <f t="shared" si="340"/>
        <v/>
      </c>
      <c r="O3597" s="38" t="str">
        <f t="shared" si="336"/>
        <v/>
      </c>
      <c r="P3597" s="39" t="str">
        <f t="shared" si="341"/>
        <v/>
      </c>
      <c r="AC3597" s="42" t="str">
        <f>IF(B3597="","",VLOOKUP(B3597,[2]Formula!B:C,2,0))</f>
        <v/>
      </c>
      <c r="AD3597" s="43" t="str">
        <f t="shared" si="339"/>
        <v/>
      </c>
    </row>
    <row r="3598" spans="1:30" x14ac:dyDescent="0.25">
      <c r="A3598" s="64"/>
      <c r="B3598" s="64"/>
      <c r="C3598" s="66"/>
      <c r="D3598" s="67"/>
      <c r="E3598" s="64"/>
      <c r="F3598" s="64"/>
      <c r="G3598" s="37" t="str">
        <f>IF(E3598="","",IF(OR(E3598="Project Management",E3598="Project Support",E3598="Sprint Management",E3598="Sprint Support"),"NA",ROUND((((VLOOKUP(AD3598,[2]Formula!V:X,3,0)))-SUMIF(AD:AD,AD3598,H:H)),2)))</f>
        <v/>
      </c>
      <c r="H3598" s="71"/>
      <c r="I3598" s="72"/>
      <c r="J3598" s="72"/>
      <c r="K3598" s="38" t="str">
        <f>IF(E3598="","",IF(OR(E3598="Project Management",E3598="Project Support",E3598="Sprint Management",E3598="Sprint Support"),"NA",(((SUMIF(AD:AD,AD3598,H:H)/VLOOKUP(AD3598,[2]Formula!V:X,3,0))*VLOOKUP(AD3598,[2]Formula!V:X,2,0))*H3598)/SUMIF(AD:AD,AD3598,H:H)))</f>
        <v/>
      </c>
      <c r="L3598" s="38" t="str">
        <f t="shared" si="337"/>
        <v/>
      </c>
      <c r="M3598" s="38" t="str">
        <f t="shared" si="338"/>
        <v/>
      </c>
      <c r="N3598" s="38" t="str">
        <f t="shared" si="340"/>
        <v/>
      </c>
      <c r="O3598" s="38" t="str">
        <f t="shared" si="336"/>
        <v/>
      </c>
      <c r="P3598" s="39" t="str">
        <f t="shared" si="341"/>
        <v/>
      </c>
      <c r="AC3598" s="42" t="str">
        <f>IF(B3598="","",VLOOKUP(B3598,[2]Formula!B:C,2,0))</f>
        <v/>
      </c>
      <c r="AD3598" s="43" t="str">
        <f t="shared" si="339"/>
        <v/>
      </c>
    </row>
    <row r="3599" spans="1:30" x14ac:dyDescent="0.25">
      <c r="A3599" s="64"/>
      <c r="B3599" s="64"/>
      <c r="C3599" s="66"/>
      <c r="D3599" s="67"/>
      <c r="E3599" s="64"/>
      <c r="F3599" s="64"/>
      <c r="G3599" s="37" t="str">
        <f>IF(E3599="","",IF(OR(E3599="Project Management",E3599="Project Support",E3599="Sprint Management",E3599="Sprint Support"),"NA",ROUND((((VLOOKUP(AD3599,[2]Formula!V:X,3,0)))-SUMIF(AD:AD,AD3599,H:H)),2)))</f>
        <v/>
      </c>
      <c r="H3599" s="71"/>
      <c r="I3599" s="72"/>
      <c r="J3599" s="72"/>
      <c r="K3599" s="38" t="str">
        <f>IF(E3599="","",IF(OR(E3599="Project Management",E3599="Project Support",E3599="Sprint Management",E3599="Sprint Support"),"NA",(((SUMIF(AD:AD,AD3599,H:H)/VLOOKUP(AD3599,[2]Formula!V:X,3,0))*VLOOKUP(AD3599,[2]Formula!V:X,2,0))*H3599)/SUMIF(AD:AD,AD3599,H:H)))</f>
        <v/>
      </c>
      <c r="L3599" s="38" t="str">
        <f t="shared" si="337"/>
        <v/>
      </c>
      <c r="M3599" s="38" t="str">
        <f t="shared" si="338"/>
        <v/>
      </c>
      <c r="N3599" s="38" t="str">
        <f t="shared" si="340"/>
        <v/>
      </c>
      <c r="O3599" s="38" t="str">
        <f t="shared" si="336"/>
        <v/>
      </c>
      <c r="P3599" s="39" t="str">
        <f t="shared" si="341"/>
        <v/>
      </c>
      <c r="AC3599" s="42" t="str">
        <f>IF(B3599="","",VLOOKUP(B3599,[2]Formula!B:C,2,0))</f>
        <v/>
      </c>
      <c r="AD3599" s="43" t="str">
        <f t="shared" si="339"/>
        <v/>
      </c>
    </row>
    <row r="3600" spans="1:30" x14ac:dyDescent="0.25">
      <c r="A3600" s="64"/>
      <c r="B3600" s="64"/>
      <c r="C3600" s="66"/>
      <c r="D3600" s="67"/>
      <c r="E3600" s="64"/>
      <c r="F3600" s="64"/>
      <c r="G3600" s="37" t="str">
        <f>IF(E3600="","",IF(OR(E3600="Project Management",E3600="Project Support",E3600="Sprint Management",E3600="Sprint Support"),"NA",ROUND((((VLOOKUP(AD3600,[2]Formula!V:X,3,0)))-SUMIF(AD:AD,AD3600,H:H)),2)))</f>
        <v/>
      </c>
      <c r="H3600" s="71"/>
      <c r="I3600" s="72"/>
      <c r="J3600" s="72"/>
      <c r="K3600" s="38" t="str">
        <f>IF(E3600="","",IF(OR(E3600="Project Management",E3600="Project Support",E3600="Sprint Management",E3600="Sprint Support"),"NA",(((SUMIF(AD:AD,AD3600,H:H)/VLOOKUP(AD3600,[2]Formula!V:X,3,0))*VLOOKUP(AD3600,[2]Formula!V:X,2,0))*H3600)/SUMIF(AD:AD,AD3600,H:H)))</f>
        <v/>
      </c>
      <c r="L3600" s="38" t="str">
        <f t="shared" si="337"/>
        <v/>
      </c>
      <c r="M3600" s="38" t="str">
        <f t="shared" si="338"/>
        <v/>
      </c>
      <c r="N3600" s="38" t="str">
        <f t="shared" si="340"/>
        <v/>
      </c>
      <c r="O3600" s="38" t="str">
        <f t="shared" si="336"/>
        <v/>
      </c>
      <c r="P3600" s="39" t="str">
        <f t="shared" si="341"/>
        <v/>
      </c>
      <c r="AC3600" s="42" t="str">
        <f>IF(B3600="","",VLOOKUP(B3600,[2]Formula!B:C,2,0))</f>
        <v/>
      </c>
      <c r="AD3600" s="43" t="str">
        <f t="shared" si="339"/>
        <v/>
      </c>
    </row>
    <row r="3601" spans="1:30" x14ac:dyDescent="0.25">
      <c r="A3601" s="64"/>
      <c r="B3601" s="64"/>
      <c r="C3601" s="66"/>
      <c r="D3601" s="67"/>
      <c r="E3601" s="64"/>
      <c r="F3601" s="64"/>
      <c r="G3601" s="37" t="str">
        <f>IF(E3601="","",IF(OR(E3601="Project Management",E3601="Project Support",E3601="Sprint Management",E3601="Sprint Support"),"NA",ROUND((((VLOOKUP(AD3601,[2]Formula!V:X,3,0)))-SUMIF(AD:AD,AD3601,H:H)),2)))</f>
        <v/>
      </c>
      <c r="H3601" s="71"/>
      <c r="I3601" s="72"/>
      <c r="J3601" s="72"/>
      <c r="K3601" s="38" t="str">
        <f>IF(E3601="","",IF(OR(E3601="Project Management",E3601="Project Support",E3601="Sprint Management",E3601="Sprint Support"),"NA",(((SUMIF(AD:AD,AD3601,H:H)/VLOOKUP(AD3601,[2]Formula!V:X,3,0))*VLOOKUP(AD3601,[2]Formula!V:X,2,0))*H3601)/SUMIF(AD:AD,AD3601,H:H)))</f>
        <v/>
      </c>
      <c r="L3601" s="38" t="str">
        <f t="shared" si="337"/>
        <v/>
      </c>
      <c r="M3601" s="38" t="str">
        <f t="shared" si="338"/>
        <v/>
      </c>
      <c r="N3601" s="38" t="str">
        <f t="shared" si="340"/>
        <v/>
      </c>
      <c r="O3601" s="38" t="str">
        <f t="shared" si="336"/>
        <v/>
      </c>
      <c r="P3601" s="39" t="str">
        <f t="shared" si="341"/>
        <v/>
      </c>
      <c r="AC3601" s="42" t="str">
        <f>IF(B3601="","",VLOOKUP(B3601,[2]Formula!B:C,2,0))</f>
        <v/>
      </c>
      <c r="AD3601" s="43" t="str">
        <f t="shared" si="339"/>
        <v/>
      </c>
    </row>
    <row r="3602" spans="1:30" x14ac:dyDescent="0.25">
      <c r="A3602" s="64"/>
      <c r="B3602" s="64"/>
      <c r="C3602" s="66"/>
      <c r="D3602" s="67"/>
      <c r="E3602" s="64"/>
      <c r="F3602" s="64"/>
      <c r="G3602" s="37" t="str">
        <f>IF(E3602="","",IF(OR(E3602="Project Management",E3602="Project Support",E3602="Sprint Management",E3602="Sprint Support"),"NA",ROUND((((VLOOKUP(AD3602,[2]Formula!V:X,3,0)))-SUMIF(AD:AD,AD3602,H:H)),2)))</f>
        <v/>
      </c>
      <c r="H3602" s="71"/>
      <c r="I3602" s="72"/>
      <c r="J3602" s="72"/>
      <c r="K3602" s="38" t="str">
        <f>IF(E3602="","",IF(OR(E3602="Project Management",E3602="Project Support",E3602="Sprint Management",E3602="Sprint Support"),"NA",(((SUMIF(AD:AD,AD3602,H:H)/VLOOKUP(AD3602,[2]Formula!V:X,3,0))*VLOOKUP(AD3602,[2]Formula!V:X,2,0))*H3602)/SUMIF(AD:AD,AD3602,H:H)))</f>
        <v/>
      </c>
      <c r="L3602" s="38" t="str">
        <f t="shared" si="337"/>
        <v/>
      </c>
      <c r="M3602" s="38" t="str">
        <f t="shared" si="338"/>
        <v/>
      </c>
      <c r="N3602" s="38" t="str">
        <f t="shared" si="340"/>
        <v/>
      </c>
      <c r="O3602" s="38" t="str">
        <f t="shared" si="336"/>
        <v/>
      </c>
      <c r="P3602" s="39" t="str">
        <f t="shared" si="341"/>
        <v/>
      </c>
      <c r="AC3602" s="42" t="str">
        <f>IF(B3602="","",VLOOKUP(B3602,[2]Formula!B:C,2,0))</f>
        <v/>
      </c>
      <c r="AD3602" s="43" t="str">
        <f t="shared" si="339"/>
        <v/>
      </c>
    </row>
    <row r="3603" spans="1:30" x14ac:dyDescent="0.25">
      <c r="A3603" s="64"/>
      <c r="B3603" s="64"/>
      <c r="C3603" s="66"/>
      <c r="D3603" s="67"/>
      <c r="E3603" s="64"/>
      <c r="F3603" s="64"/>
      <c r="G3603" s="37" t="str">
        <f>IF(E3603="","",IF(OR(E3603="Project Management",E3603="Project Support",E3603="Sprint Management",E3603="Sprint Support"),"NA",ROUND((((VLOOKUP(AD3603,[2]Formula!V:X,3,0)))-SUMIF(AD:AD,AD3603,H:H)),2)))</f>
        <v/>
      </c>
      <c r="H3603" s="71"/>
      <c r="I3603" s="72"/>
      <c r="J3603" s="72"/>
      <c r="K3603" s="38" t="str">
        <f>IF(E3603="","",IF(OR(E3603="Project Management",E3603="Project Support",E3603="Sprint Management",E3603="Sprint Support"),"NA",(((SUMIF(AD:AD,AD3603,H:H)/VLOOKUP(AD3603,[2]Formula!V:X,3,0))*VLOOKUP(AD3603,[2]Formula!V:X,2,0))*H3603)/SUMIF(AD:AD,AD3603,H:H)))</f>
        <v/>
      </c>
      <c r="L3603" s="38" t="str">
        <f t="shared" si="337"/>
        <v/>
      </c>
      <c r="M3603" s="38" t="str">
        <f t="shared" si="338"/>
        <v/>
      </c>
      <c r="N3603" s="38" t="str">
        <f t="shared" si="340"/>
        <v/>
      </c>
      <c r="O3603" s="38" t="str">
        <f t="shared" si="336"/>
        <v/>
      </c>
      <c r="P3603" s="39" t="str">
        <f t="shared" si="341"/>
        <v/>
      </c>
      <c r="AC3603" s="42" t="str">
        <f>IF(B3603="","",VLOOKUP(B3603,[2]Formula!B:C,2,0))</f>
        <v/>
      </c>
      <c r="AD3603" s="43" t="str">
        <f t="shared" si="339"/>
        <v/>
      </c>
    </row>
    <row r="3604" spans="1:30" x14ac:dyDescent="0.25">
      <c r="A3604" s="64"/>
      <c r="B3604" s="64"/>
      <c r="C3604" s="66"/>
      <c r="D3604" s="67"/>
      <c r="E3604" s="64"/>
      <c r="F3604" s="64"/>
      <c r="G3604" s="37" t="str">
        <f>IF(E3604="","",IF(OR(E3604="Project Management",E3604="Project Support",E3604="Sprint Management",E3604="Sprint Support"),"NA",ROUND((((VLOOKUP(AD3604,[2]Formula!V:X,3,0)))-SUMIF(AD:AD,AD3604,H:H)),2)))</f>
        <v/>
      </c>
      <c r="H3604" s="71"/>
      <c r="I3604" s="72"/>
      <c r="J3604" s="72"/>
      <c r="K3604" s="38" t="str">
        <f>IF(E3604="","",IF(OR(E3604="Project Management",E3604="Project Support",E3604="Sprint Management",E3604="Sprint Support"),"NA",(((SUMIF(AD:AD,AD3604,H:H)/VLOOKUP(AD3604,[2]Formula!V:X,3,0))*VLOOKUP(AD3604,[2]Formula!V:X,2,0))*H3604)/SUMIF(AD:AD,AD3604,H:H)))</f>
        <v/>
      </c>
      <c r="L3604" s="38" t="str">
        <f t="shared" si="337"/>
        <v/>
      </c>
      <c r="M3604" s="38" t="str">
        <f t="shared" si="338"/>
        <v/>
      </c>
      <c r="N3604" s="38" t="str">
        <f t="shared" si="340"/>
        <v/>
      </c>
      <c r="O3604" s="38" t="str">
        <f t="shared" si="336"/>
        <v/>
      </c>
      <c r="P3604" s="39" t="str">
        <f t="shared" si="341"/>
        <v/>
      </c>
      <c r="AC3604" s="42" t="str">
        <f>IF(B3604="","",VLOOKUP(B3604,[2]Formula!B:C,2,0))</f>
        <v/>
      </c>
      <c r="AD3604" s="43" t="str">
        <f t="shared" si="339"/>
        <v/>
      </c>
    </row>
    <row r="3605" spans="1:30" x14ac:dyDescent="0.25">
      <c r="A3605" s="64"/>
      <c r="B3605" s="64"/>
      <c r="C3605" s="66"/>
      <c r="D3605" s="67"/>
      <c r="E3605" s="64"/>
      <c r="F3605" s="64"/>
      <c r="G3605" s="37" t="str">
        <f>IF(E3605="","",IF(OR(E3605="Project Management",E3605="Project Support",E3605="Sprint Management",E3605="Sprint Support"),"NA",ROUND((((VLOOKUP(AD3605,[2]Formula!V:X,3,0)))-SUMIF(AD:AD,AD3605,H:H)),2)))</f>
        <v/>
      </c>
      <c r="H3605" s="71"/>
      <c r="I3605" s="72"/>
      <c r="J3605" s="72"/>
      <c r="K3605" s="38" t="str">
        <f>IF(E3605="","",IF(OR(E3605="Project Management",E3605="Project Support",E3605="Sprint Management",E3605="Sprint Support"),"NA",(((SUMIF(AD:AD,AD3605,H:H)/VLOOKUP(AD3605,[2]Formula!V:X,3,0))*VLOOKUP(AD3605,[2]Formula!V:X,2,0))*H3605)/SUMIF(AD:AD,AD3605,H:H)))</f>
        <v/>
      </c>
      <c r="L3605" s="38" t="str">
        <f t="shared" si="337"/>
        <v/>
      </c>
      <c r="M3605" s="38" t="str">
        <f t="shared" si="338"/>
        <v/>
      </c>
      <c r="N3605" s="38" t="str">
        <f t="shared" si="340"/>
        <v/>
      </c>
      <c r="O3605" s="38" t="str">
        <f t="shared" si="336"/>
        <v/>
      </c>
      <c r="P3605" s="39" t="str">
        <f t="shared" si="341"/>
        <v/>
      </c>
      <c r="AC3605" s="42" t="str">
        <f>IF(B3605="","",VLOOKUP(B3605,[2]Formula!B:C,2,0))</f>
        <v/>
      </c>
      <c r="AD3605" s="43" t="str">
        <f t="shared" si="339"/>
        <v/>
      </c>
    </row>
    <row r="3606" spans="1:30" x14ac:dyDescent="0.25">
      <c r="A3606" s="64"/>
      <c r="B3606" s="64"/>
      <c r="C3606" s="66"/>
      <c r="D3606" s="67"/>
      <c r="E3606" s="64"/>
      <c r="F3606" s="64"/>
      <c r="G3606" s="37" t="str">
        <f>IF(E3606="","",IF(OR(E3606="Project Management",E3606="Project Support",E3606="Sprint Management",E3606="Sprint Support"),"NA",ROUND((((VLOOKUP(AD3606,[2]Formula!V:X,3,0)))-SUMIF(AD:AD,AD3606,H:H)),2)))</f>
        <v/>
      </c>
      <c r="H3606" s="71"/>
      <c r="I3606" s="72"/>
      <c r="J3606" s="72"/>
      <c r="K3606" s="38" t="str">
        <f>IF(E3606="","",IF(OR(E3606="Project Management",E3606="Project Support",E3606="Sprint Management",E3606="Sprint Support"),"NA",(((SUMIF(AD:AD,AD3606,H:H)/VLOOKUP(AD3606,[2]Formula!V:X,3,0))*VLOOKUP(AD3606,[2]Formula!V:X,2,0))*H3606)/SUMIF(AD:AD,AD3606,H:H)))</f>
        <v/>
      </c>
      <c r="L3606" s="38" t="str">
        <f t="shared" si="337"/>
        <v/>
      </c>
      <c r="M3606" s="38" t="str">
        <f t="shared" si="338"/>
        <v/>
      </c>
      <c r="N3606" s="38" t="str">
        <f t="shared" si="340"/>
        <v/>
      </c>
      <c r="O3606" s="38" t="str">
        <f t="shared" si="336"/>
        <v/>
      </c>
      <c r="P3606" s="39" t="str">
        <f t="shared" si="341"/>
        <v/>
      </c>
      <c r="AC3606" s="42" t="str">
        <f>IF(B3606="","",VLOOKUP(B3606,[2]Formula!B:C,2,0))</f>
        <v/>
      </c>
      <c r="AD3606" s="43" t="str">
        <f t="shared" si="339"/>
        <v/>
      </c>
    </row>
    <row r="3607" spans="1:30" x14ac:dyDescent="0.25">
      <c r="A3607" s="64"/>
      <c r="B3607" s="64"/>
      <c r="C3607" s="66"/>
      <c r="D3607" s="67"/>
      <c r="E3607" s="64"/>
      <c r="F3607" s="64"/>
      <c r="G3607" s="37" t="str">
        <f>IF(E3607="","",IF(OR(E3607="Project Management",E3607="Project Support",E3607="Sprint Management",E3607="Sprint Support"),"NA",ROUND((((VLOOKUP(AD3607,[2]Formula!V:X,3,0)))-SUMIF(AD:AD,AD3607,H:H)),2)))</f>
        <v/>
      </c>
      <c r="H3607" s="71"/>
      <c r="I3607" s="72"/>
      <c r="J3607" s="72"/>
      <c r="K3607" s="38" t="str">
        <f>IF(E3607="","",IF(OR(E3607="Project Management",E3607="Project Support",E3607="Sprint Management",E3607="Sprint Support"),"NA",(((SUMIF(AD:AD,AD3607,H:H)/VLOOKUP(AD3607,[2]Formula!V:X,3,0))*VLOOKUP(AD3607,[2]Formula!V:X,2,0))*H3607)/SUMIF(AD:AD,AD3607,H:H)))</f>
        <v/>
      </c>
      <c r="L3607" s="38" t="str">
        <f t="shared" si="337"/>
        <v/>
      </c>
      <c r="M3607" s="38" t="str">
        <f t="shared" si="338"/>
        <v/>
      </c>
      <c r="N3607" s="38" t="str">
        <f t="shared" si="340"/>
        <v/>
      </c>
      <c r="O3607" s="38" t="str">
        <f t="shared" si="336"/>
        <v/>
      </c>
      <c r="P3607" s="39" t="str">
        <f t="shared" si="341"/>
        <v/>
      </c>
      <c r="AC3607" s="42" t="str">
        <f>IF(B3607="","",VLOOKUP(B3607,[2]Formula!B:C,2,0))</f>
        <v/>
      </c>
      <c r="AD3607" s="43" t="str">
        <f t="shared" si="339"/>
        <v/>
      </c>
    </row>
    <row r="3608" spans="1:30" x14ac:dyDescent="0.25">
      <c r="A3608" s="64"/>
      <c r="B3608" s="64"/>
      <c r="C3608" s="66"/>
      <c r="D3608" s="67"/>
      <c r="E3608" s="64"/>
      <c r="F3608" s="64"/>
      <c r="G3608" s="37" t="str">
        <f>IF(E3608="","",IF(OR(E3608="Project Management",E3608="Project Support",E3608="Sprint Management",E3608="Sprint Support"),"NA",ROUND((((VLOOKUP(AD3608,[2]Formula!V:X,3,0)))-SUMIF(AD:AD,AD3608,H:H)),2)))</f>
        <v/>
      </c>
      <c r="H3608" s="71"/>
      <c r="I3608" s="72"/>
      <c r="J3608" s="72"/>
      <c r="K3608" s="38" t="str">
        <f>IF(E3608="","",IF(OR(E3608="Project Management",E3608="Project Support",E3608="Sprint Management",E3608="Sprint Support"),"NA",(((SUMIF(AD:AD,AD3608,H:H)/VLOOKUP(AD3608,[2]Formula!V:X,3,0))*VLOOKUP(AD3608,[2]Formula!V:X,2,0))*H3608)/SUMIF(AD:AD,AD3608,H:H)))</f>
        <v/>
      </c>
      <c r="L3608" s="38" t="str">
        <f t="shared" si="337"/>
        <v/>
      </c>
      <c r="M3608" s="38" t="str">
        <f t="shared" si="338"/>
        <v/>
      </c>
      <c r="N3608" s="38" t="str">
        <f t="shared" si="340"/>
        <v/>
      </c>
      <c r="O3608" s="38" t="str">
        <f t="shared" si="336"/>
        <v/>
      </c>
      <c r="P3608" s="39" t="str">
        <f t="shared" si="341"/>
        <v/>
      </c>
      <c r="AC3608" s="42" t="str">
        <f>IF(B3608="","",VLOOKUP(B3608,[2]Formula!B:C,2,0))</f>
        <v/>
      </c>
      <c r="AD3608" s="43" t="str">
        <f t="shared" si="339"/>
        <v/>
      </c>
    </row>
    <row r="3609" spans="1:30" x14ac:dyDescent="0.25">
      <c r="A3609" s="64"/>
      <c r="B3609" s="64"/>
      <c r="C3609" s="66"/>
      <c r="D3609" s="67"/>
      <c r="E3609" s="64"/>
      <c r="F3609" s="64"/>
      <c r="G3609" s="37" t="str">
        <f>IF(E3609="","",IF(OR(E3609="Project Management",E3609="Project Support",E3609="Sprint Management",E3609="Sprint Support"),"NA",ROUND((((VLOOKUP(AD3609,[2]Formula!V:X,3,0)))-SUMIF(AD:AD,AD3609,H:H)),2)))</f>
        <v/>
      </c>
      <c r="H3609" s="71"/>
      <c r="I3609" s="72"/>
      <c r="J3609" s="72"/>
      <c r="K3609" s="38" t="str">
        <f>IF(E3609="","",IF(OR(E3609="Project Management",E3609="Project Support",E3609="Sprint Management",E3609="Sprint Support"),"NA",(((SUMIF(AD:AD,AD3609,H:H)/VLOOKUP(AD3609,[2]Formula!V:X,3,0))*VLOOKUP(AD3609,[2]Formula!V:X,2,0))*H3609)/SUMIF(AD:AD,AD3609,H:H)))</f>
        <v/>
      </c>
      <c r="L3609" s="38" t="str">
        <f t="shared" si="337"/>
        <v/>
      </c>
      <c r="M3609" s="38" t="str">
        <f t="shared" si="338"/>
        <v/>
      </c>
      <c r="N3609" s="38" t="str">
        <f t="shared" si="340"/>
        <v/>
      </c>
      <c r="O3609" s="38" t="str">
        <f t="shared" si="336"/>
        <v/>
      </c>
      <c r="P3609" s="39" t="str">
        <f t="shared" si="341"/>
        <v/>
      </c>
      <c r="AC3609" s="42" t="str">
        <f>IF(B3609="","",VLOOKUP(B3609,[2]Formula!B:C,2,0))</f>
        <v/>
      </c>
      <c r="AD3609" s="43" t="str">
        <f t="shared" si="339"/>
        <v/>
      </c>
    </row>
    <row r="3610" spans="1:30" x14ac:dyDescent="0.25">
      <c r="A3610" s="64"/>
      <c r="B3610" s="64"/>
      <c r="C3610" s="66"/>
      <c r="D3610" s="67"/>
      <c r="E3610" s="64"/>
      <c r="F3610" s="64"/>
      <c r="G3610" s="37" t="str">
        <f>IF(E3610="","",IF(OR(E3610="Project Management",E3610="Project Support",E3610="Sprint Management",E3610="Sprint Support"),"NA",ROUND((((VLOOKUP(AD3610,[2]Formula!V:X,3,0)))-SUMIF(AD:AD,AD3610,H:H)),2)))</f>
        <v/>
      </c>
      <c r="H3610" s="71"/>
      <c r="I3610" s="72"/>
      <c r="J3610" s="72"/>
      <c r="K3610" s="38" t="str">
        <f>IF(E3610="","",IF(OR(E3610="Project Management",E3610="Project Support",E3610="Sprint Management",E3610="Sprint Support"),"NA",(((SUMIF(AD:AD,AD3610,H:H)/VLOOKUP(AD3610,[2]Formula!V:X,3,0))*VLOOKUP(AD3610,[2]Formula!V:X,2,0))*H3610)/SUMIF(AD:AD,AD3610,H:H)))</f>
        <v/>
      </c>
      <c r="L3610" s="38" t="str">
        <f t="shared" si="337"/>
        <v/>
      </c>
      <c r="M3610" s="38" t="str">
        <f t="shared" si="338"/>
        <v/>
      </c>
      <c r="N3610" s="38" t="str">
        <f t="shared" si="340"/>
        <v/>
      </c>
      <c r="O3610" s="38" t="str">
        <f t="shared" si="336"/>
        <v/>
      </c>
      <c r="P3610" s="39" t="str">
        <f t="shared" si="341"/>
        <v/>
      </c>
      <c r="AC3610" s="42" t="str">
        <f>IF(B3610="","",VLOOKUP(B3610,[2]Formula!B:C,2,0))</f>
        <v/>
      </c>
      <c r="AD3610" s="43" t="str">
        <f t="shared" si="339"/>
        <v/>
      </c>
    </row>
    <row r="3611" spans="1:30" x14ac:dyDescent="0.25">
      <c r="A3611" s="64"/>
      <c r="B3611" s="64"/>
      <c r="C3611" s="66"/>
      <c r="D3611" s="67"/>
      <c r="E3611" s="64"/>
      <c r="F3611" s="64"/>
      <c r="G3611" s="37" t="str">
        <f>IF(E3611="","",IF(OR(E3611="Project Management",E3611="Project Support",E3611="Sprint Management",E3611="Sprint Support"),"NA",ROUND((((VLOOKUP(AD3611,[2]Formula!V:X,3,0)))-SUMIF(AD:AD,AD3611,H:H)),2)))</f>
        <v/>
      </c>
      <c r="H3611" s="71"/>
      <c r="I3611" s="72"/>
      <c r="J3611" s="72"/>
      <c r="K3611" s="38" t="str">
        <f>IF(E3611="","",IF(OR(E3611="Project Management",E3611="Project Support",E3611="Sprint Management",E3611="Sprint Support"),"NA",(((SUMIF(AD:AD,AD3611,H:H)/VLOOKUP(AD3611,[2]Formula!V:X,3,0))*VLOOKUP(AD3611,[2]Formula!V:X,2,0))*H3611)/SUMIF(AD:AD,AD3611,H:H)))</f>
        <v/>
      </c>
      <c r="L3611" s="38" t="str">
        <f t="shared" si="337"/>
        <v/>
      </c>
      <c r="M3611" s="38" t="str">
        <f t="shared" si="338"/>
        <v/>
      </c>
      <c r="N3611" s="38" t="str">
        <f t="shared" si="340"/>
        <v/>
      </c>
      <c r="O3611" s="38" t="str">
        <f t="shared" si="336"/>
        <v/>
      </c>
      <c r="P3611" s="39" t="str">
        <f t="shared" si="341"/>
        <v/>
      </c>
      <c r="AC3611" s="42" t="str">
        <f>IF(B3611="","",VLOOKUP(B3611,[2]Formula!B:C,2,0))</f>
        <v/>
      </c>
      <c r="AD3611" s="43" t="str">
        <f t="shared" si="339"/>
        <v/>
      </c>
    </row>
    <row r="3612" spans="1:30" x14ac:dyDescent="0.25">
      <c r="A3612" s="64"/>
      <c r="B3612" s="64"/>
      <c r="C3612" s="66"/>
      <c r="D3612" s="67"/>
      <c r="E3612" s="64"/>
      <c r="F3612" s="64"/>
      <c r="G3612" s="37" t="str">
        <f>IF(E3612="","",IF(OR(E3612="Project Management",E3612="Project Support",E3612="Sprint Management",E3612="Sprint Support"),"NA",ROUND((((VLOOKUP(AD3612,[2]Formula!V:X,3,0)))-SUMIF(AD:AD,AD3612,H:H)),2)))</f>
        <v/>
      </c>
      <c r="H3612" s="71"/>
      <c r="I3612" s="72"/>
      <c r="J3612" s="72"/>
      <c r="K3612" s="38" t="str">
        <f>IF(E3612="","",IF(OR(E3612="Project Management",E3612="Project Support",E3612="Sprint Management",E3612="Sprint Support"),"NA",(((SUMIF(AD:AD,AD3612,H:H)/VLOOKUP(AD3612,[2]Formula!V:X,3,0))*VLOOKUP(AD3612,[2]Formula!V:X,2,0))*H3612)/SUMIF(AD:AD,AD3612,H:H)))</f>
        <v/>
      </c>
      <c r="L3612" s="38" t="str">
        <f t="shared" si="337"/>
        <v/>
      </c>
      <c r="M3612" s="38" t="str">
        <f t="shared" si="338"/>
        <v/>
      </c>
      <c r="N3612" s="38" t="str">
        <f t="shared" si="340"/>
        <v/>
      </c>
      <c r="O3612" s="38" t="str">
        <f t="shared" si="336"/>
        <v/>
      </c>
      <c r="P3612" s="39" t="str">
        <f t="shared" si="341"/>
        <v/>
      </c>
      <c r="AC3612" s="42" t="str">
        <f>IF(B3612="","",VLOOKUP(B3612,[2]Formula!B:C,2,0))</f>
        <v/>
      </c>
      <c r="AD3612" s="43" t="str">
        <f t="shared" si="339"/>
        <v/>
      </c>
    </row>
    <row r="3613" spans="1:30" x14ac:dyDescent="0.25">
      <c r="A3613" s="64"/>
      <c r="B3613" s="64"/>
      <c r="C3613" s="66"/>
      <c r="D3613" s="67"/>
      <c r="E3613" s="64"/>
      <c r="F3613" s="64"/>
      <c r="G3613" s="37" t="str">
        <f>IF(E3613="","",IF(OR(E3613="Project Management",E3613="Project Support",E3613="Sprint Management",E3613="Sprint Support"),"NA",ROUND((((VLOOKUP(AD3613,[2]Formula!V:X,3,0)))-SUMIF(AD:AD,AD3613,H:H)),2)))</f>
        <v/>
      </c>
      <c r="H3613" s="71"/>
      <c r="I3613" s="72"/>
      <c r="J3613" s="72"/>
      <c r="K3613" s="38" t="str">
        <f>IF(E3613="","",IF(OR(E3613="Project Management",E3613="Project Support",E3613="Sprint Management",E3613="Sprint Support"),"NA",(((SUMIF(AD:AD,AD3613,H:H)/VLOOKUP(AD3613,[2]Formula!V:X,3,0))*VLOOKUP(AD3613,[2]Formula!V:X,2,0))*H3613)/SUMIF(AD:AD,AD3613,H:H)))</f>
        <v/>
      </c>
      <c r="L3613" s="38" t="str">
        <f t="shared" si="337"/>
        <v/>
      </c>
      <c r="M3613" s="38" t="str">
        <f t="shared" si="338"/>
        <v/>
      </c>
      <c r="N3613" s="38" t="str">
        <f t="shared" si="340"/>
        <v/>
      </c>
      <c r="O3613" s="38" t="str">
        <f t="shared" si="336"/>
        <v/>
      </c>
      <c r="P3613" s="39" t="str">
        <f t="shared" si="341"/>
        <v/>
      </c>
      <c r="AC3613" s="42" t="str">
        <f>IF(B3613="","",VLOOKUP(B3613,[2]Formula!B:C,2,0))</f>
        <v/>
      </c>
      <c r="AD3613" s="43" t="str">
        <f t="shared" si="339"/>
        <v/>
      </c>
    </row>
    <row r="3614" spans="1:30" x14ac:dyDescent="0.25">
      <c r="A3614" s="64"/>
      <c r="B3614" s="64"/>
      <c r="C3614" s="66"/>
      <c r="D3614" s="67"/>
      <c r="E3614" s="64"/>
      <c r="F3614" s="64"/>
      <c r="G3614" s="37" t="str">
        <f>IF(E3614="","",IF(OR(E3614="Project Management",E3614="Project Support",E3614="Sprint Management",E3614="Sprint Support"),"NA",ROUND((((VLOOKUP(AD3614,[2]Formula!V:X,3,0)))-SUMIF(AD:AD,AD3614,H:H)),2)))</f>
        <v/>
      </c>
      <c r="H3614" s="71"/>
      <c r="I3614" s="72"/>
      <c r="J3614" s="72"/>
      <c r="K3614" s="38" t="str">
        <f>IF(E3614="","",IF(OR(E3614="Project Management",E3614="Project Support",E3614="Sprint Management",E3614="Sprint Support"),"NA",(((SUMIF(AD:AD,AD3614,H:H)/VLOOKUP(AD3614,[2]Formula!V:X,3,0))*VLOOKUP(AD3614,[2]Formula!V:X,2,0))*H3614)/SUMIF(AD:AD,AD3614,H:H)))</f>
        <v/>
      </c>
      <c r="L3614" s="38" t="str">
        <f t="shared" si="337"/>
        <v/>
      </c>
      <c r="M3614" s="38" t="str">
        <f t="shared" si="338"/>
        <v/>
      </c>
      <c r="N3614" s="38" t="str">
        <f t="shared" si="340"/>
        <v/>
      </c>
      <c r="O3614" s="38" t="str">
        <f t="shared" si="336"/>
        <v/>
      </c>
      <c r="P3614" s="39" t="str">
        <f t="shared" si="341"/>
        <v/>
      </c>
      <c r="AC3614" s="42" t="str">
        <f>IF(B3614="","",VLOOKUP(B3614,[2]Formula!B:C,2,0))</f>
        <v/>
      </c>
      <c r="AD3614" s="43" t="str">
        <f t="shared" si="339"/>
        <v/>
      </c>
    </row>
    <row r="3615" spans="1:30" x14ac:dyDescent="0.25">
      <c r="A3615" s="64"/>
      <c r="B3615" s="64"/>
      <c r="C3615" s="66"/>
      <c r="D3615" s="67"/>
      <c r="E3615" s="64"/>
      <c r="F3615" s="64"/>
      <c r="G3615" s="37" t="str">
        <f>IF(E3615="","",IF(OR(E3615="Project Management",E3615="Project Support",E3615="Sprint Management",E3615="Sprint Support"),"NA",ROUND((((VLOOKUP(AD3615,[2]Formula!V:X,3,0)))-SUMIF(AD:AD,AD3615,H:H)),2)))</f>
        <v/>
      </c>
      <c r="H3615" s="71"/>
      <c r="I3615" s="72"/>
      <c r="J3615" s="72"/>
      <c r="K3615" s="38" t="str">
        <f>IF(E3615="","",IF(OR(E3615="Project Management",E3615="Project Support",E3615="Sprint Management",E3615="Sprint Support"),"NA",(((SUMIF(AD:AD,AD3615,H:H)/VLOOKUP(AD3615,[2]Formula!V:X,3,0))*VLOOKUP(AD3615,[2]Formula!V:X,2,0))*H3615)/SUMIF(AD:AD,AD3615,H:H)))</f>
        <v/>
      </c>
      <c r="L3615" s="38" t="str">
        <f t="shared" si="337"/>
        <v/>
      </c>
      <c r="M3615" s="38" t="str">
        <f t="shared" si="338"/>
        <v/>
      </c>
      <c r="N3615" s="38" t="str">
        <f t="shared" si="340"/>
        <v/>
      </c>
      <c r="O3615" s="38" t="str">
        <f t="shared" si="336"/>
        <v/>
      </c>
      <c r="P3615" s="39" t="str">
        <f t="shared" si="341"/>
        <v/>
      </c>
      <c r="AC3615" s="42" t="str">
        <f>IF(B3615="","",VLOOKUP(B3615,[2]Formula!B:C,2,0))</f>
        <v/>
      </c>
      <c r="AD3615" s="43" t="str">
        <f t="shared" si="339"/>
        <v/>
      </c>
    </row>
    <row r="3616" spans="1:30" x14ac:dyDescent="0.25">
      <c r="A3616" s="64"/>
      <c r="B3616" s="64"/>
      <c r="C3616" s="66"/>
      <c r="D3616" s="67"/>
      <c r="E3616" s="64"/>
      <c r="F3616" s="64"/>
      <c r="G3616" s="37" t="str">
        <f>IF(E3616="","",IF(OR(E3616="Project Management",E3616="Project Support",E3616="Sprint Management",E3616="Sprint Support"),"NA",ROUND((((VLOOKUP(AD3616,[2]Formula!V:X,3,0)))-SUMIF(AD:AD,AD3616,H:H)),2)))</f>
        <v/>
      </c>
      <c r="H3616" s="71"/>
      <c r="I3616" s="72"/>
      <c r="J3616" s="72"/>
      <c r="K3616" s="38" t="str">
        <f>IF(E3616="","",IF(OR(E3616="Project Management",E3616="Project Support",E3616="Sprint Management",E3616="Sprint Support"),"NA",(((SUMIF(AD:AD,AD3616,H:H)/VLOOKUP(AD3616,[2]Formula!V:X,3,0))*VLOOKUP(AD3616,[2]Formula!V:X,2,0))*H3616)/SUMIF(AD:AD,AD3616,H:H)))</f>
        <v/>
      </c>
      <c r="L3616" s="38" t="str">
        <f t="shared" si="337"/>
        <v/>
      </c>
      <c r="M3616" s="38" t="str">
        <f t="shared" si="338"/>
        <v/>
      </c>
      <c r="N3616" s="38" t="str">
        <f t="shared" si="340"/>
        <v/>
      </c>
      <c r="O3616" s="38" t="str">
        <f t="shared" si="336"/>
        <v/>
      </c>
      <c r="P3616" s="39" t="str">
        <f t="shared" si="341"/>
        <v/>
      </c>
      <c r="AC3616" s="42" t="str">
        <f>IF(B3616="","",VLOOKUP(B3616,[2]Formula!B:C,2,0))</f>
        <v/>
      </c>
      <c r="AD3616" s="43" t="str">
        <f t="shared" si="339"/>
        <v/>
      </c>
    </row>
    <row r="3617" spans="1:30" x14ac:dyDescent="0.25">
      <c r="A3617" s="64"/>
      <c r="B3617" s="64"/>
      <c r="C3617" s="66"/>
      <c r="D3617" s="67"/>
      <c r="E3617" s="64"/>
      <c r="F3617" s="64"/>
      <c r="G3617" s="37" t="str">
        <f>IF(E3617="","",IF(OR(E3617="Project Management",E3617="Project Support",E3617="Sprint Management",E3617="Sprint Support"),"NA",ROUND((((VLOOKUP(AD3617,[2]Formula!V:X,3,0)))-SUMIF(AD:AD,AD3617,H:H)),2)))</f>
        <v/>
      </c>
      <c r="H3617" s="71"/>
      <c r="I3617" s="72"/>
      <c r="J3617" s="72"/>
      <c r="K3617" s="38" t="str">
        <f>IF(E3617="","",IF(OR(E3617="Project Management",E3617="Project Support",E3617="Sprint Management",E3617="Sprint Support"),"NA",(((SUMIF(AD:AD,AD3617,H:H)/VLOOKUP(AD3617,[2]Formula!V:X,3,0))*VLOOKUP(AD3617,[2]Formula!V:X,2,0))*H3617)/SUMIF(AD:AD,AD3617,H:H)))</f>
        <v/>
      </c>
      <c r="L3617" s="38" t="str">
        <f t="shared" si="337"/>
        <v/>
      </c>
      <c r="M3617" s="38" t="str">
        <f t="shared" si="338"/>
        <v/>
      </c>
      <c r="N3617" s="38" t="str">
        <f t="shared" si="340"/>
        <v/>
      </c>
      <c r="O3617" s="38" t="str">
        <f t="shared" si="336"/>
        <v/>
      </c>
      <c r="P3617" s="39" t="str">
        <f t="shared" si="341"/>
        <v/>
      </c>
      <c r="AC3617" s="42" t="str">
        <f>IF(B3617="","",VLOOKUP(B3617,[2]Formula!B:C,2,0))</f>
        <v/>
      </c>
      <c r="AD3617" s="43" t="str">
        <f t="shared" si="339"/>
        <v/>
      </c>
    </row>
    <row r="3618" spans="1:30" x14ac:dyDescent="0.25">
      <c r="A3618" s="64"/>
      <c r="B3618" s="64"/>
      <c r="C3618" s="66"/>
      <c r="D3618" s="67"/>
      <c r="E3618" s="64"/>
      <c r="F3618" s="64"/>
      <c r="G3618" s="37" t="str">
        <f>IF(E3618="","",IF(OR(E3618="Project Management",E3618="Project Support",E3618="Sprint Management",E3618="Sprint Support"),"NA",ROUND((((VLOOKUP(AD3618,[2]Formula!V:X,3,0)))-SUMIF(AD:AD,AD3618,H:H)),2)))</f>
        <v/>
      </c>
      <c r="H3618" s="71"/>
      <c r="I3618" s="72"/>
      <c r="J3618" s="72"/>
      <c r="K3618" s="38" t="str">
        <f>IF(E3618="","",IF(OR(E3618="Project Management",E3618="Project Support",E3618="Sprint Management",E3618="Sprint Support"),"NA",(((SUMIF(AD:AD,AD3618,H:H)/VLOOKUP(AD3618,[2]Formula!V:X,3,0))*VLOOKUP(AD3618,[2]Formula!V:X,2,0))*H3618)/SUMIF(AD:AD,AD3618,H:H)))</f>
        <v/>
      </c>
      <c r="L3618" s="38" t="str">
        <f t="shared" si="337"/>
        <v/>
      </c>
      <c r="M3618" s="38" t="str">
        <f t="shared" si="338"/>
        <v/>
      </c>
      <c r="N3618" s="38" t="str">
        <f t="shared" si="340"/>
        <v/>
      </c>
      <c r="O3618" s="38" t="str">
        <f t="shared" si="336"/>
        <v/>
      </c>
      <c r="P3618" s="39" t="str">
        <f t="shared" si="341"/>
        <v/>
      </c>
      <c r="AC3618" s="42" t="str">
        <f>IF(B3618="","",VLOOKUP(B3618,[2]Formula!B:C,2,0))</f>
        <v/>
      </c>
      <c r="AD3618" s="43" t="str">
        <f t="shared" si="339"/>
        <v/>
      </c>
    </row>
    <row r="3619" spans="1:30" x14ac:dyDescent="0.25">
      <c r="A3619" s="64"/>
      <c r="B3619" s="64"/>
      <c r="C3619" s="66"/>
      <c r="D3619" s="67"/>
      <c r="E3619" s="64"/>
      <c r="F3619" s="64"/>
      <c r="G3619" s="37" t="str">
        <f>IF(E3619="","",IF(OR(E3619="Project Management",E3619="Project Support",E3619="Sprint Management",E3619="Sprint Support"),"NA",ROUND((((VLOOKUP(AD3619,[2]Formula!V:X,3,0)))-SUMIF(AD:AD,AD3619,H:H)),2)))</f>
        <v/>
      </c>
      <c r="H3619" s="71"/>
      <c r="I3619" s="72"/>
      <c r="J3619" s="72"/>
      <c r="K3619" s="38" t="str">
        <f>IF(E3619="","",IF(OR(E3619="Project Management",E3619="Project Support",E3619="Sprint Management",E3619="Sprint Support"),"NA",(((SUMIF(AD:AD,AD3619,H:H)/VLOOKUP(AD3619,[2]Formula!V:X,3,0))*VLOOKUP(AD3619,[2]Formula!V:X,2,0))*H3619)/SUMIF(AD:AD,AD3619,H:H)))</f>
        <v/>
      </c>
      <c r="L3619" s="38" t="str">
        <f t="shared" si="337"/>
        <v/>
      </c>
      <c r="M3619" s="38" t="str">
        <f t="shared" si="338"/>
        <v/>
      </c>
      <c r="N3619" s="38" t="str">
        <f t="shared" si="340"/>
        <v/>
      </c>
      <c r="O3619" s="38" t="str">
        <f t="shared" si="336"/>
        <v/>
      </c>
      <c r="P3619" s="39" t="str">
        <f t="shared" si="341"/>
        <v/>
      </c>
      <c r="AC3619" s="42" t="str">
        <f>IF(B3619="","",VLOOKUP(B3619,[2]Formula!B:C,2,0))</f>
        <v/>
      </c>
      <c r="AD3619" s="43" t="str">
        <f t="shared" si="339"/>
        <v/>
      </c>
    </row>
    <row r="3620" spans="1:30" x14ac:dyDescent="0.25">
      <c r="A3620" s="64"/>
      <c r="B3620" s="64"/>
      <c r="C3620" s="66"/>
      <c r="D3620" s="67"/>
      <c r="E3620" s="64"/>
      <c r="F3620" s="64"/>
      <c r="G3620" s="37" t="str">
        <f>IF(E3620="","",IF(OR(E3620="Project Management",E3620="Project Support",E3620="Sprint Management",E3620="Sprint Support"),"NA",ROUND((((VLOOKUP(AD3620,[2]Formula!V:X,3,0)))-SUMIF(AD:AD,AD3620,H:H)),2)))</f>
        <v/>
      </c>
      <c r="H3620" s="71"/>
      <c r="I3620" s="72"/>
      <c r="J3620" s="72"/>
      <c r="K3620" s="38" t="str">
        <f>IF(E3620="","",IF(OR(E3620="Project Management",E3620="Project Support",E3620="Sprint Management",E3620="Sprint Support"),"NA",(((SUMIF(AD:AD,AD3620,H:H)/VLOOKUP(AD3620,[2]Formula!V:X,3,0))*VLOOKUP(AD3620,[2]Formula!V:X,2,0))*H3620)/SUMIF(AD:AD,AD3620,H:H)))</f>
        <v/>
      </c>
      <c r="L3620" s="38" t="str">
        <f t="shared" si="337"/>
        <v/>
      </c>
      <c r="M3620" s="38" t="str">
        <f t="shared" si="338"/>
        <v/>
      </c>
      <c r="N3620" s="38" t="str">
        <f t="shared" si="340"/>
        <v/>
      </c>
      <c r="O3620" s="38" t="str">
        <f t="shared" si="336"/>
        <v/>
      </c>
      <c r="P3620" s="39" t="str">
        <f t="shared" si="341"/>
        <v/>
      </c>
      <c r="AC3620" s="42" t="str">
        <f>IF(B3620="","",VLOOKUP(B3620,[2]Formula!B:C,2,0))</f>
        <v/>
      </c>
      <c r="AD3620" s="43" t="str">
        <f t="shared" si="339"/>
        <v/>
      </c>
    </row>
    <row r="3621" spans="1:30" x14ac:dyDescent="0.25">
      <c r="A3621" s="64"/>
      <c r="B3621" s="64"/>
      <c r="C3621" s="66"/>
      <c r="D3621" s="67"/>
      <c r="E3621" s="64"/>
      <c r="F3621" s="64"/>
      <c r="G3621" s="37" t="str">
        <f>IF(E3621="","",IF(OR(E3621="Project Management",E3621="Project Support",E3621="Sprint Management",E3621="Sprint Support"),"NA",ROUND((((VLOOKUP(AD3621,[2]Formula!V:X,3,0)))-SUMIF(AD:AD,AD3621,H:H)),2)))</f>
        <v/>
      </c>
      <c r="H3621" s="71"/>
      <c r="I3621" s="72"/>
      <c r="J3621" s="72"/>
      <c r="K3621" s="38" t="str">
        <f>IF(E3621="","",IF(OR(E3621="Project Management",E3621="Project Support",E3621="Sprint Management",E3621="Sprint Support"),"NA",(((SUMIF(AD:AD,AD3621,H:H)/VLOOKUP(AD3621,[2]Formula!V:X,3,0))*VLOOKUP(AD3621,[2]Formula!V:X,2,0))*H3621)/SUMIF(AD:AD,AD3621,H:H)))</f>
        <v/>
      </c>
      <c r="L3621" s="38" t="str">
        <f t="shared" si="337"/>
        <v/>
      </c>
      <c r="M3621" s="38" t="str">
        <f t="shared" si="338"/>
        <v/>
      </c>
      <c r="N3621" s="38" t="str">
        <f t="shared" si="340"/>
        <v/>
      </c>
      <c r="O3621" s="38" t="str">
        <f t="shared" si="336"/>
        <v/>
      </c>
      <c r="P3621" s="39" t="str">
        <f t="shared" si="341"/>
        <v/>
      </c>
      <c r="AC3621" s="42" t="str">
        <f>IF(B3621="","",VLOOKUP(B3621,[2]Formula!B:C,2,0))</f>
        <v/>
      </c>
      <c r="AD3621" s="43" t="str">
        <f t="shared" si="339"/>
        <v/>
      </c>
    </row>
    <row r="3622" spans="1:30" x14ac:dyDescent="0.25">
      <c r="A3622" s="64"/>
      <c r="B3622" s="64"/>
      <c r="C3622" s="66"/>
      <c r="D3622" s="67"/>
      <c r="E3622" s="64"/>
      <c r="F3622" s="64"/>
      <c r="G3622" s="37" t="str">
        <f>IF(E3622="","",IF(OR(E3622="Project Management",E3622="Project Support",E3622="Sprint Management",E3622="Sprint Support"),"NA",ROUND((((VLOOKUP(AD3622,[2]Formula!V:X,3,0)))-SUMIF(AD:AD,AD3622,H:H)),2)))</f>
        <v/>
      </c>
      <c r="H3622" s="71"/>
      <c r="I3622" s="72"/>
      <c r="J3622" s="72"/>
      <c r="K3622" s="38" t="str">
        <f>IF(E3622="","",IF(OR(E3622="Project Management",E3622="Project Support",E3622="Sprint Management",E3622="Sprint Support"),"NA",(((SUMIF(AD:AD,AD3622,H:H)/VLOOKUP(AD3622,[2]Formula!V:X,3,0))*VLOOKUP(AD3622,[2]Formula!V:X,2,0))*H3622)/SUMIF(AD:AD,AD3622,H:H)))</f>
        <v/>
      </c>
      <c r="L3622" s="38" t="str">
        <f t="shared" si="337"/>
        <v/>
      </c>
      <c r="M3622" s="38" t="str">
        <f t="shared" si="338"/>
        <v/>
      </c>
      <c r="N3622" s="38" t="str">
        <f t="shared" si="340"/>
        <v/>
      </c>
      <c r="O3622" s="38" t="str">
        <f t="shared" si="336"/>
        <v/>
      </c>
      <c r="P3622" s="39" t="str">
        <f t="shared" si="341"/>
        <v/>
      </c>
      <c r="AC3622" s="42" t="str">
        <f>IF(B3622="","",VLOOKUP(B3622,[2]Formula!B:C,2,0))</f>
        <v/>
      </c>
      <c r="AD3622" s="43" t="str">
        <f t="shared" si="339"/>
        <v/>
      </c>
    </row>
    <row r="3623" spans="1:30" x14ac:dyDescent="0.25">
      <c r="A3623" s="64"/>
      <c r="B3623" s="64"/>
      <c r="C3623" s="66"/>
      <c r="D3623" s="67"/>
      <c r="E3623" s="64"/>
      <c r="F3623" s="64"/>
      <c r="G3623" s="37" t="str">
        <f>IF(E3623="","",IF(OR(E3623="Project Management",E3623="Project Support",E3623="Sprint Management",E3623="Sprint Support"),"NA",ROUND((((VLOOKUP(AD3623,[2]Formula!V:X,3,0)))-SUMIF(AD:AD,AD3623,H:H)),2)))</f>
        <v/>
      </c>
      <c r="H3623" s="71"/>
      <c r="I3623" s="72"/>
      <c r="J3623" s="72"/>
      <c r="K3623" s="38" t="str">
        <f>IF(E3623="","",IF(OR(E3623="Project Management",E3623="Project Support",E3623="Sprint Management",E3623="Sprint Support"),"NA",(((SUMIF(AD:AD,AD3623,H:H)/VLOOKUP(AD3623,[2]Formula!V:X,3,0))*VLOOKUP(AD3623,[2]Formula!V:X,2,0))*H3623)/SUMIF(AD:AD,AD3623,H:H)))</f>
        <v/>
      </c>
      <c r="L3623" s="38" t="str">
        <f t="shared" si="337"/>
        <v/>
      </c>
      <c r="M3623" s="38" t="str">
        <f t="shared" si="338"/>
        <v/>
      </c>
      <c r="N3623" s="38" t="str">
        <f t="shared" si="340"/>
        <v/>
      </c>
      <c r="O3623" s="38" t="str">
        <f t="shared" si="336"/>
        <v/>
      </c>
      <c r="P3623" s="39" t="str">
        <f t="shared" si="341"/>
        <v/>
      </c>
      <c r="AC3623" s="42" t="str">
        <f>IF(B3623="","",VLOOKUP(B3623,[2]Formula!B:C,2,0))</f>
        <v/>
      </c>
      <c r="AD3623" s="43" t="str">
        <f t="shared" si="339"/>
        <v/>
      </c>
    </row>
    <row r="3624" spans="1:30" x14ac:dyDescent="0.25">
      <c r="A3624" s="64"/>
      <c r="B3624" s="64"/>
      <c r="C3624" s="66"/>
      <c r="D3624" s="67"/>
      <c r="E3624" s="64"/>
      <c r="F3624" s="64"/>
      <c r="G3624" s="37" t="str">
        <f>IF(E3624="","",IF(OR(E3624="Project Management",E3624="Project Support",E3624="Sprint Management",E3624="Sprint Support"),"NA",ROUND((((VLOOKUP(AD3624,[2]Formula!V:X,3,0)))-SUMIF(AD:AD,AD3624,H:H)),2)))</f>
        <v/>
      </c>
      <c r="H3624" s="71"/>
      <c r="I3624" s="72"/>
      <c r="J3624" s="72"/>
      <c r="K3624" s="38" t="str">
        <f>IF(E3624="","",IF(OR(E3624="Project Management",E3624="Project Support",E3624="Sprint Management",E3624="Sprint Support"),"NA",(((SUMIF(AD:AD,AD3624,H:H)/VLOOKUP(AD3624,[2]Formula!V:X,3,0))*VLOOKUP(AD3624,[2]Formula!V:X,2,0))*H3624)/SUMIF(AD:AD,AD3624,H:H)))</f>
        <v/>
      </c>
      <c r="L3624" s="38" t="str">
        <f t="shared" si="337"/>
        <v/>
      </c>
      <c r="M3624" s="38" t="str">
        <f t="shared" si="338"/>
        <v/>
      </c>
      <c r="N3624" s="38" t="str">
        <f t="shared" si="340"/>
        <v/>
      </c>
      <c r="O3624" s="38" t="str">
        <f t="shared" si="336"/>
        <v/>
      </c>
      <c r="P3624" s="39" t="str">
        <f t="shared" si="341"/>
        <v/>
      </c>
      <c r="AC3624" s="42" t="str">
        <f>IF(B3624="","",VLOOKUP(B3624,[2]Formula!B:C,2,0))</f>
        <v/>
      </c>
      <c r="AD3624" s="43" t="str">
        <f t="shared" si="339"/>
        <v/>
      </c>
    </row>
    <row r="3625" spans="1:30" x14ac:dyDescent="0.25">
      <c r="A3625" s="64"/>
      <c r="B3625" s="64"/>
      <c r="C3625" s="66"/>
      <c r="D3625" s="67"/>
      <c r="E3625" s="64"/>
      <c r="F3625" s="64"/>
      <c r="G3625" s="37" t="str">
        <f>IF(E3625="","",IF(OR(E3625="Project Management",E3625="Project Support",E3625="Sprint Management",E3625="Sprint Support"),"NA",ROUND((((VLOOKUP(AD3625,[2]Formula!V:X,3,0)))-SUMIF(AD:AD,AD3625,H:H)),2)))</f>
        <v/>
      </c>
      <c r="H3625" s="71"/>
      <c r="I3625" s="72"/>
      <c r="J3625" s="72"/>
      <c r="K3625" s="38" t="str">
        <f>IF(E3625="","",IF(OR(E3625="Project Management",E3625="Project Support",E3625="Sprint Management",E3625="Sprint Support"),"NA",(((SUMIF(AD:AD,AD3625,H:H)/VLOOKUP(AD3625,[2]Formula!V:X,3,0))*VLOOKUP(AD3625,[2]Formula!V:X,2,0))*H3625)/SUMIF(AD:AD,AD3625,H:H)))</f>
        <v/>
      </c>
      <c r="L3625" s="38" t="str">
        <f t="shared" si="337"/>
        <v/>
      </c>
      <c r="M3625" s="38" t="str">
        <f t="shared" si="338"/>
        <v/>
      </c>
      <c r="N3625" s="38" t="str">
        <f t="shared" si="340"/>
        <v/>
      </c>
      <c r="O3625" s="38" t="str">
        <f t="shared" si="336"/>
        <v/>
      </c>
      <c r="P3625" s="39" t="str">
        <f t="shared" si="341"/>
        <v/>
      </c>
      <c r="AC3625" s="42" t="str">
        <f>IF(B3625="","",VLOOKUP(B3625,[2]Formula!B:C,2,0))</f>
        <v/>
      </c>
      <c r="AD3625" s="43" t="str">
        <f t="shared" si="339"/>
        <v/>
      </c>
    </row>
    <row r="3626" spans="1:30" x14ac:dyDescent="0.25">
      <c r="A3626" s="64"/>
      <c r="B3626" s="64"/>
      <c r="C3626" s="66"/>
      <c r="D3626" s="67"/>
      <c r="E3626" s="64"/>
      <c r="F3626" s="64"/>
      <c r="G3626" s="37" t="str">
        <f>IF(E3626="","",IF(OR(E3626="Project Management",E3626="Project Support",E3626="Sprint Management",E3626="Sprint Support"),"NA",ROUND((((VLOOKUP(AD3626,[2]Formula!V:X,3,0)))-SUMIF(AD:AD,AD3626,H:H)),2)))</f>
        <v/>
      </c>
      <c r="H3626" s="71"/>
      <c r="I3626" s="72"/>
      <c r="J3626" s="72"/>
      <c r="K3626" s="38" t="str">
        <f>IF(E3626="","",IF(OR(E3626="Project Management",E3626="Project Support",E3626="Sprint Management",E3626="Sprint Support"),"NA",(((SUMIF(AD:AD,AD3626,H:H)/VLOOKUP(AD3626,[2]Formula!V:X,3,0))*VLOOKUP(AD3626,[2]Formula!V:X,2,0))*H3626)/SUMIF(AD:AD,AD3626,H:H)))</f>
        <v/>
      </c>
      <c r="L3626" s="38" t="str">
        <f t="shared" si="337"/>
        <v/>
      </c>
      <c r="M3626" s="38" t="str">
        <f t="shared" si="338"/>
        <v/>
      </c>
      <c r="N3626" s="38" t="str">
        <f t="shared" si="340"/>
        <v/>
      </c>
      <c r="O3626" s="38" t="str">
        <f t="shared" si="336"/>
        <v/>
      </c>
      <c r="P3626" s="39" t="str">
        <f t="shared" si="341"/>
        <v/>
      </c>
      <c r="AC3626" s="42" t="str">
        <f>IF(B3626="","",VLOOKUP(B3626,[2]Formula!B:C,2,0))</f>
        <v/>
      </c>
      <c r="AD3626" s="43" t="str">
        <f t="shared" si="339"/>
        <v/>
      </c>
    </row>
    <row r="3627" spans="1:30" x14ac:dyDescent="0.25">
      <c r="A3627" s="64"/>
      <c r="B3627" s="64"/>
      <c r="C3627" s="66"/>
      <c r="D3627" s="67"/>
      <c r="E3627" s="64"/>
      <c r="F3627" s="64"/>
      <c r="G3627" s="37" t="str">
        <f>IF(E3627="","",IF(OR(E3627="Project Management",E3627="Project Support",E3627="Sprint Management",E3627="Sprint Support"),"NA",ROUND((((VLOOKUP(AD3627,[2]Formula!V:X,3,0)))-SUMIF(AD:AD,AD3627,H:H)),2)))</f>
        <v/>
      </c>
      <c r="H3627" s="71"/>
      <c r="I3627" s="72"/>
      <c r="J3627" s="72"/>
      <c r="K3627" s="38" t="str">
        <f>IF(E3627="","",IF(OR(E3627="Project Management",E3627="Project Support",E3627="Sprint Management",E3627="Sprint Support"),"NA",(((SUMIF(AD:AD,AD3627,H:H)/VLOOKUP(AD3627,[2]Formula!V:X,3,0))*VLOOKUP(AD3627,[2]Formula!V:X,2,0))*H3627)/SUMIF(AD:AD,AD3627,H:H)))</f>
        <v/>
      </c>
      <c r="L3627" s="38" t="str">
        <f t="shared" si="337"/>
        <v/>
      </c>
      <c r="M3627" s="38" t="str">
        <f t="shared" si="338"/>
        <v/>
      </c>
      <c r="N3627" s="38" t="str">
        <f t="shared" si="340"/>
        <v/>
      </c>
      <c r="O3627" s="38" t="str">
        <f t="shared" si="336"/>
        <v/>
      </c>
      <c r="P3627" s="39" t="str">
        <f t="shared" si="341"/>
        <v/>
      </c>
      <c r="AC3627" s="42" t="str">
        <f>IF(B3627="","",VLOOKUP(B3627,[2]Formula!B:C,2,0))</f>
        <v/>
      </c>
      <c r="AD3627" s="43" t="str">
        <f t="shared" si="339"/>
        <v/>
      </c>
    </row>
    <row r="3628" spans="1:30" x14ac:dyDescent="0.25">
      <c r="A3628" s="64"/>
      <c r="B3628" s="64"/>
      <c r="C3628" s="66"/>
      <c r="D3628" s="67"/>
      <c r="E3628" s="64"/>
      <c r="F3628" s="64"/>
      <c r="G3628" s="37" t="str">
        <f>IF(E3628="","",IF(OR(E3628="Project Management",E3628="Project Support",E3628="Sprint Management",E3628="Sprint Support"),"NA",ROUND((((VLOOKUP(AD3628,[2]Formula!V:X,3,0)))-SUMIF(AD:AD,AD3628,H:H)),2)))</f>
        <v/>
      </c>
      <c r="H3628" s="71"/>
      <c r="I3628" s="72"/>
      <c r="J3628" s="72"/>
      <c r="K3628" s="38" t="str">
        <f>IF(E3628="","",IF(OR(E3628="Project Management",E3628="Project Support",E3628="Sprint Management",E3628="Sprint Support"),"NA",(((SUMIF(AD:AD,AD3628,H:H)/VLOOKUP(AD3628,[2]Formula!V:X,3,0))*VLOOKUP(AD3628,[2]Formula!V:X,2,0))*H3628)/SUMIF(AD:AD,AD3628,H:H)))</f>
        <v/>
      </c>
      <c r="L3628" s="38" t="str">
        <f t="shared" si="337"/>
        <v/>
      </c>
      <c r="M3628" s="38" t="str">
        <f t="shared" si="338"/>
        <v/>
      </c>
      <c r="N3628" s="38" t="str">
        <f t="shared" si="340"/>
        <v/>
      </c>
      <c r="O3628" s="38" t="str">
        <f t="shared" si="336"/>
        <v/>
      </c>
      <c r="P3628" s="39" t="str">
        <f t="shared" si="341"/>
        <v/>
      </c>
      <c r="AC3628" s="42" t="str">
        <f>IF(B3628="","",VLOOKUP(B3628,[2]Formula!B:C,2,0))</f>
        <v/>
      </c>
      <c r="AD3628" s="43" t="str">
        <f t="shared" si="339"/>
        <v/>
      </c>
    </row>
    <row r="3629" spans="1:30" x14ac:dyDescent="0.25">
      <c r="A3629" s="64"/>
      <c r="B3629" s="64"/>
      <c r="C3629" s="66"/>
      <c r="D3629" s="67"/>
      <c r="E3629" s="64"/>
      <c r="F3629" s="64"/>
      <c r="G3629" s="37" t="str">
        <f>IF(E3629="","",IF(OR(E3629="Project Management",E3629="Project Support",E3629="Sprint Management",E3629="Sprint Support"),"NA",ROUND((((VLOOKUP(AD3629,[2]Formula!V:X,3,0)))-SUMIF(AD:AD,AD3629,H:H)),2)))</f>
        <v/>
      </c>
      <c r="H3629" s="71"/>
      <c r="I3629" s="72"/>
      <c r="J3629" s="72"/>
      <c r="K3629" s="38" t="str">
        <f>IF(E3629="","",IF(OR(E3629="Project Management",E3629="Project Support",E3629="Sprint Management",E3629="Sprint Support"),"NA",(((SUMIF(AD:AD,AD3629,H:H)/VLOOKUP(AD3629,[2]Formula!V:X,3,0))*VLOOKUP(AD3629,[2]Formula!V:X,2,0))*H3629)/SUMIF(AD:AD,AD3629,H:H)))</f>
        <v/>
      </c>
      <c r="L3629" s="38" t="str">
        <f t="shared" si="337"/>
        <v/>
      </c>
      <c r="M3629" s="38" t="str">
        <f t="shared" si="338"/>
        <v/>
      </c>
      <c r="N3629" s="38" t="str">
        <f t="shared" si="340"/>
        <v/>
      </c>
      <c r="O3629" s="38" t="str">
        <f t="shared" si="336"/>
        <v/>
      </c>
      <c r="P3629" s="39" t="str">
        <f t="shared" si="341"/>
        <v/>
      </c>
      <c r="AC3629" s="42" t="str">
        <f>IF(B3629="","",VLOOKUP(B3629,[2]Formula!B:C,2,0))</f>
        <v/>
      </c>
      <c r="AD3629" s="43" t="str">
        <f t="shared" si="339"/>
        <v/>
      </c>
    </row>
    <row r="3630" spans="1:30" x14ac:dyDescent="0.25">
      <c r="A3630" s="64"/>
      <c r="B3630" s="64"/>
      <c r="C3630" s="66"/>
      <c r="D3630" s="67"/>
      <c r="E3630" s="64"/>
      <c r="F3630" s="64"/>
      <c r="G3630" s="37" t="str">
        <f>IF(E3630="","",IF(OR(E3630="Project Management",E3630="Project Support",E3630="Sprint Management",E3630="Sprint Support"),"NA",ROUND((((VLOOKUP(AD3630,[2]Formula!V:X,3,0)))-SUMIF(AD:AD,AD3630,H:H)),2)))</f>
        <v/>
      </c>
      <c r="H3630" s="71"/>
      <c r="I3630" s="72"/>
      <c r="J3630" s="72"/>
      <c r="K3630" s="38" t="str">
        <f>IF(E3630="","",IF(OR(E3630="Project Management",E3630="Project Support",E3630="Sprint Management",E3630="Sprint Support"),"NA",(((SUMIF(AD:AD,AD3630,H:H)/VLOOKUP(AD3630,[2]Formula!V:X,3,0))*VLOOKUP(AD3630,[2]Formula!V:X,2,0))*H3630)/SUMIF(AD:AD,AD3630,H:H)))</f>
        <v/>
      </c>
      <c r="L3630" s="38" t="str">
        <f t="shared" si="337"/>
        <v/>
      </c>
      <c r="M3630" s="38" t="str">
        <f t="shared" si="338"/>
        <v/>
      </c>
      <c r="N3630" s="38" t="str">
        <f t="shared" si="340"/>
        <v/>
      </c>
      <c r="O3630" s="38" t="str">
        <f t="shared" si="336"/>
        <v/>
      </c>
      <c r="P3630" s="39" t="str">
        <f t="shared" si="341"/>
        <v/>
      </c>
      <c r="AC3630" s="42" t="str">
        <f>IF(B3630="","",VLOOKUP(B3630,[2]Formula!B:C,2,0))</f>
        <v/>
      </c>
      <c r="AD3630" s="43" t="str">
        <f t="shared" si="339"/>
        <v/>
      </c>
    </row>
    <row r="3631" spans="1:30" x14ac:dyDescent="0.25">
      <c r="A3631" s="64"/>
      <c r="B3631" s="64"/>
      <c r="C3631" s="66"/>
      <c r="D3631" s="67"/>
      <c r="E3631" s="64"/>
      <c r="F3631" s="64"/>
      <c r="G3631" s="37" t="str">
        <f>IF(E3631="","",IF(OR(E3631="Project Management",E3631="Project Support",E3631="Sprint Management",E3631="Sprint Support"),"NA",ROUND((((VLOOKUP(AD3631,[2]Formula!V:X,3,0)))-SUMIF(AD:AD,AD3631,H:H)),2)))</f>
        <v/>
      </c>
      <c r="H3631" s="71"/>
      <c r="I3631" s="72"/>
      <c r="J3631" s="72"/>
      <c r="K3631" s="38" t="str">
        <f>IF(E3631="","",IF(OR(E3631="Project Management",E3631="Project Support",E3631="Sprint Management",E3631="Sprint Support"),"NA",(((SUMIF(AD:AD,AD3631,H:H)/VLOOKUP(AD3631,[2]Formula!V:X,3,0))*VLOOKUP(AD3631,[2]Formula!V:X,2,0))*H3631)/SUMIF(AD:AD,AD3631,H:H)))</f>
        <v/>
      </c>
      <c r="L3631" s="38" t="str">
        <f t="shared" si="337"/>
        <v/>
      </c>
      <c r="M3631" s="38" t="str">
        <f t="shared" si="338"/>
        <v/>
      </c>
      <c r="N3631" s="38" t="str">
        <f t="shared" si="340"/>
        <v/>
      </c>
      <c r="O3631" s="38" t="str">
        <f t="shared" si="336"/>
        <v/>
      </c>
      <c r="P3631" s="39" t="str">
        <f t="shared" si="341"/>
        <v/>
      </c>
      <c r="AC3631" s="42" t="str">
        <f>IF(B3631="","",VLOOKUP(B3631,[2]Formula!B:C,2,0))</f>
        <v/>
      </c>
      <c r="AD3631" s="43" t="str">
        <f t="shared" si="339"/>
        <v/>
      </c>
    </row>
    <row r="3632" spans="1:30" x14ac:dyDescent="0.25">
      <c r="A3632" s="64"/>
      <c r="B3632" s="64"/>
      <c r="C3632" s="66"/>
      <c r="D3632" s="67"/>
      <c r="E3632" s="64"/>
      <c r="F3632" s="64"/>
      <c r="G3632" s="37" t="str">
        <f>IF(E3632="","",IF(OR(E3632="Project Management",E3632="Project Support",E3632="Sprint Management",E3632="Sprint Support"),"NA",ROUND((((VLOOKUP(AD3632,[2]Formula!V:X,3,0)))-SUMIF(AD:AD,AD3632,H:H)),2)))</f>
        <v/>
      </c>
      <c r="H3632" s="71"/>
      <c r="I3632" s="72"/>
      <c r="J3632" s="72"/>
      <c r="K3632" s="38" t="str">
        <f>IF(E3632="","",IF(OR(E3632="Project Management",E3632="Project Support",E3632="Sprint Management",E3632="Sprint Support"),"NA",(((SUMIF(AD:AD,AD3632,H:H)/VLOOKUP(AD3632,[2]Formula!V:X,3,0))*VLOOKUP(AD3632,[2]Formula!V:X,2,0))*H3632)/SUMIF(AD:AD,AD3632,H:H)))</f>
        <v/>
      </c>
      <c r="L3632" s="38" t="str">
        <f t="shared" si="337"/>
        <v/>
      </c>
      <c r="M3632" s="38" t="str">
        <f t="shared" si="338"/>
        <v/>
      </c>
      <c r="N3632" s="38" t="str">
        <f t="shared" si="340"/>
        <v/>
      </c>
      <c r="O3632" s="38" t="str">
        <f t="shared" si="336"/>
        <v/>
      </c>
      <c r="P3632" s="39" t="str">
        <f t="shared" si="341"/>
        <v/>
      </c>
      <c r="AC3632" s="42" t="str">
        <f>IF(B3632="","",VLOOKUP(B3632,[2]Formula!B:C,2,0))</f>
        <v/>
      </c>
      <c r="AD3632" s="43" t="str">
        <f t="shared" si="339"/>
        <v/>
      </c>
    </row>
    <row r="3633" spans="1:30" x14ac:dyDescent="0.25">
      <c r="A3633" s="64"/>
      <c r="B3633" s="64"/>
      <c r="C3633" s="66"/>
      <c r="D3633" s="67"/>
      <c r="E3633" s="64"/>
      <c r="F3633" s="64"/>
      <c r="G3633" s="37" t="str">
        <f>IF(E3633="","",IF(OR(E3633="Project Management",E3633="Project Support",E3633="Sprint Management",E3633="Sprint Support"),"NA",ROUND((((VLOOKUP(AD3633,[2]Formula!V:X,3,0)))-SUMIF(AD:AD,AD3633,H:H)),2)))</f>
        <v/>
      </c>
      <c r="H3633" s="71"/>
      <c r="I3633" s="72"/>
      <c r="J3633" s="72"/>
      <c r="K3633" s="38" t="str">
        <f>IF(E3633="","",IF(OR(E3633="Project Management",E3633="Project Support",E3633="Sprint Management",E3633="Sprint Support"),"NA",(((SUMIF(AD:AD,AD3633,H:H)/VLOOKUP(AD3633,[2]Formula!V:X,3,0))*VLOOKUP(AD3633,[2]Formula!V:X,2,0))*H3633)/SUMIF(AD:AD,AD3633,H:H)))</f>
        <v/>
      </c>
      <c r="L3633" s="38" t="str">
        <f t="shared" si="337"/>
        <v/>
      </c>
      <c r="M3633" s="38" t="str">
        <f t="shared" si="338"/>
        <v/>
      </c>
      <c r="N3633" s="38" t="str">
        <f t="shared" si="340"/>
        <v/>
      </c>
      <c r="O3633" s="38" t="str">
        <f t="shared" si="336"/>
        <v/>
      </c>
      <c r="P3633" s="39" t="str">
        <f t="shared" si="341"/>
        <v/>
      </c>
      <c r="AC3633" s="42" t="str">
        <f>IF(B3633="","",VLOOKUP(B3633,[2]Formula!B:C,2,0))</f>
        <v/>
      </c>
      <c r="AD3633" s="43" t="str">
        <f t="shared" si="339"/>
        <v/>
      </c>
    </row>
    <row r="3634" spans="1:30" x14ac:dyDescent="0.25">
      <c r="A3634" s="64"/>
      <c r="B3634" s="64"/>
      <c r="C3634" s="66"/>
      <c r="D3634" s="67"/>
      <c r="E3634" s="64"/>
      <c r="F3634" s="64"/>
      <c r="G3634" s="37" t="str">
        <f>IF(E3634="","",IF(OR(E3634="Project Management",E3634="Project Support",E3634="Sprint Management",E3634="Sprint Support"),"NA",ROUND((((VLOOKUP(AD3634,[2]Formula!V:X,3,0)))-SUMIF(AD:AD,AD3634,H:H)),2)))</f>
        <v/>
      </c>
      <c r="H3634" s="71"/>
      <c r="I3634" s="72"/>
      <c r="J3634" s="72"/>
      <c r="K3634" s="38" t="str">
        <f>IF(E3634="","",IF(OR(E3634="Project Management",E3634="Project Support",E3634="Sprint Management",E3634="Sprint Support"),"NA",(((SUMIF(AD:AD,AD3634,H:H)/VLOOKUP(AD3634,[2]Formula!V:X,3,0))*VLOOKUP(AD3634,[2]Formula!V:X,2,0))*H3634)/SUMIF(AD:AD,AD3634,H:H)))</f>
        <v/>
      </c>
      <c r="L3634" s="38" t="str">
        <f t="shared" si="337"/>
        <v/>
      </c>
      <c r="M3634" s="38" t="str">
        <f t="shared" si="338"/>
        <v/>
      </c>
      <c r="N3634" s="38" t="str">
        <f t="shared" si="340"/>
        <v/>
      </c>
      <c r="O3634" s="38" t="str">
        <f t="shared" si="336"/>
        <v/>
      </c>
      <c r="P3634" s="39" t="str">
        <f t="shared" si="341"/>
        <v/>
      </c>
      <c r="AC3634" s="42" t="str">
        <f>IF(B3634="","",VLOOKUP(B3634,[2]Formula!B:C,2,0))</f>
        <v/>
      </c>
      <c r="AD3634" s="43" t="str">
        <f t="shared" si="339"/>
        <v/>
      </c>
    </row>
    <row r="3635" spans="1:30" x14ac:dyDescent="0.25">
      <c r="A3635" s="64"/>
      <c r="B3635" s="64"/>
      <c r="C3635" s="66"/>
      <c r="D3635" s="67"/>
      <c r="E3635" s="64"/>
      <c r="F3635" s="64"/>
      <c r="G3635" s="37" t="str">
        <f>IF(E3635="","",IF(OR(E3635="Project Management",E3635="Project Support",E3635="Sprint Management",E3635="Sprint Support"),"NA",ROUND((((VLOOKUP(AD3635,[2]Formula!V:X,3,0)))-SUMIF(AD:AD,AD3635,H:H)),2)))</f>
        <v/>
      </c>
      <c r="H3635" s="71"/>
      <c r="I3635" s="72"/>
      <c r="J3635" s="72"/>
      <c r="K3635" s="38" t="str">
        <f>IF(E3635="","",IF(OR(E3635="Project Management",E3635="Project Support",E3635="Sprint Management",E3635="Sprint Support"),"NA",(((SUMIF(AD:AD,AD3635,H:H)/VLOOKUP(AD3635,[2]Formula!V:X,3,0))*VLOOKUP(AD3635,[2]Formula!V:X,2,0))*H3635)/SUMIF(AD:AD,AD3635,H:H)))</f>
        <v/>
      </c>
      <c r="L3635" s="38" t="str">
        <f t="shared" si="337"/>
        <v/>
      </c>
      <c r="M3635" s="38" t="str">
        <f t="shared" si="338"/>
        <v/>
      </c>
      <c r="N3635" s="38" t="str">
        <f t="shared" si="340"/>
        <v/>
      </c>
      <c r="O3635" s="38" t="str">
        <f t="shared" si="336"/>
        <v/>
      </c>
      <c r="P3635" s="39" t="str">
        <f t="shared" si="341"/>
        <v/>
      </c>
      <c r="AC3635" s="42" t="str">
        <f>IF(B3635="","",VLOOKUP(B3635,[2]Formula!B:C,2,0))</f>
        <v/>
      </c>
      <c r="AD3635" s="43" t="str">
        <f t="shared" si="339"/>
        <v/>
      </c>
    </row>
    <row r="3636" spans="1:30" x14ac:dyDescent="0.25">
      <c r="A3636" s="64"/>
      <c r="B3636" s="64"/>
      <c r="C3636" s="66"/>
      <c r="D3636" s="67"/>
      <c r="E3636" s="64"/>
      <c r="F3636" s="64"/>
      <c r="G3636" s="37" t="str">
        <f>IF(E3636="","",IF(OR(E3636="Project Management",E3636="Project Support",E3636="Sprint Management",E3636="Sprint Support"),"NA",ROUND((((VLOOKUP(AD3636,[2]Formula!V:X,3,0)))-SUMIF(AD:AD,AD3636,H:H)),2)))</f>
        <v/>
      </c>
      <c r="H3636" s="71"/>
      <c r="I3636" s="72"/>
      <c r="J3636" s="72"/>
      <c r="K3636" s="38" t="str">
        <f>IF(E3636="","",IF(OR(E3636="Project Management",E3636="Project Support",E3636="Sprint Management",E3636="Sprint Support"),"NA",(((SUMIF(AD:AD,AD3636,H:H)/VLOOKUP(AD3636,[2]Formula!V:X,3,0))*VLOOKUP(AD3636,[2]Formula!V:X,2,0))*H3636)/SUMIF(AD:AD,AD3636,H:H)))</f>
        <v/>
      </c>
      <c r="L3636" s="38" t="str">
        <f t="shared" si="337"/>
        <v/>
      </c>
      <c r="M3636" s="38" t="str">
        <f t="shared" si="338"/>
        <v/>
      </c>
      <c r="N3636" s="38" t="str">
        <f t="shared" si="340"/>
        <v/>
      </c>
      <c r="O3636" s="38" t="str">
        <f t="shared" si="336"/>
        <v/>
      </c>
      <c r="P3636" s="39" t="str">
        <f t="shared" si="341"/>
        <v/>
      </c>
      <c r="AC3636" s="42" t="str">
        <f>IF(B3636="","",VLOOKUP(B3636,[2]Formula!B:C,2,0))</f>
        <v/>
      </c>
      <c r="AD3636" s="43" t="str">
        <f t="shared" si="339"/>
        <v/>
      </c>
    </row>
    <row r="3637" spans="1:30" x14ac:dyDescent="0.25">
      <c r="A3637" s="64"/>
      <c r="B3637" s="64"/>
      <c r="C3637" s="66"/>
      <c r="D3637" s="67"/>
      <c r="E3637" s="64"/>
      <c r="F3637" s="64"/>
      <c r="G3637" s="37" t="str">
        <f>IF(E3637="","",IF(OR(E3637="Project Management",E3637="Project Support",E3637="Sprint Management",E3637="Sprint Support"),"NA",ROUND((((VLOOKUP(AD3637,[2]Formula!V:X,3,0)))-SUMIF(AD:AD,AD3637,H:H)),2)))</f>
        <v/>
      </c>
      <c r="H3637" s="71"/>
      <c r="I3637" s="72"/>
      <c r="J3637" s="72"/>
      <c r="K3637" s="38" t="str">
        <f>IF(E3637="","",IF(OR(E3637="Project Management",E3637="Project Support",E3637="Sprint Management",E3637="Sprint Support"),"NA",(((SUMIF(AD:AD,AD3637,H:H)/VLOOKUP(AD3637,[2]Formula!V:X,3,0))*VLOOKUP(AD3637,[2]Formula!V:X,2,0))*H3637)/SUMIF(AD:AD,AD3637,H:H)))</f>
        <v/>
      </c>
      <c r="L3637" s="38" t="str">
        <f t="shared" si="337"/>
        <v/>
      </c>
      <c r="M3637" s="38" t="str">
        <f t="shared" si="338"/>
        <v/>
      </c>
      <c r="N3637" s="38" t="str">
        <f t="shared" si="340"/>
        <v/>
      </c>
      <c r="O3637" s="38" t="str">
        <f t="shared" ref="O3637:O3700" si="342">IFERROR(L3637/M3637,"")</f>
        <v/>
      </c>
      <c r="P3637" s="39" t="str">
        <f t="shared" si="341"/>
        <v/>
      </c>
      <c r="AC3637" s="42" t="str">
        <f>IF(B3637="","",VLOOKUP(B3637,[2]Formula!B:C,2,0))</f>
        <v/>
      </c>
      <c r="AD3637" s="43" t="str">
        <f t="shared" si="339"/>
        <v/>
      </c>
    </row>
    <row r="3638" spans="1:30" x14ac:dyDescent="0.25">
      <c r="A3638" s="64"/>
      <c r="B3638" s="64"/>
      <c r="C3638" s="66"/>
      <c r="D3638" s="67"/>
      <c r="E3638" s="64"/>
      <c r="F3638" s="64"/>
      <c r="G3638" s="37" t="str">
        <f>IF(E3638="","",IF(OR(E3638="Project Management",E3638="Project Support",E3638="Sprint Management",E3638="Sprint Support"),"NA",ROUND((((VLOOKUP(AD3638,[2]Formula!V:X,3,0)))-SUMIF(AD:AD,AD3638,H:H)),2)))</f>
        <v/>
      </c>
      <c r="H3638" s="71"/>
      <c r="I3638" s="72"/>
      <c r="J3638" s="72"/>
      <c r="K3638" s="38" t="str">
        <f>IF(E3638="","",IF(OR(E3638="Project Management",E3638="Project Support",E3638="Sprint Management",E3638="Sprint Support"),"NA",(((SUMIF(AD:AD,AD3638,H:H)/VLOOKUP(AD3638,[2]Formula!V:X,3,0))*VLOOKUP(AD3638,[2]Formula!V:X,2,0))*H3638)/SUMIF(AD:AD,AD3638,H:H)))</f>
        <v/>
      </c>
      <c r="L3638" s="38" t="str">
        <f t="shared" si="337"/>
        <v/>
      </c>
      <c r="M3638" s="38" t="str">
        <f t="shared" si="338"/>
        <v/>
      </c>
      <c r="N3638" s="38" t="str">
        <f t="shared" si="340"/>
        <v/>
      </c>
      <c r="O3638" s="38" t="str">
        <f t="shared" si="342"/>
        <v/>
      </c>
      <c r="P3638" s="39" t="str">
        <f t="shared" si="341"/>
        <v/>
      </c>
      <c r="AC3638" s="42" t="str">
        <f>IF(B3638="","",VLOOKUP(B3638,[2]Formula!B:C,2,0))</f>
        <v/>
      </c>
      <c r="AD3638" s="43" t="str">
        <f t="shared" si="339"/>
        <v/>
      </c>
    </row>
    <row r="3639" spans="1:30" x14ac:dyDescent="0.25">
      <c r="A3639" s="64"/>
      <c r="B3639" s="64"/>
      <c r="C3639" s="66"/>
      <c r="D3639" s="67"/>
      <c r="E3639" s="64"/>
      <c r="F3639" s="64"/>
      <c r="G3639" s="37" t="str">
        <f>IF(E3639="","",IF(OR(E3639="Project Management",E3639="Project Support",E3639="Sprint Management",E3639="Sprint Support"),"NA",ROUND((((VLOOKUP(AD3639,[2]Formula!V:X,3,0)))-SUMIF(AD:AD,AD3639,H:H)),2)))</f>
        <v/>
      </c>
      <c r="H3639" s="71"/>
      <c r="I3639" s="72"/>
      <c r="J3639" s="72"/>
      <c r="K3639" s="38" t="str">
        <f>IF(E3639="","",IF(OR(E3639="Project Management",E3639="Project Support",E3639="Sprint Management",E3639="Sprint Support"),"NA",(((SUMIF(AD:AD,AD3639,H:H)/VLOOKUP(AD3639,[2]Formula!V:X,3,0))*VLOOKUP(AD3639,[2]Formula!V:X,2,0))*H3639)/SUMIF(AD:AD,AD3639,H:H)))</f>
        <v/>
      </c>
      <c r="L3639" s="38" t="str">
        <f t="shared" si="337"/>
        <v/>
      </c>
      <c r="M3639" s="38" t="str">
        <f t="shared" si="338"/>
        <v/>
      </c>
      <c r="N3639" s="38" t="str">
        <f t="shared" si="340"/>
        <v/>
      </c>
      <c r="O3639" s="38" t="str">
        <f t="shared" si="342"/>
        <v/>
      </c>
      <c r="P3639" s="39" t="str">
        <f t="shared" si="341"/>
        <v/>
      </c>
      <c r="AC3639" s="42" t="str">
        <f>IF(B3639="","",VLOOKUP(B3639,[2]Formula!B:C,2,0))</f>
        <v/>
      </c>
      <c r="AD3639" s="43" t="str">
        <f t="shared" si="339"/>
        <v/>
      </c>
    </row>
    <row r="3640" spans="1:30" x14ac:dyDescent="0.25">
      <c r="A3640" s="64"/>
      <c r="B3640" s="64"/>
      <c r="C3640" s="66"/>
      <c r="D3640" s="67"/>
      <c r="E3640" s="64"/>
      <c r="F3640" s="64"/>
      <c r="G3640" s="37" t="str">
        <f>IF(E3640="","",IF(OR(E3640="Project Management",E3640="Project Support",E3640="Sprint Management",E3640="Sprint Support"),"NA",ROUND((((VLOOKUP(AD3640,[2]Formula!V:X,3,0)))-SUMIF(AD:AD,AD3640,H:H)),2)))</f>
        <v/>
      </c>
      <c r="H3640" s="71"/>
      <c r="I3640" s="72"/>
      <c r="J3640" s="72"/>
      <c r="K3640" s="38" t="str">
        <f>IF(E3640="","",IF(OR(E3640="Project Management",E3640="Project Support",E3640="Sprint Management",E3640="Sprint Support"),"NA",(((SUMIF(AD:AD,AD3640,H:H)/VLOOKUP(AD3640,[2]Formula!V:X,3,0))*VLOOKUP(AD3640,[2]Formula!V:X,2,0))*H3640)/SUMIF(AD:AD,AD3640,H:H)))</f>
        <v/>
      </c>
      <c r="L3640" s="38" t="str">
        <f t="shared" si="337"/>
        <v/>
      </c>
      <c r="M3640" s="38" t="str">
        <f t="shared" si="338"/>
        <v/>
      </c>
      <c r="N3640" s="38" t="str">
        <f t="shared" si="340"/>
        <v/>
      </c>
      <c r="O3640" s="38" t="str">
        <f t="shared" si="342"/>
        <v/>
      </c>
      <c r="P3640" s="39" t="str">
        <f t="shared" si="341"/>
        <v/>
      </c>
      <c r="AC3640" s="42" t="str">
        <f>IF(B3640="","",VLOOKUP(B3640,[2]Formula!B:C,2,0))</f>
        <v/>
      </c>
      <c r="AD3640" s="43" t="str">
        <f t="shared" si="339"/>
        <v/>
      </c>
    </row>
    <row r="3641" spans="1:30" x14ac:dyDescent="0.25">
      <c r="A3641" s="64"/>
      <c r="B3641" s="64"/>
      <c r="C3641" s="66"/>
      <c r="D3641" s="67"/>
      <c r="E3641" s="64"/>
      <c r="F3641" s="64"/>
      <c r="G3641" s="37" t="str">
        <f>IF(E3641="","",IF(OR(E3641="Project Management",E3641="Project Support",E3641="Sprint Management",E3641="Sprint Support"),"NA",ROUND((((VLOOKUP(AD3641,[2]Formula!V:X,3,0)))-SUMIF(AD:AD,AD3641,H:H)),2)))</f>
        <v/>
      </c>
      <c r="H3641" s="71"/>
      <c r="I3641" s="72"/>
      <c r="J3641" s="72"/>
      <c r="K3641" s="38" t="str">
        <f>IF(E3641="","",IF(OR(E3641="Project Management",E3641="Project Support",E3641="Sprint Management",E3641="Sprint Support"),"NA",(((SUMIF(AD:AD,AD3641,H:H)/VLOOKUP(AD3641,[2]Formula!V:X,3,0))*VLOOKUP(AD3641,[2]Formula!V:X,2,0))*H3641)/SUMIF(AD:AD,AD3641,H:H)))</f>
        <v/>
      </c>
      <c r="L3641" s="38" t="str">
        <f t="shared" si="337"/>
        <v/>
      </c>
      <c r="M3641" s="38" t="str">
        <f t="shared" si="338"/>
        <v/>
      </c>
      <c r="N3641" s="38" t="str">
        <f t="shared" si="340"/>
        <v/>
      </c>
      <c r="O3641" s="38" t="str">
        <f t="shared" si="342"/>
        <v/>
      </c>
      <c r="P3641" s="39" t="str">
        <f t="shared" si="341"/>
        <v/>
      </c>
      <c r="AC3641" s="42" t="str">
        <f>IF(B3641="","",VLOOKUP(B3641,[2]Formula!B:C,2,0))</f>
        <v/>
      </c>
      <c r="AD3641" s="43" t="str">
        <f t="shared" si="339"/>
        <v/>
      </c>
    </row>
    <row r="3642" spans="1:30" x14ac:dyDescent="0.25">
      <c r="A3642" s="64"/>
      <c r="B3642" s="64"/>
      <c r="C3642" s="66"/>
      <c r="D3642" s="67"/>
      <c r="E3642" s="64"/>
      <c r="F3642" s="64"/>
      <c r="G3642" s="37" t="str">
        <f>IF(E3642="","",IF(OR(E3642="Project Management",E3642="Project Support",E3642="Sprint Management",E3642="Sprint Support"),"NA",ROUND((((VLOOKUP(AD3642,[2]Formula!V:X,3,0)))-SUMIF(AD:AD,AD3642,H:H)),2)))</f>
        <v/>
      </c>
      <c r="H3642" s="71"/>
      <c r="I3642" s="72"/>
      <c r="J3642" s="72"/>
      <c r="K3642" s="38" t="str">
        <f>IF(E3642="","",IF(OR(E3642="Project Management",E3642="Project Support",E3642="Sprint Management",E3642="Sprint Support"),"NA",(((SUMIF(AD:AD,AD3642,H:H)/VLOOKUP(AD3642,[2]Formula!V:X,3,0))*VLOOKUP(AD3642,[2]Formula!V:X,2,0))*H3642)/SUMIF(AD:AD,AD3642,H:H)))</f>
        <v/>
      </c>
      <c r="L3642" s="38" t="str">
        <f t="shared" si="337"/>
        <v/>
      </c>
      <c r="M3642" s="38" t="str">
        <f t="shared" si="338"/>
        <v/>
      </c>
      <c r="N3642" s="38" t="str">
        <f t="shared" si="340"/>
        <v/>
      </c>
      <c r="O3642" s="38" t="str">
        <f t="shared" si="342"/>
        <v/>
      </c>
      <c r="P3642" s="39" t="str">
        <f t="shared" si="341"/>
        <v/>
      </c>
      <c r="AC3642" s="42" t="str">
        <f>IF(B3642="","",VLOOKUP(B3642,[2]Formula!B:C,2,0))</f>
        <v/>
      </c>
      <c r="AD3642" s="43" t="str">
        <f t="shared" si="339"/>
        <v/>
      </c>
    </row>
    <row r="3643" spans="1:30" x14ac:dyDescent="0.25">
      <c r="A3643" s="64"/>
      <c r="B3643" s="64"/>
      <c r="C3643" s="66"/>
      <c r="D3643" s="67"/>
      <c r="E3643" s="64"/>
      <c r="F3643" s="64"/>
      <c r="G3643" s="37" t="str">
        <f>IF(E3643="","",IF(OR(E3643="Project Management",E3643="Project Support",E3643="Sprint Management",E3643="Sprint Support"),"NA",ROUND((((VLOOKUP(AD3643,[2]Formula!V:X,3,0)))-SUMIF(AD:AD,AD3643,H:H)),2)))</f>
        <v/>
      </c>
      <c r="H3643" s="71"/>
      <c r="I3643" s="72"/>
      <c r="J3643" s="72"/>
      <c r="K3643" s="38" t="str">
        <f>IF(E3643="","",IF(OR(E3643="Project Management",E3643="Project Support",E3643="Sprint Management",E3643="Sprint Support"),"NA",(((SUMIF(AD:AD,AD3643,H:H)/VLOOKUP(AD3643,[2]Formula!V:X,3,0))*VLOOKUP(AD3643,[2]Formula!V:X,2,0))*H3643)/SUMIF(AD:AD,AD3643,H:H)))</f>
        <v/>
      </c>
      <c r="L3643" s="38" t="str">
        <f t="shared" si="337"/>
        <v/>
      </c>
      <c r="M3643" s="38" t="str">
        <f t="shared" si="338"/>
        <v/>
      </c>
      <c r="N3643" s="38" t="str">
        <f t="shared" si="340"/>
        <v/>
      </c>
      <c r="O3643" s="38" t="str">
        <f t="shared" si="342"/>
        <v/>
      </c>
      <c r="P3643" s="39" t="str">
        <f t="shared" si="341"/>
        <v/>
      </c>
      <c r="AC3643" s="42" t="str">
        <f>IF(B3643="","",VLOOKUP(B3643,[2]Formula!B:C,2,0))</f>
        <v/>
      </c>
      <c r="AD3643" s="43" t="str">
        <f t="shared" si="339"/>
        <v/>
      </c>
    </row>
    <row r="3644" spans="1:30" x14ac:dyDescent="0.25">
      <c r="A3644" s="64"/>
      <c r="B3644" s="64"/>
      <c r="C3644" s="66"/>
      <c r="D3644" s="67"/>
      <c r="E3644" s="64"/>
      <c r="F3644" s="64"/>
      <c r="G3644" s="37" t="str">
        <f>IF(E3644="","",IF(OR(E3644="Project Management",E3644="Project Support",E3644="Sprint Management",E3644="Sprint Support"),"NA",ROUND((((VLOOKUP(AD3644,[2]Formula!V:X,3,0)))-SUMIF(AD:AD,AD3644,H:H)),2)))</f>
        <v/>
      </c>
      <c r="H3644" s="71"/>
      <c r="I3644" s="72"/>
      <c r="J3644" s="72"/>
      <c r="K3644" s="38" t="str">
        <f>IF(E3644="","",IF(OR(E3644="Project Management",E3644="Project Support",E3644="Sprint Management",E3644="Sprint Support"),"NA",(((SUMIF(AD:AD,AD3644,H:H)/VLOOKUP(AD3644,[2]Formula!V:X,3,0))*VLOOKUP(AD3644,[2]Formula!V:X,2,0))*H3644)/SUMIF(AD:AD,AD3644,H:H)))</f>
        <v/>
      </c>
      <c r="L3644" s="38" t="str">
        <f t="shared" si="337"/>
        <v/>
      </c>
      <c r="M3644" s="38" t="str">
        <f t="shared" si="338"/>
        <v/>
      </c>
      <c r="N3644" s="38" t="str">
        <f t="shared" si="340"/>
        <v/>
      </c>
      <c r="O3644" s="38" t="str">
        <f t="shared" si="342"/>
        <v/>
      </c>
      <c r="P3644" s="39" t="str">
        <f t="shared" si="341"/>
        <v/>
      </c>
      <c r="AC3644" s="42" t="str">
        <f>IF(B3644="","",VLOOKUP(B3644,[2]Formula!B:C,2,0))</f>
        <v/>
      </c>
      <c r="AD3644" s="43" t="str">
        <f t="shared" si="339"/>
        <v/>
      </c>
    </row>
    <row r="3645" spans="1:30" x14ac:dyDescent="0.25">
      <c r="A3645" s="64"/>
      <c r="B3645" s="64"/>
      <c r="C3645" s="66"/>
      <c r="D3645" s="67"/>
      <c r="E3645" s="64"/>
      <c r="F3645" s="64"/>
      <c r="G3645" s="37" t="str">
        <f>IF(E3645="","",IF(OR(E3645="Project Management",E3645="Project Support",E3645="Sprint Management",E3645="Sprint Support"),"NA",ROUND((((VLOOKUP(AD3645,[2]Formula!V:X,3,0)))-SUMIF(AD:AD,AD3645,H:H)),2)))</f>
        <v/>
      </c>
      <c r="H3645" s="71"/>
      <c r="I3645" s="72"/>
      <c r="J3645" s="72"/>
      <c r="K3645" s="38" t="str">
        <f>IF(E3645="","",IF(OR(E3645="Project Management",E3645="Project Support",E3645="Sprint Management",E3645="Sprint Support"),"NA",(((SUMIF(AD:AD,AD3645,H:H)/VLOOKUP(AD3645,[2]Formula!V:X,3,0))*VLOOKUP(AD3645,[2]Formula!V:X,2,0))*H3645)/SUMIF(AD:AD,AD3645,H:H)))</f>
        <v/>
      </c>
      <c r="L3645" s="38" t="str">
        <f t="shared" si="337"/>
        <v/>
      </c>
      <c r="M3645" s="38" t="str">
        <f t="shared" si="338"/>
        <v/>
      </c>
      <c r="N3645" s="38" t="str">
        <f t="shared" si="340"/>
        <v/>
      </c>
      <c r="O3645" s="38" t="str">
        <f t="shared" si="342"/>
        <v/>
      </c>
      <c r="P3645" s="39" t="str">
        <f t="shared" si="341"/>
        <v/>
      </c>
      <c r="AC3645" s="42" t="str">
        <f>IF(B3645="","",VLOOKUP(B3645,[2]Formula!B:C,2,0))</f>
        <v/>
      </c>
      <c r="AD3645" s="43" t="str">
        <f t="shared" si="339"/>
        <v/>
      </c>
    </row>
    <row r="3646" spans="1:30" x14ac:dyDescent="0.25">
      <c r="A3646" s="64"/>
      <c r="B3646" s="64"/>
      <c r="C3646" s="66"/>
      <c r="D3646" s="67"/>
      <c r="E3646" s="64"/>
      <c r="F3646" s="64"/>
      <c r="G3646" s="37" t="str">
        <f>IF(E3646="","",IF(OR(E3646="Project Management",E3646="Project Support",E3646="Sprint Management",E3646="Sprint Support"),"NA",ROUND((((VLOOKUP(AD3646,[2]Formula!V:X,3,0)))-SUMIF(AD:AD,AD3646,H:H)),2)))</f>
        <v/>
      </c>
      <c r="H3646" s="71"/>
      <c r="I3646" s="72"/>
      <c r="J3646" s="72"/>
      <c r="K3646" s="38" t="str">
        <f>IF(E3646="","",IF(OR(E3646="Project Management",E3646="Project Support",E3646="Sprint Management",E3646="Sprint Support"),"NA",(((SUMIF(AD:AD,AD3646,H:H)/VLOOKUP(AD3646,[2]Formula!V:X,3,0))*VLOOKUP(AD3646,[2]Formula!V:X,2,0))*H3646)/SUMIF(AD:AD,AD3646,H:H)))</f>
        <v/>
      </c>
      <c r="L3646" s="38" t="str">
        <f t="shared" si="337"/>
        <v/>
      </c>
      <c r="M3646" s="38" t="str">
        <f t="shared" si="338"/>
        <v/>
      </c>
      <c r="N3646" s="38" t="str">
        <f t="shared" si="340"/>
        <v/>
      </c>
      <c r="O3646" s="38" t="str">
        <f t="shared" si="342"/>
        <v/>
      </c>
      <c r="P3646" s="39" t="str">
        <f t="shared" si="341"/>
        <v/>
      </c>
      <c r="AC3646" s="42" t="str">
        <f>IF(B3646="","",VLOOKUP(B3646,[2]Formula!B:C,2,0))</f>
        <v/>
      </c>
      <c r="AD3646" s="43" t="str">
        <f t="shared" si="339"/>
        <v/>
      </c>
    </row>
    <row r="3647" spans="1:30" x14ac:dyDescent="0.25">
      <c r="A3647" s="64"/>
      <c r="B3647" s="64"/>
      <c r="C3647" s="66"/>
      <c r="D3647" s="67"/>
      <c r="E3647" s="64"/>
      <c r="F3647" s="64"/>
      <c r="G3647" s="37" t="str">
        <f>IF(E3647="","",IF(OR(E3647="Project Management",E3647="Project Support",E3647="Sprint Management",E3647="Sprint Support"),"NA",ROUND((((VLOOKUP(AD3647,[2]Formula!V:X,3,0)))-SUMIF(AD:AD,AD3647,H:H)),2)))</f>
        <v/>
      </c>
      <c r="H3647" s="71"/>
      <c r="I3647" s="72"/>
      <c r="J3647" s="72"/>
      <c r="K3647" s="38" t="str">
        <f>IF(E3647="","",IF(OR(E3647="Project Management",E3647="Project Support",E3647="Sprint Management",E3647="Sprint Support"),"NA",(((SUMIF(AD:AD,AD3647,H:H)/VLOOKUP(AD3647,[2]Formula!V:X,3,0))*VLOOKUP(AD3647,[2]Formula!V:X,2,0))*H3647)/SUMIF(AD:AD,AD3647,H:H)))</f>
        <v/>
      </c>
      <c r="L3647" s="38" t="str">
        <f t="shared" si="337"/>
        <v/>
      </c>
      <c r="M3647" s="38" t="str">
        <f t="shared" si="338"/>
        <v/>
      </c>
      <c r="N3647" s="38" t="str">
        <f t="shared" si="340"/>
        <v/>
      </c>
      <c r="O3647" s="38" t="str">
        <f t="shared" si="342"/>
        <v/>
      </c>
      <c r="P3647" s="39" t="str">
        <f t="shared" si="341"/>
        <v/>
      </c>
      <c r="AC3647" s="42" t="str">
        <f>IF(B3647="","",VLOOKUP(B3647,[2]Formula!B:C,2,0))</f>
        <v/>
      </c>
      <c r="AD3647" s="43" t="str">
        <f t="shared" si="339"/>
        <v/>
      </c>
    </row>
    <row r="3648" spans="1:30" x14ac:dyDescent="0.25">
      <c r="A3648" s="64"/>
      <c r="B3648" s="64"/>
      <c r="C3648" s="66"/>
      <c r="D3648" s="67"/>
      <c r="E3648" s="64"/>
      <c r="F3648" s="64"/>
      <c r="G3648" s="37" t="str">
        <f>IF(E3648="","",IF(OR(E3648="Project Management",E3648="Project Support",E3648="Sprint Management",E3648="Sprint Support"),"NA",ROUND((((VLOOKUP(AD3648,[2]Formula!V:X,3,0)))-SUMIF(AD:AD,AD3648,H:H)),2)))</f>
        <v/>
      </c>
      <c r="H3648" s="71"/>
      <c r="I3648" s="72"/>
      <c r="J3648" s="72"/>
      <c r="K3648" s="38" t="str">
        <f>IF(E3648="","",IF(OR(E3648="Project Management",E3648="Project Support",E3648="Sprint Management",E3648="Sprint Support"),"NA",(((SUMIF(AD:AD,AD3648,H:H)/VLOOKUP(AD3648,[2]Formula!V:X,3,0))*VLOOKUP(AD3648,[2]Formula!V:X,2,0))*H3648)/SUMIF(AD:AD,AD3648,H:H)))</f>
        <v/>
      </c>
      <c r="L3648" s="38" t="str">
        <f t="shared" si="337"/>
        <v/>
      </c>
      <c r="M3648" s="38" t="str">
        <f t="shared" si="338"/>
        <v/>
      </c>
      <c r="N3648" s="38" t="str">
        <f t="shared" si="340"/>
        <v/>
      </c>
      <c r="O3648" s="38" t="str">
        <f t="shared" si="342"/>
        <v/>
      </c>
      <c r="P3648" s="39" t="str">
        <f t="shared" si="341"/>
        <v/>
      </c>
      <c r="AC3648" s="42" t="str">
        <f>IF(B3648="","",VLOOKUP(B3648,[2]Formula!B:C,2,0))</f>
        <v/>
      </c>
      <c r="AD3648" s="43" t="str">
        <f t="shared" si="339"/>
        <v/>
      </c>
    </row>
    <row r="3649" spans="1:30" x14ac:dyDescent="0.25">
      <c r="A3649" s="64"/>
      <c r="B3649" s="64"/>
      <c r="C3649" s="66"/>
      <c r="D3649" s="67"/>
      <c r="E3649" s="64"/>
      <c r="F3649" s="64"/>
      <c r="G3649" s="37" t="str">
        <f>IF(E3649="","",IF(OR(E3649="Project Management",E3649="Project Support",E3649="Sprint Management",E3649="Sprint Support"),"NA",ROUND((((VLOOKUP(AD3649,[2]Formula!V:X,3,0)))-SUMIF(AD:AD,AD3649,H:H)),2)))</f>
        <v/>
      </c>
      <c r="H3649" s="71"/>
      <c r="I3649" s="72"/>
      <c r="J3649" s="72"/>
      <c r="K3649" s="38" t="str">
        <f>IF(E3649="","",IF(OR(E3649="Project Management",E3649="Project Support",E3649="Sprint Management",E3649="Sprint Support"),"NA",(((SUMIF(AD:AD,AD3649,H:H)/VLOOKUP(AD3649,[2]Formula!V:X,3,0))*VLOOKUP(AD3649,[2]Formula!V:X,2,0))*H3649)/SUMIF(AD:AD,AD3649,H:H)))</f>
        <v/>
      </c>
      <c r="L3649" s="38" t="str">
        <f t="shared" si="337"/>
        <v/>
      </c>
      <c r="M3649" s="38" t="str">
        <f t="shared" si="338"/>
        <v/>
      </c>
      <c r="N3649" s="38" t="str">
        <f t="shared" si="340"/>
        <v/>
      </c>
      <c r="O3649" s="38" t="str">
        <f t="shared" si="342"/>
        <v/>
      </c>
      <c r="P3649" s="39" t="str">
        <f t="shared" si="341"/>
        <v/>
      </c>
      <c r="AC3649" s="42" t="str">
        <f>IF(B3649="","",VLOOKUP(B3649,[2]Formula!B:C,2,0))</f>
        <v/>
      </c>
      <c r="AD3649" s="43" t="str">
        <f t="shared" si="339"/>
        <v/>
      </c>
    </row>
    <row r="3650" spans="1:30" x14ac:dyDescent="0.25">
      <c r="A3650" s="64"/>
      <c r="B3650" s="64"/>
      <c r="C3650" s="66"/>
      <c r="D3650" s="67"/>
      <c r="E3650" s="64"/>
      <c r="F3650" s="64"/>
      <c r="G3650" s="37" t="str">
        <f>IF(E3650="","",IF(OR(E3650="Project Management",E3650="Project Support",E3650="Sprint Management",E3650="Sprint Support"),"NA",ROUND((((VLOOKUP(AD3650,[2]Formula!V:X,3,0)))-SUMIF(AD:AD,AD3650,H:H)),2)))</f>
        <v/>
      </c>
      <c r="H3650" s="71"/>
      <c r="I3650" s="72"/>
      <c r="J3650" s="72"/>
      <c r="K3650" s="38" t="str">
        <f>IF(E3650="","",IF(OR(E3650="Project Management",E3650="Project Support",E3650="Sprint Management",E3650="Sprint Support"),"NA",(((SUMIF(AD:AD,AD3650,H:H)/VLOOKUP(AD3650,[2]Formula!V:X,3,0))*VLOOKUP(AD3650,[2]Formula!V:X,2,0))*H3650)/SUMIF(AD:AD,AD3650,H:H)))</f>
        <v/>
      </c>
      <c r="L3650" s="38" t="str">
        <f t="shared" ref="L3650:L3713" si="343">IFERROR(IF(K3650="NA",(H3650/I3650),(K3650/I3650)),"")</f>
        <v/>
      </c>
      <c r="M3650" s="38" t="str">
        <f t="shared" ref="M3650:M3713" si="344">IFERROR(IF(K3650="NA",1,(K3650/H3650)),"")</f>
        <v/>
      </c>
      <c r="N3650" s="38" t="str">
        <f t="shared" si="340"/>
        <v/>
      </c>
      <c r="O3650" s="38" t="str">
        <f t="shared" si="342"/>
        <v/>
      </c>
      <c r="P3650" s="39" t="str">
        <f t="shared" si="341"/>
        <v/>
      </c>
      <c r="AC3650" s="42" t="str">
        <f>IF(B3650="","",VLOOKUP(B3650,[2]Formula!B:C,2,0))</f>
        <v/>
      </c>
      <c r="AD3650" s="43" t="str">
        <f t="shared" ref="AD3650:AD3713" si="345">IF(B3650="","",CONCATENATE(B3650,"_",E3650))</f>
        <v/>
      </c>
    </row>
    <row r="3651" spans="1:30" x14ac:dyDescent="0.25">
      <c r="A3651" s="64"/>
      <c r="B3651" s="64"/>
      <c r="C3651" s="66"/>
      <c r="D3651" s="67"/>
      <c r="E3651" s="64"/>
      <c r="F3651" s="64"/>
      <c r="G3651" s="37" t="str">
        <f>IF(E3651="","",IF(OR(E3651="Project Management",E3651="Project Support",E3651="Sprint Management",E3651="Sprint Support"),"NA",ROUND((((VLOOKUP(AD3651,[2]Formula!V:X,3,0)))-SUMIF(AD:AD,AD3651,H:H)),2)))</f>
        <v/>
      </c>
      <c r="H3651" s="71"/>
      <c r="I3651" s="72"/>
      <c r="J3651" s="72"/>
      <c r="K3651" s="38" t="str">
        <f>IF(E3651="","",IF(OR(E3651="Project Management",E3651="Project Support",E3651="Sprint Management",E3651="Sprint Support"),"NA",(((SUMIF(AD:AD,AD3651,H:H)/VLOOKUP(AD3651,[2]Formula!V:X,3,0))*VLOOKUP(AD3651,[2]Formula!V:X,2,0))*H3651)/SUMIF(AD:AD,AD3651,H:H)))</f>
        <v/>
      </c>
      <c r="L3651" s="38" t="str">
        <f t="shared" si="343"/>
        <v/>
      </c>
      <c r="M3651" s="38" t="str">
        <f t="shared" si="344"/>
        <v/>
      </c>
      <c r="N3651" s="38" t="str">
        <f t="shared" ref="N3651:N3714" si="346">IFERROR(((L3651-M3651)/M3651)*100,"")</f>
        <v/>
      </c>
      <c r="O3651" s="38" t="str">
        <f t="shared" si="342"/>
        <v/>
      </c>
      <c r="P3651" s="39" t="str">
        <f t="shared" ref="P3651:P3714" si="347">IF(O3651="","",1)</f>
        <v/>
      </c>
      <c r="AC3651" s="42" t="str">
        <f>IF(B3651="","",VLOOKUP(B3651,[2]Formula!B:C,2,0))</f>
        <v/>
      </c>
      <c r="AD3651" s="43" t="str">
        <f t="shared" si="345"/>
        <v/>
      </c>
    </row>
    <row r="3652" spans="1:30" x14ac:dyDescent="0.25">
      <c r="A3652" s="64"/>
      <c r="B3652" s="64"/>
      <c r="C3652" s="66"/>
      <c r="D3652" s="67"/>
      <c r="E3652" s="64"/>
      <c r="F3652" s="64"/>
      <c r="G3652" s="37" t="str">
        <f>IF(E3652="","",IF(OR(E3652="Project Management",E3652="Project Support",E3652="Sprint Management",E3652="Sprint Support"),"NA",ROUND((((VLOOKUP(AD3652,[2]Formula!V:X,3,0)))-SUMIF(AD:AD,AD3652,H:H)),2)))</f>
        <v/>
      </c>
      <c r="H3652" s="71"/>
      <c r="I3652" s="72"/>
      <c r="J3652" s="72"/>
      <c r="K3652" s="38" t="str">
        <f>IF(E3652="","",IF(OR(E3652="Project Management",E3652="Project Support",E3652="Sprint Management",E3652="Sprint Support"),"NA",(((SUMIF(AD:AD,AD3652,H:H)/VLOOKUP(AD3652,[2]Formula!V:X,3,0))*VLOOKUP(AD3652,[2]Formula!V:X,2,0))*H3652)/SUMIF(AD:AD,AD3652,H:H)))</f>
        <v/>
      </c>
      <c r="L3652" s="38" t="str">
        <f t="shared" si="343"/>
        <v/>
      </c>
      <c r="M3652" s="38" t="str">
        <f t="shared" si="344"/>
        <v/>
      </c>
      <c r="N3652" s="38" t="str">
        <f t="shared" si="346"/>
        <v/>
      </c>
      <c r="O3652" s="38" t="str">
        <f t="shared" si="342"/>
        <v/>
      </c>
      <c r="P3652" s="39" t="str">
        <f t="shared" si="347"/>
        <v/>
      </c>
      <c r="AC3652" s="42" t="str">
        <f>IF(B3652="","",VLOOKUP(B3652,[2]Formula!B:C,2,0))</f>
        <v/>
      </c>
      <c r="AD3652" s="43" t="str">
        <f t="shared" si="345"/>
        <v/>
      </c>
    </row>
    <row r="3653" spans="1:30" x14ac:dyDescent="0.25">
      <c r="A3653" s="64"/>
      <c r="B3653" s="64"/>
      <c r="C3653" s="66"/>
      <c r="D3653" s="67"/>
      <c r="E3653" s="64"/>
      <c r="F3653" s="64"/>
      <c r="G3653" s="37" t="str">
        <f>IF(E3653="","",IF(OR(E3653="Project Management",E3653="Project Support",E3653="Sprint Management",E3653="Sprint Support"),"NA",ROUND((((VLOOKUP(AD3653,[2]Formula!V:X,3,0)))-SUMIF(AD:AD,AD3653,H:H)),2)))</f>
        <v/>
      </c>
      <c r="H3653" s="71"/>
      <c r="I3653" s="72"/>
      <c r="J3653" s="72"/>
      <c r="K3653" s="38" t="str">
        <f>IF(E3653="","",IF(OR(E3653="Project Management",E3653="Project Support",E3653="Sprint Management",E3653="Sprint Support"),"NA",(((SUMIF(AD:AD,AD3653,H:H)/VLOOKUP(AD3653,[2]Formula!V:X,3,0))*VLOOKUP(AD3653,[2]Formula!V:X,2,0))*H3653)/SUMIF(AD:AD,AD3653,H:H)))</f>
        <v/>
      </c>
      <c r="L3653" s="38" t="str">
        <f t="shared" si="343"/>
        <v/>
      </c>
      <c r="M3653" s="38" t="str">
        <f t="shared" si="344"/>
        <v/>
      </c>
      <c r="N3653" s="38" t="str">
        <f t="shared" si="346"/>
        <v/>
      </c>
      <c r="O3653" s="38" t="str">
        <f t="shared" si="342"/>
        <v/>
      </c>
      <c r="P3653" s="39" t="str">
        <f t="shared" si="347"/>
        <v/>
      </c>
      <c r="AC3653" s="42" t="str">
        <f>IF(B3653="","",VLOOKUP(B3653,[2]Formula!B:C,2,0))</f>
        <v/>
      </c>
      <c r="AD3653" s="43" t="str">
        <f t="shared" si="345"/>
        <v/>
      </c>
    </row>
    <row r="3654" spans="1:30" x14ac:dyDescent="0.25">
      <c r="A3654" s="64"/>
      <c r="B3654" s="64"/>
      <c r="C3654" s="66"/>
      <c r="D3654" s="67"/>
      <c r="E3654" s="64"/>
      <c r="F3654" s="64"/>
      <c r="G3654" s="37" t="str">
        <f>IF(E3654="","",IF(OR(E3654="Project Management",E3654="Project Support",E3654="Sprint Management",E3654="Sprint Support"),"NA",ROUND((((VLOOKUP(AD3654,[2]Formula!V:X,3,0)))-SUMIF(AD:AD,AD3654,H:H)),2)))</f>
        <v/>
      </c>
      <c r="H3654" s="71"/>
      <c r="I3654" s="72"/>
      <c r="J3654" s="72"/>
      <c r="K3654" s="38" t="str">
        <f>IF(E3654="","",IF(OR(E3654="Project Management",E3654="Project Support",E3654="Sprint Management",E3654="Sprint Support"),"NA",(((SUMIF(AD:AD,AD3654,H:H)/VLOOKUP(AD3654,[2]Formula!V:X,3,0))*VLOOKUP(AD3654,[2]Formula!V:X,2,0))*H3654)/SUMIF(AD:AD,AD3654,H:H)))</f>
        <v/>
      </c>
      <c r="L3654" s="38" t="str">
        <f t="shared" si="343"/>
        <v/>
      </c>
      <c r="M3654" s="38" t="str">
        <f t="shared" si="344"/>
        <v/>
      </c>
      <c r="N3654" s="38" t="str">
        <f t="shared" si="346"/>
        <v/>
      </c>
      <c r="O3654" s="38" t="str">
        <f t="shared" si="342"/>
        <v/>
      </c>
      <c r="P3654" s="39" t="str">
        <f t="shared" si="347"/>
        <v/>
      </c>
      <c r="AC3654" s="42" t="str">
        <f>IF(B3654="","",VLOOKUP(B3654,[2]Formula!B:C,2,0))</f>
        <v/>
      </c>
      <c r="AD3654" s="43" t="str">
        <f t="shared" si="345"/>
        <v/>
      </c>
    </row>
    <row r="3655" spans="1:30" x14ac:dyDescent="0.25">
      <c r="A3655" s="64"/>
      <c r="B3655" s="64"/>
      <c r="C3655" s="66"/>
      <c r="D3655" s="67"/>
      <c r="E3655" s="64"/>
      <c r="F3655" s="64"/>
      <c r="G3655" s="37" t="str">
        <f>IF(E3655="","",IF(OR(E3655="Project Management",E3655="Project Support",E3655="Sprint Management",E3655="Sprint Support"),"NA",ROUND((((VLOOKUP(AD3655,[2]Formula!V:X,3,0)))-SUMIF(AD:AD,AD3655,H:H)),2)))</f>
        <v/>
      </c>
      <c r="H3655" s="71"/>
      <c r="I3655" s="72"/>
      <c r="J3655" s="72"/>
      <c r="K3655" s="38" t="str">
        <f>IF(E3655="","",IF(OR(E3655="Project Management",E3655="Project Support",E3655="Sprint Management",E3655="Sprint Support"),"NA",(((SUMIF(AD:AD,AD3655,H:H)/VLOOKUP(AD3655,[2]Formula!V:X,3,0))*VLOOKUP(AD3655,[2]Formula!V:X,2,0))*H3655)/SUMIF(AD:AD,AD3655,H:H)))</f>
        <v/>
      </c>
      <c r="L3655" s="38" t="str">
        <f t="shared" si="343"/>
        <v/>
      </c>
      <c r="M3655" s="38" t="str">
        <f t="shared" si="344"/>
        <v/>
      </c>
      <c r="N3655" s="38" t="str">
        <f t="shared" si="346"/>
        <v/>
      </c>
      <c r="O3655" s="38" t="str">
        <f t="shared" si="342"/>
        <v/>
      </c>
      <c r="P3655" s="39" t="str">
        <f t="shared" si="347"/>
        <v/>
      </c>
      <c r="AC3655" s="42" t="str">
        <f>IF(B3655="","",VLOOKUP(B3655,[2]Formula!B:C,2,0))</f>
        <v/>
      </c>
      <c r="AD3655" s="43" t="str">
        <f t="shared" si="345"/>
        <v/>
      </c>
    </row>
    <row r="3656" spans="1:30" x14ac:dyDescent="0.25">
      <c r="A3656" s="64"/>
      <c r="B3656" s="64"/>
      <c r="C3656" s="66"/>
      <c r="D3656" s="67"/>
      <c r="E3656" s="64"/>
      <c r="F3656" s="64"/>
      <c r="G3656" s="37" t="str">
        <f>IF(E3656="","",IF(OR(E3656="Project Management",E3656="Project Support",E3656="Sprint Management",E3656="Sprint Support"),"NA",ROUND((((VLOOKUP(AD3656,[2]Formula!V:X,3,0)))-SUMIF(AD:AD,AD3656,H:H)),2)))</f>
        <v/>
      </c>
      <c r="H3656" s="71"/>
      <c r="I3656" s="72"/>
      <c r="J3656" s="72"/>
      <c r="K3656" s="38" t="str">
        <f>IF(E3656="","",IF(OR(E3656="Project Management",E3656="Project Support",E3656="Sprint Management",E3656="Sprint Support"),"NA",(((SUMIF(AD:AD,AD3656,H:H)/VLOOKUP(AD3656,[2]Formula!V:X,3,0))*VLOOKUP(AD3656,[2]Formula!V:X,2,0))*H3656)/SUMIF(AD:AD,AD3656,H:H)))</f>
        <v/>
      </c>
      <c r="L3656" s="38" t="str">
        <f t="shared" si="343"/>
        <v/>
      </c>
      <c r="M3656" s="38" t="str">
        <f t="shared" si="344"/>
        <v/>
      </c>
      <c r="N3656" s="38" t="str">
        <f t="shared" si="346"/>
        <v/>
      </c>
      <c r="O3656" s="38" t="str">
        <f t="shared" si="342"/>
        <v/>
      </c>
      <c r="P3656" s="39" t="str">
        <f t="shared" si="347"/>
        <v/>
      </c>
      <c r="AC3656" s="42" t="str">
        <f>IF(B3656="","",VLOOKUP(B3656,[2]Formula!B:C,2,0))</f>
        <v/>
      </c>
      <c r="AD3656" s="43" t="str">
        <f t="shared" si="345"/>
        <v/>
      </c>
    </row>
    <row r="3657" spans="1:30" x14ac:dyDescent="0.25">
      <c r="A3657" s="64"/>
      <c r="B3657" s="64"/>
      <c r="C3657" s="66"/>
      <c r="D3657" s="67"/>
      <c r="E3657" s="64"/>
      <c r="F3657" s="64"/>
      <c r="G3657" s="37" t="str">
        <f>IF(E3657="","",IF(OR(E3657="Project Management",E3657="Project Support",E3657="Sprint Management",E3657="Sprint Support"),"NA",ROUND((((VLOOKUP(AD3657,[2]Formula!V:X,3,0)))-SUMIF(AD:AD,AD3657,H:H)),2)))</f>
        <v/>
      </c>
      <c r="H3657" s="71"/>
      <c r="I3657" s="72"/>
      <c r="J3657" s="72"/>
      <c r="K3657" s="38" t="str">
        <f>IF(E3657="","",IF(OR(E3657="Project Management",E3657="Project Support",E3657="Sprint Management",E3657="Sprint Support"),"NA",(((SUMIF(AD:AD,AD3657,H:H)/VLOOKUP(AD3657,[2]Formula!V:X,3,0))*VLOOKUP(AD3657,[2]Formula!V:X,2,0))*H3657)/SUMIF(AD:AD,AD3657,H:H)))</f>
        <v/>
      </c>
      <c r="L3657" s="38" t="str">
        <f t="shared" si="343"/>
        <v/>
      </c>
      <c r="M3657" s="38" t="str">
        <f t="shared" si="344"/>
        <v/>
      </c>
      <c r="N3657" s="38" t="str">
        <f t="shared" si="346"/>
        <v/>
      </c>
      <c r="O3657" s="38" t="str">
        <f t="shared" si="342"/>
        <v/>
      </c>
      <c r="P3657" s="39" t="str">
        <f t="shared" si="347"/>
        <v/>
      </c>
      <c r="AC3657" s="42" t="str">
        <f>IF(B3657="","",VLOOKUP(B3657,[2]Formula!B:C,2,0))</f>
        <v/>
      </c>
      <c r="AD3657" s="43" t="str">
        <f t="shared" si="345"/>
        <v/>
      </c>
    </row>
    <row r="3658" spans="1:30" x14ac:dyDescent="0.25">
      <c r="A3658" s="64"/>
      <c r="B3658" s="64"/>
      <c r="C3658" s="66"/>
      <c r="D3658" s="67"/>
      <c r="E3658" s="64"/>
      <c r="F3658" s="64"/>
      <c r="G3658" s="37" t="str">
        <f>IF(E3658="","",IF(OR(E3658="Project Management",E3658="Project Support",E3658="Sprint Management",E3658="Sprint Support"),"NA",ROUND((((VLOOKUP(AD3658,[2]Formula!V:X,3,0)))-SUMIF(AD:AD,AD3658,H:H)),2)))</f>
        <v/>
      </c>
      <c r="H3658" s="71"/>
      <c r="I3658" s="72"/>
      <c r="J3658" s="72"/>
      <c r="K3658" s="38" t="str">
        <f>IF(E3658="","",IF(OR(E3658="Project Management",E3658="Project Support",E3658="Sprint Management",E3658="Sprint Support"),"NA",(((SUMIF(AD:AD,AD3658,H:H)/VLOOKUP(AD3658,[2]Formula!V:X,3,0))*VLOOKUP(AD3658,[2]Formula!V:X,2,0))*H3658)/SUMIF(AD:AD,AD3658,H:H)))</f>
        <v/>
      </c>
      <c r="L3658" s="38" t="str">
        <f t="shared" si="343"/>
        <v/>
      </c>
      <c r="M3658" s="38" t="str">
        <f t="shared" si="344"/>
        <v/>
      </c>
      <c r="N3658" s="38" t="str">
        <f t="shared" si="346"/>
        <v/>
      </c>
      <c r="O3658" s="38" t="str">
        <f t="shared" si="342"/>
        <v/>
      </c>
      <c r="P3658" s="39" t="str">
        <f t="shared" si="347"/>
        <v/>
      </c>
      <c r="AC3658" s="42" t="str">
        <f>IF(B3658="","",VLOOKUP(B3658,[2]Formula!B:C,2,0))</f>
        <v/>
      </c>
      <c r="AD3658" s="43" t="str">
        <f t="shared" si="345"/>
        <v/>
      </c>
    </row>
    <row r="3659" spans="1:30" x14ac:dyDescent="0.25">
      <c r="A3659" s="64"/>
      <c r="B3659" s="64"/>
      <c r="C3659" s="66"/>
      <c r="D3659" s="67"/>
      <c r="E3659" s="64"/>
      <c r="F3659" s="64"/>
      <c r="G3659" s="37" t="str">
        <f>IF(E3659="","",IF(OR(E3659="Project Management",E3659="Project Support",E3659="Sprint Management",E3659="Sprint Support"),"NA",ROUND((((VLOOKUP(AD3659,[2]Formula!V:X,3,0)))-SUMIF(AD:AD,AD3659,H:H)),2)))</f>
        <v/>
      </c>
      <c r="H3659" s="71"/>
      <c r="I3659" s="72"/>
      <c r="J3659" s="72"/>
      <c r="K3659" s="38" t="str">
        <f>IF(E3659="","",IF(OR(E3659="Project Management",E3659="Project Support",E3659="Sprint Management",E3659="Sprint Support"),"NA",(((SUMIF(AD:AD,AD3659,H:H)/VLOOKUP(AD3659,[2]Formula!V:X,3,0))*VLOOKUP(AD3659,[2]Formula!V:X,2,0))*H3659)/SUMIF(AD:AD,AD3659,H:H)))</f>
        <v/>
      </c>
      <c r="L3659" s="38" t="str">
        <f t="shared" si="343"/>
        <v/>
      </c>
      <c r="M3659" s="38" t="str">
        <f t="shared" si="344"/>
        <v/>
      </c>
      <c r="N3659" s="38" t="str">
        <f t="shared" si="346"/>
        <v/>
      </c>
      <c r="O3659" s="38" t="str">
        <f t="shared" si="342"/>
        <v/>
      </c>
      <c r="P3659" s="39" t="str">
        <f t="shared" si="347"/>
        <v/>
      </c>
      <c r="AC3659" s="42" t="str">
        <f>IF(B3659="","",VLOOKUP(B3659,[2]Formula!B:C,2,0))</f>
        <v/>
      </c>
      <c r="AD3659" s="43" t="str">
        <f t="shared" si="345"/>
        <v/>
      </c>
    </row>
    <row r="3660" spans="1:30" x14ac:dyDescent="0.25">
      <c r="A3660" s="64"/>
      <c r="B3660" s="64"/>
      <c r="C3660" s="66"/>
      <c r="D3660" s="67"/>
      <c r="E3660" s="64"/>
      <c r="F3660" s="64"/>
      <c r="G3660" s="37" t="str">
        <f>IF(E3660="","",IF(OR(E3660="Project Management",E3660="Project Support",E3660="Sprint Management",E3660="Sprint Support"),"NA",ROUND((((VLOOKUP(AD3660,[2]Formula!V:X,3,0)))-SUMIF(AD:AD,AD3660,H:H)),2)))</f>
        <v/>
      </c>
      <c r="H3660" s="71"/>
      <c r="I3660" s="72"/>
      <c r="J3660" s="72"/>
      <c r="K3660" s="38" t="str">
        <f>IF(E3660="","",IF(OR(E3660="Project Management",E3660="Project Support",E3660="Sprint Management",E3660="Sprint Support"),"NA",(((SUMIF(AD:AD,AD3660,H:H)/VLOOKUP(AD3660,[2]Formula!V:X,3,0))*VLOOKUP(AD3660,[2]Formula!V:X,2,0))*H3660)/SUMIF(AD:AD,AD3660,H:H)))</f>
        <v/>
      </c>
      <c r="L3660" s="38" t="str">
        <f t="shared" si="343"/>
        <v/>
      </c>
      <c r="M3660" s="38" t="str">
        <f t="shared" si="344"/>
        <v/>
      </c>
      <c r="N3660" s="38" t="str">
        <f t="shared" si="346"/>
        <v/>
      </c>
      <c r="O3660" s="38" t="str">
        <f t="shared" si="342"/>
        <v/>
      </c>
      <c r="P3660" s="39" t="str">
        <f t="shared" si="347"/>
        <v/>
      </c>
      <c r="AC3660" s="42" t="str">
        <f>IF(B3660="","",VLOOKUP(B3660,[2]Formula!B:C,2,0))</f>
        <v/>
      </c>
      <c r="AD3660" s="43" t="str">
        <f t="shared" si="345"/>
        <v/>
      </c>
    </row>
    <row r="3661" spans="1:30" x14ac:dyDescent="0.25">
      <c r="A3661" s="64"/>
      <c r="B3661" s="64"/>
      <c r="C3661" s="66"/>
      <c r="D3661" s="67"/>
      <c r="E3661" s="64"/>
      <c r="F3661" s="64"/>
      <c r="G3661" s="37" t="str">
        <f>IF(E3661="","",IF(OR(E3661="Project Management",E3661="Project Support",E3661="Sprint Management",E3661="Sprint Support"),"NA",ROUND((((VLOOKUP(AD3661,[2]Formula!V:X,3,0)))-SUMIF(AD:AD,AD3661,H:H)),2)))</f>
        <v/>
      </c>
      <c r="H3661" s="71"/>
      <c r="I3661" s="72"/>
      <c r="J3661" s="72"/>
      <c r="K3661" s="38" t="str">
        <f>IF(E3661="","",IF(OR(E3661="Project Management",E3661="Project Support",E3661="Sprint Management",E3661="Sprint Support"),"NA",(((SUMIF(AD:AD,AD3661,H:H)/VLOOKUP(AD3661,[2]Formula!V:X,3,0))*VLOOKUP(AD3661,[2]Formula!V:X,2,0))*H3661)/SUMIF(AD:AD,AD3661,H:H)))</f>
        <v/>
      </c>
      <c r="L3661" s="38" t="str">
        <f t="shared" si="343"/>
        <v/>
      </c>
      <c r="M3661" s="38" t="str">
        <f t="shared" si="344"/>
        <v/>
      </c>
      <c r="N3661" s="38" t="str">
        <f t="shared" si="346"/>
        <v/>
      </c>
      <c r="O3661" s="38" t="str">
        <f t="shared" si="342"/>
        <v/>
      </c>
      <c r="P3661" s="39" t="str">
        <f t="shared" si="347"/>
        <v/>
      </c>
      <c r="AC3661" s="42" t="str">
        <f>IF(B3661="","",VLOOKUP(B3661,[2]Formula!B:C,2,0))</f>
        <v/>
      </c>
      <c r="AD3661" s="43" t="str">
        <f t="shared" si="345"/>
        <v/>
      </c>
    </row>
    <row r="3662" spans="1:30" x14ac:dyDescent="0.25">
      <c r="A3662" s="64"/>
      <c r="B3662" s="64"/>
      <c r="C3662" s="66"/>
      <c r="D3662" s="67"/>
      <c r="E3662" s="64"/>
      <c r="F3662" s="64"/>
      <c r="G3662" s="37" t="str">
        <f>IF(E3662="","",IF(OR(E3662="Project Management",E3662="Project Support",E3662="Sprint Management",E3662="Sprint Support"),"NA",ROUND((((VLOOKUP(AD3662,[2]Formula!V:X,3,0)))-SUMIF(AD:AD,AD3662,H:H)),2)))</f>
        <v/>
      </c>
      <c r="H3662" s="71"/>
      <c r="I3662" s="72"/>
      <c r="J3662" s="72"/>
      <c r="K3662" s="38" t="str">
        <f>IF(E3662="","",IF(OR(E3662="Project Management",E3662="Project Support",E3662="Sprint Management",E3662="Sprint Support"),"NA",(((SUMIF(AD:AD,AD3662,H:H)/VLOOKUP(AD3662,[2]Formula!V:X,3,0))*VLOOKUP(AD3662,[2]Formula!V:X,2,0))*H3662)/SUMIF(AD:AD,AD3662,H:H)))</f>
        <v/>
      </c>
      <c r="L3662" s="38" t="str">
        <f t="shared" si="343"/>
        <v/>
      </c>
      <c r="M3662" s="38" t="str">
        <f t="shared" si="344"/>
        <v/>
      </c>
      <c r="N3662" s="38" t="str">
        <f t="shared" si="346"/>
        <v/>
      </c>
      <c r="O3662" s="38" t="str">
        <f t="shared" si="342"/>
        <v/>
      </c>
      <c r="P3662" s="39" t="str">
        <f t="shared" si="347"/>
        <v/>
      </c>
      <c r="AC3662" s="42" t="str">
        <f>IF(B3662="","",VLOOKUP(B3662,[2]Formula!B:C,2,0))</f>
        <v/>
      </c>
      <c r="AD3662" s="43" t="str">
        <f t="shared" si="345"/>
        <v/>
      </c>
    </row>
    <row r="3663" spans="1:30" x14ac:dyDescent="0.25">
      <c r="A3663" s="64"/>
      <c r="B3663" s="64"/>
      <c r="C3663" s="66"/>
      <c r="D3663" s="67"/>
      <c r="E3663" s="64"/>
      <c r="F3663" s="64"/>
      <c r="G3663" s="37" t="str">
        <f>IF(E3663="","",IF(OR(E3663="Project Management",E3663="Project Support",E3663="Sprint Management",E3663="Sprint Support"),"NA",ROUND((((VLOOKUP(AD3663,[2]Formula!V:X,3,0)))-SUMIF(AD:AD,AD3663,H:H)),2)))</f>
        <v/>
      </c>
      <c r="H3663" s="71"/>
      <c r="I3663" s="72"/>
      <c r="J3663" s="72"/>
      <c r="K3663" s="38" t="str">
        <f>IF(E3663="","",IF(OR(E3663="Project Management",E3663="Project Support",E3663="Sprint Management",E3663="Sprint Support"),"NA",(((SUMIF(AD:AD,AD3663,H:H)/VLOOKUP(AD3663,[2]Formula!V:X,3,0))*VLOOKUP(AD3663,[2]Formula!V:X,2,0))*H3663)/SUMIF(AD:AD,AD3663,H:H)))</f>
        <v/>
      </c>
      <c r="L3663" s="38" t="str">
        <f t="shared" si="343"/>
        <v/>
      </c>
      <c r="M3663" s="38" t="str">
        <f t="shared" si="344"/>
        <v/>
      </c>
      <c r="N3663" s="38" t="str">
        <f t="shared" si="346"/>
        <v/>
      </c>
      <c r="O3663" s="38" t="str">
        <f t="shared" si="342"/>
        <v/>
      </c>
      <c r="P3663" s="39" t="str">
        <f t="shared" si="347"/>
        <v/>
      </c>
      <c r="AC3663" s="42" t="str">
        <f>IF(B3663="","",VLOOKUP(B3663,[2]Formula!B:C,2,0))</f>
        <v/>
      </c>
      <c r="AD3663" s="43" t="str">
        <f t="shared" si="345"/>
        <v/>
      </c>
    </row>
    <row r="3664" spans="1:30" x14ac:dyDescent="0.25">
      <c r="A3664" s="64"/>
      <c r="B3664" s="64"/>
      <c r="C3664" s="66"/>
      <c r="D3664" s="67"/>
      <c r="E3664" s="64"/>
      <c r="F3664" s="64"/>
      <c r="G3664" s="37" t="str">
        <f>IF(E3664="","",IF(OR(E3664="Project Management",E3664="Project Support",E3664="Sprint Management",E3664="Sprint Support"),"NA",ROUND((((VLOOKUP(AD3664,[2]Formula!V:X,3,0)))-SUMIF(AD:AD,AD3664,H:H)),2)))</f>
        <v/>
      </c>
      <c r="H3664" s="71"/>
      <c r="I3664" s="72"/>
      <c r="J3664" s="72"/>
      <c r="K3664" s="38" t="str">
        <f>IF(E3664="","",IF(OR(E3664="Project Management",E3664="Project Support",E3664="Sprint Management",E3664="Sprint Support"),"NA",(((SUMIF(AD:AD,AD3664,H:H)/VLOOKUP(AD3664,[2]Formula!V:X,3,0))*VLOOKUP(AD3664,[2]Formula!V:X,2,0))*H3664)/SUMIF(AD:AD,AD3664,H:H)))</f>
        <v/>
      </c>
      <c r="L3664" s="38" t="str">
        <f t="shared" si="343"/>
        <v/>
      </c>
      <c r="M3664" s="38" t="str">
        <f t="shared" si="344"/>
        <v/>
      </c>
      <c r="N3664" s="38" t="str">
        <f t="shared" si="346"/>
        <v/>
      </c>
      <c r="O3664" s="38" t="str">
        <f t="shared" si="342"/>
        <v/>
      </c>
      <c r="P3664" s="39" t="str">
        <f t="shared" si="347"/>
        <v/>
      </c>
      <c r="AC3664" s="42" t="str">
        <f>IF(B3664="","",VLOOKUP(B3664,[2]Formula!B:C,2,0))</f>
        <v/>
      </c>
      <c r="AD3664" s="43" t="str">
        <f t="shared" si="345"/>
        <v/>
      </c>
    </row>
    <row r="3665" spans="1:30" x14ac:dyDescent="0.25">
      <c r="A3665" s="64"/>
      <c r="B3665" s="64"/>
      <c r="C3665" s="66"/>
      <c r="D3665" s="67"/>
      <c r="E3665" s="64"/>
      <c r="F3665" s="64"/>
      <c r="G3665" s="37" t="str">
        <f>IF(E3665="","",IF(OR(E3665="Project Management",E3665="Project Support",E3665="Sprint Management",E3665="Sprint Support"),"NA",ROUND((((VLOOKUP(AD3665,[2]Formula!V:X,3,0)))-SUMIF(AD:AD,AD3665,H:H)),2)))</f>
        <v/>
      </c>
      <c r="H3665" s="71"/>
      <c r="I3665" s="72"/>
      <c r="J3665" s="72"/>
      <c r="K3665" s="38" t="str">
        <f>IF(E3665="","",IF(OR(E3665="Project Management",E3665="Project Support",E3665="Sprint Management",E3665="Sprint Support"),"NA",(((SUMIF(AD:AD,AD3665,H:H)/VLOOKUP(AD3665,[2]Formula!V:X,3,0))*VLOOKUP(AD3665,[2]Formula!V:X,2,0))*H3665)/SUMIF(AD:AD,AD3665,H:H)))</f>
        <v/>
      </c>
      <c r="L3665" s="38" t="str">
        <f t="shared" si="343"/>
        <v/>
      </c>
      <c r="M3665" s="38" t="str">
        <f t="shared" si="344"/>
        <v/>
      </c>
      <c r="N3665" s="38" t="str">
        <f t="shared" si="346"/>
        <v/>
      </c>
      <c r="O3665" s="38" t="str">
        <f t="shared" si="342"/>
        <v/>
      </c>
      <c r="P3665" s="39" t="str">
        <f t="shared" si="347"/>
        <v/>
      </c>
      <c r="AC3665" s="42" t="str">
        <f>IF(B3665="","",VLOOKUP(B3665,[2]Formula!B:C,2,0))</f>
        <v/>
      </c>
      <c r="AD3665" s="43" t="str">
        <f t="shared" si="345"/>
        <v/>
      </c>
    </row>
    <row r="3666" spans="1:30" x14ac:dyDescent="0.25">
      <c r="A3666" s="64"/>
      <c r="B3666" s="64"/>
      <c r="C3666" s="66"/>
      <c r="D3666" s="67"/>
      <c r="E3666" s="64"/>
      <c r="F3666" s="64"/>
      <c r="G3666" s="37" t="str">
        <f>IF(E3666="","",IF(OR(E3666="Project Management",E3666="Project Support",E3666="Sprint Management",E3666="Sprint Support"),"NA",ROUND((((VLOOKUP(AD3666,[2]Formula!V:X,3,0)))-SUMIF(AD:AD,AD3666,H:H)),2)))</f>
        <v/>
      </c>
      <c r="H3666" s="71"/>
      <c r="I3666" s="72"/>
      <c r="J3666" s="72"/>
      <c r="K3666" s="38" t="str">
        <f>IF(E3666="","",IF(OR(E3666="Project Management",E3666="Project Support",E3666="Sprint Management",E3666="Sprint Support"),"NA",(((SUMIF(AD:AD,AD3666,H:H)/VLOOKUP(AD3666,[2]Formula!V:X,3,0))*VLOOKUP(AD3666,[2]Formula!V:X,2,0))*H3666)/SUMIF(AD:AD,AD3666,H:H)))</f>
        <v/>
      </c>
      <c r="L3666" s="38" t="str">
        <f t="shared" si="343"/>
        <v/>
      </c>
      <c r="M3666" s="38" t="str">
        <f t="shared" si="344"/>
        <v/>
      </c>
      <c r="N3666" s="38" t="str">
        <f t="shared" si="346"/>
        <v/>
      </c>
      <c r="O3666" s="38" t="str">
        <f t="shared" si="342"/>
        <v/>
      </c>
      <c r="P3666" s="39" t="str">
        <f t="shared" si="347"/>
        <v/>
      </c>
      <c r="AC3666" s="42" t="str">
        <f>IF(B3666="","",VLOOKUP(B3666,[2]Formula!B:C,2,0))</f>
        <v/>
      </c>
      <c r="AD3666" s="43" t="str">
        <f t="shared" si="345"/>
        <v/>
      </c>
    </row>
    <row r="3667" spans="1:30" x14ac:dyDescent="0.25">
      <c r="A3667" s="64"/>
      <c r="B3667" s="64"/>
      <c r="C3667" s="66"/>
      <c r="D3667" s="67"/>
      <c r="E3667" s="64"/>
      <c r="F3667" s="64"/>
      <c r="G3667" s="37" t="str">
        <f>IF(E3667="","",IF(OR(E3667="Project Management",E3667="Project Support",E3667="Sprint Management",E3667="Sprint Support"),"NA",ROUND((((VLOOKUP(AD3667,[2]Formula!V:X,3,0)))-SUMIF(AD:AD,AD3667,H:H)),2)))</f>
        <v/>
      </c>
      <c r="H3667" s="71"/>
      <c r="I3667" s="72"/>
      <c r="J3667" s="72"/>
      <c r="K3667" s="38" t="str">
        <f>IF(E3667="","",IF(OR(E3667="Project Management",E3667="Project Support",E3667="Sprint Management",E3667="Sprint Support"),"NA",(((SUMIF(AD:AD,AD3667,H:H)/VLOOKUP(AD3667,[2]Formula!V:X,3,0))*VLOOKUP(AD3667,[2]Formula!V:X,2,0))*H3667)/SUMIF(AD:AD,AD3667,H:H)))</f>
        <v/>
      </c>
      <c r="L3667" s="38" t="str">
        <f t="shared" si="343"/>
        <v/>
      </c>
      <c r="M3667" s="38" t="str">
        <f t="shared" si="344"/>
        <v/>
      </c>
      <c r="N3667" s="38" t="str">
        <f t="shared" si="346"/>
        <v/>
      </c>
      <c r="O3667" s="38" t="str">
        <f t="shared" si="342"/>
        <v/>
      </c>
      <c r="P3667" s="39" t="str">
        <f t="shared" si="347"/>
        <v/>
      </c>
      <c r="AC3667" s="42" t="str">
        <f>IF(B3667="","",VLOOKUP(B3667,[2]Formula!B:C,2,0))</f>
        <v/>
      </c>
      <c r="AD3667" s="43" t="str">
        <f t="shared" si="345"/>
        <v/>
      </c>
    </row>
    <row r="3668" spans="1:30" x14ac:dyDescent="0.25">
      <c r="A3668" s="64"/>
      <c r="B3668" s="64"/>
      <c r="C3668" s="66"/>
      <c r="D3668" s="67"/>
      <c r="E3668" s="64"/>
      <c r="F3668" s="64"/>
      <c r="G3668" s="37" t="str">
        <f>IF(E3668="","",IF(OR(E3668="Project Management",E3668="Project Support",E3668="Sprint Management",E3668="Sprint Support"),"NA",ROUND((((VLOOKUP(AD3668,[2]Formula!V:X,3,0)))-SUMIF(AD:AD,AD3668,H:H)),2)))</f>
        <v/>
      </c>
      <c r="H3668" s="71"/>
      <c r="I3668" s="72"/>
      <c r="J3668" s="72"/>
      <c r="K3668" s="38" t="str">
        <f>IF(E3668="","",IF(OR(E3668="Project Management",E3668="Project Support",E3668="Sprint Management",E3668="Sprint Support"),"NA",(((SUMIF(AD:AD,AD3668,H:H)/VLOOKUP(AD3668,[2]Formula!V:X,3,0))*VLOOKUP(AD3668,[2]Formula!V:X,2,0))*H3668)/SUMIF(AD:AD,AD3668,H:H)))</f>
        <v/>
      </c>
      <c r="L3668" s="38" t="str">
        <f t="shared" si="343"/>
        <v/>
      </c>
      <c r="M3668" s="38" t="str">
        <f t="shared" si="344"/>
        <v/>
      </c>
      <c r="N3668" s="38" t="str">
        <f t="shared" si="346"/>
        <v/>
      </c>
      <c r="O3668" s="38" t="str">
        <f t="shared" si="342"/>
        <v/>
      </c>
      <c r="P3668" s="39" t="str">
        <f t="shared" si="347"/>
        <v/>
      </c>
      <c r="AC3668" s="42" t="str">
        <f>IF(B3668="","",VLOOKUP(B3668,[2]Formula!B:C,2,0))</f>
        <v/>
      </c>
      <c r="AD3668" s="43" t="str">
        <f t="shared" si="345"/>
        <v/>
      </c>
    </row>
    <row r="3669" spans="1:30" x14ac:dyDescent="0.25">
      <c r="A3669" s="64"/>
      <c r="B3669" s="64"/>
      <c r="C3669" s="66"/>
      <c r="D3669" s="67"/>
      <c r="E3669" s="64"/>
      <c r="F3669" s="64"/>
      <c r="G3669" s="37" t="str">
        <f>IF(E3669="","",IF(OR(E3669="Project Management",E3669="Project Support",E3669="Sprint Management",E3669="Sprint Support"),"NA",ROUND((((VLOOKUP(AD3669,[2]Formula!V:X,3,0)))-SUMIF(AD:AD,AD3669,H:H)),2)))</f>
        <v/>
      </c>
      <c r="H3669" s="71"/>
      <c r="I3669" s="72"/>
      <c r="J3669" s="72"/>
      <c r="K3669" s="38" t="str">
        <f>IF(E3669="","",IF(OR(E3669="Project Management",E3669="Project Support",E3669="Sprint Management",E3669="Sprint Support"),"NA",(((SUMIF(AD:AD,AD3669,H:H)/VLOOKUP(AD3669,[2]Formula!V:X,3,0))*VLOOKUP(AD3669,[2]Formula!V:X,2,0))*H3669)/SUMIF(AD:AD,AD3669,H:H)))</f>
        <v/>
      </c>
      <c r="L3669" s="38" t="str">
        <f t="shared" si="343"/>
        <v/>
      </c>
      <c r="M3669" s="38" t="str">
        <f t="shared" si="344"/>
        <v/>
      </c>
      <c r="N3669" s="38" t="str">
        <f t="shared" si="346"/>
        <v/>
      </c>
      <c r="O3669" s="38" t="str">
        <f t="shared" si="342"/>
        <v/>
      </c>
      <c r="P3669" s="39" t="str">
        <f t="shared" si="347"/>
        <v/>
      </c>
      <c r="AC3669" s="42" t="str">
        <f>IF(B3669="","",VLOOKUP(B3669,[2]Formula!B:C,2,0))</f>
        <v/>
      </c>
      <c r="AD3669" s="43" t="str">
        <f t="shared" si="345"/>
        <v/>
      </c>
    </row>
    <row r="3670" spans="1:30" x14ac:dyDescent="0.25">
      <c r="A3670" s="64"/>
      <c r="B3670" s="64"/>
      <c r="C3670" s="66"/>
      <c r="D3670" s="67"/>
      <c r="E3670" s="64"/>
      <c r="F3670" s="64"/>
      <c r="G3670" s="37" t="str">
        <f>IF(E3670="","",IF(OR(E3670="Project Management",E3670="Project Support",E3670="Sprint Management",E3670="Sprint Support"),"NA",ROUND((((VLOOKUP(AD3670,[2]Formula!V:X,3,0)))-SUMIF(AD:AD,AD3670,H:H)),2)))</f>
        <v/>
      </c>
      <c r="H3670" s="71"/>
      <c r="I3670" s="72"/>
      <c r="J3670" s="72"/>
      <c r="K3670" s="38" t="str">
        <f>IF(E3670="","",IF(OR(E3670="Project Management",E3670="Project Support",E3670="Sprint Management",E3670="Sprint Support"),"NA",(((SUMIF(AD:AD,AD3670,H:H)/VLOOKUP(AD3670,[2]Formula!V:X,3,0))*VLOOKUP(AD3670,[2]Formula!V:X,2,0))*H3670)/SUMIF(AD:AD,AD3670,H:H)))</f>
        <v/>
      </c>
      <c r="L3670" s="38" t="str">
        <f t="shared" si="343"/>
        <v/>
      </c>
      <c r="M3670" s="38" t="str">
        <f t="shared" si="344"/>
        <v/>
      </c>
      <c r="N3670" s="38" t="str">
        <f t="shared" si="346"/>
        <v/>
      </c>
      <c r="O3670" s="38" t="str">
        <f t="shared" si="342"/>
        <v/>
      </c>
      <c r="P3670" s="39" t="str">
        <f t="shared" si="347"/>
        <v/>
      </c>
      <c r="AC3670" s="42" t="str">
        <f>IF(B3670="","",VLOOKUP(B3670,[2]Formula!B:C,2,0))</f>
        <v/>
      </c>
      <c r="AD3670" s="43" t="str">
        <f t="shared" si="345"/>
        <v/>
      </c>
    </row>
    <row r="3671" spans="1:30" x14ac:dyDescent="0.25">
      <c r="A3671" s="64"/>
      <c r="B3671" s="64"/>
      <c r="C3671" s="66"/>
      <c r="D3671" s="67"/>
      <c r="E3671" s="64"/>
      <c r="F3671" s="64"/>
      <c r="G3671" s="37" t="str">
        <f>IF(E3671="","",IF(OR(E3671="Project Management",E3671="Project Support",E3671="Sprint Management",E3671="Sprint Support"),"NA",ROUND((((VLOOKUP(AD3671,[2]Formula!V:X,3,0)))-SUMIF(AD:AD,AD3671,H:H)),2)))</f>
        <v/>
      </c>
      <c r="H3671" s="71"/>
      <c r="I3671" s="72"/>
      <c r="J3671" s="72"/>
      <c r="K3671" s="38" t="str">
        <f>IF(E3671="","",IF(OR(E3671="Project Management",E3671="Project Support",E3671="Sprint Management",E3671="Sprint Support"),"NA",(((SUMIF(AD:AD,AD3671,H:H)/VLOOKUP(AD3671,[2]Formula!V:X,3,0))*VLOOKUP(AD3671,[2]Formula!V:X,2,0))*H3671)/SUMIF(AD:AD,AD3671,H:H)))</f>
        <v/>
      </c>
      <c r="L3671" s="38" t="str">
        <f t="shared" si="343"/>
        <v/>
      </c>
      <c r="M3671" s="38" t="str">
        <f t="shared" si="344"/>
        <v/>
      </c>
      <c r="N3671" s="38" t="str">
        <f t="shared" si="346"/>
        <v/>
      </c>
      <c r="O3671" s="38" t="str">
        <f t="shared" si="342"/>
        <v/>
      </c>
      <c r="P3671" s="39" t="str">
        <f t="shared" si="347"/>
        <v/>
      </c>
      <c r="AC3671" s="42" t="str">
        <f>IF(B3671="","",VLOOKUP(B3671,[2]Formula!B:C,2,0))</f>
        <v/>
      </c>
      <c r="AD3671" s="43" t="str">
        <f t="shared" si="345"/>
        <v/>
      </c>
    </row>
    <row r="3672" spans="1:30" x14ac:dyDescent="0.25">
      <c r="A3672" s="64"/>
      <c r="B3672" s="64"/>
      <c r="C3672" s="66"/>
      <c r="D3672" s="67"/>
      <c r="E3672" s="64"/>
      <c r="F3672" s="64"/>
      <c r="G3672" s="37" t="str">
        <f>IF(E3672="","",IF(OR(E3672="Project Management",E3672="Project Support",E3672="Sprint Management",E3672="Sprint Support"),"NA",ROUND((((VLOOKUP(AD3672,[2]Formula!V:X,3,0)))-SUMIF(AD:AD,AD3672,H:H)),2)))</f>
        <v/>
      </c>
      <c r="H3672" s="71"/>
      <c r="I3672" s="72"/>
      <c r="J3672" s="72"/>
      <c r="K3672" s="38" t="str">
        <f>IF(E3672="","",IF(OR(E3672="Project Management",E3672="Project Support",E3672="Sprint Management",E3672="Sprint Support"),"NA",(((SUMIF(AD:AD,AD3672,H:H)/VLOOKUP(AD3672,[2]Formula!V:X,3,0))*VLOOKUP(AD3672,[2]Formula!V:X,2,0))*H3672)/SUMIF(AD:AD,AD3672,H:H)))</f>
        <v/>
      </c>
      <c r="L3672" s="38" t="str">
        <f t="shared" si="343"/>
        <v/>
      </c>
      <c r="M3672" s="38" t="str">
        <f t="shared" si="344"/>
        <v/>
      </c>
      <c r="N3672" s="38" t="str">
        <f t="shared" si="346"/>
        <v/>
      </c>
      <c r="O3672" s="38" t="str">
        <f t="shared" si="342"/>
        <v/>
      </c>
      <c r="P3672" s="39" t="str">
        <f t="shared" si="347"/>
        <v/>
      </c>
      <c r="AC3672" s="42" t="str">
        <f>IF(B3672="","",VLOOKUP(B3672,[2]Formula!B:C,2,0))</f>
        <v/>
      </c>
      <c r="AD3672" s="43" t="str">
        <f t="shared" si="345"/>
        <v/>
      </c>
    </row>
    <row r="3673" spans="1:30" x14ac:dyDescent="0.25">
      <c r="A3673" s="64"/>
      <c r="B3673" s="64"/>
      <c r="C3673" s="66"/>
      <c r="D3673" s="67"/>
      <c r="E3673" s="64"/>
      <c r="F3673" s="64"/>
      <c r="G3673" s="37" t="str">
        <f>IF(E3673="","",IF(OR(E3673="Project Management",E3673="Project Support",E3673="Sprint Management",E3673="Sprint Support"),"NA",ROUND((((VLOOKUP(AD3673,[2]Formula!V:X,3,0)))-SUMIF(AD:AD,AD3673,H:H)),2)))</f>
        <v/>
      </c>
      <c r="H3673" s="71"/>
      <c r="I3673" s="72"/>
      <c r="J3673" s="72"/>
      <c r="K3673" s="38" t="str">
        <f>IF(E3673="","",IF(OR(E3673="Project Management",E3673="Project Support",E3673="Sprint Management",E3673="Sprint Support"),"NA",(((SUMIF(AD:AD,AD3673,H:H)/VLOOKUP(AD3673,[2]Formula!V:X,3,0))*VLOOKUP(AD3673,[2]Formula!V:X,2,0))*H3673)/SUMIF(AD:AD,AD3673,H:H)))</f>
        <v/>
      </c>
      <c r="L3673" s="38" t="str">
        <f t="shared" si="343"/>
        <v/>
      </c>
      <c r="M3673" s="38" t="str">
        <f t="shared" si="344"/>
        <v/>
      </c>
      <c r="N3673" s="38" t="str">
        <f t="shared" si="346"/>
        <v/>
      </c>
      <c r="O3673" s="38" t="str">
        <f t="shared" si="342"/>
        <v/>
      </c>
      <c r="P3673" s="39" t="str">
        <f t="shared" si="347"/>
        <v/>
      </c>
      <c r="AC3673" s="42" t="str">
        <f>IF(B3673="","",VLOOKUP(B3673,[2]Formula!B:C,2,0))</f>
        <v/>
      </c>
      <c r="AD3673" s="43" t="str">
        <f t="shared" si="345"/>
        <v/>
      </c>
    </row>
    <row r="3674" spans="1:30" x14ac:dyDescent="0.25">
      <c r="A3674" s="64"/>
      <c r="B3674" s="64"/>
      <c r="C3674" s="66"/>
      <c r="D3674" s="67"/>
      <c r="E3674" s="64"/>
      <c r="F3674" s="64"/>
      <c r="G3674" s="37" t="str">
        <f>IF(E3674="","",IF(OR(E3674="Project Management",E3674="Project Support",E3674="Sprint Management",E3674="Sprint Support"),"NA",ROUND((((VLOOKUP(AD3674,[2]Formula!V:X,3,0)))-SUMIF(AD:AD,AD3674,H:H)),2)))</f>
        <v/>
      </c>
      <c r="H3674" s="71"/>
      <c r="I3674" s="72"/>
      <c r="J3674" s="72"/>
      <c r="K3674" s="38" t="str">
        <f>IF(E3674="","",IF(OR(E3674="Project Management",E3674="Project Support",E3674="Sprint Management",E3674="Sprint Support"),"NA",(((SUMIF(AD:AD,AD3674,H:H)/VLOOKUP(AD3674,[2]Formula!V:X,3,0))*VLOOKUP(AD3674,[2]Formula!V:X,2,0))*H3674)/SUMIF(AD:AD,AD3674,H:H)))</f>
        <v/>
      </c>
      <c r="L3674" s="38" t="str">
        <f t="shared" si="343"/>
        <v/>
      </c>
      <c r="M3674" s="38" t="str">
        <f t="shared" si="344"/>
        <v/>
      </c>
      <c r="N3674" s="38" t="str">
        <f t="shared" si="346"/>
        <v/>
      </c>
      <c r="O3674" s="38" t="str">
        <f t="shared" si="342"/>
        <v/>
      </c>
      <c r="P3674" s="39" t="str">
        <f t="shared" si="347"/>
        <v/>
      </c>
      <c r="AC3674" s="42" t="str">
        <f>IF(B3674="","",VLOOKUP(B3674,[2]Formula!B:C,2,0))</f>
        <v/>
      </c>
      <c r="AD3674" s="43" t="str">
        <f t="shared" si="345"/>
        <v/>
      </c>
    </row>
    <row r="3675" spans="1:30" x14ac:dyDescent="0.25">
      <c r="A3675" s="64"/>
      <c r="B3675" s="64"/>
      <c r="C3675" s="66"/>
      <c r="D3675" s="67"/>
      <c r="E3675" s="64"/>
      <c r="F3675" s="64"/>
      <c r="G3675" s="37" t="str">
        <f>IF(E3675="","",IF(OR(E3675="Project Management",E3675="Project Support",E3675="Sprint Management",E3675="Sprint Support"),"NA",ROUND((((VLOOKUP(AD3675,[2]Formula!V:X,3,0)))-SUMIF(AD:AD,AD3675,H:H)),2)))</f>
        <v/>
      </c>
      <c r="H3675" s="71"/>
      <c r="I3675" s="72"/>
      <c r="J3675" s="72"/>
      <c r="K3675" s="38" t="str">
        <f>IF(E3675="","",IF(OR(E3675="Project Management",E3675="Project Support",E3675="Sprint Management",E3675="Sprint Support"),"NA",(((SUMIF(AD:AD,AD3675,H:H)/VLOOKUP(AD3675,[2]Formula!V:X,3,0))*VLOOKUP(AD3675,[2]Formula!V:X,2,0))*H3675)/SUMIF(AD:AD,AD3675,H:H)))</f>
        <v/>
      </c>
      <c r="L3675" s="38" t="str">
        <f t="shared" si="343"/>
        <v/>
      </c>
      <c r="M3675" s="38" t="str">
        <f t="shared" si="344"/>
        <v/>
      </c>
      <c r="N3675" s="38" t="str">
        <f t="shared" si="346"/>
        <v/>
      </c>
      <c r="O3675" s="38" t="str">
        <f t="shared" si="342"/>
        <v/>
      </c>
      <c r="P3675" s="39" t="str">
        <f t="shared" si="347"/>
        <v/>
      </c>
      <c r="AC3675" s="42" t="str">
        <f>IF(B3675="","",VLOOKUP(B3675,[2]Formula!B:C,2,0))</f>
        <v/>
      </c>
      <c r="AD3675" s="43" t="str">
        <f t="shared" si="345"/>
        <v/>
      </c>
    </row>
    <row r="3676" spans="1:30" x14ac:dyDescent="0.25">
      <c r="A3676" s="64"/>
      <c r="B3676" s="64"/>
      <c r="C3676" s="66"/>
      <c r="D3676" s="67"/>
      <c r="E3676" s="64"/>
      <c r="F3676" s="64"/>
      <c r="G3676" s="37" t="str">
        <f>IF(E3676="","",IF(OR(E3676="Project Management",E3676="Project Support",E3676="Sprint Management",E3676="Sprint Support"),"NA",ROUND((((VLOOKUP(AD3676,[2]Formula!V:X,3,0)))-SUMIF(AD:AD,AD3676,H:H)),2)))</f>
        <v/>
      </c>
      <c r="H3676" s="71"/>
      <c r="I3676" s="72"/>
      <c r="J3676" s="72"/>
      <c r="K3676" s="38" t="str">
        <f>IF(E3676="","",IF(OR(E3676="Project Management",E3676="Project Support",E3676="Sprint Management",E3676="Sprint Support"),"NA",(((SUMIF(AD:AD,AD3676,H:H)/VLOOKUP(AD3676,[2]Formula!V:X,3,0))*VLOOKUP(AD3676,[2]Formula!V:X,2,0))*H3676)/SUMIF(AD:AD,AD3676,H:H)))</f>
        <v/>
      </c>
      <c r="L3676" s="38" t="str">
        <f t="shared" si="343"/>
        <v/>
      </c>
      <c r="M3676" s="38" t="str">
        <f t="shared" si="344"/>
        <v/>
      </c>
      <c r="N3676" s="38" t="str">
        <f t="shared" si="346"/>
        <v/>
      </c>
      <c r="O3676" s="38" t="str">
        <f t="shared" si="342"/>
        <v/>
      </c>
      <c r="P3676" s="39" t="str">
        <f t="shared" si="347"/>
        <v/>
      </c>
      <c r="AC3676" s="42" t="str">
        <f>IF(B3676="","",VLOOKUP(B3676,[2]Formula!B:C,2,0))</f>
        <v/>
      </c>
      <c r="AD3676" s="43" t="str">
        <f t="shared" si="345"/>
        <v/>
      </c>
    </row>
    <row r="3677" spans="1:30" x14ac:dyDescent="0.25">
      <c r="A3677" s="64"/>
      <c r="B3677" s="64"/>
      <c r="C3677" s="66"/>
      <c r="D3677" s="67"/>
      <c r="E3677" s="64"/>
      <c r="F3677" s="64"/>
      <c r="G3677" s="37" t="str">
        <f>IF(E3677="","",IF(OR(E3677="Project Management",E3677="Project Support",E3677="Sprint Management",E3677="Sprint Support"),"NA",ROUND((((VLOOKUP(AD3677,[2]Formula!V:X,3,0)))-SUMIF(AD:AD,AD3677,H:H)),2)))</f>
        <v/>
      </c>
      <c r="H3677" s="71"/>
      <c r="I3677" s="72"/>
      <c r="J3677" s="72"/>
      <c r="K3677" s="38" t="str">
        <f>IF(E3677="","",IF(OR(E3677="Project Management",E3677="Project Support",E3677="Sprint Management",E3677="Sprint Support"),"NA",(((SUMIF(AD:AD,AD3677,H:H)/VLOOKUP(AD3677,[2]Formula!V:X,3,0))*VLOOKUP(AD3677,[2]Formula!V:X,2,0))*H3677)/SUMIF(AD:AD,AD3677,H:H)))</f>
        <v/>
      </c>
      <c r="L3677" s="38" t="str">
        <f t="shared" si="343"/>
        <v/>
      </c>
      <c r="M3677" s="38" t="str">
        <f t="shared" si="344"/>
        <v/>
      </c>
      <c r="N3677" s="38" t="str">
        <f t="shared" si="346"/>
        <v/>
      </c>
      <c r="O3677" s="38" t="str">
        <f t="shared" si="342"/>
        <v/>
      </c>
      <c r="P3677" s="39" t="str">
        <f t="shared" si="347"/>
        <v/>
      </c>
      <c r="AC3677" s="42" t="str">
        <f>IF(B3677="","",VLOOKUP(B3677,[2]Formula!B:C,2,0))</f>
        <v/>
      </c>
      <c r="AD3677" s="43" t="str">
        <f t="shared" si="345"/>
        <v/>
      </c>
    </row>
    <row r="3678" spans="1:30" x14ac:dyDescent="0.25">
      <c r="A3678" s="64"/>
      <c r="B3678" s="64"/>
      <c r="C3678" s="66"/>
      <c r="D3678" s="67"/>
      <c r="E3678" s="64"/>
      <c r="F3678" s="64"/>
      <c r="G3678" s="37" t="str">
        <f>IF(E3678="","",IF(OR(E3678="Project Management",E3678="Project Support",E3678="Sprint Management",E3678="Sprint Support"),"NA",ROUND((((VLOOKUP(AD3678,[2]Formula!V:X,3,0)))-SUMIF(AD:AD,AD3678,H:H)),2)))</f>
        <v/>
      </c>
      <c r="H3678" s="71"/>
      <c r="I3678" s="72"/>
      <c r="J3678" s="72"/>
      <c r="K3678" s="38" t="str">
        <f>IF(E3678="","",IF(OR(E3678="Project Management",E3678="Project Support",E3678="Sprint Management",E3678="Sprint Support"),"NA",(((SUMIF(AD:AD,AD3678,H:H)/VLOOKUP(AD3678,[2]Formula!V:X,3,0))*VLOOKUP(AD3678,[2]Formula!V:X,2,0))*H3678)/SUMIF(AD:AD,AD3678,H:H)))</f>
        <v/>
      </c>
      <c r="L3678" s="38" t="str">
        <f t="shared" si="343"/>
        <v/>
      </c>
      <c r="M3678" s="38" t="str">
        <f t="shared" si="344"/>
        <v/>
      </c>
      <c r="N3678" s="38" t="str">
        <f t="shared" si="346"/>
        <v/>
      </c>
      <c r="O3678" s="38" t="str">
        <f t="shared" si="342"/>
        <v/>
      </c>
      <c r="P3678" s="39" t="str">
        <f t="shared" si="347"/>
        <v/>
      </c>
      <c r="AC3678" s="42" t="str">
        <f>IF(B3678="","",VLOOKUP(B3678,[2]Formula!B:C,2,0))</f>
        <v/>
      </c>
      <c r="AD3678" s="43" t="str">
        <f t="shared" si="345"/>
        <v/>
      </c>
    </row>
    <row r="3679" spans="1:30" x14ac:dyDescent="0.25">
      <c r="A3679" s="64"/>
      <c r="B3679" s="64"/>
      <c r="C3679" s="66"/>
      <c r="D3679" s="67"/>
      <c r="E3679" s="64"/>
      <c r="F3679" s="64"/>
      <c r="G3679" s="37" t="str">
        <f>IF(E3679="","",IF(OR(E3679="Project Management",E3679="Project Support",E3679="Sprint Management",E3679="Sprint Support"),"NA",ROUND((((VLOOKUP(AD3679,[2]Formula!V:X,3,0)))-SUMIF(AD:AD,AD3679,H:H)),2)))</f>
        <v/>
      </c>
      <c r="H3679" s="71"/>
      <c r="I3679" s="72"/>
      <c r="J3679" s="72"/>
      <c r="K3679" s="38" t="str">
        <f>IF(E3679="","",IF(OR(E3679="Project Management",E3679="Project Support",E3679="Sprint Management",E3679="Sprint Support"),"NA",(((SUMIF(AD:AD,AD3679,H:H)/VLOOKUP(AD3679,[2]Formula!V:X,3,0))*VLOOKUP(AD3679,[2]Formula!V:X,2,0))*H3679)/SUMIF(AD:AD,AD3679,H:H)))</f>
        <v/>
      </c>
      <c r="L3679" s="38" t="str">
        <f t="shared" si="343"/>
        <v/>
      </c>
      <c r="M3679" s="38" t="str">
        <f t="shared" si="344"/>
        <v/>
      </c>
      <c r="N3679" s="38" t="str">
        <f t="shared" si="346"/>
        <v/>
      </c>
      <c r="O3679" s="38" t="str">
        <f t="shared" si="342"/>
        <v/>
      </c>
      <c r="P3679" s="39" t="str">
        <f t="shared" si="347"/>
        <v/>
      </c>
      <c r="AC3679" s="42" t="str">
        <f>IF(B3679="","",VLOOKUP(B3679,[2]Formula!B:C,2,0))</f>
        <v/>
      </c>
      <c r="AD3679" s="43" t="str">
        <f t="shared" si="345"/>
        <v/>
      </c>
    </row>
    <row r="3680" spans="1:30" x14ac:dyDescent="0.25">
      <c r="A3680" s="64"/>
      <c r="B3680" s="64"/>
      <c r="C3680" s="66"/>
      <c r="D3680" s="67"/>
      <c r="E3680" s="64"/>
      <c r="F3680" s="64"/>
      <c r="G3680" s="37" t="str">
        <f>IF(E3680="","",IF(OR(E3680="Project Management",E3680="Project Support",E3680="Sprint Management",E3680="Sprint Support"),"NA",ROUND((((VLOOKUP(AD3680,[2]Formula!V:X,3,0)))-SUMIF(AD:AD,AD3680,H:H)),2)))</f>
        <v/>
      </c>
      <c r="H3680" s="71"/>
      <c r="I3680" s="72"/>
      <c r="J3680" s="72"/>
      <c r="K3680" s="38" t="str">
        <f>IF(E3680="","",IF(OR(E3680="Project Management",E3680="Project Support",E3680="Sprint Management",E3680="Sprint Support"),"NA",(((SUMIF(AD:AD,AD3680,H:H)/VLOOKUP(AD3680,[2]Formula!V:X,3,0))*VLOOKUP(AD3680,[2]Formula!V:X,2,0))*H3680)/SUMIF(AD:AD,AD3680,H:H)))</f>
        <v/>
      </c>
      <c r="L3680" s="38" t="str">
        <f t="shared" si="343"/>
        <v/>
      </c>
      <c r="M3680" s="38" t="str">
        <f t="shared" si="344"/>
        <v/>
      </c>
      <c r="N3680" s="38" t="str">
        <f t="shared" si="346"/>
        <v/>
      </c>
      <c r="O3680" s="38" t="str">
        <f t="shared" si="342"/>
        <v/>
      </c>
      <c r="P3680" s="39" t="str">
        <f t="shared" si="347"/>
        <v/>
      </c>
      <c r="AC3680" s="42" t="str">
        <f>IF(B3680="","",VLOOKUP(B3680,[2]Formula!B:C,2,0))</f>
        <v/>
      </c>
      <c r="AD3680" s="43" t="str">
        <f t="shared" si="345"/>
        <v/>
      </c>
    </row>
    <row r="3681" spans="1:30" x14ac:dyDescent="0.25">
      <c r="A3681" s="64"/>
      <c r="B3681" s="64"/>
      <c r="C3681" s="66"/>
      <c r="D3681" s="67"/>
      <c r="E3681" s="64"/>
      <c r="F3681" s="64"/>
      <c r="G3681" s="37" t="str">
        <f>IF(E3681="","",IF(OR(E3681="Project Management",E3681="Project Support",E3681="Sprint Management",E3681="Sprint Support"),"NA",ROUND((((VLOOKUP(AD3681,[2]Formula!V:X,3,0)))-SUMIF(AD:AD,AD3681,H:H)),2)))</f>
        <v/>
      </c>
      <c r="H3681" s="71"/>
      <c r="I3681" s="72"/>
      <c r="J3681" s="72"/>
      <c r="K3681" s="38" t="str">
        <f>IF(E3681="","",IF(OR(E3681="Project Management",E3681="Project Support",E3681="Sprint Management",E3681="Sprint Support"),"NA",(((SUMIF(AD:AD,AD3681,H:H)/VLOOKUP(AD3681,[2]Formula!V:X,3,0))*VLOOKUP(AD3681,[2]Formula!V:X,2,0))*H3681)/SUMIF(AD:AD,AD3681,H:H)))</f>
        <v/>
      </c>
      <c r="L3681" s="38" t="str">
        <f t="shared" si="343"/>
        <v/>
      </c>
      <c r="M3681" s="38" t="str">
        <f t="shared" si="344"/>
        <v/>
      </c>
      <c r="N3681" s="38" t="str">
        <f t="shared" si="346"/>
        <v/>
      </c>
      <c r="O3681" s="38" t="str">
        <f t="shared" si="342"/>
        <v/>
      </c>
      <c r="P3681" s="39" t="str">
        <f t="shared" si="347"/>
        <v/>
      </c>
      <c r="AC3681" s="42" t="str">
        <f>IF(B3681="","",VLOOKUP(B3681,[2]Formula!B:C,2,0))</f>
        <v/>
      </c>
      <c r="AD3681" s="43" t="str">
        <f t="shared" si="345"/>
        <v/>
      </c>
    </row>
    <row r="3682" spans="1:30" x14ac:dyDescent="0.25">
      <c r="A3682" s="64"/>
      <c r="B3682" s="64"/>
      <c r="C3682" s="66"/>
      <c r="D3682" s="67"/>
      <c r="E3682" s="64"/>
      <c r="F3682" s="64"/>
      <c r="G3682" s="37" t="str">
        <f>IF(E3682="","",IF(OR(E3682="Project Management",E3682="Project Support",E3682="Sprint Management",E3682="Sprint Support"),"NA",ROUND((((VLOOKUP(AD3682,[2]Formula!V:X,3,0)))-SUMIF(AD:AD,AD3682,H:H)),2)))</f>
        <v/>
      </c>
      <c r="H3682" s="71"/>
      <c r="I3682" s="72"/>
      <c r="J3682" s="72"/>
      <c r="K3682" s="38" t="str">
        <f>IF(E3682="","",IF(OR(E3682="Project Management",E3682="Project Support",E3682="Sprint Management",E3682="Sprint Support"),"NA",(((SUMIF(AD:AD,AD3682,H:H)/VLOOKUP(AD3682,[2]Formula!V:X,3,0))*VLOOKUP(AD3682,[2]Formula!V:X,2,0))*H3682)/SUMIF(AD:AD,AD3682,H:H)))</f>
        <v/>
      </c>
      <c r="L3682" s="38" t="str">
        <f t="shared" si="343"/>
        <v/>
      </c>
      <c r="M3682" s="38" t="str">
        <f t="shared" si="344"/>
        <v/>
      </c>
      <c r="N3682" s="38" t="str">
        <f t="shared" si="346"/>
        <v/>
      </c>
      <c r="O3682" s="38" t="str">
        <f t="shared" si="342"/>
        <v/>
      </c>
      <c r="P3682" s="39" t="str">
        <f t="shared" si="347"/>
        <v/>
      </c>
      <c r="AC3682" s="42" t="str">
        <f>IF(B3682="","",VLOOKUP(B3682,[2]Formula!B:C,2,0))</f>
        <v/>
      </c>
      <c r="AD3682" s="43" t="str">
        <f t="shared" si="345"/>
        <v/>
      </c>
    </row>
    <row r="3683" spans="1:30" x14ac:dyDescent="0.25">
      <c r="A3683" s="64"/>
      <c r="B3683" s="64"/>
      <c r="C3683" s="66"/>
      <c r="D3683" s="67"/>
      <c r="E3683" s="64"/>
      <c r="F3683" s="64"/>
      <c r="G3683" s="37" t="str">
        <f>IF(E3683="","",IF(OR(E3683="Project Management",E3683="Project Support",E3683="Sprint Management",E3683="Sprint Support"),"NA",ROUND((((VLOOKUP(AD3683,[2]Formula!V:X,3,0)))-SUMIF(AD:AD,AD3683,H:H)),2)))</f>
        <v/>
      </c>
      <c r="H3683" s="71"/>
      <c r="I3683" s="72"/>
      <c r="J3683" s="72"/>
      <c r="K3683" s="38" t="str">
        <f>IF(E3683="","",IF(OR(E3683="Project Management",E3683="Project Support",E3683="Sprint Management",E3683="Sprint Support"),"NA",(((SUMIF(AD:AD,AD3683,H:H)/VLOOKUP(AD3683,[2]Formula!V:X,3,0))*VLOOKUP(AD3683,[2]Formula!V:X,2,0))*H3683)/SUMIF(AD:AD,AD3683,H:H)))</f>
        <v/>
      </c>
      <c r="L3683" s="38" t="str">
        <f t="shared" si="343"/>
        <v/>
      </c>
      <c r="M3683" s="38" t="str">
        <f t="shared" si="344"/>
        <v/>
      </c>
      <c r="N3683" s="38" t="str">
        <f t="shared" si="346"/>
        <v/>
      </c>
      <c r="O3683" s="38" t="str">
        <f t="shared" si="342"/>
        <v/>
      </c>
      <c r="P3683" s="39" t="str">
        <f t="shared" si="347"/>
        <v/>
      </c>
      <c r="AC3683" s="42" t="str">
        <f>IF(B3683="","",VLOOKUP(B3683,[2]Formula!B:C,2,0))</f>
        <v/>
      </c>
      <c r="AD3683" s="43" t="str">
        <f t="shared" si="345"/>
        <v/>
      </c>
    </row>
    <row r="3684" spans="1:30" x14ac:dyDescent="0.25">
      <c r="A3684" s="64"/>
      <c r="B3684" s="64"/>
      <c r="C3684" s="66"/>
      <c r="D3684" s="67"/>
      <c r="E3684" s="64"/>
      <c r="F3684" s="64"/>
      <c r="G3684" s="37" t="str">
        <f>IF(E3684="","",IF(OR(E3684="Project Management",E3684="Project Support",E3684="Sprint Management",E3684="Sprint Support"),"NA",ROUND((((VLOOKUP(AD3684,[2]Formula!V:X,3,0)))-SUMIF(AD:AD,AD3684,H:H)),2)))</f>
        <v/>
      </c>
      <c r="H3684" s="71"/>
      <c r="I3684" s="72"/>
      <c r="J3684" s="72"/>
      <c r="K3684" s="38" t="str">
        <f>IF(E3684="","",IF(OR(E3684="Project Management",E3684="Project Support",E3684="Sprint Management",E3684="Sprint Support"),"NA",(((SUMIF(AD:AD,AD3684,H:H)/VLOOKUP(AD3684,[2]Formula!V:X,3,0))*VLOOKUP(AD3684,[2]Formula!V:X,2,0))*H3684)/SUMIF(AD:AD,AD3684,H:H)))</f>
        <v/>
      </c>
      <c r="L3684" s="38" t="str">
        <f t="shared" si="343"/>
        <v/>
      </c>
      <c r="M3684" s="38" t="str">
        <f t="shared" si="344"/>
        <v/>
      </c>
      <c r="N3684" s="38" t="str">
        <f t="shared" si="346"/>
        <v/>
      </c>
      <c r="O3684" s="38" t="str">
        <f t="shared" si="342"/>
        <v/>
      </c>
      <c r="P3684" s="39" t="str">
        <f t="shared" si="347"/>
        <v/>
      </c>
      <c r="AC3684" s="42" t="str">
        <f>IF(B3684="","",VLOOKUP(B3684,[2]Formula!B:C,2,0))</f>
        <v/>
      </c>
      <c r="AD3684" s="43" t="str">
        <f t="shared" si="345"/>
        <v/>
      </c>
    </row>
    <row r="3685" spans="1:30" x14ac:dyDescent="0.25">
      <c r="A3685" s="64"/>
      <c r="B3685" s="64"/>
      <c r="C3685" s="66"/>
      <c r="D3685" s="67"/>
      <c r="E3685" s="64"/>
      <c r="F3685" s="64"/>
      <c r="G3685" s="37" t="str">
        <f>IF(E3685="","",IF(OR(E3685="Project Management",E3685="Project Support",E3685="Sprint Management",E3685="Sprint Support"),"NA",ROUND((((VLOOKUP(AD3685,[2]Formula!V:X,3,0)))-SUMIF(AD:AD,AD3685,H:H)),2)))</f>
        <v/>
      </c>
      <c r="H3685" s="71"/>
      <c r="I3685" s="72"/>
      <c r="J3685" s="72"/>
      <c r="K3685" s="38" t="str">
        <f>IF(E3685="","",IF(OR(E3685="Project Management",E3685="Project Support",E3685="Sprint Management",E3685="Sprint Support"),"NA",(((SUMIF(AD:AD,AD3685,H:H)/VLOOKUP(AD3685,[2]Formula!V:X,3,0))*VLOOKUP(AD3685,[2]Formula!V:X,2,0))*H3685)/SUMIF(AD:AD,AD3685,H:H)))</f>
        <v/>
      </c>
      <c r="L3685" s="38" t="str">
        <f t="shared" si="343"/>
        <v/>
      </c>
      <c r="M3685" s="38" t="str">
        <f t="shared" si="344"/>
        <v/>
      </c>
      <c r="N3685" s="38" t="str">
        <f t="shared" si="346"/>
        <v/>
      </c>
      <c r="O3685" s="38" t="str">
        <f t="shared" si="342"/>
        <v/>
      </c>
      <c r="P3685" s="39" t="str">
        <f t="shared" si="347"/>
        <v/>
      </c>
      <c r="AC3685" s="42" t="str">
        <f>IF(B3685="","",VLOOKUP(B3685,[2]Formula!B:C,2,0))</f>
        <v/>
      </c>
      <c r="AD3685" s="43" t="str">
        <f t="shared" si="345"/>
        <v/>
      </c>
    </row>
    <row r="3686" spans="1:30" x14ac:dyDescent="0.25">
      <c r="A3686" s="64"/>
      <c r="B3686" s="64"/>
      <c r="C3686" s="66"/>
      <c r="D3686" s="67"/>
      <c r="E3686" s="64"/>
      <c r="F3686" s="64"/>
      <c r="G3686" s="37" t="str">
        <f>IF(E3686="","",IF(OR(E3686="Project Management",E3686="Project Support",E3686="Sprint Management",E3686="Sprint Support"),"NA",ROUND((((VLOOKUP(AD3686,[2]Formula!V:X,3,0)))-SUMIF(AD:AD,AD3686,H:H)),2)))</f>
        <v/>
      </c>
      <c r="H3686" s="71"/>
      <c r="I3686" s="72"/>
      <c r="J3686" s="72"/>
      <c r="K3686" s="38" t="str">
        <f>IF(E3686="","",IF(OR(E3686="Project Management",E3686="Project Support",E3686="Sprint Management",E3686="Sprint Support"),"NA",(((SUMIF(AD:AD,AD3686,H:H)/VLOOKUP(AD3686,[2]Formula!V:X,3,0))*VLOOKUP(AD3686,[2]Formula!V:X,2,0))*H3686)/SUMIF(AD:AD,AD3686,H:H)))</f>
        <v/>
      </c>
      <c r="L3686" s="38" t="str">
        <f t="shared" si="343"/>
        <v/>
      </c>
      <c r="M3686" s="38" t="str">
        <f t="shared" si="344"/>
        <v/>
      </c>
      <c r="N3686" s="38" t="str">
        <f t="shared" si="346"/>
        <v/>
      </c>
      <c r="O3686" s="38" t="str">
        <f t="shared" si="342"/>
        <v/>
      </c>
      <c r="P3686" s="39" t="str">
        <f t="shared" si="347"/>
        <v/>
      </c>
      <c r="AC3686" s="42" t="str">
        <f>IF(B3686="","",VLOOKUP(B3686,[2]Formula!B:C,2,0))</f>
        <v/>
      </c>
      <c r="AD3686" s="43" t="str">
        <f t="shared" si="345"/>
        <v/>
      </c>
    </row>
    <row r="3687" spans="1:30" x14ac:dyDescent="0.25">
      <c r="A3687" s="64"/>
      <c r="B3687" s="64"/>
      <c r="C3687" s="66"/>
      <c r="D3687" s="67"/>
      <c r="E3687" s="64"/>
      <c r="F3687" s="64"/>
      <c r="G3687" s="37" t="str">
        <f>IF(E3687="","",IF(OR(E3687="Project Management",E3687="Project Support",E3687="Sprint Management",E3687="Sprint Support"),"NA",ROUND((((VLOOKUP(AD3687,[2]Formula!V:X,3,0)))-SUMIF(AD:AD,AD3687,H:H)),2)))</f>
        <v/>
      </c>
      <c r="H3687" s="71"/>
      <c r="I3687" s="72"/>
      <c r="J3687" s="72"/>
      <c r="K3687" s="38" t="str">
        <f>IF(E3687="","",IF(OR(E3687="Project Management",E3687="Project Support",E3687="Sprint Management",E3687="Sprint Support"),"NA",(((SUMIF(AD:AD,AD3687,H:H)/VLOOKUP(AD3687,[2]Formula!V:X,3,0))*VLOOKUP(AD3687,[2]Formula!V:X,2,0))*H3687)/SUMIF(AD:AD,AD3687,H:H)))</f>
        <v/>
      </c>
      <c r="L3687" s="38" t="str">
        <f t="shared" si="343"/>
        <v/>
      </c>
      <c r="M3687" s="38" t="str">
        <f t="shared" si="344"/>
        <v/>
      </c>
      <c r="N3687" s="38" t="str">
        <f t="shared" si="346"/>
        <v/>
      </c>
      <c r="O3687" s="38" t="str">
        <f t="shared" si="342"/>
        <v/>
      </c>
      <c r="P3687" s="39" t="str">
        <f t="shared" si="347"/>
        <v/>
      </c>
      <c r="AC3687" s="42" t="str">
        <f>IF(B3687="","",VLOOKUP(B3687,[2]Formula!B:C,2,0))</f>
        <v/>
      </c>
      <c r="AD3687" s="43" t="str">
        <f t="shared" si="345"/>
        <v/>
      </c>
    </row>
    <row r="3688" spans="1:30" x14ac:dyDescent="0.25">
      <c r="A3688" s="64"/>
      <c r="B3688" s="64"/>
      <c r="C3688" s="66"/>
      <c r="D3688" s="67"/>
      <c r="E3688" s="64"/>
      <c r="F3688" s="64"/>
      <c r="G3688" s="37" t="str">
        <f>IF(E3688="","",IF(OR(E3688="Project Management",E3688="Project Support",E3688="Sprint Management",E3688="Sprint Support"),"NA",ROUND((((VLOOKUP(AD3688,[2]Formula!V:X,3,0)))-SUMIF(AD:AD,AD3688,H:H)),2)))</f>
        <v/>
      </c>
      <c r="H3688" s="71"/>
      <c r="I3688" s="72"/>
      <c r="J3688" s="72"/>
      <c r="K3688" s="38" t="str">
        <f>IF(E3688="","",IF(OR(E3688="Project Management",E3688="Project Support",E3688="Sprint Management",E3688="Sprint Support"),"NA",(((SUMIF(AD:AD,AD3688,H:H)/VLOOKUP(AD3688,[2]Formula!V:X,3,0))*VLOOKUP(AD3688,[2]Formula!V:X,2,0))*H3688)/SUMIF(AD:AD,AD3688,H:H)))</f>
        <v/>
      </c>
      <c r="L3688" s="38" t="str">
        <f t="shared" si="343"/>
        <v/>
      </c>
      <c r="M3688" s="38" t="str">
        <f t="shared" si="344"/>
        <v/>
      </c>
      <c r="N3688" s="38" t="str">
        <f t="shared" si="346"/>
        <v/>
      </c>
      <c r="O3688" s="38" t="str">
        <f t="shared" si="342"/>
        <v/>
      </c>
      <c r="P3688" s="39" t="str">
        <f t="shared" si="347"/>
        <v/>
      </c>
      <c r="AC3688" s="42" t="str">
        <f>IF(B3688="","",VLOOKUP(B3688,[2]Formula!B:C,2,0))</f>
        <v/>
      </c>
      <c r="AD3688" s="43" t="str">
        <f t="shared" si="345"/>
        <v/>
      </c>
    </row>
    <row r="3689" spans="1:30" x14ac:dyDescent="0.25">
      <c r="A3689" s="64"/>
      <c r="B3689" s="64"/>
      <c r="C3689" s="66"/>
      <c r="D3689" s="67"/>
      <c r="E3689" s="64"/>
      <c r="F3689" s="64"/>
      <c r="G3689" s="37" t="str">
        <f>IF(E3689="","",IF(OR(E3689="Project Management",E3689="Project Support",E3689="Sprint Management",E3689="Sprint Support"),"NA",ROUND((((VLOOKUP(AD3689,[2]Formula!V:X,3,0)))-SUMIF(AD:AD,AD3689,H:H)),2)))</f>
        <v/>
      </c>
      <c r="H3689" s="71"/>
      <c r="I3689" s="72"/>
      <c r="J3689" s="72"/>
      <c r="K3689" s="38" t="str">
        <f>IF(E3689="","",IF(OR(E3689="Project Management",E3689="Project Support",E3689="Sprint Management",E3689="Sprint Support"),"NA",(((SUMIF(AD:AD,AD3689,H:H)/VLOOKUP(AD3689,[2]Formula!V:X,3,0))*VLOOKUP(AD3689,[2]Formula!V:X,2,0))*H3689)/SUMIF(AD:AD,AD3689,H:H)))</f>
        <v/>
      </c>
      <c r="L3689" s="38" t="str">
        <f t="shared" si="343"/>
        <v/>
      </c>
      <c r="M3689" s="38" t="str">
        <f t="shared" si="344"/>
        <v/>
      </c>
      <c r="N3689" s="38" t="str">
        <f t="shared" si="346"/>
        <v/>
      </c>
      <c r="O3689" s="38" t="str">
        <f t="shared" si="342"/>
        <v/>
      </c>
      <c r="P3689" s="39" t="str">
        <f t="shared" si="347"/>
        <v/>
      </c>
      <c r="AC3689" s="42" t="str">
        <f>IF(B3689="","",VLOOKUP(B3689,[2]Formula!B:C,2,0))</f>
        <v/>
      </c>
      <c r="AD3689" s="43" t="str">
        <f t="shared" si="345"/>
        <v/>
      </c>
    </row>
    <row r="3690" spans="1:30" x14ac:dyDescent="0.25">
      <c r="A3690" s="64"/>
      <c r="B3690" s="64"/>
      <c r="C3690" s="66"/>
      <c r="D3690" s="67"/>
      <c r="E3690" s="64"/>
      <c r="F3690" s="64"/>
      <c r="G3690" s="37" t="str">
        <f>IF(E3690="","",IF(OR(E3690="Project Management",E3690="Project Support",E3690="Sprint Management",E3690="Sprint Support"),"NA",ROUND((((VLOOKUP(AD3690,[2]Formula!V:X,3,0)))-SUMIF(AD:AD,AD3690,H:H)),2)))</f>
        <v/>
      </c>
      <c r="H3690" s="71"/>
      <c r="I3690" s="72"/>
      <c r="J3690" s="72"/>
      <c r="K3690" s="38" t="str">
        <f>IF(E3690="","",IF(OR(E3690="Project Management",E3690="Project Support",E3690="Sprint Management",E3690="Sprint Support"),"NA",(((SUMIF(AD:AD,AD3690,H:H)/VLOOKUP(AD3690,[2]Formula!V:X,3,0))*VLOOKUP(AD3690,[2]Formula!V:X,2,0))*H3690)/SUMIF(AD:AD,AD3690,H:H)))</f>
        <v/>
      </c>
      <c r="L3690" s="38" t="str">
        <f t="shared" si="343"/>
        <v/>
      </c>
      <c r="M3690" s="38" t="str">
        <f t="shared" si="344"/>
        <v/>
      </c>
      <c r="N3690" s="38" t="str">
        <f t="shared" si="346"/>
        <v/>
      </c>
      <c r="O3690" s="38" t="str">
        <f t="shared" si="342"/>
        <v/>
      </c>
      <c r="P3690" s="39" t="str">
        <f t="shared" si="347"/>
        <v/>
      </c>
      <c r="AC3690" s="42" t="str">
        <f>IF(B3690="","",VLOOKUP(B3690,[2]Formula!B:C,2,0))</f>
        <v/>
      </c>
      <c r="AD3690" s="43" t="str">
        <f t="shared" si="345"/>
        <v/>
      </c>
    </row>
    <row r="3691" spans="1:30" x14ac:dyDescent="0.25">
      <c r="A3691" s="64"/>
      <c r="B3691" s="64"/>
      <c r="C3691" s="66"/>
      <c r="D3691" s="67"/>
      <c r="E3691" s="64"/>
      <c r="F3691" s="64"/>
      <c r="G3691" s="37" t="str">
        <f>IF(E3691="","",IF(OR(E3691="Project Management",E3691="Project Support",E3691="Sprint Management",E3691="Sprint Support"),"NA",ROUND((((VLOOKUP(AD3691,[2]Formula!V:X,3,0)))-SUMIF(AD:AD,AD3691,H:H)),2)))</f>
        <v/>
      </c>
      <c r="H3691" s="71"/>
      <c r="I3691" s="72"/>
      <c r="J3691" s="72"/>
      <c r="K3691" s="38" t="str">
        <f>IF(E3691="","",IF(OR(E3691="Project Management",E3691="Project Support",E3691="Sprint Management",E3691="Sprint Support"),"NA",(((SUMIF(AD:AD,AD3691,H:H)/VLOOKUP(AD3691,[2]Formula!V:X,3,0))*VLOOKUP(AD3691,[2]Formula!V:X,2,0))*H3691)/SUMIF(AD:AD,AD3691,H:H)))</f>
        <v/>
      </c>
      <c r="L3691" s="38" t="str">
        <f t="shared" si="343"/>
        <v/>
      </c>
      <c r="M3691" s="38" t="str">
        <f t="shared" si="344"/>
        <v/>
      </c>
      <c r="N3691" s="38" t="str">
        <f t="shared" si="346"/>
        <v/>
      </c>
      <c r="O3691" s="38" t="str">
        <f t="shared" si="342"/>
        <v/>
      </c>
      <c r="P3691" s="39" t="str">
        <f t="shared" si="347"/>
        <v/>
      </c>
      <c r="AC3691" s="42" t="str">
        <f>IF(B3691="","",VLOOKUP(B3691,[2]Formula!B:C,2,0))</f>
        <v/>
      </c>
      <c r="AD3691" s="43" t="str">
        <f t="shared" si="345"/>
        <v/>
      </c>
    </row>
    <row r="3692" spans="1:30" x14ac:dyDescent="0.25">
      <c r="A3692" s="64"/>
      <c r="B3692" s="64"/>
      <c r="C3692" s="66"/>
      <c r="D3692" s="67"/>
      <c r="E3692" s="64"/>
      <c r="F3692" s="64"/>
      <c r="G3692" s="37" t="str">
        <f>IF(E3692="","",IF(OR(E3692="Project Management",E3692="Project Support",E3692="Sprint Management",E3692="Sprint Support"),"NA",ROUND((((VLOOKUP(AD3692,[2]Formula!V:X,3,0)))-SUMIF(AD:AD,AD3692,H:H)),2)))</f>
        <v/>
      </c>
      <c r="H3692" s="71"/>
      <c r="I3692" s="72"/>
      <c r="J3692" s="72"/>
      <c r="K3692" s="38" t="str">
        <f>IF(E3692="","",IF(OR(E3692="Project Management",E3692="Project Support",E3692="Sprint Management",E3692="Sprint Support"),"NA",(((SUMIF(AD:AD,AD3692,H:H)/VLOOKUP(AD3692,[2]Formula!V:X,3,0))*VLOOKUP(AD3692,[2]Formula!V:X,2,0))*H3692)/SUMIF(AD:AD,AD3692,H:H)))</f>
        <v/>
      </c>
      <c r="L3692" s="38" t="str">
        <f t="shared" si="343"/>
        <v/>
      </c>
      <c r="M3692" s="38" t="str">
        <f t="shared" si="344"/>
        <v/>
      </c>
      <c r="N3692" s="38" t="str">
        <f t="shared" si="346"/>
        <v/>
      </c>
      <c r="O3692" s="38" t="str">
        <f t="shared" si="342"/>
        <v/>
      </c>
      <c r="P3692" s="39" t="str">
        <f t="shared" si="347"/>
        <v/>
      </c>
      <c r="AC3692" s="42" t="str">
        <f>IF(B3692="","",VLOOKUP(B3692,[2]Formula!B:C,2,0))</f>
        <v/>
      </c>
      <c r="AD3692" s="43" t="str">
        <f t="shared" si="345"/>
        <v/>
      </c>
    </row>
    <row r="3693" spans="1:30" x14ac:dyDescent="0.25">
      <c r="A3693" s="64"/>
      <c r="B3693" s="64"/>
      <c r="C3693" s="66"/>
      <c r="D3693" s="67"/>
      <c r="E3693" s="64"/>
      <c r="F3693" s="64"/>
      <c r="G3693" s="37" t="str">
        <f>IF(E3693="","",IF(OR(E3693="Project Management",E3693="Project Support",E3693="Sprint Management",E3693="Sprint Support"),"NA",ROUND((((VLOOKUP(AD3693,[2]Formula!V:X,3,0)))-SUMIF(AD:AD,AD3693,H:H)),2)))</f>
        <v/>
      </c>
      <c r="H3693" s="71"/>
      <c r="I3693" s="72"/>
      <c r="J3693" s="72"/>
      <c r="K3693" s="38" t="str">
        <f>IF(E3693="","",IF(OR(E3693="Project Management",E3693="Project Support",E3693="Sprint Management",E3693="Sprint Support"),"NA",(((SUMIF(AD:AD,AD3693,H:H)/VLOOKUP(AD3693,[2]Formula!V:X,3,0))*VLOOKUP(AD3693,[2]Formula!V:X,2,0))*H3693)/SUMIF(AD:AD,AD3693,H:H)))</f>
        <v/>
      </c>
      <c r="L3693" s="38" t="str">
        <f t="shared" si="343"/>
        <v/>
      </c>
      <c r="M3693" s="38" t="str">
        <f t="shared" si="344"/>
        <v/>
      </c>
      <c r="N3693" s="38" t="str">
        <f t="shared" si="346"/>
        <v/>
      </c>
      <c r="O3693" s="38" t="str">
        <f t="shared" si="342"/>
        <v/>
      </c>
      <c r="P3693" s="39" t="str">
        <f t="shared" si="347"/>
        <v/>
      </c>
      <c r="AC3693" s="42" t="str">
        <f>IF(B3693="","",VLOOKUP(B3693,[2]Formula!B:C,2,0))</f>
        <v/>
      </c>
      <c r="AD3693" s="43" t="str">
        <f t="shared" si="345"/>
        <v/>
      </c>
    </row>
    <row r="3694" spans="1:30" x14ac:dyDescent="0.25">
      <c r="A3694" s="64"/>
      <c r="B3694" s="64"/>
      <c r="C3694" s="66"/>
      <c r="D3694" s="67"/>
      <c r="E3694" s="64"/>
      <c r="F3694" s="64"/>
      <c r="G3694" s="37" t="str">
        <f>IF(E3694="","",IF(OR(E3694="Project Management",E3694="Project Support",E3694="Sprint Management",E3694="Sprint Support"),"NA",ROUND((((VLOOKUP(AD3694,[2]Formula!V:X,3,0)))-SUMIF(AD:AD,AD3694,H:H)),2)))</f>
        <v/>
      </c>
      <c r="H3694" s="71"/>
      <c r="I3694" s="72"/>
      <c r="J3694" s="72"/>
      <c r="K3694" s="38" t="str">
        <f>IF(E3694="","",IF(OR(E3694="Project Management",E3694="Project Support",E3694="Sprint Management",E3694="Sprint Support"),"NA",(((SUMIF(AD:AD,AD3694,H:H)/VLOOKUP(AD3694,[2]Formula!V:X,3,0))*VLOOKUP(AD3694,[2]Formula!V:X,2,0))*H3694)/SUMIF(AD:AD,AD3694,H:H)))</f>
        <v/>
      </c>
      <c r="L3694" s="38" t="str">
        <f t="shared" si="343"/>
        <v/>
      </c>
      <c r="M3694" s="38" t="str">
        <f t="shared" si="344"/>
        <v/>
      </c>
      <c r="N3694" s="38" t="str">
        <f t="shared" si="346"/>
        <v/>
      </c>
      <c r="O3694" s="38" t="str">
        <f t="shared" si="342"/>
        <v/>
      </c>
      <c r="P3694" s="39" t="str">
        <f t="shared" si="347"/>
        <v/>
      </c>
      <c r="AC3694" s="42" t="str">
        <f>IF(B3694="","",VLOOKUP(B3694,[2]Formula!B:C,2,0))</f>
        <v/>
      </c>
      <c r="AD3694" s="43" t="str">
        <f t="shared" si="345"/>
        <v/>
      </c>
    </row>
    <row r="3695" spans="1:30" x14ac:dyDescent="0.25">
      <c r="A3695" s="64"/>
      <c r="B3695" s="64"/>
      <c r="C3695" s="66"/>
      <c r="D3695" s="67"/>
      <c r="E3695" s="64"/>
      <c r="F3695" s="64"/>
      <c r="G3695" s="37" t="str">
        <f>IF(E3695="","",IF(OR(E3695="Project Management",E3695="Project Support",E3695="Sprint Management",E3695="Sprint Support"),"NA",ROUND((((VLOOKUP(AD3695,[2]Formula!V:X,3,0)))-SUMIF(AD:AD,AD3695,H:H)),2)))</f>
        <v/>
      </c>
      <c r="H3695" s="71"/>
      <c r="I3695" s="72"/>
      <c r="J3695" s="72"/>
      <c r="K3695" s="38" t="str">
        <f>IF(E3695="","",IF(OR(E3695="Project Management",E3695="Project Support",E3695="Sprint Management",E3695="Sprint Support"),"NA",(((SUMIF(AD:AD,AD3695,H:H)/VLOOKUP(AD3695,[2]Formula!V:X,3,0))*VLOOKUP(AD3695,[2]Formula!V:X,2,0))*H3695)/SUMIF(AD:AD,AD3695,H:H)))</f>
        <v/>
      </c>
      <c r="L3695" s="38" t="str">
        <f t="shared" si="343"/>
        <v/>
      </c>
      <c r="M3695" s="38" t="str">
        <f t="shared" si="344"/>
        <v/>
      </c>
      <c r="N3695" s="38" t="str">
        <f t="shared" si="346"/>
        <v/>
      </c>
      <c r="O3695" s="38" t="str">
        <f t="shared" si="342"/>
        <v/>
      </c>
      <c r="P3695" s="39" t="str">
        <f t="shared" si="347"/>
        <v/>
      </c>
      <c r="AC3695" s="42" t="str">
        <f>IF(B3695="","",VLOOKUP(B3695,[2]Formula!B:C,2,0))</f>
        <v/>
      </c>
      <c r="AD3695" s="43" t="str">
        <f t="shared" si="345"/>
        <v/>
      </c>
    </row>
    <row r="3696" spans="1:30" x14ac:dyDescent="0.25">
      <c r="A3696" s="64"/>
      <c r="B3696" s="64"/>
      <c r="C3696" s="66"/>
      <c r="D3696" s="67"/>
      <c r="E3696" s="64"/>
      <c r="F3696" s="64"/>
      <c r="G3696" s="37" t="str">
        <f>IF(E3696="","",IF(OR(E3696="Project Management",E3696="Project Support",E3696="Sprint Management",E3696="Sprint Support"),"NA",ROUND((((VLOOKUP(AD3696,[2]Formula!V:X,3,0)))-SUMIF(AD:AD,AD3696,H:H)),2)))</f>
        <v/>
      </c>
      <c r="H3696" s="71"/>
      <c r="I3696" s="72"/>
      <c r="J3696" s="72"/>
      <c r="K3696" s="38" t="str">
        <f>IF(E3696="","",IF(OR(E3696="Project Management",E3696="Project Support",E3696="Sprint Management",E3696="Sprint Support"),"NA",(((SUMIF(AD:AD,AD3696,H:H)/VLOOKUP(AD3696,[2]Formula!V:X,3,0))*VLOOKUP(AD3696,[2]Formula!V:X,2,0))*H3696)/SUMIF(AD:AD,AD3696,H:H)))</f>
        <v/>
      </c>
      <c r="L3696" s="38" t="str">
        <f t="shared" si="343"/>
        <v/>
      </c>
      <c r="M3696" s="38" t="str">
        <f t="shared" si="344"/>
        <v/>
      </c>
      <c r="N3696" s="38" t="str">
        <f t="shared" si="346"/>
        <v/>
      </c>
      <c r="O3696" s="38" t="str">
        <f t="shared" si="342"/>
        <v/>
      </c>
      <c r="P3696" s="39" t="str">
        <f t="shared" si="347"/>
        <v/>
      </c>
      <c r="AC3696" s="42" t="str">
        <f>IF(B3696="","",VLOOKUP(B3696,[2]Formula!B:C,2,0))</f>
        <v/>
      </c>
      <c r="AD3696" s="43" t="str">
        <f t="shared" si="345"/>
        <v/>
      </c>
    </row>
    <row r="3697" spans="1:30" x14ac:dyDescent="0.25">
      <c r="A3697" s="64"/>
      <c r="B3697" s="64"/>
      <c r="C3697" s="66"/>
      <c r="D3697" s="67"/>
      <c r="E3697" s="64"/>
      <c r="F3697" s="64"/>
      <c r="G3697" s="37" t="str">
        <f>IF(E3697="","",IF(OR(E3697="Project Management",E3697="Project Support",E3697="Sprint Management",E3697="Sprint Support"),"NA",ROUND((((VLOOKUP(AD3697,[2]Formula!V:X,3,0)))-SUMIF(AD:AD,AD3697,H:H)),2)))</f>
        <v/>
      </c>
      <c r="H3697" s="71"/>
      <c r="I3697" s="72"/>
      <c r="J3697" s="72"/>
      <c r="K3697" s="38" t="str">
        <f>IF(E3697="","",IF(OR(E3697="Project Management",E3697="Project Support",E3697="Sprint Management",E3697="Sprint Support"),"NA",(((SUMIF(AD:AD,AD3697,H:H)/VLOOKUP(AD3697,[2]Formula!V:X,3,0))*VLOOKUP(AD3697,[2]Formula!V:X,2,0))*H3697)/SUMIF(AD:AD,AD3697,H:H)))</f>
        <v/>
      </c>
      <c r="L3697" s="38" t="str">
        <f t="shared" si="343"/>
        <v/>
      </c>
      <c r="M3697" s="38" t="str">
        <f t="shared" si="344"/>
        <v/>
      </c>
      <c r="N3697" s="38" t="str">
        <f t="shared" si="346"/>
        <v/>
      </c>
      <c r="O3697" s="38" t="str">
        <f t="shared" si="342"/>
        <v/>
      </c>
      <c r="P3697" s="39" t="str">
        <f t="shared" si="347"/>
        <v/>
      </c>
      <c r="AC3697" s="42" t="str">
        <f>IF(B3697="","",VLOOKUP(B3697,[2]Formula!B:C,2,0))</f>
        <v/>
      </c>
      <c r="AD3697" s="43" t="str">
        <f t="shared" si="345"/>
        <v/>
      </c>
    </row>
    <row r="3698" spans="1:30" x14ac:dyDescent="0.25">
      <c r="A3698" s="64"/>
      <c r="B3698" s="64"/>
      <c r="C3698" s="66"/>
      <c r="D3698" s="67"/>
      <c r="E3698" s="64"/>
      <c r="F3698" s="64"/>
      <c r="G3698" s="37" t="str">
        <f>IF(E3698="","",IF(OR(E3698="Project Management",E3698="Project Support",E3698="Sprint Management",E3698="Sprint Support"),"NA",ROUND((((VLOOKUP(AD3698,[2]Formula!V:X,3,0)))-SUMIF(AD:AD,AD3698,H:H)),2)))</f>
        <v/>
      </c>
      <c r="H3698" s="71"/>
      <c r="I3698" s="72"/>
      <c r="J3698" s="72"/>
      <c r="K3698" s="38" t="str">
        <f>IF(E3698="","",IF(OR(E3698="Project Management",E3698="Project Support",E3698="Sprint Management",E3698="Sprint Support"),"NA",(((SUMIF(AD:AD,AD3698,H:H)/VLOOKUP(AD3698,[2]Formula!V:X,3,0))*VLOOKUP(AD3698,[2]Formula!V:X,2,0))*H3698)/SUMIF(AD:AD,AD3698,H:H)))</f>
        <v/>
      </c>
      <c r="L3698" s="38" t="str">
        <f t="shared" si="343"/>
        <v/>
      </c>
      <c r="M3698" s="38" t="str">
        <f t="shared" si="344"/>
        <v/>
      </c>
      <c r="N3698" s="38" t="str">
        <f t="shared" si="346"/>
        <v/>
      </c>
      <c r="O3698" s="38" t="str">
        <f t="shared" si="342"/>
        <v/>
      </c>
      <c r="P3698" s="39" t="str">
        <f t="shared" si="347"/>
        <v/>
      </c>
      <c r="AC3698" s="42" t="str">
        <f>IF(B3698="","",VLOOKUP(B3698,[2]Formula!B:C,2,0))</f>
        <v/>
      </c>
      <c r="AD3698" s="43" t="str">
        <f t="shared" si="345"/>
        <v/>
      </c>
    </row>
    <row r="3699" spans="1:30" x14ac:dyDescent="0.25">
      <c r="A3699" s="64"/>
      <c r="B3699" s="64"/>
      <c r="C3699" s="66"/>
      <c r="D3699" s="67"/>
      <c r="E3699" s="64"/>
      <c r="F3699" s="64"/>
      <c r="G3699" s="37" t="str">
        <f>IF(E3699="","",IF(OR(E3699="Project Management",E3699="Project Support",E3699="Sprint Management",E3699="Sprint Support"),"NA",ROUND((((VLOOKUP(AD3699,[2]Formula!V:X,3,0)))-SUMIF(AD:AD,AD3699,H:H)),2)))</f>
        <v/>
      </c>
      <c r="H3699" s="71"/>
      <c r="I3699" s="72"/>
      <c r="J3699" s="72"/>
      <c r="K3699" s="38" t="str">
        <f>IF(E3699="","",IF(OR(E3699="Project Management",E3699="Project Support",E3699="Sprint Management",E3699="Sprint Support"),"NA",(((SUMIF(AD:AD,AD3699,H:H)/VLOOKUP(AD3699,[2]Formula!V:X,3,0))*VLOOKUP(AD3699,[2]Formula!V:X,2,0))*H3699)/SUMIF(AD:AD,AD3699,H:H)))</f>
        <v/>
      </c>
      <c r="L3699" s="38" t="str">
        <f t="shared" si="343"/>
        <v/>
      </c>
      <c r="M3699" s="38" t="str">
        <f t="shared" si="344"/>
        <v/>
      </c>
      <c r="N3699" s="38" t="str">
        <f t="shared" si="346"/>
        <v/>
      </c>
      <c r="O3699" s="38" t="str">
        <f t="shared" si="342"/>
        <v/>
      </c>
      <c r="P3699" s="39" t="str">
        <f t="shared" si="347"/>
        <v/>
      </c>
      <c r="AC3699" s="42" t="str">
        <f>IF(B3699="","",VLOOKUP(B3699,[2]Formula!B:C,2,0))</f>
        <v/>
      </c>
      <c r="AD3699" s="43" t="str">
        <f t="shared" si="345"/>
        <v/>
      </c>
    </row>
    <row r="3700" spans="1:30" x14ac:dyDescent="0.25">
      <c r="A3700" s="64"/>
      <c r="B3700" s="64"/>
      <c r="C3700" s="66"/>
      <c r="D3700" s="67"/>
      <c r="E3700" s="64"/>
      <c r="F3700" s="64"/>
      <c r="G3700" s="37" t="str">
        <f>IF(E3700="","",IF(OR(E3700="Project Management",E3700="Project Support",E3700="Sprint Management",E3700="Sprint Support"),"NA",ROUND((((VLOOKUP(AD3700,[2]Formula!V:X,3,0)))-SUMIF(AD:AD,AD3700,H:H)),2)))</f>
        <v/>
      </c>
      <c r="H3700" s="71"/>
      <c r="I3700" s="72"/>
      <c r="J3700" s="72"/>
      <c r="K3700" s="38" t="str">
        <f>IF(E3700="","",IF(OR(E3700="Project Management",E3700="Project Support",E3700="Sprint Management",E3700="Sprint Support"),"NA",(((SUMIF(AD:AD,AD3700,H:H)/VLOOKUP(AD3700,[2]Formula!V:X,3,0))*VLOOKUP(AD3700,[2]Formula!V:X,2,0))*H3700)/SUMIF(AD:AD,AD3700,H:H)))</f>
        <v/>
      </c>
      <c r="L3700" s="38" t="str">
        <f t="shared" si="343"/>
        <v/>
      </c>
      <c r="M3700" s="38" t="str">
        <f t="shared" si="344"/>
        <v/>
      </c>
      <c r="N3700" s="38" t="str">
        <f t="shared" si="346"/>
        <v/>
      </c>
      <c r="O3700" s="38" t="str">
        <f t="shared" si="342"/>
        <v/>
      </c>
      <c r="P3700" s="39" t="str">
        <f t="shared" si="347"/>
        <v/>
      </c>
      <c r="AC3700" s="42" t="str">
        <f>IF(B3700="","",VLOOKUP(B3700,[2]Formula!B:C,2,0))</f>
        <v/>
      </c>
      <c r="AD3700" s="43" t="str">
        <f t="shared" si="345"/>
        <v/>
      </c>
    </row>
    <row r="3701" spans="1:30" x14ac:dyDescent="0.25">
      <c r="A3701" s="64"/>
      <c r="B3701" s="64"/>
      <c r="C3701" s="66"/>
      <c r="D3701" s="67"/>
      <c r="E3701" s="64"/>
      <c r="F3701" s="64"/>
      <c r="G3701" s="37" t="str">
        <f>IF(E3701="","",IF(OR(E3701="Project Management",E3701="Project Support",E3701="Sprint Management",E3701="Sprint Support"),"NA",ROUND((((VLOOKUP(AD3701,[2]Formula!V:X,3,0)))-SUMIF(AD:AD,AD3701,H:H)),2)))</f>
        <v/>
      </c>
      <c r="H3701" s="71"/>
      <c r="I3701" s="72"/>
      <c r="J3701" s="72"/>
      <c r="K3701" s="38" t="str">
        <f>IF(E3701="","",IF(OR(E3701="Project Management",E3701="Project Support",E3701="Sprint Management",E3701="Sprint Support"),"NA",(((SUMIF(AD:AD,AD3701,H:H)/VLOOKUP(AD3701,[2]Formula!V:X,3,0))*VLOOKUP(AD3701,[2]Formula!V:X,2,0))*H3701)/SUMIF(AD:AD,AD3701,H:H)))</f>
        <v/>
      </c>
      <c r="L3701" s="38" t="str">
        <f t="shared" si="343"/>
        <v/>
      </c>
      <c r="M3701" s="38" t="str">
        <f t="shared" si="344"/>
        <v/>
      </c>
      <c r="N3701" s="38" t="str">
        <f t="shared" si="346"/>
        <v/>
      </c>
      <c r="O3701" s="38" t="str">
        <f t="shared" ref="O3701:O3764" si="348">IFERROR(L3701/M3701,"")</f>
        <v/>
      </c>
      <c r="P3701" s="39" t="str">
        <f t="shared" si="347"/>
        <v/>
      </c>
      <c r="AC3701" s="42" t="str">
        <f>IF(B3701="","",VLOOKUP(B3701,[2]Formula!B:C,2,0))</f>
        <v/>
      </c>
      <c r="AD3701" s="43" t="str">
        <f t="shared" si="345"/>
        <v/>
      </c>
    </row>
    <row r="3702" spans="1:30" x14ac:dyDescent="0.25">
      <c r="A3702" s="64"/>
      <c r="B3702" s="64"/>
      <c r="C3702" s="66"/>
      <c r="D3702" s="67"/>
      <c r="E3702" s="64"/>
      <c r="F3702" s="64"/>
      <c r="G3702" s="37" t="str">
        <f>IF(E3702="","",IF(OR(E3702="Project Management",E3702="Project Support",E3702="Sprint Management",E3702="Sprint Support"),"NA",ROUND((((VLOOKUP(AD3702,[2]Formula!V:X,3,0)))-SUMIF(AD:AD,AD3702,H:H)),2)))</f>
        <v/>
      </c>
      <c r="H3702" s="71"/>
      <c r="I3702" s="72"/>
      <c r="J3702" s="72"/>
      <c r="K3702" s="38" t="str">
        <f>IF(E3702="","",IF(OR(E3702="Project Management",E3702="Project Support",E3702="Sprint Management",E3702="Sprint Support"),"NA",(((SUMIF(AD:AD,AD3702,H:H)/VLOOKUP(AD3702,[2]Formula!V:X,3,0))*VLOOKUP(AD3702,[2]Formula!V:X,2,0))*H3702)/SUMIF(AD:AD,AD3702,H:H)))</f>
        <v/>
      </c>
      <c r="L3702" s="38" t="str">
        <f t="shared" si="343"/>
        <v/>
      </c>
      <c r="M3702" s="38" t="str">
        <f t="shared" si="344"/>
        <v/>
      </c>
      <c r="N3702" s="38" t="str">
        <f t="shared" si="346"/>
        <v/>
      </c>
      <c r="O3702" s="38" t="str">
        <f t="shared" si="348"/>
        <v/>
      </c>
      <c r="P3702" s="39" t="str">
        <f t="shared" si="347"/>
        <v/>
      </c>
      <c r="AC3702" s="42" t="str">
        <f>IF(B3702="","",VLOOKUP(B3702,[2]Formula!B:C,2,0))</f>
        <v/>
      </c>
      <c r="AD3702" s="43" t="str">
        <f t="shared" si="345"/>
        <v/>
      </c>
    </row>
    <row r="3703" spans="1:30" x14ac:dyDescent="0.25">
      <c r="A3703" s="64"/>
      <c r="B3703" s="64"/>
      <c r="C3703" s="66"/>
      <c r="D3703" s="67"/>
      <c r="E3703" s="64"/>
      <c r="F3703" s="64"/>
      <c r="G3703" s="37" t="str">
        <f>IF(E3703="","",IF(OR(E3703="Project Management",E3703="Project Support",E3703="Sprint Management",E3703="Sprint Support"),"NA",ROUND((((VLOOKUP(AD3703,[2]Formula!V:X,3,0)))-SUMIF(AD:AD,AD3703,H:H)),2)))</f>
        <v/>
      </c>
      <c r="H3703" s="71"/>
      <c r="I3703" s="72"/>
      <c r="J3703" s="72"/>
      <c r="K3703" s="38" t="str">
        <f>IF(E3703="","",IF(OR(E3703="Project Management",E3703="Project Support",E3703="Sprint Management",E3703="Sprint Support"),"NA",(((SUMIF(AD:AD,AD3703,H:H)/VLOOKUP(AD3703,[2]Formula!V:X,3,0))*VLOOKUP(AD3703,[2]Formula!V:X,2,0))*H3703)/SUMIF(AD:AD,AD3703,H:H)))</f>
        <v/>
      </c>
      <c r="L3703" s="38" t="str">
        <f t="shared" si="343"/>
        <v/>
      </c>
      <c r="M3703" s="38" t="str">
        <f t="shared" si="344"/>
        <v/>
      </c>
      <c r="N3703" s="38" t="str">
        <f t="shared" si="346"/>
        <v/>
      </c>
      <c r="O3703" s="38" t="str">
        <f t="shared" si="348"/>
        <v/>
      </c>
      <c r="P3703" s="39" t="str">
        <f t="shared" si="347"/>
        <v/>
      </c>
      <c r="AC3703" s="42" t="str">
        <f>IF(B3703="","",VLOOKUP(B3703,[2]Formula!B:C,2,0))</f>
        <v/>
      </c>
      <c r="AD3703" s="43" t="str">
        <f t="shared" si="345"/>
        <v/>
      </c>
    </row>
    <row r="3704" spans="1:30" x14ac:dyDescent="0.25">
      <c r="A3704" s="64"/>
      <c r="B3704" s="64"/>
      <c r="C3704" s="66"/>
      <c r="D3704" s="67"/>
      <c r="E3704" s="64"/>
      <c r="F3704" s="64"/>
      <c r="G3704" s="37" t="str">
        <f>IF(E3704="","",IF(OR(E3704="Project Management",E3704="Project Support",E3704="Sprint Management",E3704="Sprint Support"),"NA",ROUND((((VLOOKUP(AD3704,[2]Formula!V:X,3,0)))-SUMIF(AD:AD,AD3704,H:H)),2)))</f>
        <v/>
      </c>
      <c r="H3704" s="71"/>
      <c r="I3704" s="72"/>
      <c r="J3704" s="72"/>
      <c r="K3704" s="38" t="str">
        <f>IF(E3704="","",IF(OR(E3704="Project Management",E3704="Project Support",E3704="Sprint Management",E3704="Sprint Support"),"NA",(((SUMIF(AD:AD,AD3704,H:H)/VLOOKUP(AD3704,[2]Formula!V:X,3,0))*VLOOKUP(AD3704,[2]Formula!V:X,2,0))*H3704)/SUMIF(AD:AD,AD3704,H:H)))</f>
        <v/>
      </c>
      <c r="L3704" s="38" t="str">
        <f t="shared" si="343"/>
        <v/>
      </c>
      <c r="M3704" s="38" t="str">
        <f t="shared" si="344"/>
        <v/>
      </c>
      <c r="N3704" s="38" t="str">
        <f t="shared" si="346"/>
        <v/>
      </c>
      <c r="O3704" s="38" t="str">
        <f t="shared" si="348"/>
        <v/>
      </c>
      <c r="P3704" s="39" t="str">
        <f t="shared" si="347"/>
        <v/>
      </c>
      <c r="AC3704" s="42" t="str">
        <f>IF(B3704="","",VLOOKUP(B3704,[2]Formula!B:C,2,0))</f>
        <v/>
      </c>
      <c r="AD3704" s="43" t="str">
        <f t="shared" si="345"/>
        <v/>
      </c>
    </row>
    <row r="3705" spans="1:30" x14ac:dyDescent="0.25">
      <c r="A3705" s="64"/>
      <c r="B3705" s="64"/>
      <c r="C3705" s="66"/>
      <c r="D3705" s="67"/>
      <c r="E3705" s="64"/>
      <c r="F3705" s="64"/>
      <c r="G3705" s="37" t="str">
        <f>IF(E3705="","",IF(OR(E3705="Project Management",E3705="Project Support",E3705="Sprint Management",E3705="Sprint Support"),"NA",ROUND((((VLOOKUP(AD3705,[2]Formula!V:X,3,0)))-SUMIF(AD:AD,AD3705,H:H)),2)))</f>
        <v/>
      </c>
      <c r="H3705" s="71"/>
      <c r="I3705" s="72"/>
      <c r="J3705" s="72"/>
      <c r="K3705" s="38" t="str">
        <f>IF(E3705="","",IF(OR(E3705="Project Management",E3705="Project Support",E3705="Sprint Management",E3705="Sprint Support"),"NA",(((SUMIF(AD:AD,AD3705,H:H)/VLOOKUP(AD3705,[2]Formula!V:X,3,0))*VLOOKUP(AD3705,[2]Formula!V:X,2,0))*H3705)/SUMIF(AD:AD,AD3705,H:H)))</f>
        <v/>
      </c>
      <c r="L3705" s="38" t="str">
        <f t="shared" si="343"/>
        <v/>
      </c>
      <c r="M3705" s="38" t="str">
        <f t="shared" si="344"/>
        <v/>
      </c>
      <c r="N3705" s="38" t="str">
        <f t="shared" si="346"/>
        <v/>
      </c>
      <c r="O3705" s="38" t="str">
        <f t="shared" si="348"/>
        <v/>
      </c>
      <c r="P3705" s="39" t="str">
        <f t="shared" si="347"/>
        <v/>
      </c>
      <c r="AC3705" s="42" t="str">
        <f>IF(B3705="","",VLOOKUP(B3705,[2]Formula!B:C,2,0))</f>
        <v/>
      </c>
      <c r="AD3705" s="43" t="str">
        <f t="shared" si="345"/>
        <v/>
      </c>
    </row>
    <row r="3706" spans="1:30" x14ac:dyDescent="0.25">
      <c r="A3706" s="64"/>
      <c r="B3706" s="64"/>
      <c r="C3706" s="66"/>
      <c r="D3706" s="67"/>
      <c r="E3706" s="64"/>
      <c r="F3706" s="64"/>
      <c r="G3706" s="37" t="str">
        <f>IF(E3706="","",IF(OR(E3706="Project Management",E3706="Project Support",E3706="Sprint Management",E3706="Sprint Support"),"NA",ROUND((((VLOOKUP(AD3706,[2]Formula!V:X,3,0)))-SUMIF(AD:AD,AD3706,H:H)),2)))</f>
        <v/>
      </c>
      <c r="H3706" s="71"/>
      <c r="I3706" s="72"/>
      <c r="J3706" s="72"/>
      <c r="K3706" s="38" t="str">
        <f>IF(E3706="","",IF(OR(E3706="Project Management",E3706="Project Support",E3706="Sprint Management",E3706="Sprint Support"),"NA",(((SUMIF(AD:AD,AD3706,H:H)/VLOOKUP(AD3706,[2]Formula!V:X,3,0))*VLOOKUP(AD3706,[2]Formula!V:X,2,0))*H3706)/SUMIF(AD:AD,AD3706,H:H)))</f>
        <v/>
      </c>
      <c r="L3706" s="38" t="str">
        <f t="shared" si="343"/>
        <v/>
      </c>
      <c r="M3706" s="38" t="str">
        <f t="shared" si="344"/>
        <v/>
      </c>
      <c r="N3706" s="38" t="str">
        <f t="shared" si="346"/>
        <v/>
      </c>
      <c r="O3706" s="38" t="str">
        <f t="shared" si="348"/>
        <v/>
      </c>
      <c r="P3706" s="39" t="str">
        <f t="shared" si="347"/>
        <v/>
      </c>
      <c r="AC3706" s="42" t="str">
        <f>IF(B3706="","",VLOOKUP(B3706,[2]Formula!B:C,2,0))</f>
        <v/>
      </c>
      <c r="AD3706" s="43" t="str">
        <f t="shared" si="345"/>
        <v/>
      </c>
    </row>
    <row r="3707" spans="1:30" x14ac:dyDescent="0.25">
      <c r="A3707" s="64"/>
      <c r="B3707" s="64"/>
      <c r="C3707" s="66"/>
      <c r="D3707" s="67"/>
      <c r="E3707" s="64"/>
      <c r="F3707" s="64"/>
      <c r="G3707" s="37" t="str">
        <f>IF(E3707="","",IF(OR(E3707="Project Management",E3707="Project Support",E3707="Sprint Management",E3707="Sprint Support"),"NA",ROUND((((VLOOKUP(AD3707,[2]Formula!V:X,3,0)))-SUMIF(AD:AD,AD3707,H:H)),2)))</f>
        <v/>
      </c>
      <c r="H3707" s="71"/>
      <c r="I3707" s="72"/>
      <c r="J3707" s="72"/>
      <c r="K3707" s="38" t="str">
        <f>IF(E3707="","",IF(OR(E3707="Project Management",E3707="Project Support",E3707="Sprint Management",E3707="Sprint Support"),"NA",(((SUMIF(AD:AD,AD3707,H:H)/VLOOKUP(AD3707,[2]Formula!V:X,3,0))*VLOOKUP(AD3707,[2]Formula!V:X,2,0))*H3707)/SUMIF(AD:AD,AD3707,H:H)))</f>
        <v/>
      </c>
      <c r="L3707" s="38" t="str">
        <f t="shared" si="343"/>
        <v/>
      </c>
      <c r="M3707" s="38" t="str">
        <f t="shared" si="344"/>
        <v/>
      </c>
      <c r="N3707" s="38" t="str">
        <f t="shared" si="346"/>
        <v/>
      </c>
      <c r="O3707" s="38" t="str">
        <f t="shared" si="348"/>
        <v/>
      </c>
      <c r="P3707" s="39" t="str">
        <f t="shared" si="347"/>
        <v/>
      </c>
      <c r="AC3707" s="42" t="str">
        <f>IF(B3707="","",VLOOKUP(B3707,[2]Formula!B:C,2,0))</f>
        <v/>
      </c>
      <c r="AD3707" s="43" t="str">
        <f t="shared" si="345"/>
        <v/>
      </c>
    </row>
    <row r="3708" spans="1:30" x14ac:dyDescent="0.25">
      <c r="A3708" s="64"/>
      <c r="B3708" s="64"/>
      <c r="C3708" s="66"/>
      <c r="D3708" s="67"/>
      <c r="E3708" s="64"/>
      <c r="F3708" s="64"/>
      <c r="G3708" s="37" t="str">
        <f>IF(E3708="","",IF(OR(E3708="Project Management",E3708="Project Support",E3708="Sprint Management",E3708="Sprint Support"),"NA",ROUND((((VLOOKUP(AD3708,[2]Formula!V:X,3,0)))-SUMIF(AD:AD,AD3708,H:H)),2)))</f>
        <v/>
      </c>
      <c r="H3708" s="71"/>
      <c r="I3708" s="72"/>
      <c r="J3708" s="72"/>
      <c r="K3708" s="38" t="str">
        <f>IF(E3708="","",IF(OR(E3708="Project Management",E3708="Project Support",E3708="Sprint Management",E3708="Sprint Support"),"NA",(((SUMIF(AD:AD,AD3708,H:H)/VLOOKUP(AD3708,[2]Formula!V:X,3,0))*VLOOKUP(AD3708,[2]Formula!V:X,2,0))*H3708)/SUMIF(AD:AD,AD3708,H:H)))</f>
        <v/>
      </c>
      <c r="L3708" s="38" t="str">
        <f t="shared" si="343"/>
        <v/>
      </c>
      <c r="M3708" s="38" t="str">
        <f t="shared" si="344"/>
        <v/>
      </c>
      <c r="N3708" s="38" t="str">
        <f t="shared" si="346"/>
        <v/>
      </c>
      <c r="O3708" s="38" t="str">
        <f t="shared" si="348"/>
        <v/>
      </c>
      <c r="P3708" s="39" t="str">
        <f t="shared" si="347"/>
        <v/>
      </c>
      <c r="AC3708" s="42" t="str">
        <f>IF(B3708="","",VLOOKUP(B3708,[2]Formula!B:C,2,0))</f>
        <v/>
      </c>
      <c r="AD3708" s="43" t="str">
        <f t="shared" si="345"/>
        <v/>
      </c>
    </row>
    <row r="3709" spans="1:30" x14ac:dyDescent="0.25">
      <c r="A3709" s="64"/>
      <c r="B3709" s="64"/>
      <c r="C3709" s="66"/>
      <c r="D3709" s="67"/>
      <c r="E3709" s="64"/>
      <c r="F3709" s="64"/>
      <c r="G3709" s="37" t="str">
        <f>IF(E3709="","",IF(OR(E3709="Project Management",E3709="Project Support",E3709="Sprint Management",E3709="Sprint Support"),"NA",ROUND((((VLOOKUP(AD3709,[2]Formula!V:X,3,0)))-SUMIF(AD:AD,AD3709,H:H)),2)))</f>
        <v/>
      </c>
      <c r="H3709" s="71"/>
      <c r="I3709" s="72"/>
      <c r="J3709" s="72"/>
      <c r="K3709" s="38" t="str">
        <f>IF(E3709="","",IF(OR(E3709="Project Management",E3709="Project Support",E3709="Sprint Management",E3709="Sprint Support"),"NA",(((SUMIF(AD:AD,AD3709,H:H)/VLOOKUP(AD3709,[2]Formula!V:X,3,0))*VLOOKUP(AD3709,[2]Formula!V:X,2,0))*H3709)/SUMIF(AD:AD,AD3709,H:H)))</f>
        <v/>
      </c>
      <c r="L3709" s="38" t="str">
        <f t="shared" si="343"/>
        <v/>
      </c>
      <c r="M3709" s="38" t="str">
        <f t="shared" si="344"/>
        <v/>
      </c>
      <c r="N3709" s="38" t="str">
        <f t="shared" si="346"/>
        <v/>
      </c>
      <c r="O3709" s="38" t="str">
        <f t="shared" si="348"/>
        <v/>
      </c>
      <c r="P3709" s="39" t="str">
        <f t="shared" si="347"/>
        <v/>
      </c>
      <c r="AC3709" s="42" t="str">
        <f>IF(B3709="","",VLOOKUP(B3709,[2]Formula!B:C,2,0))</f>
        <v/>
      </c>
      <c r="AD3709" s="43" t="str">
        <f t="shared" si="345"/>
        <v/>
      </c>
    </row>
    <row r="3710" spans="1:30" x14ac:dyDescent="0.25">
      <c r="A3710" s="64"/>
      <c r="B3710" s="64"/>
      <c r="C3710" s="66"/>
      <c r="D3710" s="67"/>
      <c r="E3710" s="64"/>
      <c r="F3710" s="64"/>
      <c r="G3710" s="37" t="str">
        <f>IF(E3710="","",IF(OR(E3710="Project Management",E3710="Project Support",E3710="Sprint Management",E3710="Sprint Support"),"NA",ROUND((((VLOOKUP(AD3710,[2]Formula!V:X,3,0)))-SUMIF(AD:AD,AD3710,H:H)),2)))</f>
        <v/>
      </c>
      <c r="H3710" s="71"/>
      <c r="I3710" s="72"/>
      <c r="J3710" s="72"/>
      <c r="K3710" s="38" t="str">
        <f>IF(E3710="","",IF(OR(E3710="Project Management",E3710="Project Support",E3710="Sprint Management",E3710="Sprint Support"),"NA",(((SUMIF(AD:AD,AD3710,H:H)/VLOOKUP(AD3710,[2]Formula!V:X,3,0))*VLOOKUP(AD3710,[2]Formula!V:X,2,0))*H3710)/SUMIF(AD:AD,AD3710,H:H)))</f>
        <v/>
      </c>
      <c r="L3710" s="38" t="str">
        <f t="shared" si="343"/>
        <v/>
      </c>
      <c r="M3710" s="38" t="str">
        <f t="shared" si="344"/>
        <v/>
      </c>
      <c r="N3710" s="38" t="str">
        <f t="shared" si="346"/>
        <v/>
      </c>
      <c r="O3710" s="38" t="str">
        <f t="shared" si="348"/>
        <v/>
      </c>
      <c r="P3710" s="39" t="str">
        <f t="shared" si="347"/>
        <v/>
      </c>
      <c r="AC3710" s="42" t="str">
        <f>IF(B3710="","",VLOOKUP(B3710,[2]Formula!B:C,2,0))</f>
        <v/>
      </c>
      <c r="AD3710" s="43" t="str">
        <f t="shared" si="345"/>
        <v/>
      </c>
    </row>
    <row r="3711" spans="1:30" x14ac:dyDescent="0.25">
      <c r="A3711" s="64"/>
      <c r="B3711" s="64"/>
      <c r="C3711" s="66"/>
      <c r="D3711" s="67"/>
      <c r="E3711" s="64"/>
      <c r="F3711" s="64"/>
      <c r="G3711" s="37" t="str">
        <f>IF(E3711="","",IF(OR(E3711="Project Management",E3711="Project Support",E3711="Sprint Management",E3711="Sprint Support"),"NA",ROUND((((VLOOKUP(AD3711,[2]Formula!V:X,3,0)))-SUMIF(AD:AD,AD3711,H:H)),2)))</f>
        <v/>
      </c>
      <c r="H3711" s="71"/>
      <c r="I3711" s="72"/>
      <c r="J3711" s="72"/>
      <c r="K3711" s="38" t="str">
        <f>IF(E3711="","",IF(OR(E3711="Project Management",E3711="Project Support",E3711="Sprint Management",E3711="Sprint Support"),"NA",(((SUMIF(AD:AD,AD3711,H:H)/VLOOKUP(AD3711,[2]Formula!V:X,3,0))*VLOOKUP(AD3711,[2]Formula!V:X,2,0))*H3711)/SUMIF(AD:AD,AD3711,H:H)))</f>
        <v/>
      </c>
      <c r="L3711" s="38" t="str">
        <f t="shared" si="343"/>
        <v/>
      </c>
      <c r="M3711" s="38" t="str">
        <f t="shared" si="344"/>
        <v/>
      </c>
      <c r="N3711" s="38" t="str">
        <f t="shared" si="346"/>
        <v/>
      </c>
      <c r="O3711" s="38" t="str">
        <f t="shared" si="348"/>
        <v/>
      </c>
      <c r="P3711" s="39" t="str">
        <f t="shared" si="347"/>
        <v/>
      </c>
      <c r="AC3711" s="42" t="str">
        <f>IF(B3711="","",VLOOKUP(B3711,[2]Formula!B:C,2,0))</f>
        <v/>
      </c>
      <c r="AD3711" s="43" t="str">
        <f t="shared" si="345"/>
        <v/>
      </c>
    </row>
    <row r="3712" spans="1:30" x14ac:dyDescent="0.25">
      <c r="A3712" s="64"/>
      <c r="B3712" s="64"/>
      <c r="C3712" s="66"/>
      <c r="D3712" s="67"/>
      <c r="E3712" s="64"/>
      <c r="F3712" s="64"/>
      <c r="G3712" s="37" t="str">
        <f>IF(E3712="","",IF(OR(E3712="Project Management",E3712="Project Support",E3712="Sprint Management",E3712="Sprint Support"),"NA",ROUND((((VLOOKUP(AD3712,[2]Formula!V:X,3,0)))-SUMIF(AD:AD,AD3712,H:H)),2)))</f>
        <v/>
      </c>
      <c r="H3712" s="71"/>
      <c r="I3712" s="72"/>
      <c r="J3712" s="72"/>
      <c r="K3712" s="38" t="str">
        <f>IF(E3712="","",IF(OR(E3712="Project Management",E3712="Project Support",E3712="Sprint Management",E3712="Sprint Support"),"NA",(((SUMIF(AD:AD,AD3712,H:H)/VLOOKUP(AD3712,[2]Formula!V:X,3,0))*VLOOKUP(AD3712,[2]Formula!V:X,2,0))*H3712)/SUMIF(AD:AD,AD3712,H:H)))</f>
        <v/>
      </c>
      <c r="L3712" s="38" t="str">
        <f t="shared" si="343"/>
        <v/>
      </c>
      <c r="M3712" s="38" t="str">
        <f t="shared" si="344"/>
        <v/>
      </c>
      <c r="N3712" s="38" t="str">
        <f t="shared" si="346"/>
        <v/>
      </c>
      <c r="O3712" s="38" t="str">
        <f t="shared" si="348"/>
        <v/>
      </c>
      <c r="P3712" s="39" t="str">
        <f t="shared" si="347"/>
        <v/>
      </c>
      <c r="AC3712" s="42" t="str">
        <f>IF(B3712="","",VLOOKUP(B3712,[2]Formula!B:C,2,0))</f>
        <v/>
      </c>
      <c r="AD3712" s="43" t="str">
        <f t="shared" si="345"/>
        <v/>
      </c>
    </row>
    <row r="3713" spans="1:30" x14ac:dyDescent="0.25">
      <c r="A3713" s="64"/>
      <c r="B3713" s="64"/>
      <c r="C3713" s="66"/>
      <c r="D3713" s="67"/>
      <c r="E3713" s="64"/>
      <c r="F3713" s="64"/>
      <c r="G3713" s="37" t="str">
        <f>IF(E3713="","",IF(OR(E3713="Project Management",E3713="Project Support",E3713="Sprint Management",E3713="Sprint Support"),"NA",ROUND((((VLOOKUP(AD3713,[2]Formula!V:X,3,0)))-SUMIF(AD:AD,AD3713,H:H)),2)))</f>
        <v/>
      </c>
      <c r="H3713" s="71"/>
      <c r="I3713" s="72"/>
      <c r="J3713" s="72"/>
      <c r="K3713" s="38" t="str">
        <f>IF(E3713="","",IF(OR(E3713="Project Management",E3713="Project Support",E3713="Sprint Management",E3713="Sprint Support"),"NA",(((SUMIF(AD:AD,AD3713,H:H)/VLOOKUP(AD3713,[2]Formula!V:X,3,0))*VLOOKUP(AD3713,[2]Formula!V:X,2,0))*H3713)/SUMIF(AD:AD,AD3713,H:H)))</f>
        <v/>
      </c>
      <c r="L3713" s="38" t="str">
        <f t="shared" si="343"/>
        <v/>
      </c>
      <c r="M3713" s="38" t="str">
        <f t="shared" si="344"/>
        <v/>
      </c>
      <c r="N3713" s="38" t="str">
        <f t="shared" si="346"/>
        <v/>
      </c>
      <c r="O3713" s="38" t="str">
        <f t="shared" si="348"/>
        <v/>
      </c>
      <c r="P3713" s="39" t="str">
        <f t="shared" si="347"/>
        <v/>
      </c>
      <c r="AC3713" s="42" t="str">
        <f>IF(B3713="","",VLOOKUP(B3713,[2]Formula!B:C,2,0))</f>
        <v/>
      </c>
      <c r="AD3713" s="43" t="str">
        <f t="shared" si="345"/>
        <v/>
      </c>
    </row>
    <row r="3714" spans="1:30" x14ac:dyDescent="0.25">
      <c r="A3714" s="64"/>
      <c r="B3714" s="64"/>
      <c r="C3714" s="66"/>
      <c r="D3714" s="67"/>
      <c r="E3714" s="64"/>
      <c r="F3714" s="64"/>
      <c r="G3714" s="37" t="str">
        <f>IF(E3714="","",IF(OR(E3714="Project Management",E3714="Project Support",E3714="Sprint Management",E3714="Sprint Support"),"NA",ROUND((((VLOOKUP(AD3714,[2]Formula!V:X,3,0)))-SUMIF(AD:AD,AD3714,H:H)),2)))</f>
        <v/>
      </c>
      <c r="H3714" s="71"/>
      <c r="I3714" s="72"/>
      <c r="J3714" s="72"/>
      <c r="K3714" s="38" t="str">
        <f>IF(E3714="","",IF(OR(E3714="Project Management",E3714="Project Support",E3714="Sprint Management",E3714="Sprint Support"),"NA",(((SUMIF(AD:AD,AD3714,H:H)/VLOOKUP(AD3714,[2]Formula!V:X,3,0))*VLOOKUP(AD3714,[2]Formula!V:X,2,0))*H3714)/SUMIF(AD:AD,AD3714,H:H)))</f>
        <v/>
      </c>
      <c r="L3714" s="38" t="str">
        <f t="shared" ref="L3714:L3777" si="349">IFERROR(IF(K3714="NA",(H3714/I3714),(K3714/I3714)),"")</f>
        <v/>
      </c>
      <c r="M3714" s="38" t="str">
        <f t="shared" ref="M3714:M3777" si="350">IFERROR(IF(K3714="NA",1,(K3714/H3714)),"")</f>
        <v/>
      </c>
      <c r="N3714" s="38" t="str">
        <f t="shared" si="346"/>
        <v/>
      </c>
      <c r="O3714" s="38" t="str">
        <f t="shared" si="348"/>
        <v/>
      </c>
      <c r="P3714" s="39" t="str">
        <f t="shared" si="347"/>
        <v/>
      </c>
      <c r="AC3714" s="42" t="str">
        <f>IF(B3714="","",VLOOKUP(B3714,[2]Formula!B:C,2,0))</f>
        <v/>
      </c>
      <c r="AD3714" s="43" t="str">
        <f t="shared" ref="AD3714:AD3777" si="351">IF(B3714="","",CONCATENATE(B3714,"_",E3714))</f>
        <v/>
      </c>
    </row>
    <row r="3715" spans="1:30" x14ac:dyDescent="0.25">
      <c r="A3715" s="64"/>
      <c r="B3715" s="64"/>
      <c r="C3715" s="66"/>
      <c r="D3715" s="67"/>
      <c r="E3715" s="64"/>
      <c r="F3715" s="64"/>
      <c r="G3715" s="37" t="str">
        <f>IF(E3715="","",IF(OR(E3715="Project Management",E3715="Project Support",E3715="Sprint Management",E3715="Sprint Support"),"NA",ROUND((((VLOOKUP(AD3715,[2]Formula!V:X,3,0)))-SUMIF(AD:AD,AD3715,H:H)),2)))</f>
        <v/>
      </c>
      <c r="H3715" s="71"/>
      <c r="I3715" s="72"/>
      <c r="J3715" s="72"/>
      <c r="K3715" s="38" t="str">
        <f>IF(E3715="","",IF(OR(E3715="Project Management",E3715="Project Support",E3715="Sprint Management",E3715="Sprint Support"),"NA",(((SUMIF(AD:AD,AD3715,H:H)/VLOOKUP(AD3715,[2]Formula!V:X,3,0))*VLOOKUP(AD3715,[2]Formula!V:X,2,0))*H3715)/SUMIF(AD:AD,AD3715,H:H)))</f>
        <v/>
      </c>
      <c r="L3715" s="38" t="str">
        <f t="shared" si="349"/>
        <v/>
      </c>
      <c r="M3715" s="38" t="str">
        <f t="shared" si="350"/>
        <v/>
      </c>
      <c r="N3715" s="38" t="str">
        <f t="shared" ref="N3715:N3778" si="352">IFERROR(((L3715-M3715)/M3715)*100,"")</f>
        <v/>
      </c>
      <c r="O3715" s="38" t="str">
        <f t="shared" si="348"/>
        <v/>
      </c>
      <c r="P3715" s="39" t="str">
        <f t="shared" ref="P3715:P3778" si="353">IF(O3715="","",1)</f>
        <v/>
      </c>
      <c r="AC3715" s="42" t="str">
        <f>IF(B3715="","",VLOOKUP(B3715,[2]Formula!B:C,2,0))</f>
        <v/>
      </c>
      <c r="AD3715" s="43" t="str">
        <f t="shared" si="351"/>
        <v/>
      </c>
    </row>
    <row r="3716" spans="1:30" x14ac:dyDescent="0.25">
      <c r="A3716" s="64"/>
      <c r="B3716" s="64"/>
      <c r="C3716" s="66"/>
      <c r="D3716" s="67"/>
      <c r="E3716" s="64"/>
      <c r="F3716" s="64"/>
      <c r="G3716" s="37" t="str">
        <f>IF(E3716="","",IF(OR(E3716="Project Management",E3716="Project Support",E3716="Sprint Management",E3716="Sprint Support"),"NA",ROUND((((VLOOKUP(AD3716,[2]Formula!V:X,3,0)))-SUMIF(AD:AD,AD3716,H:H)),2)))</f>
        <v/>
      </c>
      <c r="H3716" s="71"/>
      <c r="I3716" s="72"/>
      <c r="J3716" s="72"/>
      <c r="K3716" s="38" t="str">
        <f>IF(E3716="","",IF(OR(E3716="Project Management",E3716="Project Support",E3716="Sprint Management",E3716="Sprint Support"),"NA",(((SUMIF(AD:AD,AD3716,H:H)/VLOOKUP(AD3716,[2]Formula!V:X,3,0))*VLOOKUP(AD3716,[2]Formula!V:X,2,0))*H3716)/SUMIF(AD:AD,AD3716,H:H)))</f>
        <v/>
      </c>
      <c r="L3716" s="38" t="str">
        <f t="shared" si="349"/>
        <v/>
      </c>
      <c r="M3716" s="38" t="str">
        <f t="shared" si="350"/>
        <v/>
      </c>
      <c r="N3716" s="38" t="str">
        <f t="shared" si="352"/>
        <v/>
      </c>
      <c r="O3716" s="38" t="str">
        <f t="shared" si="348"/>
        <v/>
      </c>
      <c r="P3716" s="39" t="str">
        <f t="shared" si="353"/>
        <v/>
      </c>
      <c r="AC3716" s="42" t="str">
        <f>IF(B3716="","",VLOOKUP(B3716,[2]Formula!B:C,2,0))</f>
        <v/>
      </c>
      <c r="AD3716" s="43" t="str">
        <f t="shared" si="351"/>
        <v/>
      </c>
    </row>
    <row r="3717" spans="1:30" x14ac:dyDescent="0.25">
      <c r="A3717" s="64"/>
      <c r="B3717" s="64"/>
      <c r="C3717" s="66"/>
      <c r="D3717" s="67"/>
      <c r="E3717" s="64"/>
      <c r="F3717" s="64"/>
      <c r="G3717" s="37" t="str">
        <f>IF(E3717="","",IF(OR(E3717="Project Management",E3717="Project Support",E3717="Sprint Management",E3717="Sprint Support"),"NA",ROUND((((VLOOKUP(AD3717,[2]Formula!V:X,3,0)))-SUMIF(AD:AD,AD3717,H:H)),2)))</f>
        <v/>
      </c>
      <c r="H3717" s="71"/>
      <c r="I3717" s="72"/>
      <c r="J3717" s="72"/>
      <c r="K3717" s="38" t="str">
        <f>IF(E3717="","",IF(OR(E3717="Project Management",E3717="Project Support",E3717="Sprint Management",E3717="Sprint Support"),"NA",(((SUMIF(AD:AD,AD3717,H:H)/VLOOKUP(AD3717,[2]Formula!V:X,3,0))*VLOOKUP(AD3717,[2]Formula!V:X,2,0))*H3717)/SUMIF(AD:AD,AD3717,H:H)))</f>
        <v/>
      </c>
      <c r="L3717" s="38" t="str">
        <f t="shared" si="349"/>
        <v/>
      </c>
      <c r="M3717" s="38" t="str">
        <f t="shared" si="350"/>
        <v/>
      </c>
      <c r="N3717" s="38" t="str">
        <f t="shared" si="352"/>
        <v/>
      </c>
      <c r="O3717" s="38" t="str">
        <f t="shared" si="348"/>
        <v/>
      </c>
      <c r="P3717" s="39" t="str">
        <f t="shared" si="353"/>
        <v/>
      </c>
      <c r="AC3717" s="42" t="str">
        <f>IF(B3717="","",VLOOKUP(B3717,[2]Formula!B:C,2,0))</f>
        <v/>
      </c>
      <c r="AD3717" s="43" t="str">
        <f t="shared" si="351"/>
        <v/>
      </c>
    </row>
    <row r="3718" spans="1:30" x14ac:dyDescent="0.25">
      <c r="A3718" s="64"/>
      <c r="B3718" s="64"/>
      <c r="C3718" s="66"/>
      <c r="D3718" s="67"/>
      <c r="E3718" s="64"/>
      <c r="F3718" s="64"/>
      <c r="G3718" s="37" t="str">
        <f>IF(E3718="","",IF(OR(E3718="Project Management",E3718="Project Support",E3718="Sprint Management",E3718="Sprint Support"),"NA",ROUND((((VLOOKUP(AD3718,[2]Formula!V:X,3,0)))-SUMIF(AD:AD,AD3718,H:H)),2)))</f>
        <v/>
      </c>
      <c r="H3718" s="71"/>
      <c r="I3718" s="72"/>
      <c r="J3718" s="72"/>
      <c r="K3718" s="38" t="str">
        <f>IF(E3718="","",IF(OR(E3718="Project Management",E3718="Project Support",E3718="Sprint Management",E3718="Sprint Support"),"NA",(((SUMIF(AD:AD,AD3718,H:H)/VLOOKUP(AD3718,[2]Formula!V:X,3,0))*VLOOKUP(AD3718,[2]Formula!V:X,2,0))*H3718)/SUMIF(AD:AD,AD3718,H:H)))</f>
        <v/>
      </c>
      <c r="L3718" s="38" t="str">
        <f t="shared" si="349"/>
        <v/>
      </c>
      <c r="M3718" s="38" t="str">
        <f t="shared" si="350"/>
        <v/>
      </c>
      <c r="N3718" s="38" t="str">
        <f t="shared" si="352"/>
        <v/>
      </c>
      <c r="O3718" s="38" t="str">
        <f t="shared" si="348"/>
        <v/>
      </c>
      <c r="P3718" s="39" t="str">
        <f t="shared" si="353"/>
        <v/>
      </c>
      <c r="AC3718" s="42" t="str">
        <f>IF(B3718="","",VLOOKUP(B3718,[2]Formula!B:C,2,0))</f>
        <v/>
      </c>
      <c r="AD3718" s="43" t="str">
        <f t="shared" si="351"/>
        <v/>
      </c>
    </row>
    <row r="3719" spans="1:30" x14ac:dyDescent="0.25">
      <c r="A3719" s="64"/>
      <c r="B3719" s="64"/>
      <c r="C3719" s="66"/>
      <c r="D3719" s="67"/>
      <c r="E3719" s="64"/>
      <c r="F3719" s="64"/>
      <c r="G3719" s="37" t="str">
        <f>IF(E3719="","",IF(OR(E3719="Project Management",E3719="Project Support",E3719="Sprint Management",E3719="Sprint Support"),"NA",ROUND((((VLOOKUP(AD3719,[2]Formula!V:X,3,0)))-SUMIF(AD:AD,AD3719,H:H)),2)))</f>
        <v/>
      </c>
      <c r="H3719" s="71"/>
      <c r="I3719" s="72"/>
      <c r="J3719" s="72"/>
      <c r="K3719" s="38" t="str">
        <f>IF(E3719="","",IF(OR(E3719="Project Management",E3719="Project Support",E3719="Sprint Management",E3719="Sprint Support"),"NA",(((SUMIF(AD:AD,AD3719,H:H)/VLOOKUP(AD3719,[2]Formula!V:X,3,0))*VLOOKUP(AD3719,[2]Formula!V:X,2,0))*H3719)/SUMIF(AD:AD,AD3719,H:H)))</f>
        <v/>
      </c>
      <c r="L3719" s="38" t="str">
        <f t="shared" si="349"/>
        <v/>
      </c>
      <c r="M3719" s="38" t="str">
        <f t="shared" si="350"/>
        <v/>
      </c>
      <c r="N3719" s="38" t="str">
        <f t="shared" si="352"/>
        <v/>
      </c>
      <c r="O3719" s="38" t="str">
        <f t="shared" si="348"/>
        <v/>
      </c>
      <c r="P3719" s="39" t="str">
        <f t="shared" si="353"/>
        <v/>
      </c>
      <c r="AC3719" s="42" t="str">
        <f>IF(B3719="","",VLOOKUP(B3719,[2]Formula!B:C,2,0))</f>
        <v/>
      </c>
      <c r="AD3719" s="43" t="str">
        <f t="shared" si="351"/>
        <v/>
      </c>
    </row>
    <row r="3720" spans="1:30" x14ac:dyDescent="0.25">
      <c r="A3720" s="64"/>
      <c r="B3720" s="64"/>
      <c r="C3720" s="66"/>
      <c r="D3720" s="67"/>
      <c r="E3720" s="64"/>
      <c r="F3720" s="64"/>
      <c r="G3720" s="37" t="str">
        <f>IF(E3720="","",IF(OR(E3720="Project Management",E3720="Project Support",E3720="Sprint Management",E3720="Sprint Support"),"NA",ROUND((((VLOOKUP(AD3720,[2]Formula!V:X,3,0)))-SUMIF(AD:AD,AD3720,H:H)),2)))</f>
        <v/>
      </c>
      <c r="H3720" s="71"/>
      <c r="I3720" s="72"/>
      <c r="J3720" s="72"/>
      <c r="K3720" s="38" t="str">
        <f>IF(E3720="","",IF(OR(E3720="Project Management",E3720="Project Support",E3720="Sprint Management",E3720="Sprint Support"),"NA",(((SUMIF(AD:AD,AD3720,H:H)/VLOOKUP(AD3720,[2]Formula!V:X,3,0))*VLOOKUP(AD3720,[2]Formula!V:X,2,0))*H3720)/SUMIF(AD:AD,AD3720,H:H)))</f>
        <v/>
      </c>
      <c r="L3720" s="38" t="str">
        <f t="shared" si="349"/>
        <v/>
      </c>
      <c r="M3720" s="38" t="str">
        <f t="shared" si="350"/>
        <v/>
      </c>
      <c r="N3720" s="38" t="str">
        <f t="shared" si="352"/>
        <v/>
      </c>
      <c r="O3720" s="38" t="str">
        <f t="shared" si="348"/>
        <v/>
      </c>
      <c r="P3720" s="39" t="str">
        <f t="shared" si="353"/>
        <v/>
      </c>
      <c r="AC3720" s="42" t="str">
        <f>IF(B3720="","",VLOOKUP(B3720,[2]Formula!B:C,2,0))</f>
        <v/>
      </c>
      <c r="AD3720" s="43" t="str">
        <f t="shared" si="351"/>
        <v/>
      </c>
    </row>
    <row r="3721" spans="1:30" x14ac:dyDescent="0.25">
      <c r="A3721" s="64"/>
      <c r="B3721" s="64"/>
      <c r="C3721" s="66"/>
      <c r="D3721" s="67"/>
      <c r="E3721" s="64"/>
      <c r="F3721" s="64"/>
      <c r="G3721" s="37" t="str">
        <f>IF(E3721="","",IF(OR(E3721="Project Management",E3721="Project Support",E3721="Sprint Management",E3721="Sprint Support"),"NA",ROUND((((VLOOKUP(AD3721,[2]Formula!V:X,3,0)))-SUMIF(AD:AD,AD3721,H:H)),2)))</f>
        <v/>
      </c>
      <c r="H3721" s="71"/>
      <c r="I3721" s="72"/>
      <c r="J3721" s="72"/>
      <c r="K3721" s="38" t="str">
        <f>IF(E3721="","",IF(OR(E3721="Project Management",E3721="Project Support",E3721="Sprint Management",E3721="Sprint Support"),"NA",(((SUMIF(AD:AD,AD3721,H:H)/VLOOKUP(AD3721,[2]Formula!V:X,3,0))*VLOOKUP(AD3721,[2]Formula!V:X,2,0))*H3721)/SUMIF(AD:AD,AD3721,H:H)))</f>
        <v/>
      </c>
      <c r="L3721" s="38" t="str">
        <f t="shared" si="349"/>
        <v/>
      </c>
      <c r="M3721" s="38" t="str">
        <f t="shared" si="350"/>
        <v/>
      </c>
      <c r="N3721" s="38" t="str">
        <f t="shared" si="352"/>
        <v/>
      </c>
      <c r="O3721" s="38" t="str">
        <f t="shared" si="348"/>
        <v/>
      </c>
      <c r="P3721" s="39" t="str">
        <f t="shared" si="353"/>
        <v/>
      </c>
      <c r="AC3721" s="42" t="str">
        <f>IF(B3721="","",VLOOKUP(B3721,[2]Formula!B:C,2,0))</f>
        <v/>
      </c>
      <c r="AD3721" s="43" t="str">
        <f t="shared" si="351"/>
        <v/>
      </c>
    </row>
    <row r="3722" spans="1:30" x14ac:dyDescent="0.25">
      <c r="A3722" s="64"/>
      <c r="B3722" s="64"/>
      <c r="C3722" s="66"/>
      <c r="D3722" s="67"/>
      <c r="E3722" s="64"/>
      <c r="F3722" s="64"/>
      <c r="G3722" s="37" t="str">
        <f>IF(E3722="","",IF(OR(E3722="Project Management",E3722="Project Support",E3722="Sprint Management",E3722="Sprint Support"),"NA",ROUND((((VLOOKUP(AD3722,[2]Formula!V:X,3,0)))-SUMIF(AD:AD,AD3722,H:H)),2)))</f>
        <v/>
      </c>
      <c r="H3722" s="71"/>
      <c r="I3722" s="72"/>
      <c r="J3722" s="72"/>
      <c r="K3722" s="38" t="str">
        <f>IF(E3722="","",IF(OR(E3722="Project Management",E3722="Project Support",E3722="Sprint Management",E3722="Sprint Support"),"NA",(((SUMIF(AD:AD,AD3722,H:H)/VLOOKUP(AD3722,[2]Formula!V:X,3,0))*VLOOKUP(AD3722,[2]Formula!V:X,2,0))*H3722)/SUMIF(AD:AD,AD3722,H:H)))</f>
        <v/>
      </c>
      <c r="L3722" s="38" t="str">
        <f t="shared" si="349"/>
        <v/>
      </c>
      <c r="M3722" s="38" t="str">
        <f t="shared" si="350"/>
        <v/>
      </c>
      <c r="N3722" s="38" t="str">
        <f t="shared" si="352"/>
        <v/>
      </c>
      <c r="O3722" s="38" t="str">
        <f t="shared" si="348"/>
        <v/>
      </c>
      <c r="P3722" s="39" t="str">
        <f t="shared" si="353"/>
        <v/>
      </c>
      <c r="AC3722" s="42" t="str">
        <f>IF(B3722="","",VLOOKUP(B3722,[2]Formula!B:C,2,0))</f>
        <v/>
      </c>
      <c r="AD3722" s="43" t="str">
        <f t="shared" si="351"/>
        <v/>
      </c>
    </row>
    <row r="3723" spans="1:30" x14ac:dyDescent="0.25">
      <c r="A3723" s="64"/>
      <c r="B3723" s="64"/>
      <c r="C3723" s="66"/>
      <c r="D3723" s="67"/>
      <c r="E3723" s="64"/>
      <c r="F3723" s="64"/>
      <c r="G3723" s="37" t="str">
        <f>IF(E3723="","",IF(OR(E3723="Project Management",E3723="Project Support",E3723="Sprint Management",E3723="Sprint Support"),"NA",ROUND((((VLOOKUP(AD3723,[2]Formula!V:X,3,0)))-SUMIF(AD:AD,AD3723,H:H)),2)))</f>
        <v/>
      </c>
      <c r="H3723" s="71"/>
      <c r="I3723" s="72"/>
      <c r="J3723" s="72"/>
      <c r="K3723" s="38" t="str">
        <f>IF(E3723="","",IF(OR(E3723="Project Management",E3723="Project Support",E3723="Sprint Management",E3723="Sprint Support"),"NA",(((SUMIF(AD:AD,AD3723,H:H)/VLOOKUP(AD3723,[2]Formula!V:X,3,0))*VLOOKUP(AD3723,[2]Formula!V:X,2,0))*H3723)/SUMIF(AD:AD,AD3723,H:H)))</f>
        <v/>
      </c>
      <c r="L3723" s="38" t="str">
        <f t="shared" si="349"/>
        <v/>
      </c>
      <c r="M3723" s="38" t="str">
        <f t="shared" si="350"/>
        <v/>
      </c>
      <c r="N3723" s="38" t="str">
        <f t="shared" si="352"/>
        <v/>
      </c>
      <c r="O3723" s="38" t="str">
        <f t="shared" si="348"/>
        <v/>
      </c>
      <c r="P3723" s="39" t="str">
        <f t="shared" si="353"/>
        <v/>
      </c>
      <c r="AC3723" s="42" t="str">
        <f>IF(B3723="","",VLOOKUP(B3723,[2]Formula!B:C,2,0))</f>
        <v/>
      </c>
      <c r="AD3723" s="43" t="str">
        <f t="shared" si="351"/>
        <v/>
      </c>
    </row>
    <row r="3724" spans="1:30" x14ac:dyDescent="0.25">
      <c r="A3724" s="64"/>
      <c r="B3724" s="64"/>
      <c r="C3724" s="66"/>
      <c r="D3724" s="67"/>
      <c r="E3724" s="64"/>
      <c r="F3724" s="64"/>
      <c r="G3724" s="37" t="str">
        <f>IF(E3724="","",IF(OR(E3724="Project Management",E3724="Project Support",E3724="Sprint Management",E3724="Sprint Support"),"NA",ROUND((((VLOOKUP(AD3724,[2]Formula!V:X,3,0)))-SUMIF(AD:AD,AD3724,H:H)),2)))</f>
        <v/>
      </c>
      <c r="H3724" s="71"/>
      <c r="I3724" s="72"/>
      <c r="J3724" s="72"/>
      <c r="K3724" s="38" t="str">
        <f>IF(E3724="","",IF(OR(E3724="Project Management",E3724="Project Support",E3724="Sprint Management",E3724="Sprint Support"),"NA",(((SUMIF(AD:AD,AD3724,H:H)/VLOOKUP(AD3724,[2]Formula!V:X,3,0))*VLOOKUP(AD3724,[2]Formula!V:X,2,0))*H3724)/SUMIF(AD:AD,AD3724,H:H)))</f>
        <v/>
      </c>
      <c r="L3724" s="38" t="str">
        <f t="shared" si="349"/>
        <v/>
      </c>
      <c r="M3724" s="38" t="str">
        <f t="shared" si="350"/>
        <v/>
      </c>
      <c r="N3724" s="38" t="str">
        <f t="shared" si="352"/>
        <v/>
      </c>
      <c r="O3724" s="38" t="str">
        <f t="shared" si="348"/>
        <v/>
      </c>
      <c r="P3724" s="39" t="str">
        <f t="shared" si="353"/>
        <v/>
      </c>
      <c r="AC3724" s="42" t="str">
        <f>IF(B3724="","",VLOOKUP(B3724,[2]Formula!B:C,2,0))</f>
        <v/>
      </c>
      <c r="AD3724" s="43" t="str">
        <f t="shared" si="351"/>
        <v/>
      </c>
    </row>
    <row r="3725" spans="1:30" x14ac:dyDescent="0.25">
      <c r="A3725" s="64"/>
      <c r="B3725" s="64"/>
      <c r="C3725" s="66"/>
      <c r="D3725" s="67"/>
      <c r="E3725" s="64"/>
      <c r="F3725" s="64"/>
      <c r="G3725" s="37" t="str">
        <f>IF(E3725="","",IF(OR(E3725="Project Management",E3725="Project Support",E3725="Sprint Management",E3725="Sprint Support"),"NA",ROUND((((VLOOKUP(AD3725,[2]Formula!V:X,3,0)))-SUMIF(AD:AD,AD3725,H:H)),2)))</f>
        <v/>
      </c>
      <c r="H3725" s="71"/>
      <c r="I3725" s="72"/>
      <c r="J3725" s="72"/>
      <c r="K3725" s="38" t="str">
        <f>IF(E3725="","",IF(OR(E3725="Project Management",E3725="Project Support",E3725="Sprint Management",E3725="Sprint Support"),"NA",(((SUMIF(AD:AD,AD3725,H:H)/VLOOKUP(AD3725,[2]Formula!V:X,3,0))*VLOOKUP(AD3725,[2]Formula!V:X,2,0))*H3725)/SUMIF(AD:AD,AD3725,H:H)))</f>
        <v/>
      </c>
      <c r="L3725" s="38" t="str">
        <f t="shared" si="349"/>
        <v/>
      </c>
      <c r="M3725" s="38" t="str">
        <f t="shared" si="350"/>
        <v/>
      </c>
      <c r="N3725" s="38" t="str">
        <f t="shared" si="352"/>
        <v/>
      </c>
      <c r="O3725" s="38" t="str">
        <f t="shared" si="348"/>
        <v/>
      </c>
      <c r="P3725" s="39" t="str">
        <f t="shared" si="353"/>
        <v/>
      </c>
      <c r="AC3725" s="42" t="str">
        <f>IF(B3725="","",VLOOKUP(B3725,[2]Formula!B:C,2,0))</f>
        <v/>
      </c>
      <c r="AD3725" s="43" t="str">
        <f t="shared" si="351"/>
        <v/>
      </c>
    </row>
    <row r="3726" spans="1:30" x14ac:dyDescent="0.25">
      <c r="A3726" s="64"/>
      <c r="B3726" s="64"/>
      <c r="C3726" s="66"/>
      <c r="D3726" s="67"/>
      <c r="E3726" s="64"/>
      <c r="F3726" s="64"/>
      <c r="G3726" s="37" t="str">
        <f>IF(E3726="","",IF(OR(E3726="Project Management",E3726="Project Support",E3726="Sprint Management",E3726="Sprint Support"),"NA",ROUND((((VLOOKUP(AD3726,[2]Formula!V:X,3,0)))-SUMIF(AD:AD,AD3726,H:H)),2)))</f>
        <v/>
      </c>
      <c r="H3726" s="71"/>
      <c r="I3726" s="72"/>
      <c r="J3726" s="72"/>
      <c r="K3726" s="38" t="str">
        <f>IF(E3726="","",IF(OR(E3726="Project Management",E3726="Project Support",E3726="Sprint Management",E3726="Sprint Support"),"NA",(((SUMIF(AD:AD,AD3726,H:H)/VLOOKUP(AD3726,[2]Formula!V:X,3,0))*VLOOKUP(AD3726,[2]Formula!V:X,2,0))*H3726)/SUMIF(AD:AD,AD3726,H:H)))</f>
        <v/>
      </c>
      <c r="L3726" s="38" t="str">
        <f t="shared" si="349"/>
        <v/>
      </c>
      <c r="M3726" s="38" t="str">
        <f t="shared" si="350"/>
        <v/>
      </c>
      <c r="N3726" s="38" t="str">
        <f t="shared" si="352"/>
        <v/>
      </c>
      <c r="O3726" s="38" t="str">
        <f t="shared" si="348"/>
        <v/>
      </c>
      <c r="P3726" s="39" t="str">
        <f t="shared" si="353"/>
        <v/>
      </c>
      <c r="AC3726" s="42" t="str">
        <f>IF(B3726="","",VLOOKUP(B3726,[2]Formula!B:C,2,0))</f>
        <v/>
      </c>
      <c r="AD3726" s="43" t="str">
        <f t="shared" si="351"/>
        <v/>
      </c>
    </row>
    <row r="3727" spans="1:30" x14ac:dyDescent="0.25">
      <c r="A3727" s="64"/>
      <c r="B3727" s="64"/>
      <c r="C3727" s="66"/>
      <c r="D3727" s="67"/>
      <c r="E3727" s="64"/>
      <c r="F3727" s="64"/>
      <c r="G3727" s="37" t="str">
        <f>IF(E3727="","",IF(OR(E3727="Project Management",E3727="Project Support",E3727="Sprint Management",E3727="Sprint Support"),"NA",ROUND((((VLOOKUP(AD3727,[2]Formula!V:X,3,0)))-SUMIF(AD:AD,AD3727,H:H)),2)))</f>
        <v/>
      </c>
      <c r="H3727" s="71"/>
      <c r="I3727" s="72"/>
      <c r="J3727" s="72"/>
      <c r="K3727" s="38" t="str">
        <f>IF(E3727="","",IF(OR(E3727="Project Management",E3727="Project Support",E3727="Sprint Management",E3727="Sprint Support"),"NA",(((SUMIF(AD:AD,AD3727,H:H)/VLOOKUP(AD3727,[2]Formula!V:X,3,0))*VLOOKUP(AD3727,[2]Formula!V:X,2,0))*H3727)/SUMIF(AD:AD,AD3727,H:H)))</f>
        <v/>
      </c>
      <c r="L3727" s="38" t="str">
        <f t="shared" si="349"/>
        <v/>
      </c>
      <c r="M3727" s="38" t="str">
        <f t="shared" si="350"/>
        <v/>
      </c>
      <c r="N3727" s="38" t="str">
        <f t="shared" si="352"/>
        <v/>
      </c>
      <c r="O3727" s="38" t="str">
        <f t="shared" si="348"/>
        <v/>
      </c>
      <c r="P3727" s="39" t="str">
        <f t="shared" si="353"/>
        <v/>
      </c>
      <c r="AC3727" s="42" t="str">
        <f>IF(B3727="","",VLOOKUP(B3727,[2]Formula!B:C,2,0))</f>
        <v/>
      </c>
      <c r="AD3727" s="43" t="str">
        <f t="shared" si="351"/>
        <v/>
      </c>
    </row>
    <row r="3728" spans="1:30" x14ac:dyDescent="0.25">
      <c r="A3728" s="64"/>
      <c r="B3728" s="64"/>
      <c r="C3728" s="66"/>
      <c r="D3728" s="67"/>
      <c r="E3728" s="64"/>
      <c r="F3728" s="64"/>
      <c r="G3728" s="37" t="str">
        <f>IF(E3728="","",IF(OR(E3728="Project Management",E3728="Project Support",E3728="Sprint Management",E3728="Sprint Support"),"NA",ROUND((((VLOOKUP(AD3728,[2]Formula!V:X,3,0)))-SUMIF(AD:AD,AD3728,H:H)),2)))</f>
        <v/>
      </c>
      <c r="H3728" s="71"/>
      <c r="I3728" s="72"/>
      <c r="J3728" s="72"/>
      <c r="K3728" s="38" t="str">
        <f>IF(E3728="","",IF(OR(E3728="Project Management",E3728="Project Support",E3728="Sprint Management",E3728="Sprint Support"),"NA",(((SUMIF(AD:AD,AD3728,H:H)/VLOOKUP(AD3728,[2]Formula!V:X,3,0))*VLOOKUP(AD3728,[2]Formula!V:X,2,0))*H3728)/SUMIF(AD:AD,AD3728,H:H)))</f>
        <v/>
      </c>
      <c r="L3728" s="38" t="str">
        <f t="shared" si="349"/>
        <v/>
      </c>
      <c r="M3728" s="38" t="str">
        <f t="shared" si="350"/>
        <v/>
      </c>
      <c r="N3728" s="38" t="str">
        <f t="shared" si="352"/>
        <v/>
      </c>
      <c r="O3728" s="38" t="str">
        <f t="shared" si="348"/>
        <v/>
      </c>
      <c r="P3728" s="39" t="str">
        <f t="shared" si="353"/>
        <v/>
      </c>
      <c r="AC3728" s="42" t="str">
        <f>IF(B3728="","",VLOOKUP(B3728,[2]Formula!B:C,2,0))</f>
        <v/>
      </c>
      <c r="AD3728" s="43" t="str">
        <f t="shared" si="351"/>
        <v/>
      </c>
    </row>
    <row r="3729" spans="1:30" x14ac:dyDescent="0.25">
      <c r="A3729" s="64"/>
      <c r="B3729" s="64"/>
      <c r="C3729" s="66"/>
      <c r="D3729" s="67"/>
      <c r="E3729" s="64"/>
      <c r="F3729" s="64"/>
      <c r="G3729" s="37" t="str">
        <f>IF(E3729="","",IF(OR(E3729="Project Management",E3729="Project Support",E3729="Sprint Management",E3729="Sprint Support"),"NA",ROUND((((VLOOKUP(AD3729,[2]Formula!V:X,3,0)))-SUMIF(AD:AD,AD3729,H:H)),2)))</f>
        <v/>
      </c>
      <c r="H3729" s="71"/>
      <c r="I3729" s="72"/>
      <c r="J3729" s="72"/>
      <c r="K3729" s="38" t="str">
        <f>IF(E3729="","",IF(OR(E3729="Project Management",E3729="Project Support",E3729="Sprint Management",E3729="Sprint Support"),"NA",(((SUMIF(AD:AD,AD3729,H:H)/VLOOKUP(AD3729,[2]Formula!V:X,3,0))*VLOOKUP(AD3729,[2]Formula!V:X,2,0))*H3729)/SUMIF(AD:AD,AD3729,H:H)))</f>
        <v/>
      </c>
      <c r="L3729" s="38" t="str">
        <f t="shared" si="349"/>
        <v/>
      </c>
      <c r="M3729" s="38" t="str">
        <f t="shared" si="350"/>
        <v/>
      </c>
      <c r="N3729" s="38" t="str">
        <f t="shared" si="352"/>
        <v/>
      </c>
      <c r="O3729" s="38" t="str">
        <f t="shared" si="348"/>
        <v/>
      </c>
      <c r="P3729" s="39" t="str">
        <f t="shared" si="353"/>
        <v/>
      </c>
      <c r="AC3729" s="42" t="str">
        <f>IF(B3729="","",VLOOKUP(B3729,[2]Formula!B:C,2,0))</f>
        <v/>
      </c>
      <c r="AD3729" s="43" t="str">
        <f t="shared" si="351"/>
        <v/>
      </c>
    </row>
    <row r="3730" spans="1:30" x14ac:dyDescent="0.25">
      <c r="A3730" s="64"/>
      <c r="B3730" s="64"/>
      <c r="C3730" s="66"/>
      <c r="D3730" s="67"/>
      <c r="E3730" s="64"/>
      <c r="F3730" s="64"/>
      <c r="G3730" s="37" t="str">
        <f>IF(E3730="","",IF(OR(E3730="Project Management",E3730="Project Support",E3730="Sprint Management",E3730="Sprint Support"),"NA",ROUND((((VLOOKUP(AD3730,[2]Formula!V:X,3,0)))-SUMIF(AD:AD,AD3730,H:H)),2)))</f>
        <v/>
      </c>
      <c r="H3730" s="71"/>
      <c r="I3730" s="72"/>
      <c r="J3730" s="72"/>
      <c r="K3730" s="38" t="str">
        <f>IF(E3730="","",IF(OR(E3730="Project Management",E3730="Project Support",E3730="Sprint Management",E3730="Sprint Support"),"NA",(((SUMIF(AD:AD,AD3730,H:H)/VLOOKUP(AD3730,[2]Formula!V:X,3,0))*VLOOKUP(AD3730,[2]Formula!V:X,2,0))*H3730)/SUMIF(AD:AD,AD3730,H:H)))</f>
        <v/>
      </c>
      <c r="L3730" s="38" t="str">
        <f t="shared" si="349"/>
        <v/>
      </c>
      <c r="M3730" s="38" t="str">
        <f t="shared" si="350"/>
        <v/>
      </c>
      <c r="N3730" s="38" t="str">
        <f t="shared" si="352"/>
        <v/>
      </c>
      <c r="O3730" s="38" t="str">
        <f t="shared" si="348"/>
        <v/>
      </c>
      <c r="P3730" s="39" t="str">
        <f t="shared" si="353"/>
        <v/>
      </c>
      <c r="AC3730" s="42" t="str">
        <f>IF(B3730="","",VLOOKUP(B3730,[2]Formula!B:C,2,0))</f>
        <v/>
      </c>
      <c r="AD3730" s="43" t="str">
        <f t="shared" si="351"/>
        <v/>
      </c>
    </row>
    <row r="3731" spans="1:30" x14ac:dyDescent="0.25">
      <c r="A3731" s="64"/>
      <c r="B3731" s="64"/>
      <c r="C3731" s="66"/>
      <c r="D3731" s="67"/>
      <c r="E3731" s="64"/>
      <c r="F3731" s="64"/>
      <c r="G3731" s="37" t="str">
        <f>IF(E3731="","",IF(OR(E3731="Project Management",E3731="Project Support",E3731="Sprint Management",E3731="Sprint Support"),"NA",ROUND((((VLOOKUP(AD3731,[2]Formula!V:X,3,0)))-SUMIF(AD:AD,AD3731,H:H)),2)))</f>
        <v/>
      </c>
      <c r="H3731" s="71"/>
      <c r="I3731" s="72"/>
      <c r="J3731" s="72"/>
      <c r="K3731" s="38" t="str">
        <f>IF(E3731="","",IF(OR(E3731="Project Management",E3731="Project Support",E3731="Sprint Management",E3731="Sprint Support"),"NA",(((SUMIF(AD:AD,AD3731,H:H)/VLOOKUP(AD3731,[2]Formula!V:X,3,0))*VLOOKUP(AD3731,[2]Formula!V:X,2,0))*H3731)/SUMIF(AD:AD,AD3731,H:H)))</f>
        <v/>
      </c>
      <c r="L3731" s="38" t="str">
        <f t="shared" si="349"/>
        <v/>
      </c>
      <c r="M3731" s="38" t="str">
        <f t="shared" si="350"/>
        <v/>
      </c>
      <c r="N3731" s="38" t="str">
        <f t="shared" si="352"/>
        <v/>
      </c>
      <c r="O3731" s="38" t="str">
        <f t="shared" si="348"/>
        <v/>
      </c>
      <c r="P3731" s="39" t="str">
        <f t="shared" si="353"/>
        <v/>
      </c>
      <c r="AC3731" s="42" t="str">
        <f>IF(B3731="","",VLOOKUP(B3731,[2]Formula!B:C,2,0))</f>
        <v/>
      </c>
      <c r="AD3731" s="43" t="str">
        <f t="shared" si="351"/>
        <v/>
      </c>
    </row>
    <row r="3732" spans="1:30" x14ac:dyDescent="0.25">
      <c r="A3732" s="64"/>
      <c r="B3732" s="64"/>
      <c r="C3732" s="66"/>
      <c r="D3732" s="67"/>
      <c r="E3732" s="64"/>
      <c r="F3732" s="64"/>
      <c r="G3732" s="37" t="str">
        <f>IF(E3732="","",IF(OR(E3732="Project Management",E3732="Project Support",E3732="Sprint Management",E3732="Sprint Support"),"NA",ROUND((((VLOOKUP(AD3732,[2]Formula!V:X,3,0)))-SUMIF(AD:AD,AD3732,H:H)),2)))</f>
        <v/>
      </c>
      <c r="H3732" s="71"/>
      <c r="I3732" s="72"/>
      <c r="J3732" s="72"/>
      <c r="K3732" s="38" t="str">
        <f>IF(E3732="","",IF(OR(E3732="Project Management",E3732="Project Support",E3732="Sprint Management",E3732="Sprint Support"),"NA",(((SUMIF(AD:AD,AD3732,H:H)/VLOOKUP(AD3732,[2]Formula!V:X,3,0))*VLOOKUP(AD3732,[2]Formula!V:X,2,0))*H3732)/SUMIF(AD:AD,AD3732,H:H)))</f>
        <v/>
      </c>
      <c r="L3732" s="38" t="str">
        <f t="shared" si="349"/>
        <v/>
      </c>
      <c r="M3732" s="38" t="str">
        <f t="shared" si="350"/>
        <v/>
      </c>
      <c r="N3732" s="38" t="str">
        <f t="shared" si="352"/>
        <v/>
      </c>
      <c r="O3732" s="38" t="str">
        <f t="shared" si="348"/>
        <v/>
      </c>
      <c r="P3732" s="39" t="str">
        <f t="shared" si="353"/>
        <v/>
      </c>
      <c r="AC3732" s="42" t="str">
        <f>IF(B3732="","",VLOOKUP(B3732,[2]Formula!B:C,2,0))</f>
        <v/>
      </c>
      <c r="AD3732" s="43" t="str">
        <f t="shared" si="351"/>
        <v/>
      </c>
    </row>
    <row r="3733" spans="1:30" x14ac:dyDescent="0.25">
      <c r="A3733" s="64"/>
      <c r="B3733" s="64"/>
      <c r="C3733" s="66"/>
      <c r="D3733" s="67"/>
      <c r="E3733" s="64"/>
      <c r="F3733" s="64"/>
      <c r="G3733" s="37" t="str">
        <f>IF(E3733="","",IF(OR(E3733="Project Management",E3733="Project Support",E3733="Sprint Management",E3733="Sprint Support"),"NA",ROUND((((VLOOKUP(AD3733,[2]Formula!V:X,3,0)))-SUMIF(AD:AD,AD3733,H:H)),2)))</f>
        <v/>
      </c>
      <c r="H3733" s="71"/>
      <c r="I3733" s="72"/>
      <c r="J3733" s="72"/>
      <c r="K3733" s="38" t="str">
        <f>IF(E3733="","",IF(OR(E3733="Project Management",E3733="Project Support",E3733="Sprint Management",E3733="Sprint Support"),"NA",(((SUMIF(AD:AD,AD3733,H:H)/VLOOKUP(AD3733,[2]Formula!V:X,3,0))*VLOOKUP(AD3733,[2]Formula!V:X,2,0))*H3733)/SUMIF(AD:AD,AD3733,H:H)))</f>
        <v/>
      </c>
      <c r="L3733" s="38" t="str">
        <f t="shared" si="349"/>
        <v/>
      </c>
      <c r="M3733" s="38" t="str">
        <f t="shared" si="350"/>
        <v/>
      </c>
      <c r="N3733" s="38" t="str">
        <f t="shared" si="352"/>
        <v/>
      </c>
      <c r="O3733" s="38" t="str">
        <f t="shared" si="348"/>
        <v/>
      </c>
      <c r="P3733" s="39" t="str">
        <f t="shared" si="353"/>
        <v/>
      </c>
      <c r="AC3733" s="42" t="str">
        <f>IF(B3733="","",VLOOKUP(B3733,[2]Formula!B:C,2,0))</f>
        <v/>
      </c>
      <c r="AD3733" s="43" t="str">
        <f t="shared" si="351"/>
        <v/>
      </c>
    </row>
    <row r="3734" spans="1:30" x14ac:dyDescent="0.25">
      <c r="A3734" s="64"/>
      <c r="B3734" s="64"/>
      <c r="C3734" s="66"/>
      <c r="D3734" s="67"/>
      <c r="E3734" s="64"/>
      <c r="F3734" s="64"/>
      <c r="G3734" s="37" t="str">
        <f>IF(E3734="","",IF(OR(E3734="Project Management",E3734="Project Support",E3734="Sprint Management",E3734="Sprint Support"),"NA",ROUND((((VLOOKUP(AD3734,[2]Formula!V:X,3,0)))-SUMIF(AD:AD,AD3734,H:H)),2)))</f>
        <v/>
      </c>
      <c r="H3734" s="71"/>
      <c r="I3734" s="72"/>
      <c r="J3734" s="72"/>
      <c r="K3734" s="38" t="str">
        <f>IF(E3734="","",IF(OR(E3734="Project Management",E3734="Project Support",E3734="Sprint Management",E3734="Sprint Support"),"NA",(((SUMIF(AD:AD,AD3734,H:H)/VLOOKUP(AD3734,[2]Formula!V:X,3,0))*VLOOKUP(AD3734,[2]Formula!V:X,2,0))*H3734)/SUMIF(AD:AD,AD3734,H:H)))</f>
        <v/>
      </c>
      <c r="L3734" s="38" t="str">
        <f t="shared" si="349"/>
        <v/>
      </c>
      <c r="M3734" s="38" t="str">
        <f t="shared" si="350"/>
        <v/>
      </c>
      <c r="N3734" s="38" t="str">
        <f t="shared" si="352"/>
        <v/>
      </c>
      <c r="O3734" s="38" t="str">
        <f t="shared" si="348"/>
        <v/>
      </c>
      <c r="P3734" s="39" t="str">
        <f t="shared" si="353"/>
        <v/>
      </c>
      <c r="AC3734" s="42" t="str">
        <f>IF(B3734="","",VLOOKUP(B3734,[2]Formula!B:C,2,0))</f>
        <v/>
      </c>
      <c r="AD3734" s="43" t="str">
        <f t="shared" si="351"/>
        <v/>
      </c>
    </row>
    <row r="3735" spans="1:30" x14ac:dyDescent="0.25">
      <c r="A3735" s="64"/>
      <c r="B3735" s="64"/>
      <c r="C3735" s="66"/>
      <c r="D3735" s="67"/>
      <c r="E3735" s="64"/>
      <c r="F3735" s="64"/>
      <c r="G3735" s="37" t="str">
        <f>IF(E3735="","",IF(OR(E3735="Project Management",E3735="Project Support",E3735="Sprint Management",E3735="Sprint Support"),"NA",ROUND((((VLOOKUP(AD3735,[2]Formula!V:X,3,0)))-SUMIF(AD:AD,AD3735,H:H)),2)))</f>
        <v/>
      </c>
      <c r="H3735" s="71"/>
      <c r="I3735" s="72"/>
      <c r="J3735" s="72"/>
      <c r="K3735" s="38" t="str">
        <f>IF(E3735="","",IF(OR(E3735="Project Management",E3735="Project Support",E3735="Sprint Management",E3735="Sprint Support"),"NA",(((SUMIF(AD:AD,AD3735,H:H)/VLOOKUP(AD3735,[2]Formula!V:X,3,0))*VLOOKUP(AD3735,[2]Formula!V:X,2,0))*H3735)/SUMIF(AD:AD,AD3735,H:H)))</f>
        <v/>
      </c>
      <c r="L3735" s="38" t="str">
        <f t="shared" si="349"/>
        <v/>
      </c>
      <c r="M3735" s="38" t="str">
        <f t="shared" si="350"/>
        <v/>
      </c>
      <c r="N3735" s="38" t="str">
        <f t="shared" si="352"/>
        <v/>
      </c>
      <c r="O3735" s="38" t="str">
        <f t="shared" si="348"/>
        <v/>
      </c>
      <c r="P3735" s="39" t="str">
        <f t="shared" si="353"/>
        <v/>
      </c>
      <c r="AC3735" s="42" t="str">
        <f>IF(B3735="","",VLOOKUP(B3735,[2]Formula!B:C,2,0))</f>
        <v/>
      </c>
      <c r="AD3735" s="43" t="str">
        <f t="shared" si="351"/>
        <v/>
      </c>
    </row>
    <row r="3736" spans="1:30" x14ac:dyDescent="0.25">
      <c r="A3736" s="64"/>
      <c r="B3736" s="64"/>
      <c r="C3736" s="66"/>
      <c r="D3736" s="67"/>
      <c r="E3736" s="64"/>
      <c r="F3736" s="64"/>
      <c r="G3736" s="37" t="str">
        <f>IF(E3736="","",IF(OR(E3736="Project Management",E3736="Project Support",E3736="Sprint Management",E3736="Sprint Support"),"NA",ROUND((((VLOOKUP(AD3736,[2]Formula!V:X,3,0)))-SUMIF(AD:AD,AD3736,H:H)),2)))</f>
        <v/>
      </c>
      <c r="H3736" s="71"/>
      <c r="I3736" s="72"/>
      <c r="J3736" s="72"/>
      <c r="K3736" s="38" t="str">
        <f>IF(E3736="","",IF(OR(E3736="Project Management",E3736="Project Support",E3736="Sprint Management",E3736="Sprint Support"),"NA",(((SUMIF(AD:AD,AD3736,H:H)/VLOOKUP(AD3736,[2]Formula!V:X,3,0))*VLOOKUP(AD3736,[2]Formula!V:X,2,0))*H3736)/SUMIF(AD:AD,AD3736,H:H)))</f>
        <v/>
      </c>
      <c r="L3736" s="38" t="str">
        <f t="shared" si="349"/>
        <v/>
      </c>
      <c r="M3736" s="38" t="str">
        <f t="shared" si="350"/>
        <v/>
      </c>
      <c r="N3736" s="38" t="str">
        <f t="shared" si="352"/>
        <v/>
      </c>
      <c r="O3736" s="38" t="str">
        <f t="shared" si="348"/>
        <v/>
      </c>
      <c r="P3736" s="39" t="str">
        <f t="shared" si="353"/>
        <v/>
      </c>
      <c r="AC3736" s="42" t="str">
        <f>IF(B3736="","",VLOOKUP(B3736,[2]Formula!B:C,2,0))</f>
        <v/>
      </c>
      <c r="AD3736" s="43" t="str">
        <f t="shared" si="351"/>
        <v/>
      </c>
    </row>
    <row r="3737" spans="1:30" x14ac:dyDescent="0.25">
      <c r="A3737" s="64"/>
      <c r="B3737" s="64"/>
      <c r="C3737" s="66"/>
      <c r="D3737" s="67"/>
      <c r="E3737" s="64"/>
      <c r="F3737" s="64"/>
      <c r="G3737" s="37" t="str">
        <f>IF(E3737="","",IF(OR(E3737="Project Management",E3737="Project Support",E3737="Sprint Management",E3737="Sprint Support"),"NA",ROUND((((VLOOKUP(AD3737,[2]Formula!V:X,3,0)))-SUMIF(AD:AD,AD3737,H:H)),2)))</f>
        <v/>
      </c>
      <c r="H3737" s="71"/>
      <c r="I3737" s="72"/>
      <c r="J3737" s="72"/>
      <c r="K3737" s="38" t="str">
        <f>IF(E3737="","",IF(OR(E3737="Project Management",E3737="Project Support",E3737="Sprint Management",E3737="Sprint Support"),"NA",(((SUMIF(AD:AD,AD3737,H:H)/VLOOKUP(AD3737,[2]Formula!V:X,3,0))*VLOOKUP(AD3737,[2]Formula!V:X,2,0))*H3737)/SUMIF(AD:AD,AD3737,H:H)))</f>
        <v/>
      </c>
      <c r="L3737" s="38" t="str">
        <f t="shared" si="349"/>
        <v/>
      </c>
      <c r="M3737" s="38" t="str">
        <f t="shared" si="350"/>
        <v/>
      </c>
      <c r="N3737" s="38" t="str">
        <f t="shared" si="352"/>
        <v/>
      </c>
      <c r="O3737" s="38" t="str">
        <f t="shared" si="348"/>
        <v/>
      </c>
      <c r="P3737" s="39" t="str">
        <f t="shared" si="353"/>
        <v/>
      </c>
      <c r="AC3737" s="42" t="str">
        <f>IF(B3737="","",VLOOKUP(B3737,[2]Formula!B:C,2,0))</f>
        <v/>
      </c>
      <c r="AD3737" s="43" t="str">
        <f t="shared" si="351"/>
        <v/>
      </c>
    </row>
    <row r="3738" spans="1:30" x14ac:dyDescent="0.25">
      <c r="A3738" s="64"/>
      <c r="B3738" s="64"/>
      <c r="C3738" s="66"/>
      <c r="D3738" s="67"/>
      <c r="E3738" s="64"/>
      <c r="F3738" s="64"/>
      <c r="G3738" s="37" t="str">
        <f>IF(E3738="","",IF(OR(E3738="Project Management",E3738="Project Support",E3738="Sprint Management",E3738="Sprint Support"),"NA",ROUND((((VLOOKUP(AD3738,[2]Formula!V:X,3,0)))-SUMIF(AD:AD,AD3738,H:H)),2)))</f>
        <v/>
      </c>
      <c r="H3738" s="71"/>
      <c r="I3738" s="72"/>
      <c r="J3738" s="72"/>
      <c r="K3738" s="38" t="str">
        <f>IF(E3738="","",IF(OR(E3738="Project Management",E3738="Project Support",E3738="Sprint Management",E3738="Sprint Support"),"NA",(((SUMIF(AD:AD,AD3738,H:H)/VLOOKUP(AD3738,[2]Formula!V:X,3,0))*VLOOKUP(AD3738,[2]Formula!V:X,2,0))*H3738)/SUMIF(AD:AD,AD3738,H:H)))</f>
        <v/>
      </c>
      <c r="L3738" s="38" t="str">
        <f t="shared" si="349"/>
        <v/>
      </c>
      <c r="M3738" s="38" t="str">
        <f t="shared" si="350"/>
        <v/>
      </c>
      <c r="N3738" s="38" t="str">
        <f t="shared" si="352"/>
        <v/>
      </c>
      <c r="O3738" s="38" t="str">
        <f t="shared" si="348"/>
        <v/>
      </c>
      <c r="P3738" s="39" t="str">
        <f t="shared" si="353"/>
        <v/>
      </c>
      <c r="AC3738" s="42" t="str">
        <f>IF(B3738="","",VLOOKUP(B3738,[2]Formula!B:C,2,0))</f>
        <v/>
      </c>
      <c r="AD3738" s="43" t="str">
        <f t="shared" si="351"/>
        <v/>
      </c>
    </row>
    <row r="3739" spans="1:30" x14ac:dyDescent="0.25">
      <c r="A3739" s="64"/>
      <c r="B3739" s="64"/>
      <c r="C3739" s="66"/>
      <c r="D3739" s="67"/>
      <c r="E3739" s="64"/>
      <c r="F3739" s="64"/>
      <c r="G3739" s="37" t="str">
        <f>IF(E3739="","",IF(OR(E3739="Project Management",E3739="Project Support",E3739="Sprint Management",E3739="Sprint Support"),"NA",ROUND((((VLOOKUP(AD3739,[2]Formula!V:X,3,0)))-SUMIF(AD:AD,AD3739,H:H)),2)))</f>
        <v/>
      </c>
      <c r="H3739" s="71"/>
      <c r="I3739" s="72"/>
      <c r="J3739" s="72"/>
      <c r="K3739" s="38" t="str">
        <f>IF(E3739="","",IF(OR(E3739="Project Management",E3739="Project Support",E3739="Sprint Management",E3739="Sprint Support"),"NA",(((SUMIF(AD:AD,AD3739,H:H)/VLOOKUP(AD3739,[2]Formula!V:X,3,0))*VLOOKUP(AD3739,[2]Formula!V:X,2,0))*H3739)/SUMIF(AD:AD,AD3739,H:H)))</f>
        <v/>
      </c>
      <c r="L3739" s="38" t="str">
        <f t="shared" si="349"/>
        <v/>
      </c>
      <c r="M3739" s="38" t="str">
        <f t="shared" si="350"/>
        <v/>
      </c>
      <c r="N3739" s="38" t="str">
        <f t="shared" si="352"/>
        <v/>
      </c>
      <c r="O3739" s="38" t="str">
        <f t="shared" si="348"/>
        <v/>
      </c>
      <c r="P3739" s="39" t="str">
        <f t="shared" si="353"/>
        <v/>
      </c>
      <c r="AC3739" s="42" t="str">
        <f>IF(B3739="","",VLOOKUP(B3739,[2]Formula!B:C,2,0))</f>
        <v/>
      </c>
      <c r="AD3739" s="43" t="str">
        <f t="shared" si="351"/>
        <v/>
      </c>
    </row>
    <row r="3740" spans="1:30" x14ac:dyDescent="0.25">
      <c r="A3740" s="64"/>
      <c r="B3740" s="64"/>
      <c r="C3740" s="66"/>
      <c r="D3740" s="67"/>
      <c r="E3740" s="64"/>
      <c r="F3740" s="64"/>
      <c r="G3740" s="37" t="str">
        <f>IF(E3740="","",IF(OR(E3740="Project Management",E3740="Project Support",E3740="Sprint Management",E3740="Sprint Support"),"NA",ROUND((((VLOOKUP(AD3740,[2]Formula!V:X,3,0)))-SUMIF(AD:AD,AD3740,H:H)),2)))</f>
        <v/>
      </c>
      <c r="H3740" s="71"/>
      <c r="I3740" s="72"/>
      <c r="J3740" s="72"/>
      <c r="K3740" s="38" t="str">
        <f>IF(E3740="","",IF(OR(E3740="Project Management",E3740="Project Support",E3740="Sprint Management",E3740="Sprint Support"),"NA",(((SUMIF(AD:AD,AD3740,H:H)/VLOOKUP(AD3740,[2]Formula!V:X,3,0))*VLOOKUP(AD3740,[2]Formula!V:X,2,0))*H3740)/SUMIF(AD:AD,AD3740,H:H)))</f>
        <v/>
      </c>
      <c r="L3740" s="38" t="str">
        <f t="shared" si="349"/>
        <v/>
      </c>
      <c r="M3740" s="38" t="str">
        <f t="shared" si="350"/>
        <v/>
      </c>
      <c r="N3740" s="38" t="str">
        <f t="shared" si="352"/>
        <v/>
      </c>
      <c r="O3740" s="38" t="str">
        <f t="shared" si="348"/>
        <v/>
      </c>
      <c r="P3740" s="39" t="str">
        <f t="shared" si="353"/>
        <v/>
      </c>
      <c r="AC3740" s="42" t="str">
        <f>IF(B3740="","",VLOOKUP(B3740,[2]Formula!B:C,2,0))</f>
        <v/>
      </c>
      <c r="AD3740" s="43" t="str">
        <f t="shared" si="351"/>
        <v/>
      </c>
    </row>
    <row r="3741" spans="1:30" x14ac:dyDescent="0.25">
      <c r="A3741" s="64"/>
      <c r="B3741" s="64"/>
      <c r="C3741" s="66"/>
      <c r="D3741" s="67"/>
      <c r="E3741" s="64"/>
      <c r="F3741" s="64"/>
      <c r="G3741" s="37" t="str">
        <f>IF(E3741="","",IF(OR(E3741="Project Management",E3741="Project Support",E3741="Sprint Management",E3741="Sprint Support"),"NA",ROUND((((VLOOKUP(AD3741,[2]Formula!V:X,3,0)))-SUMIF(AD:AD,AD3741,H:H)),2)))</f>
        <v/>
      </c>
      <c r="H3741" s="71"/>
      <c r="I3741" s="72"/>
      <c r="J3741" s="72"/>
      <c r="K3741" s="38" t="str">
        <f>IF(E3741="","",IF(OR(E3741="Project Management",E3741="Project Support",E3741="Sprint Management",E3741="Sprint Support"),"NA",(((SUMIF(AD:AD,AD3741,H:H)/VLOOKUP(AD3741,[2]Formula!V:X,3,0))*VLOOKUP(AD3741,[2]Formula!V:X,2,0))*H3741)/SUMIF(AD:AD,AD3741,H:H)))</f>
        <v/>
      </c>
      <c r="L3741" s="38" t="str">
        <f t="shared" si="349"/>
        <v/>
      </c>
      <c r="M3741" s="38" t="str">
        <f t="shared" si="350"/>
        <v/>
      </c>
      <c r="N3741" s="38" t="str">
        <f t="shared" si="352"/>
        <v/>
      </c>
      <c r="O3741" s="38" t="str">
        <f t="shared" si="348"/>
        <v/>
      </c>
      <c r="P3741" s="39" t="str">
        <f t="shared" si="353"/>
        <v/>
      </c>
      <c r="AC3741" s="42" t="str">
        <f>IF(B3741="","",VLOOKUP(B3741,[2]Formula!B:C,2,0))</f>
        <v/>
      </c>
      <c r="AD3741" s="43" t="str">
        <f t="shared" si="351"/>
        <v/>
      </c>
    </row>
    <row r="3742" spans="1:30" x14ac:dyDescent="0.25">
      <c r="A3742" s="64"/>
      <c r="B3742" s="64"/>
      <c r="C3742" s="66"/>
      <c r="D3742" s="67"/>
      <c r="E3742" s="64"/>
      <c r="F3742" s="64"/>
      <c r="G3742" s="37" t="str">
        <f>IF(E3742="","",IF(OR(E3742="Project Management",E3742="Project Support",E3742="Sprint Management",E3742="Sprint Support"),"NA",ROUND((((VLOOKUP(AD3742,[2]Formula!V:X,3,0)))-SUMIF(AD:AD,AD3742,H:H)),2)))</f>
        <v/>
      </c>
      <c r="H3742" s="71"/>
      <c r="I3742" s="72"/>
      <c r="J3742" s="72"/>
      <c r="K3742" s="38" t="str">
        <f>IF(E3742="","",IF(OR(E3742="Project Management",E3742="Project Support",E3742="Sprint Management",E3742="Sprint Support"),"NA",(((SUMIF(AD:AD,AD3742,H:H)/VLOOKUP(AD3742,[2]Formula!V:X,3,0))*VLOOKUP(AD3742,[2]Formula!V:X,2,0))*H3742)/SUMIF(AD:AD,AD3742,H:H)))</f>
        <v/>
      </c>
      <c r="L3742" s="38" t="str">
        <f t="shared" si="349"/>
        <v/>
      </c>
      <c r="M3742" s="38" t="str">
        <f t="shared" si="350"/>
        <v/>
      </c>
      <c r="N3742" s="38" t="str">
        <f t="shared" si="352"/>
        <v/>
      </c>
      <c r="O3742" s="38" t="str">
        <f t="shared" si="348"/>
        <v/>
      </c>
      <c r="P3742" s="39" t="str">
        <f t="shared" si="353"/>
        <v/>
      </c>
      <c r="AC3742" s="42" t="str">
        <f>IF(B3742="","",VLOOKUP(B3742,[2]Formula!B:C,2,0))</f>
        <v/>
      </c>
      <c r="AD3742" s="43" t="str">
        <f t="shared" si="351"/>
        <v/>
      </c>
    </row>
    <row r="3743" spans="1:30" x14ac:dyDescent="0.25">
      <c r="A3743" s="64"/>
      <c r="B3743" s="64"/>
      <c r="C3743" s="66"/>
      <c r="D3743" s="67"/>
      <c r="E3743" s="64"/>
      <c r="F3743" s="64"/>
      <c r="G3743" s="37" t="str">
        <f>IF(E3743="","",IF(OR(E3743="Project Management",E3743="Project Support",E3743="Sprint Management",E3743="Sprint Support"),"NA",ROUND((((VLOOKUP(AD3743,[2]Formula!V:X,3,0)))-SUMIF(AD:AD,AD3743,H:H)),2)))</f>
        <v/>
      </c>
      <c r="H3743" s="71"/>
      <c r="I3743" s="72"/>
      <c r="J3743" s="72"/>
      <c r="K3743" s="38" t="str">
        <f>IF(E3743="","",IF(OR(E3743="Project Management",E3743="Project Support",E3743="Sprint Management",E3743="Sprint Support"),"NA",(((SUMIF(AD:AD,AD3743,H:H)/VLOOKUP(AD3743,[2]Formula!V:X,3,0))*VLOOKUP(AD3743,[2]Formula!V:X,2,0))*H3743)/SUMIF(AD:AD,AD3743,H:H)))</f>
        <v/>
      </c>
      <c r="L3743" s="38" t="str">
        <f t="shared" si="349"/>
        <v/>
      </c>
      <c r="M3743" s="38" t="str">
        <f t="shared" si="350"/>
        <v/>
      </c>
      <c r="N3743" s="38" t="str">
        <f t="shared" si="352"/>
        <v/>
      </c>
      <c r="O3743" s="38" t="str">
        <f t="shared" si="348"/>
        <v/>
      </c>
      <c r="P3743" s="39" t="str">
        <f t="shared" si="353"/>
        <v/>
      </c>
      <c r="AC3743" s="42" t="str">
        <f>IF(B3743="","",VLOOKUP(B3743,[2]Formula!B:C,2,0))</f>
        <v/>
      </c>
      <c r="AD3743" s="43" t="str">
        <f t="shared" si="351"/>
        <v/>
      </c>
    </row>
    <row r="3744" spans="1:30" x14ac:dyDescent="0.25">
      <c r="A3744" s="64"/>
      <c r="B3744" s="64"/>
      <c r="C3744" s="66"/>
      <c r="D3744" s="67"/>
      <c r="E3744" s="64"/>
      <c r="F3744" s="64"/>
      <c r="G3744" s="37" t="str">
        <f>IF(E3744="","",IF(OR(E3744="Project Management",E3744="Project Support",E3744="Sprint Management",E3744="Sprint Support"),"NA",ROUND((((VLOOKUP(AD3744,[2]Formula!V:X,3,0)))-SUMIF(AD:AD,AD3744,H:H)),2)))</f>
        <v/>
      </c>
      <c r="H3744" s="71"/>
      <c r="I3744" s="72"/>
      <c r="J3744" s="72"/>
      <c r="K3744" s="38" t="str">
        <f>IF(E3744="","",IF(OR(E3744="Project Management",E3744="Project Support",E3744="Sprint Management",E3744="Sprint Support"),"NA",(((SUMIF(AD:AD,AD3744,H:H)/VLOOKUP(AD3744,[2]Formula!V:X,3,0))*VLOOKUP(AD3744,[2]Formula!V:X,2,0))*H3744)/SUMIF(AD:AD,AD3744,H:H)))</f>
        <v/>
      </c>
      <c r="L3744" s="38" t="str">
        <f t="shared" si="349"/>
        <v/>
      </c>
      <c r="M3744" s="38" t="str">
        <f t="shared" si="350"/>
        <v/>
      </c>
      <c r="N3744" s="38" t="str">
        <f t="shared" si="352"/>
        <v/>
      </c>
      <c r="O3744" s="38" t="str">
        <f t="shared" si="348"/>
        <v/>
      </c>
      <c r="P3744" s="39" t="str">
        <f t="shared" si="353"/>
        <v/>
      </c>
      <c r="AC3744" s="42" t="str">
        <f>IF(B3744="","",VLOOKUP(B3744,[2]Formula!B:C,2,0))</f>
        <v/>
      </c>
      <c r="AD3744" s="43" t="str">
        <f t="shared" si="351"/>
        <v/>
      </c>
    </row>
    <row r="3745" spans="1:30" x14ac:dyDescent="0.25">
      <c r="A3745" s="64"/>
      <c r="B3745" s="64"/>
      <c r="C3745" s="66"/>
      <c r="D3745" s="67"/>
      <c r="E3745" s="64"/>
      <c r="F3745" s="64"/>
      <c r="G3745" s="37" t="str">
        <f>IF(E3745="","",IF(OR(E3745="Project Management",E3745="Project Support",E3745="Sprint Management",E3745="Sprint Support"),"NA",ROUND((((VLOOKUP(AD3745,[2]Formula!V:X,3,0)))-SUMIF(AD:AD,AD3745,H:H)),2)))</f>
        <v/>
      </c>
      <c r="H3745" s="71"/>
      <c r="I3745" s="72"/>
      <c r="J3745" s="72"/>
      <c r="K3745" s="38" t="str">
        <f>IF(E3745="","",IF(OR(E3745="Project Management",E3745="Project Support",E3745="Sprint Management",E3745="Sprint Support"),"NA",(((SUMIF(AD:AD,AD3745,H:H)/VLOOKUP(AD3745,[2]Formula!V:X,3,0))*VLOOKUP(AD3745,[2]Formula!V:X,2,0))*H3745)/SUMIF(AD:AD,AD3745,H:H)))</f>
        <v/>
      </c>
      <c r="L3745" s="38" t="str">
        <f t="shared" si="349"/>
        <v/>
      </c>
      <c r="M3745" s="38" t="str">
        <f t="shared" si="350"/>
        <v/>
      </c>
      <c r="N3745" s="38" t="str">
        <f t="shared" si="352"/>
        <v/>
      </c>
      <c r="O3745" s="38" t="str">
        <f t="shared" si="348"/>
        <v/>
      </c>
      <c r="P3745" s="39" t="str">
        <f t="shared" si="353"/>
        <v/>
      </c>
      <c r="AC3745" s="42" t="str">
        <f>IF(B3745="","",VLOOKUP(B3745,[2]Formula!B:C,2,0))</f>
        <v/>
      </c>
      <c r="AD3745" s="43" t="str">
        <f t="shared" si="351"/>
        <v/>
      </c>
    </row>
    <row r="3746" spans="1:30" x14ac:dyDescent="0.25">
      <c r="A3746" s="64"/>
      <c r="B3746" s="64"/>
      <c r="C3746" s="66"/>
      <c r="D3746" s="67"/>
      <c r="E3746" s="64"/>
      <c r="F3746" s="64"/>
      <c r="G3746" s="37" t="str">
        <f>IF(E3746="","",IF(OR(E3746="Project Management",E3746="Project Support",E3746="Sprint Management",E3746="Sprint Support"),"NA",ROUND((((VLOOKUP(AD3746,[2]Formula!V:X,3,0)))-SUMIF(AD:AD,AD3746,H:H)),2)))</f>
        <v/>
      </c>
      <c r="H3746" s="71"/>
      <c r="I3746" s="72"/>
      <c r="J3746" s="72"/>
      <c r="K3746" s="38" t="str">
        <f>IF(E3746="","",IF(OR(E3746="Project Management",E3746="Project Support",E3746="Sprint Management",E3746="Sprint Support"),"NA",(((SUMIF(AD:AD,AD3746,H:H)/VLOOKUP(AD3746,[2]Formula!V:X,3,0))*VLOOKUP(AD3746,[2]Formula!V:X,2,0))*H3746)/SUMIF(AD:AD,AD3746,H:H)))</f>
        <v/>
      </c>
      <c r="L3746" s="38" t="str">
        <f t="shared" si="349"/>
        <v/>
      </c>
      <c r="M3746" s="38" t="str">
        <f t="shared" si="350"/>
        <v/>
      </c>
      <c r="N3746" s="38" t="str">
        <f t="shared" si="352"/>
        <v/>
      </c>
      <c r="O3746" s="38" t="str">
        <f t="shared" si="348"/>
        <v/>
      </c>
      <c r="P3746" s="39" t="str">
        <f t="shared" si="353"/>
        <v/>
      </c>
      <c r="AC3746" s="42" t="str">
        <f>IF(B3746="","",VLOOKUP(B3746,[2]Formula!B:C,2,0))</f>
        <v/>
      </c>
      <c r="AD3746" s="43" t="str">
        <f t="shared" si="351"/>
        <v/>
      </c>
    </row>
    <row r="3747" spans="1:30" x14ac:dyDescent="0.25">
      <c r="A3747" s="64"/>
      <c r="B3747" s="64"/>
      <c r="C3747" s="66"/>
      <c r="D3747" s="67"/>
      <c r="E3747" s="64"/>
      <c r="F3747" s="64"/>
      <c r="G3747" s="37" t="str">
        <f>IF(E3747="","",IF(OR(E3747="Project Management",E3747="Project Support",E3747="Sprint Management",E3747="Sprint Support"),"NA",ROUND((((VLOOKUP(AD3747,[2]Formula!V:X,3,0)))-SUMIF(AD:AD,AD3747,H:H)),2)))</f>
        <v/>
      </c>
      <c r="H3747" s="71"/>
      <c r="I3747" s="72"/>
      <c r="J3747" s="72"/>
      <c r="K3747" s="38" t="str">
        <f>IF(E3747="","",IF(OR(E3747="Project Management",E3747="Project Support",E3747="Sprint Management",E3747="Sprint Support"),"NA",(((SUMIF(AD:AD,AD3747,H:H)/VLOOKUP(AD3747,[2]Formula!V:X,3,0))*VLOOKUP(AD3747,[2]Formula!V:X,2,0))*H3747)/SUMIF(AD:AD,AD3747,H:H)))</f>
        <v/>
      </c>
      <c r="L3747" s="38" t="str">
        <f t="shared" si="349"/>
        <v/>
      </c>
      <c r="M3747" s="38" t="str">
        <f t="shared" si="350"/>
        <v/>
      </c>
      <c r="N3747" s="38" t="str">
        <f t="shared" si="352"/>
        <v/>
      </c>
      <c r="O3747" s="38" t="str">
        <f t="shared" si="348"/>
        <v/>
      </c>
      <c r="P3747" s="39" t="str">
        <f t="shared" si="353"/>
        <v/>
      </c>
      <c r="AC3747" s="42" t="str">
        <f>IF(B3747="","",VLOOKUP(B3747,[2]Formula!B:C,2,0))</f>
        <v/>
      </c>
      <c r="AD3747" s="43" t="str">
        <f t="shared" si="351"/>
        <v/>
      </c>
    </row>
    <row r="3748" spans="1:30" x14ac:dyDescent="0.25">
      <c r="A3748" s="64"/>
      <c r="B3748" s="64"/>
      <c r="C3748" s="66"/>
      <c r="D3748" s="67"/>
      <c r="E3748" s="64"/>
      <c r="F3748" s="64"/>
      <c r="G3748" s="37" t="str">
        <f>IF(E3748="","",IF(OR(E3748="Project Management",E3748="Project Support",E3748="Sprint Management",E3748="Sprint Support"),"NA",ROUND((((VLOOKUP(AD3748,[2]Formula!V:X,3,0)))-SUMIF(AD:AD,AD3748,H:H)),2)))</f>
        <v/>
      </c>
      <c r="H3748" s="71"/>
      <c r="I3748" s="72"/>
      <c r="J3748" s="72"/>
      <c r="K3748" s="38" t="str">
        <f>IF(E3748="","",IF(OR(E3748="Project Management",E3748="Project Support",E3748="Sprint Management",E3748="Sprint Support"),"NA",(((SUMIF(AD:AD,AD3748,H:H)/VLOOKUP(AD3748,[2]Formula!V:X,3,0))*VLOOKUP(AD3748,[2]Formula!V:X,2,0))*H3748)/SUMIF(AD:AD,AD3748,H:H)))</f>
        <v/>
      </c>
      <c r="L3748" s="38" t="str">
        <f t="shared" si="349"/>
        <v/>
      </c>
      <c r="M3748" s="38" t="str">
        <f t="shared" si="350"/>
        <v/>
      </c>
      <c r="N3748" s="38" t="str">
        <f t="shared" si="352"/>
        <v/>
      </c>
      <c r="O3748" s="38" t="str">
        <f t="shared" si="348"/>
        <v/>
      </c>
      <c r="P3748" s="39" t="str">
        <f t="shared" si="353"/>
        <v/>
      </c>
      <c r="AC3748" s="42" t="str">
        <f>IF(B3748="","",VLOOKUP(B3748,[2]Formula!B:C,2,0))</f>
        <v/>
      </c>
      <c r="AD3748" s="43" t="str">
        <f t="shared" si="351"/>
        <v/>
      </c>
    </row>
    <row r="3749" spans="1:30" x14ac:dyDescent="0.25">
      <c r="A3749" s="64"/>
      <c r="B3749" s="64"/>
      <c r="C3749" s="66"/>
      <c r="D3749" s="67"/>
      <c r="E3749" s="64"/>
      <c r="F3749" s="64"/>
      <c r="G3749" s="37" t="str">
        <f>IF(E3749="","",IF(OR(E3749="Project Management",E3749="Project Support",E3749="Sprint Management",E3749="Sprint Support"),"NA",ROUND((((VLOOKUP(AD3749,[2]Formula!V:X,3,0)))-SUMIF(AD:AD,AD3749,H:H)),2)))</f>
        <v/>
      </c>
      <c r="H3749" s="71"/>
      <c r="I3749" s="72"/>
      <c r="J3749" s="72"/>
      <c r="K3749" s="38" t="str">
        <f>IF(E3749="","",IF(OR(E3749="Project Management",E3749="Project Support",E3749="Sprint Management",E3749="Sprint Support"),"NA",(((SUMIF(AD:AD,AD3749,H:H)/VLOOKUP(AD3749,[2]Formula!V:X,3,0))*VLOOKUP(AD3749,[2]Formula!V:X,2,0))*H3749)/SUMIF(AD:AD,AD3749,H:H)))</f>
        <v/>
      </c>
      <c r="L3749" s="38" t="str">
        <f t="shared" si="349"/>
        <v/>
      </c>
      <c r="M3749" s="38" t="str">
        <f t="shared" si="350"/>
        <v/>
      </c>
      <c r="N3749" s="38" t="str">
        <f t="shared" si="352"/>
        <v/>
      </c>
      <c r="O3749" s="38" t="str">
        <f t="shared" si="348"/>
        <v/>
      </c>
      <c r="P3749" s="39" t="str">
        <f t="shared" si="353"/>
        <v/>
      </c>
      <c r="AC3749" s="42" t="str">
        <f>IF(B3749="","",VLOOKUP(B3749,[2]Formula!B:C,2,0))</f>
        <v/>
      </c>
      <c r="AD3749" s="43" t="str">
        <f t="shared" si="351"/>
        <v/>
      </c>
    </row>
    <row r="3750" spans="1:30" x14ac:dyDescent="0.25">
      <c r="A3750" s="64"/>
      <c r="B3750" s="64"/>
      <c r="C3750" s="66"/>
      <c r="D3750" s="67"/>
      <c r="E3750" s="64"/>
      <c r="F3750" s="64"/>
      <c r="G3750" s="37" t="str">
        <f>IF(E3750="","",IF(OR(E3750="Project Management",E3750="Project Support",E3750="Sprint Management",E3750="Sprint Support"),"NA",ROUND((((VLOOKUP(AD3750,[2]Formula!V:X,3,0)))-SUMIF(AD:AD,AD3750,H:H)),2)))</f>
        <v/>
      </c>
      <c r="H3750" s="71"/>
      <c r="I3750" s="72"/>
      <c r="J3750" s="72"/>
      <c r="K3750" s="38" t="str">
        <f>IF(E3750="","",IF(OR(E3750="Project Management",E3750="Project Support",E3750="Sprint Management",E3750="Sprint Support"),"NA",(((SUMIF(AD:AD,AD3750,H:H)/VLOOKUP(AD3750,[2]Formula!V:X,3,0))*VLOOKUP(AD3750,[2]Formula!V:X,2,0))*H3750)/SUMIF(AD:AD,AD3750,H:H)))</f>
        <v/>
      </c>
      <c r="L3750" s="38" t="str">
        <f t="shared" si="349"/>
        <v/>
      </c>
      <c r="M3750" s="38" t="str">
        <f t="shared" si="350"/>
        <v/>
      </c>
      <c r="N3750" s="38" t="str">
        <f t="shared" si="352"/>
        <v/>
      </c>
      <c r="O3750" s="38" t="str">
        <f t="shared" si="348"/>
        <v/>
      </c>
      <c r="P3750" s="39" t="str">
        <f t="shared" si="353"/>
        <v/>
      </c>
      <c r="AC3750" s="42" t="str">
        <f>IF(B3750="","",VLOOKUP(B3750,[2]Formula!B:C,2,0))</f>
        <v/>
      </c>
      <c r="AD3750" s="43" t="str">
        <f t="shared" si="351"/>
        <v/>
      </c>
    </row>
    <row r="3751" spans="1:30" x14ac:dyDescent="0.25">
      <c r="A3751" s="64"/>
      <c r="B3751" s="64"/>
      <c r="C3751" s="66"/>
      <c r="D3751" s="67"/>
      <c r="E3751" s="64"/>
      <c r="F3751" s="64"/>
      <c r="G3751" s="37" t="str">
        <f>IF(E3751="","",IF(OR(E3751="Project Management",E3751="Project Support",E3751="Sprint Management",E3751="Sprint Support"),"NA",ROUND((((VLOOKUP(AD3751,[2]Formula!V:X,3,0)))-SUMIF(AD:AD,AD3751,H:H)),2)))</f>
        <v/>
      </c>
      <c r="H3751" s="71"/>
      <c r="I3751" s="72"/>
      <c r="J3751" s="72"/>
      <c r="K3751" s="38" t="str">
        <f>IF(E3751="","",IF(OR(E3751="Project Management",E3751="Project Support",E3751="Sprint Management",E3751="Sprint Support"),"NA",(((SUMIF(AD:AD,AD3751,H:H)/VLOOKUP(AD3751,[2]Formula!V:X,3,0))*VLOOKUP(AD3751,[2]Formula!V:X,2,0))*H3751)/SUMIF(AD:AD,AD3751,H:H)))</f>
        <v/>
      </c>
      <c r="L3751" s="38" t="str">
        <f t="shared" si="349"/>
        <v/>
      </c>
      <c r="M3751" s="38" t="str">
        <f t="shared" si="350"/>
        <v/>
      </c>
      <c r="N3751" s="38" t="str">
        <f t="shared" si="352"/>
        <v/>
      </c>
      <c r="O3751" s="38" t="str">
        <f t="shared" si="348"/>
        <v/>
      </c>
      <c r="P3751" s="39" t="str">
        <f t="shared" si="353"/>
        <v/>
      </c>
      <c r="AC3751" s="42" t="str">
        <f>IF(B3751="","",VLOOKUP(B3751,[2]Formula!B:C,2,0))</f>
        <v/>
      </c>
      <c r="AD3751" s="43" t="str">
        <f t="shared" si="351"/>
        <v/>
      </c>
    </row>
    <row r="3752" spans="1:30" x14ac:dyDescent="0.25">
      <c r="A3752" s="64"/>
      <c r="B3752" s="64"/>
      <c r="C3752" s="66"/>
      <c r="D3752" s="67"/>
      <c r="E3752" s="64"/>
      <c r="F3752" s="64"/>
      <c r="G3752" s="37" t="str">
        <f>IF(E3752="","",IF(OR(E3752="Project Management",E3752="Project Support",E3752="Sprint Management",E3752="Sprint Support"),"NA",ROUND((((VLOOKUP(AD3752,[2]Formula!V:X,3,0)))-SUMIF(AD:AD,AD3752,H:H)),2)))</f>
        <v/>
      </c>
      <c r="H3752" s="71"/>
      <c r="I3752" s="72"/>
      <c r="J3752" s="72"/>
      <c r="K3752" s="38" t="str">
        <f>IF(E3752="","",IF(OR(E3752="Project Management",E3752="Project Support",E3752="Sprint Management",E3752="Sprint Support"),"NA",(((SUMIF(AD:AD,AD3752,H:H)/VLOOKUP(AD3752,[2]Formula!V:X,3,0))*VLOOKUP(AD3752,[2]Formula!V:X,2,0))*H3752)/SUMIF(AD:AD,AD3752,H:H)))</f>
        <v/>
      </c>
      <c r="L3752" s="38" t="str">
        <f t="shared" si="349"/>
        <v/>
      </c>
      <c r="M3752" s="38" t="str">
        <f t="shared" si="350"/>
        <v/>
      </c>
      <c r="N3752" s="38" t="str">
        <f t="shared" si="352"/>
        <v/>
      </c>
      <c r="O3752" s="38" t="str">
        <f t="shared" si="348"/>
        <v/>
      </c>
      <c r="P3752" s="39" t="str">
        <f t="shared" si="353"/>
        <v/>
      </c>
      <c r="AC3752" s="42" t="str">
        <f>IF(B3752="","",VLOOKUP(B3752,[2]Formula!B:C,2,0))</f>
        <v/>
      </c>
      <c r="AD3752" s="43" t="str">
        <f t="shared" si="351"/>
        <v/>
      </c>
    </row>
    <row r="3753" spans="1:30" x14ac:dyDescent="0.25">
      <c r="A3753" s="64"/>
      <c r="B3753" s="64"/>
      <c r="C3753" s="66"/>
      <c r="D3753" s="67"/>
      <c r="E3753" s="64"/>
      <c r="F3753" s="64"/>
      <c r="G3753" s="37" t="str">
        <f>IF(E3753="","",IF(OR(E3753="Project Management",E3753="Project Support",E3753="Sprint Management",E3753="Sprint Support"),"NA",ROUND((((VLOOKUP(AD3753,[2]Formula!V:X,3,0)))-SUMIF(AD:AD,AD3753,H:H)),2)))</f>
        <v/>
      </c>
      <c r="H3753" s="71"/>
      <c r="I3753" s="72"/>
      <c r="J3753" s="72"/>
      <c r="K3753" s="38" t="str">
        <f>IF(E3753="","",IF(OR(E3753="Project Management",E3753="Project Support",E3753="Sprint Management",E3753="Sprint Support"),"NA",(((SUMIF(AD:AD,AD3753,H:H)/VLOOKUP(AD3753,[2]Formula!V:X,3,0))*VLOOKUP(AD3753,[2]Formula!V:X,2,0))*H3753)/SUMIF(AD:AD,AD3753,H:H)))</f>
        <v/>
      </c>
      <c r="L3753" s="38" t="str">
        <f t="shared" si="349"/>
        <v/>
      </c>
      <c r="M3753" s="38" t="str">
        <f t="shared" si="350"/>
        <v/>
      </c>
      <c r="N3753" s="38" t="str">
        <f t="shared" si="352"/>
        <v/>
      </c>
      <c r="O3753" s="38" t="str">
        <f t="shared" si="348"/>
        <v/>
      </c>
      <c r="P3753" s="39" t="str">
        <f t="shared" si="353"/>
        <v/>
      </c>
      <c r="AC3753" s="42" t="str">
        <f>IF(B3753="","",VLOOKUP(B3753,[2]Formula!B:C,2,0))</f>
        <v/>
      </c>
      <c r="AD3753" s="43" t="str">
        <f t="shared" si="351"/>
        <v/>
      </c>
    </row>
    <row r="3754" spans="1:30" x14ac:dyDescent="0.25">
      <c r="A3754" s="64"/>
      <c r="B3754" s="64"/>
      <c r="C3754" s="66"/>
      <c r="D3754" s="67"/>
      <c r="E3754" s="64"/>
      <c r="F3754" s="64"/>
      <c r="G3754" s="37" t="str">
        <f>IF(E3754="","",IF(OR(E3754="Project Management",E3754="Project Support",E3754="Sprint Management",E3754="Sprint Support"),"NA",ROUND((((VLOOKUP(AD3754,[2]Formula!V:X,3,0)))-SUMIF(AD:AD,AD3754,H:H)),2)))</f>
        <v/>
      </c>
      <c r="H3754" s="71"/>
      <c r="I3754" s="72"/>
      <c r="J3754" s="72"/>
      <c r="K3754" s="38" t="str">
        <f>IF(E3754="","",IF(OR(E3754="Project Management",E3754="Project Support",E3754="Sprint Management",E3754="Sprint Support"),"NA",(((SUMIF(AD:AD,AD3754,H:H)/VLOOKUP(AD3754,[2]Formula!V:X,3,0))*VLOOKUP(AD3754,[2]Formula!V:X,2,0))*H3754)/SUMIF(AD:AD,AD3754,H:H)))</f>
        <v/>
      </c>
      <c r="L3754" s="38" t="str">
        <f t="shared" si="349"/>
        <v/>
      </c>
      <c r="M3754" s="38" t="str">
        <f t="shared" si="350"/>
        <v/>
      </c>
      <c r="N3754" s="38" t="str">
        <f t="shared" si="352"/>
        <v/>
      </c>
      <c r="O3754" s="38" t="str">
        <f t="shared" si="348"/>
        <v/>
      </c>
      <c r="P3754" s="39" t="str">
        <f t="shared" si="353"/>
        <v/>
      </c>
      <c r="AC3754" s="42" t="str">
        <f>IF(B3754="","",VLOOKUP(B3754,[2]Formula!B:C,2,0))</f>
        <v/>
      </c>
      <c r="AD3754" s="43" t="str">
        <f t="shared" si="351"/>
        <v/>
      </c>
    </row>
    <row r="3755" spans="1:30" x14ac:dyDescent="0.25">
      <c r="A3755" s="64"/>
      <c r="B3755" s="64"/>
      <c r="C3755" s="66"/>
      <c r="D3755" s="67"/>
      <c r="E3755" s="64"/>
      <c r="F3755" s="64"/>
      <c r="G3755" s="37" t="str">
        <f>IF(E3755="","",IF(OR(E3755="Project Management",E3755="Project Support",E3755="Sprint Management",E3755="Sprint Support"),"NA",ROUND((((VLOOKUP(AD3755,[2]Formula!V:X,3,0)))-SUMIF(AD:AD,AD3755,H:H)),2)))</f>
        <v/>
      </c>
      <c r="H3755" s="71"/>
      <c r="I3755" s="72"/>
      <c r="J3755" s="72"/>
      <c r="K3755" s="38" t="str">
        <f>IF(E3755="","",IF(OR(E3755="Project Management",E3755="Project Support",E3755="Sprint Management",E3755="Sprint Support"),"NA",(((SUMIF(AD:AD,AD3755,H:H)/VLOOKUP(AD3755,[2]Formula!V:X,3,0))*VLOOKUP(AD3755,[2]Formula!V:X,2,0))*H3755)/SUMIF(AD:AD,AD3755,H:H)))</f>
        <v/>
      </c>
      <c r="L3755" s="38" t="str">
        <f t="shared" si="349"/>
        <v/>
      </c>
      <c r="M3755" s="38" t="str">
        <f t="shared" si="350"/>
        <v/>
      </c>
      <c r="N3755" s="38" t="str">
        <f t="shared" si="352"/>
        <v/>
      </c>
      <c r="O3755" s="38" t="str">
        <f t="shared" si="348"/>
        <v/>
      </c>
      <c r="P3755" s="39" t="str">
        <f t="shared" si="353"/>
        <v/>
      </c>
      <c r="AC3755" s="42" t="str">
        <f>IF(B3755="","",VLOOKUP(B3755,[2]Formula!B:C,2,0))</f>
        <v/>
      </c>
      <c r="AD3755" s="43" t="str">
        <f t="shared" si="351"/>
        <v/>
      </c>
    </row>
    <row r="3756" spans="1:30" x14ac:dyDescent="0.25">
      <c r="A3756" s="64"/>
      <c r="B3756" s="64"/>
      <c r="C3756" s="66"/>
      <c r="D3756" s="67"/>
      <c r="E3756" s="64"/>
      <c r="F3756" s="64"/>
      <c r="G3756" s="37" t="str">
        <f>IF(E3756="","",IF(OR(E3756="Project Management",E3756="Project Support",E3756="Sprint Management",E3756="Sprint Support"),"NA",ROUND((((VLOOKUP(AD3756,[2]Formula!V:X,3,0)))-SUMIF(AD:AD,AD3756,H:H)),2)))</f>
        <v/>
      </c>
      <c r="H3756" s="71"/>
      <c r="I3756" s="72"/>
      <c r="J3756" s="72"/>
      <c r="K3756" s="38" t="str">
        <f>IF(E3756="","",IF(OR(E3756="Project Management",E3756="Project Support",E3756="Sprint Management",E3756="Sprint Support"),"NA",(((SUMIF(AD:AD,AD3756,H:H)/VLOOKUP(AD3756,[2]Formula!V:X,3,0))*VLOOKUP(AD3756,[2]Formula!V:X,2,0))*H3756)/SUMIF(AD:AD,AD3756,H:H)))</f>
        <v/>
      </c>
      <c r="L3756" s="38" t="str">
        <f t="shared" si="349"/>
        <v/>
      </c>
      <c r="M3756" s="38" t="str">
        <f t="shared" si="350"/>
        <v/>
      </c>
      <c r="N3756" s="38" t="str">
        <f t="shared" si="352"/>
        <v/>
      </c>
      <c r="O3756" s="38" t="str">
        <f t="shared" si="348"/>
        <v/>
      </c>
      <c r="P3756" s="39" t="str">
        <f t="shared" si="353"/>
        <v/>
      </c>
      <c r="AC3756" s="42" t="str">
        <f>IF(B3756="","",VLOOKUP(B3756,[2]Formula!B:C,2,0))</f>
        <v/>
      </c>
      <c r="AD3756" s="43" t="str">
        <f t="shared" si="351"/>
        <v/>
      </c>
    </row>
    <row r="3757" spans="1:30" x14ac:dyDescent="0.25">
      <c r="A3757" s="64"/>
      <c r="B3757" s="64"/>
      <c r="C3757" s="66"/>
      <c r="D3757" s="67"/>
      <c r="E3757" s="64"/>
      <c r="F3757" s="64"/>
      <c r="G3757" s="37" t="str">
        <f>IF(E3757="","",IF(OR(E3757="Project Management",E3757="Project Support",E3757="Sprint Management",E3757="Sprint Support"),"NA",ROUND((((VLOOKUP(AD3757,[2]Formula!V:X,3,0)))-SUMIF(AD:AD,AD3757,H:H)),2)))</f>
        <v/>
      </c>
      <c r="H3757" s="71"/>
      <c r="I3757" s="72"/>
      <c r="J3757" s="72"/>
      <c r="K3757" s="38" t="str">
        <f>IF(E3757="","",IF(OR(E3757="Project Management",E3757="Project Support",E3757="Sprint Management",E3757="Sprint Support"),"NA",(((SUMIF(AD:AD,AD3757,H:H)/VLOOKUP(AD3757,[2]Formula!V:X,3,0))*VLOOKUP(AD3757,[2]Formula!V:X,2,0))*H3757)/SUMIF(AD:AD,AD3757,H:H)))</f>
        <v/>
      </c>
      <c r="L3757" s="38" t="str">
        <f t="shared" si="349"/>
        <v/>
      </c>
      <c r="M3757" s="38" t="str">
        <f t="shared" si="350"/>
        <v/>
      </c>
      <c r="N3757" s="38" t="str">
        <f t="shared" si="352"/>
        <v/>
      </c>
      <c r="O3757" s="38" t="str">
        <f t="shared" si="348"/>
        <v/>
      </c>
      <c r="P3757" s="39" t="str">
        <f t="shared" si="353"/>
        <v/>
      </c>
      <c r="AC3757" s="42" t="str">
        <f>IF(B3757="","",VLOOKUP(B3757,[2]Formula!B:C,2,0))</f>
        <v/>
      </c>
      <c r="AD3757" s="43" t="str">
        <f t="shared" si="351"/>
        <v/>
      </c>
    </row>
    <row r="3758" spans="1:30" x14ac:dyDescent="0.25">
      <c r="A3758" s="64"/>
      <c r="B3758" s="64"/>
      <c r="C3758" s="66"/>
      <c r="D3758" s="67"/>
      <c r="E3758" s="64"/>
      <c r="F3758" s="64"/>
      <c r="G3758" s="37" t="str">
        <f>IF(E3758="","",IF(OR(E3758="Project Management",E3758="Project Support",E3758="Sprint Management",E3758="Sprint Support"),"NA",ROUND((((VLOOKUP(AD3758,[2]Formula!V:X,3,0)))-SUMIF(AD:AD,AD3758,H:H)),2)))</f>
        <v/>
      </c>
      <c r="H3758" s="71"/>
      <c r="I3758" s="72"/>
      <c r="J3758" s="72"/>
      <c r="K3758" s="38" t="str">
        <f>IF(E3758="","",IF(OR(E3758="Project Management",E3758="Project Support",E3758="Sprint Management",E3758="Sprint Support"),"NA",(((SUMIF(AD:AD,AD3758,H:H)/VLOOKUP(AD3758,[2]Formula!V:X,3,0))*VLOOKUP(AD3758,[2]Formula!V:X,2,0))*H3758)/SUMIF(AD:AD,AD3758,H:H)))</f>
        <v/>
      </c>
      <c r="L3758" s="38" t="str">
        <f t="shared" si="349"/>
        <v/>
      </c>
      <c r="M3758" s="38" t="str">
        <f t="shared" si="350"/>
        <v/>
      </c>
      <c r="N3758" s="38" t="str">
        <f t="shared" si="352"/>
        <v/>
      </c>
      <c r="O3758" s="38" t="str">
        <f t="shared" si="348"/>
        <v/>
      </c>
      <c r="P3758" s="39" t="str">
        <f t="shared" si="353"/>
        <v/>
      </c>
      <c r="AC3758" s="42" t="str">
        <f>IF(B3758="","",VLOOKUP(B3758,[2]Formula!B:C,2,0))</f>
        <v/>
      </c>
      <c r="AD3758" s="43" t="str">
        <f t="shared" si="351"/>
        <v/>
      </c>
    </row>
    <row r="3759" spans="1:30" x14ac:dyDescent="0.25">
      <c r="A3759" s="64"/>
      <c r="B3759" s="64"/>
      <c r="C3759" s="66"/>
      <c r="D3759" s="67"/>
      <c r="E3759" s="64"/>
      <c r="F3759" s="64"/>
      <c r="G3759" s="37" t="str">
        <f>IF(E3759="","",IF(OR(E3759="Project Management",E3759="Project Support",E3759="Sprint Management",E3759="Sprint Support"),"NA",ROUND((((VLOOKUP(AD3759,[2]Formula!V:X,3,0)))-SUMIF(AD:AD,AD3759,H:H)),2)))</f>
        <v/>
      </c>
      <c r="H3759" s="71"/>
      <c r="I3759" s="72"/>
      <c r="J3759" s="72"/>
      <c r="K3759" s="38" t="str">
        <f>IF(E3759="","",IF(OR(E3759="Project Management",E3759="Project Support",E3759="Sprint Management",E3759="Sprint Support"),"NA",(((SUMIF(AD:AD,AD3759,H:H)/VLOOKUP(AD3759,[2]Formula!V:X,3,0))*VLOOKUP(AD3759,[2]Formula!V:X,2,0))*H3759)/SUMIF(AD:AD,AD3759,H:H)))</f>
        <v/>
      </c>
      <c r="L3759" s="38" t="str">
        <f t="shared" si="349"/>
        <v/>
      </c>
      <c r="M3759" s="38" t="str">
        <f t="shared" si="350"/>
        <v/>
      </c>
      <c r="N3759" s="38" t="str">
        <f t="shared" si="352"/>
        <v/>
      </c>
      <c r="O3759" s="38" t="str">
        <f t="shared" si="348"/>
        <v/>
      </c>
      <c r="P3759" s="39" t="str">
        <f t="shared" si="353"/>
        <v/>
      </c>
      <c r="AC3759" s="42" t="str">
        <f>IF(B3759="","",VLOOKUP(B3759,[2]Formula!B:C,2,0))</f>
        <v/>
      </c>
      <c r="AD3759" s="43" t="str">
        <f t="shared" si="351"/>
        <v/>
      </c>
    </row>
    <row r="3760" spans="1:30" x14ac:dyDescent="0.25">
      <c r="A3760" s="64"/>
      <c r="B3760" s="64"/>
      <c r="C3760" s="66"/>
      <c r="D3760" s="67"/>
      <c r="E3760" s="64"/>
      <c r="F3760" s="64"/>
      <c r="G3760" s="37" t="str">
        <f>IF(E3760="","",IF(OR(E3760="Project Management",E3760="Project Support",E3760="Sprint Management",E3760="Sprint Support"),"NA",ROUND((((VLOOKUP(AD3760,[2]Formula!V:X,3,0)))-SUMIF(AD:AD,AD3760,H:H)),2)))</f>
        <v/>
      </c>
      <c r="H3760" s="71"/>
      <c r="I3760" s="72"/>
      <c r="J3760" s="72"/>
      <c r="K3760" s="38" t="str">
        <f>IF(E3760="","",IF(OR(E3760="Project Management",E3760="Project Support",E3760="Sprint Management",E3760="Sprint Support"),"NA",(((SUMIF(AD:AD,AD3760,H:H)/VLOOKUP(AD3760,[2]Formula!V:X,3,0))*VLOOKUP(AD3760,[2]Formula!V:X,2,0))*H3760)/SUMIF(AD:AD,AD3760,H:H)))</f>
        <v/>
      </c>
      <c r="L3760" s="38" t="str">
        <f t="shared" si="349"/>
        <v/>
      </c>
      <c r="M3760" s="38" t="str">
        <f t="shared" si="350"/>
        <v/>
      </c>
      <c r="N3760" s="38" t="str">
        <f t="shared" si="352"/>
        <v/>
      </c>
      <c r="O3760" s="38" t="str">
        <f t="shared" si="348"/>
        <v/>
      </c>
      <c r="P3760" s="39" t="str">
        <f t="shared" si="353"/>
        <v/>
      </c>
      <c r="AC3760" s="42" t="str">
        <f>IF(B3760="","",VLOOKUP(B3760,[2]Formula!B:C,2,0))</f>
        <v/>
      </c>
      <c r="AD3760" s="43" t="str">
        <f t="shared" si="351"/>
        <v/>
      </c>
    </row>
    <row r="3761" spans="1:30" x14ac:dyDescent="0.25">
      <c r="A3761" s="64"/>
      <c r="B3761" s="64"/>
      <c r="C3761" s="66"/>
      <c r="D3761" s="67"/>
      <c r="E3761" s="64"/>
      <c r="F3761" s="64"/>
      <c r="G3761" s="37" t="str">
        <f>IF(E3761="","",IF(OR(E3761="Project Management",E3761="Project Support",E3761="Sprint Management",E3761="Sprint Support"),"NA",ROUND((((VLOOKUP(AD3761,[2]Formula!V:X,3,0)))-SUMIF(AD:AD,AD3761,H:H)),2)))</f>
        <v/>
      </c>
      <c r="H3761" s="71"/>
      <c r="I3761" s="72"/>
      <c r="J3761" s="72"/>
      <c r="K3761" s="38" t="str">
        <f>IF(E3761="","",IF(OR(E3761="Project Management",E3761="Project Support",E3761="Sprint Management",E3761="Sprint Support"),"NA",(((SUMIF(AD:AD,AD3761,H:H)/VLOOKUP(AD3761,[2]Formula!V:X,3,0))*VLOOKUP(AD3761,[2]Formula!V:X,2,0))*H3761)/SUMIF(AD:AD,AD3761,H:H)))</f>
        <v/>
      </c>
      <c r="L3761" s="38" t="str">
        <f t="shared" si="349"/>
        <v/>
      </c>
      <c r="M3761" s="38" t="str">
        <f t="shared" si="350"/>
        <v/>
      </c>
      <c r="N3761" s="38" t="str">
        <f t="shared" si="352"/>
        <v/>
      </c>
      <c r="O3761" s="38" t="str">
        <f t="shared" si="348"/>
        <v/>
      </c>
      <c r="P3761" s="39" t="str">
        <f t="shared" si="353"/>
        <v/>
      </c>
      <c r="AC3761" s="42" t="str">
        <f>IF(B3761="","",VLOOKUP(B3761,[2]Formula!B:C,2,0))</f>
        <v/>
      </c>
      <c r="AD3761" s="43" t="str">
        <f t="shared" si="351"/>
        <v/>
      </c>
    </row>
    <row r="3762" spans="1:30" x14ac:dyDescent="0.25">
      <c r="A3762" s="64"/>
      <c r="B3762" s="64"/>
      <c r="C3762" s="66"/>
      <c r="D3762" s="67"/>
      <c r="E3762" s="64"/>
      <c r="F3762" s="64"/>
      <c r="G3762" s="37" t="str">
        <f>IF(E3762="","",IF(OR(E3762="Project Management",E3762="Project Support",E3762="Sprint Management",E3762="Sprint Support"),"NA",ROUND((((VLOOKUP(AD3762,[2]Formula!V:X,3,0)))-SUMIF(AD:AD,AD3762,H:H)),2)))</f>
        <v/>
      </c>
      <c r="H3762" s="71"/>
      <c r="I3762" s="72"/>
      <c r="J3762" s="72"/>
      <c r="K3762" s="38" t="str">
        <f>IF(E3762="","",IF(OR(E3762="Project Management",E3762="Project Support",E3762="Sprint Management",E3762="Sprint Support"),"NA",(((SUMIF(AD:AD,AD3762,H:H)/VLOOKUP(AD3762,[2]Formula!V:X,3,0))*VLOOKUP(AD3762,[2]Formula!V:X,2,0))*H3762)/SUMIF(AD:AD,AD3762,H:H)))</f>
        <v/>
      </c>
      <c r="L3762" s="38" t="str">
        <f t="shared" si="349"/>
        <v/>
      </c>
      <c r="M3762" s="38" t="str">
        <f t="shared" si="350"/>
        <v/>
      </c>
      <c r="N3762" s="38" t="str">
        <f t="shared" si="352"/>
        <v/>
      </c>
      <c r="O3762" s="38" t="str">
        <f t="shared" si="348"/>
        <v/>
      </c>
      <c r="P3762" s="39" t="str">
        <f t="shared" si="353"/>
        <v/>
      </c>
      <c r="AC3762" s="42" t="str">
        <f>IF(B3762="","",VLOOKUP(B3762,[2]Formula!B:C,2,0))</f>
        <v/>
      </c>
      <c r="AD3762" s="43" t="str">
        <f t="shared" si="351"/>
        <v/>
      </c>
    </row>
    <row r="3763" spans="1:30" x14ac:dyDescent="0.25">
      <c r="A3763" s="64"/>
      <c r="B3763" s="64"/>
      <c r="C3763" s="66"/>
      <c r="D3763" s="67"/>
      <c r="E3763" s="64"/>
      <c r="F3763" s="64"/>
      <c r="G3763" s="37" t="str">
        <f>IF(E3763="","",IF(OR(E3763="Project Management",E3763="Project Support",E3763="Sprint Management",E3763="Sprint Support"),"NA",ROUND((((VLOOKUP(AD3763,[2]Formula!V:X,3,0)))-SUMIF(AD:AD,AD3763,H:H)),2)))</f>
        <v/>
      </c>
      <c r="H3763" s="71"/>
      <c r="I3763" s="72"/>
      <c r="J3763" s="72"/>
      <c r="K3763" s="38" t="str">
        <f>IF(E3763="","",IF(OR(E3763="Project Management",E3763="Project Support",E3763="Sprint Management",E3763="Sprint Support"),"NA",(((SUMIF(AD:AD,AD3763,H:H)/VLOOKUP(AD3763,[2]Formula!V:X,3,0))*VLOOKUP(AD3763,[2]Formula!V:X,2,0))*H3763)/SUMIF(AD:AD,AD3763,H:H)))</f>
        <v/>
      </c>
      <c r="L3763" s="38" t="str">
        <f t="shared" si="349"/>
        <v/>
      </c>
      <c r="M3763" s="38" t="str">
        <f t="shared" si="350"/>
        <v/>
      </c>
      <c r="N3763" s="38" t="str">
        <f t="shared" si="352"/>
        <v/>
      </c>
      <c r="O3763" s="38" t="str">
        <f t="shared" si="348"/>
        <v/>
      </c>
      <c r="P3763" s="39" t="str">
        <f t="shared" si="353"/>
        <v/>
      </c>
      <c r="AC3763" s="42" t="str">
        <f>IF(B3763="","",VLOOKUP(B3763,[2]Formula!B:C,2,0))</f>
        <v/>
      </c>
      <c r="AD3763" s="43" t="str">
        <f t="shared" si="351"/>
        <v/>
      </c>
    </row>
    <row r="3764" spans="1:30" x14ac:dyDescent="0.25">
      <c r="A3764" s="64"/>
      <c r="B3764" s="64"/>
      <c r="C3764" s="66"/>
      <c r="D3764" s="67"/>
      <c r="E3764" s="64"/>
      <c r="F3764" s="64"/>
      <c r="G3764" s="37" t="str">
        <f>IF(E3764="","",IF(OR(E3764="Project Management",E3764="Project Support",E3764="Sprint Management",E3764="Sprint Support"),"NA",ROUND((((VLOOKUP(AD3764,[2]Formula!V:X,3,0)))-SUMIF(AD:AD,AD3764,H:H)),2)))</f>
        <v/>
      </c>
      <c r="H3764" s="71"/>
      <c r="I3764" s="72"/>
      <c r="J3764" s="72"/>
      <c r="K3764" s="38" t="str">
        <f>IF(E3764="","",IF(OR(E3764="Project Management",E3764="Project Support",E3764="Sprint Management",E3764="Sprint Support"),"NA",(((SUMIF(AD:AD,AD3764,H:H)/VLOOKUP(AD3764,[2]Formula!V:X,3,0))*VLOOKUP(AD3764,[2]Formula!V:X,2,0))*H3764)/SUMIF(AD:AD,AD3764,H:H)))</f>
        <v/>
      </c>
      <c r="L3764" s="38" t="str">
        <f t="shared" si="349"/>
        <v/>
      </c>
      <c r="M3764" s="38" t="str">
        <f t="shared" si="350"/>
        <v/>
      </c>
      <c r="N3764" s="38" t="str">
        <f t="shared" si="352"/>
        <v/>
      </c>
      <c r="O3764" s="38" t="str">
        <f t="shared" si="348"/>
        <v/>
      </c>
      <c r="P3764" s="39" t="str">
        <f t="shared" si="353"/>
        <v/>
      </c>
      <c r="AC3764" s="42" t="str">
        <f>IF(B3764="","",VLOOKUP(B3764,[2]Formula!B:C,2,0))</f>
        <v/>
      </c>
      <c r="AD3764" s="43" t="str">
        <f t="shared" si="351"/>
        <v/>
      </c>
    </row>
    <row r="3765" spans="1:30" x14ac:dyDescent="0.25">
      <c r="A3765" s="64"/>
      <c r="B3765" s="64"/>
      <c r="C3765" s="66"/>
      <c r="D3765" s="67"/>
      <c r="E3765" s="64"/>
      <c r="F3765" s="64"/>
      <c r="G3765" s="37" t="str">
        <f>IF(E3765="","",IF(OR(E3765="Project Management",E3765="Project Support",E3765="Sprint Management",E3765="Sprint Support"),"NA",ROUND((((VLOOKUP(AD3765,[2]Formula!V:X,3,0)))-SUMIF(AD:AD,AD3765,H:H)),2)))</f>
        <v/>
      </c>
      <c r="H3765" s="71"/>
      <c r="I3765" s="72"/>
      <c r="J3765" s="72"/>
      <c r="K3765" s="38" t="str">
        <f>IF(E3765="","",IF(OR(E3765="Project Management",E3765="Project Support",E3765="Sprint Management",E3765="Sprint Support"),"NA",(((SUMIF(AD:AD,AD3765,H:H)/VLOOKUP(AD3765,[2]Formula!V:X,3,0))*VLOOKUP(AD3765,[2]Formula!V:X,2,0))*H3765)/SUMIF(AD:AD,AD3765,H:H)))</f>
        <v/>
      </c>
      <c r="L3765" s="38" t="str">
        <f t="shared" si="349"/>
        <v/>
      </c>
      <c r="M3765" s="38" t="str">
        <f t="shared" si="350"/>
        <v/>
      </c>
      <c r="N3765" s="38" t="str">
        <f t="shared" si="352"/>
        <v/>
      </c>
      <c r="O3765" s="38" t="str">
        <f t="shared" ref="O3765:O3828" si="354">IFERROR(L3765/M3765,"")</f>
        <v/>
      </c>
      <c r="P3765" s="39" t="str">
        <f t="shared" si="353"/>
        <v/>
      </c>
      <c r="AC3765" s="42" t="str">
        <f>IF(B3765="","",VLOOKUP(B3765,[2]Formula!B:C,2,0))</f>
        <v/>
      </c>
      <c r="AD3765" s="43" t="str">
        <f t="shared" si="351"/>
        <v/>
      </c>
    </row>
    <row r="3766" spans="1:30" x14ac:dyDescent="0.25">
      <c r="A3766" s="64"/>
      <c r="B3766" s="64"/>
      <c r="C3766" s="66"/>
      <c r="D3766" s="67"/>
      <c r="E3766" s="64"/>
      <c r="F3766" s="64"/>
      <c r="G3766" s="37" t="str">
        <f>IF(E3766="","",IF(OR(E3766="Project Management",E3766="Project Support",E3766="Sprint Management",E3766="Sprint Support"),"NA",ROUND((((VLOOKUP(AD3766,[2]Formula!V:X,3,0)))-SUMIF(AD:AD,AD3766,H:H)),2)))</f>
        <v/>
      </c>
      <c r="H3766" s="71"/>
      <c r="I3766" s="72"/>
      <c r="J3766" s="72"/>
      <c r="K3766" s="38" t="str">
        <f>IF(E3766="","",IF(OR(E3766="Project Management",E3766="Project Support",E3766="Sprint Management",E3766="Sprint Support"),"NA",(((SUMIF(AD:AD,AD3766,H:H)/VLOOKUP(AD3766,[2]Formula!V:X,3,0))*VLOOKUP(AD3766,[2]Formula!V:X,2,0))*H3766)/SUMIF(AD:AD,AD3766,H:H)))</f>
        <v/>
      </c>
      <c r="L3766" s="38" t="str">
        <f t="shared" si="349"/>
        <v/>
      </c>
      <c r="M3766" s="38" t="str">
        <f t="shared" si="350"/>
        <v/>
      </c>
      <c r="N3766" s="38" t="str">
        <f t="shared" si="352"/>
        <v/>
      </c>
      <c r="O3766" s="38" t="str">
        <f t="shared" si="354"/>
        <v/>
      </c>
      <c r="P3766" s="39" t="str">
        <f t="shared" si="353"/>
        <v/>
      </c>
      <c r="AC3766" s="42" t="str">
        <f>IF(B3766="","",VLOOKUP(B3766,[2]Formula!B:C,2,0))</f>
        <v/>
      </c>
      <c r="AD3766" s="43" t="str">
        <f t="shared" si="351"/>
        <v/>
      </c>
    </row>
    <row r="3767" spans="1:30" x14ac:dyDescent="0.25">
      <c r="A3767" s="64"/>
      <c r="B3767" s="64"/>
      <c r="C3767" s="66"/>
      <c r="D3767" s="67"/>
      <c r="E3767" s="64"/>
      <c r="F3767" s="64"/>
      <c r="G3767" s="37" t="str">
        <f>IF(E3767="","",IF(OR(E3767="Project Management",E3767="Project Support",E3767="Sprint Management",E3767="Sprint Support"),"NA",ROUND((((VLOOKUP(AD3767,[2]Formula!V:X,3,0)))-SUMIF(AD:AD,AD3767,H:H)),2)))</f>
        <v/>
      </c>
      <c r="H3767" s="71"/>
      <c r="I3767" s="72"/>
      <c r="J3767" s="72"/>
      <c r="K3767" s="38" t="str">
        <f>IF(E3767="","",IF(OR(E3767="Project Management",E3767="Project Support",E3767="Sprint Management",E3767="Sprint Support"),"NA",(((SUMIF(AD:AD,AD3767,H:H)/VLOOKUP(AD3767,[2]Formula!V:X,3,0))*VLOOKUP(AD3767,[2]Formula!V:X,2,0))*H3767)/SUMIF(AD:AD,AD3767,H:H)))</f>
        <v/>
      </c>
      <c r="L3767" s="38" t="str">
        <f t="shared" si="349"/>
        <v/>
      </c>
      <c r="M3767" s="38" t="str">
        <f t="shared" si="350"/>
        <v/>
      </c>
      <c r="N3767" s="38" t="str">
        <f t="shared" si="352"/>
        <v/>
      </c>
      <c r="O3767" s="38" t="str">
        <f t="shared" si="354"/>
        <v/>
      </c>
      <c r="P3767" s="39" t="str">
        <f t="shared" si="353"/>
        <v/>
      </c>
      <c r="AC3767" s="42" t="str">
        <f>IF(B3767="","",VLOOKUP(B3767,[2]Formula!B:C,2,0))</f>
        <v/>
      </c>
      <c r="AD3767" s="43" t="str">
        <f t="shared" si="351"/>
        <v/>
      </c>
    </row>
    <row r="3768" spans="1:30" x14ac:dyDescent="0.25">
      <c r="A3768" s="64"/>
      <c r="B3768" s="64"/>
      <c r="C3768" s="66"/>
      <c r="D3768" s="67"/>
      <c r="E3768" s="64"/>
      <c r="F3768" s="64"/>
      <c r="G3768" s="37" t="str">
        <f>IF(E3768="","",IF(OR(E3768="Project Management",E3768="Project Support",E3768="Sprint Management",E3768="Sprint Support"),"NA",ROUND((((VLOOKUP(AD3768,[2]Formula!V:X,3,0)))-SUMIF(AD:AD,AD3768,H:H)),2)))</f>
        <v/>
      </c>
      <c r="H3768" s="71"/>
      <c r="I3768" s="72"/>
      <c r="J3768" s="72"/>
      <c r="K3768" s="38" t="str">
        <f>IF(E3768="","",IF(OR(E3768="Project Management",E3768="Project Support",E3768="Sprint Management",E3768="Sprint Support"),"NA",(((SUMIF(AD:AD,AD3768,H:H)/VLOOKUP(AD3768,[2]Formula!V:X,3,0))*VLOOKUP(AD3768,[2]Formula!V:X,2,0))*H3768)/SUMIF(AD:AD,AD3768,H:H)))</f>
        <v/>
      </c>
      <c r="L3768" s="38" t="str">
        <f t="shared" si="349"/>
        <v/>
      </c>
      <c r="M3768" s="38" t="str">
        <f t="shared" si="350"/>
        <v/>
      </c>
      <c r="N3768" s="38" t="str">
        <f t="shared" si="352"/>
        <v/>
      </c>
      <c r="O3768" s="38" t="str">
        <f t="shared" si="354"/>
        <v/>
      </c>
      <c r="P3768" s="39" t="str">
        <f t="shared" si="353"/>
        <v/>
      </c>
      <c r="AC3768" s="42" t="str">
        <f>IF(B3768="","",VLOOKUP(B3768,[2]Formula!B:C,2,0))</f>
        <v/>
      </c>
      <c r="AD3768" s="43" t="str">
        <f t="shared" si="351"/>
        <v/>
      </c>
    </row>
    <row r="3769" spans="1:30" x14ac:dyDescent="0.25">
      <c r="A3769" s="64"/>
      <c r="B3769" s="64"/>
      <c r="C3769" s="66"/>
      <c r="D3769" s="67"/>
      <c r="E3769" s="64"/>
      <c r="F3769" s="64"/>
      <c r="G3769" s="37" t="str">
        <f>IF(E3769="","",IF(OR(E3769="Project Management",E3769="Project Support",E3769="Sprint Management",E3769="Sprint Support"),"NA",ROUND((((VLOOKUP(AD3769,[2]Formula!V:X,3,0)))-SUMIF(AD:AD,AD3769,H:H)),2)))</f>
        <v/>
      </c>
      <c r="H3769" s="71"/>
      <c r="I3769" s="72"/>
      <c r="J3769" s="72"/>
      <c r="K3769" s="38" t="str">
        <f>IF(E3769="","",IF(OR(E3769="Project Management",E3769="Project Support",E3769="Sprint Management",E3769="Sprint Support"),"NA",(((SUMIF(AD:AD,AD3769,H:H)/VLOOKUP(AD3769,[2]Formula!V:X,3,0))*VLOOKUP(AD3769,[2]Formula!V:X,2,0))*H3769)/SUMIF(AD:AD,AD3769,H:H)))</f>
        <v/>
      </c>
      <c r="L3769" s="38" t="str">
        <f t="shared" si="349"/>
        <v/>
      </c>
      <c r="M3769" s="38" t="str">
        <f t="shared" si="350"/>
        <v/>
      </c>
      <c r="N3769" s="38" t="str">
        <f t="shared" si="352"/>
        <v/>
      </c>
      <c r="O3769" s="38" t="str">
        <f t="shared" si="354"/>
        <v/>
      </c>
      <c r="P3769" s="39" t="str">
        <f t="shared" si="353"/>
        <v/>
      </c>
      <c r="AC3769" s="42" t="str">
        <f>IF(B3769="","",VLOOKUP(B3769,[2]Formula!B:C,2,0))</f>
        <v/>
      </c>
      <c r="AD3769" s="43" t="str">
        <f t="shared" si="351"/>
        <v/>
      </c>
    </row>
    <row r="3770" spans="1:30" x14ac:dyDescent="0.25">
      <c r="A3770" s="64"/>
      <c r="B3770" s="64"/>
      <c r="C3770" s="66"/>
      <c r="D3770" s="67"/>
      <c r="E3770" s="64"/>
      <c r="F3770" s="64"/>
      <c r="G3770" s="37" t="str">
        <f>IF(E3770="","",IF(OR(E3770="Project Management",E3770="Project Support",E3770="Sprint Management",E3770="Sprint Support"),"NA",ROUND((((VLOOKUP(AD3770,[2]Formula!V:X,3,0)))-SUMIF(AD:AD,AD3770,H:H)),2)))</f>
        <v/>
      </c>
      <c r="H3770" s="71"/>
      <c r="I3770" s="72"/>
      <c r="J3770" s="72"/>
      <c r="K3770" s="38" t="str">
        <f>IF(E3770="","",IF(OR(E3770="Project Management",E3770="Project Support",E3770="Sprint Management",E3770="Sprint Support"),"NA",(((SUMIF(AD:AD,AD3770,H:H)/VLOOKUP(AD3770,[2]Formula!V:X,3,0))*VLOOKUP(AD3770,[2]Formula!V:X,2,0))*H3770)/SUMIF(AD:AD,AD3770,H:H)))</f>
        <v/>
      </c>
      <c r="L3770" s="38" t="str">
        <f t="shared" si="349"/>
        <v/>
      </c>
      <c r="M3770" s="38" t="str">
        <f t="shared" si="350"/>
        <v/>
      </c>
      <c r="N3770" s="38" t="str">
        <f t="shared" si="352"/>
        <v/>
      </c>
      <c r="O3770" s="38" t="str">
        <f t="shared" si="354"/>
        <v/>
      </c>
      <c r="P3770" s="39" t="str">
        <f t="shared" si="353"/>
        <v/>
      </c>
      <c r="AC3770" s="42" t="str">
        <f>IF(B3770="","",VLOOKUP(B3770,[2]Formula!B:C,2,0))</f>
        <v/>
      </c>
      <c r="AD3770" s="43" t="str">
        <f t="shared" si="351"/>
        <v/>
      </c>
    </row>
    <row r="3771" spans="1:30" x14ac:dyDescent="0.25">
      <c r="A3771" s="64"/>
      <c r="B3771" s="64"/>
      <c r="C3771" s="66"/>
      <c r="D3771" s="67"/>
      <c r="E3771" s="64"/>
      <c r="F3771" s="64"/>
      <c r="G3771" s="37" t="str">
        <f>IF(E3771="","",IF(OR(E3771="Project Management",E3771="Project Support",E3771="Sprint Management",E3771="Sprint Support"),"NA",ROUND((((VLOOKUP(AD3771,[2]Formula!V:X,3,0)))-SUMIF(AD:AD,AD3771,H:H)),2)))</f>
        <v/>
      </c>
      <c r="H3771" s="71"/>
      <c r="I3771" s="72"/>
      <c r="J3771" s="72"/>
      <c r="K3771" s="38" t="str">
        <f>IF(E3771="","",IF(OR(E3771="Project Management",E3771="Project Support",E3771="Sprint Management",E3771="Sprint Support"),"NA",(((SUMIF(AD:AD,AD3771,H:H)/VLOOKUP(AD3771,[2]Formula!V:X,3,0))*VLOOKUP(AD3771,[2]Formula!V:X,2,0))*H3771)/SUMIF(AD:AD,AD3771,H:H)))</f>
        <v/>
      </c>
      <c r="L3771" s="38" t="str">
        <f t="shared" si="349"/>
        <v/>
      </c>
      <c r="M3771" s="38" t="str">
        <f t="shared" si="350"/>
        <v/>
      </c>
      <c r="N3771" s="38" t="str">
        <f t="shared" si="352"/>
        <v/>
      </c>
      <c r="O3771" s="38" t="str">
        <f t="shared" si="354"/>
        <v/>
      </c>
      <c r="P3771" s="39" t="str">
        <f t="shared" si="353"/>
        <v/>
      </c>
      <c r="AC3771" s="42" t="str">
        <f>IF(B3771="","",VLOOKUP(B3771,[2]Formula!B:C,2,0))</f>
        <v/>
      </c>
      <c r="AD3771" s="43" t="str">
        <f t="shared" si="351"/>
        <v/>
      </c>
    </row>
    <row r="3772" spans="1:30" x14ac:dyDescent="0.25">
      <c r="A3772" s="64"/>
      <c r="B3772" s="64"/>
      <c r="C3772" s="66"/>
      <c r="D3772" s="67"/>
      <c r="E3772" s="64"/>
      <c r="F3772" s="64"/>
      <c r="G3772" s="37" t="str">
        <f>IF(E3772="","",IF(OR(E3772="Project Management",E3772="Project Support",E3772="Sprint Management",E3772="Sprint Support"),"NA",ROUND((((VLOOKUP(AD3772,[2]Formula!V:X,3,0)))-SUMIF(AD:AD,AD3772,H:H)),2)))</f>
        <v/>
      </c>
      <c r="H3772" s="71"/>
      <c r="I3772" s="72"/>
      <c r="J3772" s="72"/>
      <c r="K3772" s="38" t="str">
        <f>IF(E3772="","",IF(OR(E3772="Project Management",E3772="Project Support",E3772="Sprint Management",E3772="Sprint Support"),"NA",(((SUMIF(AD:AD,AD3772,H:H)/VLOOKUP(AD3772,[2]Formula!V:X,3,0))*VLOOKUP(AD3772,[2]Formula!V:X,2,0))*H3772)/SUMIF(AD:AD,AD3772,H:H)))</f>
        <v/>
      </c>
      <c r="L3772" s="38" t="str">
        <f t="shared" si="349"/>
        <v/>
      </c>
      <c r="M3772" s="38" t="str">
        <f t="shared" si="350"/>
        <v/>
      </c>
      <c r="N3772" s="38" t="str">
        <f t="shared" si="352"/>
        <v/>
      </c>
      <c r="O3772" s="38" t="str">
        <f t="shared" si="354"/>
        <v/>
      </c>
      <c r="P3772" s="39" t="str">
        <f t="shared" si="353"/>
        <v/>
      </c>
      <c r="AC3772" s="42" t="str">
        <f>IF(B3772="","",VLOOKUP(B3772,[2]Formula!B:C,2,0))</f>
        <v/>
      </c>
      <c r="AD3772" s="43" t="str">
        <f t="shared" si="351"/>
        <v/>
      </c>
    </row>
    <row r="3773" spans="1:30" x14ac:dyDescent="0.25">
      <c r="A3773" s="64"/>
      <c r="B3773" s="64"/>
      <c r="C3773" s="66"/>
      <c r="D3773" s="67"/>
      <c r="E3773" s="64"/>
      <c r="F3773" s="64"/>
      <c r="G3773" s="37" t="str">
        <f>IF(E3773="","",IF(OR(E3773="Project Management",E3773="Project Support",E3773="Sprint Management",E3773="Sprint Support"),"NA",ROUND((((VLOOKUP(AD3773,[2]Formula!V:X,3,0)))-SUMIF(AD:AD,AD3773,H:H)),2)))</f>
        <v/>
      </c>
      <c r="H3773" s="71"/>
      <c r="I3773" s="72"/>
      <c r="J3773" s="72"/>
      <c r="K3773" s="38" t="str">
        <f>IF(E3773="","",IF(OR(E3773="Project Management",E3773="Project Support",E3773="Sprint Management",E3773="Sprint Support"),"NA",(((SUMIF(AD:AD,AD3773,H:H)/VLOOKUP(AD3773,[2]Formula!V:X,3,0))*VLOOKUP(AD3773,[2]Formula!V:X,2,0))*H3773)/SUMIF(AD:AD,AD3773,H:H)))</f>
        <v/>
      </c>
      <c r="L3773" s="38" t="str">
        <f t="shared" si="349"/>
        <v/>
      </c>
      <c r="M3773" s="38" t="str">
        <f t="shared" si="350"/>
        <v/>
      </c>
      <c r="N3773" s="38" t="str">
        <f t="shared" si="352"/>
        <v/>
      </c>
      <c r="O3773" s="38" t="str">
        <f t="shared" si="354"/>
        <v/>
      </c>
      <c r="P3773" s="39" t="str">
        <f t="shared" si="353"/>
        <v/>
      </c>
      <c r="AC3773" s="42" t="str">
        <f>IF(B3773="","",VLOOKUP(B3773,[2]Formula!B:C,2,0))</f>
        <v/>
      </c>
      <c r="AD3773" s="43" t="str">
        <f t="shared" si="351"/>
        <v/>
      </c>
    </row>
    <row r="3774" spans="1:30" x14ac:dyDescent="0.25">
      <c r="A3774" s="64"/>
      <c r="B3774" s="64"/>
      <c r="C3774" s="66"/>
      <c r="D3774" s="67"/>
      <c r="E3774" s="64"/>
      <c r="F3774" s="64"/>
      <c r="G3774" s="37" t="str">
        <f>IF(E3774="","",IF(OR(E3774="Project Management",E3774="Project Support",E3774="Sprint Management",E3774="Sprint Support"),"NA",ROUND((((VLOOKUP(AD3774,[2]Formula!V:X,3,0)))-SUMIF(AD:AD,AD3774,H:H)),2)))</f>
        <v/>
      </c>
      <c r="H3774" s="71"/>
      <c r="I3774" s="72"/>
      <c r="J3774" s="72"/>
      <c r="K3774" s="38" t="str">
        <f>IF(E3774="","",IF(OR(E3774="Project Management",E3774="Project Support",E3774="Sprint Management",E3774="Sprint Support"),"NA",(((SUMIF(AD:AD,AD3774,H:H)/VLOOKUP(AD3774,[2]Formula!V:X,3,0))*VLOOKUP(AD3774,[2]Formula!V:X,2,0))*H3774)/SUMIF(AD:AD,AD3774,H:H)))</f>
        <v/>
      </c>
      <c r="L3774" s="38" t="str">
        <f t="shared" si="349"/>
        <v/>
      </c>
      <c r="M3774" s="38" t="str">
        <f t="shared" si="350"/>
        <v/>
      </c>
      <c r="N3774" s="38" t="str">
        <f t="shared" si="352"/>
        <v/>
      </c>
      <c r="O3774" s="38" t="str">
        <f t="shared" si="354"/>
        <v/>
      </c>
      <c r="P3774" s="39" t="str">
        <f t="shared" si="353"/>
        <v/>
      </c>
      <c r="AC3774" s="42" t="str">
        <f>IF(B3774="","",VLOOKUP(B3774,[2]Formula!B:C,2,0))</f>
        <v/>
      </c>
      <c r="AD3774" s="43" t="str">
        <f t="shared" si="351"/>
        <v/>
      </c>
    </row>
    <row r="3775" spans="1:30" x14ac:dyDescent="0.25">
      <c r="A3775" s="64"/>
      <c r="B3775" s="64"/>
      <c r="C3775" s="66"/>
      <c r="D3775" s="67"/>
      <c r="E3775" s="64"/>
      <c r="F3775" s="64"/>
      <c r="G3775" s="37" t="str">
        <f>IF(E3775="","",IF(OR(E3775="Project Management",E3775="Project Support",E3775="Sprint Management",E3775="Sprint Support"),"NA",ROUND((((VLOOKUP(AD3775,[2]Formula!V:X,3,0)))-SUMIF(AD:AD,AD3775,H:H)),2)))</f>
        <v/>
      </c>
      <c r="H3775" s="71"/>
      <c r="I3775" s="72"/>
      <c r="J3775" s="72"/>
      <c r="K3775" s="38" t="str">
        <f>IF(E3775="","",IF(OR(E3775="Project Management",E3775="Project Support",E3775="Sprint Management",E3775="Sprint Support"),"NA",(((SUMIF(AD:AD,AD3775,H:H)/VLOOKUP(AD3775,[2]Formula!V:X,3,0))*VLOOKUP(AD3775,[2]Formula!V:X,2,0))*H3775)/SUMIF(AD:AD,AD3775,H:H)))</f>
        <v/>
      </c>
      <c r="L3775" s="38" t="str">
        <f t="shared" si="349"/>
        <v/>
      </c>
      <c r="M3775" s="38" t="str">
        <f t="shared" si="350"/>
        <v/>
      </c>
      <c r="N3775" s="38" t="str">
        <f t="shared" si="352"/>
        <v/>
      </c>
      <c r="O3775" s="38" t="str">
        <f t="shared" si="354"/>
        <v/>
      </c>
      <c r="P3775" s="39" t="str">
        <f t="shared" si="353"/>
        <v/>
      </c>
      <c r="AC3775" s="42" t="str">
        <f>IF(B3775="","",VLOOKUP(B3775,[2]Formula!B:C,2,0))</f>
        <v/>
      </c>
      <c r="AD3775" s="43" t="str">
        <f t="shared" si="351"/>
        <v/>
      </c>
    </row>
    <row r="3776" spans="1:30" x14ac:dyDescent="0.25">
      <c r="A3776" s="64"/>
      <c r="B3776" s="64"/>
      <c r="C3776" s="66"/>
      <c r="D3776" s="67"/>
      <c r="E3776" s="64"/>
      <c r="F3776" s="64"/>
      <c r="G3776" s="37" t="str">
        <f>IF(E3776="","",IF(OR(E3776="Project Management",E3776="Project Support",E3776="Sprint Management",E3776="Sprint Support"),"NA",ROUND((((VLOOKUP(AD3776,[2]Formula!V:X,3,0)))-SUMIF(AD:AD,AD3776,H:H)),2)))</f>
        <v/>
      </c>
      <c r="H3776" s="71"/>
      <c r="I3776" s="72"/>
      <c r="J3776" s="72"/>
      <c r="K3776" s="38" t="str">
        <f>IF(E3776="","",IF(OR(E3776="Project Management",E3776="Project Support",E3776="Sprint Management",E3776="Sprint Support"),"NA",(((SUMIF(AD:AD,AD3776,H:H)/VLOOKUP(AD3776,[2]Formula!V:X,3,0))*VLOOKUP(AD3776,[2]Formula!V:X,2,0))*H3776)/SUMIF(AD:AD,AD3776,H:H)))</f>
        <v/>
      </c>
      <c r="L3776" s="38" t="str">
        <f t="shared" si="349"/>
        <v/>
      </c>
      <c r="M3776" s="38" t="str">
        <f t="shared" si="350"/>
        <v/>
      </c>
      <c r="N3776" s="38" t="str">
        <f t="shared" si="352"/>
        <v/>
      </c>
      <c r="O3776" s="38" t="str">
        <f t="shared" si="354"/>
        <v/>
      </c>
      <c r="P3776" s="39" t="str">
        <f t="shared" si="353"/>
        <v/>
      </c>
      <c r="AC3776" s="42" t="str">
        <f>IF(B3776="","",VLOOKUP(B3776,[2]Formula!B:C,2,0))</f>
        <v/>
      </c>
      <c r="AD3776" s="43" t="str">
        <f t="shared" si="351"/>
        <v/>
      </c>
    </row>
    <row r="3777" spans="1:30" x14ac:dyDescent="0.25">
      <c r="A3777" s="64"/>
      <c r="B3777" s="64"/>
      <c r="C3777" s="66"/>
      <c r="D3777" s="67"/>
      <c r="E3777" s="64"/>
      <c r="F3777" s="64"/>
      <c r="G3777" s="37" t="str">
        <f>IF(E3777="","",IF(OR(E3777="Project Management",E3777="Project Support",E3777="Sprint Management",E3777="Sprint Support"),"NA",ROUND((((VLOOKUP(AD3777,[2]Formula!V:X,3,0)))-SUMIF(AD:AD,AD3777,H:H)),2)))</f>
        <v/>
      </c>
      <c r="H3777" s="71"/>
      <c r="I3777" s="72"/>
      <c r="J3777" s="72"/>
      <c r="K3777" s="38" t="str">
        <f>IF(E3777="","",IF(OR(E3777="Project Management",E3777="Project Support",E3777="Sprint Management",E3777="Sprint Support"),"NA",(((SUMIF(AD:AD,AD3777,H:H)/VLOOKUP(AD3777,[2]Formula!V:X,3,0))*VLOOKUP(AD3777,[2]Formula!V:X,2,0))*H3777)/SUMIF(AD:AD,AD3777,H:H)))</f>
        <v/>
      </c>
      <c r="L3777" s="38" t="str">
        <f t="shared" si="349"/>
        <v/>
      </c>
      <c r="M3777" s="38" t="str">
        <f t="shared" si="350"/>
        <v/>
      </c>
      <c r="N3777" s="38" t="str">
        <f t="shared" si="352"/>
        <v/>
      </c>
      <c r="O3777" s="38" t="str">
        <f t="shared" si="354"/>
        <v/>
      </c>
      <c r="P3777" s="39" t="str">
        <f t="shared" si="353"/>
        <v/>
      </c>
      <c r="AC3777" s="42" t="str">
        <f>IF(B3777="","",VLOOKUP(B3777,[2]Formula!B:C,2,0))</f>
        <v/>
      </c>
      <c r="AD3777" s="43" t="str">
        <f t="shared" si="351"/>
        <v/>
      </c>
    </row>
    <row r="3778" spans="1:30" x14ac:dyDescent="0.25">
      <c r="A3778" s="64"/>
      <c r="B3778" s="64"/>
      <c r="C3778" s="66"/>
      <c r="D3778" s="67"/>
      <c r="E3778" s="64"/>
      <c r="F3778" s="64"/>
      <c r="G3778" s="37" t="str">
        <f>IF(E3778="","",IF(OR(E3778="Project Management",E3778="Project Support",E3778="Sprint Management",E3778="Sprint Support"),"NA",ROUND((((VLOOKUP(AD3778,[2]Formula!V:X,3,0)))-SUMIF(AD:AD,AD3778,H:H)),2)))</f>
        <v/>
      </c>
      <c r="H3778" s="71"/>
      <c r="I3778" s="72"/>
      <c r="J3778" s="72"/>
      <c r="K3778" s="38" t="str">
        <f>IF(E3778="","",IF(OR(E3778="Project Management",E3778="Project Support",E3778="Sprint Management",E3778="Sprint Support"),"NA",(((SUMIF(AD:AD,AD3778,H:H)/VLOOKUP(AD3778,[2]Formula!V:X,3,0))*VLOOKUP(AD3778,[2]Formula!V:X,2,0))*H3778)/SUMIF(AD:AD,AD3778,H:H)))</f>
        <v/>
      </c>
      <c r="L3778" s="38" t="str">
        <f t="shared" ref="L3778:L3841" si="355">IFERROR(IF(K3778="NA",(H3778/I3778),(K3778/I3778)),"")</f>
        <v/>
      </c>
      <c r="M3778" s="38" t="str">
        <f t="shared" ref="M3778:M3841" si="356">IFERROR(IF(K3778="NA",1,(K3778/H3778)),"")</f>
        <v/>
      </c>
      <c r="N3778" s="38" t="str">
        <f t="shared" si="352"/>
        <v/>
      </c>
      <c r="O3778" s="38" t="str">
        <f t="shared" si="354"/>
        <v/>
      </c>
      <c r="P3778" s="39" t="str">
        <f t="shared" si="353"/>
        <v/>
      </c>
      <c r="AC3778" s="42" t="str">
        <f>IF(B3778="","",VLOOKUP(B3778,[2]Formula!B:C,2,0))</f>
        <v/>
      </c>
      <c r="AD3778" s="43" t="str">
        <f t="shared" ref="AD3778:AD3841" si="357">IF(B3778="","",CONCATENATE(B3778,"_",E3778))</f>
        <v/>
      </c>
    </row>
    <row r="3779" spans="1:30" x14ac:dyDescent="0.25">
      <c r="A3779" s="64"/>
      <c r="B3779" s="64"/>
      <c r="C3779" s="66"/>
      <c r="D3779" s="67"/>
      <c r="E3779" s="64"/>
      <c r="F3779" s="64"/>
      <c r="G3779" s="37" t="str">
        <f>IF(E3779="","",IF(OR(E3779="Project Management",E3779="Project Support",E3779="Sprint Management",E3779="Sprint Support"),"NA",ROUND((((VLOOKUP(AD3779,[2]Formula!V:X,3,0)))-SUMIF(AD:AD,AD3779,H:H)),2)))</f>
        <v/>
      </c>
      <c r="H3779" s="71"/>
      <c r="I3779" s="72"/>
      <c r="J3779" s="72"/>
      <c r="K3779" s="38" t="str">
        <f>IF(E3779="","",IF(OR(E3779="Project Management",E3779="Project Support",E3779="Sprint Management",E3779="Sprint Support"),"NA",(((SUMIF(AD:AD,AD3779,H:H)/VLOOKUP(AD3779,[2]Formula!V:X,3,0))*VLOOKUP(AD3779,[2]Formula!V:X,2,0))*H3779)/SUMIF(AD:AD,AD3779,H:H)))</f>
        <v/>
      </c>
      <c r="L3779" s="38" t="str">
        <f t="shared" si="355"/>
        <v/>
      </c>
      <c r="M3779" s="38" t="str">
        <f t="shared" si="356"/>
        <v/>
      </c>
      <c r="N3779" s="38" t="str">
        <f t="shared" ref="N3779:N3842" si="358">IFERROR(((L3779-M3779)/M3779)*100,"")</f>
        <v/>
      </c>
      <c r="O3779" s="38" t="str">
        <f t="shared" si="354"/>
        <v/>
      </c>
      <c r="P3779" s="39" t="str">
        <f t="shared" ref="P3779:P3842" si="359">IF(O3779="","",1)</f>
        <v/>
      </c>
      <c r="AC3779" s="42" t="str">
        <f>IF(B3779="","",VLOOKUP(B3779,[2]Formula!B:C,2,0))</f>
        <v/>
      </c>
      <c r="AD3779" s="43" t="str">
        <f t="shared" si="357"/>
        <v/>
      </c>
    </row>
    <row r="3780" spans="1:30" x14ac:dyDescent="0.25">
      <c r="A3780" s="64"/>
      <c r="B3780" s="64"/>
      <c r="C3780" s="66"/>
      <c r="D3780" s="67"/>
      <c r="E3780" s="64"/>
      <c r="F3780" s="64"/>
      <c r="G3780" s="37" t="str">
        <f>IF(E3780="","",IF(OR(E3780="Project Management",E3780="Project Support",E3780="Sprint Management",E3780="Sprint Support"),"NA",ROUND((((VLOOKUP(AD3780,[2]Formula!V:X,3,0)))-SUMIF(AD:AD,AD3780,H:H)),2)))</f>
        <v/>
      </c>
      <c r="H3780" s="71"/>
      <c r="I3780" s="72"/>
      <c r="J3780" s="72"/>
      <c r="K3780" s="38" t="str">
        <f>IF(E3780="","",IF(OR(E3780="Project Management",E3780="Project Support",E3780="Sprint Management",E3780="Sprint Support"),"NA",(((SUMIF(AD:AD,AD3780,H:H)/VLOOKUP(AD3780,[2]Formula!V:X,3,0))*VLOOKUP(AD3780,[2]Formula!V:X,2,0))*H3780)/SUMIF(AD:AD,AD3780,H:H)))</f>
        <v/>
      </c>
      <c r="L3780" s="38" t="str">
        <f t="shared" si="355"/>
        <v/>
      </c>
      <c r="M3780" s="38" t="str">
        <f t="shared" si="356"/>
        <v/>
      </c>
      <c r="N3780" s="38" t="str">
        <f t="shared" si="358"/>
        <v/>
      </c>
      <c r="O3780" s="38" t="str">
        <f t="shared" si="354"/>
        <v/>
      </c>
      <c r="P3780" s="39" t="str">
        <f t="shared" si="359"/>
        <v/>
      </c>
      <c r="AC3780" s="42" t="str">
        <f>IF(B3780="","",VLOOKUP(B3780,[2]Formula!B:C,2,0))</f>
        <v/>
      </c>
      <c r="AD3780" s="43" t="str">
        <f t="shared" si="357"/>
        <v/>
      </c>
    </row>
    <row r="3781" spans="1:30" x14ac:dyDescent="0.25">
      <c r="A3781" s="64"/>
      <c r="B3781" s="64"/>
      <c r="C3781" s="66"/>
      <c r="D3781" s="67"/>
      <c r="E3781" s="64"/>
      <c r="F3781" s="64"/>
      <c r="G3781" s="37" t="str">
        <f>IF(E3781="","",IF(OR(E3781="Project Management",E3781="Project Support",E3781="Sprint Management",E3781="Sprint Support"),"NA",ROUND((((VLOOKUP(AD3781,[2]Formula!V:X,3,0)))-SUMIF(AD:AD,AD3781,H:H)),2)))</f>
        <v/>
      </c>
      <c r="H3781" s="71"/>
      <c r="I3781" s="72"/>
      <c r="J3781" s="72"/>
      <c r="K3781" s="38" t="str">
        <f>IF(E3781="","",IF(OR(E3781="Project Management",E3781="Project Support",E3781="Sprint Management",E3781="Sprint Support"),"NA",(((SUMIF(AD:AD,AD3781,H:H)/VLOOKUP(AD3781,[2]Formula!V:X,3,0))*VLOOKUP(AD3781,[2]Formula!V:X,2,0))*H3781)/SUMIF(AD:AD,AD3781,H:H)))</f>
        <v/>
      </c>
      <c r="L3781" s="38" t="str">
        <f t="shared" si="355"/>
        <v/>
      </c>
      <c r="M3781" s="38" t="str">
        <f t="shared" si="356"/>
        <v/>
      </c>
      <c r="N3781" s="38" t="str">
        <f t="shared" si="358"/>
        <v/>
      </c>
      <c r="O3781" s="38" t="str">
        <f t="shared" si="354"/>
        <v/>
      </c>
      <c r="P3781" s="39" t="str">
        <f t="shared" si="359"/>
        <v/>
      </c>
      <c r="AC3781" s="42" t="str">
        <f>IF(B3781="","",VLOOKUP(B3781,[2]Formula!B:C,2,0))</f>
        <v/>
      </c>
      <c r="AD3781" s="43" t="str">
        <f t="shared" si="357"/>
        <v/>
      </c>
    </row>
    <row r="3782" spans="1:30" x14ac:dyDescent="0.25">
      <c r="A3782" s="64"/>
      <c r="B3782" s="64"/>
      <c r="C3782" s="66"/>
      <c r="D3782" s="67"/>
      <c r="E3782" s="64"/>
      <c r="F3782" s="64"/>
      <c r="G3782" s="37" t="str">
        <f>IF(E3782="","",IF(OR(E3782="Project Management",E3782="Project Support",E3782="Sprint Management",E3782="Sprint Support"),"NA",ROUND((((VLOOKUP(AD3782,[2]Formula!V:X,3,0)))-SUMIF(AD:AD,AD3782,H:H)),2)))</f>
        <v/>
      </c>
      <c r="H3782" s="71"/>
      <c r="I3782" s="72"/>
      <c r="J3782" s="72"/>
      <c r="K3782" s="38" t="str">
        <f>IF(E3782="","",IF(OR(E3782="Project Management",E3782="Project Support",E3782="Sprint Management",E3782="Sprint Support"),"NA",(((SUMIF(AD:AD,AD3782,H:H)/VLOOKUP(AD3782,[2]Formula!V:X,3,0))*VLOOKUP(AD3782,[2]Formula!V:X,2,0))*H3782)/SUMIF(AD:AD,AD3782,H:H)))</f>
        <v/>
      </c>
      <c r="L3782" s="38" t="str">
        <f t="shared" si="355"/>
        <v/>
      </c>
      <c r="M3782" s="38" t="str">
        <f t="shared" si="356"/>
        <v/>
      </c>
      <c r="N3782" s="38" t="str">
        <f t="shared" si="358"/>
        <v/>
      </c>
      <c r="O3782" s="38" t="str">
        <f t="shared" si="354"/>
        <v/>
      </c>
      <c r="P3782" s="39" t="str">
        <f t="shared" si="359"/>
        <v/>
      </c>
      <c r="AC3782" s="42" t="str">
        <f>IF(B3782="","",VLOOKUP(B3782,[2]Formula!B:C,2,0))</f>
        <v/>
      </c>
      <c r="AD3782" s="43" t="str">
        <f t="shared" si="357"/>
        <v/>
      </c>
    </row>
    <row r="3783" spans="1:30" x14ac:dyDescent="0.25">
      <c r="A3783" s="64"/>
      <c r="B3783" s="64"/>
      <c r="C3783" s="66"/>
      <c r="D3783" s="67"/>
      <c r="E3783" s="64"/>
      <c r="F3783" s="64"/>
      <c r="G3783" s="37" t="str">
        <f>IF(E3783="","",IF(OR(E3783="Project Management",E3783="Project Support",E3783="Sprint Management",E3783="Sprint Support"),"NA",ROUND((((VLOOKUP(AD3783,[2]Formula!V:X,3,0)))-SUMIF(AD:AD,AD3783,H:H)),2)))</f>
        <v/>
      </c>
      <c r="H3783" s="71"/>
      <c r="I3783" s="72"/>
      <c r="J3783" s="72"/>
      <c r="K3783" s="38" t="str">
        <f>IF(E3783="","",IF(OR(E3783="Project Management",E3783="Project Support",E3783="Sprint Management",E3783="Sprint Support"),"NA",(((SUMIF(AD:AD,AD3783,H:H)/VLOOKUP(AD3783,[2]Formula!V:X,3,0))*VLOOKUP(AD3783,[2]Formula!V:X,2,0))*H3783)/SUMIF(AD:AD,AD3783,H:H)))</f>
        <v/>
      </c>
      <c r="L3783" s="38" t="str">
        <f t="shared" si="355"/>
        <v/>
      </c>
      <c r="M3783" s="38" t="str">
        <f t="shared" si="356"/>
        <v/>
      </c>
      <c r="N3783" s="38" t="str">
        <f t="shared" si="358"/>
        <v/>
      </c>
      <c r="O3783" s="38" t="str">
        <f t="shared" si="354"/>
        <v/>
      </c>
      <c r="P3783" s="39" t="str">
        <f t="shared" si="359"/>
        <v/>
      </c>
      <c r="AC3783" s="42" t="str">
        <f>IF(B3783="","",VLOOKUP(B3783,[2]Formula!B:C,2,0))</f>
        <v/>
      </c>
      <c r="AD3783" s="43" t="str">
        <f t="shared" si="357"/>
        <v/>
      </c>
    </row>
    <row r="3784" spans="1:30" x14ac:dyDescent="0.25">
      <c r="A3784" s="64"/>
      <c r="B3784" s="64"/>
      <c r="C3784" s="66"/>
      <c r="D3784" s="67"/>
      <c r="E3784" s="64"/>
      <c r="F3784" s="64"/>
      <c r="G3784" s="37" t="str">
        <f>IF(E3784="","",IF(OR(E3784="Project Management",E3784="Project Support",E3784="Sprint Management",E3784="Sprint Support"),"NA",ROUND((((VLOOKUP(AD3784,[2]Formula!V:X,3,0)))-SUMIF(AD:AD,AD3784,H:H)),2)))</f>
        <v/>
      </c>
      <c r="H3784" s="71"/>
      <c r="I3784" s="72"/>
      <c r="J3784" s="72"/>
      <c r="K3784" s="38" t="str">
        <f>IF(E3784="","",IF(OR(E3784="Project Management",E3784="Project Support",E3784="Sprint Management",E3784="Sprint Support"),"NA",(((SUMIF(AD:AD,AD3784,H:H)/VLOOKUP(AD3784,[2]Formula!V:X,3,0))*VLOOKUP(AD3784,[2]Formula!V:X,2,0))*H3784)/SUMIF(AD:AD,AD3784,H:H)))</f>
        <v/>
      </c>
      <c r="L3784" s="38" t="str">
        <f t="shared" si="355"/>
        <v/>
      </c>
      <c r="M3784" s="38" t="str">
        <f t="shared" si="356"/>
        <v/>
      </c>
      <c r="N3784" s="38" t="str">
        <f t="shared" si="358"/>
        <v/>
      </c>
      <c r="O3784" s="38" t="str">
        <f t="shared" si="354"/>
        <v/>
      </c>
      <c r="P3784" s="39" t="str">
        <f t="shared" si="359"/>
        <v/>
      </c>
      <c r="AC3784" s="42" t="str">
        <f>IF(B3784="","",VLOOKUP(B3784,[2]Formula!B:C,2,0))</f>
        <v/>
      </c>
      <c r="AD3784" s="43" t="str">
        <f t="shared" si="357"/>
        <v/>
      </c>
    </row>
    <row r="3785" spans="1:30" x14ac:dyDescent="0.25">
      <c r="A3785" s="64"/>
      <c r="B3785" s="64"/>
      <c r="C3785" s="66"/>
      <c r="D3785" s="67"/>
      <c r="E3785" s="64"/>
      <c r="F3785" s="64"/>
      <c r="G3785" s="37" t="str">
        <f>IF(E3785="","",IF(OR(E3785="Project Management",E3785="Project Support",E3785="Sprint Management",E3785="Sprint Support"),"NA",ROUND((((VLOOKUP(AD3785,[2]Formula!V:X,3,0)))-SUMIF(AD:AD,AD3785,H:H)),2)))</f>
        <v/>
      </c>
      <c r="H3785" s="71"/>
      <c r="I3785" s="72"/>
      <c r="J3785" s="72"/>
      <c r="K3785" s="38" t="str">
        <f>IF(E3785="","",IF(OR(E3785="Project Management",E3785="Project Support",E3785="Sprint Management",E3785="Sprint Support"),"NA",(((SUMIF(AD:AD,AD3785,H:H)/VLOOKUP(AD3785,[2]Formula!V:X,3,0))*VLOOKUP(AD3785,[2]Formula!V:X,2,0))*H3785)/SUMIF(AD:AD,AD3785,H:H)))</f>
        <v/>
      </c>
      <c r="L3785" s="38" t="str">
        <f t="shared" si="355"/>
        <v/>
      </c>
      <c r="M3785" s="38" t="str">
        <f t="shared" si="356"/>
        <v/>
      </c>
      <c r="N3785" s="38" t="str">
        <f t="shared" si="358"/>
        <v/>
      </c>
      <c r="O3785" s="38" t="str">
        <f t="shared" si="354"/>
        <v/>
      </c>
      <c r="P3785" s="39" t="str">
        <f t="shared" si="359"/>
        <v/>
      </c>
      <c r="AC3785" s="42" t="str">
        <f>IF(B3785="","",VLOOKUP(B3785,[2]Formula!B:C,2,0))</f>
        <v/>
      </c>
      <c r="AD3785" s="43" t="str">
        <f t="shared" si="357"/>
        <v/>
      </c>
    </row>
    <row r="3786" spans="1:30" x14ac:dyDescent="0.25">
      <c r="A3786" s="64"/>
      <c r="B3786" s="64"/>
      <c r="C3786" s="66"/>
      <c r="D3786" s="67"/>
      <c r="E3786" s="64"/>
      <c r="F3786" s="64"/>
      <c r="G3786" s="37" t="str">
        <f>IF(E3786="","",IF(OR(E3786="Project Management",E3786="Project Support",E3786="Sprint Management",E3786="Sprint Support"),"NA",ROUND((((VLOOKUP(AD3786,[2]Formula!V:X,3,0)))-SUMIF(AD:AD,AD3786,H:H)),2)))</f>
        <v/>
      </c>
      <c r="H3786" s="71"/>
      <c r="I3786" s="72"/>
      <c r="J3786" s="72"/>
      <c r="K3786" s="38" t="str">
        <f>IF(E3786="","",IF(OR(E3786="Project Management",E3786="Project Support",E3786="Sprint Management",E3786="Sprint Support"),"NA",(((SUMIF(AD:AD,AD3786,H:H)/VLOOKUP(AD3786,[2]Formula!V:X,3,0))*VLOOKUP(AD3786,[2]Formula!V:X,2,0))*H3786)/SUMIF(AD:AD,AD3786,H:H)))</f>
        <v/>
      </c>
      <c r="L3786" s="38" t="str">
        <f t="shared" si="355"/>
        <v/>
      </c>
      <c r="M3786" s="38" t="str">
        <f t="shared" si="356"/>
        <v/>
      </c>
      <c r="N3786" s="38" t="str">
        <f t="shared" si="358"/>
        <v/>
      </c>
      <c r="O3786" s="38" t="str">
        <f t="shared" si="354"/>
        <v/>
      </c>
      <c r="P3786" s="39" t="str">
        <f t="shared" si="359"/>
        <v/>
      </c>
      <c r="AC3786" s="42" t="str">
        <f>IF(B3786="","",VLOOKUP(B3786,[2]Formula!B:C,2,0))</f>
        <v/>
      </c>
      <c r="AD3786" s="43" t="str">
        <f t="shared" si="357"/>
        <v/>
      </c>
    </row>
    <row r="3787" spans="1:30" x14ac:dyDescent="0.25">
      <c r="A3787" s="64"/>
      <c r="B3787" s="64"/>
      <c r="C3787" s="66"/>
      <c r="D3787" s="67"/>
      <c r="E3787" s="64"/>
      <c r="F3787" s="64"/>
      <c r="G3787" s="37" t="str">
        <f>IF(E3787="","",IF(OR(E3787="Project Management",E3787="Project Support",E3787="Sprint Management",E3787="Sprint Support"),"NA",ROUND((((VLOOKUP(AD3787,[2]Formula!V:X,3,0)))-SUMIF(AD:AD,AD3787,H:H)),2)))</f>
        <v/>
      </c>
      <c r="H3787" s="71"/>
      <c r="I3787" s="72"/>
      <c r="J3787" s="72"/>
      <c r="K3787" s="38" t="str">
        <f>IF(E3787="","",IF(OR(E3787="Project Management",E3787="Project Support",E3787="Sprint Management",E3787="Sprint Support"),"NA",(((SUMIF(AD:AD,AD3787,H:H)/VLOOKUP(AD3787,[2]Formula!V:X,3,0))*VLOOKUP(AD3787,[2]Formula!V:X,2,0))*H3787)/SUMIF(AD:AD,AD3787,H:H)))</f>
        <v/>
      </c>
      <c r="L3787" s="38" t="str">
        <f t="shared" si="355"/>
        <v/>
      </c>
      <c r="M3787" s="38" t="str">
        <f t="shared" si="356"/>
        <v/>
      </c>
      <c r="N3787" s="38" t="str">
        <f t="shared" si="358"/>
        <v/>
      </c>
      <c r="O3787" s="38" t="str">
        <f t="shared" si="354"/>
        <v/>
      </c>
      <c r="P3787" s="39" t="str">
        <f t="shared" si="359"/>
        <v/>
      </c>
      <c r="AC3787" s="42" t="str">
        <f>IF(B3787="","",VLOOKUP(B3787,[2]Formula!B:C,2,0))</f>
        <v/>
      </c>
      <c r="AD3787" s="43" t="str">
        <f t="shared" si="357"/>
        <v/>
      </c>
    </row>
    <row r="3788" spans="1:30" x14ac:dyDescent="0.25">
      <c r="A3788" s="64"/>
      <c r="B3788" s="64"/>
      <c r="C3788" s="66"/>
      <c r="D3788" s="67"/>
      <c r="E3788" s="64"/>
      <c r="F3788" s="64"/>
      <c r="G3788" s="37" t="str">
        <f>IF(E3788="","",IF(OR(E3788="Project Management",E3788="Project Support",E3788="Sprint Management",E3788="Sprint Support"),"NA",ROUND((((VLOOKUP(AD3788,[2]Formula!V:X,3,0)))-SUMIF(AD:AD,AD3788,H:H)),2)))</f>
        <v/>
      </c>
      <c r="H3788" s="71"/>
      <c r="I3788" s="72"/>
      <c r="J3788" s="72"/>
      <c r="K3788" s="38" t="str">
        <f>IF(E3788="","",IF(OR(E3788="Project Management",E3788="Project Support",E3788="Sprint Management",E3788="Sprint Support"),"NA",(((SUMIF(AD:AD,AD3788,H:H)/VLOOKUP(AD3788,[2]Formula!V:X,3,0))*VLOOKUP(AD3788,[2]Formula!V:X,2,0))*H3788)/SUMIF(AD:AD,AD3788,H:H)))</f>
        <v/>
      </c>
      <c r="L3788" s="38" t="str">
        <f t="shared" si="355"/>
        <v/>
      </c>
      <c r="M3788" s="38" t="str">
        <f t="shared" si="356"/>
        <v/>
      </c>
      <c r="N3788" s="38" t="str">
        <f t="shared" si="358"/>
        <v/>
      </c>
      <c r="O3788" s="38" t="str">
        <f t="shared" si="354"/>
        <v/>
      </c>
      <c r="P3788" s="39" t="str">
        <f t="shared" si="359"/>
        <v/>
      </c>
      <c r="AC3788" s="42" t="str">
        <f>IF(B3788="","",VLOOKUP(B3788,[2]Formula!B:C,2,0))</f>
        <v/>
      </c>
      <c r="AD3788" s="43" t="str">
        <f t="shared" si="357"/>
        <v/>
      </c>
    </row>
    <row r="3789" spans="1:30" x14ac:dyDescent="0.25">
      <c r="A3789" s="64"/>
      <c r="B3789" s="64"/>
      <c r="C3789" s="66"/>
      <c r="D3789" s="67"/>
      <c r="E3789" s="64"/>
      <c r="F3789" s="64"/>
      <c r="G3789" s="37" t="str">
        <f>IF(E3789="","",IF(OR(E3789="Project Management",E3789="Project Support",E3789="Sprint Management",E3789="Sprint Support"),"NA",ROUND((((VLOOKUP(AD3789,[2]Formula!V:X,3,0)))-SUMIF(AD:AD,AD3789,H:H)),2)))</f>
        <v/>
      </c>
      <c r="H3789" s="71"/>
      <c r="I3789" s="72"/>
      <c r="J3789" s="72"/>
      <c r="K3789" s="38" t="str">
        <f>IF(E3789="","",IF(OR(E3789="Project Management",E3789="Project Support",E3789="Sprint Management",E3789="Sprint Support"),"NA",(((SUMIF(AD:AD,AD3789,H:H)/VLOOKUP(AD3789,[2]Formula!V:X,3,0))*VLOOKUP(AD3789,[2]Formula!V:X,2,0))*H3789)/SUMIF(AD:AD,AD3789,H:H)))</f>
        <v/>
      </c>
      <c r="L3789" s="38" t="str">
        <f t="shared" si="355"/>
        <v/>
      </c>
      <c r="M3789" s="38" t="str">
        <f t="shared" si="356"/>
        <v/>
      </c>
      <c r="N3789" s="38" t="str">
        <f t="shared" si="358"/>
        <v/>
      </c>
      <c r="O3789" s="38" t="str">
        <f t="shared" si="354"/>
        <v/>
      </c>
      <c r="P3789" s="39" t="str">
        <f t="shared" si="359"/>
        <v/>
      </c>
      <c r="AC3789" s="42" t="str">
        <f>IF(B3789="","",VLOOKUP(B3789,[2]Formula!B:C,2,0))</f>
        <v/>
      </c>
      <c r="AD3789" s="43" t="str">
        <f t="shared" si="357"/>
        <v/>
      </c>
    </row>
    <row r="3790" spans="1:30" x14ac:dyDescent="0.25">
      <c r="A3790" s="64"/>
      <c r="B3790" s="64"/>
      <c r="C3790" s="66"/>
      <c r="D3790" s="67"/>
      <c r="E3790" s="64"/>
      <c r="F3790" s="64"/>
      <c r="G3790" s="37" t="str">
        <f>IF(E3790="","",IF(OR(E3790="Project Management",E3790="Project Support",E3790="Sprint Management",E3790="Sprint Support"),"NA",ROUND((((VLOOKUP(AD3790,[2]Formula!V:X,3,0)))-SUMIF(AD:AD,AD3790,H:H)),2)))</f>
        <v/>
      </c>
      <c r="H3790" s="71"/>
      <c r="I3790" s="72"/>
      <c r="J3790" s="72"/>
      <c r="K3790" s="38" t="str">
        <f>IF(E3790="","",IF(OR(E3790="Project Management",E3790="Project Support",E3790="Sprint Management",E3790="Sprint Support"),"NA",(((SUMIF(AD:AD,AD3790,H:H)/VLOOKUP(AD3790,[2]Formula!V:X,3,0))*VLOOKUP(AD3790,[2]Formula!V:X,2,0))*H3790)/SUMIF(AD:AD,AD3790,H:H)))</f>
        <v/>
      </c>
      <c r="L3790" s="38" t="str">
        <f t="shared" si="355"/>
        <v/>
      </c>
      <c r="M3790" s="38" t="str">
        <f t="shared" si="356"/>
        <v/>
      </c>
      <c r="N3790" s="38" t="str">
        <f t="shared" si="358"/>
        <v/>
      </c>
      <c r="O3790" s="38" t="str">
        <f t="shared" si="354"/>
        <v/>
      </c>
      <c r="P3790" s="39" t="str">
        <f t="shared" si="359"/>
        <v/>
      </c>
      <c r="AC3790" s="42" t="str">
        <f>IF(B3790="","",VLOOKUP(B3790,[2]Formula!B:C,2,0))</f>
        <v/>
      </c>
      <c r="AD3790" s="43" t="str">
        <f t="shared" si="357"/>
        <v/>
      </c>
    </row>
    <row r="3791" spans="1:30" x14ac:dyDescent="0.25">
      <c r="A3791" s="64"/>
      <c r="B3791" s="64"/>
      <c r="C3791" s="66"/>
      <c r="D3791" s="67"/>
      <c r="E3791" s="64"/>
      <c r="F3791" s="64"/>
      <c r="G3791" s="37" t="str">
        <f>IF(E3791="","",IF(OR(E3791="Project Management",E3791="Project Support",E3791="Sprint Management",E3791="Sprint Support"),"NA",ROUND((((VLOOKUP(AD3791,[2]Formula!V:X,3,0)))-SUMIF(AD:AD,AD3791,H:H)),2)))</f>
        <v/>
      </c>
      <c r="H3791" s="71"/>
      <c r="I3791" s="72"/>
      <c r="J3791" s="72"/>
      <c r="K3791" s="38" t="str">
        <f>IF(E3791="","",IF(OR(E3791="Project Management",E3791="Project Support",E3791="Sprint Management",E3791="Sprint Support"),"NA",(((SUMIF(AD:AD,AD3791,H:H)/VLOOKUP(AD3791,[2]Formula!V:X,3,0))*VLOOKUP(AD3791,[2]Formula!V:X,2,0))*H3791)/SUMIF(AD:AD,AD3791,H:H)))</f>
        <v/>
      </c>
      <c r="L3791" s="38" t="str">
        <f t="shared" si="355"/>
        <v/>
      </c>
      <c r="M3791" s="38" t="str">
        <f t="shared" si="356"/>
        <v/>
      </c>
      <c r="N3791" s="38" t="str">
        <f t="shared" si="358"/>
        <v/>
      </c>
      <c r="O3791" s="38" t="str">
        <f t="shared" si="354"/>
        <v/>
      </c>
      <c r="P3791" s="39" t="str">
        <f t="shared" si="359"/>
        <v/>
      </c>
      <c r="AC3791" s="42" t="str">
        <f>IF(B3791="","",VLOOKUP(B3791,[2]Formula!B:C,2,0))</f>
        <v/>
      </c>
      <c r="AD3791" s="43" t="str">
        <f t="shared" si="357"/>
        <v/>
      </c>
    </row>
    <row r="3792" spans="1:30" x14ac:dyDescent="0.25">
      <c r="A3792" s="64"/>
      <c r="B3792" s="64"/>
      <c r="C3792" s="66"/>
      <c r="D3792" s="67"/>
      <c r="E3792" s="64"/>
      <c r="F3792" s="64"/>
      <c r="G3792" s="37" t="str">
        <f>IF(E3792="","",IF(OR(E3792="Project Management",E3792="Project Support",E3792="Sprint Management",E3792="Sprint Support"),"NA",ROUND((((VLOOKUP(AD3792,[2]Formula!V:X,3,0)))-SUMIF(AD:AD,AD3792,H:H)),2)))</f>
        <v/>
      </c>
      <c r="H3792" s="71"/>
      <c r="I3792" s="72"/>
      <c r="J3792" s="72"/>
      <c r="K3792" s="38" t="str">
        <f>IF(E3792="","",IF(OR(E3792="Project Management",E3792="Project Support",E3792="Sprint Management",E3792="Sprint Support"),"NA",(((SUMIF(AD:AD,AD3792,H:H)/VLOOKUP(AD3792,[2]Formula!V:X,3,0))*VLOOKUP(AD3792,[2]Formula!V:X,2,0))*H3792)/SUMIF(AD:AD,AD3792,H:H)))</f>
        <v/>
      </c>
      <c r="L3792" s="38" t="str">
        <f t="shared" si="355"/>
        <v/>
      </c>
      <c r="M3792" s="38" t="str">
        <f t="shared" si="356"/>
        <v/>
      </c>
      <c r="N3792" s="38" t="str">
        <f t="shared" si="358"/>
        <v/>
      </c>
      <c r="O3792" s="38" t="str">
        <f t="shared" si="354"/>
        <v/>
      </c>
      <c r="P3792" s="39" t="str">
        <f t="shared" si="359"/>
        <v/>
      </c>
      <c r="AC3792" s="42" t="str">
        <f>IF(B3792="","",VLOOKUP(B3792,[2]Formula!B:C,2,0))</f>
        <v/>
      </c>
      <c r="AD3792" s="43" t="str">
        <f t="shared" si="357"/>
        <v/>
      </c>
    </row>
    <row r="3793" spans="1:30" x14ac:dyDescent="0.25">
      <c r="A3793" s="64"/>
      <c r="B3793" s="64"/>
      <c r="C3793" s="66"/>
      <c r="D3793" s="67"/>
      <c r="E3793" s="64"/>
      <c r="F3793" s="64"/>
      <c r="G3793" s="37" t="str">
        <f>IF(E3793="","",IF(OR(E3793="Project Management",E3793="Project Support",E3793="Sprint Management",E3793="Sprint Support"),"NA",ROUND((((VLOOKUP(AD3793,[2]Formula!V:X,3,0)))-SUMIF(AD:AD,AD3793,H:H)),2)))</f>
        <v/>
      </c>
      <c r="H3793" s="71"/>
      <c r="I3793" s="72"/>
      <c r="J3793" s="72"/>
      <c r="K3793" s="38" t="str">
        <f>IF(E3793="","",IF(OR(E3793="Project Management",E3793="Project Support",E3793="Sprint Management",E3793="Sprint Support"),"NA",(((SUMIF(AD:AD,AD3793,H:H)/VLOOKUP(AD3793,[2]Formula!V:X,3,0))*VLOOKUP(AD3793,[2]Formula!V:X,2,0))*H3793)/SUMIF(AD:AD,AD3793,H:H)))</f>
        <v/>
      </c>
      <c r="L3793" s="38" t="str">
        <f t="shared" si="355"/>
        <v/>
      </c>
      <c r="M3793" s="38" t="str">
        <f t="shared" si="356"/>
        <v/>
      </c>
      <c r="N3793" s="38" t="str">
        <f t="shared" si="358"/>
        <v/>
      </c>
      <c r="O3793" s="38" t="str">
        <f t="shared" si="354"/>
        <v/>
      </c>
      <c r="P3793" s="39" t="str">
        <f t="shared" si="359"/>
        <v/>
      </c>
      <c r="AC3793" s="42" t="str">
        <f>IF(B3793="","",VLOOKUP(B3793,[2]Formula!B:C,2,0))</f>
        <v/>
      </c>
      <c r="AD3793" s="43" t="str">
        <f t="shared" si="357"/>
        <v/>
      </c>
    </row>
    <row r="3794" spans="1:30" x14ac:dyDescent="0.25">
      <c r="A3794" s="64"/>
      <c r="B3794" s="64"/>
      <c r="C3794" s="66"/>
      <c r="D3794" s="67"/>
      <c r="E3794" s="64"/>
      <c r="F3794" s="64"/>
      <c r="G3794" s="37" t="str">
        <f>IF(E3794="","",IF(OR(E3794="Project Management",E3794="Project Support",E3794="Sprint Management",E3794="Sprint Support"),"NA",ROUND((((VLOOKUP(AD3794,[2]Formula!V:X,3,0)))-SUMIF(AD:AD,AD3794,H:H)),2)))</f>
        <v/>
      </c>
      <c r="H3794" s="71"/>
      <c r="I3794" s="72"/>
      <c r="J3794" s="72"/>
      <c r="K3794" s="38" t="str">
        <f>IF(E3794="","",IF(OR(E3794="Project Management",E3794="Project Support",E3794="Sprint Management",E3794="Sprint Support"),"NA",(((SUMIF(AD:AD,AD3794,H:H)/VLOOKUP(AD3794,[2]Formula!V:X,3,0))*VLOOKUP(AD3794,[2]Formula!V:X,2,0))*H3794)/SUMIF(AD:AD,AD3794,H:H)))</f>
        <v/>
      </c>
      <c r="L3794" s="38" t="str">
        <f t="shared" si="355"/>
        <v/>
      </c>
      <c r="M3794" s="38" t="str">
        <f t="shared" si="356"/>
        <v/>
      </c>
      <c r="N3794" s="38" t="str">
        <f t="shared" si="358"/>
        <v/>
      </c>
      <c r="O3794" s="38" t="str">
        <f t="shared" si="354"/>
        <v/>
      </c>
      <c r="P3794" s="39" t="str">
        <f t="shared" si="359"/>
        <v/>
      </c>
      <c r="AC3794" s="42" t="str">
        <f>IF(B3794="","",VLOOKUP(B3794,[2]Formula!B:C,2,0))</f>
        <v/>
      </c>
      <c r="AD3794" s="43" t="str">
        <f t="shared" si="357"/>
        <v/>
      </c>
    </row>
    <row r="3795" spans="1:30" x14ac:dyDescent="0.25">
      <c r="A3795" s="64"/>
      <c r="B3795" s="64"/>
      <c r="C3795" s="66"/>
      <c r="D3795" s="67"/>
      <c r="E3795" s="64"/>
      <c r="F3795" s="64"/>
      <c r="G3795" s="37" t="str">
        <f>IF(E3795="","",IF(OR(E3795="Project Management",E3795="Project Support",E3795="Sprint Management",E3795="Sprint Support"),"NA",ROUND((((VLOOKUP(AD3795,[2]Formula!V:X,3,0)))-SUMIF(AD:AD,AD3795,H:H)),2)))</f>
        <v/>
      </c>
      <c r="H3795" s="71"/>
      <c r="I3795" s="72"/>
      <c r="J3795" s="72"/>
      <c r="K3795" s="38" t="str">
        <f>IF(E3795="","",IF(OR(E3795="Project Management",E3795="Project Support",E3795="Sprint Management",E3795="Sprint Support"),"NA",(((SUMIF(AD:AD,AD3795,H:H)/VLOOKUP(AD3795,[2]Formula!V:X,3,0))*VLOOKUP(AD3795,[2]Formula!V:X,2,0))*H3795)/SUMIF(AD:AD,AD3795,H:H)))</f>
        <v/>
      </c>
      <c r="L3795" s="38" t="str">
        <f t="shared" si="355"/>
        <v/>
      </c>
      <c r="M3795" s="38" t="str">
        <f t="shared" si="356"/>
        <v/>
      </c>
      <c r="N3795" s="38" t="str">
        <f t="shared" si="358"/>
        <v/>
      </c>
      <c r="O3795" s="38" t="str">
        <f t="shared" si="354"/>
        <v/>
      </c>
      <c r="P3795" s="39" t="str">
        <f t="shared" si="359"/>
        <v/>
      </c>
      <c r="AC3795" s="42" t="str">
        <f>IF(B3795="","",VLOOKUP(B3795,[2]Formula!B:C,2,0))</f>
        <v/>
      </c>
      <c r="AD3795" s="43" t="str">
        <f t="shared" si="357"/>
        <v/>
      </c>
    </row>
    <row r="3796" spans="1:30" x14ac:dyDescent="0.25">
      <c r="A3796" s="64"/>
      <c r="B3796" s="64"/>
      <c r="C3796" s="66"/>
      <c r="D3796" s="67"/>
      <c r="E3796" s="64"/>
      <c r="F3796" s="64"/>
      <c r="G3796" s="37" t="str">
        <f>IF(E3796="","",IF(OR(E3796="Project Management",E3796="Project Support",E3796="Sprint Management",E3796="Sprint Support"),"NA",ROUND((((VLOOKUP(AD3796,[2]Formula!V:X,3,0)))-SUMIF(AD:AD,AD3796,H:H)),2)))</f>
        <v/>
      </c>
      <c r="H3796" s="71"/>
      <c r="I3796" s="72"/>
      <c r="J3796" s="72"/>
      <c r="K3796" s="38" t="str">
        <f>IF(E3796="","",IF(OR(E3796="Project Management",E3796="Project Support",E3796="Sprint Management",E3796="Sprint Support"),"NA",(((SUMIF(AD:AD,AD3796,H:H)/VLOOKUP(AD3796,[2]Formula!V:X,3,0))*VLOOKUP(AD3796,[2]Formula!V:X,2,0))*H3796)/SUMIF(AD:AD,AD3796,H:H)))</f>
        <v/>
      </c>
      <c r="L3796" s="38" t="str">
        <f t="shared" si="355"/>
        <v/>
      </c>
      <c r="M3796" s="38" t="str">
        <f t="shared" si="356"/>
        <v/>
      </c>
      <c r="N3796" s="38" t="str">
        <f t="shared" si="358"/>
        <v/>
      </c>
      <c r="O3796" s="38" t="str">
        <f t="shared" si="354"/>
        <v/>
      </c>
      <c r="P3796" s="39" t="str">
        <f t="shared" si="359"/>
        <v/>
      </c>
      <c r="AC3796" s="42" t="str">
        <f>IF(B3796="","",VLOOKUP(B3796,[2]Formula!B:C,2,0))</f>
        <v/>
      </c>
      <c r="AD3796" s="43" t="str">
        <f t="shared" si="357"/>
        <v/>
      </c>
    </row>
    <row r="3797" spans="1:30" x14ac:dyDescent="0.25">
      <c r="A3797" s="64"/>
      <c r="B3797" s="64"/>
      <c r="C3797" s="66"/>
      <c r="D3797" s="67"/>
      <c r="E3797" s="64"/>
      <c r="F3797" s="64"/>
      <c r="G3797" s="37" t="str">
        <f>IF(E3797="","",IF(OR(E3797="Project Management",E3797="Project Support",E3797="Sprint Management",E3797="Sprint Support"),"NA",ROUND((((VLOOKUP(AD3797,[2]Formula!V:X,3,0)))-SUMIF(AD:AD,AD3797,H:H)),2)))</f>
        <v/>
      </c>
      <c r="H3797" s="71"/>
      <c r="I3797" s="72"/>
      <c r="J3797" s="72"/>
      <c r="K3797" s="38" t="str">
        <f>IF(E3797="","",IF(OR(E3797="Project Management",E3797="Project Support",E3797="Sprint Management",E3797="Sprint Support"),"NA",(((SUMIF(AD:AD,AD3797,H:H)/VLOOKUP(AD3797,[2]Formula!V:X,3,0))*VLOOKUP(AD3797,[2]Formula!V:X,2,0))*H3797)/SUMIF(AD:AD,AD3797,H:H)))</f>
        <v/>
      </c>
      <c r="L3797" s="38" t="str">
        <f t="shared" si="355"/>
        <v/>
      </c>
      <c r="M3797" s="38" t="str">
        <f t="shared" si="356"/>
        <v/>
      </c>
      <c r="N3797" s="38" t="str">
        <f t="shared" si="358"/>
        <v/>
      </c>
      <c r="O3797" s="38" t="str">
        <f t="shared" si="354"/>
        <v/>
      </c>
      <c r="P3797" s="39" t="str">
        <f t="shared" si="359"/>
        <v/>
      </c>
      <c r="AC3797" s="42" t="str">
        <f>IF(B3797="","",VLOOKUP(B3797,[2]Formula!B:C,2,0))</f>
        <v/>
      </c>
      <c r="AD3797" s="43" t="str">
        <f t="shared" si="357"/>
        <v/>
      </c>
    </row>
    <row r="3798" spans="1:30" x14ac:dyDescent="0.25">
      <c r="A3798" s="64"/>
      <c r="B3798" s="64"/>
      <c r="C3798" s="66"/>
      <c r="D3798" s="67"/>
      <c r="E3798" s="64"/>
      <c r="F3798" s="64"/>
      <c r="G3798" s="37" t="str">
        <f>IF(E3798="","",IF(OR(E3798="Project Management",E3798="Project Support",E3798="Sprint Management",E3798="Sprint Support"),"NA",ROUND((((VLOOKUP(AD3798,[2]Formula!V:X,3,0)))-SUMIF(AD:AD,AD3798,H:H)),2)))</f>
        <v/>
      </c>
      <c r="H3798" s="71"/>
      <c r="I3798" s="72"/>
      <c r="J3798" s="72"/>
      <c r="K3798" s="38" t="str">
        <f>IF(E3798="","",IF(OR(E3798="Project Management",E3798="Project Support",E3798="Sprint Management",E3798="Sprint Support"),"NA",(((SUMIF(AD:AD,AD3798,H:H)/VLOOKUP(AD3798,[2]Formula!V:X,3,0))*VLOOKUP(AD3798,[2]Formula!V:X,2,0))*H3798)/SUMIF(AD:AD,AD3798,H:H)))</f>
        <v/>
      </c>
      <c r="L3798" s="38" t="str">
        <f t="shared" si="355"/>
        <v/>
      </c>
      <c r="M3798" s="38" t="str">
        <f t="shared" si="356"/>
        <v/>
      </c>
      <c r="N3798" s="38" t="str">
        <f t="shared" si="358"/>
        <v/>
      </c>
      <c r="O3798" s="38" t="str">
        <f t="shared" si="354"/>
        <v/>
      </c>
      <c r="P3798" s="39" t="str">
        <f t="shared" si="359"/>
        <v/>
      </c>
      <c r="AC3798" s="42" t="str">
        <f>IF(B3798="","",VLOOKUP(B3798,[2]Formula!B:C,2,0))</f>
        <v/>
      </c>
      <c r="AD3798" s="43" t="str">
        <f t="shared" si="357"/>
        <v/>
      </c>
    </row>
    <row r="3799" spans="1:30" x14ac:dyDescent="0.25">
      <c r="A3799" s="64"/>
      <c r="B3799" s="64"/>
      <c r="C3799" s="66"/>
      <c r="D3799" s="67"/>
      <c r="E3799" s="64"/>
      <c r="F3799" s="64"/>
      <c r="G3799" s="37" t="str">
        <f>IF(E3799="","",IF(OR(E3799="Project Management",E3799="Project Support",E3799="Sprint Management",E3799="Sprint Support"),"NA",ROUND((((VLOOKUP(AD3799,[2]Formula!V:X,3,0)))-SUMIF(AD:AD,AD3799,H:H)),2)))</f>
        <v/>
      </c>
      <c r="H3799" s="71"/>
      <c r="I3799" s="72"/>
      <c r="J3799" s="72"/>
      <c r="K3799" s="38" t="str">
        <f>IF(E3799="","",IF(OR(E3799="Project Management",E3799="Project Support",E3799="Sprint Management",E3799="Sprint Support"),"NA",(((SUMIF(AD:AD,AD3799,H:H)/VLOOKUP(AD3799,[2]Formula!V:X,3,0))*VLOOKUP(AD3799,[2]Formula!V:X,2,0))*H3799)/SUMIF(AD:AD,AD3799,H:H)))</f>
        <v/>
      </c>
      <c r="L3799" s="38" t="str">
        <f t="shared" si="355"/>
        <v/>
      </c>
      <c r="M3799" s="38" t="str">
        <f t="shared" si="356"/>
        <v/>
      </c>
      <c r="N3799" s="38" t="str">
        <f t="shared" si="358"/>
        <v/>
      </c>
      <c r="O3799" s="38" t="str">
        <f t="shared" si="354"/>
        <v/>
      </c>
      <c r="P3799" s="39" t="str">
        <f t="shared" si="359"/>
        <v/>
      </c>
      <c r="AC3799" s="42" t="str">
        <f>IF(B3799="","",VLOOKUP(B3799,[2]Formula!B:C,2,0))</f>
        <v/>
      </c>
      <c r="AD3799" s="43" t="str">
        <f t="shared" si="357"/>
        <v/>
      </c>
    </row>
    <row r="3800" spans="1:30" x14ac:dyDescent="0.25">
      <c r="A3800" s="64"/>
      <c r="B3800" s="64"/>
      <c r="C3800" s="66"/>
      <c r="D3800" s="67"/>
      <c r="E3800" s="64"/>
      <c r="F3800" s="64"/>
      <c r="G3800" s="37" t="str">
        <f>IF(E3800="","",IF(OR(E3800="Project Management",E3800="Project Support",E3800="Sprint Management",E3800="Sprint Support"),"NA",ROUND((((VLOOKUP(AD3800,[2]Formula!V:X,3,0)))-SUMIF(AD:AD,AD3800,H:H)),2)))</f>
        <v/>
      </c>
      <c r="H3800" s="71"/>
      <c r="I3800" s="72"/>
      <c r="J3800" s="72"/>
      <c r="K3800" s="38" t="str">
        <f>IF(E3800="","",IF(OR(E3800="Project Management",E3800="Project Support",E3800="Sprint Management",E3800="Sprint Support"),"NA",(((SUMIF(AD:AD,AD3800,H:H)/VLOOKUP(AD3800,[2]Formula!V:X,3,0))*VLOOKUP(AD3800,[2]Formula!V:X,2,0))*H3800)/SUMIF(AD:AD,AD3800,H:H)))</f>
        <v/>
      </c>
      <c r="L3800" s="38" t="str">
        <f t="shared" si="355"/>
        <v/>
      </c>
      <c r="M3800" s="38" t="str">
        <f t="shared" si="356"/>
        <v/>
      </c>
      <c r="N3800" s="38" t="str">
        <f t="shared" si="358"/>
        <v/>
      </c>
      <c r="O3800" s="38" t="str">
        <f t="shared" si="354"/>
        <v/>
      </c>
      <c r="P3800" s="39" t="str">
        <f t="shared" si="359"/>
        <v/>
      </c>
      <c r="AC3800" s="42" t="str">
        <f>IF(B3800="","",VLOOKUP(B3800,[2]Formula!B:C,2,0))</f>
        <v/>
      </c>
      <c r="AD3800" s="43" t="str">
        <f t="shared" si="357"/>
        <v/>
      </c>
    </row>
    <row r="3801" spans="1:30" x14ac:dyDescent="0.25">
      <c r="A3801" s="64"/>
      <c r="B3801" s="64"/>
      <c r="C3801" s="66"/>
      <c r="D3801" s="67"/>
      <c r="E3801" s="64"/>
      <c r="F3801" s="64"/>
      <c r="G3801" s="37" t="str">
        <f>IF(E3801="","",IF(OR(E3801="Project Management",E3801="Project Support",E3801="Sprint Management",E3801="Sprint Support"),"NA",ROUND((((VLOOKUP(AD3801,[2]Formula!V:X,3,0)))-SUMIF(AD:AD,AD3801,H:H)),2)))</f>
        <v/>
      </c>
      <c r="H3801" s="71"/>
      <c r="I3801" s="72"/>
      <c r="J3801" s="72"/>
      <c r="K3801" s="38" t="str">
        <f>IF(E3801="","",IF(OR(E3801="Project Management",E3801="Project Support",E3801="Sprint Management",E3801="Sprint Support"),"NA",(((SUMIF(AD:AD,AD3801,H:H)/VLOOKUP(AD3801,[2]Formula!V:X,3,0))*VLOOKUP(AD3801,[2]Formula!V:X,2,0))*H3801)/SUMIF(AD:AD,AD3801,H:H)))</f>
        <v/>
      </c>
      <c r="L3801" s="38" t="str">
        <f t="shared" si="355"/>
        <v/>
      </c>
      <c r="M3801" s="38" t="str">
        <f t="shared" si="356"/>
        <v/>
      </c>
      <c r="N3801" s="38" t="str">
        <f t="shared" si="358"/>
        <v/>
      </c>
      <c r="O3801" s="38" t="str">
        <f t="shared" si="354"/>
        <v/>
      </c>
      <c r="P3801" s="39" t="str">
        <f t="shared" si="359"/>
        <v/>
      </c>
      <c r="AC3801" s="42" t="str">
        <f>IF(B3801="","",VLOOKUP(B3801,[2]Formula!B:C,2,0))</f>
        <v/>
      </c>
      <c r="AD3801" s="43" t="str">
        <f t="shared" si="357"/>
        <v/>
      </c>
    </row>
    <row r="3802" spans="1:30" x14ac:dyDescent="0.25">
      <c r="A3802" s="64"/>
      <c r="B3802" s="64"/>
      <c r="C3802" s="66"/>
      <c r="D3802" s="67"/>
      <c r="E3802" s="64"/>
      <c r="F3802" s="64"/>
      <c r="G3802" s="37" t="str">
        <f>IF(E3802="","",IF(OR(E3802="Project Management",E3802="Project Support",E3802="Sprint Management",E3802="Sprint Support"),"NA",ROUND((((VLOOKUP(AD3802,[2]Formula!V:X,3,0)))-SUMIF(AD:AD,AD3802,H:H)),2)))</f>
        <v/>
      </c>
      <c r="H3802" s="71"/>
      <c r="I3802" s="72"/>
      <c r="J3802" s="72"/>
      <c r="K3802" s="38" t="str">
        <f>IF(E3802="","",IF(OR(E3802="Project Management",E3802="Project Support",E3802="Sprint Management",E3802="Sprint Support"),"NA",(((SUMIF(AD:AD,AD3802,H:H)/VLOOKUP(AD3802,[2]Formula!V:X,3,0))*VLOOKUP(AD3802,[2]Formula!V:X,2,0))*H3802)/SUMIF(AD:AD,AD3802,H:H)))</f>
        <v/>
      </c>
      <c r="L3802" s="38" t="str">
        <f t="shared" si="355"/>
        <v/>
      </c>
      <c r="M3802" s="38" t="str">
        <f t="shared" si="356"/>
        <v/>
      </c>
      <c r="N3802" s="38" t="str">
        <f t="shared" si="358"/>
        <v/>
      </c>
      <c r="O3802" s="38" t="str">
        <f t="shared" si="354"/>
        <v/>
      </c>
      <c r="P3802" s="39" t="str">
        <f t="shared" si="359"/>
        <v/>
      </c>
      <c r="AC3802" s="42" t="str">
        <f>IF(B3802="","",VLOOKUP(B3802,[2]Formula!B:C,2,0))</f>
        <v/>
      </c>
      <c r="AD3802" s="43" t="str">
        <f t="shared" si="357"/>
        <v/>
      </c>
    </row>
    <row r="3803" spans="1:30" x14ac:dyDescent="0.25">
      <c r="A3803" s="64"/>
      <c r="B3803" s="64"/>
      <c r="C3803" s="66"/>
      <c r="D3803" s="67"/>
      <c r="E3803" s="64"/>
      <c r="F3803" s="64"/>
      <c r="G3803" s="37" t="str">
        <f>IF(E3803="","",IF(OR(E3803="Project Management",E3803="Project Support",E3803="Sprint Management",E3803="Sprint Support"),"NA",ROUND((((VLOOKUP(AD3803,[2]Formula!V:X,3,0)))-SUMIF(AD:AD,AD3803,H:H)),2)))</f>
        <v/>
      </c>
      <c r="H3803" s="71"/>
      <c r="I3803" s="72"/>
      <c r="J3803" s="72"/>
      <c r="K3803" s="38" t="str">
        <f>IF(E3803="","",IF(OR(E3803="Project Management",E3803="Project Support",E3803="Sprint Management",E3803="Sprint Support"),"NA",(((SUMIF(AD:AD,AD3803,H:H)/VLOOKUP(AD3803,[2]Formula!V:X,3,0))*VLOOKUP(AD3803,[2]Formula!V:X,2,0))*H3803)/SUMIF(AD:AD,AD3803,H:H)))</f>
        <v/>
      </c>
      <c r="L3803" s="38" t="str">
        <f t="shared" si="355"/>
        <v/>
      </c>
      <c r="M3803" s="38" t="str">
        <f t="shared" si="356"/>
        <v/>
      </c>
      <c r="N3803" s="38" t="str">
        <f t="shared" si="358"/>
        <v/>
      </c>
      <c r="O3803" s="38" t="str">
        <f t="shared" si="354"/>
        <v/>
      </c>
      <c r="P3803" s="39" t="str">
        <f t="shared" si="359"/>
        <v/>
      </c>
      <c r="AC3803" s="42" t="str">
        <f>IF(B3803="","",VLOOKUP(B3803,[2]Formula!B:C,2,0))</f>
        <v/>
      </c>
      <c r="AD3803" s="43" t="str">
        <f t="shared" si="357"/>
        <v/>
      </c>
    </row>
    <row r="3804" spans="1:30" x14ac:dyDescent="0.25">
      <c r="A3804" s="64"/>
      <c r="B3804" s="64"/>
      <c r="C3804" s="66"/>
      <c r="D3804" s="67"/>
      <c r="E3804" s="64"/>
      <c r="F3804" s="64"/>
      <c r="G3804" s="37" t="str">
        <f>IF(E3804="","",IF(OR(E3804="Project Management",E3804="Project Support",E3804="Sprint Management",E3804="Sprint Support"),"NA",ROUND((((VLOOKUP(AD3804,[2]Formula!V:X,3,0)))-SUMIF(AD:AD,AD3804,H:H)),2)))</f>
        <v/>
      </c>
      <c r="H3804" s="71"/>
      <c r="I3804" s="72"/>
      <c r="J3804" s="72"/>
      <c r="K3804" s="38" t="str">
        <f>IF(E3804="","",IF(OR(E3804="Project Management",E3804="Project Support",E3804="Sprint Management",E3804="Sprint Support"),"NA",(((SUMIF(AD:AD,AD3804,H:H)/VLOOKUP(AD3804,[2]Formula!V:X,3,0))*VLOOKUP(AD3804,[2]Formula!V:X,2,0))*H3804)/SUMIF(AD:AD,AD3804,H:H)))</f>
        <v/>
      </c>
      <c r="L3804" s="38" t="str">
        <f t="shared" si="355"/>
        <v/>
      </c>
      <c r="M3804" s="38" t="str">
        <f t="shared" si="356"/>
        <v/>
      </c>
      <c r="N3804" s="38" t="str">
        <f t="shared" si="358"/>
        <v/>
      </c>
      <c r="O3804" s="38" t="str">
        <f t="shared" si="354"/>
        <v/>
      </c>
      <c r="P3804" s="39" t="str">
        <f t="shared" si="359"/>
        <v/>
      </c>
      <c r="AC3804" s="42" t="str">
        <f>IF(B3804="","",VLOOKUP(B3804,[2]Formula!B:C,2,0))</f>
        <v/>
      </c>
      <c r="AD3804" s="43" t="str">
        <f t="shared" si="357"/>
        <v/>
      </c>
    </row>
    <row r="3805" spans="1:30" x14ac:dyDescent="0.25">
      <c r="A3805" s="64"/>
      <c r="B3805" s="64"/>
      <c r="C3805" s="66"/>
      <c r="D3805" s="67"/>
      <c r="E3805" s="64"/>
      <c r="F3805" s="64"/>
      <c r="G3805" s="37" t="str">
        <f>IF(E3805="","",IF(OR(E3805="Project Management",E3805="Project Support",E3805="Sprint Management",E3805="Sprint Support"),"NA",ROUND((((VLOOKUP(AD3805,[2]Formula!V:X,3,0)))-SUMIF(AD:AD,AD3805,H:H)),2)))</f>
        <v/>
      </c>
      <c r="H3805" s="71"/>
      <c r="I3805" s="72"/>
      <c r="J3805" s="72"/>
      <c r="K3805" s="38" t="str">
        <f>IF(E3805="","",IF(OR(E3805="Project Management",E3805="Project Support",E3805="Sprint Management",E3805="Sprint Support"),"NA",(((SUMIF(AD:AD,AD3805,H:H)/VLOOKUP(AD3805,[2]Formula!V:X,3,0))*VLOOKUP(AD3805,[2]Formula!V:X,2,0))*H3805)/SUMIF(AD:AD,AD3805,H:H)))</f>
        <v/>
      </c>
      <c r="L3805" s="38" t="str">
        <f t="shared" si="355"/>
        <v/>
      </c>
      <c r="M3805" s="38" t="str">
        <f t="shared" si="356"/>
        <v/>
      </c>
      <c r="N3805" s="38" t="str">
        <f t="shared" si="358"/>
        <v/>
      </c>
      <c r="O3805" s="38" t="str">
        <f t="shared" si="354"/>
        <v/>
      </c>
      <c r="P3805" s="39" t="str">
        <f t="shared" si="359"/>
        <v/>
      </c>
      <c r="AC3805" s="42" t="str">
        <f>IF(B3805="","",VLOOKUP(B3805,[2]Formula!B:C,2,0))</f>
        <v/>
      </c>
      <c r="AD3805" s="43" t="str">
        <f t="shared" si="357"/>
        <v/>
      </c>
    </row>
    <row r="3806" spans="1:30" x14ac:dyDescent="0.25">
      <c r="A3806" s="64"/>
      <c r="B3806" s="64"/>
      <c r="C3806" s="66"/>
      <c r="D3806" s="67"/>
      <c r="E3806" s="64"/>
      <c r="F3806" s="64"/>
      <c r="G3806" s="37" t="str">
        <f>IF(E3806="","",IF(OR(E3806="Project Management",E3806="Project Support",E3806="Sprint Management",E3806="Sprint Support"),"NA",ROUND((((VLOOKUP(AD3806,[2]Formula!V:X,3,0)))-SUMIF(AD:AD,AD3806,H:H)),2)))</f>
        <v/>
      </c>
      <c r="H3806" s="71"/>
      <c r="I3806" s="72"/>
      <c r="J3806" s="72"/>
      <c r="K3806" s="38" t="str">
        <f>IF(E3806="","",IF(OR(E3806="Project Management",E3806="Project Support",E3806="Sprint Management",E3806="Sprint Support"),"NA",(((SUMIF(AD:AD,AD3806,H:H)/VLOOKUP(AD3806,[2]Formula!V:X,3,0))*VLOOKUP(AD3806,[2]Formula!V:X,2,0))*H3806)/SUMIF(AD:AD,AD3806,H:H)))</f>
        <v/>
      </c>
      <c r="L3806" s="38" t="str">
        <f t="shared" si="355"/>
        <v/>
      </c>
      <c r="M3806" s="38" t="str">
        <f t="shared" si="356"/>
        <v/>
      </c>
      <c r="N3806" s="38" t="str">
        <f t="shared" si="358"/>
        <v/>
      </c>
      <c r="O3806" s="38" t="str">
        <f t="shared" si="354"/>
        <v/>
      </c>
      <c r="P3806" s="39" t="str">
        <f t="shared" si="359"/>
        <v/>
      </c>
      <c r="AC3806" s="42" t="str">
        <f>IF(B3806="","",VLOOKUP(B3806,[2]Formula!B:C,2,0))</f>
        <v/>
      </c>
      <c r="AD3806" s="43" t="str">
        <f t="shared" si="357"/>
        <v/>
      </c>
    </row>
    <row r="3807" spans="1:30" x14ac:dyDescent="0.25">
      <c r="A3807" s="64"/>
      <c r="B3807" s="64"/>
      <c r="C3807" s="66"/>
      <c r="D3807" s="67"/>
      <c r="E3807" s="64"/>
      <c r="F3807" s="64"/>
      <c r="G3807" s="37" t="str">
        <f>IF(E3807="","",IF(OR(E3807="Project Management",E3807="Project Support",E3807="Sprint Management",E3807="Sprint Support"),"NA",ROUND((((VLOOKUP(AD3807,[2]Formula!V:X,3,0)))-SUMIF(AD:AD,AD3807,H:H)),2)))</f>
        <v/>
      </c>
      <c r="H3807" s="71"/>
      <c r="I3807" s="72"/>
      <c r="J3807" s="72"/>
      <c r="K3807" s="38" t="str">
        <f>IF(E3807="","",IF(OR(E3807="Project Management",E3807="Project Support",E3807="Sprint Management",E3807="Sprint Support"),"NA",(((SUMIF(AD:AD,AD3807,H:H)/VLOOKUP(AD3807,[2]Formula!V:X,3,0))*VLOOKUP(AD3807,[2]Formula!V:X,2,0))*H3807)/SUMIF(AD:AD,AD3807,H:H)))</f>
        <v/>
      </c>
      <c r="L3807" s="38" t="str">
        <f t="shared" si="355"/>
        <v/>
      </c>
      <c r="M3807" s="38" t="str">
        <f t="shared" si="356"/>
        <v/>
      </c>
      <c r="N3807" s="38" t="str">
        <f t="shared" si="358"/>
        <v/>
      </c>
      <c r="O3807" s="38" t="str">
        <f t="shared" si="354"/>
        <v/>
      </c>
      <c r="P3807" s="39" t="str">
        <f t="shared" si="359"/>
        <v/>
      </c>
      <c r="AC3807" s="42" t="str">
        <f>IF(B3807="","",VLOOKUP(B3807,[2]Formula!B:C,2,0))</f>
        <v/>
      </c>
      <c r="AD3807" s="43" t="str">
        <f t="shared" si="357"/>
        <v/>
      </c>
    </row>
    <row r="3808" spans="1:30" x14ac:dyDescent="0.25">
      <c r="A3808" s="64"/>
      <c r="B3808" s="64"/>
      <c r="C3808" s="66"/>
      <c r="D3808" s="67"/>
      <c r="E3808" s="64"/>
      <c r="F3808" s="64"/>
      <c r="G3808" s="37" t="str">
        <f>IF(E3808="","",IF(OR(E3808="Project Management",E3808="Project Support",E3808="Sprint Management",E3808="Sprint Support"),"NA",ROUND((((VLOOKUP(AD3808,[2]Formula!V:X,3,0)))-SUMIF(AD:AD,AD3808,H:H)),2)))</f>
        <v/>
      </c>
      <c r="H3808" s="71"/>
      <c r="I3808" s="72"/>
      <c r="J3808" s="72"/>
      <c r="K3808" s="38" t="str">
        <f>IF(E3808="","",IF(OR(E3808="Project Management",E3808="Project Support",E3808="Sprint Management",E3808="Sprint Support"),"NA",(((SUMIF(AD:AD,AD3808,H:H)/VLOOKUP(AD3808,[2]Formula!V:X,3,0))*VLOOKUP(AD3808,[2]Formula!V:X,2,0))*H3808)/SUMIF(AD:AD,AD3808,H:H)))</f>
        <v/>
      </c>
      <c r="L3808" s="38" t="str">
        <f t="shared" si="355"/>
        <v/>
      </c>
      <c r="M3808" s="38" t="str">
        <f t="shared" si="356"/>
        <v/>
      </c>
      <c r="N3808" s="38" t="str">
        <f t="shared" si="358"/>
        <v/>
      </c>
      <c r="O3808" s="38" t="str">
        <f t="shared" si="354"/>
        <v/>
      </c>
      <c r="P3808" s="39" t="str">
        <f t="shared" si="359"/>
        <v/>
      </c>
      <c r="AC3808" s="42" t="str">
        <f>IF(B3808="","",VLOOKUP(B3808,[2]Formula!B:C,2,0))</f>
        <v/>
      </c>
      <c r="AD3808" s="43" t="str">
        <f t="shared" si="357"/>
        <v/>
      </c>
    </row>
    <row r="3809" spans="1:30" x14ac:dyDescent="0.25">
      <c r="A3809" s="64"/>
      <c r="B3809" s="64"/>
      <c r="C3809" s="66"/>
      <c r="D3809" s="67"/>
      <c r="E3809" s="64"/>
      <c r="F3809" s="64"/>
      <c r="G3809" s="37" t="str">
        <f>IF(E3809="","",IF(OR(E3809="Project Management",E3809="Project Support",E3809="Sprint Management",E3809="Sprint Support"),"NA",ROUND((((VLOOKUP(AD3809,[2]Formula!V:X,3,0)))-SUMIF(AD:AD,AD3809,H:H)),2)))</f>
        <v/>
      </c>
      <c r="H3809" s="71"/>
      <c r="I3809" s="72"/>
      <c r="J3809" s="72"/>
      <c r="K3809" s="38" t="str">
        <f>IF(E3809="","",IF(OR(E3809="Project Management",E3809="Project Support",E3809="Sprint Management",E3809="Sprint Support"),"NA",(((SUMIF(AD:AD,AD3809,H:H)/VLOOKUP(AD3809,[2]Formula!V:X,3,0))*VLOOKUP(AD3809,[2]Formula!V:X,2,0))*H3809)/SUMIF(AD:AD,AD3809,H:H)))</f>
        <v/>
      </c>
      <c r="L3809" s="38" t="str">
        <f t="shared" si="355"/>
        <v/>
      </c>
      <c r="M3809" s="38" t="str">
        <f t="shared" si="356"/>
        <v/>
      </c>
      <c r="N3809" s="38" t="str">
        <f t="shared" si="358"/>
        <v/>
      </c>
      <c r="O3809" s="38" t="str">
        <f t="shared" si="354"/>
        <v/>
      </c>
      <c r="P3809" s="39" t="str">
        <f t="shared" si="359"/>
        <v/>
      </c>
      <c r="AC3809" s="42" t="str">
        <f>IF(B3809="","",VLOOKUP(B3809,[2]Formula!B:C,2,0))</f>
        <v/>
      </c>
      <c r="AD3809" s="43" t="str">
        <f t="shared" si="357"/>
        <v/>
      </c>
    </row>
    <row r="3810" spans="1:30" x14ac:dyDescent="0.25">
      <c r="A3810" s="64"/>
      <c r="B3810" s="64"/>
      <c r="C3810" s="66"/>
      <c r="D3810" s="67"/>
      <c r="E3810" s="64"/>
      <c r="F3810" s="64"/>
      <c r="G3810" s="37" t="str">
        <f>IF(E3810="","",IF(OR(E3810="Project Management",E3810="Project Support",E3810="Sprint Management",E3810="Sprint Support"),"NA",ROUND((((VLOOKUP(AD3810,[2]Formula!V:X,3,0)))-SUMIF(AD:AD,AD3810,H:H)),2)))</f>
        <v/>
      </c>
      <c r="H3810" s="71"/>
      <c r="I3810" s="72"/>
      <c r="J3810" s="72"/>
      <c r="K3810" s="38" t="str">
        <f>IF(E3810="","",IF(OR(E3810="Project Management",E3810="Project Support",E3810="Sprint Management",E3810="Sprint Support"),"NA",(((SUMIF(AD:AD,AD3810,H:H)/VLOOKUP(AD3810,[2]Formula!V:X,3,0))*VLOOKUP(AD3810,[2]Formula!V:X,2,0))*H3810)/SUMIF(AD:AD,AD3810,H:H)))</f>
        <v/>
      </c>
      <c r="L3810" s="38" t="str">
        <f t="shared" si="355"/>
        <v/>
      </c>
      <c r="M3810" s="38" t="str">
        <f t="shared" si="356"/>
        <v/>
      </c>
      <c r="N3810" s="38" t="str">
        <f t="shared" si="358"/>
        <v/>
      </c>
      <c r="O3810" s="38" t="str">
        <f t="shared" si="354"/>
        <v/>
      </c>
      <c r="P3810" s="39" t="str">
        <f t="shared" si="359"/>
        <v/>
      </c>
      <c r="AC3810" s="42" t="str">
        <f>IF(B3810="","",VLOOKUP(B3810,[2]Formula!B:C,2,0))</f>
        <v/>
      </c>
      <c r="AD3810" s="43" t="str">
        <f t="shared" si="357"/>
        <v/>
      </c>
    </row>
    <row r="3811" spans="1:30" x14ac:dyDescent="0.25">
      <c r="A3811" s="64"/>
      <c r="B3811" s="64"/>
      <c r="C3811" s="66"/>
      <c r="D3811" s="67"/>
      <c r="E3811" s="64"/>
      <c r="F3811" s="64"/>
      <c r="G3811" s="37" t="str">
        <f>IF(E3811="","",IF(OR(E3811="Project Management",E3811="Project Support",E3811="Sprint Management",E3811="Sprint Support"),"NA",ROUND((((VLOOKUP(AD3811,[2]Formula!V:X,3,0)))-SUMIF(AD:AD,AD3811,H:H)),2)))</f>
        <v/>
      </c>
      <c r="H3811" s="71"/>
      <c r="I3811" s="72"/>
      <c r="J3811" s="72"/>
      <c r="K3811" s="38" t="str">
        <f>IF(E3811="","",IF(OR(E3811="Project Management",E3811="Project Support",E3811="Sprint Management",E3811="Sprint Support"),"NA",(((SUMIF(AD:AD,AD3811,H:H)/VLOOKUP(AD3811,[2]Formula!V:X,3,0))*VLOOKUP(AD3811,[2]Formula!V:X,2,0))*H3811)/SUMIF(AD:AD,AD3811,H:H)))</f>
        <v/>
      </c>
      <c r="L3811" s="38" t="str">
        <f t="shared" si="355"/>
        <v/>
      </c>
      <c r="M3811" s="38" t="str">
        <f t="shared" si="356"/>
        <v/>
      </c>
      <c r="N3811" s="38" t="str">
        <f t="shared" si="358"/>
        <v/>
      </c>
      <c r="O3811" s="38" t="str">
        <f t="shared" si="354"/>
        <v/>
      </c>
      <c r="P3811" s="39" t="str">
        <f t="shared" si="359"/>
        <v/>
      </c>
      <c r="AC3811" s="42" t="str">
        <f>IF(B3811="","",VLOOKUP(B3811,[2]Formula!B:C,2,0))</f>
        <v/>
      </c>
      <c r="AD3811" s="43" t="str">
        <f t="shared" si="357"/>
        <v/>
      </c>
    </row>
    <row r="3812" spans="1:30" x14ac:dyDescent="0.25">
      <c r="A3812" s="64"/>
      <c r="B3812" s="64"/>
      <c r="C3812" s="66"/>
      <c r="D3812" s="67"/>
      <c r="E3812" s="64"/>
      <c r="F3812" s="64"/>
      <c r="G3812" s="37" t="str">
        <f>IF(E3812="","",IF(OR(E3812="Project Management",E3812="Project Support",E3812="Sprint Management",E3812="Sprint Support"),"NA",ROUND((((VLOOKUP(AD3812,[2]Formula!V:X,3,0)))-SUMIF(AD:AD,AD3812,H:H)),2)))</f>
        <v/>
      </c>
      <c r="H3812" s="71"/>
      <c r="I3812" s="72"/>
      <c r="J3812" s="72"/>
      <c r="K3812" s="38" t="str">
        <f>IF(E3812="","",IF(OR(E3812="Project Management",E3812="Project Support",E3812="Sprint Management",E3812="Sprint Support"),"NA",(((SUMIF(AD:AD,AD3812,H:H)/VLOOKUP(AD3812,[2]Formula!V:X,3,0))*VLOOKUP(AD3812,[2]Formula!V:X,2,0))*H3812)/SUMIF(AD:AD,AD3812,H:H)))</f>
        <v/>
      </c>
      <c r="L3812" s="38" t="str">
        <f t="shared" si="355"/>
        <v/>
      </c>
      <c r="M3812" s="38" t="str">
        <f t="shared" si="356"/>
        <v/>
      </c>
      <c r="N3812" s="38" t="str">
        <f t="shared" si="358"/>
        <v/>
      </c>
      <c r="O3812" s="38" t="str">
        <f t="shared" si="354"/>
        <v/>
      </c>
      <c r="P3812" s="39" t="str">
        <f t="shared" si="359"/>
        <v/>
      </c>
      <c r="AC3812" s="42" t="str">
        <f>IF(B3812="","",VLOOKUP(B3812,[2]Formula!B:C,2,0))</f>
        <v/>
      </c>
      <c r="AD3812" s="43" t="str">
        <f t="shared" si="357"/>
        <v/>
      </c>
    </row>
    <row r="3813" spans="1:30" x14ac:dyDescent="0.25">
      <c r="A3813" s="64"/>
      <c r="B3813" s="64"/>
      <c r="C3813" s="66"/>
      <c r="D3813" s="67"/>
      <c r="E3813" s="64"/>
      <c r="F3813" s="64"/>
      <c r="G3813" s="37" t="str">
        <f>IF(E3813="","",IF(OR(E3813="Project Management",E3813="Project Support",E3813="Sprint Management",E3813="Sprint Support"),"NA",ROUND((((VLOOKUP(AD3813,[2]Formula!V:X,3,0)))-SUMIF(AD:AD,AD3813,H:H)),2)))</f>
        <v/>
      </c>
      <c r="H3813" s="71"/>
      <c r="I3813" s="72"/>
      <c r="J3813" s="72"/>
      <c r="K3813" s="38" t="str">
        <f>IF(E3813="","",IF(OR(E3813="Project Management",E3813="Project Support",E3813="Sprint Management",E3813="Sprint Support"),"NA",(((SUMIF(AD:AD,AD3813,H:H)/VLOOKUP(AD3813,[2]Formula!V:X,3,0))*VLOOKUP(AD3813,[2]Formula!V:X,2,0))*H3813)/SUMIF(AD:AD,AD3813,H:H)))</f>
        <v/>
      </c>
      <c r="L3813" s="38" t="str">
        <f t="shared" si="355"/>
        <v/>
      </c>
      <c r="M3813" s="38" t="str">
        <f t="shared" si="356"/>
        <v/>
      </c>
      <c r="N3813" s="38" t="str">
        <f t="shared" si="358"/>
        <v/>
      </c>
      <c r="O3813" s="38" t="str">
        <f t="shared" si="354"/>
        <v/>
      </c>
      <c r="P3813" s="39" t="str">
        <f t="shared" si="359"/>
        <v/>
      </c>
      <c r="AC3813" s="42" t="str">
        <f>IF(B3813="","",VLOOKUP(B3813,[2]Formula!B:C,2,0))</f>
        <v/>
      </c>
      <c r="AD3813" s="43" t="str">
        <f t="shared" si="357"/>
        <v/>
      </c>
    </row>
    <row r="3814" spans="1:30" x14ac:dyDescent="0.25">
      <c r="A3814" s="64"/>
      <c r="B3814" s="64"/>
      <c r="C3814" s="66"/>
      <c r="D3814" s="67"/>
      <c r="E3814" s="64"/>
      <c r="F3814" s="64"/>
      <c r="G3814" s="37" t="str">
        <f>IF(E3814="","",IF(OR(E3814="Project Management",E3814="Project Support",E3814="Sprint Management",E3814="Sprint Support"),"NA",ROUND((((VLOOKUP(AD3814,[2]Formula!V:X,3,0)))-SUMIF(AD:AD,AD3814,H:H)),2)))</f>
        <v/>
      </c>
      <c r="H3814" s="71"/>
      <c r="I3814" s="72"/>
      <c r="J3814" s="72"/>
      <c r="K3814" s="38" t="str">
        <f>IF(E3814="","",IF(OR(E3814="Project Management",E3814="Project Support",E3814="Sprint Management",E3814="Sprint Support"),"NA",(((SUMIF(AD:AD,AD3814,H:H)/VLOOKUP(AD3814,[2]Formula!V:X,3,0))*VLOOKUP(AD3814,[2]Formula!V:X,2,0))*H3814)/SUMIF(AD:AD,AD3814,H:H)))</f>
        <v/>
      </c>
      <c r="L3814" s="38" t="str">
        <f t="shared" si="355"/>
        <v/>
      </c>
      <c r="M3814" s="38" t="str">
        <f t="shared" si="356"/>
        <v/>
      </c>
      <c r="N3814" s="38" t="str">
        <f t="shared" si="358"/>
        <v/>
      </c>
      <c r="O3814" s="38" t="str">
        <f t="shared" si="354"/>
        <v/>
      </c>
      <c r="P3814" s="39" t="str">
        <f t="shared" si="359"/>
        <v/>
      </c>
      <c r="AC3814" s="42" t="str">
        <f>IF(B3814="","",VLOOKUP(B3814,[2]Formula!B:C,2,0))</f>
        <v/>
      </c>
      <c r="AD3814" s="43" t="str">
        <f t="shared" si="357"/>
        <v/>
      </c>
    </row>
    <row r="3815" spans="1:30" x14ac:dyDescent="0.25">
      <c r="A3815" s="64"/>
      <c r="B3815" s="64"/>
      <c r="C3815" s="66"/>
      <c r="D3815" s="67"/>
      <c r="E3815" s="64"/>
      <c r="F3815" s="64"/>
      <c r="G3815" s="37" t="str">
        <f>IF(E3815="","",IF(OR(E3815="Project Management",E3815="Project Support",E3815="Sprint Management",E3815="Sprint Support"),"NA",ROUND((((VLOOKUP(AD3815,[2]Formula!V:X,3,0)))-SUMIF(AD:AD,AD3815,H:H)),2)))</f>
        <v/>
      </c>
      <c r="H3815" s="71"/>
      <c r="I3815" s="72"/>
      <c r="J3815" s="72"/>
      <c r="K3815" s="38" t="str">
        <f>IF(E3815="","",IF(OR(E3815="Project Management",E3815="Project Support",E3815="Sprint Management",E3815="Sprint Support"),"NA",(((SUMIF(AD:AD,AD3815,H:H)/VLOOKUP(AD3815,[2]Formula!V:X,3,0))*VLOOKUP(AD3815,[2]Formula!V:X,2,0))*H3815)/SUMIF(AD:AD,AD3815,H:H)))</f>
        <v/>
      </c>
      <c r="L3815" s="38" t="str">
        <f t="shared" si="355"/>
        <v/>
      </c>
      <c r="M3815" s="38" t="str">
        <f t="shared" si="356"/>
        <v/>
      </c>
      <c r="N3815" s="38" t="str">
        <f t="shared" si="358"/>
        <v/>
      </c>
      <c r="O3815" s="38" t="str">
        <f t="shared" si="354"/>
        <v/>
      </c>
      <c r="P3815" s="39" t="str">
        <f t="shared" si="359"/>
        <v/>
      </c>
      <c r="AC3815" s="42" t="str">
        <f>IF(B3815="","",VLOOKUP(B3815,[2]Formula!B:C,2,0))</f>
        <v/>
      </c>
      <c r="AD3815" s="43" t="str">
        <f t="shared" si="357"/>
        <v/>
      </c>
    </row>
    <row r="3816" spans="1:30" x14ac:dyDescent="0.25">
      <c r="A3816" s="64"/>
      <c r="B3816" s="64"/>
      <c r="C3816" s="66"/>
      <c r="D3816" s="67"/>
      <c r="E3816" s="64"/>
      <c r="F3816" s="64"/>
      <c r="G3816" s="37" t="str">
        <f>IF(E3816="","",IF(OR(E3816="Project Management",E3816="Project Support",E3816="Sprint Management",E3816="Sprint Support"),"NA",ROUND((((VLOOKUP(AD3816,[2]Formula!V:X,3,0)))-SUMIF(AD:AD,AD3816,H:H)),2)))</f>
        <v/>
      </c>
      <c r="H3816" s="71"/>
      <c r="I3816" s="72"/>
      <c r="J3816" s="72"/>
      <c r="K3816" s="38" t="str">
        <f>IF(E3816="","",IF(OR(E3816="Project Management",E3816="Project Support",E3816="Sprint Management",E3816="Sprint Support"),"NA",(((SUMIF(AD:AD,AD3816,H:H)/VLOOKUP(AD3816,[2]Formula!V:X,3,0))*VLOOKUP(AD3816,[2]Formula!V:X,2,0))*H3816)/SUMIF(AD:AD,AD3816,H:H)))</f>
        <v/>
      </c>
      <c r="L3816" s="38" t="str">
        <f t="shared" si="355"/>
        <v/>
      </c>
      <c r="M3816" s="38" t="str">
        <f t="shared" si="356"/>
        <v/>
      </c>
      <c r="N3816" s="38" t="str">
        <f t="shared" si="358"/>
        <v/>
      </c>
      <c r="O3816" s="38" t="str">
        <f t="shared" si="354"/>
        <v/>
      </c>
      <c r="P3816" s="39" t="str">
        <f t="shared" si="359"/>
        <v/>
      </c>
      <c r="AC3816" s="42" t="str">
        <f>IF(B3816="","",VLOOKUP(B3816,[2]Formula!B:C,2,0))</f>
        <v/>
      </c>
      <c r="AD3816" s="43" t="str">
        <f t="shared" si="357"/>
        <v/>
      </c>
    </row>
    <row r="3817" spans="1:30" x14ac:dyDescent="0.25">
      <c r="A3817" s="64"/>
      <c r="B3817" s="64"/>
      <c r="C3817" s="66"/>
      <c r="D3817" s="67"/>
      <c r="E3817" s="64"/>
      <c r="F3817" s="64"/>
      <c r="G3817" s="37" t="str">
        <f>IF(E3817="","",IF(OR(E3817="Project Management",E3817="Project Support",E3817="Sprint Management",E3817="Sprint Support"),"NA",ROUND((((VLOOKUP(AD3817,[2]Formula!V:X,3,0)))-SUMIF(AD:AD,AD3817,H:H)),2)))</f>
        <v/>
      </c>
      <c r="H3817" s="71"/>
      <c r="I3817" s="72"/>
      <c r="J3817" s="72"/>
      <c r="K3817" s="38" t="str">
        <f>IF(E3817="","",IF(OR(E3817="Project Management",E3817="Project Support",E3817="Sprint Management",E3817="Sprint Support"),"NA",(((SUMIF(AD:AD,AD3817,H:H)/VLOOKUP(AD3817,[2]Formula!V:X,3,0))*VLOOKUP(AD3817,[2]Formula!V:X,2,0))*H3817)/SUMIF(AD:AD,AD3817,H:H)))</f>
        <v/>
      </c>
      <c r="L3817" s="38" t="str">
        <f t="shared" si="355"/>
        <v/>
      </c>
      <c r="M3817" s="38" t="str">
        <f t="shared" si="356"/>
        <v/>
      </c>
      <c r="N3817" s="38" t="str">
        <f t="shared" si="358"/>
        <v/>
      </c>
      <c r="O3817" s="38" t="str">
        <f t="shared" si="354"/>
        <v/>
      </c>
      <c r="P3817" s="39" t="str">
        <f t="shared" si="359"/>
        <v/>
      </c>
      <c r="AC3817" s="42" t="str">
        <f>IF(B3817="","",VLOOKUP(B3817,[2]Formula!B:C,2,0))</f>
        <v/>
      </c>
      <c r="AD3817" s="43" t="str">
        <f t="shared" si="357"/>
        <v/>
      </c>
    </row>
    <row r="3818" spans="1:30" x14ac:dyDescent="0.25">
      <c r="A3818" s="64"/>
      <c r="B3818" s="64"/>
      <c r="C3818" s="66"/>
      <c r="D3818" s="67"/>
      <c r="E3818" s="64"/>
      <c r="F3818" s="64"/>
      <c r="G3818" s="37" t="str">
        <f>IF(E3818="","",IF(OR(E3818="Project Management",E3818="Project Support",E3818="Sprint Management",E3818="Sprint Support"),"NA",ROUND((((VLOOKUP(AD3818,[2]Formula!V:X,3,0)))-SUMIF(AD:AD,AD3818,H:H)),2)))</f>
        <v/>
      </c>
      <c r="H3818" s="71"/>
      <c r="I3818" s="72"/>
      <c r="J3818" s="72"/>
      <c r="K3818" s="38" t="str">
        <f>IF(E3818="","",IF(OR(E3818="Project Management",E3818="Project Support",E3818="Sprint Management",E3818="Sprint Support"),"NA",(((SUMIF(AD:AD,AD3818,H:H)/VLOOKUP(AD3818,[2]Formula!V:X,3,0))*VLOOKUP(AD3818,[2]Formula!V:X,2,0))*H3818)/SUMIF(AD:AD,AD3818,H:H)))</f>
        <v/>
      </c>
      <c r="L3818" s="38" t="str">
        <f t="shared" si="355"/>
        <v/>
      </c>
      <c r="M3818" s="38" t="str">
        <f t="shared" si="356"/>
        <v/>
      </c>
      <c r="N3818" s="38" t="str">
        <f t="shared" si="358"/>
        <v/>
      </c>
      <c r="O3818" s="38" t="str">
        <f t="shared" si="354"/>
        <v/>
      </c>
      <c r="P3818" s="39" t="str">
        <f t="shared" si="359"/>
        <v/>
      </c>
      <c r="AC3818" s="42" t="str">
        <f>IF(B3818="","",VLOOKUP(B3818,[2]Formula!B:C,2,0))</f>
        <v/>
      </c>
      <c r="AD3818" s="43" t="str">
        <f t="shared" si="357"/>
        <v/>
      </c>
    </row>
    <row r="3819" spans="1:30" x14ac:dyDescent="0.25">
      <c r="A3819" s="64"/>
      <c r="B3819" s="64"/>
      <c r="C3819" s="66"/>
      <c r="D3819" s="67"/>
      <c r="E3819" s="64"/>
      <c r="F3819" s="64"/>
      <c r="G3819" s="37" t="str">
        <f>IF(E3819="","",IF(OR(E3819="Project Management",E3819="Project Support",E3819="Sprint Management",E3819="Sprint Support"),"NA",ROUND((((VLOOKUP(AD3819,[2]Formula!V:X,3,0)))-SUMIF(AD:AD,AD3819,H:H)),2)))</f>
        <v/>
      </c>
      <c r="H3819" s="71"/>
      <c r="I3819" s="72"/>
      <c r="J3819" s="72"/>
      <c r="K3819" s="38" t="str">
        <f>IF(E3819="","",IF(OR(E3819="Project Management",E3819="Project Support",E3819="Sprint Management",E3819="Sprint Support"),"NA",(((SUMIF(AD:AD,AD3819,H:H)/VLOOKUP(AD3819,[2]Formula!V:X,3,0))*VLOOKUP(AD3819,[2]Formula!V:X,2,0))*H3819)/SUMIF(AD:AD,AD3819,H:H)))</f>
        <v/>
      </c>
      <c r="L3819" s="38" t="str">
        <f t="shared" si="355"/>
        <v/>
      </c>
      <c r="M3819" s="38" t="str">
        <f t="shared" si="356"/>
        <v/>
      </c>
      <c r="N3819" s="38" t="str">
        <f t="shared" si="358"/>
        <v/>
      </c>
      <c r="O3819" s="38" t="str">
        <f t="shared" si="354"/>
        <v/>
      </c>
      <c r="P3819" s="39" t="str">
        <f t="shared" si="359"/>
        <v/>
      </c>
      <c r="AC3819" s="42" t="str">
        <f>IF(B3819="","",VLOOKUP(B3819,[2]Formula!B:C,2,0))</f>
        <v/>
      </c>
      <c r="AD3819" s="43" t="str">
        <f t="shared" si="357"/>
        <v/>
      </c>
    </row>
    <row r="3820" spans="1:30" x14ac:dyDescent="0.25">
      <c r="A3820" s="64"/>
      <c r="B3820" s="64"/>
      <c r="C3820" s="66"/>
      <c r="D3820" s="67"/>
      <c r="E3820" s="64"/>
      <c r="F3820" s="64"/>
      <c r="G3820" s="37" t="str">
        <f>IF(E3820="","",IF(OR(E3820="Project Management",E3820="Project Support",E3820="Sprint Management",E3820="Sprint Support"),"NA",ROUND((((VLOOKUP(AD3820,[2]Formula!V:X,3,0)))-SUMIF(AD:AD,AD3820,H:H)),2)))</f>
        <v/>
      </c>
      <c r="H3820" s="71"/>
      <c r="I3820" s="72"/>
      <c r="J3820" s="72"/>
      <c r="K3820" s="38" t="str">
        <f>IF(E3820="","",IF(OR(E3820="Project Management",E3820="Project Support",E3820="Sprint Management",E3820="Sprint Support"),"NA",(((SUMIF(AD:AD,AD3820,H:H)/VLOOKUP(AD3820,[2]Formula!V:X,3,0))*VLOOKUP(AD3820,[2]Formula!V:X,2,0))*H3820)/SUMIF(AD:AD,AD3820,H:H)))</f>
        <v/>
      </c>
      <c r="L3820" s="38" t="str">
        <f t="shared" si="355"/>
        <v/>
      </c>
      <c r="M3820" s="38" t="str">
        <f t="shared" si="356"/>
        <v/>
      </c>
      <c r="N3820" s="38" t="str">
        <f t="shared" si="358"/>
        <v/>
      </c>
      <c r="O3820" s="38" t="str">
        <f t="shared" si="354"/>
        <v/>
      </c>
      <c r="P3820" s="39" t="str">
        <f t="shared" si="359"/>
        <v/>
      </c>
      <c r="AC3820" s="42" t="str">
        <f>IF(B3820="","",VLOOKUP(B3820,[2]Formula!B:C,2,0))</f>
        <v/>
      </c>
      <c r="AD3820" s="43" t="str">
        <f t="shared" si="357"/>
        <v/>
      </c>
    </row>
    <row r="3821" spans="1:30" x14ac:dyDescent="0.25">
      <c r="A3821" s="64"/>
      <c r="B3821" s="64"/>
      <c r="C3821" s="66"/>
      <c r="D3821" s="67"/>
      <c r="E3821" s="64"/>
      <c r="F3821" s="64"/>
      <c r="G3821" s="37" t="str">
        <f>IF(E3821="","",IF(OR(E3821="Project Management",E3821="Project Support",E3821="Sprint Management",E3821="Sprint Support"),"NA",ROUND((((VLOOKUP(AD3821,[2]Formula!V:X,3,0)))-SUMIF(AD:AD,AD3821,H:H)),2)))</f>
        <v/>
      </c>
      <c r="H3821" s="71"/>
      <c r="I3821" s="72"/>
      <c r="J3821" s="72"/>
      <c r="K3821" s="38" t="str">
        <f>IF(E3821="","",IF(OR(E3821="Project Management",E3821="Project Support",E3821="Sprint Management",E3821="Sprint Support"),"NA",(((SUMIF(AD:AD,AD3821,H:H)/VLOOKUP(AD3821,[2]Formula!V:X,3,0))*VLOOKUP(AD3821,[2]Formula!V:X,2,0))*H3821)/SUMIF(AD:AD,AD3821,H:H)))</f>
        <v/>
      </c>
      <c r="L3821" s="38" t="str">
        <f t="shared" si="355"/>
        <v/>
      </c>
      <c r="M3821" s="38" t="str">
        <f t="shared" si="356"/>
        <v/>
      </c>
      <c r="N3821" s="38" t="str">
        <f t="shared" si="358"/>
        <v/>
      </c>
      <c r="O3821" s="38" t="str">
        <f t="shared" si="354"/>
        <v/>
      </c>
      <c r="P3821" s="39" t="str">
        <f t="shared" si="359"/>
        <v/>
      </c>
      <c r="AC3821" s="42" t="str">
        <f>IF(B3821="","",VLOOKUP(B3821,[2]Formula!B:C,2,0))</f>
        <v/>
      </c>
      <c r="AD3821" s="43" t="str">
        <f t="shared" si="357"/>
        <v/>
      </c>
    </row>
    <row r="3822" spans="1:30" x14ac:dyDescent="0.25">
      <c r="A3822" s="64"/>
      <c r="B3822" s="64"/>
      <c r="C3822" s="66"/>
      <c r="D3822" s="67"/>
      <c r="E3822" s="64"/>
      <c r="F3822" s="64"/>
      <c r="G3822" s="37" t="str">
        <f>IF(E3822="","",IF(OR(E3822="Project Management",E3822="Project Support",E3822="Sprint Management",E3822="Sprint Support"),"NA",ROUND((((VLOOKUP(AD3822,[2]Formula!V:X,3,0)))-SUMIF(AD:AD,AD3822,H:H)),2)))</f>
        <v/>
      </c>
      <c r="H3822" s="71"/>
      <c r="I3822" s="72"/>
      <c r="J3822" s="72"/>
      <c r="K3822" s="38" t="str">
        <f>IF(E3822="","",IF(OR(E3822="Project Management",E3822="Project Support",E3822="Sprint Management",E3822="Sprint Support"),"NA",(((SUMIF(AD:AD,AD3822,H:H)/VLOOKUP(AD3822,[2]Formula!V:X,3,0))*VLOOKUP(AD3822,[2]Formula!V:X,2,0))*H3822)/SUMIF(AD:AD,AD3822,H:H)))</f>
        <v/>
      </c>
      <c r="L3822" s="38" t="str">
        <f t="shared" si="355"/>
        <v/>
      </c>
      <c r="M3822" s="38" t="str">
        <f t="shared" si="356"/>
        <v/>
      </c>
      <c r="N3822" s="38" t="str">
        <f t="shared" si="358"/>
        <v/>
      </c>
      <c r="O3822" s="38" t="str">
        <f t="shared" si="354"/>
        <v/>
      </c>
      <c r="P3822" s="39" t="str">
        <f t="shared" si="359"/>
        <v/>
      </c>
      <c r="AC3822" s="42" t="str">
        <f>IF(B3822="","",VLOOKUP(B3822,[2]Formula!B:C,2,0))</f>
        <v/>
      </c>
      <c r="AD3822" s="43" t="str">
        <f t="shared" si="357"/>
        <v/>
      </c>
    </row>
    <row r="3823" spans="1:30" x14ac:dyDescent="0.25">
      <c r="A3823" s="64"/>
      <c r="B3823" s="64"/>
      <c r="C3823" s="66"/>
      <c r="D3823" s="67"/>
      <c r="E3823" s="64"/>
      <c r="F3823" s="64"/>
      <c r="G3823" s="37" t="str">
        <f>IF(E3823="","",IF(OR(E3823="Project Management",E3823="Project Support",E3823="Sprint Management",E3823="Sprint Support"),"NA",ROUND((((VLOOKUP(AD3823,[2]Formula!V:X,3,0)))-SUMIF(AD:AD,AD3823,H:H)),2)))</f>
        <v/>
      </c>
      <c r="H3823" s="71"/>
      <c r="I3823" s="72"/>
      <c r="J3823" s="72"/>
      <c r="K3823" s="38" t="str">
        <f>IF(E3823="","",IF(OR(E3823="Project Management",E3823="Project Support",E3823="Sprint Management",E3823="Sprint Support"),"NA",(((SUMIF(AD:AD,AD3823,H:H)/VLOOKUP(AD3823,[2]Formula!V:X,3,0))*VLOOKUP(AD3823,[2]Formula!V:X,2,0))*H3823)/SUMIF(AD:AD,AD3823,H:H)))</f>
        <v/>
      </c>
      <c r="L3823" s="38" t="str">
        <f t="shared" si="355"/>
        <v/>
      </c>
      <c r="M3823" s="38" t="str">
        <f t="shared" si="356"/>
        <v/>
      </c>
      <c r="N3823" s="38" t="str">
        <f t="shared" si="358"/>
        <v/>
      </c>
      <c r="O3823" s="38" t="str">
        <f t="shared" si="354"/>
        <v/>
      </c>
      <c r="P3823" s="39" t="str">
        <f t="shared" si="359"/>
        <v/>
      </c>
      <c r="AC3823" s="42" t="str">
        <f>IF(B3823="","",VLOOKUP(B3823,[2]Formula!B:C,2,0))</f>
        <v/>
      </c>
      <c r="AD3823" s="43" t="str">
        <f t="shared" si="357"/>
        <v/>
      </c>
    </row>
    <row r="3824" spans="1:30" x14ac:dyDescent="0.25">
      <c r="A3824" s="64"/>
      <c r="B3824" s="64"/>
      <c r="C3824" s="66"/>
      <c r="D3824" s="67"/>
      <c r="E3824" s="64"/>
      <c r="F3824" s="64"/>
      <c r="G3824" s="37" t="str">
        <f>IF(E3824="","",IF(OR(E3824="Project Management",E3824="Project Support",E3824="Sprint Management",E3824="Sprint Support"),"NA",ROUND((((VLOOKUP(AD3824,[2]Formula!V:X,3,0)))-SUMIF(AD:AD,AD3824,H:H)),2)))</f>
        <v/>
      </c>
      <c r="H3824" s="71"/>
      <c r="I3824" s="72"/>
      <c r="J3824" s="72"/>
      <c r="K3824" s="38" t="str">
        <f>IF(E3824="","",IF(OR(E3824="Project Management",E3824="Project Support",E3824="Sprint Management",E3824="Sprint Support"),"NA",(((SUMIF(AD:AD,AD3824,H:H)/VLOOKUP(AD3824,[2]Formula!V:X,3,0))*VLOOKUP(AD3824,[2]Formula!V:X,2,0))*H3824)/SUMIF(AD:AD,AD3824,H:H)))</f>
        <v/>
      </c>
      <c r="L3824" s="38" t="str">
        <f t="shared" si="355"/>
        <v/>
      </c>
      <c r="M3824" s="38" t="str">
        <f t="shared" si="356"/>
        <v/>
      </c>
      <c r="N3824" s="38" t="str">
        <f t="shared" si="358"/>
        <v/>
      </c>
      <c r="O3824" s="38" t="str">
        <f t="shared" si="354"/>
        <v/>
      </c>
      <c r="P3824" s="39" t="str">
        <f t="shared" si="359"/>
        <v/>
      </c>
      <c r="AC3824" s="42" t="str">
        <f>IF(B3824="","",VLOOKUP(B3824,[2]Formula!B:C,2,0))</f>
        <v/>
      </c>
      <c r="AD3824" s="43" t="str">
        <f t="shared" si="357"/>
        <v/>
      </c>
    </row>
    <row r="3825" spans="1:30" x14ac:dyDescent="0.25">
      <c r="A3825" s="64"/>
      <c r="B3825" s="64"/>
      <c r="C3825" s="66"/>
      <c r="D3825" s="67"/>
      <c r="E3825" s="64"/>
      <c r="F3825" s="64"/>
      <c r="G3825" s="37" t="str">
        <f>IF(E3825="","",IF(OR(E3825="Project Management",E3825="Project Support",E3825="Sprint Management",E3825="Sprint Support"),"NA",ROUND((((VLOOKUP(AD3825,[2]Formula!V:X,3,0)))-SUMIF(AD:AD,AD3825,H:H)),2)))</f>
        <v/>
      </c>
      <c r="H3825" s="71"/>
      <c r="I3825" s="72"/>
      <c r="J3825" s="72"/>
      <c r="K3825" s="38" t="str">
        <f>IF(E3825="","",IF(OR(E3825="Project Management",E3825="Project Support",E3825="Sprint Management",E3825="Sprint Support"),"NA",(((SUMIF(AD:AD,AD3825,H:H)/VLOOKUP(AD3825,[2]Formula!V:X,3,0))*VLOOKUP(AD3825,[2]Formula!V:X,2,0))*H3825)/SUMIF(AD:AD,AD3825,H:H)))</f>
        <v/>
      </c>
      <c r="L3825" s="38" t="str">
        <f t="shared" si="355"/>
        <v/>
      </c>
      <c r="M3825" s="38" t="str">
        <f t="shared" si="356"/>
        <v/>
      </c>
      <c r="N3825" s="38" t="str">
        <f t="shared" si="358"/>
        <v/>
      </c>
      <c r="O3825" s="38" t="str">
        <f t="shared" si="354"/>
        <v/>
      </c>
      <c r="P3825" s="39" t="str">
        <f t="shared" si="359"/>
        <v/>
      </c>
      <c r="AC3825" s="42" t="str">
        <f>IF(B3825="","",VLOOKUP(B3825,[2]Formula!B:C,2,0))</f>
        <v/>
      </c>
      <c r="AD3825" s="43" t="str">
        <f t="shared" si="357"/>
        <v/>
      </c>
    </row>
    <row r="3826" spans="1:30" x14ac:dyDescent="0.25">
      <c r="A3826" s="64"/>
      <c r="B3826" s="64"/>
      <c r="C3826" s="66"/>
      <c r="D3826" s="67"/>
      <c r="E3826" s="64"/>
      <c r="F3826" s="64"/>
      <c r="G3826" s="37" t="str">
        <f>IF(E3826="","",IF(OR(E3826="Project Management",E3826="Project Support",E3826="Sprint Management",E3826="Sprint Support"),"NA",ROUND((((VLOOKUP(AD3826,[2]Formula!V:X,3,0)))-SUMIF(AD:AD,AD3826,H:H)),2)))</f>
        <v/>
      </c>
      <c r="H3826" s="71"/>
      <c r="I3826" s="72"/>
      <c r="J3826" s="72"/>
      <c r="K3826" s="38" t="str">
        <f>IF(E3826="","",IF(OR(E3826="Project Management",E3826="Project Support",E3826="Sprint Management",E3826="Sprint Support"),"NA",(((SUMIF(AD:AD,AD3826,H:H)/VLOOKUP(AD3826,[2]Formula!V:X,3,0))*VLOOKUP(AD3826,[2]Formula!V:X,2,0))*H3826)/SUMIF(AD:AD,AD3826,H:H)))</f>
        <v/>
      </c>
      <c r="L3826" s="38" t="str">
        <f t="shared" si="355"/>
        <v/>
      </c>
      <c r="M3826" s="38" t="str">
        <f t="shared" si="356"/>
        <v/>
      </c>
      <c r="N3826" s="38" t="str">
        <f t="shared" si="358"/>
        <v/>
      </c>
      <c r="O3826" s="38" t="str">
        <f t="shared" si="354"/>
        <v/>
      </c>
      <c r="P3826" s="39" t="str">
        <f t="shared" si="359"/>
        <v/>
      </c>
      <c r="AC3826" s="42" t="str">
        <f>IF(B3826="","",VLOOKUP(B3826,[2]Formula!B:C,2,0))</f>
        <v/>
      </c>
      <c r="AD3826" s="43" t="str">
        <f t="shared" si="357"/>
        <v/>
      </c>
    </row>
    <row r="3827" spans="1:30" x14ac:dyDescent="0.25">
      <c r="A3827" s="64"/>
      <c r="B3827" s="64"/>
      <c r="C3827" s="66"/>
      <c r="D3827" s="67"/>
      <c r="E3827" s="64"/>
      <c r="F3827" s="64"/>
      <c r="G3827" s="37" t="str">
        <f>IF(E3827="","",IF(OR(E3827="Project Management",E3827="Project Support",E3827="Sprint Management",E3827="Sprint Support"),"NA",ROUND((((VLOOKUP(AD3827,[2]Formula!V:X,3,0)))-SUMIF(AD:AD,AD3827,H:H)),2)))</f>
        <v/>
      </c>
      <c r="H3827" s="71"/>
      <c r="I3827" s="72"/>
      <c r="J3827" s="72"/>
      <c r="K3827" s="38" t="str">
        <f>IF(E3827="","",IF(OR(E3827="Project Management",E3827="Project Support",E3827="Sprint Management",E3827="Sprint Support"),"NA",(((SUMIF(AD:AD,AD3827,H:H)/VLOOKUP(AD3827,[2]Formula!V:X,3,0))*VLOOKUP(AD3827,[2]Formula!V:X,2,0))*H3827)/SUMIF(AD:AD,AD3827,H:H)))</f>
        <v/>
      </c>
      <c r="L3827" s="38" t="str">
        <f t="shared" si="355"/>
        <v/>
      </c>
      <c r="M3827" s="38" t="str">
        <f t="shared" si="356"/>
        <v/>
      </c>
      <c r="N3827" s="38" t="str">
        <f t="shared" si="358"/>
        <v/>
      </c>
      <c r="O3827" s="38" t="str">
        <f t="shared" si="354"/>
        <v/>
      </c>
      <c r="P3827" s="39" t="str">
        <f t="shared" si="359"/>
        <v/>
      </c>
      <c r="AC3827" s="42" t="str">
        <f>IF(B3827="","",VLOOKUP(B3827,[2]Formula!B:C,2,0))</f>
        <v/>
      </c>
      <c r="AD3827" s="43" t="str">
        <f t="shared" si="357"/>
        <v/>
      </c>
    </row>
    <row r="3828" spans="1:30" x14ac:dyDescent="0.25">
      <c r="A3828" s="64"/>
      <c r="B3828" s="64"/>
      <c r="C3828" s="66"/>
      <c r="D3828" s="67"/>
      <c r="E3828" s="64"/>
      <c r="F3828" s="64"/>
      <c r="G3828" s="37" t="str">
        <f>IF(E3828="","",IF(OR(E3828="Project Management",E3828="Project Support",E3828="Sprint Management",E3828="Sprint Support"),"NA",ROUND((((VLOOKUP(AD3828,[2]Formula!V:X,3,0)))-SUMIF(AD:AD,AD3828,H:H)),2)))</f>
        <v/>
      </c>
      <c r="H3828" s="71"/>
      <c r="I3828" s="72"/>
      <c r="J3828" s="72"/>
      <c r="K3828" s="38" t="str">
        <f>IF(E3828="","",IF(OR(E3828="Project Management",E3828="Project Support",E3828="Sprint Management",E3828="Sprint Support"),"NA",(((SUMIF(AD:AD,AD3828,H:H)/VLOOKUP(AD3828,[2]Formula!V:X,3,0))*VLOOKUP(AD3828,[2]Formula!V:X,2,0))*H3828)/SUMIF(AD:AD,AD3828,H:H)))</f>
        <v/>
      </c>
      <c r="L3828" s="38" t="str">
        <f t="shared" si="355"/>
        <v/>
      </c>
      <c r="M3828" s="38" t="str">
        <f t="shared" si="356"/>
        <v/>
      </c>
      <c r="N3828" s="38" t="str">
        <f t="shared" si="358"/>
        <v/>
      </c>
      <c r="O3828" s="38" t="str">
        <f t="shared" si="354"/>
        <v/>
      </c>
      <c r="P3828" s="39" t="str">
        <f t="shared" si="359"/>
        <v/>
      </c>
      <c r="AC3828" s="42" t="str">
        <f>IF(B3828="","",VLOOKUP(B3828,[2]Formula!B:C,2,0))</f>
        <v/>
      </c>
      <c r="AD3828" s="43" t="str">
        <f t="shared" si="357"/>
        <v/>
      </c>
    </row>
    <row r="3829" spans="1:30" x14ac:dyDescent="0.25">
      <c r="A3829" s="64"/>
      <c r="B3829" s="64"/>
      <c r="C3829" s="66"/>
      <c r="D3829" s="67"/>
      <c r="E3829" s="64"/>
      <c r="F3829" s="64"/>
      <c r="G3829" s="37" t="str">
        <f>IF(E3829="","",IF(OR(E3829="Project Management",E3829="Project Support",E3829="Sprint Management",E3829="Sprint Support"),"NA",ROUND((((VLOOKUP(AD3829,[2]Formula!V:X,3,0)))-SUMIF(AD:AD,AD3829,H:H)),2)))</f>
        <v/>
      </c>
      <c r="H3829" s="71"/>
      <c r="I3829" s="72"/>
      <c r="J3829" s="72"/>
      <c r="K3829" s="38" t="str">
        <f>IF(E3829="","",IF(OR(E3829="Project Management",E3829="Project Support",E3829="Sprint Management",E3829="Sprint Support"),"NA",(((SUMIF(AD:AD,AD3829,H:H)/VLOOKUP(AD3829,[2]Formula!V:X,3,0))*VLOOKUP(AD3829,[2]Formula!V:X,2,0))*H3829)/SUMIF(AD:AD,AD3829,H:H)))</f>
        <v/>
      </c>
      <c r="L3829" s="38" t="str">
        <f t="shared" si="355"/>
        <v/>
      </c>
      <c r="M3829" s="38" t="str">
        <f t="shared" si="356"/>
        <v/>
      </c>
      <c r="N3829" s="38" t="str">
        <f t="shared" si="358"/>
        <v/>
      </c>
      <c r="O3829" s="38" t="str">
        <f t="shared" ref="O3829:O3892" si="360">IFERROR(L3829/M3829,"")</f>
        <v/>
      </c>
      <c r="P3829" s="39" t="str">
        <f t="shared" si="359"/>
        <v/>
      </c>
      <c r="AC3829" s="42" t="str">
        <f>IF(B3829="","",VLOOKUP(B3829,[2]Formula!B:C,2,0))</f>
        <v/>
      </c>
      <c r="AD3829" s="43" t="str">
        <f t="shared" si="357"/>
        <v/>
      </c>
    </row>
    <row r="3830" spans="1:30" x14ac:dyDescent="0.25">
      <c r="A3830" s="64"/>
      <c r="B3830" s="64"/>
      <c r="C3830" s="66"/>
      <c r="D3830" s="67"/>
      <c r="E3830" s="64"/>
      <c r="F3830" s="64"/>
      <c r="G3830" s="37" t="str">
        <f>IF(E3830="","",IF(OR(E3830="Project Management",E3830="Project Support",E3830="Sprint Management",E3830="Sprint Support"),"NA",ROUND((((VLOOKUP(AD3830,[2]Formula!V:X,3,0)))-SUMIF(AD:AD,AD3830,H:H)),2)))</f>
        <v/>
      </c>
      <c r="H3830" s="71"/>
      <c r="I3830" s="72"/>
      <c r="J3830" s="72"/>
      <c r="K3830" s="38" t="str">
        <f>IF(E3830="","",IF(OR(E3830="Project Management",E3830="Project Support",E3830="Sprint Management",E3830="Sprint Support"),"NA",(((SUMIF(AD:AD,AD3830,H:H)/VLOOKUP(AD3830,[2]Formula!V:X,3,0))*VLOOKUP(AD3830,[2]Formula!V:X,2,0))*H3830)/SUMIF(AD:AD,AD3830,H:H)))</f>
        <v/>
      </c>
      <c r="L3830" s="38" t="str">
        <f t="shared" si="355"/>
        <v/>
      </c>
      <c r="M3830" s="38" t="str">
        <f t="shared" si="356"/>
        <v/>
      </c>
      <c r="N3830" s="38" t="str">
        <f t="shared" si="358"/>
        <v/>
      </c>
      <c r="O3830" s="38" t="str">
        <f t="shared" si="360"/>
        <v/>
      </c>
      <c r="P3830" s="39" t="str">
        <f t="shared" si="359"/>
        <v/>
      </c>
      <c r="AC3830" s="42" t="str">
        <f>IF(B3830="","",VLOOKUP(B3830,[2]Formula!B:C,2,0))</f>
        <v/>
      </c>
      <c r="AD3830" s="43" t="str">
        <f t="shared" si="357"/>
        <v/>
      </c>
    </row>
    <row r="3831" spans="1:30" x14ac:dyDescent="0.25">
      <c r="A3831" s="64"/>
      <c r="B3831" s="64"/>
      <c r="C3831" s="66"/>
      <c r="D3831" s="67"/>
      <c r="E3831" s="64"/>
      <c r="F3831" s="64"/>
      <c r="G3831" s="37" t="str">
        <f>IF(E3831="","",IF(OR(E3831="Project Management",E3831="Project Support",E3831="Sprint Management",E3831="Sprint Support"),"NA",ROUND((((VLOOKUP(AD3831,[2]Formula!V:X,3,0)))-SUMIF(AD:AD,AD3831,H:H)),2)))</f>
        <v/>
      </c>
      <c r="H3831" s="71"/>
      <c r="I3831" s="72"/>
      <c r="J3831" s="72"/>
      <c r="K3831" s="38" t="str">
        <f>IF(E3831="","",IF(OR(E3831="Project Management",E3831="Project Support",E3831="Sprint Management",E3831="Sprint Support"),"NA",(((SUMIF(AD:AD,AD3831,H:H)/VLOOKUP(AD3831,[2]Formula!V:X,3,0))*VLOOKUP(AD3831,[2]Formula!V:X,2,0))*H3831)/SUMIF(AD:AD,AD3831,H:H)))</f>
        <v/>
      </c>
      <c r="L3831" s="38" t="str">
        <f t="shared" si="355"/>
        <v/>
      </c>
      <c r="M3831" s="38" t="str">
        <f t="shared" si="356"/>
        <v/>
      </c>
      <c r="N3831" s="38" t="str">
        <f t="shared" si="358"/>
        <v/>
      </c>
      <c r="O3831" s="38" t="str">
        <f t="shared" si="360"/>
        <v/>
      </c>
      <c r="P3831" s="39" t="str">
        <f t="shared" si="359"/>
        <v/>
      </c>
      <c r="AC3831" s="42" t="str">
        <f>IF(B3831="","",VLOOKUP(B3831,[2]Formula!B:C,2,0))</f>
        <v/>
      </c>
      <c r="AD3831" s="43" t="str">
        <f t="shared" si="357"/>
        <v/>
      </c>
    </row>
    <row r="3832" spans="1:30" x14ac:dyDescent="0.25">
      <c r="A3832" s="64"/>
      <c r="B3832" s="64"/>
      <c r="C3832" s="66"/>
      <c r="D3832" s="67"/>
      <c r="E3832" s="64"/>
      <c r="F3832" s="64"/>
      <c r="G3832" s="37" t="str">
        <f>IF(E3832="","",IF(OR(E3832="Project Management",E3832="Project Support",E3832="Sprint Management",E3832="Sprint Support"),"NA",ROUND((((VLOOKUP(AD3832,[2]Formula!V:X,3,0)))-SUMIF(AD:AD,AD3832,H:H)),2)))</f>
        <v/>
      </c>
      <c r="H3832" s="71"/>
      <c r="I3832" s="72"/>
      <c r="J3832" s="72"/>
      <c r="K3832" s="38" t="str">
        <f>IF(E3832="","",IF(OR(E3832="Project Management",E3832="Project Support",E3832="Sprint Management",E3832="Sprint Support"),"NA",(((SUMIF(AD:AD,AD3832,H:H)/VLOOKUP(AD3832,[2]Formula!V:X,3,0))*VLOOKUP(AD3832,[2]Formula!V:X,2,0))*H3832)/SUMIF(AD:AD,AD3832,H:H)))</f>
        <v/>
      </c>
      <c r="L3832" s="38" t="str">
        <f t="shared" si="355"/>
        <v/>
      </c>
      <c r="M3832" s="38" t="str">
        <f t="shared" si="356"/>
        <v/>
      </c>
      <c r="N3832" s="38" t="str">
        <f t="shared" si="358"/>
        <v/>
      </c>
      <c r="O3832" s="38" t="str">
        <f t="shared" si="360"/>
        <v/>
      </c>
      <c r="P3832" s="39" t="str">
        <f t="shared" si="359"/>
        <v/>
      </c>
      <c r="AC3832" s="42" t="str">
        <f>IF(B3832="","",VLOOKUP(B3832,[2]Formula!B:C,2,0))</f>
        <v/>
      </c>
      <c r="AD3832" s="43" t="str">
        <f t="shared" si="357"/>
        <v/>
      </c>
    </row>
    <row r="3833" spans="1:30" x14ac:dyDescent="0.25">
      <c r="A3833" s="64"/>
      <c r="B3833" s="64"/>
      <c r="C3833" s="66"/>
      <c r="D3833" s="67"/>
      <c r="E3833" s="64"/>
      <c r="F3833" s="64"/>
      <c r="G3833" s="37" t="str">
        <f>IF(E3833="","",IF(OR(E3833="Project Management",E3833="Project Support",E3833="Sprint Management",E3833="Sprint Support"),"NA",ROUND((((VLOOKUP(AD3833,[2]Formula!V:X,3,0)))-SUMIF(AD:AD,AD3833,H:H)),2)))</f>
        <v/>
      </c>
      <c r="H3833" s="71"/>
      <c r="I3833" s="72"/>
      <c r="J3833" s="72"/>
      <c r="K3833" s="38" t="str">
        <f>IF(E3833="","",IF(OR(E3833="Project Management",E3833="Project Support",E3833="Sprint Management",E3833="Sprint Support"),"NA",(((SUMIF(AD:AD,AD3833,H:H)/VLOOKUP(AD3833,[2]Formula!V:X,3,0))*VLOOKUP(AD3833,[2]Formula!V:X,2,0))*H3833)/SUMIF(AD:AD,AD3833,H:H)))</f>
        <v/>
      </c>
      <c r="L3833" s="38" t="str">
        <f t="shared" si="355"/>
        <v/>
      </c>
      <c r="M3833" s="38" t="str">
        <f t="shared" si="356"/>
        <v/>
      </c>
      <c r="N3833" s="38" t="str">
        <f t="shared" si="358"/>
        <v/>
      </c>
      <c r="O3833" s="38" t="str">
        <f t="shared" si="360"/>
        <v/>
      </c>
      <c r="P3833" s="39" t="str">
        <f t="shared" si="359"/>
        <v/>
      </c>
      <c r="AC3833" s="42" t="str">
        <f>IF(B3833="","",VLOOKUP(B3833,[2]Formula!B:C,2,0))</f>
        <v/>
      </c>
      <c r="AD3833" s="43" t="str">
        <f t="shared" si="357"/>
        <v/>
      </c>
    </row>
    <row r="3834" spans="1:30" x14ac:dyDescent="0.25">
      <c r="A3834" s="64"/>
      <c r="B3834" s="64"/>
      <c r="C3834" s="66"/>
      <c r="D3834" s="67"/>
      <c r="E3834" s="64"/>
      <c r="F3834" s="64"/>
      <c r="G3834" s="37" t="str">
        <f>IF(E3834="","",IF(OR(E3834="Project Management",E3834="Project Support",E3834="Sprint Management",E3834="Sprint Support"),"NA",ROUND((((VLOOKUP(AD3834,[2]Formula!V:X,3,0)))-SUMIF(AD:AD,AD3834,H:H)),2)))</f>
        <v/>
      </c>
      <c r="H3834" s="71"/>
      <c r="I3834" s="72"/>
      <c r="J3834" s="72"/>
      <c r="K3834" s="38" t="str">
        <f>IF(E3834="","",IF(OR(E3834="Project Management",E3834="Project Support",E3834="Sprint Management",E3834="Sprint Support"),"NA",(((SUMIF(AD:AD,AD3834,H:H)/VLOOKUP(AD3834,[2]Formula!V:X,3,0))*VLOOKUP(AD3834,[2]Formula!V:X,2,0))*H3834)/SUMIF(AD:AD,AD3834,H:H)))</f>
        <v/>
      </c>
      <c r="L3834" s="38" t="str">
        <f t="shared" si="355"/>
        <v/>
      </c>
      <c r="M3834" s="38" t="str">
        <f t="shared" si="356"/>
        <v/>
      </c>
      <c r="N3834" s="38" t="str">
        <f t="shared" si="358"/>
        <v/>
      </c>
      <c r="O3834" s="38" t="str">
        <f t="shared" si="360"/>
        <v/>
      </c>
      <c r="P3834" s="39" t="str">
        <f t="shared" si="359"/>
        <v/>
      </c>
      <c r="AC3834" s="42" t="str">
        <f>IF(B3834="","",VLOOKUP(B3834,[2]Formula!B:C,2,0))</f>
        <v/>
      </c>
      <c r="AD3834" s="43" t="str">
        <f t="shared" si="357"/>
        <v/>
      </c>
    </row>
    <row r="3835" spans="1:30" x14ac:dyDescent="0.25">
      <c r="A3835" s="64"/>
      <c r="B3835" s="64"/>
      <c r="C3835" s="66"/>
      <c r="D3835" s="67"/>
      <c r="E3835" s="64"/>
      <c r="F3835" s="64"/>
      <c r="G3835" s="37" t="str">
        <f>IF(E3835="","",IF(OR(E3835="Project Management",E3835="Project Support",E3835="Sprint Management",E3835="Sprint Support"),"NA",ROUND((((VLOOKUP(AD3835,[2]Formula!V:X,3,0)))-SUMIF(AD:AD,AD3835,H:H)),2)))</f>
        <v/>
      </c>
      <c r="H3835" s="71"/>
      <c r="I3835" s="72"/>
      <c r="J3835" s="72"/>
      <c r="K3835" s="38" t="str">
        <f>IF(E3835="","",IF(OR(E3835="Project Management",E3835="Project Support",E3835="Sprint Management",E3835="Sprint Support"),"NA",(((SUMIF(AD:AD,AD3835,H:H)/VLOOKUP(AD3835,[2]Formula!V:X,3,0))*VLOOKUP(AD3835,[2]Formula!V:X,2,0))*H3835)/SUMIF(AD:AD,AD3835,H:H)))</f>
        <v/>
      </c>
      <c r="L3835" s="38" t="str">
        <f t="shared" si="355"/>
        <v/>
      </c>
      <c r="M3835" s="38" t="str">
        <f t="shared" si="356"/>
        <v/>
      </c>
      <c r="N3835" s="38" t="str">
        <f t="shared" si="358"/>
        <v/>
      </c>
      <c r="O3835" s="38" t="str">
        <f t="shared" si="360"/>
        <v/>
      </c>
      <c r="P3835" s="39" t="str">
        <f t="shared" si="359"/>
        <v/>
      </c>
      <c r="AC3835" s="42" t="str">
        <f>IF(B3835="","",VLOOKUP(B3835,[2]Formula!B:C,2,0))</f>
        <v/>
      </c>
      <c r="AD3835" s="43" t="str">
        <f t="shared" si="357"/>
        <v/>
      </c>
    </row>
    <row r="3836" spans="1:30" x14ac:dyDescent="0.25">
      <c r="A3836" s="64"/>
      <c r="B3836" s="64"/>
      <c r="C3836" s="66"/>
      <c r="D3836" s="67"/>
      <c r="E3836" s="64"/>
      <c r="F3836" s="64"/>
      <c r="G3836" s="37" t="str">
        <f>IF(E3836="","",IF(OR(E3836="Project Management",E3836="Project Support",E3836="Sprint Management",E3836="Sprint Support"),"NA",ROUND((((VLOOKUP(AD3836,[2]Formula!V:X,3,0)))-SUMIF(AD:AD,AD3836,H:H)),2)))</f>
        <v/>
      </c>
      <c r="H3836" s="71"/>
      <c r="I3836" s="72"/>
      <c r="J3836" s="72"/>
      <c r="K3836" s="38" t="str">
        <f>IF(E3836="","",IF(OR(E3836="Project Management",E3836="Project Support",E3836="Sprint Management",E3836="Sprint Support"),"NA",(((SUMIF(AD:AD,AD3836,H:H)/VLOOKUP(AD3836,[2]Formula!V:X,3,0))*VLOOKUP(AD3836,[2]Formula!V:X,2,0))*H3836)/SUMIF(AD:AD,AD3836,H:H)))</f>
        <v/>
      </c>
      <c r="L3836" s="38" t="str">
        <f t="shared" si="355"/>
        <v/>
      </c>
      <c r="M3836" s="38" t="str">
        <f t="shared" si="356"/>
        <v/>
      </c>
      <c r="N3836" s="38" t="str">
        <f t="shared" si="358"/>
        <v/>
      </c>
      <c r="O3836" s="38" t="str">
        <f t="shared" si="360"/>
        <v/>
      </c>
      <c r="P3836" s="39" t="str">
        <f t="shared" si="359"/>
        <v/>
      </c>
      <c r="AC3836" s="42" t="str">
        <f>IF(B3836="","",VLOOKUP(B3836,[2]Formula!B:C,2,0))</f>
        <v/>
      </c>
      <c r="AD3836" s="43" t="str">
        <f t="shared" si="357"/>
        <v/>
      </c>
    </row>
    <row r="3837" spans="1:30" x14ac:dyDescent="0.25">
      <c r="A3837" s="64"/>
      <c r="B3837" s="64"/>
      <c r="C3837" s="66"/>
      <c r="D3837" s="67"/>
      <c r="E3837" s="64"/>
      <c r="F3837" s="64"/>
      <c r="G3837" s="37" t="str">
        <f>IF(E3837="","",IF(OR(E3837="Project Management",E3837="Project Support",E3837="Sprint Management",E3837="Sprint Support"),"NA",ROUND((((VLOOKUP(AD3837,[2]Formula!V:X,3,0)))-SUMIF(AD:AD,AD3837,H:H)),2)))</f>
        <v/>
      </c>
      <c r="H3837" s="71"/>
      <c r="I3837" s="72"/>
      <c r="J3837" s="72"/>
      <c r="K3837" s="38" t="str">
        <f>IF(E3837="","",IF(OR(E3837="Project Management",E3837="Project Support",E3837="Sprint Management",E3837="Sprint Support"),"NA",(((SUMIF(AD:AD,AD3837,H:H)/VLOOKUP(AD3837,[2]Formula!V:X,3,0))*VLOOKUP(AD3837,[2]Formula!V:X,2,0))*H3837)/SUMIF(AD:AD,AD3837,H:H)))</f>
        <v/>
      </c>
      <c r="L3837" s="38" t="str">
        <f t="shared" si="355"/>
        <v/>
      </c>
      <c r="M3837" s="38" t="str">
        <f t="shared" si="356"/>
        <v/>
      </c>
      <c r="N3837" s="38" t="str">
        <f t="shared" si="358"/>
        <v/>
      </c>
      <c r="O3837" s="38" t="str">
        <f t="shared" si="360"/>
        <v/>
      </c>
      <c r="P3837" s="39" t="str">
        <f t="shared" si="359"/>
        <v/>
      </c>
      <c r="AC3837" s="42" t="str">
        <f>IF(B3837="","",VLOOKUP(B3837,[2]Formula!B:C,2,0))</f>
        <v/>
      </c>
      <c r="AD3837" s="43" t="str">
        <f t="shared" si="357"/>
        <v/>
      </c>
    </row>
    <row r="3838" spans="1:30" x14ac:dyDescent="0.25">
      <c r="A3838" s="64"/>
      <c r="B3838" s="64"/>
      <c r="C3838" s="66"/>
      <c r="D3838" s="67"/>
      <c r="E3838" s="64"/>
      <c r="F3838" s="64"/>
      <c r="G3838" s="37" t="str">
        <f>IF(E3838="","",IF(OR(E3838="Project Management",E3838="Project Support",E3838="Sprint Management",E3838="Sprint Support"),"NA",ROUND((((VLOOKUP(AD3838,[2]Formula!V:X,3,0)))-SUMIF(AD:AD,AD3838,H:H)),2)))</f>
        <v/>
      </c>
      <c r="H3838" s="71"/>
      <c r="I3838" s="72"/>
      <c r="J3838" s="72"/>
      <c r="K3838" s="38" t="str">
        <f>IF(E3838="","",IF(OR(E3838="Project Management",E3838="Project Support",E3838="Sprint Management",E3838="Sprint Support"),"NA",(((SUMIF(AD:AD,AD3838,H:H)/VLOOKUP(AD3838,[2]Formula!V:X,3,0))*VLOOKUP(AD3838,[2]Formula!V:X,2,0))*H3838)/SUMIF(AD:AD,AD3838,H:H)))</f>
        <v/>
      </c>
      <c r="L3838" s="38" t="str">
        <f t="shared" si="355"/>
        <v/>
      </c>
      <c r="M3838" s="38" t="str">
        <f t="shared" si="356"/>
        <v/>
      </c>
      <c r="N3838" s="38" t="str">
        <f t="shared" si="358"/>
        <v/>
      </c>
      <c r="O3838" s="38" t="str">
        <f t="shared" si="360"/>
        <v/>
      </c>
      <c r="P3838" s="39" t="str">
        <f t="shared" si="359"/>
        <v/>
      </c>
      <c r="AC3838" s="42" t="str">
        <f>IF(B3838="","",VLOOKUP(B3838,[2]Formula!B:C,2,0))</f>
        <v/>
      </c>
      <c r="AD3838" s="43" t="str">
        <f t="shared" si="357"/>
        <v/>
      </c>
    </row>
    <row r="3839" spans="1:30" x14ac:dyDescent="0.25">
      <c r="A3839" s="64"/>
      <c r="B3839" s="64"/>
      <c r="C3839" s="66"/>
      <c r="D3839" s="67"/>
      <c r="E3839" s="64"/>
      <c r="F3839" s="64"/>
      <c r="G3839" s="37" t="str">
        <f>IF(E3839="","",IF(OR(E3839="Project Management",E3839="Project Support",E3839="Sprint Management",E3839="Sprint Support"),"NA",ROUND((((VLOOKUP(AD3839,[2]Formula!V:X,3,0)))-SUMIF(AD:AD,AD3839,H:H)),2)))</f>
        <v/>
      </c>
      <c r="H3839" s="71"/>
      <c r="I3839" s="72"/>
      <c r="J3839" s="72"/>
      <c r="K3839" s="38" t="str">
        <f>IF(E3839="","",IF(OR(E3839="Project Management",E3839="Project Support",E3839="Sprint Management",E3839="Sprint Support"),"NA",(((SUMIF(AD:AD,AD3839,H:H)/VLOOKUP(AD3839,[2]Formula!V:X,3,0))*VLOOKUP(AD3839,[2]Formula!V:X,2,0))*H3839)/SUMIF(AD:AD,AD3839,H:H)))</f>
        <v/>
      </c>
      <c r="L3839" s="38" t="str">
        <f t="shared" si="355"/>
        <v/>
      </c>
      <c r="M3839" s="38" t="str">
        <f t="shared" si="356"/>
        <v/>
      </c>
      <c r="N3839" s="38" t="str">
        <f t="shared" si="358"/>
        <v/>
      </c>
      <c r="O3839" s="38" t="str">
        <f t="shared" si="360"/>
        <v/>
      </c>
      <c r="P3839" s="39" t="str">
        <f t="shared" si="359"/>
        <v/>
      </c>
      <c r="AC3839" s="42" t="str">
        <f>IF(B3839="","",VLOOKUP(B3839,[2]Formula!B:C,2,0))</f>
        <v/>
      </c>
      <c r="AD3839" s="43" t="str">
        <f t="shared" si="357"/>
        <v/>
      </c>
    </row>
    <row r="3840" spans="1:30" x14ac:dyDescent="0.25">
      <c r="A3840" s="64"/>
      <c r="B3840" s="64"/>
      <c r="C3840" s="66"/>
      <c r="D3840" s="67"/>
      <c r="E3840" s="64"/>
      <c r="F3840" s="64"/>
      <c r="G3840" s="37" t="str">
        <f>IF(E3840="","",IF(OR(E3840="Project Management",E3840="Project Support",E3840="Sprint Management",E3840="Sprint Support"),"NA",ROUND((((VLOOKUP(AD3840,[2]Formula!V:X,3,0)))-SUMIF(AD:AD,AD3840,H:H)),2)))</f>
        <v/>
      </c>
      <c r="H3840" s="71"/>
      <c r="I3840" s="72"/>
      <c r="J3840" s="72"/>
      <c r="K3840" s="38" t="str">
        <f>IF(E3840="","",IF(OR(E3840="Project Management",E3840="Project Support",E3840="Sprint Management",E3840="Sprint Support"),"NA",(((SUMIF(AD:AD,AD3840,H:H)/VLOOKUP(AD3840,[2]Formula!V:X,3,0))*VLOOKUP(AD3840,[2]Formula!V:X,2,0))*H3840)/SUMIF(AD:AD,AD3840,H:H)))</f>
        <v/>
      </c>
      <c r="L3840" s="38" t="str">
        <f t="shared" si="355"/>
        <v/>
      </c>
      <c r="M3840" s="38" t="str">
        <f t="shared" si="356"/>
        <v/>
      </c>
      <c r="N3840" s="38" t="str">
        <f t="shared" si="358"/>
        <v/>
      </c>
      <c r="O3840" s="38" t="str">
        <f t="shared" si="360"/>
        <v/>
      </c>
      <c r="P3840" s="39" t="str">
        <f t="shared" si="359"/>
        <v/>
      </c>
      <c r="AC3840" s="42" t="str">
        <f>IF(B3840="","",VLOOKUP(B3840,[2]Formula!B:C,2,0))</f>
        <v/>
      </c>
      <c r="AD3840" s="43" t="str">
        <f t="shared" si="357"/>
        <v/>
      </c>
    </row>
    <row r="3841" spans="1:30" x14ac:dyDescent="0.25">
      <c r="A3841" s="64"/>
      <c r="B3841" s="64"/>
      <c r="C3841" s="66"/>
      <c r="D3841" s="67"/>
      <c r="E3841" s="64"/>
      <c r="F3841" s="64"/>
      <c r="G3841" s="37" t="str">
        <f>IF(E3841="","",IF(OR(E3841="Project Management",E3841="Project Support",E3841="Sprint Management",E3841="Sprint Support"),"NA",ROUND((((VLOOKUP(AD3841,[2]Formula!V:X,3,0)))-SUMIF(AD:AD,AD3841,H:H)),2)))</f>
        <v/>
      </c>
      <c r="H3841" s="71"/>
      <c r="I3841" s="72"/>
      <c r="J3841" s="72"/>
      <c r="K3841" s="38" t="str">
        <f>IF(E3841="","",IF(OR(E3841="Project Management",E3841="Project Support",E3841="Sprint Management",E3841="Sprint Support"),"NA",(((SUMIF(AD:AD,AD3841,H:H)/VLOOKUP(AD3841,[2]Formula!V:X,3,0))*VLOOKUP(AD3841,[2]Formula!V:X,2,0))*H3841)/SUMIF(AD:AD,AD3841,H:H)))</f>
        <v/>
      </c>
      <c r="L3841" s="38" t="str">
        <f t="shared" si="355"/>
        <v/>
      </c>
      <c r="M3841" s="38" t="str">
        <f t="shared" si="356"/>
        <v/>
      </c>
      <c r="N3841" s="38" t="str">
        <f t="shared" si="358"/>
        <v/>
      </c>
      <c r="O3841" s="38" t="str">
        <f t="shared" si="360"/>
        <v/>
      </c>
      <c r="P3841" s="39" t="str">
        <f t="shared" si="359"/>
        <v/>
      </c>
      <c r="AC3841" s="42" t="str">
        <f>IF(B3841="","",VLOOKUP(B3841,[2]Formula!B:C,2,0))</f>
        <v/>
      </c>
      <c r="AD3841" s="43" t="str">
        <f t="shared" si="357"/>
        <v/>
      </c>
    </row>
    <row r="3842" spans="1:30" x14ac:dyDescent="0.25">
      <c r="A3842" s="64"/>
      <c r="B3842" s="64"/>
      <c r="C3842" s="66"/>
      <c r="D3842" s="67"/>
      <c r="E3842" s="64"/>
      <c r="F3842" s="64"/>
      <c r="G3842" s="37" t="str">
        <f>IF(E3842="","",IF(OR(E3842="Project Management",E3842="Project Support",E3842="Sprint Management",E3842="Sprint Support"),"NA",ROUND((((VLOOKUP(AD3842,[2]Formula!V:X,3,0)))-SUMIF(AD:AD,AD3842,H:H)),2)))</f>
        <v/>
      </c>
      <c r="H3842" s="71"/>
      <c r="I3842" s="72"/>
      <c r="J3842" s="72"/>
      <c r="K3842" s="38" t="str">
        <f>IF(E3842="","",IF(OR(E3842="Project Management",E3842="Project Support",E3842="Sprint Management",E3842="Sprint Support"),"NA",(((SUMIF(AD:AD,AD3842,H:H)/VLOOKUP(AD3842,[2]Formula!V:X,3,0))*VLOOKUP(AD3842,[2]Formula!V:X,2,0))*H3842)/SUMIF(AD:AD,AD3842,H:H)))</f>
        <v/>
      </c>
      <c r="L3842" s="38" t="str">
        <f t="shared" ref="L3842:L3905" si="361">IFERROR(IF(K3842="NA",(H3842/I3842),(K3842/I3842)),"")</f>
        <v/>
      </c>
      <c r="M3842" s="38" t="str">
        <f t="shared" ref="M3842:M3905" si="362">IFERROR(IF(K3842="NA",1,(K3842/H3842)),"")</f>
        <v/>
      </c>
      <c r="N3842" s="38" t="str">
        <f t="shared" si="358"/>
        <v/>
      </c>
      <c r="O3842" s="38" t="str">
        <f t="shared" si="360"/>
        <v/>
      </c>
      <c r="P3842" s="39" t="str">
        <f t="shared" si="359"/>
        <v/>
      </c>
      <c r="AC3842" s="42" t="str">
        <f>IF(B3842="","",VLOOKUP(B3842,[2]Formula!B:C,2,0))</f>
        <v/>
      </c>
      <c r="AD3842" s="43" t="str">
        <f t="shared" ref="AD3842:AD3905" si="363">IF(B3842="","",CONCATENATE(B3842,"_",E3842))</f>
        <v/>
      </c>
    </row>
    <row r="3843" spans="1:30" x14ac:dyDescent="0.25">
      <c r="A3843" s="64"/>
      <c r="B3843" s="64"/>
      <c r="C3843" s="66"/>
      <c r="D3843" s="67"/>
      <c r="E3843" s="64"/>
      <c r="F3843" s="64"/>
      <c r="G3843" s="37" t="str">
        <f>IF(E3843="","",IF(OR(E3843="Project Management",E3843="Project Support",E3843="Sprint Management",E3843="Sprint Support"),"NA",ROUND((((VLOOKUP(AD3843,[2]Formula!V:X,3,0)))-SUMIF(AD:AD,AD3843,H:H)),2)))</f>
        <v/>
      </c>
      <c r="H3843" s="71"/>
      <c r="I3843" s="72"/>
      <c r="J3843" s="72"/>
      <c r="K3843" s="38" t="str">
        <f>IF(E3843="","",IF(OR(E3843="Project Management",E3843="Project Support",E3843="Sprint Management",E3843="Sprint Support"),"NA",(((SUMIF(AD:AD,AD3843,H:H)/VLOOKUP(AD3843,[2]Formula!V:X,3,0))*VLOOKUP(AD3843,[2]Formula!V:X,2,0))*H3843)/SUMIF(AD:AD,AD3843,H:H)))</f>
        <v/>
      </c>
      <c r="L3843" s="38" t="str">
        <f t="shared" si="361"/>
        <v/>
      </c>
      <c r="M3843" s="38" t="str">
        <f t="shared" si="362"/>
        <v/>
      </c>
      <c r="N3843" s="38" t="str">
        <f t="shared" ref="N3843:N3906" si="364">IFERROR(((L3843-M3843)/M3843)*100,"")</f>
        <v/>
      </c>
      <c r="O3843" s="38" t="str">
        <f t="shared" si="360"/>
        <v/>
      </c>
      <c r="P3843" s="39" t="str">
        <f t="shared" ref="P3843:P3906" si="365">IF(O3843="","",1)</f>
        <v/>
      </c>
      <c r="AC3843" s="42" t="str">
        <f>IF(B3843="","",VLOOKUP(B3843,[2]Formula!B:C,2,0))</f>
        <v/>
      </c>
      <c r="AD3843" s="43" t="str">
        <f t="shared" si="363"/>
        <v/>
      </c>
    </row>
    <row r="3844" spans="1:30" x14ac:dyDescent="0.25">
      <c r="A3844" s="64"/>
      <c r="B3844" s="64"/>
      <c r="C3844" s="66"/>
      <c r="D3844" s="67"/>
      <c r="E3844" s="64"/>
      <c r="F3844" s="64"/>
      <c r="G3844" s="37" t="str">
        <f>IF(E3844="","",IF(OR(E3844="Project Management",E3844="Project Support",E3844="Sprint Management",E3844="Sprint Support"),"NA",ROUND((((VLOOKUP(AD3844,[2]Formula!V:X,3,0)))-SUMIF(AD:AD,AD3844,H:H)),2)))</f>
        <v/>
      </c>
      <c r="H3844" s="71"/>
      <c r="I3844" s="72"/>
      <c r="J3844" s="72"/>
      <c r="K3844" s="38" t="str">
        <f>IF(E3844="","",IF(OR(E3844="Project Management",E3844="Project Support",E3844="Sprint Management",E3844="Sprint Support"),"NA",(((SUMIF(AD:AD,AD3844,H:H)/VLOOKUP(AD3844,[2]Formula!V:X,3,0))*VLOOKUP(AD3844,[2]Formula!V:X,2,0))*H3844)/SUMIF(AD:AD,AD3844,H:H)))</f>
        <v/>
      </c>
      <c r="L3844" s="38" t="str">
        <f t="shared" si="361"/>
        <v/>
      </c>
      <c r="M3844" s="38" t="str">
        <f t="shared" si="362"/>
        <v/>
      </c>
      <c r="N3844" s="38" t="str">
        <f t="shared" si="364"/>
        <v/>
      </c>
      <c r="O3844" s="38" t="str">
        <f t="shared" si="360"/>
        <v/>
      </c>
      <c r="P3844" s="39" t="str">
        <f t="shared" si="365"/>
        <v/>
      </c>
      <c r="AC3844" s="42" t="str">
        <f>IF(B3844="","",VLOOKUP(B3844,[2]Formula!B:C,2,0))</f>
        <v/>
      </c>
      <c r="AD3844" s="43" t="str">
        <f t="shared" si="363"/>
        <v/>
      </c>
    </row>
    <row r="3845" spans="1:30" x14ac:dyDescent="0.25">
      <c r="A3845" s="64"/>
      <c r="B3845" s="64"/>
      <c r="C3845" s="66"/>
      <c r="D3845" s="67"/>
      <c r="E3845" s="64"/>
      <c r="F3845" s="64"/>
      <c r="G3845" s="37" t="str">
        <f>IF(E3845="","",IF(OR(E3845="Project Management",E3845="Project Support",E3845="Sprint Management",E3845="Sprint Support"),"NA",ROUND((((VLOOKUP(AD3845,[2]Formula!V:X,3,0)))-SUMIF(AD:AD,AD3845,H:H)),2)))</f>
        <v/>
      </c>
      <c r="H3845" s="71"/>
      <c r="I3845" s="72"/>
      <c r="J3845" s="72"/>
      <c r="K3845" s="38" t="str">
        <f>IF(E3845="","",IF(OR(E3845="Project Management",E3845="Project Support",E3845="Sprint Management",E3845="Sprint Support"),"NA",(((SUMIF(AD:AD,AD3845,H:H)/VLOOKUP(AD3845,[2]Formula!V:X,3,0))*VLOOKUP(AD3845,[2]Formula!V:X,2,0))*H3845)/SUMIF(AD:AD,AD3845,H:H)))</f>
        <v/>
      </c>
      <c r="L3845" s="38" t="str">
        <f t="shared" si="361"/>
        <v/>
      </c>
      <c r="M3845" s="38" t="str">
        <f t="shared" si="362"/>
        <v/>
      </c>
      <c r="N3845" s="38" t="str">
        <f t="shared" si="364"/>
        <v/>
      </c>
      <c r="O3845" s="38" t="str">
        <f t="shared" si="360"/>
        <v/>
      </c>
      <c r="P3845" s="39" t="str">
        <f t="shared" si="365"/>
        <v/>
      </c>
      <c r="AC3845" s="42" t="str">
        <f>IF(B3845="","",VLOOKUP(B3845,[2]Formula!B:C,2,0))</f>
        <v/>
      </c>
      <c r="AD3845" s="43" t="str">
        <f t="shared" si="363"/>
        <v/>
      </c>
    </row>
    <row r="3846" spans="1:30" x14ac:dyDescent="0.25">
      <c r="A3846" s="64"/>
      <c r="B3846" s="64"/>
      <c r="C3846" s="66"/>
      <c r="D3846" s="67"/>
      <c r="E3846" s="64"/>
      <c r="F3846" s="64"/>
      <c r="G3846" s="37" t="str">
        <f>IF(E3846="","",IF(OR(E3846="Project Management",E3846="Project Support",E3846="Sprint Management",E3846="Sprint Support"),"NA",ROUND((((VLOOKUP(AD3846,[2]Formula!V:X,3,0)))-SUMIF(AD:AD,AD3846,H:H)),2)))</f>
        <v/>
      </c>
      <c r="H3846" s="71"/>
      <c r="I3846" s="72"/>
      <c r="J3846" s="72"/>
      <c r="K3846" s="38" t="str">
        <f>IF(E3846="","",IF(OR(E3846="Project Management",E3846="Project Support",E3846="Sprint Management",E3846="Sprint Support"),"NA",(((SUMIF(AD:AD,AD3846,H:H)/VLOOKUP(AD3846,[2]Formula!V:X,3,0))*VLOOKUP(AD3846,[2]Formula!V:X,2,0))*H3846)/SUMIF(AD:AD,AD3846,H:H)))</f>
        <v/>
      </c>
      <c r="L3846" s="38" t="str">
        <f t="shared" si="361"/>
        <v/>
      </c>
      <c r="M3846" s="38" t="str">
        <f t="shared" si="362"/>
        <v/>
      </c>
      <c r="N3846" s="38" t="str">
        <f t="shared" si="364"/>
        <v/>
      </c>
      <c r="O3846" s="38" t="str">
        <f t="shared" si="360"/>
        <v/>
      </c>
      <c r="P3846" s="39" t="str">
        <f t="shared" si="365"/>
        <v/>
      </c>
      <c r="AC3846" s="42" t="str">
        <f>IF(B3846="","",VLOOKUP(B3846,[2]Formula!B:C,2,0))</f>
        <v/>
      </c>
      <c r="AD3846" s="43" t="str">
        <f t="shared" si="363"/>
        <v/>
      </c>
    </row>
    <row r="3847" spans="1:30" x14ac:dyDescent="0.25">
      <c r="A3847" s="64"/>
      <c r="B3847" s="64"/>
      <c r="C3847" s="66"/>
      <c r="D3847" s="67"/>
      <c r="E3847" s="64"/>
      <c r="F3847" s="64"/>
      <c r="G3847" s="37" t="str">
        <f>IF(E3847="","",IF(OR(E3847="Project Management",E3847="Project Support",E3847="Sprint Management",E3847="Sprint Support"),"NA",ROUND((((VLOOKUP(AD3847,[2]Formula!V:X,3,0)))-SUMIF(AD:AD,AD3847,H:H)),2)))</f>
        <v/>
      </c>
      <c r="H3847" s="71"/>
      <c r="I3847" s="72"/>
      <c r="J3847" s="72"/>
      <c r="K3847" s="38" t="str">
        <f>IF(E3847="","",IF(OR(E3847="Project Management",E3847="Project Support",E3847="Sprint Management",E3847="Sprint Support"),"NA",(((SUMIF(AD:AD,AD3847,H:H)/VLOOKUP(AD3847,[2]Formula!V:X,3,0))*VLOOKUP(AD3847,[2]Formula!V:X,2,0))*H3847)/SUMIF(AD:AD,AD3847,H:H)))</f>
        <v/>
      </c>
      <c r="L3847" s="38" t="str">
        <f t="shared" si="361"/>
        <v/>
      </c>
      <c r="M3847" s="38" t="str">
        <f t="shared" si="362"/>
        <v/>
      </c>
      <c r="N3847" s="38" t="str">
        <f t="shared" si="364"/>
        <v/>
      </c>
      <c r="O3847" s="38" t="str">
        <f t="shared" si="360"/>
        <v/>
      </c>
      <c r="P3847" s="39" t="str">
        <f t="shared" si="365"/>
        <v/>
      </c>
      <c r="AC3847" s="42" t="str">
        <f>IF(B3847="","",VLOOKUP(B3847,[2]Formula!B:C,2,0))</f>
        <v/>
      </c>
      <c r="AD3847" s="43" t="str">
        <f t="shared" si="363"/>
        <v/>
      </c>
    </row>
    <row r="3848" spans="1:30" x14ac:dyDescent="0.25">
      <c r="A3848" s="64"/>
      <c r="B3848" s="64"/>
      <c r="C3848" s="66"/>
      <c r="D3848" s="67"/>
      <c r="E3848" s="64"/>
      <c r="F3848" s="64"/>
      <c r="G3848" s="37" t="str">
        <f>IF(E3848="","",IF(OR(E3848="Project Management",E3848="Project Support",E3848="Sprint Management",E3848="Sprint Support"),"NA",ROUND((((VLOOKUP(AD3848,[2]Formula!V:X,3,0)))-SUMIF(AD:AD,AD3848,H:H)),2)))</f>
        <v/>
      </c>
      <c r="H3848" s="71"/>
      <c r="I3848" s="72"/>
      <c r="J3848" s="72"/>
      <c r="K3848" s="38" t="str">
        <f>IF(E3848="","",IF(OR(E3848="Project Management",E3848="Project Support",E3848="Sprint Management",E3848="Sprint Support"),"NA",(((SUMIF(AD:AD,AD3848,H:H)/VLOOKUP(AD3848,[2]Formula!V:X,3,0))*VLOOKUP(AD3848,[2]Formula!V:X,2,0))*H3848)/SUMIF(AD:AD,AD3848,H:H)))</f>
        <v/>
      </c>
      <c r="L3848" s="38" t="str">
        <f t="shared" si="361"/>
        <v/>
      </c>
      <c r="M3848" s="38" t="str">
        <f t="shared" si="362"/>
        <v/>
      </c>
      <c r="N3848" s="38" t="str">
        <f t="shared" si="364"/>
        <v/>
      </c>
      <c r="O3848" s="38" t="str">
        <f t="shared" si="360"/>
        <v/>
      </c>
      <c r="P3848" s="39" t="str">
        <f t="shared" si="365"/>
        <v/>
      </c>
      <c r="AC3848" s="42" t="str">
        <f>IF(B3848="","",VLOOKUP(B3848,[2]Formula!B:C,2,0))</f>
        <v/>
      </c>
      <c r="AD3848" s="43" t="str">
        <f t="shared" si="363"/>
        <v/>
      </c>
    </row>
    <row r="3849" spans="1:30" x14ac:dyDescent="0.25">
      <c r="A3849" s="64"/>
      <c r="B3849" s="64"/>
      <c r="C3849" s="66"/>
      <c r="D3849" s="67"/>
      <c r="E3849" s="64"/>
      <c r="F3849" s="64"/>
      <c r="G3849" s="37" t="str">
        <f>IF(E3849="","",IF(OR(E3849="Project Management",E3849="Project Support",E3849="Sprint Management",E3849="Sprint Support"),"NA",ROUND((((VLOOKUP(AD3849,[2]Formula!V:X,3,0)))-SUMIF(AD:AD,AD3849,H:H)),2)))</f>
        <v/>
      </c>
      <c r="H3849" s="71"/>
      <c r="I3849" s="72"/>
      <c r="J3849" s="72"/>
      <c r="K3849" s="38" t="str">
        <f>IF(E3849="","",IF(OR(E3849="Project Management",E3849="Project Support",E3849="Sprint Management",E3849="Sprint Support"),"NA",(((SUMIF(AD:AD,AD3849,H:H)/VLOOKUP(AD3849,[2]Formula!V:X,3,0))*VLOOKUP(AD3849,[2]Formula!V:X,2,0))*H3849)/SUMIF(AD:AD,AD3849,H:H)))</f>
        <v/>
      </c>
      <c r="L3849" s="38" t="str">
        <f t="shared" si="361"/>
        <v/>
      </c>
      <c r="M3849" s="38" t="str">
        <f t="shared" si="362"/>
        <v/>
      </c>
      <c r="N3849" s="38" t="str">
        <f t="shared" si="364"/>
        <v/>
      </c>
      <c r="O3849" s="38" t="str">
        <f t="shared" si="360"/>
        <v/>
      </c>
      <c r="P3849" s="39" t="str">
        <f t="shared" si="365"/>
        <v/>
      </c>
      <c r="AC3849" s="42" t="str">
        <f>IF(B3849="","",VLOOKUP(B3849,[2]Formula!B:C,2,0))</f>
        <v/>
      </c>
      <c r="AD3849" s="43" t="str">
        <f t="shared" si="363"/>
        <v/>
      </c>
    </row>
    <row r="3850" spans="1:30" x14ac:dyDescent="0.25">
      <c r="A3850" s="64"/>
      <c r="B3850" s="64"/>
      <c r="C3850" s="66"/>
      <c r="D3850" s="67"/>
      <c r="E3850" s="64"/>
      <c r="F3850" s="64"/>
      <c r="G3850" s="37" t="str">
        <f>IF(E3850="","",IF(OR(E3850="Project Management",E3850="Project Support",E3850="Sprint Management",E3850="Sprint Support"),"NA",ROUND((((VLOOKUP(AD3850,[2]Formula!V:X,3,0)))-SUMIF(AD:AD,AD3850,H:H)),2)))</f>
        <v/>
      </c>
      <c r="H3850" s="71"/>
      <c r="I3850" s="72"/>
      <c r="J3850" s="72"/>
      <c r="K3850" s="38" t="str">
        <f>IF(E3850="","",IF(OR(E3850="Project Management",E3850="Project Support",E3850="Sprint Management",E3850="Sprint Support"),"NA",(((SUMIF(AD:AD,AD3850,H:H)/VLOOKUP(AD3850,[2]Formula!V:X,3,0))*VLOOKUP(AD3850,[2]Formula!V:X,2,0))*H3850)/SUMIF(AD:AD,AD3850,H:H)))</f>
        <v/>
      </c>
      <c r="L3850" s="38" t="str">
        <f t="shared" si="361"/>
        <v/>
      </c>
      <c r="M3850" s="38" t="str">
        <f t="shared" si="362"/>
        <v/>
      </c>
      <c r="N3850" s="38" t="str">
        <f t="shared" si="364"/>
        <v/>
      </c>
      <c r="O3850" s="38" t="str">
        <f t="shared" si="360"/>
        <v/>
      </c>
      <c r="P3850" s="39" t="str">
        <f t="shared" si="365"/>
        <v/>
      </c>
      <c r="AC3850" s="42" t="str">
        <f>IF(B3850="","",VLOOKUP(B3850,[2]Formula!B:C,2,0))</f>
        <v/>
      </c>
      <c r="AD3850" s="43" t="str">
        <f t="shared" si="363"/>
        <v/>
      </c>
    </row>
    <row r="3851" spans="1:30" x14ac:dyDescent="0.25">
      <c r="A3851" s="64"/>
      <c r="B3851" s="64"/>
      <c r="C3851" s="66"/>
      <c r="D3851" s="67"/>
      <c r="E3851" s="64"/>
      <c r="F3851" s="64"/>
      <c r="G3851" s="37" t="str">
        <f>IF(E3851="","",IF(OR(E3851="Project Management",E3851="Project Support",E3851="Sprint Management",E3851="Sprint Support"),"NA",ROUND((((VLOOKUP(AD3851,[2]Formula!V:X,3,0)))-SUMIF(AD:AD,AD3851,H:H)),2)))</f>
        <v/>
      </c>
      <c r="H3851" s="71"/>
      <c r="I3851" s="72"/>
      <c r="J3851" s="72"/>
      <c r="K3851" s="38" t="str">
        <f>IF(E3851="","",IF(OR(E3851="Project Management",E3851="Project Support",E3851="Sprint Management",E3851="Sprint Support"),"NA",(((SUMIF(AD:AD,AD3851,H:H)/VLOOKUP(AD3851,[2]Formula!V:X,3,0))*VLOOKUP(AD3851,[2]Formula!V:X,2,0))*H3851)/SUMIF(AD:AD,AD3851,H:H)))</f>
        <v/>
      </c>
      <c r="L3851" s="38" t="str">
        <f t="shared" si="361"/>
        <v/>
      </c>
      <c r="M3851" s="38" t="str">
        <f t="shared" si="362"/>
        <v/>
      </c>
      <c r="N3851" s="38" t="str">
        <f t="shared" si="364"/>
        <v/>
      </c>
      <c r="O3851" s="38" t="str">
        <f t="shared" si="360"/>
        <v/>
      </c>
      <c r="P3851" s="39" t="str">
        <f t="shared" si="365"/>
        <v/>
      </c>
      <c r="AC3851" s="42" t="str">
        <f>IF(B3851="","",VLOOKUP(B3851,[2]Formula!B:C,2,0))</f>
        <v/>
      </c>
      <c r="AD3851" s="43" t="str">
        <f t="shared" si="363"/>
        <v/>
      </c>
    </row>
    <row r="3852" spans="1:30" x14ac:dyDescent="0.25">
      <c r="A3852" s="64"/>
      <c r="B3852" s="64"/>
      <c r="C3852" s="66"/>
      <c r="D3852" s="67"/>
      <c r="E3852" s="64"/>
      <c r="F3852" s="64"/>
      <c r="G3852" s="37" t="str">
        <f>IF(E3852="","",IF(OR(E3852="Project Management",E3852="Project Support",E3852="Sprint Management",E3852="Sprint Support"),"NA",ROUND((((VLOOKUP(AD3852,[2]Formula!V:X,3,0)))-SUMIF(AD:AD,AD3852,H:H)),2)))</f>
        <v/>
      </c>
      <c r="H3852" s="71"/>
      <c r="I3852" s="72"/>
      <c r="J3852" s="72"/>
      <c r="K3852" s="38" t="str">
        <f>IF(E3852="","",IF(OR(E3852="Project Management",E3852="Project Support",E3852="Sprint Management",E3852="Sprint Support"),"NA",(((SUMIF(AD:AD,AD3852,H:H)/VLOOKUP(AD3852,[2]Formula!V:X,3,0))*VLOOKUP(AD3852,[2]Formula!V:X,2,0))*H3852)/SUMIF(AD:AD,AD3852,H:H)))</f>
        <v/>
      </c>
      <c r="L3852" s="38" t="str">
        <f t="shared" si="361"/>
        <v/>
      </c>
      <c r="M3852" s="38" t="str">
        <f t="shared" si="362"/>
        <v/>
      </c>
      <c r="N3852" s="38" t="str">
        <f t="shared" si="364"/>
        <v/>
      </c>
      <c r="O3852" s="38" t="str">
        <f t="shared" si="360"/>
        <v/>
      </c>
      <c r="P3852" s="39" t="str">
        <f t="shared" si="365"/>
        <v/>
      </c>
      <c r="AC3852" s="42" t="str">
        <f>IF(B3852="","",VLOOKUP(B3852,[2]Formula!B:C,2,0))</f>
        <v/>
      </c>
      <c r="AD3852" s="43" t="str">
        <f t="shared" si="363"/>
        <v/>
      </c>
    </row>
    <row r="3853" spans="1:30" x14ac:dyDescent="0.25">
      <c r="A3853" s="64"/>
      <c r="B3853" s="64"/>
      <c r="C3853" s="66"/>
      <c r="D3853" s="67"/>
      <c r="E3853" s="64"/>
      <c r="F3853" s="64"/>
      <c r="G3853" s="37" t="str">
        <f>IF(E3853="","",IF(OR(E3853="Project Management",E3853="Project Support",E3853="Sprint Management",E3853="Sprint Support"),"NA",ROUND((((VLOOKUP(AD3853,[2]Formula!V:X,3,0)))-SUMIF(AD:AD,AD3853,H:H)),2)))</f>
        <v/>
      </c>
      <c r="H3853" s="71"/>
      <c r="I3853" s="72"/>
      <c r="J3853" s="72"/>
      <c r="K3853" s="38" t="str">
        <f>IF(E3853="","",IF(OR(E3853="Project Management",E3853="Project Support",E3853="Sprint Management",E3853="Sprint Support"),"NA",(((SUMIF(AD:AD,AD3853,H:H)/VLOOKUP(AD3853,[2]Formula!V:X,3,0))*VLOOKUP(AD3853,[2]Formula!V:X,2,0))*H3853)/SUMIF(AD:AD,AD3853,H:H)))</f>
        <v/>
      </c>
      <c r="L3853" s="38" t="str">
        <f t="shared" si="361"/>
        <v/>
      </c>
      <c r="M3853" s="38" t="str">
        <f t="shared" si="362"/>
        <v/>
      </c>
      <c r="N3853" s="38" t="str">
        <f t="shared" si="364"/>
        <v/>
      </c>
      <c r="O3853" s="38" t="str">
        <f t="shared" si="360"/>
        <v/>
      </c>
      <c r="P3853" s="39" t="str">
        <f t="shared" si="365"/>
        <v/>
      </c>
      <c r="AC3853" s="42" t="str">
        <f>IF(B3853="","",VLOOKUP(B3853,[2]Formula!B:C,2,0))</f>
        <v/>
      </c>
      <c r="AD3853" s="43" t="str">
        <f t="shared" si="363"/>
        <v/>
      </c>
    </row>
    <row r="3854" spans="1:30" x14ac:dyDescent="0.25">
      <c r="A3854" s="64"/>
      <c r="B3854" s="64"/>
      <c r="C3854" s="66"/>
      <c r="D3854" s="67"/>
      <c r="E3854" s="64"/>
      <c r="F3854" s="64"/>
      <c r="G3854" s="37" t="str">
        <f>IF(E3854="","",IF(OR(E3854="Project Management",E3854="Project Support",E3854="Sprint Management",E3854="Sprint Support"),"NA",ROUND((((VLOOKUP(AD3854,[2]Formula!V:X,3,0)))-SUMIF(AD:AD,AD3854,H:H)),2)))</f>
        <v/>
      </c>
      <c r="H3854" s="71"/>
      <c r="I3854" s="72"/>
      <c r="J3854" s="72"/>
      <c r="K3854" s="38" t="str">
        <f>IF(E3854="","",IF(OR(E3854="Project Management",E3854="Project Support",E3854="Sprint Management",E3854="Sprint Support"),"NA",(((SUMIF(AD:AD,AD3854,H:H)/VLOOKUP(AD3854,[2]Formula!V:X,3,0))*VLOOKUP(AD3854,[2]Formula!V:X,2,0))*H3854)/SUMIF(AD:AD,AD3854,H:H)))</f>
        <v/>
      </c>
      <c r="L3854" s="38" t="str">
        <f t="shared" si="361"/>
        <v/>
      </c>
      <c r="M3854" s="38" t="str">
        <f t="shared" si="362"/>
        <v/>
      </c>
      <c r="N3854" s="38" t="str">
        <f t="shared" si="364"/>
        <v/>
      </c>
      <c r="O3854" s="38" t="str">
        <f t="shared" si="360"/>
        <v/>
      </c>
      <c r="P3854" s="39" t="str">
        <f t="shared" si="365"/>
        <v/>
      </c>
      <c r="AC3854" s="42" t="str">
        <f>IF(B3854="","",VLOOKUP(B3854,[2]Formula!B:C,2,0))</f>
        <v/>
      </c>
      <c r="AD3854" s="43" t="str">
        <f t="shared" si="363"/>
        <v/>
      </c>
    </row>
    <row r="3855" spans="1:30" x14ac:dyDescent="0.25">
      <c r="A3855" s="64"/>
      <c r="B3855" s="64"/>
      <c r="C3855" s="66"/>
      <c r="D3855" s="67"/>
      <c r="E3855" s="64"/>
      <c r="F3855" s="64"/>
      <c r="G3855" s="37" t="str">
        <f>IF(E3855="","",IF(OR(E3855="Project Management",E3855="Project Support",E3855="Sprint Management",E3855="Sprint Support"),"NA",ROUND((((VLOOKUP(AD3855,[2]Formula!V:X,3,0)))-SUMIF(AD:AD,AD3855,H:H)),2)))</f>
        <v/>
      </c>
      <c r="H3855" s="71"/>
      <c r="I3855" s="72"/>
      <c r="J3855" s="72"/>
      <c r="K3855" s="38" t="str">
        <f>IF(E3855="","",IF(OR(E3855="Project Management",E3855="Project Support",E3855="Sprint Management",E3855="Sprint Support"),"NA",(((SUMIF(AD:AD,AD3855,H:H)/VLOOKUP(AD3855,[2]Formula!V:X,3,0))*VLOOKUP(AD3855,[2]Formula!V:X,2,0))*H3855)/SUMIF(AD:AD,AD3855,H:H)))</f>
        <v/>
      </c>
      <c r="L3855" s="38" t="str">
        <f t="shared" si="361"/>
        <v/>
      </c>
      <c r="M3855" s="38" t="str">
        <f t="shared" si="362"/>
        <v/>
      </c>
      <c r="N3855" s="38" t="str">
        <f t="shared" si="364"/>
        <v/>
      </c>
      <c r="O3855" s="38" t="str">
        <f t="shared" si="360"/>
        <v/>
      </c>
      <c r="P3855" s="39" t="str">
        <f t="shared" si="365"/>
        <v/>
      </c>
      <c r="AC3855" s="42" t="str">
        <f>IF(B3855="","",VLOOKUP(B3855,[2]Formula!B:C,2,0))</f>
        <v/>
      </c>
      <c r="AD3855" s="43" t="str">
        <f t="shared" si="363"/>
        <v/>
      </c>
    </row>
    <row r="3856" spans="1:30" x14ac:dyDescent="0.25">
      <c r="A3856" s="64"/>
      <c r="B3856" s="64"/>
      <c r="C3856" s="66"/>
      <c r="D3856" s="67"/>
      <c r="E3856" s="64"/>
      <c r="F3856" s="64"/>
      <c r="G3856" s="37" t="str">
        <f>IF(E3856="","",IF(OR(E3856="Project Management",E3856="Project Support",E3856="Sprint Management",E3856="Sprint Support"),"NA",ROUND((((VLOOKUP(AD3856,[2]Formula!V:X,3,0)))-SUMIF(AD:AD,AD3856,H:H)),2)))</f>
        <v/>
      </c>
      <c r="H3856" s="71"/>
      <c r="I3856" s="72"/>
      <c r="J3856" s="72"/>
      <c r="K3856" s="38" t="str">
        <f>IF(E3856="","",IF(OR(E3856="Project Management",E3856="Project Support",E3856="Sprint Management",E3856="Sprint Support"),"NA",(((SUMIF(AD:AD,AD3856,H:H)/VLOOKUP(AD3856,[2]Formula!V:X,3,0))*VLOOKUP(AD3856,[2]Formula!V:X,2,0))*H3856)/SUMIF(AD:AD,AD3856,H:H)))</f>
        <v/>
      </c>
      <c r="L3856" s="38" t="str">
        <f t="shared" si="361"/>
        <v/>
      </c>
      <c r="M3856" s="38" t="str">
        <f t="shared" si="362"/>
        <v/>
      </c>
      <c r="N3856" s="38" t="str">
        <f t="shared" si="364"/>
        <v/>
      </c>
      <c r="O3856" s="38" t="str">
        <f t="shared" si="360"/>
        <v/>
      </c>
      <c r="P3856" s="39" t="str">
        <f t="shared" si="365"/>
        <v/>
      </c>
      <c r="AC3856" s="42" t="str">
        <f>IF(B3856="","",VLOOKUP(B3856,[2]Formula!B:C,2,0))</f>
        <v/>
      </c>
      <c r="AD3856" s="43" t="str">
        <f t="shared" si="363"/>
        <v/>
      </c>
    </row>
    <row r="3857" spans="1:30" x14ac:dyDescent="0.25">
      <c r="A3857" s="64"/>
      <c r="B3857" s="64"/>
      <c r="C3857" s="66"/>
      <c r="D3857" s="67"/>
      <c r="E3857" s="64"/>
      <c r="F3857" s="64"/>
      <c r="G3857" s="37" t="str">
        <f>IF(E3857="","",IF(OR(E3857="Project Management",E3857="Project Support",E3857="Sprint Management",E3857="Sprint Support"),"NA",ROUND((((VLOOKUP(AD3857,[2]Formula!V:X,3,0)))-SUMIF(AD:AD,AD3857,H:H)),2)))</f>
        <v/>
      </c>
      <c r="H3857" s="71"/>
      <c r="I3857" s="72"/>
      <c r="J3857" s="72"/>
      <c r="K3857" s="38" t="str">
        <f>IF(E3857="","",IF(OR(E3857="Project Management",E3857="Project Support",E3857="Sprint Management",E3857="Sprint Support"),"NA",(((SUMIF(AD:AD,AD3857,H:H)/VLOOKUP(AD3857,[2]Formula!V:X,3,0))*VLOOKUP(AD3857,[2]Formula!V:X,2,0))*H3857)/SUMIF(AD:AD,AD3857,H:H)))</f>
        <v/>
      </c>
      <c r="L3857" s="38" t="str">
        <f t="shared" si="361"/>
        <v/>
      </c>
      <c r="M3857" s="38" t="str">
        <f t="shared" si="362"/>
        <v/>
      </c>
      <c r="N3857" s="38" t="str">
        <f t="shared" si="364"/>
        <v/>
      </c>
      <c r="O3857" s="38" t="str">
        <f t="shared" si="360"/>
        <v/>
      </c>
      <c r="P3857" s="39" t="str">
        <f t="shared" si="365"/>
        <v/>
      </c>
      <c r="AC3857" s="42" t="str">
        <f>IF(B3857="","",VLOOKUP(B3857,[2]Formula!B:C,2,0))</f>
        <v/>
      </c>
      <c r="AD3857" s="43" t="str">
        <f t="shared" si="363"/>
        <v/>
      </c>
    </row>
    <row r="3858" spans="1:30" x14ac:dyDescent="0.25">
      <c r="A3858" s="64"/>
      <c r="B3858" s="64"/>
      <c r="C3858" s="66"/>
      <c r="D3858" s="67"/>
      <c r="E3858" s="64"/>
      <c r="F3858" s="64"/>
      <c r="G3858" s="37" t="str">
        <f>IF(E3858="","",IF(OR(E3858="Project Management",E3858="Project Support",E3858="Sprint Management",E3858="Sprint Support"),"NA",ROUND((((VLOOKUP(AD3858,[2]Formula!V:X,3,0)))-SUMIF(AD:AD,AD3858,H:H)),2)))</f>
        <v/>
      </c>
      <c r="H3858" s="71"/>
      <c r="I3858" s="72"/>
      <c r="J3858" s="72"/>
      <c r="K3858" s="38" t="str">
        <f>IF(E3858="","",IF(OR(E3858="Project Management",E3858="Project Support",E3858="Sprint Management",E3858="Sprint Support"),"NA",(((SUMIF(AD:AD,AD3858,H:H)/VLOOKUP(AD3858,[2]Formula!V:X,3,0))*VLOOKUP(AD3858,[2]Formula!V:X,2,0))*H3858)/SUMIF(AD:AD,AD3858,H:H)))</f>
        <v/>
      </c>
      <c r="L3858" s="38" t="str">
        <f t="shared" si="361"/>
        <v/>
      </c>
      <c r="M3858" s="38" t="str">
        <f t="shared" si="362"/>
        <v/>
      </c>
      <c r="N3858" s="38" t="str">
        <f t="shared" si="364"/>
        <v/>
      </c>
      <c r="O3858" s="38" t="str">
        <f t="shared" si="360"/>
        <v/>
      </c>
      <c r="P3858" s="39" t="str">
        <f t="shared" si="365"/>
        <v/>
      </c>
      <c r="AC3858" s="42" t="str">
        <f>IF(B3858="","",VLOOKUP(B3858,[2]Formula!B:C,2,0))</f>
        <v/>
      </c>
      <c r="AD3858" s="43" t="str">
        <f t="shared" si="363"/>
        <v/>
      </c>
    </row>
    <row r="3859" spans="1:30" x14ac:dyDescent="0.25">
      <c r="A3859" s="64"/>
      <c r="B3859" s="64"/>
      <c r="C3859" s="66"/>
      <c r="D3859" s="67"/>
      <c r="E3859" s="64"/>
      <c r="F3859" s="64"/>
      <c r="G3859" s="37" t="str">
        <f>IF(E3859="","",IF(OR(E3859="Project Management",E3859="Project Support",E3859="Sprint Management",E3859="Sprint Support"),"NA",ROUND((((VLOOKUP(AD3859,[2]Formula!V:X,3,0)))-SUMIF(AD:AD,AD3859,H:H)),2)))</f>
        <v/>
      </c>
      <c r="H3859" s="71"/>
      <c r="I3859" s="72"/>
      <c r="J3859" s="72"/>
      <c r="K3859" s="38" t="str">
        <f>IF(E3859="","",IF(OR(E3859="Project Management",E3859="Project Support",E3859="Sprint Management",E3859="Sprint Support"),"NA",(((SUMIF(AD:AD,AD3859,H:H)/VLOOKUP(AD3859,[2]Formula!V:X,3,0))*VLOOKUP(AD3859,[2]Formula!V:X,2,0))*H3859)/SUMIF(AD:AD,AD3859,H:H)))</f>
        <v/>
      </c>
      <c r="L3859" s="38" t="str">
        <f t="shared" si="361"/>
        <v/>
      </c>
      <c r="M3859" s="38" t="str">
        <f t="shared" si="362"/>
        <v/>
      </c>
      <c r="N3859" s="38" t="str">
        <f t="shared" si="364"/>
        <v/>
      </c>
      <c r="O3859" s="38" t="str">
        <f t="shared" si="360"/>
        <v/>
      </c>
      <c r="P3859" s="39" t="str">
        <f t="shared" si="365"/>
        <v/>
      </c>
      <c r="AC3859" s="42" t="str">
        <f>IF(B3859="","",VLOOKUP(B3859,[2]Formula!B:C,2,0))</f>
        <v/>
      </c>
      <c r="AD3859" s="43" t="str">
        <f t="shared" si="363"/>
        <v/>
      </c>
    </row>
    <row r="3860" spans="1:30" x14ac:dyDescent="0.25">
      <c r="A3860" s="64"/>
      <c r="B3860" s="64"/>
      <c r="C3860" s="66"/>
      <c r="D3860" s="67"/>
      <c r="E3860" s="64"/>
      <c r="F3860" s="64"/>
      <c r="G3860" s="37" t="str">
        <f>IF(E3860="","",IF(OR(E3860="Project Management",E3860="Project Support",E3860="Sprint Management",E3860="Sprint Support"),"NA",ROUND((((VLOOKUP(AD3860,[2]Formula!V:X,3,0)))-SUMIF(AD:AD,AD3860,H:H)),2)))</f>
        <v/>
      </c>
      <c r="H3860" s="71"/>
      <c r="I3860" s="72"/>
      <c r="J3860" s="72"/>
      <c r="K3860" s="38" t="str">
        <f>IF(E3860="","",IF(OR(E3860="Project Management",E3860="Project Support",E3860="Sprint Management",E3860="Sprint Support"),"NA",(((SUMIF(AD:AD,AD3860,H:H)/VLOOKUP(AD3860,[2]Formula!V:X,3,0))*VLOOKUP(AD3860,[2]Formula!V:X,2,0))*H3860)/SUMIF(AD:AD,AD3860,H:H)))</f>
        <v/>
      </c>
      <c r="L3860" s="38" t="str">
        <f t="shared" si="361"/>
        <v/>
      </c>
      <c r="M3860" s="38" t="str">
        <f t="shared" si="362"/>
        <v/>
      </c>
      <c r="N3860" s="38" t="str">
        <f t="shared" si="364"/>
        <v/>
      </c>
      <c r="O3860" s="38" t="str">
        <f t="shared" si="360"/>
        <v/>
      </c>
      <c r="P3860" s="39" t="str">
        <f t="shared" si="365"/>
        <v/>
      </c>
      <c r="AC3860" s="42" t="str">
        <f>IF(B3860="","",VLOOKUP(B3860,[2]Formula!B:C,2,0))</f>
        <v/>
      </c>
      <c r="AD3860" s="43" t="str">
        <f t="shared" si="363"/>
        <v/>
      </c>
    </row>
    <row r="3861" spans="1:30" x14ac:dyDescent="0.25">
      <c r="A3861" s="64"/>
      <c r="B3861" s="64"/>
      <c r="C3861" s="66"/>
      <c r="D3861" s="67"/>
      <c r="E3861" s="64"/>
      <c r="F3861" s="64"/>
      <c r="G3861" s="37" t="str">
        <f>IF(E3861="","",IF(OR(E3861="Project Management",E3861="Project Support",E3861="Sprint Management",E3861="Sprint Support"),"NA",ROUND((((VLOOKUP(AD3861,[2]Formula!V:X,3,0)))-SUMIF(AD:AD,AD3861,H:H)),2)))</f>
        <v/>
      </c>
      <c r="H3861" s="71"/>
      <c r="I3861" s="72"/>
      <c r="J3861" s="72"/>
      <c r="K3861" s="38" t="str">
        <f>IF(E3861="","",IF(OR(E3861="Project Management",E3861="Project Support",E3861="Sprint Management",E3861="Sprint Support"),"NA",(((SUMIF(AD:AD,AD3861,H:H)/VLOOKUP(AD3861,[2]Formula!V:X,3,0))*VLOOKUP(AD3861,[2]Formula!V:X,2,0))*H3861)/SUMIF(AD:AD,AD3861,H:H)))</f>
        <v/>
      </c>
      <c r="L3861" s="38" t="str">
        <f t="shared" si="361"/>
        <v/>
      </c>
      <c r="M3861" s="38" t="str">
        <f t="shared" si="362"/>
        <v/>
      </c>
      <c r="N3861" s="38" t="str">
        <f t="shared" si="364"/>
        <v/>
      </c>
      <c r="O3861" s="38" t="str">
        <f t="shared" si="360"/>
        <v/>
      </c>
      <c r="P3861" s="39" t="str">
        <f t="shared" si="365"/>
        <v/>
      </c>
      <c r="AC3861" s="42" t="str">
        <f>IF(B3861="","",VLOOKUP(B3861,[2]Formula!B:C,2,0))</f>
        <v/>
      </c>
      <c r="AD3861" s="43" t="str">
        <f t="shared" si="363"/>
        <v/>
      </c>
    </row>
    <row r="3862" spans="1:30" x14ac:dyDescent="0.25">
      <c r="A3862" s="64"/>
      <c r="B3862" s="64"/>
      <c r="C3862" s="66"/>
      <c r="D3862" s="67"/>
      <c r="E3862" s="64"/>
      <c r="F3862" s="64"/>
      <c r="G3862" s="37" t="str">
        <f>IF(E3862="","",IF(OR(E3862="Project Management",E3862="Project Support",E3862="Sprint Management",E3862="Sprint Support"),"NA",ROUND((((VLOOKUP(AD3862,[2]Formula!V:X,3,0)))-SUMIF(AD:AD,AD3862,H:H)),2)))</f>
        <v/>
      </c>
      <c r="H3862" s="71"/>
      <c r="I3862" s="72"/>
      <c r="J3862" s="72"/>
      <c r="K3862" s="38" t="str">
        <f>IF(E3862="","",IF(OR(E3862="Project Management",E3862="Project Support",E3862="Sprint Management",E3862="Sprint Support"),"NA",(((SUMIF(AD:AD,AD3862,H:H)/VLOOKUP(AD3862,[2]Formula!V:X,3,0))*VLOOKUP(AD3862,[2]Formula!V:X,2,0))*H3862)/SUMIF(AD:AD,AD3862,H:H)))</f>
        <v/>
      </c>
      <c r="L3862" s="38" t="str">
        <f t="shared" si="361"/>
        <v/>
      </c>
      <c r="M3862" s="38" t="str">
        <f t="shared" si="362"/>
        <v/>
      </c>
      <c r="N3862" s="38" t="str">
        <f t="shared" si="364"/>
        <v/>
      </c>
      <c r="O3862" s="38" t="str">
        <f t="shared" si="360"/>
        <v/>
      </c>
      <c r="P3862" s="39" t="str">
        <f t="shared" si="365"/>
        <v/>
      </c>
      <c r="AC3862" s="42" t="str">
        <f>IF(B3862="","",VLOOKUP(B3862,[2]Formula!B:C,2,0))</f>
        <v/>
      </c>
      <c r="AD3862" s="43" t="str">
        <f t="shared" si="363"/>
        <v/>
      </c>
    </row>
    <row r="3863" spans="1:30" x14ac:dyDescent="0.25">
      <c r="A3863" s="64"/>
      <c r="B3863" s="64"/>
      <c r="C3863" s="66"/>
      <c r="D3863" s="67"/>
      <c r="E3863" s="64"/>
      <c r="F3863" s="64"/>
      <c r="G3863" s="37" t="str">
        <f>IF(E3863="","",IF(OR(E3863="Project Management",E3863="Project Support",E3863="Sprint Management",E3863="Sprint Support"),"NA",ROUND((((VLOOKUP(AD3863,[2]Formula!V:X,3,0)))-SUMIF(AD:AD,AD3863,H:H)),2)))</f>
        <v/>
      </c>
      <c r="H3863" s="71"/>
      <c r="I3863" s="72"/>
      <c r="J3863" s="72"/>
      <c r="K3863" s="38" t="str">
        <f>IF(E3863="","",IF(OR(E3863="Project Management",E3863="Project Support",E3863="Sprint Management",E3863="Sprint Support"),"NA",(((SUMIF(AD:AD,AD3863,H:H)/VLOOKUP(AD3863,[2]Formula!V:X,3,0))*VLOOKUP(AD3863,[2]Formula!V:X,2,0))*H3863)/SUMIF(AD:AD,AD3863,H:H)))</f>
        <v/>
      </c>
      <c r="L3863" s="38" t="str">
        <f t="shared" si="361"/>
        <v/>
      </c>
      <c r="M3863" s="38" t="str">
        <f t="shared" si="362"/>
        <v/>
      </c>
      <c r="N3863" s="38" t="str">
        <f t="shared" si="364"/>
        <v/>
      </c>
      <c r="O3863" s="38" t="str">
        <f t="shared" si="360"/>
        <v/>
      </c>
      <c r="P3863" s="39" t="str">
        <f t="shared" si="365"/>
        <v/>
      </c>
      <c r="AC3863" s="42" t="str">
        <f>IF(B3863="","",VLOOKUP(B3863,[2]Formula!B:C,2,0))</f>
        <v/>
      </c>
      <c r="AD3863" s="43" t="str">
        <f t="shared" si="363"/>
        <v/>
      </c>
    </row>
    <row r="3864" spans="1:30" x14ac:dyDescent="0.25">
      <c r="A3864" s="64"/>
      <c r="B3864" s="64"/>
      <c r="C3864" s="66"/>
      <c r="D3864" s="67"/>
      <c r="E3864" s="64"/>
      <c r="F3864" s="64"/>
      <c r="G3864" s="37" t="str">
        <f>IF(E3864="","",IF(OR(E3864="Project Management",E3864="Project Support",E3864="Sprint Management",E3864="Sprint Support"),"NA",ROUND((((VLOOKUP(AD3864,[2]Formula!V:X,3,0)))-SUMIF(AD:AD,AD3864,H:H)),2)))</f>
        <v/>
      </c>
      <c r="H3864" s="71"/>
      <c r="I3864" s="72"/>
      <c r="J3864" s="72"/>
      <c r="K3864" s="38" t="str">
        <f>IF(E3864="","",IF(OR(E3864="Project Management",E3864="Project Support",E3864="Sprint Management",E3864="Sprint Support"),"NA",(((SUMIF(AD:AD,AD3864,H:H)/VLOOKUP(AD3864,[2]Formula!V:X,3,0))*VLOOKUP(AD3864,[2]Formula!V:X,2,0))*H3864)/SUMIF(AD:AD,AD3864,H:H)))</f>
        <v/>
      </c>
      <c r="L3864" s="38" t="str">
        <f t="shared" si="361"/>
        <v/>
      </c>
      <c r="M3864" s="38" t="str">
        <f t="shared" si="362"/>
        <v/>
      </c>
      <c r="N3864" s="38" t="str">
        <f t="shared" si="364"/>
        <v/>
      </c>
      <c r="O3864" s="38" t="str">
        <f t="shared" si="360"/>
        <v/>
      </c>
      <c r="P3864" s="39" t="str">
        <f t="shared" si="365"/>
        <v/>
      </c>
      <c r="AC3864" s="42" t="str">
        <f>IF(B3864="","",VLOOKUP(B3864,[2]Formula!B:C,2,0))</f>
        <v/>
      </c>
      <c r="AD3864" s="43" t="str">
        <f t="shared" si="363"/>
        <v/>
      </c>
    </row>
    <row r="3865" spans="1:30" x14ac:dyDescent="0.25">
      <c r="A3865" s="64"/>
      <c r="B3865" s="64"/>
      <c r="C3865" s="66"/>
      <c r="D3865" s="67"/>
      <c r="E3865" s="64"/>
      <c r="F3865" s="64"/>
      <c r="G3865" s="37" t="str">
        <f>IF(E3865="","",IF(OR(E3865="Project Management",E3865="Project Support",E3865="Sprint Management",E3865="Sprint Support"),"NA",ROUND((((VLOOKUP(AD3865,[2]Formula!V:X,3,0)))-SUMIF(AD:AD,AD3865,H:H)),2)))</f>
        <v/>
      </c>
      <c r="H3865" s="71"/>
      <c r="I3865" s="72"/>
      <c r="J3865" s="72"/>
      <c r="K3865" s="38" t="str">
        <f>IF(E3865="","",IF(OR(E3865="Project Management",E3865="Project Support",E3865="Sprint Management",E3865="Sprint Support"),"NA",(((SUMIF(AD:AD,AD3865,H:H)/VLOOKUP(AD3865,[2]Formula!V:X,3,0))*VLOOKUP(AD3865,[2]Formula!V:X,2,0))*H3865)/SUMIF(AD:AD,AD3865,H:H)))</f>
        <v/>
      </c>
      <c r="L3865" s="38" t="str">
        <f t="shared" si="361"/>
        <v/>
      </c>
      <c r="M3865" s="38" t="str">
        <f t="shared" si="362"/>
        <v/>
      </c>
      <c r="N3865" s="38" t="str">
        <f t="shared" si="364"/>
        <v/>
      </c>
      <c r="O3865" s="38" t="str">
        <f t="shared" si="360"/>
        <v/>
      </c>
      <c r="P3865" s="39" t="str">
        <f t="shared" si="365"/>
        <v/>
      </c>
      <c r="AC3865" s="42" t="str">
        <f>IF(B3865="","",VLOOKUP(B3865,[2]Formula!B:C,2,0))</f>
        <v/>
      </c>
      <c r="AD3865" s="43" t="str">
        <f t="shared" si="363"/>
        <v/>
      </c>
    </row>
    <row r="3866" spans="1:30" x14ac:dyDescent="0.25">
      <c r="A3866" s="64"/>
      <c r="B3866" s="64"/>
      <c r="C3866" s="66"/>
      <c r="D3866" s="67"/>
      <c r="E3866" s="64"/>
      <c r="F3866" s="64"/>
      <c r="G3866" s="37" t="str">
        <f>IF(E3866="","",IF(OR(E3866="Project Management",E3866="Project Support",E3866="Sprint Management",E3866="Sprint Support"),"NA",ROUND((((VLOOKUP(AD3866,[2]Formula!V:X,3,0)))-SUMIF(AD:AD,AD3866,H:H)),2)))</f>
        <v/>
      </c>
      <c r="H3866" s="71"/>
      <c r="I3866" s="72"/>
      <c r="J3866" s="72"/>
      <c r="K3866" s="38" t="str">
        <f>IF(E3866="","",IF(OR(E3866="Project Management",E3866="Project Support",E3866="Sprint Management",E3866="Sprint Support"),"NA",(((SUMIF(AD:AD,AD3866,H:H)/VLOOKUP(AD3866,[2]Formula!V:X,3,0))*VLOOKUP(AD3866,[2]Formula!V:X,2,0))*H3866)/SUMIF(AD:AD,AD3866,H:H)))</f>
        <v/>
      </c>
      <c r="L3866" s="38" t="str">
        <f t="shared" si="361"/>
        <v/>
      </c>
      <c r="M3866" s="38" t="str">
        <f t="shared" si="362"/>
        <v/>
      </c>
      <c r="N3866" s="38" t="str">
        <f t="shared" si="364"/>
        <v/>
      </c>
      <c r="O3866" s="38" t="str">
        <f t="shared" si="360"/>
        <v/>
      </c>
      <c r="P3866" s="39" t="str">
        <f t="shared" si="365"/>
        <v/>
      </c>
      <c r="AC3866" s="42" t="str">
        <f>IF(B3866="","",VLOOKUP(B3866,[2]Formula!B:C,2,0))</f>
        <v/>
      </c>
      <c r="AD3866" s="43" t="str">
        <f t="shared" si="363"/>
        <v/>
      </c>
    </row>
    <row r="3867" spans="1:30" x14ac:dyDescent="0.25">
      <c r="A3867" s="64"/>
      <c r="B3867" s="64"/>
      <c r="C3867" s="66"/>
      <c r="D3867" s="67"/>
      <c r="E3867" s="64"/>
      <c r="F3867" s="64"/>
      <c r="G3867" s="37" t="str">
        <f>IF(E3867="","",IF(OR(E3867="Project Management",E3867="Project Support",E3867="Sprint Management",E3867="Sprint Support"),"NA",ROUND((((VLOOKUP(AD3867,[2]Formula!V:X,3,0)))-SUMIF(AD:AD,AD3867,H:H)),2)))</f>
        <v/>
      </c>
      <c r="H3867" s="71"/>
      <c r="I3867" s="72"/>
      <c r="J3867" s="72"/>
      <c r="K3867" s="38" t="str">
        <f>IF(E3867="","",IF(OR(E3867="Project Management",E3867="Project Support",E3867="Sprint Management",E3867="Sprint Support"),"NA",(((SUMIF(AD:AD,AD3867,H:H)/VLOOKUP(AD3867,[2]Formula!V:X,3,0))*VLOOKUP(AD3867,[2]Formula!V:X,2,0))*H3867)/SUMIF(AD:AD,AD3867,H:H)))</f>
        <v/>
      </c>
      <c r="L3867" s="38" t="str">
        <f t="shared" si="361"/>
        <v/>
      </c>
      <c r="M3867" s="38" t="str">
        <f t="shared" si="362"/>
        <v/>
      </c>
      <c r="N3867" s="38" t="str">
        <f t="shared" si="364"/>
        <v/>
      </c>
      <c r="O3867" s="38" t="str">
        <f t="shared" si="360"/>
        <v/>
      </c>
      <c r="P3867" s="39" t="str">
        <f t="shared" si="365"/>
        <v/>
      </c>
      <c r="AC3867" s="42" t="str">
        <f>IF(B3867="","",VLOOKUP(B3867,[2]Formula!B:C,2,0))</f>
        <v/>
      </c>
      <c r="AD3867" s="43" t="str">
        <f t="shared" si="363"/>
        <v/>
      </c>
    </row>
    <row r="3868" spans="1:30" x14ac:dyDescent="0.25">
      <c r="A3868" s="64"/>
      <c r="B3868" s="64"/>
      <c r="C3868" s="66"/>
      <c r="D3868" s="67"/>
      <c r="E3868" s="64"/>
      <c r="F3868" s="64"/>
      <c r="G3868" s="37" t="str">
        <f>IF(E3868="","",IF(OR(E3868="Project Management",E3868="Project Support",E3868="Sprint Management",E3868="Sprint Support"),"NA",ROUND((((VLOOKUP(AD3868,[2]Formula!V:X,3,0)))-SUMIF(AD:AD,AD3868,H:H)),2)))</f>
        <v/>
      </c>
      <c r="H3868" s="71"/>
      <c r="I3868" s="72"/>
      <c r="J3868" s="72"/>
      <c r="K3868" s="38" t="str">
        <f>IF(E3868="","",IF(OR(E3868="Project Management",E3868="Project Support",E3868="Sprint Management",E3868="Sprint Support"),"NA",(((SUMIF(AD:AD,AD3868,H:H)/VLOOKUP(AD3868,[2]Formula!V:X,3,0))*VLOOKUP(AD3868,[2]Formula!V:X,2,0))*H3868)/SUMIF(AD:AD,AD3868,H:H)))</f>
        <v/>
      </c>
      <c r="L3868" s="38" t="str">
        <f t="shared" si="361"/>
        <v/>
      </c>
      <c r="M3868" s="38" t="str">
        <f t="shared" si="362"/>
        <v/>
      </c>
      <c r="N3868" s="38" t="str">
        <f t="shared" si="364"/>
        <v/>
      </c>
      <c r="O3868" s="38" t="str">
        <f t="shared" si="360"/>
        <v/>
      </c>
      <c r="P3868" s="39" t="str">
        <f t="shared" si="365"/>
        <v/>
      </c>
      <c r="AC3868" s="42" t="str">
        <f>IF(B3868="","",VLOOKUP(B3868,[2]Formula!B:C,2,0))</f>
        <v/>
      </c>
      <c r="AD3868" s="43" t="str">
        <f t="shared" si="363"/>
        <v/>
      </c>
    </row>
    <row r="3869" spans="1:30" x14ac:dyDescent="0.25">
      <c r="A3869" s="64"/>
      <c r="B3869" s="64"/>
      <c r="C3869" s="66"/>
      <c r="D3869" s="67"/>
      <c r="E3869" s="64"/>
      <c r="F3869" s="64"/>
      <c r="G3869" s="37" t="str">
        <f>IF(E3869="","",IF(OR(E3869="Project Management",E3869="Project Support",E3869="Sprint Management",E3869="Sprint Support"),"NA",ROUND((((VLOOKUP(AD3869,[2]Formula!V:X,3,0)))-SUMIF(AD:AD,AD3869,H:H)),2)))</f>
        <v/>
      </c>
      <c r="H3869" s="71"/>
      <c r="I3869" s="72"/>
      <c r="J3869" s="72"/>
      <c r="K3869" s="38" t="str">
        <f>IF(E3869="","",IF(OR(E3869="Project Management",E3869="Project Support",E3869="Sprint Management",E3869="Sprint Support"),"NA",(((SUMIF(AD:AD,AD3869,H:H)/VLOOKUP(AD3869,[2]Formula!V:X,3,0))*VLOOKUP(AD3869,[2]Formula!V:X,2,0))*H3869)/SUMIF(AD:AD,AD3869,H:H)))</f>
        <v/>
      </c>
      <c r="L3869" s="38" t="str">
        <f t="shared" si="361"/>
        <v/>
      </c>
      <c r="M3869" s="38" t="str">
        <f t="shared" si="362"/>
        <v/>
      </c>
      <c r="N3869" s="38" t="str">
        <f t="shared" si="364"/>
        <v/>
      </c>
      <c r="O3869" s="38" t="str">
        <f t="shared" si="360"/>
        <v/>
      </c>
      <c r="P3869" s="39" t="str">
        <f t="shared" si="365"/>
        <v/>
      </c>
      <c r="AC3869" s="42" t="str">
        <f>IF(B3869="","",VLOOKUP(B3869,[2]Formula!B:C,2,0))</f>
        <v/>
      </c>
      <c r="AD3869" s="43" t="str">
        <f t="shared" si="363"/>
        <v/>
      </c>
    </row>
    <row r="3870" spans="1:30" x14ac:dyDescent="0.25">
      <c r="A3870" s="64"/>
      <c r="B3870" s="64"/>
      <c r="C3870" s="66"/>
      <c r="D3870" s="67"/>
      <c r="E3870" s="64"/>
      <c r="F3870" s="64"/>
      <c r="G3870" s="37" t="str">
        <f>IF(E3870="","",IF(OR(E3870="Project Management",E3870="Project Support",E3870="Sprint Management",E3870="Sprint Support"),"NA",ROUND((((VLOOKUP(AD3870,[2]Formula!V:X,3,0)))-SUMIF(AD:AD,AD3870,H:H)),2)))</f>
        <v/>
      </c>
      <c r="H3870" s="71"/>
      <c r="I3870" s="72"/>
      <c r="J3870" s="72"/>
      <c r="K3870" s="38" t="str">
        <f>IF(E3870="","",IF(OR(E3870="Project Management",E3870="Project Support",E3870="Sprint Management",E3870="Sprint Support"),"NA",(((SUMIF(AD:AD,AD3870,H:H)/VLOOKUP(AD3870,[2]Formula!V:X,3,0))*VLOOKUP(AD3870,[2]Formula!V:X,2,0))*H3870)/SUMIF(AD:AD,AD3870,H:H)))</f>
        <v/>
      </c>
      <c r="L3870" s="38" t="str">
        <f t="shared" si="361"/>
        <v/>
      </c>
      <c r="M3870" s="38" t="str">
        <f t="shared" si="362"/>
        <v/>
      </c>
      <c r="N3870" s="38" t="str">
        <f t="shared" si="364"/>
        <v/>
      </c>
      <c r="O3870" s="38" t="str">
        <f t="shared" si="360"/>
        <v/>
      </c>
      <c r="P3870" s="39" t="str">
        <f t="shared" si="365"/>
        <v/>
      </c>
      <c r="AC3870" s="42" t="str">
        <f>IF(B3870="","",VLOOKUP(B3870,[2]Formula!B:C,2,0))</f>
        <v/>
      </c>
      <c r="AD3870" s="43" t="str">
        <f t="shared" si="363"/>
        <v/>
      </c>
    </row>
    <row r="3871" spans="1:30" x14ac:dyDescent="0.25">
      <c r="A3871" s="64"/>
      <c r="B3871" s="64"/>
      <c r="C3871" s="66"/>
      <c r="D3871" s="67"/>
      <c r="E3871" s="64"/>
      <c r="F3871" s="64"/>
      <c r="G3871" s="37" t="str">
        <f>IF(E3871="","",IF(OR(E3871="Project Management",E3871="Project Support",E3871="Sprint Management",E3871="Sprint Support"),"NA",ROUND((((VLOOKUP(AD3871,[2]Formula!V:X,3,0)))-SUMIF(AD:AD,AD3871,H:H)),2)))</f>
        <v/>
      </c>
      <c r="H3871" s="71"/>
      <c r="I3871" s="72"/>
      <c r="J3871" s="72"/>
      <c r="K3871" s="38" t="str">
        <f>IF(E3871="","",IF(OR(E3871="Project Management",E3871="Project Support",E3871="Sprint Management",E3871="Sprint Support"),"NA",(((SUMIF(AD:AD,AD3871,H:H)/VLOOKUP(AD3871,[2]Formula!V:X,3,0))*VLOOKUP(AD3871,[2]Formula!V:X,2,0))*H3871)/SUMIF(AD:AD,AD3871,H:H)))</f>
        <v/>
      </c>
      <c r="L3871" s="38" t="str">
        <f t="shared" si="361"/>
        <v/>
      </c>
      <c r="M3871" s="38" t="str">
        <f t="shared" si="362"/>
        <v/>
      </c>
      <c r="N3871" s="38" t="str">
        <f t="shared" si="364"/>
        <v/>
      </c>
      <c r="O3871" s="38" t="str">
        <f t="shared" si="360"/>
        <v/>
      </c>
      <c r="P3871" s="39" t="str">
        <f t="shared" si="365"/>
        <v/>
      </c>
      <c r="AC3871" s="42" t="str">
        <f>IF(B3871="","",VLOOKUP(B3871,[2]Formula!B:C,2,0))</f>
        <v/>
      </c>
      <c r="AD3871" s="43" t="str">
        <f t="shared" si="363"/>
        <v/>
      </c>
    </row>
    <row r="3872" spans="1:30" x14ac:dyDescent="0.25">
      <c r="A3872" s="64"/>
      <c r="B3872" s="64"/>
      <c r="C3872" s="66"/>
      <c r="D3872" s="67"/>
      <c r="E3872" s="64"/>
      <c r="F3872" s="64"/>
      <c r="G3872" s="37" t="str">
        <f>IF(E3872="","",IF(OR(E3872="Project Management",E3872="Project Support",E3872="Sprint Management",E3872="Sprint Support"),"NA",ROUND((((VLOOKUP(AD3872,[2]Formula!V:X,3,0)))-SUMIF(AD:AD,AD3872,H:H)),2)))</f>
        <v/>
      </c>
      <c r="H3872" s="71"/>
      <c r="I3872" s="72"/>
      <c r="J3872" s="72"/>
      <c r="K3872" s="38" t="str">
        <f>IF(E3872="","",IF(OR(E3872="Project Management",E3872="Project Support",E3872="Sprint Management",E3872="Sprint Support"),"NA",(((SUMIF(AD:AD,AD3872,H:H)/VLOOKUP(AD3872,[2]Formula!V:X,3,0))*VLOOKUP(AD3872,[2]Formula!V:X,2,0))*H3872)/SUMIF(AD:AD,AD3872,H:H)))</f>
        <v/>
      </c>
      <c r="L3872" s="38" t="str">
        <f t="shared" si="361"/>
        <v/>
      </c>
      <c r="M3872" s="38" t="str">
        <f t="shared" si="362"/>
        <v/>
      </c>
      <c r="N3872" s="38" t="str">
        <f t="shared" si="364"/>
        <v/>
      </c>
      <c r="O3872" s="38" t="str">
        <f t="shared" si="360"/>
        <v/>
      </c>
      <c r="P3872" s="39" t="str">
        <f t="shared" si="365"/>
        <v/>
      </c>
      <c r="AC3872" s="42" t="str">
        <f>IF(B3872="","",VLOOKUP(B3872,[2]Formula!B:C,2,0))</f>
        <v/>
      </c>
      <c r="AD3872" s="43" t="str">
        <f t="shared" si="363"/>
        <v/>
      </c>
    </row>
    <row r="3873" spans="1:30" x14ac:dyDescent="0.25">
      <c r="A3873" s="64"/>
      <c r="B3873" s="64"/>
      <c r="C3873" s="66"/>
      <c r="D3873" s="67"/>
      <c r="E3873" s="64"/>
      <c r="F3873" s="64"/>
      <c r="G3873" s="37" t="str">
        <f>IF(E3873="","",IF(OR(E3873="Project Management",E3873="Project Support",E3873="Sprint Management",E3873="Sprint Support"),"NA",ROUND((((VLOOKUP(AD3873,[2]Formula!V:X,3,0)))-SUMIF(AD:AD,AD3873,H:H)),2)))</f>
        <v/>
      </c>
      <c r="H3873" s="71"/>
      <c r="I3873" s="72"/>
      <c r="J3873" s="72"/>
      <c r="K3873" s="38" t="str">
        <f>IF(E3873="","",IF(OR(E3873="Project Management",E3873="Project Support",E3873="Sprint Management",E3873="Sprint Support"),"NA",(((SUMIF(AD:AD,AD3873,H:H)/VLOOKUP(AD3873,[2]Formula!V:X,3,0))*VLOOKUP(AD3873,[2]Formula!V:X,2,0))*H3873)/SUMIF(AD:AD,AD3873,H:H)))</f>
        <v/>
      </c>
      <c r="L3873" s="38" t="str">
        <f t="shared" si="361"/>
        <v/>
      </c>
      <c r="M3873" s="38" t="str">
        <f t="shared" si="362"/>
        <v/>
      </c>
      <c r="N3873" s="38" t="str">
        <f t="shared" si="364"/>
        <v/>
      </c>
      <c r="O3873" s="38" t="str">
        <f t="shared" si="360"/>
        <v/>
      </c>
      <c r="P3873" s="39" t="str">
        <f t="shared" si="365"/>
        <v/>
      </c>
      <c r="AC3873" s="42" t="str">
        <f>IF(B3873="","",VLOOKUP(B3873,[2]Formula!B:C,2,0))</f>
        <v/>
      </c>
      <c r="AD3873" s="43" t="str">
        <f t="shared" si="363"/>
        <v/>
      </c>
    </row>
    <row r="3874" spans="1:30" x14ac:dyDescent="0.25">
      <c r="A3874" s="64"/>
      <c r="B3874" s="64"/>
      <c r="C3874" s="66"/>
      <c r="D3874" s="67"/>
      <c r="E3874" s="64"/>
      <c r="F3874" s="64"/>
      <c r="G3874" s="37" t="str">
        <f>IF(E3874="","",IF(OR(E3874="Project Management",E3874="Project Support",E3874="Sprint Management",E3874="Sprint Support"),"NA",ROUND((((VLOOKUP(AD3874,[2]Formula!V:X,3,0)))-SUMIF(AD:AD,AD3874,H:H)),2)))</f>
        <v/>
      </c>
      <c r="H3874" s="71"/>
      <c r="I3874" s="72"/>
      <c r="J3874" s="72"/>
      <c r="K3874" s="38" t="str">
        <f>IF(E3874="","",IF(OR(E3874="Project Management",E3874="Project Support",E3874="Sprint Management",E3874="Sprint Support"),"NA",(((SUMIF(AD:AD,AD3874,H:H)/VLOOKUP(AD3874,[2]Formula!V:X,3,0))*VLOOKUP(AD3874,[2]Formula!V:X,2,0))*H3874)/SUMIF(AD:AD,AD3874,H:H)))</f>
        <v/>
      </c>
      <c r="L3874" s="38" t="str">
        <f t="shared" si="361"/>
        <v/>
      </c>
      <c r="M3874" s="38" t="str">
        <f t="shared" si="362"/>
        <v/>
      </c>
      <c r="N3874" s="38" t="str">
        <f t="shared" si="364"/>
        <v/>
      </c>
      <c r="O3874" s="38" t="str">
        <f t="shared" si="360"/>
        <v/>
      </c>
      <c r="P3874" s="39" t="str">
        <f t="shared" si="365"/>
        <v/>
      </c>
      <c r="AC3874" s="42" t="str">
        <f>IF(B3874="","",VLOOKUP(B3874,[2]Formula!B:C,2,0))</f>
        <v/>
      </c>
      <c r="AD3874" s="43" t="str">
        <f t="shared" si="363"/>
        <v/>
      </c>
    </row>
    <row r="3875" spans="1:30" x14ac:dyDescent="0.25">
      <c r="A3875" s="64"/>
      <c r="B3875" s="64"/>
      <c r="C3875" s="66"/>
      <c r="D3875" s="67"/>
      <c r="E3875" s="64"/>
      <c r="F3875" s="64"/>
      <c r="G3875" s="37" t="str">
        <f>IF(E3875="","",IF(OR(E3875="Project Management",E3875="Project Support",E3875="Sprint Management",E3875="Sprint Support"),"NA",ROUND((((VLOOKUP(AD3875,[2]Formula!V:X,3,0)))-SUMIF(AD:AD,AD3875,H:H)),2)))</f>
        <v/>
      </c>
      <c r="H3875" s="71"/>
      <c r="I3875" s="72"/>
      <c r="J3875" s="72"/>
      <c r="K3875" s="38" t="str">
        <f>IF(E3875="","",IF(OR(E3875="Project Management",E3875="Project Support",E3875="Sprint Management",E3875="Sprint Support"),"NA",(((SUMIF(AD:AD,AD3875,H:H)/VLOOKUP(AD3875,[2]Formula!V:X,3,0))*VLOOKUP(AD3875,[2]Formula!V:X,2,0))*H3875)/SUMIF(AD:AD,AD3875,H:H)))</f>
        <v/>
      </c>
      <c r="L3875" s="38" t="str">
        <f t="shared" si="361"/>
        <v/>
      </c>
      <c r="M3875" s="38" t="str">
        <f t="shared" si="362"/>
        <v/>
      </c>
      <c r="N3875" s="38" t="str">
        <f t="shared" si="364"/>
        <v/>
      </c>
      <c r="O3875" s="38" t="str">
        <f t="shared" si="360"/>
        <v/>
      </c>
      <c r="P3875" s="39" t="str">
        <f t="shared" si="365"/>
        <v/>
      </c>
      <c r="AC3875" s="42" t="str">
        <f>IF(B3875="","",VLOOKUP(B3875,[2]Formula!B:C,2,0))</f>
        <v/>
      </c>
      <c r="AD3875" s="43" t="str">
        <f t="shared" si="363"/>
        <v/>
      </c>
    </row>
    <row r="3876" spans="1:30" x14ac:dyDescent="0.25">
      <c r="A3876" s="64"/>
      <c r="B3876" s="64"/>
      <c r="C3876" s="66"/>
      <c r="D3876" s="67"/>
      <c r="E3876" s="64"/>
      <c r="F3876" s="64"/>
      <c r="G3876" s="37" t="str">
        <f>IF(E3876="","",IF(OR(E3876="Project Management",E3876="Project Support",E3876="Sprint Management",E3876="Sprint Support"),"NA",ROUND((((VLOOKUP(AD3876,[2]Formula!V:X,3,0)))-SUMIF(AD:AD,AD3876,H:H)),2)))</f>
        <v/>
      </c>
      <c r="H3876" s="71"/>
      <c r="I3876" s="72"/>
      <c r="J3876" s="72"/>
      <c r="K3876" s="38" t="str">
        <f>IF(E3876="","",IF(OR(E3876="Project Management",E3876="Project Support",E3876="Sprint Management",E3876="Sprint Support"),"NA",(((SUMIF(AD:AD,AD3876,H:H)/VLOOKUP(AD3876,[2]Formula!V:X,3,0))*VLOOKUP(AD3876,[2]Formula!V:X,2,0))*H3876)/SUMIF(AD:AD,AD3876,H:H)))</f>
        <v/>
      </c>
      <c r="L3876" s="38" t="str">
        <f t="shared" si="361"/>
        <v/>
      </c>
      <c r="M3876" s="38" t="str">
        <f t="shared" si="362"/>
        <v/>
      </c>
      <c r="N3876" s="38" t="str">
        <f t="shared" si="364"/>
        <v/>
      </c>
      <c r="O3876" s="38" t="str">
        <f t="shared" si="360"/>
        <v/>
      </c>
      <c r="P3876" s="39" t="str">
        <f t="shared" si="365"/>
        <v/>
      </c>
      <c r="AC3876" s="42" t="str">
        <f>IF(B3876="","",VLOOKUP(B3876,[2]Formula!B:C,2,0))</f>
        <v/>
      </c>
      <c r="AD3876" s="43" t="str">
        <f t="shared" si="363"/>
        <v/>
      </c>
    </row>
    <row r="3877" spans="1:30" x14ac:dyDescent="0.25">
      <c r="A3877" s="64"/>
      <c r="B3877" s="64"/>
      <c r="C3877" s="66"/>
      <c r="D3877" s="67"/>
      <c r="E3877" s="64"/>
      <c r="F3877" s="64"/>
      <c r="G3877" s="37" t="str">
        <f>IF(E3877="","",IF(OR(E3877="Project Management",E3877="Project Support",E3877="Sprint Management",E3877="Sprint Support"),"NA",ROUND((((VLOOKUP(AD3877,[2]Formula!V:X,3,0)))-SUMIF(AD:AD,AD3877,H:H)),2)))</f>
        <v/>
      </c>
      <c r="H3877" s="71"/>
      <c r="I3877" s="72"/>
      <c r="J3877" s="72"/>
      <c r="K3877" s="38" t="str">
        <f>IF(E3877="","",IF(OR(E3877="Project Management",E3877="Project Support",E3877="Sprint Management",E3877="Sprint Support"),"NA",(((SUMIF(AD:AD,AD3877,H:H)/VLOOKUP(AD3877,[2]Formula!V:X,3,0))*VLOOKUP(AD3877,[2]Formula!V:X,2,0))*H3877)/SUMIF(AD:AD,AD3877,H:H)))</f>
        <v/>
      </c>
      <c r="L3877" s="38" t="str">
        <f t="shared" si="361"/>
        <v/>
      </c>
      <c r="M3877" s="38" t="str">
        <f t="shared" si="362"/>
        <v/>
      </c>
      <c r="N3877" s="38" t="str">
        <f t="shared" si="364"/>
        <v/>
      </c>
      <c r="O3877" s="38" t="str">
        <f t="shared" si="360"/>
        <v/>
      </c>
      <c r="P3877" s="39" t="str">
        <f t="shared" si="365"/>
        <v/>
      </c>
      <c r="AC3877" s="42" t="str">
        <f>IF(B3877="","",VLOOKUP(B3877,[2]Formula!B:C,2,0))</f>
        <v/>
      </c>
      <c r="AD3877" s="43" t="str">
        <f t="shared" si="363"/>
        <v/>
      </c>
    </row>
    <row r="3878" spans="1:30" x14ac:dyDescent="0.25">
      <c r="A3878" s="64"/>
      <c r="B3878" s="64"/>
      <c r="C3878" s="66"/>
      <c r="D3878" s="67"/>
      <c r="E3878" s="64"/>
      <c r="F3878" s="64"/>
      <c r="G3878" s="37" t="str">
        <f>IF(E3878="","",IF(OR(E3878="Project Management",E3878="Project Support",E3878="Sprint Management",E3878="Sprint Support"),"NA",ROUND((((VLOOKUP(AD3878,[2]Formula!V:X,3,0)))-SUMIF(AD:AD,AD3878,H:H)),2)))</f>
        <v/>
      </c>
      <c r="H3878" s="71"/>
      <c r="I3878" s="72"/>
      <c r="J3878" s="72"/>
      <c r="K3878" s="38" t="str">
        <f>IF(E3878="","",IF(OR(E3878="Project Management",E3878="Project Support",E3878="Sprint Management",E3878="Sprint Support"),"NA",(((SUMIF(AD:AD,AD3878,H:H)/VLOOKUP(AD3878,[2]Formula!V:X,3,0))*VLOOKUP(AD3878,[2]Formula!V:X,2,0))*H3878)/SUMIF(AD:AD,AD3878,H:H)))</f>
        <v/>
      </c>
      <c r="L3878" s="38" t="str">
        <f t="shared" si="361"/>
        <v/>
      </c>
      <c r="M3878" s="38" t="str">
        <f t="shared" si="362"/>
        <v/>
      </c>
      <c r="N3878" s="38" t="str">
        <f t="shared" si="364"/>
        <v/>
      </c>
      <c r="O3878" s="38" t="str">
        <f t="shared" si="360"/>
        <v/>
      </c>
      <c r="P3878" s="39" t="str">
        <f t="shared" si="365"/>
        <v/>
      </c>
      <c r="AC3878" s="42" t="str">
        <f>IF(B3878="","",VLOOKUP(B3878,[2]Formula!B:C,2,0))</f>
        <v/>
      </c>
      <c r="AD3878" s="43" t="str">
        <f t="shared" si="363"/>
        <v/>
      </c>
    </row>
    <row r="3879" spans="1:30" x14ac:dyDescent="0.25">
      <c r="A3879" s="64"/>
      <c r="B3879" s="64"/>
      <c r="C3879" s="66"/>
      <c r="D3879" s="67"/>
      <c r="E3879" s="64"/>
      <c r="F3879" s="64"/>
      <c r="G3879" s="37" t="str">
        <f>IF(E3879="","",IF(OR(E3879="Project Management",E3879="Project Support",E3879="Sprint Management",E3879="Sprint Support"),"NA",ROUND((((VLOOKUP(AD3879,[2]Formula!V:X,3,0)))-SUMIF(AD:AD,AD3879,H:H)),2)))</f>
        <v/>
      </c>
      <c r="H3879" s="71"/>
      <c r="I3879" s="72"/>
      <c r="J3879" s="72"/>
      <c r="K3879" s="38" t="str">
        <f>IF(E3879="","",IF(OR(E3879="Project Management",E3879="Project Support",E3879="Sprint Management",E3879="Sprint Support"),"NA",(((SUMIF(AD:AD,AD3879,H:H)/VLOOKUP(AD3879,[2]Formula!V:X,3,0))*VLOOKUP(AD3879,[2]Formula!V:X,2,0))*H3879)/SUMIF(AD:AD,AD3879,H:H)))</f>
        <v/>
      </c>
      <c r="L3879" s="38" t="str">
        <f t="shared" si="361"/>
        <v/>
      </c>
      <c r="M3879" s="38" t="str">
        <f t="shared" si="362"/>
        <v/>
      </c>
      <c r="N3879" s="38" t="str">
        <f t="shared" si="364"/>
        <v/>
      </c>
      <c r="O3879" s="38" t="str">
        <f t="shared" si="360"/>
        <v/>
      </c>
      <c r="P3879" s="39" t="str">
        <f t="shared" si="365"/>
        <v/>
      </c>
      <c r="AC3879" s="42" t="str">
        <f>IF(B3879="","",VLOOKUP(B3879,[2]Formula!B:C,2,0))</f>
        <v/>
      </c>
      <c r="AD3879" s="43" t="str">
        <f t="shared" si="363"/>
        <v/>
      </c>
    </row>
    <row r="3880" spans="1:30" x14ac:dyDescent="0.25">
      <c r="A3880" s="64"/>
      <c r="B3880" s="64"/>
      <c r="C3880" s="66"/>
      <c r="D3880" s="67"/>
      <c r="E3880" s="64"/>
      <c r="F3880" s="64"/>
      <c r="G3880" s="37" t="str">
        <f>IF(E3880="","",IF(OR(E3880="Project Management",E3880="Project Support",E3880="Sprint Management",E3880="Sprint Support"),"NA",ROUND((((VLOOKUP(AD3880,[2]Formula!V:X,3,0)))-SUMIF(AD:AD,AD3880,H:H)),2)))</f>
        <v/>
      </c>
      <c r="H3880" s="71"/>
      <c r="I3880" s="72"/>
      <c r="J3880" s="72"/>
      <c r="K3880" s="38" t="str">
        <f>IF(E3880="","",IF(OR(E3880="Project Management",E3880="Project Support",E3880="Sprint Management",E3880="Sprint Support"),"NA",(((SUMIF(AD:AD,AD3880,H:H)/VLOOKUP(AD3880,[2]Formula!V:X,3,0))*VLOOKUP(AD3880,[2]Formula!V:X,2,0))*H3880)/SUMIF(AD:AD,AD3880,H:H)))</f>
        <v/>
      </c>
      <c r="L3880" s="38" t="str">
        <f t="shared" si="361"/>
        <v/>
      </c>
      <c r="M3880" s="38" t="str">
        <f t="shared" si="362"/>
        <v/>
      </c>
      <c r="N3880" s="38" t="str">
        <f t="shared" si="364"/>
        <v/>
      </c>
      <c r="O3880" s="38" t="str">
        <f t="shared" si="360"/>
        <v/>
      </c>
      <c r="P3880" s="39" t="str">
        <f t="shared" si="365"/>
        <v/>
      </c>
      <c r="AC3880" s="42" t="str">
        <f>IF(B3880="","",VLOOKUP(B3880,[2]Formula!B:C,2,0))</f>
        <v/>
      </c>
      <c r="AD3880" s="43" t="str">
        <f t="shared" si="363"/>
        <v/>
      </c>
    </row>
    <row r="3881" spans="1:30" x14ac:dyDescent="0.25">
      <c r="A3881" s="64"/>
      <c r="B3881" s="64"/>
      <c r="C3881" s="66"/>
      <c r="D3881" s="67"/>
      <c r="E3881" s="64"/>
      <c r="F3881" s="64"/>
      <c r="G3881" s="37" t="str">
        <f>IF(E3881="","",IF(OR(E3881="Project Management",E3881="Project Support",E3881="Sprint Management",E3881="Sprint Support"),"NA",ROUND((((VLOOKUP(AD3881,[2]Formula!V:X,3,0)))-SUMIF(AD:AD,AD3881,H:H)),2)))</f>
        <v/>
      </c>
      <c r="H3881" s="71"/>
      <c r="I3881" s="72"/>
      <c r="J3881" s="72"/>
      <c r="K3881" s="38" t="str">
        <f>IF(E3881="","",IF(OR(E3881="Project Management",E3881="Project Support",E3881="Sprint Management",E3881="Sprint Support"),"NA",(((SUMIF(AD:AD,AD3881,H:H)/VLOOKUP(AD3881,[2]Formula!V:X,3,0))*VLOOKUP(AD3881,[2]Formula!V:X,2,0))*H3881)/SUMIF(AD:AD,AD3881,H:H)))</f>
        <v/>
      </c>
      <c r="L3881" s="38" t="str">
        <f t="shared" si="361"/>
        <v/>
      </c>
      <c r="M3881" s="38" t="str">
        <f t="shared" si="362"/>
        <v/>
      </c>
      <c r="N3881" s="38" t="str">
        <f t="shared" si="364"/>
        <v/>
      </c>
      <c r="O3881" s="38" t="str">
        <f t="shared" si="360"/>
        <v/>
      </c>
      <c r="P3881" s="39" t="str">
        <f t="shared" si="365"/>
        <v/>
      </c>
      <c r="AC3881" s="42" t="str">
        <f>IF(B3881="","",VLOOKUP(B3881,[2]Formula!B:C,2,0))</f>
        <v/>
      </c>
      <c r="AD3881" s="43" t="str">
        <f t="shared" si="363"/>
        <v/>
      </c>
    </row>
    <row r="3882" spans="1:30" x14ac:dyDescent="0.25">
      <c r="A3882" s="64"/>
      <c r="B3882" s="64"/>
      <c r="C3882" s="66"/>
      <c r="D3882" s="67"/>
      <c r="E3882" s="64"/>
      <c r="F3882" s="64"/>
      <c r="G3882" s="37" t="str">
        <f>IF(E3882="","",IF(OR(E3882="Project Management",E3882="Project Support",E3882="Sprint Management",E3882="Sprint Support"),"NA",ROUND((((VLOOKUP(AD3882,[2]Formula!V:X,3,0)))-SUMIF(AD:AD,AD3882,H:H)),2)))</f>
        <v/>
      </c>
      <c r="H3882" s="71"/>
      <c r="I3882" s="72"/>
      <c r="J3882" s="72"/>
      <c r="K3882" s="38" t="str">
        <f>IF(E3882="","",IF(OR(E3882="Project Management",E3882="Project Support",E3882="Sprint Management",E3882="Sprint Support"),"NA",(((SUMIF(AD:AD,AD3882,H:H)/VLOOKUP(AD3882,[2]Formula!V:X,3,0))*VLOOKUP(AD3882,[2]Formula!V:X,2,0))*H3882)/SUMIF(AD:AD,AD3882,H:H)))</f>
        <v/>
      </c>
      <c r="L3882" s="38" t="str">
        <f t="shared" si="361"/>
        <v/>
      </c>
      <c r="M3882" s="38" t="str">
        <f t="shared" si="362"/>
        <v/>
      </c>
      <c r="N3882" s="38" t="str">
        <f t="shared" si="364"/>
        <v/>
      </c>
      <c r="O3882" s="38" t="str">
        <f t="shared" si="360"/>
        <v/>
      </c>
      <c r="P3882" s="39" t="str">
        <f t="shared" si="365"/>
        <v/>
      </c>
      <c r="AC3882" s="42" t="str">
        <f>IF(B3882="","",VLOOKUP(B3882,[2]Formula!B:C,2,0))</f>
        <v/>
      </c>
      <c r="AD3882" s="43" t="str">
        <f t="shared" si="363"/>
        <v/>
      </c>
    </row>
    <row r="3883" spans="1:30" x14ac:dyDescent="0.25">
      <c r="A3883" s="64"/>
      <c r="B3883" s="64"/>
      <c r="C3883" s="66"/>
      <c r="D3883" s="67"/>
      <c r="E3883" s="64"/>
      <c r="F3883" s="64"/>
      <c r="G3883" s="37" t="str">
        <f>IF(E3883="","",IF(OR(E3883="Project Management",E3883="Project Support",E3883="Sprint Management",E3883="Sprint Support"),"NA",ROUND((((VLOOKUP(AD3883,[2]Formula!V:X,3,0)))-SUMIF(AD:AD,AD3883,H:H)),2)))</f>
        <v/>
      </c>
      <c r="H3883" s="71"/>
      <c r="I3883" s="72"/>
      <c r="J3883" s="72"/>
      <c r="K3883" s="38" t="str">
        <f>IF(E3883="","",IF(OR(E3883="Project Management",E3883="Project Support",E3883="Sprint Management",E3883="Sprint Support"),"NA",(((SUMIF(AD:AD,AD3883,H:H)/VLOOKUP(AD3883,[2]Formula!V:X,3,0))*VLOOKUP(AD3883,[2]Formula!V:X,2,0))*H3883)/SUMIF(AD:AD,AD3883,H:H)))</f>
        <v/>
      </c>
      <c r="L3883" s="38" t="str">
        <f t="shared" si="361"/>
        <v/>
      </c>
      <c r="M3883" s="38" t="str">
        <f t="shared" si="362"/>
        <v/>
      </c>
      <c r="N3883" s="38" t="str">
        <f t="shared" si="364"/>
        <v/>
      </c>
      <c r="O3883" s="38" t="str">
        <f t="shared" si="360"/>
        <v/>
      </c>
      <c r="P3883" s="39" t="str">
        <f t="shared" si="365"/>
        <v/>
      </c>
      <c r="AC3883" s="42" t="str">
        <f>IF(B3883="","",VLOOKUP(B3883,[2]Formula!B:C,2,0))</f>
        <v/>
      </c>
      <c r="AD3883" s="43" t="str">
        <f t="shared" si="363"/>
        <v/>
      </c>
    </row>
    <row r="3884" spans="1:30" x14ac:dyDescent="0.25">
      <c r="A3884" s="64"/>
      <c r="B3884" s="64"/>
      <c r="C3884" s="66"/>
      <c r="D3884" s="67"/>
      <c r="E3884" s="64"/>
      <c r="F3884" s="64"/>
      <c r="G3884" s="37" t="str">
        <f>IF(E3884="","",IF(OR(E3884="Project Management",E3884="Project Support",E3884="Sprint Management",E3884="Sprint Support"),"NA",ROUND((((VLOOKUP(AD3884,[2]Formula!V:X,3,0)))-SUMIF(AD:AD,AD3884,H:H)),2)))</f>
        <v/>
      </c>
      <c r="H3884" s="71"/>
      <c r="I3884" s="72"/>
      <c r="J3884" s="72"/>
      <c r="K3884" s="38" t="str">
        <f>IF(E3884="","",IF(OR(E3884="Project Management",E3884="Project Support",E3884="Sprint Management",E3884="Sprint Support"),"NA",(((SUMIF(AD:AD,AD3884,H:H)/VLOOKUP(AD3884,[2]Formula!V:X,3,0))*VLOOKUP(AD3884,[2]Formula!V:X,2,0))*H3884)/SUMIF(AD:AD,AD3884,H:H)))</f>
        <v/>
      </c>
      <c r="L3884" s="38" t="str">
        <f t="shared" si="361"/>
        <v/>
      </c>
      <c r="M3884" s="38" t="str">
        <f t="shared" si="362"/>
        <v/>
      </c>
      <c r="N3884" s="38" t="str">
        <f t="shared" si="364"/>
        <v/>
      </c>
      <c r="O3884" s="38" t="str">
        <f t="shared" si="360"/>
        <v/>
      </c>
      <c r="P3884" s="39" t="str">
        <f t="shared" si="365"/>
        <v/>
      </c>
      <c r="AC3884" s="42" t="str">
        <f>IF(B3884="","",VLOOKUP(B3884,[2]Formula!B:C,2,0))</f>
        <v/>
      </c>
      <c r="AD3884" s="43" t="str">
        <f t="shared" si="363"/>
        <v/>
      </c>
    </row>
    <row r="3885" spans="1:30" x14ac:dyDescent="0.25">
      <c r="A3885" s="64"/>
      <c r="B3885" s="64"/>
      <c r="C3885" s="66"/>
      <c r="D3885" s="67"/>
      <c r="E3885" s="64"/>
      <c r="F3885" s="64"/>
      <c r="G3885" s="37" t="str">
        <f>IF(E3885="","",IF(OR(E3885="Project Management",E3885="Project Support",E3885="Sprint Management",E3885="Sprint Support"),"NA",ROUND((((VLOOKUP(AD3885,[2]Formula!V:X,3,0)))-SUMIF(AD:AD,AD3885,H:H)),2)))</f>
        <v/>
      </c>
      <c r="H3885" s="71"/>
      <c r="I3885" s="72"/>
      <c r="J3885" s="72"/>
      <c r="K3885" s="38" t="str">
        <f>IF(E3885="","",IF(OR(E3885="Project Management",E3885="Project Support",E3885="Sprint Management",E3885="Sprint Support"),"NA",(((SUMIF(AD:AD,AD3885,H:H)/VLOOKUP(AD3885,[2]Formula!V:X,3,0))*VLOOKUP(AD3885,[2]Formula!V:X,2,0))*H3885)/SUMIF(AD:AD,AD3885,H:H)))</f>
        <v/>
      </c>
      <c r="L3885" s="38" t="str">
        <f t="shared" si="361"/>
        <v/>
      </c>
      <c r="M3885" s="38" t="str">
        <f t="shared" si="362"/>
        <v/>
      </c>
      <c r="N3885" s="38" t="str">
        <f t="shared" si="364"/>
        <v/>
      </c>
      <c r="O3885" s="38" t="str">
        <f t="shared" si="360"/>
        <v/>
      </c>
      <c r="P3885" s="39" t="str">
        <f t="shared" si="365"/>
        <v/>
      </c>
      <c r="AC3885" s="42" t="str">
        <f>IF(B3885="","",VLOOKUP(B3885,[2]Formula!B:C,2,0))</f>
        <v/>
      </c>
      <c r="AD3885" s="43" t="str">
        <f t="shared" si="363"/>
        <v/>
      </c>
    </row>
    <row r="3886" spans="1:30" x14ac:dyDescent="0.25">
      <c r="A3886" s="64"/>
      <c r="B3886" s="64"/>
      <c r="C3886" s="66"/>
      <c r="D3886" s="67"/>
      <c r="E3886" s="64"/>
      <c r="F3886" s="64"/>
      <c r="G3886" s="37" t="str">
        <f>IF(E3886="","",IF(OR(E3886="Project Management",E3886="Project Support",E3886="Sprint Management",E3886="Sprint Support"),"NA",ROUND((((VLOOKUP(AD3886,[2]Formula!V:X,3,0)))-SUMIF(AD:AD,AD3886,H:H)),2)))</f>
        <v/>
      </c>
      <c r="H3886" s="71"/>
      <c r="I3886" s="72"/>
      <c r="J3886" s="72"/>
      <c r="K3886" s="38" t="str">
        <f>IF(E3886="","",IF(OR(E3886="Project Management",E3886="Project Support",E3886="Sprint Management",E3886="Sprint Support"),"NA",(((SUMIF(AD:AD,AD3886,H:H)/VLOOKUP(AD3886,[2]Formula!V:X,3,0))*VLOOKUP(AD3886,[2]Formula!V:X,2,0))*H3886)/SUMIF(AD:AD,AD3886,H:H)))</f>
        <v/>
      </c>
      <c r="L3886" s="38" t="str">
        <f t="shared" si="361"/>
        <v/>
      </c>
      <c r="M3886" s="38" t="str">
        <f t="shared" si="362"/>
        <v/>
      </c>
      <c r="N3886" s="38" t="str">
        <f t="shared" si="364"/>
        <v/>
      </c>
      <c r="O3886" s="38" t="str">
        <f t="shared" si="360"/>
        <v/>
      </c>
      <c r="P3886" s="39" t="str">
        <f t="shared" si="365"/>
        <v/>
      </c>
      <c r="AC3886" s="42" t="str">
        <f>IF(B3886="","",VLOOKUP(B3886,[2]Formula!B:C,2,0))</f>
        <v/>
      </c>
      <c r="AD3886" s="43" t="str">
        <f t="shared" si="363"/>
        <v/>
      </c>
    </row>
    <row r="3887" spans="1:30" x14ac:dyDescent="0.25">
      <c r="A3887" s="64"/>
      <c r="B3887" s="64"/>
      <c r="C3887" s="66"/>
      <c r="D3887" s="67"/>
      <c r="E3887" s="64"/>
      <c r="F3887" s="64"/>
      <c r="G3887" s="37" t="str">
        <f>IF(E3887="","",IF(OR(E3887="Project Management",E3887="Project Support",E3887="Sprint Management",E3887="Sprint Support"),"NA",ROUND((((VLOOKUP(AD3887,[2]Formula!V:X,3,0)))-SUMIF(AD:AD,AD3887,H:H)),2)))</f>
        <v/>
      </c>
      <c r="H3887" s="71"/>
      <c r="I3887" s="72"/>
      <c r="J3887" s="72"/>
      <c r="K3887" s="38" t="str">
        <f>IF(E3887="","",IF(OR(E3887="Project Management",E3887="Project Support",E3887="Sprint Management",E3887="Sprint Support"),"NA",(((SUMIF(AD:AD,AD3887,H:H)/VLOOKUP(AD3887,[2]Formula!V:X,3,0))*VLOOKUP(AD3887,[2]Formula!V:X,2,0))*H3887)/SUMIF(AD:AD,AD3887,H:H)))</f>
        <v/>
      </c>
      <c r="L3887" s="38" t="str">
        <f t="shared" si="361"/>
        <v/>
      </c>
      <c r="M3887" s="38" t="str">
        <f t="shared" si="362"/>
        <v/>
      </c>
      <c r="N3887" s="38" t="str">
        <f t="shared" si="364"/>
        <v/>
      </c>
      <c r="O3887" s="38" t="str">
        <f t="shared" si="360"/>
        <v/>
      </c>
      <c r="P3887" s="39" t="str">
        <f t="shared" si="365"/>
        <v/>
      </c>
      <c r="AC3887" s="42" t="str">
        <f>IF(B3887="","",VLOOKUP(B3887,[2]Formula!B:C,2,0))</f>
        <v/>
      </c>
      <c r="AD3887" s="43" t="str">
        <f t="shared" si="363"/>
        <v/>
      </c>
    </row>
    <row r="3888" spans="1:30" x14ac:dyDescent="0.25">
      <c r="A3888" s="64"/>
      <c r="B3888" s="64"/>
      <c r="C3888" s="66"/>
      <c r="D3888" s="67"/>
      <c r="E3888" s="64"/>
      <c r="F3888" s="64"/>
      <c r="G3888" s="37" t="str">
        <f>IF(E3888="","",IF(OR(E3888="Project Management",E3888="Project Support",E3888="Sprint Management",E3888="Sprint Support"),"NA",ROUND((((VLOOKUP(AD3888,[2]Formula!V:X,3,0)))-SUMIF(AD:AD,AD3888,H:H)),2)))</f>
        <v/>
      </c>
      <c r="H3888" s="71"/>
      <c r="I3888" s="72"/>
      <c r="J3888" s="72"/>
      <c r="K3888" s="38" t="str">
        <f>IF(E3888="","",IF(OR(E3888="Project Management",E3888="Project Support",E3888="Sprint Management",E3888="Sprint Support"),"NA",(((SUMIF(AD:AD,AD3888,H:H)/VLOOKUP(AD3888,[2]Formula!V:X,3,0))*VLOOKUP(AD3888,[2]Formula!V:X,2,0))*H3888)/SUMIF(AD:AD,AD3888,H:H)))</f>
        <v/>
      </c>
      <c r="L3888" s="38" t="str">
        <f t="shared" si="361"/>
        <v/>
      </c>
      <c r="M3888" s="38" t="str">
        <f t="shared" si="362"/>
        <v/>
      </c>
      <c r="N3888" s="38" t="str">
        <f t="shared" si="364"/>
        <v/>
      </c>
      <c r="O3888" s="38" t="str">
        <f t="shared" si="360"/>
        <v/>
      </c>
      <c r="P3888" s="39" t="str">
        <f t="shared" si="365"/>
        <v/>
      </c>
      <c r="AC3888" s="42" t="str">
        <f>IF(B3888="","",VLOOKUP(B3888,[2]Formula!B:C,2,0))</f>
        <v/>
      </c>
      <c r="AD3888" s="43" t="str">
        <f t="shared" si="363"/>
        <v/>
      </c>
    </row>
    <row r="3889" spans="1:30" x14ac:dyDescent="0.25">
      <c r="A3889" s="64"/>
      <c r="B3889" s="64"/>
      <c r="C3889" s="66"/>
      <c r="D3889" s="67"/>
      <c r="E3889" s="64"/>
      <c r="F3889" s="64"/>
      <c r="G3889" s="37" t="str">
        <f>IF(E3889="","",IF(OR(E3889="Project Management",E3889="Project Support",E3889="Sprint Management",E3889="Sprint Support"),"NA",ROUND((((VLOOKUP(AD3889,[2]Formula!V:X,3,0)))-SUMIF(AD:AD,AD3889,H:H)),2)))</f>
        <v/>
      </c>
      <c r="H3889" s="71"/>
      <c r="I3889" s="72"/>
      <c r="J3889" s="72"/>
      <c r="K3889" s="38" t="str">
        <f>IF(E3889="","",IF(OR(E3889="Project Management",E3889="Project Support",E3889="Sprint Management",E3889="Sprint Support"),"NA",(((SUMIF(AD:AD,AD3889,H:H)/VLOOKUP(AD3889,[2]Formula!V:X,3,0))*VLOOKUP(AD3889,[2]Formula!V:X,2,0))*H3889)/SUMIF(AD:AD,AD3889,H:H)))</f>
        <v/>
      </c>
      <c r="L3889" s="38" t="str">
        <f t="shared" si="361"/>
        <v/>
      </c>
      <c r="M3889" s="38" t="str">
        <f t="shared" si="362"/>
        <v/>
      </c>
      <c r="N3889" s="38" t="str">
        <f t="shared" si="364"/>
        <v/>
      </c>
      <c r="O3889" s="38" t="str">
        <f t="shared" si="360"/>
        <v/>
      </c>
      <c r="P3889" s="39" t="str">
        <f t="shared" si="365"/>
        <v/>
      </c>
      <c r="AC3889" s="42" t="str">
        <f>IF(B3889="","",VLOOKUP(B3889,[2]Formula!B:C,2,0))</f>
        <v/>
      </c>
      <c r="AD3889" s="43" t="str">
        <f t="shared" si="363"/>
        <v/>
      </c>
    </row>
    <row r="3890" spans="1:30" x14ac:dyDescent="0.25">
      <c r="A3890" s="64"/>
      <c r="B3890" s="64"/>
      <c r="C3890" s="66"/>
      <c r="D3890" s="67"/>
      <c r="E3890" s="64"/>
      <c r="F3890" s="64"/>
      <c r="G3890" s="37" t="str">
        <f>IF(E3890="","",IF(OR(E3890="Project Management",E3890="Project Support",E3890="Sprint Management",E3890="Sprint Support"),"NA",ROUND((((VLOOKUP(AD3890,[2]Formula!V:X,3,0)))-SUMIF(AD:AD,AD3890,H:H)),2)))</f>
        <v/>
      </c>
      <c r="H3890" s="71"/>
      <c r="I3890" s="72"/>
      <c r="J3890" s="72"/>
      <c r="K3890" s="38" t="str">
        <f>IF(E3890="","",IF(OR(E3890="Project Management",E3890="Project Support",E3890="Sprint Management",E3890="Sprint Support"),"NA",(((SUMIF(AD:AD,AD3890,H:H)/VLOOKUP(AD3890,[2]Formula!V:X,3,0))*VLOOKUP(AD3890,[2]Formula!V:X,2,0))*H3890)/SUMIF(AD:AD,AD3890,H:H)))</f>
        <v/>
      </c>
      <c r="L3890" s="38" t="str">
        <f t="shared" si="361"/>
        <v/>
      </c>
      <c r="M3890" s="38" t="str">
        <f t="shared" si="362"/>
        <v/>
      </c>
      <c r="N3890" s="38" t="str">
        <f t="shared" si="364"/>
        <v/>
      </c>
      <c r="O3890" s="38" t="str">
        <f t="shared" si="360"/>
        <v/>
      </c>
      <c r="P3890" s="39" t="str">
        <f t="shared" si="365"/>
        <v/>
      </c>
      <c r="AC3890" s="42" t="str">
        <f>IF(B3890="","",VLOOKUP(B3890,[2]Formula!B:C,2,0))</f>
        <v/>
      </c>
      <c r="AD3890" s="43" t="str">
        <f t="shared" si="363"/>
        <v/>
      </c>
    </row>
    <row r="3891" spans="1:30" x14ac:dyDescent="0.25">
      <c r="A3891" s="64"/>
      <c r="B3891" s="64"/>
      <c r="C3891" s="66"/>
      <c r="D3891" s="67"/>
      <c r="E3891" s="64"/>
      <c r="F3891" s="64"/>
      <c r="G3891" s="37" t="str">
        <f>IF(E3891="","",IF(OR(E3891="Project Management",E3891="Project Support",E3891="Sprint Management",E3891="Sprint Support"),"NA",ROUND((((VLOOKUP(AD3891,[2]Formula!V:X,3,0)))-SUMIF(AD:AD,AD3891,H:H)),2)))</f>
        <v/>
      </c>
      <c r="H3891" s="71"/>
      <c r="I3891" s="72"/>
      <c r="J3891" s="72"/>
      <c r="K3891" s="38" t="str">
        <f>IF(E3891="","",IF(OR(E3891="Project Management",E3891="Project Support",E3891="Sprint Management",E3891="Sprint Support"),"NA",(((SUMIF(AD:AD,AD3891,H:H)/VLOOKUP(AD3891,[2]Formula!V:X,3,0))*VLOOKUP(AD3891,[2]Formula!V:X,2,0))*H3891)/SUMIF(AD:AD,AD3891,H:H)))</f>
        <v/>
      </c>
      <c r="L3891" s="38" t="str">
        <f t="shared" si="361"/>
        <v/>
      </c>
      <c r="M3891" s="38" t="str">
        <f t="shared" si="362"/>
        <v/>
      </c>
      <c r="N3891" s="38" t="str">
        <f t="shared" si="364"/>
        <v/>
      </c>
      <c r="O3891" s="38" t="str">
        <f t="shared" si="360"/>
        <v/>
      </c>
      <c r="P3891" s="39" t="str">
        <f t="shared" si="365"/>
        <v/>
      </c>
      <c r="AC3891" s="42" t="str">
        <f>IF(B3891="","",VLOOKUP(B3891,[2]Formula!B:C,2,0))</f>
        <v/>
      </c>
      <c r="AD3891" s="43" t="str">
        <f t="shared" si="363"/>
        <v/>
      </c>
    </row>
    <row r="3892" spans="1:30" x14ac:dyDescent="0.25">
      <c r="A3892" s="64"/>
      <c r="B3892" s="64"/>
      <c r="C3892" s="66"/>
      <c r="D3892" s="67"/>
      <c r="E3892" s="64"/>
      <c r="F3892" s="64"/>
      <c r="G3892" s="37" t="str">
        <f>IF(E3892="","",IF(OR(E3892="Project Management",E3892="Project Support",E3892="Sprint Management",E3892="Sprint Support"),"NA",ROUND((((VLOOKUP(AD3892,[2]Formula!V:X,3,0)))-SUMIF(AD:AD,AD3892,H:H)),2)))</f>
        <v/>
      </c>
      <c r="H3892" s="71"/>
      <c r="I3892" s="72"/>
      <c r="J3892" s="72"/>
      <c r="K3892" s="38" t="str">
        <f>IF(E3892="","",IF(OR(E3892="Project Management",E3892="Project Support",E3892="Sprint Management",E3892="Sprint Support"),"NA",(((SUMIF(AD:AD,AD3892,H:H)/VLOOKUP(AD3892,[2]Formula!V:X,3,0))*VLOOKUP(AD3892,[2]Formula!V:X,2,0))*H3892)/SUMIF(AD:AD,AD3892,H:H)))</f>
        <v/>
      </c>
      <c r="L3892" s="38" t="str">
        <f t="shared" si="361"/>
        <v/>
      </c>
      <c r="M3892" s="38" t="str">
        <f t="shared" si="362"/>
        <v/>
      </c>
      <c r="N3892" s="38" t="str">
        <f t="shared" si="364"/>
        <v/>
      </c>
      <c r="O3892" s="38" t="str">
        <f t="shared" si="360"/>
        <v/>
      </c>
      <c r="P3892" s="39" t="str">
        <f t="shared" si="365"/>
        <v/>
      </c>
      <c r="AC3892" s="42" t="str">
        <f>IF(B3892="","",VLOOKUP(B3892,[2]Formula!B:C,2,0))</f>
        <v/>
      </c>
      <c r="AD3892" s="43" t="str">
        <f t="shared" si="363"/>
        <v/>
      </c>
    </row>
    <row r="3893" spans="1:30" x14ac:dyDescent="0.25">
      <c r="A3893" s="64"/>
      <c r="B3893" s="64"/>
      <c r="C3893" s="66"/>
      <c r="D3893" s="67"/>
      <c r="E3893" s="64"/>
      <c r="F3893" s="64"/>
      <c r="G3893" s="37" t="str">
        <f>IF(E3893="","",IF(OR(E3893="Project Management",E3893="Project Support",E3893="Sprint Management",E3893="Sprint Support"),"NA",ROUND((((VLOOKUP(AD3893,[2]Formula!V:X,3,0)))-SUMIF(AD:AD,AD3893,H:H)),2)))</f>
        <v/>
      </c>
      <c r="H3893" s="71"/>
      <c r="I3893" s="72"/>
      <c r="J3893" s="72"/>
      <c r="K3893" s="38" t="str">
        <f>IF(E3893="","",IF(OR(E3893="Project Management",E3893="Project Support",E3893="Sprint Management",E3893="Sprint Support"),"NA",(((SUMIF(AD:AD,AD3893,H:H)/VLOOKUP(AD3893,[2]Formula!V:X,3,0))*VLOOKUP(AD3893,[2]Formula!V:X,2,0))*H3893)/SUMIF(AD:AD,AD3893,H:H)))</f>
        <v/>
      </c>
      <c r="L3893" s="38" t="str">
        <f t="shared" si="361"/>
        <v/>
      </c>
      <c r="M3893" s="38" t="str">
        <f t="shared" si="362"/>
        <v/>
      </c>
      <c r="N3893" s="38" t="str">
        <f t="shared" si="364"/>
        <v/>
      </c>
      <c r="O3893" s="38" t="str">
        <f t="shared" ref="O3893:O3956" si="366">IFERROR(L3893/M3893,"")</f>
        <v/>
      </c>
      <c r="P3893" s="39" t="str">
        <f t="shared" si="365"/>
        <v/>
      </c>
      <c r="AC3893" s="42" t="str">
        <f>IF(B3893="","",VLOOKUP(B3893,[2]Formula!B:C,2,0))</f>
        <v/>
      </c>
      <c r="AD3893" s="43" t="str">
        <f t="shared" si="363"/>
        <v/>
      </c>
    </row>
    <row r="3894" spans="1:30" x14ac:dyDescent="0.25">
      <c r="A3894" s="64"/>
      <c r="B3894" s="64"/>
      <c r="C3894" s="66"/>
      <c r="D3894" s="67"/>
      <c r="E3894" s="64"/>
      <c r="F3894" s="64"/>
      <c r="G3894" s="37" t="str">
        <f>IF(E3894="","",IF(OR(E3894="Project Management",E3894="Project Support",E3894="Sprint Management",E3894="Sprint Support"),"NA",ROUND((((VLOOKUP(AD3894,[2]Formula!V:X,3,0)))-SUMIF(AD:AD,AD3894,H:H)),2)))</f>
        <v/>
      </c>
      <c r="H3894" s="71"/>
      <c r="I3894" s="72"/>
      <c r="J3894" s="72"/>
      <c r="K3894" s="38" t="str">
        <f>IF(E3894="","",IF(OR(E3894="Project Management",E3894="Project Support",E3894="Sprint Management",E3894="Sprint Support"),"NA",(((SUMIF(AD:AD,AD3894,H:H)/VLOOKUP(AD3894,[2]Formula!V:X,3,0))*VLOOKUP(AD3894,[2]Formula!V:X,2,0))*H3894)/SUMIF(AD:AD,AD3894,H:H)))</f>
        <v/>
      </c>
      <c r="L3894" s="38" t="str">
        <f t="shared" si="361"/>
        <v/>
      </c>
      <c r="M3894" s="38" t="str">
        <f t="shared" si="362"/>
        <v/>
      </c>
      <c r="N3894" s="38" t="str">
        <f t="shared" si="364"/>
        <v/>
      </c>
      <c r="O3894" s="38" t="str">
        <f t="shared" si="366"/>
        <v/>
      </c>
      <c r="P3894" s="39" t="str">
        <f t="shared" si="365"/>
        <v/>
      </c>
      <c r="AC3894" s="42" t="str">
        <f>IF(B3894="","",VLOOKUP(B3894,[2]Formula!B:C,2,0))</f>
        <v/>
      </c>
      <c r="AD3894" s="43" t="str">
        <f t="shared" si="363"/>
        <v/>
      </c>
    </row>
    <row r="3895" spans="1:30" x14ac:dyDescent="0.25">
      <c r="A3895" s="64"/>
      <c r="B3895" s="64"/>
      <c r="C3895" s="66"/>
      <c r="D3895" s="67"/>
      <c r="E3895" s="64"/>
      <c r="F3895" s="64"/>
      <c r="G3895" s="37" t="str">
        <f>IF(E3895="","",IF(OR(E3895="Project Management",E3895="Project Support",E3895="Sprint Management",E3895="Sprint Support"),"NA",ROUND((((VLOOKUP(AD3895,[2]Formula!V:X,3,0)))-SUMIF(AD:AD,AD3895,H:H)),2)))</f>
        <v/>
      </c>
      <c r="H3895" s="71"/>
      <c r="I3895" s="72"/>
      <c r="J3895" s="72"/>
      <c r="K3895" s="38" t="str">
        <f>IF(E3895="","",IF(OR(E3895="Project Management",E3895="Project Support",E3895="Sprint Management",E3895="Sprint Support"),"NA",(((SUMIF(AD:AD,AD3895,H:H)/VLOOKUP(AD3895,[2]Formula!V:X,3,0))*VLOOKUP(AD3895,[2]Formula!V:X,2,0))*H3895)/SUMIF(AD:AD,AD3895,H:H)))</f>
        <v/>
      </c>
      <c r="L3895" s="38" t="str">
        <f t="shared" si="361"/>
        <v/>
      </c>
      <c r="M3895" s="38" t="str">
        <f t="shared" si="362"/>
        <v/>
      </c>
      <c r="N3895" s="38" t="str">
        <f t="shared" si="364"/>
        <v/>
      </c>
      <c r="O3895" s="38" t="str">
        <f t="shared" si="366"/>
        <v/>
      </c>
      <c r="P3895" s="39" t="str">
        <f t="shared" si="365"/>
        <v/>
      </c>
      <c r="AC3895" s="42" t="str">
        <f>IF(B3895="","",VLOOKUP(B3895,[2]Formula!B:C,2,0))</f>
        <v/>
      </c>
      <c r="AD3895" s="43" t="str">
        <f t="shared" si="363"/>
        <v/>
      </c>
    </row>
    <row r="3896" spans="1:30" x14ac:dyDescent="0.25">
      <c r="A3896" s="64"/>
      <c r="B3896" s="64"/>
      <c r="C3896" s="66"/>
      <c r="D3896" s="67"/>
      <c r="E3896" s="64"/>
      <c r="F3896" s="64"/>
      <c r="G3896" s="37" t="str">
        <f>IF(E3896="","",IF(OR(E3896="Project Management",E3896="Project Support",E3896="Sprint Management",E3896="Sprint Support"),"NA",ROUND((((VLOOKUP(AD3896,[2]Formula!V:X,3,0)))-SUMIF(AD:AD,AD3896,H:H)),2)))</f>
        <v/>
      </c>
      <c r="H3896" s="71"/>
      <c r="I3896" s="72"/>
      <c r="J3896" s="72"/>
      <c r="K3896" s="38" t="str">
        <f>IF(E3896="","",IF(OR(E3896="Project Management",E3896="Project Support",E3896="Sprint Management",E3896="Sprint Support"),"NA",(((SUMIF(AD:AD,AD3896,H:H)/VLOOKUP(AD3896,[2]Formula!V:X,3,0))*VLOOKUP(AD3896,[2]Formula!V:X,2,0))*H3896)/SUMIF(AD:AD,AD3896,H:H)))</f>
        <v/>
      </c>
      <c r="L3896" s="38" t="str">
        <f t="shared" si="361"/>
        <v/>
      </c>
      <c r="M3896" s="38" t="str">
        <f t="shared" si="362"/>
        <v/>
      </c>
      <c r="N3896" s="38" t="str">
        <f t="shared" si="364"/>
        <v/>
      </c>
      <c r="O3896" s="38" t="str">
        <f t="shared" si="366"/>
        <v/>
      </c>
      <c r="P3896" s="39" t="str">
        <f t="shared" si="365"/>
        <v/>
      </c>
      <c r="AC3896" s="42" t="str">
        <f>IF(B3896="","",VLOOKUP(B3896,[2]Formula!B:C,2,0))</f>
        <v/>
      </c>
      <c r="AD3896" s="43" t="str">
        <f t="shared" si="363"/>
        <v/>
      </c>
    </row>
    <row r="3897" spans="1:30" x14ac:dyDescent="0.25">
      <c r="A3897" s="64"/>
      <c r="B3897" s="64"/>
      <c r="C3897" s="66"/>
      <c r="D3897" s="67"/>
      <c r="E3897" s="64"/>
      <c r="F3897" s="64"/>
      <c r="G3897" s="37" t="str">
        <f>IF(E3897="","",IF(OR(E3897="Project Management",E3897="Project Support",E3897="Sprint Management",E3897="Sprint Support"),"NA",ROUND((((VLOOKUP(AD3897,[2]Formula!V:X,3,0)))-SUMIF(AD:AD,AD3897,H:H)),2)))</f>
        <v/>
      </c>
      <c r="H3897" s="71"/>
      <c r="I3897" s="72"/>
      <c r="J3897" s="72"/>
      <c r="K3897" s="38" t="str">
        <f>IF(E3897="","",IF(OR(E3897="Project Management",E3897="Project Support",E3897="Sprint Management",E3897="Sprint Support"),"NA",(((SUMIF(AD:AD,AD3897,H:H)/VLOOKUP(AD3897,[2]Formula!V:X,3,0))*VLOOKUP(AD3897,[2]Formula!V:X,2,0))*H3897)/SUMIF(AD:AD,AD3897,H:H)))</f>
        <v/>
      </c>
      <c r="L3897" s="38" t="str">
        <f t="shared" si="361"/>
        <v/>
      </c>
      <c r="M3897" s="38" t="str">
        <f t="shared" si="362"/>
        <v/>
      </c>
      <c r="N3897" s="38" t="str">
        <f t="shared" si="364"/>
        <v/>
      </c>
      <c r="O3897" s="38" t="str">
        <f t="shared" si="366"/>
        <v/>
      </c>
      <c r="P3897" s="39" t="str">
        <f t="shared" si="365"/>
        <v/>
      </c>
      <c r="AC3897" s="42" t="str">
        <f>IF(B3897="","",VLOOKUP(B3897,[2]Formula!B:C,2,0))</f>
        <v/>
      </c>
      <c r="AD3897" s="43" t="str">
        <f t="shared" si="363"/>
        <v/>
      </c>
    </row>
    <row r="3898" spans="1:30" x14ac:dyDescent="0.25">
      <c r="A3898" s="64"/>
      <c r="B3898" s="64"/>
      <c r="C3898" s="66"/>
      <c r="D3898" s="67"/>
      <c r="E3898" s="64"/>
      <c r="F3898" s="64"/>
      <c r="G3898" s="37" t="str">
        <f>IF(E3898="","",IF(OR(E3898="Project Management",E3898="Project Support",E3898="Sprint Management",E3898="Sprint Support"),"NA",ROUND((((VLOOKUP(AD3898,[2]Formula!V:X,3,0)))-SUMIF(AD:AD,AD3898,H:H)),2)))</f>
        <v/>
      </c>
      <c r="H3898" s="71"/>
      <c r="I3898" s="72"/>
      <c r="J3898" s="72"/>
      <c r="K3898" s="38" t="str">
        <f>IF(E3898="","",IF(OR(E3898="Project Management",E3898="Project Support",E3898="Sprint Management",E3898="Sprint Support"),"NA",(((SUMIF(AD:AD,AD3898,H:H)/VLOOKUP(AD3898,[2]Formula!V:X,3,0))*VLOOKUP(AD3898,[2]Formula!V:X,2,0))*H3898)/SUMIF(AD:AD,AD3898,H:H)))</f>
        <v/>
      </c>
      <c r="L3898" s="38" t="str">
        <f t="shared" si="361"/>
        <v/>
      </c>
      <c r="M3898" s="38" t="str">
        <f t="shared" si="362"/>
        <v/>
      </c>
      <c r="N3898" s="38" t="str">
        <f t="shared" si="364"/>
        <v/>
      </c>
      <c r="O3898" s="38" t="str">
        <f t="shared" si="366"/>
        <v/>
      </c>
      <c r="P3898" s="39" t="str">
        <f t="shared" si="365"/>
        <v/>
      </c>
      <c r="AC3898" s="42" t="str">
        <f>IF(B3898="","",VLOOKUP(B3898,[2]Formula!B:C,2,0))</f>
        <v/>
      </c>
      <c r="AD3898" s="43" t="str">
        <f t="shared" si="363"/>
        <v/>
      </c>
    </row>
    <row r="3899" spans="1:30" x14ac:dyDescent="0.25">
      <c r="A3899" s="64"/>
      <c r="B3899" s="64"/>
      <c r="C3899" s="66"/>
      <c r="D3899" s="67"/>
      <c r="E3899" s="64"/>
      <c r="F3899" s="64"/>
      <c r="G3899" s="37" t="str">
        <f>IF(E3899="","",IF(OR(E3899="Project Management",E3899="Project Support",E3899="Sprint Management",E3899="Sprint Support"),"NA",ROUND((((VLOOKUP(AD3899,[2]Formula!V:X,3,0)))-SUMIF(AD:AD,AD3899,H:H)),2)))</f>
        <v/>
      </c>
      <c r="H3899" s="71"/>
      <c r="I3899" s="72"/>
      <c r="J3899" s="72"/>
      <c r="K3899" s="38" t="str">
        <f>IF(E3899="","",IF(OR(E3899="Project Management",E3899="Project Support",E3899="Sprint Management",E3899="Sprint Support"),"NA",(((SUMIF(AD:AD,AD3899,H:H)/VLOOKUP(AD3899,[2]Formula!V:X,3,0))*VLOOKUP(AD3899,[2]Formula!V:X,2,0))*H3899)/SUMIF(AD:AD,AD3899,H:H)))</f>
        <v/>
      </c>
      <c r="L3899" s="38" t="str">
        <f t="shared" si="361"/>
        <v/>
      </c>
      <c r="M3899" s="38" t="str">
        <f t="shared" si="362"/>
        <v/>
      </c>
      <c r="N3899" s="38" t="str">
        <f t="shared" si="364"/>
        <v/>
      </c>
      <c r="O3899" s="38" t="str">
        <f t="shared" si="366"/>
        <v/>
      </c>
      <c r="P3899" s="39" t="str">
        <f t="shared" si="365"/>
        <v/>
      </c>
      <c r="AC3899" s="42" t="str">
        <f>IF(B3899="","",VLOOKUP(B3899,[2]Formula!B:C,2,0))</f>
        <v/>
      </c>
      <c r="AD3899" s="43" t="str">
        <f t="shared" si="363"/>
        <v/>
      </c>
    </row>
    <row r="3900" spans="1:30" x14ac:dyDescent="0.25">
      <c r="A3900" s="64"/>
      <c r="B3900" s="64"/>
      <c r="C3900" s="66"/>
      <c r="D3900" s="67"/>
      <c r="E3900" s="64"/>
      <c r="F3900" s="64"/>
      <c r="G3900" s="37" t="str">
        <f>IF(E3900="","",IF(OR(E3900="Project Management",E3900="Project Support",E3900="Sprint Management",E3900="Sprint Support"),"NA",ROUND((((VLOOKUP(AD3900,[2]Formula!V:X,3,0)))-SUMIF(AD:AD,AD3900,H:H)),2)))</f>
        <v/>
      </c>
      <c r="H3900" s="71"/>
      <c r="I3900" s="72"/>
      <c r="J3900" s="72"/>
      <c r="K3900" s="38" t="str">
        <f>IF(E3900="","",IF(OR(E3900="Project Management",E3900="Project Support",E3900="Sprint Management",E3900="Sprint Support"),"NA",(((SUMIF(AD:AD,AD3900,H:H)/VLOOKUP(AD3900,[2]Formula!V:X,3,0))*VLOOKUP(AD3900,[2]Formula!V:X,2,0))*H3900)/SUMIF(AD:AD,AD3900,H:H)))</f>
        <v/>
      </c>
      <c r="L3900" s="38" t="str">
        <f t="shared" si="361"/>
        <v/>
      </c>
      <c r="M3900" s="38" t="str">
        <f t="shared" si="362"/>
        <v/>
      </c>
      <c r="N3900" s="38" t="str">
        <f t="shared" si="364"/>
        <v/>
      </c>
      <c r="O3900" s="38" t="str">
        <f t="shared" si="366"/>
        <v/>
      </c>
      <c r="P3900" s="39" t="str">
        <f t="shared" si="365"/>
        <v/>
      </c>
      <c r="AC3900" s="42" t="str">
        <f>IF(B3900="","",VLOOKUP(B3900,[2]Formula!B:C,2,0))</f>
        <v/>
      </c>
      <c r="AD3900" s="43" t="str">
        <f t="shared" si="363"/>
        <v/>
      </c>
    </row>
    <row r="3901" spans="1:30" x14ac:dyDescent="0.25">
      <c r="A3901" s="64"/>
      <c r="B3901" s="64"/>
      <c r="C3901" s="66"/>
      <c r="D3901" s="67"/>
      <c r="E3901" s="64"/>
      <c r="F3901" s="64"/>
      <c r="G3901" s="37" t="str">
        <f>IF(E3901="","",IF(OR(E3901="Project Management",E3901="Project Support",E3901="Sprint Management",E3901="Sprint Support"),"NA",ROUND((((VLOOKUP(AD3901,[2]Formula!V:X,3,0)))-SUMIF(AD:AD,AD3901,H:H)),2)))</f>
        <v/>
      </c>
      <c r="H3901" s="71"/>
      <c r="I3901" s="72"/>
      <c r="J3901" s="72"/>
      <c r="K3901" s="38" t="str">
        <f>IF(E3901="","",IF(OR(E3901="Project Management",E3901="Project Support",E3901="Sprint Management",E3901="Sprint Support"),"NA",(((SUMIF(AD:AD,AD3901,H:H)/VLOOKUP(AD3901,[2]Formula!V:X,3,0))*VLOOKUP(AD3901,[2]Formula!V:X,2,0))*H3901)/SUMIF(AD:AD,AD3901,H:H)))</f>
        <v/>
      </c>
      <c r="L3901" s="38" t="str">
        <f t="shared" si="361"/>
        <v/>
      </c>
      <c r="M3901" s="38" t="str">
        <f t="shared" si="362"/>
        <v/>
      </c>
      <c r="N3901" s="38" t="str">
        <f t="shared" si="364"/>
        <v/>
      </c>
      <c r="O3901" s="38" t="str">
        <f t="shared" si="366"/>
        <v/>
      </c>
      <c r="P3901" s="39" t="str">
        <f t="shared" si="365"/>
        <v/>
      </c>
      <c r="AC3901" s="42" t="str">
        <f>IF(B3901="","",VLOOKUP(B3901,[2]Formula!B:C,2,0))</f>
        <v/>
      </c>
      <c r="AD3901" s="43" t="str">
        <f t="shared" si="363"/>
        <v/>
      </c>
    </row>
    <row r="3902" spans="1:30" x14ac:dyDescent="0.25">
      <c r="A3902" s="64"/>
      <c r="B3902" s="64"/>
      <c r="C3902" s="66"/>
      <c r="D3902" s="67"/>
      <c r="E3902" s="64"/>
      <c r="F3902" s="64"/>
      <c r="G3902" s="37" t="str">
        <f>IF(E3902="","",IF(OR(E3902="Project Management",E3902="Project Support",E3902="Sprint Management",E3902="Sprint Support"),"NA",ROUND((((VLOOKUP(AD3902,[2]Formula!V:X,3,0)))-SUMIF(AD:AD,AD3902,H:H)),2)))</f>
        <v/>
      </c>
      <c r="H3902" s="71"/>
      <c r="I3902" s="72"/>
      <c r="J3902" s="72"/>
      <c r="K3902" s="38" t="str">
        <f>IF(E3902="","",IF(OR(E3902="Project Management",E3902="Project Support",E3902="Sprint Management",E3902="Sprint Support"),"NA",(((SUMIF(AD:AD,AD3902,H:H)/VLOOKUP(AD3902,[2]Formula!V:X,3,0))*VLOOKUP(AD3902,[2]Formula!V:X,2,0))*H3902)/SUMIF(AD:AD,AD3902,H:H)))</f>
        <v/>
      </c>
      <c r="L3902" s="38" t="str">
        <f t="shared" si="361"/>
        <v/>
      </c>
      <c r="M3902" s="38" t="str">
        <f t="shared" si="362"/>
        <v/>
      </c>
      <c r="N3902" s="38" t="str">
        <f t="shared" si="364"/>
        <v/>
      </c>
      <c r="O3902" s="38" t="str">
        <f t="shared" si="366"/>
        <v/>
      </c>
      <c r="P3902" s="39" t="str">
        <f t="shared" si="365"/>
        <v/>
      </c>
      <c r="AC3902" s="42" t="str">
        <f>IF(B3902="","",VLOOKUP(B3902,[2]Formula!B:C,2,0))</f>
        <v/>
      </c>
      <c r="AD3902" s="43" t="str">
        <f t="shared" si="363"/>
        <v/>
      </c>
    </row>
    <row r="3903" spans="1:30" x14ac:dyDescent="0.25">
      <c r="A3903" s="64"/>
      <c r="B3903" s="64"/>
      <c r="C3903" s="66"/>
      <c r="D3903" s="67"/>
      <c r="E3903" s="64"/>
      <c r="F3903" s="64"/>
      <c r="G3903" s="37" t="str">
        <f>IF(E3903="","",IF(OR(E3903="Project Management",E3903="Project Support",E3903="Sprint Management",E3903="Sprint Support"),"NA",ROUND((((VLOOKUP(AD3903,[2]Formula!V:X,3,0)))-SUMIF(AD:AD,AD3903,H:H)),2)))</f>
        <v/>
      </c>
      <c r="H3903" s="71"/>
      <c r="I3903" s="72"/>
      <c r="J3903" s="72"/>
      <c r="K3903" s="38" t="str">
        <f>IF(E3903="","",IF(OR(E3903="Project Management",E3903="Project Support",E3903="Sprint Management",E3903="Sprint Support"),"NA",(((SUMIF(AD:AD,AD3903,H:H)/VLOOKUP(AD3903,[2]Formula!V:X,3,0))*VLOOKUP(AD3903,[2]Formula!V:X,2,0))*H3903)/SUMIF(AD:AD,AD3903,H:H)))</f>
        <v/>
      </c>
      <c r="L3903" s="38" t="str">
        <f t="shared" si="361"/>
        <v/>
      </c>
      <c r="M3903" s="38" t="str">
        <f t="shared" si="362"/>
        <v/>
      </c>
      <c r="N3903" s="38" t="str">
        <f t="shared" si="364"/>
        <v/>
      </c>
      <c r="O3903" s="38" t="str">
        <f t="shared" si="366"/>
        <v/>
      </c>
      <c r="P3903" s="39" t="str">
        <f t="shared" si="365"/>
        <v/>
      </c>
      <c r="AC3903" s="42" t="str">
        <f>IF(B3903="","",VLOOKUP(B3903,[2]Formula!B:C,2,0))</f>
        <v/>
      </c>
      <c r="AD3903" s="43" t="str">
        <f t="shared" si="363"/>
        <v/>
      </c>
    </row>
    <row r="3904" spans="1:30" x14ac:dyDescent="0.25">
      <c r="A3904" s="64"/>
      <c r="B3904" s="64"/>
      <c r="C3904" s="66"/>
      <c r="D3904" s="67"/>
      <c r="E3904" s="64"/>
      <c r="F3904" s="64"/>
      <c r="G3904" s="37" t="str">
        <f>IF(E3904="","",IF(OR(E3904="Project Management",E3904="Project Support",E3904="Sprint Management",E3904="Sprint Support"),"NA",ROUND((((VLOOKUP(AD3904,[2]Formula!V:X,3,0)))-SUMIF(AD:AD,AD3904,H:H)),2)))</f>
        <v/>
      </c>
      <c r="H3904" s="71"/>
      <c r="I3904" s="72"/>
      <c r="J3904" s="72"/>
      <c r="K3904" s="38" t="str">
        <f>IF(E3904="","",IF(OR(E3904="Project Management",E3904="Project Support",E3904="Sprint Management",E3904="Sprint Support"),"NA",(((SUMIF(AD:AD,AD3904,H:H)/VLOOKUP(AD3904,[2]Formula!V:X,3,0))*VLOOKUP(AD3904,[2]Formula!V:X,2,0))*H3904)/SUMIF(AD:AD,AD3904,H:H)))</f>
        <v/>
      </c>
      <c r="L3904" s="38" t="str">
        <f t="shared" si="361"/>
        <v/>
      </c>
      <c r="M3904" s="38" t="str">
        <f t="shared" si="362"/>
        <v/>
      </c>
      <c r="N3904" s="38" t="str">
        <f t="shared" si="364"/>
        <v/>
      </c>
      <c r="O3904" s="38" t="str">
        <f t="shared" si="366"/>
        <v/>
      </c>
      <c r="P3904" s="39" t="str">
        <f t="shared" si="365"/>
        <v/>
      </c>
      <c r="AC3904" s="42" t="str">
        <f>IF(B3904="","",VLOOKUP(B3904,[2]Formula!B:C,2,0))</f>
        <v/>
      </c>
      <c r="AD3904" s="43" t="str">
        <f t="shared" si="363"/>
        <v/>
      </c>
    </row>
    <row r="3905" spans="1:30" x14ac:dyDescent="0.25">
      <c r="A3905" s="64"/>
      <c r="B3905" s="64"/>
      <c r="C3905" s="66"/>
      <c r="D3905" s="67"/>
      <c r="E3905" s="64"/>
      <c r="F3905" s="64"/>
      <c r="G3905" s="37" t="str">
        <f>IF(E3905="","",IF(OR(E3905="Project Management",E3905="Project Support",E3905="Sprint Management",E3905="Sprint Support"),"NA",ROUND((((VLOOKUP(AD3905,[2]Formula!V:X,3,0)))-SUMIF(AD:AD,AD3905,H:H)),2)))</f>
        <v/>
      </c>
      <c r="H3905" s="71"/>
      <c r="I3905" s="72"/>
      <c r="J3905" s="72"/>
      <c r="K3905" s="38" t="str">
        <f>IF(E3905="","",IF(OR(E3905="Project Management",E3905="Project Support",E3905="Sprint Management",E3905="Sprint Support"),"NA",(((SUMIF(AD:AD,AD3905,H:H)/VLOOKUP(AD3905,[2]Formula!V:X,3,0))*VLOOKUP(AD3905,[2]Formula!V:X,2,0))*H3905)/SUMIF(AD:AD,AD3905,H:H)))</f>
        <v/>
      </c>
      <c r="L3905" s="38" t="str">
        <f t="shared" si="361"/>
        <v/>
      </c>
      <c r="M3905" s="38" t="str">
        <f t="shared" si="362"/>
        <v/>
      </c>
      <c r="N3905" s="38" t="str">
        <f t="shared" si="364"/>
        <v/>
      </c>
      <c r="O3905" s="38" t="str">
        <f t="shared" si="366"/>
        <v/>
      </c>
      <c r="P3905" s="39" t="str">
        <f t="shared" si="365"/>
        <v/>
      </c>
      <c r="AC3905" s="42" t="str">
        <f>IF(B3905="","",VLOOKUP(B3905,[2]Formula!B:C,2,0))</f>
        <v/>
      </c>
      <c r="AD3905" s="43" t="str">
        <f t="shared" si="363"/>
        <v/>
      </c>
    </row>
    <row r="3906" spans="1:30" x14ac:dyDescent="0.25">
      <c r="A3906" s="64"/>
      <c r="B3906" s="64"/>
      <c r="C3906" s="66"/>
      <c r="D3906" s="67"/>
      <c r="E3906" s="64"/>
      <c r="F3906" s="64"/>
      <c r="G3906" s="37" t="str">
        <f>IF(E3906="","",IF(OR(E3906="Project Management",E3906="Project Support",E3906="Sprint Management",E3906="Sprint Support"),"NA",ROUND((((VLOOKUP(AD3906,[2]Formula!V:X,3,0)))-SUMIF(AD:AD,AD3906,H:H)),2)))</f>
        <v/>
      </c>
      <c r="H3906" s="71"/>
      <c r="I3906" s="72"/>
      <c r="J3906" s="72"/>
      <c r="K3906" s="38" t="str">
        <f>IF(E3906="","",IF(OR(E3906="Project Management",E3906="Project Support",E3906="Sprint Management",E3906="Sprint Support"),"NA",(((SUMIF(AD:AD,AD3906,H:H)/VLOOKUP(AD3906,[2]Formula!V:X,3,0))*VLOOKUP(AD3906,[2]Formula!V:X,2,0))*H3906)/SUMIF(AD:AD,AD3906,H:H)))</f>
        <v/>
      </c>
      <c r="L3906" s="38" t="str">
        <f t="shared" ref="L3906:L3969" si="367">IFERROR(IF(K3906="NA",(H3906/I3906),(K3906/I3906)),"")</f>
        <v/>
      </c>
      <c r="M3906" s="38" t="str">
        <f t="shared" ref="M3906:M3969" si="368">IFERROR(IF(K3906="NA",1,(K3906/H3906)),"")</f>
        <v/>
      </c>
      <c r="N3906" s="38" t="str">
        <f t="shared" si="364"/>
        <v/>
      </c>
      <c r="O3906" s="38" t="str">
        <f t="shared" si="366"/>
        <v/>
      </c>
      <c r="P3906" s="39" t="str">
        <f t="shared" si="365"/>
        <v/>
      </c>
      <c r="AC3906" s="42" t="str">
        <f>IF(B3906="","",VLOOKUP(B3906,[2]Formula!B:C,2,0))</f>
        <v/>
      </c>
      <c r="AD3906" s="43" t="str">
        <f t="shared" ref="AD3906:AD3969" si="369">IF(B3906="","",CONCATENATE(B3906,"_",E3906))</f>
        <v/>
      </c>
    </row>
    <row r="3907" spans="1:30" x14ac:dyDescent="0.25">
      <c r="A3907" s="64"/>
      <c r="B3907" s="64"/>
      <c r="C3907" s="66"/>
      <c r="D3907" s="67"/>
      <c r="E3907" s="64"/>
      <c r="F3907" s="64"/>
      <c r="G3907" s="37" t="str">
        <f>IF(E3907="","",IF(OR(E3907="Project Management",E3907="Project Support",E3907="Sprint Management",E3907="Sprint Support"),"NA",ROUND((((VLOOKUP(AD3907,[2]Formula!V:X,3,0)))-SUMIF(AD:AD,AD3907,H:H)),2)))</f>
        <v/>
      </c>
      <c r="H3907" s="71"/>
      <c r="I3907" s="72"/>
      <c r="J3907" s="72"/>
      <c r="K3907" s="38" t="str">
        <f>IF(E3907="","",IF(OR(E3907="Project Management",E3907="Project Support",E3907="Sprint Management",E3907="Sprint Support"),"NA",(((SUMIF(AD:AD,AD3907,H:H)/VLOOKUP(AD3907,[2]Formula!V:X,3,0))*VLOOKUP(AD3907,[2]Formula!V:X,2,0))*H3907)/SUMIF(AD:AD,AD3907,H:H)))</f>
        <v/>
      </c>
      <c r="L3907" s="38" t="str">
        <f t="shared" si="367"/>
        <v/>
      </c>
      <c r="M3907" s="38" t="str">
        <f t="shared" si="368"/>
        <v/>
      </c>
      <c r="N3907" s="38" t="str">
        <f t="shared" ref="N3907:N3970" si="370">IFERROR(((L3907-M3907)/M3907)*100,"")</f>
        <v/>
      </c>
      <c r="O3907" s="38" t="str">
        <f t="shared" si="366"/>
        <v/>
      </c>
      <c r="P3907" s="39" t="str">
        <f t="shared" ref="P3907:P3970" si="371">IF(O3907="","",1)</f>
        <v/>
      </c>
      <c r="AC3907" s="42" t="str">
        <f>IF(B3907="","",VLOOKUP(B3907,[2]Formula!B:C,2,0))</f>
        <v/>
      </c>
      <c r="AD3907" s="43" t="str">
        <f t="shared" si="369"/>
        <v/>
      </c>
    </row>
    <row r="3908" spans="1:30" x14ac:dyDescent="0.25">
      <c r="A3908" s="64"/>
      <c r="B3908" s="64"/>
      <c r="C3908" s="66"/>
      <c r="D3908" s="67"/>
      <c r="E3908" s="64"/>
      <c r="F3908" s="64"/>
      <c r="G3908" s="37" t="str">
        <f>IF(E3908="","",IF(OR(E3908="Project Management",E3908="Project Support",E3908="Sprint Management",E3908="Sprint Support"),"NA",ROUND((((VLOOKUP(AD3908,[2]Formula!V:X,3,0)))-SUMIF(AD:AD,AD3908,H:H)),2)))</f>
        <v/>
      </c>
      <c r="H3908" s="71"/>
      <c r="I3908" s="72"/>
      <c r="J3908" s="72"/>
      <c r="K3908" s="38" t="str">
        <f>IF(E3908="","",IF(OR(E3908="Project Management",E3908="Project Support",E3908="Sprint Management",E3908="Sprint Support"),"NA",(((SUMIF(AD:AD,AD3908,H:H)/VLOOKUP(AD3908,[2]Formula!V:X,3,0))*VLOOKUP(AD3908,[2]Formula!V:X,2,0))*H3908)/SUMIF(AD:AD,AD3908,H:H)))</f>
        <v/>
      </c>
      <c r="L3908" s="38" t="str">
        <f t="shared" si="367"/>
        <v/>
      </c>
      <c r="M3908" s="38" t="str">
        <f t="shared" si="368"/>
        <v/>
      </c>
      <c r="N3908" s="38" t="str">
        <f t="shared" si="370"/>
        <v/>
      </c>
      <c r="O3908" s="38" t="str">
        <f t="shared" si="366"/>
        <v/>
      </c>
      <c r="P3908" s="39" t="str">
        <f t="shared" si="371"/>
        <v/>
      </c>
      <c r="AC3908" s="42" t="str">
        <f>IF(B3908="","",VLOOKUP(B3908,[2]Formula!B:C,2,0))</f>
        <v/>
      </c>
      <c r="AD3908" s="43" t="str">
        <f t="shared" si="369"/>
        <v/>
      </c>
    </row>
    <row r="3909" spans="1:30" x14ac:dyDescent="0.25">
      <c r="A3909" s="64"/>
      <c r="B3909" s="64"/>
      <c r="C3909" s="66"/>
      <c r="D3909" s="67"/>
      <c r="E3909" s="64"/>
      <c r="F3909" s="64"/>
      <c r="G3909" s="37" t="str">
        <f>IF(E3909="","",IF(OR(E3909="Project Management",E3909="Project Support",E3909="Sprint Management",E3909="Sprint Support"),"NA",ROUND((((VLOOKUP(AD3909,[2]Formula!V:X,3,0)))-SUMIF(AD:AD,AD3909,H:H)),2)))</f>
        <v/>
      </c>
      <c r="H3909" s="71"/>
      <c r="I3909" s="72"/>
      <c r="J3909" s="72"/>
      <c r="K3909" s="38" t="str">
        <f>IF(E3909="","",IF(OR(E3909="Project Management",E3909="Project Support",E3909="Sprint Management",E3909="Sprint Support"),"NA",(((SUMIF(AD:AD,AD3909,H:H)/VLOOKUP(AD3909,[2]Formula!V:X,3,0))*VLOOKUP(AD3909,[2]Formula!V:X,2,0))*H3909)/SUMIF(AD:AD,AD3909,H:H)))</f>
        <v/>
      </c>
      <c r="L3909" s="38" t="str">
        <f t="shared" si="367"/>
        <v/>
      </c>
      <c r="M3909" s="38" t="str">
        <f t="shared" si="368"/>
        <v/>
      </c>
      <c r="N3909" s="38" t="str">
        <f t="shared" si="370"/>
        <v/>
      </c>
      <c r="O3909" s="38" t="str">
        <f t="shared" si="366"/>
        <v/>
      </c>
      <c r="P3909" s="39" t="str">
        <f t="shared" si="371"/>
        <v/>
      </c>
      <c r="AC3909" s="42" t="str">
        <f>IF(B3909="","",VLOOKUP(B3909,[2]Formula!B:C,2,0))</f>
        <v/>
      </c>
      <c r="AD3909" s="43" t="str">
        <f t="shared" si="369"/>
        <v/>
      </c>
    </row>
    <row r="3910" spans="1:30" x14ac:dyDescent="0.25">
      <c r="A3910" s="64"/>
      <c r="B3910" s="64"/>
      <c r="C3910" s="66"/>
      <c r="D3910" s="67"/>
      <c r="E3910" s="64"/>
      <c r="F3910" s="64"/>
      <c r="G3910" s="37" t="str">
        <f>IF(E3910="","",IF(OR(E3910="Project Management",E3910="Project Support",E3910="Sprint Management",E3910="Sprint Support"),"NA",ROUND((((VLOOKUP(AD3910,[2]Formula!V:X,3,0)))-SUMIF(AD:AD,AD3910,H:H)),2)))</f>
        <v/>
      </c>
      <c r="H3910" s="71"/>
      <c r="I3910" s="72"/>
      <c r="J3910" s="72"/>
      <c r="K3910" s="38" t="str">
        <f>IF(E3910="","",IF(OR(E3910="Project Management",E3910="Project Support",E3910="Sprint Management",E3910="Sprint Support"),"NA",(((SUMIF(AD:AD,AD3910,H:H)/VLOOKUP(AD3910,[2]Formula!V:X,3,0))*VLOOKUP(AD3910,[2]Formula!V:X,2,0))*H3910)/SUMIF(AD:AD,AD3910,H:H)))</f>
        <v/>
      </c>
      <c r="L3910" s="38" t="str">
        <f t="shared" si="367"/>
        <v/>
      </c>
      <c r="M3910" s="38" t="str">
        <f t="shared" si="368"/>
        <v/>
      </c>
      <c r="N3910" s="38" t="str">
        <f t="shared" si="370"/>
        <v/>
      </c>
      <c r="O3910" s="38" t="str">
        <f t="shared" si="366"/>
        <v/>
      </c>
      <c r="P3910" s="39" t="str">
        <f t="shared" si="371"/>
        <v/>
      </c>
      <c r="AC3910" s="42" t="str">
        <f>IF(B3910="","",VLOOKUP(B3910,[2]Formula!B:C,2,0))</f>
        <v/>
      </c>
      <c r="AD3910" s="43" t="str">
        <f t="shared" si="369"/>
        <v/>
      </c>
    </row>
    <row r="3911" spans="1:30" x14ac:dyDescent="0.25">
      <c r="A3911" s="64"/>
      <c r="B3911" s="64"/>
      <c r="C3911" s="66"/>
      <c r="D3911" s="67"/>
      <c r="E3911" s="64"/>
      <c r="F3911" s="64"/>
      <c r="G3911" s="37" t="str">
        <f>IF(E3911="","",IF(OR(E3911="Project Management",E3911="Project Support",E3911="Sprint Management",E3911="Sprint Support"),"NA",ROUND((((VLOOKUP(AD3911,[2]Formula!V:X,3,0)))-SUMIF(AD:AD,AD3911,H:H)),2)))</f>
        <v/>
      </c>
      <c r="H3911" s="71"/>
      <c r="I3911" s="72"/>
      <c r="J3911" s="72"/>
      <c r="K3911" s="38" t="str">
        <f>IF(E3911="","",IF(OR(E3911="Project Management",E3911="Project Support",E3911="Sprint Management",E3911="Sprint Support"),"NA",(((SUMIF(AD:AD,AD3911,H:H)/VLOOKUP(AD3911,[2]Formula!V:X,3,0))*VLOOKUP(AD3911,[2]Formula!V:X,2,0))*H3911)/SUMIF(AD:AD,AD3911,H:H)))</f>
        <v/>
      </c>
      <c r="L3911" s="38" t="str">
        <f t="shared" si="367"/>
        <v/>
      </c>
      <c r="M3911" s="38" t="str">
        <f t="shared" si="368"/>
        <v/>
      </c>
      <c r="N3911" s="38" t="str">
        <f t="shared" si="370"/>
        <v/>
      </c>
      <c r="O3911" s="38" t="str">
        <f t="shared" si="366"/>
        <v/>
      </c>
      <c r="P3911" s="39" t="str">
        <f t="shared" si="371"/>
        <v/>
      </c>
      <c r="AC3911" s="42" t="str">
        <f>IF(B3911="","",VLOOKUP(B3911,[2]Formula!B:C,2,0))</f>
        <v/>
      </c>
      <c r="AD3911" s="43" t="str">
        <f t="shared" si="369"/>
        <v/>
      </c>
    </row>
    <row r="3912" spans="1:30" x14ac:dyDescent="0.25">
      <c r="A3912" s="64"/>
      <c r="B3912" s="64"/>
      <c r="C3912" s="66"/>
      <c r="D3912" s="67"/>
      <c r="E3912" s="64"/>
      <c r="F3912" s="64"/>
      <c r="G3912" s="37" t="str">
        <f>IF(E3912="","",IF(OR(E3912="Project Management",E3912="Project Support",E3912="Sprint Management",E3912="Sprint Support"),"NA",ROUND((((VLOOKUP(AD3912,[2]Formula!V:X,3,0)))-SUMIF(AD:AD,AD3912,H:H)),2)))</f>
        <v/>
      </c>
      <c r="H3912" s="71"/>
      <c r="I3912" s="72"/>
      <c r="J3912" s="72"/>
      <c r="K3912" s="38" t="str">
        <f>IF(E3912="","",IF(OR(E3912="Project Management",E3912="Project Support",E3912="Sprint Management",E3912="Sprint Support"),"NA",(((SUMIF(AD:AD,AD3912,H:H)/VLOOKUP(AD3912,[2]Formula!V:X,3,0))*VLOOKUP(AD3912,[2]Formula!V:X,2,0))*H3912)/SUMIF(AD:AD,AD3912,H:H)))</f>
        <v/>
      </c>
      <c r="L3912" s="38" t="str">
        <f t="shared" si="367"/>
        <v/>
      </c>
      <c r="M3912" s="38" t="str">
        <f t="shared" si="368"/>
        <v/>
      </c>
      <c r="N3912" s="38" t="str">
        <f t="shared" si="370"/>
        <v/>
      </c>
      <c r="O3912" s="38" t="str">
        <f t="shared" si="366"/>
        <v/>
      </c>
      <c r="P3912" s="39" t="str">
        <f t="shared" si="371"/>
        <v/>
      </c>
      <c r="AC3912" s="42" t="str">
        <f>IF(B3912="","",VLOOKUP(B3912,[2]Formula!B:C,2,0))</f>
        <v/>
      </c>
      <c r="AD3912" s="43" t="str">
        <f t="shared" si="369"/>
        <v/>
      </c>
    </row>
    <row r="3913" spans="1:30" x14ac:dyDescent="0.25">
      <c r="A3913" s="64"/>
      <c r="B3913" s="64"/>
      <c r="C3913" s="66"/>
      <c r="D3913" s="67"/>
      <c r="E3913" s="64"/>
      <c r="F3913" s="64"/>
      <c r="G3913" s="37" t="str">
        <f>IF(E3913="","",IF(OR(E3913="Project Management",E3913="Project Support",E3913="Sprint Management",E3913="Sprint Support"),"NA",ROUND((((VLOOKUP(AD3913,[2]Formula!V:X,3,0)))-SUMIF(AD:AD,AD3913,H:H)),2)))</f>
        <v/>
      </c>
      <c r="H3913" s="71"/>
      <c r="I3913" s="72"/>
      <c r="J3913" s="72"/>
      <c r="K3913" s="38" t="str">
        <f>IF(E3913="","",IF(OR(E3913="Project Management",E3913="Project Support",E3913="Sprint Management",E3913="Sprint Support"),"NA",(((SUMIF(AD:AD,AD3913,H:H)/VLOOKUP(AD3913,[2]Formula!V:X,3,0))*VLOOKUP(AD3913,[2]Formula!V:X,2,0))*H3913)/SUMIF(AD:AD,AD3913,H:H)))</f>
        <v/>
      </c>
      <c r="L3913" s="38" t="str">
        <f t="shared" si="367"/>
        <v/>
      </c>
      <c r="M3913" s="38" t="str">
        <f t="shared" si="368"/>
        <v/>
      </c>
      <c r="N3913" s="38" t="str">
        <f t="shared" si="370"/>
        <v/>
      </c>
      <c r="O3913" s="38" t="str">
        <f t="shared" si="366"/>
        <v/>
      </c>
      <c r="P3913" s="39" t="str">
        <f t="shared" si="371"/>
        <v/>
      </c>
      <c r="AC3913" s="42" t="str">
        <f>IF(B3913="","",VLOOKUP(B3913,[2]Formula!B:C,2,0))</f>
        <v/>
      </c>
      <c r="AD3913" s="43" t="str">
        <f t="shared" si="369"/>
        <v/>
      </c>
    </row>
    <row r="3914" spans="1:30" x14ac:dyDescent="0.25">
      <c r="A3914" s="64"/>
      <c r="B3914" s="64"/>
      <c r="C3914" s="66"/>
      <c r="D3914" s="67"/>
      <c r="E3914" s="64"/>
      <c r="F3914" s="64"/>
      <c r="G3914" s="37" t="str">
        <f>IF(E3914="","",IF(OR(E3914="Project Management",E3914="Project Support",E3914="Sprint Management",E3914="Sprint Support"),"NA",ROUND((((VLOOKUP(AD3914,[2]Formula!V:X,3,0)))-SUMIF(AD:AD,AD3914,H:H)),2)))</f>
        <v/>
      </c>
      <c r="H3914" s="71"/>
      <c r="I3914" s="72"/>
      <c r="J3914" s="72"/>
      <c r="K3914" s="38" t="str">
        <f>IF(E3914="","",IF(OR(E3914="Project Management",E3914="Project Support",E3914="Sprint Management",E3914="Sprint Support"),"NA",(((SUMIF(AD:AD,AD3914,H:H)/VLOOKUP(AD3914,[2]Formula!V:X,3,0))*VLOOKUP(AD3914,[2]Formula!V:X,2,0))*H3914)/SUMIF(AD:AD,AD3914,H:H)))</f>
        <v/>
      </c>
      <c r="L3914" s="38" t="str">
        <f t="shared" si="367"/>
        <v/>
      </c>
      <c r="M3914" s="38" t="str">
        <f t="shared" si="368"/>
        <v/>
      </c>
      <c r="N3914" s="38" t="str">
        <f t="shared" si="370"/>
        <v/>
      </c>
      <c r="O3914" s="38" t="str">
        <f t="shared" si="366"/>
        <v/>
      </c>
      <c r="P3914" s="39" t="str">
        <f t="shared" si="371"/>
        <v/>
      </c>
      <c r="AC3914" s="42" t="str">
        <f>IF(B3914="","",VLOOKUP(B3914,[2]Formula!B:C,2,0))</f>
        <v/>
      </c>
      <c r="AD3914" s="43" t="str">
        <f t="shared" si="369"/>
        <v/>
      </c>
    </row>
    <row r="3915" spans="1:30" x14ac:dyDescent="0.25">
      <c r="A3915" s="64"/>
      <c r="B3915" s="64"/>
      <c r="C3915" s="66"/>
      <c r="D3915" s="67"/>
      <c r="E3915" s="64"/>
      <c r="F3915" s="64"/>
      <c r="G3915" s="37" t="str">
        <f>IF(E3915="","",IF(OR(E3915="Project Management",E3915="Project Support",E3915="Sprint Management",E3915="Sprint Support"),"NA",ROUND((((VLOOKUP(AD3915,[2]Formula!V:X,3,0)))-SUMIF(AD:AD,AD3915,H:H)),2)))</f>
        <v/>
      </c>
      <c r="H3915" s="71"/>
      <c r="I3915" s="72"/>
      <c r="J3915" s="72"/>
      <c r="K3915" s="38" t="str">
        <f>IF(E3915="","",IF(OR(E3915="Project Management",E3915="Project Support",E3915="Sprint Management",E3915="Sprint Support"),"NA",(((SUMIF(AD:AD,AD3915,H:H)/VLOOKUP(AD3915,[2]Formula!V:X,3,0))*VLOOKUP(AD3915,[2]Formula!V:X,2,0))*H3915)/SUMIF(AD:AD,AD3915,H:H)))</f>
        <v/>
      </c>
      <c r="L3915" s="38" t="str">
        <f t="shared" si="367"/>
        <v/>
      </c>
      <c r="M3915" s="38" t="str">
        <f t="shared" si="368"/>
        <v/>
      </c>
      <c r="N3915" s="38" t="str">
        <f t="shared" si="370"/>
        <v/>
      </c>
      <c r="O3915" s="38" t="str">
        <f t="shared" si="366"/>
        <v/>
      </c>
      <c r="P3915" s="39" t="str">
        <f t="shared" si="371"/>
        <v/>
      </c>
      <c r="AC3915" s="42" t="str">
        <f>IF(B3915="","",VLOOKUP(B3915,[2]Formula!B:C,2,0))</f>
        <v/>
      </c>
      <c r="AD3915" s="43" t="str">
        <f t="shared" si="369"/>
        <v/>
      </c>
    </row>
    <row r="3916" spans="1:30" x14ac:dyDescent="0.25">
      <c r="A3916" s="64"/>
      <c r="B3916" s="64"/>
      <c r="C3916" s="66"/>
      <c r="D3916" s="67"/>
      <c r="E3916" s="64"/>
      <c r="F3916" s="64"/>
      <c r="G3916" s="37" t="str">
        <f>IF(E3916="","",IF(OR(E3916="Project Management",E3916="Project Support",E3916="Sprint Management",E3916="Sprint Support"),"NA",ROUND((((VLOOKUP(AD3916,[2]Formula!V:X,3,0)))-SUMIF(AD:AD,AD3916,H:H)),2)))</f>
        <v/>
      </c>
      <c r="H3916" s="71"/>
      <c r="I3916" s="72"/>
      <c r="J3916" s="72"/>
      <c r="K3916" s="38" t="str">
        <f>IF(E3916="","",IF(OR(E3916="Project Management",E3916="Project Support",E3916="Sprint Management",E3916="Sprint Support"),"NA",(((SUMIF(AD:AD,AD3916,H:H)/VLOOKUP(AD3916,[2]Formula!V:X,3,0))*VLOOKUP(AD3916,[2]Formula!V:X,2,0))*H3916)/SUMIF(AD:AD,AD3916,H:H)))</f>
        <v/>
      </c>
      <c r="L3916" s="38" t="str">
        <f t="shared" si="367"/>
        <v/>
      </c>
      <c r="M3916" s="38" t="str">
        <f t="shared" si="368"/>
        <v/>
      </c>
      <c r="N3916" s="38" t="str">
        <f t="shared" si="370"/>
        <v/>
      </c>
      <c r="O3916" s="38" t="str">
        <f t="shared" si="366"/>
        <v/>
      </c>
      <c r="P3916" s="39" t="str">
        <f t="shared" si="371"/>
        <v/>
      </c>
      <c r="AC3916" s="42" t="str">
        <f>IF(B3916="","",VLOOKUP(B3916,[2]Formula!B:C,2,0))</f>
        <v/>
      </c>
      <c r="AD3916" s="43" t="str">
        <f t="shared" si="369"/>
        <v/>
      </c>
    </row>
    <row r="3917" spans="1:30" x14ac:dyDescent="0.25">
      <c r="A3917" s="64"/>
      <c r="B3917" s="64"/>
      <c r="C3917" s="66"/>
      <c r="D3917" s="67"/>
      <c r="E3917" s="64"/>
      <c r="F3917" s="64"/>
      <c r="G3917" s="37" t="str">
        <f>IF(E3917="","",IF(OR(E3917="Project Management",E3917="Project Support",E3917="Sprint Management",E3917="Sprint Support"),"NA",ROUND((((VLOOKUP(AD3917,[2]Formula!V:X,3,0)))-SUMIF(AD:AD,AD3917,H:H)),2)))</f>
        <v/>
      </c>
      <c r="H3917" s="71"/>
      <c r="I3917" s="72"/>
      <c r="J3917" s="72"/>
      <c r="K3917" s="38" t="str">
        <f>IF(E3917="","",IF(OR(E3917="Project Management",E3917="Project Support",E3917="Sprint Management",E3917="Sprint Support"),"NA",(((SUMIF(AD:AD,AD3917,H:H)/VLOOKUP(AD3917,[2]Formula!V:X,3,0))*VLOOKUP(AD3917,[2]Formula!V:X,2,0))*H3917)/SUMIF(AD:AD,AD3917,H:H)))</f>
        <v/>
      </c>
      <c r="L3917" s="38" t="str">
        <f t="shared" si="367"/>
        <v/>
      </c>
      <c r="M3917" s="38" t="str">
        <f t="shared" si="368"/>
        <v/>
      </c>
      <c r="N3917" s="38" t="str">
        <f t="shared" si="370"/>
        <v/>
      </c>
      <c r="O3917" s="38" t="str">
        <f t="shared" si="366"/>
        <v/>
      </c>
      <c r="P3917" s="39" t="str">
        <f t="shared" si="371"/>
        <v/>
      </c>
      <c r="AC3917" s="42" t="str">
        <f>IF(B3917="","",VLOOKUP(B3917,[2]Formula!B:C,2,0))</f>
        <v/>
      </c>
      <c r="AD3917" s="43" t="str">
        <f t="shared" si="369"/>
        <v/>
      </c>
    </row>
    <row r="3918" spans="1:30" x14ac:dyDescent="0.25">
      <c r="A3918" s="64"/>
      <c r="B3918" s="64"/>
      <c r="C3918" s="66"/>
      <c r="D3918" s="67"/>
      <c r="E3918" s="64"/>
      <c r="F3918" s="64"/>
      <c r="G3918" s="37" t="str">
        <f>IF(E3918="","",IF(OR(E3918="Project Management",E3918="Project Support",E3918="Sprint Management",E3918="Sprint Support"),"NA",ROUND((((VLOOKUP(AD3918,[2]Formula!V:X,3,0)))-SUMIF(AD:AD,AD3918,H:H)),2)))</f>
        <v/>
      </c>
      <c r="H3918" s="71"/>
      <c r="I3918" s="72"/>
      <c r="J3918" s="72"/>
      <c r="K3918" s="38" t="str">
        <f>IF(E3918="","",IF(OR(E3918="Project Management",E3918="Project Support",E3918="Sprint Management",E3918="Sprint Support"),"NA",(((SUMIF(AD:AD,AD3918,H:H)/VLOOKUP(AD3918,[2]Formula!V:X,3,0))*VLOOKUP(AD3918,[2]Formula!V:X,2,0))*H3918)/SUMIF(AD:AD,AD3918,H:H)))</f>
        <v/>
      </c>
      <c r="L3918" s="38" t="str">
        <f t="shared" si="367"/>
        <v/>
      </c>
      <c r="M3918" s="38" t="str">
        <f t="shared" si="368"/>
        <v/>
      </c>
      <c r="N3918" s="38" t="str">
        <f t="shared" si="370"/>
        <v/>
      </c>
      <c r="O3918" s="38" t="str">
        <f t="shared" si="366"/>
        <v/>
      </c>
      <c r="P3918" s="39" t="str">
        <f t="shared" si="371"/>
        <v/>
      </c>
      <c r="AC3918" s="42" t="str">
        <f>IF(B3918="","",VLOOKUP(B3918,[2]Formula!B:C,2,0))</f>
        <v/>
      </c>
      <c r="AD3918" s="43" t="str">
        <f t="shared" si="369"/>
        <v/>
      </c>
    </row>
    <row r="3919" spans="1:30" x14ac:dyDescent="0.25">
      <c r="A3919" s="64"/>
      <c r="B3919" s="64"/>
      <c r="C3919" s="66"/>
      <c r="D3919" s="67"/>
      <c r="E3919" s="64"/>
      <c r="F3919" s="64"/>
      <c r="G3919" s="37" t="str">
        <f>IF(E3919="","",IF(OR(E3919="Project Management",E3919="Project Support",E3919="Sprint Management",E3919="Sprint Support"),"NA",ROUND((((VLOOKUP(AD3919,[2]Formula!V:X,3,0)))-SUMIF(AD:AD,AD3919,H:H)),2)))</f>
        <v/>
      </c>
      <c r="H3919" s="71"/>
      <c r="I3919" s="72"/>
      <c r="J3919" s="72"/>
      <c r="K3919" s="38" t="str">
        <f>IF(E3919="","",IF(OR(E3919="Project Management",E3919="Project Support",E3919="Sprint Management",E3919="Sprint Support"),"NA",(((SUMIF(AD:AD,AD3919,H:H)/VLOOKUP(AD3919,[2]Formula!V:X,3,0))*VLOOKUP(AD3919,[2]Formula!V:X,2,0))*H3919)/SUMIF(AD:AD,AD3919,H:H)))</f>
        <v/>
      </c>
      <c r="L3919" s="38" t="str">
        <f t="shared" si="367"/>
        <v/>
      </c>
      <c r="M3919" s="38" t="str">
        <f t="shared" si="368"/>
        <v/>
      </c>
      <c r="N3919" s="38" t="str">
        <f t="shared" si="370"/>
        <v/>
      </c>
      <c r="O3919" s="38" t="str">
        <f t="shared" si="366"/>
        <v/>
      </c>
      <c r="P3919" s="39" t="str">
        <f t="shared" si="371"/>
        <v/>
      </c>
      <c r="AC3919" s="42" t="str">
        <f>IF(B3919="","",VLOOKUP(B3919,[2]Formula!B:C,2,0))</f>
        <v/>
      </c>
      <c r="AD3919" s="43" t="str">
        <f t="shared" si="369"/>
        <v/>
      </c>
    </row>
    <row r="3920" spans="1:30" x14ac:dyDescent="0.25">
      <c r="A3920" s="64"/>
      <c r="B3920" s="64"/>
      <c r="C3920" s="66"/>
      <c r="D3920" s="67"/>
      <c r="E3920" s="64"/>
      <c r="F3920" s="64"/>
      <c r="G3920" s="37" t="str">
        <f>IF(E3920="","",IF(OR(E3920="Project Management",E3920="Project Support",E3920="Sprint Management",E3920="Sprint Support"),"NA",ROUND((((VLOOKUP(AD3920,[2]Formula!V:X,3,0)))-SUMIF(AD:AD,AD3920,H:H)),2)))</f>
        <v/>
      </c>
      <c r="H3920" s="71"/>
      <c r="I3920" s="72"/>
      <c r="J3920" s="72"/>
      <c r="K3920" s="38" t="str">
        <f>IF(E3920="","",IF(OR(E3920="Project Management",E3920="Project Support",E3920="Sprint Management",E3920="Sprint Support"),"NA",(((SUMIF(AD:AD,AD3920,H:H)/VLOOKUP(AD3920,[2]Formula!V:X,3,0))*VLOOKUP(AD3920,[2]Formula!V:X,2,0))*H3920)/SUMIF(AD:AD,AD3920,H:H)))</f>
        <v/>
      </c>
      <c r="L3920" s="38" t="str">
        <f t="shared" si="367"/>
        <v/>
      </c>
      <c r="M3920" s="38" t="str">
        <f t="shared" si="368"/>
        <v/>
      </c>
      <c r="N3920" s="38" t="str">
        <f t="shared" si="370"/>
        <v/>
      </c>
      <c r="O3920" s="38" t="str">
        <f t="shared" si="366"/>
        <v/>
      </c>
      <c r="P3920" s="39" t="str">
        <f t="shared" si="371"/>
        <v/>
      </c>
      <c r="AC3920" s="42" t="str">
        <f>IF(B3920="","",VLOOKUP(B3920,[2]Formula!B:C,2,0))</f>
        <v/>
      </c>
      <c r="AD3920" s="43" t="str">
        <f t="shared" si="369"/>
        <v/>
      </c>
    </row>
    <row r="3921" spans="1:30" x14ac:dyDescent="0.25">
      <c r="A3921" s="64"/>
      <c r="B3921" s="64"/>
      <c r="C3921" s="66"/>
      <c r="D3921" s="67"/>
      <c r="E3921" s="64"/>
      <c r="F3921" s="64"/>
      <c r="G3921" s="37" t="str">
        <f>IF(E3921="","",IF(OR(E3921="Project Management",E3921="Project Support",E3921="Sprint Management",E3921="Sprint Support"),"NA",ROUND((((VLOOKUP(AD3921,[2]Formula!V:X,3,0)))-SUMIF(AD:AD,AD3921,H:H)),2)))</f>
        <v/>
      </c>
      <c r="H3921" s="71"/>
      <c r="I3921" s="72"/>
      <c r="J3921" s="72"/>
      <c r="K3921" s="38" t="str">
        <f>IF(E3921="","",IF(OR(E3921="Project Management",E3921="Project Support",E3921="Sprint Management",E3921="Sprint Support"),"NA",(((SUMIF(AD:AD,AD3921,H:H)/VLOOKUP(AD3921,[2]Formula!V:X,3,0))*VLOOKUP(AD3921,[2]Formula!V:X,2,0))*H3921)/SUMIF(AD:AD,AD3921,H:H)))</f>
        <v/>
      </c>
      <c r="L3921" s="38" t="str">
        <f t="shared" si="367"/>
        <v/>
      </c>
      <c r="M3921" s="38" t="str">
        <f t="shared" si="368"/>
        <v/>
      </c>
      <c r="N3921" s="38" t="str">
        <f t="shared" si="370"/>
        <v/>
      </c>
      <c r="O3921" s="38" t="str">
        <f t="shared" si="366"/>
        <v/>
      </c>
      <c r="P3921" s="39" t="str">
        <f t="shared" si="371"/>
        <v/>
      </c>
      <c r="AC3921" s="42" t="str">
        <f>IF(B3921="","",VLOOKUP(B3921,[2]Formula!B:C,2,0))</f>
        <v/>
      </c>
      <c r="AD3921" s="43" t="str">
        <f t="shared" si="369"/>
        <v/>
      </c>
    </row>
    <row r="3922" spans="1:30" x14ac:dyDescent="0.25">
      <c r="A3922" s="64"/>
      <c r="B3922" s="64"/>
      <c r="C3922" s="66"/>
      <c r="D3922" s="67"/>
      <c r="E3922" s="64"/>
      <c r="F3922" s="64"/>
      <c r="G3922" s="37" t="str">
        <f>IF(E3922="","",IF(OR(E3922="Project Management",E3922="Project Support",E3922="Sprint Management",E3922="Sprint Support"),"NA",ROUND((((VLOOKUP(AD3922,[2]Formula!V:X,3,0)))-SUMIF(AD:AD,AD3922,H:H)),2)))</f>
        <v/>
      </c>
      <c r="H3922" s="71"/>
      <c r="I3922" s="72"/>
      <c r="J3922" s="72"/>
      <c r="K3922" s="38" t="str">
        <f>IF(E3922="","",IF(OR(E3922="Project Management",E3922="Project Support",E3922="Sprint Management",E3922="Sprint Support"),"NA",(((SUMIF(AD:AD,AD3922,H:H)/VLOOKUP(AD3922,[2]Formula!V:X,3,0))*VLOOKUP(AD3922,[2]Formula!V:X,2,0))*H3922)/SUMIF(AD:AD,AD3922,H:H)))</f>
        <v/>
      </c>
      <c r="L3922" s="38" t="str">
        <f t="shared" si="367"/>
        <v/>
      </c>
      <c r="M3922" s="38" t="str">
        <f t="shared" si="368"/>
        <v/>
      </c>
      <c r="N3922" s="38" t="str">
        <f t="shared" si="370"/>
        <v/>
      </c>
      <c r="O3922" s="38" t="str">
        <f t="shared" si="366"/>
        <v/>
      </c>
      <c r="P3922" s="39" t="str">
        <f t="shared" si="371"/>
        <v/>
      </c>
      <c r="AC3922" s="42" t="str">
        <f>IF(B3922="","",VLOOKUP(B3922,[2]Formula!B:C,2,0))</f>
        <v/>
      </c>
      <c r="AD3922" s="43" t="str">
        <f t="shared" si="369"/>
        <v/>
      </c>
    </row>
    <row r="3923" spans="1:30" x14ac:dyDescent="0.25">
      <c r="A3923" s="64"/>
      <c r="B3923" s="64"/>
      <c r="C3923" s="66"/>
      <c r="D3923" s="67"/>
      <c r="E3923" s="64"/>
      <c r="F3923" s="64"/>
      <c r="G3923" s="37" t="str">
        <f>IF(E3923="","",IF(OR(E3923="Project Management",E3923="Project Support",E3923="Sprint Management",E3923="Sprint Support"),"NA",ROUND((((VLOOKUP(AD3923,[2]Formula!V:X,3,0)))-SUMIF(AD:AD,AD3923,H:H)),2)))</f>
        <v/>
      </c>
      <c r="H3923" s="71"/>
      <c r="I3923" s="72"/>
      <c r="J3923" s="72"/>
      <c r="K3923" s="38" t="str">
        <f>IF(E3923="","",IF(OR(E3923="Project Management",E3923="Project Support",E3923="Sprint Management",E3923="Sprint Support"),"NA",(((SUMIF(AD:AD,AD3923,H:H)/VLOOKUP(AD3923,[2]Formula!V:X,3,0))*VLOOKUP(AD3923,[2]Formula!V:X,2,0))*H3923)/SUMIF(AD:AD,AD3923,H:H)))</f>
        <v/>
      </c>
      <c r="L3923" s="38" t="str">
        <f t="shared" si="367"/>
        <v/>
      </c>
      <c r="M3923" s="38" t="str">
        <f t="shared" si="368"/>
        <v/>
      </c>
      <c r="N3923" s="38" t="str">
        <f t="shared" si="370"/>
        <v/>
      </c>
      <c r="O3923" s="38" t="str">
        <f t="shared" si="366"/>
        <v/>
      </c>
      <c r="P3923" s="39" t="str">
        <f t="shared" si="371"/>
        <v/>
      </c>
      <c r="AC3923" s="42" t="str">
        <f>IF(B3923="","",VLOOKUP(B3923,[2]Formula!B:C,2,0))</f>
        <v/>
      </c>
      <c r="AD3923" s="43" t="str">
        <f t="shared" si="369"/>
        <v/>
      </c>
    </row>
    <row r="3924" spans="1:30" x14ac:dyDescent="0.25">
      <c r="A3924" s="64"/>
      <c r="B3924" s="64"/>
      <c r="C3924" s="66"/>
      <c r="D3924" s="67"/>
      <c r="E3924" s="64"/>
      <c r="F3924" s="64"/>
      <c r="G3924" s="37" t="str">
        <f>IF(E3924="","",IF(OR(E3924="Project Management",E3924="Project Support",E3924="Sprint Management",E3924="Sprint Support"),"NA",ROUND((((VLOOKUP(AD3924,[2]Formula!V:X,3,0)))-SUMIF(AD:AD,AD3924,H:H)),2)))</f>
        <v/>
      </c>
      <c r="H3924" s="71"/>
      <c r="I3924" s="72"/>
      <c r="J3924" s="72"/>
      <c r="K3924" s="38" t="str">
        <f>IF(E3924="","",IF(OR(E3924="Project Management",E3924="Project Support",E3924="Sprint Management",E3924="Sprint Support"),"NA",(((SUMIF(AD:AD,AD3924,H:H)/VLOOKUP(AD3924,[2]Formula!V:X,3,0))*VLOOKUP(AD3924,[2]Formula!V:X,2,0))*H3924)/SUMIF(AD:AD,AD3924,H:H)))</f>
        <v/>
      </c>
      <c r="L3924" s="38" t="str">
        <f t="shared" si="367"/>
        <v/>
      </c>
      <c r="M3924" s="38" t="str">
        <f t="shared" si="368"/>
        <v/>
      </c>
      <c r="N3924" s="38" t="str">
        <f t="shared" si="370"/>
        <v/>
      </c>
      <c r="O3924" s="38" t="str">
        <f t="shared" si="366"/>
        <v/>
      </c>
      <c r="P3924" s="39" t="str">
        <f t="shared" si="371"/>
        <v/>
      </c>
      <c r="AC3924" s="42" t="str">
        <f>IF(B3924="","",VLOOKUP(B3924,[2]Formula!B:C,2,0))</f>
        <v/>
      </c>
      <c r="AD3924" s="43" t="str">
        <f t="shared" si="369"/>
        <v/>
      </c>
    </row>
    <row r="3925" spans="1:30" x14ac:dyDescent="0.25">
      <c r="A3925" s="64"/>
      <c r="B3925" s="64"/>
      <c r="C3925" s="66"/>
      <c r="D3925" s="67"/>
      <c r="E3925" s="64"/>
      <c r="F3925" s="64"/>
      <c r="G3925" s="37" t="str">
        <f>IF(E3925="","",IF(OR(E3925="Project Management",E3925="Project Support",E3925="Sprint Management",E3925="Sprint Support"),"NA",ROUND((((VLOOKUP(AD3925,[2]Formula!V:X,3,0)))-SUMIF(AD:AD,AD3925,H:H)),2)))</f>
        <v/>
      </c>
      <c r="H3925" s="71"/>
      <c r="I3925" s="72"/>
      <c r="J3925" s="72"/>
      <c r="K3925" s="38" t="str">
        <f>IF(E3925="","",IF(OR(E3925="Project Management",E3925="Project Support",E3925="Sprint Management",E3925="Sprint Support"),"NA",(((SUMIF(AD:AD,AD3925,H:H)/VLOOKUP(AD3925,[2]Formula!V:X,3,0))*VLOOKUP(AD3925,[2]Formula!V:X,2,0))*H3925)/SUMIF(AD:AD,AD3925,H:H)))</f>
        <v/>
      </c>
      <c r="L3925" s="38" t="str">
        <f t="shared" si="367"/>
        <v/>
      </c>
      <c r="M3925" s="38" t="str">
        <f t="shared" si="368"/>
        <v/>
      </c>
      <c r="N3925" s="38" t="str">
        <f t="shared" si="370"/>
        <v/>
      </c>
      <c r="O3925" s="38" t="str">
        <f t="shared" si="366"/>
        <v/>
      </c>
      <c r="P3925" s="39" t="str">
        <f t="shared" si="371"/>
        <v/>
      </c>
      <c r="AC3925" s="42" t="str">
        <f>IF(B3925="","",VLOOKUP(B3925,[2]Formula!B:C,2,0))</f>
        <v/>
      </c>
      <c r="AD3925" s="43" t="str">
        <f t="shared" si="369"/>
        <v/>
      </c>
    </row>
    <row r="3926" spans="1:30" x14ac:dyDescent="0.25">
      <c r="A3926" s="64"/>
      <c r="B3926" s="64"/>
      <c r="C3926" s="66"/>
      <c r="D3926" s="67"/>
      <c r="E3926" s="64"/>
      <c r="F3926" s="64"/>
      <c r="G3926" s="37" t="str">
        <f>IF(E3926="","",IF(OR(E3926="Project Management",E3926="Project Support",E3926="Sprint Management",E3926="Sprint Support"),"NA",ROUND((((VLOOKUP(AD3926,[2]Formula!V:X,3,0)))-SUMIF(AD:AD,AD3926,H:H)),2)))</f>
        <v/>
      </c>
      <c r="H3926" s="71"/>
      <c r="I3926" s="72"/>
      <c r="J3926" s="72"/>
      <c r="K3926" s="38" t="str">
        <f>IF(E3926="","",IF(OR(E3926="Project Management",E3926="Project Support",E3926="Sprint Management",E3926="Sprint Support"),"NA",(((SUMIF(AD:AD,AD3926,H:H)/VLOOKUP(AD3926,[2]Formula!V:X,3,0))*VLOOKUP(AD3926,[2]Formula!V:X,2,0))*H3926)/SUMIF(AD:AD,AD3926,H:H)))</f>
        <v/>
      </c>
      <c r="L3926" s="38" t="str">
        <f t="shared" si="367"/>
        <v/>
      </c>
      <c r="M3926" s="38" t="str">
        <f t="shared" si="368"/>
        <v/>
      </c>
      <c r="N3926" s="38" t="str">
        <f t="shared" si="370"/>
        <v/>
      </c>
      <c r="O3926" s="38" t="str">
        <f t="shared" si="366"/>
        <v/>
      </c>
      <c r="P3926" s="39" t="str">
        <f t="shared" si="371"/>
        <v/>
      </c>
      <c r="AC3926" s="42" t="str">
        <f>IF(B3926="","",VLOOKUP(B3926,[2]Formula!B:C,2,0))</f>
        <v/>
      </c>
      <c r="AD3926" s="43" t="str">
        <f t="shared" si="369"/>
        <v/>
      </c>
    </row>
    <row r="3927" spans="1:30" x14ac:dyDescent="0.25">
      <c r="A3927" s="64"/>
      <c r="B3927" s="64"/>
      <c r="C3927" s="66"/>
      <c r="D3927" s="67"/>
      <c r="E3927" s="64"/>
      <c r="F3927" s="64"/>
      <c r="G3927" s="37" t="str">
        <f>IF(E3927="","",IF(OR(E3927="Project Management",E3927="Project Support",E3927="Sprint Management",E3927="Sprint Support"),"NA",ROUND((((VLOOKUP(AD3927,[2]Formula!V:X,3,0)))-SUMIF(AD:AD,AD3927,H:H)),2)))</f>
        <v/>
      </c>
      <c r="H3927" s="71"/>
      <c r="I3927" s="72"/>
      <c r="J3927" s="72"/>
      <c r="K3927" s="38" t="str">
        <f>IF(E3927="","",IF(OR(E3927="Project Management",E3927="Project Support",E3927="Sprint Management",E3927="Sprint Support"),"NA",(((SUMIF(AD:AD,AD3927,H:H)/VLOOKUP(AD3927,[2]Formula!V:X,3,0))*VLOOKUP(AD3927,[2]Formula!V:X,2,0))*H3927)/SUMIF(AD:AD,AD3927,H:H)))</f>
        <v/>
      </c>
      <c r="L3927" s="38" t="str">
        <f t="shared" si="367"/>
        <v/>
      </c>
      <c r="M3927" s="38" t="str">
        <f t="shared" si="368"/>
        <v/>
      </c>
      <c r="N3927" s="38" t="str">
        <f t="shared" si="370"/>
        <v/>
      </c>
      <c r="O3927" s="38" t="str">
        <f t="shared" si="366"/>
        <v/>
      </c>
      <c r="P3927" s="39" t="str">
        <f t="shared" si="371"/>
        <v/>
      </c>
      <c r="AC3927" s="42" t="str">
        <f>IF(B3927="","",VLOOKUP(B3927,[2]Formula!B:C,2,0))</f>
        <v/>
      </c>
      <c r="AD3927" s="43" t="str">
        <f t="shared" si="369"/>
        <v/>
      </c>
    </row>
    <row r="3928" spans="1:30" x14ac:dyDescent="0.25">
      <c r="A3928" s="64"/>
      <c r="B3928" s="64"/>
      <c r="C3928" s="66"/>
      <c r="D3928" s="67"/>
      <c r="E3928" s="64"/>
      <c r="F3928" s="64"/>
      <c r="G3928" s="37" t="str">
        <f>IF(E3928="","",IF(OR(E3928="Project Management",E3928="Project Support",E3928="Sprint Management",E3928="Sprint Support"),"NA",ROUND((((VLOOKUP(AD3928,[2]Formula!V:X,3,0)))-SUMIF(AD:AD,AD3928,H:H)),2)))</f>
        <v/>
      </c>
      <c r="H3928" s="71"/>
      <c r="I3928" s="72"/>
      <c r="J3928" s="72"/>
      <c r="K3928" s="38" t="str">
        <f>IF(E3928="","",IF(OR(E3928="Project Management",E3928="Project Support",E3928="Sprint Management",E3928="Sprint Support"),"NA",(((SUMIF(AD:AD,AD3928,H:H)/VLOOKUP(AD3928,[2]Formula!V:X,3,0))*VLOOKUP(AD3928,[2]Formula!V:X,2,0))*H3928)/SUMIF(AD:AD,AD3928,H:H)))</f>
        <v/>
      </c>
      <c r="L3928" s="38" t="str">
        <f t="shared" si="367"/>
        <v/>
      </c>
      <c r="M3928" s="38" t="str">
        <f t="shared" si="368"/>
        <v/>
      </c>
      <c r="N3928" s="38" t="str">
        <f t="shared" si="370"/>
        <v/>
      </c>
      <c r="O3928" s="38" t="str">
        <f t="shared" si="366"/>
        <v/>
      </c>
      <c r="P3928" s="39" t="str">
        <f t="shared" si="371"/>
        <v/>
      </c>
      <c r="AC3928" s="42" t="str">
        <f>IF(B3928="","",VLOOKUP(B3928,[2]Formula!B:C,2,0))</f>
        <v/>
      </c>
      <c r="AD3928" s="43" t="str">
        <f t="shared" si="369"/>
        <v/>
      </c>
    </row>
    <row r="3929" spans="1:30" x14ac:dyDescent="0.25">
      <c r="A3929" s="64"/>
      <c r="B3929" s="64"/>
      <c r="C3929" s="66"/>
      <c r="D3929" s="67"/>
      <c r="E3929" s="64"/>
      <c r="F3929" s="64"/>
      <c r="G3929" s="37" t="str">
        <f>IF(E3929="","",IF(OR(E3929="Project Management",E3929="Project Support",E3929="Sprint Management",E3929="Sprint Support"),"NA",ROUND((((VLOOKUP(AD3929,[2]Formula!V:X,3,0)))-SUMIF(AD:AD,AD3929,H:H)),2)))</f>
        <v/>
      </c>
      <c r="H3929" s="71"/>
      <c r="I3929" s="72"/>
      <c r="J3929" s="72"/>
      <c r="K3929" s="38" t="str">
        <f>IF(E3929="","",IF(OR(E3929="Project Management",E3929="Project Support",E3929="Sprint Management",E3929="Sprint Support"),"NA",(((SUMIF(AD:AD,AD3929,H:H)/VLOOKUP(AD3929,[2]Formula!V:X,3,0))*VLOOKUP(AD3929,[2]Formula!V:X,2,0))*H3929)/SUMIF(AD:AD,AD3929,H:H)))</f>
        <v/>
      </c>
      <c r="L3929" s="38" t="str">
        <f t="shared" si="367"/>
        <v/>
      </c>
      <c r="M3929" s="38" t="str">
        <f t="shared" si="368"/>
        <v/>
      </c>
      <c r="N3929" s="38" t="str">
        <f t="shared" si="370"/>
        <v/>
      </c>
      <c r="O3929" s="38" t="str">
        <f t="shared" si="366"/>
        <v/>
      </c>
      <c r="P3929" s="39" t="str">
        <f t="shared" si="371"/>
        <v/>
      </c>
      <c r="AC3929" s="42" t="str">
        <f>IF(B3929="","",VLOOKUP(B3929,[2]Formula!B:C,2,0))</f>
        <v/>
      </c>
      <c r="AD3929" s="43" t="str">
        <f t="shared" si="369"/>
        <v/>
      </c>
    </row>
    <row r="3930" spans="1:30" x14ac:dyDescent="0.25">
      <c r="A3930" s="64"/>
      <c r="B3930" s="64"/>
      <c r="C3930" s="66"/>
      <c r="D3930" s="67"/>
      <c r="E3930" s="64"/>
      <c r="F3930" s="64"/>
      <c r="G3930" s="37" t="str">
        <f>IF(E3930="","",IF(OR(E3930="Project Management",E3930="Project Support",E3930="Sprint Management",E3930="Sprint Support"),"NA",ROUND((((VLOOKUP(AD3930,[2]Formula!V:X,3,0)))-SUMIF(AD:AD,AD3930,H:H)),2)))</f>
        <v/>
      </c>
      <c r="H3930" s="71"/>
      <c r="I3930" s="72"/>
      <c r="J3930" s="72"/>
      <c r="K3930" s="38" t="str">
        <f>IF(E3930="","",IF(OR(E3930="Project Management",E3930="Project Support",E3930="Sprint Management",E3930="Sprint Support"),"NA",(((SUMIF(AD:AD,AD3930,H:H)/VLOOKUP(AD3930,[2]Formula!V:X,3,0))*VLOOKUP(AD3930,[2]Formula!V:X,2,0))*H3930)/SUMIF(AD:AD,AD3930,H:H)))</f>
        <v/>
      </c>
      <c r="L3930" s="38" t="str">
        <f t="shared" si="367"/>
        <v/>
      </c>
      <c r="M3930" s="38" t="str">
        <f t="shared" si="368"/>
        <v/>
      </c>
      <c r="N3930" s="38" t="str">
        <f t="shared" si="370"/>
        <v/>
      </c>
      <c r="O3930" s="38" t="str">
        <f t="shared" si="366"/>
        <v/>
      </c>
      <c r="P3930" s="39" t="str">
        <f t="shared" si="371"/>
        <v/>
      </c>
      <c r="AC3930" s="42" t="str">
        <f>IF(B3930="","",VLOOKUP(B3930,[2]Formula!B:C,2,0))</f>
        <v/>
      </c>
      <c r="AD3930" s="43" t="str">
        <f t="shared" si="369"/>
        <v/>
      </c>
    </row>
    <row r="3931" spans="1:30" x14ac:dyDescent="0.25">
      <c r="A3931" s="64"/>
      <c r="B3931" s="64"/>
      <c r="C3931" s="66"/>
      <c r="D3931" s="67"/>
      <c r="E3931" s="64"/>
      <c r="F3931" s="64"/>
      <c r="G3931" s="37" t="str">
        <f>IF(E3931="","",IF(OR(E3931="Project Management",E3931="Project Support",E3931="Sprint Management",E3931="Sprint Support"),"NA",ROUND((((VLOOKUP(AD3931,[2]Formula!V:X,3,0)))-SUMIF(AD:AD,AD3931,H:H)),2)))</f>
        <v/>
      </c>
      <c r="H3931" s="71"/>
      <c r="I3931" s="72"/>
      <c r="J3931" s="72"/>
      <c r="K3931" s="38" t="str">
        <f>IF(E3931="","",IF(OR(E3931="Project Management",E3931="Project Support",E3931="Sprint Management",E3931="Sprint Support"),"NA",(((SUMIF(AD:AD,AD3931,H:H)/VLOOKUP(AD3931,[2]Formula!V:X,3,0))*VLOOKUP(AD3931,[2]Formula!V:X,2,0))*H3931)/SUMIF(AD:AD,AD3931,H:H)))</f>
        <v/>
      </c>
      <c r="L3931" s="38" t="str">
        <f t="shared" si="367"/>
        <v/>
      </c>
      <c r="M3931" s="38" t="str">
        <f t="shared" si="368"/>
        <v/>
      </c>
      <c r="N3931" s="38" t="str">
        <f t="shared" si="370"/>
        <v/>
      </c>
      <c r="O3931" s="38" t="str">
        <f t="shared" si="366"/>
        <v/>
      </c>
      <c r="P3931" s="39" t="str">
        <f t="shared" si="371"/>
        <v/>
      </c>
      <c r="AC3931" s="42" t="str">
        <f>IF(B3931="","",VLOOKUP(B3931,[2]Formula!B:C,2,0))</f>
        <v/>
      </c>
      <c r="AD3931" s="43" t="str">
        <f t="shared" si="369"/>
        <v/>
      </c>
    </row>
    <row r="3932" spans="1:30" x14ac:dyDescent="0.25">
      <c r="A3932" s="64"/>
      <c r="B3932" s="64"/>
      <c r="C3932" s="66"/>
      <c r="D3932" s="67"/>
      <c r="E3932" s="64"/>
      <c r="F3932" s="64"/>
      <c r="G3932" s="37" t="str">
        <f>IF(E3932="","",IF(OR(E3932="Project Management",E3932="Project Support",E3932="Sprint Management",E3932="Sprint Support"),"NA",ROUND((((VLOOKUP(AD3932,[2]Formula!V:X,3,0)))-SUMIF(AD:AD,AD3932,H:H)),2)))</f>
        <v/>
      </c>
      <c r="H3932" s="71"/>
      <c r="I3932" s="72"/>
      <c r="J3932" s="72"/>
      <c r="K3932" s="38" t="str">
        <f>IF(E3932="","",IF(OR(E3932="Project Management",E3932="Project Support",E3932="Sprint Management",E3932="Sprint Support"),"NA",(((SUMIF(AD:AD,AD3932,H:H)/VLOOKUP(AD3932,[2]Formula!V:X,3,0))*VLOOKUP(AD3932,[2]Formula!V:X,2,0))*H3932)/SUMIF(AD:AD,AD3932,H:H)))</f>
        <v/>
      </c>
      <c r="L3932" s="38" t="str">
        <f t="shared" si="367"/>
        <v/>
      </c>
      <c r="M3932" s="38" t="str">
        <f t="shared" si="368"/>
        <v/>
      </c>
      <c r="N3932" s="38" t="str">
        <f t="shared" si="370"/>
        <v/>
      </c>
      <c r="O3932" s="38" t="str">
        <f t="shared" si="366"/>
        <v/>
      </c>
      <c r="P3932" s="39" t="str">
        <f t="shared" si="371"/>
        <v/>
      </c>
      <c r="AC3932" s="42" t="str">
        <f>IF(B3932="","",VLOOKUP(B3932,[2]Formula!B:C,2,0))</f>
        <v/>
      </c>
      <c r="AD3932" s="43" t="str">
        <f t="shared" si="369"/>
        <v/>
      </c>
    </row>
    <row r="3933" spans="1:30" x14ac:dyDescent="0.25">
      <c r="A3933" s="64"/>
      <c r="B3933" s="64"/>
      <c r="C3933" s="66"/>
      <c r="D3933" s="67"/>
      <c r="E3933" s="64"/>
      <c r="F3933" s="64"/>
      <c r="G3933" s="37" t="str">
        <f>IF(E3933="","",IF(OR(E3933="Project Management",E3933="Project Support",E3933="Sprint Management",E3933="Sprint Support"),"NA",ROUND((((VLOOKUP(AD3933,[2]Formula!V:X,3,0)))-SUMIF(AD:AD,AD3933,H:H)),2)))</f>
        <v/>
      </c>
      <c r="H3933" s="71"/>
      <c r="I3933" s="72"/>
      <c r="J3933" s="72"/>
      <c r="K3933" s="38" t="str">
        <f>IF(E3933="","",IF(OR(E3933="Project Management",E3933="Project Support",E3933="Sprint Management",E3933="Sprint Support"),"NA",(((SUMIF(AD:AD,AD3933,H:H)/VLOOKUP(AD3933,[2]Formula!V:X,3,0))*VLOOKUP(AD3933,[2]Formula!V:X,2,0))*H3933)/SUMIF(AD:AD,AD3933,H:H)))</f>
        <v/>
      </c>
      <c r="L3933" s="38" t="str">
        <f t="shared" si="367"/>
        <v/>
      </c>
      <c r="M3933" s="38" t="str">
        <f t="shared" si="368"/>
        <v/>
      </c>
      <c r="N3933" s="38" t="str">
        <f t="shared" si="370"/>
        <v/>
      </c>
      <c r="O3933" s="38" t="str">
        <f t="shared" si="366"/>
        <v/>
      </c>
      <c r="P3933" s="39" t="str">
        <f t="shared" si="371"/>
        <v/>
      </c>
      <c r="AC3933" s="42" t="str">
        <f>IF(B3933="","",VLOOKUP(B3933,[2]Formula!B:C,2,0))</f>
        <v/>
      </c>
      <c r="AD3933" s="43" t="str">
        <f t="shared" si="369"/>
        <v/>
      </c>
    </row>
    <row r="3934" spans="1:30" x14ac:dyDescent="0.25">
      <c r="A3934" s="64"/>
      <c r="B3934" s="64"/>
      <c r="C3934" s="66"/>
      <c r="D3934" s="67"/>
      <c r="E3934" s="64"/>
      <c r="F3934" s="64"/>
      <c r="G3934" s="37" t="str">
        <f>IF(E3934="","",IF(OR(E3934="Project Management",E3934="Project Support",E3934="Sprint Management",E3934="Sprint Support"),"NA",ROUND((((VLOOKUP(AD3934,[2]Formula!V:X,3,0)))-SUMIF(AD:AD,AD3934,H:H)),2)))</f>
        <v/>
      </c>
      <c r="H3934" s="71"/>
      <c r="I3934" s="72"/>
      <c r="J3934" s="72"/>
      <c r="K3934" s="38" t="str">
        <f>IF(E3934="","",IF(OR(E3934="Project Management",E3934="Project Support",E3934="Sprint Management",E3934="Sprint Support"),"NA",(((SUMIF(AD:AD,AD3934,H:H)/VLOOKUP(AD3934,[2]Formula!V:X,3,0))*VLOOKUP(AD3934,[2]Formula!V:X,2,0))*H3934)/SUMIF(AD:AD,AD3934,H:H)))</f>
        <v/>
      </c>
      <c r="L3934" s="38" t="str">
        <f t="shared" si="367"/>
        <v/>
      </c>
      <c r="M3934" s="38" t="str">
        <f t="shared" si="368"/>
        <v/>
      </c>
      <c r="N3934" s="38" t="str">
        <f t="shared" si="370"/>
        <v/>
      </c>
      <c r="O3934" s="38" t="str">
        <f t="shared" si="366"/>
        <v/>
      </c>
      <c r="P3934" s="39" t="str">
        <f t="shared" si="371"/>
        <v/>
      </c>
      <c r="AC3934" s="42" t="str">
        <f>IF(B3934="","",VLOOKUP(B3934,[2]Formula!B:C,2,0))</f>
        <v/>
      </c>
      <c r="AD3934" s="43" t="str">
        <f t="shared" si="369"/>
        <v/>
      </c>
    </row>
    <row r="3935" spans="1:30" x14ac:dyDescent="0.25">
      <c r="A3935" s="64"/>
      <c r="B3935" s="64"/>
      <c r="C3935" s="66"/>
      <c r="D3935" s="67"/>
      <c r="E3935" s="64"/>
      <c r="F3935" s="64"/>
      <c r="G3935" s="37" t="str">
        <f>IF(E3935="","",IF(OR(E3935="Project Management",E3935="Project Support",E3935="Sprint Management",E3935="Sprint Support"),"NA",ROUND((((VLOOKUP(AD3935,[2]Formula!V:X,3,0)))-SUMIF(AD:AD,AD3935,H:H)),2)))</f>
        <v/>
      </c>
      <c r="H3935" s="71"/>
      <c r="I3935" s="72"/>
      <c r="J3935" s="72"/>
      <c r="K3935" s="38" t="str">
        <f>IF(E3935="","",IF(OR(E3935="Project Management",E3935="Project Support",E3935="Sprint Management",E3935="Sprint Support"),"NA",(((SUMIF(AD:AD,AD3935,H:H)/VLOOKUP(AD3935,[2]Formula!V:X,3,0))*VLOOKUP(AD3935,[2]Formula!V:X,2,0))*H3935)/SUMIF(AD:AD,AD3935,H:H)))</f>
        <v/>
      </c>
      <c r="L3935" s="38" t="str">
        <f t="shared" si="367"/>
        <v/>
      </c>
      <c r="M3935" s="38" t="str">
        <f t="shared" si="368"/>
        <v/>
      </c>
      <c r="N3935" s="38" t="str">
        <f t="shared" si="370"/>
        <v/>
      </c>
      <c r="O3935" s="38" t="str">
        <f t="shared" si="366"/>
        <v/>
      </c>
      <c r="P3935" s="39" t="str">
        <f t="shared" si="371"/>
        <v/>
      </c>
      <c r="AC3935" s="42" t="str">
        <f>IF(B3935="","",VLOOKUP(B3935,[2]Formula!B:C,2,0))</f>
        <v/>
      </c>
      <c r="AD3935" s="43" t="str">
        <f t="shared" si="369"/>
        <v/>
      </c>
    </row>
    <row r="3936" spans="1:30" x14ac:dyDescent="0.25">
      <c r="A3936" s="64"/>
      <c r="B3936" s="64"/>
      <c r="C3936" s="66"/>
      <c r="D3936" s="67"/>
      <c r="E3936" s="64"/>
      <c r="F3936" s="64"/>
      <c r="G3936" s="37" t="str">
        <f>IF(E3936="","",IF(OR(E3936="Project Management",E3936="Project Support",E3936="Sprint Management",E3936="Sprint Support"),"NA",ROUND((((VLOOKUP(AD3936,[2]Formula!V:X,3,0)))-SUMIF(AD:AD,AD3936,H:H)),2)))</f>
        <v/>
      </c>
      <c r="H3936" s="71"/>
      <c r="I3936" s="72"/>
      <c r="J3936" s="72"/>
      <c r="K3936" s="38" t="str">
        <f>IF(E3936="","",IF(OR(E3936="Project Management",E3936="Project Support",E3936="Sprint Management",E3936="Sprint Support"),"NA",(((SUMIF(AD:AD,AD3936,H:H)/VLOOKUP(AD3936,[2]Formula!V:X,3,0))*VLOOKUP(AD3936,[2]Formula!V:X,2,0))*H3936)/SUMIF(AD:AD,AD3936,H:H)))</f>
        <v/>
      </c>
      <c r="L3936" s="38" t="str">
        <f t="shared" si="367"/>
        <v/>
      </c>
      <c r="M3936" s="38" t="str">
        <f t="shared" si="368"/>
        <v/>
      </c>
      <c r="N3936" s="38" t="str">
        <f t="shared" si="370"/>
        <v/>
      </c>
      <c r="O3936" s="38" t="str">
        <f t="shared" si="366"/>
        <v/>
      </c>
      <c r="P3936" s="39" t="str">
        <f t="shared" si="371"/>
        <v/>
      </c>
      <c r="AC3936" s="42" t="str">
        <f>IF(B3936="","",VLOOKUP(B3936,[2]Formula!B:C,2,0))</f>
        <v/>
      </c>
      <c r="AD3936" s="43" t="str">
        <f t="shared" si="369"/>
        <v/>
      </c>
    </row>
    <row r="3937" spans="1:30" x14ac:dyDescent="0.25">
      <c r="A3937" s="64"/>
      <c r="B3937" s="64"/>
      <c r="C3937" s="66"/>
      <c r="D3937" s="67"/>
      <c r="E3937" s="64"/>
      <c r="F3937" s="64"/>
      <c r="G3937" s="37" t="str">
        <f>IF(E3937="","",IF(OR(E3937="Project Management",E3937="Project Support",E3937="Sprint Management",E3937="Sprint Support"),"NA",ROUND((((VLOOKUP(AD3937,[2]Formula!V:X,3,0)))-SUMIF(AD:AD,AD3937,H:H)),2)))</f>
        <v/>
      </c>
      <c r="H3937" s="71"/>
      <c r="I3937" s="72"/>
      <c r="J3937" s="72"/>
      <c r="K3937" s="38" t="str">
        <f>IF(E3937="","",IF(OR(E3937="Project Management",E3937="Project Support",E3937="Sprint Management",E3937="Sprint Support"),"NA",(((SUMIF(AD:AD,AD3937,H:H)/VLOOKUP(AD3937,[2]Formula!V:X,3,0))*VLOOKUP(AD3937,[2]Formula!V:X,2,0))*H3937)/SUMIF(AD:AD,AD3937,H:H)))</f>
        <v/>
      </c>
      <c r="L3937" s="38" t="str">
        <f t="shared" si="367"/>
        <v/>
      </c>
      <c r="M3937" s="38" t="str">
        <f t="shared" si="368"/>
        <v/>
      </c>
      <c r="N3937" s="38" t="str">
        <f t="shared" si="370"/>
        <v/>
      </c>
      <c r="O3937" s="38" t="str">
        <f t="shared" si="366"/>
        <v/>
      </c>
      <c r="P3937" s="39" t="str">
        <f t="shared" si="371"/>
        <v/>
      </c>
      <c r="AC3937" s="42" t="str">
        <f>IF(B3937="","",VLOOKUP(B3937,[2]Formula!B:C,2,0))</f>
        <v/>
      </c>
      <c r="AD3937" s="43" t="str">
        <f t="shared" si="369"/>
        <v/>
      </c>
    </row>
    <row r="3938" spans="1:30" x14ac:dyDescent="0.25">
      <c r="A3938" s="64"/>
      <c r="B3938" s="64"/>
      <c r="C3938" s="66"/>
      <c r="D3938" s="67"/>
      <c r="E3938" s="64"/>
      <c r="F3938" s="64"/>
      <c r="G3938" s="37" t="str">
        <f>IF(E3938="","",IF(OR(E3938="Project Management",E3938="Project Support",E3938="Sprint Management",E3938="Sprint Support"),"NA",ROUND((((VLOOKUP(AD3938,[2]Formula!V:X,3,0)))-SUMIF(AD:AD,AD3938,H:H)),2)))</f>
        <v/>
      </c>
      <c r="H3938" s="71"/>
      <c r="I3938" s="72"/>
      <c r="J3938" s="72"/>
      <c r="K3938" s="38" t="str">
        <f>IF(E3938="","",IF(OR(E3938="Project Management",E3938="Project Support",E3938="Sprint Management",E3938="Sprint Support"),"NA",(((SUMIF(AD:AD,AD3938,H:H)/VLOOKUP(AD3938,[2]Formula!V:X,3,0))*VLOOKUP(AD3938,[2]Formula!V:X,2,0))*H3938)/SUMIF(AD:AD,AD3938,H:H)))</f>
        <v/>
      </c>
      <c r="L3938" s="38" t="str">
        <f t="shared" si="367"/>
        <v/>
      </c>
      <c r="M3938" s="38" t="str">
        <f t="shared" si="368"/>
        <v/>
      </c>
      <c r="N3938" s="38" t="str">
        <f t="shared" si="370"/>
        <v/>
      </c>
      <c r="O3938" s="38" t="str">
        <f t="shared" si="366"/>
        <v/>
      </c>
      <c r="P3938" s="39" t="str">
        <f t="shared" si="371"/>
        <v/>
      </c>
      <c r="AC3938" s="42" t="str">
        <f>IF(B3938="","",VLOOKUP(B3938,[2]Formula!B:C,2,0))</f>
        <v/>
      </c>
      <c r="AD3938" s="43" t="str">
        <f t="shared" si="369"/>
        <v/>
      </c>
    </row>
    <row r="3939" spans="1:30" x14ac:dyDescent="0.25">
      <c r="A3939" s="64"/>
      <c r="B3939" s="64"/>
      <c r="C3939" s="66"/>
      <c r="D3939" s="67"/>
      <c r="E3939" s="64"/>
      <c r="F3939" s="64"/>
      <c r="G3939" s="37" t="str">
        <f>IF(E3939="","",IF(OR(E3939="Project Management",E3939="Project Support",E3939="Sprint Management",E3939="Sprint Support"),"NA",ROUND((((VLOOKUP(AD3939,[2]Formula!V:X,3,0)))-SUMIF(AD:AD,AD3939,H:H)),2)))</f>
        <v/>
      </c>
      <c r="H3939" s="71"/>
      <c r="I3939" s="72"/>
      <c r="J3939" s="72"/>
      <c r="K3939" s="38" t="str">
        <f>IF(E3939="","",IF(OR(E3939="Project Management",E3939="Project Support",E3939="Sprint Management",E3939="Sprint Support"),"NA",(((SUMIF(AD:AD,AD3939,H:H)/VLOOKUP(AD3939,[2]Formula!V:X,3,0))*VLOOKUP(AD3939,[2]Formula!V:X,2,0))*H3939)/SUMIF(AD:AD,AD3939,H:H)))</f>
        <v/>
      </c>
      <c r="L3939" s="38" t="str">
        <f t="shared" si="367"/>
        <v/>
      </c>
      <c r="M3939" s="38" t="str">
        <f t="shared" si="368"/>
        <v/>
      </c>
      <c r="N3939" s="38" t="str">
        <f t="shared" si="370"/>
        <v/>
      </c>
      <c r="O3939" s="38" t="str">
        <f t="shared" si="366"/>
        <v/>
      </c>
      <c r="P3939" s="39" t="str">
        <f t="shared" si="371"/>
        <v/>
      </c>
      <c r="AC3939" s="42" t="str">
        <f>IF(B3939="","",VLOOKUP(B3939,[2]Formula!B:C,2,0))</f>
        <v/>
      </c>
      <c r="AD3939" s="43" t="str">
        <f t="shared" si="369"/>
        <v/>
      </c>
    </row>
    <row r="3940" spans="1:30" x14ac:dyDescent="0.25">
      <c r="A3940" s="64"/>
      <c r="B3940" s="64"/>
      <c r="C3940" s="66"/>
      <c r="D3940" s="67"/>
      <c r="E3940" s="64"/>
      <c r="F3940" s="64"/>
      <c r="G3940" s="37" t="str">
        <f>IF(E3940="","",IF(OR(E3940="Project Management",E3940="Project Support",E3940="Sprint Management",E3940="Sprint Support"),"NA",ROUND((((VLOOKUP(AD3940,[2]Formula!V:X,3,0)))-SUMIF(AD:AD,AD3940,H:H)),2)))</f>
        <v/>
      </c>
      <c r="H3940" s="71"/>
      <c r="I3940" s="72"/>
      <c r="J3940" s="72"/>
      <c r="K3940" s="38" t="str">
        <f>IF(E3940="","",IF(OR(E3940="Project Management",E3940="Project Support",E3940="Sprint Management",E3940="Sprint Support"),"NA",(((SUMIF(AD:AD,AD3940,H:H)/VLOOKUP(AD3940,[2]Formula!V:X,3,0))*VLOOKUP(AD3940,[2]Formula!V:X,2,0))*H3940)/SUMIF(AD:AD,AD3940,H:H)))</f>
        <v/>
      </c>
      <c r="L3940" s="38" t="str">
        <f t="shared" si="367"/>
        <v/>
      </c>
      <c r="M3940" s="38" t="str">
        <f t="shared" si="368"/>
        <v/>
      </c>
      <c r="N3940" s="38" t="str">
        <f t="shared" si="370"/>
        <v/>
      </c>
      <c r="O3940" s="38" t="str">
        <f t="shared" si="366"/>
        <v/>
      </c>
      <c r="P3940" s="39" t="str">
        <f t="shared" si="371"/>
        <v/>
      </c>
      <c r="AC3940" s="42" t="str">
        <f>IF(B3940="","",VLOOKUP(B3940,[2]Formula!B:C,2,0))</f>
        <v/>
      </c>
      <c r="AD3940" s="43" t="str">
        <f t="shared" si="369"/>
        <v/>
      </c>
    </row>
    <row r="3941" spans="1:30" x14ac:dyDescent="0.25">
      <c r="A3941" s="64"/>
      <c r="B3941" s="64"/>
      <c r="C3941" s="66"/>
      <c r="D3941" s="67"/>
      <c r="E3941" s="64"/>
      <c r="F3941" s="64"/>
      <c r="G3941" s="37" t="str">
        <f>IF(E3941="","",IF(OR(E3941="Project Management",E3941="Project Support",E3941="Sprint Management",E3941="Sprint Support"),"NA",ROUND((((VLOOKUP(AD3941,[2]Formula!V:X,3,0)))-SUMIF(AD:AD,AD3941,H:H)),2)))</f>
        <v/>
      </c>
      <c r="H3941" s="71"/>
      <c r="I3941" s="72"/>
      <c r="J3941" s="72"/>
      <c r="K3941" s="38" t="str">
        <f>IF(E3941="","",IF(OR(E3941="Project Management",E3941="Project Support",E3941="Sprint Management",E3941="Sprint Support"),"NA",(((SUMIF(AD:AD,AD3941,H:H)/VLOOKUP(AD3941,[2]Formula!V:X,3,0))*VLOOKUP(AD3941,[2]Formula!V:X,2,0))*H3941)/SUMIF(AD:AD,AD3941,H:H)))</f>
        <v/>
      </c>
      <c r="L3941" s="38" t="str">
        <f t="shared" si="367"/>
        <v/>
      </c>
      <c r="M3941" s="38" t="str">
        <f t="shared" si="368"/>
        <v/>
      </c>
      <c r="N3941" s="38" t="str">
        <f t="shared" si="370"/>
        <v/>
      </c>
      <c r="O3941" s="38" t="str">
        <f t="shared" si="366"/>
        <v/>
      </c>
      <c r="P3941" s="39" t="str">
        <f t="shared" si="371"/>
        <v/>
      </c>
      <c r="AC3941" s="42" t="str">
        <f>IF(B3941="","",VLOOKUP(B3941,[2]Formula!B:C,2,0))</f>
        <v/>
      </c>
      <c r="AD3941" s="43" t="str">
        <f t="shared" si="369"/>
        <v/>
      </c>
    </row>
    <row r="3942" spans="1:30" x14ac:dyDescent="0.25">
      <c r="A3942" s="64"/>
      <c r="B3942" s="64"/>
      <c r="C3942" s="66"/>
      <c r="D3942" s="67"/>
      <c r="E3942" s="64"/>
      <c r="F3942" s="64"/>
      <c r="G3942" s="37" t="str">
        <f>IF(E3942="","",IF(OR(E3942="Project Management",E3942="Project Support",E3942="Sprint Management",E3942="Sprint Support"),"NA",ROUND((((VLOOKUP(AD3942,[2]Formula!V:X,3,0)))-SUMIF(AD:AD,AD3942,H:H)),2)))</f>
        <v/>
      </c>
      <c r="H3942" s="71"/>
      <c r="I3942" s="72"/>
      <c r="J3942" s="72"/>
      <c r="K3942" s="38" t="str">
        <f>IF(E3942="","",IF(OR(E3942="Project Management",E3942="Project Support",E3942="Sprint Management",E3942="Sprint Support"),"NA",(((SUMIF(AD:AD,AD3942,H:H)/VLOOKUP(AD3942,[2]Formula!V:X,3,0))*VLOOKUP(AD3942,[2]Formula!V:X,2,0))*H3942)/SUMIF(AD:AD,AD3942,H:H)))</f>
        <v/>
      </c>
      <c r="L3942" s="38" t="str">
        <f t="shared" si="367"/>
        <v/>
      </c>
      <c r="M3942" s="38" t="str">
        <f t="shared" si="368"/>
        <v/>
      </c>
      <c r="N3942" s="38" t="str">
        <f t="shared" si="370"/>
        <v/>
      </c>
      <c r="O3942" s="38" t="str">
        <f t="shared" si="366"/>
        <v/>
      </c>
      <c r="P3942" s="39" t="str">
        <f t="shared" si="371"/>
        <v/>
      </c>
      <c r="AC3942" s="42" t="str">
        <f>IF(B3942="","",VLOOKUP(B3942,[2]Formula!B:C,2,0))</f>
        <v/>
      </c>
      <c r="AD3942" s="43" t="str">
        <f t="shared" si="369"/>
        <v/>
      </c>
    </row>
    <row r="3943" spans="1:30" x14ac:dyDescent="0.25">
      <c r="A3943" s="64"/>
      <c r="B3943" s="64"/>
      <c r="C3943" s="66"/>
      <c r="D3943" s="67"/>
      <c r="E3943" s="64"/>
      <c r="F3943" s="64"/>
      <c r="G3943" s="37" t="str">
        <f>IF(E3943="","",IF(OR(E3943="Project Management",E3943="Project Support",E3943="Sprint Management",E3943="Sprint Support"),"NA",ROUND((((VLOOKUP(AD3943,[2]Formula!V:X,3,0)))-SUMIF(AD:AD,AD3943,H:H)),2)))</f>
        <v/>
      </c>
      <c r="H3943" s="71"/>
      <c r="I3943" s="72"/>
      <c r="J3943" s="72"/>
      <c r="K3943" s="38" t="str">
        <f>IF(E3943="","",IF(OR(E3943="Project Management",E3943="Project Support",E3943="Sprint Management",E3943="Sprint Support"),"NA",(((SUMIF(AD:AD,AD3943,H:H)/VLOOKUP(AD3943,[2]Formula!V:X,3,0))*VLOOKUP(AD3943,[2]Formula!V:X,2,0))*H3943)/SUMIF(AD:AD,AD3943,H:H)))</f>
        <v/>
      </c>
      <c r="L3943" s="38" t="str">
        <f t="shared" si="367"/>
        <v/>
      </c>
      <c r="M3943" s="38" t="str">
        <f t="shared" si="368"/>
        <v/>
      </c>
      <c r="N3943" s="38" t="str">
        <f t="shared" si="370"/>
        <v/>
      </c>
      <c r="O3943" s="38" t="str">
        <f t="shared" si="366"/>
        <v/>
      </c>
      <c r="P3943" s="39" t="str">
        <f t="shared" si="371"/>
        <v/>
      </c>
      <c r="AC3943" s="42" t="str">
        <f>IF(B3943="","",VLOOKUP(B3943,[2]Formula!B:C,2,0))</f>
        <v/>
      </c>
      <c r="AD3943" s="43" t="str">
        <f t="shared" si="369"/>
        <v/>
      </c>
    </row>
    <row r="3944" spans="1:30" x14ac:dyDescent="0.25">
      <c r="A3944" s="64"/>
      <c r="B3944" s="64"/>
      <c r="C3944" s="66"/>
      <c r="D3944" s="67"/>
      <c r="E3944" s="64"/>
      <c r="F3944" s="64"/>
      <c r="G3944" s="37" t="str">
        <f>IF(E3944="","",IF(OR(E3944="Project Management",E3944="Project Support",E3944="Sprint Management",E3944="Sprint Support"),"NA",ROUND((((VLOOKUP(AD3944,[2]Formula!V:X,3,0)))-SUMIF(AD:AD,AD3944,H:H)),2)))</f>
        <v/>
      </c>
      <c r="H3944" s="71"/>
      <c r="I3944" s="72"/>
      <c r="J3944" s="72"/>
      <c r="K3944" s="38" t="str">
        <f>IF(E3944="","",IF(OR(E3944="Project Management",E3944="Project Support",E3944="Sprint Management",E3944="Sprint Support"),"NA",(((SUMIF(AD:AD,AD3944,H:H)/VLOOKUP(AD3944,[2]Formula!V:X,3,0))*VLOOKUP(AD3944,[2]Formula!V:X,2,0))*H3944)/SUMIF(AD:AD,AD3944,H:H)))</f>
        <v/>
      </c>
      <c r="L3944" s="38" t="str">
        <f t="shared" si="367"/>
        <v/>
      </c>
      <c r="M3944" s="38" t="str">
        <f t="shared" si="368"/>
        <v/>
      </c>
      <c r="N3944" s="38" t="str">
        <f t="shared" si="370"/>
        <v/>
      </c>
      <c r="O3944" s="38" t="str">
        <f t="shared" si="366"/>
        <v/>
      </c>
      <c r="P3944" s="39" t="str">
        <f t="shared" si="371"/>
        <v/>
      </c>
      <c r="AC3944" s="42" t="str">
        <f>IF(B3944="","",VLOOKUP(B3944,[2]Formula!B:C,2,0))</f>
        <v/>
      </c>
      <c r="AD3944" s="43" t="str">
        <f t="shared" si="369"/>
        <v/>
      </c>
    </row>
    <row r="3945" spans="1:30" x14ac:dyDescent="0.25">
      <c r="A3945" s="64"/>
      <c r="B3945" s="64"/>
      <c r="C3945" s="66"/>
      <c r="D3945" s="67"/>
      <c r="E3945" s="64"/>
      <c r="F3945" s="64"/>
      <c r="G3945" s="37" t="str">
        <f>IF(E3945="","",IF(OR(E3945="Project Management",E3945="Project Support",E3945="Sprint Management",E3945="Sprint Support"),"NA",ROUND((((VLOOKUP(AD3945,[2]Formula!V:X,3,0)))-SUMIF(AD:AD,AD3945,H:H)),2)))</f>
        <v/>
      </c>
      <c r="H3945" s="71"/>
      <c r="I3945" s="72"/>
      <c r="J3945" s="72"/>
      <c r="K3945" s="38" t="str">
        <f>IF(E3945="","",IF(OR(E3945="Project Management",E3945="Project Support",E3945="Sprint Management",E3945="Sprint Support"),"NA",(((SUMIF(AD:AD,AD3945,H:H)/VLOOKUP(AD3945,[2]Formula!V:X,3,0))*VLOOKUP(AD3945,[2]Formula!V:X,2,0))*H3945)/SUMIF(AD:AD,AD3945,H:H)))</f>
        <v/>
      </c>
      <c r="L3945" s="38" t="str">
        <f t="shared" si="367"/>
        <v/>
      </c>
      <c r="M3945" s="38" t="str">
        <f t="shared" si="368"/>
        <v/>
      </c>
      <c r="N3945" s="38" t="str">
        <f t="shared" si="370"/>
        <v/>
      </c>
      <c r="O3945" s="38" t="str">
        <f t="shared" si="366"/>
        <v/>
      </c>
      <c r="P3945" s="39" t="str">
        <f t="shared" si="371"/>
        <v/>
      </c>
      <c r="AC3945" s="42" t="str">
        <f>IF(B3945="","",VLOOKUP(B3945,[2]Formula!B:C,2,0))</f>
        <v/>
      </c>
      <c r="AD3945" s="43" t="str">
        <f t="shared" si="369"/>
        <v/>
      </c>
    </row>
    <row r="3946" spans="1:30" x14ac:dyDescent="0.25">
      <c r="A3946" s="64"/>
      <c r="B3946" s="64"/>
      <c r="C3946" s="66"/>
      <c r="D3946" s="67"/>
      <c r="E3946" s="64"/>
      <c r="F3946" s="64"/>
      <c r="G3946" s="37" t="str">
        <f>IF(E3946="","",IF(OR(E3946="Project Management",E3946="Project Support",E3946="Sprint Management",E3946="Sprint Support"),"NA",ROUND((((VLOOKUP(AD3946,[2]Formula!V:X,3,0)))-SUMIF(AD:AD,AD3946,H:H)),2)))</f>
        <v/>
      </c>
      <c r="H3946" s="71"/>
      <c r="I3946" s="72"/>
      <c r="J3946" s="72"/>
      <c r="K3946" s="38" t="str">
        <f>IF(E3946="","",IF(OR(E3946="Project Management",E3946="Project Support",E3946="Sprint Management",E3946="Sprint Support"),"NA",(((SUMIF(AD:AD,AD3946,H:H)/VLOOKUP(AD3946,[2]Formula!V:X,3,0))*VLOOKUP(AD3946,[2]Formula!V:X,2,0))*H3946)/SUMIF(AD:AD,AD3946,H:H)))</f>
        <v/>
      </c>
      <c r="L3946" s="38" t="str">
        <f t="shared" si="367"/>
        <v/>
      </c>
      <c r="M3946" s="38" t="str">
        <f t="shared" si="368"/>
        <v/>
      </c>
      <c r="N3946" s="38" t="str">
        <f t="shared" si="370"/>
        <v/>
      </c>
      <c r="O3946" s="38" t="str">
        <f t="shared" si="366"/>
        <v/>
      </c>
      <c r="P3946" s="39" t="str">
        <f t="shared" si="371"/>
        <v/>
      </c>
      <c r="AC3946" s="42" t="str">
        <f>IF(B3946="","",VLOOKUP(B3946,[2]Formula!B:C,2,0))</f>
        <v/>
      </c>
      <c r="AD3946" s="43" t="str">
        <f t="shared" si="369"/>
        <v/>
      </c>
    </row>
    <row r="3947" spans="1:30" x14ac:dyDescent="0.25">
      <c r="A3947" s="64"/>
      <c r="B3947" s="64"/>
      <c r="C3947" s="66"/>
      <c r="D3947" s="67"/>
      <c r="E3947" s="64"/>
      <c r="F3947" s="64"/>
      <c r="G3947" s="37" t="str">
        <f>IF(E3947="","",IF(OR(E3947="Project Management",E3947="Project Support",E3947="Sprint Management",E3947="Sprint Support"),"NA",ROUND((((VLOOKUP(AD3947,[2]Formula!V:X,3,0)))-SUMIF(AD:AD,AD3947,H:H)),2)))</f>
        <v/>
      </c>
      <c r="H3947" s="71"/>
      <c r="I3947" s="72"/>
      <c r="J3947" s="72"/>
      <c r="K3947" s="38" t="str">
        <f>IF(E3947="","",IF(OR(E3947="Project Management",E3947="Project Support",E3947="Sprint Management",E3947="Sprint Support"),"NA",(((SUMIF(AD:AD,AD3947,H:H)/VLOOKUP(AD3947,[2]Formula!V:X,3,0))*VLOOKUP(AD3947,[2]Formula!V:X,2,0))*H3947)/SUMIF(AD:AD,AD3947,H:H)))</f>
        <v/>
      </c>
      <c r="L3947" s="38" t="str">
        <f t="shared" si="367"/>
        <v/>
      </c>
      <c r="M3947" s="38" t="str">
        <f t="shared" si="368"/>
        <v/>
      </c>
      <c r="N3947" s="38" t="str">
        <f t="shared" si="370"/>
        <v/>
      </c>
      <c r="O3947" s="38" t="str">
        <f t="shared" si="366"/>
        <v/>
      </c>
      <c r="P3947" s="39" t="str">
        <f t="shared" si="371"/>
        <v/>
      </c>
      <c r="AC3947" s="42" t="str">
        <f>IF(B3947="","",VLOOKUP(B3947,[2]Formula!B:C,2,0))</f>
        <v/>
      </c>
      <c r="AD3947" s="43" t="str">
        <f t="shared" si="369"/>
        <v/>
      </c>
    </row>
    <row r="3948" spans="1:30" x14ac:dyDescent="0.25">
      <c r="A3948" s="64"/>
      <c r="B3948" s="64"/>
      <c r="C3948" s="66"/>
      <c r="D3948" s="67"/>
      <c r="E3948" s="64"/>
      <c r="F3948" s="64"/>
      <c r="G3948" s="37" t="str">
        <f>IF(E3948="","",IF(OR(E3948="Project Management",E3948="Project Support",E3948="Sprint Management",E3948="Sprint Support"),"NA",ROUND((((VLOOKUP(AD3948,[2]Formula!V:X,3,0)))-SUMIF(AD:AD,AD3948,H:H)),2)))</f>
        <v/>
      </c>
      <c r="H3948" s="71"/>
      <c r="I3948" s="72"/>
      <c r="J3948" s="72"/>
      <c r="K3948" s="38" t="str">
        <f>IF(E3948="","",IF(OR(E3948="Project Management",E3948="Project Support",E3948="Sprint Management",E3948="Sprint Support"),"NA",(((SUMIF(AD:AD,AD3948,H:H)/VLOOKUP(AD3948,[2]Formula!V:X,3,0))*VLOOKUP(AD3948,[2]Formula!V:X,2,0))*H3948)/SUMIF(AD:AD,AD3948,H:H)))</f>
        <v/>
      </c>
      <c r="L3948" s="38" t="str">
        <f t="shared" si="367"/>
        <v/>
      </c>
      <c r="M3948" s="38" t="str">
        <f t="shared" si="368"/>
        <v/>
      </c>
      <c r="N3948" s="38" t="str">
        <f t="shared" si="370"/>
        <v/>
      </c>
      <c r="O3948" s="38" t="str">
        <f t="shared" si="366"/>
        <v/>
      </c>
      <c r="P3948" s="39" t="str">
        <f t="shared" si="371"/>
        <v/>
      </c>
      <c r="AC3948" s="42" t="str">
        <f>IF(B3948="","",VLOOKUP(B3948,[2]Formula!B:C,2,0))</f>
        <v/>
      </c>
      <c r="AD3948" s="43" t="str">
        <f t="shared" si="369"/>
        <v/>
      </c>
    </row>
    <row r="3949" spans="1:30" x14ac:dyDescent="0.25">
      <c r="A3949" s="64"/>
      <c r="B3949" s="64"/>
      <c r="C3949" s="66"/>
      <c r="D3949" s="67"/>
      <c r="E3949" s="64"/>
      <c r="F3949" s="64"/>
      <c r="G3949" s="37" t="str">
        <f>IF(E3949="","",IF(OR(E3949="Project Management",E3949="Project Support",E3949="Sprint Management",E3949="Sprint Support"),"NA",ROUND((((VLOOKUP(AD3949,[2]Formula!V:X,3,0)))-SUMIF(AD:AD,AD3949,H:H)),2)))</f>
        <v/>
      </c>
      <c r="H3949" s="71"/>
      <c r="I3949" s="72"/>
      <c r="J3949" s="72"/>
      <c r="K3949" s="38" t="str">
        <f>IF(E3949="","",IF(OR(E3949="Project Management",E3949="Project Support",E3949="Sprint Management",E3949="Sprint Support"),"NA",(((SUMIF(AD:AD,AD3949,H:H)/VLOOKUP(AD3949,[2]Formula!V:X,3,0))*VLOOKUP(AD3949,[2]Formula!V:X,2,0))*H3949)/SUMIF(AD:AD,AD3949,H:H)))</f>
        <v/>
      </c>
      <c r="L3949" s="38" t="str">
        <f t="shared" si="367"/>
        <v/>
      </c>
      <c r="M3949" s="38" t="str">
        <f t="shared" si="368"/>
        <v/>
      </c>
      <c r="N3949" s="38" t="str">
        <f t="shared" si="370"/>
        <v/>
      </c>
      <c r="O3949" s="38" t="str">
        <f t="shared" si="366"/>
        <v/>
      </c>
      <c r="P3949" s="39" t="str">
        <f t="shared" si="371"/>
        <v/>
      </c>
      <c r="AC3949" s="42" t="str">
        <f>IF(B3949="","",VLOOKUP(B3949,[2]Formula!B:C,2,0))</f>
        <v/>
      </c>
      <c r="AD3949" s="43" t="str">
        <f t="shared" si="369"/>
        <v/>
      </c>
    </row>
    <row r="3950" spans="1:30" x14ac:dyDescent="0.25">
      <c r="A3950" s="64"/>
      <c r="B3950" s="64"/>
      <c r="C3950" s="66"/>
      <c r="D3950" s="67"/>
      <c r="E3950" s="64"/>
      <c r="F3950" s="64"/>
      <c r="G3950" s="37" t="str">
        <f>IF(E3950="","",IF(OR(E3950="Project Management",E3950="Project Support",E3950="Sprint Management",E3950="Sprint Support"),"NA",ROUND((((VLOOKUP(AD3950,[2]Formula!V:X,3,0)))-SUMIF(AD:AD,AD3950,H:H)),2)))</f>
        <v/>
      </c>
      <c r="H3950" s="71"/>
      <c r="I3950" s="72"/>
      <c r="J3950" s="72"/>
      <c r="K3950" s="38" t="str">
        <f>IF(E3950="","",IF(OR(E3950="Project Management",E3950="Project Support",E3950="Sprint Management",E3950="Sprint Support"),"NA",(((SUMIF(AD:AD,AD3950,H:H)/VLOOKUP(AD3950,[2]Formula!V:X,3,0))*VLOOKUP(AD3950,[2]Formula!V:X,2,0))*H3950)/SUMIF(AD:AD,AD3950,H:H)))</f>
        <v/>
      </c>
      <c r="L3950" s="38" t="str">
        <f t="shared" si="367"/>
        <v/>
      </c>
      <c r="M3950" s="38" t="str">
        <f t="shared" si="368"/>
        <v/>
      </c>
      <c r="N3950" s="38" t="str">
        <f t="shared" si="370"/>
        <v/>
      </c>
      <c r="O3950" s="38" t="str">
        <f t="shared" si="366"/>
        <v/>
      </c>
      <c r="P3950" s="39" t="str">
        <f t="shared" si="371"/>
        <v/>
      </c>
      <c r="AC3950" s="42" t="str">
        <f>IF(B3950="","",VLOOKUP(B3950,[2]Formula!B:C,2,0))</f>
        <v/>
      </c>
      <c r="AD3950" s="43" t="str">
        <f t="shared" si="369"/>
        <v/>
      </c>
    </row>
    <row r="3951" spans="1:30" x14ac:dyDescent="0.25">
      <c r="A3951" s="64"/>
      <c r="B3951" s="64"/>
      <c r="C3951" s="66"/>
      <c r="D3951" s="67"/>
      <c r="E3951" s="64"/>
      <c r="F3951" s="64"/>
      <c r="G3951" s="37" t="str">
        <f>IF(E3951="","",IF(OR(E3951="Project Management",E3951="Project Support",E3951="Sprint Management",E3951="Sprint Support"),"NA",ROUND((((VLOOKUP(AD3951,[2]Formula!V:X,3,0)))-SUMIF(AD:AD,AD3951,H:H)),2)))</f>
        <v/>
      </c>
      <c r="H3951" s="71"/>
      <c r="I3951" s="72"/>
      <c r="J3951" s="72"/>
      <c r="K3951" s="38" t="str">
        <f>IF(E3951="","",IF(OR(E3951="Project Management",E3951="Project Support",E3951="Sprint Management",E3951="Sprint Support"),"NA",(((SUMIF(AD:AD,AD3951,H:H)/VLOOKUP(AD3951,[2]Formula!V:X,3,0))*VLOOKUP(AD3951,[2]Formula!V:X,2,0))*H3951)/SUMIF(AD:AD,AD3951,H:H)))</f>
        <v/>
      </c>
      <c r="L3951" s="38" t="str">
        <f t="shared" si="367"/>
        <v/>
      </c>
      <c r="M3951" s="38" t="str">
        <f t="shared" si="368"/>
        <v/>
      </c>
      <c r="N3951" s="38" t="str">
        <f t="shared" si="370"/>
        <v/>
      </c>
      <c r="O3951" s="38" t="str">
        <f t="shared" si="366"/>
        <v/>
      </c>
      <c r="P3951" s="39" t="str">
        <f t="shared" si="371"/>
        <v/>
      </c>
      <c r="AC3951" s="42" t="str">
        <f>IF(B3951="","",VLOOKUP(B3951,[2]Formula!B:C,2,0))</f>
        <v/>
      </c>
      <c r="AD3951" s="43" t="str">
        <f t="shared" si="369"/>
        <v/>
      </c>
    </row>
    <row r="3952" spans="1:30" x14ac:dyDescent="0.25">
      <c r="A3952" s="64"/>
      <c r="B3952" s="64"/>
      <c r="C3952" s="66"/>
      <c r="D3952" s="67"/>
      <c r="E3952" s="64"/>
      <c r="F3952" s="64"/>
      <c r="G3952" s="37" t="str">
        <f>IF(E3952="","",IF(OR(E3952="Project Management",E3952="Project Support",E3952="Sprint Management",E3952="Sprint Support"),"NA",ROUND((((VLOOKUP(AD3952,[2]Formula!V:X,3,0)))-SUMIF(AD:AD,AD3952,H:H)),2)))</f>
        <v/>
      </c>
      <c r="H3952" s="71"/>
      <c r="I3952" s="72"/>
      <c r="J3952" s="72"/>
      <c r="K3952" s="38" t="str">
        <f>IF(E3952="","",IF(OR(E3952="Project Management",E3952="Project Support",E3952="Sprint Management",E3952="Sprint Support"),"NA",(((SUMIF(AD:AD,AD3952,H:H)/VLOOKUP(AD3952,[2]Formula!V:X,3,0))*VLOOKUP(AD3952,[2]Formula!V:X,2,0))*H3952)/SUMIF(AD:AD,AD3952,H:H)))</f>
        <v/>
      </c>
      <c r="L3952" s="38" t="str">
        <f t="shared" si="367"/>
        <v/>
      </c>
      <c r="M3952" s="38" t="str">
        <f t="shared" si="368"/>
        <v/>
      </c>
      <c r="N3952" s="38" t="str">
        <f t="shared" si="370"/>
        <v/>
      </c>
      <c r="O3952" s="38" t="str">
        <f t="shared" si="366"/>
        <v/>
      </c>
      <c r="P3952" s="39" t="str">
        <f t="shared" si="371"/>
        <v/>
      </c>
      <c r="AC3952" s="42" t="str">
        <f>IF(B3952="","",VLOOKUP(B3952,[2]Formula!B:C,2,0))</f>
        <v/>
      </c>
      <c r="AD3952" s="43" t="str">
        <f t="shared" si="369"/>
        <v/>
      </c>
    </row>
    <row r="3953" spans="1:30" x14ac:dyDescent="0.25">
      <c r="A3953" s="64"/>
      <c r="B3953" s="64"/>
      <c r="C3953" s="66"/>
      <c r="D3953" s="67"/>
      <c r="E3953" s="64"/>
      <c r="F3953" s="64"/>
      <c r="G3953" s="37" t="str">
        <f>IF(E3953="","",IF(OR(E3953="Project Management",E3953="Project Support",E3953="Sprint Management",E3953="Sprint Support"),"NA",ROUND((((VLOOKUP(AD3953,[2]Formula!V:X,3,0)))-SUMIF(AD:AD,AD3953,H:H)),2)))</f>
        <v/>
      </c>
      <c r="H3953" s="71"/>
      <c r="I3953" s="72"/>
      <c r="J3953" s="72"/>
      <c r="K3953" s="38" t="str">
        <f>IF(E3953="","",IF(OR(E3953="Project Management",E3953="Project Support",E3953="Sprint Management",E3953="Sprint Support"),"NA",(((SUMIF(AD:AD,AD3953,H:H)/VLOOKUP(AD3953,[2]Formula!V:X,3,0))*VLOOKUP(AD3953,[2]Formula!V:X,2,0))*H3953)/SUMIF(AD:AD,AD3953,H:H)))</f>
        <v/>
      </c>
      <c r="L3953" s="38" t="str">
        <f t="shared" si="367"/>
        <v/>
      </c>
      <c r="M3953" s="38" t="str">
        <f t="shared" si="368"/>
        <v/>
      </c>
      <c r="N3953" s="38" t="str">
        <f t="shared" si="370"/>
        <v/>
      </c>
      <c r="O3953" s="38" t="str">
        <f t="shared" si="366"/>
        <v/>
      </c>
      <c r="P3953" s="39" t="str">
        <f t="shared" si="371"/>
        <v/>
      </c>
      <c r="AC3953" s="42" t="str">
        <f>IF(B3953="","",VLOOKUP(B3953,[2]Formula!B:C,2,0))</f>
        <v/>
      </c>
      <c r="AD3953" s="43" t="str">
        <f t="shared" si="369"/>
        <v/>
      </c>
    </row>
    <row r="3954" spans="1:30" x14ac:dyDescent="0.25">
      <c r="A3954" s="64"/>
      <c r="B3954" s="64"/>
      <c r="C3954" s="66"/>
      <c r="D3954" s="67"/>
      <c r="E3954" s="64"/>
      <c r="F3954" s="64"/>
      <c r="G3954" s="37" t="str">
        <f>IF(E3954="","",IF(OR(E3954="Project Management",E3954="Project Support",E3954="Sprint Management",E3954="Sprint Support"),"NA",ROUND((((VLOOKUP(AD3954,[2]Formula!V:X,3,0)))-SUMIF(AD:AD,AD3954,H:H)),2)))</f>
        <v/>
      </c>
      <c r="H3954" s="71"/>
      <c r="I3954" s="72"/>
      <c r="J3954" s="72"/>
      <c r="K3954" s="38" t="str">
        <f>IF(E3954="","",IF(OR(E3954="Project Management",E3954="Project Support",E3954="Sprint Management",E3954="Sprint Support"),"NA",(((SUMIF(AD:AD,AD3954,H:H)/VLOOKUP(AD3954,[2]Formula!V:X,3,0))*VLOOKUP(AD3954,[2]Formula!V:X,2,0))*H3954)/SUMIF(AD:AD,AD3954,H:H)))</f>
        <v/>
      </c>
      <c r="L3954" s="38" t="str">
        <f t="shared" si="367"/>
        <v/>
      </c>
      <c r="M3954" s="38" t="str">
        <f t="shared" si="368"/>
        <v/>
      </c>
      <c r="N3954" s="38" t="str">
        <f t="shared" si="370"/>
        <v/>
      </c>
      <c r="O3954" s="38" t="str">
        <f t="shared" si="366"/>
        <v/>
      </c>
      <c r="P3954" s="39" t="str">
        <f t="shared" si="371"/>
        <v/>
      </c>
      <c r="AC3954" s="42" t="str">
        <f>IF(B3954="","",VLOOKUP(B3954,[2]Formula!B:C,2,0))</f>
        <v/>
      </c>
      <c r="AD3954" s="43" t="str">
        <f t="shared" si="369"/>
        <v/>
      </c>
    </row>
    <row r="3955" spans="1:30" x14ac:dyDescent="0.25">
      <c r="A3955" s="64"/>
      <c r="B3955" s="64"/>
      <c r="C3955" s="66"/>
      <c r="D3955" s="67"/>
      <c r="E3955" s="64"/>
      <c r="F3955" s="64"/>
      <c r="G3955" s="37" t="str">
        <f>IF(E3955="","",IF(OR(E3955="Project Management",E3955="Project Support",E3955="Sprint Management",E3955="Sprint Support"),"NA",ROUND((((VLOOKUP(AD3955,[2]Formula!V:X,3,0)))-SUMIF(AD:AD,AD3955,H:H)),2)))</f>
        <v/>
      </c>
      <c r="H3955" s="71"/>
      <c r="I3955" s="72"/>
      <c r="J3955" s="72"/>
      <c r="K3955" s="38" t="str">
        <f>IF(E3955="","",IF(OR(E3955="Project Management",E3955="Project Support",E3955="Sprint Management",E3955="Sprint Support"),"NA",(((SUMIF(AD:AD,AD3955,H:H)/VLOOKUP(AD3955,[2]Formula!V:X,3,0))*VLOOKUP(AD3955,[2]Formula!V:X,2,0))*H3955)/SUMIF(AD:AD,AD3955,H:H)))</f>
        <v/>
      </c>
      <c r="L3955" s="38" t="str">
        <f t="shared" si="367"/>
        <v/>
      </c>
      <c r="M3955" s="38" t="str">
        <f t="shared" si="368"/>
        <v/>
      </c>
      <c r="N3955" s="38" t="str">
        <f t="shared" si="370"/>
        <v/>
      </c>
      <c r="O3955" s="38" t="str">
        <f t="shared" si="366"/>
        <v/>
      </c>
      <c r="P3955" s="39" t="str">
        <f t="shared" si="371"/>
        <v/>
      </c>
      <c r="AC3955" s="42" t="str">
        <f>IF(B3955="","",VLOOKUP(B3955,[2]Formula!B:C,2,0))</f>
        <v/>
      </c>
      <c r="AD3955" s="43" t="str">
        <f t="shared" si="369"/>
        <v/>
      </c>
    </row>
    <row r="3956" spans="1:30" x14ac:dyDescent="0.25">
      <c r="A3956" s="64"/>
      <c r="B3956" s="64"/>
      <c r="C3956" s="66"/>
      <c r="D3956" s="67"/>
      <c r="E3956" s="64"/>
      <c r="F3956" s="64"/>
      <c r="G3956" s="37" t="str">
        <f>IF(E3956="","",IF(OR(E3956="Project Management",E3956="Project Support",E3956="Sprint Management",E3956="Sprint Support"),"NA",ROUND((((VLOOKUP(AD3956,[2]Formula!V:X,3,0)))-SUMIF(AD:AD,AD3956,H:H)),2)))</f>
        <v/>
      </c>
      <c r="H3956" s="71"/>
      <c r="I3956" s="72"/>
      <c r="J3956" s="72"/>
      <c r="K3956" s="38" t="str">
        <f>IF(E3956="","",IF(OR(E3956="Project Management",E3956="Project Support",E3956="Sprint Management",E3956="Sprint Support"),"NA",(((SUMIF(AD:AD,AD3956,H:H)/VLOOKUP(AD3956,[2]Formula!V:X,3,0))*VLOOKUP(AD3956,[2]Formula!V:X,2,0))*H3956)/SUMIF(AD:AD,AD3956,H:H)))</f>
        <v/>
      </c>
      <c r="L3956" s="38" t="str">
        <f t="shared" si="367"/>
        <v/>
      </c>
      <c r="M3956" s="38" t="str">
        <f t="shared" si="368"/>
        <v/>
      </c>
      <c r="N3956" s="38" t="str">
        <f t="shared" si="370"/>
        <v/>
      </c>
      <c r="O3956" s="38" t="str">
        <f t="shared" si="366"/>
        <v/>
      </c>
      <c r="P3956" s="39" t="str">
        <f t="shared" si="371"/>
        <v/>
      </c>
      <c r="AC3956" s="42" t="str">
        <f>IF(B3956="","",VLOOKUP(B3956,[2]Formula!B:C,2,0))</f>
        <v/>
      </c>
      <c r="AD3956" s="43" t="str">
        <f t="shared" si="369"/>
        <v/>
      </c>
    </row>
    <row r="3957" spans="1:30" x14ac:dyDescent="0.25">
      <c r="A3957" s="64"/>
      <c r="B3957" s="64"/>
      <c r="C3957" s="66"/>
      <c r="D3957" s="67"/>
      <c r="E3957" s="64"/>
      <c r="F3957" s="64"/>
      <c r="G3957" s="37" t="str">
        <f>IF(E3957="","",IF(OR(E3957="Project Management",E3957="Project Support",E3957="Sprint Management",E3957="Sprint Support"),"NA",ROUND((((VLOOKUP(AD3957,[2]Formula!V:X,3,0)))-SUMIF(AD:AD,AD3957,H:H)),2)))</f>
        <v/>
      </c>
      <c r="H3957" s="71"/>
      <c r="I3957" s="72"/>
      <c r="J3957" s="72"/>
      <c r="K3957" s="38" t="str">
        <f>IF(E3957="","",IF(OR(E3957="Project Management",E3957="Project Support",E3957="Sprint Management",E3957="Sprint Support"),"NA",(((SUMIF(AD:AD,AD3957,H:H)/VLOOKUP(AD3957,[2]Formula!V:X,3,0))*VLOOKUP(AD3957,[2]Formula!V:X,2,0))*H3957)/SUMIF(AD:AD,AD3957,H:H)))</f>
        <v/>
      </c>
      <c r="L3957" s="38" t="str">
        <f t="shared" si="367"/>
        <v/>
      </c>
      <c r="M3957" s="38" t="str">
        <f t="shared" si="368"/>
        <v/>
      </c>
      <c r="N3957" s="38" t="str">
        <f t="shared" si="370"/>
        <v/>
      </c>
      <c r="O3957" s="38" t="str">
        <f t="shared" ref="O3957:O4020" si="372">IFERROR(L3957/M3957,"")</f>
        <v/>
      </c>
      <c r="P3957" s="39" t="str">
        <f t="shared" si="371"/>
        <v/>
      </c>
      <c r="AC3957" s="42" t="str">
        <f>IF(B3957="","",VLOOKUP(B3957,[2]Formula!B:C,2,0))</f>
        <v/>
      </c>
      <c r="AD3957" s="43" t="str">
        <f t="shared" si="369"/>
        <v/>
      </c>
    </row>
    <row r="3958" spans="1:30" x14ac:dyDescent="0.25">
      <c r="A3958" s="64"/>
      <c r="B3958" s="64"/>
      <c r="C3958" s="66"/>
      <c r="D3958" s="67"/>
      <c r="E3958" s="64"/>
      <c r="F3958" s="64"/>
      <c r="G3958" s="37" t="str">
        <f>IF(E3958="","",IF(OR(E3958="Project Management",E3958="Project Support",E3958="Sprint Management",E3958="Sprint Support"),"NA",ROUND((((VLOOKUP(AD3958,[2]Formula!V:X,3,0)))-SUMIF(AD:AD,AD3958,H:H)),2)))</f>
        <v/>
      </c>
      <c r="H3958" s="71"/>
      <c r="I3958" s="72"/>
      <c r="J3958" s="72"/>
      <c r="K3958" s="38" t="str">
        <f>IF(E3958="","",IF(OR(E3958="Project Management",E3958="Project Support",E3958="Sprint Management",E3958="Sprint Support"),"NA",(((SUMIF(AD:AD,AD3958,H:H)/VLOOKUP(AD3958,[2]Formula!V:X,3,0))*VLOOKUP(AD3958,[2]Formula!V:X,2,0))*H3958)/SUMIF(AD:AD,AD3958,H:H)))</f>
        <v/>
      </c>
      <c r="L3958" s="38" t="str">
        <f t="shared" si="367"/>
        <v/>
      </c>
      <c r="M3958" s="38" t="str">
        <f t="shared" si="368"/>
        <v/>
      </c>
      <c r="N3958" s="38" t="str">
        <f t="shared" si="370"/>
        <v/>
      </c>
      <c r="O3958" s="38" t="str">
        <f t="shared" si="372"/>
        <v/>
      </c>
      <c r="P3958" s="39" t="str">
        <f t="shared" si="371"/>
        <v/>
      </c>
      <c r="AC3958" s="42" t="str">
        <f>IF(B3958="","",VLOOKUP(B3958,[2]Formula!B:C,2,0))</f>
        <v/>
      </c>
      <c r="AD3958" s="43" t="str">
        <f t="shared" si="369"/>
        <v/>
      </c>
    </row>
    <row r="3959" spans="1:30" x14ac:dyDescent="0.25">
      <c r="A3959" s="64"/>
      <c r="B3959" s="64"/>
      <c r="C3959" s="66"/>
      <c r="D3959" s="67"/>
      <c r="E3959" s="64"/>
      <c r="F3959" s="64"/>
      <c r="G3959" s="37" t="str">
        <f>IF(E3959="","",IF(OR(E3959="Project Management",E3959="Project Support",E3959="Sprint Management",E3959="Sprint Support"),"NA",ROUND((((VLOOKUP(AD3959,[2]Formula!V:X,3,0)))-SUMIF(AD:AD,AD3959,H:H)),2)))</f>
        <v/>
      </c>
      <c r="H3959" s="71"/>
      <c r="I3959" s="72"/>
      <c r="J3959" s="72"/>
      <c r="K3959" s="38" t="str">
        <f>IF(E3959="","",IF(OR(E3959="Project Management",E3959="Project Support",E3959="Sprint Management",E3959="Sprint Support"),"NA",(((SUMIF(AD:AD,AD3959,H:H)/VLOOKUP(AD3959,[2]Formula!V:X,3,0))*VLOOKUP(AD3959,[2]Formula!V:X,2,0))*H3959)/SUMIF(AD:AD,AD3959,H:H)))</f>
        <v/>
      </c>
      <c r="L3959" s="38" t="str">
        <f t="shared" si="367"/>
        <v/>
      </c>
      <c r="M3959" s="38" t="str">
        <f t="shared" si="368"/>
        <v/>
      </c>
      <c r="N3959" s="38" t="str">
        <f t="shared" si="370"/>
        <v/>
      </c>
      <c r="O3959" s="38" t="str">
        <f t="shared" si="372"/>
        <v/>
      </c>
      <c r="P3959" s="39" t="str">
        <f t="shared" si="371"/>
        <v/>
      </c>
      <c r="AC3959" s="42" t="str">
        <f>IF(B3959="","",VLOOKUP(B3959,[2]Formula!B:C,2,0))</f>
        <v/>
      </c>
      <c r="AD3959" s="43" t="str">
        <f t="shared" si="369"/>
        <v/>
      </c>
    </row>
    <row r="3960" spans="1:30" x14ac:dyDescent="0.25">
      <c r="A3960" s="64"/>
      <c r="B3960" s="64"/>
      <c r="C3960" s="66"/>
      <c r="D3960" s="67"/>
      <c r="E3960" s="64"/>
      <c r="F3960" s="64"/>
      <c r="G3960" s="37" t="str">
        <f>IF(E3960="","",IF(OR(E3960="Project Management",E3960="Project Support",E3960="Sprint Management",E3960="Sprint Support"),"NA",ROUND((((VLOOKUP(AD3960,[2]Formula!V:X,3,0)))-SUMIF(AD:AD,AD3960,H:H)),2)))</f>
        <v/>
      </c>
      <c r="H3960" s="71"/>
      <c r="I3960" s="72"/>
      <c r="J3960" s="72"/>
      <c r="K3960" s="38" t="str">
        <f>IF(E3960="","",IF(OR(E3960="Project Management",E3960="Project Support",E3960="Sprint Management",E3960="Sprint Support"),"NA",(((SUMIF(AD:AD,AD3960,H:H)/VLOOKUP(AD3960,[2]Formula!V:X,3,0))*VLOOKUP(AD3960,[2]Formula!V:X,2,0))*H3960)/SUMIF(AD:AD,AD3960,H:H)))</f>
        <v/>
      </c>
      <c r="L3960" s="38" t="str">
        <f t="shared" si="367"/>
        <v/>
      </c>
      <c r="M3960" s="38" t="str">
        <f t="shared" si="368"/>
        <v/>
      </c>
      <c r="N3960" s="38" t="str">
        <f t="shared" si="370"/>
        <v/>
      </c>
      <c r="O3960" s="38" t="str">
        <f t="shared" si="372"/>
        <v/>
      </c>
      <c r="P3960" s="39" t="str">
        <f t="shared" si="371"/>
        <v/>
      </c>
      <c r="AC3960" s="42" t="str">
        <f>IF(B3960="","",VLOOKUP(B3960,[2]Formula!B:C,2,0))</f>
        <v/>
      </c>
      <c r="AD3960" s="43" t="str">
        <f t="shared" si="369"/>
        <v/>
      </c>
    </row>
    <row r="3961" spans="1:30" x14ac:dyDescent="0.25">
      <c r="A3961" s="64"/>
      <c r="B3961" s="64"/>
      <c r="C3961" s="66"/>
      <c r="D3961" s="67"/>
      <c r="E3961" s="64"/>
      <c r="F3961" s="64"/>
      <c r="G3961" s="37" t="str">
        <f>IF(E3961="","",IF(OR(E3961="Project Management",E3961="Project Support",E3961="Sprint Management",E3961="Sprint Support"),"NA",ROUND((((VLOOKUP(AD3961,[2]Formula!V:X,3,0)))-SUMIF(AD:AD,AD3961,H:H)),2)))</f>
        <v/>
      </c>
      <c r="H3961" s="71"/>
      <c r="I3961" s="72"/>
      <c r="J3961" s="72"/>
      <c r="K3961" s="38" t="str">
        <f>IF(E3961="","",IF(OR(E3961="Project Management",E3961="Project Support",E3961="Sprint Management",E3961="Sprint Support"),"NA",(((SUMIF(AD:AD,AD3961,H:H)/VLOOKUP(AD3961,[2]Formula!V:X,3,0))*VLOOKUP(AD3961,[2]Formula!V:X,2,0))*H3961)/SUMIF(AD:AD,AD3961,H:H)))</f>
        <v/>
      </c>
      <c r="L3961" s="38" t="str">
        <f t="shared" si="367"/>
        <v/>
      </c>
      <c r="M3961" s="38" t="str">
        <f t="shared" si="368"/>
        <v/>
      </c>
      <c r="N3961" s="38" t="str">
        <f t="shared" si="370"/>
        <v/>
      </c>
      <c r="O3961" s="38" t="str">
        <f t="shared" si="372"/>
        <v/>
      </c>
      <c r="P3961" s="39" t="str">
        <f t="shared" si="371"/>
        <v/>
      </c>
      <c r="AC3961" s="42" t="str">
        <f>IF(B3961="","",VLOOKUP(B3961,[2]Formula!B:C,2,0))</f>
        <v/>
      </c>
      <c r="AD3961" s="43" t="str">
        <f t="shared" si="369"/>
        <v/>
      </c>
    </row>
    <row r="3962" spans="1:30" x14ac:dyDescent="0.25">
      <c r="A3962" s="64"/>
      <c r="B3962" s="64"/>
      <c r="C3962" s="66"/>
      <c r="D3962" s="67"/>
      <c r="E3962" s="64"/>
      <c r="F3962" s="64"/>
      <c r="G3962" s="37" t="str">
        <f>IF(E3962="","",IF(OR(E3962="Project Management",E3962="Project Support",E3962="Sprint Management",E3962="Sprint Support"),"NA",ROUND((((VLOOKUP(AD3962,[2]Formula!V:X,3,0)))-SUMIF(AD:AD,AD3962,H:H)),2)))</f>
        <v/>
      </c>
      <c r="H3962" s="71"/>
      <c r="I3962" s="72"/>
      <c r="J3962" s="72"/>
      <c r="K3962" s="38" t="str">
        <f>IF(E3962="","",IF(OR(E3962="Project Management",E3962="Project Support",E3962="Sprint Management",E3962="Sprint Support"),"NA",(((SUMIF(AD:AD,AD3962,H:H)/VLOOKUP(AD3962,[2]Formula!V:X,3,0))*VLOOKUP(AD3962,[2]Formula!V:X,2,0))*H3962)/SUMIF(AD:AD,AD3962,H:H)))</f>
        <v/>
      </c>
      <c r="L3962" s="38" t="str">
        <f t="shared" si="367"/>
        <v/>
      </c>
      <c r="M3962" s="38" t="str">
        <f t="shared" si="368"/>
        <v/>
      </c>
      <c r="N3962" s="38" t="str">
        <f t="shared" si="370"/>
        <v/>
      </c>
      <c r="O3962" s="38" t="str">
        <f t="shared" si="372"/>
        <v/>
      </c>
      <c r="P3962" s="39" t="str">
        <f t="shared" si="371"/>
        <v/>
      </c>
      <c r="AC3962" s="42" t="str">
        <f>IF(B3962="","",VLOOKUP(B3962,[2]Formula!B:C,2,0))</f>
        <v/>
      </c>
      <c r="AD3962" s="43" t="str">
        <f t="shared" si="369"/>
        <v/>
      </c>
    </row>
    <row r="3963" spans="1:30" x14ac:dyDescent="0.25">
      <c r="A3963" s="64"/>
      <c r="B3963" s="64"/>
      <c r="C3963" s="66"/>
      <c r="D3963" s="67"/>
      <c r="E3963" s="64"/>
      <c r="F3963" s="64"/>
      <c r="G3963" s="37" t="str">
        <f>IF(E3963="","",IF(OR(E3963="Project Management",E3963="Project Support",E3963="Sprint Management",E3963="Sprint Support"),"NA",ROUND((((VLOOKUP(AD3963,[2]Formula!V:X,3,0)))-SUMIF(AD:AD,AD3963,H:H)),2)))</f>
        <v/>
      </c>
      <c r="H3963" s="71"/>
      <c r="I3963" s="72"/>
      <c r="J3963" s="72"/>
      <c r="K3963" s="38" t="str">
        <f>IF(E3963="","",IF(OR(E3963="Project Management",E3963="Project Support",E3963="Sprint Management",E3963="Sprint Support"),"NA",(((SUMIF(AD:AD,AD3963,H:H)/VLOOKUP(AD3963,[2]Formula!V:X,3,0))*VLOOKUP(AD3963,[2]Formula!V:X,2,0))*H3963)/SUMIF(AD:AD,AD3963,H:H)))</f>
        <v/>
      </c>
      <c r="L3963" s="38" t="str">
        <f t="shared" si="367"/>
        <v/>
      </c>
      <c r="M3963" s="38" t="str">
        <f t="shared" si="368"/>
        <v/>
      </c>
      <c r="N3963" s="38" t="str">
        <f t="shared" si="370"/>
        <v/>
      </c>
      <c r="O3963" s="38" t="str">
        <f t="shared" si="372"/>
        <v/>
      </c>
      <c r="P3963" s="39" t="str">
        <f t="shared" si="371"/>
        <v/>
      </c>
      <c r="AC3963" s="42" t="str">
        <f>IF(B3963="","",VLOOKUP(B3963,[2]Formula!B:C,2,0))</f>
        <v/>
      </c>
      <c r="AD3963" s="43" t="str">
        <f t="shared" si="369"/>
        <v/>
      </c>
    </row>
    <row r="3964" spans="1:30" x14ac:dyDescent="0.25">
      <c r="A3964" s="64"/>
      <c r="B3964" s="64"/>
      <c r="C3964" s="66"/>
      <c r="D3964" s="67"/>
      <c r="E3964" s="64"/>
      <c r="F3964" s="64"/>
      <c r="G3964" s="37" t="str">
        <f>IF(E3964="","",IF(OR(E3964="Project Management",E3964="Project Support",E3964="Sprint Management",E3964="Sprint Support"),"NA",ROUND((((VLOOKUP(AD3964,[2]Formula!V:X,3,0)))-SUMIF(AD:AD,AD3964,H:H)),2)))</f>
        <v/>
      </c>
      <c r="H3964" s="71"/>
      <c r="I3964" s="72"/>
      <c r="J3964" s="72"/>
      <c r="K3964" s="38" t="str">
        <f>IF(E3964="","",IF(OR(E3964="Project Management",E3964="Project Support",E3964="Sprint Management",E3964="Sprint Support"),"NA",(((SUMIF(AD:AD,AD3964,H:H)/VLOOKUP(AD3964,[2]Formula!V:X,3,0))*VLOOKUP(AD3964,[2]Formula!V:X,2,0))*H3964)/SUMIF(AD:AD,AD3964,H:H)))</f>
        <v/>
      </c>
      <c r="L3964" s="38" t="str">
        <f t="shared" si="367"/>
        <v/>
      </c>
      <c r="M3964" s="38" t="str">
        <f t="shared" si="368"/>
        <v/>
      </c>
      <c r="N3964" s="38" t="str">
        <f t="shared" si="370"/>
        <v/>
      </c>
      <c r="O3964" s="38" t="str">
        <f t="shared" si="372"/>
        <v/>
      </c>
      <c r="P3964" s="39" t="str">
        <f t="shared" si="371"/>
        <v/>
      </c>
      <c r="AC3964" s="42" t="str">
        <f>IF(B3964="","",VLOOKUP(B3964,[2]Formula!B:C,2,0))</f>
        <v/>
      </c>
      <c r="AD3964" s="43" t="str">
        <f t="shared" si="369"/>
        <v/>
      </c>
    </row>
    <row r="3965" spans="1:30" x14ac:dyDescent="0.25">
      <c r="A3965" s="64"/>
      <c r="B3965" s="64"/>
      <c r="C3965" s="66"/>
      <c r="D3965" s="67"/>
      <c r="E3965" s="64"/>
      <c r="F3965" s="64"/>
      <c r="G3965" s="37" t="str">
        <f>IF(E3965="","",IF(OR(E3965="Project Management",E3965="Project Support",E3965="Sprint Management",E3965="Sprint Support"),"NA",ROUND((((VLOOKUP(AD3965,[2]Formula!V:X,3,0)))-SUMIF(AD:AD,AD3965,H:H)),2)))</f>
        <v/>
      </c>
      <c r="H3965" s="71"/>
      <c r="I3965" s="72"/>
      <c r="J3965" s="72"/>
      <c r="K3965" s="38" t="str">
        <f>IF(E3965="","",IF(OR(E3965="Project Management",E3965="Project Support",E3965="Sprint Management",E3965="Sprint Support"),"NA",(((SUMIF(AD:AD,AD3965,H:H)/VLOOKUP(AD3965,[2]Formula!V:X,3,0))*VLOOKUP(AD3965,[2]Formula!V:X,2,0))*H3965)/SUMIF(AD:AD,AD3965,H:H)))</f>
        <v/>
      </c>
      <c r="L3965" s="38" t="str">
        <f t="shared" si="367"/>
        <v/>
      </c>
      <c r="M3965" s="38" t="str">
        <f t="shared" si="368"/>
        <v/>
      </c>
      <c r="N3965" s="38" t="str">
        <f t="shared" si="370"/>
        <v/>
      </c>
      <c r="O3965" s="38" t="str">
        <f t="shared" si="372"/>
        <v/>
      </c>
      <c r="P3965" s="39" t="str">
        <f t="shared" si="371"/>
        <v/>
      </c>
      <c r="AC3965" s="42" t="str">
        <f>IF(B3965="","",VLOOKUP(B3965,[2]Formula!B:C,2,0))</f>
        <v/>
      </c>
      <c r="AD3965" s="43" t="str">
        <f t="shared" si="369"/>
        <v/>
      </c>
    </row>
    <row r="3966" spans="1:30" x14ac:dyDescent="0.25">
      <c r="A3966" s="64"/>
      <c r="B3966" s="64"/>
      <c r="C3966" s="66"/>
      <c r="D3966" s="67"/>
      <c r="E3966" s="64"/>
      <c r="F3966" s="64"/>
      <c r="G3966" s="37" t="str">
        <f>IF(E3966="","",IF(OR(E3966="Project Management",E3966="Project Support",E3966="Sprint Management",E3966="Sprint Support"),"NA",ROUND((((VLOOKUP(AD3966,[2]Formula!V:X,3,0)))-SUMIF(AD:AD,AD3966,H:H)),2)))</f>
        <v/>
      </c>
      <c r="H3966" s="71"/>
      <c r="I3966" s="72"/>
      <c r="J3966" s="72"/>
      <c r="K3966" s="38" t="str">
        <f>IF(E3966="","",IF(OR(E3966="Project Management",E3966="Project Support",E3966="Sprint Management",E3966="Sprint Support"),"NA",(((SUMIF(AD:AD,AD3966,H:H)/VLOOKUP(AD3966,[2]Formula!V:X,3,0))*VLOOKUP(AD3966,[2]Formula!V:X,2,0))*H3966)/SUMIF(AD:AD,AD3966,H:H)))</f>
        <v/>
      </c>
      <c r="L3966" s="38" t="str">
        <f t="shared" si="367"/>
        <v/>
      </c>
      <c r="M3966" s="38" t="str">
        <f t="shared" si="368"/>
        <v/>
      </c>
      <c r="N3966" s="38" t="str">
        <f t="shared" si="370"/>
        <v/>
      </c>
      <c r="O3966" s="38" t="str">
        <f t="shared" si="372"/>
        <v/>
      </c>
      <c r="P3966" s="39" t="str">
        <f t="shared" si="371"/>
        <v/>
      </c>
      <c r="AC3966" s="42" t="str">
        <f>IF(B3966="","",VLOOKUP(B3966,[2]Formula!B:C,2,0))</f>
        <v/>
      </c>
      <c r="AD3966" s="43" t="str">
        <f t="shared" si="369"/>
        <v/>
      </c>
    </row>
    <row r="3967" spans="1:30" x14ac:dyDescent="0.25">
      <c r="A3967" s="64"/>
      <c r="B3967" s="64"/>
      <c r="C3967" s="66"/>
      <c r="D3967" s="67"/>
      <c r="E3967" s="64"/>
      <c r="F3967" s="64"/>
      <c r="G3967" s="37" t="str">
        <f>IF(E3967="","",IF(OR(E3967="Project Management",E3967="Project Support",E3967="Sprint Management",E3967="Sprint Support"),"NA",ROUND((((VLOOKUP(AD3967,[2]Formula!V:X,3,0)))-SUMIF(AD:AD,AD3967,H:H)),2)))</f>
        <v/>
      </c>
      <c r="H3967" s="71"/>
      <c r="I3967" s="72"/>
      <c r="J3967" s="72"/>
      <c r="K3967" s="38" t="str">
        <f>IF(E3967="","",IF(OR(E3967="Project Management",E3967="Project Support",E3967="Sprint Management",E3967="Sprint Support"),"NA",(((SUMIF(AD:AD,AD3967,H:H)/VLOOKUP(AD3967,[2]Formula!V:X,3,0))*VLOOKUP(AD3967,[2]Formula!V:X,2,0))*H3967)/SUMIF(AD:AD,AD3967,H:H)))</f>
        <v/>
      </c>
      <c r="L3967" s="38" t="str">
        <f t="shared" si="367"/>
        <v/>
      </c>
      <c r="M3967" s="38" t="str">
        <f t="shared" si="368"/>
        <v/>
      </c>
      <c r="N3967" s="38" t="str">
        <f t="shared" si="370"/>
        <v/>
      </c>
      <c r="O3967" s="38" t="str">
        <f t="shared" si="372"/>
        <v/>
      </c>
      <c r="P3967" s="39" t="str">
        <f t="shared" si="371"/>
        <v/>
      </c>
      <c r="AC3967" s="42" t="str">
        <f>IF(B3967="","",VLOOKUP(B3967,[2]Formula!B:C,2,0))</f>
        <v/>
      </c>
      <c r="AD3967" s="43" t="str">
        <f t="shared" si="369"/>
        <v/>
      </c>
    </row>
    <row r="3968" spans="1:30" x14ac:dyDescent="0.25">
      <c r="A3968" s="64"/>
      <c r="B3968" s="64"/>
      <c r="C3968" s="66"/>
      <c r="D3968" s="67"/>
      <c r="E3968" s="64"/>
      <c r="F3968" s="64"/>
      <c r="G3968" s="37" t="str">
        <f>IF(E3968="","",IF(OR(E3968="Project Management",E3968="Project Support",E3968="Sprint Management",E3968="Sprint Support"),"NA",ROUND((((VLOOKUP(AD3968,[2]Formula!V:X,3,0)))-SUMIF(AD:AD,AD3968,H:H)),2)))</f>
        <v/>
      </c>
      <c r="H3968" s="71"/>
      <c r="I3968" s="72"/>
      <c r="J3968" s="72"/>
      <c r="K3968" s="38" t="str">
        <f>IF(E3968="","",IF(OR(E3968="Project Management",E3968="Project Support",E3968="Sprint Management",E3968="Sprint Support"),"NA",(((SUMIF(AD:AD,AD3968,H:H)/VLOOKUP(AD3968,[2]Formula!V:X,3,0))*VLOOKUP(AD3968,[2]Formula!V:X,2,0))*H3968)/SUMIF(AD:AD,AD3968,H:H)))</f>
        <v/>
      </c>
      <c r="L3968" s="38" t="str">
        <f t="shared" si="367"/>
        <v/>
      </c>
      <c r="M3968" s="38" t="str">
        <f t="shared" si="368"/>
        <v/>
      </c>
      <c r="N3968" s="38" t="str">
        <f t="shared" si="370"/>
        <v/>
      </c>
      <c r="O3968" s="38" t="str">
        <f t="shared" si="372"/>
        <v/>
      </c>
      <c r="P3968" s="39" t="str">
        <f t="shared" si="371"/>
        <v/>
      </c>
      <c r="AC3968" s="42" t="str">
        <f>IF(B3968="","",VLOOKUP(B3968,[2]Formula!B:C,2,0))</f>
        <v/>
      </c>
      <c r="AD3968" s="43" t="str">
        <f t="shared" si="369"/>
        <v/>
      </c>
    </row>
    <row r="3969" spans="1:30" x14ac:dyDescent="0.25">
      <c r="A3969" s="64"/>
      <c r="B3969" s="64"/>
      <c r="C3969" s="66"/>
      <c r="D3969" s="67"/>
      <c r="E3969" s="64"/>
      <c r="F3969" s="64"/>
      <c r="G3969" s="37" t="str">
        <f>IF(E3969="","",IF(OR(E3969="Project Management",E3969="Project Support",E3969="Sprint Management",E3969="Sprint Support"),"NA",ROUND((((VLOOKUP(AD3969,[2]Formula!V:X,3,0)))-SUMIF(AD:AD,AD3969,H:H)),2)))</f>
        <v/>
      </c>
      <c r="H3969" s="71"/>
      <c r="I3969" s="72"/>
      <c r="J3969" s="72"/>
      <c r="K3969" s="38" t="str">
        <f>IF(E3969="","",IF(OR(E3969="Project Management",E3969="Project Support",E3969="Sprint Management",E3969="Sprint Support"),"NA",(((SUMIF(AD:AD,AD3969,H:H)/VLOOKUP(AD3969,[2]Formula!V:X,3,0))*VLOOKUP(AD3969,[2]Formula!V:X,2,0))*H3969)/SUMIF(AD:AD,AD3969,H:H)))</f>
        <v/>
      </c>
      <c r="L3969" s="38" t="str">
        <f t="shared" si="367"/>
        <v/>
      </c>
      <c r="M3969" s="38" t="str">
        <f t="shared" si="368"/>
        <v/>
      </c>
      <c r="N3969" s="38" t="str">
        <f t="shared" si="370"/>
        <v/>
      </c>
      <c r="O3969" s="38" t="str">
        <f t="shared" si="372"/>
        <v/>
      </c>
      <c r="P3969" s="39" t="str">
        <f t="shared" si="371"/>
        <v/>
      </c>
      <c r="AC3969" s="42" t="str">
        <f>IF(B3969="","",VLOOKUP(B3969,[2]Formula!B:C,2,0))</f>
        <v/>
      </c>
      <c r="AD3969" s="43" t="str">
        <f t="shared" si="369"/>
        <v/>
      </c>
    </row>
    <row r="3970" spans="1:30" x14ac:dyDescent="0.25">
      <c r="A3970" s="64"/>
      <c r="B3970" s="64"/>
      <c r="C3970" s="66"/>
      <c r="D3970" s="67"/>
      <c r="E3970" s="64"/>
      <c r="F3970" s="64"/>
      <c r="G3970" s="37" t="str">
        <f>IF(E3970="","",IF(OR(E3970="Project Management",E3970="Project Support",E3970="Sprint Management",E3970="Sprint Support"),"NA",ROUND((((VLOOKUP(AD3970,[2]Formula!V:X,3,0)))-SUMIF(AD:AD,AD3970,H:H)),2)))</f>
        <v/>
      </c>
      <c r="H3970" s="71"/>
      <c r="I3970" s="72"/>
      <c r="J3970" s="72"/>
      <c r="K3970" s="38" t="str">
        <f>IF(E3970="","",IF(OR(E3970="Project Management",E3970="Project Support",E3970="Sprint Management",E3970="Sprint Support"),"NA",(((SUMIF(AD:AD,AD3970,H:H)/VLOOKUP(AD3970,[2]Formula!V:X,3,0))*VLOOKUP(AD3970,[2]Formula!V:X,2,0))*H3970)/SUMIF(AD:AD,AD3970,H:H)))</f>
        <v/>
      </c>
      <c r="L3970" s="38" t="str">
        <f t="shared" ref="L3970:L4033" si="373">IFERROR(IF(K3970="NA",(H3970/I3970),(K3970/I3970)),"")</f>
        <v/>
      </c>
      <c r="M3970" s="38" t="str">
        <f t="shared" ref="M3970:M4033" si="374">IFERROR(IF(K3970="NA",1,(K3970/H3970)),"")</f>
        <v/>
      </c>
      <c r="N3970" s="38" t="str">
        <f t="shared" si="370"/>
        <v/>
      </c>
      <c r="O3970" s="38" t="str">
        <f t="shared" si="372"/>
        <v/>
      </c>
      <c r="P3970" s="39" t="str">
        <f t="shared" si="371"/>
        <v/>
      </c>
      <c r="AC3970" s="42" t="str">
        <f>IF(B3970="","",VLOOKUP(B3970,[2]Formula!B:C,2,0))</f>
        <v/>
      </c>
      <c r="AD3970" s="43" t="str">
        <f t="shared" ref="AD3970:AD4033" si="375">IF(B3970="","",CONCATENATE(B3970,"_",E3970))</f>
        <v/>
      </c>
    </row>
    <row r="3971" spans="1:30" x14ac:dyDescent="0.25">
      <c r="A3971" s="64"/>
      <c r="B3971" s="64"/>
      <c r="C3971" s="66"/>
      <c r="D3971" s="67"/>
      <c r="E3971" s="64"/>
      <c r="F3971" s="64"/>
      <c r="G3971" s="37" t="str">
        <f>IF(E3971="","",IF(OR(E3971="Project Management",E3971="Project Support",E3971="Sprint Management",E3971="Sprint Support"),"NA",ROUND((((VLOOKUP(AD3971,[2]Formula!V:X,3,0)))-SUMIF(AD:AD,AD3971,H:H)),2)))</f>
        <v/>
      </c>
      <c r="H3971" s="71"/>
      <c r="I3971" s="72"/>
      <c r="J3971" s="72"/>
      <c r="K3971" s="38" t="str">
        <f>IF(E3971="","",IF(OR(E3971="Project Management",E3971="Project Support",E3971="Sprint Management",E3971="Sprint Support"),"NA",(((SUMIF(AD:AD,AD3971,H:H)/VLOOKUP(AD3971,[2]Formula!V:X,3,0))*VLOOKUP(AD3971,[2]Formula!V:X,2,0))*H3971)/SUMIF(AD:AD,AD3971,H:H)))</f>
        <v/>
      </c>
      <c r="L3971" s="38" t="str">
        <f t="shared" si="373"/>
        <v/>
      </c>
      <c r="M3971" s="38" t="str">
        <f t="shared" si="374"/>
        <v/>
      </c>
      <c r="N3971" s="38" t="str">
        <f t="shared" ref="N3971:N4034" si="376">IFERROR(((L3971-M3971)/M3971)*100,"")</f>
        <v/>
      </c>
      <c r="O3971" s="38" t="str">
        <f t="shared" si="372"/>
        <v/>
      </c>
      <c r="P3971" s="39" t="str">
        <f t="shared" ref="P3971:P4034" si="377">IF(O3971="","",1)</f>
        <v/>
      </c>
      <c r="AC3971" s="42" t="str">
        <f>IF(B3971="","",VLOOKUP(B3971,[2]Formula!B:C,2,0))</f>
        <v/>
      </c>
      <c r="AD3971" s="43" t="str">
        <f t="shared" si="375"/>
        <v/>
      </c>
    </row>
    <row r="3972" spans="1:30" x14ac:dyDescent="0.25">
      <c r="A3972" s="64"/>
      <c r="B3972" s="64"/>
      <c r="C3972" s="66"/>
      <c r="D3972" s="67"/>
      <c r="E3972" s="64"/>
      <c r="F3972" s="64"/>
      <c r="G3972" s="37" t="str">
        <f>IF(E3972="","",IF(OR(E3972="Project Management",E3972="Project Support",E3972="Sprint Management",E3972="Sprint Support"),"NA",ROUND((((VLOOKUP(AD3972,[2]Formula!V:X,3,0)))-SUMIF(AD:AD,AD3972,H:H)),2)))</f>
        <v/>
      </c>
      <c r="H3972" s="71"/>
      <c r="I3972" s="72"/>
      <c r="J3972" s="72"/>
      <c r="K3972" s="38" t="str">
        <f>IF(E3972="","",IF(OR(E3972="Project Management",E3972="Project Support",E3972="Sprint Management",E3972="Sprint Support"),"NA",(((SUMIF(AD:AD,AD3972,H:H)/VLOOKUP(AD3972,[2]Formula!V:X,3,0))*VLOOKUP(AD3972,[2]Formula!V:X,2,0))*H3972)/SUMIF(AD:AD,AD3972,H:H)))</f>
        <v/>
      </c>
      <c r="L3972" s="38" t="str">
        <f t="shared" si="373"/>
        <v/>
      </c>
      <c r="M3972" s="38" t="str">
        <f t="shared" si="374"/>
        <v/>
      </c>
      <c r="N3972" s="38" t="str">
        <f t="shared" si="376"/>
        <v/>
      </c>
      <c r="O3972" s="38" t="str">
        <f t="shared" si="372"/>
        <v/>
      </c>
      <c r="P3972" s="39" t="str">
        <f t="shared" si="377"/>
        <v/>
      </c>
      <c r="AC3972" s="42" t="str">
        <f>IF(B3972="","",VLOOKUP(B3972,[2]Formula!B:C,2,0))</f>
        <v/>
      </c>
      <c r="AD3972" s="43" t="str">
        <f t="shared" si="375"/>
        <v/>
      </c>
    </row>
    <row r="3973" spans="1:30" x14ac:dyDescent="0.25">
      <c r="A3973" s="64"/>
      <c r="B3973" s="64"/>
      <c r="C3973" s="66"/>
      <c r="D3973" s="67"/>
      <c r="E3973" s="64"/>
      <c r="F3973" s="64"/>
      <c r="G3973" s="37" t="str">
        <f>IF(E3973="","",IF(OR(E3973="Project Management",E3973="Project Support",E3973="Sprint Management",E3973="Sprint Support"),"NA",ROUND((((VLOOKUP(AD3973,[2]Formula!V:X,3,0)))-SUMIF(AD:AD,AD3973,H:H)),2)))</f>
        <v/>
      </c>
      <c r="H3973" s="71"/>
      <c r="I3973" s="72"/>
      <c r="J3973" s="72"/>
      <c r="K3973" s="38" t="str">
        <f>IF(E3973="","",IF(OR(E3973="Project Management",E3973="Project Support",E3973="Sprint Management",E3973="Sprint Support"),"NA",(((SUMIF(AD:AD,AD3973,H:H)/VLOOKUP(AD3973,[2]Formula!V:X,3,0))*VLOOKUP(AD3973,[2]Formula!V:X,2,0))*H3973)/SUMIF(AD:AD,AD3973,H:H)))</f>
        <v/>
      </c>
      <c r="L3973" s="38" t="str">
        <f t="shared" si="373"/>
        <v/>
      </c>
      <c r="M3973" s="38" t="str">
        <f t="shared" si="374"/>
        <v/>
      </c>
      <c r="N3973" s="38" t="str">
        <f t="shared" si="376"/>
        <v/>
      </c>
      <c r="O3973" s="38" t="str">
        <f t="shared" si="372"/>
        <v/>
      </c>
      <c r="P3973" s="39" t="str">
        <f t="shared" si="377"/>
        <v/>
      </c>
      <c r="AC3973" s="42" t="str">
        <f>IF(B3973="","",VLOOKUP(B3973,[2]Formula!B:C,2,0))</f>
        <v/>
      </c>
      <c r="AD3973" s="43" t="str">
        <f t="shared" si="375"/>
        <v/>
      </c>
    </row>
    <row r="3974" spans="1:30" x14ac:dyDescent="0.25">
      <c r="A3974" s="64"/>
      <c r="B3974" s="64"/>
      <c r="C3974" s="66"/>
      <c r="D3974" s="67"/>
      <c r="E3974" s="64"/>
      <c r="F3974" s="64"/>
      <c r="G3974" s="37" t="str">
        <f>IF(E3974="","",IF(OR(E3974="Project Management",E3974="Project Support",E3974="Sprint Management",E3974="Sprint Support"),"NA",ROUND((((VLOOKUP(AD3974,[2]Formula!V:X,3,0)))-SUMIF(AD:AD,AD3974,H:H)),2)))</f>
        <v/>
      </c>
      <c r="H3974" s="71"/>
      <c r="I3974" s="72"/>
      <c r="J3974" s="72"/>
      <c r="K3974" s="38" t="str">
        <f>IF(E3974="","",IF(OR(E3974="Project Management",E3974="Project Support",E3974="Sprint Management",E3974="Sprint Support"),"NA",(((SUMIF(AD:AD,AD3974,H:H)/VLOOKUP(AD3974,[2]Formula!V:X,3,0))*VLOOKUP(AD3974,[2]Formula!V:X,2,0))*H3974)/SUMIF(AD:AD,AD3974,H:H)))</f>
        <v/>
      </c>
      <c r="L3974" s="38" t="str">
        <f t="shared" si="373"/>
        <v/>
      </c>
      <c r="M3974" s="38" t="str">
        <f t="shared" si="374"/>
        <v/>
      </c>
      <c r="N3974" s="38" t="str">
        <f t="shared" si="376"/>
        <v/>
      </c>
      <c r="O3974" s="38" t="str">
        <f t="shared" si="372"/>
        <v/>
      </c>
      <c r="P3974" s="39" t="str">
        <f t="shared" si="377"/>
        <v/>
      </c>
      <c r="AC3974" s="42" t="str">
        <f>IF(B3974="","",VLOOKUP(B3974,[2]Formula!B:C,2,0))</f>
        <v/>
      </c>
      <c r="AD3974" s="43" t="str">
        <f t="shared" si="375"/>
        <v/>
      </c>
    </row>
    <row r="3975" spans="1:30" x14ac:dyDescent="0.25">
      <c r="A3975" s="64"/>
      <c r="B3975" s="64"/>
      <c r="C3975" s="66"/>
      <c r="D3975" s="67"/>
      <c r="E3975" s="64"/>
      <c r="F3975" s="64"/>
      <c r="G3975" s="37" t="str">
        <f>IF(E3975="","",IF(OR(E3975="Project Management",E3975="Project Support",E3975="Sprint Management",E3975="Sprint Support"),"NA",ROUND((((VLOOKUP(AD3975,[2]Formula!V:X,3,0)))-SUMIF(AD:AD,AD3975,H:H)),2)))</f>
        <v/>
      </c>
      <c r="H3975" s="71"/>
      <c r="I3975" s="72"/>
      <c r="J3975" s="72"/>
      <c r="K3975" s="38" t="str">
        <f>IF(E3975="","",IF(OR(E3975="Project Management",E3975="Project Support",E3975="Sprint Management",E3975="Sprint Support"),"NA",(((SUMIF(AD:AD,AD3975,H:H)/VLOOKUP(AD3975,[2]Formula!V:X,3,0))*VLOOKUP(AD3975,[2]Formula!V:X,2,0))*H3975)/SUMIF(AD:AD,AD3975,H:H)))</f>
        <v/>
      </c>
      <c r="L3975" s="38" t="str">
        <f t="shared" si="373"/>
        <v/>
      </c>
      <c r="M3975" s="38" t="str">
        <f t="shared" si="374"/>
        <v/>
      </c>
      <c r="N3975" s="38" t="str">
        <f t="shared" si="376"/>
        <v/>
      </c>
      <c r="O3975" s="38" t="str">
        <f t="shared" si="372"/>
        <v/>
      </c>
      <c r="P3975" s="39" t="str">
        <f t="shared" si="377"/>
        <v/>
      </c>
      <c r="AC3975" s="42" t="str">
        <f>IF(B3975="","",VLOOKUP(B3975,[2]Formula!B:C,2,0))</f>
        <v/>
      </c>
      <c r="AD3975" s="43" t="str">
        <f t="shared" si="375"/>
        <v/>
      </c>
    </row>
    <row r="3976" spans="1:30" x14ac:dyDescent="0.25">
      <c r="A3976" s="64"/>
      <c r="B3976" s="64"/>
      <c r="C3976" s="66"/>
      <c r="D3976" s="67"/>
      <c r="E3976" s="64"/>
      <c r="F3976" s="64"/>
      <c r="G3976" s="37" t="str">
        <f>IF(E3976="","",IF(OR(E3976="Project Management",E3976="Project Support",E3976="Sprint Management",E3976="Sprint Support"),"NA",ROUND((((VLOOKUP(AD3976,[2]Formula!V:X,3,0)))-SUMIF(AD:AD,AD3976,H:H)),2)))</f>
        <v/>
      </c>
      <c r="H3976" s="71"/>
      <c r="I3976" s="72"/>
      <c r="J3976" s="72"/>
      <c r="K3976" s="38" t="str">
        <f>IF(E3976="","",IF(OR(E3976="Project Management",E3976="Project Support",E3976="Sprint Management",E3976="Sprint Support"),"NA",(((SUMIF(AD:AD,AD3976,H:H)/VLOOKUP(AD3976,[2]Formula!V:X,3,0))*VLOOKUP(AD3976,[2]Formula!V:X,2,0))*H3976)/SUMIF(AD:AD,AD3976,H:H)))</f>
        <v/>
      </c>
      <c r="L3976" s="38" t="str">
        <f t="shared" si="373"/>
        <v/>
      </c>
      <c r="M3976" s="38" t="str">
        <f t="shared" si="374"/>
        <v/>
      </c>
      <c r="N3976" s="38" t="str">
        <f t="shared" si="376"/>
        <v/>
      </c>
      <c r="O3976" s="38" t="str">
        <f t="shared" si="372"/>
        <v/>
      </c>
      <c r="P3976" s="39" t="str">
        <f t="shared" si="377"/>
        <v/>
      </c>
      <c r="AC3976" s="42" t="str">
        <f>IF(B3976="","",VLOOKUP(B3976,[2]Formula!B:C,2,0))</f>
        <v/>
      </c>
      <c r="AD3976" s="43" t="str">
        <f t="shared" si="375"/>
        <v/>
      </c>
    </row>
    <row r="3977" spans="1:30" x14ac:dyDescent="0.25">
      <c r="A3977" s="64"/>
      <c r="B3977" s="64"/>
      <c r="C3977" s="66"/>
      <c r="D3977" s="67"/>
      <c r="E3977" s="64"/>
      <c r="F3977" s="64"/>
      <c r="G3977" s="37" t="str">
        <f>IF(E3977="","",IF(OR(E3977="Project Management",E3977="Project Support",E3977="Sprint Management",E3977="Sprint Support"),"NA",ROUND((((VLOOKUP(AD3977,[2]Formula!V:X,3,0)))-SUMIF(AD:AD,AD3977,H:H)),2)))</f>
        <v/>
      </c>
      <c r="H3977" s="71"/>
      <c r="I3977" s="72"/>
      <c r="J3977" s="72"/>
      <c r="K3977" s="38" t="str">
        <f>IF(E3977="","",IF(OR(E3977="Project Management",E3977="Project Support",E3977="Sprint Management",E3977="Sprint Support"),"NA",(((SUMIF(AD:AD,AD3977,H:H)/VLOOKUP(AD3977,[2]Formula!V:X,3,0))*VLOOKUP(AD3977,[2]Formula!V:X,2,0))*H3977)/SUMIF(AD:AD,AD3977,H:H)))</f>
        <v/>
      </c>
      <c r="L3977" s="38" t="str">
        <f t="shared" si="373"/>
        <v/>
      </c>
      <c r="M3977" s="38" t="str">
        <f t="shared" si="374"/>
        <v/>
      </c>
      <c r="N3977" s="38" t="str">
        <f t="shared" si="376"/>
        <v/>
      </c>
      <c r="O3977" s="38" t="str">
        <f t="shared" si="372"/>
        <v/>
      </c>
      <c r="P3977" s="39" t="str">
        <f t="shared" si="377"/>
        <v/>
      </c>
      <c r="AC3977" s="42" t="str">
        <f>IF(B3977="","",VLOOKUP(B3977,[2]Formula!B:C,2,0))</f>
        <v/>
      </c>
      <c r="AD3977" s="43" t="str">
        <f t="shared" si="375"/>
        <v/>
      </c>
    </row>
    <row r="3978" spans="1:30" x14ac:dyDescent="0.25">
      <c r="A3978" s="64"/>
      <c r="B3978" s="64"/>
      <c r="C3978" s="66"/>
      <c r="D3978" s="67"/>
      <c r="E3978" s="64"/>
      <c r="F3978" s="64"/>
      <c r="G3978" s="37" t="str">
        <f>IF(E3978="","",IF(OR(E3978="Project Management",E3978="Project Support",E3978="Sprint Management",E3978="Sprint Support"),"NA",ROUND((((VLOOKUP(AD3978,[2]Formula!V:X,3,0)))-SUMIF(AD:AD,AD3978,H:H)),2)))</f>
        <v/>
      </c>
      <c r="H3978" s="71"/>
      <c r="I3978" s="72"/>
      <c r="J3978" s="72"/>
      <c r="K3978" s="38" t="str">
        <f>IF(E3978="","",IF(OR(E3978="Project Management",E3978="Project Support",E3978="Sprint Management",E3978="Sprint Support"),"NA",(((SUMIF(AD:AD,AD3978,H:H)/VLOOKUP(AD3978,[2]Formula!V:X,3,0))*VLOOKUP(AD3978,[2]Formula!V:X,2,0))*H3978)/SUMIF(AD:AD,AD3978,H:H)))</f>
        <v/>
      </c>
      <c r="L3978" s="38" t="str">
        <f t="shared" si="373"/>
        <v/>
      </c>
      <c r="M3978" s="38" t="str">
        <f t="shared" si="374"/>
        <v/>
      </c>
      <c r="N3978" s="38" t="str">
        <f t="shared" si="376"/>
        <v/>
      </c>
      <c r="O3978" s="38" t="str">
        <f t="shared" si="372"/>
        <v/>
      </c>
      <c r="P3978" s="39" t="str">
        <f t="shared" si="377"/>
        <v/>
      </c>
      <c r="AC3978" s="42" t="str">
        <f>IF(B3978="","",VLOOKUP(B3978,[2]Formula!B:C,2,0))</f>
        <v/>
      </c>
      <c r="AD3978" s="43" t="str">
        <f t="shared" si="375"/>
        <v/>
      </c>
    </row>
    <row r="3979" spans="1:30" x14ac:dyDescent="0.25">
      <c r="A3979" s="64"/>
      <c r="B3979" s="64"/>
      <c r="C3979" s="66"/>
      <c r="D3979" s="67"/>
      <c r="E3979" s="64"/>
      <c r="F3979" s="64"/>
      <c r="G3979" s="37" t="str">
        <f>IF(E3979="","",IF(OR(E3979="Project Management",E3979="Project Support",E3979="Sprint Management",E3979="Sprint Support"),"NA",ROUND((((VLOOKUP(AD3979,[2]Formula!V:X,3,0)))-SUMIF(AD:AD,AD3979,H:H)),2)))</f>
        <v/>
      </c>
      <c r="H3979" s="71"/>
      <c r="I3979" s="72"/>
      <c r="J3979" s="72"/>
      <c r="K3979" s="38" t="str">
        <f>IF(E3979="","",IF(OR(E3979="Project Management",E3979="Project Support",E3979="Sprint Management",E3979="Sprint Support"),"NA",(((SUMIF(AD:AD,AD3979,H:H)/VLOOKUP(AD3979,[2]Formula!V:X,3,0))*VLOOKUP(AD3979,[2]Formula!V:X,2,0))*H3979)/SUMIF(AD:AD,AD3979,H:H)))</f>
        <v/>
      </c>
      <c r="L3979" s="38" t="str">
        <f t="shared" si="373"/>
        <v/>
      </c>
      <c r="M3979" s="38" t="str">
        <f t="shared" si="374"/>
        <v/>
      </c>
      <c r="N3979" s="38" t="str">
        <f t="shared" si="376"/>
        <v/>
      </c>
      <c r="O3979" s="38" t="str">
        <f t="shared" si="372"/>
        <v/>
      </c>
      <c r="P3979" s="39" t="str">
        <f t="shared" si="377"/>
        <v/>
      </c>
      <c r="AC3979" s="42" t="str">
        <f>IF(B3979="","",VLOOKUP(B3979,[2]Formula!B:C,2,0))</f>
        <v/>
      </c>
      <c r="AD3979" s="43" t="str">
        <f t="shared" si="375"/>
        <v/>
      </c>
    </row>
    <row r="3980" spans="1:30" x14ac:dyDescent="0.25">
      <c r="A3980" s="64"/>
      <c r="B3980" s="64"/>
      <c r="C3980" s="66"/>
      <c r="D3980" s="67"/>
      <c r="E3980" s="64"/>
      <c r="F3980" s="64"/>
      <c r="G3980" s="37" t="str">
        <f>IF(E3980="","",IF(OR(E3980="Project Management",E3980="Project Support",E3980="Sprint Management",E3980="Sprint Support"),"NA",ROUND((((VLOOKUP(AD3980,[2]Formula!V:X,3,0)))-SUMIF(AD:AD,AD3980,H:H)),2)))</f>
        <v/>
      </c>
      <c r="H3980" s="71"/>
      <c r="I3980" s="72"/>
      <c r="J3980" s="72"/>
      <c r="K3980" s="38" t="str">
        <f>IF(E3980="","",IF(OR(E3980="Project Management",E3980="Project Support",E3980="Sprint Management",E3980="Sprint Support"),"NA",(((SUMIF(AD:AD,AD3980,H:H)/VLOOKUP(AD3980,[2]Formula!V:X,3,0))*VLOOKUP(AD3980,[2]Formula!V:X,2,0))*H3980)/SUMIF(AD:AD,AD3980,H:H)))</f>
        <v/>
      </c>
      <c r="L3980" s="38" t="str">
        <f t="shared" si="373"/>
        <v/>
      </c>
      <c r="M3980" s="38" t="str">
        <f t="shared" si="374"/>
        <v/>
      </c>
      <c r="N3980" s="38" t="str">
        <f t="shared" si="376"/>
        <v/>
      </c>
      <c r="O3980" s="38" t="str">
        <f t="shared" si="372"/>
        <v/>
      </c>
      <c r="P3980" s="39" t="str">
        <f t="shared" si="377"/>
        <v/>
      </c>
      <c r="AC3980" s="42" t="str">
        <f>IF(B3980="","",VLOOKUP(B3980,[2]Formula!B:C,2,0))</f>
        <v/>
      </c>
      <c r="AD3980" s="43" t="str">
        <f t="shared" si="375"/>
        <v/>
      </c>
    </row>
    <row r="3981" spans="1:30" x14ac:dyDescent="0.25">
      <c r="A3981" s="64"/>
      <c r="B3981" s="64"/>
      <c r="C3981" s="66"/>
      <c r="D3981" s="67"/>
      <c r="E3981" s="64"/>
      <c r="F3981" s="64"/>
      <c r="G3981" s="37" t="str">
        <f>IF(E3981="","",IF(OR(E3981="Project Management",E3981="Project Support",E3981="Sprint Management",E3981="Sprint Support"),"NA",ROUND((((VLOOKUP(AD3981,[2]Formula!V:X,3,0)))-SUMIF(AD:AD,AD3981,H:H)),2)))</f>
        <v/>
      </c>
      <c r="H3981" s="71"/>
      <c r="I3981" s="72"/>
      <c r="J3981" s="72"/>
      <c r="K3981" s="38" t="str">
        <f>IF(E3981="","",IF(OR(E3981="Project Management",E3981="Project Support",E3981="Sprint Management",E3981="Sprint Support"),"NA",(((SUMIF(AD:AD,AD3981,H:H)/VLOOKUP(AD3981,[2]Formula!V:X,3,0))*VLOOKUP(AD3981,[2]Formula!V:X,2,0))*H3981)/SUMIF(AD:AD,AD3981,H:H)))</f>
        <v/>
      </c>
      <c r="L3981" s="38" t="str">
        <f t="shared" si="373"/>
        <v/>
      </c>
      <c r="M3981" s="38" t="str">
        <f t="shared" si="374"/>
        <v/>
      </c>
      <c r="N3981" s="38" t="str">
        <f t="shared" si="376"/>
        <v/>
      </c>
      <c r="O3981" s="38" t="str">
        <f t="shared" si="372"/>
        <v/>
      </c>
      <c r="P3981" s="39" t="str">
        <f t="shared" si="377"/>
        <v/>
      </c>
      <c r="AC3981" s="42" t="str">
        <f>IF(B3981="","",VLOOKUP(B3981,[2]Formula!B:C,2,0))</f>
        <v/>
      </c>
      <c r="AD3981" s="43" t="str">
        <f t="shared" si="375"/>
        <v/>
      </c>
    </row>
    <row r="3982" spans="1:30" x14ac:dyDescent="0.25">
      <c r="A3982" s="64"/>
      <c r="B3982" s="64"/>
      <c r="C3982" s="66"/>
      <c r="D3982" s="67"/>
      <c r="E3982" s="64"/>
      <c r="F3982" s="64"/>
      <c r="G3982" s="37" t="str">
        <f>IF(E3982="","",IF(OR(E3982="Project Management",E3982="Project Support",E3982="Sprint Management",E3982="Sprint Support"),"NA",ROUND((((VLOOKUP(AD3982,[2]Formula!V:X,3,0)))-SUMIF(AD:AD,AD3982,H:H)),2)))</f>
        <v/>
      </c>
      <c r="H3982" s="71"/>
      <c r="I3982" s="72"/>
      <c r="J3982" s="72"/>
      <c r="K3982" s="38" t="str">
        <f>IF(E3982="","",IF(OR(E3982="Project Management",E3982="Project Support",E3982="Sprint Management",E3982="Sprint Support"),"NA",(((SUMIF(AD:AD,AD3982,H:H)/VLOOKUP(AD3982,[2]Formula!V:X,3,0))*VLOOKUP(AD3982,[2]Formula!V:X,2,0))*H3982)/SUMIF(AD:AD,AD3982,H:H)))</f>
        <v/>
      </c>
      <c r="L3982" s="38" t="str">
        <f t="shared" si="373"/>
        <v/>
      </c>
      <c r="M3982" s="38" t="str">
        <f t="shared" si="374"/>
        <v/>
      </c>
      <c r="N3982" s="38" t="str">
        <f t="shared" si="376"/>
        <v/>
      </c>
      <c r="O3982" s="38" t="str">
        <f t="shared" si="372"/>
        <v/>
      </c>
      <c r="P3982" s="39" t="str">
        <f t="shared" si="377"/>
        <v/>
      </c>
      <c r="AC3982" s="42" t="str">
        <f>IF(B3982="","",VLOOKUP(B3982,[2]Formula!B:C,2,0))</f>
        <v/>
      </c>
      <c r="AD3982" s="43" t="str">
        <f t="shared" si="375"/>
        <v/>
      </c>
    </row>
    <row r="3983" spans="1:30" x14ac:dyDescent="0.25">
      <c r="A3983" s="64"/>
      <c r="B3983" s="64"/>
      <c r="C3983" s="66"/>
      <c r="D3983" s="67"/>
      <c r="E3983" s="64"/>
      <c r="F3983" s="64"/>
      <c r="G3983" s="37" t="str">
        <f>IF(E3983="","",IF(OR(E3983="Project Management",E3983="Project Support",E3983="Sprint Management",E3983="Sprint Support"),"NA",ROUND((((VLOOKUP(AD3983,[2]Formula!V:X,3,0)))-SUMIF(AD:AD,AD3983,H:H)),2)))</f>
        <v/>
      </c>
      <c r="H3983" s="71"/>
      <c r="I3983" s="72"/>
      <c r="J3983" s="72"/>
      <c r="K3983" s="38" t="str">
        <f>IF(E3983="","",IF(OR(E3983="Project Management",E3983="Project Support",E3983="Sprint Management",E3983="Sprint Support"),"NA",(((SUMIF(AD:AD,AD3983,H:H)/VLOOKUP(AD3983,[2]Formula!V:X,3,0))*VLOOKUP(AD3983,[2]Formula!V:X,2,0))*H3983)/SUMIF(AD:AD,AD3983,H:H)))</f>
        <v/>
      </c>
      <c r="L3983" s="38" t="str">
        <f t="shared" si="373"/>
        <v/>
      </c>
      <c r="M3983" s="38" t="str">
        <f t="shared" si="374"/>
        <v/>
      </c>
      <c r="N3983" s="38" t="str">
        <f t="shared" si="376"/>
        <v/>
      </c>
      <c r="O3983" s="38" t="str">
        <f t="shared" si="372"/>
        <v/>
      </c>
      <c r="P3983" s="39" t="str">
        <f t="shared" si="377"/>
        <v/>
      </c>
      <c r="AC3983" s="42" t="str">
        <f>IF(B3983="","",VLOOKUP(B3983,[2]Formula!B:C,2,0))</f>
        <v/>
      </c>
      <c r="AD3983" s="43" t="str">
        <f t="shared" si="375"/>
        <v/>
      </c>
    </row>
    <row r="3984" spans="1:30" x14ac:dyDescent="0.25">
      <c r="A3984" s="64"/>
      <c r="B3984" s="64"/>
      <c r="C3984" s="66"/>
      <c r="D3984" s="67"/>
      <c r="E3984" s="64"/>
      <c r="F3984" s="64"/>
      <c r="G3984" s="37" t="str">
        <f>IF(E3984="","",IF(OR(E3984="Project Management",E3984="Project Support",E3984="Sprint Management",E3984="Sprint Support"),"NA",ROUND((((VLOOKUP(AD3984,[2]Formula!V:X,3,0)))-SUMIF(AD:AD,AD3984,H:H)),2)))</f>
        <v/>
      </c>
      <c r="H3984" s="71"/>
      <c r="I3984" s="72"/>
      <c r="J3984" s="72"/>
      <c r="K3984" s="38" t="str">
        <f>IF(E3984="","",IF(OR(E3984="Project Management",E3984="Project Support",E3984="Sprint Management",E3984="Sprint Support"),"NA",(((SUMIF(AD:AD,AD3984,H:H)/VLOOKUP(AD3984,[2]Formula!V:X,3,0))*VLOOKUP(AD3984,[2]Formula!V:X,2,0))*H3984)/SUMIF(AD:AD,AD3984,H:H)))</f>
        <v/>
      </c>
      <c r="L3984" s="38" t="str">
        <f t="shared" si="373"/>
        <v/>
      </c>
      <c r="M3984" s="38" t="str">
        <f t="shared" si="374"/>
        <v/>
      </c>
      <c r="N3984" s="38" t="str">
        <f t="shared" si="376"/>
        <v/>
      </c>
      <c r="O3984" s="38" t="str">
        <f t="shared" si="372"/>
        <v/>
      </c>
      <c r="P3984" s="39" t="str">
        <f t="shared" si="377"/>
        <v/>
      </c>
      <c r="AC3984" s="42" t="str">
        <f>IF(B3984="","",VLOOKUP(B3984,[2]Formula!B:C,2,0))</f>
        <v/>
      </c>
      <c r="AD3984" s="43" t="str">
        <f t="shared" si="375"/>
        <v/>
      </c>
    </row>
    <row r="3985" spans="1:30" x14ac:dyDescent="0.25">
      <c r="A3985" s="64"/>
      <c r="B3985" s="64"/>
      <c r="C3985" s="66"/>
      <c r="D3985" s="67"/>
      <c r="E3985" s="64"/>
      <c r="F3985" s="64"/>
      <c r="G3985" s="37" t="str">
        <f>IF(E3985="","",IF(OR(E3985="Project Management",E3985="Project Support",E3985="Sprint Management",E3985="Sprint Support"),"NA",ROUND((((VLOOKUP(AD3985,[2]Formula!V:X,3,0)))-SUMIF(AD:AD,AD3985,H:H)),2)))</f>
        <v/>
      </c>
      <c r="H3985" s="71"/>
      <c r="I3985" s="72"/>
      <c r="J3985" s="72"/>
      <c r="K3985" s="38" t="str">
        <f>IF(E3985="","",IF(OR(E3985="Project Management",E3985="Project Support",E3985="Sprint Management",E3985="Sprint Support"),"NA",(((SUMIF(AD:AD,AD3985,H:H)/VLOOKUP(AD3985,[2]Formula!V:X,3,0))*VLOOKUP(AD3985,[2]Formula!V:X,2,0))*H3985)/SUMIF(AD:AD,AD3985,H:H)))</f>
        <v/>
      </c>
      <c r="L3985" s="38" t="str">
        <f t="shared" si="373"/>
        <v/>
      </c>
      <c r="M3985" s="38" t="str">
        <f t="shared" si="374"/>
        <v/>
      </c>
      <c r="N3985" s="38" t="str">
        <f t="shared" si="376"/>
        <v/>
      </c>
      <c r="O3985" s="38" t="str">
        <f t="shared" si="372"/>
        <v/>
      </c>
      <c r="P3985" s="39" t="str">
        <f t="shared" si="377"/>
        <v/>
      </c>
      <c r="AC3985" s="42" t="str">
        <f>IF(B3985="","",VLOOKUP(B3985,[2]Formula!B:C,2,0))</f>
        <v/>
      </c>
      <c r="AD3985" s="43" t="str">
        <f t="shared" si="375"/>
        <v/>
      </c>
    </row>
    <row r="3986" spans="1:30" x14ac:dyDescent="0.25">
      <c r="A3986" s="64"/>
      <c r="B3986" s="64"/>
      <c r="C3986" s="66"/>
      <c r="D3986" s="67"/>
      <c r="E3986" s="64"/>
      <c r="F3986" s="64"/>
      <c r="G3986" s="37" t="str">
        <f>IF(E3986="","",IF(OR(E3986="Project Management",E3986="Project Support",E3986="Sprint Management",E3986="Sprint Support"),"NA",ROUND((((VLOOKUP(AD3986,[2]Formula!V:X,3,0)))-SUMIF(AD:AD,AD3986,H:H)),2)))</f>
        <v/>
      </c>
      <c r="H3986" s="71"/>
      <c r="I3986" s="72"/>
      <c r="J3986" s="72"/>
      <c r="K3986" s="38" t="str">
        <f>IF(E3986="","",IF(OR(E3986="Project Management",E3986="Project Support",E3986="Sprint Management",E3986="Sprint Support"),"NA",(((SUMIF(AD:AD,AD3986,H:H)/VLOOKUP(AD3986,[2]Formula!V:X,3,0))*VLOOKUP(AD3986,[2]Formula!V:X,2,0))*H3986)/SUMIF(AD:AD,AD3986,H:H)))</f>
        <v/>
      </c>
      <c r="L3986" s="38" t="str">
        <f t="shared" si="373"/>
        <v/>
      </c>
      <c r="M3986" s="38" t="str">
        <f t="shared" si="374"/>
        <v/>
      </c>
      <c r="N3986" s="38" t="str">
        <f t="shared" si="376"/>
        <v/>
      </c>
      <c r="O3986" s="38" t="str">
        <f t="shared" si="372"/>
        <v/>
      </c>
      <c r="P3986" s="39" t="str">
        <f t="shared" si="377"/>
        <v/>
      </c>
      <c r="AC3986" s="42" t="str">
        <f>IF(B3986="","",VLOOKUP(B3986,[2]Formula!B:C,2,0))</f>
        <v/>
      </c>
      <c r="AD3986" s="43" t="str">
        <f t="shared" si="375"/>
        <v/>
      </c>
    </row>
    <row r="3987" spans="1:30" x14ac:dyDescent="0.25">
      <c r="A3987" s="64"/>
      <c r="B3987" s="64"/>
      <c r="C3987" s="66"/>
      <c r="D3987" s="67"/>
      <c r="E3987" s="64"/>
      <c r="F3987" s="64"/>
      <c r="G3987" s="37" t="str">
        <f>IF(E3987="","",IF(OR(E3987="Project Management",E3987="Project Support",E3987="Sprint Management",E3987="Sprint Support"),"NA",ROUND((((VLOOKUP(AD3987,[2]Formula!V:X,3,0)))-SUMIF(AD:AD,AD3987,H:H)),2)))</f>
        <v/>
      </c>
      <c r="H3987" s="71"/>
      <c r="I3987" s="72"/>
      <c r="J3987" s="72"/>
      <c r="K3987" s="38" t="str">
        <f>IF(E3987="","",IF(OR(E3987="Project Management",E3987="Project Support",E3987="Sprint Management",E3987="Sprint Support"),"NA",(((SUMIF(AD:AD,AD3987,H:H)/VLOOKUP(AD3987,[2]Formula!V:X,3,0))*VLOOKUP(AD3987,[2]Formula!V:X,2,0))*H3987)/SUMIF(AD:AD,AD3987,H:H)))</f>
        <v/>
      </c>
      <c r="L3987" s="38" t="str">
        <f t="shared" si="373"/>
        <v/>
      </c>
      <c r="M3987" s="38" t="str">
        <f t="shared" si="374"/>
        <v/>
      </c>
      <c r="N3987" s="38" t="str">
        <f t="shared" si="376"/>
        <v/>
      </c>
      <c r="O3987" s="38" t="str">
        <f t="shared" si="372"/>
        <v/>
      </c>
      <c r="P3987" s="39" t="str">
        <f t="shared" si="377"/>
        <v/>
      </c>
      <c r="AC3987" s="42" t="str">
        <f>IF(B3987="","",VLOOKUP(B3987,[2]Formula!B:C,2,0))</f>
        <v/>
      </c>
      <c r="AD3987" s="43" t="str">
        <f t="shared" si="375"/>
        <v/>
      </c>
    </row>
    <row r="3988" spans="1:30" x14ac:dyDescent="0.25">
      <c r="A3988" s="64"/>
      <c r="B3988" s="64"/>
      <c r="C3988" s="66"/>
      <c r="D3988" s="67"/>
      <c r="E3988" s="64"/>
      <c r="F3988" s="64"/>
      <c r="G3988" s="37" t="str">
        <f>IF(E3988="","",IF(OR(E3988="Project Management",E3988="Project Support",E3988="Sprint Management",E3988="Sprint Support"),"NA",ROUND((((VLOOKUP(AD3988,[2]Formula!V:X,3,0)))-SUMIF(AD:AD,AD3988,H:H)),2)))</f>
        <v/>
      </c>
      <c r="H3988" s="71"/>
      <c r="I3988" s="72"/>
      <c r="J3988" s="72"/>
      <c r="K3988" s="38" t="str">
        <f>IF(E3988="","",IF(OR(E3988="Project Management",E3988="Project Support",E3988="Sprint Management",E3988="Sprint Support"),"NA",(((SUMIF(AD:AD,AD3988,H:H)/VLOOKUP(AD3988,[2]Formula!V:X,3,0))*VLOOKUP(AD3988,[2]Formula!V:X,2,0))*H3988)/SUMIF(AD:AD,AD3988,H:H)))</f>
        <v/>
      </c>
      <c r="L3988" s="38" t="str">
        <f t="shared" si="373"/>
        <v/>
      </c>
      <c r="M3988" s="38" t="str">
        <f t="shared" si="374"/>
        <v/>
      </c>
      <c r="N3988" s="38" t="str">
        <f t="shared" si="376"/>
        <v/>
      </c>
      <c r="O3988" s="38" t="str">
        <f t="shared" si="372"/>
        <v/>
      </c>
      <c r="P3988" s="39" t="str">
        <f t="shared" si="377"/>
        <v/>
      </c>
      <c r="AC3988" s="42" t="str">
        <f>IF(B3988="","",VLOOKUP(B3988,[2]Formula!B:C,2,0))</f>
        <v/>
      </c>
      <c r="AD3988" s="43" t="str">
        <f t="shared" si="375"/>
        <v/>
      </c>
    </row>
    <row r="3989" spans="1:30" x14ac:dyDescent="0.25">
      <c r="A3989" s="64"/>
      <c r="B3989" s="64"/>
      <c r="C3989" s="66"/>
      <c r="D3989" s="67"/>
      <c r="E3989" s="64"/>
      <c r="F3989" s="64"/>
      <c r="G3989" s="37" t="str">
        <f>IF(E3989="","",IF(OR(E3989="Project Management",E3989="Project Support",E3989="Sprint Management",E3989="Sprint Support"),"NA",ROUND((((VLOOKUP(AD3989,[2]Formula!V:X,3,0)))-SUMIF(AD:AD,AD3989,H:H)),2)))</f>
        <v/>
      </c>
      <c r="H3989" s="71"/>
      <c r="I3989" s="72"/>
      <c r="J3989" s="72"/>
      <c r="K3989" s="38" t="str">
        <f>IF(E3989="","",IF(OR(E3989="Project Management",E3989="Project Support",E3989="Sprint Management",E3989="Sprint Support"),"NA",(((SUMIF(AD:AD,AD3989,H:H)/VLOOKUP(AD3989,[2]Formula!V:X,3,0))*VLOOKUP(AD3989,[2]Formula!V:X,2,0))*H3989)/SUMIF(AD:AD,AD3989,H:H)))</f>
        <v/>
      </c>
      <c r="L3989" s="38" t="str">
        <f t="shared" si="373"/>
        <v/>
      </c>
      <c r="M3989" s="38" t="str">
        <f t="shared" si="374"/>
        <v/>
      </c>
      <c r="N3989" s="38" t="str">
        <f t="shared" si="376"/>
        <v/>
      </c>
      <c r="O3989" s="38" t="str">
        <f t="shared" si="372"/>
        <v/>
      </c>
      <c r="P3989" s="39" t="str">
        <f t="shared" si="377"/>
        <v/>
      </c>
      <c r="AC3989" s="42" t="str">
        <f>IF(B3989="","",VLOOKUP(B3989,[2]Formula!B:C,2,0))</f>
        <v/>
      </c>
      <c r="AD3989" s="43" t="str">
        <f t="shared" si="375"/>
        <v/>
      </c>
    </row>
    <row r="3990" spans="1:30" x14ac:dyDescent="0.25">
      <c r="A3990" s="64"/>
      <c r="B3990" s="64"/>
      <c r="C3990" s="66"/>
      <c r="D3990" s="67"/>
      <c r="E3990" s="64"/>
      <c r="F3990" s="64"/>
      <c r="G3990" s="37" t="str">
        <f>IF(E3990="","",IF(OR(E3990="Project Management",E3990="Project Support",E3990="Sprint Management",E3990="Sprint Support"),"NA",ROUND((((VLOOKUP(AD3990,[2]Formula!V:X,3,0)))-SUMIF(AD:AD,AD3990,H:H)),2)))</f>
        <v/>
      </c>
      <c r="H3990" s="71"/>
      <c r="I3990" s="72"/>
      <c r="J3990" s="72"/>
      <c r="K3990" s="38" t="str">
        <f>IF(E3990="","",IF(OR(E3990="Project Management",E3990="Project Support",E3990="Sprint Management",E3990="Sprint Support"),"NA",(((SUMIF(AD:AD,AD3990,H:H)/VLOOKUP(AD3990,[2]Formula!V:X,3,0))*VLOOKUP(AD3990,[2]Formula!V:X,2,0))*H3990)/SUMIF(AD:AD,AD3990,H:H)))</f>
        <v/>
      </c>
      <c r="L3990" s="38" t="str">
        <f t="shared" si="373"/>
        <v/>
      </c>
      <c r="M3990" s="38" t="str">
        <f t="shared" si="374"/>
        <v/>
      </c>
      <c r="N3990" s="38" t="str">
        <f t="shared" si="376"/>
        <v/>
      </c>
      <c r="O3990" s="38" t="str">
        <f t="shared" si="372"/>
        <v/>
      </c>
      <c r="P3990" s="39" t="str">
        <f t="shared" si="377"/>
        <v/>
      </c>
      <c r="AC3990" s="42" t="str">
        <f>IF(B3990="","",VLOOKUP(B3990,[2]Formula!B:C,2,0))</f>
        <v/>
      </c>
      <c r="AD3990" s="43" t="str">
        <f t="shared" si="375"/>
        <v/>
      </c>
    </row>
    <row r="3991" spans="1:30" x14ac:dyDescent="0.25">
      <c r="A3991" s="64"/>
      <c r="B3991" s="64"/>
      <c r="C3991" s="66"/>
      <c r="D3991" s="67"/>
      <c r="E3991" s="64"/>
      <c r="F3991" s="64"/>
      <c r="G3991" s="37" t="str">
        <f>IF(E3991="","",IF(OR(E3991="Project Management",E3991="Project Support",E3991="Sprint Management",E3991="Sprint Support"),"NA",ROUND((((VLOOKUP(AD3991,[2]Formula!V:X,3,0)))-SUMIF(AD:AD,AD3991,H:H)),2)))</f>
        <v/>
      </c>
      <c r="H3991" s="71"/>
      <c r="I3991" s="72"/>
      <c r="J3991" s="72"/>
      <c r="K3991" s="38" t="str">
        <f>IF(E3991="","",IF(OR(E3991="Project Management",E3991="Project Support",E3991="Sprint Management",E3991="Sprint Support"),"NA",(((SUMIF(AD:AD,AD3991,H:H)/VLOOKUP(AD3991,[2]Formula!V:X,3,0))*VLOOKUP(AD3991,[2]Formula!V:X,2,0))*H3991)/SUMIF(AD:AD,AD3991,H:H)))</f>
        <v/>
      </c>
      <c r="L3991" s="38" t="str">
        <f t="shared" si="373"/>
        <v/>
      </c>
      <c r="M3991" s="38" t="str">
        <f t="shared" si="374"/>
        <v/>
      </c>
      <c r="N3991" s="38" t="str">
        <f t="shared" si="376"/>
        <v/>
      </c>
      <c r="O3991" s="38" t="str">
        <f t="shared" si="372"/>
        <v/>
      </c>
      <c r="P3991" s="39" t="str">
        <f t="shared" si="377"/>
        <v/>
      </c>
      <c r="AC3991" s="42" t="str">
        <f>IF(B3991="","",VLOOKUP(B3991,[2]Formula!B:C,2,0))</f>
        <v/>
      </c>
      <c r="AD3991" s="43" t="str">
        <f t="shared" si="375"/>
        <v/>
      </c>
    </row>
    <row r="3992" spans="1:30" x14ac:dyDescent="0.25">
      <c r="A3992" s="64"/>
      <c r="B3992" s="64"/>
      <c r="C3992" s="66"/>
      <c r="D3992" s="67"/>
      <c r="E3992" s="64"/>
      <c r="F3992" s="64"/>
      <c r="G3992" s="37" t="str">
        <f>IF(E3992="","",IF(OR(E3992="Project Management",E3992="Project Support",E3992="Sprint Management",E3992="Sprint Support"),"NA",ROUND((((VLOOKUP(AD3992,[2]Formula!V:X,3,0)))-SUMIF(AD:AD,AD3992,H:H)),2)))</f>
        <v/>
      </c>
      <c r="H3992" s="71"/>
      <c r="I3992" s="72"/>
      <c r="J3992" s="72"/>
      <c r="K3992" s="38" t="str">
        <f>IF(E3992="","",IF(OR(E3992="Project Management",E3992="Project Support",E3992="Sprint Management",E3992="Sprint Support"),"NA",(((SUMIF(AD:AD,AD3992,H:H)/VLOOKUP(AD3992,[2]Formula!V:X,3,0))*VLOOKUP(AD3992,[2]Formula!V:X,2,0))*H3992)/SUMIF(AD:AD,AD3992,H:H)))</f>
        <v/>
      </c>
      <c r="L3992" s="38" t="str">
        <f t="shared" si="373"/>
        <v/>
      </c>
      <c r="M3992" s="38" t="str">
        <f t="shared" si="374"/>
        <v/>
      </c>
      <c r="N3992" s="38" t="str">
        <f t="shared" si="376"/>
        <v/>
      </c>
      <c r="O3992" s="38" t="str">
        <f t="shared" si="372"/>
        <v/>
      </c>
      <c r="P3992" s="39" t="str">
        <f t="shared" si="377"/>
        <v/>
      </c>
      <c r="AC3992" s="42" t="str">
        <f>IF(B3992="","",VLOOKUP(B3992,[2]Formula!B:C,2,0))</f>
        <v/>
      </c>
      <c r="AD3992" s="43" t="str">
        <f t="shared" si="375"/>
        <v/>
      </c>
    </row>
    <row r="3993" spans="1:30" x14ac:dyDescent="0.25">
      <c r="A3993" s="64"/>
      <c r="B3993" s="64"/>
      <c r="C3993" s="66"/>
      <c r="D3993" s="67"/>
      <c r="E3993" s="64"/>
      <c r="F3993" s="64"/>
      <c r="G3993" s="37" t="str">
        <f>IF(E3993="","",IF(OR(E3993="Project Management",E3993="Project Support",E3993="Sprint Management",E3993="Sprint Support"),"NA",ROUND((((VLOOKUP(AD3993,[2]Formula!V:X,3,0)))-SUMIF(AD:AD,AD3993,H:H)),2)))</f>
        <v/>
      </c>
      <c r="H3993" s="71"/>
      <c r="I3993" s="72"/>
      <c r="J3993" s="72"/>
      <c r="K3993" s="38" t="str">
        <f>IF(E3993="","",IF(OR(E3993="Project Management",E3993="Project Support",E3993="Sprint Management",E3993="Sprint Support"),"NA",(((SUMIF(AD:AD,AD3993,H:H)/VLOOKUP(AD3993,[2]Formula!V:X,3,0))*VLOOKUP(AD3993,[2]Formula!V:X,2,0))*H3993)/SUMIF(AD:AD,AD3993,H:H)))</f>
        <v/>
      </c>
      <c r="L3993" s="38" t="str">
        <f t="shared" si="373"/>
        <v/>
      </c>
      <c r="M3993" s="38" t="str">
        <f t="shared" si="374"/>
        <v/>
      </c>
      <c r="N3993" s="38" t="str">
        <f t="shared" si="376"/>
        <v/>
      </c>
      <c r="O3993" s="38" t="str">
        <f t="shared" si="372"/>
        <v/>
      </c>
      <c r="P3993" s="39" t="str">
        <f t="shared" si="377"/>
        <v/>
      </c>
      <c r="AC3993" s="42" t="str">
        <f>IF(B3993="","",VLOOKUP(B3993,[2]Formula!B:C,2,0))</f>
        <v/>
      </c>
      <c r="AD3993" s="43" t="str">
        <f t="shared" si="375"/>
        <v/>
      </c>
    </row>
    <row r="3994" spans="1:30" x14ac:dyDescent="0.25">
      <c r="A3994" s="64"/>
      <c r="B3994" s="64"/>
      <c r="C3994" s="66"/>
      <c r="D3994" s="67"/>
      <c r="E3994" s="64"/>
      <c r="F3994" s="64"/>
      <c r="G3994" s="37" t="str">
        <f>IF(E3994="","",IF(OR(E3994="Project Management",E3994="Project Support",E3994="Sprint Management",E3994="Sprint Support"),"NA",ROUND((((VLOOKUP(AD3994,[2]Formula!V:X,3,0)))-SUMIF(AD:AD,AD3994,H:H)),2)))</f>
        <v/>
      </c>
      <c r="H3994" s="71"/>
      <c r="I3994" s="72"/>
      <c r="J3994" s="72"/>
      <c r="K3994" s="38" t="str">
        <f>IF(E3994="","",IF(OR(E3994="Project Management",E3994="Project Support",E3994="Sprint Management",E3994="Sprint Support"),"NA",(((SUMIF(AD:AD,AD3994,H:H)/VLOOKUP(AD3994,[2]Formula!V:X,3,0))*VLOOKUP(AD3994,[2]Formula!V:X,2,0))*H3994)/SUMIF(AD:AD,AD3994,H:H)))</f>
        <v/>
      </c>
      <c r="L3994" s="38" t="str">
        <f t="shared" si="373"/>
        <v/>
      </c>
      <c r="M3994" s="38" t="str">
        <f t="shared" si="374"/>
        <v/>
      </c>
      <c r="N3994" s="38" t="str">
        <f t="shared" si="376"/>
        <v/>
      </c>
      <c r="O3994" s="38" t="str">
        <f t="shared" si="372"/>
        <v/>
      </c>
      <c r="P3994" s="39" t="str">
        <f t="shared" si="377"/>
        <v/>
      </c>
      <c r="AC3994" s="42" t="str">
        <f>IF(B3994="","",VLOOKUP(B3994,[2]Formula!B:C,2,0))</f>
        <v/>
      </c>
      <c r="AD3994" s="43" t="str">
        <f t="shared" si="375"/>
        <v/>
      </c>
    </row>
    <row r="3995" spans="1:30" x14ac:dyDescent="0.25">
      <c r="A3995" s="64"/>
      <c r="B3995" s="64"/>
      <c r="C3995" s="66"/>
      <c r="D3995" s="67"/>
      <c r="E3995" s="64"/>
      <c r="F3995" s="64"/>
      <c r="G3995" s="37" t="str">
        <f>IF(E3995="","",IF(OR(E3995="Project Management",E3995="Project Support",E3995="Sprint Management",E3995="Sprint Support"),"NA",ROUND((((VLOOKUP(AD3995,[2]Formula!V:X,3,0)))-SUMIF(AD:AD,AD3995,H:H)),2)))</f>
        <v/>
      </c>
      <c r="H3995" s="71"/>
      <c r="I3995" s="72"/>
      <c r="J3995" s="72"/>
      <c r="K3995" s="38" t="str">
        <f>IF(E3995="","",IF(OR(E3995="Project Management",E3995="Project Support",E3995="Sprint Management",E3995="Sprint Support"),"NA",(((SUMIF(AD:AD,AD3995,H:H)/VLOOKUP(AD3995,[2]Formula!V:X,3,0))*VLOOKUP(AD3995,[2]Formula!V:X,2,0))*H3995)/SUMIF(AD:AD,AD3995,H:H)))</f>
        <v/>
      </c>
      <c r="L3995" s="38" t="str">
        <f t="shared" si="373"/>
        <v/>
      </c>
      <c r="M3995" s="38" t="str">
        <f t="shared" si="374"/>
        <v/>
      </c>
      <c r="N3995" s="38" t="str">
        <f t="shared" si="376"/>
        <v/>
      </c>
      <c r="O3995" s="38" t="str">
        <f t="shared" si="372"/>
        <v/>
      </c>
      <c r="P3995" s="39" t="str">
        <f t="shared" si="377"/>
        <v/>
      </c>
      <c r="AC3995" s="42" t="str">
        <f>IF(B3995="","",VLOOKUP(B3995,[2]Formula!B:C,2,0))</f>
        <v/>
      </c>
      <c r="AD3995" s="43" t="str">
        <f t="shared" si="375"/>
        <v/>
      </c>
    </row>
    <row r="3996" spans="1:30" x14ac:dyDescent="0.25">
      <c r="A3996" s="64"/>
      <c r="B3996" s="64"/>
      <c r="C3996" s="66"/>
      <c r="D3996" s="67"/>
      <c r="E3996" s="64"/>
      <c r="F3996" s="64"/>
      <c r="G3996" s="37" t="str">
        <f>IF(E3996="","",IF(OR(E3996="Project Management",E3996="Project Support",E3996="Sprint Management",E3996="Sprint Support"),"NA",ROUND((((VLOOKUP(AD3996,[2]Formula!V:X,3,0)))-SUMIF(AD:AD,AD3996,H:H)),2)))</f>
        <v/>
      </c>
      <c r="H3996" s="71"/>
      <c r="I3996" s="72"/>
      <c r="J3996" s="72"/>
      <c r="K3996" s="38" t="str">
        <f>IF(E3996="","",IF(OR(E3996="Project Management",E3996="Project Support",E3996="Sprint Management",E3996="Sprint Support"),"NA",(((SUMIF(AD:AD,AD3996,H:H)/VLOOKUP(AD3996,[2]Formula!V:X,3,0))*VLOOKUP(AD3996,[2]Formula!V:X,2,0))*H3996)/SUMIF(AD:AD,AD3996,H:H)))</f>
        <v/>
      </c>
      <c r="L3996" s="38" t="str">
        <f t="shared" si="373"/>
        <v/>
      </c>
      <c r="M3996" s="38" t="str">
        <f t="shared" si="374"/>
        <v/>
      </c>
      <c r="N3996" s="38" t="str">
        <f t="shared" si="376"/>
        <v/>
      </c>
      <c r="O3996" s="38" t="str">
        <f t="shared" si="372"/>
        <v/>
      </c>
      <c r="P3996" s="39" t="str">
        <f t="shared" si="377"/>
        <v/>
      </c>
      <c r="AC3996" s="42" t="str">
        <f>IF(B3996="","",VLOOKUP(B3996,[2]Formula!B:C,2,0))</f>
        <v/>
      </c>
      <c r="AD3996" s="43" t="str">
        <f t="shared" si="375"/>
        <v/>
      </c>
    </row>
    <row r="3997" spans="1:30" x14ac:dyDescent="0.25">
      <c r="A3997" s="64"/>
      <c r="B3997" s="64"/>
      <c r="C3997" s="66"/>
      <c r="D3997" s="67"/>
      <c r="E3997" s="64"/>
      <c r="F3997" s="64"/>
      <c r="G3997" s="37" t="str">
        <f>IF(E3997="","",IF(OR(E3997="Project Management",E3997="Project Support",E3997="Sprint Management",E3997="Sprint Support"),"NA",ROUND((((VLOOKUP(AD3997,[2]Formula!V:X,3,0)))-SUMIF(AD:AD,AD3997,H:H)),2)))</f>
        <v/>
      </c>
      <c r="H3997" s="71"/>
      <c r="I3997" s="72"/>
      <c r="J3997" s="72"/>
      <c r="K3997" s="38" t="str">
        <f>IF(E3997="","",IF(OR(E3997="Project Management",E3997="Project Support",E3997="Sprint Management",E3997="Sprint Support"),"NA",(((SUMIF(AD:AD,AD3997,H:H)/VLOOKUP(AD3997,[2]Formula!V:X,3,0))*VLOOKUP(AD3997,[2]Formula!V:X,2,0))*H3997)/SUMIF(AD:AD,AD3997,H:H)))</f>
        <v/>
      </c>
      <c r="L3997" s="38" t="str">
        <f t="shared" si="373"/>
        <v/>
      </c>
      <c r="M3997" s="38" t="str">
        <f t="shared" si="374"/>
        <v/>
      </c>
      <c r="N3997" s="38" t="str">
        <f t="shared" si="376"/>
        <v/>
      </c>
      <c r="O3997" s="38" t="str">
        <f t="shared" si="372"/>
        <v/>
      </c>
      <c r="P3997" s="39" t="str">
        <f t="shared" si="377"/>
        <v/>
      </c>
      <c r="AC3997" s="42" t="str">
        <f>IF(B3997="","",VLOOKUP(B3997,[2]Formula!B:C,2,0))</f>
        <v/>
      </c>
      <c r="AD3997" s="43" t="str">
        <f t="shared" si="375"/>
        <v/>
      </c>
    </row>
    <row r="3998" spans="1:30" x14ac:dyDescent="0.25">
      <c r="A3998" s="64"/>
      <c r="B3998" s="64"/>
      <c r="C3998" s="66"/>
      <c r="D3998" s="67"/>
      <c r="E3998" s="64"/>
      <c r="F3998" s="64"/>
      <c r="G3998" s="37" t="str">
        <f>IF(E3998="","",IF(OR(E3998="Project Management",E3998="Project Support",E3998="Sprint Management",E3998="Sprint Support"),"NA",ROUND((((VLOOKUP(AD3998,[2]Formula!V:X,3,0)))-SUMIF(AD:AD,AD3998,H:H)),2)))</f>
        <v/>
      </c>
      <c r="H3998" s="71"/>
      <c r="I3998" s="72"/>
      <c r="J3998" s="72"/>
      <c r="K3998" s="38" t="str">
        <f>IF(E3998="","",IF(OR(E3998="Project Management",E3998="Project Support",E3998="Sprint Management",E3998="Sprint Support"),"NA",(((SUMIF(AD:AD,AD3998,H:H)/VLOOKUP(AD3998,[2]Formula!V:X,3,0))*VLOOKUP(AD3998,[2]Formula!V:X,2,0))*H3998)/SUMIF(AD:AD,AD3998,H:H)))</f>
        <v/>
      </c>
      <c r="L3998" s="38" t="str">
        <f t="shared" si="373"/>
        <v/>
      </c>
      <c r="M3998" s="38" t="str">
        <f t="shared" si="374"/>
        <v/>
      </c>
      <c r="N3998" s="38" t="str">
        <f t="shared" si="376"/>
        <v/>
      </c>
      <c r="O3998" s="38" t="str">
        <f t="shared" si="372"/>
        <v/>
      </c>
      <c r="P3998" s="39" t="str">
        <f t="shared" si="377"/>
        <v/>
      </c>
      <c r="AC3998" s="42" t="str">
        <f>IF(B3998="","",VLOOKUP(B3998,[2]Formula!B:C,2,0))</f>
        <v/>
      </c>
      <c r="AD3998" s="43" t="str">
        <f t="shared" si="375"/>
        <v/>
      </c>
    </row>
    <row r="3999" spans="1:30" x14ac:dyDescent="0.25">
      <c r="A3999" s="64"/>
      <c r="B3999" s="64"/>
      <c r="C3999" s="66"/>
      <c r="D3999" s="67"/>
      <c r="E3999" s="64"/>
      <c r="F3999" s="64"/>
      <c r="G3999" s="37" t="str">
        <f>IF(E3999="","",IF(OR(E3999="Project Management",E3999="Project Support",E3999="Sprint Management",E3999="Sprint Support"),"NA",ROUND((((VLOOKUP(AD3999,[2]Formula!V:X,3,0)))-SUMIF(AD:AD,AD3999,H:H)),2)))</f>
        <v/>
      </c>
      <c r="H3999" s="71"/>
      <c r="I3999" s="72"/>
      <c r="J3999" s="72"/>
      <c r="K3999" s="38" t="str">
        <f>IF(E3999="","",IF(OR(E3999="Project Management",E3999="Project Support",E3999="Sprint Management",E3999="Sprint Support"),"NA",(((SUMIF(AD:AD,AD3999,H:H)/VLOOKUP(AD3999,[2]Formula!V:X,3,0))*VLOOKUP(AD3999,[2]Formula!V:X,2,0))*H3999)/SUMIF(AD:AD,AD3999,H:H)))</f>
        <v/>
      </c>
      <c r="L3999" s="38" t="str">
        <f t="shared" si="373"/>
        <v/>
      </c>
      <c r="M3999" s="38" t="str">
        <f t="shared" si="374"/>
        <v/>
      </c>
      <c r="N3999" s="38" t="str">
        <f t="shared" si="376"/>
        <v/>
      </c>
      <c r="O3999" s="38" t="str">
        <f t="shared" si="372"/>
        <v/>
      </c>
      <c r="P3999" s="39" t="str">
        <f t="shared" si="377"/>
        <v/>
      </c>
      <c r="AC3999" s="42" t="str">
        <f>IF(B3999="","",VLOOKUP(B3999,[2]Formula!B:C,2,0))</f>
        <v/>
      </c>
      <c r="AD3999" s="43" t="str">
        <f t="shared" si="375"/>
        <v/>
      </c>
    </row>
    <row r="4000" spans="1:30" x14ac:dyDescent="0.25">
      <c r="A4000" s="64"/>
      <c r="B4000" s="64"/>
      <c r="C4000" s="66"/>
      <c r="D4000" s="67"/>
      <c r="E4000" s="64"/>
      <c r="F4000" s="64"/>
      <c r="G4000" s="37" t="str">
        <f>IF(E4000="","",IF(OR(E4000="Project Management",E4000="Project Support",E4000="Sprint Management",E4000="Sprint Support"),"NA",ROUND((((VLOOKUP(AD4000,[2]Formula!V:X,3,0)))-SUMIF(AD:AD,AD4000,H:H)),2)))</f>
        <v/>
      </c>
      <c r="H4000" s="71"/>
      <c r="I4000" s="72"/>
      <c r="J4000" s="72"/>
      <c r="K4000" s="38" t="str">
        <f>IF(E4000="","",IF(OR(E4000="Project Management",E4000="Project Support",E4000="Sprint Management",E4000="Sprint Support"),"NA",(((SUMIF(AD:AD,AD4000,H:H)/VLOOKUP(AD4000,[2]Formula!V:X,3,0))*VLOOKUP(AD4000,[2]Formula!V:X,2,0))*H4000)/SUMIF(AD:AD,AD4000,H:H)))</f>
        <v/>
      </c>
      <c r="L4000" s="38" t="str">
        <f t="shared" si="373"/>
        <v/>
      </c>
      <c r="M4000" s="38" t="str">
        <f t="shared" si="374"/>
        <v/>
      </c>
      <c r="N4000" s="38" t="str">
        <f t="shared" si="376"/>
        <v/>
      </c>
      <c r="O4000" s="38" t="str">
        <f t="shared" si="372"/>
        <v/>
      </c>
      <c r="P4000" s="39" t="str">
        <f t="shared" si="377"/>
        <v/>
      </c>
      <c r="AC4000" s="42" t="str">
        <f>IF(B4000="","",VLOOKUP(B4000,[2]Formula!B:C,2,0))</f>
        <v/>
      </c>
      <c r="AD4000" s="43" t="str">
        <f t="shared" si="375"/>
        <v/>
      </c>
    </row>
    <row r="4001" spans="1:30" x14ac:dyDescent="0.25">
      <c r="A4001" s="64"/>
      <c r="B4001" s="64"/>
      <c r="C4001" s="66"/>
      <c r="D4001" s="67"/>
      <c r="E4001" s="64"/>
      <c r="F4001" s="64"/>
      <c r="G4001" s="37" t="str">
        <f>IF(E4001="","",IF(OR(E4001="Project Management",E4001="Project Support",E4001="Sprint Management",E4001="Sprint Support"),"NA",ROUND((((VLOOKUP(AD4001,[2]Formula!V:X,3,0)))-SUMIF(AD:AD,AD4001,H:H)),2)))</f>
        <v/>
      </c>
      <c r="H4001" s="71"/>
      <c r="I4001" s="72"/>
      <c r="J4001" s="72"/>
      <c r="K4001" s="38" t="str">
        <f>IF(E4001="","",IF(OR(E4001="Project Management",E4001="Project Support",E4001="Sprint Management",E4001="Sprint Support"),"NA",(((SUMIF(AD:AD,AD4001,H:H)/VLOOKUP(AD4001,[2]Formula!V:X,3,0))*VLOOKUP(AD4001,[2]Formula!V:X,2,0))*H4001)/SUMIF(AD:AD,AD4001,H:H)))</f>
        <v/>
      </c>
      <c r="L4001" s="38" t="str">
        <f t="shared" si="373"/>
        <v/>
      </c>
      <c r="M4001" s="38" t="str">
        <f t="shared" si="374"/>
        <v/>
      </c>
      <c r="N4001" s="38" t="str">
        <f t="shared" si="376"/>
        <v/>
      </c>
      <c r="O4001" s="38" t="str">
        <f t="shared" si="372"/>
        <v/>
      </c>
      <c r="P4001" s="39" t="str">
        <f t="shared" si="377"/>
        <v/>
      </c>
      <c r="AC4001" s="42" t="str">
        <f>IF(B4001="","",VLOOKUP(B4001,[2]Formula!B:C,2,0))</f>
        <v/>
      </c>
      <c r="AD4001" s="43" t="str">
        <f t="shared" si="375"/>
        <v/>
      </c>
    </row>
    <row r="4002" spans="1:30" x14ac:dyDescent="0.25">
      <c r="A4002" s="64"/>
      <c r="B4002" s="64"/>
      <c r="C4002" s="66"/>
      <c r="D4002" s="67"/>
      <c r="E4002" s="64"/>
      <c r="F4002" s="64"/>
      <c r="G4002" s="37" t="str">
        <f>IF(E4002="","",IF(OR(E4002="Project Management",E4002="Project Support",E4002="Sprint Management",E4002="Sprint Support"),"NA",ROUND((((VLOOKUP(AD4002,[2]Formula!V:X,3,0)))-SUMIF(AD:AD,AD4002,H:H)),2)))</f>
        <v/>
      </c>
      <c r="H4002" s="71"/>
      <c r="I4002" s="72"/>
      <c r="J4002" s="72"/>
      <c r="K4002" s="38" t="str">
        <f>IF(E4002="","",IF(OR(E4002="Project Management",E4002="Project Support",E4002="Sprint Management",E4002="Sprint Support"),"NA",(((SUMIF(AD:AD,AD4002,H:H)/VLOOKUP(AD4002,[2]Formula!V:X,3,0))*VLOOKUP(AD4002,[2]Formula!V:X,2,0))*H4002)/SUMIF(AD:AD,AD4002,H:H)))</f>
        <v/>
      </c>
      <c r="L4002" s="38" t="str">
        <f t="shared" si="373"/>
        <v/>
      </c>
      <c r="M4002" s="38" t="str">
        <f t="shared" si="374"/>
        <v/>
      </c>
      <c r="N4002" s="38" t="str">
        <f t="shared" si="376"/>
        <v/>
      </c>
      <c r="O4002" s="38" t="str">
        <f t="shared" si="372"/>
        <v/>
      </c>
      <c r="P4002" s="39" t="str">
        <f t="shared" si="377"/>
        <v/>
      </c>
      <c r="AC4002" s="42" t="str">
        <f>IF(B4002="","",VLOOKUP(B4002,[2]Formula!B:C,2,0))</f>
        <v/>
      </c>
      <c r="AD4002" s="43" t="str">
        <f t="shared" si="375"/>
        <v/>
      </c>
    </row>
    <row r="4003" spans="1:30" x14ac:dyDescent="0.25">
      <c r="A4003" s="64"/>
      <c r="B4003" s="64"/>
      <c r="C4003" s="66"/>
      <c r="D4003" s="67"/>
      <c r="E4003" s="64"/>
      <c r="F4003" s="64"/>
      <c r="G4003" s="37" t="str">
        <f>IF(E4003="","",IF(OR(E4003="Project Management",E4003="Project Support",E4003="Sprint Management",E4003="Sprint Support"),"NA",ROUND((((VLOOKUP(AD4003,[2]Formula!V:X,3,0)))-SUMIF(AD:AD,AD4003,H:H)),2)))</f>
        <v/>
      </c>
      <c r="H4003" s="71"/>
      <c r="I4003" s="72"/>
      <c r="J4003" s="72"/>
      <c r="K4003" s="38" t="str">
        <f>IF(E4003="","",IF(OR(E4003="Project Management",E4003="Project Support",E4003="Sprint Management",E4003="Sprint Support"),"NA",(((SUMIF(AD:AD,AD4003,H:H)/VLOOKUP(AD4003,[2]Formula!V:X,3,0))*VLOOKUP(AD4003,[2]Formula!V:X,2,0))*H4003)/SUMIF(AD:AD,AD4003,H:H)))</f>
        <v/>
      </c>
      <c r="L4003" s="38" t="str">
        <f t="shared" si="373"/>
        <v/>
      </c>
      <c r="M4003" s="38" t="str">
        <f t="shared" si="374"/>
        <v/>
      </c>
      <c r="N4003" s="38" t="str">
        <f t="shared" si="376"/>
        <v/>
      </c>
      <c r="O4003" s="38" t="str">
        <f t="shared" si="372"/>
        <v/>
      </c>
      <c r="P4003" s="39" t="str">
        <f t="shared" si="377"/>
        <v/>
      </c>
      <c r="AC4003" s="42" t="str">
        <f>IF(B4003="","",VLOOKUP(B4003,[2]Formula!B:C,2,0))</f>
        <v/>
      </c>
      <c r="AD4003" s="43" t="str">
        <f t="shared" si="375"/>
        <v/>
      </c>
    </row>
    <row r="4004" spans="1:30" x14ac:dyDescent="0.25">
      <c r="A4004" s="64"/>
      <c r="B4004" s="64"/>
      <c r="C4004" s="66"/>
      <c r="D4004" s="67"/>
      <c r="E4004" s="64"/>
      <c r="F4004" s="64"/>
      <c r="G4004" s="37" t="str">
        <f>IF(E4004="","",IF(OR(E4004="Project Management",E4004="Project Support",E4004="Sprint Management",E4004="Sprint Support"),"NA",ROUND((((VLOOKUP(AD4004,[2]Formula!V:X,3,0)))-SUMIF(AD:AD,AD4004,H:H)),2)))</f>
        <v/>
      </c>
      <c r="H4004" s="71"/>
      <c r="I4004" s="72"/>
      <c r="J4004" s="72"/>
      <c r="K4004" s="38" t="str">
        <f>IF(E4004="","",IF(OR(E4004="Project Management",E4004="Project Support",E4004="Sprint Management",E4004="Sprint Support"),"NA",(((SUMIF(AD:AD,AD4004,H:H)/VLOOKUP(AD4004,[2]Formula!V:X,3,0))*VLOOKUP(AD4004,[2]Formula!V:X,2,0))*H4004)/SUMIF(AD:AD,AD4004,H:H)))</f>
        <v/>
      </c>
      <c r="L4004" s="38" t="str">
        <f t="shared" si="373"/>
        <v/>
      </c>
      <c r="M4004" s="38" t="str">
        <f t="shared" si="374"/>
        <v/>
      </c>
      <c r="N4004" s="38" t="str">
        <f t="shared" si="376"/>
        <v/>
      </c>
      <c r="O4004" s="38" t="str">
        <f t="shared" si="372"/>
        <v/>
      </c>
      <c r="P4004" s="39" t="str">
        <f t="shared" si="377"/>
        <v/>
      </c>
      <c r="AC4004" s="42" t="str">
        <f>IF(B4004="","",VLOOKUP(B4004,[2]Formula!B:C,2,0))</f>
        <v/>
      </c>
      <c r="AD4004" s="43" t="str">
        <f t="shared" si="375"/>
        <v/>
      </c>
    </row>
    <row r="4005" spans="1:30" x14ac:dyDescent="0.25">
      <c r="A4005" s="64"/>
      <c r="B4005" s="64"/>
      <c r="C4005" s="66"/>
      <c r="D4005" s="67"/>
      <c r="E4005" s="64"/>
      <c r="F4005" s="64"/>
      <c r="G4005" s="37" t="str">
        <f>IF(E4005="","",IF(OR(E4005="Project Management",E4005="Project Support",E4005="Sprint Management",E4005="Sprint Support"),"NA",ROUND((((VLOOKUP(AD4005,[2]Formula!V:X,3,0)))-SUMIF(AD:AD,AD4005,H:H)),2)))</f>
        <v/>
      </c>
      <c r="H4005" s="71"/>
      <c r="I4005" s="72"/>
      <c r="J4005" s="72"/>
      <c r="K4005" s="38" t="str">
        <f>IF(E4005="","",IF(OR(E4005="Project Management",E4005="Project Support",E4005="Sprint Management",E4005="Sprint Support"),"NA",(((SUMIF(AD:AD,AD4005,H:H)/VLOOKUP(AD4005,[2]Formula!V:X,3,0))*VLOOKUP(AD4005,[2]Formula!V:X,2,0))*H4005)/SUMIF(AD:AD,AD4005,H:H)))</f>
        <v/>
      </c>
      <c r="L4005" s="38" t="str">
        <f t="shared" si="373"/>
        <v/>
      </c>
      <c r="M4005" s="38" t="str">
        <f t="shared" si="374"/>
        <v/>
      </c>
      <c r="N4005" s="38" t="str">
        <f t="shared" si="376"/>
        <v/>
      </c>
      <c r="O4005" s="38" t="str">
        <f t="shared" si="372"/>
        <v/>
      </c>
      <c r="P4005" s="39" t="str">
        <f t="shared" si="377"/>
        <v/>
      </c>
      <c r="AC4005" s="42" t="str">
        <f>IF(B4005="","",VLOOKUP(B4005,[2]Formula!B:C,2,0))</f>
        <v/>
      </c>
      <c r="AD4005" s="43" t="str">
        <f t="shared" si="375"/>
        <v/>
      </c>
    </row>
    <row r="4006" spans="1:30" x14ac:dyDescent="0.25">
      <c r="A4006" s="64"/>
      <c r="B4006" s="64"/>
      <c r="C4006" s="66"/>
      <c r="D4006" s="67"/>
      <c r="E4006" s="64"/>
      <c r="F4006" s="64"/>
      <c r="G4006" s="37" t="str">
        <f>IF(E4006="","",IF(OR(E4006="Project Management",E4006="Project Support",E4006="Sprint Management",E4006="Sprint Support"),"NA",ROUND((((VLOOKUP(AD4006,[2]Formula!V:X,3,0)))-SUMIF(AD:AD,AD4006,H:H)),2)))</f>
        <v/>
      </c>
      <c r="H4006" s="71"/>
      <c r="I4006" s="72"/>
      <c r="J4006" s="72"/>
      <c r="K4006" s="38" t="str">
        <f>IF(E4006="","",IF(OR(E4006="Project Management",E4006="Project Support",E4006="Sprint Management",E4006="Sprint Support"),"NA",(((SUMIF(AD:AD,AD4006,H:H)/VLOOKUP(AD4006,[2]Formula!V:X,3,0))*VLOOKUP(AD4006,[2]Formula!V:X,2,0))*H4006)/SUMIF(AD:AD,AD4006,H:H)))</f>
        <v/>
      </c>
      <c r="L4006" s="38" t="str">
        <f t="shared" si="373"/>
        <v/>
      </c>
      <c r="M4006" s="38" t="str">
        <f t="shared" si="374"/>
        <v/>
      </c>
      <c r="N4006" s="38" t="str">
        <f t="shared" si="376"/>
        <v/>
      </c>
      <c r="O4006" s="38" t="str">
        <f t="shared" si="372"/>
        <v/>
      </c>
      <c r="P4006" s="39" t="str">
        <f t="shared" si="377"/>
        <v/>
      </c>
      <c r="AC4006" s="42" t="str">
        <f>IF(B4006="","",VLOOKUP(B4006,[2]Formula!B:C,2,0))</f>
        <v/>
      </c>
      <c r="AD4006" s="43" t="str">
        <f t="shared" si="375"/>
        <v/>
      </c>
    </row>
    <row r="4007" spans="1:30" x14ac:dyDescent="0.25">
      <c r="A4007" s="64"/>
      <c r="B4007" s="64"/>
      <c r="C4007" s="66"/>
      <c r="D4007" s="67"/>
      <c r="E4007" s="64"/>
      <c r="F4007" s="64"/>
      <c r="G4007" s="37" t="str">
        <f>IF(E4007="","",IF(OR(E4007="Project Management",E4007="Project Support",E4007="Sprint Management",E4007="Sprint Support"),"NA",ROUND((((VLOOKUP(AD4007,[2]Formula!V:X,3,0)))-SUMIF(AD:AD,AD4007,H:H)),2)))</f>
        <v/>
      </c>
      <c r="H4007" s="71"/>
      <c r="I4007" s="72"/>
      <c r="J4007" s="72"/>
      <c r="K4007" s="38" t="str">
        <f>IF(E4007="","",IF(OR(E4007="Project Management",E4007="Project Support",E4007="Sprint Management",E4007="Sprint Support"),"NA",(((SUMIF(AD:AD,AD4007,H:H)/VLOOKUP(AD4007,[2]Formula!V:X,3,0))*VLOOKUP(AD4007,[2]Formula!V:X,2,0))*H4007)/SUMIF(AD:AD,AD4007,H:H)))</f>
        <v/>
      </c>
      <c r="L4007" s="38" t="str">
        <f t="shared" si="373"/>
        <v/>
      </c>
      <c r="M4007" s="38" t="str">
        <f t="shared" si="374"/>
        <v/>
      </c>
      <c r="N4007" s="38" t="str">
        <f t="shared" si="376"/>
        <v/>
      </c>
      <c r="O4007" s="38" t="str">
        <f t="shared" si="372"/>
        <v/>
      </c>
      <c r="P4007" s="39" t="str">
        <f t="shared" si="377"/>
        <v/>
      </c>
      <c r="AC4007" s="42" t="str">
        <f>IF(B4007="","",VLOOKUP(B4007,[2]Formula!B:C,2,0))</f>
        <v/>
      </c>
      <c r="AD4007" s="43" t="str">
        <f t="shared" si="375"/>
        <v/>
      </c>
    </row>
    <row r="4008" spans="1:30" x14ac:dyDescent="0.25">
      <c r="A4008" s="64"/>
      <c r="B4008" s="64"/>
      <c r="C4008" s="66"/>
      <c r="D4008" s="67"/>
      <c r="E4008" s="64"/>
      <c r="F4008" s="64"/>
      <c r="G4008" s="37" t="str">
        <f>IF(E4008="","",IF(OR(E4008="Project Management",E4008="Project Support",E4008="Sprint Management",E4008="Sprint Support"),"NA",ROUND((((VLOOKUP(AD4008,[2]Formula!V:X,3,0)))-SUMIF(AD:AD,AD4008,H:H)),2)))</f>
        <v/>
      </c>
      <c r="H4008" s="71"/>
      <c r="I4008" s="72"/>
      <c r="J4008" s="72"/>
      <c r="K4008" s="38" t="str">
        <f>IF(E4008="","",IF(OR(E4008="Project Management",E4008="Project Support",E4008="Sprint Management",E4008="Sprint Support"),"NA",(((SUMIF(AD:AD,AD4008,H:H)/VLOOKUP(AD4008,[2]Formula!V:X,3,0))*VLOOKUP(AD4008,[2]Formula!V:X,2,0))*H4008)/SUMIF(AD:AD,AD4008,H:H)))</f>
        <v/>
      </c>
      <c r="L4008" s="38" t="str">
        <f t="shared" si="373"/>
        <v/>
      </c>
      <c r="M4008" s="38" t="str">
        <f t="shared" si="374"/>
        <v/>
      </c>
      <c r="N4008" s="38" t="str">
        <f t="shared" si="376"/>
        <v/>
      </c>
      <c r="O4008" s="38" t="str">
        <f t="shared" si="372"/>
        <v/>
      </c>
      <c r="P4008" s="39" t="str">
        <f t="shared" si="377"/>
        <v/>
      </c>
      <c r="AC4008" s="42" t="str">
        <f>IF(B4008="","",VLOOKUP(B4008,[2]Formula!B:C,2,0))</f>
        <v/>
      </c>
      <c r="AD4008" s="43" t="str">
        <f t="shared" si="375"/>
        <v/>
      </c>
    </row>
    <row r="4009" spans="1:30" x14ac:dyDescent="0.25">
      <c r="A4009" s="64"/>
      <c r="B4009" s="64"/>
      <c r="C4009" s="66"/>
      <c r="D4009" s="67"/>
      <c r="E4009" s="64"/>
      <c r="F4009" s="64"/>
      <c r="G4009" s="37" t="str">
        <f>IF(E4009="","",IF(OR(E4009="Project Management",E4009="Project Support",E4009="Sprint Management",E4009="Sprint Support"),"NA",ROUND((((VLOOKUP(AD4009,[2]Formula!V:X,3,0)))-SUMIF(AD:AD,AD4009,H:H)),2)))</f>
        <v/>
      </c>
      <c r="H4009" s="71"/>
      <c r="I4009" s="72"/>
      <c r="J4009" s="72"/>
      <c r="K4009" s="38" t="str">
        <f>IF(E4009="","",IF(OR(E4009="Project Management",E4009="Project Support",E4009="Sprint Management",E4009="Sprint Support"),"NA",(((SUMIF(AD:AD,AD4009,H:H)/VLOOKUP(AD4009,[2]Formula!V:X,3,0))*VLOOKUP(AD4009,[2]Formula!V:X,2,0))*H4009)/SUMIF(AD:AD,AD4009,H:H)))</f>
        <v/>
      </c>
      <c r="L4009" s="38" t="str">
        <f t="shared" si="373"/>
        <v/>
      </c>
      <c r="M4009" s="38" t="str">
        <f t="shared" si="374"/>
        <v/>
      </c>
      <c r="N4009" s="38" t="str">
        <f t="shared" si="376"/>
        <v/>
      </c>
      <c r="O4009" s="38" t="str">
        <f t="shared" si="372"/>
        <v/>
      </c>
      <c r="P4009" s="39" t="str">
        <f t="shared" si="377"/>
        <v/>
      </c>
      <c r="AC4009" s="42" t="str">
        <f>IF(B4009="","",VLOOKUP(B4009,[2]Formula!B:C,2,0))</f>
        <v/>
      </c>
      <c r="AD4009" s="43" t="str">
        <f t="shared" si="375"/>
        <v/>
      </c>
    </row>
    <row r="4010" spans="1:30" x14ac:dyDescent="0.25">
      <c r="A4010" s="64"/>
      <c r="B4010" s="64"/>
      <c r="C4010" s="66"/>
      <c r="D4010" s="67"/>
      <c r="E4010" s="64"/>
      <c r="F4010" s="64"/>
      <c r="G4010" s="37" t="str">
        <f>IF(E4010="","",IF(OR(E4010="Project Management",E4010="Project Support",E4010="Sprint Management",E4010="Sprint Support"),"NA",ROUND((((VLOOKUP(AD4010,[2]Formula!V:X,3,0)))-SUMIF(AD:AD,AD4010,H:H)),2)))</f>
        <v/>
      </c>
      <c r="H4010" s="71"/>
      <c r="I4010" s="72"/>
      <c r="J4010" s="72"/>
      <c r="K4010" s="38" t="str">
        <f>IF(E4010="","",IF(OR(E4010="Project Management",E4010="Project Support",E4010="Sprint Management",E4010="Sprint Support"),"NA",(((SUMIF(AD:AD,AD4010,H:H)/VLOOKUP(AD4010,[2]Formula!V:X,3,0))*VLOOKUP(AD4010,[2]Formula!V:X,2,0))*H4010)/SUMIF(AD:AD,AD4010,H:H)))</f>
        <v/>
      </c>
      <c r="L4010" s="38" t="str">
        <f t="shared" si="373"/>
        <v/>
      </c>
      <c r="M4010" s="38" t="str">
        <f t="shared" si="374"/>
        <v/>
      </c>
      <c r="N4010" s="38" t="str">
        <f t="shared" si="376"/>
        <v/>
      </c>
      <c r="O4010" s="38" t="str">
        <f t="shared" si="372"/>
        <v/>
      </c>
      <c r="P4010" s="39" t="str">
        <f t="shared" si="377"/>
        <v/>
      </c>
      <c r="AC4010" s="42" t="str">
        <f>IF(B4010="","",VLOOKUP(B4010,[2]Formula!B:C,2,0))</f>
        <v/>
      </c>
      <c r="AD4010" s="43" t="str">
        <f t="shared" si="375"/>
        <v/>
      </c>
    </row>
    <row r="4011" spans="1:30" x14ac:dyDescent="0.25">
      <c r="A4011" s="64"/>
      <c r="B4011" s="64"/>
      <c r="C4011" s="66"/>
      <c r="D4011" s="67"/>
      <c r="E4011" s="64"/>
      <c r="F4011" s="64"/>
      <c r="G4011" s="37" t="str">
        <f>IF(E4011="","",IF(OR(E4011="Project Management",E4011="Project Support",E4011="Sprint Management",E4011="Sprint Support"),"NA",ROUND((((VLOOKUP(AD4011,[2]Formula!V:X,3,0)))-SUMIF(AD:AD,AD4011,H:H)),2)))</f>
        <v/>
      </c>
      <c r="H4011" s="71"/>
      <c r="I4011" s="72"/>
      <c r="J4011" s="72"/>
      <c r="K4011" s="38" t="str">
        <f>IF(E4011="","",IF(OR(E4011="Project Management",E4011="Project Support",E4011="Sprint Management",E4011="Sprint Support"),"NA",(((SUMIF(AD:AD,AD4011,H:H)/VLOOKUP(AD4011,[2]Formula!V:X,3,0))*VLOOKUP(AD4011,[2]Formula!V:X,2,0))*H4011)/SUMIF(AD:AD,AD4011,H:H)))</f>
        <v/>
      </c>
      <c r="L4011" s="38" t="str">
        <f t="shared" si="373"/>
        <v/>
      </c>
      <c r="M4011" s="38" t="str">
        <f t="shared" si="374"/>
        <v/>
      </c>
      <c r="N4011" s="38" t="str">
        <f t="shared" si="376"/>
        <v/>
      </c>
      <c r="O4011" s="38" t="str">
        <f t="shared" si="372"/>
        <v/>
      </c>
      <c r="P4011" s="39" t="str">
        <f t="shared" si="377"/>
        <v/>
      </c>
      <c r="AC4011" s="42" t="str">
        <f>IF(B4011="","",VLOOKUP(B4011,[2]Formula!B:C,2,0))</f>
        <v/>
      </c>
      <c r="AD4011" s="43" t="str">
        <f t="shared" si="375"/>
        <v/>
      </c>
    </row>
    <row r="4012" spans="1:30" x14ac:dyDescent="0.25">
      <c r="A4012" s="64"/>
      <c r="B4012" s="64"/>
      <c r="C4012" s="66"/>
      <c r="D4012" s="67"/>
      <c r="E4012" s="64"/>
      <c r="F4012" s="64"/>
      <c r="G4012" s="37" t="str">
        <f>IF(E4012="","",IF(OR(E4012="Project Management",E4012="Project Support",E4012="Sprint Management",E4012="Sprint Support"),"NA",ROUND((((VLOOKUP(AD4012,[2]Formula!V:X,3,0)))-SUMIF(AD:AD,AD4012,H:H)),2)))</f>
        <v/>
      </c>
      <c r="H4012" s="71"/>
      <c r="I4012" s="72"/>
      <c r="J4012" s="72"/>
      <c r="K4012" s="38" t="str">
        <f>IF(E4012="","",IF(OR(E4012="Project Management",E4012="Project Support",E4012="Sprint Management",E4012="Sprint Support"),"NA",(((SUMIF(AD:AD,AD4012,H:H)/VLOOKUP(AD4012,[2]Formula!V:X,3,0))*VLOOKUP(AD4012,[2]Formula!V:X,2,0))*H4012)/SUMIF(AD:AD,AD4012,H:H)))</f>
        <v/>
      </c>
      <c r="L4012" s="38" t="str">
        <f t="shared" si="373"/>
        <v/>
      </c>
      <c r="M4012" s="38" t="str">
        <f t="shared" si="374"/>
        <v/>
      </c>
      <c r="N4012" s="38" t="str">
        <f t="shared" si="376"/>
        <v/>
      </c>
      <c r="O4012" s="38" t="str">
        <f t="shared" si="372"/>
        <v/>
      </c>
      <c r="P4012" s="39" t="str">
        <f t="shared" si="377"/>
        <v/>
      </c>
      <c r="AC4012" s="42" t="str">
        <f>IF(B4012="","",VLOOKUP(B4012,[2]Formula!B:C,2,0))</f>
        <v/>
      </c>
      <c r="AD4012" s="43" t="str">
        <f t="shared" si="375"/>
        <v/>
      </c>
    </row>
    <row r="4013" spans="1:30" x14ac:dyDescent="0.25">
      <c r="A4013" s="64"/>
      <c r="B4013" s="64"/>
      <c r="C4013" s="66"/>
      <c r="D4013" s="67"/>
      <c r="E4013" s="64"/>
      <c r="F4013" s="64"/>
      <c r="G4013" s="37" t="str">
        <f>IF(E4013="","",IF(OR(E4013="Project Management",E4013="Project Support",E4013="Sprint Management",E4013="Sprint Support"),"NA",ROUND((((VLOOKUP(AD4013,[2]Formula!V:X,3,0)))-SUMIF(AD:AD,AD4013,H:H)),2)))</f>
        <v/>
      </c>
      <c r="H4013" s="71"/>
      <c r="I4013" s="72"/>
      <c r="J4013" s="72"/>
      <c r="K4013" s="38" t="str">
        <f>IF(E4013="","",IF(OR(E4013="Project Management",E4013="Project Support",E4013="Sprint Management",E4013="Sprint Support"),"NA",(((SUMIF(AD:AD,AD4013,H:H)/VLOOKUP(AD4013,[2]Formula!V:X,3,0))*VLOOKUP(AD4013,[2]Formula!V:X,2,0))*H4013)/SUMIF(AD:AD,AD4013,H:H)))</f>
        <v/>
      </c>
      <c r="L4013" s="38" t="str">
        <f t="shared" si="373"/>
        <v/>
      </c>
      <c r="M4013" s="38" t="str">
        <f t="shared" si="374"/>
        <v/>
      </c>
      <c r="N4013" s="38" t="str">
        <f t="shared" si="376"/>
        <v/>
      </c>
      <c r="O4013" s="38" t="str">
        <f t="shared" si="372"/>
        <v/>
      </c>
      <c r="P4013" s="39" t="str">
        <f t="shared" si="377"/>
        <v/>
      </c>
      <c r="AC4013" s="42" t="str">
        <f>IF(B4013="","",VLOOKUP(B4013,[2]Formula!B:C,2,0))</f>
        <v/>
      </c>
      <c r="AD4013" s="43" t="str">
        <f t="shared" si="375"/>
        <v/>
      </c>
    </row>
    <row r="4014" spans="1:30" x14ac:dyDescent="0.25">
      <c r="A4014" s="64"/>
      <c r="B4014" s="64"/>
      <c r="C4014" s="66"/>
      <c r="D4014" s="67"/>
      <c r="E4014" s="64"/>
      <c r="F4014" s="64"/>
      <c r="G4014" s="37" t="str">
        <f>IF(E4014="","",IF(OR(E4014="Project Management",E4014="Project Support",E4014="Sprint Management",E4014="Sprint Support"),"NA",ROUND((((VLOOKUP(AD4014,[2]Formula!V:X,3,0)))-SUMIF(AD:AD,AD4014,H:H)),2)))</f>
        <v/>
      </c>
      <c r="H4014" s="71"/>
      <c r="I4014" s="72"/>
      <c r="J4014" s="72"/>
      <c r="K4014" s="38" t="str">
        <f>IF(E4014="","",IF(OR(E4014="Project Management",E4014="Project Support",E4014="Sprint Management",E4014="Sprint Support"),"NA",(((SUMIF(AD:AD,AD4014,H:H)/VLOOKUP(AD4014,[2]Formula!V:X,3,0))*VLOOKUP(AD4014,[2]Formula!V:X,2,0))*H4014)/SUMIF(AD:AD,AD4014,H:H)))</f>
        <v/>
      </c>
      <c r="L4014" s="38" t="str">
        <f t="shared" si="373"/>
        <v/>
      </c>
      <c r="M4014" s="38" t="str">
        <f t="shared" si="374"/>
        <v/>
      </c>
      <c r="N4014" s="38" t="str">
        <f t="shared" si="376"/>
        <v/>
      </c>
      <c r="O4014" s="38" t="str">
        <f t="shared" si="372"/>
        <v/>
      </c>
      <c r="P4014" s="39" t="str">
        <f t="shared" si="377"/>
        <v/>
      </c>
      <c r="AC4014" s="42" t="str">
        <f>IF(B4014="","",VLOOKUP(B4014,[2]Formula!B:C,2,0))</f>
        <v/>
      </c>
      <c r="AD4014" s="43" t="str">
        <f t="shared" si="375"/>
        <v/>
      </c>
    </row>
    <row r="4015" spans="1:30" x14ac:dyDescent="0.25">
      <c r="A4015" s="64"/>
      <c r="B4015" s="64"/>
      <c r="C4015" s="66"/>
      <c r="D4015" s="67"/>
      <c r="E4015" s="64"/>
      <c r="F4015" s="64"/>
      <c r="G4015" s="37" t="str">
        <f>IF(E4015="","",IF(OR(E4015="Project Management",E4015="Project Support",E4015="Sprint Management",E4015="Sprint Support"),"NA",ROUND((((VLOOKUP(AD4015,[2]Formula!V:X,3,0)))-SUMIF(AD:AD,AD4015,H:H)),2)))</f>
        <v/>
      </c>
      <c r="H4015" s="71"/>
      <c r="I4015" s="72"/>
      <c r="J4015" s="72"/>
      <c r="K4015" s="38" t="str">
        <f>IF(E4015="","",IF(OR(E4015="Project Management",E4015="Project Support",E4015="Sprint Management",E4015="Sprint Support"),"NA",(((SUMIF(AD:AD,AD4015,H:H)/VLOOKUP(AD4015,[2]Formula!V:X,3,0))*VLOOKUP(AD4015,[2]Formula!V:X,2,0))*H4015)/SUMIF(AD:AD,AD4015,H:H)))</f>
        <v/>
      </c>
      <c r="L4015" s="38" t="str">
        <f t="shared" si="373"/>
        <v/>
      </c>
      <c r="M4015" s="38" t="str">
        <f t="shared" si="374"/>
        <v/>
      </c>
      <c r="N4015" s="38" t="str">
        <f t="shared" si="376"/>
        <v/>
      </c>
      <c r="O4015" s="38" t="str">
        <f t="shared" si="372"/>
        <v/>
      </c>
      <c r="P4015" s="39" t="str">
        <f t="shared" si="377"/>
        <v/>
      </c>
      <c r="AC4015" s="42" t="str">
        <f>IF(B4015="","",VLOOKUP(B4015,[2]Formula!B:C,2,0))</f>
        <v/>
      </c>
      <c r="AD4015" s="43" t="str">
        <f t="shared" si="375"/>
        <v/>
      </c>
    </row>
    <row r="4016" spans="1:30" x14ac:dyDescent="0.25">
      <c r="A4016" s="64"/>
      <c r="B4016" s="64"/>
      <c r="C4016" s="66"/>
      <c r="D4016" s="67"/>
      <c r="E4016" s="64"/>
      <c r="F4016" s="64"/>
      <c r="G4016" s="37" t="str">
        <f>IF(E4016="","",IF(OR(E4016="Project Management",E4016="Project Support",E4016="Sprint Management",E4016="Sprint Support"),"NA",ROUND((((VLOOKUP(AD4016,[2]Formula!V:X,3,0)))-SUMIF(AD:AD,AD4016,H:H)),2)))</f>
        <v/>
      </c>
      <c r="H4016" s="71"/>
      <c r="I4016" s="72"/>
      <c r="J4016" s="72"/>
      <c r="K4016" s="38" t="str">
        <f>IF(E4016="","",IF(OR(E4016="Project Management",E4016="Project Support",E4016="Sprint Management",E4016="Sprint Support"),"NA",(((SUMIF(AD:AD,AD4016,H:H)/VLOOKUP(AD4016,[2]Formula!V:X,3,0))*VLOOKUP(AD4016,[2]Formula!V:X,2,0))*H4016)/SUMIF(AD:AD,AD4016,H:H)))</f>
        <v/>
      </c>
      <c r="L4016" s="38" t="str">
        <f t="shared" si="373"/>
        <v/>
      </c>
      <c r="M4016" s="38" t="str">
        <f t="shared" si="374"/>
        <v/>
      </c>
      <c r="N4016" s="38" t="str">
        <f t="shared" si="376"/>
        <v/>
      </c>
      <c r="O4016" s="38" t="str">
        <f t="shared" si="372"/>
        <v/>
      </c>
      <c r="P4016" s="39" t="str">
        <f t="shared" si="377"/>
        <v/>
      </c>
      <c r="AC4016" s="42" t="str">
        <f>IF(B4016="","",VLOOKUP(B4016,[2]Formula!B:C,2,0))</f>
        <v/>
      </c>
      <c r="AD4016" s="43" t="str">
        <f t="shared" si="375"/>
        <v/>
      </c>
    </row>
    <row r="4017" spans="1:30" x14ac:dyDescent="0.25">
      <c r="A4017" s="64"/>
      <c r="B4017" s="64"/>
      <c r="C4017" s="66"/>
      <c r="D4017" s="67"/>
      <c r="E4017" s="64"/>
      <c r="F4017" s="64"/>
      <c r="G4017" s="37" t="str">
        <f>IF(E4017="","",IF(OR(E4017="Project Management",E4017="Project Support",E4017="Sprint Management",E4017="Sprint Support"),"NA",ROUND((((VLOOKUP(AD4017,[2]Formula!V:X,3,0)))-SUMIF(AD:AD,AD4017,H:H)),2)))</f>
        <v/>
      </c>
      <c r="H4017" s="71"/>
      <c r="I4017" s="72"/>
      <c r="J4017" s="72"/>
      <c r="K4017" s="38" t="str">
        <f>IF(E4017="","",IF(OR(E4017="Project Management",E4017="Project Support",E4017="Sprint Management",E4017="Sprint Support"),"NA",(((SUMIF(AD:AD,AD4017,H:H)/VLOOKUP(AD4017,[2]Formula!V:X,3,0))*VLOOKUP(AD4017,[2]Formula!V:X,2,0))*H4017)/SUMIF(AD:AD,AD4017,H:H)))</f>
        <v/>
      </c>
      <c r="L4017" s="38" t="str">
        <f t="shared" si="373"/>
        <v/>
      </c>
      <c r="M4017" s="38" t="str">
        <f t="shared" si="374"/>
        <v/>
      </c>
      <c r="N4017" s="38" t="str">
        <f t="shared" si="376"/>
        <v/>
      </c>
      <c r="O4017" s="38" t="str">
        <f t="shared" si="372"/>
        <v/>
      </c>
      <c r="P4017" s="39" t="str">
        <f t="shared" si="377"/>
        <v/>
      </c>
      <c r="AC4017" s="42" t="str">
        <f>IF(B4017="","",VLOOKUP(B4017,[2]Formula!B:C,2,0))</f>
        <v/>
      </c>
      <c r="AD4017" s="43" t="str">
        <f t="shared" si="375"/>
        <v/>
      </c>
    </row>
    <row r="4018" spans="1:30" x14ac:dyDescent="0.25">
      <c r="A4018" s="64"/>
      <c r="B4018" s="64"/>
      <c r="C4018" s="66"/>
      <c r="D4018" s="67"/>
      <c r="E4018" s="64"/>
      <c r="F4018" s="64"/>
      <c r="G4018" s="37" t="str">
        <f>IF(E4018="","",IF(OR(E4018="Project Management",E4018="Project Support",E4018="Sprint Management",E4018="Sprint Support"),"NA",ROUND((((VLOOKUP(AD4018,[2]Formula!V:X,3,0)))-SUMIF(AD:AD,AD4018,H:H)),2)))</f>
        <v/>
      </c>
      <c r="H4018" s="71"/>
      <c r="I4018" s="72"/>
      <c r="J4018" s="72"/>
      <c r="K4018" s="38" t="str">
        <f>IF(E4018="","",IF(OR(E4018="Project Management",E4018="Project Support",E4018="Sprint Management",E4018="Sprint Support"),"NA",(((SUMIF(AD:AD,AD4018,H:H)/VLOOKUP(AD4018,[2]Formula!V:X,3,0))*VLOOKUP(AD4018,[2]Formula!V:X,2,0))*H4018)/SUMIF(AD:AD,AD4018,H:H)))</f>
        <v/>
      </c>
      <c r="L4018" s="38" t="str">
        <f t="shared" si="373"/>
        <v/>
      </c>
      <c r="M4018" s="38" t="str">
        <f t="shared" si="374"/>
        <v/>
      </c>
      <c r="N4018" s="38" t="str">
        <f t="shared" si="376"/>
        <v/>
      </c>
      <c r="O4018" s="38" t="str">
        <f t="shared" si="372"/>
        <v/>
      </c>
      <c r="P4018" s="39" t="str">
        <f t="shared" si="377"/>
        <v/>
      </c>
      <c r="AC4018" s="42" t="str">
        <f>IF(B4018="","",VLOOKUP(B4018,[2]Formula!B:C,2,0))</f>
        <v/>
      </c>
      <c r="AD4018" s="43" t="str">
        <f t="shared" si="375"/>
        <v/>
      </c>
    </row>
    <row r="4019" spans="1:30" x14ac:dyDescent="0.25">
      <c r="A4019" s="64"/>
      <c r="B4019" s="64"/>
      <c r="C4019" s="66"/>
      <c r="D4019" s="67"/>
      <c r="E4019" s="64"/>
      <c r="F4019" s="64"/>
      <c r="G4019" s="37" t="str">
        <f>IF(E4019="","",IF(OR(E4019="Project Management",E4019="Project Support",E4019="Sprint Management",E4019="Sprint Support"),"NA",ROUND((((VLOOKUP(AD4019,[2]Formula!V:X,3,0)))-SUMIF(AD:AD,AD4019,H:H)),2)))</f>
        <v/>
      </c>
      <c r="H4019" s="71"/>
      <c r="I4019" s="72"/>
      <c r="J4019" s="72"/>
      <c r="K4019" s="38" t="str">
        <f>IF(E4019="","",IF(OR(E4019="Project Management",E4019="Project Support",E4019="Sprint Management",E4019="Sprint Support"),"NA",(((SUMIF(AD:AD,AD4019,H:H)/VLOOKUP(AD4019,[2]Formula!V:X,3,0))*VLOOKUP(AD4019,[2]Formula!V:X,2,0))*H4019)/SUMIF(AD:AD,AD4019,H:H)))</f>
        <v/>
      </c>
      <c r="L4019" s="38" t="str">
        <f t="shared" si="373"/>
        <v/>
      </c>
      <c r="M4019" s="38" t="str">
        <f t="shared" si="374"/>
        <v/>
      </c>
      <c r="N4019" s="38" t="str">
        <f t="shared" si="376"/>
        <v/>
      </c>
      <c r="O4019" s="38" t="str">
        <f t="shared" si="372"/>
        <v/>
      </c>
      <c r="P4019" s="39" t="str">
        <f t="shared" si="377"/>
        <v/>
      </c>
      <c r="AC4019" s="42" t="str">
        <f>IF(B4019="","",VLOOKUP(B4019,[2]Formula!B:C,2,0))</f>
        <v/>
      </c>
      <c r="AD4019" s="43" t="str">
        <f t="shared" si="375"/>
        <v/>
      </c>
    </row>
    <row r="4020" spans="1:30" x14ac:dyDescent="0.25">
      <c r="A4020" s="64"/>
      <c r="B4020" s="64"/>
      <c r="C4020" s="66"/>
      <c r="D4020" s="67"/>
      <c r="E4020" s="64"/>
      <c r="F4020" s="64"/>
      <c r="G4020" s="37" t="str">
        <f>IF(E4020="","",IF(OR(E4020="Project Management",E4020="Project Support",E4020="Sprint Management",E4020="Sprint Support"),"NA",ROUND((((VLOOKUP(AD4020,[2]Formula!V:X,3,0)))-SUMIF(AD:AD,AD4020,H:H)),2)))</f>
        <v/>
      </c>
      <c r="H4020" s="71"/>
      <c r="I4020" s="72"/>
      <c r="J4020" s="72"/>
      <c r="K4020" s="38" t="str">
        <f>IF(E4020="","",IF(OR(E4020="Project Management",E4020="Project Support",E4020="Sprint Management",E4020="Sprint Support"),"NA",(((SUMIF(AD:AD,AD4020,H:H)/VLOOKUP(AD4020,[2]Formula!V:X,3,0))*VLOOKUP(AD4020,[2]Formula!V:X,2,0))*H4020)/SUMIF(AD:AD,AD4020,H:H)))</f>
        <v/>
      </c>
      <c r="L4020" s="38" t="str">
        <f t="shared" si="373"/>
        <v/>
      </c>
      <c r="M4020" s="38" t="str">
        <f t="shared" si="374"/>
        <v/>
      </c>
      <c r="N4020" s="38" t="str">
        <f t="shared" si="376"/>
        <v/>
      </c>
      <c r="O4020" s="38" t="str">
        <f t="shared" si="372"/>
        <v/>
      </c>
      <c r="P4020" s="39" t="str">
        <f t="shared" si="377"/>
        <v/>
      </c>
      <c r="AC4020" s="42" t="str">
        <f>IF(B4020="","",VLOOKUP(B4020,[2]Formula!B:C,2,0))</f>
        <v/>
      </c>
      <c r="AD4020" s="43" t="str">
        <f t="shared" si="375"/>
        <v/>
      </c>
    </row>
    <row r="4021" spans="1:30" x14ac:dyDescent="0.25">
      <c r="A4021" s="64"/>
      <c r="B4021" s="64"/>
      <c r="C4021" s="66"/>
      <c r="D4021" s="67"/>
      <c r="E4021" s="64"/>
      <c r="F4021" s="64"/>
      <c r="G4021" s="37" t="str">
        <f>IF(E4021="","",IF(OR(E4021="Project Management",E4021="Project Support",E4021="Sprint Management",E4021="Sprint Support"),"NA",ROUND((((VLOOKUP(AD4021,[2]Formula!V:X,3,0)))-SUMIF(AD:AD,AD4021,H:H)),2)))</f>
        <v/>
      </c>
      <c r="H4021" s="71"/>
      <c r="I4021" s="72"/>
      <c r="J4021" s="72"/>
      <c r="K4021" s="38" t="str">
        <f>IF(E4021="","",IF(OR(E4021="Project Management",E4021="Project Support",E4021="Sprint Management",E4021="Sprint Support"),"NA",(((SUMIF(AD:AD,AD4021,H:H)/VLOOKUP(AD4021,[2]Formula!V:X,3,0))*VLOOKUP(AD4021,[2]Formula!V:X,2,0))*H4021)/SUMIF(AD:AD,AD4021,H:H)))</f>
        <v/>
      </c>
      <c r="L4021" s="38" t="str">
        <f t="shared" si="373"/>
        <v/>
      </c>
      <c r="M4021" s="38" t="str">
        <f t="shared" si="374"/>
        <v/>
      </c>
      <c r="N4021" s="38" t="str">
        <f t="shared" si="376"/>
        <v/>
      </c>
      <c r="O4021" s="38" t="str">
        <f t="shared" ref="O4021:O4084" si="378">IFERROR(L4021/M4021,"")</f>
        <v/>
      </c>
      <c r="P4021" s="39" t="str">
        <f t="shared" si="377"/>
        <v/>
      </c>
      <c r="AC4021" s="42" t="str">
        <f>IF(B4021="","",VLOOKUP(B4021,[2]Formula!B:C,2,0))</f>
        <v/>
      </c>
      <c r="AD4021" s="43" t="str">
        <f t="shared" si="375"/>
        <v/>
      </c>
    </row>
    <row r="4022" spans="1:30" x14ac:dyDescent="0.25">
      <c r="A4022" s="64"/>
      <c r="B4022" s="64"/>
      <c r="C4022" s="66"/>
      <c r="D4022" s="67"/>
      <c r="E4022" s="64"/>
      <c r="F4022" s="64"/>
      <c r="G4022" s="37" t="str">
        <f>IF(E4022="","",IF(OR(E4022="Project Management",E4022="Project Support",E4022="Sprint Management",E4022="Sprint Support"),"NA",ROUND((((VLOOKUP(AD4022,[2]Formula!V:X,3,0)))-SUMIF(AD:AD,AD4022,H:H)),2)))</f>
        <v/>
      </c>
      <c r="H4022" s="71"/>
      <c r="I4022" s="72"/>
      <c r="J4022" s="72"/>
      <c r="K4022" s="38" t="str">
        <f>IF(E4022="","",IF(OR(E4022="Project Management",E4022="Project Support",E4022="Sprint Management",E4022="Sprint Support"),"NA",(((SUMIF(AD:AD,AD4022,H:H)/VLOOKUP(AD4022,[2]Formula!V:X,3,0))*VLOOKUP(AD4022,[2]Formula!V:X,2,0))*H4022)/SUMIF(AD:AD,AD4022,H:H)))</f>
        <v/>
      </c>
      <c r="L4022" s="38" t="str">
        <f t="shared" si="373"/>
        <v/>
      </c>
      <c r="M4022" s="38" t="str">
        <f t="shared" si="374"/>
        <v/>
      </c>
      <c r="N4022" s="38" t="str">
        <f t="shared" si="376"/>
        <v/>
      </c>
      <c r="O4022" s="38" t="str">
        <f t="shared" si="378"/>
        <v/>
      </c>
      <c r="P4022" s="39" t="str">
        <f t="shared" si="377"/>
        <v/>
      </c>
      <c r="AC4022" s="42" t="str">
        <f>IF(B4022="","",VLOOKUP(B4022,[2]Formula!B:C,2,0))</f>
        <v/>
      </c>
      <c r="AD4022" s="43" t="str">
        <f t="shared" si="375"/>
        <v/>
      </c>
    </row>
    <row r="4023" spans="1:30" x14ac:dyDescent="0.25">
      <c r="A4023" s="64"/>
      <c r="B4023" s="64"/>
      <c r="C4023" s="66"/>
      <c r="D4023" s="67"/>
      <c r="E4023" s="64"/>
      <c r="F4023" s="64"/>
      <c r="G4023" s="37" t="str">
        <f>IF(E4023="","",IF(OR(E4023="Project Management",E4023="Project Support",E4023="Sprint Management",E4023="Sprint Support"),"NA",ROUND((((VLOOKUP(AD4023,[2]Formula!V:X,3,0)))-SUMIF(AD:AD,AD4023,H:H)),2)))</f>
        <v/>
      </c>
      <c r="H4023" s="71"/>
      <c r="I4023" s="72"/>
      <c r="J4023" s="72"/>
      <c r="K4023" s="38" t="str">
        <f>IF(E4023="","",IF(OR(E4023="Project Management",E4023="Project Support",E4023="Sprint Management",E4023="Sprint Support"),"NA",(((SUMIF(AD:AD,AD4023,H:H)/VLOOKUP(AD4023,[2]Formula!V:X,3,0))*VLOOKUP(AD4023,[2]Formula!V:X,2,0))*H4023)/SUMIF(AD:AD,AD4023,H:H)))</f>
        <v/>
      </c>
      <c r="L4023" s="38" t="str">
        <f t="shared" si="373"/>
        <v/>
      </c>
      <c r="M4023" s="38" t="str">
        <f t="shared" si="374"/>
        <v/>
      </c>
      <c r="N4023" s="38" t="str">
        <f t="shared" si="376"/>
        <v/>
      </c>
      <c r="O4023" s="38" t="str">
        <f t="shared" si="378"/>
        <v/>
      </c>
      <c r="P4023" s="39" t="str">
        <f t="shared" si="377"/>
        <v/>
      </c>
      <c r="AC4023" s="42" t="str">
        <f>IF(B4023="","",VLOOKUP(B4023,[2]Formula!B:C,2,0))</f>
        <v/>
      </c>
      <c r="AD4023" s="43" t="str">
        <f t="shared" si="375"/>
        <v/>
      </c>
    </row>
    <row r="4024" spans="1:30" x14ac:dyDescent="0.25">
      <c r="A4024" s="64"/>
      <c r="B4024" s="64"/>
      <c r="C4024" s="66"/>
      <c r="D4024" s="67"/>
      <c r="E4024" s="64"/>
      <c r="F4024" s="64"/>
      <c r="G4024" s="37" t="str">
        <f>IF(E4024="","",IF(OR(E4024="Project Management",E4024="Project Support",E4024="Sprint Management",E4024="Sprint Support"),"NA",ROUND((((VLOOKUP(AD4024,[2]Formula!V:X,3,0)))-SUMIF(AD:AD,AD4024,H:H)),2)))</f>
        <v/>
      </c>
      <c r="H4024" s="71"/>
      <c r="I4024" s="72"/>
      <c r="J4024" s="72"/>
      <c r="K4024" s="38" t="str">
        <f>IF(E4024="","",IF(OR(E4024="Project Management",E4024="Project Support",E4024="Sprint Management",E4024="Sprint Support"),"NA",(((SUMIF(AD:AD,AD4024,H:H)/VLOOKUP(AD4024,[2]Formula!V:X,3,0))*VLOOKUP(AD4024,[2]Formula!V:X,2,0))*H4024)/SUMIF(AD:AD,AD4024,H:H)))</f>
        <v/>
      </c>
      <c r="L4024" s="38" t="str">
        <f t="shared" si="373"/>
        <v/>
      </c>
      <c r="M4024" s="38" t="str">
        <f t="shared" si="374"/>
        <v/>
      </c>
      <c r="N4024" s="38" t="str">
        <f t="shared" si="376"/>
        <v/>
      </c>
      <c r="O4024" s="38" t="str">
        <f t="shared" si="378"/>
        <v/>
      </c>
      <c r="P4024" s="39" t="str">
        <f t="shared" si="377"/>
        <v/>
      </c>
      <c r="AC4024" s="42" t="str">
        <f>IF(B4024="","",VLOOKUP(B4024,[2]Formula!B:C,2,0))</f>
        <v/>
      </c>
      <c r="AD4024" s="43" t="str">
        <f t="shared" si="375"/>
        <v/>
      </c>
    </row>
    <row r="4025" spans="1:30" x14ac:dyDescent="0.25">
      <c r="A4025" s="64"/>
      <c r="B4025" s="64"/>
      <c r="C4025" s="66"/>
      <c r="D4025" s="67"/>
      <c r="E4025" s="64"/>
      <c r="F4025" s="64"/>
      <c r="G4025" s="37" t="str">
        <f>IF(E4025="","",IF(OR(E4025="Project Management",E4025="Project Support",E4025="Sprint Management",E4025="Sprint Support"),"NA",ROUND((((VLOOKUP(AD4025,[2]Formula!V:X,3,0)))-SUMIF(AD:AD,AD4025,H:H)),2)))</f>
        <v/>
      </c>
      <c r="H4025" s="71"/>
      <c r="I4025" s="72"/>
      <c r="J4025" s="72"/>
      <c r="K4025" s="38" t="str">
        <f>IF(E4025="","",IF(OR(E4025="Project Management",E4025="Project Support",E4025="Sprint Management",E4025="Sprint Support"),"NA",(((SUMIF(AD:AD,AD4025,H:H)/VLOOKUP(AD4025,[2]Formula!V:X,3,0))*VLOOKUP(AD4025,[2]Formula!V:X,2,0))*H4025)/SUMIF(AD:AD,AD4025,H:H)))</f>
        <v/>
      </c>
      <c r="L4025" s="38" t="str">
        <f t="shared" si="373"/>
        <v/>
      </c>
      <c r="M4025" s="38" t="str">
        <f t="shared" si="374"/>
        <v/>
      </c>
      <c r="N4025" s="38" t="str">
        <f t="shared" si="376"/>
        <v/>
      </c>
      <c r="O4025" s="38" t="str">
        <f t="shared" si="378"/>
        <v/>
      </c>
      <c r="P4025" s="39" t="str">
        <f t="shared" si="377"/>
        <v/>
      </c>
      <c r="AC4025" s="42" t="str">
        <f>IF(B4025="","",VLOOKUP(B4025,[2]Formula!B:C,2,0))</f>
        <v/>
      </c>
      <c r="AD4025" s="43" t="str">
        <f t="shared" si="375"/>
        <v/>
      </c>
    </row>
    <row r="4026" spans="1:30" x14ac:dyDescent="0.25">
      <c r="A4026" s="64"/>
      <c r="B4026" s="64"/>
      <c r="C4026" s="66"/>
      <c r="D4026" s="67"/>
      <c r="E4026" s="64"/>
      <c r="F4026" s="64"/>
      <c r="G4026" s="37" t="str">
        <f>IF(E4026="","",IF(OR(E4026="Project Management",E4026="Project Support",E4026="Sprint Management",E4026="Sprint Support"),"NA",ROUND((((VLOOKUP(AD4026,[2]Formula!V:X,3,0)))-SUMIF(AD:AD,AD4026,H:H)),2)))</f>
        <v/>
      </c>
      <c r="H4026" s="71"/>
      <c r="I4026" s="72"/>
      <c r="J4026" s="72"/>
      <c r="K4026" s="38" t="str">
        <f>IF(E4026="","",IF(OR(E4026="Project Management",E4026="Project Support",E4026="Sprint Management",E4026="Sprint Support"),"NA",(((SUMIF(AD:AD,AD4026,H:H)/VLOOKUP(AD4026,[2]Formula!V:X,3,0))*VLOOKUP(AD4026,[2]Formula!V:X,2,0))*H4026)/SUMIF(AD:AD,AD4026,H:H)))</f>
        <v/>
      </c>
      <c r="L4026" s="38" t="str">
        <f t="shared" si="373"/>
        <v/>
      </c>
      <c r="M4026" s="38" t="str">
        <f t="shared" si="374"/>
        <v/>
      </c>
      <c r="N4026" s="38" t="str">
        <f t="shared" si="376"/>
        <v/>
      </c>
      <c r="O4026" s="38" t="str">
        <f t="shared" si="378"/>
        <v/>
      </c>
      <c r="P4026" s="39" t="str">
        <f t="shared" si="377"/>
        <v/>
      </c>
      <c r="AC4026" s="42" t="str">
        <f>IF(B4026="","",VLOOKUP(B4026,[2]Formula!B:C,2,0))</f>
        <v/>
      </c>
      <c r="AD4026" s="43" t="str">
        <f t="shared" si="375"/>
        <v/>
      </c>
    </row>
    <row r="4027" spans="1:30" x14ac:dyDescent="0.25">
      <c r="A4027" s="64"/>
      <c r="B4027" s="64"/>
      <c r="C4027" s="66"/>
      <c r="D4027" s="67"/>
      <c r="E4027" s="64"/>
      <c r="F4027" s="64"/>
      <c r="G4027" s="37" t="str">
        <f>IF(E4027="","",IF(OR(E4027="Project Management",E4027="Project Support",E4027="Sprint Management",E4027="Sprint Support"),"NA",ROUND((((VLOOKUP(AD4027,[2]Formula!V:X,3,0)))-SUMIF(AD:AD,AD4027,H:H)),2)))</f>
        <v/>
      </c>
      <c r="H4027" s="71"/>
      <c r="I4027" s="72"/>
      <c r="J4027" s="72"/>
      <c r="K4027" s="38" t="str">
        <f>IF(E4027="","",IF(OR(E4027="Project Management",E4027="Project Support",E4027="Sprint Management",E4027="Sprint Support"),"NA",(((SUMIF(AD:AD,AD4027,H:H)/VLOOKUP(AD4027,[2]Formula!V:X,3,0))*VLOOKUP(AD4027,[2]Formula!V:X,2,0))*H4027)/SUMIF(AD:AD,AD4027,H:H)))</f>
        <v/>
      </c>
      <c r="L4027" s="38" t="str">
        <f t="shared" si="373"/>
        <v/>
      </c>
      <c r="M4027" s="38" t="str">
        <f t="shared" si="374"/>
        <v/>
      </c>
      <c r="N4027" s="38" t="str">
        <f t="shared" si="376"/>
        <v/>
      </c>
      <c r="O4027" s="38" t="str">
        <f t="shared" si="378"/>
        <v/>
      </c>
      <c r="P4027" s="39" t="str">
        <f t="shared" si="377"/>
        <v/>
      </c>
      <c r="AC4027" s="42" t="str">
        <f>IF(B4027="","",VLOOKUP(B4027,[2]Formula!B:C,2,0))</f>
        <v/>
      </c>
      <c r="AD4027" s="43" t="str">
        <f t="shared" si="375"/>
        <v/>
      </c>
    </row>
    <row r="4028" spans="1:30" x14ac:dyDescent="0.25">
      <c r="A4028" s="64"/>
      <c r="B4028" s="64"/>
      <c r="C4028" s="66"/>
      <c r="D4028" s="67"/>
      <c r="E4028" s="64"/>
      <c r="F4028" s="64"/>
      <c r="G4028" s="37" t="str">
        <f>IF(E4028="","",IF(OR(E4028="Project Management",E4028="Project Support",E4028="Sprint Management",E4028="Sprint Support"),"NA",ROUND((((VLOOKUP(AD4028,[2]Formula!V:X,3,0)))-SUMIF(AD:AD,AD4028,H:H)),2)))</f>
        <v/>
      </c>
      <c r="H4028" s="71"/>
      <c r="I4028" s="72"/>
      <c r="J4028" s="72"/>
      <c r="K4028" s="38" t="str">
        <f>IF(E4028="","",IF(OR(E4028="Project Management",E4028="Project Support",E4028="Sprint Management",E4028="Sprint Support"),"NA",(((SUMIF(AD:AD,AD4028,H:H)/VLOOKUP(AD4028,[2]Formula!V:X,3,0))*VLOOKUP(AD4028,[2]Formula!V:X,2,0))*H4028)/SUMIF(AD:AD,AD4028,H:H)))</f>
        <v/>
      </c>
      <c r="L4028" s="38" t="str">
        <f t="shared" si="373"/>
        <v/>
      </c>
      <c r="M4028" s="38" t="str">
        <f t="shared" si="374"/>
        <v/>
      </c>
      <c r="N4028" s="38" t="str">
        <f t="shared" si="376"/>
        <v/>
      </c>
      <c r="O4028" s="38" t="str">
        <f t="shared" si="378"/>
        <v/>
      </c>
      <c r="P4028" s="39" t="str">
        <f t="shared" si="377"/>
        <v/>
      </c>
      <c r="AC4028" s="42" t="str">
        <f>IF(B4028="","",VLOOKUP(B4028,[2]Formula!B:C,2,0))</f>
        <v/>
      </c>
      <c r="AD4028" s="43" t="str">
        <f t="shared" si="375"/>
        <v/>
      </c>
    </row>
    <row r="4029" spans="1:30" x14ac:dyDescent="0.25">
      <c r="A4029" s="64"/>
      <c r="B4029" s="64"/>
      <c r="C4029" s="66"/>
      <c r="D4029" s="67"/>
      <c r="E4029" s="64"/>
      <c r="F4029" s="64"/>
      <c r="G4029" s="37" t="str">
        <f>IF(E4029="","",IF(OR(E4029="Project Management",E4029="Project Support",E4029="Sprint Management",E4029="Sprint Support"),"NA",ROUND((((VLOOKUP(AD4029,[2]Formula!V:X,3,0)))-SUMIF(AD:AD,AD4029,H:H)),2)))</f>
        <v/>
      </c>
      <c r="H4029" s="71"/>
      <c r="I4029" s="72"/>
      <c r="J4029" s="72"/>
      <c r="K4029" s="38" t="str">
        <f>IF(E4029="","",IF(OR(E4029="Project Management",E4029="Project Support",E4029="Sprint Management",E4029="Sprint Support"),"NA",(((SUMIF(AD:AD,AD4029,H:H)/VLOOKUP(AD4029,[2]Formula!V:X,3,0))*VLOOKUP(AD4029,[2]Formula!V:X,2,0))*H4029)/SUMIF(AD:AD,AD4029,H:H)))</f>
        <v/>
      </c>
      <c r="L4029" s="38" t="str">
        <f t="shared" si="373"/>
        <v/>
      </c>
      <c r="M4029" s="38" t="str">
        <f t="shared" si="374"/>
        <v/>
      </c>
      <c r="N4029" s="38" t="str">
        <f t="shared" si="376"/>
        <v/>
      </c>
      <c r="O4029" s="38" t="str">
        <f t="shared" si="378"/>
        <v/>
      </c>
      <c r="P4029" s="39" t="str">
        <f t="shared" si="377"/>
        <v/>
      </c>
      <c r="AC4029" s="42" t="str">
        <f>IF(B4029="","",VLOOKUP(B4029,[2]Formula!B:C,2,0))</f>
        <v/>
      </c>
      <c r="AD4029" s="43" t="str">
        <f t="shared" si="375"/>
        <v/>
      </c>
    </row>
    <row r="4030" spans="1:30" x14ac:dyDescent="0.25">
      <c r="A4030" s="64"/>
      <c r="B4030" s="64"/>
      <c r="C4030" s="66"/>
      <c r="D4030" s="67"/>
      <c r="E4030" s="64"/>
      <c r="F4030" s="64"/>
      <c r="G4030" s="37" t="str">
        <f>IF(E4030="","",IF(OR(E4030="Project Management",E4030="Project Support",E4030="Sprint Management",E4030="Sprint Support"),"NA",ROUND((((VLOOKUP(AD4030,[2]Formula!V:X,3,0)))-SUMIF(AD:AD,AD4030,H:H)),2)))</f>
        <v/>
      </c>
      <c r="H4030" s="71"/>
      <c r="I4030" s="72"/>
      <c r="J4030" s="72"/>
      <c r="K4030" s="38" t="str">
        <f>IF(E4030="","",IF(OR(E4030="Project Management",E4030="Project Support",E4030="Sprint Management",E4030="Sprint Support"),"NA",(((SUMIF(AD:AD,AD4030,H:H)/VLOOKUP(AD4030,[2]Formula!V:X,3,0))*VLOOKUP(AD4030,[2]Formula!V:X,2,0))*H4030)/SUMIF(AD:AD,AD4030,H:H)))</f>
        <v/>
      </c>
      <c r="L4030" s="38" t="str">
        <f t="shared" si="373"/>
        <v/>
      </c>
      <c r="M4030" s="38" t="str">
        <f t="shared" si="374"/>
        <v/>
      </c>
      <c r="N4030" s="38" t="str">
        <f t="shared" si="376"/>
        <v/>
      </c>
      <c r="O4030" s="38" t="str">
        <f t="shared" si="378"/>
        <v/>
      </c>
      <c r="P4030" s="39" t="str">
        <f t="shared" si="377"/>
        <v/>
      </c>
      <c r="AC4030" s="42" t="str">
        <f>IF(B4030="","",VLOOKUP(B4030,[2]Formula!B:C,2,0))</f>
        <v/>
      </c>
      <c r="AD4030" s="43" t="str">
        <f t="shared" si="375"/>
        <v/>
      </c>
    </row>
    <row r="4031" spans="1:30" x14ac:dyDescent="0.25">
      <c r="A4031" s="64"/>
      <c r="B4031" s="64"/>
      <c r="C4031" s="66"/>
      <c r="D4031" s="67"/>
      <c r="E4031" s="64"/>
      <c r="F4031" s="64"/>
      <c r="G4031" s="37" t="str">
        <f>IF(E4031="","",IF(OR(E4031="Project Management",E4031="Project Support",E4031="Sprint Management",E4031="Sprint Support"),"NA",ROUND((((VLOOKUP(AD4031,[2]Formula!V:X,3,0)))-SUMIF(AD:AD,AD4031,H:H)),2)))</f>
        <v/>
      </c>
      <c r="H4031" s="71"/>
      <c r="I4031" s="72"/>
      <c r="J4031" s="72"/>
      <c r="K4031" s="38" t="str">
        <f>IF(E4031="","",IF(OR(E4031="Project Management",E4031="Project Support",E4031="Sprint Management",E4031="Sprint Support"),"NA",(((SUMIF(AD:AD,AD4031,H:H)/VLOOKUP(AD4031,[2]Formula!V:X,3,0))*VLOOKUP(AD4031,[2]Formula!V:X,2,0))*H4031)/SUMIF(AD:AD,AD4031,H:H)))</f>
        <v/>
      </c>
      <c r="L4031" s="38" t="str">
        <f t="shared" si="373"/>
        <v/>
      </c>
      <c r="M4031" s="38" t="str">
        <f t="shared" si="374"/>
        <v/>
      </c>
      <c r="N4031" s="38" t="str">
        <f t="shared" si="376"/>
        <v/>
      </c>
      <c r="O4031" s="38" t="str">
        <f t="shared" si="378"/>
        <v/>
      </c>
      <c r="P4031" s="39" t="str">
        <f t="shared" si="377"/>
        <v/>
      </c>
      <c r="AC4031" s="42" t="str">
        <f>IF(B4031="","",VLOOKUP(B4031,[2]Formula!B:C,2,0))</f>
        <v/>
      </c>
      <c r="AD4031" s="43" t="str">
        <f t="shared" si="375"/>
        <v/>
      </c>
    </row>
    <row r="4032" spans="1:30" x14ac:dyDescent="0.25">
      <c r="A4032" s="64"/>
      <c r="B4032" s="64"/>
      <c r="C4032" s="66"/>
      <c r="D4032" s="67"/>
      <c r="E4032" s="64"/>
      <c r="F4032" s="64"/>
      <c r="G4032" s="37" t="str">
        <f>IF(E4032="","",IF(OR(E4032="Project Management",E4032="Project Support",E4032="Sprint Management",E4032="Sprint Support"),"NA",ROUND((((VLOOKUP(AD4032,[2]Formula!V:X,3,0)))-SUMIF(AD:AD,AD4032,H:H)),2)))</f>
        <v/>
      </c>
      <c r="H4032" s="71"/>
      <c r="I4032" s="72"/>
      <c r="J4032" s="72"/>
      <c r="K4032" s="38" t="str">
        <f>IF(E4032="","",IF(OR(E4032="Project Management",E4032="Project Support",E4032="Sprint Management",E4032="Sprint Support"),"NA",(((SUMIF(AD:AD,AD4032,H:H)/VLOOKUP(AD4032,[2]Formula!V:X,3,0))*VLOOKUP(AD4032,[2]Formula!V:X,2,0))*H4032)/SUMIF(AD:AD,AD4032,H:H)))</f>
        <v/>
      </c>
      <c r="L4032" s="38" t="str">
        <f t="shared" si="373"/>
        <v/>
      </c>
      <c r="M4032" s="38" t="str">
        <f t="shared" si="374"/>
        <v/>
      </c>
      <c r="N4032" s="38" t="str">
        <f t="shared" si="376"/>
        <v/>
      </c>
      <c r="O4032" s="38" t="str">
        <f t="shared" si="378"/>
        <v/>
      </c>
      <c r="P4032" s="39" t="str">
        <f t="shared" si="377"/>
        <v/>
      </c>
      <c r="AC4032" s="42" t="str">
        <f>IF(B4032="","",VLOOKUP(B4032,[2]Formula!B:C,2,0))</f>
        <v/>
      </c>
      <c r="AD4032" s="43" t="str">
        <f t="shared" si="375"/>
        <v/>
      </c>
    </row>
    <row r="4033" spans="1:30" x14ac:dyDescent="0.25">
      <c r="A4033" s="64"/>
      <c r="B4033" s="64"/>
      <c r="C4033" s="66"/>
      <c r="D4033" s="67"/>
      <c r="E4033" s="64"/>
      <c r="F4033" s="64"/>
      <c r="G4033" s="37" t="str">
        <f>IF(E4033="","",IF(OR(E4033="Project Management",E4033="Project Support",E4033="Sprint Management",E4033="Sprint Support"),"NA",ROUND((((VLOOKUP(AD4033,[2]Formula!V:X,3,0)))-SUMIF(AD:AD,AD4033,H:H)),2)))</f>
        <v/>
      </c>
      <c r="H4033" s="71"/>
      <c r="I4033" s="72"/>
      <c r="J4033" s="72"/>
      <c r="K4033" s="38" t="str">
        <f>IF(E4033="","",IF(OR(E4033="Project Management",E4033="Project Support",E4033="Sprint Management",E4033="Sprint Support"),"NA",(((SUMIF(AD:AD,AD4033,H:H)/VLOOKUP(AD4033,[2]Formula!V:X,3,0))*VLOOKUP(AD4033,[2]Formula!V:X,2,0))*H4033)/SUMIF(AD:AD,AD4033,H:H)))</f>
        <v/>
      </c>
      <c r="L4033" s="38" t="str">
        <f t="shared" si="373"/>
        <v/>
      </c>
      <c r="M4033" s="38" t="str">
        <f t="shared" si="374"/>
        <v/>
      </c>
      <c r="N4033" s="38" t="str">
        <f t="shared" si="376"/>
        <v/>
      </c>
      <c r="O4033" s="38" t="str">
        <f t="shared" si="378"/>
        <v/>
      </c>
      <c r="P4033" s="39" t="str">
        <f t="shared" si="377"/>
        <v/>
      </c>
      <c r="AC4033" s="42" t="str">
        <f>IF(B4033="","",VLOOKUP(B4033,[2]Formula!B:C,2,0))</f>
        <v/>
      </c>
      <c r="AD4033" s="43" t="str">
        <f t="shared" si="375"/>
        <v/>
      </c>
    </row>
    <row r="4034" spans="1:30" x14ac:dyDescent="0.25">
      <c r="A4034" s="64"/>
      <c r="B4034" s="64"/>
      <c r="C4034" s="66"/>
      <c r="D4034" s="67"/>
      <c r="E4034" s="64"/>
      <c r="F4034" s="64"/>
      <c r="G4034" s="37" t="str">
        <f>IF(E4034="","",IF(OR(E4034="Project Management",E4034="Project Support",E4034="Sprint Management",E4034="Sprint Support"),"NA",ROUND((((VLOOKUP(AD4034,[2]Formula!V:X,3,0)))-SUMIF(AD:AD,AD4034,H:H)),2)))</f>
        <v/>
      </c>
      <c r="H4034" s="71"/>
      <c r="I4034" s="72"/>
      <c r="J4034" s="72"/>
      <c r="K4034" s="38" t="str">
        <f>IF(E4034="","",IF(OR(E4034="Project Management",E4034="Project Support",E4034="Sprint Management",E4034="Sprint Support"),"NA",(((SUMIF(AD:AD,AD4034,H:H)/VLOOKUP(AD4034,[2]Formula!V:X,3,0))*VLOOKUP(AD4034,[2]Formula!V:X,2,0))*H4034)/SUMIF(AD:AD,AD4034,H:H)))</f>
        <v/>
      </c>
      <c r="L4034" s="38" t="str">
        <f t="shared" ref="L4034:L4097" si="379">IFERROR(IF(K4034="NA",(H4034/I4034),(K4034/I4034)),"")</f>
        <v/>
      </c>
      <c r="M4034" s="38" t="str">
        <f t="shared" ref="M4034:M4097" si="380">IFERROR(IF(K4034="NA",1,(K4034/H4034)),"")</f>
        <v/>
      </c>
      <c r="N4034" s="38" t="str">
        <f t="shared" si="376"/>
        <v/>
      </c>
      <c r="O4034" s="38" t="str">
        <f t="shared" si="378"/>
        <v/>
      </c>
      <c r="P4034" s="39" t="str">
        <f t="shared" si="377"/>
        <v/>
      </c>
      <c r="AC4034" s="42" t="str">
        <f>IF(B4034="","",VLOOKUP(B4034,[2]Formula!B:C,2,0))</f>
        <v/>
      </c>
      <c r="AD4034" s="43" t="str">
        <f t="shared" ref="AD4034:AD4097" si="381">IF(B4034="","",CONCATENATE(B4034,"_",E4034))</f>
        <v/>
      </c>
    </row>
    <row r="4035" spans="1:30" x14ac:dyDescent="0.25">
      <c r="A4035" s="64"/>
      <c r="B4035" s="64"/>
      <c r="C4035" s="66"/>
      <c r="D4035" s="67"/>
      <c r="E4035" s="64"/>
      <c r="F4035" s="64"/>
      <c r="G4035" s="37" t="str">
        <f>IF(E4035="","",IF(OR(E4035="Project Management",E4035="Project Support",E4035="Sprint Management",E4035="Sprint Support"),"NA",ROUND((((VLOOKUP(AD4035,[2]Formula!V:X,3,0)))-SUMIF(AD:AD,AD4035,H:H)),2)))</f>
        <v/>
      </c>
      <c r="H4035" s="71"/>
      <c r="I4035" s="72"/>
      <c r="J4035" s="72"/>
      <c r="K4035" s="38" t="str">
        <f>IF(E4035="","",IF(OR(E4035="Project Management",E4035="Project Support",E4035="Sprint Management",E4035="Sprint Support"),"NA",(((SUMIF(AD:AD,AD4035,H:H)/VLOOKUP(AD4035,[2]Formula!V:X,3,0))*VLOOKUP(AD4035,[2]Formula!V:X,2,0))*H4035)/SUMIF(AD:AD,AD4035,H:H)))</f>
        <v/>
      </c>
      <c r="L4035" s="38" t="str">
        <f t="shared" si="379"/>
        <v/>
      </c>
      <c r="M4035" s="38" t="str">
        <f t="shared" si="380"/>
        <v/>
      </c>
      <c r="N4035" s="38" t="str">
        <f t="shared" ref="N4035:N4098" si="382">IFERROR(((L4035-M4035)/M4035)*100,"")</f>
        <v/>
      </c>
      <c r="O4035" s="38" t="str">
        <f t="shared" si="378"/>
        <v/>
      </c>
      <c r="P4035" s="39" t="str">
        <f t="shared" ref="P4035:P4098" si="383">IF(O4035="","",1)</f>
        <v/>
      </c>
      <c r="AC4035" s="42" t="str">
        <f>IF(B4035="","",VLOOKUP(B4035,[2]Formula!B:C,2,0))</f>
        <v/>
      </c>
      <c r="AD4035" s="43" t="str">
        <f t="shared" si="381"/>
        <v/>
      </c>
    </row>
    <row r="4036" spans="1:30" x14ac:dyDescent="0.25">
      <c r="A4036" s="64"/>
      <c r="B4036" s="64"/>
      <c r="C4036" s="66"/>
      <c r="D4036" s="67"/>
      <c r="E4036" s="64"/>
      <c r="F4036" s="64"/>
      <c r="G4036" s="37" t="str">
        <f>IF(E4036="","",IF(OR(E4036="Project Management",E4036="Project Support",E4036="Sprint Management",E4036="Sprint Support"),"NA",ROUND((((VLOOKUP(AD4036,[2]Formula!V:X,3,0)))-SUMIF(AD:AD,AD4036,H:H)),2)))</f>
        <v/>
      </c>
      <c r="H4036" s="71"/>
      <c r="I4036" s="72"/>
      <c r="J4036" s="72"/>
      <c r="K4036" s="38" t="str">
        <f>IF(E4036="","",IF(OR(E4036="Project Management",E4036="Project Support",E4036="Sprint Management",E4036="Sprint Support"),"NA",(((SUMIF(AD:AD,AD4036,H:H)/VLOOKUP(AD4036,[2]Formula!V:X,3,0))*VLOOKUP(AD4036,[2]Formula!V:X,2,0))*H4036)/SUMIF(AD:AD,AD4036,H:H)))</f>
        <v/>
      </c>
      <c r="L4036" s="38" t="str">
        <f t="shared" si="379"/>
        <v/>
      </c>
      <c r="M4036" s="38" t="str">
        <f t="shared" si="380"/>
        <v/>
      </c>
      <c r="N4036" s="38" t="str">
        <f t="shared" si="382"/>
        <v/>
      </c>
      <c r="O4036" s="38" t="str">
        <f t="shared" si="378"/>
        <v/>
      </c>
      <c r="P4036" s="39" t="str">
        <f t="shared" si="383"/>
        <v/>
      </c>
      <c r="AC4036" s="42" t="str">
        <f>IF(B4036="","",VLOOKUP(B4036,[2]Formula!B:C,2,0))</f>
        <v/>
      </c>
      <c r="AD4036" s="43" t="str">
        <f t="shared" si="381"/>
        <v/>
      </c>
    </row>
    <row r="4037" spans="1:30" x14ac:dyDescent="0.25">
      <c r="A4037" s="64"/>
      <c r="B4037" s="64"/>
      <c r="C4037" s="66"/>
      <c r="D4037" s="67"/>
      <c r="E4037" s="64"/>
      <c r="F4037" s="64"/>
      <c r="G4037" s="37" t="str">
        <f>IF(E4037="","",IF(OR(E4037="Project Management",E4037="Project Support",E4037="Sprint Management",E4037="Sprint Support"),"NA",ROUND((((VLOOKUP(AD4037,[2]Formula!V:X,3,0)))-SUMIF(AD:AD,AD4037,H:H)),2)))</f>
        <v/>
      </c>
      <c r="H4037" s="71"/>
      <c r="I4037" s="72"/>
      <c r="J4037" s="72"/>
      <c r="K4037" s="38" t="str">
        <f>IF(E4037="","",IF(OR(E4037="Project Management",E4037="Project Support",E4037="Sprint Management",E4037="Sprint Support"),"NA",(((SUMIF(AD:AD,AD4037,H:H)/VLOOKUP(AD4037,[2]Formula!V:X,3,0))*VLOOKUP(AD4037,[2]Formula!V:X,2,0))*H4037)/SUMIF(AD:AD,AD4037,H:H)))</f>
        <v/>
      </c>
      <c r="L4037" s="38" t="str">
        <f t="shared" si="379"/>
        <v/>
      </c>
      <c r="M4037" s="38" t="str">
        <f t="shared" si="380"/>
        <v/>
      </c>
      <c r="N4037" s="38" t="str">
        <f t="shared" si="382"/>
        <v/>
      </c>
      <c r="O4037" s="38" t="str">
        <f t="shared" si="378"/>
        <v/>
      </c>
      <c r="P4037" s="39" t="str">
        <f t="shared" si="383"/>
        <v/>
      </c>
      <c r="AC4037" s="42" t="str">
        <f>IF(B4037="","",VLOOKUP(B4037,[2]Formula!B:C,2,0))</f>
        <v/>
      </c>
      <c r="AD4037" s="43" t="str">
        <f t="shared" si="381"/>
        <v/>
      </c>
    </row>
    <row r="4038" spans="1:30" x14ac:dyDescent="0.25">
      <c r="A4038" s="64"/>
      <c r="B4038" s="64"/>
      <c r="C4038" s="66"/>
      <c r="D4038" s="67"/>
      <c r="E4038" s="64"/>
      <c r="F4038" s="64"/>
      <c r="G4038" s="37" t="str">
        <f>IF(E4038="","",IF(OR(E4038="Project Management",E4038="Project Support",E4038="Sprint Management",E4038="Sprint Support"),"NA",ROUND((((VLOOKUP(AD4038,[2]Formula!V:X,3,0)))-SUMIF(AD:AD,AD4038,H:H)),2)))</f>
        <v/>
      </c>
      <c r="H4038" s="71"/>
      <c r="I4038" s="72"/>
      <c r="J4038" s="72"/>
      <c r="K4038" s="38" t="str">
        <f>IF(E4038="","",IF(OR(E4038="Project Management",E4038="Project Support",E4038="Sprint Management",E4038="Sprint Support"),"NA",(((SUMIF(AD:AD,AD4038,H:H)/VLOOKUP(AD4038,[2]Formula!V:X,3,0))*VLOOKUP(AD4038,[2]Formula!V:X,2,0))*H4038)/SUMIF(AD:AD,AD4038,H:H)))</f>
        <v/>
      </c>
      <c r="L4038" s="38" t="str">
        <f t="shared" si="379"/>
        <v/>
      </c>
      <c r="M4038" s="38" t="str">
        <f t="shared" si="380"/>
        <v/>
      </c>
      <c r="N4038" s="38" t="str">
        <f t="shared" si="382"/>
        <v/>
      </c>
      <c r="O4038" s="38" t="str">
        <f t="shared" si="378"/>
        <v/>
      </c>
      <c r="P4038" s="39" t="str">
        <f t="shared" si="383"/>
        <v/>
      </c>
      <c r="AC4038" s="42" t="str">
        <f>IF(B4038="","",VLOOKUP(B4038,[2]Formula!B:C,2,0))</f>
        <v/>
      </c>
      <c r="AD4038" s="43" t="str">
        <f t="shared" si="381"/>
        <v/>
      </c>
    </row>
    <row r="4039" spans="1:30" x14ac:dyDescent="0.25">
      <c r="A4039" s="64"/>
      <c r="B4039" s="64"/>
      <c r="C4039" s="66"/>
      <c r="D4039" s="67"/>
      <c r="E4039" s="64"/>
      <c r="F4039" s="64"/>
      <c r="G4039" s="37" t="str">
        <f>IF(E4039="","",IF(OR(E4039="Project Management",E4039="Project Support",E4039="Sprint Management",E4039="Sprint Support"),"NA",ROUND((((VLOOKUP(AD4039,[2]Formula!V:X,3,0)))-SUMIF(AD:AD,AD4039,H:H)),2)))</f>
        <v/>
      </c>
      <c r="H4039" s="71"/>
      <c r="I4039" s="72"/>
      <c r="J4039" s="72"/>
      <c r="K4039" s="38" t="str">
        <f>IF(E4039="","",IF(OR(E4039="Project Management",E4039="Project Support",E4039="Sprint Management",E4039="Sprint Support"),"NA",(((SUMIF(AD:AD,AD4039,H:H)/VLOOKUP(AD4039,[2]Formula!V:X,3,0))*VLOOKUP(AD4039,[2]Formula!V:X,2,0))*H4039)/SUMIF(AD:AD,AD4039,H:H)))</f>
        <v/>
      </c>
      <c r="L4039" s="38" t="str">
        <f t="shared" si="379"/>
        <v/>
      </c>
      <c r="M4039" s="38" t="str">
        <f t="shared" si="380"/>
        <v/>
      </c>
      <c r="N4039" s="38" t="str">
        <f t="shared" si="382"/>
        <v/>
      </c>
      <c r="O4039" s="38" t="str">
        <f t="shared" si="378"/>
        <v/>
      </c>
      <c r="P4039" s="39" t="str">
        <f t="shared" si="383"/>
        <v/>
      </c>
      <c r="AC4039" s="42" t="str">
        <f>IF(B4039="","",VLOOKUP(B4039,[2]Formula!B:C,2,0))</f>
        <v/>
      </c>
      <c r="AD4039" s="43" t="str">
        <f t="shared" si="381"/>
        <v/>
      </c>
    </row>
    <row r="4040" spans="1:30" x14ac:dyDescent="0.25">
      <c r="A4040" s="64"/>
      <c r="B4040" s="64"/>
      <c r="C4040" s="66"/>
      <c r="D4040" s="67"/>
      <c r="E4040" s="64"/>
      <c r="F4040" s="64"/>
      <c r="G4040" s="37" t="str">
        <f>IF(E4040="","",IF(OR(E4040="Project Management",E4040="Project Support",E4040="Sprint Management",E4040="Sprint Support"),"NA",ROUND((((VLOOKUP(AD4040,[2]Formula!V:X,3,0)))-SUMIF(AD:AD,AD4040,H:H)),2)))</f>
        <v/>
      </c>
      <c r="H4040" s="71"/>
      <c r="I4040" s="72"/>
      <c r="J4040" s="72"/>
      <c r="K4040" s="38" t="str">
        <f>IF(E4040="","",IF(OR(E4040="Project Management",E4040="Project Support",E4040="Sprint Management",E4040="Sprint Support"),"NA",(((SUMIF(AD:AD,AD4040,H:H)/VLOOKUP(AD4040,[2]Formula!V:X,3,0))*VLOOKUP(AD4040,[2]Formula!V:X,2,0))*H4040)/SUMIF(AD:AD,AD4040,H:H)))</f>
        <v/>
      </c>
      <c r="L4040" s="38" t="str">
        <f t="shared" si="379"/>
        <v/>
      </c>
      <c r="M4040" s="38" t="str">
        <f t="shared" si="380"/>
        <v/>
      </c>
      <c r="N4040" s="38" t="str">
        <f t="shared" si="382"/>
        <v/>
      </c>
      <c r="O4040" s="38" t="str">
        <f t="shared" si="378"/>
        <v/>
      </c>
      <c r="P4040" s="39" t="str">
        <f t="shared" si="383"/>
        <v/>
      </c>
      <c r="AC4040" s="42" t="str">
        <f>IF(B4040="","",VLOOKUP(B4040,[2]Formula!B:C,2,0))</f>
        <v/>
      </c>
      <c r="AD4040" s="43" t="str">
        <f t="shared" si="381"/>
        <v/>
      </c>
    </row>
    <row r="4041" spans="1:30" x14ac:dyDescent="0.25">
      <c r="A4041" s="64"/>
      <c r="B4041" s="64"/>
      <c r="C4041" s="66"/>
      <c r="D4041" s="67"/>
      <c r="E4041" s="64"/>
      <c r="F4041" s="64"/>
      <c r="G4041" s="37" t="str">
        <f>IF(E4041="","",IF(OR(E4041="Project Management",E4041="Project Support",E4041="Sprint Management",E4041="Sprint Support"),"NA",ROUND((((VLOOKUP(AD4041,[2]Formula!V:X,3,0)))-SUMIF(AD:AD,AD4041,H:H)),2)))</f>
        <v/>
      </c>
      <c r="H4041" s="71"/>
      <c r="I4041" s="72"/>
      <c r="J4041" s="72"/>
      <c r="K4041" s="38" t="str">
        <f>IF(E4041="","",IF(OR(E4041="Project Management",E4041="Project Support",E4041="Sprint Management",E4041="Sprint Support"),"NA",(((SUMIF(AD:AD,AD4041,H:H)/VLOOKUP(AD4041,[2]Formula!V:X,3,0))*VLOOKUP(AD4041,[2]Formula!V:X,2,0))*H4041)/SUMIF(AD:AD,AD4041,H:H)))</f>
        <v/>
      </c>
      <c r="L4041" s="38" t="str">
        <f t="shared" si="379"/>
        <v/>
      </c>
      <c r="M4041" s="38" t="str">
        <f t="shared" si="380"/>
        <v/>
      </c>
      <c r="N4041" s="38" t="str">
        <f t="shared" si="382"/>
        <v/>
      </c>
      <c r="O4041" s="38" t="str">
        <f t="shared" si="378"/>
        <v/>
      </c>
      <c r="P4041" s="39" t="str">
        <f t="shared" si="383"/>
        <v/>
      </c>
      <c r="AC4041" s="42" t="str">
        <f>IF(B4041="","",VLOOKUP(B4041,[2]Formula!B:C,2,0))</f>
        <v/>
      </c>
      <c r="AD4041" s="43" t="str">
        <f t="shared" si="381"/>
        <v/>
      </c>
    </row>
    <row r="4042" spans="1:30" x14ac:dyDescent="0.25">
      <c r="A4042" s="64"/>
      <c r="B4042" s="64"/>
      <c r="C4042" s="66"/>
      <c r="D4042" s="67"/>
      <c r="E4042" s="64"/>
      <c r="F4042" s="64"/>
      <c r="G4042" s="37" t="str">
        <f>IF(E4042="","",IF(OR(E4042="Project Management",E4042="Project Support",E4042="Sprint Management",E4042="Sprint Support"),"NA",ROUND((((VLOOKUP(AD4042,[2]Formula!V:X,3,0)))-SUMIF(AD:AD,AD4042,H:H)),2)))</f>
        <v/>
      </c>
      <c r="H4042" s="71"/>
      <c r="I4042" s="72"/>
      <c r="J4042" s="72"/>
      <c r="K4042" s="38" t="str">
        <f>IF(E4042="","",IF(OR(E4042="Project Management",E4042="Project Support",E4042="Sprint Management",E4042="Sprint Support"),"NA",(((SUMIF(AD:AD,AD4042,H:H)/VLOOKUP(AD4042,[2]Formula!V:X,3,0))*VLOOKUP(AD4042,[2]Formula!V:X,2,0))*H4042)/SUMIF(AD:AD,AD4042,H:H)))</f>
        <v/>
      </c>
      <c r="L4042" s="38" t="str">
        <f t="shared" si="379"/>
        <v/>
      </c>
      <c r="M4042" s="38" t="str">
        <f t="shared" si="380"/>
        <v/>
      </c>
      <c r="N4042" s="38" t="str">
        <f t="shared" si="382"/>
        <v/>
      </c>
      <c r="O4042" s="38" t="str">
        <f t="shared" si="378"/>
        <v/>
      </c>
      <c r="P4042" s="39" t="str">
        <f t="shared" si="383"/>
        <v/>
      </c>
      <c r="AC4042" s="42" t="str">
        <f>IF(B4042="","",VLOOKUP(B4042,[2]Formula!B:C,2,0))</f>
        <v/>
      </c>
      <c r="AD4042" s="43" t="str">
        <f t="shared" si="381"/>
        <v/>
      </c>
    </row>
    <row r="4043" spans="1:30" x14ac:dyDescent="0.25">
      <c r="A4043" s="64"/>
      <c r="B4043" s="64"/>
      <c r="C4043" s="66"/>
      <c r="D4043" s="67"/>
      <c r="E4043" s="64"/>
      <c r="F4043" s="64"/>
      <c r="G4043" s="37" t="str">
        <f>IF(E4043="","",IF(OR(E4043="Project Management",E4043="Project Support",E4043="Sprint Management",E4043="Sprint Support"),"NA",ROUND((((VLOOKUP(AD4043,[2]Formula!V:X,3,0)))-SUMIF(AD:AD,AD4043,H:H)),2)))</f>
        <v/>
      </c>
      <c r="H4043" s="71"/>
      <c r="I4043" s="72"/>
      <c r="J4043" s="72"/>
      <c r="K4043" s="38" t="str">
        <f>IF(E4043="","",IF(OR(E4043="Project Management",E4043="Project Support",E4043="Sprint Management",E4043="Sprint Support"),"NA",(((SUMIF(AD:AD,AD4043,H:H)/VLOOKUP(AD4043,[2]Formula!V:X,3,0))*VLOOKUP(AD4043,[2]Formula!V:X,2,0))*H4043)/SUMIF(AD:AD,AD4043,H:H)))</f>
        <v/>
      </c>
      <c r="L4043" s="38" t="str">
        <f t="shared" si="379"/>
        <v/>
      </c>
      <c r="M4043" s="38" t="str">
        <f t="shared" si="380"/>
        <v/>
      </c>
      <c r="N4043" s="38" t="str">
        <f t="shared" si="382"/>
        <v/>
      </c>
      <c r="O4043" s="38" t="str">
        <f t="shared" si="378"/>
        <v/>
      </c>
      <c r="P4043" s="39" t="str">
        <f t="shared" si="383"/>
        <v/>
      </c>
      <c r="AC4043" s="42" t="str">
        <f>IF(B4043="","",VLOOKUP(B4043,[2]Formula!B:C,2,0))</f>
        <v/>
      </c>
      <c r="AD4043" s="43" t="str">
        <f t="shared" si="381"/>
        <v/>
      </c>
    </row>
    <row r="4044" spans="1:30" x14ac:dyDescent="0.25">
      <c r="A4044" s="64"/>
      <c r="B4044" s="64"/>
      <c r="C4044" s="66"/>
      <c r="D4044" s="67"/>
      <c r="E4044" s="64"/>
      <c r="F4044" s="64"/>
      <c r="G4044" s="37" t="str">
        <f>IF(E4044="","",IF(OR(E4044="Project Management",E4044="Project Support",E4044="Sprint Management",E4044="Sprint Support"),"NA",ROUND((((VLOOKUP(AD4044,[2]Formula!V:X,3,0)))-SUMIF(AD:AD,AD4044,H:H)),2)))</f>
        <v/>
      </c>
      <c r="H4044" s="71"/>
      <c r="I4044" s="72"/>
      <c r="J4044" s="72"/>
      <c r="K4044" s="38" t="str">
        <f>IF(E4044="","",IF(OR(E4044="Project Management",E4044="Project Support",E4044="Sprint Management",E4044="Sprint Support"),"NA",(((SUMIF(AD:AD,AD4044,H:H)/VLOOKUP(AD4044,[2]Formula!V:X,3,0))*VLOOKUP(AD4044,[2]Formula!V:X,2,0))*H4044)/SUMIF(AD:AD,AD4044,H:H)))</f>
        <v/>
      </c>
      <c r="L4044" s="38" t="str">
        <f t="shared" si="379"/>
        <v/>
      </c>
      <c r="M4044" s="38" t="str">
        <f t="shared" si="380"/>
        <v/>
      </c>
      <c r="N4044" s="38" t="str">
        <f t="shared" si="382"/>
        <v/>
      </c>
      <c r="O4044" s="38" t="str">
        <f t="shared" si="378"/>
        <v/>
      </c>
      <c r="P4044" s="39" t="str">
        <f t="shared" si="383"/>
        <v/>
      </c>
      <c r="AC4044" s="42" t="str">
        <f>IF(B4044="","",VLOOKUP(B4044,[2]Formula!B:C,2,0))</f>
        <v/>
      </c>
      <c r="AD4044" s="43" t="str">
        <f t="shared" si="381"/>
        <v/>
      </c>
    </row>
    <row r="4045" spans="1:30" x14ac:dyDescent="0.25">
      <c r="A4045" s="64"/>
      <c r="B4045" s="64"/>
      <c r="C4045" s="66"/>
      <c r="D4045" s="67"/>
      <c r="E4045" s="64"/>
      <c r="F4045" s="64"/>
      <c r="G4045" s="37" t="str">
        <f>IF(E4045="","",IF(OR(E4045="Project Management",E4045="Project Support",E4045="Sprint Management",E4045="Sprint Support"),"NA",ROUND((((VLOOKUP(AD4045,[2]Formula!V:X,3,0)))-SUMIF(AD:AD,AD4045,H:H)),2)))</f>
        <v/>
      </c>
      <c r="H4045" s="71"/>
      <c r="I4045" s="72"/>
      <c r="J4045" s="72"/>
      <c r="K4045" s="38" t="str">
        <f>IF(E4045="","",IF(OR(E4045="Project Management",E4045="Project Support",E4045="Sprint Management",E4045="Sprint Support"),"NA",(((SUMIF(AD:AD,AD4045,H:H)/VLOOKUP(AD4045,[2]Formula!V:X,3,0))*VLOOKUP(AD4045,[2]Formula!V:X,2,0))*H4045)/SUMIF(AD:AD,AD4045,H:H)))</f>
        <v/>
      </c>
      <c r="L4045" s="38" t="str">
        <f t="shared" si="379"/>
        <v/>
      </c>
      <c r="M4045" s="38" t="str">
        <f t="shared" si="380"/>
        <v/>
      </c>
      <c r="N4045" s="38" t="str">
        <f t="shared" si="382"/>
        <v/>
      </c>
      <c r="O4045" s="38" t="str">
        <f t="shared" si="378"/>
        <v/>
      </c>
      <c r="P4045" s="39" t="str">
        <f t="shared" si="383"/>
        <v/>
      </c>
      <c r="AC4045" s="42" t="str">
        <f>IF(B4045="","",VLOOKUP(B4045,[2]Formula!B:C,2,0))</f>
        <v/>
      </c>
      <c r="AD4045" s="43" t="str">
        <f t="shared" si="381"/>
        <v/>
      </c>
    </row>
    <row r="4046" spans="1:30" x14ac:dyDescent="0.25">
      <c r="A4046" s="64"/>
      <c r="B4046" s="64"/>
      <c r="C4046" s="66"/>
      <c r="D4046" s="67"/>
      <c r="E4046" s="64"/>
      <c r="F4046" s="64"/>
      <c r="G4046" s="37" t="str">
        <f>IF(E4046="","",IF(OR(E4046="Project Management",E4046="Project Support",E4046="Sprint Management",E4046="Sprint Support"),"NA",ROUND((((VLOOKUP(AD4046,[2]Formula!V:X,3,0)))-SUMIF(AD:AD,AD4046,H:H)),2)))</f>
        <v/>
      </c>
      <c r="H4046" s="71"/>
      <c r="I4046" s="72"/>
      <c r="J4046" s="72"/>
      <c r="K4046" s="38" t="str">
        <f>IF(E4046="","",IF(OR(E4046="Project Management",E4046="Project Support",E4046="Sprint Management",E4046="Sprint Support"),"NA",(((SUMIF(AD:AD,AD4046,H:H)/VLOOKUP(AD4046,[2]Formula!V:X,3,0))*VLOOKUP(AD4046,[2]Formula!V:X,2,0))*H4046)/SUMIF(AD:AD,AD4046,H:H)))</f>
        <v/>
      </c>
      <c r="L4046" s="38" t="str">
        <f t="shared" si="379"/>
        <v/>
      </c>
      <c r="M4046" s="38" t="str">
        <f t="shared" si="380"/>
        <v/>
      </c>
      <c r="N4046" s="38" t="str">
        <f t="shared" si="382"/>
        <v/>
      </c>
      <c r="O4046" s="38" t="str">
        <f t="shared" si="378"/>
        <v/>
      </c>
      <c r="P4046" s="39" t="str">
        <f t="shared" si="383"/>
        <v/>
      </c>
      <c r="AC4046" s="42" t="str">
        <f>IF(B4046="","",VLOOKUP(B4046,[2]Formula!B:C,2,0))</f>
        <v/>
      </c>
      <c r="AD4046" s="43" t="str">
        <f t="shared" si="381"/>
        <v/>
      </c>
    </row>
    <row r="4047" spans="1:30" x14ac:dyDescent="0.25">
      <c r="A4047" s="64"/>
      <c r="B4047" s="64"/>
      <c r="C4047" s="66"/>
      <c r="D4047" s="67"/>
      <c r="E4047" s="64"/>
      <c r="F4047" s="64"/>
      <c r="G4047" s="37" t="str">
        <f>IF(E4047="","",IF(OR(E4047="Project Management",E4047="Project Support",E4047="Sprint Management",E4047="Sprint Support"),"NA",ROUND((((VLOOKUP(AD4047,[2]Formula!V:X,3,0)))-SUMIF(AD:AD,AD4047,H:H)),2)))</f>
        <v/>
      </c>
      <c r="H4047" s="71"/>
      <c r="I4047" s="72"/>
      <c r="J4047" s="72"/>
      <c r="K4047" s="38" t="str">
        <f>IF(E4047="","",IF(OR(E4047="Project Management",E4047="Project Support",E4047="Sprint Management",E4047="Sprint Support"),"NA",(((SUMIF(AD:AD,AD4047,H:H)/VLOOKUP(AD4047,[2]Formula!V:X,3,0))*VLOOKUP(AD4047,[2]Formula!V:X,2,0))*H4047)/SUMIF(AD:AD,AD4047,H:H)))</f>
        <v/>
      </c>
      <c r="L4047" s="38" t="str">
        <f t="shared" si="379"/>
        <v/>
      </c>
      <c r="M4047" s="38" t="str">
        <f t="shared" si="380"/>
        <v/>
      </c>
      <c r="N4047" s="38" t="str">
        <f t="shared" si="382"/>
        <v/>
      </c>
      <c r="O4047" s="38" t="str">
        <f t="shared" si="378"/>
        <v/>
      </c>
      <c r="P4047" s="39" t="str">
        <f t="shared" si="383"/>
        <v/>
      </c>
      <c r="AC4047" s="42" t="str">
        <f>IF(B4047="","",VLOOKUP(B4047,[2]Formula!B:C,2,0))</f>
        <v/>
      </c>
      <c r="AD4047" s="43" t="str">
        <f t="shared" si="381"/>
        <v/>
      </c>
    </row>
    <row r="4048" spans="1:30" x14ac:dyDescent="0.25">
      <c r="A4048" s="64"/>
      <c r="B4048" s="64"/>
      <c r="C4048" s="66"/>
      <c r="D4048" s="67"/>
      <c r="E4048" s="64"/>
      <c r="F4048" s="64"/>
      <c r="G4048" s="37" t="str">
        <f>IF(E4048="","",IF(OR(E4048="Project Management",E4048="Project Support",E4048="Sprint Management",E4048="Sprint Support"),"NA",ROUND((((VLOOKUP(AD4048,[2]Formula!V:X,3,0)))-SUMIF(AD:AD,AD4048,H:H)),2)))</f>
        <v/>
      </c>
      <c r="H4048" s="71"/>
      <c r="I4048" s="72"/>
      <c r="J4048" s="72"/>
      <c r="K4048" s="38" t="str">
        <f>IF(E4048="","",IF(OR(E4048="Project Management",E4048="Project Support",E4048="Sprint Management",E4048="Sprint Support"),"NA",(((SUMIF(AD:AD,AD4048,H:H)/VLOOKUP(AD4048,[2]Formula!V:X,3,0))*VLOOKUP(AD4048,[2]Formula!V:X,2,0))*H4048)/SUMIF(AD:AD,AD4048,H:H)))</f>
        <v/>
      </c>
      <c r="L4048" s="38" t="str">
        <f t="shared" si="379"/>
        <v/>
      </c>
      <c r="M4048" s="38" t="str">
        <f t="shared" si="380"/>
        <v/>
      </c>
      <c r="N4048" s="38" t="str">
        <f t="shared" si="382"/>
        <v/>
      </c>
      <c r="O4048" s="38" t="str">
        <f t="shared" si="378"/>
        <v/>
      </c>
      <c r="P4048" s="39" t="str">
        <f t="shared" si="383"/>
        <v/>
      </c>
      <c r="AC4048" s="42" t="str">
        <f>IF(B4048="","",VLOOKUP(B4048,[2]Formula!B:C,2,0))</f>
        <v/>
      </c>
      <c r="AD4048" s="43" t="str">
        <f t="shared" si="381"/>
        <v/>
      </c>
    </row>
    <row r="4049" spans="1:30" x14ac:dyDescent="0.25">
      <c r="A4049" s="64"/>
      <c r="B4049" s="64"/>
      <c r="C4049" s="66"/>
      <c r="D4049" s="67"/>
      <c r="E4049" s="64"/>
      <c r="F4049" s="64"/>
      <c r="G4049" s="37" t="str">
        <f>IF(E4049="","",IF(OR(E4049="Project Management",E4049="Project Support",E4049="Sprint Management",E4049="Sprint Support"),"NA",ROUND((((VLOOKUP(AD4049,[2]Formula!V:X,3,0)))-SUMIF(AD:AD,AD4049,H:H)),2)))</f>
        <v/>
      </c>
      <c r="H4049" s="71"/>
      <c r="I4049" s="72"/>
      <c r="J4049" s="72"/>
      <c r="K4049" s="38" t="str">
        <f>IF(E4049="","",IF(OR(E4049="Project Management",E4049="Project Support",E4049="Sprint Management",E4049="Sprint Support"),"NA",(((SUMIF(AD:AD,AD4049,H:H)/VLOOKUP(AD4049,[2]Formula!V:X,3,0))*VLOOKUP(AD4049,[2]Formula!V:X,2,0))*H4049)/SUMIF(AD:AD,AD4049,H:H)))</f>
        <v/>
      </c>
      <c r="L4049" s="38" t="str">
        <f t="shared" si="379"/>
        <v/>
      </c>
      <c r="M4049" s="38" t="str">
        <f t="shared" si="380"/>
        <v/>
      </c>
      <c r="N4049" s="38" t="str">
        <f t="shared" si="382"/>
        <v/>
      </c>
      <c r="O4049" s="38" t="str">
        <f t="shared" si="378"/>
        <v/>
      </c>
      <c r="P4049" s="39" t="str">
        <f t="shared" si="383"/>
        <v/>
      </c>
      <c r="AC4049" s="42" t="str">
        <f>IF(B4049="","",VLOOKUP(B4049,[2]Formula!B:C,2,0))</f>
        <v/>
      </c>
      <c r="AD4049" s="43" t="str">
        <f t="shared" si="381"/>
        <v/>
      </c>
    </row>
    <row r="4050" spans="1:30" x14ac:dyDescent="0.25">
      <c r="A4050" s="64"/>
      <c r="B4050" s="64"/>
      <c r="C4050" s="66"/>
      <c r="D4050" s="67"/>
      <c r="E4050" s="64"/>
      <c r="F4050" s="64"/>
      <c r="G4050" s="37" t="str">
        <f>IF(E4050="","",IF(OR(E4050="Project Management",E4050="Project Support",E4050="Sprint Management",E4050="Sprint Support"),"NA",ROUND((((VLOOKUP(AD4050,[2]Formula!V:X,3,0)))-SUMIF(AD:AD,AD4050,H:H)),2)))</f>
        <v/>
      </c>
      <c r="H4050" s="71"/>
      <c r="I4050" s="72"/>
      <c r="J4050" s="72"/>
      <c r="K4050" s="38" t="str">
        <f>IF(E4050="","",IF(OR(E4050="Project Management",E4050="Project Support",E4050="Sprint Management",E4050="Sprint Support"),"NA",(((SUMIF(AD:AD,AD4050,H:H)/VLOOKUP(AD4050,[2]Formula!V:X,3,0))*VLOOKUP(AD4050,[2]Formula!V:X,2,0))*H4050)/SUMIF(AD:AD,AD4050,H:H)))</f>
        <v/>
      </c>
      <c r="L4050" s="38" t="str">
        <f t="shared" si="379"/>
        <v/>
      </c>
      <c r="M4050" s="38" t="str">
        <f t="shared" si="380"/>
        <v/>
      </c>
      <c r="N4050" s="38" t="str">
        <f t="shared" si="382"/>
        <v/>
      </c>
      <c r="O4050" s="38" t="str">
        <f t="shared" si="378"/>
        <v/>
      </c>
      <c r="P4050" s="39" t="str">
        <f t="shared" si="383"/>
        <v/>
      </c>
      <c r="AC4050" s="42" t="str">
        <f>IF(B4050="","",VLOOKUP(B4050,[2]Formula!B:C,2,0))</f>
        <v/>
      </c>
      <c r="AD4050" s="43" t="str">
        <f t="shared" si="381"/>
        <v/>
      </c>
    </row>
    <row r="4051" spans="1:30" x14ac:dyDescent="0.25">
      <c r="A4051" s="64"/>
      <c r="B4051" s="64"/>
      <c r="C4051" s="66"/>
      <c r="D4051" s="67"/>
      <c r="E4051" s="64"/>
      <c r="F4051" s="64"/>
      <c r="G4051" s="37" t="str">
        <f>IF(E4051="","",IF(OR(E4051="Project Management",E4051="Project Support",E4051="Sprint Management",E4051="Sprint Support"),"NA",ROUND((((VLOOKUP(AD4051,[2]Formula!V:X,3,0)))-SUMIF(AD:AD,AD4051,H:H)),2)))</f>
        <v/>
      </c>
      <c r="H4051" s="71"/>
      <c r="I4051" s="72"/>
      <c r="J4051" s="72"/>
      <c r="K4051" s="38" t="str">
        <f>IF(E4051="","",IF(OR(E4051="Project Management",E4051="Project Support",E4051="Sprint Management",E4051="Sprint Support"),"NA",(((SUMIF(AD:AD,AD4051,H:H)/VLOOKUP(AD4051,[2]Formula!V:X,3,0))*VLOOKUP(AD4051,[2]Formula!V:X,2,0))*H4051)/SUMIF(AD:AD,AD4051,H:H)))</f>
        <v/>
      </c>
      <c r="L4051" s="38" t="str">
        <f t="shared" si="379"/>
        <v/>
      </c>
      <c r="M4051" s="38" t="str">
        <f t="shared" si="380"/>
        <v/>
      </c>
      <c r="N4051" s="38" t="str">
        <f t="shared" si="382"/>
        <v/>
      </c>
      <c r="O4051" s="38" t="str">
        <f t="shared" si="378"/>
        <v/>
      </c>
      <c r="P4051" s="39" t="str">
        <f t="shared" si="383"/>
        <v/>
      </c>
      <c r="AC4051" s="42" t="str">
        <f>IF(B4051="","",VLOOKUP(B4051,[2]Formula!B:C,2,0))</f>
        <v/>
      </c>
      <c r="AD4051" s="43" t="str">
        <f t="shared" si="381"/>
        <v/>
      </c>
    </row>
    <row r="4052" spans="1:30" x14ac:dyDescent="0.25">
      <c r="A4052" s="64"/>
      <c r="B4052" s="64"/>
      <c r="C4052" s="66"/>
      <c r="D4052" s="67"/>
      <c r="E4052" s="64"/>
      <c r="F4052" s="64"/>
      <c r="G4052" s="37" t="str">
        <f>IF(E4052="","",IF(OR(E4052="Project Management",E4052="Project Support",E4052="Sprint Management",E4052="Sprint Support"),"NA",ROUND((((VLOOKUP(AD4052,[2]Formula!V:X,3,0)))-SUMIF(AD:AD,AD4052,H:H)),2)))</f>
        <v/>
      </c>
      <c r="H4052" s="71"/>
      <c r="I4052" s="72"/>
      <c r="J4052" s="72"/>
      <c r="K4052" s="38" t="str">
        <f>IF(E4052="","",IF(OR(E4052="Project Management",E4052="Project Support",E4052="Sprint Management",E4052="Sprint Support"),"NA",(((SUMIF(AD:AD,AD4052,H:H)/VLOOKUP(AD4052,[2]Formula!V:X,3,0))*VLOOKUP(AD4052,[2]Formula!V:X,2,0))*H4052)/SUMIF(AD:AD,AD4052,H:H)))</f>
        <v/>
      </c>
      <c r="L4052" s="38" t="str">
        <f t="shared" si="379"/>
        <v/>
      </c>
      <c r="M4052" s="38" t="str">
        <f t="shared" si="380"/>
        <v/>
      </c>
      <c r="N4052" s="38" t="str">
        <f t="shared" si="382"/>
        <v/>
      </c>
      <c r="O4052" s="38" t="str">
        <f t="shared" si="378"/>
        <v/>
      </c>
      <c r="P4052" s="39" t="str">
        <f t="shared" si="383"/>
        <v/>
      </c>
      <c r="AC4052" s="42" t="str">
        <f>IF(B4052="","",VLOOKUP(B4052,[2]Formula!B:C,2,0))</f>
        <v/>
      </c>
      <c r="AD4052" s="43" t="str">
        <f t="shared" si="381"/>
        <v/>
      </c>
    </row>
    <row r="4053" spans="1:30" x14ac:dyDescent="0.25">
      <c r="A4053" s="64"/>
      <c r="B4053" s="64"/>
      <c r="C4053" s="66"/>
      <c r="D4053" s="67"/>
      <c r="E4053" s="64"/>
      <c r="F4053" s="64"/>
      <c r="G4053" s="37" t="str">
        <f>IF(E4053="","",IF(OR(E4053="Project Management",E4053="Project Support",E4053="Sprint Management",E4053="Sprint Support"),"NA",ROUND((((VLOOKUP(AD4053,[2]Formula!V:X,3,0)))-SUMIF(AD:AD,AD4053,H:H)),2)))</f>
        <v/>
      </c>
      <c r="H4053" s="71"/>
      <c r="I4053" s="72"/>
      <c r="J4053" s="72"/>
      <c r="K4053" s="38" t="str">
        <f>IF(E4053="","",IF(OR(E4053="Project Management",E4053="Project Support",E4053="Sprint Management",E4053="Sprint Support"),"NA",(((SUMIF(AD:AD,AD4053,H:H)/VLOOKUP(AD4053,[2]Formula!V:X,3,0))*VLOOKUP(AD4053,[2]Formula!V:X,2,0))*H4053)/SUMIF(AD:AD,AD4053,H:H)))</f>
        <v/>
      </c>
      <c r="L4053" s="38" t="str">
        <f t="shared" si="379"/>
        <v/>
      </c>
      <c r="M4053" s="38" t="str">
        <f t="shared" si="380"/>
        <v/>
      </c>
      <c r="N4053" s="38" t="str">
        <f t="shared" si="382"/>
        <v/>
      </c>
      <c r="O4053" s="38" t="str">
        <f t="shared" si="378"/>
        <v/>
      </c>
      <c r="P4053" s="39" t="str">
        <f t="shared" si="383"/>
        <v/>
      </c>
      <c r="AC4053" s="42" t="str">
        <f>IF(B4053="","",VLOOKUP(B4053,[2]Formula!B:C,2,0))</f>
        <v/>
      </c>
      <c r="AD4053" s="43" t="str">
        <f t="shared" si="381"/>
        <v/>
      </c>
    </row>
    <row r="4054" spans="1:30" x14ac:dyDescent="0.25">
      <c r="A4054" s="64"/>
      <c r="B4054" s="64"/>
      <c r="C4054" s="66"/>
      <c r="D4054" s="67"/>
      <c r="E4054" s="64"/>
      <c r="F4054" s="64"/>
      <c r="G4054" s="37" t="str">
        <f>IF(E4054="","",IF(OR(E4054="Project Management",E4054="Project Support",E4054="Sprint Management",E4054="Sprint Support"),"NA",ROUND((((VLOOKUP(AD4054,[2]Formula!V:X,3,0)))-SUMIF(AD:AD,AD4054,H:H)),2)))</f>
        <v/>
      </c>
      <c r="H4054" s="71"/>
      <c r="I4054" s="72"/>
      <c r="J4054" s="72"/>
      <c r="K4054" s="38" t="str">
        <f>IF(E4054="","",IF(OR(E4054="Project Management",E4054="Project Support",E4054="Sprint Management",E4054="Sprint Support"),"NA",(((SUMIF(AD:AD,AD4054,H:H)/VLOOKUP(AD4054,[2]Formula!V:X,3,0))*VLOOKUP(AD4054,[2]Formula!V:X,2,0))*H4054)/SUMIF(AD:AD,AD4054,H:H)))</f>
        <v/>
      </c>
      <c r="L4054" s="38" t="str">
        <f t="shared" si="379"/>
        <v/>
      </c>
      <c r="M4054" s="38" t="str">
        <f t="shared" si="380"/>
        <v/>
      </c>
      <c r="N4054" s="38" t="str">
        <f t="shared" si="382"/>
        <v/>
      </c>
      <c r="O4054" s="38" t="str">
        <f t="shared" si="378"/>
        <v/>
      </c>
      <c r="P4054" s="39" t="str">
        <f t="shared" si="383"/>
        <v/>
      </c>
      <c r="AC4054" s="42" t="str">
        <f>IF(B4054="","",VLOOKUP(B4054,[2]Formula!B:C,2,0))</f>
        <v/>
      </c>
      <c r="AD4054" s="43" t="str">
        <f t="shared" si="381"/>
        <v/>
      </c>
    </row>
    <row r="4055" spans="1:30" x14ac:dyDescent="0.25">
      <c r="A4055" s="64"/>
      <c r="B4055" s="64"/>
      <c r="C4055" s="66"/>
      <c r="D4055" s="67"/>
      <c r="E4055" s="64"/>
      <c r="F4055" s="64"/>
      <c r="G4055" s="37" t="str">
        <f>IF(E4055="","",IF(OR(E4055="Project Management",E4055="Project Support",E4055="Sprint Management",E4055="Sprint Support"),"NA",ROUND((((VLOOKUP(AD4055,[2]Formula!V:X,3,0)))-SUMIF(AD:AD,AD4055,H:H)),2)))</f>
        <v/>
      </c>
      <c r="H4055" s="71"/>
      <c r="I4055" s="72"/>
      <c r="J4055" s="72"/>
      <c r="K4055" s="38" t="str">
        <f>IF(E4055="","",IF(OR(E4055="Project Management",E4055="Project Support",E4055="Sprint Management",E4055="Sprint Support"),"NA",(((SUMIF(AD:AD,AD4055,H:H)/VLOOKUP(AD4055,[2]Formula!V:X,3,0))*VLOOKUP(AD4055,[2]Formula!V:X,2,0))*H4055)/SUMIF(AD:AD,AD4055,H:H)))</f>
        <v/>
      </c>
      <c r="L4055" s="38" t="str">
        <f t="shared" si="379"/>
        <v/>
      </c>
      <c r="M4055" s="38" t="str">
        <f t="shared" si="380"/>
        <v/>
      </c>
      <c r="N4055" s="38" t="str">
        <f t="shared" si="382"/>
        <v/>
      </c>
      <c r="O4055" s="38" t="str">
        <f t="shared" si="378"/>
        <v/>
      </c>
      <c r="P4055" s="39" t="str">
        <f t="shared" si="383"/>
        <v/>
      </c>
      <c r="AC4055" s="42" t="str">
        <f>IF(B4055="","",VLOOKUP(B4055,[2]Formula!B:C,2,0))</f>
        <v/>
      </c>
      <c r="AD4055" s="43" t="str">
        <f t="shared" si="381"/>
        <v/>
      </c>
    </row>
    <row r="4056" spans="1:30" x14ac:dyDescent="0.25">
      <c r="A4056" s="64"/>
      <c r="B4056" s="64"/>
      <c r="C4056" s="66"/>
      <c r="D4056" s="67"/>
      <c r="E4056" s="64"/>
      <c r="F4056" s="64"/>
      <c r="G4056" s="37" t="str">
        <f>IF(E4056="","",IF(OR(E4056="Project Management",E4056="Project Support",E4056="Sprint Management",E4056="Sprint Support"),"NA",ROUND((((VLOOKUP(AD4056,[2]Formula!V:X,3,0)))-SUMIF(AD:AD,AD4056,H:H)),2)))</f>
        <v/>
      </c>
      <c r="H4056" s="71"/>
      <c r="I4056" s="72"/>
      <c r="J4056" s="72"/>
      <c r="K4056" s="38" t="str">
        <f>IF(E4056="","",IF(OR(E4056="Project Management",E4056="Project Support",E4056="Sprint Management",E4056="Sprint Support"),"NA",(((SUMIF(AD:AD,AD4056,H:H)/VLOOKUP(AD4056,[2]Formula!V:X,3,0))*VLOOKUP(AD4056,[2]Formula!V:X,2,0))*H4056)/SUMIF(AD:AD,AD4056,H:H)))</f>
        <v/>
      </c>
      <c r="L4056" s="38" t="str">
        <f t="shared" si="379"/>
        <v/>
      </c>
      <c r="M4056" s="38" t="str">
        <f t="shared" si="380"/>
        <v/>
      </c>
      <c r="N4056" s="38" t="str">
        <f t="shared" si="382"/>
        <v/>
      </c>
      <c r="O4056" s="38" t="str">
        <f t="shared" si="378"/>
        <v/>
      </c>
      <c r="P4056" s="39" t="str">
        <f t="shared" si="383"/>
        <v/>
      </c>
      <c r="AC4056" s="42" t="str">
        <f>IF(B4056="","",VLOOKUP(B4056,[2]Formula!B:C,2,0))</f>
        <v/>
      </c>
      <c r="AD4056" s="43" t="str">
        <f t="shared" si="381"/>
        <v/>
      </c>
    </row>
    <row r="4057" spans="1:30" x14ac:dyDescent="0.25">
      <c r="A4057" s="64"/>
      <c r="B4057" s="64"/>
      <c r="C4057" s="66"/>
      <c r="D4057" s="67"/>
      <c r="E4057" s="64"/>
      <c r="F4057" s="64"/>
      <c r="G4057" s="37" t="str">
        <f>IF(E4057="","",IF(OR(E4057="Project Management",E4057="Project Support",E4057="Sprint Management",E4057="Sprint Support"),"NA",ROUND((((VLOOKUP(AD4057,[2]Formula!V:X,3,0)))-SUMIF(AD:AD,AD4057,H:H)),2)))</f>
        <v/>
      </c>
      <c r="H4057" s="71"/>
      <c r="I4057" s="72"/>
      <c r="J4057" s="72"/>
      <c r="K4057" s="38" t="str">
        <f>IF(E4057="","",IF(OR(E4057="Project Management",E4057="Project Support",E4057="Sprint Management",E4057="Sprint Support"),"NA",(((SUMIF(AD:AD,AD4057,H:H)/VLOOKUP(AD4057,[2]Formula!V:X,3,0))*VLOOKUP(AD4057,[2]Formula!V:X,2,0))*H4057)/SUMIF(AD:AD,AD4057,H:H)))</f>
        <v/>
      </c>
      <c r="L4057" s="38" t="str">
        <f t="shared" si="379"/>
        <v/>
      </c>
      <c r="M4057" s="38" t="str">
        <f t="shared" si="380"/>
        <v/>
      </c>
      <c r="N4057" s="38" t="str">
        <f t="shared" si="382"/>
        <v/>
      </c>
      <c r="O4057" s="38" t="str">
        <f t="shared" si="378"/>
        <v/>
      </c>
      <c r="P4057" s="39" t="str">
        <f t="shared" si="383"/>
        <v/>
      </c>
      <c r="AC4057" s="42" t="str">
        <f>IF(B4057="","",VLOOKUP(B4057,[2]Formula!B:C,2,0))</f>
        <v/>
      </c>
      <c r="AD4057" s="43" t="str">
        <f t="shared" si="381"/>
        <v/>
      </c>
    </row>
    <row r="4058" spans="1:30" x14ac:dyDescent="0.25">
      <c r="A4058" s="64"/>
      <c r="B4058" s="64"/>
      <c r="C4058" s="66"/>
      <c r="D4058" s="67"/>
      <c r="E4058" s="64"/>
      <c r="F4058" s="64"/>
      <c r="G4058" s="37" t="str">
        <f>IF(E4058="","",IF(OR(E4058="Project Management",E4058="Project Support",E4058="Sprint Management",E4058="Sprint Support"),"NA",ROUND((((VLOOKUP(AD4058,[2]Formula!V:X,3,0)))-SUMIF(AD:AD,AD4058,H:H)),2)))</f>
        <v/>
      </c>
      <c r="H4058" s="71"/>
      <c r="I4058" s="72"/>
      <c r="J4058" s="72"/>
      <c r="K4058" s="38" t="str">
        <f>IF(E4058="","",IF(OR(E4058="Project Management",E4058="Project Support",E4058="Sprint Management",E4058="Sprint Support"),"NA",(((SUMIF(AD:AD,AD4058,H:H)/VLOOKUP(AD4058,[2]Formula!V:X,3,0))*VLOOKUP(AD4058,[2]Formula!V:X,2,0))*H4058)/SUMIF(AD:AD,AD4058,H:H)))</f>
        <v/>
      </c>
      <c r="L4058" s="38" t="str">
        <f t="shared" si="379"/>
        <v/>
      </c>
      <c r="M4058" s="38" t="str">
        <f t="shared" si="380"/>
        <v/>
      </c>
      <c r="N4058" s="38" t="str">
        <f t="shared" si="382"/>
        <v/>
      </c>
      <c r="O4058" s="38" t="str">
        <f t="shared" si="378"/>
        <v/>
      </c>
      <c r="P4058" s="39" t="str">
        <f t="shared" si="383"/>
        <v/>
      </c>
      <c r="AC4058" s="42" t="str">
        <f>IF(B4058="","",VLOOKUP(B4058,[2]Formula!B:C,2,0))</f>
        <v/>
      </c>
      <c r="AD4058" s="43" t="str">
        <f t="shared" si="381"/>
        <v/>
      </c>
    </row>
    <row r="4059" spans="1:30" x14ac:dyDescent="0.25">
      <c r="A4059" s="64"/>
      <c r="B4059" s="64"/>
      <c r="C4059" s="66"/>
      <c r="D4059" s="67"/>
      <c r="E4059" s="64"/>
      <c r="F4059" s="64"/>
      <c r="G4059" s="37" t="str">
        <f>IF(E4059="","",IF(OR(E4059="Project Management",E4059="Project Support",E4059="Sprint Management",E4059="Sprint Support"),"NA",ROUND((((VLOOKUP(AD4059,[2]Formula!V:X,3,0)))-SUMIF(AD:AD,AD4059,H:H)),2)))</f>
        <v/>
      </c>
      <c r="H4059" s="71"/>
      <c r="I4059" s="72"/>
      <c r="J4059" s="72"/>
      <c r="K4059" s="38" t="str">
        <f>IF(E4059="","",IF(OR(E4059="Project Management",E4059="Project Support",E4059="Sprint Management",E4059="Sprint Support"),"NA",(((SUMIF(AD:AD,AD4059,H:H)/VLOOKUP(AD4059,[2]Formula!V:X,3,0))*VLOOKUP(AD4059,[2]Formula!V:X,2,0))*H4059)/SUMIF(AD:AD,AD4059,H:H)))</f>
        <v/>
      </c>
      <c r="L4059" s="38" t="str">
        <f t="shared" si="379"/>
        <v/>
      </c>
      <c r="M4059" s="38" t="str">
        <f t="shared" si="380"/>
        <v/>
      </c>
      <c r="N4059" s="38" t="str">
        <f t="shared" si="382"/>
        <v/>
      </c>
      <c r="O4059" s="38" t="str">
        <f t="shared" si="378"/>
        <v/>
      </c>
      <c r="P4059" s="39" t="str">
        <f t="shared" si="383"/>
        <v/>
      </c>
      <c r="AC4059" s="42" t="str">
        <f>IF(B4059="","",VLOOKUP(B4059,[2]Formula!B:C,2,0))</f>
        <v/>
      </c>
      <c r="AD4059" s="43" t="str">
        <f t="shared" si="381"/>
        <v/>
      </c>
    </row>
    <row r="4060" spans="1:30" x14ac:dyDescent="0.25">
      <c r="A4060" s="64"/>
      <c r="B4060" s="64"/>
      <c r="C4060" s="66"/>
      <c r="D4060" s="67"/>
      <c r="E4060" s="64"/>
      <c r="F4060" s="64"/>
      <c r="G4060" s="37" t="str">
        <f>IF(E4060="","",IF(OR(E4060="Project Management",E4060="Project Support",E4060="Sprint Management",E4060="Sprint Support"),"NA",ROUND((((VLOOKUP(AD4060,[2]Formula!V:X,3,0)))-SUMIF(AD:AD,AD4060,H:H)),2)))</f>
        <v/>
      </c>
      <c r="H4060" s="71"/>
      <c r="I4060" s="72"/>
      <c r="J4060" s="72"/>
      <c r="K4060" s="38" t="str">
        <f>IF(E4060="","",IF(OR(E4060="Project Management",E4060="Project Support",E4060="Sprint Management",E4060="Sprint Support"),"NA",(((SUMIF(AD:AD,AD4060,H:H)/VLOOKUP(AD4060,[2]Formula!V:X,3,0))*VLOOKUP(AD4060,[2]Formula!V:X,2,0))*H4060)/SUMIF(AD:AD,AD4060,H:H)))</f>
        <v/>
      </c>
      <c r="L4060" s="38" t="str">
        <f t="shared" si="379"/>
        <v/>
      </c>
      <c r="M4060" s="38" t="str">
        <f t="shared" si="380"/>
        <v/>
      </c>
      <c r="N4060" s="38" t="str">
        <f t="shared" si="382"/>
        <v/>
      </c>
      <c r="O4060" s="38" t="str">
        <f t="shared" si="378"/>
        <v/>
      </c>
      <c r="P4060" s="39" t="str">
        <f t="shared" si="383"/>
        <v/>
      </c>
      <c r="AC4060" s="42" t="str">
        <f>IF(B4060="","",VLOOKUP(B4060,[2]Formula!B:C,2,0))</f>
        <v/>
      </c>
      <c r="AD4060" s="43" t="str">
        <f t="shared" si="381"/>
        <v/>
      </c>
    </row>
    <row r="4061" spans="1:30" x14ac:dyDescent="0.25">
      <c r="A4061" s="64"/>
      <c r="B4061" s="64"/>
      <c r="C4061" s="66"/>
      <c r="D4061" s="67"/>
      <c r="E4061" s="64"/>
      <c r="F4061" s="64"/>
      <c r="G4061" s="37" t="str">
        <f>IF(E4061="","",IF(OR(E4061="Project Management",E4061="Project Support",E4061="Sprint Management",E4061="Sprint Support"),"NA",ROUND((((VLOOKUP(AD4061,[2]Formula!V:X,3,0)))-SUMIF(AD:AD,AD4061,H:H)),2)))</f>
        <v/>
      </c>
      <c r="H4061" s="71"/>
      <c r="I4061" s="72"/>
      <c r="J4061" s="72"/>
      <c r="K4061" s="38" t="str">
        <f>IF(E4061="","",IF(OR(E4061="Project Management",E4061="Project Support",E4061="Sprint Management",E4061="Sprint Support"),"NA",(((SUMIF(AD:AD,AD4061,H:H)/VLOOKUP(AD4061,[2]Formula!V:X,3,0))*VLOOKUP(AD4061,[2]Formula!V:X,2,0))*H4061)/SUMIF(AD:AD,AD4061,H:H)))</f>
        <v/>
      </c>
      <c r="L4061" s="38" t="str">
        <f t="shared" si="379"/>
        <v/>
      </c>
      <c r="M4061" s="38" t="str">
        <f t="shared" si="380"/>
        <v/>
      </c>
      <c r="N4061" s="38" t="str">
        <f t="shared" si="382"/>
        <v/>
      </c>
      <c r="O4061" s="38" t="str">
        <f t="shared" si="378"/>
        <v/>
      </c>
      <c r="P4061" s="39" t="str">
        <f t="shared" si="383"/>
        <v/>
      </c>
      <c r="AC4061" s="42" t="str">
        <f>IF(B4061="","",VLOOKUP(B4061,[2]Formula!B:C,2,0))</f>
        <v/>
      </c>
      <c r="AD4061" s="43" t="str">
        <f t="shared" si="381"/>
        <v/>
      </c>
    </row>
    <row r="4062" spans="1:30" x14ac:dyDescent="0.25">
      <c r="A4062" s="64"/>
      <c r="B4062" s="64"/>
      <c r="C4062" s="66"/>
      <c r="D4062" s="67"/>
      <c r="E4062" s="64"/>
      <c r="F4062" s="64"/>
      <c r="G4062" s="37" t="str">
        <f>IF(E4062="","",IF(OR(E4062="Project Management",E4062="Project Support",E4062="Sprint Management",E4062="Sprint Support"),"NA",ROUND((((VLOOKUP(AD4062,[2]Formula!V:X,3,0)))-SUMIF(AD:AD,AD4062,H:H)),2)))</f>
        <v/>
      </c>
      <c r="H4062" s="71"/>
      <c r="I4062" s="72"/>
      <c r="J4062" s="72"/>
      <c r="K4062" s="38" t="str">
        <f>IF(E4062="","",IF(OR(E4062="Project Management",E4062="Project Support",E4062="Sprint Management",E4062="Sprint Support"),"NA",(((SUMIF(AD:AD,AD4062,H:H)/VLOOKUP(AD4062,[2]Formula!V:X,3,0))*VLOOKUP(AD4062,[2]Formula!V:X,2,0))*H4062)/SUMIF(AD:AD,AD4062,H:H)))</f>
        <v/>
      </c>
      <c r="L4062" s="38" t="str">
        <f t="shared" si="379"/>
        <v/>
      </c>
      <c r="M4062" s="38" t="str">
        <f t="shared" si="380"/>
        <v/>
      </c>
      <c r="N4062" s="38" t="str">
        <f t="shared" si="382"/>
        <v/>
      </c>
      <c r="O4062" s="38" t="str">
        <f t="shared" si="378"/>
        <v/>
      </c>
      <c r="P4062" s="39" t="str">
        <f t="shared" si="383"/>
        <v/>
      </c>
      <c r="AC4062" s="42" t="str">
        <f>IF(B4062="","",VLOOKUP(B4062,[2]Formula!B:C,2,0))</f>
        <v/>
      </c>
      <c r="AD4062" s="43" t="str">
        <f t="shared" si="381"/>
        <v/>
      </c>
    </row>
    <row r="4063" spans="1:30" x14ac:dyDescent="0.25">
      <c r="A4063" s="64"/>
      <c r="B4063" s="64"/>
      <c r="C4063" s="66"/>
      <c r="D4063" s="67"/>
      <c r="E4063" s="64"/>
      <c r="F4063" s="64"/>
      <c r="G4063" s="37" t="str">
        <f>IF(E4063="","",IF(OR(E4063="Project Management",E4063="Project Support",E4063="Sprint Management",E4063="Sprint Support"),"NA",ROUND((((VLOOKUP(AD4063,[2]Formula!V:X,3,0)))-SUMIF(AD:AD,AD4063,H:H)),2)))</f>
        <v/>
      </c>
      <c r="H4063" s="71"/>
      <c r="I4063" s="72"/>
      <c r="J4063" s="72"/>
      <c r="K4063" s="38" t="str">
        <f>IF(E4063="","",IF(OR(E4063="Project Management",E4063="Project Support",E4063="Sprint Management",E4063="Sprint Support"),"NA",(((SUMIF(AD:AD,AD4063,H:H)/VLOOKUP(AD4063,[2]Formula!V:X,3,0))*VLOOKUP(AD4063,[2]Formula!V:X,2,0))*H4063)/SUMIF(AD:AD,AD4063,H:H)))</f>
        <v/>
      </c>
      <c r="L4063" s="38" t="str">
        <f t="shared" si="379"/>
        <v/>
      </c>
      <c r="M4063" s="38" t="str">
        <f t="shared" si="380"/>
        <v/>
      </c>
      <c r="N4063" s="38" t="str">
        <f t="shared" si="382"/>
        <v/>
      </c>
      <c r="O4063" s="38" t="str">
        <f t="shared" si="378"/>
        <v/>
      </c>
      <c r="P4063" s="39" t="str">
        <f t="shared" si="383"/>
        <v/>
      </c>
      <c r="AC4063" s="42" t="str">
        <f>IF(B4063="","",VLOOKUP(B4063,[2]Formula!B:C,2,0))</f>
        <v/>
      </c>
      <c r="AD4063" s="43" t="str">
        <f t="shared" si="381"/>
        <v/>
      </c>
    </row>
    <row r="4064" spans="1:30" x14ac:dyDescent="0.25">
      <c r="A4064" s="64"/>
      <c r="B4064" s="64"/>
      <c r="C4064" s="66"/>
      <c r="D4064" s="67"/>
      <c r="E4064" s="64"/>
      <c r="F4064" s="64"/>
      <c r="G4064" s="37" t="str">
        <f>IF(E4064="","",IF(OR(E4064="Project Management",E4064="Project Support",E4064="Sprint Management",E4064="Sprint Support"),"NA",ROUND((((VLOOKUP(AD4064,[2]Formula!V:X,3,0)))-SUMIF(AD:AD,AD4064,H:H)),2)))</f>
        <v/>
      </c>
      <c r="H4064" s="71"/>
      <c r="I4064" s="72"/>
      <c r="J4064" s="72"/>
      <c r="K4064" s="38" t="str">
        <f>IF(E4064="","",IF(OR(E4064="Project Management",E4064="Project Support",E4064="Sprint Management",E4064="Sprint Support"),"NA",(((SUMIF(AD:AD,AD4064,H:H)/VLOOKUP(AD4064,[2]Formula!V:X,3,0))*VLOOKUP(AD4064,[2]Formula!V:X,2,0))*H4064)/SUMIF(AD:AD,AD4064,H:H)))</f>
        <v/>
      </c>
      <c r="L4064" s="38" t="str">
        <f t="shared" si="379"/>
        <v/>
      </c>
      <c r="M4064" s="38" t="str">
        <f t="shared" si="380"/>
        <v/>
      </c>
      <c r="N4064" s="38" t="str">
        <f t="shared" si="382"/>
        <v/>
      </c>
      <c r="O4064" s="38" t="str">
        <f t="shared" si="378"/>
        <v/>
      </c>
      <c r="P4064" s="39" t="str">
        <f t="shared" si="383"/>
        <v/>
      </c>
      <c r="AC4064" s="42" t="str">
        <f>IF(B4064="","",VLOOKUP(B4064,[2]Formula!B:C,2,0))</f>
        <v/>
      </c>
      <c r="AD4064" s="43" t="str">
        <f t="shared" si="381"/>
        <v/>
      </c>
    </row>
    <row r="4065" spans="1:30" x14ac:dyDescent="0.25">
      <c r="A4065" s="64"/>
      <c r="B4065" s="64"/>
      <c r="C4065" s="66"/>
      <c r="D4065" s="67"/>
      <c r="E4065" s="64"/>
      <c r="F4065" s="64"/>
      <c r="G4065" s="37" t="str">
        <f>IF(E4065="","",IF(OR(E4065="Project Management",E4065="Project Support",E4065="Sprint Management",E4065="Sprint Support"),"NA",ROUND((((VLOOKUP(AD4065,[2]Formula!V:X,3,0)))-SUMIF(AD:AD,AD4065,H:H)),2)))</f>
        <v/>
      </c>
      <c r="H4065" s="71"/>
      <c r="I4065" s="72"/>
      <c r="J4065" s="72"/>
      <c r="K4065" s="38" t="str">
        <f>IF(E4065="","",IF(OR(E4065="Project Management",E4065="Project Support",E4065="Sprint Management",E4065="Sprint Support"),"NA",(((SUMIF(AD:AD,AD4065,H:H)/VLOOKUP(AD4065,[2]Formula!V:X,3,0))*VLOOKUP(AD4065,[2]Formula!V:X,2,0))*H4065)/SUMIF(AD:AD,AD4065,H:H)))</f>
        <v/>
      </c>
      <c r="L4065" s="38" t="str">
        <f t="shared" si="379"/>
        <v/>
      </c>
      <c r="M4065" s="38" t="str">
        <f t="shared" si="380"/>
        <v/>
      </c>
      <c r="N4065" s="38" t="str">
        <f t="shared" si="382"/>
        <v/>
      </c>
      <c r="O4065" s="38" t="str">
        <f t="shared" si="378"/>
        <v/>
      </c>
      <c r="P4065" s="39" t="str">
        <f t="shared" si="383"/>
        <v/>
      </c>
      <c r="AC4065" s="42" t="str">
        <f>IF(B4065="","",VLOOKUP(B4065,[2]Formula!B:C,2,0))</f>
        <v/>
      </c>
      <c r="AD4065" s="43" t="str">
        <f t="shared" si="381"/>
        <v/>
      </c>
    </row>
    <row r="4066" spans="1:30" x14ac:dyDescent="0.25">
      <c r="A4066" s="64"/>
      <c r="B4066" s="64"/>
      <c r="C4066" s="66"/>
      <c r="D4066" s="67"/>
      <c r="E4066" s="64"/>
      <c r="F4066" s="64"/>
      <c r="G4066" s="37" t="str">
        <f>IF(E4066="","",IF(OR(E4066="Project Management",E4066="Project Support",E4066="Sprint Management",E4066="Sprint Support"),"NA",ROUND((((VLOOKUP(AD4066,[2]Formula!V:X,3,0)))-SUMIF(AD:AD,AD4066,H:H)),2)))</f>
        <v/>
      </c>
      <c r="H4066" s="71"/>
      <c r="I4066" s="72"/>
      <c r="J4066" s="72"/>
      <c r="K4066" s="38" t="str">
        <f>IF(E4066="","",IF(OR(E4066="Project Management",E4066="Project Support",E4066="Sprint Management",E4066="Sprint Support"),"NA",(((SUMIF(AD:AD,AD4066,H:H)/VLOOKUP(AD4066,[2]Formula!V:X,3,0))*VLOOKUP(AD4066,[2]Formula!V:X,2,0))*H4066)/SUMIF(AD:AD,AD4066,H:H)))</f>
        <v/>
      </c>
      <c r="L4066" s="38" t="str">
        <f t="shared" si="379"/>
        <v/>
      </c>
      <c r="M4066" s="38" t="str">
        <f t="shared" si="380"/>
        <v/>
      </c>
      <c r="N4066" s="38" t="str">
        <f t="shared" si="382"/>
        <v/>
      </c>
      <c r="O4066" s="38" t="str">
        <f t="shared" si="378"/>
        <v/>
      </c>
      <c r="P4066" s="39" t="str">
        <f t="shared" si="383"/>
        <v/>
      </c>
      <c r="AC4066" s="42" t="str">
        <f>IF(B4066="","",VLOOKUP(B4066,[2]Formula!B:C,2,0))</f>
        <v/>
      </c>
      <c r="AD4066" s="43" t="str">
        <f t="shared" si="381"/>
        <v/>
      </c>
    </row>
    <row r="4067" spans="1:30" x14ac:dyDescent="0.25">
      <c r="A4067" s="64"/>
      <c r="B4067" s="64"/>
      <c r="C4067" s="66"/>
      <c r="D4067" s="67"/>
      <c r="E4067" s="64"/>
      <c r="F4067" s="64"/>
      <c r="G4067" s="37" t="str">
        <f>IF(E4067="","",IF(OR(E4067="Project Management",E4067="Project Support",E4067="Sprint Management",E4067="Sprint Support"),"NA",ROUND((((VLOOKUP(AD4067,[2]Formula!V:X,3,0)))-SUMIF(AD:AD,AD4067,H:H)),2)))</f>
        <v/>
      </c>
      <c r="H4067" s="71"/>
      <c r="I4067" s="72"/>
      <c r="J4067" s="72"/>
      <c r="K4067" s="38" t="str">
        <f>IF(E4067="","",IF(OR(E4067="Project Management",E4067="Project Support",E4067="Sprint Management",E4067="Sprint Support"),"NA",(((SUMIF(AD:AD,AD4067,H:H)/VLOOKUP(AD4067,[2]Formula!V:X,3,0))*VLOOKUP(AD4067,[2]Formula!V:X,2,0))*H4067)/SUMIF(AD:AD,AD4067,H:H)))</f>
        <v/>
      </c>
      <c r="L4067" s="38" t="str">
        <f t="shared" si="379"/>
        <v/>
      </c>
      <c r="M4067" s="38" t="str">
        <f t="shared" si="380"/>
        <v/>
      </c>
      <c r="N4067" s="38" t="str">
        <f t="shared" si="382"/>
        <v/>
      </c>
      <c r="O4067" s="38" t="str">
        <f t="shared" si="378"/>
        <v/>
      </c>
      <c r="P4067" s="39" t="str">
        <f t="shared" si="383"/>
        <v/>
      </c>
      <c r="AC4067" s="42" t="str">
        <f>IF(B4067="","",VLOOKUP(B4067,[2]Formula!B:C,2,0))</f>
        <v/>
      </c>
      <c r="AD4067" s="43" t="str">
        <f t="shared" si="381"/>
        <v/>
      </c>
    </row>
    <row r="4068" spans="1:30" x14ac:dyDescent="0.25">
      <c r="A4068" s="64"/>
      <c r="B4068" s="64"/>
      <c r="C4068" s="66"/>
      <c r="D4068" s="67"/>
      <c r="E4068" s="64"/>
      <c r="F4068" s="64"/>
      <c r="G4068" s="37" t="str">
        <f>IF(E4068="","",IF(OR(E4068="Project Management",E4068="Project Support",E4068="Sprint Management",E4068="Sprint Support"),"NA",ROUND((((VLOOKUP(AD4068,[2]Formula!V:X,3,0)))-SUMIF(AD:AD,AD4068,H:H)),2)))</f>
        <v/>
      </c>
      <c r="H4068" s="71"/>
      <c r="I4068" s="72"/>
      <c r="J4068" s="72"/>
      <c r="K4068" s="38" t="str">
        <f>IF(E4068="","",IF(OR(E4068="Project Management",E4068="Project Support",E4068="Sprint Management",E4068="Sprint Support"),"NA",(((SUMIF(AD:AD,AD4068,H:H)/VLOOKUP(AD4068,[2]Formula!V:X,3,0))*VLOOKUP(AD4068,[2]Formula!V:X,2,0))*H4068)/SUMIF(AD:AD,AD4068,H:H)))</f>
        <v/>
      </c>
      <c r="L4068" s="38" t="str">
        <f t="shared" si="379"/>
        <v/>
      </c>
      <c r="M4068" s="38" t="str">
        <f t="shared" si="380"/>
        <v/>
      </c>
      <c r="N4068" s="38" t="str">
        <f t="shared" si="382"/>
        <v/>
      </c>
      <c r="O4068" s="38" t="str">
        <f t="shared" si="378"/>
        <v/>
      </c>
      <c r="P4068" s="39" t="str">
        <f t="shared" si="383"/>
        <v/>
      </c>
      <c r="AC4068" s="42" t="str">
        <f>IF(B4068="","",VLOOKUP(B4068,[2]Formula!B:C,2,0))</f>
        <v/>
      </c>
      <c r="AD4068" s="43" t="str">
        <f t="shared" si="381"/>
        <v/>
      </c>
    </row>
    <row r="4069" spans="1:30" x14ac:dyDescent="0.25">
      <c r="A4069" s="64"/>
      <c r="B4069" s="64"/>
      <c r="C4069" s="66"/>
      <c r="D4069" s="67"/>
      <c r="E4069" s="64"/>
      <c r="F4069" s="64"/>
      <c r="G4069" s="37" t="str">
        <f>IF(E4069="","",IF(OR(E4069="Project Management",E4069="Project Support",E4069="Sprint Management",E4069="Sprint Support"),"NA",ROUND((((VLOOKUP(AD4069,[2]Formula!V:X,3,0)))-SUMIF(AD:AD,AD4069,H:H)),2)))</f>
        <v/>
      </c>
      <c r="H4069" s="71"/>
      <c r="I4069" s="72"/>
      <c r="J4069" s="72"/>
      <c r="K4069" s="38" t="str">
        <f>IF(E4069="","",IF(OR(E4069="Project Management",E4069="Project Support",E4069="Sprint Management",E4069="Sprint Support"),"NA",(((SUMIF(AD:AD,AD4069,H:H)/VLOOKUP(AD4069,[2]Formula!V:X,3,0))*VLOOKUP(AD4069,[2]Formula!V:X,2,0))*H4069)/SUMIF(AD:AD,AD4069,H:H)))</f>
        <v/>
      </c>
      <c r="L4069" s="38" t="str">
        <f t="shared" si="379"/>
        <v/>
      </c>
      <c r="M4069" s="38" t="str">
        <f t="shared" si="380"/>
        <v/>
      </c>
      <c r="N4069" s="38" t="str">
        <f t="shared" si="382"/>
        <v/>
      </c>
      <c r="O4069" s="38" t="str">
        <f t="shared" si="378"/>
        <v/>
      </c>
      <c r="P4069" s="39" t="str">
        <f t="shared" si="383"/>
        <v/>
      </c>
      <c r="AC4069" s="42" t="str">
        <f>IF(B4069="","",VLOOKUP(B4069,[2]Formula!B:C,2,0))</f>
        <v/>
      </c>
      <c r="AD4069" s="43" t="str">
        <f t="shared" si="381"/>
        <v/>
      </c>
    </row>
    <row r="4070" spans="1:30" x14ac:dyDescent="0.25">
      <c r="A4070" s="64"/>
      <c r="B4070" s="64"/>
      <c r="C4070" s="66"/>
      <c r="D4070" s="67"/>
      <c r="E4070" s="64"/>
      <c r="F4070" s="64"/>
      <c r="G4070" s="37" t="str">
        <f>IF(E4070="","",IF(OR(E4070="Project Management",E4070="Project Support",E4070="Sprint Management",E4070="Sprint Support"),"NA",ROUND((((VLOOKUP(AD4070,[2]Formula!V:X,3,0)))-SUMIF(AD:AD,AD4070,H:H)),2)))</f>
        <v/>
      </c>
      <c r="H4070" s="71"/>
      <c r="I4070" s="72"/>
      <c r="J4070" s="72"/>
      <c r="K4070" s="38" t="str">
        <f>IF(E4070="","",IF(OR(E4070="Project Management",E4070="Project Support",E4070="Sprint Management",E4070="Sprint Support"),"NA",(((SUMIF(AD:AD,AD4070,H:H)/VLOOKUP(AD4070,[2]Formula!V:X,3,0))*VLOOKUP(AD4070,[2]Formula!V:X,2,0))*H4070)/SUMIF(AD:AD,AD4070,H:H)))</f>
        <v/>
      </c>
      <c r="L4070" s="38" t="str">
        <f t="shared" si="379"/>
        <v/>
      </c>
      <c r="M4070" s="38" t="str">
        <f t="shared" si="380"/>
        <v/>
      </c>
      <c r="N4070" s="38" t="str">
        <f t="shared" si="382"/>
        <v/>
      </c>
      <c r="O4070" s="38" t="str">
        <f t="shared" si="378"/>
        <v/>
      </c>
      <c r="P4070" s="39" t="str">
        <f t="shared" si="383"/>
        <v/>
      </c>
      <c r="AC4070" s="42" t="str">
        <f>IF(B4070="","",VLOOKUP(B4070,[2]Formula!B:C,2,0))</f>
        <v/>
      </c>
      <c r="AD4070" s="43" t="str">
        <f t="shared" si="381"/>
        <v/>
      </c>
    </row>
    <row r="4071" spans="1:30" x14ac:dyDescent="0.25">
      <c r="A4071" s="64"/>
      <c r="B4071" s="64"/>
      <c r="C4071" s="66"/>
      <c r="D4071" s="67"/>
      <c r="E4071" s="64"/>
      <c r="F4071" s="64"/>
      <c r="G4071" s="37" t="str">
        <f>IF(E4071="","",IF(OR(E4071="Project Management",E4071="Project Support",E4071="Sprint Management",E4071="Sprint Support"),"NA",ROUND((((VLOOKUP(AD4071,[2]Formula!V:X,3,0)))-SUMIF(AD:AD,AD4071,H:H)),2)))</f>
        <v/>
      </c>
      <c r="H4071" s="71"/>
      <c r="I4071" s="72"/>
      <c r="J4071" s="72"/>
      <c r="K4071" s="38" t="str">
        <f>IF(E4071="","",IF(OR(E4071="Project Management",E4071="Project Support",E4071="Sprint Management",E4071="Sprint Support"),"NA",(((SUMIF(AD:AD,AD4071,H:H)/VLOOKUP(AD4071,[2]Formula!V:X,3,0))*VLOOKUP(AD4071,[2]Formula!V:X,2,0))*H4071)/SUMIF(AD:AD,AD4071,H:H)))</f>
        <v/>
      </c>
      <c r="L4071" s="38" t="str">
        <f t="shared" si="379"/>
        <v/>
      </c>
      <c r="M4071" s="38" t="str">
        <f t="shared" si="380"/>
        <v/>
      </c>
      <c r="N4071" s="38" t="str">
        <f t="shared" si="382"/>
        <v/>
      </c>
      <c r="O4071" s="38" t="str">
        <f t="shared" si="378"/>
        <v/>
      </c>
      <c r="P4071" s="39" t="str">
        <f t="shared" si="383"/>
        <v/>
      </c>
      <c r="AC4071" s="42" t="str">
        <f>IF(B4071="","",VLOOKUP(B4071,[2]Formula!B:C,2,0))</f>
        <v/>
      </c>
      <c r="AD4071" s="43" t="str">
        <f t="shared" si="381"/>
        <v/>
      </c>
    </row>
    <row r="4072" spans="1:30" x14ac:dyDescent="0.25">
      <c r="A4072" s="64"/>
      <c r="B4072" s="64"/>
      <c r="C4072" s="66"/>
      <c r="D4072" s="67"/>
      <c r="E4072" s="64"/>
      <c r="F4072" s="64"/>
      <c r="G4072" s="37" t="str">
        <f>IF(E4072="","",IF(OR(E4072="Project Management",E4072="Project Support",E4072="Sprint Management",E4072="Sprint Support"),"NA",ROUND((((VLOOKUP(AD4072,[2]Formula!V:X,3,0)))-SUMIF(AD:AD,AD4072,H:H)),2)))</f>
        <v/>
      </c>
      <c r="H4072" s="71"/>
      <c r="I4072" s="72"/>
      <c r="J4072" s="72"/>
      <c r="K4072" s="38" t="str">
        <f>IF(E4072="","",IF(OR(E4072="Project Management",E4072="Project Support",E4072="Sprint Management",E4072="Sprint Support"),"NA",(((SUMIF(AD:AD,AD4072,H:H)/VLOOKUP(AD4072,[2]Formula!V:X,3,0))*VLOOKUP(AD4072,[2]Formula!V:X,2,0))*H4072)/SUMIF(AD:AD,AD4072,H:H)))</f>
        <v/>
      </c>
      <c r="L4072" s="38" t="str">
        <f t="shared" si="379"/>
        <v/>
      </c>
      <c r="M4072" s="38" t="str">
        <f t="shared" si="380"/>
        <v/>
      </c>
      <c r="N4072" s="38" t="str">
        <f t="shared" si="382"/>
        <v/>
      </c>
      <c r="O4072" s="38" t="str">
        <f t="shared" si="378"/>
        <v/>
      </c>
      <c r="P4072" s="39" t="str">
        <f t="shared" si="383"/>
        <v/>
      </c>
      <c r="AC4072" s="42" t="str">
        <f>IF(B4072="","",VLOOKUP(B4072,[2]Formula!B:C,2,0))</f>
        <v/>
      </c>
      <c r="AD4072" s="43" t="str">
        <f t="shared" si="381"/>
        <v/>
      </c>
    </row>
    <row r="4073" spans="1:30" x14ac:dyDescent="0.25">
      <c r="A4073" s="64"/>
      <c r="B4073" s="64"/>
      <c r="C4073" s="66"/>
      <c r="D4073" s="67"/>
      <c r="E4073" s="64"/>
      <c r="F4073" s="64"/>
      <c r="G4073" s="37" t="str">
        <f>IF(E4073="","",IF(OR(E4073="Project Management",E4073="Project Support",E4073="Sprint Management",E4073="Sprint Support"),"NA",ROUND((((VLOOKUP(AD4073,[2]Formula!V:X,3,0)))-SUMIF(AD:AD,AD4073,H:H)),2)))</f>
        <v/>
      </c>
      <c r="H4073" s="71"/>
      <c r="I4073" s="72"/>
      <c r="J4073" s="72"/>
      <c r="K4073" s="38" t="str">
        <f>IF(E4073="","",IF(OR(E4073="Project Management",E4073="Project Support",E4073="Sprint Management",E4073="Sprint Support"),"NA",(((SUMIF(AD:AD,AD4073,H:H)/VLOOKUP(AD4073,[2]Formula!V:X,3,0))*VLOOKUP(AD4073,[2]Formula!V:X,2,0))*H4073)/SUMIF(AD:AD,AD4073,H:H)))</f>
        <v/>
      </c>
      <c r="L4073" s="38" t="str">
        <f t="shared" si="379"/>
        <v/>
      </c>
      <c r="M4073" s="38" t="str">
        <f t="shared" si="380"/>
        <v/>
      </c>
      <c r="N4073" s="38" t="str">
        <f t="shared" si="382"/>
        <v/>
      </c>
      <c r="O4073" s="38" t="str">
        <f t="shared" si="378"/>
        <v/>
      </c>
      <c r="P4073" s="39" t="str">
        <f t="shared" si="383"/>
        <v/>
      </c>
      <c r="AC4073" s="42" t="str">
        <f>IF(B4073="","",VLOOKUP(B4073,[2]Formula!B:C,2,0))</f>
        <v/>
      </c>
      <c r="AD4073" s="43" t="str">
        <f t="shared" si="381"/>
        <v/>
      </c>
    </row>
    <row r="4074" spans="1:30" x14ac:dyDescent="0.25">
      <c r="A4074" s="64"/>
      <c r="B4074" s="64"/>
      <c r="C4074" s="66"/>
      <c r="D4074" s="67"/>
      <c r="E4074" s="64"/>
      <c r="F4074" s="64"/>
      <c r="G4074" s="37" t="str">
        <f>IF(E4074="","",IF(OR(E4074="Project Management",E4074="Project Support",E4074="Sprint Management",E4074="Sprint Support"),"NA",ROUND((((VLOOKUP(AD4074,[2]Formula!V:X,3,0)))-SUMIF(AD:AD,AD4074,H:H)),2)))</f>
        <v/>
      </c>
      <c r="H4074" s="71"/>
      <c r="I4074" s="72"/>
      <c r="J4074" s="72"/>
      <c r="K4074" s="38" t="str">
        <f>IF(E4074="","",IF(OR(E4074="Project Management",E4074="Project Support",E4074="Sprint Management",E4074="Sprint Support"),"NA",(((SUMIF(AD:AD,AD4074,H:H)/VLOOKUP(AD4074,[2]Formula!V:X,3,0))*VLOOKUP(AD4074,[2]Formula!V:X,2,0))*H4074)/SUMIF(AD:AD,AD4074,H:H)))</f>
        <v/>
      </c>
      <c r="L4074" s="38" t="str">
        <f t="shared" si="379"/>
        <v/>
      </c>
      <c r="M4074" s="38" t="str">
        <f t="shared" si="380"/>
        <v/>
      </c>
      <c r="N4074" s="38" t="str">
        <f t="shared" si="382"/>
        <v/>
      </c>
      <c r="O4074" s="38" t="str">
        <f t="shared" si="378"/>
        <v/>
      </c>
      <c r="P4074" s="39" t="str">
        <f t="shared" si="383"/>
        <v/>
      </c>
      <c r="AC4074" s="42" t="str">
        <f>IF(B4074="","",VLOOKUP(B4074,[2]Formula!B:C,2,0))</f>
        <v/>
      </c>
      <c r="AD4074" s="43" t="str">
        <f t="shared" si="381"/>
        <v/>
      </c>
    </row>
    <row r="4075" spans="1:30" x14ac:dyDescent="0.25">
      <c r="A4075" s="64"/>
      <c r="B4075" s="64"/>
      <c r="C4075" s="66"/>
      <c r="D4075" s="67"/>
      <c r="E4075" s="64"/>
      <c r="F4075" s="64"/>
      <c r="G4075" s="37" t="str">
        <f>IF(E4075="","",IF(OR(E4075="Project Management",E4075="Project Support",E4075="Sprint Management",E4075="Sprint Support"),"NA",ROUND((((VLOOKUP(AD4075,[2]Formula!V:X,3,0)))-SUMIF(AD:AD,AD4075,H:H)),2)))</f>
        <v/>
      </c>
      <c r="H4075" s="71"/>
      <c r="I4075" s="72"/>
      <c r="J4075" s="72"/>
      <c r="K4075" s="38" t="str">
        <f>IF(E4075="","",IF(OR(E4075="Project Management",E4075="Project Support",E4075="Sprint Management",E4075="Sprint Support"),"NA",(((SUMIF(AD:AD,AD4075,H:H)/VLOOKUP(AD4075,[2]Formula!V:X,3,0))*VLOOKUP(AD4075,[2]Formula!V:X,2,0))*H4075)/SUMIF(AD:AD,AD4075,H:H)))</f>
        <v/>
      </c>
      <c r="L4075" s="38" t="str">
        <f t="shared" si="379"/>
        <v/>
      </c>
      <c r="M4075" s="38" t="str">
        <f t="shared" si="380"/>
        <v/>
      </c>
      <c r="N4075" s="38" t="str">
        <f t="shared" si="382"/>
        <v/>
      </c>
      <c r="O4075" s="38" t="str">
        <f t="shared" si="378"/>
        <v/>
      </c>
      <c r="P4075" s="39" t="str">
        <f t="shared" si="383"/>
        <v/>
      </c>
      <c r="AC4075" s="42" t="str">
        <f>IF(B4075="","",VLOOKUP(B4075,[2]Formula!B:C,2,0))</f>
        <v/>
      </c>
      <c r="AD4075" s="43" t="str">
        <f t="shared" si="381"/>
        <v/>
      </c>
    </row>
    <row r="4076" spans="1:30" x14ac:dyDescent="0.25">
      <c r="A4076" s="64"/>
      <c r="B4076" s="64"/>
      <c r="C4076" s="66"/>
      <c r="D4076" s="67"/>
      <c r="E4076" s="64"/>
      <c r="F4076" s="64"/>
      <c r="G4076" s="37" t="str">
        <f>IF(E4076="","",IF(OR(E4076="Project Management",E4076="Project Support",E4076="Sprint Management",E4076="Sprint Support"),"NA",ROUND((((VLOOKUP(AD4076,[2]Formula!V:X,3,0)))-SUMIF(AD:AD,AD4076,H:H)),2)))</f>
        <v/>
      </c>
      <c r="H4076" s="71"/>
      <c r="I4076" s="72"/>
      <c r="J4076" s="72"/>
      <c r="K4076" s="38" t="str">
        <f>IF(E4076="","",IF(OR(E4076="Project Management",E4076="Project Support",E4076="Sprint Management",E4076="Sprint Support"),"NA",(((SUMIF(AD:AD,AD4076,H:H)/VLOOKUP(AD4076,[2]Formula!V:X,3,0))*VLOOKUP(AD4076,[2]Formula!V:X,2,0))*H4076)/SUMIF(AD:AD,AD4076,H:H)))</f>
        <v/>
      </c>
      <c r="L4076" s="38" t="str">
        <f t="shared" si="379"/>
        <v/>
      </c>
      <c r="M4076" s="38" t="str">
        <f t="shared" si="380"/>
        <v/>
      </c>
      <c r="N4076" s="38" t="str">
        <f t="shared" si="382"/>
        <v/>
      </c>
      <c r="O4076" s="38" t="str">
        <f t="shared" si="378"/>
        <v/>
      </c>
      <c r="P4076" s="39" t="str">
        <f t="shared" si="383"/>
        <v/>
      </c>
      <c r="AC4076" s="42" t="str">
        <f>IF(B4076="","",VLOOKUP(B4076,[2]Formula!B:C,2,0))</f>
        <v/>
      </c>
      <c r="AD4076" s="43" t="str">
        <f t="shared" si="381"/>
        <v/>
      </c>
    </row>
    <row r="4077" spans="1:30" x14ac:dyDescent="0.25">
      <c r="A4077" s="64"/>
      <c r="B4077" s="64"/>
      <c r="C4077" s="66"/>
      <c r="D4077" s="67"/>
      <c r="E4077" s="64"/>
      <c r="F4077" s="64"/>
      <c r="G4077" s="37" t="str">
        <f>IF(E4077="","",IF(OR(E4077="Project Management",E4077="Project Support",E4077="Sprint Management",E4077="Sprint Support"),"NA",ROUND((((VLOOKUP(AD4077,[2]Formula!V:X,3,0)))-SUMIF(AD:AD,AD4077,H:H)),2)))</f>
        <v/>
      </c>
      <c r="H4077" s="71"/>
      <c r="I4077" s="72"/>
      <c r="J4077" s="72"/>
      <c r="K4077" s="38" t="str">
        <f>IF(E4077="","",IF(OR(E4077="Project Management",E4077="Project Support",E4077="Sprint Management",E4077="Sprint Support"),"NA",(((SUMIF(AD:AD,AD4077,H:H)/VLOOKUP(AD4077,[2]Formula!V:X,3,0))*VLOOKUP(AD4077,[2]Formula!V:X,2,0))*H4077)/SUMIF(AD:AD,AD4077,H:H)))</f>
        <v/>
      </c>
      <c r="L4077" s="38" t="str">
        <f t="shared" si="379"/>
        <v/>
      </c>
      <c r="M4077" s="38" t="str">
        <f t="shared" si="380"/>
        <v/>
      </c>
      <c r="N4077" s="38" t="str">
        <f t="shared" si="382"/>
        <v/>
      </c>
      <c r="O4077" s="38" t="str">
        <f t="shared" si="378"/>
        <v/>
      </c>
      <c r="P4077" s="39" t="str">
        <f t="shared" si="383"/>
        <v/>
      </c>
      <c r="AC4077" s="42" t="str">
        <f>IF(B4077="","",VLOOKUP(B4077,[2]Formula!B:C,2,0))</f>
        <v/>
      </c>
      <c r="AD4077" s="43" t="str">
        <f t="shared" si="381"/>
        <v/>
      </c>
    </row>
    <row r="4078" spans="1:30" x14ac:dyDescent="0.25">
      <c r="A4078" s="64"/>
      <c r="B4078" s="64"/>
      <c r="C4078" s="66"/>
      <c r="D4078" s="67"/>
      <c r="E4078" s="64"/>
      <c r="F4078" s="64"/>
      <c r="G4078" s="37" t="str">
        <f>IF(E4078="","",IF(OR(E4078="Project Management",E4078="Project Support",E4078="Sprint Management",E4078="Sprint Support"),"NA",ROUND((((VLOOKUP(AD4078,[2]Formula!V:X,3,0)))-SUMIF(AD:AD,AD4078,H:H)),2)))</f>
        <v/>
      </c>
      <c r="H4078" s="71"/>
      <c r="I4078" s="72"/>
      <c r="J4078" s="72"/>
      <c r="K4078" s="38" t="str">
        <f>IF(E4078="","",IF(OR(E4078="Project Management",E4078="Project Support",E4078="Sprint Management",E4078="Sprint Support"),"NA",(((SUMIF(AD:AD,AD4078,H:H)/VLOOKUP(AD4078,[2]Formula!V:X,3,0))*VLOOKUP(AD4078,[2]Formula!V:X,2,0))*H4078)/SUMIF(AD:AD,AD4078,H:H)))</f>
        <v/>
      </c>
      <c r="L4078" s="38" t="str">
        <f t="shared" si="379"/>
        <v/>
      </c>
      <c r="M4078" s="38" t="str">
        <f t="shared" si="380"/>
        <v/>
      </c>
      <c r="N4078" s="38" t="str">
        <f t="shared" si="382"/>
        <v/>
      </c>
      <c r="O4078" s="38" t="str">
        <f t="shared" si="378"/>
        <v/>
      </c>
      <c r="P4078" s="39" t="str">
        <f t="shared" si="383"/>
        <v/>
      </c>
      <c r="AC4078" s="42" t="str">
        <f>IF(B4078="","",VLOOKUP(B4078,[2]Formula!B:C,2,0))</f>
        <v/>
      </c>
      <c r="AD4078" s="43" t="str">
        <f t="shared" si="381"/>
        <v/>
      </c>
    </row>
    <row r="4079" spans="1:30" x14ac:dyDescent="0.25">
      <c r="A4079" s="64"/>
      <c r="B4079" s="64"/>
      <c r="C4079" s="66"/>
      <c r="D4079" s="67"/>
      <c r="E4079" s="64"/>
      <c r="F4079" s="64"/>
      <c r="G4079" s="37" t="str">
        <f>IF(E4079="","",IF(OR(E4079="Project Management",E4079="Project Support",E4079="Sprint Management",E4079="Sprint Support"),"NA",ROUND((((VLOOKUP(AD4079,[2]Formula!V:X,3,0)))-SUMIF(AD:AD,AD4079,H:H)),2)))</f>
        <v/>
      </c>
      <c r="H4079" s="71"/>
      <c r="I4079" s="72"/>
      <c r="J4079" s="72"/>
      <c r="K4079" s="38" t="str">
        <f>IF(E4079="","",IF(OR(E4079="Project Management",E4079="Project Support",E4079="Sprint Management",E4079="Sprint Support"),"NA",(((SUMIF(AD:AD,AD4079,H:H)/VLOOKUP(AD4079,[2]Formula!V:X,3,0))*VLOOKUP(AD4079,[2]Formula!V:X,2,0))*H4079)/SUMIF(AD:AD,AD4079,H:H)))</f>
        <v/>
      </c>
      <c r="L4079" s="38" t="str">
        <f t="shared" si="379"/>
        <v/>
      </c>
      <c r="M4079" s="38" t="str">
        <f t="shared" si="380"/>
        <v/>
      </c>
      <c r="N4079" s="38" t="str">
        <f t="shared" si="382"/>
        <v/>
      </c>
      <c r="O4079" s="38" t="str">
        <f t="shared" si="378"/>
        <v/>
      </c>
      <c r="P4079" s="39" t="str">
        <f t="shared" si="383"/>
        <v/>
      </c>
      <c r="AC4079" s="42" t="str">
        <f>IF(B4079="","",VLOOKUP(B4079,[2]Formula!B:C,2,0))</f>
        <v/>
      </c>
      <c r="AD4079" s="43" t="str">
        <f t="shared" si="381"/>
        <v/>
      </c>
    </row>
    <row r="4080" spans="1:30" x14ac:dyDescent="0.25">
      <c r="A4080" s="64"/>
      <c r="B4080" s="64"/>
      <c r="C4080" s="66"/>
      <c r="D4080" s="67"/>
      <c r="E4080" s="64"/>
      <c r="F4080" s="64"/>
      <c r="G4080" s="37" t="str">
        <f>IF(E4080="","",IF(OR(E4080="Project Management",E4080="Project Support",E4080="Sprint Management",E4080="Sprint Support"),"NA",ROUND((((VLOOKUP(AD4080,[2]Formula!V:X,3,0)))-SUMIF(AD:AD,AD4080,H:H)),2)))</f>
        <v/>
      </c>
      <c r="H4080" s="71"/>
      <c r="I4080" s="72"/>
      <c r="J4080" s="72"/>
      <c r="K4080" s="38" t="str">
        <f>IF(E4080="","",IF(OR(E4080="Project Management",E4080="Project Support",E4080="Sprint Management",E4080="Sprint Support"),"NA",(((SUMIF(AD:AD,AD4080,H:H)/VLOOKUP(AD4080,[2]Formula!V:X,3,0))*VLOOKUP(AD4080,[2]Formula!V:X,2,0))*H4080)/SUMIF(AD:AD,AD4080,H:H)))</f>
        <v/>
      </c>
      <c r="L4080" s="38" t="str">
        <f t="shared" si="379"/>
        <v/>
      </c>
      <c r="M4080" s="38" t="str">
        <f t="shared" si="380"/>
        <v/>
      </c>
      <c r="N4080" s="38" t="str">
        <f t="shared" si="382"/>
        <v/>
      </c>
      <c r="O4080" s="38" t="str">
        <f t="shared" si="378"/>
        <v/>
      </c>
      <c r="P4080" s="39" t="str">
        <f t="shared" si="383"/>
        <v/>
      </c>
      <c r="AC4080" s="42" t="str">
        <f>IF(B4080="","",VLOOKUP(B4080,[2]Formula!B:C,2,0))</f>
        <v/>
      </c>
      <c r="AD4080" s="43" t="str">
        <f t="shared" si="381"/>
        <v/>
      </c>
    </row>
    <row r="4081" spans="1:30" x14ac:dyDescent="0.25">
      <c r="A4081" s="64"/>
      <c r="B4081" s="64"/>
      <c r="C4081" s="66"/>
      <c r="D4081" s="67"/>
      <c r="E4081" s="64"/>
      <c r="F4081" s="64"/>
      <c r="G4081" s="37" t="str">
        <f>IF(E4081="","",IF(OR(E4081="Project Management",E4081="Project Support",E4081="Sprint Management",E4081="Sprint Support"),"NA",ROUND((((VLOOKUP(AD4081,[2]Formula!V:X,3,0)))-SUMIF(AD:AD,AD4081,H:H)),2)))</f>
        <v/>
      </c>
      <c r="H4081" s="71"/>
      <c r="I4081" s="72"/>
      <c r="J4081" s="72"/>
      <c r="K4081" s="38" t="str">
        <f>IF(E4081="","",IF(OR(E4081="Project Management",E4081="Project Support",E4081="Sprint Management",E4081="Sprint Support"),"NA",(((SUMIF(AD:AD,AD4081,H:H)/VLOOKUP(AD4081,[2]Formula!V:X,3,0))*VLOOKUP(AD4081,[2]Formula!V:X,2,0))*H4081)/SUMIF(AD:AD,AD4081,H:H)))</f>
        <v/>
      </c>
      <c r="L4081" s="38" t="str">
        <f t="shared" si="379"/>
        <v/>
      </c>
      <c r="M4081" s="38" t="str">
        <f t="shared" si="380"/>
        <v/>
      </c>
      <c r="N4081" s="38" t="str">
        <f t="shared" si="382"/>
        <v/>
      </c>
      <c r="O4081" s="38" t="str">
        <f t="shared" si="378"/>
        <v/>
      </c>
      <c r="P4081" s="39" t="str">
        <f t="shared" si="383"/>
        <v/>
      </c>
      <c r="AC4081" s="42" t="str">
        <f>IF(B4081="","",VLOOKUP(B4081,[2]Formula!B:C,2,0))</f>
        <v/>
      </c>
      <c r="AD4081" s="43" t="str">
        <f t="shared" si="381"/>
        <v/>
      </c>
    </row>
    <row r="4082" spans="1:30" x14ac:dyDescent="0.25">
      <c r="A4082" s="64"/>
      <c r="B4082" s="64"/>
      <c r="C4082" s="66"/>
      <c r="D4082" s="67"/>
      <c r="E4082" s="64"/>
      <c r="F4082" s="64"/>
      <c r="G4082" s="37" t="str">
        <f>IF(E4082="","",IF(OR(E4082="Project Management",E4082="Project Support",E4082="Sprint Management",E4082="Sprint Support"),"NA",ROUND((((VLOOKUP(AD4082,[2]Formula!V:X,3,0)))-SUMIF(AD:AD,AD4082,H:H)),2)))</f>
        <v/>
      </c>
      <c r="H4082" s="71"/>
      <c r="I4082" s="72"/>
      <c r="J4082" s="72"/>
      <c r="K4082" s="38" t="str">
        <f>IF(E4082="","",IF(OR(E4082="Project Management",E4082="Project Support",E4082="Sprint Management",E4082="Sprint Support"),"NA",(((SUMIF(AD:AD,AD4082,H:H)/VLOOKUP(AD4082,[2]Formula!V:X,3,0))*VLOOKUP(AD4082,[2]Formula!V:X,2,0))*H4082)/SUMIF(AD:AD,AD4082,H:H)))</f>
        <v/>
      </c>
      <c r="L4082" s="38" t="str">
        <f t="shared" si="379"/>
        <v/>
      </c>
      <c r="M4082" s="38" t="str">
        <f t="shared" si="380"/>
        <v/>
      </c>
      <c r="N4082" s="38" t="str">
        <f t="shared" si="382"/>
        <v/>
      </c>
      <c r="O4082" s="38" t="str">
        <f t="shared" si="378"/>
        <v/>
      </c>
      <c r="P4082" s="39" t="str">
        <f t="shared" si="383"/>
        <v/>
      </c>
      <c r="AC4082" s="42" t="str">
        <f>IF(B4082="","",VLOOKUP(B4082,[2]Formula!B:C,2,0))</f>
        <v/>
      </c>
      <c r="AD4082" s="43" t="str">
        <f t="shared" si="381"/>
        <v/>
      </c>
    </row>
    <row r="4083" spans="1:30" x14ac:dyDescent="0.25">
      <c r="A4083" s="64"/>
      <c r="B4083" s="64"/>
      <c r="C4083" s="66"/>
      <c r="D4083" s="67"/>
      <c r="E4083" s="64"/>
      <c r="F4083" s="64"/>
      <c r="G4083" s="37" t="str">
        <f>IF(E4083="","",IF(OR(E4083="Project Management",E4083="Project Support",E4083="Sprint Management",E4083="Sprint Support"),"NA",ROUND((((VLOOKUP(AD4083,[2]Formula!V:X,3,0)))-SUMIF(AD:AD,AD4083,H:H)),2)))</f>
        <v/>
      </c>
      <c r="H4083" s="71"/>
      <c r="I4083" s="72"/>
      <c r="J4083" s="72"/>
      <c r="K4083" s="38" t="str">
        <f>IF(E4083="","",IF(OR(E4083="Project Management",E4083="Project Support",E4083="Sprint Management",E4083="Sprint Support"),"NA",(((SUMIF(AD:AD,AD4083,H:H)/VLOOKUP(AD4083,[2]Formula!V:X,3,0))*VLOOKUP(AD4083,[2]Formula!V:X,2,0))*H4083)/SUMIF(AD:AD,AD4083,H:H)))</f>
        <v/>
      </c>
      <c r="L4083" s="38" t="str">
        <f t="shared" si="379"/>
        <v/>
      </c>
      <c r="M4083" s="38" t="str">
        <f t="shared" si="380"/>
        <v/>
      </c>
      <c r="N4083" s="38" t="str">
        <f t="shared" si="382"/>
        <v/>
      </c>
      <c r="O4083" s="38" t="str">
        <f t="shared" si="378"/>
        <v/>
      </c>
      <c r="P4083" s="39" t="str">
        <f t="shared" si="383"/>
        <v/>
      </c>
      <c r="AC4083" s="42" t="str">
        <f>IF(B4083="","",VLOOKUP(B4083,[2]Formula!B:C,2,0))</f>
        <v/>
      </c>
      <c r="AD4083" s="43" t="str">
        <f t="shared" si="381"/>
        <v/>
      </c>
    </row>
    <row r="4084" spans="1:30" x14ac:dyDescent="0.25">
      <c r="A4084" s="64"/>
      <c r="B4084" s="64"/>
      <c r="C4084" s="66"/>
      <c r="D4084" s="67"/>
      <c r="E4084" s="64"/>
      <c r="F4084" s="64"/>
      <c r="G4084" s="37" t="str">
        <f>IF(E4084="","",IF(OR(E4084="Project Management",E4084="Project Support",E4084="Sprint Management",E4084="Sprint Support"),"NA",ROUND((((VLOOKUP(AD4084,[2]Formula!V:X,3,0)))-SUMIF(AD:AD,AD4084,H:H)),2)))</f>
        <v/>
      </c>
      <c r="H4084" s="71"/>
      <c r="I4084" s="72"/>
      <c r="J4084" s="72"/>
      <c r="K4084" s="38" t="str">
        <f>IF(E4084="","",IF(OR(E4084="Project Management",E4084="Project Support",E4084="Sprint Management",E4084="Sprint Support"),"NA",(((SUMIF(AD:AD,AD4084,H:H)/VLOOKUP(AD4084,[2]Formula!V:X,3,0))*VLOOKUP(AD4084,[2]Formula!V:X,2,0))*H4084)/SUMIF(AD:AD,AD4084,H:H)))</f>
        <v/>
      </c>
      <c r="L4084" s="38" t="str">
        <f t="shared" si="379"/>
        <v/>
      </c>
      <c r="M4084" s="38" t="str">
        <f t="shared" si="380"/>
        <v/>
      </c>
      <c r="N4084" s="38" t="str">
        <f t="shared" si="382"/>
        <v/>
      </c>
      <c r="O4084" s="38" t="str">
        <f t="shared" si="378"/>
        <v/>
      </c>
      <c r="P4084" s="39" t="str">
        <f t="shared" si="383"/>
        <v/>
      </c>
      <c r="AC4084" s="42" t="str">
        <f>IF(B4084="","",VLOOKUP(B4084,[2]Formula!B:C,2,0))</f>
        <v/>
      </c>
      <c r="AD4084" s="43" t="str">
        <f t="shared" si="381"/>
        <v/>
      </c>
    </row>
    <row r="4085" spans="1:30" x14ac:dyDescent="0.25">
      <c r="A4085" s="64"/>
      <c r="B4085" s="64"/>
      <c r="C4085" s="66"/>
      <c r="D4085" s="67"/>
      <c r="E4085" s="64"/>
      <c r="F4085" s="64"/>
      <c r="G4085" s="37" t="str">
        <f>IF(E4085="","",IF(OR(E4085="Project Management",E4085="Project Support",E4085="Sprint Management",E4085="Sprint Support"),"NA",ROUND((((VLOOKUP(AD4085,[2]Formula!V:X,3,0)))-SUMIF(AD:AD,AD4085,H:H)),2)))</f>
        <v/>
      </c>
      <c r="H4085" s="71"/>
      <c r="I4085" s="72"/>
      <c r="J4085" s="72"/>
      <c r="K4085" s="38" t="str">
        <f>IF(E4085="","",IF(OR(E4085="Project Management",E4085="Project Support",E4085="Sprint Management",E4085="Sprint Support"),"NA",(((SUMIF(AD:AD,AD4085,H:H)/VLOOKUP(AD4085,[2]Formula!V:X,3,0))*VLOOKUP(AD4085,[2]Formula!V:X,2,0))*H4085)/SUMIF(AD:AD,AD4085,H:H)))</f>
        <v/>
      </c>
      <c r="L4085" s="38" t="str">
        <f t="shared" si="379"/>
        <v/>
      </c>
      <c r="M4085" s="38" t="str">
        <f t="shared" si="380"/>
        <v/>
      </c>
      <c r="N4085" s="38" t="str">
        <f t="shared" si="382"/>
        <v/>
      </c>
      <c r="O4085" s="38" t="str">
        <f t="shared" ref="O4085:O4148" si="384">IFERROR(L4085/M4085,"")</f>
        <v/>
      </c>
      <c r="P4085" s="39" t="str">
        <f t="shared" si="383"/>
        <v/>
      </c>
      <c r="AC4085" s="42" t="str">
        <f>IF(B4085="","",VLOOKUP(B4085,[2]Formula!B:C,2,0))</f>
        <v/>
      </c>
      <c r="AD4085" s="43" t="str">
        <f t="shared" si="381"/>
        <v/>
      </c>
    </row>
    <row r="4086" spans="1:30" x14ac:dyDescent="0.25">
      <c r="A4086" s="64"/>
      <c r="B4086" s="64"/>
      <c r="C4086" s="66"/>
      <c r="D4086" s="67"/>
      <c r="E4086" s="64"/>
      <c r="F4086" s="64"/>
      <c r="G4086" s="37" t="str">
        <f>IF(E4086="","",IF(OR(E4086="Project Management",E4086="Project Support",E4086="Sprint Management",E4086="Sprint Support"),"NA",ROUND((((VLOOKUP(AD4086,[2]Formula!V:X,3,0)))-SUMIF(AD:AD,AD4086,H:H)),2)))</f>
        <v/>
      </c>
      <c r="H4086" s="71"/>
      <c r="I4086" s="72"/>
      <c r="J4086" s="72"/>
      <c r="K4086" s="38" t="str">
        <f>IF(E4086="","",IF(OR(E4086="Project Management",E4086="Project Support",E4086="Sprint Management",E4086="Sprint Support"),"NA",(((SUMIF(AD:AD,AD4086,H:H)/VLOOKUP(AD4086,[2]Formula!V:X,3,0))*VLOOKUP(AD4086,[2]Formula!V:X,2,0))*H4086)/SUMIF(AD:AD,AD4086,H:H)))</f>
        <v/>
      </c>
      <c r="L4086" s="38" t="str">
        <f t="shared" si="379"/>
        <v/>
      </c>
      <c r="M4086" s="38" t="str">
        <f t="shared" si="380"/>
        <v/>
      </c>
      <c r="N4086" s="38" t="str">
        <f t="shared" si="382"/>
        <v/>
      </c>
      <c r="O4086" s="38" t="str">
        <f t="shared" si="384"/>
        <v/>
      </c>
      <c r="P4086" s="39" t="str">
        <f t="shared" si="383"/>
        <v/>
      </c>
      <c r="AC4086" s="42" t="str">
        <f>IF(B4086="","",VLOOKUP(B4086,[2]Formula!B:C,2,0))</f>
        <v/>
      </c>
      <c r="AD4086" s="43" t="str">
        <f t="shared" si="381"/>
        <v/>
      </c>
    </row>
    <row r="4087" spans="1:30" x14ac:dyDescent="0.25">
      <c r="A4087" s="64"/>
      <c r="B4087" s="64"/>
      <c r="C4087" s="66"/>
      <c r="D4087" s="67"/>
      <c r="E4087" s="64"/>
      <c r="F4087" s="64"/>
      <c r="G4087" s="37" t="str">
        <f>IF(E4087="","",IF(OR(E4087="Project Management",E4087="Project Support",E4087="Sprint Management",E4087="Sprint Support"),"NA",ROUND((((VLOOKUP(AD4087,[2]Formula!V:X,3,0)))-SUMIF(AD:AD,AD4087,H:H)),2)))</f>
        <v/>
      </c>
      <c r="H4087" s="71"/>
      <c r="I4087" s="72"/>
      <c r="J4087" s="72"/>
      <c r="K4087" s="38" t="str">
        <f>IF(E4087="","",IF(OR(E4087="Project Management",E4087="Project Support",E4087="Sprint Management",E4087="Sprint Support"),"NA",(((SUMIF(AD:AD,AD4087,H:H)/VLOOKUP(AD4087,[2]Formula!V:X,3,0))*VLOOKUP(AD4087,[2]Formula!V:X,2,0))*H4087)/SUMIF(AD:AD,AD4087,H:H)))</f>
        <v/>
      </c>
      <c r="L4087" s="38" t="str">
        <f t="shared" si="379"/>
        <v/>
      </c>
      <c r="M4087" s="38" t="str">
        <f t="shared" si="380"/>
        <v/>
      </c>
      <c r="N4087" s="38" t="str">
        <f t="shared" si="382"/>
        <v/>
      </c>
      <c r="O4087" s="38" t="str">
        <f t="shared" si="384"/>
        <v/>
      </c>
      <c r="P4087" s="39" t="str">
        <f t="shared" si="383"/>
        <v/>
      </c>
      <c r="AC4087" s="42" t="str">
        <f>IF(B4087="","",VLOOKUP(B4087,[2]Formula!B:C,2,0))</f>
        <v/>
      </c>
      <c r="AD4087" s="43" t="str">
        <f t="shared" si="381"/>
        <v/>
      </c>
    </row>
    <row r="4088" spans="1:30" x14ac:dyDescent="0.25">
      <c r="A4088" s="64"/>
      <c r="B4088" s="64"/>
      <c r="C4088" s="66"/>
      <c r="D4088" s="67"/>
      <c r="E4088" s="64"/>
      <c r="F4088" s="64"/>
      <c r="G4088" s="37" t="str">
        <f>IF(E4088="","",IF(OR(E4088="Project Management",E4088="Project Support",E4088="Sprint Management",E4088="Sprint Support"),"NA",ROUND((((VLOOKUP(AD4088,[2]Formula!V:X,3,0)))-SUMIF(AD:AD,AD4088,H:H)),2)))</f>
        <v/>
      </c>
      <c r="H4088" s="71"/>
      <c r="I4088" s="72"/>
      <c r="J4088" s="72"/>
      <c r="K4088" s="38" t="str">
        <f>IF(E4088="","",IF(OR(E4088="Project Management",E4088="Project Support",E4088="Sprint Management",E4088="Sprint Support"),"NA",(((SUMIF(AD:AD,AD4088,H:H)/VLOOKUP(AD4088,[2]Formula!V:X,3,0))*VLOOKUP(AD4088,[2]Formula!V:X,2,0))*H4088)/SUMIF(AD:AD,AD4088,H:H)))</f>
        <v/>
      </c>
      <c r="L4088" s="38" t="str">
        <f t="shared" si="379"/>
        <v/>
      </c>
      <c r="M4088" s="38" t="str">
        <f t="shared" si="380"/>
        <v/>
      </c>
      <c r="N4088" s="38" t="str">
        <f t="shared" si="382"/>
        <v/>
      </c>
      <c r="O4088" s="38" t="str">
        <f t="shared" si="384"/>
        <v/>
      </c>
      <c r="P4088" s="39" t="str">
        <f t="shared" si="383"/>
        <v/>
      </c>
      <c r="AC4088" s="42" t="str">
        <f>IF(B4088="","",VLOOKUP(B4088,[2]Formula!B:C,2,0))</f>
        <v/>
      </c>
      <c r="AD4088" s="43" t="str">
        <f t="shared" si="381"/>
        <v/>
      </c>
    </row>
    <row r="4089" spans="1:30" x14ac:dyDescent="0.25">
      <c r="A4089" s="64"/>
      <c r="B4089" s="64"/>
      <c r="C4089" s="66"/>
      <c r="D4089" s="67"/>
      <c r="E4089" s="64"/>
      <c r="F4089" s="64"/>
      <c r="G4089" s="37" t="str">
        <f>IF(E4089="","",IF(OR(E4089="Project Management",E4089="Project Support",E4089="Sprint Management",E4089="Sprint Support"),"NA",ROUND((((VLOOKUP(AD4089,[2]Formula!V:X,3,0)))-SUMIF(AD:AD,AD4089,H:H)),2)))</f>
        <v/>
      </c>
      <c r="H4089" s="71"/>
      <c r="I4089" s="72"/>
      <c r="J4089" s="72"/>
      <c r="K4089" s="38" t="str">
        <f>IF(E4089="","",IF(OR(E4089="Project Management",E4089="Project Support",E4089="Sprint Management",E4089="Sprint Support"),"NA",(((SUMIF(AD:AD,AD4089,H:H)/VLOOKUP(AD4089,[2]Formula!V:X,3,0))*VLOOKUP(AD4089,[2]Formula!V:X,2,0))*H4089)/SUMIF(AD:AD,AD4089,H:H)))</f>
        <v/>
      </c>
      <c r="L4089" s="38" t="str">
        <f t="shared" si="379"/>
        <v/>
      </c>
      <c r="M4089" s="38" t="str">
        <f t="shared" si="380"/>
        <v/>
      </c>
      <c r="N4089" s="38" t="str">
        <f t="shared" si="382"/>
        <v/>
      </c>
      <c r="O4089" s="38" t="str">
        <f t="shared" si="384"/>
        <v/>
      </c>
      <c r="P4089" s="39" t="str">
        <f t="shared" si="383"/>
        <v/>
      </c>
      <c r="AC4089" s="42" t="str">
        <f>IF(B4089="","",VLOOKUP(B4089,[2]Formula!B:C,2,0))</f>
        <v/>
      </c>
      <c r="AD4089" s="43" t="str">
        <f t="shared" si="381"/>
        <v/>
      </c>
    </row>
    <row r="4090" spans="1:30" x14ac:dyDescent="0.25">
      <c r="A4090" s="64"/>
      <c r="B4090" s="64"/>
      <c r="C4090" s="66"/>
      <c r="D4090" s="67"/>
      <c r="E4090" s="64"/>
      <c r="F4090" s="64"/>
      <c r="G4090" s="37" t="str">
        <f>IF(E4090="","",IF(OR(E4090="Project Management",E4090="Project Support",E4090="Sprint Management",E4090="Sprint Support"),"NA",ROUND((((VLOOKUP(AD4090,[2]Formula!V:X,3,0)))-SUMIF(AD:AD,AD4090,H:H)),2)))</f>
        <v/>
      </c>
      <c r="H4090" s="71"/>
      <c r="I4090" s="72"/>
      <c r="J4090" s="72"/>
      <c r="K4090" s="38" t="str">
        <f>IF(E4090="","",IF(OR(E4090="Project Management",E4090="Project Support",E4090="Sprint Management",E4090="Sprint Support"),"NA",(((SUMIF(AD:AD,AD4090,H:H)/VLOOKUP(AD4090,[2]Formula!V:X,3,0))*VLOOKUP(AD4090,[2]Formula!V:X,2,0))*H4090)/SUMIF(AD:AD,AD4090,H:H)))</f>
        <v/>
      </c>
      <c r="L4090" s="38" t="str">
        <f t="shared" si="379"/>
        <v/>
      </c>
      <c r="M4090" s="38" t="str">
        <f t="shared" si="380"/>
        <v/>
      </c>
      <c r="N4090" s="38" t="str">
        <f t="shared" si="382"/>
        <v/>
      </c>
      <c r="O4090" s="38" t="str">
        <f t="shared" si="384"/>
        <v/>
      </c>
      <c r="P4090" s="39" t="str">
        <f t="shared" si="383"/>
        <v/>
      </c>
      <c r="AC4090" s="42" t="str">
        <f>IF(B4090="","",VLOOKUP(B4090,[2]Formula!B:C,2,0))</f>
        <v/>
      </c>
      <c r="AD4090" s="43" t="str">
        <f t="shared" si="381"/>
        <v/>
      </c>
    </row>
    <row r="4091" spans="1:30" x14ac:dyDescent="0.25">
      <c r="A4091" s="64"/>
      <c r="B4091" s="64"/>
      <c r="C4091" s="66"/>
      <c r="D4091" s="67"/>
      <c r="E4091" s="64"/>
      <c r="F4091" s="64"/>
      <c r="G4091" s="37" t="str">
        <f>IF(E4091="","",IF(OR(E4091="Project Management",E4091="Project Support",E4091="Sprint Management",E4091="Sprint Support"),"NA",ROUND((((VLOOKUP(AD4091,[2]Formula!V:X,3,0)))-SUMIF(AD:AD,AD4091,H:H)),2)))</f>
        <v/>
      </c>
      <c r="H4091" s="71"/>
      <c r="I4091" s="72"/>
      <c r="J4091" s="72"/>
      <c r="K4091" s="38" t="str">
        <f>IF(E4091="","",IF(OR(E4091="Project Management",E4091="Project Support",E4091="Sprint Management",E4091="Sprint Support"),"NA",(((SUMIF(AD:AD,AD4091,H:H)/VLOOKUP(AD4091,[2]Formula!V:X,3,0))*VLOOKUP(AD4091,[2]Formula!V:X,2,0))*H4091)/SUMIF(AD:AD,AD4091,H:H)))</f>
        <v/>
      </c>
      <c r="L4091" s="38" t="str">
        <f t="shared" si="379"/>
        <v/>
      </c>
      <c r="M4091" s="38" t="str">
        <f t="shared" si="380"/>
        <v/>
      </c>
      <c r="N4091" s="38" t="str">
        <f t="shared" si="382"/>
        <v/>
      </c>
      <c r="O4091" s="38" t="str">
        <f t="shared" si="384"/>
        <v/>
      </c>
      <c r="P4091" s="39" t="str">
        <f t="shared" si="383"/>
        <v/>
      </c>
      <c r="AC4091" s="42" t="str">
        <f>IF(B4091="","",VLOOKUP(B4091,[2]Formula!B:C,2,0))</f>
        <v/>
      </c>
      <c r="AD4091" s="43" t="str">
        <f t="shared" si="381"/>
        <v/>
      </c>
    </row>
    <row r="4092" spans="1:30" x14ac:dyDescent="0.25">
      <c r="A4092" s="64"/>
      <c r="B4092" s="64"/>
      <c r="C4092" s="66"/>
      <c r="D4092" s="67"/>
      <c r="E4092" s="64"/>
      <c r="F4092" s="64"/>
      <c r="G4092" s="37" t="str">
        <f>IF(E4092="","",IF(OR(E4092="Project Management",E4092="Project Support",E4092="Sprint Management",E4092="Sprint Support"),"NA",ROUND((((VLOOKUP(AD4092,[2]Formula!V:X,3,0)))-SUMIF(AD:AD,AD4092,H:H)),2)))</f>
        <v/>
      </c>
      <c r="H4092" s="71"/>
      <c r="I4092" s="72"/>
      <c r="J4092" s="72"/>
      <c r="K4092" s="38" t="str">
        <f>IF(E4092="","",IF(OR(E4092="Project Management",E4092="Project Support",E4092="Sprint Management",E4092="Sprint Support"),"NA",(((SUMIF(AD:AD,AD4092,H:H)/VLOOKUP(AD4092,[2]Formula!V:X,3,0))*VLOOKUP(AD4092,[2]Formula!V:X,2,0))*H4092)/SUMIF(AD:AD,AD4092,H:H)))</f>
        <v/>
      </c>
      <c r="L4092" s="38" t="str">
        <f t="shared" si="379"/>
        <v/>
      </c>
      <c r="M4092" s="38" t="str">
        <f t="shared" si="380"/>
        <v/>
      </c>
      <c r="N4092" s="38" t="str">
        <f t="shared" si="382"/>
        <v/>
      </c>
      <c r="O4092" s="38" t="str">
        <f t="shared" si="384"/>
        <v/>
      </c>
      <c r="P4092" s="39" t="str">
        <f t="shared" si="383"/>
        <v/>
      </c>
      <c r="AC4092" s="42" t="str">
        <f>IF(B4092="","",VLOOKUP(B4092,[2]Formula!B:C,2,0))</f>
        <v/>
      </c>
      <c r="AD4092" s="43" t="str">
        <f t="shared" si="381"/>
        <v/>
      </c>
    </row>
    <row r="4093" spans="1:30" x14ac:dyDescent="0.25">
      <c r="A4093" s="64"/>
      <c r="B4093" s="64"/>
      <c r="C4093" s="66"/>
      <c r="D4093" s="67"/>
      <c r="E4093" s="64"/>
      <c r="F4093" s="64"/>
      <c r="G4093" s="37" t="str">
        <f>IF(E4093="","",IF(OR(E4093="Project Management",E4093="Project Support",E4093="Sprint Management",E4093="Sprint Support"),"NA",ROUND((((VLOOKUP(AD4093,[2]Formula!V:X,3,0)))-SUMIF(AD:AD,AD4093,H:H)),2)))</f>
        <v/>
      </c>
      <c r="H4093" s="71"/>
      <c r="I4093" s="72"/>
      <c r="J4093" s="72"/>
      <c r="K4093" s="38" t="str">
        <f>IF(E4093="","",IF(OR(E4093="Project Management",E4093="Project Support",E4093="Sprint Management",E4093="Sprint Support"),"NA",(((SUMIF(AD:AD,AD4093,H:H)/VLOOKUP(AD4093,[2]Formula!V:X,3,0))*VLOOKUP(AD4093,[2]Formula!V:X,2,0))*H4093)/SUMIF(AD:AD,AD4093,H:H)))</f>
        <v/>
      </c>
      <c r="L4093" s="38" t="str">
        <f t="shared" si="379"/>
        <v/>
      </c>
      <c r="M4093" s="38" t="str">
        <f t="shared" si="380"/>
        <v/>
      </c>
      <c r="N4093" s="38" t="str">
        <f t="shared" si="382"/>
        <v/>
      </c>
      <c r="O4093" s="38" t="str">
        <f t="shared" si="384"/>
        <v/>
      </c>
      <c r="P4093" s="39" t="str">
        <f t="shared" si="383"/>
        <v/>
      </c>
      <c r="AC4093" s="42" t="str">
        <f>IF(B4093="","",VLOOKUP(B4093,[2]Formula!B:C,2,0))</f>
        <v/>
      </c>
      <c r="AD4093" s="43" t="str">
        <f t="shared" si="381"/>
        <v/>
      </c>
    </row>
    <row r="4094" spans="1:30" x14ac:dyDescent="0.25">
      <c r="A4094" s="64"/>
      <c r="B4094" s="64"/>
      <c r="C4094" s="66"/>
      <c r="D4094" s="67"/>
      <c r="E4094" s="64"/>
      <c r="F4094" s="64"/>
      <c r="G4094" s="37" t="str">
        <f>IF(E4094="","",IF(OR(E4094="Project Management",E4094="Project Support",E4094="Sprint Management",E4094="Sprint Support"),"NA",ROUND((((VLOOKUP(AD4094,[2]Formula!V:X,3,0)))-SUMIF(AD:AD,AD4094,H:H)),2)))</f>
        <v/>
      </c>
      <c r="H4094" s="71"/>
      <c r="I4094" s="72"/>
      <c r="J4094" s="72"/>
      <c r="K4094" s="38" t="str">
        <f>IF(E4094="","",IF(OR(E4094="Project Management",E4094="Project Support",E4094="Sprint Management",E4094="Sprint Support"),"NA",(((SUMIF(AD:AD,AD4094,H:H)/VLOOKUP(AD4094,[2]Formula!V:X,3,0))*VLOOKUP(AD4094,[2]Formula!V:X,2,0))*H4094)/SUMIF(AD:AD,AD4094,H:H)))</f>
        <v/>
      </c>
      <c r="L4094" s="38" t="str">
        <f t="shared" si="379"/>
        <v/>
      </c>
      <c r="M4094" s="38" t="str">
        <f t="shared" si="380"/>
        <v/>
      </c>
      <c r="N4094" s="38" t="str">
        <f t="shared" si="382"/>
        <v/>
      </c>
      <c r="O4094" s="38" t="str">
        <f t="shared" si="384"/>
        <v/>
      </c>
      <c r="P4094" s="39" t="str">
        <f t="shared" si="383"/>
        <v/>
      </c>
      <c r="AC4094" s="42" t="str">
        <f>IF(B4094="","",VLOOKUP(B4094,[2]Formula!B:C,2,0))</f>
        <v/>
      </c>
      <c r="AD4094" s="43" t="str">
        <f t="shared" si="381"/>
        <v/>
      </c>
    </row>
    <row r="4095" spans="1:30" x14ac:dyDescent="0.25">
      <c r="A4095" s="64"/>
      <c r="B4095" s="64"/>
      <c r="C4095" s="66"/>
      <c r="D4095" s="67"/>
      <c r="E4095" s="64"/>
      <c r="F4095" s="64"/>
      <c r="G4095" s="37" t="str">
        <f>IF(E4095="","",IF(OR(E4095="Project Management",E4095="Project Support",E4095="Sprint Management",E4095="Sprint Support"),"NA",ROUND((((VLOOKUP(AD4095,[2]Formula!V:X,3,0)))-SUMIF(AD:AD,AD4095,H:H)),2)))</f>
        <v/>
      </c>
      <c r="H4095" s="71"/>
      <c r="I4095" s="72"/>
      <c r="J4095" s="72"/>
      <c r="K4095" s="38" t="str">
        <f>IF(E4095="","",IF(OR(E4095="Project Management",E4095="Project Support",E4095="Sprint Management",E4095="Sprint Support"),"NA",(((SUMIF(AD:AD,AD4095,H:H)/VLOOKUP(AD4095,[2]Formula!V:X,3,0))*VLOOKUP(AD4095,[2]Formula!V:X,2,0))*H4095)/SUMIF(AD:AD,AD4095,H:H)))</f>
        <v/>
      </c>
      <c r="L4095" s="38" t="str">
        <f t="shared" si="379"/>
        <v/>
      </c>
      <c r="M4095" s="38" t="str">
        <f t="shared" si="380"/>
        <v/>
      </c>
      <c r="N4095" s="38" t="str">
        <f t="shared" si="382"/>
        <v/>
      </c>
      <c r="O4095" s="38" t="str">
        <f t="shared" si="384"/>
        <v/>
      </c>
      <c r="P4095" s="39" t="str">
        <f t="shared" si="383"/>
        <v/>
      </c>
      <c r="AC4095" s="42" t="str">
        <f>IF(B4095="","",VLOOKUP(B4095,[2]Formula!B:C,2,0))</f>
        <v/>
      </c>
      <c r="AD4095" s="43" t="str">
        <f t="shared" si="381"/>
        <v/>
      </c>
    </row>
    <row r="4096" spans="1:30" x14ac:dyDescent="0.25">
      <c r="A4096" s="64"/>
      <c r="B4096" s="64"/>
      <c r="C4096" s="66"/>
      <c r="D4096" s="67"/>
      <c r="E4096" s="64"/>
      <c r="F4096" s="64"/>
      <c r="G4096" s="37" t="str">
        <f>IF(E4096="","",IF(OR(E4096="Project Management",E4096="Project Support",E4096="Sprint Management",E4096="Sprint Support"),"NA",ROUND((((VLOOKUP(AD4096,[2]Formula!V:X,3,0)))-SUMIF(AD:AD,AD4096,H:H)),2)))</f>
        <v/>
      </c>
      <c r="H4096" s="71"/>
      <c r="I4096" s="72"/>
      <c r="J4096" s="72"/>
      <c r="K4096" s="38" t="str">
        <f>IF(E4096="","",IF(OR(E4096="Project Management",E4096="Project Support",E4096="Sprint Management",E4096="Sprint Support"),"NA",(((SUMIF(AD:AD,AD4096,H:H)/VLOOKUP(AD4096,[2]Formula!V:X,3,0))*VLOOKUP(AD4096,[2]Formula!V:X,2,0))*H4096)/SUMIF(AD:AD,AD4096,H:H)))</f>
        <v/>
      </c>
      <c r="L4096" s="38" t="str">
        <f t="shared" si="379"/>
        <v/>
      </c>
      <c r="M4096" s="38" t="str">
        <f t="shared" si="380"/>
        <v/>
      </c>
      <c r="N4096" s="38" t="str">
        <f t="shared" si="382"/>
        <v/>
      </c>
      <c r="O4096" s="38" t="str">
        <f t="shared" si="384"/>
        <v/>
      </c>
      <c r="P4096" s="39" t="str">
        <f t="shared" si="383"/>
        <v/>
      </c>
      <c r="AC4096" s="42" t="str">
        <f>IF(B4096="","",VLOOKUP(B4096,[2]Formula!B:C,2,0))</f>
        <v/>
      </c>
      <c r="AD4096" s="43" t="str">
        <f t="shared" si="381"/>
        <v/>
      </c>
    </row>
    <row r="4097" spans="1:30" x14ac:dyDescent="0.25">
      <c r="A4097" s="64"/>
      <c r="B4097" s="64"/>
      <c r="C4097" s="66"/>
      <c r="D4097" s="67"/>
      <c r="E4097" s="64"/>
      <c r="F4097" s="64"/>
      <c r="G4097" s="37" t="str">
        <f>IF(E4097="","",IF(OR(E4097="Project Management",E4097="Project Support",E4097="Sprint Management",E4097="Sprint Support"),"NA",ROUND((((VLOOKUP(AD4097,[2]Formula!V:X,3,0)))-SUMIF(AD:AD,AD4097,H:H)),2)))</f>
        <v/>
      </c>
      <c r="H4097" s="71"/>
      <c r="I4097" s="72"/>
      <c r="J4097" s="72"/>
      <c r="K4097" s="38" t="str">
        <f>IF(E4097="","",IF(OR(E4097="Project Management",E4097="Project Support",E4097="Sprint Management",E4097="Sprint Support"),"NA",(((SUMIF(AD:AD,AD4097,H:H)/VLOOKUP(AD4097,[2]Formula!V:X,3,0))*VLOOKUP(AD4097,[2]Formula!V:X,2,0))*H4097)/SUMIF(AD:AD,AD4097,H:H)))</f>
        <v/>
      </c>
      <c r="L4097" s="38" t="str">
        <f t="shared" si="379"/>
        <v/>
      </c>
      <c r="M4097" s="38" t="str">
        <f t="shared" si="380"/>
        <v/>
      </c>
      <c r="N4097" s="38" t="str">
        <f t="shared" si="382"/>
        <v/>
      </c>
      <c r="O4097" s="38" t="str">
        <f t="shared" si="384"/>
        <v/>
      </c>
      <c r="P4097" s="39" t="str">
        <f t="shared" si="383"/>
        <v/>
      </c>
      <c r="AC4097" s="42" t="str">
        <f>IF(B4097="","",VLOOKUP(B4097,[2]Formula!B:C,2,0))</f>
        <v/>
      </c>
      <c r="AD4097" s="43" t="str">
        <f t="shared" si="381"/>
        <v/>
      </c>
    </row>
    <row r="4098" spans="1:30" x14ac:dyDescent="0.25">
      <c r="A4098" s="64"/>
      <c r="B4098" s="64"/>
      <c r="C4098" s="66"/>
      <c r="D4098" s="67"/>
      <c r="E4098" s="64"/>
      <c r="F4098" s="64"/>
      <c r="G4098" s="37" t="str">
        <f>IF(E4098="","",IF(OR(E4098="Project Management",E4098="Project Support",E4098="Sprint Management",E4098="Sprint Support"),"NA",ROUND((((VLOOKUP(AD4098,[2]Formula!V:X,3,0)))-SUMIF(AD:AD,AD4098,H:H)),2)))</f>
        <v/>
      </c>
      <c r="H4098" s="71"/>
      <c r="I4098" s="72"/>
      <c r="J4098" s="72"/>
      <c r="K4098" s="38" t="str">
        <f>IF(E4098="","",IF(OR(E4098="Project Management",E4098="Project Support",E4098="Sprint Management",E4098="Sprint Support"),"NA",(((SUMIF(AD:AD,AD4098,H:H)/VLOOKUP(AD4098,[2]Formula!V:X,3,0))*VLOOKUP(AD4098,[2]Formula!V:X,2,0))*H4098)/SUMIF(AD:AD,AD4098,H:H)))</f>
        <v/>
      </c>
      <c r="L4098" s="38" t="str">
        <f t="shared" ref="L4098:L4161" si="385">IFERROR(IF(K4098="NA",(H4098/I4098),(K4098/I4098)),"")</f>
        <v/>
      </c>
      <c r="M4098" s="38" t="str">
        <f t="shared" ref="M4098:M4161" si="386">IFERROR(IF(K4098="NA",1,(K4098/H4098)),"")</f>
        <v/>
      </c>
      <c r="N4098" s="38" t="str">
        <f t="shared" si="382"/>
        <v/>
      </c>
      <c r="O4098" s="38" t="str">
        <f t="shared" si="384"/>
        <v/>
      </c>
      <c r="P4098" s="39" t="str">
        <f t="shared" si="383"/>
        <v/>
      </c>
      <c r="AC4098" s="42" t="str">
        <f>IF(B4098="","",VLOOKUP(B4098,[2]Formula!B:C,2,0))</f>
        <v/>
      </c>
      <c r="AD4098" s="43" t="str">
        <f t="shared" ref="AD4098:AD4161" si="387">IF(B4098="","",CONCATENATE(B4098,"_",E4098))</f>
        <v/>
      </c>
    </row>
    <row r="4099" spans="1:30" x14ac:dyDescent="0.25">
      <c r="A4099" s="64"/>
      <c r="B4099" s="64"/>
      <c r="C4099" s="66"/>
      <c r="D4099" s="67"/>
      <c r="E4099" s="64"/>
      <c r="F4099" s="64"/>
      <c r="G4099" s="37" t="str">
        <f>IF(E4099="","",IF(OR(E4099="Project Management",E4099="Project Support",E4099="Sprint Management",E4099="Sprint Support"),"NA",ROUND((((VLOOKUP(AD4099,[2]Formula!V:X,3,0)))-SUMIF(AD:AD,AD4099,H:H)),2)))</f>
        <v/>
      </c>
      <c r="H4099" s="71"/>
      <c r="I4099" s="72"/>
      <c r="J4099" s="72"/>
      <c r="K4099" s="38" t="str">
        <f>IF(E4099="","",IF(OR(E4099="Project Management",E4099="Project Support",E4099="Sprint Management",E4099="Sprint Support"),"NA",(((SUMIF(AD:AD,AD4099,H:H)/VLOOKUP(AD4099,[2]Formula!V:X,3,0))*VLOOKUP(AD4099,[2]Formula!V:X,2,0))*H4099)/SUMIF(AD:AD,AD4099,H:H)))</f>
        <v/>
      </c>
      <c r="L4099" s="38" t="str">
        <f t="shared" si="385"/>
        <v/>
      </c>
      <c r="M4099" s="38" t="str">
        <f t="shared" si="386"/>
        <v/>
      </c>
      <c r="N4099" s="38" t="str">
        <f t="shared" ref="N4099:N4162" si="388">IFERROR(((L4099-M4099)/M4099)*100,"")</f>
        <v/>
      </c>
      <c r="O4099" s="38" t="str">
        <f t="shared" si="384"/>
        <v/>
      </c>
      <c r="P4099" s="39" t="str">
        <f t="shared" ref="P4099:P4162" si="389">IF(O4099="","",1)</f>
        <v/>
      </c>
      <c r="AC4099" s="42" t="str">
        <f>IF(B4099="","",VLOOKUP(B4099,[2]Formula!B:C,2,0))</f>
        <v/>
      </c>
      <c r="AD4099" s="43" t="str">
        <f t="shared" si="387"/>
        <v/>
      </c>
    </row>
    <row r="4100" spans="1:30" x14ac:dyDescent="0.25">
      <c r="A4100" s="64"/>
      <c r="B4100" s="64"/>
      <c r="C4100" s="66"/>
      <c r="D4100" s="67"/>
      <c r="E4100" s="64"/>
      <c r="F4100" s="64"/>
      <c r="G4100" s="37" t="str">
        <f>IF(E4100="","",IF(OR(E4100="Project Management",E4100="Project Support",E4100="Sprint Management",E4100="Sprint Support"),"NA",ROUND((((VLOOKUP(AD4100,[2]Formula!V:X,3,0)))-SUMIF(AD:AD,AD4100,H:H)),2)))</f>
        <v/>
      </c>
      <c r="H4100" s="71"/>
      <c r="I4100" s="72"/>
      <c r="J4100" s="72"/>
      <c r="K4100" s="38" t="str">
        <f>IF(E4100="","",IF(OR(E4100="Project Management",E4100="Project Support",E4100="Sprint Management",E4100="Sprint Support"),"NA",(((SUMIF(AD:AD,AD4100,H:H)/VLOOKUP(AD4100,[2]Formula!V:X,3,0))*VLOOKUP(AD4100,[2]Formula!V:X,2,0))*H4100)/SUMIF(AD:AD,AD4100,H:H)))</f>
        <v/>
      </c>
      <c r="L4100" s="38" t="str">
        <f t="shared" si="385"/>
        <v/>
      </c>
      <c r="M4100" s="38" t="str">
        <f t="shared" si="386"/>
        <v/>
      </c>
      <c r="N4100" s="38" t="str">
        <f t="shared" si="388"/>
        <v/>
      </c>
      <c r="O4100" s="38" t="str">
        <f t="shared" si="384"/>
        <v/>
      </c>
      <c r="P4100" s="39" t="str">
        <f t="shared" si="389"/>
        <v/>
      </c>
      <c r="AC4100" s="42" t="str">
        <f>IF(B4100="","",VLOOKUP(B4100,[2]Formula!B:C,2,0))</f>
        <v/>
      </c>
      <c r="AD4100" s="43" t="str">
        <f t="shared" si="387"/>
        <v/>
      </c>
    </row>
    <row r="4101" spans="1:30" x14ac:dyDescent="0.25">
      <c r="A4101" s="64"/>
      <c r="B4101" s="64"/>
      <c r="C4101" s="66"/>
      <c r="D4101" s="67"/>
      <c r="E4101" s="64"/>
      <c r="F4101" s="64"/>
      <c r="G4101" s="37" t="str">
        <f>IF(E4101="","",IF(OR(E4101="Project Management",E4101="Project Support",E4101="Sprint Management",E4101="Sprint Support"),"NA",ROUND((((VLOOKUP(AD4101,[2]Formula!V:X,3,0)))-SUMIF(AD:AD,AD4101,H:H)),2)))</f>
        <v/>
      </c>
      <c r="H4101" s="71"/>
      <c r="I4101" s="72"/>
      <c r="J4101" s="72"/>
      <c r="K4101" s="38" t="str">
        <f>IF(E4101="","",IF(OR(E4101="Project Management",E4101="Project Support",E4101="Sprint Management",E4101="Sprint Support"),"NA",(((SUMIF(AD:AD,AD4101,H:H)/VLOOKUP(AD4101,[2]Formula!V:X,3,0))*VLOOKUP(AD4101,[2]Formula!V:X,2,0))*H4101)/SUMIF(AD:AD,AD4101,H:H)))</f>
        <v/>
      </c>
      <c r="L4101" s="38" t="str">
        <f t="shared" si="385"/>
        <v/>
      </c>
      <c r="M4101" s="38" t="str">
        <f t="shared" si="386"/>
        <v/>
      </c>
      <c r="N4101" s="38" t="str">
        <f t="shared" si="388"/>
        <v/>
      </c>
      <c r="O4101" s="38" t="str">
        <f t="shared" si="384"/>
        <v/>
      </c>
      <c r="P4101" s="39" t="str">
        <f t="shared" si="389"/>
        <v/>
      </c>
      <c r="AC4101" s="42" t="str">
        <f>IF(B4101="","",VLOOKUP(B4101,[2]Formula!B:C,2,0))</f>
        <v/>
      </c>
      <c r="AD4101" s="43" t="str">
        <f t="shared" si="387"/>
        <v/>
      </c>
    </row>
    <row r="4102" spans="1:30" x14ac:dyDescent="0.25">
      <c r="A4102" s="64"/>
      <c r="B4102" s="64"/>
      <c r="C4102" s="66"/>
      <c r="D4102" s="67"/>
      <c r="E4102" s="64"/>
      <c r="F4102" s="64"/>
      <c r="G4102" s="37" t="str">
        <f>IF(E4102="","",IF(OR(E4102="Project Management",E4102="Project Support",E4102="Sprint Management",E4102="Sprint Support"),"NA",ROUND((((VLOOKUP(AD4102,[2]Formula!V:X,3,0)))-SUMIF(AD:AD,AD4102,H:H)),2)))</f>
        <v/>
      </c>
      <c r="H4102" s="71"/>
      <c r="I4102" s="72"/>
      <c r="J4102" s="72"/>
      <c r="K4102" s="38" t="str">
        <f>IF(E4102="","",IF(OR(E4102="Project Management",E4102="Project Support",E4102="Sprint Management",E4102="Sprint Support"),"NA",(((SUMIF(AD:AD,AD4102,H:H)/VLOOKUP(AD4102,[2]Formula!V:X,3,0))*VLOOKUP(AD4102,[2]Formula!V:X,2,0))*H4102)/SUMIF(AD:AD,AD4102,H:H)))</f>
        <v/>
      </c>
      <c r="L4102" s="38" t="str">
        <f t="shared" si="385"/>
        <v/>
      </c>
      <c r="M4102" s="38" t="str">
        <f t="shared" si="386"/>
        <v/>
      </c>
      <c r="N4102" s="38" t="str">
        <f t="shared" si="388"/>
        <v/>
      </c>
      <c r="O4102" s="38" t="str">
        <f t="shared" si="384"/>
        <v/>
      </c>
      <c r="P4102" s="39" t="str">
        <f t="shared" si="389"/>
        <v/>
      </c>
      <c r="AC4102" s="42" t="str">
        <f>IF(B4102="","",VLOOKUP(B4102,[2]Formula!B:C,2,0))</f>
        <v/>
      </c>
      <c r="AD4102" s="43" t="str">
        <f t="shared" si="387"/>
        <v/>
      </c>
    </row>
    <row r="4103" spans="1:30" x14ac:dyDescent="0.25">
      <c r="A4103" s="64"/>
      <c r="B4103" s="64"/>
      <c r="C4103" s="66"/>
      <c r="D4103" s="67"/>
      <c r="E4103" s="64"/>
      <c r="F4103" s="64"/>
      <c r="G4103" s="37" t="str">
        <f>IF(E4103="","",IF(OR(E4103="Project Management",E4103="Project Support",E4103="Sprint Management",E4103="Sprint Support"),"NA",ROUND((((VLOOKUP(AD4103,[2]Formula!V:X,3,0)))-SUMIF(AD:AD,AD4103,H:H)),2)))</f>
        <v/>
      </c>
      <c r="H4103" s="71"/>
      <c r="I4103" s="72"/>
      <c r="J4103" s="72"/>
      <c r="K4103" s="38" t="str">
        <f>IF(E4103="","",IF(OR(E4103="Project Management",E4103="Project Support",E4103="Sprint Management",E4103="Sprint Support"),"NA",(((SUMIF(AD:AD,AD4103,H:H)/VLOOKUP(AD4103,[2]Formula!V:X,3,0))*VLOOKUP(AD4103,[2]Formula!V:X,2,0))*H4103)/SUMIF(AD:AD,AD4103,H:H)))</f>
        <v/>
      </c>
      <c r="L4103" s="38" t="str">
        <f t="shared" si="385"/>
        <v/>
      </c>
      <c r="M4103" s="38" t="str">
        <f t="shared" si="386"/>
        <v/>
      </c>
      <c r="N4103" s="38" t="str">
        <f t="shared" si="388"/>
        <v/>
      </c>
      <c r="O4103" s="38" t="str">
        <f t="shared" si="384"/>
        <v/>
      </c>
      <c r="P4103" s="39" t="str">
        <f t="shared" si="389"/>
        <v/>
      </c>
      <c r="AC4103" s="42" t="str">
        <f>IF(B4103="","",VLOOKUP(B4103,[2]Formula!B:C,2,0))</f>
        <v/>
      </c>
      <c r="AD4103" s="43" t="str">
        <f t="shared" si="387"/>
        <v/>
      </c>
    </row>
    <row r="4104" spans="1:30" x14ac:dyDescent="0.25">
      <c r="A4104" s="64"/>
      <c r="B4104" s="64"/>
      <c r="C4104" s="66"/>
      <c r="D4104" s="67"/>
      <c r="E4104" s="64"/>
      <c r="F4104" s="64"/>
      <c r="G4104" s="37" t="str">
        <f>IF(E4104="","",IF(OR(E4104="Project Management",E4104="Project Support",E4104="Sprint Management",E4104="Sprint Support"),"NA",ROUND((((VLOOKUP(AD4104,[2]Formula!V:X,3,0)))-SUMIF(AD:AD,AD4104,H:H)),2)))</f>
        <v/>
      </c>
      <c r="H4104" s="71"/>
      <c r="I4104" s="72"/>
      <c r="J4104" s="72"/>
      <c r="K4104" s="38" t="str">
        <f>IF(E4104="","",IF(OR(E4104="Project Management",E4104="Project Support",E4104="Sprint Management",E4104="Sprint Support"),"NA",(((SUMIF(AD:AD,AD4104,H:H)/VLOOKUP(AD4104,[2]Formula!V:X,3,0))*VLOOKUP(AD4104,[2]Formula!V:X,2,0))*H4104)/SUMIF(AD:AD,AD4104,H:H)))</f>
        <v/>
      </c>
      <c r="L4104" s="38" t="str">
        <f t="shared" si="385"/>
        <v/>
      </c>
      <c r="M4104" s="38" t="str">
        <f t="shared" si="386"/>
        <v/>
      </c>
      <c r="N4104" s="38" t="str">
        <f t="shared" si="388"/>
        <v/>
      </c>
      <c r="O4104" s="38" t="str">
        <f t="shared" si="384"/>
        <v/>
      </c>
      <c r="P4104" s="39" t="str">
        <f t="shared" si="389"/>
        <v/>
      </c>
      <c r="AC4104" s="42" t="str">
        <f>IF(B4104="","",VLOOKUP(B4104,[2]Formula!B:C,2,0))</f>
        <v/>
      </c>
      <c r="AD4104" s="43" t="str">
        <f t="shared" si="387"/>
        <v/>
      </c>
    </row>
    <row r="4105" spans="1:30" x14ac:dyDescent="0.25">
      <c r="A4105" s="64"/>
      <c r="B4105" s="64"/>
      <c r="C4105" s="66"/>
      <c r="D4105" s="67"/>
      <c r="E4105" s="64"/>
      <c r="F4105" s="64"/>
      <c r="G4105" s="37" t="str">
        <f>IF(E4105="","",IF(OR(E4105="Project Management",E4105="Project Support",E4105="Sprint Management",E4105="Sprint Support"),"NA",ROUND((((VLOOKUP(AD4105,[2]Formula!V:X,3,0)))-SUMIF(AD:AD,AD4105,H:H)),2)))</f>
        <v/>
      </c>
      <c r="H4105" s="71"/>
      <c r="I4105" s="72"/>
      <c r="J4105" s="72"/>
      <c r="K4105" s="38" t="str">
        <f>IF(E4105="","",IF(OR(E4105="Project Management",E4105="Project Support",E4105="Sprint Management",E4105="Sprint Support"),"NA",(((SUMIF(AD:AD,AD4105,H:H)/VLOOKUP(AD4105,[2]Formula!V:X,3,0))*VLOOKUP(AD4105,[2]Formula!V:X,2,0))*H4105)/SUMIF(AD:AD,AD4105,H:H)))</f>
        <v/>
      </c>
      <c r="L4105" s="38" t="str">
        <f t="shared" si="385"/>
        <v/>
      </c>
      <c r="M4105" s="38" t="str">
        <f t="shared" si="386"/>
        <v/>
      </c>
      <c r="N4105" s="38" t="str">
        <f t="shared" si="388"/>
        <v/>
      </c>
      <c r="O4105" s="38" t="str">
        <f t="shared" si="384"/>
        <v/>
      </c>
      <c r="P4105" s="39" t="str">
        <f t="shared" si="389"/>
        <v/>
      </c>
      <c r="AC4105" s="42" t="str">
        <f>IF(B4105="","",VLOOKUP(B4105,[2]Formula!B:C,2,0))</f>
        <v/>
      </c>
      <c r="AD4105" s="43" t="str">
        <f t="shared" si="387"/>
        <v/>
      </c>
    </row>
    <row r="4106" spans="1:30" x14ac:dyDescent="0.25">
      <c r="A4106" s="64"/>
      <c r="B4106" s="64"/>
      <c r="C4106" s="66"/>
      <c r="D4106" s="67"/>
      <c r="E4106" s="64"/>
      <c r="F4106" s="64"/>
      <c r="G4106" s="37" t="str">
        <f>IF(E4106="","",IF(OR(E4106="Project Management",E4106="Project Support",E4106="Sprint Management",E4106="Sprint Support"),"NA",ROUND((((VLOOKUP(AD4106,[2]Formula!V:X,3,0)))-SUMIF(AD:AD,AD4106,H:H)),2)))</f>
        <v/>
      </c>
      <c r="H4106" s="71"/>
      <c r="I4106" s="72"/>
      <c r="J4106" s="72"/>
      <c r="K4106" s="38" t="str">
        <f>IF(E4106="","",IF(OR(E4106="Project Management",E4106="Project Support",E4106="Sprint Management",E4106="Sprint Support"),"NA",(((SUMIF(AD:AD,AD4106,H:H)/VLOOKUP(AD4106,[2]Formula!V:X,3,0))*VLOOKUP(AD4106,[2]Formula!V:X,2,0))*H4106)/SUMIF(AD:AD,AD4106,H:H)))</f>
        <v/>
      </c>
      <c r="L4106" s="38" t="str">
        <f t="shared" si="385"/>
        <v/>
      </c>
      <c r="M4106" s="38" t="str">
        <f t="shared" si="386"/>
        <v/>
      </c>
      <c r="N4106" s="38" t="str">
        <f t="shared" si="388"/>
        <v/>
      </c>
      <c r="O4106" s="38" t="str">
        <f t="shared" si="384"/>
        <v/>
      </c>
      <c r="P4106" s="39" t="str">
        <f t="shared" si="389"/>
        <v/>
      </c>
      <c r="AC4106" s="42" t="str">
        <f>IF(B4106="","",VLOOKUP(B4106,[2]Formula!B:C,2,0))</f>
        <v/>
      </c>
      <c r="AD4106" s="43" t="str">
        <f t="shared" si="387"/>
        <v/>
      </c>
    </row>
    <row r="4107" spans="1:30" x14ac:dyDescent="0.25">
      <c r="A4107" s="64"/>
      <c r="B4107" s="64"/>
      <c r="C4107" s="66"/>
      <c r="D4107" s="67"/>
      <c r="E4107" s="64"/>
      <c r="F4107" s="64"/>
      <c r="G4107" s="37" t="str">
        <f>IF(E4107="","",IF(OR(E4107="Project Management",E4107="Project Support",E4107="Sprint Management",E4107="Sprint Support"),"NA",ROUND((((VLOOKUP(AD4107,[2]Formula!V:X,3,0)))-SUMIF(AD:AD,AD4107,H:H)),2)))</f>
        <v/>
      </c>
      <c r="H4107" s="71"/>
      <c r="I4107" s="72"/>
      <c r="J4107" s="72"/>
      <c r="K4107" s="38" t="str">
        <f>IF(E4107="","",IF(OR(E4107="Project Management",E4107="Project Support",E4107="Sprint Management",E4107="Sprint Support"),"NA",(((SUMIF(AD:AD,AD4107,H:H)/VLOOKUP(AD4107,[2]Formula!V:X,3,0))*VLOOKUP(AD4107,[2]Formula!V:X,2,0))*H4107)/SUMIF(AD:AD,AD4107,H:H)))</f>
        <v/>
      </c>
      <c r="L4107" s="38" t="str">
        <f t="shared" si="385"/>
        <v/>
      </c>
      <c r="M4107" s="38" t="str">
        <f t="shared" si="386"/>
        <v/>
      </c>
      <c r="N4107" s="38" t="str">
        <f t="shared" si="388"/>
        <v/>
      </c>
      <c r="O4107" s="38" t="str">
        <f t="shared" si="384"/>
        <v/>
      </c>
      <c r="P4107" s="39" t="str">
        <f t="shared" si="389"/>
        <v/>
      </c>
      <c r="AC4107" s="42" t="str">
        <f>IF(B4107="","",VLOOKUP(B4107,[2]Formula!B:C,2,0))</f>
        <v/>
      </c>
      <c r="AD4107" s="43" t="str">
        <f t="shared" si="387"/>
        <v/>
      </c>
    </row>
    <row r="4108" spans="1:30" x14ac:dyDescent="0.25">
      <c r="A4108" s="64"/>
      <c r="B4108" s="64"/>
      <c r="C4108" s="66"/>
      <c r="D4108" s="67"/>
      <c r="E4108" s="64"/>
      <c r="F4108" s="64"/>
      <c r="G4108" s="37" t="str">
        <f>IF(E4108="","",IF(OR(E4108="Project Management",E4108="Project Support",E4108="Sprint Management",E4108="Sprint Support"),"NA",ROUND((((VLOOKUP(AD4108,[2]Formula!V:X,3,0)))-SUMIF(AD:AD,AD4108,H:H)),2)))</f>
        <v/>
      </c>
      <c r="H4108" s="71"/>
      <c r="I4108" s="72"/>
      <c r="J4108" s="72"/>
      <c r="K4108" s="38" t="str">
        <f>IF(E4108="","",IF(OR(E4108="Project Management",E4108="Project Support",E4108="Sprint Management",E4108="Sprint Support"),"NA",(((SUMIF(AD:AD,AD4108,H:H)/VLOOKUP(AD4108,[2]Formula!V:X,3,0))*VLOOKUP(AD4108,[2]Formula!V:X,2,0))*H4108)/SUMIF(AD:AD,AD4108,H:H)))</f>
        <v/>
      </c>
      <c r="L4108" s="38" t="str">
        <f t="shared" si="385"/>
        <v/>
      </c>
      <c r="M4108" s="38" t="str">
        <f t="shared" si="386"/>
        <v/>
      </c>
      <c r="N4108" s="38" t="str">
        <f t="shared" si="388"/>
        <v/>
      </c>
      <c r="O4108" s="38" t="str">
        <f t="shared" si="384"/>
        <v/>
      </c>
      <c r="P4108" s="39" t="str">
        <f t="shared" si="389"/>
        <v/>
      </c>
      <c r="AC4108" s="42" t="str">
        <f>IF(B4108="","",VLOOKUP(B4108,[2]Formula!B:C,2,0))</f>
        <v/>
      </c>
      <c r="AD4108" s="43" t="str">
        <f t="shared" si="387"/>
        <v/>
      </c>
    </row>
    <row r="4109" spans="1:30" x14ac:dyDescent="0.25">
      <c r="A4109" s="64"/>
      <c r="B4109" s="64"/>
      <c r="C4109" s="66"/>
      <c r="D4109" s="67"/>
      <c r="E4109" s="64"/>
      <c r="F4109" s="64"/>
      <c r="G4109" s="37" t="str">
        <f>IF(E4109="","",IF(OR(E4109="Project Management",E4109="Project Support",E4109="Sprint Management",E4109="Sprint Support"),"NA",ROUND((((VLOOKUP(AD4109,[2]Formula!V:X,3,0)))-SUMIF(AD:AD,AD4109,H:H)),2)))</f>
        <v/>
      </c>
      <c r="H4109" s="71"/>
      <c r="I4109" s="72"/>
      <c r="J4109" s="72"/>
      <c r="K4109" s="38" t="str">
        <f>IF(E4109="","",IF(OR(E4109="Project Management",E4109="Project Support",E4109="Sprint Management",E4109="Sprint Support"),"NA",(((SUMIF(AD:AD,AD4109,H:H)/VLOOKUP(AD4109,[2]Formula!V:X,3,0))*VLOOKUP(AD4109,[2]Formula!V:X,2,0))*H4109)/SUMIF(AD:AD,AD4109,H:H)))</f>
        <v/>
      </c>
      <c r="L4109" s="38" t="str">
        <f t="shared" si="385"/>
        <v/>
      </c>
      <c r="M4109" s="38" t="str">
        <f t="shared" si="386"/>
        <v/>
      </c>
      <c r="N4109" s="38" t="str">
        <f t="shared" si="388"/>
        <v/>
      </c>
      <c r="O4109" s="38" t="str">
        <f t="shared" si="384"/>
        <v/>
      </c>
      <c r="P4109" s="39" t="str">
        <f t="shared" si="389"/>
        <v/>
      </c>
      <c r="AC4109" s="42" t="str">
        <f>IF(B4109="","",VLOOKUP(B4109,[2]Formula!B:C,2,0))</f>
        <v/>
      </c>
      <c r="AD4109" s="43" t="str">
        <f t="shared" si="387"/>
        <v/>
      </c>
    </row>
    <row r="4110" spans="1:30" x14ac:dyDescent="0.25">
      <c r="A4110" s="64"/>
      <c r="B4110" s="64"/>
      <c r="C4110" s="66"/>
      <c r="D4110" s="67"/>
      <c r="E4110" s="64"/>
      <c r="F4110" s="64"/>
      <c r="G4110" s="37" t="str">
        <f>IF(E4110="","",IF(OR(E4110="Project Management",E4110="Project Support",E4110="Sprint Management",E4110="Sprint Support"),"NA",ROUND((((VLOOKUP(AD4110,[2]Formula!V:X,3,0)))-SUMIF(AD:AD,AD4110,H:H)),2)))</f>
        <v/>
      </c>
      <c r="H4110" s="71"/>
      <c r="I4110" s="72"/>
      <c r="J4110" s="72"/>
      <c r="K4110" s="38" t="str">
        <f>IF(E4110="","",IF(OR(E4110="Project Management",E4110="Project Support",E4110="Sprint Management",E4110="Sprint Support"),"NA",(((SUMIF(AD:AD,AD4110,H:H)/VLOOKUP(AD4110,[2]Formula!V:X,3,0))*VLOOKUP(AD4110,[2]Formula!V:X,2,0))*H4110)/SUMIF(AD:AD,AD4110,H:H)))</f>
        <v/>
      </c>
      <c r="L4110" s="38" t="str">
        <f t="shared" si="385"/>
        <v/>
      </c>
      <c r="M4110" s="38" t="str">
        <f t="shared" si="386"/>
        <v/>
      </c>
      <c r="N4110" s="38" t="str">
        <f t="shared" si="388"/>
        <v/>
      </c>
      <c r="O4110" s="38" t="str">
        <f t="shared" si="384"/>
        <v/>
      </c>
      <c r="P4110" s="39" t="str">
        <f t="shared" si="389"/>
        <v/>
      </c>
      <c r="AC4110" s="42" t="str">
        <f>IF(B4110="","",VLOOKUP(B4110,[2]Formula!B:C,2,0))</f>
        <v/>
      </c>
      <c r="AD4110" s="43" t="str">
        <f t="shared" si="387"/>
        <v/>
      </c>
    </row>
    <row r="4111" spans="1:30" x14ac:dyDescent="0.25">
      <c r="A4111" s="64"/>
      <c r="B4111" s="64"/>
      <c r="C4111" s="66"/>
      <c r="D4111" s="67"/>
      <c r="E4111" s="64"/>
      <c r="F4111" s="64"/>
      <c r="G4111" s="37" t="str">
        <f>IF(E4111="","",IF(OR(E4111="Project Management",E4111="Project Support",E4111="Sprint Management",E4111="Sprint Support"),"NA",ROUND((((VLOOKUP(AD4111,[2]Formula!V:X,3,0)))-SUMIF(AD:AD,AD4111,H:H)),2)))</f>
        <v/>
      </c>
      <c r="H4111" s="71"/>
      <c r="I4111" s="72"/>
      <c r="J4111" s="72"/>
      <c r="K4111" s="38" t="str">
        <f>IF(E4111="","",IF(OR(E4111="Project Management",E4111="Project Support",E4111="Sprint Management",E4111="Sprint Support"),"NA",(((SUMIF(AD:AD,AD4111,H:H)/VLOOKUP(AD4111,[2]Formula!V:X,3,0))*VLOOKUP(AD4111,[2]Formula!V:X,2,0))*H4111)/SUMIF(AD:AD,AD4111,H:H)))</f>
        <v/>
      </c>
      <c r="L4111" s="38" t="str">
        <f t="shared" si="385"/>
        <v/>
      </c>
      <c r="M4111" s="38" t="str">
        <f t="shared" si="386"/>
        <v/>
      </c>
      <c r="N4111" s="38" t="str">
        <f t="shared" si="388"/>
        <v/>
      </c>
      <c r="O4111" s="38" t="str">
        <f t="shared" si="384"/>
        <v/>
      </c>
      <c r="P4111" s="39" t="str">
        <f t="shared" si="389"/>
        <v/>
      </c>
      <c r="AC4111" s="42" t="str">
        <f>IF(B4111="","",VLOOKUP(B4111,[2]Formula!B:C,2,0))</f>
        <v/>
      </c>
      <c r="AD4111" s="43" t="str">
        <f t="shared" si="387"/>
        <v/>
      </c>
    </row>
    <row r="4112" spans="1:30" x14ac:dyDescent="0.25">
      <c r="A4112" s="64"/>
      <c r="B4112" s="64"/>
      <c r="C4112" s="66"/>
      <c r="D4112" s="67"/>
      <c r="E4112" s="64"/>
      <c r="F4112" s="64"/>
      <c r="G4112" s="37" t="str">
        <f>IF(E4112="","",IF(OR(E4112="Project Management",E4112="Project Support",E4112="Sprint Management",E4112="Sprint Support"),"NA",ROUND((((VLOOKUP(AD4112,[2]Formula!V:X,3,0)))-SUMIF(AD:AD,AD4112,H:H)),2)))</f>
        <v/>
      </c>
      <c r="H4112" s="71"/>
      <c r="I4112" s="72"/>
      <c r="J4112" s="72"/>
      <c r="K4112" s="38" t="str">
        <f>IF(E4112="","",IF(OR(E4112="Project Management",E4112="Project Support",E4112="Sprint Management",E4112="Sprint Support"),"NA",(((SUMIF(AD:AD,AD4112,H:H)/VLOOKUP(AD4112,[2]Formula!V:X,3,0))*VLOOKUP(AD4112,[2]Formula!V:X,2,0))*H4112)/SUMIF(AD:AD,AD4112,H:H)))</f>
        <v/>
      </c>
      <c r="L4112" s="38" t="str">
        <f t="shared" si="385"/>
        <v/>
      </c>
      <c r="M4112" s="38" t="str">
        <f t="shared" si="386"/>
        <v/>
      </c>
      <c r="N4112" s="38" t="str">
        <f t="shared" si="388"/>
        <v/>
      </c>
      <c r="O4112" s="38" t="str">
        <f t="shared" si="384"/>
        <v/>
      </c>
      <c r="P4112" s="39" t="str">
        <f t="shared" si="389"/>
        <v/>
      </c>
      <c r="AC4112" s="42" t="str">
        <f>IF(B4112="","",VLOOKUP(B4112,[2]Formula!B:C,2,0))</f>
        <v/>
      </c>
      <c r="AD4112" s="43" t="str">
        <f t="shared" si="387"/>
        <v/>
      </c>
    </row>
    <row r="4113" spans="1:30" x14ac:dyDescent="0.25">
      <c r="A4113" s="64"/>
      <c r="B4113" s="64"/>
      <c r="C4113" s="66"/>
      <c r="D4113" s="67"/>
      <c r="E4113" s="64"/>
      <c r="F4113" s="64"/>
      <c r="G4113" s="37" t="str">
        <f>IF(E4113="","",IF(OR(E4113="Project Management",E4113="Project Support",E4113="Sprint Management",E4113="Sprint Support"),"NA",ROUND((((VLOOKUP(AD4113,[2]Formula!V:X,3,0)))-SUMIF(AD:AD,AD4113,H:H)),2)))</f>
        <v/>
      </c>
      <c r="H4113" s="71"/>
      <c r="I4113" s="72"/>
      <c r="J4113" s="72"/>
      <c r="K4113" s="38" t="str">
        <f>IF(E4113="","",IF(OR(E4113="Project Management",E4113="Project Support",E4113="Sprint Management",E4113="Sprint Support"),"NA",(((SUMIF(AD:AD,AD4113,H:H)/VLOOKUP(AD4113,[2]Formula!V:X,3,0))*VLOOKUP(AD4113,[2]Formula!V:X,2,0))*H4113)/SUMIF(AD:AD,AD4113,H:H)))</f>
        <v/>
      </c>
      <c r="L4113" s="38" t="str">
        <f t="shared" si="385"/>
        <v/>
      </c>
      <c r="M4113" s="38" t="str">
        <f t="shared" si="386"/>
        <v/>
      </c>
      <c r="N4113" s="38" t="str">
        <f t="shared" si="388"/>
        <v/>
      </c>
      <c r="O4113" s="38" t="str">
        <f t="shared" si="384"/>
        <v/>
      </c>
      <c r="P4113" s="39" t="str">
        <f t="shared" si="389"/>
        <v/>
      </c>
      <c r="AC4113" s="42" t="str">
        <f>IF(B4113="","",VLOOKUP(B4113,[2]Formula!B:C,2,0))</f>
        <v/>
      </c>
      <c r="AD4113" s="43" t="str">
        <f t="shared" si="387"/>
        <v/>
      </c>
    </row>
    <row r="4114" spans="1:30" x14ac:dyDescent="0.25">
      <c r="A4114" s="64"/>
      <c r="B4114" s="64"/>
      <c r="C4114" s="66"/>
      <c r="D4114" s="67"/>
      <c r="E4114" s="64"/>
      <c r="F4114" s="64"/>
      <c r="G4114" s="37" t="str">
        <f>IF(E4114="","",IF(OR(E4114="Project Management",E4114="Project Support",E4114="Sprint Management",E4114="Sprint Support"),"NA",ROUND((((VLOOKUP(AD4114,[2]Formula!V:X,3,0)))-SUMIF(AD:AD,AD4114,H:H)),2)))</f>
        <v/>
      </c>
      <c r="H4114" s="71"/>
      <c r="I4114" s="72"/>
      <c r="J4114" s="72"/>
      <c r="K4114" s="38" t="str">
        <f>IF(E4114="","",IF(OR(E4114="Project Management",E4114="Project Support",E4114="Sprint Management",E4114="Sprint Support"),"NA",(((SUMIF(AD:AD,AD4114,H:H)/VLOOKUP(AD4114,[2]Formula!V:X,3,0))*VLOOKUP(AD4114,[2]Formula!V:X,2,0))*H4114)/SUMIF(AD:AD,AD4114,H:H)))</f>
        <v/>
      </c>
      <c r="L4114" s="38" t="str">
        <f t="shared" si="385"/>
        <v/>
      </c>
      <c r="M4114" s="38" t="str">
        <f t="shared" si="386"/>
        <v/>
      </c>
      <c r="N4114" s="38" t="str">
        <f t="shared" si="388"/>
        <v/>
      </c>
      <c r="O4114" s="38" t="str">
        <f t="shared" si="384"/>
        <v/>
      </c>
      <c r="P4114" s="39" t="str">
        <f t="shared" si="389"/>
        <v/>
      </c>
      <c r="AC4114" s="42" t="str">
        <f>IF(B4114="","",VLOOKUP(B4114,[2]Formula!B:C,2,0))</f>
        <v/>
      </c>
      <c r="AD4114" s="43" t="str">
        <f t="shared" si="387"/>
        <v/>
      </c>
    </row>
    <row r="4115" spans="1:30" x14ac:dyDescent="0.25">
      <c r="A4115" s="64"/>
      <c r="B4115" s="64"/>
      <c r="C4115" s="66"/>
      <c r="D4115" s="67"/>
      <c r="E4115" s="64"/>
      <c r="F4115" s="64"/>
      <c r="G4115" s="37" t="str">
        <f>IF(E4115="","",IF(OR(E4115="Project Management",E4115="Project Support",E4115="Sprint Management",E4115="Sprint Support"),"NA",ROUND((((VLOOKUP(AD4115,[2]Formula!V:X,3,0)))-SUMIF(AD:AD,AD4115,H:H)),2)))</f>
        <v/>
      </c>
      <c r="H4115" s="71"/>
      <c r="I4115" s="72"/>
      <c r="J4115" s="72"/>
      <c r="K4115" s="38" t="str">
        <f>IF(E4115="","",IF(OR(E4115="Project Management",E4115="Project Support",E4115="Sprint Management",E4115="Sprint Support"),"NA",(((SUMIF(AD:AD,AD4115,H:H)/VLOOKUP(AD4115,[2]Formula!V:X,3,0))*VLOOKUP(AD4115,[2]Formula!V:X,2,0))*H4115)/SUMIF(AD:AD,AD4115,H:H)))</f>
        <v/>
      </c>
      <c r="L4115" s="38" t="str">
        <f t="shared" si="385"/>
        <v/>
      </c>
      <c r="M4115" s="38" t="str">
        <f t="shared" si="386"/>
        <v/>
      </c>
      <c r="N4115" s="38" t="str">
        <f t="shared" si="388"/>
        <v/>
      </c>
      <c r="O4115" s="38" t="str">
        <f t="shared" si="384"/>
        <v/>
      </c>
      <c r="P4115" s="39" t="str">
        <f t="shared" si="389"/>
        <v/>
      </c>
      <c r="AC4115" s="42" t="str">
        <f>IF(B4115="","",VLOOKUP(B4115,[2]Formula!B:C,2,0))</f>
        <v/>
      </c>
      <c r="AD4115" s="43" t="str">
        <f t="shared" si="387"/>
        <v/>
      </c>
    </row>
    <row r="4116" spans="1:30" x14ac:dyDescent="0.25">
      <c r="A4116" s="64"/>
      <c r="B4116" s="64"/>
      <c r="C4116" s="66"/>
      <c r="D4116" s="67"/>
      <c r="E4116" s="64"/>
      <c r="F4116" s="64"/>
      <c r="G4116" s="37" t="str">
        <f>IF(E4116="","",IF(OR(E4116="Project Management",E4116="Project Support",E4116="Sprint Management",E4116="Sprint Support"),"NA",ROUND((((VLOOKUP(AD4116,[2]Formula!V:X,3,0)))-SUMIF(AD:AD,AD4116,H:H)),2)))</f>
        <v/>
      </c>
      <c r="H4116" s="71"/>
      <c r="I4116" s="72"/>
      <c r="J4116" s="72"/>
      <c r="K4116" s="38" t="str">
        <f>IF(E4116="","",IF(OR(E4116="Project Management",E4116="Project Support",E4116="Sprint Management",E4116="Sprint Support"),"NA",(((SUMIF(AD:AD,AD4116,H:H)/VLOOKUP(AD4116,[2]Formula!V:X,3,0))*VLOOKUP(AD4116,[2]Formula!V:X,2,0))*H4116)/SUMIF(AD:AD,AD4116,H:H)))</f>
        <v/>
      </c>
      <c r="L4116" s="38" t="str">
        <f t="shared" si="385"/>
        <v/>
      </c>
      <c r="M4116" s="38" t="str">
        <f t="shared" si="386"/>
        <v/>
      </c>
      <c r="N4116" s="38" t="str">
        <f t="shared" si="388"/>
        <v/>
      </c>
      <c r="O4116" s="38" t="str">
        <f t="shared" si="384"/>
        <v/>
      </c>
      <c r="P4116" s="39" t="str">
        <f t="shared" si="389"/>
        <v/>
      </c>
      <c r="AC4116" s="42" t="str">
        <f>IF(B4116="","",VLOOKUP(B4116,[2]Formula!B:C,2,0))</f>
        <v/>
      </c>
      <c r="AD4116" s="43" t="str">
        <f t="shared" si="387"/>
        <v/>
      </c>
    </row>
    <row r="4117" spans="1:30" x14ac:dyDescent="0.25">
      <c r="A4117" s="64"/>
      <c r="B4117" s="64"/>
      <c r="C4117" s="66"/>
      <c r="D4117" s="67"/>
      <c r="E4117" s="64"/>
      <c r="F4117" s="64"/>
      <c r="G4117" s="37" t="str">
        <f>IF(E4117="","",IF(OR(E4117="Project Management",E4117="Project Support",E4117="Sprint Management",E4117="Sprint Support"),"NA",ROUND((((VLOOKUP(AD4117,[2]Formula!V:X,3,0)))-SUMIF(AD:AD,AD4117,H:H)),2)))</f>
        <v/>
      </c>
      <c r="H4117" s="71"/>
      <c r="I4117" s="72"/>
      <c r="J4117" s="72"/>
      <c r="K4117" s="38" t="str">
        <f>IF(E4117="","",IF(OR(E4117="Project Management",E4117="Project Support",E4117="Sprint Management",E4117="Sprint Support"),"NA",(((SUMIF(AD:AD,AD4117,H:H)/VLOOKUP(AD4117,[2]Formula!V:X,3,0))*VLOOKUP(AD4117,[2]Formula!V:X,2,0))*H4117)/SUMIF(AD:AD,AD4117,H:H)))</f>
        <v/>
      </c>
      <c r="L4117" s="38" t="str">
        <f t="shared" si="385"/>
        <v/>
      </c>
      <c r="M4117" s="38" t="str">
        <f t="shared" si="386"/>
        <v/>
      </c>
      <c r="N4117" s="38" t="str">
        <f t="shared" si="388"/>
        <v/>
      </c>
      <c r="O4117" s="38" t="str">
        <f t="shared" si="384"/>
        <v/>
      </c>
      <c r="P4117" s="39" t="str">
        <f t="shared" si="389"/>
        <v/>
      </c>
      <c r="AC4117" s="42" t="str">
        <f>IF(B4117="","",VLOOKUP(B4117,[2]Formula!B:C,2,0))</f>
        <v/>
      </c>
      <c r="AD4117" s="43" t="str">
        <f t="shared" si="387"/>
        <v/>
      </c>
    </row>
    <row r="4118" spans="1:30" x14ac:dyDescent="0.25">
      <c r="A4118" s="64"/>
      <c r="B4118" s="64"/>
      <c r="C4118" s="66"/>
      <c r="D4118" s="67"/>
      <c r="E4118" s="64"/>
      <c r="F4118" s="64"/>
      <c r="G4118" s="37" t="str">
        <f>IF(E4118="","",IF(OR(E4118="Project Management",E4118="Project Support",E4118="Sprint Management",E4118="Sprint Support"),"NA",ROUND((((VLOOKUP(AD4118,[2]Formula!V:X,3,0)))-SUMIF(AD:AD,AD4118,H:H)),2)))</f>
        <v/>
      </c>
      <c r="H4118" s="71"/>
      <c r="I4118" s="72"/>
      <c r="J4118" s="72"/>
      <c r="K4118" s="38" t="str">
        <f>IF(E4118="","",IF(OR(E4118="Project Management",E4118="Project Support",E4118="Sprint Management",E4118="Sprint Support"),"NA",(((SUMIF(AD:AD,AD4118,H:H)/VLOOKUP(AD4118,[2]Formula!V:X,3,0))*VLOOKUP(AD4118,[2]Formula!V:X,2,0))*H4118)/SUMIF(AD:AD,AD4118,H:H)))</f>
        <v/>
      </c>
      <c r="L4118" s="38" t="str">
        <f t="shared" si="385"/>
        <v/>
      </c>
      <c r="M4118" s="38" t="str">
        <f t="shared" si="386"/>
        <v/>
      </c>
      <c r="N4118" s="38" t="str">
        <f t="shared" si="388"/>
        <v/>
      </c>
      <c r="O4118" s="38" t="str">
        <f t="shared" si="384"/>
        <v/>
      </c>
      <c r="P4118" s="39" t="str">
        <f t="shared" si="389"/>
        <v/>
      </c>
      <c r="AC4118" s="42" t="str">
        <f>IF(B4118="","",VLOOKUP(B4118,[2]Formula!B:C,2,0))</f>
        <v/>
      </c>
      <c r="AD4118" s="43" t="str">
        <f t="shared" si="387"/>
        <v/>
      </c>
    </row>
    <row r="4119" spans="1:30" x14ac:dyDescent="0.25">
      <c r="A4119" s="64"/>
      <c r="B4119" s="64"/>
      <c r="C4119" s="66"/>
      <c r="D4119" s="67"/>
      <c r="E4119" s="64"/>
      <c r="F4119" s="64"/>
      <c r="G4119" s="37" t="str">
        <f>IF(E4119="","",IF(OR(E4119="Project Management",E4119="Project Support",E4119="Sprint Management",E4119="Sprint Support"),"NA",ROUND((((VLOOKUP(AD4119,[2]Formula!V:X,3,0)))-SUMIF(AD:AD,AD4119,H:H)),2)))</f>
        <v/>
      </c>
      <c r="H4119" s="71"/>
      <c r="I4119" s="72"/>
      <c r="J4119" s="72"/>
      <c r="K4119" s="38" t="str">
        <f>IF(E4119="","",IF(OR(E4119="Project Management",E4119="Project Support",E4119="Sprint Management",E4119="Sprint Support"),"NA",(((SUMIF(AD:AD,AD4119,H:H)/VLOOKUP(AD4119,[2]Formula!V:X,3,0))*VLOOKUP(AD4119,[2]Formula!V:X,2,0))*H4119)/SUMIF(AD:AD,AD4119,H:H)))</f>
        <v/>
      </c>
      <c r="L4119" s="38" t="str">
        <f t="shared" si="385"/>
        <v/>
      </c>
      <c r="M4119" s="38" t="str">
        <f t="shared" si="386"/>
        <v/>
      </c>
      <c r="N4119" s="38" t="str">
        <f t="shared" si="388"/>
        <v/>
      </c>
      <c r="O4119" s="38" t="str">
        <f t="shared" si="384"/>
        <v/>
      </c>
      <c r="P4119" s="39" t="str">
        <f t="shared" si="389"/>
        <v/>
      </c>
      <c r="AC4119" s="42" t="str">
        <f>IF(B4119="","",VLOOKUP(B4119,[2]Formula!B:C,2,0))</f>
        <v/>
      </c>
      <c r="AD4119" s="43" t="str">
        <f t="shared" si="387"/>
        <v/>
      </c>
    </row>
    <row r="4120" spans="1:30" x14ac:dyDescent="0.25">
      <c r="A4120" s="64"/>
      <c r="B4120" s="64"/>
      <c r="C4120" s="66"/>
      <c r="D4120" s="67"/>
      <c r="E4120" s="64"/>
      <c r="F4120" s="64"/>
      <c r="G4120" s="37" t="str">
        <f>IF(E4120="","",IF(OR(E4120="Project Management",E4120="Project Support",E4120="Sprint Management",E4120="Sprint Support"),"NA",ROUND((((VLOOKUP(AD4120,[2]Formula!V:X,3,0)))-SUMIF(AD:AD,AD4120,H:H)),2)))</f>
        <v/>
      </c>
      <c r="H4120" s="71"/>
      <c r="I4120" s="72"/>
      <c r="J4120" s="72"/>
      <c r="K4120" s="38" t="str">
        <f>IF(E4120="","",IF(OR(E4120="Project Management",E4120="Project Support",E4120="Sprint Management",E4120="Sprint Support"),"NA",(((SUMIF(AD:AD,AD4120,H:H)/VLOOKUP(AD4120,[2]Formula!V:X,3,0))*VLOOKUP(AD4120,[2]Formula!V:X,2,0))*H4120)/SUMIF(AD:AD,AD4120,H:H)))</f>
        <v/>
      </c>
      <c r="L4120" s="38" t="str">
        <f t="shared" si="385"/>
        <v/>
      </c>
      <c r="M4120" s="38" t="str">
        <f t="shared" si="386"/>
        <v/>
      </c>
      <c r="N4120" s="38" t="str">
        <f t="shared" si="388"/>
        <v/>
      </c>
      <c r="O4120" s="38" t="str">
        <f t="shared" si="384"/>
        <v/>
      </c>
      <c r="P4120" s="39" t="str">
        <f t="shared" si="389"/>
        <v/>
      </c>
      <c r="AC4120" s="42" t="str">
        <f>IF(B4120="","",VLOOKUP(B4120,[2]Formula!B:C,2,0))</f>
        <v/>
      </c>
      <c r="AD4120" s="43" t="str">
        <f t="shared" si="387"/>
        <v/>
      </c>
    </row>
    <row r="4121" spans="1:30" x14ac:dyDescent="0.25">
      <c r="A4121" s="64"/>
      <c r="B4121" s="64"/>
      <c r="C4121" s="66"/>
      <c r="D4121" s="67"/>
      <c r="E4121" s="64"/>
      <c r="F4121" s="64"/>
      <c r="G4121" s="37" t="str">
        <f>IF(E4121="","",IF(OR(E4121="Project Management",E4121="Project Support",E4121="Sprint Management",E4121="Sprint Support"),"NA",ROUND((((VLOOKUP(AD4121,[2]Formula!V:X,3,0)))-SUMIF(AD:AD,AD4121,H:H)),2)))</f>
        <v/>
      </c>
      <c r="H4121" s="71"/>
      <c r="I4121" s="72"/>
      <c r="J4121" s="72"/>
      <c r="K4121" s="38" t="str">
        <f>IF(E4121="","",IF(OR(E4121="Project Management",E4121="Project Support",E4121="Sprint Management",E4121="Sprint Support"),"NA",(((SUMIF(AD:AD,AD4121,H:H)/VLOOKUP(AD4121,[2]Formula!V:X,3,0))*VLOOKUP(AD4121,[2]Formula!V:X,2,0))*H4121)/SUMIF(AD:AD,AD4121,H:H)))</f>
        <v/>
      </c>
      <c r="L4121" s="38" t="str">
        <f t="shared" si="385"/>
        <v/>
      </c>
      <c r="M4121" s="38" t="str">
        <f t="shared" si="386"/>
        <v/>
      </c>
      <c r="N4121" s="38" t="str">
        <f t="shared" si="388"/>
        <v/>
      </c>
      <c r="O4121" s="38" t="str">
        <f t="shared" si="384"/>
        <v/>
      </c>
      <c r="P4121" s="39" t="str">
        <f t="shared" si="389"/>
        <v/>
      </c>
      <c r="AC4121" s="42" t="str">
        <f>IF(B4121="","",VLOOKUP(B4121,[2]Formula!B:C,2,0))</f>
        <v/>
      </c>
      <c r="AD4121" s="43" t="str">
        <f t="shared" si="387"/>
        <v/>
      </c>
    </row>
    <row r="4122" spans="1:30" x14ac:dyDescent="0.25">
      <c r="A4122" s="64"/>
      <c r="B4122" s="64"/>
      <c r="C4122" s="66"/>
      <c r="D4122" s="67"/>
      <c r="E4122" s="64"/>
      <c r="F4122" s="64"/>
      <c r="G4122" s="37" t="str">
        <f>IF(E4122="","",IF(OR(E4122="Project Management",E4122="Project Support",E4122="Sprint Management",E4122="Sprint Support"),"NA",ROUND((((VLOOKUP(AD4122,[2]Formula!V:X,3,0)))-SUMIF(AD:AD,AD4122,H:H)),2)))</f>
        <v/>
      </c>
      <c r="H4122" s="71"/>
      <c r="I4122" s="72"/>
      <c r="J4122" s="72"/>
      <c r="K4122" s="38" t="str">
        <f>IF(E4122="","",IF(OR(E4122="Project Management",E4122="Project Support",E4122="Sprint Management",E4122="Sprint Support"),"NA",(((SUMIF(AD:AD,AD4122,H:H)/VLOOKUP(AD4122,[2]Formula!V:X,3,0))*VLOOKUP(AD4122,[2]Formula!V:X,2,0))*H4122)/SUMIF(AD:AD,AD4122,H:H)))</f>
        <v/>
      </c>
      <c r="L4122" s="38" t="str">
        <f t="shared" si="385"/>
        <v/>
      </c>
      <c r="M4122" s="38" t="str">
        <f t="shared" si="386"/>
        <v/>
      </c>
      <c r="N4122" s="38" t="str">
        <f t="shared" si="388"/>
        <v/>
      </c>
      <c r="O4122" s="38" t="str">
        <f t="shared" si="384"/>
        <v/>
      </c>
      <c r="P4122" s="39" t="str">
        <f t="shared" si="389"/>
        <v/>
      </c>
      <c r="AC4122" s="42" t="str">
        <f>IF(B4122="","",VLOOKUP(B4122,[2]Formula!B:C,2,0))</f>
        <v/>
      </c>
      <c r="AD4122" s="43" t="str">
        <f t="shared" si="387"/>
        <v/>
      </c>
    </row>
    <row r="4123" spans="1:30" x14ac:dyDescent="0.25">
      <c r="A4123" s="64"/>
      <c r="B4123" s="64"/>
      <c r="C4123" s="66"/>
      <c r="D4123" s="67"/>
      <c r="E4123" s="64"/>
      <c r="F4123" s="64"/>
      <c r="G4123" s="37" t="str">
        <f>IF(E4123="","",IF(OR(E4123="Project Management",E4123="Project Support",E4123="Sprint Management",E4123="Sprint Support"),"NA",ROUND((((VLOOKUP(AD4123,[2]Formula!V:X,3,0)))-SUMIF(AD:AD,AD4123,H:H)),2)))</f>
        <v/>
      </c>
      <c r="H4123" s="71"/>
      <c r="I4123" s="72"/>
      <c r="J4123" s="72"/>
      <c r="K4123" s="38" t="str">
        <f>IF(E4123="","",IF(OR(E4123="Project Management",E4123="Project Support",E4123="Sprint Management",E4123="Sprint Support"),"NA",(((SUMIF(AD:AD,AD4123,H:H)/VLOOKUP(AD4123,[2]Formula!V:X,3,0))*VLOOKUP(AD4123,[2]Formula!V:X,2,0))*H4123)/SUMIF(AD:AD,AD4123,H:H)))</f>
        <v/>
      </c>
      <c r="L4123" s="38" t="str">
        <f t="shared" si="385"/>
        <v/>
      </c>
      <c r="M4123" s="38" t="str">
        <f t="shared" si="386"/>
        <v/>
      </c>
      <c r="N4123" s="38" t="str">
        <f t="shared" si="388"/>
        <v/>
      </c>
      <c r="O4123" s="38" t="str">
        <f t="shared" si="384"/>
        <v/>
      </c>
      <c r="P4123" s="39" t="str">
        <f t="shared" si="389"/>
        <v/>
      </c>
      <c r="AC4123" s="42" t="str">
        <f>IF(B4123="","",VLOOKUP(B4123,[2]Formula!B:C,2,0))</f>
        <v/>
      </c>
      <c r="AD4123" s="43" t="str">
        <f t="shared" si="387"/>
        <v/>
      </c>
    </row>
    <row r="4124" spans="1:30" x14ac:dyDescent="0.25">
      <c r="A4124" s="64"/>
      <c r="B4124" s="64"/>
      <c r="C4124" s="66"/>
      <c r="D4124" s="67"/>
      <c r="E4124" s="64"/>
      <c r="F4124" s="64"/>
      <c r="G4124" s="37" t="str">
        <f>IF(E4124="","",IF(OR(E4124="Project Management",E4124="Project Support",E4124="Sprint Management",E4124="Sprint Support"),"NA",ROUND((((VLOOKUP(AD4124,[2]Formula!V:X,3,0)))-SUMIF(AD:AD,AD4124,H:H)),2)))</f>
        <v/>
      </c>
      <c r="H4124" s="71"/>
      <c r="I4124" s="72"/>
      <c r="J4124" s="72"/>
      <c r="K4124" s="38" t="str">
        <f>IF(E4124="","",IF(OR(E4124="Project Management",E4124="Project Support",E4124="Sprint Management",E4124="Sprint Support"),"NA",(((SUMIF(AD:AD,AD4124,H:H)/VLOOKUP(AD4124,[2]Formula!V:X,3,0))*VLOOKUP(AD4124,[2]Formula!V:X,2,0))*H4124)/SUMIF(AD:AD,AD4124,H:H)))</f>
        <v/>
      </c>
      <c r="L4124" s="38" t="str">
        <f t="shared" si="385"/>
        <v/>
      </c>
      <c r="M4124" s="38" t="str">
        <f t="shared" si="386"/>
        <v/>
      </c>
      <c r="N4124" s="38" t="str">
        <f t="shared" si="388"/>
        <v/>
      </c>
      <c r="O4124" s="38" t="str">
        <f t="shared" si="384"/>
        <v/>
      </c>
      <c r="P4124" s="39" t="str">
        <f t="shared" si="389"/>
        <v/>
      </c>
      <c r="AC4124" s="42" t="str">
        <f>IF(B4124="","",VLOOKUP(B4124,[2]Formula!B:C,2,0))</f>
        <v/>
      </c>
      <c r="AD4124" s="43" t="str">
        <f t="shared" si="387"/>
        <v/>
      </c>
    </row>
    <row r="4125" spans="1:30" x14ac:dyDescent="0.25">
      <c r="A4125" s="64"/>
      <c r="B4125" s="64"/>
      <c r="C4125" s="66"/>
      <c r="D4125" s="67"/>
      <c r="E4125" s="64"/>
      <c r="F4125" s="64"/>
      <c r="G4125" s="37" t="str">
        <f>IF(E4125="","",IF(OR(E4125="Project Management",E4125="Project Support",E4125="Sprint Management",E4125="Sprint Support"),"NA",ROUND((((VLOOKUP(AD4125,[2]Formula!V:X,3,0)))-SUMIF(AD:AD,AD4125,H:H)),2)))</f>
        <v/>
      </c>
      <c r="H4125" s="71"/>
      <c r="I4125" s="72"/>
      <c r="J4125" s="72"/>
      <c r="K4125" s="38" t="str">
        <f>IF(E4125="","",IF(OR(E4125="Project Management",E4125="Project Support",E4125="Sprint Management",E4125="Sprint Support"),"NA",(((SUMIF(AD:AD,AD4125,H:H)/VLOOKUP(AD4125,[2]Formula!V:X,3,0))*VLOOKUP(AD4125,[2]Formula!V:X,2,0))*H4125)/SUMIF(AD:AD,AD4125,H:H)))</f>
        <v/>
      </c>
      <c r="L4125" s="38" t="str">
        <f t="shared" si="385"/>
        <v/>
      </c>
      <c r="M4125" s="38" t="str">
        <f t="shared" si="386"/>
        <v/>
      </c>
      <c r="N4125" s="38" t="str">
        <f t="shared" si="388"/>
        <v/>
      </c>
      <c r="O4125" s="38" t="str">
        <f t="shared" si="384"/>
        <v/>
      </c>
      <c r="P4125" s="39" t="str">
        <f t="shared" si="389"/>
        <v/>
      </c>
      <c r="AC4125" s="42" t="str">
        <f>IF(B4125="","",VLOOKUP(B4125,[2]Formula!B:C,2,0))</f>
        <v/>
      </c>
      <c r="AD4125" s="43" t="str">
        <f t="shared" si="387"/>
        <v/>
      </c>
    </row>
    <row r="4126" spans="1:30" x14ac:dyDescent="0.25">
      <c r="A4126" s="64"/>
      <c r="B4126" s="64"/>
      <c r="C4126" s="66"/>
      <c r="D4126" s="67"/>
      <c r="E4126" s="64"/>
      <c r="F4126" s="64"/>
      <c r="G4126" s="37" t="str">
        <f>IF(E4126="","",IF(OR(E4126="Project Management",E4126="Project Support",E4126="Sprint Management",E4126="Sprint Support"),"NA",ROUND((((VLOOKUP(AD4126,[2]Formula!V:X,3,0)))-SUMIF(AD:AD,AD4126,H:H)),2)))</f>
        <v/>
      </c>
      <c r="H4126" s="71"/>
      <c r="I4126" s="72"/>
      <c r="J4126" s="72"/>
      <c r="K4126" s="38" t="str">
        <f>IF(E4126="","",IF(OR(E4126="Project Management",E4126="Project Support",E4126="Sprint Management",E4126="Sprint Support"),"NA",(((SUMIF(AD:AD,AD4126,H:H)/VLOOKUP(AD4126,[2]Formula!V:X,3,0))*VLOOKUP(AD4126,[2]Formula!V:X,2,0))*H4126)/SUMIF(AD:AD,AD4126,H:H)))</f>
        <v/>
      </c>
      <c r="L4126" s="38" t="str">
        <f t="shared" si="385"/>
        <v/>
      </c>
      <c r="M4126" s="38" t="str">
        <f t="shared" si="386"/>
        <v/>
      </c>
      <c r="N4126" s="38" t="str">
        <f t="shared" si="388"/>
        <v/>
      </c>
      <c r="O4126" s="38" t="str">
        <f t="shared" si="384"/>
        <v/>
      </c>
      <c r="P4126" s="39" t="str">
        <f t="shared" si="389"/>
        <v/>
      </c>
      <c r="AC4126" s="42" t="str">
        <f>IF(B4126="","",VLOOKUP(B4126,[2]Formula!B:C,2,0))</f>
        <v/>
      </c>
      <c r="AD4126" s="43" t="str">
        <f t="shared" si="387"/>
        <v/>
      </c>
    </row>
    <row r="4127" spans="1:30" x14ac:dyDescent="0.25">
      <c r="A4127" s="64"/>
      <c r="B4127" s="64"/>
      <c r="C4127" s="66"/>
      <c r="D4127" s="67"/>
      <c r="E4127" s="64"/>
      <c r="F4127" s="64"/>
      <c r="G4127" s="37" t="str">
        <f>IF(E4127="","",IF(OR(E4127="Project Management",E4127="Project Support",E4127="Sprint Management",E4127="Sprint Support"),"NA",ROUND((((VLOOKUP(AD4127,[2]Formula!V:X,3,0)))-SUMIF(AD:AD,AD4127,H:H)),2)))</f>
        <v/>
      </c>
      <c r="H4127" s="71"/>
      <c r="I4127" s="72"/>
      <c r="J4127" s="72"/>
      <c r="K4127" s="38" t="str">
        <f>IF(E4127="","",IF(OR(E4127="Project Management",E4127="Project Support",E4127="Sprint Management",E4127="Sprint Support"),"NA",(((SUMIF(AD:AD,AD4127,H:H)/VLOOKUP(AD4127,[2]Formula!V:X,3,0))*VLOOKUP(AD4127,[2]Formula!V:X,2,0))*H4127)/SUMIF(AD:AD,AD4127,H:H)))</f>
        <v/>
      </c>
      <c r="L4127" s="38" t="str">
        <f t="shared" si="385"/>
        <v/>
      </c>
      <c r="M4127" s="38" t="str">
        <f t="shared" si="386"/>
        <v/>
      </c>
      <c r="N4127" s="38" t="str">
        <f t="shared" si="388"/>
        <v/>
      </c>
      <c r="O4127" s="38" t="str">
        <f t="shared" si="384"/>
        <v/>
      </c>
      <c r="P4127" s="39" t="str">
        <f t="shared" si="389"/>
        <v/>
      </c>
      <c r="AC4127" s="42" t="str">
        <f>IF(B4127="","",VLOOKUP(B4127,[2]Formula!B:C,2,0))</f>
        <v/>
      </c>
      <c r="AD4127" s="43" t="str">
        <f t="shared" si="387"/>
        <v/>
      </c>
    </row>
    <row r="4128" spans="1:30" x14ac:dyDescent="0.25">
      <c r="A4128" s="64"/>
      <c r="B4128" s="64"/>
      <c r="C4128" s="66"/>
      <c r="D4128" s="67"/>
      <c r="E4128" s="64"/>
      <c r="F4128" s="64"/>
      <c r="G4128" s="37" t="str">
        <f>IF(E4128="","",IF(OR(E4128="Project Management",E4128="Project Support",E4128="Sprint Management",E4128="Sprint Support"),"NA",ROUND((((VLOOKUP(AD4128,[2]Formula!V:X,3,0)))-SUMIF(AD:AD,AD4128,H:H)),2)))</f>
        <v/>
      </c>
      <c r="H4128" s="71"/>
      <c r="I4128" s="72"/>
      <c r="J4128" s="72"/>
      <c r="K4128" s="38" t="str">
        <f>IF(E4128="","",IF(OR(E4128="Project Management",E4128="Project Support",E4128="Sprint Management",E4128="Sprint Support"),"NA",(((SUMIF(AD:AD,AD4128,H:H)/VLOOKUP(AD4128,[2]Formula!V:X,3,0))*VLOOKUP(AD4128,[2]Formula!V:X,2,0))*H4128)/SUMIF(AD:AD,AD4128,H:H)))</f>
        <v/>
      </c>
      <c r="L4128" s="38" t="str">
        <f t="shared" si="385"/>
        <v/>
      </c>
      <c r="M4128" s="38" t="str">
        <f t="shared" si="386"/>
        <v/>
      </c>
      <c r="N4128" s="38" t="str">
        <f t="shared" si="388"/>
        <v/>
      </c>
      <c r="O4128" s="38" t="str">
        <f t="shared" si="384"/>
        <v/>
      </c>
      <c r="P4128" s="39" t="str">
        <f t="shared" si="389"/>
        <v/>
      </c>
      <c r="AC4128" s="42" t="str">
        <f>IF(B4128="","",VLOOKUP(B4128,[2]Formula!B:C,2,0))</f>
        <v/>
      </c>
      <c r="AD4128" s="43" t="str">
        <f t="shared" si="387"/>
        <v/>
      </c>
    </row>
    <row r="4129" spans="1:30" x14ac:dyDescent="0.25">
      <c r="A4129" s="64"/>
      <c r="B4129" s="64"/>
      <c r="C4129" s="66"/>
      <c r="D4129" s="67"/>
      <c r="E4129" s="64"/>
      <c r="F4129" s="64"/>
      <c r="G4129" s="37" t="str">
        <f>IF(E4129="","",IF(OR(E4129="Project Management",E4129="Project Support",E4129="Sprint Management",E4129="Sprint Support"),"NA",ROUND((((VLOOKUP(AD4129,[2]Formula!V:X,3,0)))-SUMIF(AD:AD,AD4129,H:H)),2)))</f>
        <v/>
      </c>
      <c r="H4129" s="71"/>
      <c r="I4129" s="72"/>
      <c r="J4129" s="72"/>
      <c r="K4129" s="38" t="str">
        <f>IF(E4129="","",IF(OR(E4129="Project Management",E4129="Project Support",E4129="Sprint Management",E4129="Sprint Support"),"NA",(((SUMIF(AD:AD,AD4129,H:H)/VLOOKUP(AD4129,[2]Formula!V:X,3,0))*VLOOKUP(AD4129,[2]Formula!V:X,2,0))*H4129)/SUMIF(AD:AD,AD4129,H:H)))</f>
        <v/>
      </c>
      <c r="L4129" s="38" t="str">
        <f t="shared" si="385"/>
        <v/>
      </c>
      <c r="M4129" s="38" t="str">
        <f t="shared" si="386"/>
        <v/>
      </c>
      <c r="N4129" s="38" t="str">
        <f t="shared" si="388"/>
        <v/>
      </c>
      <c r="O4129" s="38" t="str">
        <f t="shared" si="384"/>
        <v/>
      </c>
      <c r="P4129" s="39" t="str">
        <f t="shared" si="389"/>
        <v/>
      </c>
      <c r="AC4129" s="42" t="str">
        <f>IF(B4129="","",VLOOKUP(B4129,[2]Formula!B:C,2,0))</f>
        <v/>
      </c>
      <c r="AD4129" s="43" t="str">
        <f t="shared" si="387"/>
        <v/>
      </c>
    </row>
    <row r="4130" spans="1:30" x14ac:dyDescent="0.25">
      <c r="A4130" s="64"/>
      <c r="B4130" s="64"/>
      <c r="C4130" s="66"/>
      <c r="D4130" s="67"/>
      <c r="E4130" s="64"/>
      <c r="F4130" s="64"/>
      <c r="G4130" s="37" t="str">
        <f>IF(E4130="","",IF(OR(E4130="Project Management",E4130="Project Support",E4130="Sprint Management",E4130="Sprint Support"),"NA",ROUND((((VLOOKUP(AD4130,[2]Formula!V:X,3,0)))-SUMIF(AD:AD,AD4130,H:H)),2)))</f>
        <v/>
      </c>
      <c r="H4130" s="71"/>
      <c r="I4130" s="72"/>
      <c r="J4130" s="72"/>
      <c r="K4130" s="38" t="str">
        <f>IF(E4130="","",IF(OR(E4130="Project Management",E4130="Project Support",E4130="Sprint Management",E4130="Sprint Support"),"NA",(((SUMIF(AD:AD,AD4130,H:H)/VLOOKUP(AD4130,[2]Formula!V:X,3,0))*VLOOKUP(AD4130,[2]Formula!V:X,2,0))*H4130)/SUMIF(AD:AD,AD4130,H:H)))</f>
        <v/>
      </c>
      <c r="L4130" s="38" t="str">
        <f t="shared" si="385"/>
        <v/>
      </c>
      <c r="M4130" s="38" t="str">
        <f t="shared" si="386"/>
        <v/>
      </c>
      <c r="N4130" s="38" t="str">
        <f t="shared" si="388"/>
        <v/>
      </c>
      <c r="O4130" s="38" t="str">
        <f t="shared" si="384"/>
        <v/>
      </c>
      <c r="P4130" s="39" t="str">
        <f t="shared" si="389"/>
        <v/>
      </c>
      <c r="AC4130" s="42" t="str">
        <f>IF(B4130="","",VLOOKUP(B4130,[2]Formula!B:C,2,0))</f>
        <v/>
      </c>
      <c r="AD4130" s="43" t="str">
        <f t="shared" si="387"/>
        <v/>
      </c>
    </row>
    <row r="4131" spans="1:30" x14ac:dyDescent="0.25">
      <c r="A4131" s="64"/>
      <c r="B4131" s="64"/>
      <c r="C4131" s="66"/>
      <c r="D4131" s="67"/>
      <c r="E4131" s="64"/>
      <c r="F4131" s="64"/>
      <c r="G4131" s="37" t="str">
        <f>IF(E4131="","",IF(OR(E4131="Project Management",E4131="Project Support",E4131="Sprint Management",E4131="Sprint Support"),"NA",ROUND((((VLOOKUP(AD4131,[2]Formula!V:X,3,0)))-SUMIF(AD:AD,AD4131,H:H)),2)))</f>
        <v/>
      </c>
      <c r="H4131" s="71"/>
      <c r="I4131" s="72"/>
      <c r="J4131" s="72"/>
      <c r="K4131" s="38" t="str">
        <f>IF(E4131="","",IF(OR(E4131="Project Management",E4131="Project Support",E4131="Sprint Management",E4131="Sprint Support"),"NA",(((SUMIF(AD:AD,AD4131,H:H)/VLOOKUP(AD4131,[2]Formula!V:X,3,0))*VLOOKUP(AD4131,[2]Formula!V:X,2,0))*H4131)/SUMIF(AD:AD,AD4131,H:H)))</f>
        <v/>
      </c>
      <c r="L4131" s="38" t="str">
        <f t="shared" si="385"/>
        <v/>
      </c>
      <c r="M4131" s="38" t="str">
        <f t="shared" si="386"/>
        <v/>
      </c>
      <c r="N4131" s="38" t="str">
        <f t="shared" si="388"/>
        <v/>
      </c>
      <c r="O4131" s="38" t="str">
        <f t="shared" si="384"/>
        <v/>
      </c>
      <c r="P4131" s="39" t="str">
        <f t="shared" si="389"/>
        <v/>
      </c>
      <c r="AC4131" s="42" t="str">
        <f>IF(B4131="","",VLOOKUP(B4131,[2]Formula!B:C,2,0))</f>
        <v/>
      </c>
      <c r="AD4131" s="43" t="str">
        <f t="shared" si="387"/>
        <v/>
      </c>
    </row>
    <row r="4132" spans="1:30" x14ac:dyDescent="0.25">
      <c r="A4132" s="64"/>
      <c r="B4132" s="64"/>
      <c r="C4132" s="66"/>
      <c r="D4132" s="67"/>
      <c r="E4132" s="64"/>
      <c r="F4132" s="64"/>
      <c r="G4132" s="37" t="str">
        <f>IF(E4132="","",IF(OR(E4132="Project Management",E4132="Project Support",E4132="Sprint Management",E4132="Sprint Support"),"NA",ROUND((((VLOOKUP(AD4132,[2]Formula!V:X,3,0)))-SUMIF(AD:AD,AD4132,H:H)),2)))</f>
        <v/>
      </c>
      <c r="H4132" s="71"/>
      <c r="I4132" s="72"/>
      <c r="J4132" s="72"/>
      <c r="K4132" s="38" t="str">
        <f>IF(E4132="","",IF(OR(E4132="Project Management",E4132="Project Support",E4132="Sprint Management",E4132="Sprint Support"),"NA",(((SUMIF(AD:AD,AD4132,H:H)/VLOOKUP(AD4132,[2]Formula!V:X,3,0))*VLOOKUP(AD4132,[2]Formula!V:X,2,0))*H4132)/SUMIF(AD:AD,AD4132,H:H)))</f>
        <v/>
      </c>
      <c r="L4132" s="38" t="str">
        <f t="shared" si="385"/>
        <v/>
      </c>
      <c r="M4132" s="38" t="str">
        <f t="shared" si="386"/>
        <v/>
      </c>
      <c r="N4132" s="38" t="str">
        <f t="shared" si="388"/>
        <v/>
      </c>
      <c r="O4132" s="38" t="str">
        <f t="shared" si="384"/>
        <v/>
      </c>
      <c r="P4132" s="39" t="str">
        <f t="shared" si="389"/>
        <v/>
      </c>
      <c r="AC4132" s="42" t="str">
        <f>IF(B4132="","",VLOOKUP(B4132,[2]Formula!B:C,2,0))</f>
        <v/>
      </c>
      <c r="AD4132" s="43" t="str">
        <f t="shared" si="387"/>
        <v/>
      </c>
    </row>
    <row r="4133" spans="1:30" x14ac:dyDescent="0.25">
      <c r="A4133" s="64"/>
      <c r="B4133" s="64"/>
      <c r="C4133" s="66"/>
      <c r="D4133" s="67"/>
      <c r="E4133" s="64"/>
      <c r="F4133" s="64"/>
      <c r="G4133" s="37" t="str">
        <f>IF(E4133="","",IF(OR(E4133="Project Management",E4133="Project Support",E4133="Sprint Management",E4133="Sprint Support"),"NA",ROUND((((VLOOKUP(AD4133,[2]Formula!V:X,3,0)))-SUMIF(AD:AD,AD4133,H:H)),2)))</f>
        <v/>
      </c>
      <c r="H4133" s="71"/>
      <c r="I4133" s="72"/>
      <c r="J4133" s="72"/>
      <c r="K4133" s="38" t="str">
        <f>IF(E4133="","",IF(OR(E4133="Project Management",E4133="Project Support",E4133="Sprint Management",E4133="Sprint Support"),"NA",(((SUMIF(AD:AD,AD4133,H:H)/VLOOKUP(AD4133,[2]Formula!V:X,3,0))*VLOOKUP(AD4133,[2]Formula!V:X,2,0))*H4133)/SUMIF(AD:AD,AD4133,H:H)))</f>
        <v/>
      </c>
      <c r="L4133" s="38" t="str">
        <f t="shared" si="385"/>
        <v/>
      </c>
      <c r="M4133" s="38" t="str">
        <f t="shared" si="386"/>
        <v/>
      </c>
      <c r="N4133" s="38" t="str">
        <f t="shared" si="388"/>
        <v/>
      </c>
      <c r="O4133" s="38" t="str">
        <f t="shared" si="384"/>
        <v/>
      </c>
      <c r="P4133" s="39" t="str">
        <f t="shared" si="389"/>
        <v/>
      </c>
      <c r="AC4133" s="42" t="str">
        <f>IF(B4133="","",VLOOKUP(B4133,[2]Formula!B:C,2,0))</f>
        <v/>
      </c>
      <c r="AD4133" s="43" t="str">
        <f t="shared" si="387"/>
        <v/>
      </c>
    </row>
    <row r="4134" spans="1:30" x14ac:dyDescent="0.25">
      <c r="A4134" s="64"/>
      <c r="B4134" s="64"/>
      <c r="C4134" s="66"/>
      <c r="D4134" s="67"/>
      <c r="E4134" s="64"/>
      <c r="F4134" s="64"/>
      <c r="G4134" s="37" t="str">
        <f>IF(E4134="","",IF(OR(E4134="Project Management",E4134="Project Support",E4134="Sprint Management",E4134="Sprint Support"),"NA",ROUND((((VLOOKUP(AD4134,[2]Formula!V:X,3,0)))-SUMIF(AD:AD,AD4134,H:H)),2)))</f>
        <v/>
      </c>
      <c r="H4134" s="71"/>
      <c r="I4134" s="72"/>
      <c r="J4134" s="72"/>
      <c r="K4134" s="38" t="str">
        <f>IF(E4134="","",IF(OR(E4134="Project Management",E4134="Project Support",E4134="Sprint Management",E4134="Sprint Support"),"NA",(((SUMIF(AD:AD,AD4134,H:H)/VLOOKUP(AD4134,[2]Formula!V:X,3,0))*VLOOKUP(AD4134,[2]Formula!V:X,2,0))*H4134)/SUMIF(AD:AD,AD4134,H:H)))</f>
        <v/>
      </c>
      <c r="L4134" s="38" t="str">
        <f t="shared" si="385"/>
        <v/>
      </c>
      <c r="M4134" s="38" t="str">
        <f t="shared" si="386"/>
        <v/>
      </c>
      <c r="N4134" s="38" t="str">
        <f t="shared" si="388"/>
        <v/>
      </c>
      <c r="O4134" s="38" t="str">
        <f t="shared" si="384"/>
        <v/>
      </c>
      <c r="P4134" s="39" t="str">
        <f t="shared" si="389"/>
        <v/>
      </c>
      <c r="AC4134" s="42" t="str">
        <f>IF(B4134="","",VLOOKUP(B4134,[2]Formula!B:C,2,0))</f>
        <v/>
      </c>
      <c r="AD4134" s="43" t="str">
        <f t="shared" si="387"/>
        <v/>
      </c>
    </row>
    <row r="4135" spans="1:30" x14ac:dyDescent="0.25">
      <c r="A4135" s="64"/>
      <c r="B4135" s="64"/>
      <c r="C4135" s="66"/>
      <c r="D4135" s="67"/>
      <c r="E4135" s="64"/>
      <c r="F4135" s="64"/>
      <c r="G4135" s="37" t="str">
        <f>IF(E4135="","",IF(OR(E4135="Project Management",E4135="Project Support",E4135="Sprint Management",E4135="Sprint Support"),"NA",ROUND((((VLOOKUP(AD4135,[2]Formula!V:X,3,0)))-SUMIF(AD:AD,AD4135,H:H)),2)))</f>
        <v/>
      </c>
      <c r="H4135" s="71"/>
      <c r="I4135" s="72"/>
      <c r="J4135" s="72"/>
      <c r="K4135" s="38" t="str">
        <f>IF(E4135="","",IF(OR(E4135="Project Management",E4135="Project Support",E4135="Sprint Management",E4135="Sprint Support"),"NA",(((SUMIF(AD:AD,AD4135,H:H)/VLOOKUP(AD4135,[2]Formula!V:X,3,0))*VLOOKUP(AD4135,[2]Formula!V:X,2,0))*H4135)/SUMIF(AD:AD,AD4135,H:H)))</f>
        <v/>
      </c>
      <c r="L4135" s="38" t="str">
        <f t="shared" si="385"/>
        <v/>
      </c>
      <c r="M4135" s="38" t="str">
        <f t="shared" si="386"/>
        <v/>
      </c>
      <c r="N4135" s="38" t="str">
        <f t="shared" si="388"/>
        <v/>
      </c>
      <c r="O4135" s="38" t="str">
        <f t="shared" si="384"/>
        <v/>
      </c>
      <c r="P4135" s="39" t="str">
        <f t="shared" si="389"/>
        <v/>
      </c>
      <c r="AC4135" s="42" t="str">
        <f>IF(B4135="","",VLOOKUP(B4135,[2]Formula!B:C,2,0))</f>
        <v/>
      </c>
      <c r="AD4135" s="43" t="str">
        <f t="shared" si="387"/>
        <v/>
      </c>
    </row>
    <row r="4136" spans="1:30" x14ac:dyDescent="0.25">
      <c r="A4136" s="64"/>
      <c r="B4136" s="64"/>
      <c r="C4136" s="66"/>
      <c r="D4136" s="67"/>
      <c r="E4136" s="64"/>
      <c r="F4136" s="64"/>
      <c r="G4136" s="37" t="str">
        <f>IF(E4136="","",IF(OR(E4136="Project Management",E4136="Project Support",E4136="Sprint Management",E4136="Sprint Support"),"NA",ROUND((((VLOOKUP(AD4136,[2]Formula!V:X,3,0)))-SUMIF(AD:AD,AD4136,H:H)),2)))</f>
        <v/>
      </c>
      <c r="H4136" s="71"/>
      <c r="I4136" s="72"/>
      <c r="J4136" s="72"/>
      <c r="K4136" s="38" t="str">
        <f>IF(E4136="","",IF(OR(E4136="Project Management",E4136="Project Support",E4136="Sprint Management",E4136="Sprint Support"),"NA",(((SUMIF(AD:AD,AD4136,H:H)/VLOOKUP(AD4136,[2]Formula!V:X,3,0))*VLOOKUP(AD4136,[2]Formula!V:X,2,0))*H4136)/SUMIF(AD:AD,AD4136,H:H)))</f>
        <v/>
      </c>
      <c r="L4136" s="38" t="str">
        <f t="shared" si="385"/>
        <v/>
      </c>
      <c r="M4136" s="38" t="str">
        <f t="shared" si="386"/>
        <v/>
      </c>
      <c r="N4136" s="38" t="str">
        <f t="shared" si="388"/>
        <v/>
      </c>
      <c r="O4136" s="38" t="str">
        <f t="shared" si="384"/>
        <v/>
      </c>
      <c r="P4136" s="39" t="str">
        <f t="shared" si="389"/>
        <v/>
      </c>
      <c r="AC4136" s="42" t="str">
        <f>IF(B4136="","",VLOOKUP(B4136,[2]Formula!B:C,2,0))</f>
        <v/>
      </c>
      <c r="AD4136" s="43" t="str">
        <f t="shared" si="387"/>
        <v/>
      </c>
    </row>
    <row r="4137" spans="1:30" x14ac:dyDescent="0.25">
      <c r="A4137" s="64"/>
      <c r="B4137" s="64"/>
      <c r="C4137" s="66"/>
      <c r="D4137" s="67"/>
      <c r="E4137" s="64"/>
      <c r="F4137" s="64"/>
      <c r="G4137" s="37" t="str">
        <f>IF(E4137="","",IF(OR(E4137="Project Management",E4137="Project Support",E4137="Sprint Management",E4137="Sprint Support"),"NA",ROUND((((VLOOKUP(AD4137,[2]Formula!V:X,3,0)))-SUMIF(AD:AD,AD4137,H:H)),2)))</f>
        <v/>
      </c>
      <c r="H4137" s="71"/>
      <c r="I4137" s="72"/>
      <c r="J4137" s="72"/>
      <c r="K4137" s="38" t="str">
        <f>IF(E4137="","",IF(OR(E4137="Project Management",E4137="Project Support",E4137="Sprint Management",E4137="Sprint Support"),"NA",(((SUMIF(AD:AD,AD4137,H:H)/VLOOKUP(AD4137,[2]Formula!V:X,3,0))*VLOOKUP(AD4137,[2]Formula!V:X,2,0))*H4137)/SUMIF(AD:AD,AD4137,H:H)))</f>
        <v/>
      </c>
      <c r="L4137" s="38" t="str">
        <f t="shared" si="385"/>
        <v/>
      </c>
      <c r="M4137" s="38" t="str">
        <f t="shared" si="386"/>
        <v/>
      </c>
      <c r="N4137" s="38" t="str">
        <f t="shared" si="388"/>
        <v/>
      </c>
      <c r="O4137" s="38" t="str">
        <f t="shared" si="384"/>
        <v/>
      </c>
      <c r="P4137" s="39" t="str">
        <f t="shared" si="389"/>
        <v/>
      </c>
      <c r="AC4137" s="42" t="str">
        <f>IF(B4137="","",VLOOKUP(B4137,[2]Formula!B:C,2,0))</f>
        <v/>
      </c>
      <c r="AD4137" s="43" t="str">
        <f t="shared" si="387"/>
        <v/>
      </c>
    </row>
    <row r="4138" spans="1:30" x14ac:dyDescent="0.25">
      <c r="A4138" s="64"/>
      <c r="B4138" s="64"/>
      <c r="C4138" s="66"/>
      <c r="D4138" s="67"/>
      <c r="E4138" s="64"/>
      <c r="F4138" s="64"/>
      <c r="G4138" s="37" t="str">
        <f>IF(E4138="","",IF(OR(E4138="Project Management",E4138="Project Support",E4138="Sprint Management",E4138="Sprint Support"),"NA",ROUND((((VLOOKUP(AD4138,[2]Formula!V:X,3,0)))-SUMIF(AD:AD,AD4138,H:H)),2)))</f>
        <v/>
      </c>
      <c r="H4138" s="71"/>
      <c r="I4138" s="72"/>
      <c r="J4138" s="72"/>
      <c r="K4138" s="38" t="str">
        <f>IF(E4138="","",IF(OR(E4138="Project Management",E4138="Project Support",E4138="Sprint Management",E4138="Sprint Support"),"NA",(((SUMIF(AD:AD,AD4138,H:H)/VLOOKUP(AD4138,[2]Formula!V:X,3,0))*VLOOKUP(AD4138,[2]Formula!V:X,2,0))*H4138)/SUMIF(AD:AD,AD4138,H:H)))</f>
        <v/>
      </c>
      <c r="L4138" s="38" t="str">
        <f t="shared" si="385"/>
        <v/>
      </c>
      <c r="M4138" s="38" t="str">
        <f t="shared" si="386"/>
        <v/>
      </c>
      <c r="N4138" s="38" t="str">
        <f t="shared" si="388"/>
        <v/>
      </c>
      <c r="O4138" s="38" t="str">
        <f t="shared" si="384"/>
        <v/>
      </c>
      <c r="P4138" s="39" t="str">
        <f t="shared" si="389"/>
        <v/>
      </c>
      <c r="AC4138" s="42" t="str">
        <f>IF(B4138="","",VLOOKUP(B4138,[2]Formula!B:C,2,0))</f>
        <v/>
      </c>
      <c r="AD4138" s="43" t="str">
        <f t="shared" si="387"/>
        <v/>
      </c>
    </row>
    <row r="4139" spans="1:30" x14ac:dyDescent="0.25">
      <c r="A4139" s="64"/>
      <c r="B4139" s="64"/>
      <c r="C4139" s="66"/>
      <c r="D4139" s="67"/>
      <c r="E4139" s="64"/>
      <c r="F4139" s="64"/>
      <c r="G4139" s="37" t="str">
        <f>IF(E4139="","",IF(OR(E4139="Project Management",E4139="Project Support",E4139="Sprint Management",E4139="Sprint Support"),"NA",ROUND((((VLOOKUP(AD4139,[2]Formula!V:X,3,0)))-SUMIF(AD:AD,AD4139,H:H)),2)))</f>
        <v/>
      </c>
      <c r="H4139" s="71"/>
      <c r="I4139" s="72"/>
      <c r="J4139" s="72"/>
      <c r="K4139" s="38" t="str">
        <f>IF(E4139="","",IF(OR(E4139="Project Management",E4139="Project Support",E4139="Sprint Management",E4139="Sprint Support"),"NA",(((SUMIF(AD:AD,AD4139,H:H)/VLOOKUP(AD4139,[2]Formula!V:X,3,0))*VLOOKUP(AD4139,[2]Formula!V:X,2,0))*H4139)/SUMIF(AD:AD,AD4139,H:H)))</f>
        <v/>
      </c>
      <c r="L4139" s="38" t="str">
        <f t="shared" si="385"/>
        <v/>
      </c>
      <c r="M4139" s="38" t="str">
        <f t="shared" si="386"/>
        <v/>
      </c>
      <c r="N4139" s="38" t="str">
        <f t="shared" si="388"/>
        <v/>
      </c>
      <c r="O4139" s="38" t="str">
        <f t="shared" si="384"/>
        <v/>
      </c>
      <c r="P4139" s="39" t="str">
        <f t="shared" si="389"/>
        <v/>
      </c>
      <c r="AC4139" s="42" t="str">
        <f>IF(B4139="","",VLOOKUP(B4139,[2]Formula!B:C,2,0))</f>
        <v/>
      </c>
      <c r="AD4139" s="43" t="str">
        <f t="shared" si="387"/>
        <v/>
      </c>
    </row>
    <row r="4140" spans="1:30" x14ac:dyDescent="0.25">
      <c r="A4140" s="64"/>
      <c r="B4140" s="64"/>
      <c r="C4140" s="66"/>
      <c r="D4140" s="67"/>
      <c r="E4140" s="64"/>
      <c r="F4140" s="64"/>
      <c r="G4140" s="37" t="str">
        <f>IF(E4140="","",IF(OR(E4140="Project Management",E4140="Project Support",E4140="Sprint Management",E4140="Sprint Support"),"NA",ROUND((((VLOOKUP(AD4140,[2]Formula!V:X,3,0)))-SUMIF(AD:AD,AD4140,H:H)),2)))</f>
        <v/>
      </c>
      <c r="H4140" s="71"/>
      <c r="I4140" s="72"/>
      <c r="J4140" s="72"/>
      <c r="K4140" s="38" t="str">
        <f>IF(E4140="","",IF(OR(E4140="Project Management",E4140="Project Support",E4140="Sprint Management",E4140="Sprint Support"),"NA",(((SUMIF(AD:AD,AD4140,H:H)/VLOOKUP(AD4140,[2]Formula!V:X,3,0))*VLOOKUP(AD4140,[2]Formula!V:X,2,0))*H4140)/SUMIF(AD:AD,AD4140,H:H)))</f>
        <v/>
      </c>
      <c r="L4140" s="38" t="str">
        <f t="shared" si="385"/>
        <v/>
      </c>
      <c r="M4140" s="38" t="str">
        <f t="shared" si="386"/>
        <v/>
      </c>
      <c r="N4140" s="38" t="str">
        <f t="shared" si="388"/>
        <v/>
      </c>
      <c r="O4140" s="38" t="str">
        <f t="shared" si="384"/>
        <v/>
      </c>
      <c r="P4140" s="39" t="str">
        <f t="shared" si="389"/>
        <v/>
      </c>
      <c r="AC4140" s="42" t="str">
        <f>IF(B4140="","",VLOOKUP(B4140,[2]Formula!B:C,2,0))</f>
        <v/>
      </c>
      <c r="AD4140" s="43" t="str">
        <f t="shared" si="387"/>
        <v/>
      </c>
    </row>
    <row r="4141" spans="1:30" x14ac:dyDescent="0.25">
      <c r="A4141" s="64"/>
      <c r="B4141" s="64"/>
      <c r="C4141" s="66"/>
      <c r="D4141" s="67"/>
      <c r="E4141" s="64"/>
      <c r="F4141" s="64"/>
      <c r="G4141" s="37" t="str">
        <f>IF(E4141="","",IF(OR(E4141="Project Management",E4141="Project Support",E4141="Sprint Management",E4141="Sprint Support"),"NA",ROUND((((VLOOKUP(AD4141,[2]Formula!V:X,3,0)))-SUMIF(AD:AD,AD4141,H:H)),2)))</f>
        <v/>
      </c>
      <c r="H4141" s="71"/>
      <c r="I4141" s="72"/>
      <c r="J4141" s="72"/>
      <c r="K4141" s="38" t="str">
        <f>IF(E4141="","",IF(OR(E4141="Project Management",E4141="Project Support",E4141="Sprint Management",E4141="Sprint Support"),"NA",(((SUMIF(AD:AD,AD4141,H:H)/VLOOKUP(AD4141,[2]Formula!V:X,3,0))*VLOOKUP(AD4141,[2]Formula!V:X,2,0))*H4141)/SUMIF(AD:AD,AD4141,H:H)))</f>
        <v/>
      </c>
      <c r="L4141" s="38" t="str">
        <f t="shared" si="385"/>
        <v/>
      </c>
      <c r="M4141" s="38" t="str">
        <f t="shared" si="386"/>
        <v/>
      </c>
      <c r="N4141" s="38" t="str">
        <f t="shared" si="388"/>
        <v/>
      </c>
      <c r="O4141" s="38" t="str">
        <f t="shared" si="384"/>
        <v/>
      </c>
      <c r="P4141" s="39" t="str">
        <f t="shared" si="389"/>
        <v/>
      </c>
      <c r="AC4141" s="42" t="str">
        <f>IF(B4141="","",VLOOKUP(B4141,[2]Formula!B:C,2,0))</f>
        <v/>
      </c>
      <c r="AD4141" s="43" t="str">
        <f t="shared" si="387"/>
        <v/>
      </c>
    </row>
    <row r="4142" spans="1:30" x14ac:dyDescent="0.25">
      <c r="A4142" s="64"/>
      <c r="B4142" s="64"/>
      <c r="C4142" s="66"/>
      <c r="D4142" s="67"/>
      <c r="E4142" s="64"/>
      <c r="F4142" s="64"/>
      <c r="G4142" s="37" t="str">
        <f>IF(E4142="","",IF(OR(E4142="Project Management",E4142="Project Support",E4142="Sprint Management",E4142="Sprint Support"),"NA",ROUND((((VLOOKUP(AD4142,[2]Formula!V:X,3,0)))-SUMIF(AD:AD,AD4142,H:H)),2)))</f>
        <v/>
      </c>
      <c r="H4142" s="71"/>
      <c r="I4142" s="72"/>
      <c r="J4142" s="72"/>
      <c r="K4142" s="38" t="str">
        <f>IF(E4142="","",IF(OR(E4142="Project Management",E4142="Project Support",E4142="Sprint Management",E4142="Sprint Support"),"NA",(((SUMIF(AD:AD,AD4142,H:H)/VLOOKUP(AD4142,[2]Formula!V:X,3,0))*VLOOKUP(AD4142,[2]Formula!V:X,2,0))*H4142)/SUMIF(AD:AD,AD4142,H:H)))</f>
        <v/>
      </c>
      <c r="L4142" s="38" t="str">
        <f t="shared" si="385"/>
        <v/>
      </c>
      <c r="M4142" s="38" t="str">
        <f t="shared" si="386"/>
        <v/>
      </c>
      <c r="N4142" s="38" t="str">
        <f t="shared" si="388"/>
        <v/>
      </c>
      <c r="O4142" s="38" t="str">
        <f t="shared" si="384"/>
        <v/>
      </c>
      <c r="P4142" s="39" t="str">
        <f t="shared" si="389"/>
        <v/>
      </c>
      <c r="AC4142" s="42" t="str">
        <f>IF(B4142="","",VLOOKUP(B4142,[2]Formula!B:C,2,0))</f>
        <v/>
      </c>
      <c r="AD4142" s="43" t="str">
        <f t="shared" si="387"/>
        <v/>
      </c>
    </row>
    <row r="4143" spans="1:30" x14ac:dyDescent="0.25">
      <c r="A4143" s="64"/>
      <c r="B4143" s="64"/>
      <c r="C4143" s="66"/>
      <c r="D4143" s="67"/>
      <c r="E4143" s="64"/>
      <c r="F4143" s="64"/>
      <c r="G4143" s="37" t="str">
        <f>IF(E4143="","",IF(OR(E4143="Project Management",E4143="Project Support",E4143="Sprint Management",E4143="Sprint Support"),"NA",ROUND((((VLOOKUP(AD4143,[2]Formula!V:X,3,0)))-SUMIF(AD:AD,AD4143,H:H)),2)))</f>
        <v/>
      </c>
      <c r="H4143" s="71"/>
      <c r="I4143" s="72"/>
      <c r="J4143" s="72"/>
      <c r="K4143" s="38" t="str">
        <f>IF(E4143="","",IF(OR(E4143="Project Management",E4143="Project Support",E4143="Sprint Management",E4143="Sprint Support"),"NA",(((SUMIF(AD:AD,AD4143,H:H)/VLOOKUP(AD4143,[2]Formula!V:X,3,0))*VLOOKUP(AD4143,[2]Formula!V:X,2,0))*H4143)/SUMIF(AD:AD,AD4143,H:H)))</f>
        <v/>
      </c>
      <c r="L4143" s="38" t="str">
        <f t="shared" si="385"/>
        <v/>
      </c>
      <c r="M4143" s="38" t="str">
        <f t="shared" si="386"/>
        <v/>
      </c>
      <c r="N4143" s="38" t="str">
        <f t="shared" si="388"/>
        <v/>
      </c>
      <c r="O4143" s="38" t="str">
        <f t="shared" si="384"/>
        <v/>
      </c>
      <c r="P4143" s="39" t="str">
        <f t="shared" si="389"/>
        <v/>
      </c>
      <c r="AC4143" s="42" t="str">
        <f>IF(B4143="","",VLOOKUP(B4143,[2]Formula!B:C,2,0))</f>
        <v/>
      </c>
      <c r="AD4143" s="43" t="str">
        <f t="shared" si="387"/>
        <v/>
      </c>
    </row>
    <row r="4144" spans="1:30" x14ac:dyDescent="0.25">
      <c r="A4144" s="64"/>
      <c r="B4144" s="64"/>
      <c r="C4144" s="66"/>
      <c r="D4144" s="67"/>
      <c r="E4144" s="64"/>
      <c r="F4144" s="64"/>
      <c r="G4144" s="37" t="str">
        <f>IF(E4144="","",IF(OR(E4144="Project Management",E4144="Project Support",E4144="Sprint Management",E4144="Sprint Support"),"NA",ROUND((((VLOOKUP(AD4144,[2]Formula!V:X,3,0)))-SUMIF(AD:AD,AD4144,H:H)),2)))</f>
        <v/>
      </c>
      <c r="H4144" s="71"/>
      <c r="I4144" s="72"/>
      <c r="J4144" s="72"/>
      <c r="K4144" s="38" t="str">
        <f>IF(E4144="","",IF(OR(E4144="Project Management",E4144="Project Support",E4144="Sprint Management",E4144="Sprint Support"),"NA",(((SUMIF(AD:AD,AD4144,H:H)/VLOOKUP(AD4144,[2]Formula!V:X,3,0))*VLOOKUP(AD4144,[2]Formula!V:X,2,0))*H4144)/SUMIF(AD:AD,AD4144,H:H)))</f>
        <v/>
      </c>
      <c r="L4144" s="38" t="str">
        <f t="shared" si="385"/>
        <v/>
      </c>
      <c r="M4144" s="38" t="str">
        <f t="shared" si="386"/>
        <v/>
      </c>
      <c r="N4144" s="38" t="str">
        <f t="shared" si="388"/>
        <v/>
      </c>
      <c r="O4144" s="38" t="str">
        <f t="shared" si="384"/>
        <v/>
      </c>
      <c r="P4144" s="39" t="str">
        <f t="shared" si="389"/>
        <v/>
      </c>
      <c r="AC4144" s="42" t="str">
        <f>IF(B4144="","",VLOOKUP(B4144,[2]Formula!B:C,2,0))</f>
        <v/>
      </c>
      <c r="AD4144" s="43" t="str">
        <f t="shared" si="387"/>
        <v/>
      </c>
    </row>
    <row r="4145" spans="1:30" x14ac:dyDescent="0.25">
      <c r="A4145" s="64"/>
      <c r="B4145" s="64"/>
      <c r="C4145" s="66"/>
      <c r="D4145" s="67"/>
      <c r="E4145" s="64"/>
      <c r="F4145" s="64"/>
      <c r="G4145" s="37" t="str">
        <f>IF(E4145="","",IF(OR(E4145="Project Management",E4145="Project Support",E4145="Sprint Management",E4145="Sprint Support"),"NA",ROUND((((VLOOKUP(AD4145,[2]Formula!V:X,3,0)))-SUMIF(AD:AD,AD4145,H:H)),2)))</f>
        <v/>
      </c>
      <c r="H4145" s="71"/>
      <c r="I4145" s="72"/>
      <c r="J4145" s="72"/>
      <c r="K4145" s="38" t="str">
        <f>IF(E4145="","",IF(OR(E4145="Project Management",E4145="Project Support",E4145="Sprint Management",E4145="Sprint Support"),"NA",(((SUMIF(AD:AD,AD4145,H:H)/VLOOKUP(AD4145,[2]Formula!V:X,3,0))*VLOOKUP(AD4145,[2]Formula!V:X,2,0))*H4145)/SUMIF(AD:AD,AD4145,H:H)))</f>
        <v/>
      </c>
      <c r="L4145" s="38" t="str">
        <f t="shared" si="385"/>
        <v/>
      </c>
      <c r="M4145" s="38" t="str">
        <f t="shared" si="386"/>
        <v/>
      </c>
      <c r="N4145" s="38" t="str">
        <f t="shared" si="388"/>
        <v/>
      </c>
      <c r="O4145" s="38" t="str">
        <f t="shared" si="384"/>
        <v/>
      </c>
      <c r="P4145" s="39" t="str">
        <f t="shared" si="389"/>
        <v/>
      </c>
      <c r="AC4145" s="42" t="str">
        <f>IF(B4145="","",VLOOKUP(B4145,[2]Formula!B:C,2,0))</f>
        <v/>
      </c>
      <c r="AD4145" s="43" t="str">
        <f t="shared" si="387"/>
        <v/>
      </c>
    </row>
    <row r="4146" spans="1:30" x14ac:dyDescent="0.25">
      <c r="A4146" s="64"/>
      <c r="B4146" s="64"/>
      <c r="C4146" s="66"/>
      <c r="D4146" s="67"/>
      <c r="E4146" s="64"/>
      <c r="F4146" s="64"/>
      <c r="G4146" s="37" t="str">
        <f>IF(E4146="","",IF(OR(E4146="Project Management",E4146="Project Support",E4146="Sprint Management",E4146="Sprint Support"),"NA",ROUND((((VLOOKUP(AD4146,[2]Formula!V:X,3,0)))-SUMIF(AD:AD,AD4146,H:H)),2)))</f>
        <v/>
      </c>
      <c r="H4146" s="71"/>
      <c r="I4146" s="72"/>
      <c r="J4146" s="72"/>
      <c r="K4146" s="38" t="str">
        <f>IF(E4146="","",IF(OR(E4146="Project Management",E4146="Project Support",E4146="Sprint Management",E4146="Sprint Support"),"NA",(((SUMIF(AD:AD,AD4146,H:H)/VLOOKUP(AD4146,[2]Formula!V:X,3,0))*VLOOKUP(AD4146,[2]Formula!V:X,2,0))*H4146)/SUMIF(AD:AD,AD4146,H:H)))</f>
        <v/>
      </c>
      <c r="L4146" s="38" t="str">
        <f t="shared" si="385"/>
        <v/>
      </c>
      <c r="M4146" s="38" t="str">
        <f t="shared" si="386"/>
        <v/>
      </c>
      <c r="N4146" s="38" t="str">
        <f t="shared" si="388"/>
        <v/>
      </c>
      <c r="O4146" s="38" t="str">
        <f t="shared" si="384"/>
        <v/>
      </c>
      <c r="P4146" s="39" t="str">
        <f t="shared" si="389"/>
        <v/>
      </c>
      <c r="AC4146" s="42" t="str">
        <f>IF(B4146="","",VLOOKUP(B4146,[2]Formula!B:C,2,0))</f>
        <v/>
      </c>
      <c r="AD4146" s="43" t="str">
        <f t="shared" si="387"/>
        <v/>
      </c>
    </row>
    <row r="4147" spans="1:30" x14ac:dyDescent="0.25">
      <c r="A4147" s="64"/>
      <c r="B4147" s="64"/>
      <c r="C4147" s="66"/>
      <c r="D4147" s="67"/>
      <c r="E4147" s="64"/>
      <c r="F4147" s="64"/>
      <c r="G4147" s="37" t="str">
        <f>IF(E4147="","",IF(OR(E4147="Project Management",E4147="Project Support",E4147="Sprint Management",E4147="Sprint Support"),"NA",ROUND((((VLOOKUP(AD4147,[2]Formula!V:X,3,0)))-SUMIF(AD:AD,AD4147,H:H)),2)))</f>
        <v/>
      </c>
      <c r="H4147" s="71"/>
      <c r="I4147" s="72"/>
      <c r="J4147" s="72"/>
      <c r="K4147" s="38" t="str">
        <f>IF(E4147="","",IF(OR(E4147="Project Management",E4147="Project Support",E4147="Sprint Management",E4147="Sprint Support"),"NA",(((SUMIF(AD:AD,AD4147,H:H)/VLOOKUP(AD4147,[2]Formula!V:X,3,0))*VLOOKUP(AD4147,[2]Formula!V:X,2,0))*H4147)/SUMIF(AD:AD,AD4147,H:H)))</f>
        <v/>
      </c>
      <c r="L4147" s="38" t="str">
        <f t="shared" si="385"/>
        <v/>
      </c>
      <c r="M4147" s="38" t="str">
        <f t="shared" si="386"/>
        <v/>
      </c>
      <c r="N4147" s="38" t="str">
        <f t="shared" si="388"/>
        <v/>
      </c>
      <c r="O4147" s="38" t="str">
        <f t="shared" si="384"/>
        <v/>
      </c>
      <c r="P4147" s="39" t="str">
        <f t="shared" si="389"/>
        <v/>
      </c>
      <c r="AC4147" s="42" t="str">
        <f>IF(B4147="","",VLOOKUP(B4147,[2]Formula!B:C,2,0))</f>
        <v/>
      </c>
      <c r="AD4147" s="43" t="str">
        <f t="shared" si="387"/>
        <v/>
      </c>
    </row>
    <row r="4148" spans="1:30" x14ac:dyDescent="0.25">
      <c r="A4148" s="64"/>
      <c r="B4148" s="64"/>
      <c r="C4148" s="66"/>
      <c r="D4148" s="67"/>
      <c r="E4148" s="64"/>
      <c r="F4148" s="64"/>
      <c r="G4148" s="37" t="str">
        <f>IF(E4148="","",IF(OR(E4148="Project Management",E4148="Project Support",E4148="Sprint Management",E4148="Sprint Support"),"NA",ROUND((((VLOOKUP(AD4148,[2]Formula!V:X,3,0)))-SUMIF(AD:AD,AD4148,H:H)),2)))</f>
        <v/>
      </c>
      <c r="H4148" s="71"/>
      <c r="I4148" s="72"/>
      <c r="J4148" s="72"/>
      <c r="K4148" s="38" t="str">
        <f>IF(E4148="","",IF(OR(E4148="Project Management",E4148="Project Support",E4148="Sprint Management",E4148="Sprint Support"),"NA",(((SUMIF(AD:AD,AD4148,H:H)/VLOOKUP(AD4148,[2]Formula!V:X,3,0))*VLOOKUP(AD4148,[2]Formula!V:X,2,0))*H4148)/SUMIF(AD:AD,AD4148,H:H)))</f>
        <v/>
      </c>
      <c r="L4148" s="38" t="str">
        <f t="shared" si="385"/>
        <v/>
      </c>
      <c r="M4148" s="38" t="str">
        <f t="shared" si="386"/>
        <v/>
      </c>
      <c r="N4148" s="38" t="str">
        <f t="shared" si="388"/>
        <v/>
      </c>
      <c r="O4148" s="38" t="str">
        <f t="shared" si="384"/>
        <v/>
      </c>
      <c r="P4148" s="39" t="str">
        <f t="shared" si="389"/>
        <v/>
      </c>
      <c r="AC4148" s="42" t="str">
        <f>IF(B4148="","",VLOOKUP(B4148,[2]Formula!B:C,2,0))</f>
        <v/>
      </c>
      <c r="AD4148" s="43" t="str">
        <f t="shared" si="387"/>
        <v/>
      </c>
    </row>
    <row r="4149" spans="1:30" x14ac:dyDescent="0.25">
      <c r="A4149" s="64"/>
      <c r="B4149" s="64"/>
      <c r="C4149" s="66"/>
      <c r="D4149" s="67"/>
      <c r="E4149" s="64"/>
      <c r="F4149" s="64"/>
      <c r="G4149" s="37" t="str">
        <f>IF(E4149="","",IF(OR(E4149="Project Management",E4149="Project Support",E4149="Sprint Management",E4149="Sprint Support"),"NA",ROUND((((VLOOKUP(AD4149,[2]Formula!V:X,3,0)))-SUMIF(AD:AD,AD4149,H:H)),2)))</f>
        <v/>
      </c>
      <c r="H4149" s="71"/>
      <c r="I4149" s="72"/>
      <c r="J4149" s="72"/>
      <c r="K4149" s="38" t="str">
        <f>IF(E4149="","",IF(OR(E4149="Project Management",E4149="Project Support",E4149="Sprint Management",E4149="Sprint Support"),"NA",(((SUMIF(AD:AD,AD4149,H:H)/VLOOKUP(AD4149,[2]Formula!V:X,3,0))*VLOOKUP(AD4149,[2]Formula!V:X,2,0))*H4149)/SUMIF(AD:AD,AD4149,H:H)))</f>
        <v/>
      </c>
      <c r="L4149" s="38" t="str">
        <f t="shared" si="385"/>
        <v/>
      </c>
      <c r="M4149" s="38" t="str">
        <f t="shared" si="386"/>
        <v/>
      </c>
      <c r="N4149" s="38" t="str">
        <f t="shared" si="388"/>
        <v/>
      </c>
      <c r="O4149" s="38" t="str">
        <f t="shared" ref="O4149:O4212" si="390">IFERROR(L4149/M4149,"")</f>
        <v/>
      </c>
      <c r="P4149" s="39" t="str">
        <f t="shared" si="389"/>
        <v/>
      </c>
      <c r="AC4149" s="42" t="str">
        <f>IF(B4149="","",VLOOKUP(B4149,[2]Formula!B:C,2,0))</f>
        <v/>
      </c>
      <c r="AD4149" s="43" t="str">
        <f t="shared" si="387"/>
        <v/>
      </c>
    </row>
    <row r="4150" spans="1:30" x14ac:dyDescent="0.25">
      <c r="A4150" s="64"/>
      <c r="B4150" s="64"/>
      <c r="C4150" s="66"/>
      <c r="D4150" s="67"/>
      <c r="E4150" s="64"/>
      <c r="F4150" s="64"/>
      <c r="G4150" s="37" t="str">
        <f>IF(E4150="","",IF(OR(E4150="Project Management",E4150="Project Support",E4150="Sprint Management",E4150="Sprint Support"),"NA",ROUND((((VLOOKUP(AD4150,[2]Formula!V:X,3,0)))-SUMIF(AD:AD,AD4150,H:H)),2)))</f>
        <v/>
      </c>
      <c r="H4150" s="71"/>
      <c r="I4150" s="72"/>
      <c r="J4150" s="72"/>
      <c r="K4150" s="38" t="str">
        <f>IF(E4150="","",IF(OR(E4150="Project Management",E4150="Project Support",E4150="Sprint Management",E4150="Sprint Support"),"NA",(((SUMIF(AD:AD,AD4150,H:H)/VLOOKUP(AD4150,[2]Formula!V:X,3,0))*VLOOKUP(AD4150,[2]Formula!V:X,2,0))*H4150)/SUMIF(AD:AD,AD4150,H:H)))</f>
        <v/>
      </c>
      <c r="L4150" s="38" t="str">
        <f t="shared" si="385"/>
        <v/>
      </c>
      <c r="M4150" s="38" t="str">
        <f t="shared" si="386"/>
        <v/>
      </c>
      <c r="N4150" s="38" t="str">
        <f t="shared" si="388"/>
        <v/>
      </c>
      <c r="O4150" s="38" t="str">
        <f t="shared" si="390"/>
        <v/>
      </c>
      <c r="P4150" s="39" t="str">
        <f t="shared" si="389"/>
        <v/>
      </c>
      <c r="AC4150" s="42" t="str">
        <f>IF(B4150="","",VLOOKUP(B4150,[2]Formula!B:C,2,0))</f>
        <v/>
      </c>
      <c r="AD4150" s="43" t="str">
        <f t="shared" si="387"/>
        <v/>
      </c>
    </row>
    <row r="4151" spans="1:30" x14ac:dyDescent="0.25">
      <c r="A4151" s="64"/>
      <c r="B4151" s="64"/>
      <c r="C4151" s="66"/>
      <c r="D4151" s="67"/>
      <c r="E4151" s="64"/>
      <c r="F4151" s="64"/>
      <c r="G4151" s="37" t="str">
        <f>IF(E4151="","",IF(OR(E4151="Project Management",E4151="Project Support",E4151="Sprint Management",E4151="Sprint Support"),"NA",ROUND((((VLOOKUP(AD4151,[2]Formula!V:X,3,0)))-SUMIF(AD:AD,AD4151,H:H)),2)))</f>
        <v/>
      </c>
      <c r="H4151" s="71"/>
      <c r="I4151" s="72"/>
      <c r="J4151" s="72"/>
      <c r="K4151" s="38" t="str">
        <f>IF(E4151="","",IF(OR(E4151="Project Management",E4151="Project Support",E4151="Sprint Management",E4151="Sprint Support"),"NA",(((SUMIF(AD:AD,AD4151,H:H)/VLOOKUP(AD4151,[2]Formula!V:X,3,0))*VLOOKUP(AD4151,[2]Formula!V:X,2,0))*H4151)/SUMIF(AD:AD,AD4151,H:H)))</f>
        <v/>
      </c>
      <c r="L4151" s="38" t="str">
        <f t="shared" si="385"/>
        <v/>
      </c>
      <c r="M4151" s="38" t="str">
        <f t="shared" si="386"/>
        <v/>
      </c>
      <c r="N4151" s="38" t="str">
        <f t="shared" si="388"/>
        <v/>
      </c>
      <c r="O4151" s="38" t="str">
        <f t="shared" si="390"/>
        <v/>
      </c>
      <c r="P4151" s="39" t="str">
        <f t="shared" si="389"/>
        <v/>
      </c>
      <c r="AC4151" s="42" t="str">
        <f>IF(B4151="","",VLOOKUP(B4151,[2]Formula!B:C,2,0))</f>
        <v/>
      </c>
      <c r="AD4151" s="43" t="str">
        <f t="shared" si="387"/>
        <v/>
      </c>
    </row>
    <row r="4152" spans="1:30" x14ac:dyDescent="0.25">
      <c r="A4152" s="64"/>
      <c r="B4152" s="64"/>
      <c r="C4152" s="66"/>
      <c r="D4152" s="67"/>
      <c r="E4152" s="64"/>
      <c r="F4152" s="64"/>
      <c r="G4152" s="37" t="str">
        <f>IF(E4152="","",IF(OR(E4152="Project Management",E4152="Project Support",E4152="Sprint Management",E4152="Sprint Support"),"NA",ROUND((((VLOOKUP(AD4152,[2]Formula!V:X,3,0)))-SUMIF(AD:AD,AD4152,H:H)),2)))</f>
        <v/>
      </c>
      <c r="H4152" s="71"/>
      <c r="I4152" s="72"/>
      <c r="J4152" s="72"/>
      <c r="K4152" s="38" t="str">
        <f>IF(E4152="","",IF(OR(E4152="Project Management",E4152="Project Support",E4152="Sprint Management",E4152="Sprint Support"),"NA",(((SUMIF(AD:AD,AD4152,H:H)/VLOOKUP(AD4152,[2]Formula!V:X,3,0))*VLOOKUP(AD4152,[2]Formula!V:X,2,0))*H4152)/SUMIF(AD:AD,AD4152,H:H)))</f>
        <v/>
      </c>
      <c r="L4152" s="38" t="str">
        <f t="shared" si="385"/>
        <v/>
      </c>
      <c r="M4152" s="38" t="str">
        <f t="shared" si="386"/>
        <v/>
      </c>
      <c r="N4152" s="38" t="str">
        <f t="shared" si="388"/>
        <v/>
      </c>
      <c r="O4152" s="38" t="str">
        <f t="shared" si="390"/>
        <v/>
      </c>
      <c r="P4152" s="39" t="str">
        <f t="shared" si="389"/>
        <v/>
      </c>
      <c r="AC4152" s="42" t="str">
        <f>IF(B4152="","",VLOOKUP(B4152,[2]Formula!B:C,2,0))</f>
        <v/>
      </c>
      <c r="AD4152" s="43" t="str">
        <f t="shared" si="387"/>
        <v/>
      </c>
    </row>
    <row r="4153" spans="1:30" x14ac:dyDescent="0.25">
      <c r="A4153" s="64"/>
      <c r="B4153" s="64"/>
      <c r="C4153" s="66"/>
      <c r="D4153" s="67"/>
      <c r="E4153" s="64"/>
      <c r="F4153" s="64"/>
      <c r="G4153" s="37" t="str">
        <f>IF(E4153="","",IF(OR(E4153="Project Management",E4153="Project Support",E4153="Sprint Management",E4153="Sprint Support"),"NA",ROUND((((VLOOKUP(AD4153,[2]Formula!V:X,3,0)))-SUMIF(AD:AD,AD4153,H:H)),2)))</f>
        <v/>
      </c>
      <c r="H4153" s="71"/>
      <c r="I4153" s="72"/>
      <c r="J4153" s="72"/>
      <c r="K4153" s="38" t="str">
        <f>IF(E4153="","",IF(OR(E4153="Project Management",E4153="Project Support",E4153="Sprint Management",E4153="Sprint Support"),"NA",(((SUMIF(AD:AD,AD4153,H:H)/VLOOKUP(AD4153,[2]Formula!V:X,3,0))*VLOOKUP(AD4153,[2]Formula!V:X,2,0))*H4153)/SUMIF(AD:AD,AD4153,H:H)))</f>
        <v/>
      </c>
      <c r="L4153" s="38" t="str">
        <f t="shared" si="385"/>
        <v/>
      </c>
      <c r="M4153" s="38" t="str">
        <f t="shared" si="386"/>
        <v/>
      </c>
      <c r="N4153" s="38" t="str">
        <f t="shared" si="388"/>
        <v/>
      </c>
      <c r="O4153" s="38" t="str">
        <f t="shared" si="390"/>
        <v/>
      </c>
      <c r="P4153" s="39" t="str">
        <f t="shared" si="389"/>
        <v/>
      </c>
      <c r="AC4153" s="42" t="str">
        <f>IF(B4153="","",VLOOKUP(B4153,[2]Formula!B:C,2,0))</f>
        <v/>
      </c>
      <c r="AD4153" s="43" t="str">
        <f t="shared" si="387"/>
        <v/>
      </c>
    </row>
    <row r="4154" spans="1:30" x14ac:dyDescent="0.25">
      <c r="A4154" s="64"/>
      <c r="B4154" s="64"/>
      <c r="C4154" s="66"/>
      <c r="D4154" s="67"/>
      <c r="E4154" s="64"/>
      <c r="F4154" s="64"/>
      <c r="G4154" s="37" t="str">
        <f>IF(E4154="","",IF(OR(E4154="Project Management",E4154="Project Support",E4154="Sprint Management",E4154="Sprint Support"),"NA",ROUND((((VLOOKUP(AD4154,[2]Formula!V:X,3,0)))-SUMIF(AD:AD,AD4154,H:H)),2)))</f>
        <v/>
      </c>
      <c r="H4154" s="71"/>
      <c r="I4154" s="72"/>
      <c r="J4154" s="72"/>
      <c r="K4154" s="38" t="str">
        <f>IF(E4154="","",IF(OR(E4154="Project Management",E4154="Project Support",E4154="Sprint Management",E4154="Sprint Support"),"NA",(((SUMIF(AD:AD,AD4154,H:H)/VLOOKUP(AD4154,[2]Formula!V:X,3,0))*VLOOKUP(AD4154,[2]Formula!V:X,2,0))*H4154)/SUMIF(AD:AD,AD4154,H:H)))</f>
        <v/>
      </c>
      <c r="L4154" s="38" t="str">
        <f t="shared" si="385"/>
        <v/>
      </c>
      <c r="M4154" s="38" t="str">
        <f t="shared" si="386"/>
        <v/>
      </c>
      <c r="N4154" s="38" t="str">
        <f t="shared" si="388"/>
        <v/>
      </c>
      <c r="O4154" s="38" t="str">
        <f t="shared" si="390"/>
        <v/>
      </c>
      <c r="P4154" s="39" t="str">
        <f t="shared" si="389"/>
        <v/>
      </c>
      <c r="AC4154" s="42" t="str">
        <f>IF(B4154="","",VLOOKUP(B4154,[2]Formula!B:C,2,0))</f>
        <v/>
      </c>
      <c r="AD4154" s="43" t="str">
        <f t="shared" si="387"/>
        <v/>
      </c>
    </row>
    <row r="4155" spans="1:30" x14ac:dyDescent="0.25">
      <c r="A4155" s="64"/>
      <c r="B4155" s="64"/>
      <c r="C4155" s="66"/>
      <c r="D4155" s="67"/>
      <c r="E4155" s="64"/>
      <c r="F4155" s="64"/>
      <c r="G4155" s="37" t="str">
        <f>IF(E4155="","",IF(OR(E4155="Project Management",E4155="Project Support",E4155="Sprint Management",E4155="Sprint Support"),"NA",ROUND((((VLOOKUP(AD4155,[2]Formula!V:X,3,0)))-SUMIF(AD:AD,AD4155,H:H)),2)))</f>
        <v/>
      </c>
      <c r="H4155" s="71"/>
      <c r="I4155" s="72"/>
      <c r="J4155" s="72"/>
      <c r="K4155" s="38" t="str">
        <f>IF(E4155="","",IF(OR(E4155="Project Management",E4155="Project Support",E4155="Sprint Management",E4155="Sprint Support"),"NA",(((SUMIF(AD:AD,AD4155,H:H)/VLOOKUP(AD4155,[2]Formula!V:X,3,0))*VLOOKUP(AD4155,[2]Formula!V:X,2,0))*H4155)/SUMIF(AD:AD,AD4155,H:H)))</f>
        <v/>
      </c>
      <c r="L4155" s="38" t="str">
        <f t="shared" si="385"/>
        <v/>
      </c>
      <c r="M4155" s="38" t="str">
        <f t="shared" si="386"/>
        <v/>
      </c>
      <c r="N4155" s="38" t="str">
        <f t="shared" si="388"/>
        <v/>
      </c>
      <c r="O4155" s="38" t="str">
        <f t="shared" si="390"/>
        <v/>
      </c>
      <c r="P4155" s="39" t="str">
        <f t="shared" si="389"/>
        <v/>
      </c>
      <c r="AC4155" s="42" t="str">
        <f>IF(B4155="","",VLOOKUP(B4155,[2]Formula!B:C,2,0))</f>
        <v/>
      </c>
      <c r="AD4155" s="43" t="str">
        <f t="shared" si="387"/>
        <v/>
      </c>
    </row>
    <row r="4156" spans="1:30" x14ac:dyDescent="0.25">
      <c r="A4156" s="64"/>
      <c r="B4156" s="64"/>
      <c r="C4156" s="66"/>
      <c r="D4156" s="67"/>
      <c r="E4156" s="64"/>
      <c r="F4156" s="64"/>
      <c r="G4156" s="37" t="str">
        <f>IF(E4156="","",IF(OR(E4156="Project Management",E4156="Project Support",E4156="Sprint Management",E4156="Sprint Support"),"NA",ROUND((((VLOOKUP(AD4156,[2]Formula!V:X,3,0)))-SUMIF(AD:AD,AD4156,H:H)),2)))</f>
        <v/>
      </c>
      <c r="H4156" s="71"/>
      <c r="I4156" s="72"/>
      <c r="J4156" s="72"/>
      <c r="K4156" s="38" t="str">
        <f>IF(E4156="","",IF(OR(E4156="Project Management",E4156="Project Support",E4156="Sprint Management",E4156="Sprint Support"),"NA",(((SUMIF(AD:AD,AD4156,H:H)/VLOOKUP(AD4156,[2]Formula!V:X,3,0))*VLOOKUP(AD4156,[2]Formula!V:X,2,0))*H4156)/SUMIF(AD:AD,AD4156,H:H)))</f>
        <v/>
      </c>
      <c r="L4156" s="38" t="str">
        <f t="shared" si="385"/>
        <v/>
      </c>
      <c r="M4156" s="38" t="str">
        <f t="shared" si="386"/>
        <v/>
      </c>
      <c r="N4156" s="38" t="str">
        <f t="shared" si="388"/>
        <v/>
      </c>
      <c r="O4156" s="38" t="str">
        <f t="shared" si="390"/>
        <v/>
      </c>
      <c r="P4156" s="39" t="str">
        <f t="shared" si="389"/>
        <v/>
      </c>
      <c r="AC4156" s="42" t="str">
        <f>IF(B4156="","",VLOOKUP(B4156,[2]Formula!B:C,2,0))</f>
        <v/>
      </c>
      <c r="AD4156" s="43" t="str">
        <f t="shared" si="387"/>
        <v/>
      </c>
    </row>
    <row r="4157" spans="1:30" x14ac:dyDescent="0.25">
      <c r="A4157" s="64"/>
      <c r="B4157" s="64"/>
      <c r="C4157" s="66"/>
      <c r="D4157" s="67"/>
      <c r="E4157" s="64"/>
      <c r="F4157" s="64"/>
      <c r="G4157" s="37" t="str">
        <f>IF(E4157="","",IF(OR(E4157="Project Management",E4157="Project Support",E4157="Sprint Management",E4157="Sprint Support"),"NA",ROUND((((VLOOKUP(AD4157,[2]Formula!V:X,3,0)))-SUMIF(AD:AD,AD4157,H:H)),2)))</f>
        <v/>
      </c>
      <c r="H4157" s="71"/>
      <c r="I4157" s="72"/>
      <c r="J4157" s="72"/>
      <c r="K4157" s="38" t="str">
        <f>IF(E4157="","",IF(OR(E4157="Project Management",E4157="Project Support",E4157="Sprint Management",E4157="Sprint Support"),"NA",(((SUMIF(AD:AD,AD4157,H:H)/VLOOKUP(AD4157,[2]Formula!V:X,3,0))*VLOOKUP(AD4157,[2]Formula!V:X,2,0))*H4157)/SUMIF(AD:AD,AD4157,H:H)))</f>
        <v/>
      </c>
      <c r="L4157" s="38" t="str">
        <f t="shared" si="385"/>
        <v/>
      </c>
      <c r="M4157" s="38" t="str">
        <f t="shared" si="386"/>
        <v/>
      </c>
      <c r="N4157" s="38" t="str">
        <f t="shared" si="388"/>
        <v/>
      </c>
      <c r="O4157" s="38" t="str">
        <f t="shared" si="390"/>
        <v/>
      </c>
      <c r="P4157" s="39" t="str">
        <f t="shared" si="389"/>
        <v/>
      </c>
      <c r="AC4157" s="42" t="str">
        <f>IF(B4157="","",VLOOKUP(B4157,[2]Formula!B:C,2,0))</f>
        <v/>
      </c>
      <c r="AD4157" s="43" t="str">
        <f t="shared" si="387"/>
        <v/>
      </c>
    </row>
    <row r="4158" spans="1:30" x14ac:dyDescent="0.25">
      <c r="A4158" s="64"/>
      <c r="B4158" s="64"/>
      <c r="C4158" s="66"/>
      <c r="D4158" s="67"/>
      <c r="E4158" s="64"/>
      <c r="F4158" s="64"/>
      <c r="G4158" s="37" t="str">
        <f>IF(E4158="","",IF(OR(E4158="Project Management",E4158="Project Support",E4158="Sprint Management",E4158="Sprint Support"),"NA",ROUND((((VLOOKUP(AD4158,[2]Formula!V:X,3,0)))-SUMIF(AD:AD,AD4158,H:H)),2)))</f>
        <v/>
      </c>
      <c r="H4158" s="71"/>
      <c r="I4158" s="72"/>
      <c r="J4158" s="72"/>
      <c r="K4158" s="38" t="str">
        <f>IF(E4158="","",IF(OR(E4158="Project Management",E4158="Project Support",E4158="Sprint Management",E4158="Sprint Support"),"NA",(((SUMIF(AD:AD,AD4158,H:H)/VLOOKUP(AD4158,[2]Formula!V:X,3,0))*VLOOKUP(AD4158,[2]Formula!V:X,2,0))*H4158)/SUMIF(AD:AD,AD4158,H:H)))</f>
        <v/>
      </c>
      <c r="L4158" s="38" t="str">
        <f t="shared" si="385"/>
        <v/>
      </c>
      <c r="M4158" s="38" t="str">
        <f t="shared" si="386"/>
        <v/>
      </c>
      <c r="N4158" s="38" t="str">
        <f t="shared" si="388"/>
        <v/>
      </c>
      <c r="O4158" s="38" t="str">
        <f t="shared" si="390"/>
        <v/>
      </c>
      <c r="P4158" s="39" t="str">
        <f t="shared" si="389"/>
        <v/>
      </c>
      <c r="AC4158" s="42" t="str">
        <f>IF(B4158="","",VLOOKUP(B4158,[2]Formula!B:C,2,0))</f>
        <v/>
      </c>
      <c r="AD4158" s="43" t="str">
        <f t="shared" si="387"/>
        <v/>
      </c>
    </row>
    <row r="4159" spans="1:30" x14ac:dyDescent="0.25">
      <c r="A4159" s="64"/>
      <c r="B4159" s="64"/>
      <c r="C4159" s="66"/>
      <c r="D4159" s="67"/>
      <c r="E4159" s="64"/>
      <c r="F4159" s="64"/>
      <c r="G4159" s="37" t="str">
        <f>IF(E4159="","",IF(OR(E4159="Project Management",E4159="Project Support",E4159="Sprint Management",E4159="Sprint Support"),"NA",ROUND((((VLOOKUP(AD4159,[2]Formula!V:X,3,0)))-SUMIF(AD:AD,AD4159,H:H)),2)))</f>
        <v/>
      </c>
      <c r="H4159" s="71"/>
      <c r="I4159" s="72"/>
      <c r="J4159" s="72"/>
      <c r="K4159" s="38" t="str">
        <f>IF(E4159="","",IF(OR(E4159="Project Management",E4159="Project Support",E4159="Sprint Management",E4159="Sprint Support"),"NA",(((SUMIF(AD:AD,AD4159,H:H)/VLOOKUP(AD4159,[2]Formula!V:X,3,0))*VLOOKUP(AD4159,[2]Formula!V:X,2,0))*H4159)/SUMIF(AD:AD,AD4159,H:H)))</f>
        <v/>
      </c>
      <c r="L4159" s="38" t="str">
        <f t="shared" si="385"/>
        <v/>
      </c>
      <c r="M4159" s="38" t="str">
        <f t="shared" si="386"/>
        <v/>
      </c>
      <c r="N4159" s="38" t="str">
        <f t="shared" si="388"/>
        <v/>
      </c>
      <c r="O4159" s="38" t="str">
        <f t="shared" si="390"/>
        <v/>
      </c>
      <c r="P4159" s="39" t="str">
        <f t="shared" si="389"/>
        <v/>
      </c>
      <c r="AC4159" s="42" t="str">
        <f>IF(B4159="","",VLOOKUP(B4159,[2]Formula!B:C,2,0))</f>
        <v/>
      </c>
      <c r="AD4159" s="43" t="str">
        <f t="shared" si="387"/>
        <v/>
      </c>
    </row>
    <row r="4160" spans="1:30" x14ac:dyDescent="0.25">
      <c r="A4160" s="64"/>
      <c r="B4160" s="64"/>
      <c r="C4160" s="66"/>
      <c r="D4160" s="67"/>
      <c r="E4160" s="64"/>
      <c r="F4160" s="64"/>
      <c r="G4160" s="37" t="str">
        <f>IF(E4160="","",IF(OR(E4160="Project Management",E4160="Project Support",E4160="Sprint Management",E4160="Sprint Support"),"NA",ROUND((((VLOOKUP(AD4160,[2]Formula!V:X,3,0)))-SUMIF(AD:AD,AD4160,H:H)),2)))</f>
        <v/>
      </c>
      <c r="H4160" s="71"/>
      <c r="I4160" s="72"/>
      <c r="J4160" s="72"/>
      <c r="K4160" s="38" t="str">
        <f>IF(E4160="","",IF(OR(E4160="Project Management",E4160="Project Support",E4160="Sprint Management",E4160="Sprint Support"),"NA",(((SUMIF(AD:AD,AD4160,H:H)/VLOOKUP(AD4160,[2]Formula!V:X,3,0))*VLOOKUP(AD4160,[2]Formula!V:X,2,0))*H4160)/SUMIF(AD:AD,AD4160,H:H)))</f>
        <v/>
      </c>
      <c r="L4160" s="38" t="str">
        <f t="shared" si="385"/>
        <v/>
      </c>
      <c r="M4160" s="38" t="str">
        <f t="shared" si="386"/>
        <v/>
      </c>
      <c r="N4160" s="38" t="str">
        <f t="shared" si="388"/>
        <v/>
      </c>
      <c r="O4160" s="38" t="str">
        <f t="shared" si="390"/>
        <v/>
      </c>
      <c r="P4160" s="39" t="str">
        <f t="shared" si="389"/>
        <v/>
      </c>
      <c r="AC4160" s="42" t="str">
        <f>IF(B4160="","",VLOOKUP(B4160,[2]Formula!B:C,2,0))</f>
        <v/>
      </c>
      <c r="AD4160" s="43" t="str">
        <f t="shared" si="387"/>
        <v/>
      </c>
    </row>
    <row r="4161" spans="1:30" x14ac:dyDescent="0.25">
      <c r="A4161" s="64"/>
      <c r="B4161" s="64"/>
      <c r="C4161" s="66"/>
      <c r="D4161" s="67"/>
      <c r="E4161" s="64"/>
      <c r="F4161" s="64"/>
      <c r="G4161" s="37" t="str">
        <f>IF(E4161="","",IF(OR(E4161="Project Management",E4161="Project Support",E4161="Sprint Management",E4161="Sprint Support"),"NA",ROUND((((VLOOKUP(AD4161,[2]Formula!V:X,3,0)))-SUMIF(AD:AD,AD4161,H:H)),2)))</f>
        <v/>
      </c>
      <c r="H4161" s="71"/>
      <c r="I4161" s="72"/>
      <c r="J4161" s="72"/>
      <c r="K4161" s="38" t="str">
        <f>IF(E4161="","",IF(OR(E4161="Project Management",E4161="Project Support",E4161="Sprint Management",E4161="Sprint Support"),"NA",(((SUMIF(AD:AD,AD4161,H:H)/VLOOKUP(AD4161,[2]Formula!V:X,3,0))*VLOOKUP(AD4161,[2]Formula!V:X,2,0))*H4161)/SUMIF(AD:AD,AD4161,H:H)))</f>
        <v/>
      </c>
      <c r="L4161" s="38" t="str">
        <f t="shared" si="385"/>
        <v/>
      </c>
      <c r="M4161" s="38" t="str">
        <f t="shared" si="386"/>
        <v/>
      </c>
      <c r="N4161" s="38" t="str">
        <f t="shared" si="388"/>
        <v/>
      </c>
      <c r="O4161" s="38" t="str">
        <f t="shared" si="390"/>
        <v/>
      </c>
      <c r="P4161" s="39" t="str">
        <f t="shared" si="389"/>
        <v/>
      </c>
      <c r="AC4161" s="42" t="str">
        <f>IF(B4161="","",VLOOKUP(B4161,[2]Formula!B:C,2,0))</f>
        <v/>
      </c>
      <c r="AD4161" s="43" t="str">
        <f t="shared" si="387"/>
        <v/>
      </c>
    </row>
    <row r="4162" spans="1:30" x14ac:dyDescent="0.25">
      <c r="A4162" s="64"/>
      <c r="B4162" s="64"/>
      <c r="C4162" s="66"/>
      <c r="D4162" s="67"/>
      <c r="E4162" s="64"/>
      <c r="F4162" s="64"/>
      <c r="G4162" s="37" t="str">
        <f>IF(E4162="","",IF(OR(E4162="Project Management",E4162="Project Support",E4162="Sprint Management",E4162="Sprint Support"),"NA",ROUND((((VLOOKUP(AD4162,[2]Formula!V:X,3,0)))-SUMIF(AD:AD,AD4162,H:H)),2)))</f>
        <v/>
      </c>
      <c r="H4162" s="71"/>
      <c r="I4162" s="72"/>
      <c r="J4162" s="72"/>
      <c r="K4162" s="38" t="str">
        <f>IF(E4162="","",IF(OR(E4162="Project Management",E4162="Project Support",E4162="Sprint Management",E4162="Sprint Support"),"NA",(((SUMIF(AD:AD,AD4162,H:H)/VLOOKUP(AD4162,[2]Formula!V:X,3,0))*VLOOKUP(AD4162,[2]Formula!V:X,2,0))*H4162)/SUMIF(AD:AD,AD4162,H:H)))</f>
        <v/>
      </c>
      <c r="L4162" s="38" t="str">
        <f t="shared" ref="L4162:L4225" si="391">IFERROR(IF(K4162="NA",(H4162/I4162),(K4162/I4162)),"")</f>
        <v/>
      </c>
      <c r="M4162" s="38" t="str">
        <f t="shared" ref="M4162:M4225" si="392">IFERROR(IF(K4162="NA",1,(K4162/H4162)),"")</f>
        <v/>
      </c>
      <c r="N4162" s="38" t="str">
        <f t="shared" si="388"/>
        <v/>
      </c>
      <c r="O4162" s="38" t="str">
        <f t="shared" si="390"/>
        <v/>
      </c>
      <c r="P4162" s="39" t="str">
        <f t="shared" si="389"/>
        <v/>
      </c>
      <c r="AC4162" s="42" t="str">
        <f>IF(B4162="","",VLOOKUP(B4162,[2]Formula!B:C,2,0))</f>
        <v/>
      </c>
      <c r="AD4162" s="43" t="str">
        <f t="shared" ref="AD4162:AD4225" si="393">IF(B4162="","",CONCATENATE(B4162,"_",E4162))</f>
        <v/>
      </c>
    </row>
    <row r="4163" spans="1:30" x14ac:dyDescent="0.25">
      <c r="A4163" s="64"/>
      <c r="B4163" s="64"/>
      <c r="C4163" s="66"/>
      <c r="D4163" s="67"/>
      <c r="E4163" s="64"/>
      <c r="F4163" s="64"/>
      <c r="G4163" s="37" t="str">
        <f>IF(E4163="","",IF(OR(E4163="Project Management",E4163="Project Support",E4163="Sprint Management",E4163="Sprint Support"),"NA",ROUND((((VLOOKUP(AD4163,[2]Formula!V:X,3,0)))-SUMIF(AD:AD,AD4163,H:H)),2)))</f>
        <v/>
      </c>
      <c r="H4163" s="71"/>
      <c r="I4163" s="72"/>
      <c r="J4163" s="72"/>
      <c r="K4163" s="38" t="str">
        <f>IF(E4163="","",IF(OR(E4163="Project Management",E4163="Project Support",E4163="Sprint Management",E4163="Sprint Support"),"NA",(((SUMIF(AD:AD,AD4163,H:H)/VLOOKUP(AD4163,[2]Formula!V:X,3,0))*VLOOKUP(AD4163,[2]Formula!V:X,2,0))*H4163)/SUMIF(AD:AD,AD4163,H:H)))</f>
        <v/>
      </c>
      <c r="L4163" s="38" t="str">
        <f t="shared" si="391"/>
        <v/>
      </c>
      <c r="M4163" s="38" t="str">
        <f t="shared" si="392"/>
        <v/>
      </c>
      <c r="N4163" s="38" t="str">
        <f t="shared" ref="N4163:N4226" si="394">IFERROR(((L4163-M4163)/M4163)*100,"")</f>
        <v/>
      </c>
      <c r="O4163" s="38" t="str">
        <f t="shared" si="390"/>
        <v/>
      </c>
      <c r="P4163" s="39" t="str">
        <f t="shared" ref="P4163:P4226" si="395">IF(O4163="","",1)</f>
        <v/>
      </c>
      <c r="AC4163" s="42" t="str">
        <f>IF(B4163="","",VLOOKUP(B4163,[2]Formula!B:C,2,0))</f>
        <v/>
      </c>
      <c r="AD4163" s="43" t="str">
        <f t="shared" si="393"/>
        <v/>
      </c>
    </row>
    <row r="4164" spans="1:30" x14ac:dyDescent="0.25">
      <c r="A4164" s="64"/>
      <c r="B4164" s="64"/>
      <c r="C4164" s="66"/>
      <c r="D4164" s="67"/>
      <c r="E4164" s="64"/>
      <c r="F4164" s="64"/>
      <c r="G4164" s="37" t="str">
        <f>IF(E4164="","",IF(OR(E4164="Project Management",E4164="Project Support",E4164="Sprint Management",E4164="Sprint Support"),"NA",ROUND((((VLOOKUP(AD4164,[2]Formula!V:X,3,0)))-SUMIF(AD:AD,AD4164,H:H)),2)))</f>
        <v/>
      </c>
      <c r="H4164" s="71"/>
      <c r="I4164" s="72"/>
      <c r="J4164" s="72"/>
      <c r="K4164" s="38" t="str">
        <f>IF(E4164="","",IF(OR(E4164="Project Management",E4164="Project Support",E4164="Sprint Management",E4164="Sprint Support"),"NA",(((SUMIF(AD:AD,AD4164,H:H)/VLOOKUP(AD4164,[2]Formula!V:X,3,0))*VLOOKUP(AD4164,[2]Formula!V:X,2,0))*H4164)/SUMIF(AD:AD,AD4164,H:H)))</f>
        <v/>
      </c>
      <c r="L4164" s="38" t="str">
        <f t="shared" si="391"/>
        <v/>
      </c>
      <c r="M4164" s="38" t="str">
        <f t="shared" si="392"/>
        <v/>
      </c>
      <c r="N4164" s="38" t="str">
        <f t="shared" si="394"/>
        <v/>
      </c>
      <c r="O4164" s="38" t="str">
        <f t="shared" si="390"/>
        <v/>
      </c>
      <c r="P4164" s="39" t="str">
        <f t="shared" si="395"/>
        <v/>
      </c>
      <c r="AC4164" s="42" t="str">
        <f>IF(B4164="","",VLOOKUP(B4164,[2]Formula!B:C,2,0))</f>
        <v/>
      </c>
      <c r="AD4164" s="43" t="str">
        <f t="shared" si="393"/>
        <v/>
      </c>
    </row>
    <row r="4165" spans="1:30" x14ac:dyDescent="0.25">
      <c r="A4165" s="64"/>
      <c r="B4165" s="64"/>
      <c r="C4165" s="66"/>
      <c r="D4165" s="67"/>
      <c r="E4165" s="64"/>
      <c r="F4165" s="64"/>
      <c r="G4165" s="37" t="str">
        <f>IF(E4165="","",IF(OR(E4165="Project Management",E4165="Project Support",E4165="Sprint Management",E4165="Sprint Support"),"NA",ROUND((((VLOOKUP(AD4165,[2]Formula!V:X,3,0)))-SUMIF(AD:AD,AD4165,H:H)),2)))</f>
        <v/>
      </c>
      <c r="H4165" s="71"/>
      <c r="I4165" s="72"/>
      <c r="J4165" s="72"/>
      <c r="K4165" s="38" t="str">
        <f>IF(E4165="","",IF(OR(E4165="Project Management",E4165="Project Support",E4165="Sprint Management",E4165="Sprint Support"),"NA",(((SUMIF(AD:AD,AD4165,H:H)/VLOOKUP(AD4165,[2]Formula!V:X,3,0))*VLOOKUP(AD4165,[2]Formula!V:X,2,0))*H4165)/SUMIF(AD:AD,AD4165,H:H)))</f>
        <v/>
      </c>
      <c r="L4165" s="38" t="str">
        <f t="shared" si="391"/>
        <v/>
      </c>
      <c r="M4165" s="38" t="str">
        <f t="shared" si="392"/>
        <v/>
      </c>
      <c r="N4165" s="38" t="str">
        <f t="shared" si="394"/>
        <v/>
      </c>
      <c r="O4165" s="38" t="str">
        <f t="shared" si="390"/>
        <v/>
      </c>
      <c r="P4165" s="39" t="str">
        <f t="shared" si="395"/>
        <v/>
      </c>
      <c r="AC4165" s="42" t="str">
        <f>IF(B4165="","",VLOOKUP(B4165,[2]Formula!B:C,2,0))</f>
        <v/>
      </c>
      <c r="AD4165" s="43" t="str">
        <f t="shared" si="393"/>
        <v/>
      </c>
    </row>
    <row r="4166" spans="1:30" x14ac:dyDescent="0.25">
      <c r="A4166" s="64"/>
      <c r="B4166" s="64"/>
      <c r="C4166" s="66"/>
      <c r="D4166" s="67"/>
      <c r="E4166" s="64"/>
      <c r="F4166" s="64"/>
      <c r="G4166" s="37" t="str">
        <f>IF(E4166="","",IF(OR(E4166="Project Management",E4166="Project Support",E4166="Sprint Management",E4166="Sprint Support"),"NA",ROUND((((VLOOKUP(AD4166,[2]Formula!V:X,3,0)))-SUMIF(AD:AD,AD4166,H:H)),2)))</f>
        <v/>
      </c>
      <c r="H4166" s="71"/>
      <c r="I4166" s="72"/>
      <c r="J4166" s="72"/>
      <c r="K4166" s="38" t="str">
        <f>IF(E4166="","",IF(OR(E4166="Project Management",E4166="Project Support",E4166="Sprint Management",E4166="Sprint Support"),"NA",(((SUMIF(AD:AD,AD4166,H:H)/VLOOKUP(AD4166,[2]Formula!V:X,3,0))*VLOOKUP(AD4166,[2]Formula!V:X,2,0))*H4166)/SUMIF(AD:AD,AD4166,H:H)))</f>
        <v/>
      </c>
      <c r="L4166" s="38" t="str">
        <f t="shared" si="391"/>
        <v/>
      </c>
      <c r="M4166" s="38" t="str">
        <f t="shared" si="392"/>
        <v/>
      </c>
      <c r="N4166" s="38" t="str">
        <f t="shared" si="394"/>
        <v/>
      </c>
      <c r="O4166" s="38" t="str">
        <f t="shared" si="390"/>
        <v/>
      </c>
      <c r="P4166" s="39" t="str">
        <f t="shared" si="395"/>
        <v/>
      </c>
      <c r="AC4166" s="42" t="str">
        <f>IF(B4166="","",VLOOKUP(B4166,[2]Formula!B:C,2,0))</f>
        <v/>
      </c>
      <c r="AD4166" s="43" t="str">
        <f t="shared" si="393"/>
        <v/>
      </c>
    </row>
    <row r="4167" spans="1:30" x14ac:dyDescent="0.25">
      <c r="A4167" s="64"/>
      <c r="B4167" s="64"/>
      <c r="C4167" s="66"/>
      <c r="D4167" s="67"/>
      <c r="E4167" s="64"/>
      <c r="F4167" s="64"/>
      <c r="G4167" s="37" t="str">
        <f>IF(E4167="","",IF(OR(E4167="Project Management",E4167="Project Support",E4167="Sprint Management",E4167="Sprint Support"),"NA",ROUND((((VLOOKUP(AD4167,[2]Formula!V:X,3,0)))-SUMIF(AD:AD,AD4167,H:H)),2)))</f>
        <v/>
      </c>
      <c r="H4167" s="71"/>
      <c r="I4167" s="72"/>
      <c r="J4167" s="72"/>
      <c r="K4167" s="38" t="str">
        <f>IF(E4167="","",IF(OR(E4167="Project Management",E4167="Project Support",E4167="Sprint Management",E4167="Sprint Support"),"NA",(((SUMIF(AD:AD,AD4167,H:H)/VLOOKUP(AD4167,[2]Formula!V:X,3,0))*VLOOKUP(AD4167,[2]Formula!V:X,2,0))*H4167)/SUMIF(AD:AD,AD4167,H:H)))</f>
        <v/>
      </c>
      <c r="L4167" s="38" t="str">
        <f t="shared" si="391"/>
        <v/>
      </c>
      <c r="M4167" s="38" t="str">
        <f t="shared" si="392"/>
        <v/>
      </c>
      <c r="N4167" s="38" t="str">
        <f t="shared" si="394"/>
        <v/>
      </c>
      <c r="O4167" s="38" t="str">
        <f t="shared" si="390"/>
        <v/>
      </c>
      <c r="P4167" s="39" t="str">
        <f t="shared" si="395"/>
        <v/>
      </c>
      <c r="AC4167" s="42" t="str">
        <f>IF(B4167="","",VLOOKUP(B4167,[2]Formula!B:C,2,0))</f>
        <v/>
      </c>
      <c r="AD4167" s="43" t="str">
        <f t="shared" si="393"/>
        <v/>
      </c>
    </row>
    <row r="4168" spans="1:30" x14ac:dyDescent="0.25">
      <c r="A4168" s="64"/>
      <c r="B4168" s="64"/>
      <c r="C4168" s="66"/>
      <c r="D4168" s="67"/>
      <c r="E4168" s="64"/>
      <c r="F4168" s="64"/>
      <c r="G4168" s="37" t="str">
        <f>IF(E4168="","",IF(OR(E4168="Project Management",E4168="Project Support",E4168="Sprint Management",E4168="Sprint Support"),"NA",ROUND((((VLOOKUP(AD4168,[2]Formula!V:X,3,0)))-SUMIF(AD:AD,AD4168,H:H)),2)))</f>
        <v/>
      </c>
      <c r="H4168" s="71"/>
      <c r="I4168" s="72"/>
      <c r="J4168" s="72"/>
      <c r="K4168" s="38" t="str">
        <f>IF(E4168="","",IF(OR(E4168="Project Management",E4168="Project Support",E4168="Sprint Management",E4168="Sprint Support"),"NA",(((SUMIF(AD:AD,AD4168,H:H)/VLOOKUP(AD4168,[2]Formula!V:X,3,0))*VLOOKUP(AD4168,[2]Formula!V:X,2,0))*H4168)/SUMIF(AD:AD,AD4168,H:H)))</f>
        <v/>
      </c>
      <c r="L4168" s="38" t="str">
        <f t="shared" si="391"/>
        <v/>
      </c>
      <c r="M4168" s="38" t="str">
        <f t="shared" si="392"/>
        <v/>
      </c>
      <c r="N4168" s="38" t="str">
        <f t="shared" si="394"/>
        <v/>
      </c>
      <c r="O4168" s="38" t="str">
        <f t="shared" si="390"/>
        <v/>
      </c>
      <c r="P4168" s="39" t="str">
        <f t="shared" si="395"/>
        <v/>
      </c>
      <c r="AC4168" s="42" t="str">
        <f>IF(B4168="","",VLOOKUP(B4168,[2]Formula!B:C,2,0))</f>
        <v/>
      </c>
      <c r="AD4168" s="43" t="str">
        <f t="shared" si="393"/>
        <v/>
      </c>
    </row>
    <row r="4169" spans="1:30" x14ac:dyDescent="0.25">
      <c r="A4169" s="64"/>
      <c r="B4169" s="64"/>
      <c r="C4169" s="66"/>
      <c r="D4169" s="67"/>
      <c r="E4169" s="64"/>
      <c r="F4169" s="64"/>
      <c r="G4169" s="37" t="str">
        <f>IF(E4169="","",IF(OR(E4169="Project Management",E4169="Project Support",E4169="Sprint Management",E4169="Sprint Support"),"NA",ROUND((((VLOOKUP(AD4169,[2]Formula!V:X,3,0)))-SUMIF(AD:AD,AD4169,H:H)),2)))</f>
        <v/>
      </c>
      <c r="H4169" s="71"/>
      <c r="I4169" s="72"/>
      <c r="J4169" s="72"/>
      <c r="K4169" s="38" t="str">
        <f>IF(E4169="","",IF(OR(E4169="Project Management",E4169="Project Support",E4169="Sprint Management",E4169="Sprint Support"),"NA",(((SUMIF(AD:AD,AD4169,H:H)/VLOOKUP(AD4169,[2]Formula!V:X,3,0))*VLOOKUP(AD4169,[2]Formula!V:X,2,0))*H4169)/SUMIF(AD:AD,AD4169,H:H)))</f>
        <v/>
      </c>
      <c r="L4169" s="38" t="str">
        <f t="shared" si="391"/>
        <v/>
      </c>
      <c r="M4169" s="38" t="str">
        <f t="shared" si="392"/>
        <v/>
      </c>
      <c r="N4169" s="38" t="str">
        <f t="shared" si="394"/>
        <v/>
      </c>
      <c r="O4169" s="38" t="str">
        <f t="shared" si="390"/>
        <v/>
      </c>
      <c r="P4169" s="39" t="str">
        <f t="shared" si="395"/>
        <v/>
      </c>
      <c r="AC4169" s="42" t="str">
        <f>IF(B4169="","",VLOOKUP(B4169,[2]Formula!B:C,2,0))</f>
        <v/>
      </c>
      <c r="AD4169" s="43" t="str">
        <f t="shared" si="393"/>
        <v/>
      </c>
    </row>
    <row r="4170" spans="1:30" x14ac:dyDescent="0.25">
      <c r="A4170" s="64"/>
      <c r="B4170" s="64"/>
      <c r="C4170" s="66"/>
      <c r="D4170" s="67"/>
      <c r="E4170" s="64"/>
      <c r="F4170" s="64"/>
      <c r="G4170" s="37" t="str">
        <f>IF(E4170="","",IF(OR(E4170="Project Management",E4170="Project Support",E4170="Sprint Management",E4170="Sprint Support"),"NA",ROUND((((VLOOKUP(AD4170,[2]Formula!V:X,3,0)))-SUMIF(AD:AD,AD4170,H:H)),2)))</f>
        <v/>
      </c>
      <c r="H4170" s="71"/>
      <c r="I4170" s="72"/>
      <c r="J4170" s="72"/>
      <c r="K4170" s="38" t="str">
        <f>IF(E4170="","",IF(OR(E4170="Project Management",E4170="Project Support",E4170="Sprint Management",E4170="Sprint Support"),"NA",(((SUMIF(AD:AD,AD4170,H:H)/VLOOKUP(AD4170,[2]Formula!V:X,3,0))*VLOOKUP(AD4170,[2]Formula!V:X,2,0))*H4170)/SUMIF(AD:AD,AD4170,H:H)))</f>
        <v/>
      </c>
      <c r="L4170" s="38" t="str">
        <f t="shared" si="391"/>
        <v/>
      </c>
      <c r="M4170" s="38" t="str">
        <f t="shared" si="392"/>
        <v/>
      </c>
      <c r="N4170" s="38" t="str">
        <f t="shared" si="394"/>
        <v/>
      </c>
      <c r="O4170" s="38" t="str">
        <f t="shared" si="390"/>
        <v/>
      </c>
      <c r="P4170" s="39" t="str">
        <f t="shared" si="395"/>
        <v/>
      </c>
      <c r="AC4170" s="42" t="str">
        <f>IF(B4170="","",VLOOKUP(B4170,[2]Formula!B:C,2,0))</f>
        <v/>
      </c>
      <c r="AD4170" s="43" t="str">
        <f t="shared" si="393"/>
        <v/>
      </c>
    </row>
    <row r="4171" spans="1:30" x14ac:dyDescent="0.25">
      <c r="A4171" s="64"/>
      <c r="B4171" s="64"/>
      <c r="C4171" s="66"/>
      <c r="D4171" s="67"/>
      <c r="E4171" s="64"/>
      <c r="F4171" s="64"/>
      <c r="G4171" s="37" t="str">
        <f>IF(E4171="","",IF(OR(E4171="Project Management",E4171="Project Support",E4171="Sprint Management",E4171="Sprint Support"),"NA",ROUND((((VLOOKUP(AD4171,[2]Formula!V:X,3,0)))-SUMIF(AD:AD,AD4171,H:H)),2)))</f>
        <v/>
      </c>
      <c r="H4171" s="71"/>
      <c r="I4171" s="72"/>
      <c r="J4171" s="72"/>
      <c r="K4171" s="38" t="str">
        <f>IF(E4171="","",IF(OR(E4171="Project Management",E4171="Project Support",E4171="Sprint Management",E4171="Sprint Support"),"NA",(((SUMIF(AD:AD,AD4171,H:H)/VLOOKUP(AD4171,[2]Formula!V:X,3,0))*VLOOKUP(AD4171,[2]Formula!V:X,2,0))*H4171)/SUMIF(AD:AD,AD4171,H:H)))</f>
        <v/>
      </c>
      <c r="L4171" s="38" t="str">
        <f t="shared" si="391"/>
        <v/>
      </c>
      <c r="M4171" s="38" t="str">
        <f t="shared" si="392"/>
        <v/>
      </c>
      <c r="N4171" s="38" t="str">
        <f t="shared" si="394"/>
        <v/>
      </c>
      <c r="O4171" s="38" t="str">
        <f t="shared" si="390"/>
        <v/>
      </c>
      <c r="P4171" s="39" t="str">
        <f t="shared" si="395"/>
        <v/>
      </c>
      <c r="AC4171" s="42" t="str">
        <f>IF(B4171="","",VLOOKUP(B4171,[2]Formula!B:C,2,0))</f>
        <v/>
      </c>
      <c r="AD4171" s="43" t="str">
        <f t="shared" si="393"/>
        <v/>
      </c>
    </row>
    <row r="4172" spans="1:30" x14ac:dyDescent="0.25">
      <c r="A4172" s="64"/>
      <c r="B4172" s="64"/>
      <c r="C4172" s="66"/>
      <c r="D4172" s="67"/>
      <c r="E4172" s="64"/>
      <c r="F4172" s="64"/>
      <c r="G4172" s="37" t="str">
        <f>IF(E4172="","",IF(OR(E4172="Project Management",E4172="Project Support",E4172="Sprint Management",E4172="Sprint Support"),"NA",ROUND((((VLOOKUP(AD4172,[2]Formula!V:X,3,0)))-SUMIF(AD:AD,AD4172,H:H)),2)))</f>
        <v/>
      </c>
      <c r="H4172" s="71"/>
      <c r="I4172" s="72"/>
      <c r="J4172" s="72"/>
      <c r="K4172" s="38" t="str">
        <f>IF(E4172="","",IF(OR(E4172="Project Management",E4172="Project Support",E4172="Sprint Management",E4172="Sprint Support"),"NA",(((SUMIF(AD:AD,AD4172,H:H)/VLOOKUP(AD4172,[2]Formula!V:X,3,0))*VLOOKUP(AD4172,[2]Formula!V:X,2,0))*H4172)/SUMIF(AD:AD,AD4172,H:H)))</f>
        <v/>
      </c>
      <c r="L4172" s="38" t="str">
        <f t="shared" si="391"/>
        <v/>
      </c>
      <c r="M4172" s="38" t="str">
        <f t="shared" si="392"/>
        <v/>
      </c>
      <c r="N4172" s="38" t="str">
        <f t="shared" si="394"/>
        <v/>
      </c>
      <c r="O4172" s="38" t="str">
        <f t="shared" si="390"/>
        <v/>
      </c>
      <c r="P4172" s="39" t="str">
        <f t="shared" si="395"/>
        <v/>
      </c>
      <c r="AC4172" s="42" t="str">
        <f>IF(B4172="","",VLOOKUP(B4172,[2]Formula!B:C,2,0))</f>
        <v/>
      </c>
      <c r="AD4172" s="43" t="str">
        <f t="shared" si="393"/>
        <v/>
      </c>
    </row>
    <row r="4173" spans="1:30" x14ac:dyDescent="0.25">
      <c r="A4173" s="64"/>
      <c r="B4173" s="64"/>
      <c r="C4173" s="66"/>
      <c r="D4173" s="67"/>
      <c r="E4173" s="64"/>
      <c r="F4173" s="64"/>
      <c r="G4173" s="37" t="str">
        <f>IF(E4173="","",IF(OR(E4173="Project Management",E4173="Project Support",E4173="Sprint Management",E4173="Sprint Support"),"NA",ROUND((((VLOOKUP(AD4173,[2]Formula!V:X,3,0)))-SUMIF(AD:AD,AD4173,H:H)),2)))</f>
        <v/>
      </c>
      <c r="H4173" s="71"/>
      <c r="I4173" s="72"/>
      <c r="J4173" s="72"/>
      <c r="K4173" s="38" t="str">
        <f>IF(E4173="","",IF(OR(E4173="Project Management",E4173="Project Support",E4173="Sprint Management",E4173="Sprint Support"),"NA",(((SUMIF(AD:AD,AD4173,H:H)/VLOOKUP(AD4173,[2]Formula!V:X,3,0))*VLOOKUP(AD4173,[2]Formula!V:X,2,0))*H4173)/SUMIF(AD:AD,AD4173,H:H)))</f>
        <v/>
      </c>
      <c r="L4173" s="38" t="str">
        <f t="shared" si="391"/>
        <v/>
      </c>
      <c r="M4173" s="38" t="str">
        <f t="shared" si="392"/>
        <v/>
      </c>
      <c r="N4173" s="38" t="str">
        <f t="shared" si="394"/>
        <v/>
      </c>
      <c r="O4173" s="38" t="str">
        <f t="shared" si="390"/>
        <v/>
      </c>
      <c r="P4173" s="39" t="str">
        <f t="shared" si="395"/>
        <v/>
      </c>
      <c r="AC4173" s="42" t="str">
        <f>IF(B4173="","",VLOOKUP(B4173,[2]Formula!B:C,2,0))</f>
        <v/>
      </c>
      <c r="AD4173" s="43" t="str">
        <f t="shared" si="393"/>
        <v/>
      </c>
    </row>
    <row r="4174" spans="1:30" x14ac:dyDescent="0.25">
      <c r="A4174" s="64"/>
      <c r="B4174" s="64"/>
      <c r="C4174" s="66"/>
      <c r="D4174" s="67"/>
      <c r="E4174" s="64"/>
      <c r="F4174" s="64"/>
      <c r="G4174" s="37" t="str">
        <f>IF(E4174="","",IF(OR(E4174="Project Management",E4174="Project Support",E4174="Sprint Management",E4174="Sprint Support"),"NA",ROUND((((VLOOKUP(AD4174,[2]Formula!V:X,3,0)))-SUMIF(AD:AD,AD4174,H:H)),2)))</f>
        <v/>
      </c>
      <c r="H4174" s="71"/>
      <c r="I4174" s="72"/>
      <c r="J4174" s="72"/>
      <c r="K4174" s="38" t="str">
        <f>IF(E4174="","",IF(OR(E4174="Project Management",E4174="Project Support",E4174="Sprint Management",E4174="Sprint Support"),"NA",(((SUMIF(AD:AD,AD4174,H:H)/VLOOKUP(AD4174,[2]Formula!V:X,3,0))*VLOOKUP(AD4174,[2]Formula!V:X,2,0))*H4174)/SUMIF(AD:AD,AD4174,H:H)))</f>
        <v/>
      </c>
      <c r="L4174" s="38" t="str">
        <f t="shared" si="391"/>
        <v/>
      </c>
      <c r="M4174" s="38" t="str">
        <f t="shared" si="392"/>
        <v/>
      </c>
      <c r="N4174" s="38" t="str">
        <f t="shared" si="394"/>
        <v/>
      </c>
      <c r="O4174" s="38" t="str">
        <f t="shared" si="390"/>
        <v/>
      </c>
      <c r="P4174" s="39" t="str">
        <f t="shared" si="395"/>
        <v/>
      </c>
      <c r="AC4174" s="42" t="str">
        <f>IF(B4174="","",VLOOKUP(B4174,[2]Formula!B:C,2,0))</f>
        <v/>
      </c>
      <c r="AD4174" s="43" t="str">
        <f t="shared" si="393"/>
        <v/>
      </c>
    </row>
    <row r="4175" spans="1:30" x14ac:dyDescent="0.25">
      <c r="A4175" s="64"/>
      <c r="B4175" s="64"/>
      <c r="C4175" s="66"/>
      <c r="D4175" s="67"/>
      <c r="E4175" s="64"/>
      <c r="F4175" s="64"/>
      <c r="G4175" s="37" t="str">
        <f>IF(E4175="","",IF(OR(E4175="Project Management",E4175="Project Support",E4175="Sprint Management",E4175="Sprint Support"),"NA",ROUND((((VLOOKUP(AD4175,[2]Formula!V:X,3,0)))-SUMIF(AD:AD,AD4175,H:H)),2)))</f>
        <v/>
      </c>
      <c r="H4175" s="71"/>
      <c r="I4175" s="72"/>
      <c r="J4175" s="72"/>
      <c r="K4175" s="38" t="str">
        <f>IF(E4175="","",IF(OR(E4175="Project Management",E4175="Project Support",E4175="Sprint Management",E4175="Sprint Support"),"NA",(((SUMIF(AD:AD,AD4175,H:H)/VLOOKUP(AD4175,[2]Formula!V:X,3,0))*VLOOKUP(AD4175,[2]Formula!V:X,2,0))*H4175)/SUMIF(AD:AD,AD4175,H:H)))</f>
        <v/>
      </c>
      <c r="L4175" s="38" t="str">
        <f t="shared" si="391"/>
        <v/>
      </c>
      <c r="M4175" s="38" t="str">
        <f t="shared" si="392"/>
        <v/>
      </c>
      <c r="N4175" s="38" t="str">
        <f t="shared" si="394"/>
        <v/>
      </c>
      <c r="O4175" s="38" t="str">
        <f t="shared" si="390"/>
        <v/>
      </c>
      <c r="P4175" s="39" t="str">
        <f t="shared" si="395"/>
        <v/>
      </c>
      <c r="AC4175" s="42" t="str">
        <f>IF(B4175="","",VLOOKUP(B4175,[2]Formula!B:C,2,0))</f>
        <v/>
      </c>
      <c r="AD4175" s="43" t="str">
        <f t="shared" si="393"/>
        <v/>
      </c>
    </row>
    <row r="4176" spans="1:30" x14ac:dyDescent="0.25">
      <c r="A4176" s="64"/>
      <c r="B4176" s="64"/>
      <c r="C4176" s="66"/>
      <c r="D4176" s="67"/>
      <c r="E4176" s="64"/>
      <c r="F4176" s="64"/>
      <c r="G4176" s="37" t="str">
        <f>IF(E4176="","",IF(OR(E4176="Project Management",E4176="Project Support",E4176="Sprint Management",E4176="Sprint Support"),"NA",ROUND((((VLOOKUP(AD4176,[2]Formula!V:X,3,0)))-SUMIF(AD:AD,AD4176,H:H)),2)))</f>
        <v/>
      </c>
      <c r="H4176" s="71"/>
      <c r="I4176" s="72"/>
      <c r="J4176" s="72"/>
      <c r="K4176" s="38" t="str">
        <f>IF(E4176="","",IF(OR(E4176="Project Management",E4176="Project Support",E4176="Sprint Management",E4176="Sprint Support"),"NA",(((SUMIF(AD:AD,AD4176,H:H)/VLOOKUP(AD4176,[2]Formula!V:X,3,0))*VLOOKUP(AD4176,[2]Formula!V:X,2,0))*H4176)/SUMIF(AD:AD,AD4176,H:H)))</f>
        <v/>
      </c>
      <c r="L4176" s="38" t="str">
        <f t="shared" si="391"/>
        <v/>
      </c>
      <c r="M4176" s="38" t="str">
        <f t="shared" si="392"/>
        <v/>
      </c>
      <c r="N4176" s="38" t="str">
        <f t="shared" si="394"/>
        <v/>
      </c>
      <c r="O4176" s="38" t="str">
        <f t="shared" si="390"/>
        <v/>
      </c>
      <c r="P4176" s="39" t="str">
        <f t="shared" si="395"/>
        <v/>
      </c>
      <c r="AC4176" s="42" t="str">
        <f>IF(B4176="","",VLOOKUP(B4176,[2]Formula!B:C,2,0))</f>
        <v/>
      </c>
      <c r="AD4176" s="43" t="str">
        <f t="shared" si="393"/>
        <v/>
      </c>
    </row>
    <row r="4177" spans="1:30" x14ac:dyDescent="0.25">
      <c r="A4177" s="64"/>
      <c r="B4177" s="64"/>
      <c r="C4177" s="66"/>
      <c r="D4177" s="67"/>
      <c r="E4177" s="64"/>
      <c r="F4177" s="64"/>
      <c r="G4177" s="37" t="str">
        <f>IF(E4177="","",IF(OR(E4177="Project Management",E4177="Project Support",E4177="Sprint Management",E4177="Sprint Support"),"NA",ROUND((((VLOOKUP(AD4177,[2]Formula!V:X,3,0)))-SUMIF(AD:AD,AD4177,H:H)),2)))</f>
        <v/>
      </c>
      <c r="H4177" s="71"/>
      <c r="I4177" s="72"/>
      <c r="J4177" s="72"/>
      <c r="K4177" s="38" t="str">
        <f>IF(E4177="","",IF(OR(E4177="Project Management",E4177="Project Support",E4177="Sprint Management",E4177="Sprint Support"),"NA",(((SUMIF(AD:AD,AD4177,H:H)/VLOOKUP(AD4177,[2]Formula!V:X,3,0))*VLOOKUP(AD4177,[2]Formula!V:X,2,0))*H4177)/SUMIF(AD:AD,AD4177,H:H)))</f>
        <v/>
      </c>
      <c r="L4177" s="38" t="str">
        <f t="shared" si="391"/>
        <v/>
      </c>
      <c r="M4177" s="38" t="str">
        <f t="shared" si="392"/>
        <v/>
      </c>
      <c r="N4177" s="38" t="str">
        <f t="shared" si="394"/>
        <v/>
      </c>
      <c r="O4177" s="38" t="str">
        <f t="shared" si="390"/>
        <v/>
      </c>
      <c r="P4177" s="39" t="str">
        <f t="shared" si="395"/>
        <v/>
      </c>
      <c r="AC4177" s="42" t="str">
        <f>IF(B4177="","",VLOOKUP(B4177,[2]Formula!B:C,2,0))</f>
        <v/>
      </c>
      <c r="AD4177" s="43" t="str">
        <f t="shared" si="393"/>
        <v/>
      </c>
    </row>
    <row r="4178" spans="1:30" x14ac:dyDescent="0.25">
      <c r="A4178" s="64"/>
      <c r="B4178" s="64"/>
      <c r="C4178" s="66"/>
      <c r="D4178" s="67"/>
      <c r="E4178" s="64"/>
      <c r="F4178" s="64"/>
      <c r="G4178" s="37" t="str">
        <f>IF(E4178="","",IF(OR(E4178="Project Management",E4178="Project Support",E4178="Sprint Management",E4178="Sprint Support"),"NA",ROUND((((VLOOKUP(AD4178,[2]Formula!V:X,3,0)))-SUMIF(AD:AD,AD4178,H:H)),2)))</f>
        <v/>
      </c>
      <c r="H4178" s="71"/>
      <c r="I4178" s="72"/>
      <c r="J4178" s="72"/>
      <c r="K4178" s="38" t="str">
        <f>IF(E4178="","",IF(OR(E4178="Project Management",E4178="Project Support",E4178="Sprint Management",E4178="Sprint Support"),"NA",(((SUMIF(AD:AD,AD4178,H:H)/VLOOKUP(AD4178,[2]Formula!V:X,3,0))*VLOOKUP(AD4178,[2]Formula!V:X,2,0))*H4178)/SUMIF(AD:AD,AD4178,H:H)))</f>
        <v/>
      </c>
      <c r="L4178" s="38" t="str">
        <f t="shared" si="391"/>
        <v/>
      </c>
      <c r="M4178" s="38" t="str">
        <f t="shared" si="392"/>
        <v/>
      </c>
      <c r="N4178" s="38" t="str">
        <f t="shared" si="394"/>
        <v/>
      </c>
      <c r="O4178" s="38" t="str">
        <f t="shared" si="390"/>
        <v/>
      </c>
      <c r="P4178" s="39" t="str">
        <f t="shared" si="395"/>
        <v/>
      </c>
      <c r="AC4178" s="42" t="str">
        <f>IF(B4178="","",VLOOKUP(B4178,[2]Formula!B:C,2,0))</f>
        <v/>
      </c>
      <c r="AD4178" s="43" t="str">
        <f t="shared" si="393"/>
        <v/>
      </c>
    </row>
    <row r="4179" spans="1:30" x14ac:dyDescent="0.25">
      <c r="A4179" s="64"/>
      <c r="B4179" s="64"/>
      <c r="C4179" s="66"/>
      <c r="D4179" s="67"/>
      <c r="E4179" s="64"/>
      <c r="F4179" s="64"/>
      <c r="G4179" s="37" t="str">
        <f>IF(E4179="","",IF(OR(E4179="Project Management",E4179="Project Support",E4179="Sprint Management",E4179="Sprint Support"),"NA",ROUND((((VLOOKUP(AD4179,[2]Formula!V:X,3,0)))-SUMIF(AD:AD,AD4179,H:H)),2)))</f>
        <v/>
      </c>
      <c r="H4179" s="71"/>
      <c r="I4179" s="72"/>
      <c r="J4179" s="72"/>
      <c r="K4179" s="38" t="str">
        <f>IF(E4179="","",IF(OR(E4179="Project Management",E4179="Project Support",E4179="Sprint Management",E4179="Sprint Support"),"NA",(((SUMIF(AD:AD,AD4179,H:H)/VLOOKUP(AD4179,[2]Formula!V:X,3,0))*VLOOKUP(AD4179,[2]Formula!V:X,2,0))*H4179)/SUMIF(AD:AD,AD4179,H:H)))</f>
        <v/>
      </c>
      <c r="L4179" s="38" t="str">
        <f t="shared" si="391"/>
        <v/>
      </c>
      <c r="M4179" s="38" t="str">
        <f t="shared" si="392"/>
        <v/>
      </c>
      <c r="N4179" s="38" t="str">
        <f t="shared" si="394"/>
        <v/>
      </c>
      <c r="O4179" s="38" t="str">
        <f t="shared" si="390"/>
        <v/>
      </c>
      <c r="P4179" s="39" t="str">
        <f t="shared" si="395"/>
        <v/>
      </c>
      <c r="AC4179" s="42" t="str">
        <f>IF(B4179="","",VLOOKUP(B4179,[2]Formula!B:C,2,0))</f>
        <v/>
      </c>
      <c r="AD4179" s="43" t="str">
        <f t="shared" si="393"/>
        <v/>
      </c>
    </row>
    <row r="4180" spans="1:30" x14ac:dyDescent="0.25">
      <c r="A4180" s="64"/>
      <c r="B4180" s="64"/>
      <c r="C4180" s="66"/>
      <c r="D4180" s="67"/>
      <c r="E4180" s="64"/>
      <c r="F4180" s="64"/>
      <c r="G4180" s="37" t="str">
        <f>IF(E4180="","",IF(OR(E4180="Project Management",E4180="Project Support",E4180="Sprint Management",E4180="Sprint Support"),"NA",ROUND((((VLOOKUP(AD4180,[2]Formula!V:X,3,0)))-SUMIF(AD:AD,AD4180,H:H)),2)))</f>
        <v/>
      </c>
      <c r="H4180" s="71"/>
      <c r="I4180" s="72"/>
      <c r="J4180" s="72"/>
      <c r="K4180" s="38" t="str">
        <f>IF(E4180="","",IF(OR(E4180="Project Management",E4180="Project Support",E4180="Sprint Management",E4180="Sprint Support"),"NA",(((SUMIF(AD:AD,AD4180,H:H)/VLOOKUP(AD4180,[2]Formula!V:X,3,0))*VLOOKUP(AD4180,[2]Formula!V:X,2,0))*H4180)/SUMIF(AD:AD,AD4180,H:H)))</f>
        <v/>
      </c>
      <c r="L4180" s="38" t="str">
        <f t="shared" si="391"/>
        <v/>
      </c>
      <c r="M4180" s="38" t="str">
        <f t="shared" si="392"/>
        <v/>
      </c>
      <c r="N4180" s="38" t="str">
        <f t="shared" si="394"/>
        <v/>
      </c>
      <c r="O4180" s="38" t="str">
        <f t="shared" si="390"/>
        <v/>
      </c>
      <c r="P4180" s="39" t="str">
        <f t="shared" si="395"/>
        <v/>
      </c>
      <c r="AC4180" s="42" t="str">
        <f>IF(B4180="","",VLOOKUP(B4180,[2]Formula!B:C,2,0))</f>
        <v/>
      </c>
      <c r="AD4180" s="43" t="str">
        <f t="shared" si="393"/>
        <v/>
      </c>
    </row>
    <row r="4181" spans="1:30" x14ac:dyDescent="0.25">
      <c r="A4181" s="64"/>
      <c r="B4181" s="64"/>
      <c r="C4181" s="66"/>
      <c r="D4181" s="67"/>
      <c r="E4181" s="64"/>
      <c r="F4181" s="64"/>
      <c r="G4181" s="37" t="str">
        <f>IF(E4181="","",IF(OR(E4181="Project Management",E4181="Project Support",E4181="Sprint Management",E4181="Sprint Support"),"NA",ROUND((((VLOOKUP(AD4181,[2]Formula!V:X,3,0)))-SUMIF(AD:AD,AD4181,H:H)),2)))</f>
        <v/>
      </c>
      <c r="H4181" s="71"/>
      <c r="I4181" s="72"/>
      <c r="J4181" s="72"/>
      <c r="K4181" s="38" t="str">
        <f>IF(E4181="","",IF(OR(E4181="Project Management",E4181="Project Support",E4181="Sprint Management",E4181="Sprint Support"),"NA",(((SUMIF(AD:AD,AD4181,H:H)/VLOOKUP(AD4181,[2]Formula!V:X,3,0))*VLOOKUP(AD4181,[2]Formula!V:X,2,0))*H4181)/SUMIF(AD:AD,AD4181,H:H)))</f>
        <v/>
      </c>
      <c r="L4181" s="38" t="str">
        <f t="shared" si="391"/>
        <v/>
      </c>
      <c r="M4181" s="38" t="str">
        <f t="shared" si="392"/>
        <v/>
      </c>
      <c r="N4181" s="38" t="str">
        <f t="shared" si="394"/>
        <v/>
      </c>
      <c r="O4181" s="38" t="str">
        <f t="shared" si="390"/>
        <v/>
      </c>
      <c r="P4181" s="39" t="str">
        <f t="shared" si="395"/>
        <v/>
      </c>
      <c r="AC4181" s="42" t="str">
        <f>IF(B4181="","",VLOOKUP(B4181,[2]Formula!B:C,2,0))</f>
        <v/>
      </c>
      <c r="AD4181" s="43" t="str">
        <f t="shared" si="393"/>
        <v/>
      </c>
    </row>
    <row r="4182" spans="1:30" x14ac:dyDescent="0.25">
      <c r="A4182" s="64"/>
      <c r="B4182" s="64"/>
      <c r="C4182" s="66"/>
      <c r="D4182" s="67"/>
      <c r="E4182" s="64"/>
      <c r="F4182" s="64"/>
      <c r="G4182" s="37" t="str">
        <f>IF(E4182="","",IF(OR(E4182="Project Management",E4182="Project Support",E4182="Sprint Management",E4182="Sprint Support"),"NA",ROUND((((VLOOKUP(AD4182,[2]Formula!V:X,3,0)))-SUMIF(AD:AD,AD4182,H:H)),2)))</f>
        <v/>
      </c>
      <c r="H4182" s="71"/>
      <c r="I4182" s="72"/>
      <c r="J4182" s="72"/>
      <c r="K4182" s="38" t="str">
        <f>IF(E4182="","",IF(OR(E4182="Project Management",E4182="Project Support",E4182="Sprint Management",E4182="Sprint Support"),"NA",(((SUMIF(AD:AD,AD4182,H:H)/VLOOKUP(AD4182,[2]Formula!V:X,3,0))*VLOOKUP(AD4182,[2]Formula!V:X,2,0))*H4182)/SUMIF(AD:AD,AD4182,H:H)))</f>
        <v/>
      </c>
      <c r="L4182" s="38" t="str">
        <f t="shared" si="391"/>
        <v/>
      </c>
      <c r="M4182" s="38" t="str">
        <f t="shared" si="392"/>
        <v/>
      </c>
      <c r="N4182" s="38" t="str">
        <f t="shared" si="394"/>
        <v/>
      </c>
      <c r="O4182" s="38" t="str">
        <f t="shared" si="390"/>
        <v/>
      </c>
      <c r="P4182" s="39" t="str">
        <f t="shared" si="395"/>
        <v/>
      </c>
      <c r="AC4182" s="42" t="str">
        <f>IF(B4182="","",VLOOKUP(B4182,[2]Formula!B:C,2,0))</f>
        <v/>
      </c>
      <c r="AD4182" s="43" t="str">
        <f t="shared" si="393"/>
        <v/>
      </c>
    </row>
    <row r="4183" spans="1:30" x14ac:dyDescent="0.25">
      <c r="A4183" s="64"/>
      <c r="B4183" s="64"/>
      <c r="C4183" s="66"/>
      <c r="D4183" s="67"/>
      <c r="E4183" s="64"/>
      <c r="F4183" s="64"/>
      <c r="G4183" s="37" t="str">
        <f>IF(E4183="","",IF(OR(E4183="Project Management",E4183="Project Support",E4183="Sprint Management",E4183="Sprint Support"),"NA",ROUND((((VLOOKUP(AD4183,[2]Formula!V:X,3,0)))-SUMIF(AD:AD,AD4183,H:H)),2)))</f>
        <v/>
      </c>
      <c r="H4183" s="71"/>
      <c r="I4183" s="72"/>
      <c r="J4183" s="72"/>
      <c r="K4183" s="38" t="str">
        <f>IF(E4183="","",IF(OR(E4183="Project Management",E4183="Project Support",E4183="Sprint Management",E4183="Sprint Support"),"NA",(((SUMIF(AD:AD,AD4183,H:H)/VLOOKUP(AD4183,[2]Formula!V:X,3,0))*VLOOKUP(AD4183,[2]Formula!V:X,2,0))*H4183)/SUMIF(AD:AD,AD4183,H:H)))</f>
        <v/>
      </c>
      <c r="L4183" s="38" t="str">
        <f t="shared" si="391"/>
        <v/>
      </c>
      <c r="M4183" s="38" t="str">
        <f t="shared" si="392"/>
        <v/>
      </c>
      <c r="N4183" s="38" t="str">
        <f t="shared" si="394"/>
        <v/>
      </c>
      <c r="O4183" s="38" t="str">
        <f t="shared" si="390"/>
        <v/>
      </c>
      <c r="P4183" s="39" t="str">
        <f t="shared" si="395"/>
        <v/>
      </c>
      <c r="AC4183" s="42" t="str">
        <f>IF(B4183="","",VLOOKUP(B4183,[2]Formula!B:C,2,0))</f>
        <v/>
      </c>
      <c r="AD4183" s="43" t="str">
        <f t="shared" si="393"/>
        <v/>
      </c>
    </row>
    <row r="4184" spans="1:30" x14ac:dyDescent="0.25">
      <c r="A4184" s="64"/>
      <c r="B4184" s="64"/>
      <c r="C4184" s="66"/>
      <c r="D4184" s="67"/>
      <c r="E4184" s="64"/>
      <c r="F4184" s="64"/>
      <c r="G4184" s="37" t="str">
        <f>IF(E4184="","",IF(OR(E4184="Project Management",E4184="Project Support",E4184="Sprint Management",E4184="Sprint Support"),"NA",ROUND((((VLOOKUP(AD4184,[2]Formula!V:X,3,0)))-SUMIF(AD:AD,AD4184,H:H)),2)))</f>
        <v/>
      </c>
      <c r="H4184" s="71"/>
      <c r="I4184" s="72"/>
      <c r="J4184" s="72"/>
      <c r="K4184" s="38" t="str">
        <f>IF(E4184="","",IF(OR(E4184="Project Management",E4184="Project Support",E4184="Sprint Management",E4184="Sprint Support"),"NA",(((SUMIF(AD:AD,AD4184,H:H)/VLOOKUP(AD4184,[2]Formula!V:X,3,0))*VLOOKUP(AD4184,[2]Formula!V:X,2,0))*H4184)/SUMIF(AD:AD,AD4184,H:H)))</f>
        <v/>
      </c>
      <c r="L4184" s="38" t="str">
        <f t="shared" si="391"/>
        <v/>
      </c>
      <c r="M4184" s="38" t="str">
        <f t="shared" si="392"/>
        <v/>
      </c>
      <c r="N4184" s="38" t="str">
        <f t="shared" si="394"/>
        <v/>
      </c>
      <c r="O4184" s="38" t="str">
        <f t="shared" si="390"/>
        <v/>
      </c>
      <c r="P4184" s="39" t="str">
        <f t="shared" si="395"/>
        <v/>
      </c>
      <c r="AC4184" s="42" t="str">
        <f>IF(B4184="","",VLOOKUP(B4184,[2]Formula!B:C,2,0))</f>
        <v/>
      </c>
      <c r="AD4184" s="43" t="str">
        <f t="shared" si="393"/>
        <v/>
      </c>
    </row>
    <row r="4185" spans="1:30" x14ac:dyDescent="0.25">
      <c r="A4185" s="64"/>
      <c r="B4185" s="64"/>
      <c r="C4185" s="66"/>
      <c r="D4185" s="67"/>
      <c r="E4185" s="64"/>
      <c r="F4185" s="64"/>
      <c r="G4185" s="37" t="str">
        <f>IF(E4185="","",IF(OR(E4185="Project Management",E4185="Project Support",E4185="Sprint Management",E4185="Sprint Support"),"NA",ROUND((((VLOOKUP(AD4185,[2]Formula!V:X,3,0)))-SUMIF(AD:AD,AD4185,H:H)),2)))</f>
        <v/>
      </c>
      <c r="H4185" s="71"/>
      <c r="I4185" s="72"/>
      <c r="J4185" s="72"/>
      <c r="K4185" s="38" t="str">
        <f>IF(E4185="","",IF(OR(E4185="Project Management",E4185="Project Support",E4185="Sprint Management",E4185="Sprint Support"),"NA",(((SUMIF(AD:AD,AD4185,H:H)/VLOOKUP(AD4185,[2]Formula!V:X,3,0))*VLOOKUP(AD4185,[2]Formula!V:X,2,0))*H4185)/SUMIF(AD:AD,AD4185,H:H)))</f>
        <v/>
      </c>
      <c r="L4185" s="38" t="str">
        <f t="shared" si="391"/>
        <v/>
      </c>
      <c r="M4185" s="38" t="str">
        <f t="shared" si="392"/>
        <v/>
      </c>
      <c r="N4185" s="38" t="str">
        <f t="shared" si="394"/>
        <v/>
      </c>
      <c r="O4185" s="38" t="str">
        <f t="shared" si="390"/>
        <v/>
      </c>
      <c r="P4185" s="39" t="str">
        <f t="shared" si="395"/>
        <v/>
      </c>
      <c r="AC4185" s="42" t="str">
        <f>IF(B4185="","",VLOOKUP(B4185,[2]Formula!B:C,2,0))</f>
        <v/>
      </c>
      <c r="AD4185" s="43" t="str">
        <f t="shared" si="393"/>
        <v/>
      </c>
    </row>
    <row r="4186" spans="1:30" x14ac:dyDescent="0.25">
      <c r="A4186" s="64"/>
      <c r="B4186" s="64"/>
      <c r="C4186" s="66"/>
      <c r="D4186" s="67"/>
      <c r="E4186" s="64"/>
      <c r="F4186" s="64"/>
      <c r="G4186" s="37" t="str">
        <f>IF(E4186="","",IF(OR(E4186="Project Management",E4186="Project Support",E4186="Sprint Management",E4186="Sprint Support"),"NA",ROUND((((VLOOKUP(AD4186,[2]Formula!V:X,3,0)))-SUMIF(AD:AD,AD4186,H:H)),2)))</f>
        <v/>
      </c>
      <c r="H4186" s="71"/>
      <c r="I4186" s="72"/>
      <c r="J4186" s="72"/>
      <c r="K4186" s="38" t="str">
        <f>IF(E4186="","",IF(OR(E4186="Project Management",E4186="Project Support",E4186="Sprint Management",E4186="Sprint Support"),"NA",(((SUMIF(AD:AD,AD4186,H:H)/VLOOKUP(AD4186,[2]Formula!V:X,3,0))*VLOOKUP(AD4186,[2]Formula!V:X,2,0))*H4186)/SUMIF(AD:AD,AD4186,H:H)))</f>
        <v/>
      </c>
      <c r="L4186" s="38" t="str">
        <f t="shared" si="391"/>
        <v/>
      </c>
      <c r="M4186" s="38" t="str">
        <f t="shared" si="392"/>
        <v/>
      </c>
      <c r="N4186" s="38" t="str">
        <f t="shared" si="394"/>
        <v/>
      </c>
      <c r="O4186" s="38" t="str">
        <f t="shared" si="390"/>
        <v/>
      </c>
      <c r="P4186" s="39" t="str">
        <f t="shared" si="395"/>
        <v/>
      </c>
      <c r="AC4186" s="42" t="str">
        <f>IF(B4186="","",VLOOKUP(B4186,[2]Formula!B:C,2,0))</f>
        <v/>
      </c>
      <c r="AD4186" s="43" t="str">
        <f t="shared" si="393"/>
        <v/>
      </c>
    </row>
    <row r="4187" spans="1:30" x14ac:dyDescent="0.25">
      <c r="A4187" s="64"/>
      <c r="B4187" s="64"/>
      <c r="C4187" s="66"/>
      <c r="D4187" s="67"/>
      <c r="E4187" s="64"/>
      <c r="F4187" s="64"/>
      <c r="G4187" s="37" t="str">
        <f>IF(E4187="","",IF(OR(E4187="Project Management",E4187="Project Support",E4187="Sprint Management",E4187="Sprint Support"),"NA",ROUND((((VLOOKUP(AD4187,[2]Formula!V:X,3,0)))-SUMIF(AD:AD,AD4187,H:H)),2)))</f>
        <v/>
      </c>
      <c r="H4187" s="71"/>
      <c r="I4187" s="72"/>
      <c r="J4187" s="72"/>
      <c r="K4187" s="38" t="str">
        <f>IF(E4187="","",IF(OR(E4187="Project Management",E4187="Project Support",E4187="Sprint Management",E4187="Sprint Support"),"NA",(((SUMIF(AD:AD,AD4187,H:H)/VLOOKUP(AD4187,[2]Formula!V:X,3,0))*VLOOKUP(AD4187,[2]Formula!V:X,2,0))*H4187)/SUMIF(AD:AD,AD4187,H:H)))</f>
        <v/>
      </c>
      <c r="L4187" s="38" t="str">
        <f t="shared" si="391"/>
        <v/>
      </c>
      <c r="M4187" s="38" t="str">
        <f t="shared" si="392"/>
        <v/>
      </c>
      <c r="N4187" s="38" t="str">
        <f t="shared" si="394"/>
        <v/>
      </c>
      <c r="O4187" s="38" t="str">
        <f t="shared" si="390"/>
        <v/>
      </c>
      <c r="P4187" s="39" t="str">
        <f t="shared" si="395"/>
        <v/>
      </c>
      <c r="AC4187" s="42" t="str">
        <f>IF(B4187="","",VLOOKUP(B4187,[2]Formula!B:C,2,0))</f>
        <v/>
      </c>
      <c r="AD4187" s="43" t="str">
        <f t="shared" si="393"/>
        <v/>
      </c>
    </row>
    <row r="4188" spans="1:30" x14ac:dyDescent="0.25">
      <c r="A4188" s="64"/>
      <c r="B4188" s="64"/>
      <c r="C4188" s="66"/>
      <c r="D4188" s="67"/>
      <c r="E4188" s="64"/>
      <c r="F4188" s="64"/>
      <c r="G4188" s="37" t="str">
        <f>IF(E4188="","",IF(OR(E4188="Project Management",E4188="Project Support",E4188="Sprint Management",E4188="Sprint Support"),"NA",ROUND((((VLOOKUP(AD4188,[2]Formula!V:X,3,0)))-SUMIF(AD:AD,AD4188,H:H)),2)))</f>
        <v/>
      </c>
      <c r="H4188" s="71"/>
      <c r="I4188" s="72"/>
      <c r="J4188" s="72"/>
      <c r="K4188" s="38" t="str">
        <f>IF(E4188="","",IF(OR(E4188="Project Management",E4188="Project Support",E4188="Sprint Management",E4188="Sprint Support"),"NA",(((SUMIF(AD:AD,AD4188,H:H)/VLOOKUP(AD4188,[2]Formula!V:X,3,0))*VLOOKUP(AD4188,[2]Formula!V:X,2,0))*H4188)/SUMIF(AD:AD,AD4188,H:H)))</f>
        <v/>
      </c>
      <c r="L4188" s="38" t="str">
        <f t="shared" si="391"/>
        <v/>
      </c>
      <c r="M4188" s="38" t="str">
        <f t="shared" si="392"/>
        <v/>
      </c>
      <c r="N4188" s="38" t="str">
        <f t="shared" si="394"/>
        <v/>
      </c>
      <c r="O4188" s="38" t="str">
        <f t="shared" si="390"/>
        <v/>
      </c>
      <c r="P4188" s="39" t="str">
        <f t="shared" si="395"/>
        <v/>
      </c>
      <c r="AC4188" s="42" t="str">
        <f>IF(B4188="","",VLOOKUP(B4188,[2]Formula!B:C,2,0))</f>
        <v/>
      </c>
      <c r="AD4188" s="43" t="str">
        <f t="shared" si="393"/>
        <v/>
      </c>
    </row>
    <row r="4189" spans="1:30" x14ac:dyDescent="0.25">
      <c r="A4189" s="64"/>
      <c r="B4189" s="64"/>
      <c r="C4189" s="66"/>
      <c r="D4189" s="67"/>
      <c r="E4189" s="64"/>
      <c r="F4189" s="64"/>
      <c r="G4189" s="37" t="str">
        <f>IF(E4189="","",IF(OR(E4189="Project Management",E4189="Project Support",E4189="Sprint Management",E4189="Sprint Support"),"NA",ROUND((((VLOOKUP(AD4189,[2]Formula!V:X,3,0)))-SUMIF(AD:AD,AD4189,H:H)),2)))</f>
        <v/>
      </c>
      <c r="H4189" s="71"/>
      <c r="I4189" s="72"/>
      <c r="J4189" s="72"/>
      <c r="K4189" s="38" t="str">
        <f>IF(E4189="","",IF(OR(E4189="Project Management",E4189="Project Support",E4189="Sprint Management",E4189="Sprint Support"),"NA",(((SUMIF(AD:AD,AD4189,H:H)/VLOOKUP(AD4189,[2]Formula!V:X,3,0))*VLOOKUP(AD4189,[2]Formula!V:X,2,0))*H4189)/SUMIF(AD:AD,AD4189,H:H)))</f>
        <v/>
      </c>
      <c r="L4189" s="38" t="str">
        <f t="shared" si="391"/>
        <v/>
      </c>
      <c r="M4189" s="38" t="str">
        <f t="shared" si="392"/>
        <v/>
      </c>
      <c r="N4189" s="38" t="str">
        <f t="shared" si="394"/>
        <v/>
      </c>
      <c r="O4189" s="38" t="str">
        <f t="shared" si="390"/>
        <v/>
      </c>
      <c r="P4189" s="39" t="str">
        <f t="shared" si="395"/>
        <v/>
      </c>
      <c r="AC4189" s="42" t="str">
        <f>IF(B4189="","",VLOOKUP(B4189,[2]Formula!B:C,2,0))</f>
        <v/>
      </c>
      <c r="AD4189" s="43" t="str">
        <f t="shared" si="393"/>
        <v/>
      </c>
    </row>
    <row r="4190" spans="1:30" x14ac:dyDescent="0.25">
      <c r="A4190" s="64"/>
      <c r="B4190" s="64"/>
      <c r="C4190" s="66"/>
      <c r="D4190" s="67"/>
      <c r="E4190" s="64"/>
      <c r="F4190" s="64"/>
      <c r="G4190" s="37" t="str">
        <f>IF(E4190="","",IF(OR(E4190="Project Management",E4190="Project Support",E4190="Sprint Management",E4190="Sprint Support"),"NA",ROUND((((VLOOKUP(AD4190,[2]Formula!V:X,3,0)))-SUMIF(AD:AD,AD4190,H:H)),2)))</f>
        <v/>
      </c>
      <c r="H4190" s="71"/>
      <c r="I4190" s="72"/>
      <c r="J4190" s="72"/>
      <c r="K4190" s="38" t="str">
        <f>IF(E4190="","",IF(OR(E4190="Project Management",E4190="Project Support",E4190="Sprint Management",E4190="Sprint Support"),"NA",(((SUMIF(AD:AD,AD4190,H:H)/VLOOKUP(AD4190,[2]Formula!V:X,3,0))*VLOOKUP(AD4190,[2]Formula!V:X,2,0))*H4190)/SUMIF(AD:AD,AD4190,H:H)))</f>
        <v/>
      </c>
      <c r="L4190" s="38" t="str">
        <f t="shared" si="391"/>
        <v/>
      </c>
      <c r="M4190" s="38" t="str">
        <f t="shared" si="392"/>
        <v/>
      </c>
      <c r="N4190" s="38" t="str">
        <f t="shared" si="394"/>
        <v/>
      </c>
      <c r="O4190" s="38" t="str">
        <f t="shared" si="390"/>
        <v/>
      </c>
      <c r="P4190" s="39" t="str">
        <f t="shared" si="395"/>
        <v/>
      </c>
      <c r="AC4190" s="42" t="str">
        <f>IF(B4190="","",VLOOKUP(B4190,[2]Formula!B:C,2,0))</f>
        <v/>
      </c>
      <c r="AD4190" s="43" t="str">
        <f t="shared" si="393"/>
        <v/>
      </c>
    </row>
    <row r="4191" spans="1:30" x14ac:dyDescent="0.25">
      <c r="A4191" s="64"/>
      <c r="B4191" s="64"/>
      <c r="C4191" s="66"/>
      <c r="D4191" s="67"/>
      <c r="E4191" s="64"/>
      <c r="F4191" s="64"/>
      <c r="G4191" s="37" t="str">
        <f>IF(E4191="","",IF(OR(E4191="Project Management",E4191="Project Support",E4191="Sprint Management",E4191="Sprint Support"),"NA",ROUND((((VLOOKUP(AD4191,[2]Formula!V:X,3,0)))-SUMIF(AD:AD,AD4191,H:H)),2)))</f>
        <v/>
      </c>
      <c r="H4191" s="71"/>
      <c r="I4191" s="72"/>
      <c r="J4191" s="72"/>
      <c r="K4191" s="38" t="str">
        <f>IF(E4191="","",IF(OR(E4191="Project Management",E4191="Project Support",E4191="Sprint Management",E4191="Sprint Support"),"NA",(((SUMIF(AD:AD,AD4191,H:H)/VLOOKUP(AD4191,[2]Formula!V:X,3,0))*VLOOKUP(AD4191,[2]Formula!V:X,2,0))*H4191)/SUMIF(AD:AD,AD4191,H:H)))</f>
        <v/>
      </c>
      <c r="L4191" s="38" t="str">
        <f t="shared" si="391"/>
        <v/>
      </c>
      <c r="M4191" s="38" t="str">
        <f t="shared" si="392"/>
        <v/>
      </c>
      <c r="N4191" s="38" t="str">
        <f t="shared" si="394"/>
        <v/>
      </c>
      <c r="O4191" s="38" t="str">
        <f t="shared" si="390"/>
        <v/>
      </c>
      <c r="P4191" s="39" t="str">
        <f t="shared" si="395"/>
        <v/>
      </c>
      <c r="AC4191" s="42" t="str">
        <f>IF(B4191="","",VLOOKUP(B4191,[2]Formula!B:C,2,0))</f>
        <v/>
      </c>
      <c r="AD4191" s="43" t="str">
        <f t="shared" si="393"/>
        <v/>
      </c>
    </row>
    <row r="4192" spans="1:30" x14ac:dyDescent="0.25">
      <c r="A4192" s="64"/>
      <c r="B4192" s="64"/>
      <c r="C4192" s="66"/>
      <c r="D4192" s="67"/>
      <c r="E4192" s="64"/>
      <c r="F4192" s="64"/>
      <c r="G4192" s="37" t="str">
        <f>IF(E4192="","",IF(OR(E4192="Project Management",E4192="Project Support",E4192="Sprint Management",E4192="Sprint Support"),"NA",ROUND((((VLOOKUP(AD4192,[2]Formula!V:X,3,0)))-SUMIF(AD:AD,AD4192,H:H)),2)))</f>
        <v/>
      </c>
      <c r="H4192" s="71"/>
      <c r="I4192" s="72"/>
      <c r="J4192" s="72"/>
      <c r="K4192" s="38" t="str">
        <f>IF(E4192="","",IF(OR(E4192="Project Management",E4192="Project Support",E4192="Sprint Management",E4192="Sprint Support"),"NA",(((SUMIF(AD:AD,AD4192,H:H)/VLOOKUP(AD4192,[2]Formula!V:X,3,0))*VLOOKUP(AD4192,[2]Formula!V:X,2,0))*H4192)/SUMIF(AD:AD,AD4192,H:H)))</f>
        <v/>
      </c>
      <c r="L4192" s="38" t="str">
        <f t="shared" si="391"/>
        <v/>
      </c>
      <c r="M4192" s="38" t="str">
        <f t="shared" si="392"/>
        <v/>
      </c>
      <c r="N4192" s="38" t="str">
        <f t="shared" si="394"/>
        <v/>
      </c>
      <c r="O4192" s="38" t="str">
        <f t="shared" si="390"/>
        <v/>
      </c>
      <c r="P4192" s="39" t="str">
        <f t="shared" si="395"/>
        <v/>
      </c>
      <c r="AC4192" s="42" t="str">
        <f>IF(B4192="","",VLOOKUP(B4192,[2]Formula!B:C,2,0))</f>
        <v/>
      </c>
      <c r="AD4192" s="43" t="str">
        <f t="shared" si="393"/>
        <v/>
      </c>
    </row>
    <row r="4193" spans="1:30" x14ac:dyDescent="0.25">
      <c r="A4193" s="64"/>
      <c r="B4193" s="64"/>
      <c r="C4193" s="66"/>
      <c r="D4193" s="67"/>
      <c r="E4193" s="64"/>
      <c r="F4193" s="64"/>
      <c r="G4193" s="37" t="str">
        <f>IF(E4193="","",IF(OR(E4193="Project Management",E4193="Project Support",E4193="Sprint Management",E4193="Sprint Support"),"NA",ROUND((((VLOOKUP(AD4193,[2]Formula!V:X,3,0)))-SUMIF(AD:AD,AD4193,H:H)),2)))</f>
        <v/>
      </c>
      <c r="H4193" s="71"/>
      <c r="I4193" s="72"/>
      <c r="J4193" s="72"/>
      <c r="K4193" s="38" t="str">
        <f>IF(E4193="","",IF(OR(E4193="Project Management",E4193="Project Support",E4193="Sprint Management",E4193="Sprint Support"),"NA",(((SUMIF(AD:AD,AD4193,H:H)/VLOOKUP(AD4193,[2]Formula!V:X,3,0))*VLOOKUP(AD4193,[2]Formula!V:X,2,0))*H4193)/SUMIF(AD:AD,AD4193,H:H)))</f>
        <v/>
      </c>
      <c r="L4193" s="38" t="str">
        <f t="shared" si="391"/>
        <v/>
      </c>
      <c r="M4193" s="38" t="str">
        <f t="shared" si="392"/>
        <v/>
      </c>
      <c r="N4193" s="38" t="str">
        <f t="shared" si="394"/>
        <v/>
      </c>
      <c r="O4193" s="38" t="str">
        <f t="shared" si="390"/>
        <v/>
      </c>
      <c r="P4193" s="39" t="str">
        <f t="shared" si="395"/>
        <v/>
      </c>
      <c r="AC4193" s="42" t="str">
        <f>IF(B4193="","",VLOOKUP(B4193,[2]Formula!B:C,2,0))</f>
        <v/>
      </c>
      <c r="AD4193" s="43" t="str">
        <f t="shared" si="393"/>
        <v/>
      </c>
    </row>
    <row r="4194" spans="1:30" x14ac:dyDescent="0.25">
      <c r="A4194" s="64"/>
      <c r="B4194" s="64"/>
      <c r="C4194" s="66"/>
      <c r="D4194" s="67"/>
      <c r="E4194" s="64"/>
      <c r="F4194" s="64"/>
      <c r="G4194" s="37" t="str">
        <f>IF(E4194="","",IF(OR(E4194="Project Management",E4194="Project Support",E4194="Sprint Management",E4194="Sprint Support"),"NA",ROUND((((VLOOKUP(AD4194,[2]Formula!V:X,3,0)))-SUMIF(AD:AD,AD4194,H:H)),2)))</f>
        <v/>
      </c>
      <c r="H4194" s="71"/>
      <c r="I4194" s="72"/>
      <c r="J4194" s="72"/>
      <c r="K4194" s="38" t="str">
        <f>IF(E4194="","",IF(OR(E4194="Project Management",E4194="Project Support",E4194="Sprint Management",E4194="Sprint Support"),"NA",(((SUMIF(AD:AD,AD4194,H:H)/VLOOKUP(AD4194,[2]Formula!V:X,3,0))*VLOOKUP(AD4194,[2]Formula!V:X,2,0))*H4194)/SUMIF(AD:AD,AD4194,H:H)))</f>
        <v/>
      </c>
      <c r="L4194" s="38" t="str">
        <f t="shared" si="391"/>
        <v/>
      </c>
      <c r="M4194" s="38" t="str">
        <f t="shared" si="392"/>
        <v/>
      </c>
      <c r="N4194" s="38" t="str">
        <f t="shared" si="394"/>
        <v/>
      </c>
      <c r="O4194" s="38" t="str">
        <f t="shared" si="390"/>
        <v/>
      </c>
      <c r="P4194" s="39" t="str">
        <f t="shared" si="395"/>
        <v/>
      </c>
      <c r="AC4194" s="42" t="str">
        <f>IF(B4194="","",VLOOKUP(B4194,[2]Formula!B:C,2,0))</f>
        <v/>
      </c>
      <c r="AD4194" s="43" t="str">
        <f t="shared" si="393"/>
        <v/>
      </c>
    </row>
    <row r="4195" spans="1:30" x14ac:dyDescent="0.25">
      <c r="A4195" s="64"/>
      <c r="B4195" s="64"/>
      <c r="C4195" s="66"/>
      <c r="D4195" s="67"/>
      <c r="E4195" s="64"/>
      <c r="F4195" s="64"/>
      <c r="G4195" s="37" t="str">
        <f>IF(E4195="","",IF(OR(E4195="Project Management",E4195="Project Support",E4195="Sprint Management",E4195="Sprint Support"),"NA",ROUND((((VLOOKUP(AD4195,[2]Formula!V:X,3,0)))-SUMIF(AD:AD,AD4195,H:H)),2)))</f>
        <v/>
      </c>
      <c r="H4195" s="71"/>
      <c r="I4195" s="72"/>
      <c r="J4195" s="72"/>
      <c r="K4195" s="38" t="str">
        <f>IF(E4195="","",IF(OR(E4195="Project Management",E4195="Project Support",E4195="Sprint Management",E4195="Sprint Support"),"NA",(((SUMIF(AD:AD,AD4195,H:H)/VLOOKUP(AD4195,[2]Formula!V:X,3,0))*VLOOKUP(AD4195,[2]Formula!V:X,2,0))*H4195)/SUMIF(AD:AD,AD4195,H:H)))</f>
        <v/>
      </c>
      <c r="L4195" s="38" t="str">
        <f t="shared" si="391"/>
        <v/>
      </c>
      <c r="M4195" s="38" t="str">
        <f t="shared" si="392"/>
        <v/>
      </c>
      <c r="N4195" s="38" t="str">
        <f t="shared" si="394"/>
        <v/>
      </c>
      <c r="O4195" s="38" t="str">
        <f t="shared" si="390"/>
        <v/>
      </c>
      <c r="P4195" s="39" t="str">
        <f t="shared" si="395"/>
        <v/>
      </c>
      <c r="AC4195" s="42" t="str">
        <f>IF(B4195="","",VLOOKUP(B4195,[2]Formula!B:C,2,0))</f>
        <v/>
      </c>
      <c r="AD4195" s="43" t="str">
        <f t="shared" si="393"/>
        <v/>
      </c>
    </row>
    <row r="4196" spans="1:30" x14ac:dyDescent="0.25">
      <c r="A4196" s="64"/>
      <c r="B4196" s="64"/>
      <c r="C4196" s="66"/>
      <c r="D4196" s="67"/>
      <c r="E4196" s="64"/>
      <c r="F4196" s="64"/>
      <c r="G4196" s="37" t="str">
        <f>IF(E4196="","",IF(OR(E4196="Project Management",E4196="Project Support",E4196="Sprint Management",E4196="Sprint Support"),"NA",ROUND((((VLOOKUP(AD4196,[2]Formula!V:X,3,0)))-SUMIF(AD:AD,AD4196,H:H)),2)))</f>
        <v/>
      </c>
      <c r="H4196" s="71"/>
      <c r="I4196" s="72"/>
      <c r="J4196" s="72"/>
      <c r="K4196" s="38" t="str">
        <f>IF(E4196="","",IF(OR(E4196="Project Management",E4196="Project Support",E4196="Sprint Management",E4196="Sprint Support"),"NA",(((SUMIF(AD:AD,AD4196,H:H)/VLOOKUP(AD4196,[2]Formula!V:X,3,0))*VLOOKUP(AD4196,[2]Formula!V:X,2,0))*H4196)/SUMIF(AD:AD,AD4196,H:H)))</f>
        <v/>
      </c>
      <c r="L4196" s="38" t="str">
        <f t="shared" si="391"/>
        <v/>
      </c>
      <c r="M4196" s="38" t="str">
        <f t="shared" si="392"/>
        <v/>
      </c>
      <c r="N4196" s="38" t="str">
        <f t="shared" si="394"/>
        <v/>
      </c>
      <c r="O4196" s="38" t="str">
        <f t="shared" si="390"/>
        <v/>
      </c>
      <c r="P4196" s="39" t="str">
        <f t="shared" si="395"/>
        <v/>
      </c>
      <c r="AC4196" s="42" t="str">
        <f>IF(B4196="","",VLOOKUP(B4196,[2]Formula!B:C,2,0))</f>
        <v/>
      </c>
      <c r="AD4196" s="43" t="str">
        <f t="shared" si="393"/>
        <v/>
      </c>
    </row>
    <row r="4197" spans="1:30" x14ac:dyDescent="0.25">
      <c r="A4197" s="64"/>
      <c r="B4197" s="64"/>
      <c r="C4197" s="66"/>
      <c r="D4197" s="67"/>
      <c r="E4197" s="64"/>
      <c r="F4197" s="64"/>
      <c r="G4197" s="37" t="str">
        <f>IF(E4197="","",IF(OR(E4197="Project Management",E4197="Project Support",E4197="Sprint Management",E4197="Sprint Support"),"NA",ROUND((((VLOOKUP(AD4197,[2]Formula!V:X,3,0)))-SUMIF(AD:AD,AD4197,H:H)),2)))</f>
        <v/>
      </c>
      <c r="H4197" s="71"/>
      <c r="I4197" s="72"/>
      <c r="J4197" s="72"/>
      <c r="K4197" s="38" t="str">
        <f>IF(E4197="","",IF(OR(E4197="Project Management",E4197="Project Support",E4197="Sprint Management",E4197="Sprint Support"),"NA",(((SUMIF(AD:AD,AD4197,H:H)/VLOOKUP(AD4197,[2]Formula!V:X,3,0))*VLOOKUP(AD4197,[2]Formula!V:X,2,0))*H4197)/SUMIF(AD:AD,AD4197,H:H)))</f>
        <v/>
      </c>
      <c r="L4197" s="38" t="str">
        <f t="shared" si="391"/>
        <v/>
      </c>
      <c r="M4197" s="38" t="str">
        <f t="shared" si="392"/>
        <v/>
      </c>
      <c r="N4197" s="38" t="str">
        <f t="shared" si="394"/>
        <v/>
      </c>
      <c r="O4197" s="38" t="str">
        <f t="shared" si="390"/>
        <v/>
      </c>
      <c r="P4197" s="39" t="str">
        <f t="shared" si="395"/>
        <v/>
      </c>
      <c r="AC4197" s="42" t="str">
        <f>IF(B4197="","",VLOOKUP(B4197,[2]Formula!B:C,2,0))</f>
        <v/>
      </c>
      <c r="AD4197" s="43" t="str">
        <f t="shared" si="393"/>
        <v/>
      </c>
    </row>
    <row r="4198" spans="1:30" x14ac:dyDescent="0.25">
      <c r="A4198" s="64"/>
      <c r="B4198" s="64"/>
      <c r="C4198" s="66"/>
      <c r="D4198" s="67"/>
      <c r="E4198" s="64"/>
      <c r="F4198" s="64"/>
      <c r="G4198" s="37" t="str">
        <f>IF(E4198="","",IF(OR(E4198="Project Management",E4198="Project Support",E4198="Sprint Management",E4198="Sprint Support"),"NA",ROUND((((VLOOKUP(AD4198,[2]Formula!V:X,3,0)))-SUMIF(AD:AD,AD4198,H:H)),2)))</f>
        <v/>
      </c>
      <c r="H4198" s="71"/>
      <c r="I4198" s="72"/>
      <c r="J4198" s="72"/>
      <c r="K4198" s="38" t="str">
        <f>IF(E4198="","",IF(OR(E4198="Project Management",E4198="Project Support",E4198="Sprint Management",E4198="Sprint Support"),"NA",(((SUMIF(AD:AD,AD4198,H:H)/VLOOKUP(AD4198,[2]Formula!V:X,3,0))*VLOOKUP(AD4198,[2]Formula!V:X,2,0))*H4198)/SUMIF(AD:AD,AD4198,H:H)))</f>
        <v/>
      </c>
      <c r="L4198" s="38" t="str">
        <f t="shared" si="391"/>
        <v/>
      </c>
      <c r="M4198" s="38" t="str">
        <f t="shared" si="392"/>
        <v/>
      </c>
      <c r="N4198" s="38" t="str">
        <f t="shared" si="394"/>
        <v/>
      </c>
      <c r="O4198" s="38" t="str">
        <f t="shared" si="390"/>
        <v/>
      </c>
      <c r="P4198" s="39" t="str">
        <f t="shared" si="395"/>
        <v/>
      </c>
      <c r="AC4198" s="42" t="str">
        <f>IF(B4198="","",VLOOKUP(B4198,[2]Formula!B:C,2,0))</f>
        <v/>
      </c>
      <c r="AD4198" s="43" t="str">
        <f t="shared" si="393"/>
        <v/>
      </c>
    </row>
    <row r="4199" spans="1:30" x14ac:dyDescent="0.25">
      <c r="A4199" s="64"/>
      <c r="B4199" s="64"/>
      <c r="C4199" s="66"/>
      <c r="D4199" s="67"/>
      <c r="E4199" s="64"/>
      <c r="F4199" s="64"/>
      <c r="G4199" s="37" t="str">
        <f>IF(E4199="","",IF(OR(E4199="Project Management",E4199="Project Support",E4199="Sprint Management",E4199="Sprint Support"),"NA",ROUND((((VLOOKUP(AD4199,[2]Formula!V:X,3,0)))-SUMIF(AD:AD,AD4199,H:H)),2)))</f>
        <v/>
      </c>
      <c r="H4199" s="71"/>
      <c r="I4199" s="72"/>
      <c r="J4199" s="72"/>
      <c r="K4199" s="38" t="str">
        <f>IF(E4199="","",IF(OR(E4199="Project Management",E4199="Project Support",E4199="Sprint Management",E4199="Sprint Support"),"NA",(((SUMIF(AD:AD,AD4199,H:H)/VLOOKUP(AD4199,[2]Formula!V:X,3,0))*VLOOKUP(AD4199,[2]Formula!V:X,2,0))*H4199)/SUMIF(AD:AD,AD4199,H:H)))</f>
        <v/>
      </c>
      <c r="L4199" s="38" t="str">
        <f t="shared" si="391"/>
        <v/>
      </c>
      <c r="M4199" s="38" t="str">
        <f t="shared" si="392"/>
        <v/>
      </c>
      <c r="N4199" s="38" t="str">
        <f t="shared" si="394"/>
        <v/>
      </c>
      <c r="O4199" s="38" t="str">
        <f t="shared" si="390"/>
        <v/>
      </c>
      <c r="P4199" s="39" t="str">
        <f t="shared" si="395"/>
        <v/>
      </c>
      <c r="AC4199" s="42" t="str">
        <f>IF(B4199="","",VLOOKUP(B4199,[2]Formula!B:C,2,0))</f>
        <v/>
      </c>
      <c r="AD4199" s="43" t="str">
        <f t="shared" si="393"/>
        <v/>
      </c>
    </row>
    <row r="4200" spans="1:30" x14ac:dyDescent="0.25">
      <c r="A4200" s="64"/>
      <c r="B4200" s="64"/>
      <c r="C4200" s="66"/>
      <c r="D4200" s="67"/>
      <c r="E4200" s="64"/>
      <c r="F4200" s="64"/>
      <c r="G4200" s="37" t="str">
        <f>IF(E4200="","",IF(OR(E4200="Project Management",E4200="Project Support",E4200="Sprint Management",E4200="Sprint Support"),"NA",ROUND((((VLOOKUP(AD4200,[2]Formula!V:X,3,0)))-SUMIF(AD:AD,AD4200,H:H)),2)))</f>
        <v/>
      </c>
      <c r="H4200" s="71"/>
      <c r="I4200" s="72"/>
      <c r="J4200" s="72"/>
      <c r="K4200" s="38" t="str">
        <f>IF(E4200="","",IF(OR(E4200="Project Management",E4200="Project Support",E4200="Sprint Management",E4200="Sprint Support"),"NA",(((SUMIF(AD:AD,AD4200,H:H)/VLOOKUP(AD4200,[2]Formula!V:X,3,0))*VLOOKUP(AD4200,[2]Formula!V:X,2,0))*H4200)/SUMIF(AD:AD,AD4200,H:H)))</f>
        <v/>
      </c>
      <c r="L4200" s="38" t="str">
        <f t="shared" si="391"/>
        <v/>
      </c>
      <c r="M4200" s="38" t="str">
        <f t="shared" si="392"/>
        <v/>
      </c>
      <c r="N4200" s="38" t="str">
        <f t="shared" si="394"/>
        <v/>
      </c>
      <c r="O4200" s="38" t="str">
        <f t="shared" si="390"/>
        <v/>
      </c>
      <c r="P4200" s="39" t="str">
        <f t="shared" si="395"/>
        <v/>
      </c>
      <c r="AC4200" s="42" t="str">
        <f>IF(B4200="","",VLOOKUP(B4200,[2]Formula!B:C,2,0))</f>
        <v/>
      </c>
      <c r="AD4200" s="43" t="str">
        <f t="shared" si="393"/>
        <v/>
      </c>
    </row>
    <row r="4201" spans="1:30" x14ac:dyDescent="0.25">
      <c r="A4201" s="64"/>
      <c r="B4201" s="64"/>
      <c r="C4201" s="66"/>
      <c r="D4201" s="67"/>
      <c r="E4201" s="64"/>
      <c r="F4201" s="64"/>
      <c r="G4201" s="37" t="str">
        <f>IF(E4201="","",IF(OR(E4201="Project Management",E4201="Project Support",E4201="Sprint Management",E4201="Sprint Support"),"NA",ROUND((((VLOOKUP(AD4201,[2]Formula!V:X,3,0)))-SUMIF(AD:AD,AD4201,H:H)),2)))</f>
        <v/>
      </c>
      <c r="H4201" s="71"/>
      <c r="I4201" s="72"/>
      <c r="J4201" s="72"/>
      <c r="K4201" s="38" t="str">
        <f>IF(E4201="","",IF(OR(E4201="Project Management",E4201="Project Support",E4201="Sprint Management",E4201="Sprint Support"),"NA",(((SUMIF(AD:AD,AD4201,H:H)/VLOOKUP(AD4201,[2]Formula!V:X,3,0))*VLOOKUP(AD4201,[2]Formula!V:X,2,0))*H4201)/SUMIF(AD:AD,AD4201,H:H)))</f>
        <v/>
      </c>
      <c r="L4201" s="38" t="str">
        <f t="shared" si="391"/>
        <v/>
      </c>
      <c r="M4201" s="38" t="str">
        <f t="shared" si="392"/>
        <v/>
      </c>
      <c r="N4201" s="38" t="str">
        <f t="shared" si="394"/>
        <v/>
      </c>
      <c r="O4201" s="38" t="str">
        <f t="shared" si="390"/>
        <v/>
      </c>
      <c r="P4201" s="39" t="str">
        <f t="shared" si="395"/>
        <v/>
      </c>
      <c r="AC4201" s="42" t="str">
        <f>IF(B4201="","",VLOOKUP(B4201,[2]Formula!B:C,2,0))</f>
        <v/>
      </c>
      <c r="AD4201" s="43" t="str">
        <f t="shared" si="393"/>
        <v/>
      </c>
    </row>
    <row r="4202" spans="1:30" x14ac:dyDescent="0.25">
      <c r="A4202" s="64"/>
      <c r="B4202" s="64"/>
      <c r="C4202" s="66"/>
      <c r="D4202" s="67"/>
      <c r="E4202" s="64"/>
      <c r="F4202" s="64"/>
      <c r="G4202" s="37" t="str">
        <f>IF(E4202="","",IF(OR(E4202="Project Management",E4202="Project Support",E4202="Sprint Management",E4202="Sprint Support"),"NA",ROUND((((VLOOKUP(AD4202,[2]Formula!V:X,3,0)))-SUMIF(AD:AD,AD4202,H:H)),2)))</f>
        <v/>
      </c>
      <c r="H4202" s="71"/>
      <c r="I4202" s="72"/>
      <c r="J4202" s="72"/>
      <c r="K4202" s="38" t="str">
        <f>IF(E4202="","",IF(OR(E4202="Project Management",E4202="Project Support",E4202="Sprint Management",E4202="Sprint Support"),"NA",(((SUMIF(AD:AD,AD4202,H:H)/VLOOKUP(AD4202,[2]Formula!V:X,3,0))*VLOOKUP(AD4202,[2]Formula!V:X,2,0))*H4202)/SUMIF(AD:AD,AD4202,H:H)))</f>
        <v/>
      </c>
      <c r="L4202" s="38" t="str">
        <f t="shared" si="391"/>
        <v/>
      </c>
      <c r="M4202" s="38" t="str">
        <f t="shared" si="392"/>
        <v/>
      </c>
      <c r="N4202" s="38" t="str">
        <f t="shared" si="394"/>
        <v/>
      </c>
      <c r="O4202" s="38" t="str">
        <f t="shared" si="390"/>
        <v/>
      </c>
      <c r="P4202" s="39" t="str">
        <f t="shared" si="395"/>
        <v/>
      </c>
      <c r="AC4202" s="42" t="str">
        <f>IF(B4202="","",VLOOKUP(B4202,[2]Formula!B:C,2,0))</f>
        <v/>
      </c>
      <c r="AD4202" s="43" t="str">
        <f t="shared" si="393"/>
        <v/>
      </c>
    </row>
    <row r="4203" spans="1:30" x14ac:dyDescent="0.25">
      <c r="A4203" s="64"/>
      <c r="B4203" s="64"/>
      <c r="C4203" s="66"/>
      <c r="D4203" s="67"/>
      <c r="E4203" s="64"/>
      <c r="F4203" s="64"/>
      <c r="G4203" s="37" t="str">
        <f>IF(E4203="","",IF(OR(E4203="Project Management",E4203="Project Support",E4203="Sprint Management",E4203="Sprint Support"),"NA",ROUND((((VLOOKUP(AD4203,[2]Formula!V:X,3,0)))-SUMIF(AD:AD,AD4203,H:H)),2)))</f>
        <v/>
      </c>
      <c r="H4203" s="71"/>
      <c r="I4203" s="72"/>
      <c r="J4203" s="72"/>
      <c r="K4203" s="38" t="str">
        <f>IF(E4203="","",IF(OR(E4203="Project Management",E4203="Project Support",E4203="Sprint Management",E4203="Sprint Support"),"NA",(((SUMIF(AD:AD,AD4203,H:H)/VLOOKUP(AD4203,[2]Formula!V:X,3,0))*VLOOKUP(AD4203,[2]Formula!V:X,2,0))*H4203)/SUMIF(AD:AD,AD4203,H:H)))</f>
        <v/>
      </c>
      <c r="L4203" s="38" t="str">
        <f t="shared" si="391"/>
        <v/>
      </c>
      <c r="M4203" s="38" t="str">
        <f t="shared" si="392"/>
        <v/>
      </c>
      <c r="N4203" s="38" t="str">
        <f t="shared" si="394"/>
        <v/>
      </c>
      <c r="O4203" s="38" t="str">
        <f t="shared" si="390"/>
        <v/>
      </c>
      <c r="P4203" s="39" t="str">
        <f t="shared" si="395"/>
        <v/>
      </c>
      <c r="AC4203" s="42" t="str">
        <f>IF(B4203="","",VLOOKUP(B4203,[2]Formula!B:C,2,0))</f>
        <v/>
      </c>
      <c r="AD4203" s="43" t="str">
        <f t="shared" si="393"/>
        <v/>
      </c>
    </row>
    <row r="4204" spans="1:30" x14ac:dyDescent="0.25">
      <c r="A4204" s="64"/>
      <c r="B4204" s="64"/>
      <c r="C4204" s="66"/>
      <c r="D4204" s="67"/>
      <c r="E4204" s="64"/>
      <c r="F4204" s="64"/>
      <c r="G4204" s="37" t="str">
        <f>IF(E4204="","",IF(OR(E4204="Project Management",E4204="Project Support",E4204="Sprint Management",E4204="Sprint Support"),"NA",ROUND((((VLOOKUP(AD4204,[2]Formula!V:X,3,0)))-SUMIF(AD:AD,AD4204,H:H)),2)))</f>
        <v/>
      </c>
      <c r="H4204" s="71"/>
      <c r="I4204" s="72"/>
      <c r="J4204" s="72"/>
      <c r="K4204" s="38" t="str">
        <f>IF(E4204="","",IF(OR(E4204="Project Management",E4204="Project Support",E4204="Sprint Management",E4204="Sprint Support"),"NA",(((SUMIF(AD:AD,AD4204,H:H)/VLOOKUP(AD4204,[2]Formula!V:X,3,0))*VLOOKUP(AD4204,[2]Formula!V:X,2,0))*H4204)/SUMIF(AD:AD,AD4204,H:H)))</f>
        <v/>
      </c>
      <c r="L4204" s="38" t="str">
        <f t="shared" si="391"/>
        <v/>
      </c>
      <c r="M4204" s="38" t="str">
        <f t="shared" si="392"/>
        <v/>
      </c>
      <c r="N4204" s="38" t="str">
        <f t="shared" si="394"/>
        <v/>
      </c>
      <c r="O4204" s="38" t="str">
        <f t="shared" si="390"/>
        <v/>
      </c>
      <c r="P4204" s="39" t="str">
        <f t="shared" si="395"/>
        <v/>
      </c>
      <c r="AC4204" s="42" t="str">
        <f>IF(B4204="","",VLOOKUP(B4204,[2]Formula!B:C,2,0))</f>
        <v/>
      </c>
      <c r="AD4204" s="43" t="str">
        <f t="shared" si="393"/>
        <v/>
      </c>
    </row>
    <row r="4205" spans="1:30" x14ac:dyDescent="0.25">
      <c r="A4205" s="64"/>
      <c r="B4205" s="64"/>
      <c r="C4205" s="66"/>
      <c r="D4205" s="67"/>
      <c r="E4205" s="64"/>
      <c r="F4205" s="64"/>
      <c r="G4205" s="37" t="str">
        <f>IF(E4205="","",IF(OR(E4205="Project Management",E4205="Project Support",E4205="Sprint Management",E4205="Sprint Support"),"NA",ROUND((((VLOOKUP(AD4205,[2]Formula!V:X,3,0)))-SUMIF(AD:AD,AD4205,H:H)),2)))</f>
        <v/>
      </c>
      <c r="H4205" s="71"/>
      <c r="I4205" s="72"/>
      <c r="J4205" s="72"/>
      <c r="K4205" s="38" t="str">
        <f>IF(E4205="","",IF(OR(E4205="Project Management",E4205="Project Support",E4205="Sprint Management",E4205="Sprint Support"),"NA",(((SUMIF(AD:AD,AD4205,H:H)/VLOOKUP(AD4205,[2]Formula!V:X,3,0))*VLOOKUP(AD4205,[2]Formula!V:X,2,0))*H4205)/SUMIF(AD:AD,AD4205,H:H)))</f>
        <v/>
      </c>
      <c r="L4205" s="38" t="str">
        <f t="shared" si="391"/>
        <v/>
      </c>
      <c r="M4205" s="38" t="str">
        <f t="shared" si="392"/>
        <v/>
      </c>
      <c r="N4205" s="38" t="str">
        <f t="shared" si="394"/>
        <v/>
      </c>
      <c r="O4205" s="38" t="str">
        <f t="shared" si="390"/>
        <v/>
      </c>
      <c r="P4205" s="39" t="str">
        <f t="shared" si="395"/>
        <v/>
      </c>
      <c r="AC4205" s="42" t="str">
        <f>IF(B4205="","",VLOOKUP(B4205,[2]Formula!B:C,2,0))</f>
        <v/>
      </c>
      <c r="AD4205" s="43" t="str">
        <f t="shared" si="393"/>
        <v/>
      </c>
    </row>
    <row r="4206" spans="1:30" x14ac:dyDescent="0.25">
      <c r="A4206" s="64"/>
      <c r="B4206" s="64"/>
      <c r="C4206" s="66"/>
      <c r="D4206" s="67"/>
      <c r="E4206" s="64"/>
      <c r="F4206" s="64"/>
      <c r="G4206" s="37" t="str">
        <f>IF(E4206="","",IF(OR(E4206="Project Management",E4206="Project Support",E4206="Sprint Management",E4206="Sprint Support"),"NA",ROUND((((VLOOKUP(AD4206,[2]Formula!V:X,3,0)))-SUMIF(AD:AD,AD4206,H:H)),2)))</f>
        <v/>
      </c>
      <c r="H4206" s="71"/>
      <c r="I4206" s="72"/>
      <c r="J4206" s="72"/>
      <c r="K4206" s="38" t="str">
        <f>IF(E4206="","",IF(OR(E4206="Project Management",E4206="Project Support",E4206="Sprint Management",E4206="Sprint Support"),"NA",(((SUMIF(AD:AD,AD4206,H:H)/VLOOKUP(AD4206,[2]Formula!V:X,3,0))*VLOOKUP(AD4206,[2]Formula!V:X,2,0))*H4206)/SUMIF(AD:AD,AD4206,H:H)))</f>
        <v/>
      </c>
      <c r="L4206" s="38" t="str">
        <f t="shared" si="391"/>
        <v/>
      </c>
      <c r="M4206" s="38" t="str">
        <f t="shared" si="392"/>
        <v/>
      </c>
      <c r="N4206" s="38" t="str">
        <f t="shared" si="394"/>
        <v/>
      </c>
      <c r="O4206" s="38" t="str">
        <f t="shared" si="390"/>
        <v/>
      </c>
      <c r="P4206" s="39" t="str">
        <f t="shared" si="395"/>
        <v/>
      </c>
      <c r="AC4206" s="42" t="str">
        <f>IF(B4206="","",VLOOKUP(B4206,[2]Formula!B:C,2,0))</f>
        <v/>
      </c>
      <c r="AD4206" s="43" t="str">
        <f t="shared" si="393"/>
        <v/>
      </c>
    </row>
    <row r="4207" spans="1:30" x14ac:dyDescent="0.25">
      <c r="A4207" s="64"/>
      <c r="B4207" s="64"/>
      <c r="C4207" s="66"/>
      <c r="D4207" s="67"/>
      <c r="E4207" s="64"/>
      <c r="F4207" s="64"/>
      <c r="G4207" s="37" t="str">
        <f>IF(E4207="","",IF(OR(E4207="Project Management",E4207="Project Support",E4207="Sprint Management",E4207="Sprint Support"),"NA",ROUND((((VLOOKUP(AD4207,[2]Formula!V:X,3,0)))-SUMIF(AD:AD,AD4207,H:H)),2)))</f>
        <v/>
      </c>
      <c r="H4207" s="71"/>
      <c r="I4207" s="72"/>
      <c r="J4207" s="72"/>
      <c r="K4207" s="38" t="str">
        <f>IF(E4207="","",IF(OR(E4207="Project Management",E4207="Project Support",E4207="Sprint Management",E4207="Sprint Support"),"NA",(((SUMIF(AD:AD,AD4207,H:H)/VLOOKUP(AD4207,[2]Formula!V:X,3,0))*VLOOKUP(AD4207,[2]Formula!V:X,2,0))*H4207)/SUMIF(AD:AD,AD4207,H:H)))</f>
        <v/>
      </c>
      <c r="L4207" s="38" t="str">
        <f t="shared" si="391"/>
        <v/>
      </c>
      <c r="M4207" s="38" t="str">
        <f t="shared" si="392"/>
        <v/>
      </c>
      <c r="N4207" s="38" t="str">
        <f t="shared" si="394"/>
        <v/>
      </c>
      <c r="O4207" s="38" t="str">
        <f t="shared" si="390"/>
        <v/>
      </c>
      <c r="P4207" s="39" t="str">
        <f t="shared" si="395"/>
        <v/>
      </c>
      <c r="AC4207" s="42" t="str">
        <f>IF(B4207="","",VLOOKUP(B4207,[2]Formula!B:C,2,0))</f>
        <v/>
      </c>
      <c r="AD4207" s="43" t="str">
        <f t="shared" si="393"/>
        <v/>
      </c>
    </row>
    <row r="4208" spans="1:30" x14ac:dyDescent="0.25">
      <c r="A4208" s="64"/>
      <c r="B4208" s="64"/>
      <c r="C4208" s="66"/>
      <c r="D4208" s="67"/>
      <c r="E4208" s="64"/>
      <c r="F4208" s="64"/>
      <c r="G4208" s="37" t="str">
        <f>IF(E4208="","",IF(OR(E4208="Project Management",E4208="Project Support",E4208="Sprint Management",E4208="Sprint Support"),"NA",ROUND((((VLOOKUP(AD4208,[2]Formula!V:X,3,0)))-SUMIF(AD:AD,AD4208,H:H)),2)))</f>
        <v/>
      </c>
      <c r="H4208" s="71"/>
      <c r="I4208" s="72"/>
      <c r="J4208" s="72"/>
      <c r="K4208" s="38" t="str">
        <f>IF(E4208="","",IF(OR(E4208="Project Management",E4208="Project Support",E4208="Sprint Management",E4208="Sprint Support"),"NA",(((SUMIF(AD:AD,AD4208,H:H)/VLOOKUP(AD4208,[2]Formula!V:X,3,0))*VLOOKUP(AD4208,[2]Formula!V:X,2,0))*H4208)/SUMIF(AD:AD,AD4208,H:H)))</f>
        <v/>
      </c>
      <c r="L4208" s="38" t="str">
        <f t="shared" si="391"/>
        <v/>
      </c>
      <c r="M4208" s="38" t="str">
        <f t="shared" si="392"/>
        <v/>
      </c>
      <c r="N4208" s="38" t="str">
        <f t="shared" si="394"/>
        <v/>
      </c>
      <c r="O4208" s="38" t="str">
        <f t="shared" si="390"/>
        <v/>
      </c>
      <c r="P4208" s="39" t="str">
        <f t="shared" si="395"/>
        <v/>
      </c>
      <c r="AC4208" s="42" t="str">
        <f>IF(B4208="","",VLOOKUP(B4208,[2]Formula!B:C,2,0))</f>
        <v/>
      </c>
      <c r="AD4208" s="43" t="str">
        <f t="shared" si="393"/>
        <v/>
      </c>
    </row>
    <row r="4209" spans="1:30" x14ac:dyDescent="0.25">
      <c r="A4209" s="64"/>
      <c r="B4209" s="64"/>
      <c r="C4209" s="66"/>
      <c r="D4209" s="67"/>
      <c r="E4209" s="64"/>
      <c r="F4209" s="64"/>
      <c r="G4209" s="37" t="str">
        <f>IF(E4209="","",IF(OR(E4209="Project Management",E4209="Project Support",E4209="Sprint Management",E4209="Sprint Support"),"NA",ROUND((((VLOOKUP(AD4209,[2]Formula!V:X,3,0)))-SUMIF(AD:AD,AD4209,H:H)),2)))</f>
        <v/>
      </c>
      <c r="H4209" s="71"/>
      <c r="I4209" s="72"/>
      <c r="J4209" s="72"/>
      <c r="K4209" s="38" t="str">
        <f>IF(E4209="","",IF(OR(E4209="Project Management",E4209="Project Support",E4209="Sprint Management",E4209="Sprint Support"),"NA",(((SUMIF(AD:AD,AD4209,H:H)/VLOOKUP(AD4209,[2]Formula!V:X,3,0))*VLOOKUP(AD4209,[2]Formula!V:X,2,0))*H4209)/SUMIF(AD:AD,AD4209,H:H)))</f>
        <v/>
      </c>
      <c r="L4209" s="38" t="str">
        <f t="shared" si="391"/>
        <v/>
      </c>
      <c r="M4209" s="38" t="str">
        <f t="shared" si="392"/>
        <v/>
      </c>
      <c r="N4209" s="38" t="str">
        <f t="shared" si="394"/>
        <v/>
      </c>
      <c r="O4209" s="38" t="str">
        <f t="shared" si="390"/>
        <v/>
      </c>
      <c r="P4209" s="39" t="str">
        <f t="shared" si="395"/>
        <v/>
      </c>
      <c r="AC4209" s="42" t="str">
        <f>IF(B4209="","",VLOOKUP(B4209,[2]Formula!B:C,2,0))</f>
        <v/>
      </c>
      <c r="AD4209" s="43" t="str">
        <f t="shared" si="393"/>
        <v/>
      </c>
    </row>
    <row r="4210" spans="1:30" x14ac:dyDescent="0.25">
      <c r="A4210" s="64"/>
      <c r="B4210" s="64"/>
      <c r="C4210" s="66"/>
      <c r="D4210" s="67"/>
      <c r="E4210" s="64"/>
      <c r="F4210" s="64"/>
      <c r="G4210" s="37" t="str">
        <f>IF(E4210="","",IF(OR(E4210="Project Management",E4210="Project Support",E4210="Sprint Management",E4210="Sprint Support"),"NA",ROUND((((VLOOKUP(AD4210,[2]Formula!V:X,3,0)))-SUMIF(AD:AD,AD4210,H:H)),2)))</f>
        <v/>
      </c>
      <c r="H4210" s="71"/>
      <c r="I4210" s="72"/>
      <c r="J4210" s="72"/>
      <c r="K4210" s="38" t="str">
        <f>IF(E4210="","",IF(OR(E4210="Project Management",E4210="Project Support",E4210="Sprint Management",E4210="Sprint Support"),"NA",(((SUMIF(AD:AD,AD4210,H:H)/VLOOKUP(AD4210,[2]Formula!V:X,3,0))*VLOOKUP(AD4210,[2]Formula!V:X,2,0))*H4210)/SUMIF(AD:AD,AD4210,H:H)))</f>
        <v/>
      </c>
      <c r="L4210" s="38" t="str">
        <f t="shared" si="391"/>
        <v/>
      </c>
      <c r="M4210" s="38" t="str">
        <f t="shared" si="392"/>
        <v/>
      </c>
      <c r="N4210" s="38" t="str">
        <f t="shared" si="394"/>
        <v/>
      </c>
      <c r="O4210" s="38" t="str">
        <f t="shared" si="390"/>
        <v/>
      </c>
      <c r="P4210" s="39" t="str">
        <f t="shared" si="395"/>
        <v/>
      </c>
      <c r="AC4210" s="42" t="str">
        <f>IF(B4210="","",VLOOKUP(B4210,[2]Formula!B:C,2,0))</f>
        <v/>
      </c>
      <c r="AD4210" s="43" t="str">
        <f t="shared" si="393"/>
        <v/>
      </c>
    </row>
    <row r="4211" spans="1:30" x14ac:dyDescent="0.25">
      <c r="A4211" s="64"/>
      <c r="B4211" s="64"/>
      <c r="C4211" s="66"/>
      <c r="D4211" s="67"/>
      <c r="E4211" s="64"/>
      <c r="F4211" s="64"/>
      <c r="G4211" s="37" t="str">
        <f>IF(E4211="","",IF(OR(E4211="Project Management",E4211="Project Support",E4211="Sprint Management",E4211="Sprint Support"),"NA",ROUND((((VLOOKUP(AD4211,[2]Formula!V:X,3,0)))-SUMIF(AD:AD,AD4211,H:H)),2)))</f>
        <v/>
      </c>
      <c r="H4211" s="71"/>
      <c r="I4211" s="72"/>
      <c r="J4211" s="72"/>
      <c r="K4211" s="38" t="str">
        <f>IF(E4211="","",IF(OR(E4211="Project Management",E4211="Project Support",E4211="Sprint Management",E4211="Sprint Support"),"NA",(((SUMIF(AD:AD,AD4211,H:H)/VLOOKUP(AD4211,[2]Formula!V:X,3,0))*VLOOKUP(AD4211,[2]Formula!V:X,2,0))*H4211)/SUMIF(AD:AD,AD4211,H:H)))</f>
        <v/>
      </c>
      <c r="L4211" s="38" t="str">
        <f t="shared" si="391"/>
        <v/>
      </c>
      <c r="M4211" s="38" t="str">
        <f t="shared" si="392"/>
        <v/>
      </c>
      <c r="N4211" s="38" t="str">
        <f t="shared" si="394"/>
        <v/>
      </c>
      <c r="O4211" s="38" t="str">
        <f t="shared" si="390"/>
        <v/>
      </c>
      <c r="P4211" s="39" t="str">
        <f t="shared" si="395"/>
        <v/>
      </c>
      <c r="AC4211" s="42" t="str">
        <f>IF(B4211="","",VLOOKUP(B4211,[2]Formula!B:C,2,0))</f>
        <v/>
      </c>
      <c r="AD4211" s="43" t="str">
        <f t="shared" si="393"/>
        <v/>
      </c>
    </row>
    <row r="4212" spans="1:30" x14ac:dyDescent="0.25">
      <c r="A4212" s="64"/>
      <c r="B4212" s="64"/>
      <c r="C4212" s="66"/>
      <c r="D4212" s="67"/>
      <c r="E4212" s="64"/>
      <c r="F4212" s="64"/>
      <c r="G4212" s="37" t="str">
        <f>IF(E4212="","",IF(OR(E4212="Project Management",E4212="Project Support",E4212="Sprint Management",E4212="Sprint Support"),"NA",ROUND((((VLOOKUP(AD4212,[2]Formula!V:X,3,0)))-SUMIF(AD:AD,AD4212,H:H)),2)))</f>
        <v/>
      </c>
      <c r="H4212" s="71"/>
      <c r="I4212" s="72"/>
      <c r="J4212" s="72"/>
      <c r="K4212" s="38" t="str">
        <f>IF(E4212="","",IF(OR(E4212="Project Management",E4212="Project Support",E4212="Sprint Management",E4212="Sprint Support"),"NA",(((SUMIF(AD:AD,AD4212,H:H)/VLOOKUP(AD4212,[2]Formula!V:X,3,0))*VLOOKUP(AD4212,[2]Formula!V:X,2,0))*H4212)/SUMIF(AD:AD,AD4212,H:H)))</f>
        <v/>
      </c>
      <c r="L4212" s="38" t="str">
        <f t="shared" si="391"/>
        <v/>
      </c>
      <c r="M4212" s="38" t="str">
        <f t="shared" si="392"/>
        <v/>
      </c>
      <c r="N4212" s="38" t="str">
        <f t="shared" si="394"/>
        <v/>
      </c>
      <c r="O4212" s="38" t="str">
        <f t="shared" si="390"/>
        <v/>
      </c>
      <c r="P4212" s="39" t="str">
        <f t="shared" si="395"/>
        <v/>
      </c>
      <c r="AC4212" s="42" t="str">
        <f>IF(B4212="","",VLOOKUP(B4212,[2]Formula!B:C,2,0))</f>
        <v/>
      </c>
      <c r="AD4212" s="43" t="str">
        <f t="shared" si="393"/>
        <v/>
      </c>
    </row>
    <row r="4213" spans="1:30" x14ac:dyDescent="0.25">
      <c r="A4213" s="64"/>
      <c r="B4213" s="64"/>
      <c r="C4213" s="66"/>
      <c r="D4213" s="67"/>
      <c r="E4213" s="64"/>
      <c r="F4213" s="64"/>
      <c r="G4213" s="37" t="str">
        <f>IF(E4213="","",IF(OR(E4213="Project Management",E4213="Project Support",E4213="Sprint Management",E4213="Sprint Support"),"NA",ROUND((((VLOOKUP(AD4213,[2]Formula!V:X,3,0)))-SUMIF(AD:AD,AD4213,H:H)),2)))</f>
        <v/>
      </c>
      <c r="H4213" s="71"/>
      <c r="I4213" s="72"/>
      <c r="J4213" s="72"/>
      <c r="K4213" s="38" t="str">
        <f>IF(E4213="","",IF(OR(E4213="Project Management",E4213="Project Support",E4213="Sprint Management",E4213="Sprint Support"),"NA",(((SUMIF(AD:AD,AD4213,H:H)/VLOOKUP(AD4213,[2]Formula!V:X,3,0))*VLOOKUP(AD4213,[2]Formula!V:X,2,0))*H4213)/SUMIF(AD:AD,AD4213,H:H)))</f>
        <v/>
      </c>
      <c r="L4213" s="38" t="str">
        <f t="shared" si="391"/>
        <v/>
      </c>
      <c r="M4213" s="38" t="str">
        <f t="shared" si="392"/>
        <v/>
      </c>
      <c r="N4213" s="38" t="str">
        <f t="shared" si="394"/>
        <v/>
      </c>
      <c r="O4213" s="38" t="str">
        <f t="shared" ref="O4213:O4276" si="396">IFERROR(L4213/M4213,"")</f>
        <v/>
      </c>
      <c r="P4213" s="39" t="str">
        <f t="shared" si="395"/>
        <v/>
      </c>
      <c r="AC4213" s="42" t="str">
        <f>IF(B4213="","",VLOOKUP(B4213,[2]Formula!B:C,2,0))</f>
        <v/>
      </c>
      <c r="AD4213" s="43" t="str">
        <f t="shared" si="393"/>
        <v/>
      </c>
    </row>
    <row r="4214" spans="1:30" x14ac:dyDescent="0.25">
      <c r="A4214" s="64"/>
      <c r="B4214" s="64"/>
      <c r="C4214" s="66"/>
      <c r="D4214" s="67"/>
      <c r="E4214" s="64"/>
      <c r="F4214" s="64"/>
      <c r="G4214" s="37" t="str">
        <f>IF(E4214="","",IF(OR(E4214="Project Management",E4214="Project Support",E4214="Sprint Management",E4214="Sprint Support"),"NA",ROUND((((VLOOKUP(AD4214,[2]Formula!V:X,3,0)))-SUMIF(AD:AD,AD4214,H:H)),2)))</f>
        <v/>
      </c>
      <c r="H4214" s="71"/>
      <c r="I4214" s="72"/>
      <c r="J4214" s="72"/>
      <c r="K4214" s="38" t="str">
        <f>IF(E4214="","",IF(OR(E4214="Project Management",E4214="Project Support",E4214="Sprint Management",E4214="Sprint Support"),"NA",(((SUMIF(AD:AD,AD4214,H:H)/VLOOKUP(AD4214,[2]Formula!V:X,3,0))*VLOOKUP(AD4214,[2]Formula!V:X,2,0))*H4214)/SUMIF(AD:AD,AD4214,H:H)))</f>
        <v/>
      </c>
      <c r="L4214" s="38" t="str">
        <f t="shared" si="391"/>
        <v/>
      </c>
      <c r="M4214" s="38" t="str">
        <f t="shared" si="392"/>
        <v/>
      </c>
      <c r="N4214" s="38" t="str">
        <f t="shared" si="394"/>
        <v/>
      </c>
      <c r="O4214" s="38" t="str">
        <f t="shared" si="396"/>
        <v/>
      </c>
      <c r="P4214" s="39" t="str">
        <f t="shared" si="395"/>
        <v/>
      </c>
      <c r="AC4214" s="42" t="str">
        <f>IF(B4214="","",VLOOKUP(B4214,[2]Formula!B:C,2,0))</f>
        <v/>
      </c>
      <c r="AD4214" s="43" t="str">
        <f t="shared" si="393"/>
        <v/>
      </c>
    </row>
    <row r="4215" spans="1:30" x14ac:dyDescent="0.25">
      <c r="A4215" s="64"/>
      <c r="B4215" s="64"/>
      <c r="C4215" s="66"/>
      <c r="D4215" s="67"/>
      <c r="E4215" s="64"/>
      <c r="F4215" s="64"/>
      <c r="G4215" s="37" t="str">
        <f>IF(E4215="","",IF(OR(E4215="Project Management",E4215="Project Support",E4215="Sprint Management",E4215="Sprint Support"),"NA",ROUND((((VLOOKUP(AD4215,[2]Formula!V:X,3,0)))-SUMIF(AD:AD,AD4215,H:H)),2)))</f>
        <v/>
      </c>
      <c r="H4215" s="71"/>
      <c r="I4215" s="72"/>
      <c r="J4215" s="72"/>
      <c r="K4215" s="38" t="str">
        <f>IF(E4215="","",IF(OR(E4215="Project Management",E4215="Project Support",E4215="Sprint Management",E4215="Sprint Support"),"NA",(((SUMIF(AD:AD,AD4215,H:H)/VLOOKUP(AD4215,[2]Formula!V:X,3,0))*VLOOKUP(AD4215,[2]Formula!V:X,2,0))*H4215)/SUMIF(AD:AD,AD4215,H:H)))</f>
        <v/>
      </c>
      <c r="L4215" s="38" t="str">
        <f t="shared" si="391"/>
        <v/>
      </c>
      <c r="M4215" s="38" t="str">
        <f t="shared" si="392"/>
        <v/>
      </c>
      <c r="N4215" s="38" t="str">
        <f t="shared" si="394"/>
        <v/>
      </c>
      <c r="O4215" s="38" t="str">
        <f t="shared" si="396"/>
        <v/>
      </c>
      <c r="P4215" s="39" t="str">
        <f t="shared" si="395"/>
        <v/>
      </c>
      <c r="AC4215" s="42" t="str">
        <f>IF(B4215="","",VLOOKUP(B4215,[2]Formula!B:C,2,0))</f>
        <v/>
      </c>
      <c r="AD4215" s="43" t="str">
        <f t="shared" si="393"/>
        <v/>
      </c>
    </row>
    <row r="4216" spans="1:30" x14ac:dyDescent="0.25">
      <c r="A4216" s="64"/>
      <c r="B4216" s="64"/>
      <c r="C4216" s="66"/>
      <c r="D4216" s="67"/>
      <c r="E4216" s="64"/>
      <c r="F4216" s="64"/>
      <c r="G4216" s="37" t="str">
        <f>IF(E4216="","",IF(OR(E4216="Project Management",E4216="Project Support",E4216="Sprint Management",E4216="Sprint Support"),"NA",ROUND((((VLOOKUP(AD4216,[2]Formula!V:X,3,0)))-SUMIF(AD:AD,AD4216,H:H)),2)))</f>
        <v/>
      </c>
      <c r="H4216" s="71"/>
      <c r="I4216" s="72"/>
      <c r="J4216" s="72"/>
      <c r="K4216" s="38" t="str">
        <f>IF(E4216="","",IF(OR(E4216="Project Management",E4216="Project Support",E4216="Sprint Management",E4216="Sprint Support"),"NA",(((SUMIF(AD:AD,AD4216,H:H)/VLOOKUP(AD4216,[2]Formula!V:X,3,0))*VLOOKUP(AD4216,[2]Formula!V:X,2,0))*H4216)/SUMIF(AD:AD,AD4216,H:H)))</f>
        <v/>
      </c>
      <c r="L4216" s="38" t="str">
        <f t="shared" si="391"/>
        <v/>
      </c>
      <c r="M4216" s="38" t="str">
        <f t="shared" si="392"/>
        <v/>
      </c>
      <c r="N4216" s="38" t="str">
        <f t="shared" si="394"/>
        <v/>
      </c>
      <c r="O4216" s="38" t="str">
        <f t="shared" si="396"/>
        <v/>
      </c>
      <c r="P4216" s="39" t="str">
        <f t="shared" si="395"/>
        <v/>
      </c>
      <c r="AC4216" s="42" t="str">
        <f>IF(B4216="","",VLOOKUP(B4216,[2]Formula!B:C,2,0))</f>
        <v/>
      </c>
      <c r="AD4216" s="43" t="str">
        <f t="shared" si="393"/>
        <v/>
      </c>
    </row>
    <row r="4217" spans="1:30" x14ac:dyDescent="0.25">
      <c r="A4217" s="64"/>
      <c r="B4217" s="64"/>
      <c r="C4217" s="66"/>
      <c r="D4217" s="67"/>
      <c r="E4217" s="64"/>
      <c r="F4217" s="64"/>
      <c r="G4217" s="37" t="str">
        <f>IF(E4217="","",IF(OR(E4217="Project Management",E4217="Project Support",E4217="Sprint Management",E4217="Sprint Support"),"NA",ROUND((((VLOOKUP(AD4217,[2]Formula!V:X,3,0)))-SUMIF(AD:AD,AD4217,H:H)),2)))</f>
        <v/>
      </c>
      <c r="H4217" s="71"/>
      <c r="I4217" s="72"/>
      <c r="J4217" s="72"/>
      <c r="K4217" s="38" t="str">
        <f>IF(E4217="","",IF(OR(E4217="Project Management",E4217="Project Support",E4217="Sprint Management",E4217="Sprint Support"),"NA",(((SUMIF(AD:AD,AD4217,H:H)/VLOOKUP(AD4217,[2]Formula!V:X,3,0))*VLOOKUP(AD4217,[2]Formula!V:X,2,0))*H4217)/SUMIF(AD:AD,AD4217,H:H)))</f>
        <v/>
      </c>
      <c r="L4217" s="38" t="str">
        <f t="shared" si="391"/>
        <v/>
      </c>
      <c r="M4217" s="38" t="str">
        <f t="shared" si="392"/>
        <v/>
      </c>
      <c r="N4217" s="38" t="str">
        <f t="shared" si="394"/>
        <v/>
      </c>
      <c r="O4217" s="38" t="str">
        <f t="shared" si="396"/>
        <v/>
      </c>
      <c r="P4217" s="39" t="str">
        <f t="shared" si="395"/>
        <v/>
      </c>
      <c r="AC4217" s="42" t="str">
        <f>IF(B4217="","",VLOOKUP(B4217,[2]Formula!B:C,2,0))</f>
        <v/>
      </c>
      <c r="AD4217" s="43" t="str">
        <f t="shared" si="393"/>
        <v/>
      </c>
    </row>
    <row r="4218" spans="1:30" x14ac:dyDescent="0.25">
      <c r="A4218" s="64"/>
      <c r="B4218" s="64"/>
      <c r="C4218" s="66"/>
      <c r="D4218" s="67"/>
      <c r="E4218" s="64"/>
      <c r="F4218" s="64"/>
      <c r="G4218" s="37" t="str">
        <f>IF(E4218="","",IF(OR(E4218="Project Management",E4218="Project Support",E4218="Sprint Management",E4218="Sprint Support"),"NA",ROUND((((VLOOKUP(AD4218,[2]Formula!V:X,3,0)))-SUMIF(AD:AD,AD4218,H:H)),2)))</f>
        <v/>
      </c>
      <c r="H4218" s="71"/>
      <c r="I4218" s="72"/>
      <c r="J4218" s="72"/>
      <c r="K4218" s="38" t="str">
        <f>IF(E4218="","",IF(OR(E4218="Project Management",E4218="Project Support",E4218="Sprint Management",E4218="Sprint Support"),"NA",(((SUMIF(AD:AD,AD4218,H:H)/VLOOKUP(AD4218,[2]Formula!V:X,3,0))*VLOOKUP(AD4218,[2]Formula!V:X,2,0))*H4218)/SUMIF(AD:AD,AD4218,H:H)))</f>
        <v/>
      </c>
      <c r="L4218" s="38" t="str">
        <f t="shared" si="391"/>
        <v/>
      </c>
      <c r="M4218" s="38" t="str">
        <f t="shared" si="392"/>
        <v/>
      </c>
      <c r="N4218" s="38" t="str">
        <f t="shared" si="394"/>
        <v/>
      </c>
      <c r="O4218" s="38" t="str">
        <f t="shared" si="396"/>
        <v/>
      </c>
      <c r="P4218" s="39" t="str">
        <f t="shared" si="395"/>
        <v/>
      </c>
      <c r="AC4218" s="42" t="str">
        <f>IF(B4218="","",VLOOKUP(B4218,[2]Formula!B:C,2,0))</f>
        <v/>
      </c>
      <c r="AD4218" s="43" t="str">
        <f t="shared" si="393"/>
        <v/>
      </c>
    </row>
    <row r="4219" spans="1:30" x14ac:dyDescent="0.25">
      <c r="A4219" s="64"/>
      <c r="B4219" s="64"/>
      <c r="C4219" s="66"/>
      <c r="D4219" s="67"/>
      <c r="E4219" s="64"/>
      <c r="F4219" s="64"/>
      <c r="G4219" s="37" t="str">
        <f>IF(E4219="","",IF(OR(E4219="Project Management",E4219="Project Support",E4219="Sprint Management",E4219="Sprint Support"),"NA",ROUND((((VLOOKUP(AD4219,[2]Formula!V:X,3,0)))-SUMIF(AD:AD,AD4219,H:H)),2)))</f>
        <v/>
      </c>
      <c r="H4219" s="71"/>
      <c r="I4219" s="72"/>
      <c r="J4219" s="72"/>
      <c r="K4219" s="38" t="str">
        <f>IF(E4219="","",IF(OR(E4219="Project Management",E4219="Project Support",E4219="Sprint Management",E4219="Sprint Support"),"NA",(((SUMIF(AD:AD,AD4219,H:H)/VLOOKUP(AD4219,[2]Formula!V:X,3,0))*VLOOKUP(AD4219,[2]Formula!V:X,2,0))*H4219)/SUMIF(AD:AD,AD4219,H:H)))</f>
        <v/>
      </c>
      <c r="L4219" s="38" t="str">
        <f t="shared" si="391"/>
        <v/>
      </c>
      <c r="M4219" s="38" t="str">
        <f t="shared" si="392"/>
        <v/>
      </c>
      <c r="N4219" s="38" t="str">
        <f t="shared" si="394"/>
        <v/>
      </c>
      <c r="O4219" s="38" t="str">
        <f t="shared" si="396"/>
        <v/>
      </c>
      <c r="P4219" s="39" t="str">
        <f t="shared" si="395"/>
        <v/>
      </c>
      <c r="AC4219" s="42" t="str">
        <f>IF(B4219="","",VLOOKUP(B4219,[2]Formula!B:C,2,0))</f>
        <v/>
      </c>
      <c r="AD4219" s="43" t="str">
        <f t="shared" si="393"/>
        <v/>
      </c>
    </row>
    <row r="4220" spans="1:30" x14ac:dyDescent="0.25">
      <c r="A4220" s="64"/>
      <c r="B4220" s="64"/>
      <c r="C4220" s="66"/>
      <c r="D4220" s="67"/>
      <c r="E4220" s="64"/>
      <c r="F4220" s="64"/>
      <c r="G4220" s="37" t="str">
        <f>IF(E4220="","",IF(OR(E4220="Project Management",E4220="Project Support",E4220="Sprint Management",E4220="Sprint Support"),"NA",ROUND((((VLOOKUP(AD4220,[2]Formula!V:X,3,0)))-SUMIF(AD:AD,AD4220,H:H)),2)))</f>
        <v/>
      </c>
      <c r="H4220" s="71"/>
      <c r="I4220" s="72"/>
      <c r="J4220" s="72"/>
      <c r="K4220" s="38" t="str">
        <f>IF(E4220="","",IF(OR(E4220="Project Management",E4220="Project Support",E4220="Sprint Management",E4220="Sprint Support"),"NA",(((SUMIF(AD:AD,AD4220,H:H)/VLOOKUP(AD4220,[2]Formula!V:X,3,0))*VLOOKUP(AD4220,[2]Formula!V:X,2,0))*H4220)/SUMIF(AD:AD,AD4220,H:H)))</f>
        <v/>
      </c>
      <c r="L4220" s="38" t="str">
        <f t="shared" si="391"/>
        <v/>
      </c>
      <c r="M4220" s="38" t="str">
        <f t="shared" si="392"/>
        <v/>
      </c>
      <c r="N4220" s="38" t="str">
        <f t="shared" si="394"/>
        <v/>
      </c>
      <c r="O4220" s="38" t="str">
        <f t="shared" si="396"/>
        <v/>
      </c>
      <c r="P4220" s="39" t="str">
        <f t="shared" si="395"/>
        <v/>
      </c>
      <c r="AC4220" s="42" t="str">
        <f>IF(B4220="","",VLOOKUP(B4220,[2]Formula!B:C,2,0))</f>
        <v/>
      </c>
      <c r="AD4220" s="43" t="str">
        <f t="shared" si="393"/>
        <v/>
      </c>
    </row>
    <row r="4221" spans="1:30" x14ac:dyDescent="0.25">
      <c r="A4221" s="64"/>
      <c r="B4221" s="64"/>
      <c r="C4221" s="66"/>
      <c r="D4221" s="67"/>
      <c r="E4221" s="64"/>
      <c r="F4221" s="64"/>
      <c r="G4221" s="37" t="str">
        <f>IF(E4221="","",IF(OR(E4221="Project Management",E4221="Project Support",E4221="Sprint Management",E4221="Sprint Support"),"NA",ROUND((((VLOOKUP(AD4221,[2]Formula!V:X,3,0)))-SUMIF(AD:AD,AD4221,H:H)),2)))</f>
        <v/>
      </c>
      <c r="H4221" s="71"/>
      <c r="I4221" s="72"/>
      <c r="J4221" s="72"/>
      <c r="K4221" s="38" t="str">
        <f>IF(E4221="","",IF(OR(E4221="Project Management",E4221="Project Support",E4221="Sprint Management",E4221="Sprint Support"),"NA",(((SUMIF(AD:AD,AD4221,H:H)/VLOOKUP(AD4221,[2]Formula!V:X,3,0))*VLOOKUP(AD4221,[2]Formula!V:X,2,0))*H4221)/SUMIF(AD:AD,AD4221,H:H)))</f>
        <v/>
      </c>
      <c r="L4221" s="38" t="str">
        <f t="shared" si="391"/>
        <v/>
      </c>
      <c r="M4221" s="38" t="str">
        <f t="shared" si="392"/>
        <v/>
      </c>
      <c r="N4221" s="38" t="str">
        <f t="shared" si="394"/>
        <v/>
      </c>
      <c r="O4221" s="38" t="str">
        <f t="shared" si="396"/>
        <v/>
      </c>
      <c r="P4221" s="39" t="str">
        <f t="shared" si="395"/>
        <v/>
      </c>
      <c r="AC4221" s="42" t="str">
        <f>IF(B4221="","",VLOOKUP(B4221,[2]Formula!B:C,2,0))</f>
        <v/>
      </c>
      <c r="AD4221" s="43" t="str">
        <f t="shared" si="393"/>
        <v/>
      </c>
    </row>
    <row r="4222" spans="1:30" x14ac:dyDescent="0.25">
      <c r="A4222" s="64"/>
      <c r="B4222" s="64"/>
      <c r="C4222" s="66"/>
      <c r="D4222" s="67"/>
      <c r="E4222" s="64"/>
      <c r="F4222" s="64"/>
      <c r="G4222" s="37" t="str">
        <f>IF(E4222="","",IF(OR(E4222="Project Management",E4222="Project Support",E4222="Sprint Management",E4222="Sprint Support"),"NA",ROUND((((VLOOKUP(AD4222,[2]Formula!V:X,3,0)))-SUMIF(AD:AD,AD4222,H:H)),2)))</f>
        <v/>
      </c>
      <c r="H4222" s="71"/>
      <c r="I4222" s="72"/>
      <c r="J4222" s="72"/>
      <c r="K4222" s="38" t="str">
        <f>IF(E4222="","",IF(OR(E4222="Project Management",E4222="Project Support",E4222="Sprint Management",E4222="Sprint Support"),"NA",(((SUMIF(AD:AD,AD4222,H:H)/VLOOKUP(AD4222,[2]Formula!V:X,3,0))*VLOOKUP(AD4222,[2]Formula!V:X,2,0))*H4222)/SUMIF(AD:AD,AD4222,H:H)))</f>
        <v/>
      </c>
      <c r="L4222" s="38" t="str">
        <f t="shared" si="391"/>
        <v/>
      </c>
      <c r="M4222" s="38" t="str">
        <f t="shared" si="392"/>
        <v/>
      </c>
      <c r="N4222" s="38" t="str">
        <f t="shared" si="394"/>
        <v/>
      </c>
      <c r="O4222" s="38" t="str">
        <f t="shared" si="396"/>
        <v/>
      </c>
      <c r="P4222" s="39" t="str">
        <f t="shared" si="395"/>
        <v/>
      </c>
      <c r="AC4222" s="42" t="str">
        <f>IF(B4222="","",VLOOKUP(B4222,[2]Formula!B:C,2,0))</f>
        <v/>
      </c>
      <c r="AD4222" s="43" t="str">
        <f t="shared" si="393"/>
        <v/>
      </c>
    </row>
    <row r="4223" spans="1:30" x14ac:dyDescent="0.25">
      <c r="A4223" s="64"/>
      <c r="B4223" s="64"/>
      <c r="C4223" s="66"/>
      <c r="D4223" s="67"/>
      <c r="E4223" s="64"/>
      <c r="F4223" s="64"/>
      <c r="G4223" s="37" t="str">
        <f>IF(E4223="","",IF(OR(E4223="Project Management",E4223="Project Support",E4223="Sprint Management",E4223="Sprint Support"),"NA",ROUND((((VLOOKUP(AD4223,[2]Formula!V:X,3,0)))-SUMIF(AD:AD,AD4223,H:H)),2)))</f>
        <v/>
      </c>
      <c r="H4223" s="71"/>
      <c r="I4223" s="72"/>
      <c r="J4223" s="72"/>
      <c r="K4223" s="38" t="str">
        <f>IF(E4223="","",IF(OR(E4223="Project Management",E4223="Project Support",E4223="Sprint Management",E4223="Sprint Support"),"NA",(((SUMIF(AD:AD,AD4223,H:H)/VLOOKUP(AD4223,[2]Formula!V:X,3,0))*VLOOKUP(AD4223,[2]Formula!V:X,2,0))*H4223)/SUMIF(AD:AD,AD4223,H:H)))</f>
        <v/>
      </c>
      <c r="L4223" s="38" t="str">
        <f t="shared" si="391"/>
        <v/>
      </c>
      <c r="M4223" s="38" t="str">
        <f t="shared" si="392"/>
        <v/>
      </c>
      <c r="N4223" s="38" t="str">
        <f t="shared" si="394"/>
        <v/>
      </c>
      <c r="O4223" s="38" t="str">
        <f t="shared" si="396"/>
        <v/>
      </c>
      <c r="P4223" s="39" t="str">
        <f t="shared" si="395"/>
        <v/>
      </c>
      <c r="AC4223" s="42" t="str">
        <f>IF(B4223="","",VLOOKUP(B4223,[2]Formula!B:C,2,0))</f>
        <v/>
      </c>
      <c r="AD4223" s="43" t="str">
        <f t="shared" si="393"/>
        <v/>
      </c>
    </row>
    <row r="4224" spans="1:30" x14ac:dyDescent="0.25">
      <c r="A4224" s="64"/>
      <c r="B4224" s="64"/>
      <c r="C4224" s="66"/>
      <c r="D4224" s="67"/>
      <c r="E4224" s="64"/>
      <c r="F4224" s="64"/>
      <c r="G4224" s="37" t="str">
        <f>IF(E4224="","",IF(OR(E4224="Project Management",E4224="Project Support",E4224="Sprint Management",E4224="Sprint Support"),"NA",ROUND((((VLOOKUP(AD4224,[2]Formula!V:X,3,0)))-SUMIF(AD:AD,AD4224,H:H)),2)))</f>
        <v/>
      </c>
      <c r="H4224" s="71"/>
      <c r="I4224" s="72"/>
      <c r="J4224" s="72"/>
      <c r="K4224" s="38" t="str">
        <f>IF(E4224="","",IF(OR(E4224="Project Management",E4224="Project Support",E4224="Sprint Management",E4224="Sprint Support"),"NA",(((SUMIF(AD:AD,AD4224,H:H)/VLOOKUP(AD4224,[2]Formula!V:X,3,0))*VLOOKUP(AD4224,[2]Formula!V:X,2,0))*H4224)/SUMIF(AD:AD,AD4224,H:H)))</f>
        <v/>
      </c>
      <c r="L4224" s="38" t="str">
        <f t="shared" si="391"/>
        <v/>
      </c>
      <c r="M4224" s="38" t="str">
        <f t="shared" si="392"/>
        <v/>
      </c>
      <c r="N4224" s="38" t="str">
        <f t="shared" si="394"/>
        <v/>
      </c>
      <c r="O4224" s="38" t="str">
        <f t="shared" si="396"/>
        <v/>
      </c>
      <c r="P4224" s="39" t="str">
        <f t="shared" si="395"/>
        <v/>
      </c>
      <c r="AC4224" s="42" t="str">
        <f>IF(B4224="","",VLOOKUP(B4224,[2]Formula!B:C,2,0))</f>
        <v/>
      </c>
      <c r="AD4224" s="43" t="str">
        <f t="shared" si="393"/>
        <v/>
      </c>
    </row>
    <row r="4225" spans="1:30" x14ac:dyDescent="0.25">
      <c r="A4225" s="64"/>
      <c r="B4225" s="64"/>
      <c r="C4225" s="66"/>
      <c r="D4225" s="67"/>
      <c r="E4225" s="64"/>
      <c r="F4225" s="64"/>
      <c r="G4225" s="37" t="str">
        <f>IF(E4225="","",IF(OR(E4225="Project Management",E4225="Project Support",E4225="Sprint Management",E4225="Sprint Support"),"NA",ROUND((((VLOOKUP(AD4225,[2]Formula!V:X,3,0)))-SUMIF(AD:AD,AD4225,H:H)),2)))</f>
        <v/>
      </c>
      <c r="H4225" s="71"/>
      <c r="I4225" s="72"/>
      <c r="J4225" s="72"/>
      <c r="K4225" s="38" t="str">
        <f>IF(E4225="","",IF(OR(E4225="Project Management",E4225="Project Support",E4225="Sprint Management",E4225="Sprint Support"),"NA",(((SUMIF(AD:AD,AD4225,H:H)/VLOOKUP(AD4225,[2]Formula!V:X,3,0))*VLOOKUP(AD4225,[2]Formula!V:X,2,0))*H4225)/SUMIF(AD:AD,AD4225,H:H)))</f>
        <v/>
      </c>
      <c r="L4225" s="38" t="str">
        <f t="shared" si="391"/>
        <v/>
      </c>
      <c r="M4225" s="38" t="str">
        <f t="shared" si="392"/>
        <v/>
      </c>
      <c r="N4225" s="38" t="str">
        <f t="shared" si="394"/>
        <v/>
      </c>
      <c r="O4225" s="38" t="str">
        <f t="shared" si="396"/>
        <v/>
      </c>
      <c r="P4225" s="39" t="str">
        <f t="shared" si="395"/>
        <v/>
      </c>
      <c r="AC4225" s="42" t="str">
        <f>IF(B4225="","",VLOOKUP(B4225,[2]Formula!B:C,2,0))</f>
        <v/>
      </c>
      <c r="AD4225" s="43" t="str">
        <f t="shared" si="393"/>
        <v/>
      </c>
    </row>
    <row r="4226" spans="1:30" x14ac:dyDescent="0.25">
      <c r="A4226" s="64"/>
      <c r="B4226" s="64"/>
      <c r="C4226" s="66"/>
      <c r="D4226" s="67"/>
      <c r="E4226" s="64"/>
      <c r="F4226" s="64"/>
      <c r="G4226" s="37" t="str">
        <f>IF(E4226="","",IF(OR(E4226="Project Management",E4226="Project Support",E4226="Sprint Management",E4226="Sprint Support"),"NA",ROUND((((VLOOKUP(AD4226,[2]Formula!V:X,3,0)))-SUMIF(AD:AD,AD4226,H:H)),2)))</f>
        <v/>
      </c>
      <c r="H4226" s="71"/>
      <c r="I4226" s="72"/>
      <c r="J4226" s="72"/>
      <c r="K4226" s="38" t="str">
        <f>IF(E4226="","",IF(OR(E4226="Project Management",E4226="Project Support",E4226="Sprint Management",E4226="Sprint Support"),"NA",(((SUMIF(AD:AD,AD4226,H:H)/VLOOKUP(AD4226,[2]Formula!V:X,3,0))*VLOOKUP(AD4226,[2]Formula!V:X,2,0))*H4226)/SUMIF(AD:AD,AD4226,H:H)))</f>
        <v/>
      </c>
      <c r="L4226" s="38" t="str">
        <f t="shared" ref="L4226:L4289" si="397">IFERROR(IF(K4226="NA",(H4226/I4226),(K4226/I4226)),"")</f>
        <v/>
      </c>
      <c r="M4226" s="38" t="str">
        <f t="shared" ref="M4226:M4289" si="398">IFERROR(IF(K4226="NA",1,(K4226/H4226)),"")</f>
        <v/>
      </c>
      <c r="N4226" s="38" t="str">
        <f t="shared" si="394"/>
        <v/>
      </c>
      <c r="O4226" s="38" t="str">
        <f t="shared" si="396"/>
        <v/>
      </c>
      <c r="P4226" s="39" t="str">
        <f t="shared" si="395"/>
        <v/>
      </c>
      <c r="AC4226" s="42" t="str">
        <f>IF(B4226="","",VLOOKUP(B4226,[2]Formula!B:C,2,0))</f>
        <v/>
      </c>
      <c r="AD4226" s="43" t="str">
        <f t="shared" ref="AD4226:AD4289" si="399">IF(B4226="","",CONCATENATE(B4226,"_",E4226))</f>
        <v/>
      </c>
    </row>
    <row r="4227" spans="1:30" x14ac:dyDescent="0.25">
      <c r="A4227" s="64"/>
      <c r="B4227" s="64"/>
      <c r="C4227" s="66"/>
      <c r="D4227" s="67"/>
      <c r="E4227" s="64"/>
      <c r="F4227" s="64"/>
      <c r="G4227" s="37" t="str">
        <f>IF(E4227="","",IF(OR(E4227="Project Management",E4227="Project Support",E4227="Sprint Management",E4227="Sprint Support"),"NA",ROUND((((VLOOKUP(AD4227,[2]Formula!V:X,3,0)))-SUMIF(AD:AD,AD4227,H:H)),2)))</f>
        <v/>
      </c>
      <c r="H4227" s="71"/>
      <c r="I4227" s="72"/>
      <c r="J4227" s="72"/>
      <c r="K4227" s="38" t="str">
        <f>IF(E4227="","",IF(OR(E4227="Project Management",E4227="Project Support",E4227="Sprint Management",E4227="Sprint Support"),"NA",(((SUMIF(AD:AD,AD4227,H:H)/VLOOKUP(AD4227,[2]Formula!V:X,3,0))*VLOOKUP(AD4227,[2]Formula!V:X,2,0))*H4227)/SUMIF(AD:AD,AD4227,H:H)))</f>
        <v/>
      </c>
      <c r="L4227" s="38" t="str">
        <f t="shared" si="397"/>
        <v/>
      </c>
      <c r="M4227" s="38" t="str">
        <f t="shared" si="398"/>
        <v/>
      </c>
      <c r="N4227" s="38" t="str">
        <f t="shared" ref="N4227:N4290" si="400">IFERROR(((L4227-M4227)/M4227)*100,"")</f>
        <v/>
      </c>
      <c r="O4227" s="38" t="str">
        <f t="shared" si="396"/>
        <v/>
      </c>
      <c r="P4227" s="39" t="str">
        <f t="shared" ref="P4227:P4290" si="401">IF(O4227="","",1)</f>
        <v/>
      </c>
      <c r="AC4227" s="42" t="str">
        <f>IF(B4227="","",VLOOKUP(B4227,[2]Formula!B:C,2,0))</f>
        <v/>
      </c>
      <c r="AD4227" s="43" t="str">
        <f t="shared" si="399"/>
        <v/>
      </c>
    </row>
    <row r="4228" spans="1:30" x14ac:dyDescent="0.25">
      <c r="A4228" s="64"/>
      <c r="B4228" s="64"/>
      <c r="C4228" s="66"/>
      <c r="D4228" s="67"/>
      <c r="E4228" s="64"/>
      <c r="F4228" s="64"/>
      <c r="G4228" s="37" t="str">
        <f>IF(E4228="","",IF(OR(E4228="Project Management",E4228="Project Support",E4228="Sprint Management",E4228="Sprint Support"),"NA",ROUND((((VLOOKUP(AD4228,[2]Formula!V:X,3,0)))-SUMIF(AD:AD,AD4228,H:H)),2)))</f>
        <v/>
      </c>
      <c r="H4228" s="71"/>
      <c r="I4228" s="72"/>
      <c r="J4228" s="72"/>
      <c r="K4228" s="38" t="str">
        <f>IF(E4228="","",IF(OR(E4228="Project Management",E4228="Project Support",E4228="Sprint Management",E4228="Sprint Support"),"NA",(((SUMIF(AD:AD,AD4228,H:H)/VLOOKUP(AD4228,[2]Formula!V:X,3,0))*VLOOKUP(AD4228,[2]Formula!V:X,2,0))*H4228)/SUMIF(AD:AD,AD4228,H:H)))</f>
        <v/>
      </c>
      <c r="L4228" s="38" t="str">
        <f t="shared" si="397"/>
        <v/>
      </c>
      <c r="M4228" s="38" t="str">
        <f t="shared" si="398"/>
        <v/>
      </c>
      <c r="N4228" s="38" t="str">
        <f t="shared" si="400"/>
        <v/>
      </c>
      <c r="O4228" s="38" t="str">
        <f t="shared" si="396"/>
        <v/>
      </c>
      <c r="P4228" s="39" t="str">
        <f t="shared" si="401"/>
        <v/>
      </c>
      <c r="AC4228" s="42" t="str">
        <f>IF(B4228="","",VLOOKUP(B4228,[2]Formula!B:C,2,0))</f>
        <v/>
      </c>
      <c r="AD4228" s="43" t="str">
        <f t="shared" si="399"/>
        <v/>
      </c>
    </row>
    <row r="4229" spans="1:30" x14ac:dyDescent="0.25">
      <c r="A4229" s="64"/>
      <c r="B4229" s="64"/>
      <c r="C4229" s="66"/>
      <c r="D4229" s="67"/>
      <c r="E4229" s="64"/>
      <c r="F4229" s="64"/>
      <c r="G4229" s="37" t="str">
        <f>IF(E4229="","",IF(OR(E4229="Project Management",E4229="Project Support",E4229="Sprint Management",E4229="Sprint Support"),"NA",ROUND((((VLOOKUP(AD4229,[2]Formula!V:X,3,0)))-SUMIF(AD:AD,AD4229,H:H)),2)))</f>
        <v/>
      </c>
      <c r="H4229" s="71"/>
      <c r="I4229" s="72"/>
      <c r="J4229" s="72"/>
      <c r="K4229" s="38" t="str">
        <f>IF(E4229="","",IF(OR(E4229="Project Management",E4229="Project Support",E4229="Sprint Management",E4229="Sprint Support"),"NA",(((SUMIF(AD:AD,AD4229,H:H)/VLOOKUP(AD4229,[2]Formula!V:X,3,0))*VLOOKUP(AD4229,[2]Formula!V:X,2,0))*H4229)/SUMIF(AD:AD,AD4229,H:H)))</f>
        <v/>
      </c>
      <c r="L4229" s="38" t="str">
        <f t="shared" si="397"/>
        <v/>
      </c>
      <c r="M4229" s="38" t="str">
        <f t="shared" si="398"/>
        <v/>
      </c>
      <c r="N4229" s="38" t="str">
        <f t="shared" si="400"/>
        <v/>
      </c>
      <c r="O4229" s="38" t="str">
        <f t="shared" si="396"/>
        <v/>
      </c>
      <c r="P4229" s="39" t="str">
        <f t="shared" si="401"/>
        <v/>
      </c>
      <c r="AC4229" s="42" t="str">
        <f>IF(B4229="","",VLOOKUP(B4229,[2]Formula!B:C,2,0))</f>
        <v/>
      </c>
      <c r="AD4229" s="43" t="str">
        <f t="shared" si="399"/>
        <v/>
      </c>
    </row>
    <row r="4230" spans="1:30" x14ac:dyDescent="0.25">
      <c r="A4230" s="64"/>
      <c r="B4230" s="64"/>
      <c r="C4230" s="66"/>
      <c r="D4230" s="67"/>
      <c r="E4230" s="64"/>
      <c r="F4230" s="64"/>
      <c r="G4230" s="37" t="str">
        <f>IF(E4230="","",IF(OR(E4230="Project Management",E4230="Project Support",E4230="Sprint Management",E4230="Sprint Support"),"NA",ROUND((((VLOOKUP(AD4230,[2]Formula!V:X,3,0)))-SUMIF(AD:AD,AD4230,H:H)),2)))</f>
        <v/>
      </c>
      <c r="H4230" s="71"/>
      <c r="I4230" s="72"/>
      <c r="J4230" s="72"/>
      <c r="K4230" s="38" t="str">
        <f>IF(E4230="","",IF(OR(E4230="Project Management",E4230="Project Support",E4230="Sprint Management",E4230="Sprint Support"),"NA",(((SUMIF(AD:AD,AD4230,H:H)/VLOOKUP(AD4230,[2]Formula!V:X,3,0))*VLOOKUP(AD4230,[2]Formula!V:X,2,0))*H4230)/SUMIF(AD:AD,AD4230,H:H)))</f>
        <v/>
      </c>
      <c r="L4230" s="38" t="str">
        <f t="shared" si="397"/>
        <v/>
      </c>
      <c r="M4230" s="38" t="str">
        <f t="shared" si="398"/>
        <v/>
      </c>
      <c r="N4230" s="38" t="str">
        <f t="shared" si="400"/>
        <v/>
      </c>
      <c r="O4230" s="38" t="str">
        <f t="shared" si="396"/>
        <v/>
      </c>
      <c r="P4230" s="39" t="str">
        <f t="shared" si="401"/>
        <v/>
      </c>
      <c r="AC4230" s="42" t="str">
        <f>IF(B4230="","",VLOOKUP(B4230,[2]Formula!B:C,2,0))</f>
        <v/>
      </c>
      <c r="AD4230" s="43" t="str">
        <f t="shared" si="399"/>
        <v/>
      </c>
    </row>
    <row r="4231" spans="1:30" x14ac:dyDescent="0.25">
      <c r="A4231" s="64"/>
      <c r="B4231" s="64"/>
      <c r="C4231" s="66"/>
      <c r="D4231" s="67"/>
      <c r="E4231" s="64"/>
      <c r="F4231" s="64"/>
      <c r="G4231" s="37" t="str">
        <f>IF(E4231="","",IF(OR(E4231="Project Management",E4231="Project Support",E4231="Sprint Management",E4231="Sprint Support"),"NA",ROUND((((VLOOKUP(AD4231,[2]Formula!V:X,3,0)))-SUMIF(AD:AD,AD4231,H:H)),2)))</f>
        <v/>
      </c>
      <c r="H4231" s="71"/>
      <c r="I4231" s="72"/>
      <c r="J4231" s="72"/>
      <c r="K4231" s="38" t="str">
        <f>IF(E4231="","",IF(OR(E4231="Project Management",E4231="Project Support",E4231="Sprint Management",E4231="Sprint Support"),"NA",(((SUMIF(AD:AD,AD4231,H:H)/VLOOKUP(AD4231,[2]Formula!V:X,3,0))*VLOOKUP(AD4231,[2]Formula!V:X,2,0))*H4231)/SUMIF(AD:AD,AD4231,H:H)))</f>
        <v/>
      </c>
      <c r="L4231" s="38" t="str">
        <f t="shared" si="397"/>
        <v/>
      </c>
      <c r="M4231" s="38" t="str">
        <f t="shared" si="398"/>
        <v/>
      </c>
      <c r="N4231" s="38" t="str">
        <f t="shared" si="400"/>
        <v/>
      </c>
      <c r="O4231" s="38" t="str">
        <f t="shared" si="396"/>
        <v/>
      </c>
      <c r="P4231" s="39" t="str">
        <f t="shared" si="401"/>
        <v/>
      </c>
      <c r="AC4231" s="42" t="str">
        <f>IF(B4231="","",VLOOKUP(B4231,[2]Formula!B:C,2,0))</f>
        <v/>
      </c>
      <c r="AD4231" s="43" t="str">
        <f t="shared" si="399"/>
        <v/>
      </c>
    </row>
    <row r="4232" spans="1:30" x14ac:dyDescent="0.25">
      <c r="A4232" s="64"/>
      <c r="B4232" s="64"/>
      <c r="C4232" s="66"/>
      <c r="D4232" s="67"/>
      <c r="E4232" s="64"/>
      <c r="F4232" s="64"/>
      <c r="G4232" s="37" t="str">
        <f>IF(E4232="","",IF(OR(E4232="Project Management",E4232="Project Support",E4232="Sprint Management",E4232="Sprint Support"),"NA",ROUND((((VLOOKUP(AD4232,[2]Formula!V:X,3,0)))-SUMIF(AD:AD,AD4232,H:H)),2)))</f>
        <v/>
      </c>
      <c r="H4232" s="71"/>
      <c r="I4232" s="72"/>
      <c r="J4232" s="72"/>
      <c r="K4232" s="38" t="str">
        <f>IF(E4232="","",IF(OR(E4232="Project Management",E4232="Project Support",E4232="Sprint Management",E4232="Sprint Support"),"NA",(((SUMIF(AD:AD,AD4232,H:H)/VLOOKUP(AD4232,[2]Formula!V:X,3,0))*VLOOKUP(AD4232,[2]Formula!V:X,2,0))*H4232)/SUMIF(AD:AD,AD4232,H:H)))</f>
        <v/>
      </c>
      <c r="L4232" s="38" t="str">
        <f t="shared" si="397"/>
        <v/>
      </c>
      <c r="M4232" s="38" t="str">
        <f t="shared" si="398"/>
        <v/>
      </c>
      <c r="N4232" s="38" t="str">
        <f t="shared" si="400"/>
        <v/>
      </c>
      <c r="O4232" s="38" t="str">
        <f t="shared" si="396"/>
        <v/>
      </c>
      <c r="P4232" s="39" t="str">
        <f t="shared" si="401"/>
        <v/>
      </c>
      <c r="AC4232" s="42" t="str">
        <f>IF(B4232="","",VLOOKUP(B4232,[2]Formula!B:C,2,0))</f>
        <v/>
      </c>
      <c r="AD4232" s="43" t="str">
        <f t="shared" si="399"/>
        <v/>
      </c>
    </row>
    <row r="4233" spans="1:30" x14ac:dyDescent="0.25">
      <c r="A4233" s="64"/>
      <c r="B4233" s="64"/>
      <c r="C4233" s="66"/>
      <c r="D4233" s="67"/>
      <c r="E4233" s="64"/>
      <c r="F4233" s="64"/>
      <c r="G4233" s="37" t="str">
        <f>IF(E4233="","",IF(OR(E4233="Project Management",E4233="Project Support",E4233="Sprint Management",E4233="Sprint Support"),"NA",ROUND((((VLOOKUP(AD4233,[2]Formula!V:X,3,0)))-SUMIF(AD:AD,AD4233,H:H)),2)))</f>
        <v/>
      </c>
      <c r="H4233" s="71"/>
      <c r="I4233" s="72"/>
      <c r="J4233" s="72"/>
      <c r="K4233" s="38" t="str">
        <f>IF(E4233="","",IF(OR(E4233="Project Management",E4233="Project Support",E4233="Sprint Management",E4233="Sprint Support"),"NA",(((SUMIF(AD:AD,AD4233,H:H)/VLOOKUP(AD4233,[2]Formula!V:X,3,0))*VLOOKUP(AD4233,[2]Formula!V:X,2,0))*H4233)/SUMIF(AD:AD,AD4233,H:H)))</f>
        <v/>
      </c>
      <c r="L4233" s="38" t="str">
        <f t="shared" si="397"/>
        <v/>
      </c>
      <c r="M4233" s="38" t="str">
        <f t="shared" si="398"/>
        <v/>
      </c>
      <c r="N4233" s="38" t="str">
        <f t="shared" si="400"/>
        <v/>
      </c>
      <c r="O4233" s="38" t="str">
        <f t="shared" si="396"/>
        <v/>
      </c>
      <c r="P4233" s="39" t="str">
        <f t="shared" si="401"/>
        <v/>
      </c>
      <c r="AC4233" s="42" t="str">
        <f>IF(B4233="","",VLOOKUP(B4233,[2]Formula!B:C,2,0))</f>
        <v/>
      </c>
      <c r="AD4233" s="43" t="str">
        <f t="shared" si="399"/>
        <v/>
      </c>
    </row>
    <row r="4234" spans="1:30" x14ac:dyDescent="0.25">
      <c r="A4234" s="64"/>
      <c r="B4234" s="64"/>
      <c r="C4234" s="66"/>
      <c r="D4234" s="67"/>
      <c r="E4234" s="64"/>
      <c r="F4234" s="64"/>
      <c r="G4234" s="37" t="str">
        <f>IF(E4234="","",IF(OR(E4234="Project Management",E4234="Project Support",E4234="Sprint Management",E4234="Sprint Support"),"NA",ROUND((((VLOOKUP(AD4234,[2]Formula!V:X,3,0)))-SUMIF(AD:AD,AD4234,H:H)),2)))</f>
        <v/>
      </c>
      <c r="H4234" s="71"/>
      <c r="I4234" s="72"/>
      <c r="J4234" s="72"/>
      <c r="K4234" s="38" t="str">
        <f>IF(E4234="","",IF(OR(E4234="Project Management",E4234="Project Support",E4234="Sprint Management",E4234="Sprint Support"),"NA",(((SUMIF(AD:AD,AD4234,H:H)/VLOOKUP(AD4234,[2]Formula!V:X,3,0))*VLOOKUP(AD4234,[2]Formula!V:X,2,0))*H4234)/SUMIF(AD:AD,AD4234,H:H)))</f>
        <v/>
      </c>
      <c r="L4234" s="38" t="str">
        <f t="shared" si="397"/>
        <v/>
      </c>
      <c r="M4234" s="38" t="str">
        <f t="shared" si="398"/>
        <v/>
      </c>
      <c r="N4234" s="38" t="str">
        <f t="shared" si="400"/>
        <v/>
      </c>
      <c r="O4234" s="38" t="str">
        <f t="shared" si="396"/>
        <v/>
      </c>
      <c r="P4234" s="39" t="str">
        <f t="shared" si="401"/>
        <v/>
      </c>
      <c r="AC4234" s="42" t="str">
        <f>IF(B4234="","",VLOOKUP(B4234,[2]Formula!B:C,2,0))</f>
        <v/>
      </c>
      <c r="AD4234" s="43" t="str">
        <f t="shared" si="399"/>
        <v/>
      </c>
    </row>
    <row r="4235" spans="1:30" x14ac:dyDescent="0.25">
      <c r="A4235" s="64"/>
      <c r="B4235" s="64"/>
      <c r="C4235" s="66"/>
      <c r="D4235" s="67"/>
      <c r="E4235" s="64"/>
      <c r="F4235" s="64"/>
      <c r="G4235" s="37" t="str">
        <f>IF(E4235="","",IF(OR(E4235="Project Management",E4235="Project Support",E4235="Sprint Management",E4235="Sprint Support"),"NA",ROUND((((VLOOKUP(AD4235,[2]Formula!V:X,3,0)))-SUMIF(AD:AD,AD4235,H:H)),2)))</f>
        <v/>
      </c>
      <c r="H4235" s="71"/>
      <c r="I4235" s="72"/>
      <c r="J4235" s="72"/>
      <c r="K4235" s="38" t="str">
        <f>IF(E4235="","",IF(OR(E4235="Project Management",E4235="Project Support",E4235="Sprint Management",E4235="Sprint Support"),"NA",(((SUMIF(AD:AD,AD4235,H:H)/VLOOKUP(AD4235,[2]Formula!V:X,3,0))*VLOOKUP(AD4235,[2]Formula!V:X,2,0))*H4235)/SUMIF(AD:AD,AD4235,H:H)))</f>
        <v/>
      </c>
      <c r="L4235" s="38" t="str">
        <f t="shared" si="397"/>
        <v/>
      </c>
      <c r="M4235" s="38" t="str">
        <f t="shared" si="398"/>
        <v/>
      </c>
      <c r="N4235" s="38" t="str">
        <f t="shared" si="400"/>
        <v/>
      </c>
      <c r="O4235" s="38" t="str">
        <f t="shared" si="396"/>
        <v/>
      </c>
      <c r="P4235" s="39" t="str">
        <f t="shared" si="401"/>
        <v/>
      </c>
      <c r="AC4235" s="42" t="str">
        <f>IF(B4235="","",VLOOKUP(B4235,[2]Formula!B:C,2,0))</f>
        <v/>
      </c>
      <c r="AD4235" s="43" t="str">
        <f t="shared" si="399"/>
        <v/>
      </c>
    </row>
    <row r="4236" spans="1:30" x14ac:dyDescent="0.25">
      <c r="A4236" s="64"/>
      <c r="B4236" s="64"/>
      <c r="C4236" s="66"/>
      <c r="D4236" s="67"/>
      <c r="E4236" s="64"/>
      <c r="F4236" s="64"/>
      <c r="G4236" s="37" t="str">
        <f>IF(E4236="","",IF(OR(E4236="Project Management",E4236="Project Support",E4236="Sprint Management",E4236="Sprint Support"),"NA",ROUND((((VLOOKUP(AD4236,[2]Formula!V:X,3,0)))-SUMIF(AD:AD,AD4236,H:H)),2)))</f>
        <v/>
      </c>
      <c r="H4236" s="71"/>
      <c r="I4236" s="72"/>
      <c r="J4236" s="72"/>
      <c r="K4236" s="38" t="str">
        <f>IF(E4236="","",IF(OR(E4236="Project Management",E4236="Project Support",E4236="Sprint Management",E4236="Sprint Support"),"NA",(((SUMIF(AD:AD,AD4236,H:H)/VLOOKUP(AD4236,[2]Formula!V:X,3,0))*VLOOKUP(AD4236,[2]Formula!V:X,2,0))*H4236)/SUMIF(AD:AD,AD4236,H:H)))</f>
        <v/>
      </c>
      <c r="L4236" s="38" t="str">
        <f t="shared" si="397"/>
        <v/>
      </c>
      <c r="M4236" s="38" t="str">
        <f t="shared" si="398"/>
        <v/>
      </c>
      <c r="N4236" s="38" t="str">
        <f t="shared" si="400"/>
        <v/>
      </c>
      <c r="O4236" s="38" t="str">
        <f t="shared" si="396"/>
        <v/>
      </c>
      <c r="P4236" s="39" t="str">
        <f t="shared" si="401"/>
        <v/>
      </c>
      <c r="AC4236" s="42" t="str">
        <f>IF(B4236="","",VLOOKUP(B4236,[2]Formula!B:C,2,0))</f>
        <v/>
      </c>
      <c r="AD4236" s="43" t="str">
        <f t="shared" si="399"/>
        <v/>
      </c>
    </row>
    <row r="4237" spans="1:30" x14ac:dyDescent="0.25">
      <c r="A4237" s="64"/>
      <c r="B4237" s="64"/>
      <c r="C4237" s="66"/>
      <c r="D4237" s="67"/>
      <c r="E4237" s="64"/>
      <c r="F4237" s="64"/>
      <c r="G4237" s="37" t="str">
        <f>IF(E4237="","",IF(OR(E4237="Project Management",E4237="Project Support",E4237="Sprint Management",E4237="Sprint Support"),"NA",ROUND((((VLOOKUP(AD4237,[2]Formula!V:X,3,0)))-SUMIF(AD:AD,AD4237,H:H)),2)))</f>
        <v/>
      </c>
      <c r="H4237" s="71"/>
      <c r="I4237" s="72"/>
      <c r="J4237" s="72"/>
      <c r="K4237" s="38" t="str">
        <f>IF(E4237="","",IF(OR(E4237="Project Management",E4237="Project Support",E4237="Sprint Management",E4237="Sprint Support"),"NA",(((SUMIF(AD:AD,AD4237,H:H)/VLOOKUP(AD4237,[2]Formula!V:X,3,0))*VLOOKUP(AD4237,[2]Formula!V:X,2,0))*H4237)/SUMIF(AD:AD,AD4237,H:H)))</f>
        <v/>
      </c>
      <c r="L4237" s="38" t="str">
        <f t="shared" si="397"/>
        <v/>
      </c>
      <c r="M4237" s="38" t="str">
        <f t="shared" si="398"/>
        <v/>
      </c>
      <c r="N4237" s="38" t="str">
        <f t="shared" si="400"/>
        <v/>
      </c>
      <c r="O4237" s="38" t="str">
        <f t="shared" si="396"/>
        <v/>
      </c>
      <c r="P4237" s="39" t="str">
        <f t="shared" si="401"/>
        <v/>
      </c>
      <c r="AC4237" s="42" t="str">
        <f>IF(B4237="","",VLOOKUP(B4237,[2]Formula!B:C,2,0))</f>
        <v/>
      </c>
      <c r="AD4237" s="43" t="str">
        <f t="shared" si="399"/>
        <v/>
      </c>
    </row>
    <row r="4238" spans="1:30" x14ac:dyDescent="0.25">
      <c r="A4238" s="64"/>
      <c r="B4238" s="64"/>
      <c r="C4238" s="66"/>
      <c r="D4238" s="67"/>
      <c r="E4238" s="64"/>
      <c r="F4238" s="64"/>
      <c r="G4238" s="37" t="str">
        <f>IF(E4238="","",IF(OR(E4238="Project Management",E4238="Project Support",E4238="Sprint Management",E4238="Sprint Support"),"NA",ROUND((((VLOOKUP(AD4238,[2]Formula!V:X,3,0)))-SUMIF(AD:AD,AD4238,H:H)),2)))</f>
        <v/>
      </c>
      <c r="H4238" s="71"/>
      <c r="I4238" s="72"/>
      <c r="J4238" s="72"/>
      <c r="K4238" s="38" t="str">
        <f>IF(E4238="","",IF(OR(E4238="Project Management",E4238="Project Support",E4238="Sprint Management",E4238="Sprint Support"),"NA",(((SUMIF(AD:AD,AD4238,H:H)/VLOOKUP(AD4238,[2]Formula!V:X,3,0))*VLOOKUP(AD4238,[2]Formula!V:X,2,0))*H4238)/SUMIF(AD:AD,AD4238,H:H)))</f>
        <v/>
      </c>
      <c r="L4238" s="38" t="str">
        <f t="shared" si="397"/>
        <v/>
      </c>
      <c r="M4238" s="38" t="str">
        <f t="shared" si="398"/>
        <v/>
      </c>
      <c r="N4238" s="38" t="str">
        <f t="shared" si="400"/>
        <v/>
      </c>
      <c r="O4238" s="38" t="str">
        <f t="shared" si="396"/>
        <v/>
      </c>
      <c r="P4238" s="39" t="str">
        <f t="shared" si="401"/>
        <v/>
      </c>
      <c r="AC4238" s="42" t="str">
        <f>IF(B4238="","",VLOOKUP(B4238,[2]Formula!B:C,2,0))</f>
        <v/>
      </c>
      <c r="AD4238" s="43" t="str">
        <f t="shared" si="399"/>
        <v/>
      </c>
    </row>
    <row r="4239" spans="1:30" x14ac:dyDescent="0.25">
      <c r="A4239" s="64"/>
      <c r="B4239" s="64"/>
      <c r="C4239" s="66"/>
      <c r="D4239" s="67"/>
      <c r="E4239" s="64"/>
      <c r="F4239" s="64"/>
      <c r="G4239" s="37" t="str">
        <f>IF(E4239="","",IF(OR(E4239="Project Management",E4239="Project Support",E4239="Sprint Management",E4239="Sprint Support"),"NA",ROUND((((VLOOKUP(AD4239,[2]Formula!V:X,3,0)))-SUMIF(AD:AD,AD4239,H:H)),2)))</f>
        <v/>
      </c>
      <c r="H4239" s="71"/>
      <c r="I4239" s="72"/>
      <c r="J4239" s="72"/>
      <c r="K4239" s="38" t="str">
        <f>IF(E4239="","",IF(OR(E4239="Project Management",E4239="Project Support",E4239="Sprint Management",E4239="Sprint Support"),"NA",(((SUMIF(AD:AD,AD4239,H:H)/VLOOKUP(AD4239,[2]Formula!V:X,3,0))*VLOOKUP(AD4239,[2]Formula!V:X,2,0))*H4239)/SUMIF(AD:AD,AD4239,H:H)))</f>
        <v/>
      </c>
      <c r="L4239" s="38" t="str">
        <f t="shared" si="397"/>
        <v/>
      </c>
      <c r="M4239" s="38" t="str">
        <f t="shared" si="398"/>
        <v/>
      </c>
      <c r="N4239" s="38" t="str">
        <f t="shared" si="400"/>
        <v/>
      </c>
      <c r="O4239" s="38" t="str">
        <f t="shared" si="396"/>
        <v/>
      </c>
      <c r="P4239" s="39" t="str">
        <f t="shared" si="401"/>
        <v/>
      </c>
      <c r="AC4239" s="42" t="str">
        <f>IF(B4239="","",VLOOKUP(B4239,[2]Formula!B:C,2,0))</f>
        <v/>
      </c>
      <c r="AD4239" s="43" t="str">
        <f t="shared" si="399"/>
        <v/>
      </c>
    </row>
    <row r="4240" spans="1:30" x14ac:dyDescent="0.25">
      <c r="A4240" s="64"/>
      <c r="B4240" s="64"/>
      <c r="C4240" s="66"/>
      <c r="D4240" s="67"/>
      <c r="E4240" s="64"/>
      <c r="F4240" s="64"/>
      <c r="G4240" s="37" t="str">
        <f>IF(E4240="","",IF(OR(E4240="Project Management",E4240="Project Support",E4240="Sprint Management",E4240="Sprint Support"),"NA",ROUND((((VLOOKUP(AD4240,[2]Formula!V:X,3,0)))-SUMIF(AD:AD,AD4240,H:H)),2)))</f>
        <v/>
      </c>
      <c r="H4240" s="71"/>
      <c r="I4240" s="72"/>
      <c r="J4240" s="72"/>
      <c r="K4240" s="38" t="str">
        <f>IF(E4240="","",IF(OR(E4240="Project Management",E4240="Project Support",E4240="Sprint Management",E4240="Sprint Support"),"NA",(((SUMIF(AD:AD,AD4240,H:H)/VLOOKUP(AD4240,[2]Formula!V:X,3,0))*VLOOKUP(AD4240,[2]Formula!V:X,2,0))*H4240)/SUMIF(AD:AD,AD4240,H:H)))</f>
        <v/>
      </c>
      <c r="L4240" s="38" t="str">
        <f t="shared" si="397"/>
        <v/>
      </c>
      <c r="M4240" s="38" t="str">
        <f t="shared" si="398"/>
        <v/>
      </c>
      <c r="N4240" s="38" t="str">
        <f t="shared" si="400"/>
        <v/>
      </c>
      <c r="O4240" s="38" t="str">
        <f t="shared" si="396"/>
        <v/>
      </c>
      <c r="P4240" s="39" t="str">
        <f t="shared" si="401"/>
        <v/>
      </c>
      <c r="AC4240" s="42" t="str">
        <f>IF(B4240="","",VLOOKUP(B4240,[2]Formula!B:C,2,0))</f>
        <v/>
      </c>
      <c r="AD4240" s="43" t="str">
        <f t="shared" si="399"/>
        <v/>
      </c>
    </row>
    <row r="4241" spans="1:30" x14ac:dyDescent="0.25">
      <c r="A4241" s="64"/>
      <c r="B4241" s="64"/>
      <c r="C4241" s="66"/>
      <c r="D4241" s="67"/>
      <c r="E4241" s="64"/>
      <c r="F4241" s="64"/>
      <c r="G4241" s="37" t="str">
        <f>IF(E4241="","",IF(OR(E4241="Project Management",E4241="Project Support",E4241="Sprint Management",E4241="Sprint Support"),"NA",ROUND((((VLOOKUP(AD4241,[2]Formula!V:X,3,0)))-SUMIF(AD:AD,AD4241,H:H)),2)))</f>
        <v/>
      </c>
      <c r="H4241" s="71"/>
      <c r="I4241" s="72"/>
      <c r="J4241" s="72"/>
      <c r="K4241" s="38" t="str">
        <f>IF(E4241="","",IF(OR(E4241="Project Management",E4241="Project Support",E4241="Sprint Management",E4241="Sprint Support"),"NA",(((SUMIF(AD:AD,AD4241,H:H)/VLOOKUP(AD4241,[2]Formula!V:X,3,0))*VLOOKUP(AD4241,[2]Formula!V:X,2,0))*H4241)/SUMIF(AD:AD,AD4241,H:H)))</f>
        <v/>
      </c>
      <c r="L4241" s="38" t="str">
        <f t="shared" si="397"/>
        <v/>
      </c>
      <c r="M4241" s="38" t="str">
        <f t="shared" si="398"/>
        <v/>
      </c>
      <c r="N4241" s="38" t="str">
        <f t="shared" si="400"/>
        <v/>
      </c>
      <c r="O4241" s="38" t="str">
        <f t="shared" si="396"/>
        <v/>
      </c>
      <c r="P4241" s="39" t="str">
        <f t="shared" si="401"/>
        <v/>
      </c>
      <c r="AC4241" s="42" t="str">
        <f>IF(B4241="","",VLOOKUP(B4241,[2]Formula!B:C,2,0))</f>
        <v/>
      </c>
      <c r="AD4241" s="43" t="str">
        <f t="shared" si="399"/>
        <v/>
      </c>
    </row>
    <row r="4242" spans="1:30" x14ac:dyDescent="0.25">
      <c r="A4242" s="64"/>
      <c r="B4242" s="64"/>
      <c r="C4242" s="66"/>
      <c r="D4242" s="67"/>
      <c r="E4242" s="64"/>
      <c r="F4242" s="64"/>
      <c r="G4242" s="37" t="str">
        <f>IF(E4242="","",IF(OR(E4242="Project Management",E4242="Project Support",E4242="Sprint Management",E4242="Sprint Support"),"NA",ROUND((((VLOOKUP(AD4242,[2]Formula!V:X,3,0)))-SUMIF(AD:AD,AD4242,H:H)),2)))</f>
        <v/>
      </c>
      <c r="H4242" s="71"/>
      <c r="I4242" s="72"/>
      <c r="J4242" s="72"/>
      <c r="K4242" s="38" t="str">
        <f>IF(E4242="","",IF(OR(E4242="Project Management",E4242="Project Support",E4242="Sprint Management",E4242="Sprint Support"),"NA",(((SUMIF(AD:AD,AD4242,H:H)/VLOOKUP(AD4242,[2]Formula!V:X,3,0))*VLOOKUP(AD4242,[2]Formula!V:X,2,0))*H4242)/SUMIF(AD:AD,AD4242,H:H)))</f>
        <v/>
      </c>
      <c r="L4242" s="38" t="str">
        <f t="shared" si="397"/>
        <v/>
      </c>
      <c r="M4242" s="38" t="str">
        <f t="shared" si="398"/>
        <v/>
      </c>
      <c r="N4242" s="38" t="str">
        <f t="shared" si="400"/>
        <v/>
      </c>
      <c r="O4242" s="38" t="str">
        <f t="shared" si="396"/>
        <v/>
      </c>
      <c r="P4242" s="39" t="str">
        <f t="shared" si="401"/>
        <v/>
      </c>
      <c r="AC4242" s="42" t="str">
        <f>IF(B4242="","",VLOOKUP(B4242,[2]Formula!B:C,2,0))</f>
        <v/>
      </c>
      <c r="AD4242" s="43" t="str">
        <f t="shared" si="399"/>
        <v/>
      </c>
    </row>
    <row r="4243" spans="1:30" x14ac:dyDescent="0.25">
      <c r="A4243" s="64"/>
      <c r="B4243" s="64"/>
      <c r="C4243" s="66"/>
      <c r="D4243" s="67"/>
      <c r="E4243" s="64"/>
      <c r="F4243" s="64"/>
      <c r="G4243" s="37" t="str">
        <f>IF(E4243="","",IF(OR(E4243="Project Management",E4243="Project Support",E4243="Sprint Management",E4243="Sprint Support"),"NA",ROUND((((VLOOKUP(AD4243,[2]Formula!V:X,3,0)))-SUMIF(AD:AD,AD4243,H:H)),2)))</f>
        <v/>
      </c>
      <c r="H4243" s="71"/>
      <c r="I4243" s="72"/>
      <c r="J4243" s="72"/>
      <c r="K4243" s="38" t="str">
        <f>IF(E4243="","",IF(OR(E4243="Project Management",E4243="Project Support",E4243="Sprint Management",E4243="Sprint Support"),"NA",(((SUMIF(AD:AD,AD4243,H:H)/VLOOKUP(AD4243,[2]Formula!V:X,3,0))*VLOOKUP(AD4243,[2]Formula!V:X,2,0))*H4243)/SUMIF(AD:AD,AD4243,H:H)))</f>
        <v/>
      </c>
      <c r="L4243" s="38" t="str">
        <f t="shared" si="397"/>
        <v/>
      </c>
      <c r="M4243" s="38" t="str">
        <f t="shared" si="398"/>
        <v/>
      </c>
      <c r="N4243" s="38" t="str">
        <f t="shared" si="400"/>
        <v/>
      </c>
      <c r="O4243" s="38" t="str">
        <f t="shared" si="396"/>
        <v/>
      </c>
      <c r="P4243" s="39" t="str">
        <f t="shared" si="401"/>
        <v/>
      </c>
      <c r="AC4243" s="42" t="str">
        <f>IF(B4243="","",VLOOKUP(B4243,[2]Formula!B:C,2,0))</f>
        <v/>
      </c>
      <c r="AD4243" s="43" t="str">
        <f t="shared" si="399"/>
        <v/>
      </c>
    </row>
    <row r="4244" spans="1:30" x14ac:dyDescent="0.25">
      <c r="A4244" s="64"/>
      <c r="B4244" s="64"/>
      <c r="C4244" s="66"/>
      <c r="D4244" s="67"/>
      <c r="E4244" s="64"/>
      <c r="F4244" s="64"/>
      <c r="G4244" s="37" t="str">
        <f>IF(E4244="","",IF(OR(E4244="Project Management",E4244="Project Support",E4244="Sprint Management",E4244="Sprint Support"),"NA",ROUND((((VLOOKUP(AD4244,[2]Formula!V:X,3,0)))-SUMIF(AD:AD,AD4244,H:H)),2)))</f>
        <v/>
      </c>
      <c r="H4244" s="71"/>
      <c r="I4244" s="72"/>
      <c r="J4244" s="72"/>
      <c r="K4244" s="38" t="str">
        <f>IF(E4244="","",IF(OR(E4244="Project Management",E4244="Project Support",E4244="Sprint Management",E4244="Sprint Support"),"NA",(((SUMIF(AD:AD,AD4244,H:H)/VLOOKUP(AD4244,[2]Formula!V:X,3,0))*VLOOKUP(AD4244,[2]Formula!V:X,2,0))*H4244)/SUMIF(AD:AD,AD4244,H:H)))</f>
        <v/>
      </c>
      <c r="L4244" s="38" t="str">
        <f t="shared" si="397"/>
        <v/>
      </c>
      <c r="M4244" s="38" t="str">
        <f t="shared" si="398"/>
        <v/>
      </c>
      <c r="N4244" s="38" t="str">
        <f t="shared" si="400"/>
        <v/>
      </c>
      <c r="O4244" s="38" t="str">
        <f t="shared" si="396"/>
        <v/>
      </c>
      <c r="P4244" s="39" t="str">
        <f t="shared" si="401"/>
        <v/>
      </c>
      <c r="AC4244" s="42" t="str">
        <f>IF(B4244="","",VLOOKUP(B4244,[2]Formula!B:C,2,0))</f>
        <v/>
      </c>
      <c r="AD4244" s="43" t="str">
        <f t="shared" si="399"/>
        <v/>
      </c>
    </row>
    <row r="4245" spans="1:30" x14ac:dyDescent="0.25">
      <c r="A4245" s="64"/>
      <c r="B4245" s="64"/>
      <c r="C4245" s="66"/>
      <c r="D4245" s="67"/>
      <c r="E4245" s="64"/>
      <c r="F4245" s="64"/>
      <c r="G4245" s="37" t="str">
        <f>IF(E4245="","",IF(OR(E4245="Project Management",E4245="Project Support",E4245="Sprint Management",E4245="Sprint Support"),"NA",ROUND((((VLOOKUP(AD4245,[2]Formula!V:X,3,0)))-SUMIF(AD:AD,AD4245,H:H)),2)))</f>
        <v/>
      </c>
      <c r="H4245" s="71"/>
      <c r="I4245" s="72"/>
      <c r="J4245" s="72"/>
      <c r="K4245" s="38" t="str">
        <f>IF(E4245="","",IF(OR(E4245="Project Management",E4245="Project Support",E4245="Sprint Management",E4245="Sprint Support"),"NA",(((SUMIF(AD:AD,AD4245,H:H)/VLOOKUP(AD4245,[2]Formula!V:X,3,0))*VLOOKUP(AD4245,[2]Formula!V:X,2,0))*H4245)/SUMIF(AD:AD,AD4245,H:H)))</f>
        <v/>
      </c>
      <c r="L4245" s="38" t="str">
        <f t="shared" si="397"/>
        <v/>
      </c>
      <c r="M4245" s="38" t="str">
        <f t="shared" si="398"/>
        <v/>
      </c>
      <c r="N4245" s="38" t="str">
        <f t="shared" si="400"/>
        <v/>
      </c>
      <c r="O4245" s="38" t="str">
        <f t="shared" si="396"/>
        <v/>
      </c>
      <c r="P4245" s="39" t="str">
        <f t="shared" si="401"/>
        <v/>
      </c>
      <c r="AC4245" s="42" t="str">
        <f>IF(B4245="","",VLOOKUP(B4245,[2]Formula!B:C,2,0))</f>
        <v/>
      </c>
      <c r="AD4245" s="43" t="str">
        <f t="shared" si="399"/>
        <v/>
      </c>
    </row>
    <row r="4246" spans="1:30" x14ac:dyDescent="0.25">
      <c r="A4246" s="64"/>
      <c r="B4246" s="64"/>
      <c r="C4246" s="66"/>
      <c r="D4246" s="67"/>
      <c r="E4246" s="64"/>
      <c r="F4246" s="64"/>
      <c r="G4246" s="37" t="str">
        <f>IF(E4246="","",IF(OR(E4246="Project Management",E4246="Project Support",E4246="Sprint Management",E4246="Sprint Support"),"NA",ROUND((((VLOOKUP(AD4246,[2]Formula!V:X,3,0)))-SUMIF(AD:AD,AD4246,H:H)),2)))</f>
        <v/>
      </c>
      <c r="H4246" s="71"/>
      <c r="I4246" s="72"/>
      <c r="J4246" s="72"/>
      <c r="K4246" s="38" t="str">
        <f>IF(E4246="","",IF(OR(E4246="Project Management",E4246="Project Support",E4246="Sprint Management",E4246="Sprint Support"),"NA",(((SUMIF(AD:AD,AD4246,H:H)/VLOOKUP(AD4246,[2]Formula!V:X,3,0))*VLOOKUP(AD4246,[2]Formula!V:X,2,0))*H4246)/SUMIF(AD:AD,AD4246,H:H)))</f>
        <v/>
      </c>
      <c r="L4246" s="38" t="str">
        <f t="shared" si="397"/>
        <v/>
      </c>
      <c r="M4246" s="38" t="str">
        <f t="shared" si="398"/>
        <v/>
      </c>
      <c r="N4246" s="38" t="str">
        <f t="shared" si="400"/>
        <v/>
      </c>
      <c r="O4246" s="38" t="str">
        <f t="shared" si="396"/>
        <v/>
      </c>
      <c r="P4246" s="39" t="str">
        <f t="shared" si="401"/>
        <v/>
      </c>
      <c r="AC4246" s="42" t="str">
        <f>IF(B4246="","",VLOOKUP(B4246,[2]Formula!B:C,2,0))</f>
        <v/>
      </c>
      <c r="AD4246" s="43" t="str">
        <f t="shared" si="399"/>
        <v/>
      </c>
    </row>
    <row r="4247" spans="1:30" x14ac:dyDescent="0.25">
      <c r="A4247" s="64"/>
      <c r="B4247" s="64"/>
      <c r="C4247" s="66"/>
      <c r="D4247" s="67"/>
      <c r="E4247" s="64"/>
      <c r="F4247" s="64"/>
      <c r="G4247" s="37" t="str">
        <f>IF(E4247="","",IF(OR(E4247="Project Management",E4247="Project Support",E4247="Sprint Management",E4247="Sprint Support"),"NA",ROUND((((VLOOKUP(AD4247,[2]Formula!V:X,3,0)))-SUMIF(AD:AD,AD4247,H:H)),2)))</f>
        <v/>
      </c>
      <c r="H4247" s="71"/>
      <c r="I4247" s="72"/>
      <c r="J4247" s="72"/>
      <c r="K4247" s="38" t="str">
        <f>IF(E4247="","",IF(OR(E4247="Project Management",E4247="Project Support",E4247="Sprint Management",E4247="Sprint Support"),"NA",(((SUMIF(AD:AD,AD4247,H:H)/VLOOKUP(AD4247,[2]Formula!V:X,3,0))*VLOOKUP(AD4247,[2]Formula!V:X,2,0))*H4247)/SUMIF(AD:AD,AD4247,H:H)))</f>
        <v/>
      </c>
      <c r="L4247" s="38" t="str">
        <f t="shared" si="397"/>
        <v/>
      </c>
      <c r="M4247" s="38" t="str">
        <f t="shared" si="398"/>
        <v/>
      </c>
      <c r="N4247" s="38" t="str">
        <f t="shared" si="400"/>
        <v/>
      </c>
      <c r="O4247" s="38" t="str">
        <f t="shared" si="396"/>
        <v/>
      </c>
      <c r="P4247" s="39" t="str">
        <f t="shared" si="401"/>
        <v/>
      </c>
      <c r="AC4247" s="42" t="str">
        <f>IF(B4247="","",VLOOKUP(B4247,[2]Formula!B:C,2,0))</f>
        <v/>
      </c>
      <c r="AD4247" s="43" t="str">
        <f t="shared" si="399"/>
        <v/>
      </c>
    </row>
    <row r="4248" spans="1:30" x14ac:dyDescent="0.25">
      <c r="A4248" s="64"/>
      <c r="B4248" s="64"/>
      <c r="C4248" s="66"/>
      <c r="D4248" s="67"/>
      <c r="E4248" s="64"/>
      <c r="F4248" s="64"/>
      <c r="G4248" s="37" t="str">
        <f>IF(E4248="","",IF(OR(E4248="Project Management",E4248="Project Support",E4248="Sprint Management",E4248="Sprint Support"),"NA",ROUND((((VLOOKUP(AD4248,[2]Formula!V:X,3,0)))-SUMIF(AD:AD,AD4248,H:H)),2)))</f>
        <v/>
      </c>
      <c r="H4248" s="71"/>
      <c r="I4248" s="72"/>
      <c r="J4248" s="72"/>
      <c r="K4248" s="38" t="str">
        <f>IF(E4248="","",IF(OR(E4248="Project Management",E4248="Project Support",E4248="Sprint Management",E4248="Sprint Support"),"NA",(((SUMIF(AD:AD,AD4248,H:H)/VLOOKUP(AD4248,[2]Formula!V:X,3,0))*VLOOKUP(AD4248,[2]Formula!V:X,2,0))*H4248)/SUMIF(AD:AD,AD4248,H:H)))</f>
        <v/>
      </c>
      <c r="L4248" s="38" t="str">
        <f t="shared" si="397"/>
        <v/>
      </c>
      <c r="M4248" s="38" t="str">
        <f t="shared" si="398"/>
        <v/>
      </c>
      <c r="N4248" s="38" t="str">
        <f t="shared" si="400"/>
        <v/>
      </c>
      <c r="O4248" s="38" t="str">
        <f t="shared" si="396"/>
        <v/>
      </c>
      <c r="P4248" s="39" t="str">
        <f t="shared" si="401"/>
        <v/>
      </c>
      <c r="AC4248" s="42" t="str">
        <f>IF(B4248="","",VLOOKUP(B4248,[2]Formula!B:C,2,0))</f>
        <v/>
      </c>
      <c r="AD4248" s="43" t="str">
        <f t="shared" si="399"/>
        <v/>
      </c>
    </row>
    <row r="4249" spans="1:30" x14ac:dyDescent="0.25">
      <c r="A4249" s="64"/>
      <c r="B4249" s="64"/>
      <c r="C4249" s="66"/>
      <c r="D4249" s="67"/>
      <c r="E4249" s="64"/>
      <c r="F4249" s="64"/>
      <c r="G4249" s="37" t="str">
        <f>IF(E4249="","",IF(OR(E4249="Project Management",E4249="Project Support",E4249="Sprint Management",E4249="Sprint Support"),"NA",ROUND((((VLOOKUP(AD4249,[2]Formula!V:X,3,0)))-SUMIF(AD:AD,AD4249,H:H)),2)))</f>
        <v/>
      </c>
      <c r="H4249" s="71"/>
      <c r="I4249" s="72"/>
      <c r="J4249" s="72"/>
      <c r="K4249" s="38" t="str">
        <f>IF(E4249="","",IF(OR(E4249="Project Management",E4249="Project Support",E4249="Sprint Management",E4249="Sprint Support"),"NA",(((SUMIF(AD:AD,AD4249,H:H)/VLOOKUP(AD4249,[2]Formula!V:X,3,0))*VLOOKUP(AD4249,[2]Formula!V:X,2,0))*H4249)/SUMIF(AD:AD,AD4249,H:H)))</f>
        <v/>
      </c>
      <c r="L4249" s="38" t="str">
        <f t="shared" si="397"/>
        <v/>
      </c>
      <c r="M4249" s="38" t="str">
        <f t="shared" si="398"/>
        <v/>
      </c>
      <c r="N4249" s="38" t="str">
        <f t="shared" si="400"/>
        <v/>
      </c>
      <c r="O4249" s="38" t="str">
        <f t="shared" si="396"/>
        <v/>
      </c>
      <c r="P4249" s="39" t="str">
        <f t="shared" si="401"/>
        <v/>
      </c>
      <c r="AC4249" s="42" t="str">
        <f>IF(B4249="","",VLOOKUP(B4249,[2]Formula!B:C,2,0))</f>
        <v/>
      </c>
      <c r="AD4249" s="43" t="str">
        <f t="shared" si="399"/>
        <v/>
      </c>
    </row>
    <row r="4250" spans="1:30" x14ac:dyDescent="0.25">
      <c r="A4250" s="64"/>
      <c r="B4250" s="64"/>
      <c r="C4250" s="66"/>
      <c r="D4250" s="67"/>
      <c r="E4250" s="64"/>
      <c r="F4250" s="64"/>
      <c r="G4250" s="37" t="str">
        <f>IF(E4250="","",IF(OR(E4250="Project Management",E4250="Project Support",E4250="Sprint Management",E4250="Sprint Support"),"NA",ROUND((((VLOOKUP(AD4250,[2]Formula!V:X,3,0)))-SUMIF(AD:AD,AD4250,H:H)),2)))</f>
        <v/>
      </c>
      <c r="H4250" s="71"/>
      <c r="I4250" s="72"/>
      <c r="J4250" s="72"/>
      <c r="K4250" s="38" t="str">
        <f>IF(E4250="","",IF(OR(E4250="Project Management",E4250="Project Support",E4250="Sprint Management",E4250="Sprint Support"),"NA",(((SUMIF(AD:AD,AD4250,H:H)/VLOOKUP(AD4250,[2]Formula!V:X,3,0))*VLOOKUP(AD4250,[2]Formula!V:X,2,0))*H4250)/SUMIF(AD:AD,AD4250,H:H)))</f>
        <v/>
      </c>
      <c r="L4250" s="38" t="str">
        <f t="shared" si="397"/>
        <v/>
      </c>
      <c r="M4250" s="38" t="str">
        <f t="shared" si="398"/>
        <v/>
      </c>
      <c r="N4250" s="38" t="str">
        <f t="shared" si="400"/>
        <v/>
      </c>
      <c r="O4250" s="38" t="str">
        <f t="shared" si="396"/>
        <v/>
      </c>
      <c r="P4250" s="39" t="str">
        <f t="shared" si="401"/>
        <v/>
      </c>
      <c r="AC4250" s="42" t="str">
        <f>IF(B4250="","",VLOOKUP(B4250,[2]Formula!B:C,2,0))</f>
        <v/>
      </c>
      <c r="AD4250" s="43" t="str">
        <f t="shared" si="399"/>
        <v/>
      </c>
    </row>
    <row r="4251" spans="1:30" x14ac:dyDescent="0.25">
      <c r="A4251" s="64"/>
      <c r="B4251" s="64"/>
      <c r="C4251" s="66"/>
      <c r="D4251" s="67"/>
      <c r="E4251" s="64"/>
      <c r="F4251" s="64"/>
      <c r="G4251" s="37" t="str">
        <f>IF(E4251="","",IF(OR(E4251="Project Management",E4251="Project Support",E4251="Sprint Management",E4251="Sprint Support"),"NA",ROUND((((VLOOKUP(AD4251,[2]Formula!V:X,3,0)))-SUMIF(AD:AD,AD4251,H:H)),2)))</f>
        <v/>
      </c>
      <c r="H4251" s="71"/>
      <c r="I4251" s="72"/>
      <c r="J4251" s="72"/>
      <c r="K4251" s="38" t="str">
        <f>IF(E4251="","",IF(OR(E4251="Project Management",E4251="Project Support",E4251="Sprint Management",E4251="Sprint Support"),"NA",(((SUMIF(AD:AD,AD4251,H:H)/VLOOKUP(AD4251,[2]Formula!V:X,3,0))*VLOOKUP(AD4251,[2]Formula!V:X,2,0))*H4251)/SUMIF(AD:AD,AD4251,H:H)))</f>
        <v/>
      </c>
      <c r="L4251" s="38" t="str">
        <f t="shared" si="397"/>
        <v/>
      </c>
      <c r="M4251" s="38" t="str">
        <f t="shared" si="398"/>
        <v/>
      </c>
      <c r="N4251" s="38" t="str">
        <f t="shared" si="400"/>
        <v/>
      </c>
      <c r="O4251" s="38" t="str">
        <f t="shared" si="396"/>
        <v/>
      </c>
      <c r="P4251" s="39" t="str">
        <f t="shared" si="401"/>
        <v/>
      </c>
      <c r="AC4251" s="42" t="str">
        <f>IF(B4251="","",VLOOKUP(B4251,[2]Formula!B:C,2,0))</f>
        <v/>
      </c>
      <c r="AD4251" s="43" t="str">
        <f t="shared" si="399"/>
        <v/>
      </c>
    </row>
    <row r="4252" spans="1:30" x14ac:dyDescent="0.25">
      <c r="A4252" s="64"/>
      <c r="B4252" s="64"/>
      <c r="C4252" s="66"/>
      <c r="D4252" s="67"/>
      <c r="E4252" s="64"/>
      <c r="F4252" s="64"/>
      <c r="G4252" s="37" t="str">
        <f>IF(E4252="","",IF(OR(E4252="Project Management",E4252="Project Support",E4252="Sprint Management",E4252="Sprint Support"),"NA",ROUND((((VLOOKUP(AD4252,[2]Formula!V:X,3,0)))-SUMIF(AD:AD,AD4252,H:H)),2)))</f>
        <v/>
      </c>
      <c r="H4252" s="71"/>
      <c r="I4252" s="72"/>
      <c r="J4252" s="72"/>
      <c r="K4252" s="38" t="str">
        <f>IF(E4252="","",IF(OR(E4252="Project Management",E4252="Project Support",E4252="Sprint Management",E4252="Sprint Support"),"NA",(((SUMIF(AD:AD,AD4252,H:H)/VLOOKUP(AD4252,[2]Formula!V:X,3,0))*VLOOKUP(AD4252,[2]Formula!V:X,2,0))*H4252)/SUMIF(AD:AD,AD4252,H:H)))</f>
        <v/>
      </c>
      <c r="L4252" s="38" t="str">
        <f t="shared" si="397"/>
        <v/>
      </c>
      <c r="M4252" s="38" t="str">
        <f t="shared" si="398"/>
        <v/>
      </c>
      <c r="N4252" s="38" t="str">
        <f t="shared" si="400"/>
        <v/>
      </c>
      <c r="O4252" s="38" t="str">
        <f t="shared" si="396"/>
        <v/>
      </c>
      <c r="P4252" s="39" t="str">
        <f t="shared" si="401"/>
        <v/>
      </c>
      <c r="AC4252" s="42" t="str">
        <f>IF(B4252="","",VLOOKUP(B4252,[2]Formula!B:C,2,0))</f>
        <v/>
      </c>
      <c r="AD4252" s="43" t="str">
        <f t="shared" si="399"/>
        <v/>
      </c>
    </row>
    <row r="4253" spans="1:30" x14ac:dyDescent="0.25">
      <c r="A4253" s="64"/>
      <c r="B4253" s="64"/>
      <c r="C4253" s="66"/>
      <c r="D4253" s="67"/>
      <c r="E4253" s="64"/>
      <c r="F4253" s="64"/>
      <c r="G4253" s="37" t="str">
        <f>IF(E4253="","",IF(OR(E4253="Project Management",E4253="Project Support",E4253="Sprint Management",E4253="Sprint Support"),"NA",ROUND((((VLOOKUP(AD4253,[2]Formula!V:X,3,0)))-SUMIF(AD:AD,AD4253,H:H)),2)))</f>
        <v/>
      </c>
      <c r="H4253" s="71"/>
      <c r="I4253" s="72"/>
      <c r="J4253" s="72"/>
      <c r="K4253" s="38" t="str">
        <f>IF(E4253="","",IF(OR(E4253="Project Management",E4253="Project Support",E4253="Sprint Management",E4253="Sprint Support"),"NA",(((SUMIF(AD:AD,AD4253,H:H)/VLOOKUP(AD4253,[2]Formula!V:X,3,0))*VLOOKUP(AD4253,[2]Formula!V:X,2,0))*H4253)/SUMIF(AD:AD,AD4253,H:H)))</f>
        <v/>
      </c>
      <c r="L4253" s="38" t="str">
        <f t="shared" si="397"/>
        <v/>
      </c>
      <c r="M4253" s="38" t="str">
        <f t="shared" si="398"/>
        <v/>
      </c>
      <c r="N4253" s="38" t="str">
        <f t="shared" si="400"/>
        <v/>
      </c>
      <c r="O4253" s="38" t="str">
        <f t="shared" si="396"/>
        <v/>
      </c>
      <c r="P4253" s="39" t="str">
        <f t="shared" si="401"/>
        <v/>
      </c>
      <c r="AC4253" s="42" t="str">
        <f>IF(B4253="","",VLOOKUP(B4253,[2]Formula!B:C,2,0))</f>
        <v/>
      </c>
      <c r="AD4253" s="43" t="str">
        <f t="shared" si="399"/>
        <v/>
      </c>
    </row>
    <row r="4254" spans="1:30" x14ac:dyDescent="0.25">
      <c r="A4254" s="64"/>
      <c r="B4254" s="64"/>
      <c r="C4254" s="66"/>
      <c r="D4254" s="67"/>
      <c r="E4254" s="64"/>
      <c r="F4254" s="64"/>
      <c r="G4254" s="37" t="str">
        <f>IF(E4254="","",IF(OR(E4254="Project Management",E4254="Project Support",E4254="Sprint Management",E4254="Sprint Support"),"NA",ROUND((((VLOOKUP(AD4254,[2]Formula!V:X,3,0)))-SUMIF(AD:AD,AD4254,H:H)),2)))</f>
        <v/>
      </c>
      <c r="H4254" s="71"/>
      <c r="I4254" s="72"/>
      <c r="J4254" s="72"/>
      <c r="K4254" s="38" t="str">
        <f>IF(E4254="","",IF(OR(E4254="Project Management",E4254="Project Support",E4254="Sprint Management",E4254="Sprint Support"),"NA",(((SUMIF(AD:AD,AD4254,H:H)/VLOOKUP(AD4254,[2]Formula!V:X,3,0))*VLOOKUP(AD4254,[2]Formula!V:X,2,0))*H4254)/SUMIF(AD:AD,AD4254,H:H)))</f>
        <v/>
      </c>
      <c r="L4254" s="38" t="str">
        <f t="shared" si="397"/>
        <v/>
      </c>
      <c r="M4254" s="38" t="str">
        <f t="shared" si="398"/>
        <v/>
      </c>
      <c r="N4254" s="38" t="str">
        <f t="shared" si="400"/>
        <v/>
      </c>
      <c r="O4254" s="38" t="str">
        <f t="shared" si="396"/>
        <v/>
      </c>
      <c r="P4254" s="39" t="str">
        <f t="shared" si="401"/>
        <v/>
      </c>
      <c r="AC4254" s="42" t="str">
        <f>IF(B4254="","",VLOOKUP(B4254,[2]Formula!B:C,2,0))</f>
        <v/>
      </c>
      <c r="AD4254" s="43" t="str">
        <f t="shared" si="399"/>
        <v/>
      </c>
    </row>
    <row r="4255" spans="1:30" x14ac:dyDescent="0.25">
      <c r="A4255" s="64"/>
      <c r="B4255" s="64"/>
      <c r="C4255" s="66"/>
      <c r="D4255" s="67"/>
      <c r="E4255" s="64"/>
      <c r="F4255" s="64"/>
      <c r="G4255" s="37" t="str">
        <f>IF(E4255="","",IF(OR(E4255="Project Management",E4255="Project Support",E4255="Sprint Management",E4255="Sprint Support"),"NA",ROUND((((VLOOKUP(AD4255,[2]Formula!V:X,3,0)))-SUMIF(AD:AD,AD4255,H:H)),2)))</f>
        <v/>
      </c>
      <c r="H4255" s="71"/>
      <c r="I4255" s="72"/>
      <c r="J4255" s="72"/>
      <c r="K4255" s="38" t="str">
        <f>IF(E4255="","",IF(OR(E4255="Project Management",E4255="Project Support",E4255="Sprint Management",E4255="Sprint Support"),"NA",(((SUMIF(AD:AD,AD4255,H:H)/VLOOKUP(AD4255,[2]Formula!V:X,3,0))*VLOOKUP(AD4255,[2]Formula!V:X,2,0))*H4255)/SUMIF(AD:AD,AD4255,H:H)))</f>
        <v/>
      </c>
      <c r="L4255" s="38" t="str">
        <f t="shared" si="397"/>
        <v/>
      </c>
      <c r="M4255" s="38" t="str">
        <f t="shared" si="398"/>
        <v/>
      </c>
      <c r="N4255" s="38" t="str">
        <f t="shared" si="400"/>
        <v/>
      </c>
      <c r="O4255" s="38" t="str">
        <f t="shared" si="396"/>
        <v/>
      </c>
      <c r="P4255" s="39" t="str">
        <f t="shared" si="401"/>
        <v/>
      </c>
      <c r="AC4255" s="42" t="str">
        <f>IF(B4255="","",VLOOKUP(B4255,[2]Formula!B:C,2,0))</f>
        <v/>
      </c>
      <c r="AD4255" s="43" t="str">
        <f t="shared" si="399"/>
        <v/>
      </c>
    </row>
    <row r="4256" spans="1:30" x14ac:dyDescent="0.25">
      <c r="A4256" s="64"/>
      <c r="B4256" s="64"/>
      <c r="C4256" s="66"/>
      <c r="D4256" s="67"/>
      <c r="E4256" s="64"/>
      <c r="F4256" s="64"/>
      <c r="G4256" s="37" t="str">
        <f>IF(E4256="","",IF(OR(E4256="Project Management",E4256="Project Support",E4256="Sprint Management",E4256="Sprint Support"),"NA",ROUND((((VLOOKUP(AD4256,[2]Formula!V:X,3,0)))-SUMIF(AD:AD,AD4256,H:H)),2)))</f>
        <v/>
      </c>
      <c r="H4256" s="71"/>
      <c r="I4256" s="72"/>
      <c r="J4256" s="72"/>
      <c r="K4256" s="38" t="str">
        <f>IF(E4256="","",IF(OR(E4256="Project Management",E4256="Project Support",E4256="Sprint Management",E4256="Sprint Support"),"NA",(((SUMIF(AD:AD,AD4256,H:H)/VLOOKUP(AD4256,[2]Formula!V:X,3,0))*VLOOKUP(AD4256,[2]Formula!V:X,2,0))*H4256)/SUMIF(AD:AD,AD4256,H:H)))</f>
        <v/>
      </c>
      <c r="L4256" s="38" t="str">
        <f t="shared" si="397"/>
        <v/>
      </c>
      <c r="M4256" s="38" t="str">
        <f t="shared" si="398"/>
        <v/>
      </c>
      <c r="N4256" s="38" t="str">
        <f t="shared" si="400"/>
        <v/>
      </c>
      <c r="O4256" s="38" t="str">
        <f t="shared" si="396"/>
        <v/>
      </c>
      <c r="P4256" s="39" t="str">
        <f t="shared" si="401"/>
        <v/>
      </c>
      <c r="AC4256" s="42" t="str">
        <f>IF(B4256="","",VLOOKUP(B4256,[2]Formula!B:C,2,0))</f>
        <v/>
      </c>
      <c r="AD4256" s="43" t="str">
        <f t="shared" si="399"/>
        <v/>
      </c>
    </row>
    <row r="4257" spans="1:30" x14ac:dyDescent="0.25">
      <c r="A4257" s="64"/>
      <c r="B4257" s="64"/>
      <c r="C4257" s="66"/>
      <c r="D4257" s="67"/>
      <c r="E4257" s="64"/>
      <c r="F4257" s="64"/>
      <c r="G4257" s="37" t="str">
        <f>IF(E4257="","",IF(OR(E4257="Project Management",E4257="Project Support",E4257="Sprint Management",E4257="Sprint Support"),"NA",ROUND((((VLOOKUP(AD4257,[2]Formula!V:X,3,0)))-SUMIF(AD:AD,AD4257,H:H)),2)))</f>
        <v/>
      </c>
      <c r="H4257" s="71"/>
      <c r="I4257" s="72"/>
      <c r="J4257" s="72"/>
      <c r="K4257" s="38" t="str">
        <f>IF(E4257="","",IF(OR(E4257="Project Management",E4257="Project Support",E4257="Sprint Management",E4257="Sprint Support"),"NA",(((SUMIF(AD:AD,AD4257,H:H)/VLOOKUP(AD4257,[2]Formula!V:X,3,0))*VLOOKUP(AD4257,[2]Formula!V:X,2,0))*H4257)/SUMIF(AD:AD,AD4257,H:H)))</f>
        <v/>
      </c>
      <c r="L4257" s="38" t="str">
        <f t="shared" si="397"/>
        <v/>
      </c>
      <c r="M4257" s="38" t="str">
        <f t="shared" si="398"/>
        <v/>
      </c>
      <c r="N4257" s="38" t="str">
        <f t="shared" si="400"/>
        <v/>
      </c>
      <c r="O4257" s="38" t="str">
        <f t="shared" si="396"/>
        <v/>
      </c>
      <c r="P4257" s="39" t="str">
        <f t="shared" si="401"/>
        <v/>
      </c>
      <c r="AC4257" s="42" t="str">
        <f>IF(B4257="","",VLOOKUP(B4257,[2]Formula!B:C,2,0))</f>
        <v/>
      </c>
      <c r="AD4257" s="43" t="str">
        <f t="shared" si="399"/>
        <v/>
      </c>
    </row>
    <row r="4258" spans="1:30" x14ac:dyDescent="0.25">
      <c r="A4258" s="64"/>
      <c r="B4258" s="64"/>
      <c r="C4258" s="66"/>
      <c r="D4258" s="67"/>
      <c r="E4258" s="64"/>
      <c r="F4258" s="64"/>
      <c r="G4258" s="37" t="str">
        <f>IF(E4258="","",IF(OR(E4258="Project Management",E4258="Project Support",E4258="Sprint Management",E4258="Sprint Support"),"NA",ROUND((((VLOOKUP(AD4258,[2]Formula!V:X,3,0)))-SUMIF(AD:AD,AD4258,H:H)),2)))</f>
        <v/>
      </c>
      <c r="H4258" s="71"/>
      <c r="I4258" s="72"/>
      <c r="J4258" s="72"/>
      <c r="K4258" s="38" t="str">
        <f>IF(E4258="","",IF(OR(E4258="Project Management",E4258="Project Support",E4258="Sprint Management",E4258="Sprint Support"),"NA",(((SUMIF(AD:AD,AD4258,H:H)/VLOOKUP(AD4258,[2]Formula!V:X,3,0))*VLOOKUP(AD4258,[2]Formula!V:X,2,0))*H4258)/SUMIF(AD:AD,AD4258,H:H)))</f>
        <v/>
      </c>
      <c r="L4258" s="38" t="str">
        <f t="shared" si="397"/>
        <v/>
      </c>
      <c r="M4258" s="38" t="str">
        <f t="shared" si="398"/>
        <v/>
      </c>
      <c r="N4258" s="38" t="str">
        <f t="shared" si="400"/>
        <v/>
      </c>
      <c r="O4258" s="38" t="str">
        <f t="shared" si="396"/>
        <v/>
      </c>
      <c r="P4258" s="39" t="str">
        <f t="shared" si="401"/>
        <v/>
      </c>
      <c r="AC4258" s="42" t="str">
        <f>IF(B4258="","",VLOOKUP(B4258,[2]Formula!B:C,2,0))</f>
        <v/>
      </c>
      <c r="AD4258" s="43" t="str">
        <f t="shared" si="399"/>
        <v/>
      </c>
    </row>
    <row r="4259" spans="1:30" x14ac:dyDescent="0.25">
      <c r="A4259" s="64"/>
      <c r="B4259" s="64"/>
      <c r="C4259" s="66"/>
      <c r="D4259" s="67"/>
      <c r="E4259" s="64"/>
      <c r="F4259" s="64"/>
      <c r="G4259" s="37" t="str">
        <f>IF(E4259="","",IF(OR(E4259="Project Management",E4259="Project Support",E4259="Sprint Management",E4259="Sprint Support"),"NA",ROUND((((VLOOKUP(AD4259,[2]Formula!V:X,3,0)))-SUMIF(AD:AD,AD4259,H:H)),2)))</f>
        <v/>
      </c>
      <c r="H4259" s="71"/>
      <c r="I4259" s="72"/>
      <c r="J4259" s="72"/>
      <c r="K4259" s="38" t="str">
        <f>IF(E4259="","",IF(OR(E4259="Project Management",E4259="Project Support",E4259="Sprint Management",E4259="Sprint Support"),"NA",(((SUMIF(AD:AD,AD4259,H:H)/VLOOKUP(AD4259,[2]Formula!V:X,3,0))*VLOOKUP(AD4259,[2]Formula!V:X,2,0))*H4259)/SUMIF(AD:AD,AD4259,H:H)))</f>
        <v/>
      </c>
      <c r="L4259" s="38" t="str">
        <f t="shared" si="397"/>
        <v/>
      </c>
      <c r="M4259" s="38" t="str">
        <f t="shared" si="398"/>
        <v/>
      </c>
      <c r="N4259" s="38" t="str">
        <f t="shared" si="400"/>
        <v/>
      </c>
      <c r="O4259" s="38" t="str">
        <f t="shared" si="396"/>
        <v/>
      </c>
      <c r="P4259" s="39" t="str">
        <f t="shared" si="401"/>
        <v/>
      </c>
      <c r="AC4259" s="42" t="str">
        <f>IF(B4259="","",VLOOKUP(B4259,[2]Formula!B:C,2,0))</f>
        <v/>
      </c>
      <c r="AD4259" s="43" t="str">
        <f t="shared" si="399"/>
        <v/>
      </c>
    </row>
    <row r="4260" spans="1:30" x14ac:dyDescent="0.25">
      <c r="A4260" s="64"/>
      <c r="B4260" s="64"/>
      <c r="C4260" s="66"/>
      <c r="D4260" s="67"/>
      <c r="E4260" s="64"/>
      <c r="F4260" s="64"/>
      <c r="G4260" s="37" t="str">
        <f>IF(E4260="","",IF(OR(E4260="Project Management",E4260="Project Support",E4260="Sprint Management",E4260="Sprint Support"),"NA",ROUND((((VLOOKUP(AD4260,[2]Formula!V:X,3,0)))-SUMIF(AD:AD,AD4260,H:H)),2)))</f>
        <v/>
      </c>
      <c r="H4260" s="71"/>
      <c r="I4260" s="72"/>
      <c r="J4260" s="72"/>
      <c r="K4260" s="38" t="str">
        <f>IF(E4260="","",IF(OR(E4260="Project Management",E4260="Project Support",E4260="Sprint Management",E4260="Sprint Support"),"NA",(((SUMIF(AD:AD,AD4260,H:H)/VLOOKUP(AD4260,[2]Formula!V:X,3,0))*VLOOKUP(AD4260,[2]Formula!V:X,2,0))*H4260)/SUMIF(AD:AD,AD4260,H:H)))</f>
        <v/>
      </c>
      <c r="L4260" s="38" t="str">
        <f t="shared" si="397"/>
        <v/>
      </c>
      <c r="M4260" s="38" t="str">
        <f t="shared" si="398"/>
        <v/>
      </c>
      <c r="N4260" s="38" t="str">
        <f t="shared" si="400"/>
        <v/>
      </c>
      <c r="O4260" s="38" t="str">
        <f t="shared" si="396"/>
        <v/>
      </c>
      <c r="P4260" s="39" t="str">
        <f t="shared" si="401"/>
        <v/>
      </c>
      <c r="AC4260" s="42" t="str">
        <f>IF(B4260="","",VLOOKUP(B4260,[2]Formula!B:C,2,0))</f>
        <v/>
      </c>
      <c r="AD4260" s="43" t="str">
        <f t="shared" si="399"/>
        <v/>
      </c>
    </row>
    <row r="4261" spans="1:30" x14ac:dyDescent="0.25">
      <c r="A4261" s="64"/>
      <c r="B4261" s="64"/>
      <c r="C4261" s="66"/>
      <c r="D4261" s="67"/>
      <c r="E4261" s="64"/>
      <c r="F4261" s="64"/>
      <c r="G4261" s="37" t="str">
        <f>IF(E4261="","",IF(OR(E4261="Project Management",E4261="Project Support",E4261="Sprint Management",E4261="Sprint Support"),"NA",ROUND((((VLOOKUP(AD4261,[2]Formula!V:X,3,0)))-SUMIF(AD:AD,AD4261,H:H)),2)))</f>
        <v/>
      </c>
      <c r="H4261" s="71"/>
      <c r="I4261" s="72"/>
      <c r="J4261" s="72"/>
      <c r="K4261" s="38" t="str">
        <f>IF(E4261="","",IF(OR(E4261="Project Management",E4261="Project Support",E4261="Sprint Management",E4261="Sprint Support"),"NA",(((SUMIF(AD:AD,AD4261,H:H)/VLOOKUP(AD4261,[2]Formula!V:X,3,0))*VLOOKUP(AD4261,[2]Formula!V:X,2,0))*H4261)/SUMIF(AD:AD,AD4261,H:H)))</f>
        <v/>
      </c>
      <c r="L4261" s="38" t="str">
        <f t="shared" si="397"/>
        <v/>
      </c>
      <c r="M4261" s="38" t="str">
        <f t="shared" si="398"/>
        <v/>
      </c>
      <c r="N4261" s="38" t="str">
        <f t="shared" si="400"/>
        <v/>
      </c>
      <c r="O4261" s="38" t="str">
        <f t="shared" si="396"/>
        <v/>
      </c>
      <c r="P4261" s="39" t="str">
        <f t="shared" si="401"/>
        <v/>
      </c>
      <c r="AC4261" s="42" t="str">
        <f>IF(B4261="","",VLOOKUP(B4261,[2]Formula!B:C,2,0))</f>
        <v/>
      </c>
      <c r="AD4261" s="43" t="str">
        <f t="shared" si="399"/>
        <v/>
      </c>
    </row>
    <row r="4262" spans="1:30" x14ac:dyDescent="0.25">
      <c r="A4262" s="64"/>
      <c r="B4262" s="64"/>
      <c r="C4262" s="66"/>
      <c r="D4262" s="67"/>
      <c r="E4262" s="64"/>
      <c r="F4262" s="64"/>
      <c r="G4262" s="37" t="str">
        <f>IF(E4262="","",IF(OR(E4262="Project Management",E4262="Project Support",E4262="Sprint Management",E4262="Sprint Support"),"NA",ROUND((((VLOOKUP(AD4262,[2]Formula!V:X,3,0)))-SUMIF(AD:AD,AD4262,H:H)),2)))</f>
        <v/>
      </c>
      <c r="H4262" s="71"/>
      <c r="I4262" s="72"/>
      <c r="J4262" s="72"/>
      <c r="K4262" s="38" t="str">
        <f>IF(E4262="","",IF(OR(E4262="Project Management",E4262="Project Support",E4262="Sprint Management",E4262="Sprint Support"),"NA",(((SUMIF(AD:AD,AD4262,H:H)/VLOOKUP(AD4262,[2]Formula!V:X,3,0))*VLOOKUP(AD4262,[2]Formula!V:X,2,0))*H4262)/SUMIF(AD:AD,AD4262,H:H)))</f>
        <v/>
      </c>
      <c r="L4262" s="38" t="str">
        <f t="shared" si="397"/>
        <v/>
      </c>
      <c r="M4262" s="38" t="str">
        <f t="shared" si="398"/>
        <v/>
      </c>
      <c r="N4262" s="38" t="str">
        <f t="shared" si="400"/>
        <v/>
      </c>
      <c r="O4262" s="38" t="str">
        <f t="shared" si="396"/>
        <v/>
      </c>
      <c r="P4262" s="39" t="str">
        <f t="shared" si="401"/>
        <v/>
      </c>
      <c r="AC4262" s="42" t="str">
        <f>IF(B4262="","",VLOOKUP(B4262,[2]Formula!B:C,2,0))</f>
        <v/>
      </c>
      <c r="AD4262" s="43" t="str">
        <f t="shared" si="399"/>
        <v/>
      </c>
    </row>
    <row r="4263" spans="1:30" x14ac:dyDescent="0.25">
      <c r="A4263" s="64"/>
      <c r="B4263" s="64"/>
      <c r="C4263" s="66"/>
      <c r="D4263" s="67"/>
      <c r="E4263" s="64"/>
      <c r="F4263" s="64"/>
      <c r="G4263" s="37" t="str">
        <f>IF(E4263="","",IF(OR(E4263="Project Management",E4263="Project Support",E4263="Sprint Management",E4263="Sprint Support"),"NA",ROUND((((VLOOKUP(AD4263,[2]Formula!V:X,3,0)))-SUMIF(AD:AD,AD4263,H:H)),2)))</f>
        <v/>
      </c>
      <c r="H4263" s="71"/>
      <c r="I4263" s="72"/>
      <c r="J4263" s="72"/>
      <c r="K4263" s="38" t="str">
        <f>IF(E4263="","",IF(OR(E4263="Project Management",E4263="Project Support",E4263="Sprint Management",E4263="Sprint Support"),"NA",(((SUMIF(AD:AD,AD4263,H:H)/VLOOKUP(AD4263,[2]Formula!V:X,3,0))*VLOOKUP(AD4263,[2]Formula!V:X,2,0))*H4263)/SUMIF(AD:AD,AD4263,H:H)))</f>
        <v/>
      </c>
      <c r="L4263" s="38" t="str">
        <f t="shared" si="397"/>
        <v/>
      </c>
      <c r="M4263" s="38" t="str">
        <f t="shared" si="398"/>
        <v/>
      </c>
      <c r="N4263" s="38" t="str">
        <f t="shared" si="400"/>
        <v/>
      </c>
      <c r="O4263" s="38" t="str">
        <f t="shared" si="396"/>
        <v/>
      </c>
      <c r="P4263" s="39" t="str">
        <f t="shared" si="401"/>
        <v/>
      </c>
      <c r="AC4263" s="42" t="str">
        <f>IF(B4263="","",VLOOKUP(B4263,[2]Formula!B:C,2,0))</f>
        <v/>
      </c>
      <c r="AD4263" s="43" t="str">
        <f t="shared" si="399"/>
        <v/>
      </c>
    </row>
    <row r="4264" spans="1:30" x14ac:dyDescent="0.25">
      <c r="A4264" s="64"/>
      <c r="B4264" s="64"/>
      <c r="C4264" s="66"/>
      <c r="D4264" s="67"/>
      <c r="E4264" s="64"/>
      <c r="F4264" s="64"/>
      <c r="G4264" s="37" t="str">
        <f>IF(E4264="","",IF(OR(E4264="Project Management",E4264="Project Support",E4264="Sprint Management",E4264="Sprint Support"),"NA",ROUND((((VLOOKUP(AD4264,[2]Formula!V:X,3,0)))-SUMIF(AD:AD,AD4264,H:H)),2)))</f>
        <v/>
      </c>
      <c r="H4264" s="71"/>
      <c r="I4264" s="72"/>
      <c r="J4264" s="72"/>
      <c r="K4264" s="38" t="str">
        <f>IF(E4264="","",IF(OR(E4264="Project Management",E4264="Project Support",E4264="Sprint Management",E4264="Sprint Support"),"NA",(((SUMIF(AD:AD,AD4264,H:H)/VLOOKUP(AD4264,[2]Formula!V:X,3,0))*VLOOKUP(AD4264,[2]Formula!V:X,2,0))*H4264)/SUMIF(AD:AD,AD4264,H:H)))</f>
        <v/>
      </c>
      <c r="L4264" s="38" t="str">
        <f t="shared" si="397"/>
        <v/>
      </c>
      <c r="M4264" s="38" t="str">
        <f t="shared" si="398"/>
        <v/>
      </c>
      <c r="N4264" s="38" t="str">
        <f t="shared" si="400"/>
        <v/>
      </c>
      <c r="O4264" s="38" t="str">
        <f t="shared" si="396"/>
        <v/>
      </c>
      <c r="P4264" s="39" t="str">
        <f t="shared" si="401"/>
        <v/>
      </c>
      <c r="AC4264" s="42" t="str">
        <f>IF(B4264="","",VLOOKUP(B4264,[2]Formula!B:C,2,0))</f>
        <v/>
      </c>
      <c r="AD4264" s="43" t="str">
        <f t="shared" si="399"/>
        <v/>
      </c>
    </row>
    <row r="4265" spans="1:30" x14ac:dyDescent="0.25">
      <c r="A4265" s="64"/>
      <c r="B4265" s="64"/>
      <c r="C4265" s="66"/>
      <c r="D4265" s="67"/>
      <c r="E4265" s="64"/>
      <c r="F4265" s="64"/>
      <c r="G4265" s="37" t="str">
        <f>IF(E4265="","",IF(OR(E4265="Project Management",E4265="Project Support",E4265="Sprint Management",E4265="Sprint Support"),"NA",ROUND((((VLOOKUP(AD4265,[2]Formula!V:X,3,0)))-SUMIF(AD:AD,AD4265,H:H)),2)))</f>
        <v/>
      </c>
      <c r="H4265" s="71"/>
      <c r="I4265" s="72"/>
      <c r="J4265" s="72"/>
      <c r="K4265" s="38" t="str">
        <f>IF(E4265="","",IF(OR(E4265="Project Management",E4265="Project Support",E4265="Sprint Management",E4265="Sprint Support"),"NA",(((SUMIF(AD:AD,AD4265,H:H)/VLOOKUP(AD4265,[2]Formula!V:X,3,0))*VLOOKUP(AD4265,[2]Formula!V:X,2,0))*H4265)/SUMIF(AD:AD,AD4265,H:H)))</f>
        <v/>
      </c>
      <c r="L4265" s="38" t="str">
        <f t="shared" si="397"/>
        <v/>
      </c>
      <c r="M4265" s="38" t="str">
        <f t="shared" si="398"/>
        <v/>
      </c>
      <c r="N4265" s="38" t="str">
        <f t="shared" si="400"/>
        <v/>
      </c>
      <c r="O4265" s="38" t="str">
        <f t="shared" si="396"/>
        <v/>
      </c>
      <c r="P4265" s="39" t="str">
        <f t="shared" si="401"/>
        <v/>
      </c>
      <c r="AC4265" s="42" t="str">
        <f>IF(B4265="","",VLOOKUP(B4265,[2]Formula!B:C,2,0))</f>
        <v/>
      </c>
      <c r="AD4265" s="43" t="str">
        <f t="shared" si="399"/>
        <v/>
      </c>
    </row>
    <row r="4266" spans="1:30" x14ac:dyDescent="0.25">
      <c r="A4266" s="64"/>
      <c r="B4266" s="64"/>
      <c r="C4266" s="66"/>
      <c r="D4266" s="67"/>
      <c r="E4266" s="64"/>
      <c r="F4266" s="64"/>
      <c r="G4266" s="37" t="str">
        <f>IF(E4266="","",IF(OR(E4266="Project Management",E4266="Project Support",E4266="Sprint Management",E4266="Sprint Support"),"NA",ROUND((((VLOOKUP(AD4266,[2]Formula!V:X,3,0)))-SUMIF(AD:AD,AD4266,H:H)),2)))</f>
        <v/>
      </c>
      <c r="H4266" s="71"/>
      <c r="I4266" s="72"/>
      <c r="J4266" s="72"/>
      <c r="K4266" s="38" t="str">
        <f>IF(E4266="","",IF(OR(E4266="Project Management",E4266="Project Support",E4266="Sprint Management",E4266="Sprint Support"),"NA",(((SUMIF(AD:AD,AD4266,H:H)/VLOOKUP(AD4266,[2]Formula!V:X,3,0))*VLOOKUP(AD4266,[2]Formula!V:X,2,0))*H4266)/SUMIF(AD:AD,AD4266,H:H)))</f>
        <v/>
      </c>
      <c r="L4266" s="38" t="str">
        <f t="shared" si="397"/>
        <v/>
      </c>
      <c r="M4266" s="38" t="str">
        <f t="shared" si="398"/>
        <v/>
      </c>
      <c r="N4266" s="38" t="str">
        <f t="shared" si="400"/>
        <v/>
      </c>
      <c r="O4266" s="38" t="str">
        <f t="shared" si="396"/>
        <v/>
      </c>
      <c r="P4266" s="39" t="str">
        <f t="shared" si="401"/>
        <v/>
      </c>
      <c r="AC4266" s="42" t="str">
        <f>IF(B4266="","",VLOOKUP(B4266,[2]Formula!B:C,2,0))</f>
        <v/>
      </c>
      <c r="AD4266" s="43" t="str">
        <f t="shared" si="399"/>
        <v/>
      </c>
    </row>
    <row r="4267" spans="1:30" x14ac:dyDescent="0.25">
      <c r="A4267" s="64"/>
      <c r="B4267" s="64"/>
      <c r="C4267" s="66"/>
      <c r="D4267" s="67"/>
      <c r="E4267" s="64"/>
      <c r="F4267" s="64"/>
      <c r="G4267" s="37" t="str">
        <f>IF(E4267="","",IF(OR(E4267="Project Management",E4267="Project Support",E4267="Sprint Management",E4267="Sprint Support"),"NA",ROUND((((VLOOKUP(AD4267,[2]Formula!V:X,3,0)))-SUMIF(AD:AD,AD4267,H:H)),2)))</f>
        <v/>
      </c>
      <c r="H4267" s="71"/>
      <c r="I4267" s="72"/>
      <c r="J4267" s="72"/>
      <c r="K4267" s="38" t="str">
        <f>IF(E4267="","",IF(OR(E4267="Project Management",E4267="Project Support",E4267="Sprint Management",E4267="Sprint Support"),"NA",(((SUMIF(AD:AD,AD4267,H:H)/VLOOKUP(AD4267,[2]Formula!V:X,3,0))*VLOOKUP(AD4267,[2]Formula!V:X,2,0))*H4267)/SUMIF(AD:AD,AD4267,H:H)))</f>
        <v/>
      </c>
      <c r="L4267" s="38" t="str">
        <f t="shared" si="397"/>
        <v/>
      </c>
      <c r="M4267" s="38" t="str">
        <f t="shared" si="398"/>
        <v/>
      </c>
      <c r="N4267" s="38" t="str">
        <f t="shared" si="400"/>
        <v/>
      </c>
      <c r="O4267" s="38" t="str">
        <f t="shared" si="396"/>
        <v/>
      </c>
      <c r="P4267" s="39" t="str">
        <f t="shared" si="401"/>
        <v/>
      </c>
      <c r="AC4267" s="42" t="str">
        <f>IF(B4267="","",VLOOKUP(B4267,[2]Formula!B:C,2,0))</f>
        <v/>
      </c>
      <c r="AD4267" s="43" t="str">
        <f t="shared" si="399"/>
        <v/>
      </c>
    </row>
    <row r="4268" spans="1:30" x14ac:dyDescent="0.25">
      <c r="A4268" s="64"/>
      <c r="B4268" s="64"/>
      <c r="C4268" s="66"/>
      <c r="D4268" s="67"/>
      <c r="E4268" s="64"/>
      <c r="F4268" s="64"/>
      <c r="G4268" s="37" t="str">
        <f>IF(E4268="","",IF(OR(E4268="Project Management",E4268="Project Support",E4268="Sprint Management",E4268="Sprint Support"),"NA",ROUND((((VLOOKUP(AD4268,[2]Formula!V:X,3,0)))-SUMIF(AD:AD,AD4268,H:H)),2)))</f>
        <v/>
      </c>
      <c r="H4268" s="71"/>
      <c r="I4268" s="72"/>
      <c r="J4268" s="72"/>
      <c r="K4268" s="38" t="str">
        <f>IF(E4268="","",IF(OR(E4268="Project Management",E4268="Project Support",E4268="Sprint Management",E4268="Sprint Support"),"NA",(((SUMIF(AD:AD,AD4268,H:H)/VLOOKUP(AD4268,[2]Formula!V:X,3,0))*VLOOKUP(AD4268,[2]Formula!V:X,2,0))*H4268)/SUMIF(AD:AD,AD4268,H:H)))</f>
        <v/>
      </c>
      <c r="L4268" s="38" t="str">
        <f t="shared" si="397"/>
        <v/>
      </c>
      <c r="M4268" s="38" t="str">
        <f t="shared" si="398"/>
        <v/>
      </c>
      <c r="N4268" s="38" t="str">
        <f t="shared" si="400"/>
        <v/>
      </c>
      <c r="O4268" s="38" t="str">
        <f t="shared" si="396"/>
        <v/>
      </c>
      <c r="P4268" s="39" t="str">
        <f t="shared" si="401"/>
        <v/>
      </c>
      <c r="AC4268" s="42" t="str">
        <f>IF(B4268="","",VLOOKUP(B4268,[2]Formula!B:C,2,0))</f>
        <v/>
      </c>
      <c r="AD4268" s="43" t="str">
        <f t="shared" si="399"/>
        <v/>
      </c>
    </row>
    <row r="4269" spans="1:30" x14ac:dyDescent="0.25">
      <c r="A4269" s="64"/>
      <c r="B4269" s="64"/>
      <c r="C4269" s="66"/>
      <c r="D4269" s="67"/>
      <c r="E4269" s="64"/>
      <c r="F4269" s="64"/>
      <c r="G4269" s="37" t="str">
        <f>IF(E4269="","",IF(OR(E4269="Project Management",E4269="Project Support",E4269="Sprint Management",E4269="Sprint Support"),"NA",ROUND((((VLOOKUP(AD4269,[2]Formula!V:X,3,0)))-SUMIF(AD:AD,AD4269,H:H)),2)))</f>
        <v/>
      </c>
      <c r="H4269" s="71"/>
      <c r="I4269" s="72"/>
      <c r="J4269" s="72"/>
      <c r="K4269" s="38" t="str">
        <f>IF(E4269="","",IF(OR(E4269="Project Management",E4269="Project Support",E4269="Sprint Management",E4269="Sprint Support"),"NA",(((SUMIF(AD:AD,AD4269,H:H)/VLOOKUP(AD4269,[2]Formula!V:X,3,0))*VLOOKUP(AD4269,[2]Formula!V:X,2,0))*H4269)/SUMIF(AD:AD,AD4269,H:H)))</f>
        <v/>
      </c>
      <c r="L4269" s="38" t="str">
        <f t="shared" si="397"/>
        <v/>
      </c>
      <c r="M4269" s="38" t="str">
        <f t="shared" si="398"/>
        <v/>
      </c>
      <c r="N4269" s="38" t="str">
        <f t="shared" si="400"/>
        <v/>
      </c>
      <c r="O4269" s="38" t="str">
        <f t="shared" si="396"/>
        <v/>
      </c>
      <c r="P4269" s="39" t="str">
        <f t="shared" si="401"/>
        <v/>
      </c>
      <c r="AC4269" s="42" t="str">
        <f>IF(B4269="","",VLOOKUP(B4269,[2]Formula!B:C,2,0))</f>
        <v/>
      </c>
      <c r="AD4269" s="43" t="str">
        <f t="shared" si="399"/>
        <v/>
      </c>
    </row>
    <row r="4270" spans="1:30" x14ac:dyDescent="0.25">
      <c r="A4270" s="64"/>
      <c r="B4270" s="64"/>
      <c r="C4270" s="66"/>
      <c r="D4270" s="67"/>
      <c r="E4270" s="64"/>
      <c r="F4270" s="64"/>
      <c r="G4270" s="37" t="str">
        <f>IF(E4270="","",IF(OR(E4270="Project Management",E4270="Project Support",E4270="Sprint Management",E4270="Sprint Support"),"NA",ROUND((((VLOOKUP(AD4270,[2]Formula!V:X,3,0)))-SUMIF(AD:AD,AD4270,H:H)),2)))</f>
        <v/>
      </c>
      <c r="H4270" s="71"/>
      <c r="I4270" s="72"/>
      <c r="J4270" s="72"/>
      <c r="K4270" s="38" t="str">
        <f>IF(E4270="","",IF(OR(E4270="Project Management",E4270="Project Support",E4270="Sprint Management",E4270="Sprint Support"),"NA",(((SUMIF(AD:AD,AD4270,H:H)/VLOOKUP(AD4270,[2]Formula!V:X,3,0))*VLOOKUP(AD4270,[2]Formula!V:X,2,0))*H4270)/SUMIF(AD:AD,AD4270,H:H)))</f>
        <v/>
      </c>
      <c r="L4270" s="38" t="str">
        <f t="shared" si="397"/>
        <v/>
      </c>
      <c r="M4270" s="38" t="str">
        <f t="shared" si="398"/>
        <v/>
      </c>
      <c r="N4270" s="38" t="str">
        <f t="shared" si="400"/>
        <v/>
      </c>
      <c r="O4270" s="38" t="str">
        <f t="shared" si="396"/>
        <v/>
      </c>
      <c r="P4270" s="39" t="str">
        <f t="shared" si="401"/>
        <v/>
      </c>
      <c r="AC4270" s="42" t="str">
        <f>IF(B4270="","",VLOOKUP(B4270,[2]Formula!B:C,2,0))</f>
        <v/>
      </c>
      <c r="AD4270" s="43" t="str">
        <f t="shared" si="399"/>
        <v/>
      </c>
    </row>
    <row r="4271" spans="1:30" x14ac:dyDescent="0.25">
      <c r="A4271" s="64"/>
      <c r="B4271" s="64"/>
      <c r="C4271" s="66"/>
      <c r="D4271" s="67"/>
      <c r="E4271" s="64"/>
      <c r="F4271" s="64"/>
      <c r="G4271" s="37" t="str">
        <f>IF(E4271="","",IF(OR(E4271="Project Management",E4271="Project Support",E4271="Sprint Management",E4271="Sprint Support"),"NA",ROUND((((VLOOKUP(AD4271,[2]Formula!V:X,3,0)))-SUMIF(AD:AD,AD4271,H:H)),2)))</f>
        <v/>
      </c>
      <c r="H4271" s="71"/>
      <c r="I4271" s="72"/>
      <c r="J4271" s="72"/>
      <c r="K4271" s="38" t="str">
        <f>IF(E4271="","",IF(OR(E4271="Project Management",E4271="Project Support",E4271="Sprint Management",E4271="Sprint Support"),"NA",(((SUMIF(AD:AD,AD4271,H:H)/VLOOKUP(AD4271,[2]Formula!V:X,3,0))*VLOOKUP(AD4271,[2]Formula!V:X,2,0))*H4271)/SUMIF(AD:AD,AD4271,H:H)))</f>
        <v/>
      </c>
      <c r="L4271" s="38" t="str">
        <f t="shared" si="397"/>
        <v/>
      </c>
      <c r="M4271" s="38" t="str">
        <f t="shared" si="398"/>
        <v/>
      </c>
      <c r="N4271" s="38" t="str">
        <f t="shared" si="400"/>
        <v/>
      </c>
      <c r="O4271" s="38" t="str">
        <f t="shared" si="396"/>
        <v/>
      </c>
      <c r="P4271" s="39" t="str">
        <f t="shared" si="401"/>
        <v/>
      </c>
      <c r="AC4271" s="42" t="str">
        <f>IF(B4271="","",VLOOKUP(B4271,[2]Formula!B:C,2,0))</f>
        <v/>
      </c>
      <c r="AD4271" s="43" t="str">
        <f t="shared" si="399"/>
        <v/>
      </c>
    </row>
    <row r="4272" spans="1:30" x14ac:dyDescent="0.25">
      <c r="A4272" s="64"/>
      <c r="B4272" s="64"/>
      <c r="C4272" s="66"/>
      <c r="D4272" s="67"/>
      <c r="E4272" s="64"/>
      <c r="F4272" s="64"/>
      <c r="G4272" s="37" t="str">
        <f>IF(E4272="","",IF(OR(E4272="Project Management",E4272="Project Support",E4272="Sprint Management",E4272="Sprint Support"),"NA",ROUND((((VLOOKUP(AD4272,[2]Formula!V:X,3,0)))-SUMIF(AD:AD,AD4272,H:H)),2)))</f>
        <v/>
      </c>
      <c r="H4272" s="71"/>
      <c r="I4272" s="72"/>
      <c r="J4272" s="72"/>
      <c r="K4272" s="38" t="str">
        <f>IF(E4272="","",IF(OR(E4272="Project Management",E4272="Project Support",E4272="Sprint Management",E4272="Sprint Support"),"NA",(((SUMIF(AD:AD,AD4272,H:H)/VLOOKUP(AD4272,[2]Formula!V:X,3,0))*VLOOKUP(AD4272,[2]Formula!V:X,2,0))*H4272)/SUMIF(AD:AD,AD4272,H:H)))</f>
        <v/>
      </c>
      <c r="L4272" s="38" t="str">
        <f t="shared" si="397"/>
        <v/>
      </c>
      <c r="M4272" s="38" t="str">
        <f t="shared" si="398"/>
        <v/>
      </c>
      <c r="N4272" s="38" t="str">
        <f t="shared" si="400"/>
        <v/>
      </c>
      <c r="O4272" s="38" t="str">
        <f t="shared" si="396"/>
        <v/>
      </c>
      <c r="P4272" s="39" t="str">
        <f t="shared" si="401"/>
        <v/>
      </c>
      <c r="AC4272" s="42" t="str">
        <f>IF(B4272="","",VLOOKUP(B4272,[2]Formula!B:C,2,0))</f>
        <v/>
      </c>
      <c r="AD4272" s="43" t="str">
        <f t="shared" si="399"/>
        <v/>
      </c>
    </row>
    <row r="4273" spans="1:30" x14ac:dyDescent="0.25">
      <c r="A4273" s="64"/>
      <c r="B4273" s="64"/>
      <c r="C4273" s="66"/>
      <c r="D4273" s="67"/>
      <c r="E4273" s="64"/>
      <c r="F4273" s="64"/>
      <c r="G4273" s="37" t="str">
        <f>IF(E4273="","",IF(OR(E4273="Project Management",E4273="Project Support",E4273="Sprint Management",E4273="Sprint Support"),"NA",ROUND((((VLOOKUP(AD4273,[2]Formula!V:X,3,0)))-SUMIF(AD:AD,AD4273,H:H)),2)))</f>
        <v/>
      </c>
      <c r="H4273" s="71"/>
      <c r="I4273" s="72"/>
      <c r="J4273" s="72"/>
      <c r="K4273" s="38" t="str">
        <f>IF(E4273="","",IF(OR(E4273="Project Management",E4273="Project Support",E4273="Sprint Management",E4273="Sprint Support"),"NA",(((SUMIF(AD:AD,AD4273,H:H)/VLOOKUP(AD4273,[2]Formula!V:X,3,0))*VLOOKUP(AD4273,[2]Formula!V:X,2,0))*H4273)/SUMIF(AD:AD,AD4273,H:H)))</f>
        <v/>
      </c>
      <c r="L4273" s="38" t="str">
        <f t="shared" si="397"/>
        <v/>
      </c>
      <c r="M4273" s="38" t="str">
        <f t="shared" si="398"/>
        <v/>
      </c>
      <c r="N4273" s="38" t="str">
        <f t="shared" si="400"/>
        <v/>
      </c>
      <c r="O4273" s="38" t="str">
        <f t="shared" si="396"/>
        <v/>
      </c>
      <c r="P4273" s="39" t="str">
        <f t="shared" si="401"/>
        <v/>
      </c>
      <c r="AC4273" s="42" t="str">
        <f>IF(B4273="","",VLOOKUP(B4273,[2]Formula!B:C,2,0))</f>
        <v/>
      </c>
      <c r="AD4273" s="43" t="str">
        <f t="shared" si="399"/>
        <v/>
      </c>
    </row>
    <row r="4274" spans="1:30" x14ac:dyDescent="0.25">
      <c r="A4274" s="64"/>
      <c r="B4274" s="64"/>
      <c r="C4274" s="66"/>
      <c r="D4274" s="67"/>
      <c r="E4274" s="64"/>
      <c r="F4274" s="64"/>
      <c r="G4274" s="37" t="str">
        <f>IF(E4274="","",IF(OR(E4274="Project Management",E4274="Project Support",E4274="Sprint Management",E4274="Sprint Support"),"NA",ROUND((((VLOOKUP(AD4274,[2]Formula!V:X,3,0)))-SUMIF(AD:AD,AD4274,H:H)),2)))</f>
        <v/>
      </c>
      <c r="H4274" s="71"/>
      <c r="I4274" s="72"/>
      <c r="J4274" s="72"/>
      <c r="K4274" s="38" t="str">
        <f>IF(E4274="","",IF(OR(E4274="Project Management",E4274="Project Support",E4274="Sprint Management",E4274="Sprint Support"),"NA",(((SUMIF(AD:AD,AD4274,H:H)/VLOOKUP(AD4274,[2]Formula!V:X,3,0))*VLOOKUP(AD4274,[2]Formula!V:X,2,0))*H4274)/SUMIF(AD:AD,AD4274,H:H)))</f>
        <v/>
      </c>
      <c r="L4274" s="38" t="str">
        <f t="shared" si="397"/>
        <v/>
      </c>
      <c r="M4274" s="38" t="str">
        <f t="shared" si="398"/>
        <v/>
      </c>
      <c r="N4274" s="38" t="str">
        <f t="shared" si="400"/>
        <v/>
      </c>
      <c r="O4274" s="38" t="str">
        <f t="shared" si="396"/>
        <v/>
      </c>
      <c r="P4274" s="39" t="str">
        <f t="shared" si="401"/>
        <v/>
      </c>
      <c r="AC4274" s="42" t="str">
        <f>IF(B4274="","",VLOOKUP(B4274,[2]Formula!B:C,2,0))</f>
        <v/>
      </c>
      <c r="AD4274" s="43" t="str">
        <f t="shared" si="399"/>
        <v/>
      </c>
    </row>
    <row r="4275" spans="1:30" x14ac:dyDescent="0.25">
      <c r="A4275" s="64"/>
      <c r="B4275" s="64"/>
      <c r="C4275" s="66"/>
      <c r="D4275" s="67"/>
      <c r="E4275" s="64"/>
      <c r="F4275" s="64"/>
      <c r="G4275" s="37" t="str">
        <f>IF(E4275="","",IF(OR(E4275="Project Management",E4275="Project Support",E4275="Sprint Management",E4275="Sprint Support"),"NA",ROUND((((VLOOKUP(AD4275,[2]Formula!V:X,3,0)))-SUMIF(AD:AD,AD4275,H:H)),2)))</f>
        <v/>
      </c>
      <c r="H4275" s="71"/>
      <c r="I4275" s="72"/>
      <c r="J4275" s="72"/>
      <c r="K4275" s="38" t="str">
        <f>IF(E4275="","",IF(OR(E4275="Project Management",E4275="Project Support",E4275="Sprint Management",E4275="Sprint Support"),"NA",(((SUMIF(AD:AD,AD4275,H:H)/VLOOKUP(AD4275,[2]Formula!V:X,3,0))*VLOOKUP(AD4275,[2]Formula!V:X,2,0))*H4275)/SUMIF(AD:AD,AD4275,H:H)))</f>
        <v/>
      </c>
      <c r="L4275" s="38" t="str">
        <f t="shared" si="397"/>
        <v/>
      </c>
      <c r="M4275" s="38" t="str">
        <f t="shared" si="398"/>
        <v/>
      </c>
      <c r="N4275" s="38" t="str">
        <f t="shared" si="400"/>
        <v/>
      </c>
      <c r="O4275" s="38" t="str">
        <f t="shared" si="396"/>
        <v/>
      </c>
      <c r="P4275" s="39" t="str">
        <f t="shared" si="401"/>
        <v/>
      </c>
      <c r="AC4275" s="42" t="str">
        <f>IF(B4275="","",VLOOKUP(B4275,[2]Formula!B:C,2,0))</f>
        <v/>
      </c>
      <c r="AD4275" s="43" t="str">
        <f t="shared" si="399"/>
        <v/>
      </c>
    </row>
    <row r="4276" spans="1:30" x14ac:dyDescent="0.25">
      <c r="A4276" s="64"/>
      <c r="B4276" s="64"/>
      <c r="C4276" s="66"/>
      <c r="D4276" s="67"/>
      <c r="E4276" s="64"/>
      <c r="F4276" s="64"/>
      <c r="G4276" s="37" t="str">
        <f>IF(E4276="","",IF(OR(E4276="Project Management",E4276="Project Support",E4276="Sprint Management",E4276="Sprint Support"),"NA",ROUND((((VLOOKUP(AD4276,[2]Formula!V:X,3,0)))-SUMIF(AD:AD,AD4276,H:H)),2)))</f>
        <v/>
      </c>
      <c r="H4276" s="71"/>
      <c r="I4276" s="72"/>
      <c r="J4276" s="72"/>
      <c r="K4276" s="38" t="str">
        <f>IF(E4276="","",IF(OR(E4276="Project Management",E4276="Project Support",E4276="Sprint Management",E4276="Sprint Support"),"NA",(((SUMIF(AD:AD,AD4276,H:H)/VLOOKUP(AD4276,[2]Formula!V:X,3,0))*VLOOKUP(AD4276,[2]Formula!V:X,2,0))*H4276)/SUMIF(AD:AD,AD4276,H:H)))</f>
        <v/>
      </c>
      <c r="L4276" s="38" t="str">
        <f t="shared" si="397"/>
        <v/>
      </c>
      <c r="M4276" s="38" t="str">
        <f t="shared" si="398"/>
        <v/>
      </c>
      <c r="N4276" s="38" t="str">
        <f t="shared" si="400"/>
        <v/>
      </c>
      <c r="O4276" s="38" t="str">
        <f t="shared" si="396"/>
        <v/>
      </c>
      <c r="P4276" s="39" t="str">
        <f t="shared" si="401"/>
        <v/>
      </c>
      <c r="AC4276" s="42" t="str">
        <f>IF(B4276="","",VLOOKUP(B4276,[2]Formula!B:C,2,0))</f>
        <v/>
      </c>
      <c r="AD4276" s="43" t="str">
        <f t="shared" si="399"/>
        <v/>
      </c>
    </row>
    <row r="4277" spans="1:30" x14ac:dyDescent="0.25">
      <c r="A4277" s="64"/>
      <c r="B4277" s="64"/>
      <c r="C4277" s="66"/>
      <c r="D4277" s="67"/>
      <c r="E4277" s="64"/>
      <c r="F4277" s="64"/>
      <c r="G4277" s="37" t="str">
        <f>IF(E4277="","",IF(OR(E4277="Project Management",E4277="Project Support",E4277="Sprint Management",E4277="Sprint Support"),"NA",ROUND((((VLOOKUP(AD4277,[2]Formula!V:X,3,0)))-SUMIF(AD:AD,AD4277,H:H)),2)))</f>
        <v/>
      </c>
      <c r="H4277" s="71"/>
      <c r="I4277" s="72"/>
      <c r="J4277" s="72"/>
      <c r="K4277" s="38" t="str">
        <f>IF(E4277="","",IF(OR(E4277="Project Management",E4277="Project Support",E4277="Sprint Management",E4277="Sprint Support"),"NA",(((SUMIF(AD:AD,AD4277,H:H)/VLOOKUP(AD4277,[2]Formula!V:X,3,0))*VLOOKUP(AD4277,[2]Formula!V:X,2,0))*H4277)/SUMIF(AD:AD,AD4277,H:H)))</f>
        <v/>
      </c>
      <c r="L4277" s="38" t="str">
        <f t="shared" si="397"/>
        <v/>
      </c>
      <c r="M4277" s="38" t="str">
        <f t="shared" si="398"/>
        <v/>
      </c>
      <c r="N4277" s="38" t="str">
        <f t="shared" si="400"/>
        <v/>
      </c>
      <c r="O4277" s="38" t="str">
        <f t="shared" ref="O4277:O4340" si="402">IFERROR(L4277/M4277,"")</f>
        <v/>
      </c>
      <c r="P4277" s="39" t="str">
        <f t="shared" si="401"/>
        <v/>
      </c>
      <c r="AC4277" s="42" t="str">
        <f>IF(B4277="","",VLOOKUP(B4277,[2]Formula!B:C,2,0))</f>
        <v/>
      </c>
      <c r="AD4277" s="43" t="str">
        <f t="shared" si="399"/>
        <v/>
      </c>
    </row>
    <row r="4278" spans="1:30" x14ac:dyDescent="0.25">
      <c r="A4278" s="64"/>
      <c r="B4278" s="64"/>
      <c r="C4278" s="66"/>
      <c r="D4278" s="67"/>
      <c r="E4278" s="64"/>
      <c r="F4278" s="64"/>
      <c r="G4278" s="37" t="str">
        <f>IF(E4278="","",IF(OR(E4278="Project Management",E4278="Project Support",E4278="Sprint Management",E4278="Sprint Support"),"NA",ROUND((((VLOOKUP(AD4278,[2]Formula!V:X,3,0)))-SUMIF(AD:AD,AD4278,H:H)),2)))</f>
        <v/>
      </c>
      <c r="H4278" s="71"/>
      <c r="I4278" s="72"/>
      <c r="J4278" s="72"/>
      <c r="K4278" s="38" t="str">
        <f>IF(E4278="","",IF(OR(E4278="Project Management",E4278="Project Support",E4278="Sprint Management",E4278="Sprint Support"),"NA",(((SUMIF(AD:AD,AD4278,H:H)/VLOOKUP(AD4278,[2]Formula!V:X,3,0))*VLOOKUP(AD4278,[2]Formula!V:X,2,0))*H4278)/SUMIF(AD:AD,AD4278,H:H)))</f>
        <v/>
      </c>
      <c r="L4278" s="38" t="str">
        <f t="shared" si="397"/>
        <v/>
      </c>
      <c r="M4278" s="38" t="str">
        <f t="shared" si="398"/>
        <v/>
      </c>
      <c r="N4278" s="38" t="str">
        <f t="shared" si="400"/>
        <v/>
      </c>
      <c r="O4278" s="38" t="str">
        <f t="shared" si="402"/>
        <v/>
      </c>
      <c r="P4278" s="39" t="str">
        <f t="shared" si="401"/>
        <v/>
      </c>
      <c r="AC4278" s="42" t="str">
        <f>IF(B4278="","",VLOOKUP(B4278,[2]Formula!B:C,2,0))</f>
        <v/>
      </c>
      <c r="AD4278" s="43" t="str">
        <f t="shared" si="399"/>
        <v/>
      </c>
    </row>
    <row r="4279" spans="1:30" x14ac:dyDescent="0.25">
      <c r="A4279" s="64"/>
      <c r="B4279" s="64"/>
      <c r="C4279" s="66"/>
      <c r="D4279" s="67"/>
      <c r="E4279" s="64"/>
      <c r="F4279" s="64"/>
      <c r="G4279" s="37" t="str">
        <f>IF(E4279="","",IF(OR(E4279="Project Management",E4279="Project Support",E4279="Sprint Management",E4279="Sprint Support"),"NA",ROUND((((VLOOKUP(AD4279,[2]Formula!V:X,3,0)))-SUMIF(AD:AD,AD4279,H:H)),2)))</f>
        <v/>
      </c>
      <c r="H4279" s="71"/>
      <c r="I4279" s="72"/>
      <c r="J4279" s="72"/>
      <c r="K4279" s="38" t="str">
        <f>IF(E4279="","",IF(OR(E4279="Project Management",E4279="Project Support",E4279="Sprint Management",E4279="Sprint Support"),"NA",(((SUMIF(AD:AD,AD4279,H:H)/VLOOKUP(AD4279,[2]Formula!V:X,3,0))*VLOOKUP(AD4279,[2]Formula!V:X,2,0))*H4279)/SUMIF(AD:AD,AD4279,H:H)))</f>
        <v/>
      </c>
      <c r="L4279" s="38" t="str">
        <f t="shared" si="397"/>
        <v/>
      </c>
      <c r="M4279" s="38" t="str">
        <f t="shared" si="398"/>
        <v/>
      </c>
      <c r="N4279" s="38" t="str">
        <f t="shared" si="400"/>
        <v/>
      </c>
      <c r="O4279" s="38" t="str">
        <f t="shared" si="402"/>
        <v/>
      </c>
      <c r="P4279" s="39" t="str">
        <f t="shared" si="401"/>
        <v/>
      </c>
      <c r="AC4279" s="42" t="str">
        <f>IF(B4279="","",VLOOKUP(B4279,[2]Formula!B:C,2,0))</f>
        <v/>
      </c>
      <c r="AD4279" s="43" t="str">
        <f t="shared" si="399"/>
        <v/>
      </c>
    </row>
    <row r="4280" spans="1:30" x14ac:dyDescent="0.25">
      <c r="A4280" s="64"/>
      <c r="B4280" s="64"/>
      <c r="C4280" s="66"/>
      <c r="D4280" s="67"/>
      <c r="E4280" s="64"/>
      <c r="F4280" s="64"/>
      <c r="G4280" s="37" t="str">
        <f>IF(E4280="","",IF(OR(E4280="Project Management",E4280="Project Support",E4280="Sprint Management",E4280="Sprint Support"),"NA",ROUND((((VLOOKUP(AD4280,[2]Formula!V:X,3,0)))-SUMIF(AD:AD,AD4280,H:H)),2)))</f>
        <v/>
      </c>
      <c r="H4280" s="71"/>
      <c r="I4280" s="72"/>
      <c r="J4280" s="72"/>
      <c r="K4280" s="38" t="str">
        <f>IF(E4280="","",IF(OR(E4280="Project Management",E4280="Project Support",E4280="Sprint Management",E4280="Sprint Support"),"NA",(((SUMIF(AD:AD,AD4280,H:H)/VLOOKUP(AD4280,[2]Formula!V:X,3,0))*VLOOKUP(AD4280,[2]Formula!V:X,2,0))*H4280)/SUMIF(AD:AD,AD4280,H:H)))</f>
        <v/>
      </c>
      <c r="L4280" s="38" t="str">
        <f t="shared" si="397"/>
        <v/>
      </c>
      <c r="M4280" s="38" t="str">
        <f t="shared" si="398"/>
        <v/>
      </c>
      <c r="N4280" s="38" t="str">
        <f t="shared" si="400"/>
        <v/>
      </c>
      <c r="O4280" s="38" t="str">
        <f t="shared" si="402"/>
        <v/>
      </c>
      <c r="P4280" s="39" t="str">
        <f t="shared" si="401"/>
        <v/>
      </c>
      <c r="AC4280" s="42" t="str">
        <f>IF(B4280="","",VLOOKUP(B4280,[2]Formula!B:C,2,0))</f>
        <v/>
      </c>
      <c r="AD4280" s="43" t="str">
        <f t="shared" si="399"/>
        <v/>
      </c>
    </row>
    <row r="4281" spans="1:30" x14ac:dyDescent="0.25">
      <c r="A4281" s="64"/>
      <c r="B4281" s="64"/>
      <c r="C4281" s="66"/>
      <c r="D4281" s="67"/>
      <c r="E4281" s="64"/>
      <c r="F4281" s="64"/>
      <c r="G4281" s="37" t="str">
        <f>IF(E4281="","",IF(OR(E4281="Project Management",E4281="Project Support",E4281="Sprint Management",E4281="Sprint Support"),"NA",ROUND((((VLOOKUP(AD4281,[2]Formula!V:X,3,0)))-SUMIF(AD:AD,AD4281,H:H)),2)))</f>
        <v/>
      </c>
      <c r="H4281" s="71"/>
      <c r="I4281" s="72"/>
      <c r="J4281" s="72"/>
      <c r="K4281" s="38" t="str">
        <f>IF(E4281="","",IF(OR(E4281="Project Management",E4281="Project Support",E4281="Sprint Management",E4281="Sprint Support"),"NA",(((SUMIF(AD:AD,AD4281,H:H)/VLOOKUP(AD4281,[2]Formula!V:X,3,0))*VLOOKUP(AD4281,[2]Formula!V:X,2,0))*H4281)/SUMIF(AD:AD,AD4281,H:H)))</f>
        <v/>
      </c>
      <c r="L4281" s="38" t="str">
        <f t="shared" si="397"/>
        <v/>
      </c>
      <c r="M4281" s="38" t="str">
        <f t="shared" si="398"/>
        <v/>
      </c>
      <c r="N4281" s="38" t="str">
        <f t="shared" si="400"/>
        <v/>
      </c>
      <c r="O4281" s="38" t="str">
        <f t="shared" si="402"/>
        <v/>
      </c>
      <c r="P4281" s="39" t="str">
        <f t="shared" si="401"/>
        <v/>
      </c>
      <c r="AC4281" s="42" t="str">
        <f>IF(B4281="","",VLOOKUP(B4281,[2]Formula!B:C,2,0))</f>
        <v/>
      </c>
      <c r="AD4281" s="43" t="str">
        <f t="shared" si="399"/>
        <v/>
      </c>
    </row>
    <row r="4282" spans="1:30" x14ac:dyDescent="0.25">
      <c r="A4282" s="64"/>
      <c r="B4282" s="64"/>
      <c r="C4282" s="66"/>
      <c r="D4282" s="67"/>
      <c r="E4282" s="64"/>
      <c r="F4282" s="64"/>
      <c r="G4282" s="37" t="str">
        <f>IF(E4282="","",IF(OR(E4282="Project Management",E4282="Project Support",E4282="Sprint Management",E4282="Sprint Support"),"NA",ROUND((((VLOOKUP(AD4282,[2]Formula!V:X,3,0)))-SUMIF(AD:AD,AD4282,H:H)),2)))</f>
        <v/>
      </c>
      <c r="H4282" s="71"/>
      <c r="I4282" s="72"/>
      <c r="J4282" s="72"/>
      <c r="K4282" s="38" t="str">
        <f>IF(E4282="","",IF(OR(E4282="Project Management",E4282="Project Support",E4282="Sprint Management",E4282="Sprint Support"),"NA",(((SUMIF(AD:AD,AD4282,H:H)/VLOOKUP(AD4282,[2]Formula!V:X,3,0))*VLOOKUP(AD4282,[2]Formula!V:X,2,0))*H4282)/SUMIF(AD:AD,AD4282,H:H)))</f>
        <v/>
      </c>
      <c r="L4282" s="38" t="str">
        <f t="shared" si="397"/>
        <v/>
      </c>
      <c r="M4282" s="38" t="str">
        <f t="shared" si="398"/>
        <v/>
      </c>
      <c r="N4282" s="38" t="str">
        <f t="shared" si="400"/>
        <v/>
      </c>
      <c r="O4282" s="38" t="str">
        <f t="shared" si="402"/>
        <v/>
      </c>
      <c r="P4282" s="39" t="str">
        <f t="shared" si="401"/>
        <v/>
      </c>
      <c r="AC4282" s="42" t="str">
        <f>IF(B4282="","",VLOOKUP(B4282,[2]Formula!B:C,2,0))</f>
        <v/>
      </c>
      <c r="AD4282" s="43" t="str">
        <f t="shared" si="399"/>
        <v/>
      </c>
    </row>
    <row r="4283" spans="1:30" x14ac:dyDescent="0.25">
      <c r="A4283" s="64"/>
      <c r="B4283" s="64"/>
      <c r="C4283" s="66"/>
      <c r="D4283" s="67"/>
      <c r="E4283" s="64"/>
      <c r="F4283" s="64"/>
      <c r="G4283" s="37" t="str">
        <f>IF(E4283="","",IF(OR(E4283="Project Management",E4283="Project Support",E4283="Sprint Management",E4283="Sprint Support"),"NA",ROUND((((VLOOKUP(AD4283,[2]Formula!V:X,3,0)))-SUMIF(AD:AD,AD4283,H:H)),2)))</f>
        <v/>
      </c>
      <c r="H4283" s="71"/>
      <c r="I4283" s="72"/>
      <c r="J4283" s="72"/>
      <c r="K4283" s="38" t="str">
        <f>IF(E4283="","",IF(OR(E4283="Project Management",E4283="Project Support",E4283="Sprint Management",E4283="Sprint Support"),"NA",(((SUMIF(AD:AD,AD4283,H:H)/VLOOKUP(AD4283,[2]Formula!V:X,3,0))*VLOOKUP(AD4283,[2]Formula!V:X,2,0))*H4283)/SUMIF(AD:AD,AD4283,H:H)))</f>
        <v/>
      </c>
      <c r="L4283" s="38" t="str">
        <f t="shared" si="397"/>
        <v/>
      </c>
      <c r="M4283" s="38" t="str">
        <f t="shared" si="398"/>
        <v/>
      </c>
      <c r="N4283" s="38" t="str">
        <f t="shared" si="400"/>
        <v/>
      </c>
      <c r="O4283" s="38" t="str">
        <f t="shared" si="402"/>
        <v/>
      </c>
      <c r="P4283" s="39" t="str">
        <f t="shared" si="401"/>
        <v/>
      </c>
      <c r="AC4283" s="42" t="str">
        <f>IF(B4283="","",VLOOKUP(B4283,[2]Formula!B:C,2,0))</f>
        <v/>
      </c>
      <c r="AD4283" s="43" t="str">
        <f t="shared" si="399"/>
        <v/>
      </c>
    </row>
    <row r="4284" spans="1:30" x14ac:dyDescent="0.25">
      <c r="A4284" s="64"/>
      <c r="B4284" s="64"/>
      <c r="C4284" s="66"/>
      <c r="D4284" s="67"/>
      <c r="E4284" s="64"/>
      <c r="F4284" s="64"/>
      <c r="G4284" s="37" t="str">
        <f>IF(E4284="","",IF(OR(E4284="Project Management",E4284="Project Support",E4284="Sprint Management",E4284="Sprint Support"),"NA",ROUND((((VLOOKUP(AD4284,[2]Formula!V:X,3,0)))-SUMIF(AD:AD,AD4284,H:H)),2)))</f>
        <v/>
      </c>
      <c r="H4284" s="71"/>
      <c r="I4284" s="72"/>
      <c r="J4284" s="72"/>
      <c r="K4284" s="38" t="str">
        <f>IF(E4284="","",IF(OR(E4284="Project Management",E4284="Project Support",E4284="Sprint Management",E4284="Sprint Support"),"NA",(((SUMIF(AD:AD,AD4284,H:H)/VLOOKUP(AD4284,[2]Formula!V:X,3,0))*VLOOKUP(AD4284,[2]Formula!V:X,2,0))*H4284)/SUMIF(AD:AD,AD4284,H:H)))</f>
        <v/>
      </c>
      <c r="L4284" s="38" t="str">
        <f t="shared" si="397"/>
        <v/>
      </c>
      <c r="M4284" s="38" t="str">
        <f t="shared" si="398"/>
        <v/>
      </c>
      <c r="N4284" s="38" t="str">
        <f t="shared" si="400"/>
        <v/>
      </c>
      <c r="O4284" s="38" t="str">
        <f t="shared" si="402"/>
        <v/>
      </c>
      <c r="P4284" s="39" t="str">
        <f t="shared" si="401"/>
        <v/>
      </c>
      <c r="AC4284" s="42" t="str">
        <f>IF(B4284="","",VLOOKUP(B4284,[2]Formula!B:C,2,0))</f>
        <v/>
      </c>
      <c r="AD4284" s="43" t="str">
        <f t="shared" si="399"/>
        <v/>
      </c>
    </row>
    <row r="4285" spans="1:30" x14ac:dyDescent="0.25">
      <c r="A4285" s="64"/>
      <c r="B4285" s="64"/>
      <c r="C4285" s="66"/>
      <c r="D4285" s="67"/>
      <c r="E4285" s="64"/>
      <c r="F4285" s="64"/>
      <c r="G4285" s="37" t="str">
        <f>IF(E4285="","",IF(OR(E4285="Project Management",E4285="Project Support",E4285="Sprint Management",E4285="Sprint Support"),"NA",ROUND((((VLOOKUP(AD4285,[2]Formula!V:X,3,0)))-SUMIF(AD:AD,AD4285,H:H)),2)))</f>
        <v/>
      </c>
      <c r="H4285" s="71"/>
      <c r="I4285" s="72"/>
      <c r="J4285" s="72"/>
      <c r="K4285" s="38" t="str">
        <f>IF(E4285="","",IF(OR(E4285="Project Management",E4285="Project Support",E4285="Sprint Management",E4285="Sprint Support"),"NA",(((SUMIF(AD:AD,AD4285,H:H)/VLOOKUP(AD4285,[2]Formula!V:X,3,0))*VLOOKUP(AD4285,[2]Formula!V:X,2,0))*H4285)/SUMIF(AD:AD,AD4285,H:H)))</f>
        <v/>
      </c>
      <c r="L4285" s="38" t="str">
        <f t="shared" si="397"/>
        <v/>
      </c>
      <c r="M4285" s="38" t="str">
        <f t="shared" si="398"/>
        <v/>
      </c>
      <c r="N4285" s="38" t="str">
        <f t="shared" si="400"/>
        <v/>
      </c>
      <c r="O4285" s="38" t="str">
        <f t="shared" si="402"/>
        <v/>
      </c>
      <c r="P4285" s="39" t="str">
        <f t="shared" si="401"/>
        <v/>
      </c>
      <c r="AC4285" s="42" t="str">
        <f>IF(B4285="","",VLOOKUP(B4285,[2]Formula!B:C,2,0))</f>
        <v/>
      </c>
      <c r="AD4285" s="43" t="str">
        <f t="shared" si="399"/>
        <v/>
      </c>
    </row>
    <row r="4286" spans="1:30" x14ac:dyDescent="0.25">
      <c r="A4286" s="64"/>
      <c r="B4286" s="64"/>
      <c r="C4286" s="66"/>
      <c r="D4286" s="67"/>
      <c r="E4286" s="64"/>
      <c r="F4286" s="64"/>
      <c r="G4286" s="37" t="str">
        <f>IF(E4286="","",IF(OR(E4286="Project Management",E4286="Project Support",E4286="Sprint Management",E4286="Sprint Support"),"NA",ROUND((((VLOOKUP(AD4286,[2]Formula!V:X,3,0)))-SUMIF(AD:AD,AD4286,H:H)),2)))</f>
        <v/>
      </c>
      <c r="H4286" s="71"/>
      <c r="I4286" s="72"/>
      <c r="J4286" s="72"/>
      <c r="K4286" s="38" t="str">
        <f>IF(E4286="","",IF(OR(E4286="Project Management",E4286="Project Support",E4286="Sprint Management",E4286="Sprint Support"),"NA",(((SUMIF(AD:AD,AD4286,H:H)/VLOOKUP(AD4286,[2]Formula!V:X,3,0))*VLOOKUP(AD4286,[2]Formula!V:X,2,0))*H4286)/SUMIF(AD:AD,AD4286,H:H)))</f>
        <v/>
      </c>
      <c r="L4286" s="38" t="str">
        <f t="shared" si="397"/>
        <v/>
      </c>
      <c r="M4286" s="38" t="str">
        <f t="shared" si="398"/>
        <v/>
      </c>
      <c r="N4286" s="38" t="str">
        <f t="shared" si="400"/>
        <v/>
      </c>
      <c r="O4286" s="38" t="str">
        <f t="shared" si="402"/>
        <v/>
      </c>
      <c r="P4286" s="39" t="str">
        <f t="shared" si="401"/>
        <v/>
      </c>
      <c r="AC4286" s="42" t="str">
        <f>IF(B4286="","",VLOOKUP(B4286,[2]Formula!B:C,2,0))</f>
        <v/>
      </c>
      <c r="AD4286" s="43" t="str">
        <f t="shared" si="399"/>
        <v/>
      </c>
    </row>
    <row r="4287" spans="1:30" x14ac:dyDescent="0.25">
      <c r="A4287" s="64"/>
      <c r="B4287" s="64"/>
      <c r="C4287" s="66"/>
      <c r="D4287" s="67"/>
      <c r="E4287" s="64"/>
      <c r="F4287" s="64"/>
      <c r="G4287" s="37" t="str">
        <f>IF(E4287="","",IF(OR(E4287="Project Management",E4287="Project Support",E4287="Sprint Management",E4287="Sprint Support"),"NA",ROUND((((VLOOKUP(AD4287,[2]Formula!V:X,3,0)))-SUMIF(AD:AD,AD4287,H:H)),2)))</f>
        <v/>
      </c>
      <c r="H4287" s="71"/>
      <c r="I4287" s="72"/>
      <c r="J4287" s="72"/>
      <c r="K4287" s="38" t="str">
        <f>IF(E4287="","",IF(OR(E4287="Project Management",E4287="Project Support",E4287="Sprint Management",E4287="Sprint Support"),"NA",(((SUMIF(AD:AD,AD4287,H:H)/VLOOKUP(AD4287,[2]Formula!V:X,3,0))*VLOOKUP(AD4287,[2]Formula!V:X,2,0))*H4287)/SUMIF(AD:AD,AD4287,H:H)))</f>
        <v/>
      </c>
      <c r="L4287" s="38" t="str">
        <f t="shared" si="397"/>
        <v/>
      </c>
      <c r="M4287" s="38" t="str">
        <f t="shared" si="398"/>
        <v/>
      </c>
      <c r="N4287" s="38" t="str">
        <f t="shared" si="400"/>
        <v/>
      </c>
      <c r="O4287" s="38" t="str">
        <f t="shared" si="402"/>
        <v/>
      </c>
      <c r="P4287" s="39" t="str">
        <f t="shared" si="401"/>
        <v/>
      </c>
      <c r="AC4287" s="42" t="str">
        <f>IF(B4287="","",VLOOKUP(B4287,[2]Formula!B:C,2,0))</f>
        <v/>
      </c>
      <c r="AD4287" s="43" t="str">
        <f t="shared" si="399"/>
        <v/>
      </c>
    </row>
    <row r="4288" spans="1:30" x14ac:dyDescent="0.25">
      <c r="A4288" s="64"/>
      <c r="B4288" s="64"/>
      <c r="C4288" s="66"/>
      <c r="D4288" s="67"/>
      <c r="E4288" s="64"/>
      <c r="F4288" s="64"/>
      <c r="G4288" s="37" t="str">
        <f>IF(E4288="","",IF(OR(E4288="Project Management",E4288="Project Support",E4288="Sprint Management",E4288="Sprint Support"),"NA",ROUND((((VLOOKUP(AD4288,[2]Formula!V:X,3,0)))-SUMIF(AD:AD,AD4288,H:H)),2)))</f>
        <v/>
      </c>
      <c r="H4288" s="71"/>
      <c r="I4288" s="72"/>
      <c r="J4288" s="72"/>
      <c r="K4288" s="38" t="str">
        <f>IF(E4288="","",IF(OR(E4288="Project Management",E4288="Project Support",E4288="Sprint Management",E4288="Sprint Support"),"NA",(((SUMIF(AD:AD,AD4288,H:H)/VLOOKUP(AD4288,[2]Formula!V:X,3,0))*VLOOKUP(AD4288,[2]Formula!V:X,2,0))*H4288)/SUMIF(AD:AD,AD4288,H:H)))</f>
        <v/>
      </c>
      <c r="L4288" s="38" t="str">
        <f t="shared" si="397"/>
        <v/>
      </c>
      <c r="M4288" s="38" t="str">
        <f t="shared" si="398"/>
        <v/>
      </c>
      <c r="N4288" s="38" t="str">
        <f t="shared" si="400"/>
        <v/>
      </c>
      <c r="O4288" s="38" t="str">
        <f t="shared" si="402"/>
        <v/>
      </c>
      <c r="P4288" s="39" t="str">
        <f t="shared" si="401"/>
        <v/>
      </c>
      <c r="AC4288" s="42" t="str">
        <f>IF(B4288="","",VLOOKUP(B4288,[2]Formula!B:C,2,0))</f>
        <v/>
      </c>
      <c r="AD4288" s="43" t="str">
        <f t="shared" si="399"/>
        <v/>
      </c>
    </row>
    <row r="4289" spans="1:30" x14ac:dyDescent="0.25">
      <c r="A4289" s="64"/>
      <c r="B4289" s="64"/>
      <c r="C4289" s="66"/>
      <c r="D4289" s="67"/>
      <c r="E4289" s="64"/>
      <c r="F4289" s="64"/>
      <c r="G4289" s="37" t="str">
        <f>IF(E4289="","",IF(OR(E4289="Project Management",E4289="Project Support",E4289="Sprint Management",E4289="Sprint Support"),"NA",ROUND((((VLOOKUP(AD4289,[2]Formula!V:X,3,0)))-SUMIF(AD:AD,AD4289,H:H)),2)))</f>
        <v/>
      </c>
      <c r="H4289" s="71"/>
      <c r="I4289" s="72"/>
      <c r="J4289" s="72"/>
      <c r="K4289" s="38" t="str">
        <f>IF(E4289="","",IF(OR(E4289="Project Management",E4289="Project Support",E4289="Sprint Management",E4289="Sprint Support"),"NA",(((SUMIF(AD:AD,AD4289,H:H)/VLOOKUP(AD4289,[2]Formula!V:X,3,0))*VLOOKUP(AD4289,[2]Formula!V:X,2,0))*H4289)/SUMIF(AD:AD,AD4289,H:H)))</f>
        <v/>
      </c>
      <c r="L4289" s="38" t="str">
        <f t="shared" si="397"/>
        <v/>
      </c>
      <c r="M4289" s="38" t="str">
        <f t="shared" si="398"/>
        <v/>
      </c>
      <c r="N4289" s="38" t="str">
        <f t="shared" si="400"/>
        <v/>
      </c>
      <c r="O4289" s="38" t="str">
        <f t="shared" si="402"/>
        <v/>
      </c>
      <c r="P4289" s="39" t="str">
        <f t="shared" si="401"/>
        <v/>
      </c>
      <c r="AC4289" s="42" t="str">
        <f>IF(B4289="","",VLOOKUP(B4289,[2]Formula!B:C,2,0))</f>
        <v/>
      </c>
      <c r="AD4289" s="43" t="str">
        <f t="shared" si="399"/>
        <v/>
      </c>
    </row>
    <row r="4290" spans="1:30" x14ac:dyDescent="0.25">
      <c r="A4290" s="64"/>
      <c r="B4290" s="64"/>
      <c r="C4290" s="66"/>
      <c r="D4290" s="67"/>
      <c r="E4290" s="64"/>
      <c r="F4290" s="64"/>
      <c r="G4290" s="37" t="str">
        <f>IF(E4290="","",IF(OR(E4290="Project Management",E4290="Project Support",E4290="Sprint Management",E4290="Sprint Support"),"NA",ROUND((((VLOOKUP(AD4290,[2]Formula!V:X,3,0)))-SUMIF(AD:AD,AD4290,H:H)),2)))</f>
        <v/>
      </c>
      <c r="H4290" s="71"/>
      <c r="I4290" s="72"/>
      <c r="J4290" s="72"/>
      <c r="K4290" s="38" t="str">
        <f>IF(E4290="","",IF(OR(E4290="Project Management",E4290="Project Support",E4290="Sprint Management",E4290="Sprint Support"),"NA",(((SUMIF(AD:AD,AD4290,H:H)/VLOOKUP(AD4290,[2]Formula!V:X,3,0))*VLOOKUP(AD4290,[2]Formula!V:X,2,0))*H4290)/SUMIF(AD:AD,AD4290,H:H)))</f>
        <v/>
      </c>
      <c r="L4290" s="38" t="str">
        <f t="shared" ref="L4290:L4353" si="403">IFERROR(IF(K4290="NA",(H4290/I4290),(K4290/I4290)),"")</f>
        <v/>
      </c>
      <c r="M4290" s="38" t="str">
        <f t="shared" ref="M4290:M4353" si="404">IFERROR(IF(K4290="NA",1,(K4290/H4290)),"")</f>
        <v/>
      </c>
      <c r="N4290" s="38" t="str">
        <f t="shared" si="400"/>
        <v/>
      </c>
      <c r="O4290" s="38" t="str">
        <f t="shared" si="402"/>
        <v/>
      </c>
      <c r="P4290" s="39" t="str">
        <f t="shared" si="401"/>
        <v/>
      </c>
      <c r="AC4290" s="42" t="str">
        <f>IF(B4290="","",VLOOKUP(B4290,[2]Formula!B:C,2,0))</f>
        <v/>
      </c>
      <c r="AD4290" s="43" t="str">
        <f t="shared" ref="AD4290:AD4353" si="405">IF(B4290="","",CONCATENATE(B4290,"_",E4290))</f>
        <v/>
      </c>
    </row>
    <row r="4291" spans="1:30" x14ac:dyDescent="0.25">
      <c r="A4291" s="64"/>
      <c r="B4291" s="64"/>
      <c r="C4291" s="66"/>
      <c r="D4291" s="67"/>
      <c r="E4291" s="64"/>
      <c r="F4291" s="64"/>
      <c r="G4291" s="37" t="str">
        <f>IF(E4291="","",IF(OR(E4291="Project Management",E4291="Project Support",E4291="Sprint Management",E4291="Sprint Support"),"NA",ROUND((((VLOOKUP(AD4291,[2]Formula!V:X,3,0)))-SUMIF(AD:AD,AD4291,H:H)),2)))</f>
        <v/>
      </c>
      <c r="H4291" s="71"/>
      <c r="I4291" s="72"/>
      <c r="J4291" s="72"/>
      <c r="K4291" s="38" t="str">
        <f>IF(E4291="","",IF(OR(E4291="Project Management",E4291="Project Support",E4291="Sprint Management",E4291="Sprint Support"),"NA",(((SUMIF(AD:AD,AD4291,H:H)/VLOOKUP(AD4291,[2]Formula!V:X,3,0))*VLOOKUP(AD4291,[2]Formula!V:X,2,0))*H4291)/SUMIF(AD:AD,AD4291,H:H)))</f>
        <v/>
      </c>
      <c r="L4291" s="38" t="str">
        <f t="shared" si="403"/>
        <v/>
      </c>
      <c r="M4291" s="38" t="str">
        <f t="shared" si="404"/>
        <v/>
      </c>
      <c r="N4291" s="38" t="str">
        <f t="shared" ref="N4291:N4354" si="406">IFERROR(((L4291-M4291)/M4291)*100,"")</f>
        <v/>
      </c>
      <c r="O4291" s="38" t="str">
        <f t="shared" si="402"/>
        <v/>
      </c>
      <c r="P4291" s="39" t="str">
        <f t="shared" ref="P4291:P4354" si="407">IF(O4291="","",1)</f>
        <v/>
      </c>
      <c r="AC4291" s="42" t="str">
        <f>IF(B4291="","",VLOOKUP(B4291,[2]Formula!B:C,2,0))</f>
        <v/>
      </c>
      <c r="AD4291" s="43" t="str">
        <f t="shared" si="405"/>
        <v/>
      </c>
    </row>
    <row r="4292" spans="1:30" x14ac:dyDescent="0.25">
      <c r="A4292" s="64"/>
      <c r="B4292" s="64"/>
      <c r="C4292" s="66"/>
      <c r="D4292" s="67"/>
      <c r="E4292" s="64"/>
      <c r="F4292" s="64"/>
      <c r="G4292" s="37" t="str">
        <f>IF(E4292="","",IF(OR(E4292="Project Management",E4292="Project Support",E4292="Sprint Management",E4292="Sprint Support"),"NA",ROUND((((VLOOKUP(AD4292,[2]Formula!V:X,3,0)))-SUMIF(AD:AD,AD4292,H:H)),2)))</f>
        <v/>
      </c>
      <c r="H4292" s="71"/>
      <c r="I4292" s="72"/>
      <c r="J4292" s="72"/>
      <c r="K4292" s="38" t="str">
        <f>IF(E4292="","",IF(OR(E4292="Project Management",E4292="Project Support",E4292="Sprint Management",E4292="Sprint Support"),"NA",(((SUMIF(AD:AD,AD4292,H:H)/VLOOKUP(AD4292,[2]Formula!V:X,3,0))*VLOOKUP(AD4292,[2]Formula!V:X,2,0))*H4292)/SUMIF(AD:AD,AD4292,H:H)))</f>
        <v/>
      </c>
      <c r="L4292" s="38" t="str">
        <f t="shared" si="403"/>
        <v/>
      </c>
      <c r="M4292" s="38" t="str">
        <f t="shared" si="404"/>
        <v/>
      </c>
      <c r="N4292" s="38" t="str">
        <f t="shared" si="406"/>
        <v/>
      </c>
      <c r="O4292" s="38" t="str">
        <f t="shared" si="402"/>
        <v/>
      </c>
      <c r="P4292" s="39" t="str">
        <f t="shared" si="407"/>
        <v/>
      </c>
      <c r="AC4292" s="42" t="str">
        <f>IF(B4292="","",VLOOKUP(B4292,[2]Formula!B:C,2,0))</f>
        <v/>
      </c>
      <c r="AD4292" s="43" t="str">
        <f t="shared" si="405"/>
        <v/>
      </c>
    </row>
    <row r="4293" spans="1:30" x14ac:dyDescent="0.25">
      <c r="A4293" s="64"/>
      <c r="B4293" s="64"/>
      <c r="C4293" s="66"/>
      <c r="D4293" s="67"/>
      <c r="E4293" s="64"/>
      <c r="F4293" s="64"/>
      <c r="G4293" s="37" t="str">
        <f>IF(E4293="","",IF(OR(E4293="Project Management",E4293="Project Support",E4293="Sprint Management",E4293="Sprint Support"),"NA",ROUND((((VLOOKUP(AD4293,[2]Formula!V:X,3,0)))-SUMIF(AD:AD,AD4293,H:H)),2)))</f>
        <v/>
      </c>
      <c r="H4293" s="71"/>
      <c r="I4293" s="72"/>
      <c r="J4293" s="72"/>
      <c r="K4293" s="38" t="str">
        <f>IF(E4293="","",IF(OR(E4293="Project Management",E4293="Project Support",E4293="Sprint Management",E4293="Sprint Support"),"NA",(((SUMIF(AD:AD,AD4293,H:H)/VLOOKUP(AD4293,[2]Formula!V:X,3,0))*VLOOKUP(AD4293,[2]Formula!V:X,2,0))*H4293)/SUMIF(AD:AD,AD4293,H:H)))</f>
        <v/>
      </c>
      <c r="L4293" s="38" t="str">
        <f t="shared" si="403"/>
        <v/>
      </c>
      <c r="M4293" s="38" t="str">
        <f t="shared" si="404"/>
        <v/>
      </c>
      <c r="N4293" s="38" t="str">
        <f t="shared" si="406"/>
        <v/>
      </c>
      <c r="O4293" s="38" t="str">
        <f t="shared" si="402"/>
        <v/>
      </c>
      <c r="P4293" s="39" t="str">
        <f t="shared" si="407"/>
        <v/>
      </c>
      <c r="AC4293" s="42" t="str">
        <f>IF(B4293="","",VLOOKUP(B4293,[2]Formula!B:C,2,0))</f>
        <v/>
      </c>
      <c r="AD4293" s="43" t="str">
        <f t="shared" si="405"/>
        <v/>
      </c>
    </row>
    <row r="4294" spans="1:30" x14ac:dyDescent="0.25">
      <c r="A4294" s="64"/>
      <c r="B4294" s="64"/>
      <c r="C4294" s="66"/>
      <c r="D4294" s="67"/>
      <c r="E4294" s="64"/>
      <c r="F4294" s="64"/>
      <c r="G4294" s="37" t="str">
        <f>IF(E4294="","",IF(OR(E4294="Project Management",E4294="Project Support",E4294="Sprint Management",E4294="Sprint Support"),"NA",ROUND((((VLOOKUP(AD4294,[2]Formula!V:X,3,0)))-SUMIF(AD:AD,AD4294,H:H)),2)))</f>
        <v/>
      </c>
      <c r="H4294" s="71"/>
      <c r="I4294" s="72"/>
      <c r="J4294" s="72"/>
      <c r="K4294" s="38" t="str">
        <f>IF(E4294="","",IF(OR(E4294="Project Management",E4294="Project Support",E4294="Sprint Management",E4294="Sprint Support"),"NA",(((SUMIF(AD:AD,AD4294,H:H)/VLOOKUP(AD4294,[2]Formula!V:X,3,0))*VLOOKUP(AD4294,[2]Formula!V:X,2,0))*H4294)/SUMIF(AD:AD,AD4294,H:H)))</f>
        <v/>
      </c>
      <c r="L4294" s="38" t="str">
        <f t="shared" si="403"/>
        <v/>
      </c>
      <c r="M4294" s="38" t="str">
        <f t="shared" si="404"/>
        <v/>
      </c>
      <c r="N4294" s="38" t="str">
        <f t="shared" si="406"/>
        <v/>
      </c>
      <c r="O4294" s="38" t="str">
        <f t="shared" si="402"/>
        <v/>
      </c>
      <c r="P4294" s="39" t="str">
        <f t="shared" si="407"/>
        <v/>
      </c>
      <c r="AC4294" s="42" t="str">
        <f>IF(B4294="","",VLOOKUP(B4294,[2]Formula!B:C,2,0))</f>
        <v/>
      </c>
      <c r="AD4294" s="43" t="str">
        <f t="shared" si="405"/>
        <v/>
      </c>
    </row>
    <row r="4295" spans="1:30" x14ac:dyDescent="0.25">
      <c r="A4295" s="64"/>
      <c r="B4295" s="64"/>
      <c r="C4295" s="66"/>
      <c r="D4295" s="67"/>
      <c r="E4295" s="64"/>
      <c r="F4295" s="64"/>
      <c r="G4295" s="37" t="str">
        <f>IF(E4295="","",IF(OR(E4295="Project Management",E4295="Project Support",E4295="Sprint Management",E4295="Sprint Support"),"NA",ROUND((((VLOOKUP(AD4295,[2]Formula!V:X,3,0)))-SUMIF(AD:AD,AD4295,H:H)),2)))</f>
        <v/>
      </c>
      <c r="H4295" s="71"/>
      <c r="I4295" s="72"/>
      <c r="J4295" s="72"/>
      <c r="K4295" s="38" t="str">
        <f>IF(E4295="","",IF(OR(E4295="Project Management",E4295="Project Support",E4295="Sprint Management",E4295="Sprint Support"),"NA",(((SUMIF(AD:AD,AD4295,H:H)/VLOOKUP(AD4295,[2]Formula!V:X,3,0))*VLOOKUP(AD4295,[2]Formula!V:X,2,0))*H4295)/SUMIF(AD:AD,AD4295,H:H)))</f>
        <v/>
      </c>
      <c r="L4295" s="38" t="str">
        <f t="shared" si="403"/>
        <v/>
      </c>
      <c r="M4295" s="38" t="str">
        <f t="shared" si="404"/>
        <v/>
      </c>
      <c r="N4295" s="38" t="str">
        <f t="shared" si="406"/>
        <v/>
      </c>
      <c r="O4295" s="38" t="str">
        <f t="shared" si="402"/>
        <v/>
      </c>
      <c r="P4295" s="39" t="str">
        <f t="shared" si="407"/>
        <v/>
      </c>
      <c r="AC4295" s="42" t="str">
        <f>IF(B4295="","",VLOOKUP(B4295,[2]Formula!B:C,2,0))</f>
        <v/>
      </c>
      <c r="AD4295" s="43" t="str">
        <f t="shared" si="405"/>
        <v/>
      </c>
    </row>
    <row r="4296" spans="1:30" x14ac:dyDescent="0.25">
      <c r="A4296" s="64"/>
      <c r="B4296" s="64"/>
      <c r="C4296" s="66"/>
      <c r="D4296" s="67"/>
      <c r="E4296" s="64"/>
      <c r="F4296" s="64"/>
      <c r="G4296" s="37" t="str">
        <f>IF(E4296="","",IF(OR(E4296="Project Management",E4296="Project Support",E4296="Sprint Management",E4296="Sprint Support"),"NA",ROUND((((VLOOKUP(AD4296,[2]Formula!V:X,3,0)))-SUMIF(AD:AD,AD4296,H:H)),2)))</f>
        <v/>
      </c>
      <c r="H4296" s="71"/>
      <c r="I4296" s="72"/>
      <c r="J4296" s="72"/>
      <c r="K4296" s="38" t="str">
        <f>IF(E4296="","",IF(OR(E4296="Project Management",E4296="Project Support",E4296="Sprint Management",E4296="Sprint Support"),"NA",(((SUMIF(AD:AD,AD4296,H:H)/VLOOKUP(AD4296,[2]Formula!V:X,3,0))*VLOOKUP(AD4296,[2]Formula!V:X,2,0))*H4296)/SUMIF(AD:AD,AD4296,H:H)))</f>
        <v/>
      </c>
      <c r="L4296" s="38" t="str">
        <f t="shared" si="403"/>
        <v/>
      </c>
      <c r="M4296" s="38" t="str">
        <f t="shared" si="404"/>
        <v/>
      </c>
      <c r="N4296" s="38" t="str">
        <f t="shared" si="406"/>
        <v/>
      </c>
      <c r="O4296" s="38" t="str">
        <f t="shared" si="402"/>
        <v/>
      </c>
      <c r="P4296" s="39" t="str">
        <f t="shared" si="407"/>
        <v/>
      </c>
      <c r="AC4296" s="42" t="str">
        <f>IF(B4296="","",VLOOKUP(B4296,[2]Formula!B:C,2,0))</f>
        <v/>
      </c>
      <c r="AD4296" s="43" t="str">
        <f t="shared" si="405"/>
        <v/>
      </c>
    </row>
    <row r="4297" spans="1:30" x14ac:dyDescent="0.25">
      <c r="A4297" s="64"/>
      <c r="B4297" s="64"/>
      <c r="C4297" s="66"/>
      <c r="D4297" s="67"/>
      <c r="E4297" s="64"/>
      <c r="F4297" s="64"/>
      <c r="G4297" s="37" t="str">
        <f>IF(E4297="","",IF(OR(E4297="Project Management",E4297="Project Support",E4297="Sprint Management",E4297="Sprint Support"),"NA",ROUND((((VLOOKUP(AD4297,[2]Formula!V:X,3,0)))-SUMIF(AD:AD,AD4297,H:H)),2)))</f>
        <v/>
      </c>
      <c r="H4297" s="71"/>
      <c r="I4297" s="72"/>
      <c r="J4297" s="72"/>
      <c r="K4297" s="38" t="str">
        <f>IF(E4297="","",IF(OR(E4297="Project Management",E4297="Project Support",E4297="Sprint Management",E4297="Sprint Support"),"NA",(((SUMIF(AD:AD,AD4297,H:H)/VLOOKUP(AD4297,[2]Formula!V:X,3,0))*VLOOKUP(AD4297,[2]Formula!V:X,2,0))*H4297)/SUMIF(AD:AD,AD4297,H:H)))</f>
        <v/>
      </c>
      <c r="L4297" s="38" t="str">
        <f t="shared" si="403"/>
        <v/>
      </c>
      <c r="M4297" s="38" t="str">
        <f t="shared" si="404"/>
        <v/>
      </c>
      <c r="N4297" s="38" t="str">
        <f t="shared" si="406"/>
        <v/>
      </c>
      <c r="O4297" s="38" t="str">
        <f t="shared" si="402"/>
        <v/>
      </c>
      <c r="P4297" s="39" t="str">
        <f t="shared" si="407"/>
        <v/>
      </c>
      <c r="AC4297" s="42" t="str">
        <f>IF(B4297="","",VLOOKUP(B4297,[2]Formula!B:C,2,0))</f>
        <v/>
      </c>
      <c r="AD4297" s="43" t="str">
        <f t="shared" si="405"/>
        <v/>
      </c>
    </row>
    <row r="4298" spans="1:30" x14ac:dyDescent="0.25">
      <c r="A4298" s="64"/>
      <c r="B4298" s="64"/>
      <c r="C4298" s="66"/>
      <c r="D4298" s="67"/>
      <c r="E4298" s="64"/>
      <c r="F4298" s="64"/>
      <c r="G4298" s="37" t="str">
        <f>IF(E4298="","",IF(OR(E4298="Project Management",E4298="Project Support",E4298="Sprint Management",E4298="Sprint Support"),"NA",ROUND((((VLOOKUP(AD4298,[2]Formula!V:X,3,0)))-SUMIF(AD:AD,AD4298,H:H)),2)))</f>
        <v/>
      </c>
      <c r="H4298" s="71"/>
      <c r="I4298" s="72"/>
      <c r="J4298" s="72"/>
      <c r="K4298" s="38" t="str">
        <f>IF(E4298="","",IF(OR(E4298="Project Management",E4298="Project Support",E4298="Sprint Management",E4298="Sprint Support"),"NA",(((SUMIF(AD:AD,AD4298,H:H)/VLOOKUP(AD4298,[2]Formula!V:X,3,0))*VLOOKUP(AD4298,[2]Formula!V:X,2,0))*H4298)/SUMIF(AD:AD,AD4298,H:H)))</f>
        <v/>
      </c>
      <c r="L4298" s="38" t="str">
        <f t="shared" si="403"/>
        <v/>
      </c>
      <c r="M4298" s="38" t="str">
        <f t="shared" si="404"/>
        <v/>
      </c>
      <c r="N4298" s="38" t="str">
        <f t="shared" si="406"/>
        <v/>
      </c>
      <c r="O4298" s="38" t="str">
        <f t="shared" si="402"/>
        <v/>
      </c>
      <c r="P4298" s="39" t="str">
        <f t="shared" si="407"/>
        <v/>
      </c>
      <c r="AC4298" s="42" t="str">
        <f>IF(B4298="","",VLOOKUP(B4298,[2]Formula!B:C,2,0))</f>
        <v/>
      </c>
      <c r="AD4298" s="43" t="str">
        <f t="shared" si="405"/>
        <v/>
      </c>
    </row>
    <row r="4299" spans="1:30" x14ac:dyDescent="0.25">
      <c r="A4299" s="64"/>
      <c r="B4299" s="64"/>
      <c r="C4299" s="66"/>
      <c r="D4299" s="67"/>
      <c r="E4299" s="64"/>
      <c r="F4299" s="64"/>
      <c r="G4299" s="37" t="str">
        <f>IF(E4299="","",IF(OR(E4299="Project Management",E4299="Project Support",E4299="Sprint Management",E4299="Sprint Support"),"NA",ROUND((((VLOOKUP(AD4299,[2]Formula!V:X,3,0)))-SUMIF(AD:AD,AD4299,H:H)),2)))</f>
        <v/>
      </c>
      <c r="H4299" s="71"/>
      <c r="I4299" s="72"/>
      <c r="J4299" s="72"/>
      <c r="K4299" s="38" t="str">
        <f>IF(E4299="","",IF(OR(E4299="Project Management",E4299="Project Support",E4299="Sprint Management",E4299="Sprint Support"),"NA",(((SUMIF(AD:AD,AD4299,H:H)/VLOOKUP(AD4299,[2]Formula!V:X,3,0))*VLOOKUP(AD4299,[2]Formula!V:X,2,0))*H4299)/SUMIF(AD:AD,AD4299,H:H)))</f>
        <v/>
      </c>
      <c r="L4299" s="38" t="str">
        <f t="shared" si="403"/>
        <v/>
      </c>
      <c r="M4299" s="38" t="str">
        <f t="shared" si="404"/>
        <v/>
      </c>
      <c r="N4299" s="38" t="str">
        <f t="shared" si="406"/>
        <v/>
      </c>
      <c r="O4299" s="38" t="str">
        <f t="shared" si="402"/>
        <v/>
      </c>
      <c r="P4299" s="39" t="str">
        <f t="shared" si="407"/>
        <v/>
      </c>
      <c r="AC4299" s="42" t="str">
        <f>IF(B4299="","",VLOOKUP(B4299,[2]Formula!B:C,2,0))</f>
        <v/>
      </c>
      <c r="AD4299" s="43" t="str">
        <f t="shared" si="405"/>
        <v/>
      </c>
    </row>
    <row r="4300" spans="1:30" x14ac:dyDescent="0.25">
      <c r="A4300" s="64"/>
      <c r="B4300" s="64"/>
      <c r="C4300" s="66"/>
      <c r="D4300" s="67"/>
      <c r="E4300" s="64"/>
      <c r="F4300" s="64"/>
      <c r="G4300" s="37" t="str">
        <f>IF(E4300="","",IF(OR(E4300="Project Management",E4300="Project Support",E4300="Sprint Management",E4300="Sprint Support"),"NA",ROUND((((VLOOKUP(AD4300,[2]Formula!V:X,3,0)))-SUMIF(AD:AD,AD4300,H:H)),2)))</f>
        <v/>
      </c>
      <c r="H4300" s="71"/>
      <c r="I4300" s="72"/>
      <c r="J4300" s="72"/>
      <c r="K4300" s="38" t="str">
        <f>IF(E4300="","",IF(OR(E4300="Project Management",E4300="Project Support",E4300="Sprint Management",E4300="Sprint Support"),"NA",(((SUMIF(AD:AD,AD4300,H:H)/VLOOKUP(AD4300,[2]Formula!V:X,3,0))*VLOOKUP(AD4300,[2]Formula!V:X,2,0))*H4300)/SUMIF(AD:AD,AD4300,H:H)))</f>
        <v/>
      </c>
      <c r="L4300" s="38" t="str">
        <f t="shared" si="403"/>
        <v/>
      </c>
      <c r="M4300" s="38" t="str">
        <f t="shared" si="404"/>
        <v/>
      </c>
      <c r="N4300" s="38" t="str">
        <f t="shared" si="406"/>
        <v/>
      </c>
      <c r="O4300" s="38" t="str">
        <f t="shared" si="402"/>
        <v/>
      </c>
      <c r="P4300" s="39" t="str">
        <f t="shared" si="407"/>
        <v/>
      </c>
      <c r="AC4300" s="42" t="str">
        <f>IF(B4300="","",VLOOKUP(B4300,[2]Formula!B:C,2,0))</f>
        <v/>
      </c>
      <c r="AD4300" s="43" t="str">
        <f t="shared" si="405"/>
        <v/>
      </c>
    </row>
    <row r="4301" spans="1:30" x14ac:dyDescent="0.25">
      <c r="A4301" s="64"/>
      <c r="B4301" s="64"/>
      <c r="C4301" s="66"/>
      <c r="D4301" s="67"/>
      <c r="E4301" s="64"/>
      <c r="F4301" s="64"/>
      <c r="G4301" s="37" t="str">
        <f>IF(E4301="","",IF(OR(E4301="Project Management",E4301="Project Support",E4301="Sprint Management",E4301="Sprint Support"),"NA",ROUND((((VLOOKUP(AD4301,[2]Formula!V:X,3,0)))-SUMIF(AD:AD,AD4301,H:H)),2)))</f>
        <v/>
      </c>
      <c r="H4301" s="71"/>
      <c r="I4301" s="72"/>
      <c r="J4301" s="72"/>
      <c r="K4301" s="38" t="str">
        <f>IF(E4301="","",IF(OR(E4301="Project Management",E4301="Project Support",E4301="Sprint Management",E4301="Sprint Support"),"NA",(((SUMIF(AD:AD,AD4301,H:H)/VLOOKUP(AD4301,[2]Formula!V:X,3,0))*VLOOKUP(AD4301,[2]Formula!V:X,2,0))*H4301)/SUMIF(AD:AD,AD4301,H:H)))</f>
        <v/>
      </c>
      <c r="L4301" s="38" t="str">
        <f t="shared" si="403"/>
        <v/>
      </c>
      <c r="M4301" s="38" t="str">
        <f t="shared" si="404"/>
        <v/>
      </c>
      <c r="N4301" s="38" t="str">
        <f t="shared" si="406"/>
        <v/>
      </c>
      <c r="O4301" s="38" t="str">
        <f t="shared" si="402"/>
        <v/>
      </c>
      <c r="P4301" s="39" t="str">
        <f t="shared" si="407"/>
        <v/>
      </c>
      <c r="AC4301" s="42" t="str">
        <f>IF(B4301="","",VLOOKUP(B4301,[2]Formula!B:C,2,0))</f>
        <v/>
      </c>
      <c r="AD4301" s="43" t="str">
        <f t="shared" si="405"/>
        <v/>
      </c>
    </row>
    <row r="4302" spans="1:30" x14ac:dyDescent="0.25">
      <c r="A4302" s="64"/>
      <c r="B4302" s="64"/>
      <c r="C4302" s="66"/>
      <c r="D4302" s="67"/>
      <c r="E4302" s="64"/>
      <c r="F4302" s="64"/>
      <c r="G4302" s="37" t="str">
        <f>IF(E4302="","",IF(OR(E4302="Project Management",E4302="Project Support",E4302="Sprint Management",E4302="Sprint Support"),"NA",ROUND((((VLOOKUP(AD4302,[2]Formula!V:X,3,0)))-SUMIF(AD:AD,AD4302,H:H)),2)))</f>
        <v/>
      </c>
      <c r="H4302" s="71"/>
      <c r="I4302" s="72"/>
      <c r="J4302" s="72"/>
      <c r="K4302" s="38" t="str">
        <f>IF(E4302="","",IF(OR(E4302="Project Management",E4302="Project Support",E4302="Sprint Management",E4302="Sprint Support"),"NA",(((SUMIF(AD:AD,AD4302,H:H)/VLOOKUP(AD4302,[2]Formula!V:X,3,0))*VLOOKUP(AD4302,[2]Formula!V:X,2,0))*H4302)/SUMIF(AD:AD,AD4302,H:H)))</f>
        <v/>
      </c>
      <c r="L4302" s="38" t="str">
        <f t="shared" si="403"/>
        <v/>
      </c>
      <c r="M4302" s="38" t="str">
        <f t="shared" si="404"/>
        <v/>
      </c>
      <c r="N4302" s="38" t="str">
        <f t="shared" si="406"/>
        <v/>
      </c>
      <c r="O4302" s="38" t="str">
        <f t="shared" si="402"/>
        <v/>
      </c>
      <c r="P4302" s="39" t="str">
        <f t="shared" si="407"/>
        <v/>
      </c>
      <c r="AC4302" s="42" t="str">
        <f>IF(B4302="","",VLOOKUP(B4302,[2]Formula!B:C,2,0))</f>
        <v/>
      </c>
      <c r="AD4302" s="43" t="str">
        <f t="shared" si="405"/>
        <v/>
      </c>
    </row>
    <row r="4303" spans="1:30" x14ac:dyDescent="0.25">
      <c r="A4303" s="64"/>
      <c r="B4303" s="64"/>
      <c r="C4303" s="66"/>
      <c r="D4303" s="67"/>
      <c r="E4303" s="64"/>
      <c r="F4303" s="64"/>
      <c r="G4303" s="37" t="str">
        <f>IF(E4303="","",IF(OR(E4303="Project Management",E4303="Project Support",E4303="Sprint Management",E4303="Sprint Support"),"NA",ROUND((((VLOOKUP(AD4303,[2]Formula!V:X,3,0)))-SUMIF(AD:AD,AD4303,H:H)),2)))</f>
        <v/>
      </c>
      <c r="H4303" s="71"/>
      <c r="I4303" s="72"/>
      <c r="J4303" s="72"/>
      <c r="K4303" s="38" t="str">
        <f>IF(E4303="","",IF(OR(E4303="Project Management",E4303="Project Support",E4303="Sprint Management",E4303="Sprint Support"),"NA",(((SUMIF(AD:AD,AD4303,H:H)/VLOOKUP(AD4303,[2]Formula!V:X,3,0))*VLOOKUP(AD4303,[2]Formula!V:X,2,0))*H4303)/SUMIF(AD:AD,AD4303,H:H)))</f>
        <v/>
      </c>
      <c r="L4303" s="38" t="str">
        <f t="shared" si="403"/>
        <v/>
      </c>
      <c r="M4303" s="38" t="str">
        <f t="shared" si="404"/>
        <v/>
      </c>
      <c r="N4303" s="38" t="str">
        <f t="shared" si="406"/>
        <v/>
      </c>
      <c r="O4303" s="38" t="str">
        <f t="shared" si="402"/>
        <v/>
      </c>
      <c r="P4303" s="39" t="str">
        <f t="shared" si="407"/>
        <v/>
      </c>
      <c r="AC4303" s="42" t="str">
        <f>IF(B4303="","",VLOOKUP(B4303,[2]Formula!B:C,2,0))</f>
        <v/>
      </c>
      <c r="AD4303" s="43" t="str">
        <f t="shared" si="405"/>
        <v/>
      </c>
    </row>
    <row r="4304" spans="1:30" x14ac:dyDescent="0.25">
      <c r="A4304" s="64"/>
      <c r="B4304" s="64"/>
      <c r="C4304" s="66"/>
      <c r="D4304" s="67"/>
      <c r="E4304" s="64"/>
      <c r="F4304" s="64"/>
      <c r="G4304" s="37" t="str">
        <f>IF(E4304="","",IF(OR(E4304="Project Management",E4304="Project Support",E4304="Sprint Management",E4304="Sprint Support"),"NA",ROUND((((VLOOKUP(AD4304,[2]Formula!V:X,3,0)))-SUMIF(AD:AD,AD4304,H:H)),2)))</f>
        <v/>
      </c>
      <c r="H4304" s="71"/>
      <c r="I4304" s="72"/>
      <c r="J4304" s="72"/>
      <c r="K4304" s="38" t="str">
        <f>IF(E4304="","",IF(OR(E4304="Project Management",E4304="Project Support",E4304="Sprint Management",E4304="Sprint Support"),"NA",(((SUMIF(AD:AD,AD4304,H:H)/VLOOKUP(AD4304,[2]Formula!V:X,3,0))*VLOOKUP(AD4304,[2]Formula!V:X,2,0))*H4304)/SUMIF(AD:AD,AD4304,H:H)))</f>
        <v/>
      </c>
      <c r="L4304" s="38" t="str">
        <f t="shared" si="403"/>
        <v/>
      </c>
      <c r="M4304" s="38" t="str">
        <f t="shared" si="404"/>
        <v/>
      </c>
      <c r="N4304" s="38" t="str">
        <f t="shared" si="406"/>
        <v/>
      </c>
      <c r="O4304" s="38" t="str">
        <f t="shared" si="402"/>
        <v/>
      </c>
      <c r="P4304" s="39" t="str">
        <f t="shared" si="407"/>
        <v/>
      </c>
      <c r="AC4304" s="42" t="str">
        <f>IF(B4304="","",VLOOKUP(B4304,[2]Formula!B:C,2,0))</f>
        <v/>
      </c>
      <c r="AD4304" s="43" t="str">
        <f t="shared" si="405"/>
        <v/>
      </c>
    </row>
    <row r="4305" spans="1:30" x14ac:dyDescent="0.25">
      <c r="A4305" s="64"/>
      <c r="B4305" s="64"/>
      <c r="C4305" s="66"/>
      <c r="D4305" s="67"/>
      <c r="E4305" s="64"/>
      <c r="F4305" s="64"/>
      <c r="G4305" s="37" t="str">
        <f>IF(E4305="","",IF(OR(E4305="Project Management",E4305="Project Support",E4305="Sprint Management",E4305="Sprint Support"),"NA",ROUND((((VLOOKUP(AD4305,[2]Formula!V:X,3,0)))-SUMIF(AD:AD,AD4305,H:H)),2)))</f>
        <v/>
      </c>
      <c r="H4305" s="71"/>
      <c r="I4305" s="72"/>
      <c r="J4305" s="72"/>
      <c r="K4305" s="38" t="str">
        <f>IF(E4305="","",IF(OR(E4305="Project Management",E4305="Project Support",E4305="Sprint Management",E4305="Sprint Support"),"NA",(((SUMIF(AD:AD,AD4305,H:H)/VLOOKUP(AD4305,[2]Formula!V:X,3,0))*VLOOKUP(AD4305,[2]Formula!V:X,2,0))*H4305)/SUMIF(AD:AD,AD4305,H:H)))</f>
        <v/>
      </c>
      <c r="L4305" s="38" t="str">
        <f t="shared" si="403"/>
        <v/>
      </c>
      <c r="M4305" s="38" t="str">
        <f t="shared" si="404"/>
        <v/>
      </c>
      <c r="N4305" s="38" t="str">
        <f t="shared" si="406"/>
        <v/>
      </c>
      <c r="O4305" s="38" t="str">
        <f t="shared" si="402"/>
        <v/>
      </c>
      <c r="P4305" s="39" t="str">
        <f t="shared" si="407"/>
        <v/>
      </c>
      <c r="AC4305" s="42" t="str">
        <f>IF(B4305="","",VLOOKUP(B4305,[2]Formula!B:C,2,0))</f>
        <v/>
      </c>
      <c r="AD4305" s="43" t="str">
        <f t="shared" si="405"/>
        <v/>
      </c>
    </row>
    <row r="4306" spans="1:30" x14ac:dyDescent="0.25">
      <c r="A4306" s="64"/>
      <c r="B4306" s="64"/>
      <c r="C4306" s="66"/>
      <c r="D4306" s="67"/>
      <c r="E4306" s="64"/>
      <c r="F4306" s="64"/>
      <c r="G4306" s="37" t="str">
        <f>IF(E4306="","",IF(OR(E4306="Project Management",E4306="Project Support",E4306="Sprint Management",E4306="Sprint Support"),"NA",ROUND((((VLOOKUP(AD4306,[2]Formula!V:X,3,0)))-SUMIF(AD:AD,AD4306,H:H)),2)))</f>
        <v/>
      </c>
      <c r="H4306" s="71"/>
      <c r="I4306" s="72"/>
      <c r="J4306" s="72"/>
      <c r="K4306" s="38" t="str">
        <f>IF(E4306="","",IF(OR(E4306="Project Management",E4306="Project Support",E4306="Sprint Management",E4306="Sprint Support"),"NA",(((SUMIF(AD:AD,AD4306,H:H)/VLOOKUP(AD4306,[2]Formula!V:X,3,0))*VLOOKUP(AD4306,[2]Formula!V:X,2,0))*H4306)/SUMIF(AD:AD,AD4306,H:H)))</f>
        <v/>
      </c>
      <c r="L4306" s="38" t="str">
        <f t="shared" si="403"/>
        <v/>
      </c>
      <c r="M4306" s="38" t="str">
        <f t="shared" si="404"/>
        <v/>
      </c>
      <c r="N4306" s="38" t="str">
        <f t="shared" si="406"/>
        <v/>
      </c>
      <c r="O4306" s="38" t="str">
        <f t="shared" si="402"/>
        <v/>
      </c>
      <c r="P4306" s="39" t="str">
        <f t="shared" si="407"/>
        <v/>
      </c>
      <c r="AC4306" s="42" t="str">
        <f>IF(B4306="","",VLOOKUP(B4306,[2]Formula!B:C,2,0))</f>
        <v/>
      </c>
      <c r="AD4306" s="43" t="str">
        <f t="shared" si="405"/>
        <v/>
      </c>
    </row>
    <row r="4307" spans="1:30" x14ac:dyDescent="0.25">
      <c r="A4307" s="64"/>
      <c r="B4307" s="64"/>
      <c r="C4307" s="66"/>
      <c r="D4307" s="67"/>
      <c r="E4307" s="64"/>
      <c r="F4307" s="64"/>
      <c r="G4307" s="37" t="str">
        <f>IF(E4307="","",IF(OR(E4307="Project Management",E4307="Project Support",E4307="Sprint Management",E4307="Sprint Support"),"NA",ROUND((((VLOOKUP(AD4307,[2]Formula!V:X,3,0)))-SUMIF(AD:AD,AD4307,H:H)),2)))</f>
        <v/>
      </c>
      <c r="H4307" s="71"/>
      <c r="I4307" s="72"/>
      <c r="J4307" s="72"/>
      <c r="K4307" s="38" t="str">
        <f>IF(E4307="","",IF(OR(E4307="Project Management",E4307="Project Support",E4307="Sprint Management",E4307="Sprint Support"),"NA",(((SUMIF(AD:AD,AD4307,H:H)/VLOOKUP(AD4307,[2]Formula!V:X,3,0))*VLOOKUP(AD4307,[2]Formula!V:X,2,0))*H4307)/SUMIF(AD:AD,AD4307,H:H)))</f>
        <v/>
      </c>
      <c r="L4307" s="38" t="str">
        <f t="shared" si="403"/>
        <v/>
      </c>
      <c r="M4307" s="38" t="str">
        <f t="shared" si="404"/>
        <v/>
      </c>
      <c r="N4307" s="38" t="str">
        <f t="shared" si="406"/>
        <v/>
      </c>
      <c r="O4307" s="38" t="str">
        <f t="shared" si="402"/>
        <v/>
      </c>
      <c r="P4307" s="39" t="str">
        <f t="shared" si="407"/>
        <v/>
      </c>
      <c r="AC4307" s="42" t="str">
        <f>IF(B4307="","",VLOOKUP(B4307,[2]Formula!B:C,2,0))</f>
        <v/>
      </c>
      <c r="AD4307" s="43" t="str">
        <f t="shared" si="405"/>
        <v/>
      </c>
    </row>
    <row r="4308" spans="1:30" x14ac:dyDescent="0.25">
      <c r="A4308" s="64"/>
      <c r="B4308" s="64"/>
      <c r="C4308" s="66"/>
      <c r="D4308" s="67"/>
      <c r="E4308" s="64"/>
      <c r="F4308" s="64"/>
      <c r="G4308" s="37" t="str">
        <f>IF(E4308="","",IF(OR(E4308="Project Management",E4308="Project Support",E4308="Sprint Management",E4308="Sprint Support"),"NA",ROUND((((VLOOKUP(AD4308,[2]Formula!V:X,3,0)))-SUMIF(AD:AD,AD4308,H:H)),2)))</f>
        <v/>
      </c>
      <c r="H4308" s="71"/>
      <c r="I4308" s="72"/>
      <c r="J4308" s="72"/>
      <c r="K4308" s="38" t="str">
        <f>IF(E4308="","",IF(OR(E4308="Project Management",E4308="Project Support",E4308="Sprint Management",E4308="Sprint Support"),"NA",(((SUMIF(AD:AD,AD4308,H:H)/VLOOKUP(AD4308,[2]Formula!V:X,3,0))*VLOOKUP(AD4308,[2]Formula!V:X,2,0))*H4308)/SUMIF(AD:AD,AD4308,H:H)))</f>
        <v/>
      </c>
      <c r="L4308" s="38" t="str">
        <f t="shared" si="403"/>
        <v/>
      </c>
      <c r="M4308" s="38" t="str">
        <f t="shared" si="404"/>
        <v/>
      </c>
      <c r="N4308" s="38" t="str">
        <f t="shared" si="406"/>
        <v/>
      </c>
      <c r="O4308" s="38" t="str">
        <f t="shared" si="402"/>
        <v/>
      </c>
      <c r="P4308" s="39" t="str">
        <f t="shared" si="407"/>
        <v/>
      </c>
      <c r="AC4308" s="42" t="str">
        <f>IF(B4308="","",VLOOKUP(B4308,[2]Formula!B:C,2,0))</f>
        <v/>
      </c>
      <c r="AD4308" s="43" t="str">
        <f t="shared" si="405"/>
        <v/>
      </c>
    </row>
    <row r="4309" spans="1:30" x14ac:dyDescent="0.25">
      <c r="A4309" s="64"/>
      <c r="B4309" s="64"/>
      <c r="C4309" s="66"/>
      <c r="D4309" s="67"/>
      <c r="E4309" s="64"/>
      <c r="F4309" s="64"/>
      <c r="G4309" s="37" t="str">
        <f>IF(E4309="","",IF(OR(E4309="Project Management",E4309="Project Support",E4309="Sprint Management",E4309="Sprint Support"),"NA",ROUND((((VLOOKUP(AD4309,[2]Formula!V:X,3,0)))-SUMIF(AD:AD,AD4309,H:H)),2)))</f>
        <v/>
      </c>
      <c r="H4309" s="71"/>
      <c r="I4309" s="72"/>
      <c r="J4309" s="72"/>
      <c r="K4309" s="38" t="str">
        <f>IF(E4309="","",IF(OR(E4309="Project Management",E4309="Project Support",E4309="Sprint Management",E4309="Sprint Support"),"NA",(((SUMIF(AD:AD,AD4309,H:H)/VLOOKUP(AD4309,[2]Formula!V:X,3,0))*VLOOKUP(AD4309,[2]Formula!V:X,2,0))*H4309)/SUMIF(AD:AD,AD4309,H:H)))</f>
        <v/>
      </c>
      <c r="L4309" s="38" t="str">
        <f t="shared" si="403"/>
        <v/>
      </c>
      <c r="M4309" s="38" t="str">
        <f t="shared" si="404"/>
        <v/>
      </c>
      <c r="N4309" s="38" t="str">
        <f t="shared" si="406"/>
        <v/>
      </c>
      <c r="O4309" s="38" t="str">
        <f t="shared" si="402"/>
        <v/>
      </c>
      <c r="P4309" s="39" t="str">
        <f t="shared" si="407"/>
        <v/>
      </c>
      <c r="AC4309" s="42" t="str">
        <f>IF(B4309="","",VLOOKUP(B4309,[2]Formula!B:C,2,0))</f>
        <v/>
      </c>
      <c r="AD4309" s="43" t="str">
        <f t="shared" si="405"/>
        <v/>
      </c>
    </row>
    <row r="4310" spans="1:30" x14ac:dyDescent="0.25">
      <c r="A4310" s="64"/>
      <c r="B4310" s="64"/>
      <c r="C4310" s="66"/>
      <c r="D4310" s="67"/>
      <c r="E4310" s="64"/>
      <c r="F4310" s="64"/>
      <c r="G4310" s="37" t="str">
        <f>IF(E4310="","",IF(OR(E4310="Project Management",E4310="Project Support",E4310="Sprint Management",E4310="Sprint Support"),"NA",ROUND((((VLOOKUP(AD4310,[2]Formula!V:X,3,0)))-SUMIF(AD:AD,AD4310,H:H)),2)))</f>
        <v/>
      </c>
      <c r="H4310" s="71"/>
      <c r="I4310" s="72"/>
      <c r="J4310" s="72"/>
      <c r="K4310" s="38" t="str">
        <f>IF(E4310="","",IF(OR(E4310="Project Management",E4310="Project Support",E4310="Sprint Management",E4310="Sprint Support"),"NA",(((SUMIF(AD:AD,AD4310,H:H)/VLOOKUP(AD4310,[2]Formula!V:X,3,0))*VLOOKUP(AD4310,[2]Formula!V:X,2,0))*H4310)/SUMIF(AD:AD,AD4310,H:H)))</f>
        <v/>
      </c>
      <c r="L4310" s="38" t="str">
        <f t="shared" si="403"/>
        <v/>
      </c>
      <c r="M4310" s="38" t="str">
        <f t="shared" si="404"/>
        <v/>
      </c>
      <c r="N4310" s="38" t="str">
        <f t="shared" si="406"/>
        <v/>
      </c>
      <c r="O4310" s="38" t="str">
        <f t="shared" si="402"/>
        <v/>
      </c>
      <c r="P4310" s="39" t="str">
        <f t="shared" si="407"/>
        <v/>
      </c>
      <c r="AC4310" s="42" t="str">
        <f>IF(B4310="","",VLOOKUP(B4310,[2]Formula!B:C,2,0))</f>
        <v/>
      </c>
      <c r="AD4310" s="43" t="str">
        <f t="shared" si="405"/>
        <v/>
      </c>
    </row>
    <row r="4311" spans="1:30" x14ac:dyDescent="0.25">
      <c r="A4311" s="64"/>
      <c r="B4311" s="64"/>
      <c r="C4311" s="66"/>
      <c r="D4311" s="67"/>
      <c r="E4311" s="64"/>
      <c r="F4311" s="64"/>
      <c r="G4311" s="37" t="str">
        <f>IF(E4311="","",IF(OR(E4311="Project Management",E4311="Project Support",E4311="Sprint Management",E4311="Sprint Support"),"NA",ROUND((((VLOOKUP(AD4311,[2]Formula!V:X,3,0)))-SUMIF(AD:AD,AD4311,H:H)),2)))</f>
        <v/>
      </c>
      <c r="H4311" s="71"/>
      <c r="I4311" s="72"/>
      <c r="J4311" s="72"/>
      <c r="K4311" s="38" t="str">
        <f>IF(E4311="","",IF(OR(E4311="Project Management",E4311="Project Support",E4311="Sprint Management",E4311="Sprint Support"),"NA",(((SUMIF(AD:AD,AD4311,H:H)/VLOOKUP(AD4311,[2]Formula!V:X,3,0))*VLOOKUP(AD4311,[2]Formula!V:X,2,0))*H4311)/SUMIF(AD:AD,AD4311,H:H)))</f>
        <v/>
      </c>
      <c r="L4311" s="38" t="str">
        <f t="shared" si="403"/>
        <v/>
      </c>
      <c r="M4311" s="38" t="str">
        <f t="shared" si="404"/>
        <v/>
      </c>
      <c r="N4311" s="38" t="str">
        <f t="shared" si="406"/>
        <v/>
      </c>
      <c r="O4311" s="38" t="str">
        <f t="shared" si="402"/>
        <v/>
      </c>
      <c r="P4311" s="39" t="str">
        <f t="shared" si="407"/>
        <v/>
      </c>
      <c r="AC4311" s="42" t="str">
        <f>IF(B4311="","",VLOOKUP(B4311,[2]Formula!B:C,2,0))</f>
        <v/>
      </c>
      <c r="AD4311" s="43" t="str">
        <f t="shared" si="405"/>
        <v/>
      </c>
    </row>
    <row r="4312" spans="1:30" x14ac:dyDescent="0.25">
      <c r="A4312" s="64"/>
      <c r="B4312" s="64"/>
      <c r="C4312" s="66"/>
      <c r="D4312" s="67"/>
      <c r="E4312" s="64"/>
      <c r="F4312" s="64"/>
      <c r="G4312" s="37" t="str">
        <f>IF(E4312="","",IF(OR(E4312="Project Management",E4312="Project Support",E4312="Sprint Management",E4312="Sprint Support"),"NA",ROUND((((VLOOKUP(AD4312,[2]Formula!V:X,3,0)))-SUMIF(AD:AD,AD4312,H:H)),2)))</f>
        <v/>
      </c>
      <c r="H4312" s="71"/>
      <c r="I4312" s="72"/>
      <c r="J4312" s="72"/>
      <c r="K4312" s="38" t="str">
        <f>IF(E4312="","",IF(OR(E4312="Project Management",E4312="Project Support",E4312="Sprint Management",E4312="Sprint Support"),"NA",(((SUMIF(AD:AD,AD4312,H:H)/VLOOKUP(AD4312,[2]Formula!V:X,3,0))*VLOOKUP(AD4312,[2]Formula!V:X,2,0))*H4312)/SUMIF(AD:AD,AD4312,H:H)))</f>
        <v/>
      </c>
      <c r="L4312" s="38" t="str">
        <f t="shared" si="403"/>
        <v/>
      </c>
      <c r="M4312" s="38" t="str">
        <f t="shared" si="404"/>
        <v/>
      </c>
      <c r="N4312" s="38" t="str">
        <f t="shared" si="406"/>
        <v/>
      </c>
      <c r="O4312" s="38" t="str">
        <f t="shared" si="402"/>
        <v/>
      </c>
      <c r="P4312" s="39" t="str">
        <f t="shared" si="407"/>
        <v/>
      </c>
      <c r="AC4312" s="42" t="str">
        <f>IF(B4312="","",VLOOKUP(B4312,[2]Formula!B:C,2,0))</f>
        <v/>
      </c>
      <c r="AD4312" s="43" t="str">
        <f t="shared" si="405"/>
        <v/>
      </c>
    </row>
    <row r="4313" spans="1:30" x14ac:dyDescent="0.25">
      <c r="A4313" s="64"/>
      <c r="B4313" s="64"/>
      <c r="C4313" s="66"/>
      <c r="D4313" s="67"/>
      <c r="E4313" s="64"/>
      <c r="F4313" s="64"/>
      <c r="G4313" s="37" t="str">
        <f>IF(E4313="","",IF(OR(E4313="Project Management",E4313="Project Support",E4313="Sprint Management",E4313="Sprint Support"),"NA",ROUND((((VLOOKUP(AD4313,[2]Formula!V:X,3,0)))-SUMIF(AD:AD,AD4313,H:H)),2)))</f>
        <v/>
      </c>
      <c r="H4313" s="71"/>
      <c r="I4313" s="72"/>
      <c r="J4313" s="72"/>
      <c r="K4313" s="38" t="str">
        <f>IF(E4313="","",IF(OR(E4313="Project Management",E4313="Project Support",E4313="Sprint Management",E4313="Sprint Support"),"NA",(((SUMIF(AD:AD,AD4313,H:H)/VLOOKUP(AD4313,[2]Formula!V:X,3,0))*VLOOKUP(AD4313,[2]Formula!V:X,2,0))*H4313)/SUMIF(AD:AD,AD4313,H:H)))</f>
        <v/>
      </c>
      <c r="L4313" s="38" t="str">
        <f t="shared" si="403"/>
        <v/>
      </c>
      <c r="M4313" s="38" t="str">
        <f t="shared" si="404"/>
        <v/>
      </c>
      <c r="N4313" s="38" t="str">
        <f t="shared" si="406"/>
        <v/>
      </c>
      <c r="O4313" s="38" t="str">
        <f t="shared" si="402"/>
        <v/>
      </c>
      <c r="P4313" s="39" t="str">
        <f t="shared" si="407"/>
        <v/>
      </c>
      <c r="AC4313" s="42" t="str">
        <f>IF(B4313="","",VLOOKUP(B4313,[2]Formula!B:C,2,0))</f>
        <v/>
      </c>
      <c r="AD4313" s="43" t="str">
        <f t="shared" si="405"/>
        <v/>
      </c>
    </row>
    <row r="4314" spans="1:30" x14ac:dyDescent="0.25">
      <c r="A4314" s="64"/>
      <c r="B4314" s="64"/>
      <c r="C4314" s="66"/>
      <c r="D4314" s="67"/>
      <c r="E4314" s="64"/>
      <c r="F4314" s="64"/>
      <c r="G4314" s="37" t="str">
        <f>IF(E4314="","",IF(OR(E4314="Project Management",E4314="Project Support",E4314="Sprint Management",E4314="Sprint Support"),"NA",ROUND((((VLOOKUP(AD4314,[2]Formula!V:X,3,0)))-SUMIF(AD:AD,AD4314,H:H)),2)))</f>
        <v/>
      </c>
      <c r="H4314" s="71"/>
      <c r="I4314" s="72"/>
      <c r="J4314" s="72"/>
      <c r="K4314" s="38" t="str">
        <f>IF(E4314="","",IF(OR(E4314="Project Management",E4314="Project Support",E4314="Sprint Management",E4314="Sprint Support"),"NA",(((SUMIF(AD:AD,AD4314,H:H)/VLOOKUP(AD4314,[2]Formula!V:X,3,0))*VLOOKUP(AD4314,[2]Formula!V:X,2,0))*H4314)/SUMIF(AD:AD,AD4314,H:H)))</f>
        <v/>
      </c>
      <c r="L4314" s="38" t="str">
        <f t="shared" si="403"/>
        <v/>
      </c>
      <c r="M4314" s="38" t="str">
        <f t="shared" si="404"/>
        <v/>
      </c>
      <c r="N4314" s="38" t="str">
        <f t="shared" si="406"/>
        <v/>
      </c>
      <c r="O4314" s="38" t="str">
        <f t="shared" si="402"/>
        <v/>
      </c>
      <c r="P4314" s="39" t="str">
        <f t="shared" si="407"/>
        <v/>
      </c>
      <c r="AC4314" s="42" t="str">
        <f>IF(B4314="","",VLOOKUP(B4314,[2]Formula!B:C,2,0))</f>
        <v/>
      </c>
      <c r="AD4314" s="43" t="str">
        <f t="shared" si="405"/>
        <v/>
      </c>
    </row>
    <row r="4315" spans="1:30" x14ac:dyDescent="0.25">
      <c r="A4315" s="64"/>
      <c r="B4315" s="64"/>
      <c r="C4315" s="66"/>
      <c r="D4315" s="67"/>
      <c r="E4315" s="64"/>
      <c r="F4315" s="64"/>
      <c r="G4315" s="37" t="str">
        <f>IF(E4315="","",IF(OR(E4315="Project Management",E4315="Project Support",E4315="Sprint Management",E4315="Sprint Support"),"NA",ROUND((((VLOOKUP(AD4315,[2]Formula!V:X,3,0)))-SUMIF(AD:AD,AD4315,H:H)),2)))</f>
        <v/>
      </c>
      <c r="H4315" s="71"/>
      <c r="I4315" s="72"/>
      <c r="J4315" s="72"/>
      <c r="K4315" s="38" t="str">
        <f>IF(E4315="","",IF(OR(E4315="Project Management",E4315="Project Support",E4315="Sprint Management",E4315="Sprint Support"),"NA",(((SUMIF(AD:AD,AD4315,H:H)/VLOOKUP(AD4315,[2]Formula!V:X,3,0))*VLOOKUP(AD4315,[2]Formula!V:X,2,0))*H4315)/SUMIF(AD:AD,AD4315,H:H)))</f>
        <v/>
      </c>
      <c r="L4315" s="38" t="str">
        <f t="shared" si="403"/>
        <v/>
      </c>
      <c r="M4315" s="38" t="str">
        <f t="shared" si="404"/>
        <v/>
      </c>
      <c r="N4315" s="38" t="str">
        <f t="shared" si="406"/>
        <v/>
      </c>
      <c r="O4315" s="38" t="str">
        <f t="shared" si="402"/>
        <v/>
      </c>
      <c r="P4315" s="39" t="str">
        <f t="shared" si="407"/>
        <v/>
      </c>
      <c r="AC4315" s="42" t="str">
        <f>IF(B4315="","",VLOOKUP(B4315,[2]Formula!B:C,2,0))</f>
        <v/>
      </c>
      <c r="AD4315" s="43" t="str">
        <f t="shared" si="405"/>
        <v/>
      </c>
    </row>
    <row r="4316" spans="1:30" x14ac:dyDescent="0.25">
      <c r="A4316" s="64"/>
      <c r="B4316" s="64"/>
      <c r="C4316" s="66"/>
      <c r="D4316" s="67"/>
      <c r="E4316" s="64"/>
      <c r="F4316" s="64"/>
      <c r="G4316" s="37" t="str">
        <f>IF(E4316="","",IF(OR(E4316="Project Management",E4316="Project Support",E4316="Sprint Management",E4316="Sprint Support"),"NA",ROUND((((VLOOKUP(AD4316,[2]Formula!V:X,3,0)))-SUMIF(AD:AD,AD4316,H:H)),2)))</f>
        <v/>
      </c>
      <c r="H4316" s="71"/>
      <c r="I4316" s="72"/>
      <c r="J4316" s="72"/>
      <c r="K4316" s="38" t="str">
        <f>IF(E4316="","",IF(OR(E4316="Project Management",E4316="Project Support",E4316="Sprint Management",E4316="Sprint Support"),"NA",(((SUMIF(AD:AD,AD4316,H:H)/VLOOKUP(AD4316,[2]Formula!V:X,3,0))*VLOOKUP(AD4316,[2]Formula!V:X,2,0))*H4316)/SUMIF(AD:AD,AD4316,H:H)))</f>
        <v/>
      </c>
      <c r="L4316" s="38" t="str">
        <f t="shared" si="403"/>
        <v/>
      </c>
      <c r="M4316" s="38" t="str">
        <f t="shared" si="404"/>
        <v/>
      </c>
      <c r="N4316" s="38" t="str">
        <f t="shared" si="406"/>
        <v/>
      </c>
      <c r="O4316" s="38" t="str">
        <f t="shared" si="402"/>
        <v/>
      </c>
      <c r="P4316" s="39" t="str">
        <f t="shared" si="407"/>
        <v/>
      </c>
      <c r="AC4316" s="42" t="str">
        <f>IF(B4316="","",VLOOKUP(B4316,[2]Formula!B:C,2,0))</f>
        <v/>
      </c>
      <c r="AD4316" s="43" t="str">
        <f t="shared" si="405"/>
        <v/>
      </c>
    </row>
    <row r="4317" spans="1:30" x14ac:dyDescent="0.25">
      <c r="A4317" s="64"/>
      <c r="B4317" s="64"/>
      <c r="C4317" s="66"/>
      <c r="D4317" s="67"/>
      <c r="E4317" s="64"/>
      <c r="F4317" s="64"/>
      <c r="G4317" s="37" t="str">
        <f>IF(E4317="","",IF(OR(E4317="Project Management",E4317="Project Support",E4317="Sprint Management",E4317="Sprint Support"),"NA",ROUND((((VLOOKUP(AD4317,[2]Formula!V:X,3,0)))-SUMIF(AD:AD,AD4317,H:H)),2)))</f>
        <v/>
      </c>
      <c r="H4317" s="71"/>
      <c r="I4317" s="72"/>
      <c r="J4317" s="72"/>
      <c r="K4317" s="38" t="str">
        <f>IF(E4317="","",IF(OR(E4317="Project Management",E4317="Project Support",E4317="Sprint Management",E4317="Sprint Support"),"NA",(((SUMIF(AD:AD,AD4317,H:H)/VLOOKUP(AD4317,[2]Formula!V:X,3,0))*VLOOKUP(AD4317,[2]Formula!V:X,2,0))*H4317)/SUMIF(AD:AD,AD4317,H:H)))</f>
        <v/>
      </c>
      <c r="L4317" s="38" t="str">
        <f t="shared" si="403"/>
        <v/>
      </c>
      <c r="M4317" s="38" t="str">
        <f t="shared" si="404"/>
        <v/>
      </c>
      <c r="N4317" s="38" t="str">
        <f t="shared" si="406"/>
        <v/>
      </c>
      <c r="O4317" s="38" t="str">
        <f t="shared" si="402"/>
        <v/>
      </c>
      <c r="P4317" s="39" t="str">
        <f t="shared" si="407"/>
        <v/>
      </c>
      <c r="AC4317" s="42" t="str">
        <f>IF(B4317="","",VLOOKUP(B4317,[2]Formula!B:C,2,0))</f>
        <v/>
      </c>
      <c r="AD4317" s="43" t="str">
        <f t="shared" si="405"/>
        <v/>
      </c>
    </row>
    <row r="4318" spans="1:30" x14ac:dyDescent="0.25">
      <c r="A4318" s="64"/>
      <c r="B4318" s="64"/>
      <c r="C4318" s="66"/>
      <c r="D4318" s="67"/>
      <c r="E4318" s="64"/>
      <c r="F4318" s="64"/>
      <c r="G4318" s="37" t="str">
        <f>IF(E4318="","",IF(OR(E4318="Project Management",E4318="Project Support",E4318="Sprint Management",E4318="Sprint Support"),"NA",ROUND((((VLOOKUP(AD4318,[2]Formula!V:X,3,0)))-SUMIF(AD:AD,AD4318,H:H)),2)))</f>
        <v/>
      </c>
      <c r="H4318" s="71"/>
      <c r="I4318" s="72"/>
      <c r="J4318" s="72"/>
      <c r="K4318" s="38" t="str">
        <f>IF(E4318="","",IF(OR(E4318="Project Management",E4318="Project Support",E4318="Sprint Management",E4318="Sprint Support"),"NA",(((SUMIF(AD:AD,AD4318,H:H)/VLOOKUP(AD4318,[2]Formula!V:X,3,0))*VLOOKUP(AD4318,[2]Formula!V:X,2,0))*H4318)/SUMIF(AD:AD,AD4318,H:H)))</f>
        <v/>
      </c>
      <c r="L4318" s="38" t="str">
        <f t="shared" si="403"/>
        <v/>
      </c>
      <c r="M4318" s="38" t="str">
        <f t="shared" si="404"/>
        <v/>
      </c>
      <c r="N4318" s="38" t="str">
        <f t="shared" si="406"/>
        <v/>
      </c>
      <c r="O4318" s="38" t="str">
        <f t="shared" si="402"/>
        <v/>
      </c>
      <c r="P4318" s="39" t="str">
        <f t="shared" si="407"/>
        <v/>
      </c>
      <c r="AC4318" s="42" t="str">
        <f>IF(B4318="","",VLOOKUP(B4318,[2]Formula!B:C,2,0))</f>
        <v/>
      </c>
      <c r="AD4318" s="43" t="str">
        <f t="shared" si="405"/>
        <v/>
      </c>
    </row>
    <row r="4319" spans="1:30" x14ac:dyDescent="0.25">
      <c r="A4319" s="64"/>
      <c r="B4319" s="64"/>
      <c r="C4319" s="66"/>
      <c r="D4319" s="67"/>
      <c r="E4319" s="64"/>
      <c r="F4319" s="64"/>
      <c r="G4319" s="37" t="str">
        <f>IF(E4319="","",IF(OR(E4319="Project Management",E4319="Project Support",E4319="Sprint Management",E4319="Sprint Support"),"NA",ROUND((((VLOOKUP(AD4319,[2]Formula!V:X,3,0)))-SUMIF(AD:AD,AD4319,H:H)),2)))</f>
        <v/>
      </c>
      <c r="H4319" s="71"/>
      <c r="I4319" s="72"/>
      <c r="J4319" s="72"/>
      <c r="K4319" s="38" t="str">
        <f>IF(E4319="","",IF(OR(E4319="Project Management",E4319="Project Support",E4319="Sprint Management",E4319="Sprint Support"),"NA",(((SUMIF(AD:AD,AD4319,H:H)/VLOOKUP(AD4319,[2]Formula!V:X,3,0))*VLOOKUP(AD4319,[2]Formula!V:X,2,0))*H4319)/SUMIF(AD:AD,AD4319,H:H)))</f>
        <v/>
      </c>
      <c r="L4319" s="38" t="str">
        <f t="shared" si="403"/>
        <v/>
      </c>
      <c r="M4319" s="38" t="str">
        <f t="shared" si="404"/>
        <v/>
      </c>
      <c r="N4319" s="38" t="str">
        <f t="shared" si="406"/>
        <v/>
      </c>
      <c r="O4319" s="38" t="str">
        <f t="shared" si="402"/>
        <v/>
      </c>
      <c r="P4319" s="39" t="str">
        <f t="shared" si="407"/>
        <v/>
      </c>
      <c r="AC4319" s="42" t="str">
        <f>IF(B4319="","",VLOOKUP(B4319,[2]Formula!B:C,2,0))</f>
        <v/>
      </c>
      <c r="AD4319" s="43" t="str">
        <f t="shared" si="405"/>
        <v/>
      </c>
    </row>
    <row r="4320" spans="1:30" x14ac:dyDescent="0.25">
      <c r="A4320" s="64"/>
      <c r="B4320" s="64"/>
      <c r="C4320" s="66"/>
      <c r="D4320" s="67"/>
      <c r="E4320" s="64"/>
      <c r="F4320" s="64"/>
      <c r="G4320" s="37" t="str">
        <f>IF(E4320="","",IF(OR(E4320="Project Management",E4320="Project Support",E4320="Sprint Management",E4320="Sprint Support"),"NA",ROUND((((VLOOKUP(AD4320,[2]Formula!V:X,3,0)))-SUMIF(AD:AD,AD4320,H:H)),2)))</f>
        <v/>
      </c>
      <c r="H4320" s="71"/>
      <c r="I4320" s="72"/>
      <c r="J4320" s="72"/>
      <c r="K4320" s="38" t="str">
        <f>IF(E4320="","",IF(OR(E4320="Project Management",E4320="Project Support",E4320="Sprint Management",E4320="Sprint Support"),"NA",(((SUMIF(AD:AD,AD4320,H:H)/VLOOKUP(AD4320,[2]Formula!V:X,3,0))*VLOOKUP(AD4320,[2]Formula!V:X,2,0))*H4320)/SUMIF(AD:AD,AD4320,H:H)))</f>
        <v/>
      </c>
      <c r="L4320" s="38" t="str">
        <f t="shared" si="403"/>
        <v/>
      </c>
      <c r="M4320" s="38" t="str">
        <f t="shared" si="404"/>
        <v/>
      </c>
      <c r="N4320" s="38" t="str">
        <f t="shared" si="406"/>
        <v/>
      </c>
      <c r="O4320" s="38" t="str">
        <f t="shared" si="402"/>
        <v/>
      </c>
      <c r="P4320" s="39" t="str">
        <f t="shared" si="407"/>
        <v/>
      </c>
      <c r="AC4320" s="42" t="str">
        <f>IF(B4320="","",VLOOKUP(B4320,[2]Formula!B:C,2,0))</f>
        <v/>
      </c>
      <c r="AD4320" s="43" t="str">
        <f t="shared" si="405"/>
        <v/>
      </c>
    </row>
    <row r="4321" spans="1:30" x14ac:dyDescent="0.25">
      <c r="A4321" s="64"/>
      <c r="B4321" s="64"/>
      <c r="C4321" s="66"/>
      <c r="D4321" s="67"/>
      <c r="E4321" s="64"/>
      <c r="F4321" s="64"/>
      <c r="G4321" s="37" t="str">
        <f>IF(E4321="","",IF(OR(E4321="Project Management",E4321="Project Support",E4321="Sprint Management",E4321="Sprint Support"),"NA",ROUND((((VLOOKUP(AD4321,[2]Formula!V:X,3,0)))-SUMIF(AD:AD,AD4321,H:H)),2)))</f>
        <v/>
      </c>
      <c r="H4321" s="71"/>
      <c r="I4321" s="72"/>
      <c r="J4321" s="72"/>
      <c r="K4321" s="38" t="str">
        <f>IF(E4321="","",IF(OR(E4321="Project Management",E4321="Project Support",E4321="Sprint Management",E4321="Sprint Support"),"NA",(((SUMIF(AD:AD,AD4321,H:H)/VLOOKUP(AD4321,[2]Formula!V:X,3,0))*VLOOKUP(AD4321,[2]Formula!V:X,2,0))*H4321)/SUMIF(AD:AD,AD4321,H:H)))</f>
        <v/>
      </c>
      <c r="L4321" s="38" t="str">
        <f t="shared" si="403"/>
        <v/>
      </c>
      <c r="M4321" s="38" t="str">
        <f t="shared" si="404"/>
        <v/>
      </c>
      <c r="N4321" s="38" t="str">
        <f t="shared" si="406"/>
        <v/>
      </c>
      <c r="O4321" s="38" t="str">
        <f t="shared" si="402"/>
        <v/>
      </c>
      <c r="P4321" s="39" t="str">
        <f t="shared" si="407"/>
        <v/>
      </c>
      <c r="AC4321" s="42" t="str">
        <f>IF(B4321="","",VLOOKUP(B4321,[2]Formula!B:C,2,0))</f>
        <v/>
      </c>
      <c r="AD4321" s="43" t="str">
        <f t="shared" si="405"/>
        <v/>
      </c>
    </row>
    <row r="4322" spans="1:30" x14ac:dyDescent="0.25">
      <c r="A4322" s="64"/>
      <c r="B4322" s="64"/>
      <c r="C4322" s="66"/>
      <c r="D4322" s="67"/>
      <c r="E4322" s="64"/>
      <c r="F4322" s="64"/>
      <c r="G4322" s="37" t="str">
        <f>IF(E4322="","",IF(OR(E4322="Project Management",E4322="Project Support",E4322="Sprint Management",E4322="Sprint Support"),"NA",ROUND((((VLOOKUP(AD4322,[2]Formula!V:X,3,0)))-SUMIF(AD:AD,AD4322,H:H)),2)))</f>
        <v/>
      </c>
      <c r="H4322" s="71"/>
      <c r="I4322" s="72"/>
      <c r="J4322" s="72"/>
      <c r="K4322" s="38" t="str">
        <f>IF(E4322="","",IF(OR(E4322="Project Management",E4322="Project Support",E4322="Sprint Management",E4322="Sprint Support"),"NA",(((SUMIF(AD:AD,AD4322,H:H)/VLOOKUP(AD4322,[2]Formula!V:X,3,0))*VLOOKUP(AD4322,[2]Formula!V:X,2,0))*H4322)/SUMIF(AD:AD,AD4322,H:H)))</f>
        <v/>
      </c>
      <c r="L4322" s="38" t="str">
        <f t="shared" si="403"/>
        <v/>
      </c>
      <c r="M4322" s="38" t="str">
        <f t="shared" si="404"/>
        <v/>
      </c>
      <c r="N4322" s="38" t="str">
        <f t="shared" si="406"/>
        <v/>
      </c>
      <c r="O4322" s="38" t="str">
        <f t="shared" si="402"/>
        <v/>
      </c>
      <c r="P4322" s="39" t="str">
        <f t="shared" si="407"/>
        <v/>
      </c>
      <c r="AC4322" s="42" t="str">
        <f>IF(B4322="","",VLOOKUP(B4322,[2]Formula!B:C,2,0))</f>
        <v/>
      </c>
      <c r="AD4322" s="43" t="str">
        <f t="shared" si="405"/>
        <v/>
      </c>
    </row>
    <row r="4323" spans="1:30" x14ac:dyDescent="0.25">
      <c r="A4323" s="64"/>
      <c r="B4323" s="64"/>
      <c r="C4323" s="66"/>
      <c r="D4323" s="67"/>
      <c r="E4323" s="64"/>
      <c r="F4323" s="64"/>
      <c r="G4323" s="37" t="str">
        <f>IF(E4323="","",IF(OR(E4323="Project Management",E4323="Project Support",E4323="Sprint Management",E4323="Sprint Support"),"NA",ROUND((((VLOOKUP(AD4323,[2]Formula!V:X,3,0)))-SUMIF(AD:AD,AD4323,H:H)),2)))</f>
        <v/>
      </c>
      <c r="H4323" s="71"/>
      <c r="I4323" s="72"/>
      <c r="J4323" s="72"/>
      <c r="K4323" s="38" t="str">
        <f>IF(E4323="","",IF(OR(E4323="Project Management",E4323="Project Support",E4323="Sprint Management",E4323="Sprint Support"),"NA",(((SUMIF(AD:AD,AD4323,H:H)/VLOOKUP(AD4323,[2]Formula!V:X,3,0))*VLOOKUP(AD4323,[2]Formula!V:X,2,0))*H4323)/SUMIF(AD:AD,AD4323,H:H)))</f>
        <v/>
      </c>
      <c r="L4323" s="38" t="str">
        <f t="shared" si="403"/>
        <v/>
      </c>
      <c r="M4323" s="38" t="str">
        <f t="shared" si="404"/>
        <v/>
      </c>
      <c r="N4323" s="38" t="str">
        <f t="shared" si="406"/>
        <v/>
      </c>
      <c r="O4323" s="38" t="str">
        <f t="shared" si="402"/>
        <v/>
      </c>
      <c r="P4323" s="39" t="str">
        <f t="shared" si="407"/>
        <v/>
      </c>
      <c r="AC4323" s="42" t="str">
        <f>IF(B4323="","",VLOOKUP(B4323,[2]Formula!B:C,2,0))</f>
        <v/>
      </c>
      <c r="AD4323" s="43" t="str">
        <f t="shared" si="405"/>
        <v/>
      </c>
    </row>
    <row r="4324" spans="1:30" x14ac:dyDescent="0.25">
      <c r="A4324" s="64"/>
      <c r="B4324" s="64"/>
      <c r="C4324" s="66"/>
      <c r="D4324" s="67"/>
      <c r="E4324" s="64"/>
      <c r="F4324" s="64"/>
      <c r="G4324" s="37" t="str">
        <f>IF(E4324="","",IF(OR(E4324="Project Management",E4324="Project Support",E4324="Sprint Management",E4324="Sprint Support"),"NA",ROUND((((VLOOKUP(AD4324,[2]Formula!V:X,3,0)))-SUMIF(AD:AD,AD4324,H:H)),2)))</f>
        <v/>
      </c>
      <c r="H4324" s="71"/>
      <c r="I4324" s="72"/>
      <c r="J4324" s="72"/>
      <c r="K4324" s="38" t="str">
        <f>IF(E4324="","",IF(OR(E4324="Project Management",E4324="Project Support",E4324="Sprint Management",E4324="Sprint Support"),"NA",(((SUMIF(AD:AD,AD4324,H:H)/VLOOKUP(AD4324,[2]Formula!V:X,3,0))*VLOOKUP(AD4324,[2]Formula!V:X,2,0))*H4324)/SUMIF(AD:AD,AD4324,H:H)))</f>
        <v/>
      </c>
      <c r="L4324" s="38" t="str">
        <f t="shared" si="403"/>
        <v/>
      </c>
      <c r="M4324" s="38" t="str">
        <f t="shared" si="404"/>
        <v/>
      </c>
      <c r="N4324" s="38" t="str">
        <f t="shared" si="406"/>
        <v/>
      </c>
      <c r="O4324" s="38" t="str">
        <f t="shared" si="402"/>
        <v/>
      </c>
      <c r="P4324" s="39" t="str">
        <f t="shared" si="407"/>
        <v/>
      </c>
      <c r="AC4324" s="42" t="str">
        <f>IF(B4324="","",VLOOKUP(B4324,[2]Formula!B:C,2,0))</f>
        <v/>
      </c>
      <c r="AD4324" s="43" t="str">
        <f t="shared" si="405"/>
        <v/>
      </c>
    </row>
    <row r="4325" spans="1:30" x14ac:dyDescent="0.25">
      <c r="A4325" s="64"/>
      <c r="B4325" s="64"/>
      <c r="C4325" s="66"/>
      <c r="D4325" s="67"/>
      <c r="E4325" s="64"/>
      <c r="F4325" s="64"/>
      <c r="G4325" s="37" t="str">
        <f>IF(E4325="","",IF(OR(E4325="Project Management",E4325="Project Support",E4325="Sprint Management",E4325="Sprint Support"),"NA",ROUND((((VLOOKUP(AD4325,[2]Formula!V:X,3,0)))-SUMIF(AD:AD,AD4325,H:H)),2)))</f>
        <v/>
      </c>
      <c r="H4325" s="71"/>
      <c r="I4325" s="72"/>
      <c r="J4325" s="72"/>
      <c r="K4325" s="38" t="str">
        <f>IF(E4325="","",IF(OR(E4325="Project Management",E4325="Project Support",E4325="Sprint Management",E4325="Sprint Support"),"NA",(((SUMIF(AD:AD,AD4325,H:H)/VLOOKUP(AD4325,[2]Formula!V:X,3,0))*VLOOKUP(AD4325,[2]Formula!V:X,2,0))*H4325)/SUMIF(AD:AD,AD4325,H:H)))</f>
        <v/>
      </c>
      <c r="L4325" s="38" t="str">
        <f t="shared" si="403"/>
        <v/>
      </c>
      <c r="M4325" s="38" t="str">
        <f t="shared" si="404"/>
        <v/>
      </c>
      <c r="N4325" s="38" t="str">
        <f t="shared" si="406"/>
        <v/>
      </c>
      <c r="O4325" s="38" t="str">
        <f t="shared" si="402"/>
        <v/>
      </c>
      <c r="P4325" s="39" t="str">
        <f t="shared" si="407"/>
        <v/>
      </c>
      <c r="AC4325" s="42" t="str">
        <f>IF(B4325="","",VLOOKUP(B4325,[2]Formula!B:C,2,0))</f>
        <v/>
      </c>
      <c r="AD4325" s="43" t="str">
        <f t="shared" si="405"/>
        <v/>
      </c>
    </row>
    <row r="4326" spans="1:30" x14ac:dyDescent="0.25">
      <c r="A4326" s="64"/>
      <c r="B4326" s="64"/>
      <c r="C4326" s="66"/>
      <c r="D4326" s="67"/>
      <c r="E4326" s="64"/>
      <c r="F4326" s="64"/>
      <c r="G4326" s="37" t="str">
        <f>IF(E4326="","",IF(OR(E4326="Project Management",E4326="Project Support",E4326="Sprint Management",E4326="Sprint Support"),"NA",ROUND((((VLOOKUP(AD4326,[2]Formula!V:X,3,0)))-SUMIF(AD:AD,AD4326,H:H)),2)))</f>
        <v/>
      </c>
      <c r="H4326" s="71"/>
      <c r="I4326" s="72"/>
      <c r="J4326" s="72"/>
      <c r="K4326" s="38" t="str">
        <f>IF(E4326="","",IF(OR(E4326="Project Management",E4326="Project Support",E4326="Sprint Management",E4326="Sprint Support"),"NA",(((SUMIF(AD:AD,AD4326,H:H)/VLOOKUP(AD4326,[2]Formula!V:X,3,0))*VLOOKUP(AD4326,[2]Formula!V:X,2,0))*H4326)/SUMIF(AD:AD,AD4326,H:H)))</f>
        <v/>
      </c>
      <c r="L4326" s="38" t="str">
        <f t="shared" si="403"/>
        <v/>
      </c>
      <c r="M4326" s="38" t="str">
        <f t="shared" si="404"/>
        <v/>
      </c>
      <c r="N4326" s="38" t="str">
        <f t="shared" si="406"/>
        <v/>
      </c>
      <c r="O4326" s="38" t="str">
        <f t="shared" si="402"/>
        <v/>
      </c>
      <c r="P4326" s="39" t="str">
        <f t="shared" si="407"/>
        <v/>
      </c>
      <c r="AC4326" s="42" t="str">
        <f>IF(B4326="","",VLOOKUP(B4326,[2]Formula!B:C,2,0))</f>
        <v/>
      </c>
      <c r="AD4326" s="43" t="str">
        <f t="shared" si="405"/>
        <v/>
      </c>
    </row>
    <row r="4327" spans="1:30" x14ac:dyDescent="0.25">
      <c r="A4327" s="64"/>
      <c r="B4327" s="64"/>
      <c r="C4327" s="66"/>
      <c r="D4327" s="67"/>
      <c r="E4327" s="64"/>
      <c r="F4327" s="64"/>
      <c r="G4327" s="37" t="str">
        <f>IF(E4327="","",IF(OR(E4327="Project Management",E4327="Project Support",E4327="Sprint Management",E4327="Sprint Support"),"NA",ROUND((((VLOOKUP(AD4327,[2]Formula!V:X,3,0)))-SUMIF(AD:AD,AD4327,H:H)),2)))</f>
        <v/>
      </c>
      <c r="H4327" s="71"/>
      <c r="I4327" s="72"/>
      <c r="J4327" s="72"/>
      <c r="K4327" s="38" t="str">
        <f>IF(E4327="","",IF(OR(E4327="Project Management",E4327="Project Support",E4327="Sprint Management",E4327="Sprint Support"),"NA",(((SUMIF(AD:AD,AD4327,H:H)/VLOOKUP(AD4327,[2]Formula!V:X,3,0))*VLOOKUP(AD4327,[2]Formula!V:X,2,0))*H4327)/SUMIF(AD:AD,AD4327,H:H)))</f>
        <v/>
      </c>
      <c r="L4327" s="38" t="str">
        <f t="shared" si="403"/>
        <v/>
      </c>
      <c r="M4327" s="38" t="str">
        <f t="shared" si="404"/>
        <v/>
      </c>
      <c r="N4327" s="38" t="str">
        <f t="shared" si="406"/>
        <v/>
      </c>
      <c r="O4327" s="38" t="str">
        <f t="shared" si="402"/>
        <v/>
      </c>
      <c r="P4327" s="39" t="str">
        <f t="shared" si="407"/>
        <v/>
      </c>
      <c r="AC4327" s="42" t="str">
        <f>IF(B4327="","",VLOOKUP(B4327,[2]Formula!B:C,2,0))</f>
        <v/>
      </c>
      <c r="AD4327" s="43" t="str">
        <f t="shared" si="405"/>
        <v/>
      </c>
    </row>
    <row r="4328" spans="1:30" x14ac:dyDescent="0.25">
      <c r="A4328" s="64"/>
      <c r="B4328" s="64"/>
      <c r="C4328" s="66"/>
      <c r="D4328" s="67"/>
      <c r="E4328" s="64"/>
      <c r="F4328" s="64"/>
      <c r="G4328" s="37" t="str">
        <f>IF(E4328="","",IF(OR(E4328="Project Management",E4328="Project Support",E4328="Sprint Management",E4328="Sprint Support"),"NA",ROUND((((VLOOKUP(AD4328,[2]Formula!V:X,3,0)))-SUMIF(AD:AD,AD4328,H:H)),2)))</f>
        <v/>
      </c>
      <c r="H4328" s="71"/>
      <c r="I4328" s="72"/>
      <c r="J4328" s="72"/>
      <c r="K4328" s="38" t="str">
        <f>IF(E4328="","",IF(OR(E4328="Project Management",E4328="Project Support",E4328="Sprint Management",E4328="Sprint Support"),"NA",(((SUMIF(AD:AD,AD4328,H:H)/VLOOKUP(AD4328,[2]Formula!V:X,3,0))*VLOOKUP(AD4328,[2]Formula!V:X,2,0))*H4328)/SUMIF(AD:AD,AD4328,H:H)))</f>
        <v/>
      </c>
      <c r="L4328" s="38" t="str">
        <f t="shared" si="403"/>
        <v/>
      </c>
      <c r="M4328" s="38" t="str">
        <f t="shared" si="404"/>
        <v/>
      </c>
      <c r="N4328" s="38" t="str">
        <f t="shared" si="406"/>
        <v/>
      </c>
      <c r="O4328" s="38" t="str">
        <f t="shared" si="402"/>
        <v/>
      </c>
      <c r="P4328" s="39" t="str">
        <f t="shared" si="407"/>
        <v/>
      </c>
      <c r="AC4328" s="42" t="str">
        <f>IF(B4328="","",VLOOKUP(B4328,[2]Formula!B:C,2,0))</f>
        <v/>
      </c>
      <c r="AD4328" s="43" t="str">
        <f t="shared" si="405"/>
        <v/>
      </c>
    </row>
    <row r="4329" spans="1:30" x14ac:dyDescent="0.25">
      <c r="A4329" s="64"/>
      <c r="B4329" s="64"/>
      <c r="C4329" s="66"/>
      <c r="D4329" s="67"/>
      <c r="E4329" s="64"/>
      <c r="F4329" s="64"/>
      <c r="G4329" s="37" t="str">
        <f>IF(E4329="","",IF(OR(E4329="Project Management",E4329="Project Support",E4329="Sprint Management",E4329="Sprint Support"),"NA",ROUND((((VLOOKUP(AD4329,[2]Formula!V:X,3,0)))-SUMIF(AD:AD,AD4329,H:H)),2)))</f>
        <v/>
      </c>
      <c r="H4329" s="71"/>
      <c r="I4329" s="72"/>
      <c r="J4329" s="72"/>
      <c r="K4329" s="38" t="str">
        <f>IF(E4329="","",IF(OR(E4329="Project Management",E4329="Project Support",E4329="Sprint Management",E4329="Sprint Support"),"NA",(((SUMIF(AD:AD,AD4329,H:H)/VLOOKUP(AD4329,[2]Formula!V:X,3,0))*VLOOKUP(AD4329,[2]Formula!V:X,2,0))*H4329)/SUMIF(AD:AD,AD4329,H:H)))</f>
        <v/>
      </c>
      <c r="L4329" s="38" t="str">
        <f t="shared" si="403"/>
        <v/>
      </c>
      <c r="M4329" s="38" t="str">
        <f t="shared" si="404"/>
        <v/>
      </c>
      <c r="N4329" s="38" t="str">
        <f t="shared" si="406"/>
        <v/>
      </c>
      <c r="O4329" s="38" t="str">
        <f t="shared" si="402"/>
        <v/>
      </c>
      <c r="P4329" s="39" t="str">
        <f t="shared" si="407"/>
        <v/>
      </c>
      <c r="AC4329" s="42" t="str">
        <f>IF(B4329="","",VLOOKUP(B4329,[2]Formula!B:C,2,0))</f>
        <v/>
      </c>
      <c r="AD4329" s="43" t="str">
        <f t="shared" si="405"/>
        <v/>
      </c>
    </row>
    <row r="4330" spans="1:30" x14ac:dyDescent="0.25">
      <c r="A4330" s="64"/>
      <c r="B4330" s="64"/>
      <c r="C4330" s="66"/>
      <c r="D4330" s="67"/>
      <c r="E4330" s="64"/>
      <c r="F4330" s="64"/>
      <c r="G4330" s="37" t="str">
        <f>IF(E4330="","",IF(OR(E4330="Project Management",E4330="Project Support",E4330="Sprint Management",E4330="Sprint Support"),"NA",ROUND((((VLOOKUP(AD4330,[2]Formula!V:X,3,0)))-SUMIF(AD:AD,AD4330,H:H)),2)))</f>
        <v/>
      </c>
      <c r="H4330" s="71"/>
      <c r="I4330" s="72"/>
      <c r="J4330" s="72"/>
      <c r="K4330" s="38" t="str">
        <f>IF(E4330="","",IF(OR(E4330="Project Management",E4330="Project Support",E4330="Sprint Management",E4330="Sprint Support"),"NA",(((SUMIF(AD:AD,AD4330,H:H)/VLOOKUP(AD4330,[2]Formula!V:X,3,0))*VLOOKUP(AD4330,[2]Formula!V:X,2,0))*H4330)/SUMIF(AD:AD,AD4330,H:H)))</f>
        <v/>
      </c>
      <c r="L4330" s="38" t="str">
        <f t="shared" si="403"/>
        <v/>
      </c>
      <c r="M4330" s="38" t="str">
        <f t="shared" si="404"/>
        <v/>
      </c>
      <c r="N4330" s="38" t="str">
        <f t="shared" si="406"/>
        <v/>
      </c>
      <c r="O4330" s="38" t="str">
        <f t="shared" si="402"/>
        <v/>
      </c>
      <c r="P4330" s="39" t="str">
        <f t="shared" si="407"/>
        <v/>
      </c>
      <c r="AC4330" s="42" t="str">
        <f>IF(B4330="","",VLOOKUP(B4330,[2]Formula!B:C,2,0))</f>
        <v/>
      </c>
      <c r="AD4330" s="43" t="str">
        <f t="shared" si="405"/>
        <v/>
      </c>
    </row>
    <row r="4331" spans="1:30" x14ac:dyDescent="0.25">
      <c r="A4331" s="64"/>
      <c r="B4331" s="64"/>
      <c r="C4331" s="66"/>
      <c r="D4331" s="67"/>
      <c r="E4331" s="64"/>
      <c r="F4331" s="64"/>
      <c r="G4331" s="37" t="str">
        <f>IF(E4331="","",IF(OR(E4331="Project Management",E4331="Project Support",E4331="Sprint Management",E4331="Sprint Support"),"NA",ROUND((((VLOOKUP(AD4331,[2]Formula!V:X,3,0)))-SUMIF(AD:AD,AD4331,H:H)),2)))</f>
        <v/>
      </c>
      <c r="H4331" s="71"/>
      <c r="I4331" s="72"/>
      <c r="J4331" s="72"/>
      <c r="K4331" s="38" t="str">
        <f>IF(E4331="","",IF(OR(E4331="Project Management",E4331="Project Support",E4331="Sprint Management",E4331="Sprint Support"),"NA",(((SUMIF(AD:AD,AD4331,H:H)/VLOOKUP(AD4331,[2]Formula!V:X,3,0))*VLOOKUP(AD4331,[2]Formula!V:X,2,0))*H4331)/SUMIF(AD:AD,AD4331,H:H)))</f>
        <v/>
      </c>
      <c r="L4331" s="38" t="str">
        <f t="shared" si="403"/>
        <v/>
      </c>
      <c r="M4331" s="38" t="str">
        <f t="shared" si="404"/>
        <v/>
      </c>
      <c r="N4331" s="38" t="str">
        <f t="shared" si="406"/>
        <v/>
      </c>
      <c r="O4331" s="38" t="str">
        <f t="shared" si="402"/>
        <v/>
      </c>
      <c r="P4331" s="39" t="str">
        <f t="shared" si="407"/>
        <v/>
      </c>
      <c r="AC4331" s="42" t="str">
        <f>IF(B4331="","",VLOOKUP(B4331,[2]Formula!B:C,2,0))</f>
        <v/>
      </c>
      <c r="AD4331" s="43" t="str">
        <f t="shared" si="405"/>
        <v/>
      </c>
    </row>
    <row r="4332" spans="1:30" x14ac:dyDescent="0.25">
      <c r="A4332" s="64"/>
      <c r="B4332" s="64"/>
      <c r="C4332" s="66"/>
      <c r="D4332" s="67"/>
      <c r="E4332" s="64"/>
      <c r="F4332" s="64"/>
      <c r="G4332" s="37" t="str">
        <f>IF(E4332="","",IF(OR(E4332="Project Management",E4332="Project Support",E4332="Sprint Management",E4332="Sprint Support"),"NA",ROUND((((VLOOKUP(AD4332,[2]Formula!V:X,3,0)))-SUMIF(AD:AD,AD4332,H:H)),2)))</f>
        <v/>
      </c>
      <c r="H4332" s="71"/>
      <c r="I4332" s="72"/>
      <c r="J4332" s="72"/>
      <c r="K4332" s="38" t="str">
        <f>IF(E4332="","",IF(OR(E4332="Project Management",E4332="Project Support",E4332="Sprint Management",E4332="Sprint Support"),"NA",(((SUMIF(AD:AD,AD4332,H:H)/VLOOKUP(AD4332,[2]Formula!V:X,3,0))*VLOOKUP(AD4332,[2]Formula!V:X,2,0))*H4332)/SUMIF(AD:AD,AD4332,H:H)))</f>
        <v/>
      </c>
      <c r="L4332" s="38" t="str">
        <f t="shared" si="403"/>
        <v/>
      </c>
      <c r="M4332" s="38" t="str">
        <f t="shared" si="404"/>
        <v/>
      </c>
      <c r="N4332" s="38" t="str">
        <f t="shared" si="406"/>
        <v/>
      </c>
      <c r="O4332" s="38" t="str">
        <f t="shared" si="402"/>
        <v/>
      </c>
      <c r="P4332" s="39" t="str">
        <f t="shared" si="407"/>
        <v/>
      </c>
      <c r="AC4332" s="42" t="str">
        <f>IF(B4332="","",VLOOKUP(B4332,[2]Formula!B:C,2,0))</f>
        <v/>
      </c>
      <c r="AD4332" s="43" t="str">
        <f t="shared" si="405"/>
        <v/>
      </c>
    </row>
    <row r="4333" spans="1:30" x14ac:dyDescent="0.25">
      <c r="A4333" s="64"/>
      <c r="B4333" s="64"/>
      <c r="C4333" s="66"/>
      <c r="D4333" s="67"/>
      <c r="E4333" s="64"/>
      <c r="F4333" s="64"/>
      <c r="G4333" s="37" t="str">
        <f>IF(E4333="","",IF(OR(E4333="Project Management",E4333="Project Support",E4333="Sprint Management",E4333="Sprint Support"),"NA",ROUND((((VLOOKUP(AD4333,[2]Formula!V:X,3,0)))-SUMIF(AD:AD,AD4333,H:H)),2)))</f>
        <v/>
      </c>
      <c r="H4333" s="71"/>
      <c r="I4333" s="72"/>
      <c r="J4333" s="72"/>
      <c r="K4333" s="38" t="str">
        <f>IF(E4333="","",IF(OR(E4333="Project Management",E4333="Project Support",E4333="Sprint Management",E4333="Sprint Support"),"NA",(((SUMIF(AD:AD,AD4333,H:H)/VLOOKUP(AD4333,[2]Formula!V:X,3,0))*VLOOKUP(AD4333,[2]Formula!V:X,2,0))*H4333)/SUMIF(AD:AD,AD4333,H:H)))</f>
        <v/>
      </c>
      <c r="L4333" s="38" t="str">
        <f t="shared" si="403"/>
        <v/>
      </c>
      <c r="M4333" s="38" t="str">
        <f t="shared" si="404"/>
        <v/>
      </c>
      <c r="N4333" s="38" t="str">
        <f t="shared" si="406"/>
        <v/>
      </c>
      <c r="O4333" s="38" t="str">
        <f t="shared" si="402"/>
        <v/>
      </c>
      <c r="P4333" s="39" t="str">
        <f t="shared" si="407"/>
        <v/>
      </c>
      <c r="AC4333" s="42" t="str">
        <f>IF(B4333="","",VLOOKUP(B4333,[2]Formula!B:C,2,0))</f>
        <v/>
      </c>
      <c r="AD4333" s="43" t="str">
        <f t="shared" si="405"/>
        <v/>
      </c>
    </row>
    <row r="4334" spans="1:30" x14ac:dyDescent="0.25">
      <c r="A4334" s="64"/>
      <c r="B4334" s="64"/>
      <c r="C4334" s="66"/>
      <c r="D4334" s="67"/>
      <c r="E4334" s="64"/>
      <c r="F4334" s="64"/>
      <c r="G4334" s="37" t="str">
        <f>IF(E4334="","",IF(OR(E4334="Project Management",E4334="Project Support",E4334="Sprint Management",E4334="Sprint Support"),"NA",ROUND((((VLOOKUP(AD4334,[2]Formula!V:X,3,0)))-SUMIF(AD:AD,AD4334,H:H)),2)))</f>
        <v/>
      </c>
      <c r="H4334" s="71"/>
      <c r="I4334" s="72"/>
      <c r="J4334" s="72"/>
      <c r="K4334" s="38" t="str">
        <f>IF(E4334="","",IF(OR(E4334="Project Management",E4334="Project Support",E4334="Sprint Management",E4334="Sprint Support"),"NA",(((SUMIF(AD:AD,AD4334,H:H)/VLOOKUP(AD4334,[2]Formula!V:X,3,0))*VLOOKUP(AD4334,[2]Formula!V:X,2,0))*H4334)/SUMIF(AD:AD,AD4334,H:H)))</f>
        <v/>
      </c>
      <c r="L4334" s="38" t="str">
        <f t="shared" si="403"/>
        <v/>
      </c>
      <c r="M4334" s="38" t="str">
        <f t="shared" si="404"/>
        <v/>
      </c>
      <c r="N4334" s="38" t="str">
        <f t="shared" si="406"/>
        <v/>
      </c>
      <c r="O4334" s="38" t="str">
        <f t="shared" si="402"/>
        <v/>
      </c>
      <c r="P4334" s="39" t="str">
        <f t="shared" si="407"/>
        <v/>
      </c>
      <c r="AC4334" s="42" t="str">
        <f>IF(B4334="","",VLOOKUP(B4334,[2]Formula!B:C,2,0))</f>
        <v/>
      </c>
      <c r="AD4334" s="43" t="str">
        <f t="shared" si="405"/>
        <v/>
      </c>
    </row>
    <row r="4335" spans="1:30" x14ac:dyDescent="0.25">
      <c r="A4335" s="64"/>
      <c r="B4335" s="64"/>
      <c r="C4335" s="66"/>
      <c r="D4335" s="67"/>
      <c r="E4335" s="64"/>
      <c r="F4335" s="64"/>
      <c r="G4335" s="37" t="str">
        <f>IF(E4335="","",IF(OR(E4335="Project Management",E4335="Project Support",E4335="Sprint Management",E4335="Sprint Support"),"NA",ROUND((((VLOOKUP(AD4335,[2]Formula!V:X,3,0)))-SUMIF(AD:AD,AD4335,H:H)),2)))</f>
        <v/>
      </c>
      <c r="H4335" s="71"/>
      <c r="I4335" s="72"/>
      <c r="J4335" s="72"/>
      <c r="K4335" s="38" t="str">
        <f>IF(E4335="","",IF(OR(E4335="Project Management",E4335="Project Support",E4335="Sprint Management",E4335="Sprint Support"),"NA",(((SUMIF(AD:AD,AD4335,H:H)/VLOOKUP(AD4335,[2]Formula!V:X,3,0))*VLOOKUP(AD4335,[2]Formula!V:X,2,0))*H4335)/SUMIF(AD:AD,AD4335,H:H)))</f>
        <v/>
      </c>
      <c r="L4335" s="38" t="str">
        <f t="shared" si="403"/>
        <v/>
      </c>
      <c r="M4335" s="38" t="str">
        <f t="shared" si="404"/>
        <v/>
      </c>
      <c r="N4335" s="38" t="str">
        <f t="shared" si="406"/>
        <v/>
      </c>
      <c r="O4335" s="38" t="str">
        <f t="shared" si="402"/>
        <v/>
      </c>
      <c r="P4335" s="39" t="str">
        <f t="shared" si="407"/>
        <v/>
      </c>
      <c r="AC4335" s="42" t="str">
        <f>IF(B4335="","",VLOOKUP(B4335,[2]Formula!B:C,2,0))</f>
        <v/>
      </c>
      <c r="AD4335" s="43" t="str">
        <f t="shared" si="405"/>
        <v/>
      </c>
    </row>
    <row r="4336" spans="1:30" x14ac:dyDescent="0.25">
      <c r="A4336" s="64"/>
      <c r="B4336" s="64"/>
      <c r="C4336" s="66"/>
      <c r="D4336" s="67"/>
      <c r="E4336" s="64"/>
      <c r="F4336" s="64"/>
      <c r="G4336" s="37" t="str">
        <f>IF(E4336="","",IF(OR(E4336="Project Management",E4336="Project Support",E4336="Sprint Management",E4336="Sprint Support"),"NA",ROUND((((VLOOKUP(AD4336,[2]Formula!V:X,3,0)))-SUMIF(AD:AD,AD4336,H:H)),2)))</f>
        <v/>
      </c>
      <c r="H4336" s="71"/>
      <c r="I4336" s="72"/>
      <c r="J4336" s="72"/>
      <c r="K4336" s="38" t="str">
        <f>IF(E4336="","",IF(OR(E4336="Project Management",E4336="Project Support",E4336="Sprint Management",E4336="Sprint Support"),"NA",(((SUMIF(AD:AD,AD4336,H:H)/VLOOKUP(AD4336,[2]Formula!V:X,3,0))*VLOOKUP(AD4336,[2]Formula!V:X,2,0))*H4336)/SUMIF(AD:AD,AD4336,H:H)))</f>
        <v/>
      </c>
      <c r="L4336" s="38" t="str">
        <f t="shared" si="403"/>
        <v/>
      </c>
      <c r="M4336" s="38" t="str">
        <f t="shared" si="404"/>
        <v/>
      </c>
      <c r="N4336" s="38" t="str">
        <f t="shared" si="406"/>
        <v/>
      </c>
      <c r="O4336" s="38" t="str">
        <f t="shared" si="402"/>
        <v/>
      </c>
      <c r="P4336" s="39" t="str">
        <f t="shared" si="407"/>
        <v/>
      </c>
      <c r="AC4336" s="42" t="str">
        <f>IF(B4336="","",VLOOKUP(B4336,[2]Formula!B:C,2,0))</f>
        <v/>
      </c>
      <c r="AD4336" s="43" t="str">
        <f t="shared" si="405"/>
        <v/>
      </c>
    </row>
    <row r="4337" spans="1:30" x14ac:dyDescent="0.25">
      <c r="A4337" s="64"/>
      <c r="B4337" s="64"/>
      <c r="C4337" s="66"/>
      <c r="D4337" s="67"/>
      <c r="E4337" s="64"/>
      <c r="F4337" s="64"/>
      <c r="G4337" s="37" t="str">
        <f>IF(E4337="","",IF(OR(E4337="Project Management",E4337="Project Support",E4337="Sprint Management",E4337="Sprint Support"),"NA",ROUND((((VLOOKUP(AD4337,[2]Formula!V:X,3,0)))-SUMIF(AD:AD,AD4337,H:H)),2)))</f>
        <v/>
      </c>
      <c r="H4337" s="71"/>
      <c r="I4337" s="72"/>
      <c r="J4337" s="72"/>
      <c r="K4337" s="38" t="str">
        <f>IF(E4337="","",IF(OR(E4337="Project Management",E4337="Project Support",E4337="Sprint Management",E4337="Sprint Support"),"NA",(((SUMIF(AD:AD,AD4337,H:H)/VLOOKUP(AD4337,[2]Formula!V:X,3,0))*VLOOKUP(AD4337,[2]Formula!V:X,2,0))*H4337)/SUMIF(AD:AD,AD4337,H:H)))</f>
        <v/>
      </c>
      <c r="L4337" s="38" t="str">
        <f t="shared" si="403"/>
        <v/>
      </c>
      <c r="M4337" s="38" t="str">
        <f t="shared" si="404"/>
        <v/>
      </c>
      <c r="N4337" s="38" t="str">
        <f t="shared" si="406"/>
        <v/>
      </c>
      <c r="O4337" s="38" t="str">
        <f t="shared" si="402"/>
        <v/>
      </c>
      <c r="P4337" s="39" t="str">
        <f t="shared" si="407"/>
        <v/>
      </c>
      <c r="AC4337" s="42" t="str">
        <f>IF(B4337="","",VLOOKUP(B4337,[2]Formula!B:C,2,0))</f>
        <v/>
      </c>
      <c r="AD4337" s="43" t="str">
        <f t="shared" si="405"/>
        <v/>
      </c>
    </row>
    <row r="4338" spans="1:30" x14ac:dyDescent="0.25">
      <c r="A4338" s="64"/>
      <c r="B4338" s="64"/>
      <c r="C4338" s="66"/>
      <c r="D4338" s="67"/>
      <c r="E4338" s="64"/>
      <c r="F4338" s="64"/>
      <c r="G4338" s="37" t="str">
        <f>IF(E4338="","",IF(OR(E4338="Project Management",E4338="Project Support",E4338="Sprint Management",E4338="Sprint Support"),"NA",ROUND((((VLOOKUP(AD4338,[2]Formula!V:X,3,0)))-SUMIF(AD:AD,AD4338,H:H)),2)))</f>
        <v/>
      </c>
      <c r="H4338" s="71"/>
      <c r="I4338" s="72"/>
      <c r="J4338" s="72"/>
      <c r="K4338" s="38" t="str">
        <f>IF(E4338="","",IF(OR(E4338="Project Management",E4338="Project Support",E4338="Sprint Management",E4338="Sprint Support"),"NA",(((SUMIF(AD:AD,AD4338,H:H)/VLOOKUP(AD4338,[2]Formula!V:X,3,0))*VLOOKUP(AD4338,[2]Formula!V:X,2,0))*H4338)/SUMIF(AD:AD,AD4338,H:H)))</f>
        <v/>
      </c>
      <c r="L4338" s="38" t="str">
        <f t="shared" si="403"/>
        <v/>
      </c>
      <c r="M4338" s="38" t="str">
        <f t="shared" si="404"/>
        <v/>
      </c>
      <c r="N4338" s="38" t="str">
        <f t="shared" si="406"/>
        <v/>
      </c>
      <c r="O4338" s="38" t="str">
        <f t="shared" si="402"/>
        <v/>
      </c>
      <c r="P4338" s="39" t="str">
        <f t="shared" si="407"/>
        <v/>
      </c>
      <c r="AC4338" s="42" t="str">
        <f>IF(B4338="","",VLOOKUP(B4338,[2]Formula!B:C,2,0))</f>
        <v/>
      </c>
      <c r="AD4338" s="43" t="str">
        <f t="shared" si="405"/>
        <v/>
      </c>
    </row>
    <row r="4339" spans="1:30" x14ac:dyDescent="0.25">
      <c r="A4339" s="64"/>
      <c r="B4339" s="64"/>
      <c r="C4339" s="66"/>
      <c r="D4339" s="67"/>
      <c r="E4339" s="64"/>
      <c r="F4339" s="64"/>
      <c r="G4339" s="37" t="str">
        <f>IF(E4339="","",IF(OR(E4339="Project Management",E4339="Project Support",E4339="Sprint Management",E4339="Sprint Support"),"NA",ROUND((((VLOOKUP(AD4339,[2]Formula!V:X,3,0)))-SUMIF(AD:AD,AD4339,H:H)),2)))</f>
        <v/>
      </c>
      <c r="H4339" s="71"/>
      <c r="I4339" s="72"/>
      <c r="J4339" s="72"/>
      <c r="K4339" s="38" t="str">
        <f>IF(E4339="","",IF(OR(E4339="Project Management",E4339="Project Support",E4339="Sprint Management",E4339="Sprint Support"),"NA",(((SUMIF(AD:AD,AD4339,H:H)/VLOOKUP(AD4339,[2]Formula!V:X,3,0))*VLOOKUP(AD4339,[2]Formula!V:X,2,0))*H4339)/SUMIF(AD:AD,AD4339,H:H)))</f>
        <v/>
      </c>
      <c r="L4339" s="38" t="str">
        <f t="shared" si="403"/>
        <v/>
      </c>
      <c r="M4339" s="38" t="str">
        <f t="shared" si="404"/>
        <v/>
      </c>
      <c r="N4339" s="38" t="str">
        <f t="shared" si="406"/>
        <v/>
      </c>
      <c r="O4339" s="38" t="str">
        <f t="shared" si="402"/>
        <v/>
      </c>
      <c r="P4339" s="39" t="str">
        <f t="shared" si="407"/>
        <v/>
      </c>
      <c r="AC4339" s="42" t="str">
        <f>IF(B4339="","",VLOOKUP(B4339,[2]Formula!B:C,2,0))</f>
        <v/>
      </c>
      <c r="AD4339" s="43" t="str">
        <f t="shared" si="405"/>
        <v/>
      </c>
    </row>
    <row r="4340" spans="1:30" x14ac:dyDescent="0.25">
      <c r="A4340" s="64"/>
      <c r="B4340" s="64"/>
      <c r="C4340" s="66"/>
      <c r="D4340" s="67"/>
      <c r="E4340" s="64"/>
      <c r="F4340" s="64"/>
      <c r="G4340" s="37" t="str">
        <f>IF(E4340="","",IF(OR(E4340="Project Management",E4340="Project Support",E4340="Sprint Management",E4340="Sprint Support"),"NA",ROUND((((VLOOKUP(AD4340,[2]Formula!V:X,3,0)))-SUMIF(AD:AD,AD4340,H:H)),2)))</f>
        <v/>
      </c>
      <c r="H4340" s="71"/>
      <c r="I4340" s="72"/>
      <c r="J4340" s="72"/>
      <c r="K4340" s="38" t="str">
        <f>IF(E4340="","",IF(OR(E4340="Project Management",E4340="Project Support",E4340="Sprint Management",E4340="Sprint Support"),"NA",(((SUMIF(AD:AD,AD4340,H:H)/VLOOKUP(AD4340,[2]Formula!V:X,3,0))*VLOOKUP(AD4340,[2]Formula!V:X,2,0))*H4340)/SUMIF(AD:AD,AD4340,H:H)))</f>
        <v/>
      </c>
      <c r="L4340" s="38" t="str">
        <f t="shared" si="403"/>
        <v/>
      </c>
      <c r="M4340" s="38" t="str">
        <f t="shared" si="404"/>
        <v/>
      </c>
      <c r="N4340" s="38" t="str">
        <f t="shared" si="406"/>
        <v/>
      </c>
      <c r="O4340" s="38" t="str">
        <f t="shared" si="402"/>
        <v/>
      </c>
      <c r="P4340" s="39" t="str">
        <f t="shared" si="407"/>
        <v/>
      </c>
      <c r="AC4340" s="42" t="str">
        <f>IF(B4340="","",VLOOKUP(B4340,[2]Formula!B:C,2,0))</f>
        <v/>
      </c>
      <c r="AD4340" s="43" t="str">
        <f t="shared" si="405"/>
        <v/>
      </c>
    </row>
    <row r="4341" spans="1:30" x14ac:dyDescent="0.25">
      <c r="A4341" s="64"/>
      <c r="B4341" s="64"/>
      <c r="C4341" s="66"/>
      <c r="D4341" s="67"/>
      <c r="E4341" s="64"/>
      <c r="F4341" s="64"/>
      <c r="G4341" s="37" t="str">
        <f>IF(E4341="","",IF(OR(E4341="Project Management",E4341="Project Support",E4341="Sprint Management",E4341="Sprint Support"),"NA",ROUND((((VLOOKUP(AD4341,[2]Formula!V:X,3,0)))-SUMIF(AD:AD,AD4341,H:H)),2)))</f>
        <v/>
      </c>
      <c r="H4341" s="71"/>
      <c r="I4341" s="72"/>
      <c r="J4341" s="72"/>
      <c r="K4341" s="38" t="str">
        <f>IF(E4341="","",IF(OR(E4341="Project Management",E4341="Project Support",E4341="Sprint Management",E4341="Sprint Support"),"NA",(((SUMIF(AD:AD,AD4341,H:H)/VLOOKUP(AD4341,[2]Formula!V:X,3,0))*VLOOKUP(AD4341,[2]Formula!V:X,2,0))*H4341)/SUMIF(AD:AD,AD4341,H:H)))</f>
        <v/>
      </c>
      <c r="L4341" s="38" t="str">
        <f t="shared" si="403"/>
        <v/>
      </c>
      <c r="M4341" s="38" t="str">
        <f t="shared" si="404"/>
        <v/>
      </c>
      <c r="N4341" s="38" t="str">
        <f t="shared" si="406"/>
        <v/>
      </c>
      <c r="O4341" s="38" t="str">
        <f t="shared" ref="O4341:O4404" si="408">IFERROR(L4341/M4341,"")</f>
        <v/>
      </c>
      <c r="P4341" s="39" t="str">
        <f t="shared" si="407"/>
        <v/>
      </c>
      <c r="AC4341" s="42" t="str">
        <f>IF(B4341="","",VLOOKUP(B4341,[2]Formula!B:C,2,0))</f>
        <v/>
      </c>
      <c r="AD4341" s="43" t="str">
        <f t="shared" si="405"/>
        <v/>
      </c>
    </row>
    <row r="4342" spans="1:30" x14ac:dyDescent="0.25">
      <c r="A4342" s="64"/>
      <c r="B4342" s="64"/>
      <c r="C4342" s="66"/>
      <c r="D4342" s="67"/>
      <c r="E4342" s="64"/>
      <c r="F4342" s="64"/>
      <c r="G4342" s="37" t="str">
        <f>IF(E4342="","",IF(OR(E4342="Project Management",E4342="Project Support",E4342="Sprint Management",E4342="Sprint Support"),"NA",ROUND((((VLOOKUP(AD4342,[2]Formula!V:X,3,0)))-SUMIF(AD:AD,AD4342,H:H)),2)))</f>
        <v/>
      </c>
      <c r="H4342" s="71"/>
      <c r="I4342" s="72"/>
      <c r="J4342" s="72"/>
      <c r="K4342" s="38" t="str">
        <f>IF(E4342="","",IF(OR(E4342="Project Management",E4342="Project Support",E4342="Sprint Management",E4342="Sprint Support"),"NA",(((SUMIF(AD:AD,AD4342,H:H)/VLOOKUP(AD4342,[2]Formula!V:X,3,0))*VLOOKUP(AD4342,[2]Formula!V:X,2,0))*H4342)/SUMIF(AD:AD,AD4342,H:H)))</f>
        <v/>
      </c>
      <c r="L4342" s="38" t="str">
        <f t="shared" si="403"/>
        <v/>
      </c>
      <c r="M4342" s="38" t="str">
        <f t="shared" si="404"/>
        <v/>
      </c>
      <c r="N4342" s="38" t="str">
        <f t="shared" si="406"/>
        <v/>
      </c>
      <c r="O4342" s="38" t="str">
        <f t="shared" si="408"/>
        <v/>
      </c>
      <c r="P4342" s="39" t="str">
        <f t="shared" si="407"/>
        <v/>
      </c>
      <c r="AC4342" s="42" t="str">
        <f>IF(B4342="","",VLOOKUP(B4342,[2]Formula!B:C,2,0))</f>
        <v/>
      </c>
      <c r="AD4342" s="43" t="str">
        <f t="shared" si="405"/>
        <v/>
      </c>
    </row>
    <row r="4343" spans="1:30" x14ac:dyDescent="0.25">
      <c r="A4343" s="64"/>
      <c r="B4343" s="64"/>
      <c r="C4343" s="66"/>
      <c r="D4343" s="67"/>
      <c r="E4343" s="64"/>
      <c r="F4343" s="64"/>
      <c r="G4343" s="37" t="str">
        <f>IF(E4343="","",IF(OR(E4343="Project Management",E4343="Project Support",E4343="Sprint Management",E4343="Sprint Support"),"NA",ROUND((((VLOOKUP(AD4343,[2]Formula!V:X,3,0)))-SUMIF(AD:AD,AD4343,H:H)),2)))</f>
        <v/>
      </c>
      <c r="H4343" s="71"/>
      <c r="I4343" s="72"/>
      <c r="J4343" s="72"/>
      <c r="K4343" s="38" t="str">
        <f>IF(E4343="","",IF(OR(E4343="Project Management",E4343="Project Support",E4343="Sprint Management",E4343="Sprint Support"),"NA",(((SUMIF(AD:AD,AD4343,H:H)/VLOOKUP(AD4343,[2]Formula!V:X,3,0))*VLOOKUP(AD4343,[2]Formula!V:X,2,0))*H4343)/SUMIF(AD:AD,AD4343,H:H)))</f>
        <v/>
      </c>
      <c r="L4343" s="38" t="str">
        <f t="shared" si="403"/>
        <v/>
      </c>
      <c r="M4343" s="38" t="str">
        <f t="shared" si="404"/>
        <v/>
      </c>
      <c r="N4343" s="38" t="str">
        <f t="shared" si="406"/>
        <v/>
      </c>
      <c r="O4343" s="38" t="str">
        <f t="shared" si="408"/>
        <v/>
      </c>
      <c r="P4343" s="39" t="str">
        <f t="shared" si="407"/>
        <v/>
      </c>
      <c r="AC4343" s="42" t="str">
        <f>IF(B4343="","",VLOOKUP(B4343,[2]Formula!B:C,2,0))</f>
        <v/>
      </c>
      <c r="AD4343" s="43" t="str">
        <f t="shared" si="405"/>
        <v/>
      </c>
    </row>
    <row r="4344" spans="1:30" x14ac:dyDescent="0.25">
      <c r="A4344" s="64"/>
      <c r="B4344" s="64"/>
      <c r="C4344" s="66"/>
      <c r="D4344" s="67"/>
      <c r="E4344" s="64"/>
      <c r="F4344" s="64"/>
      <c r="G4344" s="37" t="str">
        <f>IF(E4344="","",IF(OR(E4344="Project Management",E4344="Project Support",E4344="Sprint Management",E4344="Sprint Support"),"NA",ROUND((((VLOOKUP(AD4344,[2]Formula!V:X,3,0)))-SUMIF(AD:AD,AD4344,H:H)),2)))</f>
        <v/>
      </c>
      <c r="H4344" s="71"/>
      <c r="I4344" s="72"/>
      <c r="J4344" s="72"/>
      <c r="K4344" s="38" t="str">
        <f>IF(E4344="","",IF(OR(E4344="Project Management",E4344="Project Support",E4344="Sprint Management",E4344="Sprint Support"),"NA",(((SUMIF(AD:AD,AD4344,H:H)/VLOOKUP(AD4344,[2]Formula!V:X,3,0))*VLOOKUP(AD4344,[2]Formula!V:X,2,0))*H4344)/SUMIF(AD:AD,AD4344,H:H)))</f>
        <v/>
      </c>
      <c r="L4344" s="38" t="str">
        <f t="shared" si="403"/>
        <v/>
      </c>
      <c r="M4344" s="38" t="str">
        <f t="shared" si="404"/>
        <v/>
      </c>
      <c r="N4344" s="38" t="str">
        <f t="shared" si="406"/>
        <v/>
      </c>
      <c r="O4344" s="38" t="str">
        <f t="shared" si="408"/>
        <v/>
      </c>
      <c r="P4344" s="39" t="str">
        <f t="shared" si="407"/>
        <v/>
      </c>
      <c r="AC4344" s="42" t="str">
        <f>IF(B4344="","",VLOOKUP(B4344,[2]Formula!B:C,2,0))</f>
        <v/>
      </c>
      <c r="AD4344" s="43" t="str">
        <f t="shared" si="405"/>
        <v/>
      </c>
    </row>
    <row r="4345" spans="1:30" x14ac:dyDescent="0.25">
      <c r="A4345" s="64"/>
      <c r="B4345" s="64"/>
      <c r="C4345" s="66"/>
      <c r="D4345" s="67"/>
      <c r="E4345" s="64"/>
      <c r="F4345" s="64"/>
      <c r="G4345" s="37" t="str">
        <f>IF(E4345="","",IF(OR(E4345="Project Management",E4345="Project Support",E4345="Sprint Management",E4345="Sprint Support"),"NA",ROUND((((VLOOKUP(AD4345,[2]Formula!V:X,3,0)))-SUMIF(AD:AD,AD4345,H:H)),2)))</f>
        <v/>
      </c>
      <c r="H4345" s="71"/>
      <c r="I4345" s="72"/>
      <c r="J4345" s="72"/>
      <c r="K4345" s="38" t="str">
        <f>IF(E4345="","",IF(OR(E4345="Project Management",E4345="Project Support",E4345="Sprint Management",E4345="Sprint Support"),"NA",(((SUMIF(AD:AD,AD4345,H:H)/VLOOKUP(AD4345,[2]Formula!V:X,3,0))*VLOOKUP(AD4345,[2]Formula!V:X,2,0))*H4345)/SUMIF(AD:AD,AD4345,H:H)))</f>
        <v/>
      </c>
      <c r="L4345" s="38" t="str">
        <f t="shared" si="403"/>
        <v/>
      </c>
      <c r="M4345" s="38" t="str">
        <f t="shared" si="404"/>
        <v/>
      </c>
      <c r="N4345" s="38" t="str">
        <f t="shared" si="406"/>
        <v/>
      </c>
      <c r="O4345" s="38" t="str">
        <f t="shared" si="408"/>
        <v/>
      </c>
      <c r="P4345" s="39" t="str">
        <f t="shared" si="407"/>
        <v/>
      </c>
      <c r="AC4345" s="42" t="str">
        <f>IF(B4345="","",VLOOKUP(B4345,[2]Formula!B:C,2,0))</f>
        <v/>
      </c>
      <c r="AD4345" s="43" t="str">
        <f t="shared" si="405"/>
        <v/>
      </c>
    </row>
    <row r="4346" spans="1:30" x14ac:dyDescent="0.25">
      <c r="A4346" s="64"/>
      <c r="B4346" s="64"/>
      <c r="C4346" s="66"/>
      <c r="D4346" s="67"/>
      <c r="E4346" s="64"/>
      <c r="F4346" s="64"/>
      <c r="G4346" s="37" t="str">
        <f>IF(E4346="","",IF(OR(E4346="Project Management",E4346="Project Support",E4346="Sprint Management",E4346="Sprint Support"),"NA",ROUND((((VLOOKUP(AD4346,[2]Formula!V:X,3,0)))-SUMIF(AD:AD,AD4346,H:H)),2)))</f>
        <v/>
      </c>
      <c r="H4346" s="71"/>
      <c r="I4346" s="72"/>
      <c r="J4346" s="72"/>
      <c r="K4346" s="38" t="str">
        <f>IF(E4346="","",IF(OR(E4346="Project Management",E4346="Project Support",E4346="Sprint Management",E4346="Sprint Support"),"NA",(((SUMIF(AD:AD,AD4346,H:H)/VLOOKUP(AD4346,[2]Formula!V:X,3,0))*VLOOKUP(AD4346,[2]Formula!V:X,2,0))*H4346)/SUMIF(AD:AD,AD4346,H:H)))</f>
        <v/>
      </c>
      <c r="L4346" s="38" t="str">
        <f t="shared" si="403"/>
        <v/>
      </c>
      <c r="M4346" s="38" t="str">
        <f t="shared" si="404"/>
        <v/>
      </c>
      <c r="N4346" s="38" t="str">
        <f t="shared" si="406"/>
        <v/>
      </c>
      <c r="O4346" s="38" t="str">
        <f t="shared" si="408"/>
        <v/>
      </c>
      <c r="P4346" s="39" t="str">
        <f t="shared" si="407"/>
        <v/>
      </c>
      <c r="AC4346" s="42" t="str">
        <f>IF(B4346="","",VLOOKUP(B4346,[2]Formula!B:C,2,0))</f>
        <v/>
      </c>
      <c r="AD4346" s="43" t="str">
        <f t="shared" si="405"/>
        <v/>
      </c>
    </row>
    <row r="4347" spans="1:30" x14ac:dyDescent="0.25">
      <c r="A4347" s="64"/>
      <c r="B4347" s="64"/>
      <c r="C4347" s="66"/>
      <c r="D4347" s="67"/>
      <c r="E4347" s="64"/>
      <c r="F4347" s="64"/>
      <c r="G4347" s="37" t="str">
        <f>IF(E4347="","",IF(OR(E4347="Project Management",E4347="Project Support",E4347="Sprint Management",E4347="Sprint Support"),"NA",ROUND((((VLOOKUP(AD4347,[2]Formula!V:X,3,0)))-SUMIF(AD:AD,AD4347,H:H)),2)))</f>
        <v/>
      </c>
      <c r="H4347" s="71"/>
      <c r="I4347" s="72"/>
      <c r="J4347" s="72"/>
      <c r="K4347" s="38" t="str">
        <f>IF(E4347="","",IF(OR(E4347="Project Management",E4347="Project Support",E4347="Sprint Management",E4347="Sprint Support"),"NA",(((SUMIF(AD:AD,AD4347,H:H)/VLOOKUP(AD4347,[2]Formula!V:X,3,0))*VLOOKUP(AD4347,[2]Formula!V:X,2,0))*H4347)/SUMIF(AD:AD,AD4347,H:H)))</f>
        <v/>
      </c>
      <c r="L4347" s="38" t="str">
        <f t="shared" si="403"/>
        <v/>
      </c>
      <c r="M4347" s="38" t="str">
        <f t="shared" si="404"/>
        <v/>
      </c>
      <c r="N4347" s="38" t="str">
        <f t="shared" si="406"/>
        <v/>
      </c>
      <c r="O4347" s="38" t="str">
        <f t="shared" si="408"/>
        <v/>
      </c>
      <c r="P4347" s="39" t="str">
        <f t="shared" si="407"/>
        <v/>
      </c>
      <c r="AC4347" s="42" t="str">
        <f>IF(B4347="","",VLOOKUP(B4347,[2]Formula!B:C,2,0))</f>
        <v/>
      </c>
      <c r="AD4347" s="43" t="str">
        <f t="shared" si="405"/>
        <v/>
      </c>
    </row>
    <row r="4348" spans="1:30" x14ac:dyDescent="0.25">
      <c r="A4348" s="64"/>
      <c r="B4348" s="64"/>
      <c r="C4348" s="66"/>
      <c r="D4348" s="67"/>
      <c r="E4348" s="64"/>
      <c r="F4348" s="64"/>
      <c r="G4348" s="37" t="str">
        <f>IF(E4348="","",IF(OR(E4348="Project Management",E4348="Project Support",E4348="Sprint Management",E4348="Sprint Support"),"NA",ROUND((((VLOOKUP(AD4348,[2]Formula!V:X,3,0)))-SUMIF(AD:AD,AD4348,H:H)),2)))</f>
        <v/>
      </c>
      <c r="H4348" s="71"/>
      <c r="I4348" s="72"/>
      <c r="J4348" s="72"/>
      <c r="K4348" s="38" t="str">
        <f>IF(E4348="","",IF(OR(E4348="Project Management",E4348="Project Support",E4348="Sprint Management",E4348="Sprint Support"),"NA",(((SUMIF(AD:AD,AD4348,H:H)/VLOOKUP(AD4348,[2]Formula!V:X,3,0))*VLOOKUP(AD4348,[2]Formula!V:X,2,0))*H4348)/SUMIF(AD:AD,AD4348,H:H)))</f>
        <v/>
      </c>
      <c r="L4348" s="38" t="str">
        <f t="shared" si="403"/>
        <v/>
      </c>
      <c r="M4348" s="38" t="str">
        <f t="shared" si="404"/>
        <v/>
      </c>
      <c r="N4348" s="38" t="str">
        <f t="shared" si="406"/>
        <v/>
      </c>
      <c r="O4348" s="38" t="str">
        <f t="shared" si="408"/>
        <v/>
      </c>
      <c r="P4348" s="39" t="str">
        <f t="shared" si="407"/>
        <v/>
      </c>
      <c r="AC4348" s="42" t="str">
        <f>IF(B4348="","",VLOOKUP(B4348,[2]Formula!B:C,2,0))</f>
        <v/>
      </c>
      <c r="AD4348" s="43" t="str">
        <f t="shared" si="405"/>
        <v/>
      </c>
    </row>
    <row r="4349" spans="1:30" x14ac:dyDescent="0.25">
      <c r="A4349" s="64"/>
      <c r="B4349" s="64"/>
      <c r="C4349" s="66"/>
      <c r="D4349" s="67"/>
      <c r="E4349" s="64"/>
      <c r="F4349" s="64"/>
      <c r="G4349" s="37" t="str">
        <f>IF(E4349="","",IF(OR(E4349="Project Management",E4349="Project Support",E4349="Sprint Management",E4349="Sprint Support"),"NA",ROUND((((VLOOKUP(AD4349,[2]Formula!V:X,3,0)))-SUMIF(AD:AD,AD4349,H:H)),2)))</f>
        <v/>
      </c>
      <c r="H4349" s="71"/>
      <c r="I4349" s="72"/>
      <c r="J4349" s="72"/>
      <c r="K4349" s="38" t="str">
        <f>IF(E4349="","",IF(OR(E4349="Project Management",E4349="Project Support",E4349="Sprint Management",E4349="Sprint Support"),"NA",(((SUMIF(AD:AD,AD4349,H:H)/VLOOKUP(AD4349,[2]Formula!V:X,3,0))*VLOOKUP(AD4349,[2]Formula!V:X,2,0))*H4349)/SUMIF(AD:AD,AD4349,H:H)))</f>
        <v/>
      </c>
      <c r="L4349" s="38" t="str">
        <f t="shared" si="403"/>
        <v/>
      </c>
      <c r="M4349" s="38" t="str">
        <f t="shared" si="404"/>
        <v/>
      </c>
      <c r="N4349" s="38" t="str">
        <f t="shared" si="406"/>
        <v/>
      </c>
      <c r="O4349" s="38" t="str">
        <f t="shared" si="408"/>
        <v/>
      </c>
      <c r="P4349" s="39" t="str">
        <f t="shared" si="407"/>
        <v/>
      </c>
      <c r="AC4349" s="42" t="str">
        <f>IF(B4349="","",VLOOKUP(B4349,[2]Formula!B:C,2,0))</f>
        <v/>
      </c>
      <c r="AD4349" s="43" t="str">
        <f t="shared" si="405"/>
        <v/>
      </c>
    </row>
    <row r="4350" spans="1:30" x14ac:dyDescent="0.25">
      <c r="A4350" s="64"/>
      <c r="B4350" s="64"/>
      <c r="C4350" s="66"/>
      <c r="D4350" s="67"/>
      <c r="E4350" s="64"/>
      <c r="F4350" s="64"/>
      <c r="G4350" s="37" t="str">
        <f>IF(E4350="","",IF(OR(E4350="Project Management",E4350="Project Support",E4350="Sprint Management",E4350="Sprint Support"),"NA",ROUND((((VLOOKUP(AD4350,[2]Formula!V:X,3,0)))-SUMIF(AD:AD,AD4350,H:H)),2)))</f>
        <v/>
      </c>
      <c r="H4350" s="71"/>
      <c r="I4350" s="72"/>
      <c r="J4350" s="72"/>
      <c r="K4350" s="38" t="str">
        <f>IF(E4350="","",IF(OR(E4350="Project Management",E4350="Project Support",E4350="Sprint Management",E4350="Sprint Support"),"NA",(((SUMIF(AD:AD,AD4350,H:H)/VLOOKUP(AD4350,[2]Formula!V:X,3,0))*VLOOKUP(AD4350,[2]Formula!V:X,2,0))*H4350)/SUMIF(AD:AD,AD4350,H:H)))</f>
        <v/>
      </c>
      <c r="L4350" s="38" t="str">
        <f t="shared" si="403"/>
        <v/>
      </c>
      <c r="M4350" s="38" t="str">
        <f t="shared" si="404"/>
        <v/>
      </c>
      <c r="N4350" s="38" t="str">
        <f t="shared" si="406"/>
        <v/>
      </c>
      <c r="O4350" s="38" t="str">
        <f t="shared" si="408"/>
        <v/>
      </c>
      <c r="P4350" s="39" t="str">
        <f t="shared" si="407"/>
        <v/>
      </c>
      <c r="AC4350" s="42" t="str">
        <f>IF(B4350="","",VLOOKUP(B4350,[2]Formula!B:C,2,0))</f>
        <v/>
      </c>
      <c r="AD4350" s="43" t="str">
        <f t="shared" si="405"/>
        <v/>
      </c>
    </row>
    <row r="4351" spans="1:30" x14ac:dyDescent="0.25">
      <c r="A4351" s="64"/>
      <c r="B4351" s="64"/>
      <c r="C4351" s="66"/>
      <c r="D4351" s="67"/>
      <c r="E4351" s="64"/>
      <c r="F4351" s="64"/>
      <c r="G4351" s="37" t="str">
        <f>IF(E4351="","",IF(OR(E4351="Project Management",E4351="Project Support",E4351="Sprint Management",E4351="Sprint Support"),"NA",ROUND((((VLOOKUP(AD4351,[2]Formula!V:X,3,0)))-SUMIF(AD:AD,AD4351,H:H)),2)))</f>
        <v/>
      </c>
      <c r="H4351" s="71"/>
      <c r="I4351" s="72"/>
      <c r="J4351" s="72"/>
      <c r="K4351" s="38" t="str">
        <f>IF(E4351="","",IF(OR(E4351="Project Management",E4351="Project Support",E4351="Sprint Management",E4351="Sprint Support"),"NA",(((SUMIF(AD:AD,AD4351,H:H)/VLOOKUP(AD4351,[2]Formula!V:X,3,0))*VLOOKUP(AD4351,[2]Formula!V:X,2,0))*H4351)/SUMIF(AD:AD,AD4351,H:H)))</f>
        <v/>
      </c>
      <c r="L4351" s="38" t="str">
        <f t="shared" si="403"/>
        <v/>
      </c>
      <c r="M4351" s="38" t="str">
        <f t="shared" si="404"/>
        <v/>
      </c>
      <c r="N4351" s="38" t="str">
        <f t="shared" si="406"/>
        <v/>
      </c>
      <c r="O4351" s="38" t="str">
        <f t="shared" si="408"/>
        <v/>
      </c>
      <c r="P4351" s="39" t="str">
        <f t="shared" si="407"/>
        <v/>
      </c>
      <c r="AC4351" s="42" t="str">
        <f>IF(B4351="","",VLOOKUP(B4351,[2]Formula!B:C,2,0))</f>
        <v/>
      </c>
      <c r="AD4351" s="43" t="str">
        <f t="shared" si="405"/>
        <v/>
      </c>
    </row>
    <row r="4352" spans="1:30" x14ac:dyDescent="0.25">
      <c r="A4352" s="64"/>
      <c r="B4352" s="64"/>
      <c r="C4352" s="66"/>
      <c r="D4352" s="67"/>
      <c r="E4352" s="64"/>
      <c r="F4352" s="64"/>
      <c r="G4352" s="37" t="str">
        <f>IF(E4352="","",IF(OR(E4352="Project Management",E4352="Project Support",E4352="Sprint Management",E4352="Sprint Support"),"NA",ROUND((((VLOOKUP(AD4352,[2]Formula!V:X,3,0)))-SUMIF(AD:AD,AD4352,H:H)),2)))</f>
        <v/>
      </c>
      <c r="H4352" s="71"/>
      <c r="I4352" s="72"/>
      <c r="J4352" s="72"/>
      <c r="K4352" s="38" t="str">
        <f>IF(E4352="","",IF(OR(E4352="Project Management",E4352="Project Support",E4352="Sprint Management",E4352="Sprint Support"),"NA",(((SUMIF(AD:AD,AD4352,H:H)/VLOOKUP(AD4352,[2]Formula!V:X,3,0))*VLOOKUP(AD4352,[2]Formula!V:X,2,0))*H4352)/SUMIF(AD:AD,AD4352,H:H)))</f>
        <v/>
      </c>
      <c r="L4352" s="38" t="str">
        <f t="shared" si="403"/>
        <v/>
      </c>
      <c r="M4352" s="38" t="str">
        <f t="shared" si="404"/>
        <v/>
      </c>
      <c r="N4352" s="38" t="str">
        <f t="shared" si="406"/>
        <v/>
      </c>
      <c r="O4352" s="38" t="str">
        <f t="shared" si="408"/>
        <v/>
      </c>
      <c r="P4352" s="39" t="str">
        <f t="shared" si="407"/>
        <v/>
      </c>
      <c r="AC4352" s="42" t="str">
        <f>IF(B4352="","",VLOOKUP(B4352,[2]Formula!B:C,2,0))</f>
        <v/>
      </c>
      <c r="AD4352" s="43" t="str">
        <f t="shared" si="405"/>
        <v/>
      </c>
    </row>
    <row r="4353" spans="1:30" x14ac:dyDescent="0.25">
      <c r="A4353" s="64"/>
      <c r="B4353" s="64"/>
      <c r="C4353" s="66"/>
      <c r="D4353" s="67"/>
      <c r="E4353" s="64"/>
      <c r="F4353" s="64"/>
      <c r="G4353" s="37" t="str">
        <f>IF(E4353="","",IF(OR(E4353="Project Management",E4353="Project Support",E4353="Sprint Management",E4353="Sprint Support"),"NA",ROUND((((VLOOKUP(AD4353,[2]Formula!V:X,3,0)))-SUMIF(AD:AD,AD4353,H:H)),2)))</f>
        <v/>
      </c>
      <c r="H4353" s="71"/>
      <c r="I4353" s="72"/>
      <c r="J4353" s="72"/>
      <c r="K4353" s="38" t="str">
        <f>IF(E4353="","",IF(OR(E4353="Project Management",E4353="Project Support",E4353="Sprint Management",E4353="Sprint Support"),"NA",(((SUMIF(AD:AD,AD4353,H:H)/VLOOKUP(AD4353,[2]Formula!V:X,3,0))*VLOOKUP(AD4353,[2]Formula!V:X,2,0))*H4353)/SUMIF(AD:AD,AD4353,H:H)))</f>
        <v/>
      </c>
      <c r="L4353" s="38" t="str">
        <f t="shared" si="403"/>
        <v/>
      </c>
      <c r="M4353" s="38" t="str">
        <f t="shared" si="404"/>
        <v/>
      </c>
      <c r="N4353" s="38" t="str">
        <f t="shared" si="406"/>
        <v/>
      </c>
      <c r="O4353" s="38" t="str">
        <f t="shared" si="408"/>
        <v/>
      </c>
      <c r="P4353" s="39" t="str">
        <f t="shared" si="407"/>
        <v/>
      </c>
      <c r="AC4353" s="42" t="str">
        <f>IF(B4353="","",VLOOKUP(B4353,[2]Formula!B:C,2,0))</f>
        <v/>
      </c>
      <c r="AD4353" s="43" t="str">
        <f t="shared" si="405"/>
        <v/>
      </c>
    </row>
    <row r="4354" spans="1:30" x14ac:dyDescent="0.25">
      <c r="A4354" s="64"/>
      <c r="B4354" s="64"/>
      <c r="C4354" s="66"/>
      <c r="D4354" s="67"/>
      <c r="E4354" s="64"/>
      <c r="F4354" s="64"/>
      <c r="G4354" s="37" t="str">
        <f>IF(E4354="","",IF(OR(E4354="Project Management",E4354="Project Support",E4354="Sprint Management",E4354="Sprint Support"),"NA",ROUND((((VLOOKUP(AD4354,[2]Formula!V:X,3,0)))-SUMIF(AD:AD,AD4354,H:H)),2)))</f>
        <v/>
      </c>
      <c r="H4354" s="71"/>
      <c r="I4354" s="72"/>
      <c r="J4354" s="72"/>
      <c r="K4354" s="38" t="str">
        <f>IF(E4354="","",IF(OR(E4354="Project Management",E4354="Project Support",E4354="Sprint Management",E4354="Sprint Support"),"NA",(((SUMIF(AD:AD,AD4354,H:H)/VLOOKUP(AD4354,[2]Formula!V:X,3,0))*VLOOKUP(AD4354,[2]Formula!V:X,2,0))*H4354)/SUMIF(AD:AD,AD4354,H:H)))</f>
        <v/>
      </c>
      <c r="L4354" s="38" t="str">
        <f t="shared" ref="L4354:L4417" si="409">IFERROR(IF(K4354="NA",(H4354/I4354),(K4354/I4354)),"")</f>
        <v/>
      </c>
      <c r="M4354" s="38" t="str">
        <f t="shared" ref="M4354:M4417" si="410">IFERROR(IF(K4354="NA",1,(K4354/H4354)),"")</f>
        <v/>
      </c>
      <c r="N4354" s="38" t="str">
        <f t="shared" si="406"/>
        <v/>
      </c>
      <c r="O4354" s="38" t="str">
        <f t="shared" si="408"/>
        <v/>
      </c>
      <c r="P4354" s="39" t="str">
        <f t="shared" si="407"/>
        <v/>
      </c>
      <c r="AC4354" s="42" t="str">
        <f>IF(B4354="","",VLOOKUP(B4354,[2]Formula!B:C,2,0))</f>
        <v/>
      </c>
      <c r="AD4354" s="43" t="str">
        <f t="shared" ref="AD4354:AD4417" si="411">IF(B4354="","",CONCATENATE(B4354,"_",E4354))</f>
        <v/>
      </c>
    </row>
    <row r="4355" spans="1:30" x14ac:dyDescent="0.25">
      <c r="A4355" s="64"/>
      <c r="B4355" s="64"/>
      <c r="C4355" s="66"/>
      <c r="D4355" s="67"/>
      <c r="E4355" s="64"/>
      <c r="F4355" s="64"/>
      <c r="G4355" s="37" t="str">
        <f>IF(E4355="","",IF(OR(E4355="Project Management",E4355="Project Support",E4355="Sprint Management",E4355="Sprint Support"),"NA",ROUND((((VLOOKUP(AD4355,[2]Formula!V:X,3,0)))-SUMIF(AD:AD,AD4355,H:H)),2)))</f>
        <v/>
      </c>
      <c r="H4355" s="71"/>
      <c r="I4355" s="72"/>
      <c r="J4355" s="72"/>
      <c r="K4355" s="38" t="str">
        <f>IF(E4355="","",IF(OR(E4355="Project Management",E4355="Project Support",E4355="Sprint Management",E4355="Sprint Support"),"NA",(((SUMIF(AD:AD,AD4355,H:H)/VLOOKUP(AD4355,[2]Formula!V:X,3,0))*VLOOKUP(AD4355,[2]Formula!V:X,2,0))*H4355)/SUMIF(AD:AD,AD4355,H:H)))</f>
        <v/>
      </c>
      <c r="L4355" s="38" t="str">
        <f t="shared" si="409"/>
        <v/>
      </c>
      <c r="M4355" s="38" t="str">
        <f t="shared" si="410"/>
        <v/>
      </c>
      <c r="N4355" s="38" t="str">
        <f t="shared" ref="N4355:N4418" si="412">IFERROR(((L4355-M4355)/M4355)*100,"")</f>
        <v/>
      </c>
      <c r="O4355" s="38" t="str">
        <f t="shared" si="408"/>
        <v/>
      </c>
      <c r="P4355" s="39" t="str">
        <f t="shared" ref="P4355:P4418" si="413">IF(O4355="","",1)</f>
        <v/>
      </c>
      <c r="AC4355" s="42" t="str">
        <f>IF(B4355="","",VLOOKUP(B4355,[2]Formula!B:C,2,0))</f>
        <v/>
      </c>
      <c r="AD4355" s="43" t="str">
        <f t="shared" si="411"/>
        <v/>
      </c>
    </row>
    <row r="4356" spans="1:30" x14ac:dyDescent="0.25">
      <c r="A4356" s="64"/>
      <c r="B4356" s="64"/>
      <c r="C4356" s="66"/>
      <c r="D4356" s="67"/>
      <c r="E4356" s="64"/>
      <c r="F4356" s="64"/>
      <c r="G4356" s="37" t="str">
        <f>IF(E4356="","",IF(OR(E4356="Project Management",E4356="Project Support",E4356="Sprint Management",E4356="Sprint Support"),"NA",ROUND((((VLOOKUP(AD4356,[2]Formula!V:X,3,0)))-SUMIF(AD:AD,AD4356,H:H)),2)))</f>
        <v/>
      </c>
      <c r="H4356" s="71"/>
      <c r="I4356" s="72"/>
      <c r="J4356" s="72"/>
      <c r="K4356" s="38" t="str">
        <f>IF(E4356="","",IF(OR(E4356="Project Management",E4356="Project Support",E4356="Sprint Management",E4356="Sprint Support"),"NA",(((SUMIF(AD:AD,AD4356,H:H)/VLOOKUP(AD4356,[2]Formula!V:X,3,0))*VLOOKUP(AD4356,[2]Formula!V:X,2,0))*H4356)/SUMIF(AD:AD,AD4356,H:H)))</f>
        <v/>
      </c>
      <c r="L4356" s="38" t="str">
        <f t="shared" si="409"/>
        <v/>
      </c>
      <c r="M4356" s="38" t="str">
        <f t="shared" si="410"/>
        <v/>
      </c>
      <c r="N4356" s="38" t="str">
        <f t="shared" si="412"/>
        <v/>
      </c>
      <c r="O4356" s="38" t="str">
        <f t="shared" si="408"/>
        <v/>
      </c>
      <c r="P4356" s="39" t="str">
        <f t="shared" si="413"/>
        <v/>
      </c>
      <c r="AC4356" s="42" t="str">
        <f>IF(B4356="","",VLOOKUP(B4356,[2]Formula!B:C,2,0))</f>
        <v/>
      </c>
      <c r="AD4356" s="43" t="str">
        <f t="shared" si="411"/>
        <v/>
      </c>
    </row>
    <row r="4357" spans="1:30" x14ac:dyDescent="0.25">
      <c r="A4357" s="64"/>
      <c r="B4357" s="64"/>
      <c r="C4357" s="66"/>
      <c r="D4357" s="67"/>
      <c r="E4357" s="64"/>
      <c r="F4357" s="64"/>
      <c r="G4357" s="37" t="str">
        <f>IF(E4357="","",IF(OR(E4357="Project Management",E4357="Project Support",E4357="Sprint Management",E4357="Sprint Support"),"NA",ROUND((((VLOOKUP(AD4357,[2]Formula!V:X,3,0)))-SUMIF(AD:AD,AD4357,H:H)),2)))</f>
        <v/>
      </c>
      <c r="H4357" s="71"/>
      <c r="I4357" s="72"/>
      <c r="J4357" s="72"/>
      <c r="K4357" s="38" t="str">
        <f>IF(E4357="","",IF(OR(E4357="Project Management",E4357="Project Support",E4357="Sprint Management",E4357="Sprint Support"),"NA",(((SUMIF(AD:AD,AD4357,H:H)/VLOOKUP(AD4357,[2]Formula!V:X,3,0))*VLOOKUP(AD4357,[2]Formula!V:X,2,0))*H4357)/SUMIF(AD:AD,AD4357,H:H)))</f>
        <v/>
      </c>
      <c r="L4357" s="38" t="str">
        <f t="shared" si="409"/>
        <v/>
      </c>
      <c r="M4357" s="38" t="str">
        <f t="shared" si="410"/>
        <v/>
      </c>
      <c r="N4357" s="38" t="str">
        <f t="shared" si="412"/>
        <v/>
      </c>
      <c r="O4357" s="38" t="str">
        <f t="shared" si="408"/>
        <v/>
      </c>
      <c r="P4357" s="39" t="str">
        <f t="shared" si="413"/>
        <v/>
      </c>
      <c r="AC4357" s="42" t="str">
        <f>IF(B4357="","",VLOOKUP(B4357,[2]Formula!B:C,2,0))</f>
        <v/>
      </c>
      <c r="AD4357" s="43" t="str">
        <f t="shared" si="411"/>
        <v/>
      </c>
    </row>
    <row r="4358" spans="1:30" x14ac:dyDescent="0.25">
      <c r="A4358" s="64"/>
      <c r="B4358" s="64"/>
      <c r="C4358" s="66"/>
      <c r="D4358" s="67"/>
      <c r="E4358" s="64"/>
      <c r="F4358" s="64"/>
      <c r="G4358" s="37" t="str">
        <f>IF(E4358="","",IF(OR(E4358="Project Management",E4358="Project Support",E4358="Sprint Management",E4358="Sprint Support"),"NA",ROUND((((VLOOKUP(AD4358,[2]Formula!V:X,3,0)))-SUMIF(AD:AD,AD4358,H:H)),2)))</f>
        <v/>
      </c>
      <c r="H4358" s="71"/>
      <c r="I4358" s="72"/>
      <c r="J4358" s="72"/>
      <c r="K4358" s="38" t="str">
        <f>IF(E4358="","",IF(OR(E4358="Project Management",E4358="Project Support",E4358="Sprint Management",E4358="Sprint Support"),"NA",(((SUMIF(AD:AD,AD4358,H:H)/VLOOKUP(AD4358,[2]Formula!V:X,3,0))*VLOOKUP(AD4358,[2]Formula!V:X,2,0))*H4358)/SUMIF(AD:AD,AD4358,H:H)))</f>
        <v/>
      </c>
      <c r="L4358" s="38" t="str">
        <f t="shared" si="409"/>
        <v/>
      </c>
      <c r="M4358" s="38" t="str">
        <f t="shared" si="410"/>
        <v/>
      </c>
      <c r="N4358" s="38" t="str">
        <f t="shared" si="412"/>
        <v/>
      </c>
      <c r="O4358" s="38" t="str">
        <f t="shared" si="408"/>
        <v/>
      </c>
      <c r="P4358" s="39" t="str">
        <f t="shared" si="413"/>
        <v/>
      </c>
      <c r="AC4358" s="42" t="str">
        <f>IF(B4358="","",VLOOKUP(B4358,[2]Formula!B:C,2,0))</f>
        <v/>
      </c>
      <c r="AD4358" s="43" t="str">
        <f t="shared" si="411"/>
        <v/>
      </c>
    </row>
    <row r="4359" spans="1:30" x14ac:dyDescent="0.25">
      <c r="A4359" s="64"/>
      <c r="B4359" s="64"/>
      <c r="C4359" s="66"/>
      <c r="D4359" s="67"/>
      <c r="E4359" s="64"/>
      <c r="F4359" s="64"/>
      <c r="G4359" s="37" t="str">
        <f>IF(E4359="","",IF(OR(E4359="Project Management",E4359="Project Support",E4359="Sprint Management",E4359="Sprint Support"),"NA",ROUND((((VLOOKUP(AD4359,[2]Formula!V:X,3,0)))-SUMIF(AD:AD,AD4359,H:H)),2)))</f>
        <v/>
      </c>
      <c r="H4359" s="71"/>
      <c r="I4359" s="72"/>
      <c r="J4359" s="72"/>
      <c r="K4359" s="38" t="str">
        <f>IF(E4359="","",IF(OR(E4359="Project Management",E4359="Project Support",E4359="Sprint Management",E4359="Sprint Support"),"NA",(((SUMIF(AD:AD,AD4359,H:H)/VLOOKUP(AD4359,[2]Formula!V:X,3,0))*VLOOKUP(AD4359,[2]Formula!V:X,2,0))*H4359)/SUMIF(AD:AD,AD4359,H:H)))</f>
        <v/>
      </c>
      <c r="L4359" s="38" t="str">
        <f t="shared" si="409"/>
        <v/>
      </c>
      <c r="M4359" s="38" t="str">
        <f t="shared" si="410"/>
        <v/>
      </c>
      <c r="N4359" s="38" t="str">
        <f t="shared" si="412"/>
        <v/>
      </c>
      <c r="O4359" s="38" t="str">
        <f t="shared" si="408"/>
        <v/>
      </c>
      <c r="P4359" s="39" t="str">
        <f t="shared" si="413"/>
        <v/>
      </c>
      <c r="AC4359" s="42" t="str">
        <f>IF(B4359="","",VLOOKUP(B4359,[2]Formula!B:C,2,0))</f>
        <v/>
      </c>
      <c r="AD4359" s="43" t="str">
        <f t="shared" si="411"/>
        <v/>
      </c>
    </row>
    <row r="4360" spans="1:30" x14ac:dyDescent="0.25">
      <c r="A4360" s="64"/>
      <c r="B4360" s="64"/>
      <c r="C4360" s="66"/>
      <c r="D4360" s="67"/>
      <c r="E4360" s="64"/>
      <c r="F4360" s="64"/>
      <c r="G4360" s="37" t="str">
        <f>IF(E4360="","",IF(OR(E4360="Project Management",E4360="Project Support",E4360="Sprint Management",E4360="Sprint Support"),"NA",ROUND((((VLOOKUP(AD4360,[2]Formula!V:X,3,0)))-SUMIF(AD:AD,AD4360,H:H)),2)))</f>
        <v/>
      </c>
      <c r="H4360" s="71"/>
      <c r="I4360" s="72"/>
      <c r="J4360" s="72"/>
      <c r="K4360" s="38" t="str">
        <f>IF(E4360="","",IF(OR(E4360="Project Management",E4360="Project Support",E4360="Sprint Management",E4360="Sprint Support"),"NA",(((SUMIF(AD:AD,AD4360,H:H)/VLOOKUP(AD4360,[2]Formula!V:X,3,0))*VLOOKUP(AD4360,[2]Formula!V:X,2,0))*H4360)/SUMIF(AD:AD,AD4360,H:H)))</f>
        <v/>
      </c>
      <c r="L4360" s="38" t="str">
        <f t="shared" si="409"/>
        <v/>
      </c>
      <c r="M4360" s="38" t="str">
        <f t="shared" si="410"/>
        <v/>
      </c>
      <c r="N4360" s="38" t="str">
        <f t="shared" si="412"/>
        <v/>
      </c>
      <c r="O4360" s="38" t="str">
        <f t="shared" si="408"/>
        <v/>
      </c>
      <c r="P4360" s="39" t="str">
        <f t="shared" si="413"/>
        <v/>
      </c>
      <c r="AC4360" s="42" t="str">
        <f>IF(B4360="","",VLOOKUP(B4360,[2]Formula!B:C,2,0))</f>
        <v/>
      </c>
      <c r="AD4360" s="43" t="str">
        <f t="shared" si="411"/>
        <v/>
      </c>
    </row>
    <row r="4361" spans="1:30" x14ac:dyDescent="0.25">
      <c r="A4361" s="64"/>
      <c r="B4361" s="64"/>
      <c r="C4361" s="66"/>
      <c r="D4361" s="67"/>
      <c r="E4361" s="64"/>
      <c r="F4361" s="64"/>
      <c r="G4361" s="37" t="str">
        <f>IF(E4361="","",IF(OR(E4361="Project Management",E4361="Project Support",E4361="Sprint Management",E4361="Sprint Support"),"NA",ROUND((((VLOOKUP(AD4361,[2]Formula!V:X,3,0)))-SUMIF(AD:AD,AD4361,H:H)),2)))</f>
        <v/>
      </c>
      <c r="H4361" s="71"/>
      <c r="I4361" s="72"/>
      <c r="J4361" s="72"/>
      <c r="K4361" s="38" t="str">
        <f>IF(E4361="","",IF(OR(E4361="Project Management",E4361="Project Support",E4361="Sprint Management",E4361="Sprint Support"),"NA",(((SUMIF(AD:AD,AD4361,H:H)/VLOOKUP(AD4361,[2]Formula!V:X,3,0))*VLOOKUP(AD4361,[2]Formula!V:X,2,0))*H4361)/SUMIF(AD:AD,AD4361,H:H)))</f>
        <v/>
      </c>
      <c r="L4361" s="38" t="str">
        <f t="shared" si="409"/>
        <v/>
      </c>
      <c r="M4361" s="38" t="str">
        <f t="shared" si="410"/>
        <v/>
      </c>
      <c r="N4361" s="38" t="str">
        <f t="shared" si="412"/>
        <v/>
      </c>
      <c r="O4361" s="38" t="str">
        <f t="shared" si="408"/>
        <v/>
      </c>
      <c r="P4361" s="39" t="str">
        <f t="shared" si="413"/>
        <v/>
      </c>
      <c r="AC4361" s="42" t="str">
        <f>IF(B4361="","",VLOOKUP(B4361,[2]Formula!B:C,2,0))</f>
        <v/>
      </c>
      <c r="AD4361" s="43" t="str">
        <f t="shared" si="411"/>
        <v/>
      </c>
    </row>
    <row r="4362" spans="1:30" x14ac:dyDescent="0.25">
      <c r="A4362" s="64"/>
      <c r="B4362" s="64"/>
      <c r="C4362" s="66"/>
      <c r="D4362" s="67"/>
      <c r="E4362" s="64"/>
      <c r="F4362" s="64"/>
      <c r="G4362" s="37" t="str">
        <f>IF(E4362="","",IF(OR(E4362="Project Management",E4362="Project Support",E4362="Sprint Management",E4362="Sprint Support"),"NA",ROUND((((VLOOKUP(AD4362,[2]Formula!V:X,3,0)))-SUMIF(AD:AD,AD4362,H:H)),2)))</f>
        <v/>
      </c>
      <c r="H4362" s="71"/>
      <c r="I4362" s="72"/>
      <c r="J4362" s="72"/>
      <c r="K4362" s="38" t="str">
        <f>IF(E4362="","",IF(OR(E4362="Project Management",E4362="Project Support",E4362="Sprint Management",E4362="Sprint Support"),"NA",(((SUMIF(AD:AD,AD4362,H:H)/VLOOKUP(AD4362,[2]Formula!V:X,3,0))*VLOOKUP(AD4362,[2]Formula!V:X,2,0))*H4362)/SUMIF(AD:AD,AD4362,H:H)))</f>
        <v/>
      </c>
      <c r="L4362" s="38" t="str">
        <f t="shared" si="409"/>
        <v/>
      </c>
      <c r="M4362" s="38" t="str">
        <f t="shared" si="410"/>
        <v/>
      </c>
      <c r="N4362" s="38" t="str">
        <f t="shared" si="412"/>
        <v/>
      </c>
      <c r="O4362" s="38" t="str">
        <f t="shared" si="408"/>
        <v/>
      </c>
      <c r="P4362" s="39" t="str">
        <f t="shared" si="413"/>
        <v/>
      </c>
      <c r="AC4362" s="42" t="str">
        <f>IF(B4362="","",VLOOKUP(B4362,[2]Formula!B:C,2,0))</f>
        <v/>
      </c>
      <c r="AD4362" s="43" t="str">
        <f t="shared" si="411"/>
        <v/>
      </c>
    </row>
    <row r="4363" spans="1:30" x14ac:dyDescent="0.25">
      <c r="A4363" s="64"/>
      <c r="B4363" s="64"/>
      <c r="C4363" s="66"/>
      <c r="D4363" s="67"/>
      <c r="E4363" s="64"/>
      <c r="F4363" s="64"/>
      <c r="G4363" s="37" t="str">
        <f>IF(E4363="","",IF(OR(E4363="Project Management",E4363="Project Support",E4363="Sprint Management",E4363="Sprint Support"),"NA",ROUND((((VLOOKUP(AD4363,[2]Formula!V:X,3,0)))-SUMIF(AD:AD,AD4363,H:H)),2)))</f>
        <v/>
      </c>
      <c r="H4363" s="71"/>
      <c r="I4363" s="72"/>
      <c r="J4363" s="72"/>
      <c r="K4363" s="38" t="str">
        <f>IF(E4363="","",IF(OR(E4363="Project Management",E4363="Project Support",E4363="Sprint Management",E4363="Sprint Support"),"NA",(((SUMIF(AD:AD,AD4363,H:H)/VLOOKUP(AD4363,[2]Formula!V:X,3,0))*VLOOKUP(AD4363,[2]Formula!V:X,2,0))*H4363)/SUMIF(AD:AD,AD4363,H:H)))</f>
        <v/>
      </c>
      <c r="L4363" s="38" t="str">
        <f t="shared" si="409"/>
        <v/>
      </c>
      <c r="M4363" s="38" t="str">
        <f t="shared" si="410"/>
        <v/>
      </c>
      <c r="N4363" s="38" t="str">
        <f t="shared" si="412"/>
        <v/>
      </c>
      <c r="O4363" s="38" t="str">
        <f t="shared" si="408"/>
        <v/>
      </c>
      <c r="P4363" s="39" t="str">
        <f t="shared" si="413"/>
        <v/>
      </c>
      <c r="AC4363" s="42" t="str">
        <f>IF(B4363="","",VLOOKUP(B4363,[2]Formula!B:C,2,0))</f>
        <v/>
      </c>
      <c r="AD4363" s="43" t="str">
        <f t="shared" si="411"/>
        <v/>
      </c>
    </row>
    <row r="4364" spans="1:30" x14ac:dyDescent="0.25">
      <c r="A4364" s="64"/>
      <c r="B4364" s="64"/>
      <c r="C4364" s="66"/>
      <c r="D4364" s="67"/>
      <c r="E4364" s="64"/>
      <c r="F4364" s="64"/>
      <c r="G4364" s="37" t="str">
        <f>IF(E4364="","",IF(OR(E4364="Project Management",E4364="Project Support",E4364="Sprint Management",E4364="Sprint Support"),"NA",ROUND((((VLOOKUP(AD4364,[2]Formula!V:X,3,0)))-SUMIF(AD:AD,AD4364,H:H)),2)))</f>
        <v/>
      </c>
      <c r="H4364" s="71"/>
      <c r="I4364" s="72"/>
      <c r="J4364" s="72"/>
      <c r="K4364" s="38" t="str">
        <f>IF(E4364="","",IF(OR(E4364="Project Management",E4364="Project Support",E4364="Sprint Management",E4364="Sprint Support"),"NA",(((SUMIF(AD:AD,AD4364,H:H)/VLOOKUP(AD4364,[2]Formula!V:X,3,0))*VLOOKUP(AD4364,[2]Formula!V:X,2,0))*H4364)/SUMIF(AD:AD,AD4364,H:H)))</f>
        <v/>
      </c>
      <c r="L4364" s="38" t="str">
        <f t="shared" si="409"/>
        <v/>
      </c>
      <c r="M4364" s="38" t="str">
        <f t="shared" si="410"/>
        <v/>
      </c>
      <c r="N4364" s="38" t="str">
        <f t="shared" si="412"/>
        <v/>
      </c>
      <c r="O4364" s="38" t="str">
        <f t="shared" si="408"/>
        <v/>
      </c>
      <c r="P4364" s="39" t="str">
        <f t="shared" si="413"/>
        <v/>
      </c>
      <c r="AC4364" s="42" t="str">
        <f>IF(B4364="","",VLOOKUP(B4364,[2]Formula!B:C,2,0))</f>
        <v/>
      </c>
      <c r="AD4364" s="43" t="str">
        <f t="shared" si="411"/>
        <v/>
      </c>
    </row>
    <row r="4365" spans="1:30" x14ac:dyDescent="0.25">
      <c r="A4365" s="64"/>
      <c r="B4365" s="64"/>
      <c r="C4365" s="66"/>
      <c r="D4365" s="67"/>
      <c r="E4365" s="64"/>
      <c r="F4365" s="64"/>
      <c r="G4365" s="37" t="str">
        <f>IF(E4365="","",IF(OR(E4365="Project Management",E4365="Project Support",E4365="Sprint Management",E4365="Sprint Support"),"NA",ROUND((((VLOOKUP(AD4365,[2]Formula!V:X,3,0)))-SUMIF(AD:AD,AD4365,H:H)),2)))</f>
        <v/>
      </c>
      <c r="H4365" s="71"/>
      <c r="I4365" s="72"/>
      <c r="J4365" s="72"/>
      <c r="K4365" s="38" t="str">
        <f>IF(E4365="","",IF(OR(E4365="Project Management",E4365="Project Support",E4365="Sprint Management",E4365="Sprint Support"),"NA",(((SUMIF(AD:AD,AD4365,H:H)/VLOOKUP(AD4365,[2]Formula!V:X,3,0))*VLOOKUP(AD4365,[2]Formula!V:X,2,0))*H4365)/SUMIF(AD:AD,AD4365,H:H)))</f>
        <v/>
      </c>
      <c r="L4365" s="38" t="str">
        <f t="shared" si="409"/>
        <v/>
      </c>
      <c r="M4365" s="38" t="str">
        <f t="shared" si="410"/>
        <v/>
      </c>
      <c r="N4365" s="38" t="str">
        <f t="shared" si="412"/>
        <v/>
      </c>
      <c r="O4365" s="38" t="str">
        <f t="shared" si="408"/>
        <v/>
      </c>
      <c r="P4365" s="39" t="str">
        <f t="shared" si="413"/>
        <v/>
      </c>
      <c r="AC4365" s="42" t="str">
        <f>IF(B4365="","",VLOOKUP(B4365,[2]Formula!B:C,2,0))</f>
        <v/>
      </c>
      <c r="AD4365" s="43" t="str">
        <f t="shared" si="411"/>
        <v/>
      </c>
    </row>
    <row r="4366" spans="1:30" x14ac:dyDescent="0.25">
      <c r="A4366" s="64"/>
      <c r="B4366" s="64"/>
      <c r="C4366" s="66"/>
      <c r="D4366" s="67"/>
      <c r="E4366" s="64"/>
      <c r="F4366" s="64"/>
      <c r="G4366" s="37" t="str">
        <f>IF(E4366="","",IF(OR(E4366="Project Management",E4366="Project Support",E4366="Sprint Management",E4366="Sprint Support"),"NA",ROUND((((VLOOKUP(AD4366,[2]Formula!V:X,3,0)))-SUMIF(AD:AD,AD4366,H:H)),2)))</f>
        <v/>
      </c>
      <c r="H4366" s="71"/>
      <c r="I4366" s="72"/>
      <c r="J4366" s="72"/>
      <c r="K4366" s="38" t="str">
        <f>IF(E4366="","",IF(OR(E4366="Project Management",E4366="Project Support",E4366="Sprint Management",E4366="Sprint Support"),"NA",(((SUMIF(AD:AD,AD4366,H:H)/VLOOKUP(AD4366,[2]Formula!V:X,3,0))*VLOOKUP(AD4366,[2]Formula!V:X,2,0))*H4366)/SUMIF(AD:AD,AD4366,H:H)))</f>
        <v/>
      </c>
      <c r="L4366" s="38" t="str">
        <f t="shared" si="409"/>
        <v/>
      </c>
      <c r="M4366" s="38" t="str">
        <f t="shared" si="410"/>
        <v/>
      </c>
      <c r="N4366" s="38" t="str">
        <f t="shared" si="412"/>
        <v/>
      </c>
      <c r="O4366" s="38" t="str">
        <f t="shared" si="408"/>
        <v/>
      </c>
      <c r="P4366" s="39" t="str">
        <f t="shared" si="413"/>
        <v/>
      </c>
      <c r="AC4366" s="42" t="str">
        <f>IF(B4366="","",VLOOKUP(B4366,[2]Formula!B:C,2,0))</f>
        <v/>
      </c>
      <c r="AD4366" s="43" t="str">
        <f t="shared" si="411"/>
        <v/>
      </c>
    </row>
    <row r="4367" spans="1:30" x14ac:dyDescent="0.25">
      <c r="A4367" s="64"/>
      <c r="B4367" s="64"/>
      <c r="C4367" s="66"/>
      <c r="D4367" s="67"/>
      <c r="E4367" s="64"/>
      <c r="F4367" s="64"/>
      <c r="G4367" s="37" t="str">
        <f>IF(E4367="","",IF(OR(E4367="Project Management",E4367="Project Support",E4367="Sprint Management",E4367="Sprint Support"),"NA",ROUND((((VLOOKUP(AD4367,[2]Formula!V:X,3,0)))-SUMIF(AD:AD,AD4367,H:H)),2)))</f>
        <v/>
      </c>
      <c r="H4367" s="71"/>
      <c r="I4367" s="72"/>
      <c r="J4367" s="72"/>
      <c r="K4367" s="38" t="str">
        <f>IF(E4367="","",IF(OR(E4367="Project Management",E4367="Project Support",E4367="Sprint Management",E4367="Sprint Support"),"NA",(((SUMIF(AD:AD,AD4367,H:H)/VLOOKUP(AD4367,[2]Formula!V:X,3,0))*VLOOKUP(AD4367,[2]Formula!V:X,2,0))*H4367)/SUMIF(AD:AD,AD4367,H:H)))</f>
        <v/>
      </c>
      <c r="L4367" s="38" t="str">
        <f t="shared" si="409"/>
        <v/>
      </c>
      <c r="M4367" s="38" t="str">
        <f t="shared" si="410"/>
        <v/>
      </c>
      <c r="N4367" s="38" t="str">
        <f t="shared" si="412"/>
        <v/>
      </c>
      <c r="O4367" s="38" t="str">
        <f t="shared" si="408"/>
        <v/>
      </c>
      <c r="P4367" s="39" t="str">
        <f t="shared" si="413"/>
        <v/>
      </c>
      <c r="AC4367" s="42" t="str">
        <f>IF(B4367="","",VLOOKUP(B4367,[2]Formula!B:C,2,0))</f>
        <v/>
      </c>
      <c r="AD4367" s="43" t="str">
        <f t="shared" si="411"/>
        <v/>
      </c>
    </row>
    <row r="4368" spans="1:30" x14ac:dyDescent="0.25">
      <c r="A4368" s="64"/>
      <c r="B4368" s="64"/>
      <c r="C4368" s="66"/>
      <c r="D4368" s="67"/>
      <c r="E4368" s="64"/>
      <c r="F4368" s="64"/>
      <c r="G4368" s="37" t="str">
        <f>IF(E4368="","",IF(OR(E4368="Project Management",E4368="Project Support",E4368="Sprint Management",E4368="Sprint Support"),"NA",ROUND((((VLOOKUP(AD4368,[2]Formula!V:X,3,0)))-SUMIF(AD:AD,AD4368,H:H)),2)))</f>
        <v/>
      </c>
      <c r="H4368" s="71"/>
      <c r="I4368" s="72"/>
      <c r="J4368" s="72"/>
      <c r="K4368" s="38" t="str">
        <f>IF(E4368="","",IF(OR(E4368="Project Management",E4368="Project Support",E4368="Sprint Management",E4368="Sprint Support"),"NA",(((SUMIF(AD:AD,AD4368,H:H)/VLOOKUP(AD4368,[2]Formula!V:X,3,0))*VLOOKUP(AD4368,[2]Formula!V:X,2,0))*H4368)/SUMIF(AD:AD,AD4368,H:H)))</f>
        <v/>
      </c>
      <c r="L4368" s="38" t="str">
        <f t="shared" si="409"/>
        <v/>
      </c>
      <c r="M4368" s="38" t="str">
        <f t="shared" si="410"/>
        <v/>
      </c>
      <c r="N4368" s="38" t="str">
        <f t="shared" si="412"/>
        <v/>
      </c>
      <c r="O4368" s="38" t="str">
        <f t="shared" si="408"/>
        <v/>
      </c>
      <c r="P4368" s="39" t="str">
        <f t="shared" si="413"/>
        <v/>
      </c>
      <c r="AC4368" s="42" t="str">
        <f>IF(B4368="","",VLOOKUP(B4368,[2]Formula!B:C,2,0))</f>
        <v/>
      </c>
      <c r="AD4368" s="43" t="str">
        <f t="shared" si="411"/>
        <v/>
      </c>
    </row>
    <row r="4369" spans="1:30" x14ac:dyDescent="0.25">
      <c r="A4369" s="64"/>
      <c r="B4369" s="64"/>
      <c r="C4369" s="66"/>
      <c r="D4369" s="67"/>
      <c r="E4369" s="64"/>
      <c r="F4369" s="64"/>
      <c r="G4369" s="37" t="str">
        <f>IF(E4369="","",IF(OR(E4369="Project Management",E4369="Project Support",E4369="Sprint Management",E4369="Sprint Support"),"NA",ROUND((((VLOOKUP(AD4369,[2]Formula!V:X,3,0)))-SUMIF(AD:AD,AD4369,H:H)),2)))</f>
        <v/>
      </c>
      <c r="H4369" s="71"/>
      <c r="I4369" s="72"/>
      <c r="J4369" s="72"/>
      <c r="K4369" s="38" t="str">
        <f>IF(E4369="","",IF(OR(E4369="Project Management",E4369="Project Support",E4369="Sprint Management",E4369="Sprint Support"),"NA",(((SUMIF(AD:AD,AD4369,H:H)/VLOOKUP(AD4369,[2]Formula!V:X,3,0))*VLOOKUP(AD4369,[2]Formula!V:X,2,0))*H4369)/SUMIF(AD:AD,AD4369,H:H)))</f>
        <v/>
      </c>
      <c r="L4369" s="38" t="str">
        <f t="shared" si="409"/>
        <v/>
      </c>
      <c r="M4369" s="38" t="str">
        <f t="shared" si="410"/>
        <v/>
      </c>
      <c r="N4369" s="38" t="str">
        <f t="shared" si="412"/>
        <v/>
      </c>
      <c r="O4369" s="38" t="str">
        <f t="shared" si="408"/>
        <v/>
      </c>
      <c r="P4369" s="39" t="str">
        <f t="shared" si="413"/>
        <v/>
      </c>
      <c r="AC4369" s="42" t="str">
        <f>IF(B4369="","",VLOOKUP(B4369,[2]Formula!B:C,2,0))</f>
        <v/>
      </c>
      <c r="AD4369" s="43" t="str">
        <f t="shared" si="411"/>
        <v/>
      </c>
    </row>
    <row r="4370" spans="1:30" x14ac:dyDescent="0.25">
      <c r="A4370" s="64"/>
      <c r="B4370" s="64"/>
      <c r="C4370" s="66"/>
      <c r="D4370" s="67"/>
      <c r="E4370" s="64"/>
      <c r="F4370" s="64"/>
      <c r="G4370" s="37" t="str">
        <f>IF(E4370="","",IF(OR(E4370="Project Management",E4370="Project Support",E4370="Sprint Management",E4370="Sprint Support"),"NA",ROUND((((VLOOKUP(AD4370,[2]Formula!V:X,3,0)))-SUMIF(AD:AD,AD4370,H:H)),2)))</f>
        <v/>
      </c>
      <c r="H4370" s="71"/>
      <c r="I4370" s="72"/>
      <c r="J4370" s="72"/>
      <c r="K4370" s="38" t="str">
        <f>IF(E4370="","",IF(OR(E4370="Project Management",E4370="Project Support",E4370="Sprint Management",E4370="Sprint Support"),"NA",(((SUMIF(AD:AD,AD4370,H:H)/VLOOKUP(AD4370,[2]Formula!V:X,3,0))*VLOOKUP(AD4370,[2]Formula!V:X,2,0))*H4370)/SUMIF(AD:AD,AD4370,H:H)))</f>
        <v/>
      </c>
      <c r="L4370" s="38" t="str">
        <f t="shared" si="409"/>
        <v/>
      </c>
      <c r="M4370" s="38" t="str">
        <f t="shared" si="410"/>
        <v/>
      </c>
      <c r="N4370" s="38" t="str">
        <f t="shared" si="412"/>
        <v/>
      </c>
      <c r="O4370" s="38" t="str">
        <f t="shared" si="408"/>
        <v/>
      </c>
      <c r="P4370" s="39" t="str">
        <f t="shared" si="413"/>
        <v/>
      </c>
      <c r="AC4370" s="42" t="str">
        <f>IF(B4370="","",VLOOKUP(B4370,[2]Formula!B:C,2,0))</f>
        <v/>
      </c>
      <c r="AD4370" s="43" t="str">
        <f t="shared" si="411"/>
        <v/>
      </c>
    </row>
    <row r="4371" spans="1:30" x14ac:dyDescent="0.25">
      <c r="A4371" s="64"/>
      <c r="B4371" s="64"/>
      <c r="C4371" s="66"/>
      <c r="D4371" s="67"/>
      <c r="E4371" s="64"/>
      <c r="F4371" s="64"/>
      <c r="G4371" s="37" t="str">
        <f>IF(E4371="","",IF(OR(E4371="Project Management",E4371="Project Support",E4371="Sprint Management",E4371="Sprint Support"),"NA",ROUND((((VLOOKUP(AD4371,[2]Formula!V:X,3,0)))-SUMIF(AD:AD,AD4371,H:H)),2)))</f>
        <v/>
      </c>
      <c r="H4371" s="71"/>
      <c r="I4371" s="72"/>
      <c r="J4371" s="72"/>
      <c r="K4371" s="38" t="str">
        <f>IF(E4371="","",IF(OR(E4371="Project Management",E4371="Project Support",E4371="Sprint Management",E4371="Sprint Support"),"NA",(((SUMIF(AD:AD,AD4371,H:H)/VLOOKUP(AD4371,[2]Formula!V:X,3,0))*VLOOKUP(AD4371,[2]Formula!V:X,2,0))*H4371)/SUMIF(AD:AD,AD4371,H:H)))</f>
        <v/>
      </c>
      <c r="L4371" s="38" t="str">
        <f t="shared" si="409"/>
        <v/>
      </c>
      <c r="M4371" s="38" t="str">
        <f t="shared" si="410"/>
        <v/>
      </c>
      <c r="N4371" s="38" t="str">
        <f t="shared" si="412"/>
        <v/>
      </c>
      <c r="O4371" s="38" t="str">
        <f t="shared" si="408"/>
        <v/>
      </c>
      <c r="P4371" s="39" t="str">
        <f t="shared" si="413"/>
        <v/>
      </c>
      <c r="AC4371" s="42" t="str">
        <f>IF(B4371="","",VLOOKUP(B4371,[2]Formula!B:C,2,0))</f>
        <v/>
      </c>
      <c r="AD4371" s="43" t="str">
        <f t="shared" si="411"/>
        <v/>
      </c>
    </row>
    <row r="4372" spans="1:30" x14ac:dyDescent="0.25">
      <c r="A4372" s="64"/>
      <c r="B4372" s="64"/>
      <c r="C4372" s="66"/>
      <c r="D4372" s="67"/>
      <c r="E4372" s="64"/>
      <c r="F4372" s="64"/>
      <c r="G4372" s="37" t="str">
        <f>IF(E4372="","",IF(OR(E4372="Project Management",E4372="Project Support",E4372="Sprint Management",E4372="Sprint Support"),"NA",ROUND((((VLOOKUP(AD4372,[2]Formula!V:X,3,0)))-SUMIF(AD:AD,AD4372,H:H)),2)))</f>
        <v/>
      </c>
      <c r="H4372" s="71"/>
      <c r="I4372" s="72"/>
      <c r="J4372" s="72"/>
      <c r="K4372" s="38" t="str">
        <f>IF(E4372="","",IF(OR(E4372="Project Management",E4372="Project Support",E4372="Sprint Management",E4372="Sprint Support"),"NA",(((SUMIF(AD:AD,AD4372,H:H)/VLOOKUP(AD4372,[2]Formula!V:X,3,0))*VLOOKUP(AD4372,[2]Formula!V:X,2,0))*H4372)/SUMIF(AD:AD,AD4372,H:H)))</f>
        <v/>
      </c>
      <c r="L4372" s="38" t="str">
        <f t="shared" si="409"/>
        <v/>
      </c>
      <c r="M4372" s="38" t="str">
        <f t="shared" si="410"/>
        <v/>
      </c>
      <c r="N4372" s="38" t="str">
        <f t="shared" si="412"/>
        <v/>
      </c>
      <c r="O4372" s="38" t="str">
        <f t="shared" si="408"/>
        <v/>
      </c>
      <c r="P4372" s="39" t="str">
        <f t="shared" si="413"/>
        <v/>
      </c>
      <c r="AC4372" s="42" t="str">
        <f>IF(B4372="","",VLOOKUP(B4372,[2]Formula!B:C,2,0))</f>
        <v/>
      </c>
      <c r="AD4372" s="43" t="str">
        <f t="shared" si="411"/>
        <v/>
      </c>
    </row>
    <row r="4373" spans="1:30" x14ac:dyDescent="0.25">
      <c r="A4373" s="64"/>
      <c r="B4373" s="64"/>
      <c r="C4373" s="66"/>
      <c r="D4373" s="67"/>
      <c r="E4373" s="64"/>
      <c r="F4373" s="64"/>
      <c r="G4373" s="37" t="str">
        <f>IF(E4373="","",IF(OR(E4373="Project Management",E4373="Project Support",E4373="Sprint Management",E4373="Sprint Support"),"NA",ROUND((((VLOOKUP(AD4373,[2]Formula!V:X,3,0)))-SUMIF(AD:AD,AD4373,H:H)),2)))</f>
        <v/>
      </c>
      <c r="H4373" s="71"/>
      <c r="I4373" s="72"/>
      <c r="J4373" s="72"/>
      <c r="K4373" s="38" t="str">
        <f>IF(E4373="","",IF(OR(E4373="Project Management",E4373="Project Support",E4373="Sprint Management",E4373="Sprint Support"),"NA",(((SUMIF(AD:AD,AD4373,H:H)/VLOOKUP(AD4373,[2]Formula!V:X,3,0))*VLOOKUP(AD4373,[2]Formula!V:X,2,0))*H4373)/SUMIF(AD:AD,AD4373,H:H)))</f>
        <v/>
      </c>
      <c r="L4373" s="38" t="str">
        <f t="shared" si="409"/>
        <v/>
      </c>
      <c r="M4373" s="38" t="str">
        <f t="shared" si="410"/>
        <v/>
      </c>
      <c r="N4373" s="38" t="str">
        <f t="shared" si="412"/>
        <v/>
      </c>
      <c r="O4373" s="38" t="str">
        <f t="shared" si="408"/>
        <v/>
      </c>
      <c r="P4373" s="39" t="str">
        <f t="shared" si="413"/>
        <v/>
      </c>
      <c r="AC4373" s="42" t="str">
        <f>IF(B4373="","",VLOOKUP(B4373,[2]Formula!B:C,2,0))</f>
        <v/>
      </c>
      <c r="AD4373" s="43" t="str">
        <f t="shared" si="411"/>
        <v/>
      </c>
    </row>
    <row r="4374" spans="1:30" x14ac:dyDescent="0.25">
      <c r="A4374" s="64"/>
      <c r="B4374" s="64"/>
      <c r="C4374" s="66"/>
      <c r="D4374" s="67"/>
      <c r="E4374" s="64"/>
      <c r="F4374" s="64"/>
      <c r="G4374" s="37" t="str">
        <f>IF(E4374="","",IF(OR(E4374="Project Management",E4374="Project Support",E4374="Sprint Management",E4374="Sprint Support"),"NA",ROUND((((VLOOKUP(AD4374,[2]Formula!V:X,3,0)))-SUMIF(AD:AD,AD4374,H:H)),2)))</f>
        <v/>
      </c>
      <c r="H4374" s="71"/>
      <c r="I4374" s="72"/>
      <c r="J4374" s="72"/>
      <c r="K4374" s="38" t="str">
        <f>IF(E4374="","",IF(OR(E4374="Project Management",E4374="Project Support",E4374="Sprint Management",E4374="Sprint Support"),"NA",(((SUMIF(AD:AD,AD4374,H:H)/VLOOKUP(AD4374,[2]Formula!V:X,3,0))*VLOOKUP(AD4374,[2]Formula!V:X,2,0))*H4374)/SUMIF(AD:AD,AD4374,H:H)))</f>
        <v/>
      </c>
      <c r="L4374" s="38" t="str">
        <f t="shared" si="409"/>
        <v/>
      </c>
      <c r="M4374" s="38" t="str">
        <f t="shared" si="410"/>
        <v/>
      </c>
      <c r="N4374" s="38" t="str">
        <f t="shared" si="412"/>
        <v/>
      </c>
      <c r="O4374" s="38" t="str">
        <f t="shared" si="408"/>
        <v/>
      </c>
      <c r="P4374" s="39" t="str">
        <f t="shared" si="413"/>
        <v/>
      </c>
      <c r="AC4374" s="42" t="str">
        <f>IF(B4374="","",VLOOKUP(B4374,[2]Formula!B:C,2,0))</f>
        <v/>
      </c>
      <c r="AD4374" s="43" t="str">
        <f t="shared" si="411"/>
        <v/>
      </c>
    </row>
    <row r="4375" spans="1:30" x14ac:dyDescent="0.25">
      <c r="A4375" s="64"/>
      <c r="B4375" s="64"/>
      <c r="C4375" s="66"/>
      <c r="D4375" s="67"/>
      <c r="E4375" s="64"/>
      <c r="F4375" s="64"/>
      <c r="G4375" s="37" t="str">
        <f>IF(E4375="","",IF(OR(E4375="Project Management",E4375="Project Support",E4375="Sprint Management",E4375="Sprint Support"),"NA",ROUND((((VLOOKUP(AD4375,[2]Formula!V:X,3,0)))-SUMIF(AD:AD,AD4375,H:H)),2)))</f>
        <v/>
      </c>
      <c r="H4375" s="71"/>
      <c r="I4375" s="72"/>
      <c r="J4375" s="72"/>
      <c r="K4375" s="38" t="str">
        <f>IF(E4375="","",IF(OR(E4375="Project Management",E4375="Project Support",E4375="Sprint Management",E4375="Sprint Support"),"NA",(((SUMIF(AD:AD,AD4375,H:H)/VLOOKUP(AD4375,[2]Formula!V:X,3,0))*VLOOKUP(AD4375,[2]Formula!V:X,2,0))*H4375)/SUMIF(AD:AD,AD4375,H:H)))</f>
        <v/>
      </c>
      <c r="L4375" s="38" t="str">
        <f t="shared" si="409"/>
        <v/>
      </c>
      <c r="M4375" s="38" t="str">
        <f t="shared" si="410"/>
        <v/>
      </c>
      <c r="N4375" s="38" t="str">
        <f t="shared" si="412"/>
        <v/>
      </c>
      <c r="O4375" s="38" t="str">
        <f t="shared" si="408"/>
        <v/>
      </c>
      <c r="P4375" s="39" t="str">
        <f t="shared" si="413"/>
        <v/>
      </c>
      <c r="AC4375" s="42" t="str">
        <f>IF(B4375="","",VLOOKUP(B4375,[2]Formula!B:C,2,0))</f>
        <v/>
      </c>
      <c r="AD4375" s="43" t="str">
        <f t="shared" si="411"/>
        <v/>
      </c>
    </row>
    <row r="4376" spans="1:30" x14ac:dyDescent="0.25">
      <c r="A4376" s="64"/>
      <c r="B4376" s="64"/>
      <c r="C4376" s="66"/>
      <c r="D4376" s="67"/>
      <c r="E4376" s="64"/>
      <c r="F4376" s="64"/>
      <c r="G4376" s="37" t="str">
        <f>IF(E4376="","",IF(OR(E4376="Project Management",E4376="Project Support",E4376="Sprint Management",E4376="Sprint Support"),"NA",ROUND((((VLOOKUP(AD4376,[2]Formula!V:X,3,0)))-SUMIF(AD:AD,AD4376,H:H)),2)))</f>
        <v/>
      </c>
      <c r="H4376" s="71"/>
      <c r="I4376" s="72"/>
      <c r="J4376" s="72"/>
      <c r="K4376" s="38" t="str">
        <f>IF(E4376="","",IF(OR(E4376="Project Management",E4376="Project Support",E4376="Sprint Management",E4376="Sprint Support"),"NA",(((SUMIF(AD:AD,AD4376,H:H)/VLOOKUP(AD4376,[2]Formula!V:X,3,0))*VLOOKUP(AD4376,[2]Formula!V:X,2,0))*H4376)/SUMIF(AD:AD,AD4376,H:H)))</f>
        <v/>
      </c>
      <c r="L4376" s="38" t="str">
        <f t="shared" si="409"/>
        <v/>
      </c>
      <c r="M4376" s="38" t="str">
        <f t="shared" si="410"/>
        <v/>
      </c>
      <c r="N4376" s="38" t="str">
        <f t="shared" si="412"/>
        <v/>
      </c>
      <c r="O4376" s="38" t="str">
        <f t="shared" si="408"/>
        <v/>
      </c>
      <c r="P4376" s="39" t="str">
        <f t="shared" si="413"/>
        <v/>
      </c>
      <c r="AC4376" s="42" t="str">
        <f>IF(B4376="","",VLOOKUP(B4376,[2]Formula!B:C,2,0))</f>
        <v/>
      </c>
      <c r="AD4376" s="43" t="str">
        <f t="shared" si="411"/>
        <v/>
      </c>
    </row>
    <row r="4377" spans="1:30" x14ac:dyDescent="0.25">
      <c r="A4377" s="64"/>
      <c r="B4377" s="64"/>
      <c r="C4377" s="66"/>
      <c r="D4377" s="67"/>
      <c r="E4377" s="64"/>
      <c r="F4377" s="64"/>
      <c r="G4377" s="37" t="str">
        <f>IF(E4377="","",IF(OR(E4377="Project Management",E4377="Project Support",E4377="Sprint Management",E4377="Sprint Support"),"NA",ROUND((((VLOOKUP(AD4377,[2]Formula!V:X,3,0)))-SUMIF(AD:AD,AD4377,H:H)),2)))</f>
        <v/>
      </c>
      <c r="H4377" s="71"/>
      <c r="I4377" s="72"/>
      <c r="J4377" s="72"/>
      <c r="K4377" s="38" t="str">
        <f>IF(E4377="","",IF(OR(E4377="Project Management",E4377="Project Support",E4377="Sprint Management",E4377="Sprint Support"),"NA",(((SUMIF(AD:AD,AD4377,H:H)/VLOOKUP(AD4377,[2]Formula!V:X,3,0))*VLOOKUP(AD4377,[2]Formula!V:X,2,0))*H4377)/SUMIF(AD:AD,AD4377,H:H)))</f>
        <v/>
      </c>
      <c r="L4377" s="38" t="str">
        <f t="shared" si="409"/>
        <v/>
      </c>
      <c r="M4377" s="38" t="str">
        <f t="shared" si="410"/>
        <v/>
      </c>
      <c r="N4377" s="38" t="str">
        <f t="shared" si="412"/>
        <v/>
      </c>
      <c r="O4377" s="38" t="str">
        <f t="shared" si="408"/>
        <v/>
      </c>
      <c r="P4377" s="39" t="str">
        <f t="shared" si="413"/>
        <v/>
      </c>
      <c r="AC4377" s="42" t="str">
        <f>IF(B4377="","",VLOOKUP(B4377,[2]Formula!B:C,2,0))</f>
        <v/>
      </c>
      <c r="AD4377" s="43" t="str">
        <f t="shared" si="411"/>
        <v/>
      </c>
    </row>
    <row r="4378" spans="1:30" x14ac:dyDescent="0.25">
      <c r="A4378" s="64"/>
      <c r="B4378" s="64"/>
      <c r="C4378" s="66"/>
      <c r="D4378" s="67"/>
      <c r="E4378" s="64"/>
      <c r="F4378" s="64"/>
      <c r="G4378" s="37" t="str">
        <f>IF(E4378="","",IF(OR(E4378="Project Management",E4378="Project Support",E4378="Sprint Management",E4378="Sprint Support"),"NA",ROUND((((VLOOKUP(AD4378,[2]Formula!V:X,3,0)))-SUMIF(AD:AD,AD4378,H:H)),2)))</f>
        <v/>
      </c>
      <c r="H4378" s="71"/>
      <c r="I4378" s="72"/>
      <c r="J4378" s="72"/>
      <c r="K4378" s="38" t="str">
        <f>IF(E4378="","",IF(OR(E4378="Project Management",E4378="Project Support",E4378="Sprint Management",E4378="Sprint Support"),"NA",(((SUMIF(AD:AD,AD4378,H:H)/VLOOKUP(AD4378,[2]Formula!V:X,3,0))*VLOOKUP(AD4378,[2]Formula!V:X,2,0))*H4378)/SUMIF(AD:AD,AD4378,H:H)))</f>
        <v/>
      </c>
      <c r="L4378" s="38" t="str">
        <f t="shared" si="409"/>
        <v/>
      </c>
      <c r="M4378" s="38" t="str">
        <f t="shared" si="410"/>
        <v/>
      </c>
      <c r="N4378" s="38" t="str">
        <f t="shared" si="412"/>
        <v/>
      </c>
      <c r="O4378" s="38" t="str">
        <f t="shared" si="408"/>
        <v/>
      </c>
      <c r="P4378" s="39" t="str">
        <f t="shared" si="413"/>
        <v/>
      </c>
      <c r="AC4378" s="42" t="str">
        <f>IF(B4378="","",VLOOKUP(B4378,[2]Formula!B:C,2,0))</f>
        <v/>
      </c>
      <c r="AD4378" s="43" t="str">
        <f t="shared" si="411"/>
        <v/>
      </c>
    </row>
    <row r="4379" spans="1:30" x14ac:dyDescent="0.25">
      <c r="A4379" s="64"/>
      <c r="B4379" s="64"/>
      <c r="C4379" s="66"/>
      <c r="D4379" s="67"/>
      <c r="E4379" s="64"/>
      <c r="F4379" s="64"/>
      <c r="G4379" s="37" t="str">
        <f>IF(E4379="","",IF(OR(E4379="Project Management",E4379="Project Support",E4379="Sprint Management",E4379="Sprint Support"),"NA",ROUND((((VLOOKUP(AD4379,[2]Formula!V:X,3,0)))-SUMIF(AD:AD,AD4379,H:H)),2)))</f>
        <v/>
      </c>
      <c r="H4379" s="71"/>
      <c r="I4379" s="72"/>
      <c r="J4379" s="72"/>
      <c r="K4379" s="38" t="str">
        <f>IF(E4379="","",IF(OR(E4379="Project Management",E4379="Project Support",E4379="Sprint Management",E4379="Sprint Support"),"NA",(((SUMIF(AD:AD,AD4379,H:H)/VLOOKUP(AD4379,[2]Formula!V:X,3,0))*VLOOKUP(AD4379,[2]Formula!V:X,2,0))*H4379)/SUMIF(AD:AD,AD4379,H:H)))</f>
        <v/>
      </c>
      <c r="L4379" s="38" t="str">
        <f t="shared" si="409"/>
        <v/>
      </c>
      <c r="M4379" s="38" t="str">
        <f t="shared" si="410"/>
        <v/>
      </c>
      <c r="N4379" s="38" t="str">
        <f t="shared" si="412"/>
        <v/>
      </c>
      <c r="O4379" s="38" t="str">
        <f t="shared" si="408"/>
        <v/>
      </c>
      <c r="P4379" s="39" t="str">
        <f t="shared" si="413"/>
        <v/>
      </c>
      <c r="AC4379" s="42" t="str">
        <f>IF(B4379="","",VLOOKUP(B4379,[2]Formula!B:C,2,0))</f>
        <v/>
      </c>
      <c r="AD4379" s="43" t="str">
        <f t="shared" si="411"/>
        <v/>
      </c>
    </row>
    <row r="4380" spans="1:30" x14ac:dyDescent="0.25">
      <c r="A4380" s="64"/>
      <c r="B4380" s="64"/>
      <c r="C4380" s="66"/>
      <c r="D4380" s="67"/>
      <c r="E4380" s="64"/>
      <c r="F4380" s="64"/>
      <c r="G4380" s="37" t="str">
        <f>IF(E4380="","",IF(OR(E4380="Project Management",E4380="Project Support",E4380="Sprint Management",E4380="Sprint Support"),"NA",ROUND((((VLOOKUP(AD4380,[2]Formula!V:X,3,0)))-SUMIF(AD:AD,AD4380,H:H)),2)))</f>
        <v/>
      </c>
      <c r="H4380" s="71"/>
      <c r="I4380" s="72"/>
      <c r="J4380" s="72"/>
      <c r="K4380" s="38" t="str">
        <f>IF(E4380="","",IF(OR(E4380="Project Management",E4380="Project Support",E4380="Sprint Management",E4380="Sprint Support"),"NA",(((SUMIF(AD:AD,AD4380,H:H)/VLOOKUP(AD4380,[2]Formula!V:X,3,0))*VLOOKUP(AD4380,[2]Formula!V:X,2,0))*H4380)/SUMIF(AD:AD,AD4380,H:H)))</f>
        <v/>
      </c>
      <c r="L4380" s="38" t="str">
        <f t="shared" si="409"/>
        <v/>
      </c>
      <c r="M4380" s="38" t="str">
        <f t="shared" si="410"/>
        <v/>
      </c>
      <c r="N4380" s="38" t="str">
        <f t="shared" si="412"/>
        <v/>
      </c>
      <c r="O4380" s="38" t="str">
        <f t="shared" si="408"/>
        <v/>
      </c>
      <c r="P4380" s="39" t="str">
        <f t="shared" si="413"/>
        <v/>
      </c>
      <c r="AC4380" s="42" t="str">
        <f>IF(B4380="","",VLOOKUP(B4380,[2]Formula!B:C,2,0))</f>
        <v/>
      </c>
      <c r="AD4380" s="43" t="str">
        <f t="shared" si="411"/>
        <v/>
      </c>
    </row>
    <row r="4381" spans="1:30" x14ac:dyDescent="0.25">
      <c r="A4381" s="64"/>
      <c r="B4381" s="64"/>
      <c r="C4381" s="66"/>
      <c r="D4381" s="67"/>
      <c r="E4381" s="64"/>
      <c r="F4381" s="64"/>
      <c r="G4381" s="37" t="str">
        <f>IF(E4381="","",IF(OR(E4381="Project Management",E4381="Project Support",E4381="Sprint Management",E4381="Sprint Support"),"NA",ROUND((((VLOOKUP(AD4381,[2]Formula!V:X,3,0)))-SUMIF(AD:AD,AD4381,H:H)),2)))</f>
        <v/>
      </c>
      <c r="H4381" s="71"/>
      <c r="I4381" s="72"/>
      <c r="J4381" s="72"/>
      <c r="K4381" s="38" t="str">
        <f>IF(E4381="","",IF(OR(E4381="Project Management",E4381="Project Support",E4381="Sprint Management",E4381="Sprint Support"),"NA",(((SUMIF(AD:AD,AD4381,H:H)/VLOOKUP(AD4381,[2]Formula!V:X,3,0))*VLOOKUP(AD4381,[2]Formula!V:X,2,0))*H4381)/SUMIF(AD:AD,AD4381,H:H)))</f>
        <v/>
      </c>
      <c r="L4381" s="38" t="str">
        <f t="shared" si="409"/>
        <v/>
      </c>
      <c r="M4381" s="38" t="str">
        <f t="shared" si="410"/>
        <v/>
      </c>
      <c r="N4381" s="38" t="str">
        <f t="shared" si="412"/>
        <v/>
      </c>
      <c r="O4381" s="38" t="str">
        <f t="shared" si="408"/>
        <v/>
      </c>
      <c r="P4381" s="39" t="str">
        <f t="shared" si="413"/>
        <v/>
      </c>
      <c r="AC4381" s="42" t="str">
        <f>IF(B4381="","",VLOOKUP(B4381,[2]Formula!B:C,2,0))</f>
        <v/>
      </c>
      <c r="AD4381" s="43" t="str">
        <f t="shared" si="411"/>
        <v/>
      </c>
    </row>
    <row r="4382" spans="1:30" x14ac:dyDescent="0.25">
      <c r="A4382" s="64"/>
      <c r="B4382" s="64"/>
      <c r="C4382" s="66"/>
      <c r="D4382" s="67"/>
      <c r="E4382" s="64"/>
      <c r="F4382" s="64"/>
      <c r="G4382" s="37" t="str">
        <f>IF(E4382="","",IF(OR(E4382="Project Management",E4382="Project Support",E4382="Sprint Management",E4382="Sprint Support"),"NA",ROUND((((VLOOKUP(AD4382,[2]Formula!V:X,3,0)))-SUMIF(AD:AD,AD4382,H:H)),2)))</f>
        <v/>
      </c>
      <c r="H4382" s="71"/>
      <c r="I4382" s="72"/>
      <c r="J4382" s="72"/>
      <c r="K4382" s="38" t="str">
        <f>IF(E4382="","",IF(OR(E4382="Project Management",E4382="Project Support",E4382="Sprint Management",E4382="Sprint Support"),"NA",(((SUMIF(AD:AD,AD4382,H:H)/VLOOKUP(AD4382,[2]Formula!V:X,3,0))*VLOOKUP(AD4382,[2]Formula!V:X,2,0))*H4382)/SUMIF(AD:AD,AD4382,H:H)))</f>
        <v/>
      </c>
      <c r="L4382" s="38" t="str">
        <f t="shared" si="409"/>
        <v/>
      </c>
      <c r="M4382" s="38" t="str">
        <f t="shared" si="410"/>
        <v/>
      </c>
      <c r="N4382" s="38" t="str">
        <f t="shared" si="412"/>
        <v/>
      </c>
      <c r="O4382" s="38" t="str">
        <f t="shared" si="408"/>
        <v/>
      </c>
      <c r="P4382" s="39" t="str">
        <f t="shared" si="413"/>
        <v/>
      </c>
      <c r="AC4382" s="42" t="str">
        <f>IF(B4382="","",VLOOKUP(B4382,[2]Formula!B:C,2,0))</f>
        <v/>
      </c>
      <c r="AD4382" s="43" t="str">
        <f t="shared" si="411"/>
        <v/>
      </c>
    </row>
    <row r="4383" spans="1:30" x14ac:dyDescent="0.25">
      <c r="A4383" s="64"/>
      <c r="B4383" s="64"/>
      <c r="C4383" s="66"/>
      <c r="D4383" s="67"/>
      <c r="E4383" s="64"/>
      <c r="F4383" s="64"/>
      <c r="G4383" s="37" t="str">
        <f>IF(E4383="","",IF(OR(E4383="Project Management",E4383="Project Support",E4383="Sprint Management",E4383="Sprint Support"),"NA",ROUND((((VLOOKUP(AD4383,[2]Formula!V:X,3,0)))-SUMIF(AD:AD,AD4383,H:H)),2)))</f>
        <v/>
      </c>
      <c r="H4383" s="71"/>
      <c r="I4383" s="72"/>
      <c r="J4383" s="72"/>
      <c r="K4383" s="38" t="str">
        <f>IF(E4383="","",IF(OR(E4383="Project Management",E4383="Project Support",E4383="Sprint Management",E4383="Sprint Support"),"NA",(((SUMIF(AD:AD,AD4383,H:H)/VLOOKUP(AD4383,[2]Formula!V:X,3,0))*VLOOKUP(AD4383,[2]Formula!V:X,2,0))*H4383)/SUMIF(AD:AD,AD4383,H:H)))</f>
        <v/>
      </c>
      <c r="L4383" s="38" t="str">
        <f t="shared" si="409"/>
        <v/>
      </c>
      <c r="M4383" s="38" t="str">
        <f t="shared" si="410"/>
        <v/>
      </c>
      <c r="N4383" s="38" t="str">
        <f t="shared" si="412"/>
        <v/>
      </c>
      <c r="O4383" s="38" t="str">
        <f t="shared" si="408"/>
        <v/>
      </c>
      <c r="P4383" s="39" t="str">
        <f t="shared" si="413"/>
        <v/>
      </c>
      <c r="AC4383" s="42" t="str">
        <f>IF(B4383="","",VLOOKUP(B4383,[2]Formula!B:C,2,0))</f>
        <v/>
      </c>
      <c r="AD4383" s="43" t="str">
        <f t="shared" si="411"/>
        <v/>
      </c>
    </row>
    <row r="4384" spans="1:30" x14ac:dyDescent="0.25">
      <c r="A4384" s="64"/>
      <c r="B4384" s="64"/>
      <c r="C4384" s="66"/>
      <c r="D4384" s="67"/>
      <c r="E4384" s="64"/>
      <c r="F4384" s="64"/>
      <c r="G4384" s="37" t="str">
        <f>IF(E4384="","",IF(OR(E4384="Project Management",E4384="Project Support",E4384="Sprint Management",E4384="Sprint Support"),"NA",ROUND((((VLOOKUP(AD4384,[2]Formula!V:X,3,0)))-SUMIF(AD:AD,AD4384,H:H)),2)))</f>
        <v/>
      </c>
      <c r="H4384" s="71"/>
      <c r="I4384" s="72"/>
      <c r="J4384" s="72"/>
      <c r="K4384" s="38" t="str">
        <f>IF(E4384="","",IF(OR(E4384="Project Management",E4384="Project Support",E4384="Sprint Management",E4384="Sprint Support"),"NA",(((SUMIF(AD:AD,AD4384,H:H)/VLOOKUP(AD4384,[2]Formula!V:X,3,0))*VLOOKUP(AD4384,[2]Formula!V:X,2,0))*H4384)/SUMIF(AD:AD,AD4384,H:H)))</f>
        <v/>
      </c>
      <c r="L4384" s="38" t="str">
        <f t="shared" si="409"/>
        <v/>
      </c>
      <c r="M4384" s="38" t="str">
        <f t="shared" si="410"/>
        <v/>
      </c>
      <c r="N4384" s="38" t="str">
        <f t="shared" si="412"/>
        <v/>
      </c>
      <c r="O4384" s="38" t="str">
        <f t="shared" si="408"/>
        <v/>
      </c>
      <c r="P4384" s="39" t="str">
        <f t="shared" si="413"/>
        <v/>
      </c>
      <c r="AC4384" s="42" t="str">
        <f>IF(B4384="","",VLOOKUP(B4384,[2]Formula!B:C,2,0))</f>
        <v/>
      </c>
      <c r="AD4384" s="43" t="str">
        <f t="shared" si="411"/>
        <v/>
      </c>
    </row>
    <row r="4385" spans="1:30" x14ac:dyDescent="0.25">
      <c r="A4385" s="64"/>
      <c r="B4385" s="64"/>
      <c r="C4385" s="66"/>
      <c r="D4385" s="67"/>
      <c r="E4385" s="64"/>
      <c r="F4385" s="64"/>
      <c r="G4385" s="37" t="str">
        <f>IF(E4385="","",IF(OR(E4385="Project Management",E4385="Project Support",E4385="Sprint Management",E4385="Sprint Support"),"NA",ROUND((((VLOOKUP(AD4385,[2]Formula!V:X,3,0)))-SUMIF(AD:AD,AD4385,H:H)),2)))</f>
        <v/>
      </c>
      <c r="H4385" s="71"/>
      <c r="I4385" s="72"/>
      <c r="J4385" s="72"/>
      <c r="K4385" s="38" t="str">
        <f>IF(E4385="","",IF(OR(E4385="Project Management",E4385="Project Support",E4385="Sprint Management",E4385="Sprint Support"),"NA",(((SUMIF(AD:AD,AD4385,H:H)/VLOOKUP(AD4385,[2]Formula!V:X,3,0))*VLOOKUP(AD4385,[2]Formula!V:X,2,0))*H4385)/SUMIF(AD:AD,AD4385,H:H)))</f>
        <v/>
      </c>
      <c r="L4385" s="38" t="str">
        <f t="shared" si="409"/>
        <v/>
      </c>
      <c r="M4385" s="38" t="str">
        <f t="shared" si="410"/>
        <v/>
      </c>
      <c r="N4385" s="38" t="str">
        <f t="shared" si="412"/>
        <v/>
      </c>
      <c r="O4385" s="38" t="str">
        <f t="shared" si="408"/>
        <v/>
      </c>
      <c r="P4385" s="39" t="str">
        <f t="shared" si="413"/>
        <v/>
      </c>
      <c r="AC4385" s="42" t="str">
        <f>IF(B4385="","",VLOOKUP(B4385,[2]Formula!B:C,2,0))</f>
        <v/>
      </c>
      <c r="AD4385" s="43" t="str">
        <f t="shared" si="411"/>
        <v/>
      </c>
    </row>
    <row r="4386" spans="1:30" x14ac:dyDescent="0.25">
      <c r="A4386" s="64"/>
      <c r="B4386" s="64"/>
      <c r="C4386" s="66"/>
      <c r="D4386" s="67"/>
      <c r="E4386" s="64"/>
      <c r="F4386" s="64"/>
      <c r="G4386" s="37" t="str">
        <f>IF(E4386="","",IF(OR(E4386="Project Management",E4386="Project Support",E4386="Sprint Management",E4386="Sprint Support"),"NA",ROUND((((VLOOKUP(AD4386,[2]Formula!V:X,3,0)))-SUMIF(AD:AD,AD4386,H:H)),2)))</f>
        <v/>
      </c>
      <c r="H4386" s="71"/>
      <c r="I4386" s="72"/>
      <c r="J4386" s="72"/>
      <c r="K4386" s="38" t="str">
        <f>IF(E4386="","",IF(OR(E4386="Project Management",E4386="Project Support",E4386="Sprint Management",E4386="Sprint Support"),"NA",(((SUMIF(AD:AD,AD4386,H:H)/VLOOKUP(AD4386,[2]Formula!V:X,3,0))*VLOOKUP(AD4386,[2]Formula!V:X,2,0))*H4386)/SUMIF(AD:AD,AD4386,H:H)))</f>
        <v/>
      </c>
      <c r="L4386" s="38" t="str">
        <f t="shared" si="409"/>
        <v/>
      </c>
      <c r="M4386" s="38" t="str">
        <f t="shared" si="410"/>
        <v/>
      </c>
      <c r="N4386" s="38" t="str">
        <f t="shared" si="412"/>
        <v/>
      </c>
      <c r="O4386" s="38" t="str">
        <f t="shared" si="408"/>
        <v/>
      </c>
      <c r="P4386" s="39" t="str">
        <f t="shared" si="413"/>
        <v/>
      </c>
      <c r="AC4386" s="42" t="str">
        <f>IF(B4386="","",VLOOKUP(B4386,[2]Formula!B:C,2,0))</f>
        <v/>
      </c>
      <c r="AD4386" s="43" t="str">
        <f t="shared" si="411"/>
        <v/>
      </c>
    </row>
    <row r="4387" spans="1:30" x14ac:dyDescent="0.25">
      <c r="A4387" s="64"/>
      <c r="B4387" s="64"/>
      <c r="C4387" s="66"/>
      <c r="D4387" s="67"/>
      <c r="E4387" s="64"/>
      <c r="F4387" s="64"/>
      <c r="G4387" s="37" t="str">
        <f>IF(E4387="","",IF(OR(E4387="Project Management",E4387="Project Support",E4387="Sprint Management",E4387="Sprint Support"),"NA",ROUND((((VLOOKUP(AD4387,[2]Formula!V:X,3,0)))-SUMIF(AD:AD,AD4387,H:H)),2)))</f>
        <v/>
      </c>
      <c r="H4387" s="71"/>
      <c r="I4387" s="72"/>
      <c r="J4387" s="72"/>
      <c r="K4387" s="38" t="str">
        <f>IF(E4387="","",IF(OR(E4387="Project Management",E4387="Project Support",E4387="Sprint Management",E4387="Sprint Support"),"NA",(((SUMIF(AD:AD,AD4387,H:H)/VLOOKUP(AD4387,[2]Formula!V:X,3,0))*VLOOKUP(AD4387,[2]Formula!V:X,2,0))*H4387)/SUMIF(AD:AD,AD4387,H:H)))</f>
        <v/>
      </c>
      <c r="L4387" s="38" t="str">
        <f t="shared" si="409"/>
        <v/>
      </c>
      <c r="M4387" s="38" t="str">
        <f t="shared" si="410"/>
        <v/>
      </c>
      <c r="N4387" s="38" t="str">
        <f t="shared" si="412"/>
        <v/>
      </c>
      <c r="O4387" s="38" t="str">
        <f t="shared" si="408"/>
        <v/>
      </c>
      <c r="P4387" s="39" t="str">
        <f t="shared" si="413"/>
        <v/>
      </c>
      <c r="AC4387" s="42" t="str">
        <f>IF(B4387="","",VLOOKUP(B4387,[2]Formula!B:C,2,0))</f>
        <v/>
      </c>
      <c r="AD4387" s="43" t="str">
        <f t="shared" si="411"/>
        <v/>
      </c>
    </row>
    <row r="4388" spans="1:30" x14ac:dyDescent="0.25">
      <c r="A4388" s="64"/>
      <c r="B4388" s="64"/>
      <c r="C4388" s="66"/>
      <c r="D4388" s="67"/>
      <c r="E4388" s="64"/>
      <c r="F4388" s="64"/>
      <c r="G4388" s="37" t="str">
        <f>IF(E4388="","",IF(OR(E4388="Project Management",E4388="Project Support",E4388="Sprint Management",E4388="Sprint Support"),"NA",ROUND((((VLOOKUP(AD4388,[2]Formula!V:X,3,0)))-SUMIF(AD:AD,AD4388,H:H)),2)))</f>
        <v/>
      </c>
      <c r="H4388" s="71"/>
      <c r="I4388" s="72"/>
      <c r="J4388" s="72"/>
      <c r="K4388" s="38" t="str">
        <f>IF(E4388="","",IF(OR(E4388="Project Management",E4388="Project Support",E4388="Sprint Management",E4388="Sprint Support"),"NA",(((SUMIF(AD:AD,AD4388,H:H)/VLOOKUP(AD4388,[2]Formula!V:X,3,0))*VLOOKUP(AD4388,[2]Formula!V:X,2,0))*H4388)/SUMIF(AD:AD,AD4388,H:H)))</f>
        <v/>
      </c>
      <c r="L4388" s="38" t="str">
        <f t="shared" si="409"/>
        <v/>
      </c>
      <c r="M4388" s="38" t="str">
        <f t="shared" si="410"/>
        <v/>
      </c>
      <c r="N4388" s="38" t="str">
        <f t="shared" si="412"/>
        <v/>
      </c>
      <c r="O4388" s="38" t="str">
        <f t="shared" si="408"/>
        <v/>
      </c>
      <c r="P4388" s="39" t="str">
        <f t="shared" si="413"/>
        <v/>
      </c>
      <c r="AC4388" s="42" t="str">
        <f>IF(B4388="","",VLOOKUP(B4388,[2]Formula!B:C,2,0))</f>
        <v/>
      </c>
      <c r="AD4388" s="43" t="str">
        <f t="shared" si="411"/>
        <v/>
      </c>
    </row>
    <row r="4389" spans="1:30" x14ac:dyDescent="0.25">
      <c r="A4389" s="64"/>
      <c r="B4389" s="64"/>
      <c r="C4389" s="66"/>
      <c r="D4389" s="67"/>
      <c r="E4389" s="64"/>
      <c r="F4389" s="64"/>
      <c r="G4389" s="37" t="str">
        <f>IF(E4389="","",IF(OR(E4389="Project Management",E4389="Project Support",E4389="Sprint Management",E4389="Sprint Support"),"NA",ROUND((((VLOOKUP(AD4389,[2]Formula!V:X,3,0)))-SUMIF(AD:AD,AD4389,H:H)),2)))</f>
        <v/>
      </c>
      <c r="H4389" s="71"/>
      <c r="I4389" s="72"/>
      <c r="J4389" s="72"/>
      <c r="K4389" s="38" t="str">
        <f>IF(E4389="","",IF(OR(E4389="Project Management",E4389="Project Support",E4389="Sprint Management",E4389="Sprint Support"),"NA",(((SUMIF(AD:AD,AD4389,H:H)/VLOOKUP(AD4389,[2]Formula!V:X,3,0))*VLOOKUP(AD4389,[2]Formula!V:X,2,0))*H4389)/SUMIF(AD:AD,AD4389,H:H)))</f>
        <v/>
      </c>
      <c r="L4389" s="38" t="str">
        <f t="shared" si="409"/>
        <v/>
      </c>
      <c r="M4389" s="38" t="str">
        <f t="shared" si="410"/>
        <v/>
      </c>
      <c r="N4389" s="38" t="str">
        <f t="shared" si="412"/>
        <v/>
      </c>
      <c r="O4389" s="38" t="str">
        <f t="shared" si="408"/>
        <v/>
      </c>
      <c r="P4389" s="39" t="str">
        <f t="shared" si="413"/>
        <v/>
      </c>
      <c r="AC4389" s="42" t="str">
        <f>IF(B4389="","",VLOOKUP(B4389,[2]Formula!B:C,2,0))</f>
        <v/>
      </c>
      <c r="AD4389" s="43" t="str">
        <f t="shared" si="411"/>
        <v/>
      </c>
    </row>
    <row r="4390" spans="1:30" x14ac:dyDescent="0.25">
      <c r="A4390" s="64"/>
      <c r="B4390" s="64"/>
      <c r="C4390" s="66"/>
      <c r="D4390" s="67"/>
      <c r="E4390" s="64"/>
      <c r="F4390" s="64"/>
      <c r="G4390" s="37" t="str">
        <f>IF(E4390="","",IF(OR(E4390="Project Management",E4390="Project Support",E4390="Sprint Management",E4390="Sprint Support"),"NA",ROUND((((VLOOKUP(AD4390,[2]Formula!V:X,3,0)))-SUMIF(AD:AD,AD4390,H:H)),2)))</f>
        <v/>
      </c>
      <c r="H4390" s="71"/>
      <c r="I4390" s="72"/>
      <c r="J4390" s="72"/>
      <c r="K4390" s="38" t="str">
        <f>IF(E4390="","",IF(OR(E4390="Project Management",E4390="Project Support",E4390="Sprint Management",E4390="Sprint Support"),"NA",(((SUMIF(AD:AD,AD4390,H:H)/VLOOKUP(AD4390,[2]Formula!V:X,3,0))*VLOOKUP(AD4390,[2]Formula!V:X,2,0))*H4390)/SUMIF(AD:AD,AD4390,H:H)))</f>
        <v/>
      </c>
      <c r="L4390" s="38" t="str">
        <f t="shared" si="409"/>
        <v/>
      </c>
      <c r="M4390" s="38" t="str">
        <f t="shared" si="410"/>
        <v/>
      </c>
      <c r="N4390" s="38" t="str">
        <f t="shared" si="412"/>
        <v/>
      </c>
      <c r="O4390" s="38" t="str">
        <f t="shared" si="408"/>
        <v/>
      </c>
      <c r="P4390" s="39" t="str">
        <f t="shared" si="413"/>
        <v/>
      </c>
      <c r="AC4390" s="42" t="str">
        <f>IF(B4390="","",VLOOKUP(B4390,[2]Formula!B:C,2,0))</f>
        <v/>
      </c>
      <c r="AD4390" s="43" t="str">
        <f t="shared" si="411"/>
        <v/>
      </c>
    </row>
    <row r="4391" spans="1:30" x14ac:dyDescent="0.25">
      <c r="A4391" s="64"/>
      <c r="B4391" s="64"/>
      <c r="C4391" s="66"/>
      <c r="D4391" s="67"/>
      <c r="E4391" s="64"/>
      <c r="F4391" s="64"/>
      <c r="G4391" s="37" t="str">
        <f>IF(E4391="","",IF(OR(E4391="Project Management",E4391="Project Support",E4391="Sprint Management",E4391="Sprint Support"),"NA",ROUND((((VLOOKUP(AD4391,[2]Formula!V:X,3,0)))-SUMIF(AD:AD,AD4391,H:H)),2)))</f>
        <v/>
      </c>
      <c r="H4391" s="71"/>
      <c r="I4391" s="72"/>
      <c r="J4391" s="72"/>
      <c r="K4391" s="38" t="str">
        <f>IF(E4391="","",IF(OR(E4391="Project Management",E4391="Project Support",E4391="Sprint Management",E4391="Sprint Support"),"NA",(((SUMIF(AD:AD,AD4391,H:H)/VLOOKUP(AD4391,[2]Formula!V:X,3,0))*VLOOKUP(AD4391,[2]Formula!V:X,2,0))*H4391)/SUMIF(AD:AD,AD4391,H:H)))</f>
        <v/>
      </c>
      <c r="L4391" s="38" t="str">
        <f t="shared" si="409"/>
        <v/>
      </c>
      <c r="M4391" s="38" t="str">
        <f t="shared" si="410"/>
        <v/>
      </c>
      <c r="N4391" s="38" t="str">
        <f t="shared" si="412"/>
        <v/>
      </c>
      <c r="O4391" s="38" t="str">
        <f t="shared" si="408"/>
        <v/>
      </c>
      <c r="P4391" s="39" t="str">
        <f t="shared" si="413"/>
        <v/>
      </c>
      <c r="AC4391" s="42" t="str">
        <f>IF(B4391="","",VLOOKUP(B4391,[2]Formula!B:C,2,0))</f>
        <v/>
      </c>
      <c r="AD4391" s="43" t="str">
        <f t="shared" si="411"/>
        <v/>
      </c>
    </row>
    <row r="4392" spans="1:30" x14ac:dyDescent="0.25">
      <c r="A4392" s="64"/>
      <c r="B4392" s="64"/>
      <c r="C4392" s="66"/>
      <c r="D4392" s="67"/>
      <c r="E4392" s="64"/>
      <c r="F4392" s="64"/>
      <c r="G4392" s="37" t="str">
        <f>IF(E4392="","",IF(OR(E4392="Project Management",E4392="Project Support",E4392="Sprint Management",E4392="Sprint Support"),"NA",ROUND((((VLOOKUP(AD4392,[2]Formula!V:X,3,0)))-SUMIF(AD:AD,AD4392,H:H)),2)))</f>
        <v/>
      </c>
      <c r="H4392" s="71"/>
      <c r="I4392" s="72"/>
      <c r="J4392" s="72"/>
      <c r="K4392" s="38" t="str">
        <f>IF(E4392="","",IF(OR(E4392="Project Management",E4392="Project Support",E4392="Sprint Management",E4392="Sprint Support"),"NA",(((SUMIF(AD:AD,AD4392,H:H)/VLOOKUP(AD4392,[2]Formula!V:X,3,0))*VLOOKUP(AD4392,[2]Formula!V:X,2,0))*H4392)/SUMIF(AD:AD,AD4392,H:H)))</f>
        <v/>
      </c>
      <c r="L4392" s="38" t="str">
        <f t="shared" si="409"/>
        <v/>
      </c>
      <c r="M4392" s="38" t="str">
        <f t="shared" si="410"/>
        <v/>
      </c>
      <c r="N4392" s="38" t="str">
        <f t="shared" si="412"/>
        <v/>
      </c>
      <c r="O4392" s="38" t="str">
        <f t="shared" si="408"/>
        <v/>
      </c>
      <c r="P4392" s="39" t="str">
        <f t="shared" si="413"/>
        <v/>
      </c>
      <c r="AC4392" s="42" t="str">
        <f>IF(B4392="","",VLOOKUP(B4392,[2]Formula!B:C,2,0))</f>
        <v/>
      </c>
      <c r="AD4392" s="43" t="str">
        <f t="shared" si="411"/>
        <v/>
      </c>
    </row>
    <row r="4393" spans="1:30" x14ac:dyDescent="0.25">
      <c r="A4393" s="64"/>
      <c r="B4393" s="64"/>
      <c r="C4393" s="66"/>
      <c r="D4393" s="67"/>
      <c r="E4393" s="64"/>
      <c r="F4393" s="64"/>
      <c r="G4393" s="37" t="str">
        <f>IF(E4393="","",IF(OR(E4393="Project Management",E4393="Project Support",E4393="Sprint Management",E4393="Sprint Support"),"NA",ROUND((((VLOOKUP(AD4393,[2]Formula!V:X,3,0)))-SUMIF(AD:AD,AD4393,H:H)),2)))</f>
        <v/>
      </c>
      <c r="H4393" s="71"/>
      <c r="I4393" s="72"/>
      <c r="J4393" s="72"/>
      <c r="K4393" s="38" t="str">
        <f>IF(E4393="","",IF(OR(E4393="Project Management",E4393="Project Support",E4393="Sprint Management",E4393="Sprint Support"),"NA",(((SUMIF(AD:AD,AD4393,H:H)/VLOOKUP(AD4393,[2]Formula!V:X,3,0))*VLOOKUP(AD4393,[2]Formula!V:X,2,0))*H4393)/SUMIF(AD:AD,AD4393,H:H)))</f>
        <v/>
      </c>
      <c r="L4393" s="38" t="str">
        <f t="shared" si="409"/>
        <v/>
      </c>
      <c r="M4393" s="38" t="str">
        <f t="shared" si="410"/>
        <v/>
      </c>
      <c r="N4393" s="38" t="str">
        <f t="shared" si="412"/>
        <v/>
      </c>
      <c r="O4393" s="38" t="str">
        <f t="shared" si="408"/>
        <v/>
      </c>
      <c r="P4393" s="39" t="str">
        <f t="shared" si="413"/>
        <v/>
      </c>
      <c r="AC4393" s="42" t="str">
        <f>IF(B4393="","",VLOOKUP(B4393,[2]Formula!B:C,2,0))</f>
        <v/>
      </c>
      <c r="AD4393" s="43" t="str">
        <f t="shared" si="411"/>
        <v/>
      </c>
    </row>
    <row r="4394" spans="1:30" x14ac:dyDescent="0.25">
      <c r="A4394" s="64"/>
      <c r="B4394" s="64"/>
      <c r="C4394" s="66"/>
      <c r="D4394" s="67"/>
      <c r="E4394" s="64"/>
      <c r="F4394" s="64"/>
      <c r="G4394" s="37" t="str">
        <f>IF(E4394="","",IF(OR(E4394="Project Management",E4394="Project Support",E4394="Sprint Management",E4394="Sprint Support"),"NA",ROUND((((VLOOKUP(AD4394,[2]Formula!V:X,3,0)))-SUMIF(AD:AD,AD4394,H:H)),2)))</f>
        <v/>
      </c>
      <c r="H4394" s="71"/>
      <c r="I4394" s="72"/>
      <c r="J4394" s="72"/>
      <c r="K4394" s="38" t="str">
        <f>IF(E4394="","",IF(OR(E4394="Project Management",E4394="Project Support",E4394="Sprint Management",E4394="Sprint Support"),"NA",(((SUMIF(AD:AD,AD4394,H:H)/VLOOKUP(AD4394,[2]Formula!V:X,3,0))*VLOOKUP(AD4394,[2]Formula!V:X,2,0))*H4394)/SUMIF(AD:AD,AD4394,H:H)))</f>
        <v/>
      </c>
      <c r="L4394" s="38" t="str">
        <f t="shared" si="409"/>
        <v/>
      </c>
      <c r="M4394" s="38" t="str">
        <f t="shared" si="410"/>
        <v/>
      </c>
      <c r="N4394" s="38" t="str">
        <f t="shared" si="412"/>
        <v/>
      </c>
      <c r="O4394" s="38" t="str">
        <f t="shared" si="408"/>
        <v/>
      </c>
      <c r="P4394" s="39" t="str">
        <f t="shared" si="413"/>
        <v/>
      </c>
      <c r="AC4394" s="42" t="str">
        <f>IF(B4394="","",VLOOKUP(B4394,[2]Formula!B:C,2,0))</f>
        <v/>
      </c>
      <c r="AD4394" s="43" t="str">
        <f t="shared" si="411"/>
        <v/>
      </c>
    </row>
    <row r="4395" spans="1:30" x14ac:dyDescent="0.25">
      <c r="A4395" s="64"/>
      <c r="B4395" s="64"/>
      <c r="C4395" s="66"/>
      <c r="D4395" s="67"/>
      <c r="E4395" s="64"/>
      <c r="F4395" s="64"/>
      <c r="G4395" s="37" t="str">
        <f>IF(E4395="","",IF(OR(E4395="Project Management",E4395="Project Support",E4395="Sprint Management",E4395="Sprint Support"),"NA",ROUND((((VLOOKUP(AD4395,[2]Formula!V:X,3,0)))-SUMIF(AD:AD,AD4395,H:H)),2)))</f>
        <v/>
      </c>
      <c r="H4395" s="71"/>
      <c r="I4395" s="72"/>
      <c r="J4395" s="72"/>
      <c r="K4395" s="38" t="str">
        <f>IF(E4395="","",IF(OR(E4395="Project Management",E4395="Project Support",E4395="Sprint Management",E4395="Sprint Support"),"NA",(((SUMIF(AD:AD,AD4395,H:H)/VLOOKUP(AD4395,[2]Formula!V:X,3,0))*VLOOKUP(AD4395,[2]Formula!V:X,2,0))*H4395)/SUMIF(AD:AD,AD4395,H:H)))</f>
        <v/>
      </c>
      <c r="L4395" s="38" t="str">
        <f t="shared" si="409"/>
        <v/>
      </c>
      <c r="M4395" s="38" t="str">
        <f t="shared" si="410"/>
        <v/>
      </c>
      <c r="N4395" s="38" t="str">
        <f t="shared" si="412"/>
        <v/>
      </c>
      <c r="O4395" s="38" t="str">
        <f t="shared" si="408"/>
        <v/>
      </c>
      <c r="P4395" s="39" t="str">
        <f t="shared" si="413"/>
        <v/>
      </c>
      <c r="AC4395" s="42" t="str">
        <f>IF(B4395="","",VLOOKUP(B4395,[2]Formula!B:C,2,0))</f>
        <v/>
      </c>
      <c r="AD4395" s="43" t="str">
        <f t="shared" si="411"/>
        <v/>
      </c>
    </row>
    <row r="4396" spans="1:30" x14ac:dyDescent="0.25">
      <c r="A4396" s="64"/>
      <c r="B4396" s="64"/>
      <c r="C4396" s="66"/>
      <c r="D4396" s="67"/>
      <c r="E4396" s="64"/>
      <c r="F4396" s="64"/>
      <c r="G4396" s="37" t="str">
        <f>IF(E4396="","",IF(OR(E4396="Project Management",E4396="Project Support",E4396="Sprint Management",E4396="Sprint Support"),"NA",ROUND((((VLOOKUP(AD4396,[2]Formula!V:X,3,0)))-SUMIF(AD:AD,AD4396,H:H)),2)))</f>
        <v/>
      </c>
      <c r="H4396" s="71"/>
      <c r="I4396" s="72"/>
      <c r="J4396" s="72"/>
      <c r="K4396" s="38" t="str">
        <f>IF(E4396="","",IF(OR(E4396="Project Management",E4396="Project Support",E4396="Sprint Management",E4396="Sprint Support"),"NA",(((SUMIF(AD:AD,AD4396,H:H)/VLOOKUP(AD4396,[2]Formula!V:X,3,0))*VLOOKUP(AD4396,[2]Formula!V:X,2,0))*H4396)/SUMIF(AD:AD,AD4396,H:H)))</f>
        <v/>
      </c>
      <c r="L4396" s="38" t="str">
        <f t="shared" si="409"/>
        <v/>
      </c>
      <c r="M4396" s="38" t="str">
        <f t="shared" si="410"/>
        <v/>
      </c>
      <c r="N4396" s="38" t="str">
        <f t="shared" si="412"/>
        <v/>
      </c>
      <c r="O4396" s="38" t="str">
        <f t="shared" si="408"/>
        <v/>
      </c>
      <c r="P4396" s="39" t="str">
        <f t="shared" si="413"/>
        <v/>
      </c>
      <c r="AC4396" s="42" t="str">
        <f>IF(B4396="","",VLOOKUP(B4396,[2]Formula!B:C,2,0))</f>
        <v/>
      </c>
      <c r="AD4396" s="43" t="str">
        <f t="shared" si="411"/>
        <v/>
      </c>
    </row>
    <row r="4397" spans="1:30" x14ac:dyDescent="0.25">
      <c r="A4397" s="64"/>
      <c r="B4397" s="64"/>
      <c r="C4397" s="66"/>
      <c r="D4397" s="67"/>
      <c r="E4397" s="64"/>
      <c r="F4397" s="64"/>
      <c r="G4397" s="37" t="str">
        <f>IF(E4397="","",IF(OR(E4397="Project Management",E4397="Project Support",E4397="Sprint Management",E4397="Sprint Support"),"NA",ROUND((((VLOOKUP(AD4397,[2]Formula!V:X,3,0)))-SUMIF(AD:AD,AD4397,H:H)),2)))</f>
        <v/>
      </c>
      <c r="H4397" s="71"/>
      <c r="I4397" s="72"/>
      <c r="J4397" s="72"/>
      <c r="K4397" s="38" t="str">
        <f>IF(E4397="","",IF(OR(E4397="Project Management",E4397="Project Support",E4397="Sprint Management",E4397="Sprint Support"),"NA",(((SUMIF(AD:AD,AD4397,H:H)/VLOOKUP(AD4397,[2]Formula!V:X,3,0))*VLOOKUP(AD4397,[2]Formula!V:X,2,0))*H4397)/SUMIF(AD:AD,AD4397,H:H)))</f>
        <v/>
      </c>
      <c r="L4397" s="38" t="str">
        <f t="shared" si="409"/>
        <v/>
      </c>
      <c r="M4397" s="38" t="str">
        <f t="shared" si="410"/>
        <v/>
      </c>
      <c r="N4397" s="38" t="str">
        <f t="shared" si="412"/>
        <v/>
      </c>
      <c r="O4397" s="38" t="str">
        <f t="shared" si="408"/>
        <v/>
      </c>
      <c r="P4397" s="39" t="str">
        <f t="shared" si="413"/>
        <v/>
      </c>
      <c r="AC4397" s="42" t="str">
        <f>IF(B4397="","",VLOOKUP(B4397,[2]Formula!B:C,2,0))</f>
        <v/>
      </c>
      <c r="AD4397" s="43" t="str">
        <f t="shared" si="411"/>
        <v/>
      </c>
    </row>
    <row r="4398" spans="1:30" x14ac:dyDescent="0.25">
      <c r="A4398" s="64"/>
      <c r="B4398" s="64"/>
      <c r="C4398" s="66"/>
      <c r="D4398" s="67"/>
      <c r="E4398" s="64"/>
      <c r="F4398" s="64"/>
      <c r="G4398" s="37" t="str">
        <f>IF(E4398="","",IF(OR(E4398="Project Management",E4398="Project Support",E4398="Sprint Management",E4398="Sprint Support"),"NA",ROUND((((VLOOKUP(AD4398,[2]Formula!V:X,3,0)))-SUMIF(AD:AD,AD4398,H:H)),2)))</f>
        <v/>
      </c>
      <c r="H4398" s="71"/>
      <c r="I4398" s="72"/>
      <c r="J4398" s="72"/>
      <c r="K4398" s="38" t="str">
        <f>IF(E4398="","",IF(OR(E4398="Project Management",E4398="Project Support",E4398="Sprint Management",E4398="Sprint Support"),"NA",(((SUMIF(AD:AD,AD4398,H:H)/VLOOKUP(AD4398,[2]Formula!V:X,3,0))*VLOOKUP(AD4398,[2]Formula!V:X,2,0))*H4398)/SUMIF(AD:AD,AD4398,H:H)))</f>
        <v/>
      </c>
      <c r="L4398" s="38" t="str">
        <f t="shared" si="409"/>
        <v/>
      </c>
      <c r="M4398" s="38" t="str">
        <f t="shared" si="410"/>
        <v/>
      </c>
      <c r="N4398" s="38" t="str">
        <f t="shared" si="412"/>
        <v/>
      </c>
      <c r="O4398" s="38" t="str">
        <f t="shared" si="408"/>
        <v/>
      </c>
      <c r="P4398" s="39" t="str">
        <f t="shared" si="413"/>
        <v/>
      </c>
      <c r="AC4398" s="42" t="str">
        <f>IF(B4398="","",VLOOKUP(B4398,[2]Formula!B:C,2,0))</f>
        <v/>
      </c>
      <c r="AD4398" s="43" t="str">
        <f t="shared" si="411"/>
        <v/>
      </c>
    </row>
    <row r="4399" spans="1:30" x14ac:dyDescent="0.25">
      <c r="A4399" s="64"/>
      <c r="B4399" s="64"/>
      <c r="C4399" s="66"/>
      <c r="D4399" s="67"/>
      <c r="E4399" s="64"/>
      <c r="F4399" s="64"/>
      <c r="G4399" s="37" t="str">
        <f>IF(E4399="","",IF(OR(E4399="Project Management",E4399="Project Support",E4399="Sprint Management",E4399="Sprint Support"),"NA",ROUND((((VLOOKUP(AD4399,[2]Formula!V:X,3,0)))-SUMIF(AD:AD,AD4399,H:H)),2)))</f>
        <v/>
      </c>
      <c r="H4399" s="71"/>
      <c r="I4399" s="72"/>
      <c r="J4399" s="72"/>
      <c r="K4399" s="38" t="str">
        <f>IF(E4399="","",IF(OR(E4399="Project Management",E4399="Project Support",E4399="Sprint Management",E4399="Sprint Support"),"NA",(((SUMIF(AD:AD,AD4399,H:H)/VLOOKUP(AD4399,[2]Formula!V:X,3,0))*VLOOKUP(AD4399,[2]Formula!V:X,2,0))*H4399)/SUMIF(AD:AD,AD4399,H:H)))</f>
        <v/>
      </c>
      <c r="L4399" s="38" t="str">
        <f t="shared" si="409"/>
        <v/>
      </c>
      <c r="M4399" s="38" t="str">
        <f t="shared" si="410"/>
        <v/>
      </c>
      <c r="N4399" s="38" t="str">
        <f t="shared" si="412"/>
        <v/>
      </c>
      <c r="O4399" s="38" t="str">
        <f t="shared" si="408"/>
        <v/>
      </c>
      <c r="P4399" s="39" t="str">
        <f t="shared" si="413"/>
        <v/>
      </c>
      <c r="AC4399" s="42" t="str">
        <f>IF(B4399="","",VLOOKUP(B4399,[2]Formula!B:C,2,0))</f>
        <v/>
      </c>
      <c r="AD4399" s="43" t="str">
        <f t="shared" si="411"/>
        <v/>
      </c>
    </row>
    <row r="4400" spans="1:30" x14ac:dyDescent="0.25">
      <c r="A4400" s="64"/>
      <c r="B4400" s="64"/>
      <c r="C4400" s="66"/>
      <c r="D4400" s="67"/>
      <c r="E4400" s="64"/>
      <c r="F4400" s="64"/>
      <c r="G4400" s="37" t="str">
        <f>IF(E4400="","",IF(OR(E4400="Project Management",E4400="Project Support",E4400="Sprint Management",E4400="Sprint Support"),"NA",ROUND((((VLOOKUP(AD4400,[2]Formula!V:X,3,0)))-SUMIF(AD:AD,AD4400,H:H)),2)))</f>
        <v/>
      </c>
      <c r="H4400" s="71"/>
      <c r="I4400" s="72"/>
      <c r="J4400" s="72"/>
      <c r="K4400" s="38" t="str">
        <f>IF(E4400="","",IF(OR(E4400="Project Management",E4400="Project Support",E4400="Sprint Management",E4400="Sprint Support"),"NA",(((SUMIF(AD:AD,AD4400,H:H)/VLOOKUP(AD4400,[2]Formula!V:X,3,0))*VLOOKUP(AD4400,[2]Formula!V:X,2,0))*H4400)/SUMIF(AD:AD,AD4400,H:H)))</f>
        <v/>
      </c>
      <c r="L4400" s="38" t="str">
        <f t="shared" si="409"/>
        <v/>
      </c>
      <c r="M4400" s="38" t="str">
        <f t="shared" si="410"/>
        <v/>
      </c>
      <c r="N4400" s="38" t="str">
        <f t="shared" si="412"/>
        <v/>
      </c>
      <c r="O4400" s="38" t="str">
        <f t="shared" si="408"/>
        <v/>
      </c>
      <c r="P4400" s="39" t="str">
        <f t="shared" si="413"/>
        <v/>
      </c>
      <c r="AC4400" s="42" t="str">
        <f>IF(B4400="","",VLOOKUP(B4400,[2]Formula!B:C,2,0))</f>
        <v/>
      </c>
      <c r="AD4400" s="43" t="str">
        <f t="shared" si="411"/>
        <v/>
      </c>
    </row>
    <row r="4401" spans="1:30" x14ac:dyDescent="0.25">
      <c r="A4401" s="64"/>
      <c r="B4401" s="64"/>
      <c r="C4401" s="66"/>
      <c r="D4401" s="67"/>
      <c r="E4401" s="64"/>
      <c r="F4401" s="64"/>
      <c r="G4401" s="37" t="str">
        <f>IF(E4401="","",IF(OR(E4401="Project Management",E4401="Project Support",E4401="Sprint Management",E4401="Sprint Support"),"NA",ROUND((((VLOOKUP(AD4401,[2]Formula!V:X,3,0)))-SUMIF(AD:AD,AD4401,H:H)),2)))</f>
        <v/>
      </c>
      <c r="H4401" s="71"/>
      <c r="I4401" s="72"/>
      <c r="J4401" s="72"/>
      <c r="K4401" s="38" t="str">
        <f>IF(E4401="","",IF(OR(E4401="Project Management",E4401="Project Support",E4401="Sprint Management",E4401="Sprint Support"),"NA",(((SUMIF(AD:AD,AD4401,H:H)/VLOOKUP(AD4401,[2]Formula!V:X,3,0))*VLOOKUP(AD4401,[2]Formula!V:X,2,0))*H4401)/SUMIF(AD:AD,AD4401,H:H)))</f>
        <v/>
      </c>
      <c r="L4401" s="38" t="str">
        <f t="shared" si="409"/>
        <v/>
      </c>
      <c r="M4401" s="38" t="str">
        <f t="shared" si="410"/>
        <v/>
      </c>
      <c r="N4401" s="38" t="str">
        <f t="shared" si="412"/>
        <v/>
      </c>
      <c r="O4401" s="38" t="str">
        <f t="shared" si="408"/>
        <v/>
      </c>
      <c r="P4401" s="39" t="str">
        <f t="shared" si="413"/>
        <v/>
      </c>
      <c r="AC4401" s="42" t="str">
        <f>IF(B4401="","",VLOOKUP(B4401,[2]Formula!B:C,2,0))</f>
        <v/>
      </c>
      <c r="AD4401" s="43" t="str">
        <f t="shared" si="411"/>
        <v/>
      </c>
    </row>
    <row r="4402" spans="1:30" x14ac:dyDescent="0.25">
      <c r="A4402" s="64"/>
      <c r="B4402" s="64"/>
      <c r="C4402" s="66"/>
      <c r="D4402" s="67"/>
      <c r="E4402" s="64"/>
      <c r="F4402" s="64"/>
      <c r="G4402" s="37" t="str">
        <f>IF(E4402="","",IF(OR(E4402="Project Management",E4402="Project Support",E4402="Sprint Management",E4402="Sprint Support"),"NA",ROUND((((VLOOKUP(AD4402,[2]Formula!V:X,3,0)))-SUMIF(AD:AD,AD4402,H:H)),2)))</f>
        <v/>
      </c>
      <c r="H4402" s="71"/>
      <c r="I4402" s="72"/>
      <c r="J4402" s="72"/>
      <c r="K4402" s="38" t="str">
        <f>IF(E4402="","",IF(OR(E4402="Project Management",E4402="Project Support",E4402="Sprint Management",E4402="Sprint Support"),"NA",(((SUMIF(AD:AD,AD4402,H:H)/VLOOKUP(AD4402,[2]Formula!V:X,3,0))*VLOOKUP(AD4402,[2]Formula!V:X,2,0))*H4402)/SUMIF(AD:AD,AD4402,H:H)))</f>
        <v/>
      </c>
      <c r="L4402" s="38" t="str">
        <f t="shared" si="409"/>
        <v/>
      </c>
      <c r="M4402" s="38" t="str">
        <f t="shared" si="410"/>
        <v/>
      </c>
      <c r="N4402" s="38" t="str">
        <f t="shared" si="412"/>
        <v/>
      </c>
      <c r="O4402" s="38" t="str">
        <f t="shared" si="408"/>
        <v/>
      </c>
      <c r="P4402" s="39" t="str">
        <f t="shared" si="413"/>
        <v/>
      </c>
      <c r="AC4402" s="42" t="str">
        <f>IF(B4402="","",VLOOKUP(B4402,[2]Formula!B:C,2,0))</f>
        <v/>
      </c>
      <c r="AD4402" s="43" t="str">
        <f t="shared" si="411"/>
        <v/>
      </c>
    </row>
    <row r="4403" spans="1:30" x14ac:dyDescent="0.25">
      <c r="A4403" s="64"/>
      <c r="B4403" s="64"/>
      <c r="C4403" s="66"/>
      <c r="D4403" s="67"/>
      <c r="E4403" s="64"/>
      <c r="F4403" s="64"/>
      <c r="G4403" s="37" t="str">
        <f>IF(E4403="","",IF(OR(E4403="Project Management",E4403="Project Support",E4403="Sprint Management",E4403="Sprint Support"),"NA",ROUND((((VLOOKUP(AD4403,[2]Formula!V:X,3,0)))-SUMIF(AD:AD,AD4403,H:H)),2)))</f>
        <v/>
      </c>
      <c r="H4403" s="71"/>
      <c r="I4403" s="72"/>
      <c r="J4403" s="72"/>
      <c r="K4403" s="38" t="str">
        <f>IF(E4403="","",IF(OR(E4403="Project Management",E4403="Project Support",E4403="Sprint Management",E4403="Sprint Support"),"NA",(((SUMIF(AD:AD,AD4403,H:H)/VLOOKUP(AD4403,[2]Formula!V:X,3,0))*VLOOKUP(AD4403,[2]Formula!V:X,2,0))*H4403)/SUMIF(AD:AD,AD4403,H:H)))</f>
        <v/>
      </c>
      <c r="L4403" s="38" t="str">
        <f t="shared" si="409"/>
        <v/>
      </c>
      <c r="M4403" s="38" t="str">
        <f t="shared" si="410"/>
        <v/>
      </c>
      <c r="N4403" s="38" t="str">
        <f t="shared" si="412"/>
        <v/>
      </c>
      <c r="O4403" s="38" t="str">
        <f t="shared" si="408"/>
        <v/>
      </c>
      <c r="P4403" s="39" t="str">
        <f t="shared" si="413"/>
        <v/>
      </c>
      <c r="AC4403" s="42" t="str">
        <f>IF(B4403="","",VLOOKUP(B4403,[2]Formula!B:C,2,0))</f>
        <v/>
      </c>
      <c r="AD4403" s="43" t="str">
        <f t="shared" si="411"/>
        <v/>
      </c>
    </row>
    <row r="4404" spans="1:30" x14ac:dyDescent="0.25">
      <c r="A4404" s="64"/>
      <c r="B4404" s="64"/>
      <c r="C4404" s="66"/>
      <c r="D4404" s="67"/>
      <c r="E4404" s="64"/>
      <c r="F4404" s="64"/>
      <c r="G4404" s="37" t="str">
        <f>IF(E4404="","",IF(OR(E4404="Project Management",E4404="Project Support",E4404="Sprint Management",E4404="Sprint Support"),"NA",ROUND((((VLOOKUP(AD4404,[2]Formula!V:X,3,0)))-SUMIF(AD:AD,AD4404,H:H)),2)))</f>
        <v/>
      </c>
      <c r="H4404" s="71"/>
      <c r="I4404" s="72"/>
      <c r="J4404" s="72"/>
      <c r="K4404" s="38" t="str">
        <f>IF(E4404="","",IF(OR(E4404="Project Management",E4404="Project Support",E4404="Sprint Management",E4404="Sprint Support"),"NA",(((SUMIF(AD:AD,AD4404,H:H)/VLOOKUP(AD4404,[2]Formula!V:X,3,0))*VLOOKUP(AD4404,[2]Formula!V:X,2,0))*H4404)/SUMIF(AD:AD,AD4404,H:H)))</f>
        <v/>
      </c>
      <c r="L4404" s="38" t="str">
        <f t="shared" si="409"/>
        <v/>
      </c>
      <c r="M4404" s="38" t="str">
        <f t="shared" si="410"/>
        <v/>
      </c>
      <c r="N4404" s="38" t="str">
        <f t="shared" si="412"/>
        <v/>
      </c>
      <c r="O4404" s="38" t="str">
        <f t="shared" si="408"/>
        <v/>
      </c>
      <c r="P4404" s="39" t="str">
        <f t="shared" si="413"/>
        <v/>
      </c>
      <c r="AC4404" s="42" t="str">
        <f>IF(B4404="","",VLOOKUP(B4404,[2]Formula!B:C,2,0))</f>
        <v/>
      </c>
      <c r="AD4404" s="43" t="str">
        <f t="shared" si="411"/>
        <v/>
      </c>
    </row>
    <row r="4405" spans="1:30" x14ac:dyDescent="0.25">
      <c r="A4405" s="64"/>
      <c r="B4405" s="64"/>
      <c r="C4405" s="66"/>
      <c r="D4405" s="67"/>
      <c r="E4405" s="64"/>
      <c r="F4405" s="64"/>
      <c r="G4405" s="37" t="str">
        <f>IF(E4405="","",IF(OR(E4405="Project Management",E4405="Project Support",E4405="Sprint Management",E4405="Sprint Support"),"NA",ROUND((((VLOOKUP(AD4405,[2]Formula!V:X,3,0)))-SUMIF(AD:AD,AD4405,H:H)),2)))</f>
        <v/>
      </c>
      <c r="H4405" s="71"/>
      <c r="I4405" s="72"/>
      <c r="J4405" s="72"/>
      <c r="K4405" s="38" t="str">
        <f>IF(E4405="","",IF(OR(E4405="Project Management",E4405="Project Support",E4405="Sprint Management",E4405="Sprint Support"),"NA",(((SUMIF(AD:AD,AD4405,H:H)/VLOOKUP(AD4405,[2]Formula!V:X,3,0))*VLOOKUP(AD4405,[2]Formula!V:X,2,0))*H4405)/SUMIF(AD:AD,AD4405,H:H)))</f>
        <v/>
      </c>
      <c r="L4405" s="38" t="str">
        <f t="shared" si="409"/>
        <v/>
      </c>
      <c r="M4405" s="38" t="str">
        <f t="shared" si="410"/>
        <v/>
      </c>
      <c r="N4405" s="38" t="str">
        <f t="shared" si="412"/>
        <v/>
      </c>
      <c r="O4405" s="38" t="str">
        <f t="shared" ref="O4405:O4468" si="414">IFERROR(L4405/M4405,"")</f>
        <v/>
      </c>
      <c r="P4405" s="39" t="str">
        <f t="shared" si="413"/>
        <v/>
      </c>
      <c r="AC4405" s="42" t="str">
        <f>IF(B4405="","",VLOOKUP(B4405,[2]Formula!B:C,2,0))</f>
        <v/>
      </c>
      <c r="AD4405" s="43" t="str">
        <f t="shared" si="411"/>
        <v/>
      </c>
    </row>
    <row r="4406" spans="1:30" x14ac:dyDescent="0.25">
      <c r="A4406" s="64"/>
      <c r="B4406" s="64"/>
      <c r="C4406" s="66"/>
      <c r="D4406" s="67"/>
      <c r="E4406" s="64"/>
      <c r="F4406" s="64"/>
      <c r="G4406" s="37" t="str">
        <f>IF(E4406="","",IF(OR(E4406="Project Management",E4406="Project Support",E4406="Sprint Management",E4406="Sprint Support"),"NA",ROUND((((VLOOKUP(AD4406,[2]Formula!V:X,3,0)))-SUMIF(AD:AD,AD4406,H:H)),2)))</f>
        <v/>
      </c>
      <c r="H4406" s="71"/>
      <c r="I4406" s="72"/>
      <c r="J4406" s="72"/>
      <c r="K4406" s="38" t="str">
        <f>IF(E4406="","",IF(OR(E4406="Project Management",E4406="Project Support",E4406="Sprint Management",E4406="Sprint Support"),"NA",(((SUMIF(AD:AD,AD4406,H:H)/VLOOKUP(AD4406,[2]Formula!V:X,3,0))*VLOOKUP(AD4406,[2]Formula!V:X,2,0))*H4406)/SUMIF(AD:AD,AD4406,H:H)))</f>
        <v/>
      </c>
      <c r="L4406" s="38" t="str">
        <f t="shared" si="409"/>
        <v/>
      </c>
      <c r="M4406" s="38" t="str">
        <f t="shared" si="410"/>
        <v/>
      </c>
      <c r="N4406" s="38" t="str">
        <f t="shared" si="412"/>
        <v/>
      </c>
      <c r="O4406" s="38" t="str">
        <f t="shared" si="414"/>
        <v/>
      </c>
      <c r="P4406" s="39" t="str">
        <f t="shared" si="413"/>
        <v/>
      </c>
      <c r="AC4406" s="42" t="str">
        <f>IF(B4406="","",VLOOKUP(B4406,[2]Formula!B:C,2,0))</f>
        <v/>
      </c>
      <c r="AD4406" s="43" t="str">
        <f t="shared" si="411"/>
        <v/>
      </c>
    </row>
    <row r="4407" spans="1:30" x14ac:dyDescent="0.25">
      <c r="A4407" s="64"/>
      <c r="B4407" s="64"/>
      <c r="C4407" s="66"/>
      <c r="D4407" s="67"/>
      <c r="E4407" s="64"/>
      <c r="F4407" s="64"/>
      <c r="G4407" s="37" t="str">
        <f>IF(E4407="","",IF(OR(E4407="Project Management",E4407="Project Support",E4407="Sprint Management",E4407="Sprint Support"),"NA",ROUND((((VLOOKUP(AD4407,[2]Formula!V:X,3,0)))-SUMIF(AD:AD,AD4407,H:H)),2)))</f>
        <v/>
      </c>
      <c r="H4407" s="71"/>
      <c r="I4407" s="72"/>
      <c r="J4407" s="72"/>
      <c r="K4407" s="38" t="str">
        <f>IF(E4407="","",IF(OR(E4407="Project Management",E4407="Project Support",E4407="Sprint Management",E4407="Sprint Support"),"NA",(((SUMIF(AD:AD,AD4407,H:H)/VLOOKUP(AD4407,[2]Formula!V:X,3,0))*VLOOKUP(AD4407,[2]Formula!V:X,2,0))*H4407)/SUMIF(AD:AD,AD4407,H:H)))</f>
        <v/>
      </c>
      <c r="L4407" s="38" t="str">
        <f t="shared" si="409"/>
        <v/>
      </c>
      <c r="M4407" s="38" t="str">
        <f t="shared" si="410"/>
        <v/>
      </c>
      <c r="N4407" s="38" t="str">
        <f t="shared" si="412"/>
        <v/>
      </c>
      <c r="O4407" s="38" t="str">
        <f t="shared" si="414"/>
        <v/>
      </c>
      <c r="P4407" s="39" t="str">
        <f t="shared" si="413"/>
        <v/>
      </c>
      <c r="AC4407" s="42" t="str">
        <f>IF(B4407="","",VLOOKUP(B4407,[2]Formula!B:C,2,0))</f>
        <v/>
      </c>
      <c r="AD4407" s="43" t="str">
        <f t="shared" si="411"/>
        <v/>
      </c>
    </row>
    <row r="4408" spans="1:30" x14ac:dyDescent="0.25">
      <c r="A4408" s="64"/>
      <c r="B4408" s="64"/>
      <c r="C4408" s="66"/>
      <c r="D4408" s="67"/>
      <c r="E4408" s="64"/>
      <c r="F4408" s="64"/>
      <c r="G4408" s="37" t="str">
        <f>IF(E4408="","",IF(OR(E4408="Project Management",E4408="Project Support",E4408="Sprint Management",E4408="Sprint Support"),"NA",ROUND((((VLOOKUP(AD4408,[2]Formula!V:X,3,0)))-SUMIF(AD:AD,AD4408,H:H)),2)))</f>
        <v/>
      </c>
      <c r="H4408" s="71"/>
      <c r="I4408" s="72"/>
      <c r="J4408" s="72"/>
      <c r="K4408" s="38" t="str">
        <f>IF(E4408="","",IF(OR(E4408="Project Management",E4408="Project Support",E4408="Sprint Management",E4408="Sprint Support"),"NA",(((SUMIF(AD:AD,AD4408,H:H)/VLOOKUP(AD4408,[2]Formula!V:X,3,0))*VLOOKUP(AD4408,[2]Formula!V:X,2,0))*H4408)/SUMIF(AD:AD,AD4408,H:H)))</f>
        <v/>
      </c>
      <c r="L4408" s="38" t="str">
        <f t="shared" si="409"/>
        <v/>
      </c>
      <c r="M4408" s="38" t="str">
        <f t="shared" si="410"/>
        <v/>
      </c>
      <c r="N4408" s="38" t="str">
        <f t="shared" si="412"/>
        <v/>
      </c>
      <c r="O4408" s="38" t="str">
        <f t="shared" si="414"/>
        <v/>
      </c>
      <c r="P4408" s="39" t="str">
        <f t="shared" si="413"/>
        <v/>
      </c>
      <c r="AC4408" s="42" t="str">
        <f>IF(B4408="","",VLOOKUP(B4408,[2]Formula!B:C,2,0))</f>
        <v/>
      </c>
      <c r="AD4408" s="43" t="str">
        <f t="shared" si="411"/>
        <v/>
      </c>
    </row>
    <row r="4409" spans="1:30" x14ac:dyDescent="0.25">
      <c r="A4409" s="64"/>
      <c r="B4409" s="64"/>
      <c r="C4409" s="66"/>
      <c r="D4409" s="67"/>
      <c r="E4409" s="64"/>
      <c r="F4409" s="64"/>
      <c r="G4409" s="37" t="str">
        <f>IF(E4409="","",IF(OR(E4409="Project Management",E4409="Project Support",E4409="Sprint Management",E4409="Sprint Support"),"NA",ROUND((((VLOOKUP(AD4409,[2]Formula!V:X,3,0)))-SUMIF(AD:AD,AD4409,H:H)),2)))</f>
        <v/>
      </c>
      <c r="H4409" s="71"/>
      <c r="I4409" s="72"/>
      <c r="J4409" s="72"/>
      <c r="K4409" s="38" t="str">
        <f>IF(E4409="","",IF(OR(E4409="Project Management",E4409="Project Support",E4409="Sprint Management",E4409="Sprint Support"),"NA",(((SUMIF(AD:AD,AD4409,H:H)/VLOOKUP(AD4409,[2]Formula!V:X,3,0))*VLOOKUP(AD4409,[2]Formula!V:X,2,0))*H4409)/SUMIF(AD:AD,AD4409,H:H)))</f>
        <v/>
      </c>
      <c r="L4409" s="38" t="str">
        <f t="shared" si="409"/>
        <v/>
      </c>
      <c r="M4409" s="38" t="str">
        <f t="shared" si="410"/>
        <v/>
      </c>
      <c r="N4409" s="38" t="str">
        <f t="shared" si="412"/>
        <v/>
      </c>
      <c r="O4409" s="38" t="str">
        <f t="shared" si="414"/>
        <v/>
      </c>
      <c r="P4409" s="39" t="str">
        <f t="shared" si="413"/>
        <v/>
      </c>
      <c r="AC4409" s="42" t="str">
        <f>IF(B4409="","",VLOOKUP(B4409,[2]Formula!B:C,2,0))</f>
        <v/>
      </c>
      <c r="AD4409" s="43" t="str">
        <f t="shared" si="411"/>
        <v/>
      </c>
    </row>
    <row r="4410" spans="1:30" x14ac:dyDescent="0.25">
      <c r="A4410" s="64"/>
      <c r="B4410" s="64"/>
      <c r="C4410" s="66"/>
      <c r="D4410" s="67"/>
      <c r="E4410" s="64"/>
      <c r="F4410" s="64"/>
      <c r="G4410" s="37" t="str">
        <f>IF(E4410="","",IF(OR(E4410="Project Management",E4410="Project Support",E4410="Sprint Management",E4410="Sprint Support"),"NA",ROUND((((VLOOKUP(AD4410,[2]Formula!V:X,3,0)))-SUMIF(AD:AD,AD4410,H:H)),2)))</f>
        <v/>
      </c>
      <c r="H4410" s="71"/>
      <c r="I4410" s="72"/>
      <c r="J4410" s="72"/>
      <c r="K4410" s="38" t="str">
        <f>IF(E4410="","",IF(OR(E4410="Project Management",E4410="Project Support",E4410="Sprint Management",E4410="Sprint Support"),"NA",(((SUMIF(AD:AD,AD4410,H:H)/VLOOKUP(AD4410,[2]Formula!V:X,3,0))*VLOOKUP(AD4410,[2]Formula!V:X,2,0))*H4410)/SUMIF(AD:AD,AD4410,H:H)))</f>
        <v/>
      </c>
      <c r="L4410" s="38" t="str">
        <f t="shared" si="409"/>
        <v/>
      </c>
      <c r="M4410" s="38" t="str">
        <f t="shared" si="410"/>
        <v/>
      </c>
      <c r="N4410" s="38" t="str">
        <f t="shared" si="412"/>
        <v/>
      </c>
      <c r="O4410" s="38" t="str">
        <f t="shared" si="414"/>
        <v/>
      </c>
      <c r="P4410" s="39" t="str">
        <f t="shared" si="413"/>
        <v/>
      </c>
      <c r="AC4410" s="42" t="str">
        <f>IF(B4410="","",VLOOKUP(B4410,[2]Formula!B:C,2,0))</f>
        <v/>
      </c>
      <c r="AD4410" s="43" t="str">
        <f t="shared" si="411"/>
        <v/>
      </c>
    </row>
    <row r="4411" spans="1:30" x14ac:dyDescent="0.25">
      <c r="A4411" s="64"/>
      <c r="B4411" s="64"/>
      <c r="C4411" s="66"/>
      <c r="D4411" s="67"/>
      <c r="E4411" s="64"/>
      <c r="F4411" s="64"/>
      <c r="G4411" s="37" t="str">
        <f>IF(E4411="","",IF(OR(E4411="Project Management",E4411="Project Support",E4411="Sprint Management",E4411="Sprint Support"),"NA",ROUND((((VLOOKUP(AD4411,[2]Formula!V:X,3,0)))-SUMIF(AD:AD,AD4411,H:H)),2)))</f>
        <v/>
      </c>
      <c r="H4411" s="71"/>
      <c r="I4411" s="72"/>
      <c r="J4411" s="72"/>
      <c r="K4411" s="38" t="str">
        <f>IF(E4411="","",IF(OR(E4411="Project Management",E4411="Project Support",E4411="Sprint Management",E4411="Sprint Support"),"NA",(((SUMIF(AD:AD,AD4411,H:H)/VLOOKUP(AD4411,[2]Formula!V:X,3,0))*VLOOKUP(AD4411,[2]Formula!V:X,2,0))*H4411)/SUMIF(AD:AD,AD4411,H:H)))</f>
        <v/>
      </c>
      <c r="L4411" s="38" t="str">
        <f t="shared" si="409"/>
        <v/>
      </c>
      <c r="M4411" s="38" t="str">
        <f t="shared" si="410"/>
        <v/>
      </c>
      <c r="N4411" s="38" t="str">
        <f t="shared" si="412"/>
        <v/>
      </c>
      <c r="O4411" s="38" t="str">
        <f t="shared" si="414"/>
        <v/>
      </c>
      <c r="P4411" s="39" t="str">
        <f t="shared" si="413"/>
        <v/>
      </c>
      <c r="AC4411" s="42" t="str">
        <f>IF(B4411="","",VLOOKUP(B4411,[2]Formula!B:C,2,0))</f>
        <v/>
      </c>
      <c r="AD4411" s="43" t="str">
        <f t="shared" si="411"/>
        <v/>
      </c>
    </row>
    <row r="4412" spans="1:30" x14ac:dyDescent="0.25">
      <c r="A4412" s="64"/>
      <c r="B4412" s="64"/>
      <c r="C4412" s="66"/>
      <c r="D4412" s="67"/>
      <c r="E4412" s="64"/>
      <c r="F4412" s="64"/>
      <c r="G4412" s="37" t="str">
        <f>IF(E4412="","",IF(OR(E4412="Project Management",E4412="Project Support",E4412="Sprint Management",E4412="Sprint Support"),"NA",ROUND((((VLOOKUP(AD4412,[2]Formula!V:X,3,0)))-SUMIF(AD:AD,AD4412,H:H)),2)))</f>
        <v/>
      </c>
      <c r="H4412" s="71"/>
      <c r="I4412" s="72"/>
      <c r="J4412" s="72"/>
      <c r="K4412" s="38" t="str">
        <f>IF(E4412="","",IF(OR(E4412="Project Management",E4412="Project Support",E4412="Sprint Management",E4412="Sprint Support"),"NA",(((SUMIF(AD:AD,AD4412,H:H)/VLOOKUP(AD4412,[2]Formula!V:X,3,0))*VLOOKUP(AD4412,[2]Formula!V:X,2,0))*H4412)/SUMIF(AD:AD,AD4412,H:H)))</f>
        <v/>
      </c>
      <c r="L4412" s="38" t="str">
        <f t="shared" si="409"/>
        <v/>
      </c>
      <c r="M4412" s="38" t="str">
        <f t="shared" si="410"/>
        <v/>
      </c>
      <c r="N4412" s="38" t="str">
        <f t="shared" si="412"/>
        <v/>
      </c>
      <c r="O4412" s="38" t="str">
        <f t="shared" si="414"/>
        <v/>
      </c>
      <c r="P4412" s="39" t="str">
        <f t="shared" si="413"/>
        <v/>
      </c>
      <c r="AC4412" s="42" t="str">
        <f>IF(B4412="","",VLOOKUP(B4412,[2]Formula!B:C,2,0))</f>
        <v/>
      </c>
      <c r="AD4412" s="43" t="str">
        <f t="shared" si="411"/>
        <v/>
      </c>
    </row>
    <row r="4413" spans="1:30" x14ac:dyDescent="0.25">
      <c r="A4413" s="64"/>
      <c r="B4413" s="64"/>
      <c r="C4413" s="66"/>
      <c r="D4413" s="67"/>
      <c r="E4413" s="64"/>
      <c r="F4413" s="64"/>
      <c r="G4413" s="37" t="str">
        <f>IF(E4413="","",IF(OR(E4413="Project Management",E4413="Project Support",E4413="Sprint Management",E4413="Sprint Support"),"NA",ROUND((((VLOOKUP(AD4413,[2]Formula!V:X,3,0)))-SUMIF(AD:AD,AD4413,H:H)),2)))</f>
        <v/>
      </c>
      <c r="H4413" s="71"/>
      <c r="I4413" s="72"/>
      <c r="J4413" s="72"/>
      <c r="K4413" s="38" t="str">
        <f>IF(E4413="","",IF(OR(E4413="Project Management",E4413="Project Support",E4413="Sprint Management",E4413="Sprint Support"),"NA",(((SUMIF(AD:AD,AD4413,H:H)/VLOOKUP(AD4413,[2]Formula!V:X,3,0))*VLOOKUP(AD4413,[2]Formula!V:X,2,0))*H4413)/SUMIF(AD:AD,AD4413,H:H)))</f>
        <v/>
      </c>
      <c r="L4413" s="38" t="str">
        <f t="shared" si="409"/>
        <v/>
      </c>
      <c r="M4413" s="38" t="str">
        <f t="shared" si="410"/>
        <v/>
      </c>
      <c r="N4413" s="38" t="str">
        <f t="shared" si="412"/>
        <v/>
      </c>
      <c r="O4413" s="38" t="str">
        <f t="shared" si="414"/>
        <v/>
      </c>
      <c r="P4413" s="39" t="str">
        <f t="shared" si="413"/>
        <v/>
      </c>
      <c r="AC4413" s="42" t="str">
        <f>IF(B4413="","",VLOOKUP(B4413,[2]Formula!B:C,2,0))</f>
        <v/>
      </c>
      <c r="AD4413" s="43" t="str">
        <f t="shared" si="411"/>
        <v/>
      </c>
    </row>
    <row r="4414" spans="1:30" x14ac:dyDescent="0.25">
      <c r="A4414" s="64"/>
      <c r="B4414" s="64"/>
      <c r="C4414" s="66"/>
      <c r="D4414" s="67"/>
      <c r="E4414" s="64"/>
      <c r="F4414" s="64"/>
      <c r="G4414" s="37" t="str">
        <f>IF(E4414="","",IF(OR(E4414="Project Management",E4414="Project Support",E4414="Sprint Management",E4414="Sprint Support"),"NA",ROUND((((VLOOKUP(AD4414,[2]Formula!V:X,3,0)))-SUMIF(AD:AD,AD4414,H:H)),2)))</f>
        <v/>
      </c>
      <c r="H4414" s="71"/>
      <c r="I4414" s="72"/>
      <c r="J4414" s="72"/>
      <c r="K4414" s="38" t="str">
        <f>IF(E4414="","",IF(OR(E4414="Project Management",E4414="Project Support",E4414="Sprint Management",E4414="Sprint Support"),"NA",(((SUMIF(AD:AD,AD4414,H:H)/VLOOKUP(AD4414,[2]Formula!V:X,3,0))*VLOOKUP(AD4414,[2]Formula!V:X,2,0))*H4414)/SUMIF(AD:AD,AD4414,H:H)))</f>
        <v/>
      </c>
      <c r="L4414" s="38" t="str">
        <f t="shared" si="409"/>
        <v/>
      </c>
      <c r="M4414" s="38" t="str">
        <f t="shared" si="410"/>
        <v/>
      </c>
      <c r="N4414" s="38" t="str">
        <f t="shared" si="412"/>
        <v/>
      </c>
      <c r="O4414" s="38" t="str">
        <f t="shared" si="414"/>
        <v/>
      </c>
      <c r="P4414" s="39" t="str">
        <f t="shared" si="413"/>
        <v/>
      </c>
      <c r="AC4414" s="42" t="str">
        <f>IF(B4414="","",VLOOKUP(B4414,[2]Formula!B:C,2,0))</f>
        <v/>
      </c>
      <c r="AD4414" s="43" t="str">
        <f t="shared" si="411"/>
        <v/>
      </c>
    </row>
    <row r="4415" spans="1:30" x14ac:dyDescent="0.25">
      <c r="A4415" s="64"/>
      <c r="B4415" s="64"/>
      <c r="C4415" s="66"/>
      <c r="D4415" s="67"/>
      <c r="E4415" s="64"/>
      <c r="F4415" s="64"/>
      <c r="G4415" s="37" t="str">
        <f>IF(E4415="","",IF(OR(E4415="Project Management",E4415="Project Support",E4415="Sprint Management",E4415="Sprint Support"),"NA",ROUND((((VLOOKUP(AD4415,[2]Formula!V:X,3,0)))-SUMIF(AD:AD,AD4415,H:H)),2)))</f>
        <v/>
      </c>
      <c r="H4415" s="71"/>
      <c r="I4415" s="72"/>
      <c r="J4415" s="72"/>
      <c r="K4415" s="38" t="str">
        <f>IF(E4415="","",IF(OR(E4415="Project Management",E4415="Project Support",E4415="Sprint Management",E4415="Sprint Support"),"NA",(((SUMIF(AD:AD,AD4415,H:H)/VLOOKUP(AD4415,[2]Formula!V:X,3,0))*VLOOKUP(AD4415,[2]Formula!V:X,2,0))*H4415)/SUMIF(AD:AD,AD4415,H:H)))</f>
        <v/>
      </c>
      <c r="L4415" s="38" t="str">
        <f t="shared" si="409"/>
        <v/>
      </c>
      <c r="M4415" s="38" t="str">
        <f t="shared" si="410"/>
        <v/>
      </c>
      <c r="N4415" s="38" t="str">
        <f t="shared" si="412"/>
        <v/>
      </c>
      <c r="O4415" s="38" t="str">
        <f t="shared" si="414"/>
        <v/>
      </c>
      <c r="P4415" s="39" t="str">
        <f t="shared" si="413"/>
        <v/>
      </c>
      <c r="AC4415" s="42" t="str">
        <f>IF(B4415="","",VLOOKUP(B4415,[2]Formula!B:C,2,0))</f>
        <v/>
      </c>
      <c r="AD4415" s="43" t="str">
        <f t="shared" si="411"/>
        <v/>
      </c>
    </row>
    <row r="4416" spans="1:30" x14ac:dyDescent="0.25">
      <c r="A4416" s="64"/>
      <c r="B4416" s="64"/>
      <c r="C4416" s="66"/>
      <c r="D4416" s="67"/>
      <c r="E4416" s="64"/>
      <c r="F4416" s="64"/>
      <c r="G4416" s="37" t="str">
        <f>IF(E4416="","",IF(OR(E4416="Project Management",E4416="Project Support",E4416="Sprint Management",E4416="Sprint Support"),"NA",ROUND((((VLOOKUP(AD4416,[2]Formula!V:X,3,0)))-SUMIF(AD:AD,AD4416,H:H)),2)))</f>
        <v/>
      </c>
      <c r="H4416" s="71"/>
      <c r="I4416" s="72"/>
      <c r="J4416" s="72"/>
      <c r="K4416" s="38" t="str">
        <f>IF(E4416="","",IF(OR(E4416="Project Management",E4416="Project Support",E4416="Sprint Management",E4416="Sprint Support"),"NA",(((SUMIF(AD:AD,AD4416,H:H)/VLOOKUP(AD4416,[2]Formula!V:X,3,0))*VLOOKUP(AD4416,[2]Formula!V:X,2,0))*H4416)/SUMIF(AD:AD,AD4416,H:H)))</f>
        <v/>
      </c>
      <c r="L4416" s="38" t="str">
        <f t="shared" si="409"/>
        <v/>
      </c>
      <c r="M4416" s="38" t="str">
        <f t="shared" si="410"/>
        <v/>
      </c>
      <c r="N4416" s="38" t="str">
        <f t="shared" si="412"/>
        <v/>
      </c>
      <c r="O4416" s="38" t="str">
        <f t="shared" si="414"/>
        <v/>
      </c>
      <c r="P4416" s="39" t="str">
        <f t="shared" si="413"/>
        <v/>
      </c>
      <c r="AC4416" s="42" t="str">
        <f>IF(B4416="","",VLOOKUP(B4416,[2]Formula!B:C,2,0))</f>
        <v/>
      </c>
      <c r="AD4416" s="43" t="str">
        <f t="shared" si="411"/>
        <v/>
      </c>
    </row>
    <row r="4417" spans="1:30" x14ac:dyDescent="0.25">
      <c r="A4417" s="64"/>
      <c r="B4417" s="64"/>
      <c r="C4417" s="66"/>
      <c r="D4417" s="67"/>
      <c r="E4417" s="64"/>
      <c r="F4417" s="64"/>
      <c r="G4417" s="37" t="str">
        <f>IF(E4417="","",IF(OR(E4417="Project Management",E4417="Project Support",E4417="Sprint Management",E4417="Sprint Support"),"NA",ROUND((((VLOOKUP(AD4417,[2]Formula!V:X,3,0)))-SUMIF(AD:AD,AD4417,H:H)),2)))</f>
        <v/>
      </c>
      <c r="H4417" s="71"/>
      <c r="I4417" s="72"/>
      <c r="J4417" s="72"/>
      <c r="K4417" s="38" t="str">
        <f>IF(E4417="","",IF(OR(E4417="Project Management",E4417="Project Support",E4417="Sprint Management",E4417="Sprint Support"),"NA",(((SUMIF(AD:AD,AD4417,H:H)/VLOOKUP(AD4417,[2]Formula!V:X,3,0))*VLOOKUP(AD4417,[2]Formula!V:X,2,0))*H4417)/SUMIF(AD:AD,AD4417,H:H)))</f>
        <v/>
      </c>
      <c r="L4417" s="38" t="str">
        <f t="shared" si="409"/>
        <v/>
      </c>
      <c r="M4417" s="38" t="str">
        <f t="shared" si="410"/>
        <v/>
      </c>
      <c r="N4417" s="38" t="str">
        <f t="shared" si="412"/>
        <v/>
      </c>
      <c r="O4417" s="38" t="str">
        <f t="shared" si="414"/>
        <v/>
      </c>
      <c r="P4417" s="39" t="str">
        <f t="shared" si="413"/>
        <v/>
      </c>
      <c r="AC4417" s="42" t="str">
        <f>IF(B4417="","",VLOOKUP(B4417,[2]Formula!B:C,2,0))</f>
        <v/>
      </c>
      <c r="AD4417" s="43" t="str">
        <f t="shared" si="411"/>
        <v/>
      </c>
    </row>
    <row r="4418" spans="1:30" x14ac:dyDescent="0.25">
      <c r="A4418" s="64"/>
      <c r="B4418" s="64"/>
      <c r="C4418" s="66"/>
      <c r="D4418" s="67"/>
      <c r="E4418" s="64"/>
      <c r="F4418" s="64"/>
      <c r="G4418" s="37" t="str">
        <f>IF(E4418="","",IF(OR(E4418="Project Management",E4418="Project Support",E4418="Sprint Management",E4418="Sprint Support"),"NA",ROUND((((VLOOKUP(AD4418,[2]Formula!V:X,3,0)))-SUMIF(AD:AD,AD4418,H:H)),2)))</f>
        <v/>
      </c>
      <c r="H4418" s="71"/>
      <c r="I4418" s="72"/>
      <c r="J4418" s="72"/>
      <c r="K4418" s="38" t="str">
        <f>IF(E4418="","",IF(OR(E4418="Project Management",E4418="Project Support",E4418="Sprint Management",E4418="Sprint Support"),"NA",(((SUMIF(AD:AD,AD4418,H:H)/VLOOKUP(AD4418,[2]Formula!V:X,3,0))*VLOOKUP(AD4418,[2]Formula!V:X,2,0))*H4418)/SUMIF(AD:AD,AD4418,H:H)))</f>
        <v/>
      </c>
      <c r="L4418" s="38" t="str">
        <f t="shared" ref="L4418:L4481" si="415">IFERROR(IF(K4418="NA",(H4418/I4418),(K4418/I4418)),"")</f>
        <v/>
      </c>
      <c r="M4418" s="38" t="str">
        <f t="shared" ref="M4418:M4481" si="416">IFERROR(IF(K4418="NA",1,(K4418/H4418)),"")</f>
        <v/>
      </c>
      <c r="N4418" s="38" t="str">
        <f t="shared" si="412"/>
        <v/>
      </c>
      <c r="O4418" s="38" t="str">
        <f t="shared" si="414"/>
        <v/>
      </c>
      <c r="P4418" s="39" t="str">
        <f t="shared" si="413"/>
        <v/>
      </c>
      <c r="AC4418" s="42" t="str">
        <f>IF(B4418="","",VLOOKUP(B4418,[2]Formula!B:C,2,0))</f>
        <v/>
      </c>
      <c r="AD4418" s="43" t="str">
        <f t="shared" ref="AD4418:AD4481" si="417">IF(B4418="","",CONCATENATE(B4418,"_",E4418))</f>
        <v/>
      </c>
    </row>
    <row r="4419" spans="1:30" x14ac:dyDescent="0.25">
      <c r="A4419" s="64"/>
      <c r="B4419" s="64"/>
      <c r="C4419" s="66"/>
      <c r="D4419" s="67"/>
      <c r="E4419" s="64"/>
      <c r="F4419" s="64"/>
      <c r="G4419" s="37" t="str">
        <f>IF(E4419="","",IF(OR(E4419="Project Management",E4419="Project Support",E4419="Sprint Management",E4419="Sprint Support"),"NA",ROUND((((VLOOKUP(AD4419,[2]Formula!V:X,3,0)))-SUMIF(AD:AD,AD4419,H:H)),2)))</f>
        <v/>
      </c>
      <c r="H4419" s="71"/>
      <c r="I4419" s="72"/>
      <c r="J4419" s="72"/>
      <c r="K4419" s="38" t="str">
        <f>IF(E4419="","",IF(OR(E4419="Project Management",E4419="Project Support",E4419="Sprint Management",E4419="Sprint Support"),"NA",(((SUMIF(AD:AD,AD4419,H:H)/VLOOKUP(AD4419,[2]Formula!V:X,3,0))*VLOOKUP(AD4419,[2]Formula!V:X,2,0))*H4419)/SUMIF(AD:AD,AD4419,H:H)))</f>
        <v/>
      </c>
      <c r="L4419" s="38" t="str">
        <f t="shared" si="415"/>
        <v/>
      </c>
      <c r="M4419" s="38" t="str">
        <f t="shared" si="416"/>
        <v/>
      </c>
      <c r="N4419" s="38" t="str">
        <f t="shared" ref="N4419:N4482" si="418">IFERROR(((L4419-M4419)/M4419)*100,"")</f>
        <v/>
      </c>
      <c r="O4419" s="38" t="str">
        <f t="shared" si="414"/>
        <v/>
      </c>
      <c r="P4419" s="39" t="str">
        <f t="shared" ref="P4419:P4482" si="419">IF(O4419="","",1)</f>
        <v/>
      </c>
      <c r="AC4419" s="42" t="str">
        <f>IF(B4419="","",VLOOKUP(B4419,[2]Formula!B:C,2,0))</f>
        <v/>
      </c>
      <c r="AD4419" s="43" t="str">
        <f t="shared" si="417"/>
        <v/>
      </c>
    </row>
    <row r="4420" spans="1:30" x14ac:dyDescent="0.25">
      <c r="A4420" s="64"/>
      <c r="B4420" s="64"/>
      <c r="C4420" s="66"/>
      <c r="D4420" s="67"/>
      <c r="E4420" s="64"/>
      <c r="F4420" s="64"/>
      <c r="G4420" s="37" t="str">
        <f>IF(E4420="","",IF(OR(E4420="Project Management",E4420="Project Support",E4420="Sprint Management",E4420="Sprint Support"),"NA",ROUND((((VLOOKUP(AD4420,[2]Formula!V:X,3,0)))-SUMIF(AD:AD,AD4420,H:H)),2)))</f>
        <v/>
      </c>
      <c r="H4420" s="71"/>
      <c r="I4420" s="72"/>
      <c r="J4420" s="72"/>
      <c r="K4420" s="38" t="str">
        <f>IF(E4420="","",IF(OR(E4420="Project Management",E4420="Project Support",E4420="Sprint Management",E4420="Sprint Support"),"NA",(((SUMIF(AD:AD,AD4420,H:H)/VLOOKUP(AD4420,[2]Formula!V:X,3,0))*VLOOKUP(AD4420,[2]Formula!V:X,2,0))*H4420)/SUMIF(AD:AD,AD4420,H:H)))</f>
        <v/>
      </c>
      <c r="L4420" s="38" t="str">
        <f t="shared" si="415"/>
        <v/>
      </c>
      <c r="M4420" s="38" t="str">
        <f t="shared" si="416"/>
        <v/>
      </c>
      <c r="N4420" s="38" t="str">
        <f t="shared" si="418"/>
        <v/>
      </c>
      <c r="O4420" s="38" t="str">
        <f t="shared" si="414"/>
        <v/>
      </c>
      <c r="P4420" s="39" t="str">
        <f t="shared" si="419"/>
        <v/>
      </c>
      <c r="AC4420" s="42" t="str">
        <f>IF(B4420="","",VLOOKUP(B4420,[2]Formula!B:C,2,0))</f>
        <v/>
      </c>
      <c r="AD4420" s="43" t="str">
        <f t="shared" si="417"/>
        <v/>
      </c>
    </row>
    <row r="4421" spans="1:30" x14ac:dyDescent="0.25">
      <c r="A4421" s="64"/>
      <c r="B4421" s="64"/>
      <c r="C4421" s="66"/>
      <c r="D4421" s="67"/>
      <c r="E4421" s="64"/>
      <c r="F4421" s="64"/>
      <c r="G4421" s="37" t="str">
        <f>IF(E4421="","",IF(OR(E4421="Project Management",E4421="Project Support",E4421="Sprint Management",E4421="Sprint Support"),"NA",ROUND((((VLOOKUP(AD4421,[2]Formula!V:X,3,0)))-SUMIF(AD:AD,AD4421,H:H)),2)))</f>
        <v/>
      </c>
      <c r="H4421" s="71"/>
      <c r="I4421" s="72"/>
      <c r="J4421" s="72"/>
      <c r="K4421" s="38" t="str">
        <f>IF(E4421="","",IF(OR(E4421="Project Management",E4421="Project Support",E4421="Sprint Management",E4421="Sprint Support"),"NA",(((SUMIF(AD:AD,AD4421,H:H)/VLOOKUP(AD4421,[2]Formula!V:X,3,0))*VLOOKUP(AD4421,[2]Formula!V:X,2,0))*H4421)/SUMIF(AD:AD,AD4421,H:H)))</f>
        <v/>
      </c>
      <c r="L4421" s="38" t="str">
        <f t="shared" si="415"/>
        <v/>
      </c>
      <c r="M4421" s="38" t="str">
        <f t="shared" si="416"/>
        <v/>
      </c>
      <c r="N4421" s="38" t="str">
        <f t="shared" si="418"/>
        <v/>
      </c>
      <c r="O4421" s="38" t="str">
        <f t="shared" si="414"/>
        <v/>
      </c>
      <c r="P4421" s="39" t="str">
        <f t="shared" si="419"/>
        <v/>
      </c>
      <c r="AC4421" s="42" t="str">
        <f>IF(B4421="","",VLOOKUP(B4421,[2]Formula!B:C,2,0))</f>
        <v/>
      </c>
      <c r="AD4421" s="43" t="str">
        <f t="shared" si="417"/>
        <v/>
      </c>
    </row>
    <row r="4422" spans="1:30" x14ac:dyDescent="0.25">
      <c r="A4422" s="64"/>
      <c r="B4422" s="64"/>
      <c r="C4422" s="66"/>
      <c r="D4422" s="67"/>
      <c r="E4422" s="64"/>
      <c r="F4422" s="64"/>
      <c r="G4422" s="37" t="str">
        <f>IF(E4422="","",IF(OR(E4422="Project Management",E4422="Project Support",E4422="Sprint Management",E4422="Sprint Support"),"NA",ROUND((((VLOOKUP(AD4422,[2]Formula!V:X,3,0)))-SUMIF(AD:AD,AD4422,H:H)),2)))</f>
        <v/>
      </c>
      <c r="H4422" s="71"/>
      <c r="I4422" s="72"/>
      <c r="J4422" s="72"/>
      <c r="K4422" s="38" t="str">
        <f>IF(E4422="","",IF(OR(E4422="Project Management",E4422="Project Support",E4422="Sprint Management",E4422="Sprint Support"),"NA",(((SUMIF(AD:AD,AD4422,H:H)/VLOOKUP(AD4422,[2]Formula!V:X,3,0))*VLOOKUP(AD4422,[2]Formula!V:X,2,0))*H4422)/SUMIF(AD:AD,AD4422,H:H)))</f>
        <v/>
      </c>
      <c r="L4422" s="38" t="str">
        <f t="shared" si="415"/>
        <v/>
      </c>
      <c r="M4422" s="38" t="str">
        <f t="shared" si="416"/>
        <v/>
      </c>
      <c r="N4422" s="38" t="str">
        <f t="shared" si="418"/>
        <v/>
      </c>
      <c r="O4422" s="38" t="str">
        <f t="shared" si="414"/>
        <v/>
      </c>
      <c r="P4422" s="39" t="str">
        <f t="shared" si="419"/>
        <v/>
      </c>
      <c r="AC4422" s="42" t="str">
        <f>IF(B4422="","",VLOOKUP(B4422,[2]Formula!B:C,2,0))</f>
        <v/>
      </c>
      <c r="AD4422" s="43" t="str">
        <f t="shared" si="417"/>
        <v/>
      </c>
    </row>
    <row r="4423" spans="1:30" x14ac:dyDescent="0.25">
      <c r="A4423" s="64"/>
      <c r="B4423" s="64"/>
      <c r="C4423" s="66"/>
      <c r="D4423" s="67"/>
      <c r="E4423" s="64"/>
      <c r="F4423" s="64"/>
      <c r="G4423" s="37" t="str">
        <f>IF(E4423="","",IF(OR(E4423="Project Management",E4423="Project Support",E4423="Sprint Management",E4423="Sprint Support"),"NA",ROUND((((VLOOKUP(AD4423,[2]Formula!V:X,3,0)))-SUMIF(AD:AD,AD4423,H:H)),2)))</f>
        <v/>
      </c>
      <c r="H4423" s="71"/>
      <c r="I4423" s="72"/>
      <c r="J4423" s="72"/>
      <c r="K4423" s="38" t="str">
        <f>IF(E4423="","",IF(OR(E4423="Project Management",E4423="Project Support",E4423="Sprint Management",E4423="Sprint Support"),"NA",(((SUMIF(AD:AD,AD4423,H:H)/VLOOKUP(AD4423,[2]Formula!V:X,3,0))*VLOOKUP(AD4423,[2]Formula!V:X,2,0))*H4423)/SUMIF(AD:AD,AD4423,H:H)))</f>
        <v/>
      </c>
      <c r="L4423" s="38" t="str">
        <f t="shared" si="415"/>
        <v/>
      </c>
      <c r="M4423" s="38" t="str">
        <f t="shared" si="416"/>
        <v/>
      </c>
      <c r="N4423" s="38" t="str">
        <f t="shared" si="418"/>
        <v/>
      </c>
      <c r="O4423" s="38" t="str">
        <f t="shared" si="414"/>
        <v/>
      </c>
      <c r="P4423" s="39" t="str">
        <f t="shared" si="419"/>
        <v/>
      </c>
      <c r="AC4423" s="42" t="str">
        <f>IF(B4423="","",VLOOKUP(B4423,[2]Formula!B:C,2,0))</f>
        <v/>
      </c>
      <c r="AD4423" s="43" t="str">
        <f t="shared" si="417"/>
        <v/>
      </c>
    </row>
    <row r="4424" spans="1:30" x14ac:dyDescent="0.25">
      <c r="A4424" s="64"/>
      <c r="B4424" s="64"/>
      <c r="C4424" s="66"/>
      <c r="D4424" s="67"/>
      <c r="E4424" s="64"/>
      <c r="F4424" s="64"/>
      <c r="G4424" s="37" t="str">
        <f>IF(E4424="","",IF(OR(E4424="Project Management",E4424="Project Support",E4424="Sprint Management",E4424="Sprint Support"),"NA",ROUND((((VLOOKUP(AD4424,[2]Formula!V:X,3,0)))-SUMIF(AD:AD,AD4424,H:H)),2)))</f>
        <v/>
      </c>
      <c r="H4424" s="71"/>
      <c r="I4424" s="72"/>
      <c r="J4424" s="72"/>
      <c r="K4424" s="38" t="str">
        <f>IF(E4424="","",IF(OR(E4424="Project Management",E4424="Project Support",E4424="Sprint Management",E4424="Sprint Support"),"NA",(((SUMIF(AD:AD,AD4424,H:H)/VLOOKUP(AD4424,[2]Formula!V:X,3,0))*VLOOKUP(AD4424,[2]Formula!V:X,2,0))*H4424)/SUMIF(AD:AD,AD4424,H:H)))</f>
        <v/>
      </c>
      <c r="L4424" s="38" t="str">
        <f t="shared" si="415"/>
        <v/>
      </c>
      <c r="M4424" s="38" t="str">
        <f t="shared" si="416"/>
        <v/>
      </c>
      <c r="N4424" s="38" t="str">
        <f t="shared" si="418"/>
        <v/>
      </c>
      <c r="O4424" s="38" t="str">
        <f t="shared" si="414"/>
        <v/>
      </c>
      <c r="P4424" s="39" t="str">
        <f t="shared" si="419"/>
        <v/>
      </c>
      <c r="AC4424" s="42" t="str">
        <f>IF(B4424="","",VLOOKUP(B4424,[2]Formula!B:C,2,0))</f>
        <v/>
      </c>
      <c r="AD4424" s="43" t="str">
        <f t="shared" si="417"/>
        <v/>
      </c>
    </row>
    <row r="4425" spans="1:30" x14ac:dyDescent="0.25">
      <c r="A4425" s="64"/>
      <c r="B4425" s="64"/>
      <c r="C4425" s="66"/>
      <c r="D4425" s="67"/>
      <c r="E4425" s="64"/>
      <c r="F4425" s="64"/>
      <c r="G4425" s="37" t="str">
        <f>IF(E4425="","",IF(OR(E4425="Project Management",E4425="Project Support",E4425="Sprint Management",E4425="Sprint Support"),"NA",ROUND((((VLOOKUP(AD4425,[2]Formula!V:X,3,0)))-SUMIF(AD:AD,AD4425,H:H)),2)))</f>
        <v/>
      </c>
      <c r="H4425" s="71"/>
      <c r="I4425" s="72"/>
      <c r="J4425" s="72"/>
      <c r="K4425" s="38" t="str">
        <f>IF(E4425="","",IF(OR(E4425="Project Management",E4425="Project Support",E4425="Sprint Management",E4425="Sprint Support"),"NA",(((SUMIF(AD:AD,AD4425,H:H)/VLOOKUP(AD4425,[2]Formula!V:X,3,0))*VLOOKUP(AD4425,[2]Formula!V:X,2,0))*H4425)/SUMIF(AD:AD,AD4425,H:H)))</f>
        <v/>
      </c>
      <c r="L4425" s="38" t="str">
        <f t="shared" si="415"/>
        <v/>
      </c>
      <c r="M4425" s="38" t="str">
        <f t="shared" si="416"/>
        <v/>
      </c>
      <c r="N4425" s="38" t="str">
        <f t="shared" si="418"/>
        <v/>
      </c>
      <c r="O4425" s="38" t="str">
        <f t="shared" si="414"/>
        <v/>
      </c>
      <c r="P4425" s="39" t="str">
        <f t="shared" si="419"/>
        <v/>
      </c>
      <c r="AC4425" s="42" t="str">
        <f>IF(B4425="","",VLOOKUP(B4425,[2]Formula!B:C,2,0))</f>
        <v/>
      </c>
      <c r="AD4425" s="43" t="str">
        <f t="shared" si="417"/>
        <v/>
      </c>
    </row>
    <row r="4426" spans="1:30" x14ac:dyDescent="0.25">
      <c r="A4426" s="64"/>
      <c r="B4426" s="64"/>
      <c r="C4426" s="66"/>
      <c r="D4426" s="67"/>
      <c r="E4426" s="64"/>
      <c r="F4426" s="64"/>
      <c r="G4426" s="37" t="str">
        <f>IF(E4426="","",IF(OR(E4426="Project Management",E4426="Project Support",E4426="Sprint Management",E4426="Sprint Support"),"NA",ROUND((((VLOOKUP(AD4426,[2]Formula!V:X,3,0)))-SUMIF(AD:AD,AD4426,H:H)),2)))</f>
        <v/>
      </c>
      <c r="H4426" s="71"/>
      <c r="I4426" s="72"/>
      <c r="J4426" s="72"/>
      <c r="K4426" s="38" t="str">
        <f>IF(E4426="","",IF(OR(E4426="Project Management",E4426="Project Support",E4426="Sprint Management",E4426="Sprint Support"),"NA",(((SUMIF(AD:AD,AD4426,H:H)/VLOOKUP(AD4426,[2]Formula!V:X,3,0))*VLOOKUP(AD4426,[2]Formula!V:X,2,0))*H4426)/SUMIF(AD:AD,AD4426,H:H)))</f>
        <v/>
      </c>
      <c r="L4426" s="38" t="str">
        <f t="shared" si="415"/>
        <v/>
      </c>
      <c r="M4426" s="38" t="str">
        <f t="shared" si="416"/>
        <v/>
      </c>
      <c r="N4426" s="38" t="str">
        <f t="shared" si="418"/>
        <v/>
      </c>
      <c r="O4426" s="38" t="str">
        <f t="shared" si="414"/>
        <v/>
      </c>
      <c r="P4426" s="39" t="str">
        <f t="shared" si="419"/>
        <v/>
      </c>
      <c r="AC4426" s="42" t="str">
        <f>IF(B4426="","",VLOOKUP(B4426,[2]Formula!B:C,2,0))</f>
        <v/>
      </c>
      <c r="AD4426" s="43" t="str">
        <f t="shared" si="417"/>
        <v/>
      </c>
    </row>
    <row r="4427" spans="1:30" x14ac:dyDescent="0.25">
      <c r="A4427" s="64"/>
      <c r="B4427" s="64"/>
      <c r="C4427" s="66"/>
      <c r="D4427" s="67"/>
      <c r="E4427" s="64"/>
      <c r="F4427" s="64"/>
      <c r="G4427" s="37" t="str">
        <f>IF(E4427="","",IF(OR(E4427="Project Management",E4427="Project Support",E4427="Sprint Management",E4427="Sprint Support"),"NA",ROUND((((VLOOKUP(AD4427,[2]Formula!V:X,3,0)))-SUMIF(AD:AD,AD4427,H:H)),2)))</f>
        <v/>
      </c>
      <c r="H4427" s="71"/>
      <c r="I4427" s="72"/>
      <c r="J4427" s="72"/>
      <c r="K4427" s="38" t="str">
        <f>IF(E4427="","",IF(OR(E4427="Project Management",E4427="Project Support",E4427="Sprint Management",E4427="Sprint Support"),"NA",(((SUMIF(AD:AD,AD4427,H:H)/VLOOKUP(AD4427,[2]Formula!V:X,3,0))*VLOOKUP(AD4427,[2]Formula!V:X,2,0))*H4427)/SUMIF(AD:AD,AD4427,H:H)))</f>
        <v/>
      </c>
      <c r="L4427" s="38" t="str">
        <f t="shared" si="415"/>
        <v/>
      </c>
      <c r="M4427" s="38" t="str">
        <f t="shared" si="416"/>
        <v/>
      </c>
      <c r="N4427" s="38" t="str">
        <f t="shared" si="418"/>
        <v/>
      </c>
      <c r="O4427" s="38" t="str">
        <f t="shared" si="414"/>
        <v/>
      </c>
      <c r="P4427" s="39" t="str">
        <f t="shared" si="419"/>
        <v/>
      </c>
      <c r="AC4427" s="42" t="str">
        <f>IF(B4427="","",VLOOKUP(B4427,[2]Formula!B:C,2,0))</f>
        <v/>
      </c>
      <c r="AD4427" s="43" t="str">
        <f t="shared" si="417"/>
        <v/>
      </c>
    </row>
    <row r="4428" spans="1:30" x14ac:dyDescent="0.25">
      <c r="A4428" s="64"/>
      <c r="B4428" s="64"/>
      <c r="C4428" s="66"/>
      <c r="D4428" s="67"/>
      <c r="E4428" s="64"/>
      <c r="F4428" s="64"/>
      <c r="G4428" s="37" t="str">
        <f>IF(E4428="","",IF(OR(E4428="Project Management",E4428="Project Support",E4428="Sprint Management",E4428="Sprint Support"),"NA",ROUND((((VLOOKUP(AD4428,[2]Formula!V:X,3,0)))-SUMIF(AD:AD,AD4428,H:H)),2)))</f>
        <v/>
      </c>
      <c r="H4428" s="71"/>
      <c r="I4428" s="72"/>
      <c r="J4428" s="72"/>
      <c r="K4428" s="38" t="str">
        <f>IF(E4428="","",IF(OR(E4428="Project Management",E4428="Project Support",E4428="Sprint Management",E4428="Sprint Support"),"NA",(((SUMIF(AD:AD,AD4428,H:H)/VLOOKUP(AD4428,[2]Formula!V:X,3,0))*VLOOKUP(AD4428,[2]Formula!V:X,2,0))*H4428)/SUMIF(AD:AD,AD4428,H:H)))</f>
        <v/>
      </c>
      <c r="L4428" s="38" t="str">
        <f t="shared" si="415"/>
        <v/>
      </c>
      <c r="M4428" s="38" t="str">
        <f t="shared" si="416"/>
        <v/>
      </c>
      <c r="N4428" s="38" t="str">
        <f t="shared" si="418"/>
        <v/>
      </c>
      <c r="O4428" s="38" t="str">
        <f t="shared" si="414"/>
        <v/>
      </c>
      <c r="P4428" s="39" t="str">
        <f t="shared" si="419"/>
        <v/>
      </c>
      <c r="AC4428" s="42" t="str">
        <f>IF(B4428="","",VLOOKUP(B4428,[2]Formula!B:C,2,0))</f>
        <v/>
      </c>
      <c r="AD4428" s="43" t="str">
        <f t="shared" si="417"/>
        <v/>
      </c>
    </row>
    <row r="4429" spans="1:30" x14ac:dyDescent="0.25">
      <c r="A4429" s="64"/>
      <c r="B4429" s="64"/>
      <c r="C4429" s="66"/>
      <c r="D4429" s="67"/>
      <c r="E4429" s="64"/>
      <c r="F4429" s="64"/>
      <c r="G4429" s="37" t="str">
        <f>IF(E4429="","",IF(OR(E4429="Project Management",E4429="Project Support",E4429="Sprint Management",E4429="Sprint Support"),"NA",ROUND((((VLOOKUP(AD4429,[2]Formula!V:X,3,0)))-SUMIF(AD:AD,AD4429,H:H)),2)))</f>
        <v/>
      </c>
      <c r="H4429" s="71"/>
      <c r="I4429" s="72"/>
      <c r="J4429" s="72"/>
      <c r="K4429" s="38" t="str">
        <f>IF(E4429="","",IF(OR(E4429="Project Management",E4429="Project Support",E4429="Sprint Management",E4429="Sprint Support"),"NA",(((SUMIF(AD:AD,AD4429,H:H)/VLOOKUP(AD4429,[2]Formula!V:X,3,0))*VLOOKUP(AD4429,[2]Formula!V:X,2,0))*H4429)/SUMIF(AD:AD,AD4429,H:H)))</f>
        <v/>
      </c>
      <c r="L4429" s="38" t="str">
        <f t="shared" si="415"/>
        <v/>
      </c>
      <c r="M4429" s="38" t="str">
        <f t="shared" si="416"/>
        <v/>
      </c>
      <c r="N4429" s="38" t="str">
        <f t="shared" si="418"/>
        <v/>
      </c>
      <c r="O4429" s="38" t="str">
        <f t="shared" si="414"/>
        <v/>
      </c>
      <c r="P4429" s="39" t="str">
        <f t="shared" si="419"/>
        <v/>
      </c>
      <c r="AC4429" s="42" t="str">
        <f>IF(B4429="","",VLOOKUP(B4429,[2]Formula!B:C,2,0))</f>
        <v/>
      </c>
      <c r="AD4429" s="43" t="str">
        <f t="shared" si="417"/>
        <v/>
      </c>
    </row>
    <row r="4430" spans="1:30" x14ac:dyDescent="0.25">
      <c r="A4430" s="64"/>
      <c r="B4430" s="64"/>
      <c r="C4430" s="66"/>
      <c r="D4430" s="67"/>
      <c r="E4430" s="64"/>
      <c r="F4430" s="64"/>
      <c r="G4430" s="37" t="str">
        <f>IF(E4430="","",IF(OR(E4430="Project Management",E4430="Project Support",E4430="Sprint Management",E4430="Sprint Support"),"NA",ROUND((((VLOOKUP(AD4430,[2]Formula!V:X,3,0)))-SUMIF(AD:AD,AD4430,H:H)),2)))</f>
        <v/>
      </c>
      <c r="H4430" s="71"/>
      <c r="I4430" s="72"/>
      <c r="J4430" s="72"/>
      <c r="K4430" s="38" t="str">
        <f>IF(E4430="","",IF(OR(E4430="Project Management",E4430="Project Support",E4430="Sprint Management",E4430="Sprint Support"),"NA",(((SUMIF(AD:AD,AD4430,H:H)/VLOOKUP(AD4430,[2]Formula!V:X,3,0))*VLOOKUP(AD4430,[2]Formula!V:X,2,0))*H4430)/SUMIF(AD:AD,AD4430,H:H)))</f>
        <v/>
      </c>
      <c r="L4430" s="38" t="str">
        <f t="shared" si="415"/>
        <v/>
      </c>
      <c r="M4430" s="38" t="str">
        <f t="shared" si="416"/>
        <v/>
      </c>
      <c r="N4430" s="38" t="str">
        <f t="shared" si="418"/>
        <v/>
      </c>
      <c r="O4430" s="38" t="str">
        <f t="shared" si="414"/>
        <v/>
      </c>
      <c r="P4430" s="39" t="str">
        <f t="shared" si="419"/>
        <v/>
      </c>
      <c r="AC4430" s="42" t="str">
        <f>IF(B4430="","",VLOOKUP(B4430,[2]Formula!B:C,2,0))</f>
        <v/>
      </c>
      <c r="AD4430" s="43" t="str">
        <f t="shared" si="417"/>
        <v/>
      </c>
    </row>
    <row r="4431" spans="1:30" x14ac:dyDescent="0.25">
      <c r="A4431" s="64"/>
      <c r="B4431" s="64"/>
      <c r="C4431" s="66"/>
      <c r="D4431" s="67"/>
      <c r="E4431" s="64"/>
      <c r="F4431" s="64"/>
      <c r="G4431" s="37" t="str">
        <f>IF(E4431="","",IF(OR(E4431="Project Management",E4431="Project Support",E4431="Sprint Management",E4431="Sprint Support"),"NA",ROUND((((VLOOKUP(AD4431,[2]Formula!V:X,3,0)))-SUMIF(AD:AD,AD4431,H:H)),2)))</f>
        <v/>
      </c>
      <c r="H4431" s="71"/>
      <c r="I4431" s="72"/>
      <c r="J4431" s="72"/>
      <c r="K4431" s="38" t="str">
        <f>IF(E4431="","",IF(OR(E4431="Project Management",E4431="Project Support",E4431="Sprint Management",E4431="Sprint Support"),"NA",(((SUMIF(AD:AD,AD4431,H:H)/VLOOKUP(AD4431,[2]Formula!V:X,3,0))*VLOOKUP(AD4431,[2]Formula!V:X,2,0))*H4431)/SUMIF(AD:AD,AD4431,H:H)))</f>
        <v/>
      </c>
      <c r="L4431" s="38" t="str">
        <f t="shared" si="415"/>
        <v/>
      </c>
      <c r="M4431" s="38" t="str">
        <f t="shared" si="416"/>
        <v/>
      </c>
      <c r="N4431" s="38" t="str">
        <f t="shared" si="418"/>
        <v/>
      </c>
      <c r="O4431" s="38" t="str">
        <f t="shared" si="414"/>
        <v/>
      </c>
      <c r="P4431" s="39" t="str">
        <f t="shared" si="419"/>
        <v/>
      </c>
      <c r="AC4431" s="42" t="str">
        <f>IF(B4431="","",VLOOKUP(B4431,[2]Formula!B:C,2,0))</f>
        <v/>
      </c>
      <c r="AD4431" s="43" t="str">
        <f t="shared" si="417"/>
        <v/>
      </c>
    </row>
    <row r="4432" spans="1:30" x14ac:dyDescent="0.25">
      <c r="A4432" s="64"/>
      <c r="B4432" s="64"/>
      <c r="C4432" s="66"/>
      <c r="D4432" s="67"/>
      <c r="E4432" s="64"/>
      <c r="F4432" s="64"/>
      <c r="G4432" s="37" t="str">
        <f>IF(E4432="","",IF(OR(E4432="Project Management",E4432="Project Support",E4432="Sprint Management",E4432="Sprint Support"),"NA",ROUND((((VLOOKUP(AD4432,[2]Formula!V:X,3,0)))-SUMIF(AD:AD,AD4432,H:H)),2)))</f>
        <v/>
      </c>
      <c r="H4432" s="71"/>
      <c r="I4432" s="72"/>
      <c r="J4432" s="72"/>
      <c r="K4432" s="38" t="str">
        <f>IF(E4432="","",IF(OR(E4432="Project Management",E4432="Project Support",E4432="Sprint Management",E4432="Sprint Support"),"NA",(((SUMIF(AD:AD,AD4432,H:H)/VLOOKUP(AD4432,[2]Formula!V:X,3,0))*VLOOKUP(AD4432,[2]Formula!V:X,2,0))*H4432)/SUMIF(AD:AD,AD4432,H:H)))</f>
        <v/>
      </c>
      <c r="L4432" s="38" t="str">
        <f t="shared" si="415"/>
        <v/>
      </c>
      <c r="M4432" s="38" t="str">
        <f t="shared" si="416"/>
        <v/>
      </c>
      <c r="N4432" s="38" t="str">
        <f t="shared" si="418"/>
        <v/>
      </c>
      <c r="O4432" s="38" t="str">
        <f t="shared" si="414"/>
        <v/>
      </c>
      <c r="P4432" s="39" t="str">
        <f t="shared" si="419"/>
        <v/>
      </c>
      <c r="AC4432" s="42" t="str">
        <f>IF(B4432="","",VLOOKUP(B4432,[2]Formula!B:C,2,0))</f>
        <v/>
      </c>
      <c r="AD4432" s="43" t="str">
        <f t="shared" si="417"/>
        <v/>
      </c>
    </row>
    <row r="4433" spans="1:30" x14ac:dyDescent="0.25">
      <c r="A4433" s="64"/>
      <c r="B4433" s="64"/>
      <c r="C4433" s="66"/>
      <c r="D4433" s="67"/>
      <c r="E4433" s="64"/>
      <c r="F4433" s="64"/>
      <c r="G4433" s="37" t="str">
        <f>IF(E4433="","",IF(OR(E4433="Project Management",E4433="Project Support",E4433="Sprint Management",E4433="Sprint Support"),"NA",ROUND((((VLOOKUP(AD4433,[2]Formula!V:X,3,0)))-SUMIF(AD:AD,AD4433,H:H)),2)))</f>
        <v/>
      </c>
      <c r="H4433" s="71"/>
      <c r="I4433" s="72"/>
      <c r="J4433" s="72"/>
      <c r="K4433" s="38" t="str">
        <f>IF(E4433="","",IF(OR(E4433="Project Management",E4433="Project Support",E4433="Sprint Management",E4433="Sprint Support"),"NA",(((SUMIF(AD:AD,AD4433,H:H)/VLOOKUP(AD4433,[2]Formula!V:X,3,0))*VLOOKUP(AD4433,[2]Formula!V:X,2,0))*H4433)/SUMIF(AD:AD,AD4433,H:H)))</f>
        <v/>
      </c>
      <c r="L4433" s="38" t="str">
        <f t="shared" si="415"/>
        <v/>
      </c>
      <c r="M4433" s="38" t="str">
        <f t="shared" si="416"/>
        <v/>
      </c>
      <c r="N4433" s="38" t="str">
        <f t="shared" si="418"/>
        <v/>
      </c>
      <c r="O4433" s="38" t="str">
        <f t="shared" si="414"/>
        <v/>
      </c>
      <c r="P4433" s="39" t="str">
        <f t="shared" si="419"/>
        <v/>
      </c>
      <c r="AC4433" s="42" t="str">
        <f>IF(B4433="","",VLOOKUP(B4433,[2]Formula!B:C,2,0))</f>
        <v/>
      </c>
      <c r="AD4433" s="43" t="str">
        <f t="shared" si="417"/>
        <v/>
      </c>
    </row>
    <row r="4434" spans="1:30" x14ac:dyDescent="0.25">
      <c r="A4434" s="64"/>
      <c r="B4434" s="64"/>
      <c r="C4434" s="66"/>
      <c r="D4434" s="67"/>
      <c r="E4434" s="64"/>
      <c r="F4434" s="64"/>
      <c r="G4434" s="37" t="str">
        <f>IF(E4434="","",IF(OR(E4434="Project Management",E4434="Project Support",E4434="Sprint Management",E4434="Sprint Support"),"NA",ROUND((((VLOOKUP(AD4434,[2]Formula!V:X,3,0)))-SUMIF(AD:AD,AD4434,H:H)),2)))</f>
        <v/>
      </c>
      <c r="H4434" s="71"/>
      <c r="I4434" s="72"/>
      <c r="J4434" s="72"/>
      <c r="K4434" s="38" t="str">
        <f>IF(E4434="","",IF(OR(E4434="Project Management",E4434="Project Support",E4434="Sprint Management",E4434="Sprint Support"),"NA",(((SUMIF(AD:AD,AD4434,H:H)/VLOOKUP(AD4434,[2]Formula!V:X,3,0))*VLOOKUP(AD4434,[2]Formula!V:X,2,0))*H4434)/SUMIF(AD:AD,AD4434,H:H)))</f>
        <v/>
      </c>
      <c r="L4434" s="38" t="str">
        <f t="shared" si="415"/>
        <v/>
      </c>
      <c r="M4434" s="38" t="str">
        <f t="shared" si="416"/>
        <v/>
      </c>
      <c r="N4434" s="38" t="str">
        <f t="shared" si="418"/>
        <v/>
      </c>
      <c r="O4434" s="38" t="str">
        <f t="shared" si="414"/>
        <v/>
      </c>
      <c r="P4434" s="39" t="str">
        <f t="shared" si="419"/>
        <v/>
      </c>
      <c r="AC4434" s="42" t="str">
        <f>IF(B4434="","",VLOOKUP(B4434,[2]Formula!B:C,2,0))</f>
        <v/>
      </c>
      <c r="AD4434" s="43" t="str">
        <f t="shared" si="417"/>
        <v/>
      </c>
    </row>
    <row r="4435" spans="1:30" x14ac:dyDescent="0.25">
      <c r="A4435" s="64"/>
      <c r="B4435" s="64"/>
      <c r="C4435" s="66"/>
      <c r="D4435" s="67"/>
      <c r="E4435" s="64"/>
      <c r="F4435" s="64"/>
      <c r="G4435" s="37" t="str">
        <f>IF(E4435="","",IF(OR(E4435="Project Management",E4435="Project Support",E4435="Sprint Management",E4435="Sprint Support"),"NA",ROUND((((VLOOKUP(AD4435,[2]Formula!V:X,3,0)))-SUMIF(AD:AD,AD4435,H:H)),2)))</f>
        <v/>
      </c>
      <c r="H4435" s="71"/>
      <c r="I4435" s="72"/>
      <c r="J4435" s="72"/>
      <c r="K4435" s="38" t="str">
        <f>IF(E4435="","",IF(OR(E4435="Project Management",E4435="Project Support",E4435="Sprint Management",E4435="Sprint Support"),"NA",(((SUMIF(AD:AD,AD4435,H:H)/VLOOKUP(AD4435,[2]Formula!V:X,3,0))*VLOOKUP(AD4435,[2]Formula!V:X,2,0))*H4435)/SUMIF(AD:AD,AD4435,H:H)))</f>
        <v/>
      </c>
      <c r="L4435" s="38" t="str">
        <f t="shared" si="415"/>
        <v/>
      </c>
      <c r="M4435" s="38" t="str">
        <f t="shared" si="416"/>
        <v/>
      </c>
      <c r="N4435" s="38" t="str">
        <f t="shared" si="418"/>
        <v/>
      </c>
      <c r="O4435" s="38" t="str">
        <f t="shared" si="414"/>
        <v/>
      </c>
      <c r="P4435" s="39" t="str">
        <f t="shared" si="419"/>
        <v/>
      </c>
      <c r="AC4435" s="42" t="str">
        <f>IF(B4435="","",VLOOKUP(B4435,[2]Formula!B:C,2,0))</f>
        <v/>
      </c>
      <c r="AD4435" s="43" t="str">
        <f t="shared" si="417"/>
        <v/>
      </c>
    </row>
    <row r="4436" spans="1:30" x14ac:dyDescent="0.25">
      <c r="A4436" s="64"/>
      <c r="B4436" s="64"/>
      <c r="C4436" s="66"/>
      <c r="D4436" s="67"/>
      <c r="E4436" s="64"/>
      <c r="F4436" s="64"/>
      <c r="G4436" s="37" t="str">
        <f>IF(E4436="","",IF(OR(E4436="Project Management",E4436="Project Support",E4436="Sprint Management",E4436="Sprint Support"),"NA",ROUND((((VLOOKUP(AD4436,[2]Formula!V:X,3,0)))-SUMIF(AD:AD,AD4436,H:H)),2)))</f>
        <v/>
      </c>
      <c r="H4436" s="71"/>
      <c r="I4436" s="72"/>
      <c r="J4436" s="72"/>
      <c r="K4436" s="38" t="str">
        <f>IF(E4436="","",IF(OR(E4436="Project Management",E4436="Project Support",E4436="Sprint Management",E4436="Sprint Support"),"NA",(((SUMIF(AD:AD,AD4436,H:H)/VLOOKUP(AD4436,[2]Formula!V:X,3,0))*VLOOKUP(AD4436,[2]Formula!V:X,2,0))*H4436)/SUMIF(AD:AD,AD4436,H:H)))</f>
        <v/>
      </c>
      <c r="L4436" s="38" t="str">
        <f t="shared" si="415"/>
        <v/>
      </c>
      <c r="M4436" s="38" t="str">
        <f t="shared" si="416"/>
        <v/>
      </c>
      <c r="N4436" s="38" t="str">
        <f t="shared" si="418"/>
        <v/>
      </c>
      <c r="O4436" s="38" t="str">
        <f t="shared" si="414"/>
        <v/>
      </c>
      <c r="P4436" s="39" t="str">
        <f t="shared" si="419"/>
        <v/>
      </c>
      <c r="AC4436" s="42" t="str">
        <f>IF(B4436="","",VLOOKUP(B4436,[2]Formula!B:C,2,0))</f>
        <v/>
      </c>
      <c r="AD4436" s="43" t="str">
        <f t="shared" si="417"/>
        <v/>
      </c>
    </row>
    <row r="4437" spans="1:30" x14ac:dyDescent="0.25">
      <c r="A4437" s="64"/>
      <c r="B4437" s="64"/>
      <c r="C4437" s="66"/>
      <c r="D4437" s="67"/>
      <c r="E4437" s="64"/>
      <c r="F4437" s="64"/>
      <c r="G4437" s="37" t="str">
        <f>IF(E4437="","",IF(OR(E4437="Project Management",E4437="Project Support",E4437="Sprint Management",E4437="Sprint Support"),"NA",ROUND((((VLOOKUP(AD4437,[2]Formula!V:X,3,0)))-SUMIF(AD:AD,AD4437,H:H)),2)))</f>
        <v/>
      </c>
      <c r="H4437" s="71"/>
      <c r="I4437" s="72"/>
      <c r="J4437" s="72"/>
      <c r="K4437" s="38" t="str">
        <f>IF(E4437="","",IF(OR(E4437="Project Management",E4437="Project Support",E4437="Sprint Management",E4437="Sprint Support"),"NA",(((SUMIF(AD:AD,AD4437,H:H)/VLOOKUP(AD4437,[2]Formula!V:X,3,0))*VLOOKUP(AD4437,[2]Formula!V:X,2,0))*H4437)/SUMIF(AD:AD,AD4437,H:H)))</f>
        <v/>
      </c>
      <c r="L4437" s="38" t="str">
        <f t="shared" si="415"/>
        <v/>
      </c>
      <c r="M4437" s="38" t="str">
        <f t="shared" si="416"/>
        <v/>
      </c>
      <c r="N4437" s="38" t="str">
        <f t="shared" si="418"/>
        <v/>
      </c>
      <c r="O4437" s="38" t="str">
        <f t="shared" si="414"/>
        <v/>
      </c>
      <c r="P4437" s="39" t="str">
        <f t="shared" si="419"/>
        <v/>
      </c>
      <c r="AC4437" s="42" t="str">
        <f>IF(B4437="","",VLOOKUP(B4437,[2]Formula!B:C,2,0))</f>
        <v/>
      </c>
      <c r="AD4437" s="43" t="str">
        <f t="shared" si="417"/>
        <v/>
      </c>
    </row>
    <row r="4438" spans="1:30" x14ac:dyDescent="0.25">
      <c r="A4438" s="64"/>
      <c r="B4438" s="64"/>
      <c r="C4438" s="66"/>
      <c r="D4438" s="67"/>
      <c r="E4438" s="64"/>
      <c r="F4438" s="64"/>
      <c r="G4438" s="37" t="str">
        <f>IF(E4438="","",IF(OR(E4438="Project Management",E4438="Project Support",E4438="Sprint Management",E4438="Sprint Support"),"NA",ROUND((((VLOOKUP(AD4438,[2]Formula!V:X,3,0)))-SUMIF(AD:AD,AD4438,H:H)),2)))</f>
        <v/>
      </c>
      <c r="H4438" s="71"/>
      <c r="I4438" s="72"/>
      <c r="J4438" s="72"/>
      <c r="K4438" s="38" t="str">
        <f>IF(E4438="","",IF(OR(E4438="Project Management",E4438="Project Support",E4438="Sprint Management",E4438="Sprint Support"),"NA",(((SUMIF(AD:AD,AD4438,H:H)/VLOOKUP(AD4438,[2]Formula!V:X,3,0))*VLOOKUP(AD4438,[2]Formula!V:X,2,0))*H4438)/SUMIF(AD:AD,AD4438,H:H)))</f>
        <v/>
      </c>
      <c r="L4438" s="38" t="str">
        <f t="shared" si="415"/>
        <v/>
      </c>
      <c r="M4438" s="38" t="str">
        <f t="shared" si="416"/>
        <v/>
      </c>
      <c r="N4438" s="38" t="str">
        <f t="shared" si="418"/>
        <v/>
      </c>
      <c r="O4438" s="38" t="str">
        <f t="shared" si="414"/>
        <v/>
      </c>
      <c r="P4438" s="39" t="str">
        <f t="shared" si="419"/>
        <v/>
      </c>
      <c r="AC4438" s="42" t="str">
        <f>IF(B4438="","",VLOOKUP(B4438,[2]Formula!B:C,2,0))</f>
        <v/>
      </c>
      <c r="AD4438" s="43" t="str">
        <f t="shared" si="417"/>
        <v/>
      </c>
    </row>
    <row r="4439" spans="1:30" x14ac:dyDescent="0.25">
      <c r="A4439" s="64"/>
      <c r="B4439" s="64"/>
      <c r="C4439" s="66"/>
      <c r="D4439" s="67"/>
      <c r="E4439" s="64"/>
      <c r="F4439" s="64"/>
      <c r="G4439" s="37" t="str">
        <f>IF(E4439="","",IF(OR(E4439="Project Management",E4439="Project Support",E4439="Sprint Management",E4439="Sprint Support"),"NA",ROUND((((VLOOKUP(AD4439,[2]Formula!V:X,3,0)))-SUMIF(AD:AD,AD4439,H:H)),2)))</f>
        <v/>
      </c>
      <c r="H4439" s="71"/>
      <c r="I4439" s="72"/>
      <c r="J4439" s="72"/>
      <c r="K4439" s="38" t="str">
        <f>IF(E4439="","",IF(OR(E4439="Project Management",E4439="Project Support",E4439="Sprint Management",E4439="Sprint Support"),"NA",(((SUMIF(AD:AD,AD4439,H:H)/VLOOKUP(AD4439,[2]Formula!V:X,3,0))*VLOOKUP(AD4439,[2]Formula!V:X,2,0))*H4439)/SUMIF(AD:AD,AD4439,H:H)))</f>
        <v/>
      </c>
      <c r="L4439" s="38" t="str">
        <f t="shared" si="415"/>
        <v/>
      </c>
      <c r="M4439" s="38" t="str">
        <f t="shared" si="416"/>
        <v/>
      </c>
      <c r="N4439" s="38" t="str">
        <f t="shared" si="418"/>
        <v/>
      </c>
      <c r="O4439" s="38" t="str">
        <f t="shared" si="414"/>
        <v/>
      </c>
      <c r="P4439" s="39" t="str">
        <f t="shared" si="419"/>
        <v/>
      </c>
      <c r="AC4439" s="42" t="str">
        <f>IF(B4439="","",VLOOKUP(B4439,[2]Formula!B:C,2,0))</f>
        <v/>
      </c>
      <c r="AD4439" s="43" t="str">
        <f t="shared" si="417"/>
        <v/>
      </c>
    </row>
    <row r="4440" spans="1:30" x14ac:dyDescent="0.25">
      <c r="A4440" s="64"/>
      <c r="B4440" s="64"/>
      <c r="C4440" s="66"/>
      <c r="D4440" s="67"/>
      <c r="E4440" s="64"/>
      <c r="F4440" s="64"/>
      <c r="G4440" s="37" t="str">
        <f>IF(E4440="","",IF(OR(E4440="Project Management",E4440="Project Support",E4440="Sprint Management",E4440="Sprint Support"),"NA",ROUND((((VLOOKUP(AD4440,[2]Formula!V:X,3,0)))-SUMIF(AD:AD,AD4440,H:H)),2)))</f>
        <v/>
      </c>
      <c r="H4440" s="71"/>
      <c r="I4440" s="72"/>
      <c r="J4440" s="72"/>
      <c r="K4440" s="38" t="str">
        <f>IF(E4440="","",IF(OR(E4440="Project Management",E4440="Project Support",E4440="Sprint Management",E4440="Sprint Support"),"NA",(((SUMIF(AD:AD,AD4440,H:H)/VLOOKUP(AD4440,[2]Formula!V:X,3,0))*VLOOKUP(AD4440,[2]Formula!V:X,2,0))*H4440)/SUMIF(AD:AD,AD4440,H:H)))</f>
        <v/>
      </c>
      <c r="L4440" s="38" t="str">
        <f t="shared" si="415"/>
        <v/>
      </c>
      <c r="M4440" s="38" t="str">
        <f t="shared" si="416"/>
        <v/>
      </c>
      <c r="N4440" s="38" t="str">
        <f t="shared" si="418"/>
        <v/>
      </c>
      <c r="O4440" s="38" t="str">
        <f t="shared" si="414"/>
        <v/>
      </c>
      <c r="P4440" s="39" t="str">
        <f t="shared" si="419"/>
        <v/>
      </c>
      <c r="AC4440" s="42" t="str">
        <f>IF(B4440="","",VLOOKUP(B4440,[2]Formula!B:C,2,0))</f>
        <v/>
      </c>
      <c r="AD4440" s="43" t="str">
        <f t="shared" si="417"/>
        <v/>
      </c>
    </row>
    <row r="4441" spans="1:30" x14ac:dyDescent="0.25">
      <c r="A4441" s="64"/>
      <c r="B4441" s="64"/>
      <c r="C4441" s="66"/>
      <c r="D4441" s="67"/>
      <c r="E4441" s="64"/>
      <c r="F4441" s="64"/>
      <c r="G4441" s="37" t="str">
        <f>IF(E4441="","",IF(OR(E4441="Project Management",E4441="Project Support",E4441="Sprint Management",E4441="Sprint Support"),"NA",ROUND((((VLOOKUP(AD4441,[2]Formula!V:X,3,0)))-SUMIF(AD:AD,AD4441,H:H)),2)))</f>
        <v/>
      </c>
      <c r="H4441" s="71"/>
      <c r="I4441" s="72"/>
      <c r="J4441" s="72"/>
      <c r="K4441" s="38" t="str">
        <f>IF(E4441="","",IF(OR(E4441="Project Management",E4441="Project Support",E4441="Sprint Management",E4441="Sprint Support"),"NA",(((SUMIF(AD:AD,AD4441,H:H)/VLOOKUP(AD4441,[2]Formula!V:X,3,0))*VLOOKUP(AD4441,[2]Formula!V:X,2,0))*H4441)/SUMIF(AD:AD,AD4441,H:H)))</f>
        <v/>
      </c>
      <c r="L4441" s="38" t="str">
        <f t="shared" si="415"/>
        <v/>
      </c>
      <c r="M4441" s="38" t="str">
        <f t="shared" si="416"/>
        <v/>
      </c>
      <c r="N4441" s="38" t="str">
        <f t="shared" si="418"/>
        <v/>
      </c>
      <c r="O4441" s="38" t="str">
        <f t="shared" si="414"/>
        <v/>
      </c>
      <c r="P4441" s="39" t="str">
        <f t="shared" si="419"/>
        <v/>
      </c>
      <c r="AC4441" s="42" t="str">
        <f>IF(B4441="","",VLOOKUP(B4441,[2]Formula!B:C,2,0))</f>
        <v/>
      </c>
      <c r="AD4441" s="43" t="str">
        <f t="shared" si="417"/>
        <v/>
      </c>
    </row>
    <row r="4442" spans="1:30" x14ac:dyDescent="0.25">
      <c r="A4442" s="64"/>
      <c r="B4442" s="64"/>
      <c r="C4442" s="66"/>
      <c r="D4442" s="67"/>
      <c r="E4442" s="64"/>
      <c r="F4442" s="64"/>
      <c r="G4442" s="37" t="str">
        <f>IF(E4442="","",IF(OR(E4442="Project Management",E4442="Project Support",E4442="Sprint Management",E4442="Sprint Support"),"NA",ROUND((((VLOOKUP(AD4442,[2]Formula!V:X,3,0)))-SUMIF(AD:AD,AD4442,H:H)),2)))</f>
        <v/>
      </c>
      <c r="H4442" s="71"/>
      <c r="I4442" s="72"/>
      <c r="J4442" s="72"/>
      <c r="K4442" s="38" t="str">
        <f>IF(E4442="","",IF(OR(E4442="Project Management",E4442="Project Support",E4442="Sprint Management",E4442="Sprint Support"),"NA",(((SUMIF(AD:AD,AD4442,H:H)/VLOOKUP(AD4442,[2]Formula!V:X,3,0))*VLOOKUP(AD4442,[2]Formula!V:X,2,0))*H4442)/SUMIF(AD:AD,AD4442,H:H)))</f>
        <v/>
      </c>
      <c r="L4442" s="38" t="str">
        <f t="shared" si="415"/>
        <v/>
      </c>
      <c r="M4442" s="38" t="str">
        <f t="shared" si="416"/>
        <v/>
      </c>
      <c r="N4442" s="38" t="str">
        <f t="shared" si="418"/>
        <v/>
      </c>
      <c r="O4442" s="38" t="str">
        <f t="shared" si="414"/>
        <v/>
      </c>
      <c r="P4442" s="39" t="str">
        <f t="shared" si="419"/>
        <v/>
      </c>
      <c r="AC4442" s="42" t="str">
        <f>IF(B4442="","",VLOOKUP(B4442,[2]Formula!B:C,2,0))</f>
        <v/>
      </c>
      <c r="AD4442" s="43" t="str">
        <f t="shared" si="417"/>
        <v/>
      </c>
    </row>
    <row r="4443" spans="1:30" x14ac:dyDescent="0.25">
      <c r="A4443" s="64"/>
      <c r="B4443" s="64"/>
      <c r="C4443" s="66"/>
      <c r="D4443" s="67"/>
      <c r="E4443" s="64"/>
      <c r="F4443" s="64"/>
      <c r="G4443" s="37" t="str">
        <f>IF(E4443="","",IF(OR(E4443="Project Management",E4443="Project Support",E4443="Sprint Management",E4443="Sprint Support"),"NA",ROUND((((VLOOKUP(AD4443,[2]Formula!V:X,3,0)))-SUMIF(AD:AD,AD4443,H:H)),2)))</f>
        <v/>
      </c>
      <c r="H4443" s="71"/>
      <c r="I4443" s="72"/>
      <c r="J4443" s="72"/>
      <c r="K4443" s="38" t="str">
        <f>IF(E4443="","",IF(OR(E4443="Project Management",E4443="Project Support",E4443="Sprint Management",E4443="Sprint Support"),"NA",(((SUMIF(AD:AD,AD4443,H:H)/VLOOKUP(AD4443,[2]Formula!V:X,3,0))*VLOOKUP(AD4443,[2]Formula!V:X,2,0))*H4443)/SUMIF(AD:AD,AD4443,H:H)))</f>
        <v/>
      </c>
      <c r="L4443" s="38" t="str">
        <f t="shared" si="415"/>
        <v/>
      </c>
      <c r="M4443" s="38" t="str">
        <f t="shared" si="416"/>
        <v/>
      </c>
      <c r="N4443" s="38" t="str">
        <f t="shared" si="418"/>
        <v/>
      </c>
      <c r="O4443" s="38" t="str">
        <f t="shared" si="414"/>
        <v/>
      </c>
      <c r="P4443" s="39" t="str">
        <f t="shared" si="419"/>
        <v/>
      </c>
      <c r="AC4443" s="42" t="str">
        <f>IF(B4443="","",VLOOKUP(B4443,[2]Formula!B:C,2,0))</f>
        <v/>
      </c>
      <c r="AD4443" s="43" t="str">
        <f t="shared" si="417"/>
        <v/>
      </c>
    </row>
    <row r="4444" spans="1:30" x14ac:dyDescent="0.25">
      <c r="A4444" s="64"/>
      <c r="B4444" s="64"/>
      <c r="C4444" s="66"/>
      <c r="D4444" s="67"/>
      <c r="E4444" s="64"/>
      <c r="F4444" s="64"/>
      <c r="G4444" s="37" t="str">
        <f>IF(E4444="","",IF(OR(E4444="Project Management",E4444="Project Support",E4444="Sprint Management",E4444="Sprint Support"),"NA",ROUND((((VLOOKUP(AD4444,[2]Formula!V:X,3,0)))-SUMIF(AD:AD,AD4444,H:H)),2)))</f>
        <v/>
      </c>
      <c r="H4444" s="71"/>
      <c r="I4444" s="72"/>
      <c r="J4444" s="72"/>
      <c r="K4444" s="38" t="str">
        <f>IF(E4444="","",IF(OR(E4444="Project Management",E4444="Project Support",E4444="Sprint Management",E4444="Sprint Support"),"NA",(((SUMIF(AD:AD,AD4444,H:H)/VLOOKUP(AD4444,[2]Formula!V:X,3,0))*VLOOKUP(AD4444,[2]Formula!V:X,2,0))*H4444)/SUMIF(AD:AD,AD4444,H:H)))</f>
        <v/>
      </c>
      <c r="L4444" s="38" t="str">
        <f t="shared" si="415"/>
        <v/>
      </c>
      <c r="M4444" s="38" t="str">
        <f t="shared" si="416"/>
        <v/>
      </c>
      <c r="N4444" s="38" t="str">
        <f t="shared" si="418"/>
        <v/>
      </c>
      <c r="O4444" s="38" t="str">
        <f t="shared" si="414"/>
        <v/>
      </c>
      <c r="P4444" s="39" t="str">
        <f t="shared" si="419"/>
        <v/>
      </c>
      <c r="AC4444" s="42" t="str">
        <f>IF(B4444="","",VLOOKUP(B4444,[2]Formula!B:C,2,0))</f>
        <v/>
      </c>
      <c r="AD4444" s="43" t="str">
        <f t="shared" si="417"/>
        <v/>
      </c>
    </row>
    <row r="4445" spans="1:30" x14ac:dyDescent="0.25">
      <c r="A4445" s="64"/>
      <c r="B4445" s="64"/>
      <c r="C4445" s="66"/>
      <c r="D4445" s="67"/>
      <c r="E4445" s="64"/>
      <c r="F4445" s="64"/>
      <c r="G4445" s="37" t="str">
        <f>IF(E4445="","",IF(OR(E4445="Project Management",E4445="Project Support",E4445="Sprint Management",E4445="Sprint Support"),"NA",ROUND((((VLOOKUP(AD4445,[2]Formula!V:X,3,0)))-SUMIF(AD:AD,AD4445,H:H)),2)))</f>
        <v/>
      </c>
      <c r="H4445" s="71"/>
      <c r="I4445" s="72"/>
      <c r="J4445" s="72"/>
      <c r="K4445" s="38" t="str">
        <f>IF(E4445="","",IF(OR(E4445="Project Management",E4445="Project Support",E4445="Sprint Management",E4445="Sprint Support"),"NA",(((SUMIF(AD:AD,AD4445,H:H)/VLOOKUP(AD4445,[2]Formula!V:X,3,0))*VLOOKUP(AD4445,[2]Formula!V:X,2,0))*H4445)/SUMIF(AD:AD,AD4445,H:H)))</f>
        <v/>
      </c>
      <c r="L4445" s="38" t="str">
        <f t="shared" si="415"/>
        <v/>
      </c>
      <c r="M4445" s="38" t="str">
        <f t="shared" si="416"/>
        <v/>
      </c>
      <c r="N4445" s="38" t="str">
        <f t="shared" si="418"/>
        <v/>
      </c>
      <c r="O4445" s="38" t="str">
        <f t="shared" si="414"/>
        <v/>
      </c>
      <c r="P4445" s="39" t="str">
        <f t="shared" si="419"/>
        <v/>
      </c>
      <c r="AC4445" s="42" t="str">
        <f>IF(B4445="","",VLOOKUP(B4445,[2]Formula!B:C,2,0))</f>
        <v/>
      </c>
      <c r="AD4445" s="43" t="str">
        <f t="shared" si="417"/>
        <v/>
      </c>
    </row>
    <row r="4446" spans="1:30" x14ac:dyDescent="0.25">
      <c r="A4446" s="64"/>
      <c r="B4446" s="64"/>
      <c r="C4446" s="66"/>
      <c r="D4446" s="67"/>
      <c r="E4446" s="64"/>
      <c r="F4446" s="64"/>
      <c r="G4446" s="37" t="str">
        <f>IF(E4446="","",IF(OR(E4446="Project Management",E4446="Project Support",E4446="Sprint Management",E4446="Sprint Support"),"NA",ROUND((((VLOOKUP(AD4446,[2]Formula!V:X,3,0)))-SUMIF(AD:AD,AD4446,H:H)),2)))</f>
        <v/>
      </c>
      <c r="H4446" s="71"/>
      <c r="I4446" s="72"/>
      <c r="J4446" s="72"/>
      <c r="K4446" s="38" t="str">
        <f>IF(E4446="","",IF(OR(E4446="Project Management",E4446="Project Support",E4446="Sprint Management",E4446="Sprint Support"),"NA",(((SUMIF(AD:AD,AD4446,H:H)/VLOOKUP(AD4446,[2]Formula!V:X,3,0))*VLOOKUP(AD4446,[2]Formula!V:X,2,0))*H4446)/SUMIF(AD:AD,AD4446,H:H)))</f>
        <v/>
      </c>
      <c r="L4446" s="38" t="str">
        <f t="shared" si="415"/>
        <v/>
      </c>
      <c r="M4446" s="38" t="str">
        <f t="shared" si="416"/>
        <v/>
      </c>
      <c r="N4446" s="38" t="str">
        <f t="shared" si="418"/>
        <v/>
      </c>
      <c r="O4446" s="38" t="str">
        <f t="shared" si="414"/>
        <v/>
      </c>
      <c r="P4446" s="39" t="str">
        <f t="shared" si="419"/>
        <v/>
      </c>
      <c r="AC4446" s="42" t="str">
        <f>IF(B4446="","",VLOOKUP(B4446,[2]Formula!B:C,2,0))</f>
        <v/>
      </c>
      <c r="AD4446" s="43" t="str">
        <f t="shared" si="417"/>
        <v/>
      </c>
    </row>
    <row r="4447" spans="1:30" x14ac:dyDescent="0.25">
      <c r="A4447" s="64"/>
      <c r="B4447" s="64"/>
      <c r="C4447" s="66"/>
      <c r="D4447" s="67"/>
      <c r="E4447" s="64"/>
      <c r="F4447" s="64"/>
      <c r="G4447" s="37" t="str">
        <f>IF(E4447="","",IF(OR(E4447="Project Management",E4447="Project Support",E4447="Sprint Management",E4447="Sprint Support"),"NA",ROUND((((VLOOKUP(AD4447,[2]Formula!V:X,3,0)))-SUMIF(AD:AD,AD4447,H:H)),2)))</f>
        <v/>
      </c>
      <c r="H4447" s="71"/>
      <c r="I4447" s="72"/>
      <c r="J4447" s="72"/>
      <c r="K4447" s="38" t="str">
        <f>IF(E4447="","",IF(OR(E4447="Project Management",E4447="Project Support",E4447="Sprint Management",E4447="Sprint Support"),"NA",(((SUMIF(AD:AD,AD4447,H:H)/VLOOKUP(AD4447,[2]Formula!V:X,3,0))*VLOOKUP(AD4447,[2]Formula!V:X,2,0))*H4447)/SUMIF(AD:AD,AD4447,H:H)))</f>
        <v/>
      </c>
      <c r="L4447" s="38" t="str">
        <f t="shared" si="415"/>
        <v/>
      </c>
      <c r="M4447" s="38" t="str">
        <f t="shared" si="416"/>
        <v/>
      </c>
      <c r="N4447" s="38" t="str">
        <f t="shared" si="418"/>
        <v/>
      </c>
      <c r="O4447" s="38" t="str">
        <f t="shared" si="414"/>
        <v/>
      </c>
      <c r="P4447" s="39" t="str">
        <f t="shared" si="419"/>
        <v/>
      </c>
      <c r="AC4447" s="42" t="str">
        <f>IF(B4447="","",VLOOKUP(B4447,[2]Formula!B:C,2,0))</f>
        <v/>
      </c>
      <c r="AD4447" s="43" t="str">
        <f t="shared" si="417"/>
        <v/>
      </c>
    </row>
    <row r="4448" spans="1:30" x14ac:dyDescent="0.25">
      <c r="A4448" s="64"/>
      <c r="B4448" s="64"/>
      <c r="C4448" s="66"/>
      <c r="D4448" s="67"/>
      <c r="E4448" s="64"/>
      <c r="F4448" s="64"/>
      <c r="G4448" s="37" t="str">
        <f>IF(E4448="","",IF(OR(E4448="Project Management",E4448="Project Support",E4448="Sprint Management",E4448="Sprint Support"),"NA",ROUND((((VLOOKUP(AD4448,[2]Formula!V:X,3,0)))-SUMIF(AD:AD,AD4448,H:H)),2)))</f>
        <v/>
      </c>
      <c r="H4448" s="71"/>
      <c r="I4448" s="72"/>
      <c r="J4448" s="72"/>
      <c r="K4448" s="38" t="str">
        <f>IF(E4448="","",IF(OR(E4448="Project Management",E4448="Project Support",E4448="Sprint Management",E4448="Sprint Support"),"NA",(((SUMIF(AD:AD,AD4448,H:H)/VLOOKUP(AD4448,[2]Formula!V:X,3,0))*VLOOKUP(AD4448,[2]Formula!V:X,2,0))*H4448)/SUMIF(AD:AD,AD4448,H:H)))</f>
        <v/>
      </c>
      <c r="L4448" s="38" t="str">
        <f t="shared" si="415"/>
        <v/>
      </c>
      <c r="M4448" s="38" t="str">
        <f t="shared" si="416"/>
        <v/>
      </c>
      <c r="N4448" s="38" t="str">
        <f t="shared" si="418"/>
        <v/>
      </c>
      <c r="O4448" s="38" t="str">
        <f t="shared" si="414"/>
        <v/>
      </c>
      <c r="P4448" s="39" t="str">
        <f t="shared" si="419"/>
        <v/>
      </c>
      <c r="AC4448" s="42" t="str">
        <f>IF(B4448="","",VLOOKUP(B4448,[2]Formula!B:C,2,0))</f>
        <v/>
      </c>
      <c r="AD4448" s="43" t="str">
        <f t="shared" si="417"/>
        <v/>
      </c>
    </row>
    <row r="4449" spans="1:30" x14ac:dyDescent="0.25">
      <c r="A4449" s="64"/>
      <c r="B4449" s="64"/>
      <c r="C4449" s="66"/>
      <c r="D4449" s="67"/>
      <c r="E4449" s="64"/>
      <c r="F4449" s="64"/>
      <c r="G4449" s="37" t="str">
        <f>IF(E4449="","",IF(OR(E4449="Project Management",E4449="Project Support",E4449="Sprint Management",E4449="Sprint Support"),"NA",ROUND((((VLOOKUP(AD4449,[2]Formula!V:X,3,0)))-SUMIF(AD:AD,AD4449,H:H)),2)))</f>
        <v/>
      </c>
      <c r="H4449" s="71"/>
      <c r="I4449" s="72"/>
      <c r="J4449" s="72"/>
      <c r="K4449" s="38" t="str">
        <f>IF(E4449="","",IF(OR(E4449="Project Management",E4449="Project Support",E4449="Sprint Management",E4449="Sprint Support"),"NA",(((SUMIF(AD:AD,AD4449,H:H)/VLOOKUP(AD4449,[2]Formula!V:X,3,0))*VLOOKUP(AD4449,[2]Formula!V:X,2,0))*H4449)/SUMIF(AD:AD,AD4449,H:H)))</f>
        <v/>
      </c>
      <c r="L4449" s="38" t="str">
        <f t="shared" si="415"/>
        <v/>
      </c>
      <c r="M4449" s="38" t="str">
        <f t="shared" si="416"/>
        <v/>
      </c>
      <c r="N4449" s="38" t="str">
        <f t="shared" si="418"/>
        <v/>
      </c>
      <c r="O4449" s="38" t="str">
        <f t="shared" si="414"/>
        <v/>
      </c>
      <c r="P4449" s="39" t="str">
        <f t="shared" si="419"/>
        <v/>
      </c>
      <c r="AC4449" s="42" t="str">
        <f>IF(B4449="","",VLOOKUP(B4449,[2]Formula!B:C,2,0))</f>
        <v/>
      </c>
      <c r="AD4449" s="43" t="str">
        <f t="shared" si="417"/>
        <v/>
      </c>
    </row>
    <row r="4450" spans="1:30" x14ac:dyDescent="0.25">
      <c r="A4450" s="64"/>
      <c r="B4450" s="64"/>
      <c r="C4450" s="66"/>
      <c r="D4450" s="67"/>
      <c r="E4450" s="64"/>
      <c r="F4450" s="64"/>
      <c r="G4450" s="37" t="str">
        <f>IF(E4450="","",IF(OR(E4450="Project Management",E4450="Project Support",E4450="Sprint Management",E4450="Sprint Support"),"NA",ROUND((((VLOOKUP(AD4450,[2]Formula!V:X,3,0)))-SUMIF(AD:AD,AD4450,H:H)),2)))</f>
        <v/>
      </c>
      <c r="H4450" s="71"/>
      <c r="I4450" s="72"/>
      <c r="J4450" s="72"/>
      <c r="K4450" s="38" t="str">
        <f>IF(E4450="","",IF(OR(E4450="Project Management",E4450="Project Support",E4450="Sprint Management",E4450="Sprint Support"),"NA",(((SUMIF(AD:AD,AD4450,H:H)/VLOOKUP(AD4450,[2]Formula!V:X,3,0))*VLOOKUP(AD4450,[2]Formula!V:X,2,0))*H4450)/SUMIF(AD:AD,AD4450,H:H)))</f>
        <v/>
      </c>
      <c r="L4450" s="38" t="str">
        <f t="shared" si="415"/>
        <v/>
      </c>
      <c r="M4450" s="38" t="str">
        <f t="shared" si="416"/>
        <v/>
      </c>
      <c r="N4450" s="38" t="str">
        <f t="shared" si="418"/>
        <v/>
      </c>
      <c r="O4450" s="38" t="str">
        <f t="shared" si="414"/>
        <v/>
      </c>
      <c r="P4450" s="39" t="str">
        <f t="shared" si="419"/>
        <v/>
      </c>
      <c r="AC4450" s="42" t="str">
        <f>IF(B4450="","",VLOOKUP(B4450,[2]Formula!B:C,2,0))</f>
        <v/>
      </c>
      <c r="AD4450" s="43" t="str">
        <f t="shared" si="417"/>
        <v/>
      </c>
    </row>
    <row r="4451" spans="1:30" x14ac:dyDescent="0.25">
      <c r="A4451" s="64"/>
      <c r="B4451" s="64"/>
      <c r="C4451" s="66"/>
      <c r="D4451" s="67"/>
      <c r="E4451" s="64"/>
      <c r="F4451" s="64"/>
      <c r="G4451" s="37" t="str">
        <f>IF(E4451="","",IF(OR(E4451="Project Management",E4451="Project Support",E4451="Sprint Management",E4451="Sprint Support"),"NA",ROUND((((VLOOKUP(AD4451,[2]Formula!V:X,3,0)))-SUMIF(AD:AD,AD4451,H:H)),2)))</f>
        <v/>
      </c>
      <c r="H4451" s="71"/>
      <c r="I4451" s="72"/>
      <c r="J4451" s="72"/>
      <c r="K4451" s="38" t="str">
        <f>IF(E4451="","",IF(OR(E4451="Project Management",E4451="Project Support",E4451="Sprint Management",E4451="Sprint Support"),"NA",(((SUMIF(AD:AD,AD4451,H:H)/VLOOKUP(AD4451,[2]Formula!V:X,3,0))*VLOOKUP(AD4451,[2]Formula!V:X,2,0))*H4451)/SUMIF(AD:AD,AD4451,H:H)))</f>
        <v/>
      </c>
      <c r="L4451" s="38" t="str">
        <f t="shared" si="415"/>
        <v/>
      </c>
      <c r="M4451" s="38" t="str">
        <f t="shared" si="416"/>
        <v/>
      </c>
      <c r="N4451" s="38" t="str">
        <f t="shared" si="418"/>
        <v/>
      </c>
      <c r="O4451" s="38" t="str">
        <f t="shared" si="414"/>
        <v/>
      </c>
      <c r="P4451" s="39" t="str">
        <f t="shared" si="419"/>
        <v/>
      </c>
      <c r="AC4451" s="42" t="str">
        <f>IF(B4451="","",VLOOKUP(B4451,[2]Formula!B:C,2,0))</f>
        <v/>
      </c>
      <c r="AD4451" s="43" t="str">
        <f t="shared" si="417"/>
        <v/>
      </c>
    </row>
    <row r="4452" spans="1:30" x14ac:dyDescent="0.25">
      <c r="A4452" s="64"/>
      <c r="B4452" s="64"/>
      <c r="C4452" s="66"/>
      <c r="D4452" s="67"/>
      <c r="E4452" s="64"/>
      <c r="F4452" s="64"/>
      <c r="G4452" s="37" t="str">
        <f>IF(E4452="","",IF(OR(E4452="Project Management",E4452="Project Support",E4452="Sprint Management",E4452="Sprint Support"),"NA",ROUND((((VLOOKUP(AD4452,[2]Formula!V:X,3,0)))-SUMIF(AD:AD,AD4452,H:H)),2)))</f>
        <v/>
      </c>
      <c r="H4452" s="71"/>
      <c r="I4452" s="72"/>
      <c r="J4452" s="72"/>
      <c r="K4452" s="38" t="str">
        <f>IF(E4452="","",IF(OR(E4452="Project Management",E4452="Project Support",E4452="Sprint Management",E4452="Sprint Support"),"NA",(((SUMIF(AD:AD,AD4452,H:H)/VLOOKUP(AD4452,[2]Formula!V:X,3,0))*VLOOKUP(AD4452,[2]Formula!V:X,2,0))*H4452)/SUMIF(AD:AD,AD4452,H:H)))</f>
        <v/>
      </c>
      <c r="L4452" s="38" t="str">
        <f t="shared" si="415"/>
        <v/>
      </c>
      <c r="M4452" s="38" t="str">
        <f t="shared" si="416"/>
        <v/>
      </c>
      <c r="N4452" s="38" t="str">
        <f t="shared" si="418"/>
        <v/>
      </c>
      <c r="O4452" s="38" t="str">
        <f t="shared" si="414"/>
        <v/>
      </c>
      <c r="P4452" s="39" t="str">
        <f t="shared" si="419"/>
        <v/>
      </c>
      <c r="AC4452" s="42" t="str">
        <f>IF(B4452="","",VLOOKUP(B4452,[2]Formula!B:C,2,0))</f>
        <v/>
      </c>
      <c r="AD4452" s="43" t="str">
        <f t="shared" si="417"/>
        <v/>
      </c>
    </row>
    <row r="4453" spans="1:30" x14ac:dyDescent="0.25">
      <c r="A4453" s="64"/>
      <c r="B4453" s="64"/>
      <c r="C4453" s="66"/>
      <c r="D4453" s="67"/>
      <c r="E4453" s="64"/>
      <c r="F4453" s="64"/>
      <c r="G4453" s="37" t="str">
        <f>IF(E4453="","",IF(OR(E4453="Project Management",E4453="Project Support",E4453="Sprint Management",E4453="Sprint Support"),"NA",ROUND((((VLOOKUP(AD4453,[2]Formula!V:X,3,0)))-SUMIF(AD:AD,AD4453,H:H)),2)))</f>
        <v/>
      </c>
      <c r="H4453" s="71"/>
      <c r="I4453" s="72"/>
      <c r="J4453" s="72"/>
      <c r="K4453" s="38" t="str">
        <f>IF(E4453="","",IF(OR(E4453="Project Management",E4453="Project Support",E4453="Sprint Management",E4453="Sprint Support"),"NA",(((SUMIF(AD:AD,AD4453,H:H)/VLOOKUP(AD4453,[2]Formula!V:X,3,0))*VLOOKUP(AD4453,[2]Formula!V:X,2,0))*H4453)/SUMIF(AD:AD,AD4453,H:H)))</f>
        <v/>
      </c>
      <c r="L4453" s="38" t="str">
        <f t="shared" si="415"/>
        <v/>
      </c>
      <c r="M4453" s="38" t="str">
        <f t="shared" si="416"/>
        <v/>
      </c>
      <c r="N4453" s="38" t="str">
        <f t="shared" si="418"/>
        <v/>
      </c>
      <c r="O4453" s="38" t="str">
        <f t="shared" si="414"/>
        <v/>
      </c>
      <c r="P4453" s="39" t="str">
        <f t="shared" si="419"/>
        <v/>
      </c>
      <c r="AC4453" s="42" t="str">
        <f>IF(B4453="","",VLOOKUP(B4453,[2]Formula!B:C,2,0))</f>
        <v/>
      </c>
      <c r="AD4453" s="43" t="str">
        <f t="shared" si="417"/>
        <v/>
      </c>
    </row>
    <row r="4454" spans="1:30" x14ac:dyDescent="0.25">
      <c r="A4454" s="64"/>
      <c r="B4454" s="64"/>
      <c r="C4454" s="66"/>
      <c r="D4454" s="67"/>
      <c r="E4454" s="64"/>
      <c r="F4454" s="64"/>
      <c r="G4454" s="37" t="str">
        <f>IF(E4454="","",IF(OR(E4454="Project Management",E4454="Project Support",E4454="Sprint Management",E4454="Sprint Support"),"NA",ROUND((((VLOOKUP(AD4454,[2]Formula!V:X,3,0)))-SUMIF(AD:AD,AD4454,H:H)),2)))</f>
        <v/>
      </c>
      <c r="H4454" s="71"/>
      <c r="I4454" s="72"/>
      <c r="J4454" s="72"/>
      <c r="K4454" s="38" t="str">
        <f>IF(E4454="","",IF(OR(E4454="Project Management",E4454="Project Support",E4454="Sprint Management",E4454="Sprint Support"),"NA",(((SUMIF(AD:AD,AD4454,H:H)/VLOOKUP(AD4454,[2]Formula!V:X,3,0))*VLOOKUP(AD4454,[2]Formula!V:X,2,0))*H4454)/SUMIF(AD:AD,AD4454,H:H)))</f>
        <v/>
      </c>
      <c r="L4454" s="38" t="str">
        <f t="shared" si="415"/>
        <v/>
      </c>
      <c r="M4454" s="38" t="str">
        <f t="shared" si="416"/>
        <v/>
      </c>
      <c r="N4454" s="38" t="str">
        <f t="shared" si="418"/>
        <v/>
      </c>
      <c r="O4454" s="38" t="str">
        <f t="shared" si="414"/>
        <v/>
      </c>
      <c r="P4454" s="39" t="str">
        <f t="shared" si="419"/>
        <v/>
      </c>
      <c r="AC4454" s="42" t="str">
        <f>IF(B4454="","",VLOOKUP(B4454,[2]Formula!B:C,2,0))</f>
        <v/>
      </c>
      <c r="AD4454" s="43" t="str">
        <f t="shared" si="417"/>
        <v/>
      </c>
    </row>
    <row r="4455" spans="1:30" x14ac:dyDescent="0.25">
      <c r="A4455" s="64"/>
      <c r="B4455" s="64"/>
      <c r="C4455" s="66"/>
      <c r="D4455" s="67"/>
      <c r="E4455" s="64"/>
      <c r="F4455" s="64"/>
      <c r="G4455" s="37" t="str">
        <f>IF(E4455="","",IF(OR(E4455="Project Management",E4455="Project Support",E4455="Sprint Management",E4455="Sprint Support"),"NA",ROUND((((VLOOKUP(AD4455,[2]Formula!V:X,3,0)))-SUMIF(AD:AD,AD4455,H:H)),2)))</f>
        <v/>
      </c>
      <c r="H4455" s="71"/>
      <c r="I4455" s="72"/>
      <c r="J4455" s="72"/>
      <c r="K4455" s="38" t="str">
        <f>IF(E4455="","",IF(OR(E4455="Project Management",E4455="Project Support",E4455="Sprint Management",E4455="Sprint Support"),"NA",(((SUMIF(AD:AD,AD4455,H:H)/VLOOKUP(AD4455,[2]Formula!V:X,3,0))*VLOOKUP(AD4455,[2]Formula!V:X,2,0))*H4455)/SUMIF(AD:AD,AD4455,H:H)))</f>
        <v/>
      </c>
      <c r="L4455" s="38" t="str">
        <f t="shared" si="415"/>
        <v/>
      </c>
      <c r="M4455" s="38" t="str">
        <f t="shared" si="416"/>
        <v/>
      </c>
      <c r="N4455" s="38" t="str">
        <f t="shared" si="418"/>
        <v/>
      </c>
      <c r="O4455" s="38" t="str">
        <f t="shared" si="414"/>
        <v/>
      </c>
      <c r="P4455" s="39" t="str">
        <f t="shared" si="419"/>
        <v/>
      </c>
      <c r="AC4455" s="42" t="str">
        <f>IF(B4455="","",VLOOKUP(B4455,[2]Formula!B:C,2,0))</f>
        <v/>
      </c>
      <c r="AD4455" s="43" t="str">
        <f t="shared" si="417"/>
        <v/>
      </c>
    </row>
    <row r="4456" spans="1:30" x14ac:dyDescent="0.25">
      <c r="A4456" s="64"/>
      <c r="B4456" s="64"/>
      <c r="C4456" s="66"/>
      <c r="D4456" s="67"/>
      <c r="E4456" s="64"/>
      <c r="F4456" s="64"/>
      <c r="G4456" s="37" t="str">
        <f>IF(E4456="","",IF(OR(E4456="Project Management",E4456="Project Support",E4456="Sprint Management",E4456="Sprint Support"),"NA",ROUND((((VLOOKUP(AD4456,[2]Formula!V:X,3,0)))-SUMIF(AD:AD,AD4456,H:H)),2)))</f>
        <v/>
      </c>
      <c r="H4456" s="71"/>
      <c r="I4456" s="72"/>
      <c r="J4456" s="72"/>
      <c r="K4456" s="38" t="str">
        <f>IF(E4456="","",IF(OR(E4456="Project Management",E4456="Project Support",E4456="Sprint Management",E4456="Sprint Support"),"NA",(((SUMIF(AD:AD,AD4456,H:H)/VLOOKUP(AD4456,[2]Formula!V:X,3,0))*VLOOKUP(AD4456,[2]Formula!V:X,2,0))*H4456)/SUMIF(AD:AD,AD4456,H:H)))</f>
        <v/>
      </c>
      <c r="L4456" s="38" t="str">
        <f t="shared" si="415"/>
        <v/>
      </c>
      <c r="M4456" s="38" t="str">
        <f t="shared" si="416"/>
        <v/>
      </c>
      <c r="N4456" s="38" t="str">
        <f t="shared" si="418"/>
        <v/>
      </c>
      <c r="O4456" s="38" t="str">
        <f t="shared" si="414"/>
        <v/>
      </c>
      <c r="P4456" s="39" t="str">
        <f t="shared" si="419"/>
        <v/>
      </c>
      <c r="AC4456" s="42" t="str">
        <f>IF(B4456="","",VLOOKUP(B4456,[2]Formula!B:C,2,0))</f>
        <v/>
      </c>
      <c r="AD4456" s="43" t="str">
        <f t="shared" si="417"/>
        <v/>
      </c>
    </row>
    <row r="4457" spans="1:30" x14ac:dyDescent="0.25">
      <c r="A4457" s="64"/>
      <c r="B4457" s="64"/>
      <c r="C4457" s="66"/>
      <c r="D4457" s="67"/>
      <c r="E4457" s="64"/>
      <c r="F4457" s="64"/>
      <c r="G4457" s="37" t="str">
        <f>IF(E4457="","",IF(OR(E4457="Project Management",E4457="Project Support",E4457="Sprint Management",E4457="Sprint Support"),"NA",ROUND((((VLOOKUP(AD4457,[2]Formula!V:X,3,0)))-SUMIF(AD:AD,AD4457,H:H)),2)))</f>
        <v/>
      </c>
      <c r="H4457" s="71"/>
      <c r="I4457" s="72"/>
      <c r="J4457" s="72"/>
      <c r="K4457" s="38" t="str">
        <f>IF(E4457="","",IF(OR(E4457="Project Management",E4457="Project Support",E4457="Sprint Management",E4457="Sprint Support"),"NA",(((SUMIF(AD:AD,AD4457,H:H)/VLOOKUP(AD4457,[2]Formula!V:X,3,0))*VLOOKUP(AD4457,[2]Formula!V:X,2,0))*H4457)/SUMIF(AD:AD,AD4457,H:H)))</f>
        <v/>
      </c>
      <c r="L4457" s="38" t="str">
        <f t="shared" si="415"/>
        <v/>
      </c>
      <c r="M4457" s="38" t="str">
        <f t="shared" si="416"/>
        <v/>
      </c>
      <c r="N4457" s="38" t="str">
        <f t="shared" si="418"/>
        <v/>
      </c>
      <c r="O4457" s="38" t="str">
        <f t="shared" si="414"/>
        <v/>
      </c>
      <c r="P4457" s="39" t="str">
        <f t="shared" si="419"/>
        <v/>
      </c>
      <c r="AC4457" s="42" t="str">
        <f>IF(B4457="","",VLOOKUP(B4457,[2]Formula!B:C,2,0))</f>
        <v/>
      </c>
      <c r="AD4457" s="43" t="str">
        <f t="shared" si="417"/>
        <v/>
      </c>
    </row>
    <row r="4458" spans="1:30" x14ac:dyDescent="0.25">
      <c r="A4458" s="64"/>
      <c r="B4458" s="64"/>
      <c r="C4458" s="66"/>
      <c r="D4458" s="67"/>
      <c r="E4458" s="64"/>
      <c r="F4458" s="64"/>
      <c r="G4458" s="37" t="str">
        <f>IF(E4458="","",IF(OR(E4458="Project Management",E4458="Project Support",E4458="Sprint Management",E4458="Sprint Support"),"NA",ROUND((((VLOOKUP(AD4458,[2]Formula!V:X,3,0)))-SUMIF(AD:AD,AD4458,H:H)),2)))</f>
        <v/>
      </c>
      <c r="H4458" s="71"/>
      <c r="I4458" s="72"/>
      <c r="J4458" s="72"/>
      <c r="K4458" s="38" t="str">
        <f>IF(E4458="","",IF(OR(E4458="Project Management",E4458="Project Support",E4458="Sprint Management",E4458="Sprint Support"),"NA",(((SUMIF(AD:AD,AD4458,H:H)/VLOOKUP(AD4458,[2]Formula!V:X,3,0))*VLOOKUP(AD4458,[2]Formula!V:X,2,0))*H4458)/SUMIF(AD:AD,AD4458,H:H)))</f>
        <v/>
      </c>
      <c r="L4458" s="38" t="str">
        <f t="shared" si="415"/>
        <v/>
      </c>
      <c r="M4458" s="38" t="str">
        <f t="shared" si="416"/>
        <v/>
      </c>
      <c r="N4458" s="38" t="str">
        <f t="shared" si="418"/>
        <v/>
      </c>
      <c r="O4458" s="38" t="str">
        <f t="shared" si="414"/>
        <v/>
      </c>
      <c r="P4458" s="39" t="str">
        <f t="shared" si="419"/>
        <v/>
      </c>
      <c r="AC4458" s="42" t="str">
        <f>IF(B4458="","",VLOOKUP(B4458,[2]Formula!B:C,2,0))</f>
        <v/>
      </c>
      <c r="AD4458" s="43" t="str">
        <f t="shared" si="417"/>
        <v/>
      </c>
    </row>
    <row r="4459" spans="1:30" x14ac:dyDescent="0.25">
      <c r="A4459" s="64"/>
      <c r="B4459" s="64"/>
      <c r="C4459" s="66"/>
      <c r="D4459" s="67"/>
      <c r="E4459" s="64"/>
      <c r="F4459" s="64"/>
      <c r="G4459" s="37" t="str">
        <f>IF(E4459="","",IF(OR(E4459="Project Management",E4459="Project Support",E4459="Sprint Management",E4459="Sprint Support"),"NA",ROUND((((VLOOKUP(AD4459,[2]Formula!V:X,3,0)))-SUMIF(AD:AD,AD4459,H:H)),2)))</f>
        <v/>
      </c>
      <c r="H4459" s="71"/>
      <c r="I4459" s="72"/>
      <c r="J4459" s="72"/>
      <c r="K4459" s="38" t="str">
        <f>IF(E4459="","",IF(OR(E4459="Project Management",E4459="Project Support",E4459="Sprint Management",E4459="Sprint Support"),"NA",(((SUMIF(AD:AD,AD4459,H:H)/VLOOKUP(AD4459,[2]Formula!V:X,3,0))*VLOOKUP(AD4459,[2]Formula!V:X,2,0))*H4459)/SUMIF(AD:AD,AD4459,H:H)))</f>
        <v/>
      </c>
      <c r="L4459" s="38" t="str">
        <f t="shared" si="415"/>
        <v/>
      </c>
      <c r="M4459" s="38" t="str">
        <f t="shared" si="416"/>
        <v/>
      </c>
      <c r="N4459" s="38" t="str">
        <f t="shared" si="418"/>
        <v/>
      </c>
      <c r="O4459" s="38" t="str">
        <f t="shared" si="414"/>
        <v/>
      </c>
      <c r="P4459" s="39" t="str">
        <f t="shared" si="419"/>
        <v/>
      </c>
      <c r="AC4459" s="42" t="str">
        <f>IF(B4459="","",VLOOKUP(B4459,[2]Formula!B:C,2,0))</f>
        <v/>
      </c>
      <c r="AD4459" s="43" t="str">
        <f t="shared" si="417"/>
        <v/>
      </c>
    </row>
    <row r="4460" spans="1:30" x14ac:dyDescent="0.25">
      <c r="A4460" s="64"/>
      <c r="B4460" s="64"/>
      <c r="C4460" s="66"/>
      <c r="D4460" s="67"/>
      <c r="E4460" s="64"/>
      <c r="F4460" s="64"/>
      <c r="G4460" s="37" t="str">
        <f>IF(E4460="","",IF(OR(E4460="Project Management",E4460="Project Support",E4460="Sprint Management",E4460="Sprint Support"),"NA",ROUND((((VLOOKUP(AD4460,[2]Formula!V:X,3,0)))-SUMIF(AD:AD,AD4460,H:H)),2)))</f>
        <v/>
      </c>
      <c r="H4460" s="71"/>
      <c r="I4460" s="72"/>
      <c r="J4460" s="72"/>
      <c r="K4460" s="38" t="str">
        <f>IF(E4460="","",IF(OR(E4460="Project Management",E4460="Project Support",E4460="Sprint Management",E4460="Sprint Support"),"NA",(((SUMIF(AD:AD,AD4460,H:H)/VLOOKUP(AD4460,[2]Formula!V:X,3,0))*VLOOKUP(AD4460,[2]Formula!V:X,2,0))*H4460)/SUMIF(AD:AD,AD4460,H:H)))</f>
        <v/>
      </c>
      <c r="L4460" s="38" t="str">
        <f t="shared" si="415"/>
        <v/>
      </c>
      <c r="M4460" s="38" t="str">
        <f t="shared" si="416"/>
        <v/>
      </c>
      <c r="N4460" s="38" t="str">
        <f t="shared" si="418"/>
        <v/>
      </c>
      <c r="O4460" s="38" t="str">
        <f t="shared" si="414"/>
        <v/>
      </c>
      <c r="P4460" s="39" t="str">
        <f t="shared" si="419"/>
        <v/>
      </c>
      <c r="AC4460" s="42" t="str">
        <f>IF(B4460="","",VLOOKUP(B4460,[2]Formula!B:C,2,0))</f>
        <v/>
      </c>
      <c r="AD4460" s="43" t="str">
        <f t="shared" si="417"/>
        <v/>
      </c>
    </row>
    <row r="4461" spans="1:30" x14ac:dyDescent="0.25">
      <c r="A4461" s="64"/>
      <c r="B4461" s="64"/>
      <c r="C4461" s="66"/>
      <c r="D4461" s="67"/>
      <c r="E4461" s="64"/>
      <c r="F4461" s="64"/>
      <c r="G4461" s="37" t="str">
        <f>IF(E4461="","",IF(OR(E4461="Project Management",E4461="Project Support",E4461="Sprint Management",E4461="Sprint Support"),"NA",ROUND((((VLOOKUP(AD4461,[2]Formula!V:X,3,0)))-SUMIF(AD:AD,AD4461,H:H)),2)))</f>
        <v/>
      </c>
      <c r="H4461" s="71"/>
      <c r="I4461" s="72"/>
      <c r="J4461" s="72"/>
      <c r="K4461" s="38" t="str">
        <f>IF(E4461="","",IF(OR(E4461="Project Management",E4461="Project Support",E4461="Sprint Management",E4461="Sprint Support"),"NA",(((SUMIF(AD:AD,AD4461,H:H)/VLOOKUP(AD4461,[2]Formula!V:X,3,0))*VLOOKUP(AD4461,[2]Formula!V:X,2,0))*H4461)/SUMIF(AD:AD,AD4461,H:H)))</f>
        <v/>
      </c>
      <c r="L4461" s="38" t="str">
        <f t="shared" si="415"/>
        <v/>
      </c>
      <c r="M4461" s="38" t="str">
        <f t="shared" si="416"/>
        <v/>
      </c>
      <c r="N4461" s="38" t="str">
        <f t="shared" si="418"/>
        <v/>
      </c>
      <c r="O4461" s="38" t="str">
        <f t="shared" si="414"/>
        <v/>
      </c>
      <c r="P4461" s="39" t="str">
        <f t="shared" si="419"/>
        <v/>
      </c>
      <c r="AC4461" s="42" t="str">
        <f>IF(B4461="","",VLOOKUP(B4461,[2]Formula!B:C,2,0))</f>
        <v/>
      </c>
      <c r="AD4461" s="43" t="str">
        <f t="shared" si="417"/>
        <v/>
      </c>
    </row>
    <row r="4462" spans="1:30" x14ac:dyDescent="0.25">
      <c r="A4462" s="64"/>
      <c r="B4462" s="64"/>
      <c r="C4462" s="66"/>
      <c r="D4462" s="67"/>
      <c r="E4462" s="64"/>
      <c r="F4462" s="64"/>
      <c r="G4462" s="37" t="str">
        <f>IF(E4462="","",IF(OR(E4462="Project Management",E4462="Project Support",E4462="Sprint Management",E4462="Sprint Support"),"NA",ROUND((((VLOOKUP(AD4462,[2]Formula!V:X,3,0)))-SUMIF(AD:AD,AD4462,H:H)),2)))</f>
        <v/>
      </c>
      <c r="H4462" s="71"/>
      <c r="I4462" s="72"/>
      <c r="J4462" s="72"/>
      <c r="K4462" s="38" t="str">
        <f>IF(E4462="","",IF(OR(E4462="Project Management",E4462="Project Support",E4462="Sprint Management",E4462="Sprint Support"),"NA",(((SUMIF(AD:AD,AD4462,H:H)/VLOOKUP(AD4462,[2]Formula!V:X,3,0))*VLOOKUP(AD4462,[2]Formula!V:X,2,0))*H4462)/SUMIF(AD:AD,AD4462,H:H)))</f>
        <v/>
      </c>
      <c r="L4462" s="38" t="str">
        <f t="shared" si="415"/>
        <v/>
      </c>
      <c r="M4462" s="38" t="str">
        <f t="shared" si="416"/>
        <v/>
      </c>
      <c r="N4462" s="38" t="str">
        <f t="shared" si="418"/>
        <v/>
      </c>
      <c r="O4462" s="38" t="str">
        <f t="shared" si="414"/>
        <v/>
      </c>
      <c r="P4462" s="39" t="str">
        <f t="shared" si="419"/>
        <v/>
      </c>
      <c r="AC4462" s="42" t="str">
        <f>IF(B4462="","",VLOOKUP(B4462,[2]Formula!B:C,2,0))</f>
        <v/>
      </c>
      <c r="AD4462" s="43" t="str">
        <f t="shared" si="417"/>
        <v/>
      </c>
    </row>
    <row r="4463" spans="1:30" x14ac:dyDescent="0.25">
      <c r="A4463" s="64"/>
      <c r="B4463" s="64"/>
      <c r="C4463" s="66"/>
      <c r="D4463" s="67"/>
      <c r="E4463" s="64"/>
      <c r="F4463" s="64"/>
      <c r="G4463" s="37" t="str">
        <f>IF(E4463="","",IF(OR(E4463="Project Management",E4463="Project Support",E4463="Sprint Management",E4463="Sprint Support"),"NA",ROUND((((VLOOKUP(AD4463,[2]Formula!V:X,3,0)))-SUMIF(AD:AD,AD4463,H:H)),2)))</f>
        <v/>
      </c>
      <c r="H4463" s="71"/>
      <c r="I4463" s="72"/>
      <c r="J4463" s="72"/>
      <c r="K4463" s="38" t="str">
        <f>IF(E4463="","",IF(OR(E4463="Project Management",E4463="Project Support",E4463="Sprint Management",E4463="Sprint Support"),"NA",(((SUMIF(AD:AD,AD4463,H:H)/VLOOKUP(AD4463,[2]Formula!V:X,3,0))*VLOOKUP(AD4463,[2]Formula!V:X,2,0))*H4463)/SUMIF(AD:AD,AD4463,H:H)))</f>
        <v/>
      </c>
      <c r="L4463" s="38" t="str">
        <f t="shared" si="415"/>
        <v/>
      </c>
      <c r="M4463" s="38" t="str">
        <f t="shared" si="416"/>
        <v/>
      </c>
      <c r="N4463" s="38" t="str">
        <f t="shared" si="418"/>
        <v/>
      </c>
      <c r="O4463" s="38" t="str">
        <f t="shared" si="414"/>
        <v/>
      </c>
      <c r="P4463" s="39" t="str">
        <f t="shared" si="419"/>
        <v/>
      </c>
      <c r="AC4463" s="42" t="str">
        <f>IF(B4463="","",VLOOKUP(B4463,[2]Formula!B:C,2,0))</f>
        <v/>
      </c>
      <c r="AD4463" s="43" t="str">
        <f t="shared" si="417"/>
        <v/>
      </c>
    </row>
    <row r="4464" spans="1:30" x14ac:dyDescent="0.25">
      <c r="A4464" s="64"/>
      <c r="B4464" s="64"/>
      <c r="C4464" s="66"/>
      <c r="D4464" s="67"/>
      <c r="E4464" s="64"/>
      <c r="F4464" s="64"/>
      <c r="G4464" s="37" t="str">
        <f>IF(E4464="","",IF(OR(E4464="Project Management",E4464="Project Support",E4464="Sprint Management",E4464="Sprint Support"),"NA",ROUND((((VLOOKUP(AD4464,[2]Formula!V:X,3,0)))-SUMIF(AD:AD,AD4464,H:H)),2)))</f>
        <v/>
      </c>
      <c r="H4464" s="71"/>
      <c r="I4464" s="72"/>
      <c r="J4464" s="72"/>
      <c r="K4464" s="38" t="str">
        <f>IF(E4464="","",IF(OR(E4464="Project Management",E4464="Project Support",E4464="Sprint Management",E4464="Sprint Support"),"NA",(((SUMIF(AD:AD,AD4464,H:H)/VLOOKUP(AD4464,[2]Formula!V:X,3,0))*VLOOKUP(AD4464,[2]Formula!V:X,2,0))*H4464)/SUMIF(AD:AD,AD4464,H:H)))</f>
        <v/>
      </c>
      <c r="L4464" s="38" t="str">
        <f t="shared" si="415"/>
        <v/>
      </c>
      <c r="M4464" s="38" t="str">
        <f t="shared" si="416"/>
        <v/>
      </c>
      <c r="N4464" s="38" t="str">
        <f t="shared" si="418"/>
        <v/>
      </c>
      <c r="O4464" s="38" t="str">
        <f t="shared" si="414"/>
        <v/>
      </c>
      <c r="P4464" s="39" t="str">
        <f t="shared" si="419"/>
        <v/>
      </c>
      <c r="AC4464" s="42" t="str">
        <f>IF(B4464="","",VLOOKUP(B4464,[2]Formula!B:C,2,0))</f>
        <v/>
      </c>
      <c r="AD4464" s="43" t="str">
        <f t="shared" si="417"/>
        <v/>
      </c>
    </row>
    <row r="4465" spans="1:30" x14ac:dyDescent="0.25">
      <c r="A4465" s="64"/>
      <c r="B4465" s="64"/>
      <c r="C4465" s="66"/>
      <c r="D4465" s="67"/>
      <c r="E4465" s="64"/>
      <c r="F4465" s="64"/>
      <c r="G4465" s="37" t="str">
        <f>IF(E4465="","",IF(OR(E4465="Project Management",E4465="Project Support",E4465="Sprint Management",E4465="Sprint Support"),"NA",ROUND((((VLOOKUP(AD4465,[2]Formula!V:X,3,0)))-SUMIF(AD:AD,AD4465,H:H)),2)))</f>
        <v/>
      </c>
      <c r="H4465" s="71"/>
      <c r="I4465" s="72"/>
      <c r="J4465" s="72"/>
      <c r="K4465" s="38" t="str">
        <f>IF(E4465="","",IF(OR(E4465="Project Management",E4465="Project Support",E4465="Sprint Management",E4465="Sprint Support"),"NA",(((SUMIF(AD:AD,AD4465,H:H)/VLOOKUP(AD4465,[2]Formula!V:X,3,0))*VLOOKUP(AD4465,[2]Formula!V:X,2,0))*H4465)/SUMIF(AD:AD,AD4465,H:H)))</f>
        <v/>
      </c>
      <c r="L4465" s="38" t="str">
        <f t="shared" si="415"/>
        <v/>
      </c>
      <c r="M4465" s="38" t="str">
        <f t="shared" si="416"/>
        <v/>
      </c>
      <c r="N4465" s="38" t="str">
        <f t="shared" si="418"/>
        <v/>
      </c>
      <c r="O4465" s="38" t="str">
        <f t="shared" si="414"/>
        <v/>
      </c>
      <c r="P4465" s="39" t="str">
        <f t="shared" si="419"/>
        <v/>
      </c>
      <c r="AC4465" s="42" t="str">
        <f>IF(B4465="","",VLOOKUP(B4465,[2]Formula!B:C,2,0))</f>
        <v/>
      </c>
      <c r="AD4465" s="43" t="str">
        <f t="shared" si="417"/>
        <v/>
      </c>
    </row>
    <row r="4466" spans="1:30" x14ac:dyDescent="0.25">
      <c r="A4466" s="64"/>
      <c r="B4466" s="64"/>
      <c r="C4466" s="66"/>
      <c r="D4466" s="67"/>
      <c r="E4466" s="64"/>
      <c r="F4466" s="64"/>
      <c r="G4466" s="37" t="str">
        <f>IF(E4466="","",IF(OR(E4466="Project Management",E4466="Project Support",E4466="Sprint Management",E4466="Sprint Support"),"NA",ROUND((((VLOOKUP(AD4466,[2]Formula!V:X,3,0)))-SUMIF(AD:AD,AD4466,H:H)),2)))</f>
        <v/>
      </c>
      <c r="H4466" s="71"/>
      <c r="I4466" s="72"/>
      <c r="J4466" s="72"/>
      <c r="K4466" s="38" t="str">
        <f>IF(E4466="","",IF(OR(E4466="Project Management",E4466="Project Support",E4466="Sprint Management",E4466="Sprint Support"),"NA",(((SUMIF(AD:AD,AD4466,H:H)/VLOOKUP(AD4466,[2]Formula!V:X,3,0))*VLOOKUP(AD4466,[2]Formula!V:X,2,0))*H4466)/SUMIF(AD:AD,AD4466,H:H)))</f>
        <v/>
      </c>
      <c r="L4466" s="38" t="str">
        <f t="shared" si="415"/>
        <v/>
      </c>
      <c r="M4466" s="38" t="str">
        <f t="shared" si="416"/>
        <v/>
      </c>
      <c r="N4466" s="38" t="str">
        <f t="shared" si="418"/>
        <v/>
      </c>
      <c r="O4466" s="38" t="str">
        <f t="shared" si="414"/>
        <v/>
      </c>
      <c r="P4466" s="39" t="str">
        <f t="shared" si="419"/>
        <v/>
      </c>
      <c r="AC4466" s="42" t="str">
        <f>IF(B4466="","",VLOOKUP(B4466,[2]Formula!B:C,2,0))</f>
        <v/>
      </c>
      <c r="AD4466" s="43" t="str">
        <f t="shared" si="417"/>
        <v/>
      </c>
    </row>
    <row r="4467" spans="1:30" x14ac:dyDescent="0.25">
      <c r="A4467" s="64"/>
      <c r="B4467" s="64"/>
      <c r="C4467" s="66"/>
      <c r="D4467" s="67"/>
      <c r="E4467" s="64"/>
      <c r="F4467" s="64"/>
      <c r="G4467" s="37" t="str">
        <f>IF(E4467="","",IF(OR(E4467="Project Management",E4467="Project Support",E4467="Sprint Management",E4467="Sprint Support"),"NA",ROUND((((VLOOKUP(AD4467,[2]Formula!V:X,3,0)))-SUMIF(AD:AD,AD4467,H:H)),2)))</f>
        <v/>
      </c>
      <c r="H4467" s="71"/>
      <c r="I4467" s="72"/>
      <c r="J4467" s="72"/>
      <c r="K4467" s="38" t="str">
        <f>IF(E4467="","",IF(OR(E4467="Project Management",E4467="Project Support",E4467="Sprint Management",E4467="Sprint Support"),"NA",(((SUMIF(AD:AD,AD4467,H:H)/VLOOKUP(AD4467,[2]Formula!V:X,3,0))*VLOOKUP(AD4467,[2]Formula!V:X,2,0))*H4467)/SUMIF(AD:AD,AD4467,H:H)))</f>
        <v/>
      </c>
      <c r="L4467" s="38" t="str">
        <f t="shared" si="415"/>
        <v/>
      </c>
      <c r="M4467" s="38" t="str">
        <f t="shared" si="416"/>
        <v/>
      </c>
      <c r="N4467" s="38" t="str">
        <f t="shared" si="418"/>
        <v/>
      </c>
      <c r="O4467" s="38" t="str">
        <f t="shared" si="414"/>
        <v/>
      </c>
      <c r="P4467" s="39" t="str">
        <f t="shared" si="419"/>
        <v/>
      </c>
      <c r="AC4467" s="42" t="str">
        <f>IF(B4467="","",VLOOKUP(B4467,[2]Formula!B:C,2,0))</f>
        <v/>
      </c>
      <c r="AD4467" s="43" t="str">
        <f t="shared" si="417"/>
        <v/>
      </c>
    </row>
    <row r="4468" spans="1:30" x14ac:dyDescent="0.25">
      <c r="A4468" s="64"/>
      <c r="B4468" s="64"/>
      <c r="C4468" s="66"/>
      <c r="D4468" s="67"/>
      <c r="E4468" s="64"/>
      <c r="F4468" s="64"/>
      <c r="G4468" s="37" t="str">
        <f>IF(E4468="","",IF(OR(E4468="Project Management",E4468="Project Support",E4468="Sprint Management",E4468="Sprint Support"),"NA",ROUND((((VLOOKUP(AD4468,[2]Formula!V:X,3,0)))-SUMIF(AD:AD,AD4468,H:H)),2)))</f>
        <v/>
      </c>
      <c r="H4468" s="71"/>
      <c r="I4468" s="72"/>
      <c r="J4468" s="72"/>
      <c r="K4468" s="38" t="str">
        <f>IF(E4468="","",IF(OR(E4468="Project Management",E4468="Project Support",E4468="Sprint Management",E4468="Sprint Support"),"NA",(((SUMIF(AD:AD,AD4468,H:H)/VLOOKUP(AD4468,[2]Formula!V:X,3,0))*VLOOKUP(AD4468,[2]Formula!V:X,2,0))*H4468)/SUMIF(AD:AD,AD4468,H:H)))</f>
        <v/>
      </c>
      <c r="L4468" s="38" t="str">
        <f t="shared" si="415"/>
        <v/>
      </c>
      <c r="M4468" s="38" t="str">
        <f t="shared" si="416"/>
        <v/>
      </c>
      <c r="N4468" s="38" t="str">
        <f t="shared" si="418"/>
        <v/>
      </c>
      <c r="O4468" s="38" t="str">
        <f t="shared" si="414"/>
        <v/>
      </c>
      <c r="P4468" s="39" t="str">
        <f t="shared" si="419"/>
        <v/>
      </c>
      <c r="AC4468" s="42" t="str">
        <f>IF(B4468="","",VLOOKUP(B4468,[2]Formula!B:C,2,0))</f>
        <v/>
      </c>
      <c r="AD4468" s="43" t="str">
        <f t="shared" si="417"/>
        <v/>
      </c>
    </row>
    <row r="4469" spans="1:30" x14ac:dyDescent="0.25">
      <c r="A4469" s="64"/>
      <c r="B4469" s="64"/>
      <c r="C4469" s="66"/>
      <c r="D4469" s="67"/>
      <c r="E4469" s="64"/>
      <c r="F4469" s="64"/>
      <c r="G4469" s="37" t="str">
        <f>IF(E4469="","",IF(OR(E4469="Project Management",E4469="Project Support",E4469="Sprint Management",E4469="Sprint Support"),"NA",ROUND((((VLOOKUP(AD4469,[2]Formula!V:X,3,0)))-SUMIF(AD:AD,AD4469,H:H)),2)))</f>
        <v/>
      </c>
      <c r="H4469" s="71"/>
      <c r="I4469" s="72"/>
      <c r="J4469" s="72"/>
      <c r="K4469" s="38" t="str">
        <f>IF(E4469="","",IF(OR(E4469="Project Management",E4469="Project Support",E4469="Sprint Management",E4469="Sprint Support"),"NA",(((SUMIF(AD:AD,AD4469,H:H)/VLOOKUP(AD4469,[2]Formula!V:X,3,0))*VLOOKUP(AD4469,[2]Formula!V:X,2,0))*H4469)/SUMIF(AD:AD,AD4469,H:H)))</f>
        <v/>
      </c>
      <c r="L4469" s="38" t="str">
        <f t="shared" si="415"/>
        <v/>
      </c>
      <c r="M4469" s="38" t="str">
        <f t="shared" si="416"/>
        <v/>
      </c>
      <c r="N4469" s="38" t="str">
        <f t="shared" si="418"/>
        <v/>
      </c>
      <c r="O4469" s="38" t="str">
        <f t="shared" ref="O4469:O4532" si="420">IFERROR(L4469/M4469,"")</f>
        <v/>
      </c>
      <c r="P4469" s="39" t="str">
        <f t="shared" si="419"/>
        <v/>
      </c>
      <c r="AC4469" s="42" t="str">
        <f>IF(B4469="","",VLOOKUP(B4469,[2]Formula!B:C,2,0))</f>
        <v/>
      </c>
      <c r="AD4469" s="43" t="str">
        <f t="shared" si="417"/>
        <v/>
      </c>
    </row>
    <row r="4470" spans="1:30" x14ac:dyDescent="0.25">
      <c r="A4470" s="64"/>
      <c r="B4470" s="64"/>
      <c r="C4470" s="66"/>
      <c r="D4470" s="67"/>
      <c r="E4470" s="64"/>
      <c r="F4470" s="64"/>
      <c r="G4470" s="37" t="str">
        <f>IF(E4470="","",IF(OR(E4470="Project Management",E4470="Project Support",E4470="Sprint Management",E4470="Sprint Support"),"NA",ROUND((((VLOOKUP(AD4470,[2]Formula!V:X,3,0)))-SUMIF(AD:AD,AD4470,H:H)),2)))</f>
        <v/>
      </c>
      <c r="H4470" s="71"/>
      <c r="I4470" s="72"/>
      <c r="J4470" s="72"/>
      <c r="K4470" s="38" t="str">
        <f>IF(E4470="","",IF(OR(E4470="Project Management",E4470="Project Support",E4470="Sprint Management",E4470="Sprint Support"),"NA",(((SUMIF(AD:AD,AD4470,H:H)/VLOOKUP(AD4470,[2]Formula!V:X,3,0))*VLOOKUP(AD4470,[2]Formula!V:X,2,0))*H4470)/SUMIF(AD:AD,AD4470,H:H)))</f>
        <v/>
      </c>
      <c r="L4470" s="38" t="str">
        <f t="shared" si="415"/>
        <v/>
      </c>
      <c r="M4470" s="38" t="str">
        <f t="shared" si="416"/>
        <v/>
      </c>
      <c r="N4470" s="38" t="str">
        <f t="shared" si="418"/>
        <v/>
      </c>
      <c r="O4470" s="38" t="str">
        <f t="shared" si="420"/>
        <v/>
      </c>
      <c r="P4470" s="39" t="str">
        <f t="shared" si="419"/>
        <v/>
      </c>
      <c r="AC4470" s="42" t="str">
        <f>IF(B4470="","",VLOOKUP(B4470,[2]Formula!B:C,2,0))</f>
        <v/>
      </c>
      <c r="AD4470" s="43" t="str">
        <f t="shared" si="417"/>
        <v/>
      </c>
    </row>
    <row r="4471" spans="1:30" x14ac:dyDescent="0.25">
      <c r="A4471" s="64"/>
      <c r="B4471" s="64"/>
      <c r="C4471" s="66"/>
      <c r="D4471" s="67"/>
      <c r="E4471" s="64"/>
      <c r="F4471" s="64"/>
      <c r="G4471" s="37" t="str">
        <f>IF(E4471="","",IF(OR(E4471="Project Management",E4471="Project Support",E4471="Sprint Management",E4471="Sprint Support"),"NA",ROUND((((VLOOKUP(AD4471,[2]Formula!V:X,3,0)))-SUMIF(AD:AD,AD4471,H:H)),2)))</f>
        <v/>
      </c>
      <c r="H4471" s="71"/>
      <c r="I4471" s="72"/>
      <c r="J4471" s="72"/>
      <c r="K4471" s="38" t="str">
        <f>IF(E4471="","",IF(OR(E4471="Project Management",E4471="Project Support",E4471="Sprint Management",E4471="Sprint Support"),"NA",(((SUMIF(AD:AD,AD4471,H:H)/VLOOKUP(AD4471,[2]Formula!V:X,3,0))*VLOOKUP(AD4471,[2]Formula!V:X,2,0))*H4471)/SUMIF(AD:AD,AD4471,H:H)))</f>
        <v/>
      </c>
      <c r="L4471" s="38" t="str">
        <f t="shared" si="415"/>
        <v/>
      </c>
      <c r="M4471" s="38" t="str">
        <f t="shared" si="416"/>
        <v/>
      </c>
      <c r="N4471" s="38" t="str">
        <f t="shared" si="418"/>
        <v/>
      </c>
      <c r="O4471" s="38" t="str">
        <f t="shared" si="420"/>
        <v/>
      </c>
      <c r="P4471" s="39" t="str">
        <f t="shared" si="419"/>
        <v/>
      </c>
      <c r="AC4471" s="42" t="str">
        <f>IF(B4471="","",VLOOKUP(B4471,[2]Formula!B:C,2,0))</f>
        <v/>
      </c>
      <c r="AD4471" s="43" t="str">
        <f t="shared" si="417"/>
        <v/>
      </c>
    </row>
    <row r="4472" spans="1:30" x14ac:dyDescent="0.25">
      <c r="A4472" s="64"/>
      <c r="B4472" s="64"/>
      <c r="C4472" s="66"/>
      <c r="D4472" s="67"/>
      <c r="E4472" s="64"/>
      <c r="F4472" s="64"/>
      <c r="G4472" s="37" t="str">
        <f>IF(E4472="","",IF(OR(E4472="Project Management",E4472="Project Support",E4472="Sprint Management",E4472="Sprint Support"),"NA",ROUND((((VLOOKUP(AD4472,[2]Formula!V:X,3,0)))-SUMIF(AD:AD,AD4472,H:H)),2)))</f>
        <v/>
      </c>
      <c r="H4472" s="71"/>
      <c r="I4472" s="72"/>
      <c r="J4472" s="72"/>
      <c r="K4472" s="38" t="str">
        <f>IF(E4472="","",IF(OR(E4472="Project Management",E4472="Project Support",E4472="Sprint Management",E4472="Sprint Support"),"NA",(((SUMIF(AD:AD,AD4472,H:H)/VLOOKUP(AD4472,[2]Formula!V:X,3,0))*VLOOKUP(AD4472,[2]Formula!V:X,2,0))*H4472)/SUMIF(AD:AD,AD4472,H:H)))</f>
        <v/>
      </c>
      <c r="L4472" s="38" t="str">
        <f t="shared" si="415"/>
        <v/>
      </c>
      <c r="M4472" s="38" t="str">
        <f t="shared" si="416"/>
        <v/>
      </c>
      <c r="N4472" s="38" t="str">
        <f t="shared" si="418"/>
        <v/>
      </c>
      <c r="O4472" s="38" t="str">
        <f t="shared" si="420"/>
        <v/>
      </c>
      <c r="P4472" s="39" t="str">
        <f t="shared" si="419"/>
        <v/>
      </c>
      <c r="AC4472" s="42" t="str">
        <f>IF(B4472="","",VLOOKUP(B4472,[2]Formula!B:C,2,0))</f>
        <v/>
      </c>
      <c r="AD4472" s="43" t="str">
        <f t="shared" si="417"/>
        <v/>
      </c>
    </row>
    <row r="4473" spans="1:30" x14ac:dyDescent="0.25">
      <c r="A4473" s="64"/>
      <c r="B4473" s="64"/>
      <c r="C4473" s="66"/>
      <c r="D4473" s="67"/>
      <c r="E4473" s="64"/>
      <c r="F4473" s="64"/>
      <c r="G4473" s="37" t="str">
        <f>IF(E4473="","",IF(OR(E4473="Project Management",E4473="Project Support",E4473="Sprint Management",E4473="Sprint Support"),"NA",ROUND((((VLOOKUP(AD4473,[2]Formula!V:X,3,0)))-SUMIF(AD:AD,AD4473,H:H)),2)))</f>
        <v/>
      </c>
      <c r="H4473" s="71"/>
      <c r="I4473" s="72"/>
      <c r="J4473" s="72"/>
      <c r="K4473" s="38" t="str">
        <f>IF(E4473="","",IF(OR(E4473="Project Management",E4473="Project Support",E4473="Sprint Management",E4473="Sprint Support"),"NA",(((SUMIF(AD:AD,AD4473,H:H)/VLOOKUP(AD4473,[2]Formula!V:X,3,0))*VLOOKUP(AD4473,[2]Formula!V:X,2,0))*H4473)/SUMIF(AD:AD,AD4473,H:H)))</f>
        <v/>
      </c>
      <c r="L4473" s="38" t="str">
        <f t="shared" si="415"/>
        <v/>
      </c>
      <c r="M4473" s="38" t="str">
        <f t="shared" si="416"/>
        <v/>
      </c>
      <c r="N4473" s="38" t="str">
        <f t="shared" si="418"/>
        <v/>
      </c>
      <c r="O4473" s="38" t="str">
        <f t="shared" si="420"/>
        <v/>
      </c>
      <c r="P4473" s="39" t="str">
        <f t="shared" si="419"/>
        <v/>
      </c>
      <c r="AC4473" s="42" t="str">
        <f>IF(B4473="","",VLOOKUP(B4473,[2]Formula!B:C,2,0))</f>
        <v/>
      </c>
      <c r="AD4473" s="43" t="str">
        <f t="shared" si="417"/>
        <v/>
      </c>
    </row>
    <row r="4474" spans="1:30" x14ac:dyDescent="0.25">
      <c r="A4474" s="64"/>
      <c r="B4474" s="64"/>
      <c r="C4474" s="66"/>
      <c r="D4474" s="67"/>
      <c r="E4474" s="64"/>
      <c r="F4474" s="64"/>
      <c r="G4474" s="37" t="str">
        <f>IF(E4474="","",IF(OR(E4474="Project Management",E4474="Project Support",E4474="Sprint Management",E4474="Sprint Support"),"NA",ROUND((((VLOOKUP(AD4474,[2]Formula!V:X,3,0)))-SUMIF(AD:AD,AD4474,H:H)),2)))</f>
        <v/>
      </c>
      <c r="H4474" s="71"/>
      <c r="I4474" s="72"/>
      <c r="J4474" s="72"/>
      <c r="K4474" s="38" t="str">
        <f>IF(E4474="","",IF(OR(E4474="Project Management",E4474="Project Support",E4474="Sprint Management",E4474="Sprint Support"),"NA",(((SUMIF(AD:AD,AD4474,H:H)/VLOOKUP(AD4474,[2]Formula!V:X,3,0))*VLOOKUP(AD4474,[2]Formula!V:X,2,0))*H4474)/SUMIF(AD:AD,AD4474,H:H)))</f>
        <v/>
      </c>
      <c r="L4474" s="38" t="str">
        <f t="shared" si="415"/>
        <v/>
      </c>
      <c r="M4474" s="38" t="str">
        <f t="shared" si="416"/>
        <v/>
      </c>
      <c r="N4474" s="38" t="str">
        <f t="shared" si="418"/>
        <v/>
      </c>
      <c r="O4474" s="38" t="str">
        <f t="shared" si="420"/>
        <v/>
      </c>
      <c r="P4474" s="39" t="str">
        <f t="shared" si="419"/>
        <v/>
      </c>
      <c r="AC4474" s="42" t="str">
        <f>IF(B4474="","",VLOOKUP(B4474,[2]Formula!B:C,2,0))</f>
        <v/>
      </c>
      <c r="AD4474" s="43" t="str">
        <f t="shared" si="417"/>
        <v/>
      </c>
    </row>
    <row r="4475" spans="1:30" x14ac:dyDescent="0.25">
      <c r="A4475" s="64"/>
      <c r="B4475" s="64"/>
      <c r="C4475" s="66"/>
      <c r="D4475" s="67"/>
      <c r="E4475" s="64"/>
      <c r="F4475" s="64"/>
      <c r="G4475" s="37" t="str">
        <f>IF(E4475="","",IF(OR(E4475="Project Management",E4475="Project Support",E4475="Sprint Management",E4475="Sprint Support"),"NA",ROUND((((VLOOKUP(AD4475,[2]Formula!V:X,3,0)))-SUMIF(AD:AD,AD4475,H:H)),2)))</f>
        <v/>
      </c>
      <c r="H4475" s="71"/>
      <c r="I4475" s="72"/>
      <c r="J4475" s="72"/>
      <c r="K4475" s="38" t="str">
        <f>IF(E4475="","",IF(OR(E4475="Project Management",E4475="Project Support",E4475="Sprint Management",E4475="Sprint Support"),"NA",(((SUMIF(AD:AD,AD4475,H:H)/VLOOKUP(AD4475,[2]Formula!V:X,3,0))*VLOOKUP(AD4475,[2]Formula!V:X,2,0))*H4475)/SUMIF(AD:AD,AD4475,H:H)))</f>
        <v/>
      </c>
      <c r="L4475" s="38" t="str">
        <f t="shared" si="415"/>
        <v/>
      </c>
      <c r="M4475" s="38" t="str">
        <f t="shared" si="416"/>
        <v/>
      </c>
      <c r="N4475" s="38" t="str">
        <f t="shared" si="418"/>
        <v/>
      </c>
      <c r="O4475" s="38" t="str">
        <f t="shared" si="420"/>
        <v/>
      </c>
      <c r="P4475" s="39" t="str">
        <f t="shared" si="419"/>
        <v/>
      </c>
      <c r="AC4475" s="42" t="str">
        <f>IF(B4475="","",VLOOKUP(B4475,[2]Formula!B:C,2,0))</f>
        <v/>
      </c>
      <c r="AD4475" s="43" t="str">
        <f t="shared" si="417"/>
        <v/>
      </c>
    </row>
    <row r="4476" spans="1:30" x14ac:dyDescent="0.25">
      <c r="A4476" s="64"/>
      <c r="B4476" s="64"/>
      <c r="C4476" s="66"/>
      <c r="D4476" s="67"/>
      <c r="E4476" s="64"/>
      <c r="F4476" s="64"/>
      <c r="G4476" s="37" t="str">
        <f>IF(E4476="","",IF(OR(E4476="Project Management",E4476="Project Support",E4476="Sprint Management",E4476="Sprint Support"),"NA",ROUND((((VLOOKUP(AD4476,[2]Formula!V:X,3,0)))-SUMIF(AD:AD,AD4476,H:H)),2)))</f>
        <v/>
      </c>
      <c r="H4476" s="71"/>
      <c r="I4476" s="72"/>
      <c r="J4476" s="72"/>
      <c r="K4476" s="38" t="str">
        <f>IF(E4476="","",IF(OR(E4476="Project Management",E4476="Project Support",E4476="Sprint Management",E4476="Sprint Support"),"NA",(((SUMIF(AD:AD,AD4476,H:H)/VLOOKUP(AD4476,[2]Formula!V:X,3,0))*VLOOKUP(AD4476,[2]Formula!V:X,2,0))*H4476)/SUMIF(AD:AD,AD4476,H:H)))</f>
        <v/>
      </c>
      <c r="L4476" s="38" t="str">
        <f t="shared" si="415"/>
        <v/>
      </c>
      <c r="M4476" s="38" t="str">
        <f t="shared" si="416"/>
        <v/>
      </c>
      <c r="N4476" s="38" t="str">
        <f t="shared" si="418"/>
        <v/>
      </c>
      <c r="O4476" s="38" t="str">
        <f t="shared" si="420"/>
        <v/>
      </c>
      <c r="P4476" s="39" t="str">
        <f t="shared" si="419"/>
        <v/>
      </c>
      <c r="AC4476" s="42" t="str">
        <f>IF(B4476="","",VLOOKUP(B4476,[2]Formula!B:C,2,0))</f>
        <v/>
      </c>
      <c r="AD4476" s="43" t="str">
        <f t="shared" si="417"/>
        <v/>
      </c>
    </row>
    <row r="4477" spans="1:30" x14ac:dyDescent="0.25">
      <c r="A4477" s="64"/>
      <c r="B4477" s="64"/>
      <c r="C4477" s="66"/>
      <c r="D4477" s="67"/>
      <c r="E4477" s="64"/>
      <c r="F4477" s="64"/>
      <c r="G4477" s="37" t="str">
        <f>IF(E4477="","",IF(OR(E4477="Project Management",E4477="Project Support",E4477="Sprint Management",E4477="Sprint Support"),"NA",ROUND((((VLOOKUP(AD4477,[2]Formula!V:X,3,0)))-SUMIF(AD:AD,AD4477,H:H)),2)))</f>
        <v/>
      </c>
      <c r="H4477" s="71"/>
      <c r="I4477" s="72"/>
      <c r="J4477" s="72"/>
      <c r="K4477" s="38" t="str">
        <f>IF(E4477="","",IF(OR(E4477="Project Management",E4477="Project Support",E4477="Sprint Management",E4477="Sprint Support"),"NA",(((SUMIF(AD:AD,AD4477,H:H)/VLOOKUP(AD4477,[2]Formula!V:X,3,0))*VLOOKUP(AD4477,[2]Formula!V:X,2,0))*H4477)/SUMIF(AD:AD,AD4477,H:H)))</f>
        <v/>
      </c>
      <c r="L4477" s="38" t="str">
        <f t="shared" si="415"/>
        <v/>
      </c>
      <c r="M4477" s="38" t="str">
        <f t="shared" si="416"/>
        <v/>
      </c>
      <c r="N4477" s="38" t="str">
        <f t="shared" si="418"/>
        <v/>
      </c>
      <c r="O4477" s="38" t="str">
        <f t="shared" si="420"/>
        <v/>
      </c>
      <c r="P4477" s="39" t="str">
        <f t="shared" si="419"/>
        <v/>
      </c>
      <c r="AC4477" s="42" t="str">
        <f>IF(B4477="","",VLOOKUP(B4477,[2]Formula!B:C,2,0))</f>
        <v/>
      </c>
      <c r="AD4477" s="43" t="str">
        <f t="shared" si="417"/>
        <v/>
      </c>
    </row>
    <row r="4478" spans="1:30" x14ac:dyDescent="0.25">
      <c r="A4478" s="64"/>
      <c r="B4478" s="64"/>
      <c r="C4478" s="66"/>
      <c r="D4478" s="67"/>
      <c r="E4478" s="64"/>
      <c r="F4478" s="64"/>
      <c r="G4478" s="37" t="str">
        <f>IF(E4478="","",IF(OR(E4478="Project Management",E4478="Project Support",E4478="Sprint Management",E4478="Sprint Support"),"NA",ROUND((((VLOOKUP(AD4478,[2]Formula!V:X,3,0)))-SUMIF(AD:AD,AD4478,H:H)),2)))</f>
        <v/>
      </c>
      <c r="H4478" s="71"/>
      <c r="I4478" s="72"/>
      <c r="J4478" s="72"/>
      <c r="K4478" s="38" t="str">
        <f>IF(E4478="","",IF(OR(E4478="Project Management",E4478="Project Support",E4478="Sprint Management",E4478="Sprint Support"),"NA",(((SUMIF(AD:AD,AD4478,H:H)/VLOOKUP(AD4478,[2]Formula!V:X,3,0))*VLOOKUP(AD4478,[2]Formula!V:X,2,0))*H4478)/SUMIF(AD:AD,AD4478,H:H)))</f>
        <v/>
      </c>
      <c r="L4478" s="38" t="str">
        <f t="shared" si="415"/>
        <v/>
      </c>
      <c r="M4478" s="38" t="str">
        <f t="shared" si="416"/>
        <v/>
      </c>
      <c r="N4478" s="38" t="str">
        <f t="shared" si="418"/>
        <v/>
      </c>
      <c r="O4478" s="38" t="str">
        <f t="shared" si="420"/>
        <v/>
      </c>
      <c r="P4478" s="39" t="str">
        <f t="shared" si="419"/>
        <v/>
      </c>
      <c r="AC4478" s="42" t="str">
        <f>IF(B4478="","",VLOOKUP(B4478,[2]Formula!B:C,2,0))</f>
        <v/>
      </c>
      <c r="AD4478" s="43" t="str">
        <f t="shared" si="417"/>
        <v/>
      </c>
    </row>
    <row r="4479" spans="1:30" x14ac:dyDescent="0.25">
      <c r="A4479" s="64"/>
      <c r="B4479" s="64"/>
      <c r="C4479" s="66"/>
      <c r="D4479" s="67"/>
      <c r="E4479" s="64"/>
      <c r="F4479" s="64"/>
      <c r="G4479" s="37" t="str">
        <f>IF(E4479="","",IF(OR(E4479="Project Management",E4479="Project Support",E4479="Sprint Management",E4479="Sprint Support"),"NA",ROUND((((VLOOKUP(AD4479,[2]Formula!V:X,3,0)))-SUMIF(AD:AD,AD4479,H:H)),2)))</f>
        <v/>
      </c>
      <c r="H4479" s="71"/>
      <c r="I4479" s="72"/>
      <c r="J4479" s="72"/>
      <c r="K4479" s="38" t="str">
        <f>IF(E4479="","",IF(OR(E4479="Project Management",E4479="Project Support",E4479="Sprint Management",E4479="Sprint Support"),"NA",(((SUMIF(AD:AD,AD4479,H:H)/VLOOKUP(AD4479,[2]Formula!V:X,3,0))*VLOOKUP(AD4479,[2]Formula!V:X,2,0))*H4479)/SUMIF(AD:AD,AD4479,H:H)))</f>
        <v/>
      </c>
      <c r="L4479" s="38" t="str">
        <f t="shared" si="415"/>
        <v/>
      </c>
      <c r="M4479" s="38" t="str">
        <f t="shared" si="416"/>
        <v/>
      </c>
      <c r="N4479" s="38" t="str">
        <f t="shared" si="418"/>
        <v/>
      </c>
      <c r="O4479" s="38" t="str">
        <f t="shared" si="420"/>
        <v/>
      </c>
      <c r="P4479" s="39" t="str">
        <f t="shared" si="419"/>
        <v/>
      </c>
      <c r="AC4479" s="42" t="str">
        <f>IF(B4479="","",VLOOKUP(B4479,[2]Formula!B:C,2,0))</f>
        <v/>
      </c>
      <c r="AD4479" s="43" t="str">
        <f t="shared" si="417"/>
        <v/>
      </c>
    </row>
    <row r="4480" spans="1:30" x14ac:dyDescent="0.25">
      <c r="A4480" s="64"/>
      <c r="B4480" s="64"/>
      <c r="C4480" s="66"/>
      <c r="D4480" s="67"/>
      <c r="E4480" s="64"/>
      <c r="F4480" s="64"/>
      <c r="G4480" s="37" t="str">
        <f>IF(E4480="","",IF(OR(E4480="Project Management",E4480="Project Support",E4480="Sprint Management",E4480="Sprint Support"),"NA",ROUND((((VLOOKUP(AD4480,[2]Formula!V:X,3,0)))-SUMIF(AD:AD,AD4480,H:H)),2)))</f>
        <v/>
      </c>
      <c r="H4480" s="71"/>
      <c r="I4480" s="72"/>
      <c r="J4480" s="72"/>
      <c r="K4480" s="38" t="str">
        <f>IF(E4480="","",IF(OR(E4480="Project Management",E4480="Project Support",E4480="Sprint Management",E4480="Sprint Support"),"NA",(((SUMIF(AD:AD,AD4480,H:H)/VLOOKUP(AD4480,[2]Formula!V:X,3,0))*VLOOKUP(AD4480,[2]Formula!V:X,2,0))*H4480)/SUMIF(AD:AD,AD4480,H:H)))</f>
        <v/>
      </c>
      <c r="L4480" s="38" t="str">
        <f t="shared" si="415"/>
        <v/>
      </c>
      <c r="M4480" s="38" t="str">
        <f t="shared" si="416"/>
        <v/>
      </c>
      <c r="N4480" s="38" t="str">
        <f t="shared" si="418"/>
        <v/>
      </c>
      <c r="O4480" s="38" t="str">
        <f t="shared" si="420"/>
        <v/>
      </c>
      <c r="P4480" s="39" t="str">
        <f t="shared" si="419"/>
        <v/>
      </c>
      <c r="AC4480" s="42" t="str">
        <f>IF(B4480="","",VLOOKUP(B4480,[2]Formula!B:C,2,0))</f>
        <v/>
      </c>
      <c r="AD4480" s="43" t="str">
        <f t="shared" si="417"/>
        <v/>
      </c>
    </row>
    <row r="4481" spans="1:30" x14ac:dyDescent="0.25">
      <c r="A4481" s="64"/>
      <c r="B4481" s="64"/>
      <c r="C4481" s="66"/>
      <c r="D4481" s="67"/>
      <c r="E4481" s="64"/>
      <c r="F4481" s="64"/>
      <c r="G4481" s="37" t="str">
        <f>IF(E4481="","",IF(OR(E4481="Project Management",E4481="Project Support",E4481="Sprint Management",E4481="Sprint Support"),"NA",ROUND((((VLOOKUP(AD4481,[2]Formula!V:X,3,0)))-SUMIF(AD:AD,AD4481,H:H)),2)))</f>
        <v/>
      </c>
      <c r="H4481" s="71"/>
      <c r="I4481" s="72"/>
      <c r="J4481" s="72"/>
      <c r="K4481" s="38" t="str">
        <f>IF(E4481="","",IF(OR(E4481="Project Management",E4481="Project Support",E4481="Sprint Management",E4481="Sprint Support"),"NA",(((SUMIF(AD:AD,AD4481,H:H)/VLOOKUP(AD4481,[2]Formula!V:X,3,0))*VLOOKUP(AD4481,[2]Formula!V:X,2,0))*H4481)/SUMIF(AD:AD,AD4481,H:H)))</f>
        <v/>
      </c>
      <c r="L4481" s="38" t="str">
        <f t="shared" si="415"/>
        <v/>
      </c>
      <c r="M4481" s="38" t="str">
        <f t="shared" si="416"/>
        <v/>
      </c>
      <c r="N4481" s="38" t="str">
        <f t="shared" si="418"/>
        <v/>
      </c>
      <c r="O4481" s="38" t="str">
        <f t="shared" si="420"/>
        <v/>
      </c>
      <c r="P4481" s="39" t="str">
        <f t="shared" si="419"/>
        <v/>
      </c>
      <c r="AC4481" s="42" t="str">
        <f>IF(B4481="","",VLOOKUP(B4481,[2]Formula!B:C,2,0))</f>
        <v/>
      </c>
      <c r="AD4481" s="43" t="str">
        <f t="shared" si="417"/>
        <v/>
      </c>
    </row>
    <row r="4482" spans="1:30" x14ac:dyDescent="0.25">
      <c r="A4482" s="64"/>
      <c r="B4482" s="64"/>
      <c r="C4482" s="66"/>
      <c r="D4482" s="67"/>
      <c r="E4482" s="64"/>
      <c r="F4482" s="64"/>
      <c r="G4482" s="37" t="str">
        <f>IF(E4482="","",IF(OR(E4482="Project Management",E4482="Project Support",E4482="Sprint Management",E4482="Sprint Support"),"NA",ROUND((((VLOOKUP(AD4482,[2]Formula!V:X,3,0)))-SUMIF(AD:AD,AD4482,H:H)),2)))</f>
        <v/>
      </c>
      <c r="H4482" s="71"/>
      <c r="I4482" s="72"/>
      <c r="J4482" s="72"/>
      <c r="K4482" s="38" t="str">
        <f>IF(E4482="","",IF(OR(E4482="Project Management",E4482="Project Support",E4482="Sprint Management",E4482="Sprint Support"),"NA",(((SUMIF(AD:AD,AD4482,H:H)/VLOOKUP(AD4482,[2]Formula!V:X,3,0))*VLOOKUP(AD4482,[2]Formula!V:X,2,0))*H4482)/SUMIF(AD:AD,AD4482,H:H)))</f>
        <v/>
      </c>
      <c r="L4482" s="38" t="str">
        <f t="shared" ref="L4482:L4545" si="421">IFERROR(IF(K4482="NA",(H4482/I4482),(K4482/I4482)),"")</f>
        <v/>
      </c>
      <c r="M4482" s="38" t="str">
        <f t="shared" ref="M4482:M4545" si="422">IFERROR(IF(K4482="NA",1,(K4482/H4482)),"")</f>
        <v/>
      </c>
      <c r="N4482" s="38" t="str">
        <f t="shared" si="418"/>
        <v/>
      </c>
      <c r="O4482" s="38" t="str">
        <f t="shared" si="420"/>
        <v/>
      </c>
      <c r="P4482" s="39" t="str">
        <f t="shared" si="419"/>
        <v/>
      </c>
      <c r="AC4482" s="42" t="str">
        <f>IF(B4482="","",VLOOKUP(B4482,[2]Formula!B:C,2,0))</f>
        <v/>
      </c>
      <c r="AD4482" s="43" t="str">
        <f t="shared" ref="AD4482:AD4545" si="423">IF(B4482="","",CONCATENATE(B4482,"_",E4482))</f>
        <v/>
      </c>
    </row>
    <row r="4483" spans="1:30" x14ac:dyDescent="0.25">
      <c r="A4483" s="64"/>
      <c r="B4483" s="64"/>
      <c r="C4483" s="66"/>
      <c r="D4483" s="67"/>
      <c r="E4483" s="64"/>
      <c r="F4483" s="64"/>
      <c r="G4483" s="37" t="str">
        <f>IF(E4483="","",IF(OR(E4483="Project Management",E4483="Project Support",E4483="Sprint Management",E4483="Sprint Support"),"NA",ROUND((((VLOOKUP(AD4483,[2]Formula!V:X,3,0)))-SUMIF(AD:AD,AD4483,H:H)),2)))</f>
        <v/>
      </c>
      <c r="H4483" s="71"/>
      <c r="I4483" s="72"/>
      <c r="J4483" s="72"/>
      <c r="K4483" s="38" t="str">
        <f>IF(E4483="","",IF(OR(E4483="Project Management",E4483="Project Support",E4483="Sprint Management",E4483="Sprint Support"),"NA",(((SUMIF(AD:AD,AD4483,H:H)/VLOOKUP(AD4483,[2]Formula!V:X,3,0))*VLOOKUP(AD4483,[2]Formula!V:X,2,0))*H4483)/SUMIF(AD:AD,AD4483,H:H)))</f>
        <v/>
      </c>
      <c r="L4483" s="38" t="str">
        <f t="shared" si="421"/>
        <v/>
      </c>
      <c r="M4483" s="38" t="str">
        <f t="shared" si="422"/>
        <v/>
      </c>
      <c r="N4483" s="38" t="str">
        <f t="shared" ref="N4483:N4546" si="424">IFERROR(((L4483-M4483)/M4483)*100,"")</f>
        <v/>
      </c>
      <c r="O4483" s="38" t="str">
        <f t="shared" si="420"/>
        <v/>
      </c>
      <c r="P4483" s="39" t="str">
        <f t="shared" ref="P4483:P4546" si="425">IF(O4483="","",1)</f>
        <v/>
      </c>
      <c r="AC4483" s="42" t="str">
        <f>IF(B4483="","",VLOOKUP(B4483,[2]Formula!B:C,2,0))</f>
        <v/>
      </c>
      <c r="AD4483" s="43" t="str">
        <f t="shared" si="423"/>
        <v/>
      </c>
    </row>
    <row r="4484" spans="1:30" x14ac:dyDescent="0.25">
      <c r="A4484" s="64"/>
      <c r="B4484" s="64"/>
      <c r="C4484" s="66"/>
      <c r="D4484" s="67"/>
      <c r="E4484" s="64"/>
      <c r="F4484" s="64"/>
      <c r="G4484" s="37" t="str">
        <f>IF(E4484="","",IF(OR(E4484="Project Management",E4484="Project Support",E4484="Sprint Management",E4484="Sprint Support"),"NA",ROUND((((VLOOKUP(AD4484,[2]Formula!V:X,3,0)))-SUMIF(AD:AD,AD4484,H:H)),2)))</f>
        <v/>
      </c>
      <c r="H4484" s="71"/>
      <c r="I4484" s="72"/>
      <c r="J4484" s="72"/>
      <c r="K4484" s="38" t="str">
        <f>IF(E4484="","",IF(OR(E4484="Project Management",E4484="Project Support",E4484="Sprint Management",E4484="Sprint Support"),"NA",(((SUMIF(AD:AD,AD4484,H:H)/VLOOKUP(AD4484,[2]Formula!V:X,3,0))*VLOOKUP(AD4484,[2]Formula!V:X,2,0))*H4484)/SUMIF(AD:AD,AD4484,H:H)))</f>
        <v/>
      </c>
      <c r="L4484" s="38" t="str">
        <f t="shared" si="421"/>
        <v/>
      </c>
      <c r="M4484" s="38" t="str">
        <f t="shared" si="422"/>
        <v/>
      </c>
      <c r="N4484" s="38" t="str">
        <f t="shared" si="424"/>
        <v/>
      </c>
      <c r="O4484" s="38" t="str">
        <f t="shared" si="420"/>
        <v/>
      </c>
      <c r="P4484" s="39" t="str">
        <f t="shared" si="425"/>
        <v/>
      </c>
      <c r="AC4484" s="42" t="str">
        <f>IF(B4484="","",VLOOKUP(B4484,[2]Formula!B:C,2,0))</f>
        <v/>
      </c>
      <c r="AD4484" s="43" t="str">
        <f t="shared" si="423"/>
        <v/>
      </c>
    </row>
    <row r="4485" spans="1:30" x14ac:dyDescent="0.25">
      <c r="A4485" s="64"/>
      <c r="B4485" s="64"/>
      <c r="C4485" s="66"/>
      <c r="D4485" s="67"/>
      <c r="E4485" s="64"/>
      <c r="F4485" s="64"/>
      <c r="G4485" s="37" t="str">
        <f>IF(E4485="","",IF(OR(E4485="Project Management",E4485="Project Support",E4485="Sprint Management",E4485="Sprint Support"),"NA",ROUND((((VLOOKUP(AD4485,[2]Formula!V:X,3,0)))-SUMIF(AD:AD,AD4485,H:H)),2)))</f>
        <v/>
      </c>
      <c r="H4485" s="71"/>
      <c r="I4485" s="72"/>
      <c r="J4485" s="72"/>
      <c r="K4485" s="38" t="str">
        <f>IF(E4485="","",IF(OR(E4485="Project Management",E4485="Project Support",E4485="Sprint Management",E4485="Sprint Support"),"NA",(((SUMIF(AD:AD,AD4485,H:H)/VLOOKUP(AD4485,[2]Formula!V:X,3,0))*VLOOKUP(AD4485,[2]Formula!V:X,2,0))*H4485)/SUMIF(AD:AD,AD4485,H:H)))</f>
        <v/>
      </c>
      <c r="L4485" s="38" t="str">
        <f t="shared" si="421"/>
        <v/>
      </c>
      <c r="M4485" s="38" t="str">
        <f t="shared" si="422"/>
        <v/>
      </c>
      <c r="N4485" s="38" t="str">
        <f t="shared" si="424"/>
        <v/>
      </c>
      <c r="O4485" s="38" t="str">
        <f t="shared" si="420"/>
        <v/>
      </c>
      <c r="P4485" s="39" t="str">
        <f t="shared" si="425"/>
        <v/>
      </c>
      <c r="AC4485" s="42" t="str">
        <f>IF(B4485="","",VLOOKUP(B4485,[2]Formula!B:C,2,0))</f>
        <v/>
      </c>
      <c r="AD4485" s="43" t="str">
        <f t="shared" si="423"/>
        <v/>
      </c>
    </row>
    <row r="4486" spans="1:30" x14ac:dyDescent="0.25">
      <c r="A4486" s="64"/>
      <c r="B4486" s="64"/>
      <c r="C4486" s="66"/>
      <c r="D4486" s="67"/>
      <c r="E4486" s="64"/>
      <c r="F4486" s="64"/>
      <c r="G4486" s="37" t="str">
        <f>IF(E4486="","",IF(OR(E4486="Project Management",E4486="Project Support",E4486="Sprint Management",E4486="Sprint Support"),"NA",ROUND((((VLOOKUP(AD4486,[2]Formula!V:X,3,0)))-SUMIF(AD:AD,AD4486,H:H)),2)))</f>
        <v/>
      </c>
      <c r="H4486" s="71"/>
      <c r="I4486" s="72"/>
      <c r="J4486" s="72"/>
      <c r="K4486" s="38" t="str">
        <f>IF(E4486="","",IF(OR(E4486="Project Management",E4486="Project Support",E4486="Sprint Management",E4486="Sprint Support"),"NA",(((SUMIF(AD:AD,AD4486,H:H)/VLOOKUP(AD4486,[2]Formula!V:X,3,0))*VLOOKUP(AD4486,[2]Formula!V:X,2,0))*H4486)/SUMIF(AD:AD,AD4486,H:H)))</f>
        <v/>
      </c>
      <c r="L4486" s="38" t="str">
        <f t="shared" si="421"/>
        <v/>
      </c>
      <c r="M4486" s="38" t="str">
        <f t="shared" si="422"/>
        <v/>
      </c>
      <c r="N4486" s="38" t="str">
        <f t="shared" si="424"/>
        <v/>
      </c>
      <c r="O4486" s="38" t="str">
        <f t="shared" si="420"/>
        <v/>
      </c>
      <c r="P4486" s="39" t="str">
        <f t="shared" si="425"/>
        <v/>
      </c>
      <c r="AC4486" s="42" t="str">
        <f>IF(B4486="","",VLOOKUP(B4486,[2]Formula!B:C,2,0))</f>
        <v/>
      </c>
      <c r="AD4486" s="43" t="str">
        <f t="shared" si="423"/>
        <v/>
      </c>
    </row>
    <row r="4487" spans="1:30" x14ac:dyDescent="0.25">
      <c r="A4487" s="64"/>
      <c r="B4487" s="64"/>
      <c r="C4487" s="66"/>
      <c r="D4487" s="67"/>
      <c r="E4487" s="64"/>
      <c r="F4487" s="64"/>
      <c r="G4487" s="37" t="str">
        <f>IF(E4487="","",IF(OR(E4487="Project Management",E4487="Project Support",E4487="Sprint Management",E4487="Sprint Support"),"NA",ROUND((((VLOOKUP(AD4487,[2]Formula!V:X,3,0)))-SUMIF(AD:AD,AD4487,H:H)),2)))</f>
        <v/>
      </c>
      <c r="H4487" s="71"/>
      <c r="I4487" s="72"/>
      <c r="J4487" s="72"/>
      <c r="K4487" s="38" t="str">
        <f>IF(E4487="","",IF(OR(E4487="Project Management",E4487="Project Support",E4487="Sprint Management",E4487="Sprint Support"),"NA",(((SUMIF(AD:AD,AD4487,H:H)/VLOOKUP(AD4487,[2]Formula!V:X,3,0))*VLOOKUP(AD4487,[2]Formula!V:X,2,0))*H4487)/SUMIF(AD:AD,AD4487,H:H)))</f>
        <v/>
      </c>
      <c r="L4487" s="38" t="str">
        <f t="shared" si="421"/>
        <v/>
      </c>
      <c r="M4487" s="38" t="str">
        <f t="shared" si="422"/>
        <v/>
      </c>
      <c r="N4487" s="38" t="str">
        <f t="shared" si="424"/>
        <v/>
      </c>
      <c r="O4487" s="38" t="str">
        <f t="shared" si="420"/>
        <v/>
      </c>
      <c r="P4487" s="39" t="str">
        <f t="shared" si="425"/>
        <v/>
      </c>
      <c r="AC4487" s="42" t="str">
        <f>IF(B4487="","",VLOOKUP(B4487,[2]Formula!B:C,2,0))</f>
        <v/>
      </c>
      <c r="AD4487" s="43" t="str">
        <f t="shared" si="423"/>
        <v/>
      </c>
    </row>
    <row r="4488" spans="1:30" x14ac:dyDescent="0.25">
      <c r="A4488" s="64"/>
      <c r="B4488" s="64"/>
      <c r="C4488" s="66"/>
      <c r="D4488" s="67"/>
      <c r="E4488" s="64"/>
      <c r="F4488" s="64"/>
      <c r="G4488" s="37" t="str">
        <f>IF(E4488="","",IF(OR(E4488="Project Management",E4488="Project Support",E4488="Sprint Management",E4488="Sprint Support"),"NA",ROUND((((VLOOKUP(AD4488,[2]Formula!V:X,3,0)))-SUMIF(AD:AD,AD4488,H:H)),2)))</f>
        <v/>
      </c>
      <c r="H4488" s="71"/>
      <c r="I4488" s="72"/>
      <c r="J4488" s="72"/>
      <c r="K4488" s="38" t="str">
        <f>IF(E4488="","",IF(OR(E4488="Project Management",E4488="Project Support",E4488="Sprint Management",E4488="Sprint Support"),"NA",(((SUMIF(AD:AD,AD4488,H:H)/VLOOKUP(AD4488,[2]Formula!V:X,3,0))*VLOOKUP(AD4488,[2]Formula!V:X,2,0))*H4488)/SUMIF(AD:AD,AD4488,H:H)))</f>
        <v/>
      </c>
      <c r="L4488" s="38" t="str">
        <f t="shared" si="421"/>
        <v/>
      </c>
      <c r="M4488" s="38" t="str">
        <f t="shared" si="422"/>
        <v/>
      </c>
      <c r="N4488" s="38" t="str">
        <f t="shared" si="424"/>
        <v/>
      </c>
      <c r="O4488" s="38" t="str">
        <f t="shared" si="420"/>
        <v/>
      </c>
      <c r="P4488" s="39" t="str">
        <f t="shared" si="425"/>
        <v/>
      </c>
      <c r="AC4488" s="42" t="str">
        <f>IF(B4488="","",VLOOKUP(B4488,[2]Formula!B:C,2,0))</f>
        <v/>
      </c>
      <c r="AD4488" s="43" t="str">
        <f t="shared" si="423"/>
        <v/>
      </c>
    </row>
    <row r="4489" spans="1:30" x14ac:dyDescent="0.25">
      <c r="A4489" s="64"/>
      <c r="B4489" s="64"/>
      <c r="C4489" s="66"/>
      <c r="D4489" s="67"/>
      <c r="E4489" s="64"/>
      <c r="F4489" s="64"/>
      <c r="G4489" s="37" t="str">
        <f>IF(E4489="","",IF(OR(E4489="Project Management",E4489="Project Support",E4489="Sprint Management",E4489="Sprint Support"),"NA",ROUND((((VLOOKUP(AD4489,[2]Formula!V:X,3,0)))-SUMIF(AD:AD,AD4489,H:H)),2)))</f>
        <v/>
      </c>
      <c r="H4489" s="71"/>
      <c r="I4489" s="72"/>
      <c r="J4489" s="72"/>
      <c r="K4489" s="38" t="str">
        <f>IF(E4489="","",IF(OR(E4489="Project Management",E4489="Project Support",E4489="Sprint Management",E4489="Sprint Support"),"NA",(((SUMIF(AD:AD,AD4489,H:H)/VLOOKUP(AD4489,[2]Formula!V:X,3,0))*VLOOKUP(AD4489,[2]Formula!V:X,2,0))*H4489)/SUMIF(AD:AD,AD4489,H:H)))</f>
        <v/>
      </c>
      <c r="L4489" s="38" t="str">
        <f t="shared" si="421"/>
        <v/>
      </c>
      <c r="M4489" s="38" t="str">
        <f t="shared" si="422"/>
        <v/>
      </c>
      <c r="N4489" s="38" t="str">
        <f t="shared" si="424"/>
        <v/>
      </c>
      <c r="O4489" s="38" t="str">
        <f t="shared" si="420"/>
        <v/>
      </c>
      <c r="P4489" s="39" t="str">
        <f t="shared" si="425"/>
        <v/>
      </c>
      <c r="AC4489" s="42" t="str">
        <f>IF(B4489="","",VLOOKUP(B4489,[2]Formula!B:C,2,0))</f>
        <v/>
      </c>
      <c r="AD4489" s="43" t="str">
        <f t="shared" si="423"/>
        <v/>
      </c>
    </row>
    <row r="4490" spans="1:30" x14ac:dyDescent="0.25">
      <c r="A4490" s="64"/>
      <c r="B4490" s="64"/>
      <c r="C4490" s="66"/>
      <c r="D4490" s="67"/>
      <c r="E4490" s="64"/>
      <c r="F4490" s="64"/>
      <c r="G4490" s="37" t="str">
        <f>IF(E4490="","",IF(OR(E4490="Project Management",E4490="Project Support",E4490="Sprint Management",E4490="Sprint Support"),"NA",ROUND((((VLOOKUP(AD4490,[2]Formula!V:X,3,0)))-SUMIF(AD:AD,AD4490,H:H)),2)))</f>
        <v/>
      </c>
      <c r="H4490" s="71"/>
      <c r="I4490" s="72"/>
      <c r="J4490" s="72"/>
      <c r="K4490" s="38" t="str">
        <f>IF(E4490="","",IF(OR(E4490="Project Management",E4490="Project Support",E4490="Sprint Management",E4490="Sprint Support"),"NA",(((SUMIF(AD:AD,AD4490,H:H)/VLOOKUP(AD4490,[2]Formula!V:X,3,0))*VLOOKUP(AD4490,[2]Formula!V:X,2,0))*H4490)/SUMIF(AD:AD,AD4490,H:H)))</f>
        <v/>
      </c>
      <c r="L4490" s="38" t="str">
        <f t="shared" si="421"/>
        <v/>
      </c>
      <c r="M4490" s="38" t="str">
        <f t="shared" si="422"/>
        <v/>
      </c>
      <c r="N4490" s="38" t="str">
        <f t="shared" si="424"/>
        <v/>
      </c>
      <c r="O4490" s="38" t="str">
        <f t="shared" si="420"/>
        <v/>
      </c>
      <c r="P4490" s="39" t="str">
        <f t="shared" si="425"/>
        <v/>
      </c>
      <c r="AC4490" s="42" t="str">
        <f>IF(B4490="","",VLOOKUP(B4490,[2]Formula!B:C,2,0))</f>
        <v/>
      </c>
      <c r="AD4490" s="43" t="str">
        <f t="shared" si="423"/>
        <v/>
      </c>
    </row>
    <row r="4491" spans="1:30" x14ac:dyDescent="0.25">
      <c r="A4491" s="64"/>
      <c r="B4491" s="64"/>
      <c r="C4491" s="66"/>
      <c r="D4491" s="67"/>
      <c r="E4491" s="64"/>
      <c r="F4491" s="64"/>
      <c r="G4491" s="37" t="str">
        <f>IF(E4491="","",IF(OR(E4491="Project Management",E4491="Project Support",E4491="Sprint Management",E4491="Sprint Support"),"NA",ROUND((((VLOOKUP(AD4491,[2]Formula!V:X,3,0)))-SUMIF(AD:AD,AD4491,H:H)),2)))</f>
        <v/>
      </c>
      <c r="H4491" s="71"/>
      <c r="I4491" s="72"/>
      <c r="J4491" s="72"/>
      <c r="K4491" s="38" t="str">
        <f>IF(E4491="","",IF(OR(E4491="Project Management",E4491="Project Support",E4491="Sprint Management",E4491="Sprint Support"),"NA",(((SUMIF(AD:AD,AD4491,H:H)/VLOOKUP(AD4491,[2]Formula!V:X,3,0))*VLOOKUP(AD4491,[2]Formula!V:X,2,0))*H4491)/SUMIF(AD:AD,AD4491,H:H)))</f>
        <v/>
      </c>
      <c r="L4491" s="38" t="str">
        <f t="shared" si="421"/>
        <v/>
      </c>
      <c r="M4491" s="38" t="str">
        <f t="shared" si="422"/>
        <v/>
      </c>
      <c r="N4491" s="38" t="str">
        <f t="shared" si="424"/>
        <v/>
      </c>
      <c r="O4491" s="38" t="str">
        <f t="shared" si="420"/>
        <v/>
      </c>
      <c r="P4491" s="39" t="str">
        <f t="shared" si="425"/>
        <v/>
      </c>
      <c r="AC4491" s="42" t="str">
        <f>IF(B4491="","",VLOOKUP(B4491,[2]Formula!B:C,2,0))</f>
        <v/>
      </c>
      <c r="AD4491" s="43" t="str">
        <f t="shared" si="423"/>
        <v/>
      </c>
    </row>
    <row r="4492" spans="1:30" x14ac:dyDescent="0.25">
      <c r="A4492" s="64"/>
      <c r="B4492" s="64"/>
      <c r="C4492" s="66"/>
      <c r="D4492" s="67"/>
      <c r="E4492" s="64"/>
      <c r="F4492" s="64"/>
      <c r="G4492" s="37" t="str">
        <f>IF(E4492="","",IF(OR(E4492="Project Management",E4492="Project Support",E4492="Sprint Management",E4492="Sprint Support"),"NA",ROUND((((VLOOKUP(AD4492,[2]Formula!V:X,3,0)))-SUMIF(AD:AD,AD4492,H:H)),2)))</f>
        <v/>
      </c>
      <c r="H4492" s="71"/>
      <c r="I4492" s="72"/>
      <c r="J4492" s="72"/>
      <c r="K4492" s="38" t="str">
        <f>IF(E4492="","",IF(OR(E4492="Project Management",E4492="Project Support",E4492="Sprint Management",E4492="Sprint Support"),"NA",(((SUMIF(AD:AD,AD4492,H:H)/VLOOKUP(AD4492,[2]Formula!V:X,3,0))*VLOOKUP(AD4492,[2]Formula!V:X,2,0))*H4492)/SUMIF(AD:AD,AD4492,H:H)))</f>
        <v/>
      </c>
      <c r="L4492" s="38" t="str">
        <f t="shared" si="421"/>
        <v/>
      </c>
      <c r="M4492" s="38" t="str">
        <f t="shared" si="422"/>
        <v/>
      </c>
      <c r="N4492" s="38" t="str">
        <f t="shared" si="424"/>
        <v/>
      </c>
      <c r="O4492" s="38" t="str">
        <f t="shared" si="420"/>
        <v/>
      </c>
      <c r="P4492" s="39" t="str">
        <f t="shared" si="425"/>
        <v/>
      </c>
      <c r="AC4492" s="42" t="str">
        <f>IF(B4492="","",VLOOKUP(B4492,[2]Formula!B:C,2,0))</f>
        <v/>
      </c>
      <c r="AD4492" s="43" t="str">
        <f t="shared" si="423"/>
        <v/>
      </c>
    </row>
    <row r="4493" spans="1:30" x14ac:dyDescent="0.25">
      <c r="A4493" s="64"/>
      <c r="B4493" s="64"/>
      <c r="C4493" s="66"/>
      <c r="D4493" s="67"/>
      <c r="E4493" s="64"/>
      <c r="F4493" s="64"/>
      <c r="G4493" s="37" t="str">
        <f>IF(E4493="","",IF(OR(E4493="Project Management",E4493="Project Support",E4493="Sprint Management",E4493="Sprint Support"),"NA",ROUND((((VLOOKUP(AD4493,[2]Formula!V:X,3,0)))-SUMIF(AD:AD,AD4493,H:H)),2)))</f>
        <v/>
      </c>
      <c r="H4493" s="71"/>
      <c r="I4493" s="72"/>
      <c r="J4493" s="72"/>
      <c r="K4493" s="38" t="str">
        <f>IF(E4493="","",IF(OR(E4493="Project Management",E4493="Project Support",E4493="Sprint Management",E4493="Sprint Support"),"NA",(((SUMIF(AD:AD,AD4493,H:H)/VLOOKUP(AD4493,[2]Formula!V:X,3,0))*VLOOKUP(AD4493,[2]Formula!V:X,2,0))*H4493)/SUMIF(AD:AD,AD4493,H:H)))</f>
        <v/>
      </c>
      <c r="L4493" s="38" t="str">
        <f t="shared" si="421"/>
        <v/>
      </c>
      <c r="M4493" s="38" t="str">
        <f t="shared" si="422"/>
        <v/>
      </c>
      <c r="N4493" s="38" t="str">
        <f t="shared" si="424"/>
        <v/>
      </c>
      <c r="O4493" s="38" t="str">
        <f t="shared" si="420"/>
        <v/>
      </c>
      <c r="P4493" s="39" t="str">
        <f t="shared" si="425"/>
        <v/>
      </c>
      <c r="AC4493" s="42" t="str">
        <f>IF(B4493="","",VLOOKUP(B4493,[2]Formula!B:C,2,0))</f>
        <v/>
      </c>
      <c r="AD4493" s="43" t="str">
        <f t="shared" si="423"/>
        <v/>
      </c>
    </row>
    <row r="4494" spans="1:30" x14ac:dyDescent="0.25">
      <c r="A4494" s="64"/>
      <c r="B4494" s="64"/>
      <c r="C4494" s="66"/>
      <c r="D4494" s="67"/>
      <c r="E4494" s="64"/>
      <c r="F4494" s="64"/>
      <c r="G4494" s="37" t="str">
        <f>IF(E4494="","",IF(OR(E4494="Project Management",E4494="Project Support",E4494="Sprint Management",E4494="Sprint Support"),"NA",ROUND((((VLOOKUP(AD4494,[2]Formula!V:X,3,0)))-SUMIF(AD:AD,AD4494,H:H)),2)))</f>
        <v/>
      </c>
      <c r="H4494" s="71"/>
      <c r="I4494" s="72"/>
      <c r="J4494" s="72"/>
      <c r="K4494" s="38" t="str">
        <f>IF(E4494="","",IF(OR(E4494="Project Management",E4494="Project Support",E4494="Sprint Management",E4494="Sprint Support"),"NA",(((SUMIF(AD:AD,AD4494,H:H)/VLOOKUP(AD4494,[2]Formula!V:X,3,0))*VLOOKUP(AD4494,[2]Formula!V:X,2,0))*H4494)/SUMIF(AD:AD,AD4494,H:H)))</f>
        <v/>
      </c>
      <c r="L4494" s="38" t="str">
        <f t="shared" si="421"/>
        <v/>
      </c>
      <c r="M4494" s="38" t="str">
        <f t="shared" si="422"/>
        <v/>
      </c>
      <c r="N4494" s="38" t="str">
        <f t="shared" si="424"/>
        <v/>
      </c>
      <c r="O4494" s="38" t="str">
        <f t="shared" si="420"/>
        <v/>
      </c>
      <c r="P4494" s="39" t="str">
        <f t="shared" si="425"/>
        <v/>
      </c>
      <c r="AC4494" s="42" t="str">
        <f>IF(B4494="","",VLOOKUP(B4494,[2]Formula!B:C,2,0))</f>
        <v/>
      </c>
      <c r="AD4494" s="43" t="str">
        <f t="shared" si="423"/>
        <v/>
      </c>
    </row>
    <row r="4495" spans="1:30" x14ac:dyDescent="0.25">
      <c r="A4495" s="64"/>
      <c r="B4495" s="64"/>
      <c r="C4495" s="66"/>
      <c r="D4495" s="67"/>
      <c r="E4495" s="64"/>
      <c r="F4495" s="64"/>
      <c r="G4495" s="37" t="str">
        <f>IF(E4495="","",IF(OR(E4495="Project Management",E4495="Project Support",E4495="Sprint Management",E4495="Sprint Support"),"NA",ROUND((((VLOOKUP(AD4495,[2]Formula!V:X,3,0)))-SUMIF(AD:AD,AD4495,H:H)),2)))</f>
        <v/>
      </c>
      <c r="H4495" s="71"/>
      <c r="I4495" s="72"/>
      <c r="J4495" s="72"/>
      <c r="K4495" s="38" t="str">
        <f>IF(E4495="","",IF(OR(E4495="Project Management",E4495="Project Support",E4495="Sprint Management",E4495="Sprint Support"),"NA",(((SUMIF(AD:AD,AD4495,H:H)/VLOOKUP(AD4495,[2]Formula!V:X,3,0))*VLOOKUP(AD4495,[2]Formula!V:X,2,0))*H4495)/SUMIF(AD:AD,AD4495,H:H)))</f>
        <v/>
      </c>
      <c r="L4495" s="38" t="str">
        <f t="shared" si="421"/>
        <v/>
      </c>
      <c r="M4495" s="38" t="str">
        <f t="shared" si="422"/>
        <v/>
      </c>
      <c r="N4495" s="38" t="str">
        <f t="shared" si="424"/>
        <v/>
      </c>
      <c r="O4495" s="38" t="str">
        <f t="shared" si="420"/>
        <v/>
      </c>
      <c r="P4495" s="39" t="str">
        <f t="shared" si="425"/>
        <v/>
      </c>
      <c r="AC4495" s="42" t="str">
        <f>IF(B4495="","",VLOOKUP(B4495,[2]Formula!B:C,2,0))</f>
        <v/>
      </c>
      <c r="AD4495" s="43" t="str">
        <f t="shared" si="423"/>
        <v/>
      </c>
    </row>
    <row r="4496" spans="1:30" x14ac:dyDescent="0.25">
      <c r="A4496" s="64"/>
      <c r="B4496" s="64"/>
      <c r="C4496" s="66"/>
      <c r="D4496" s="67"/>
      <c r="E4496" s="64"/>
      <c r="F4496" s="64"/>
      <c r="G4496" s="37" t="str">
        <f>IF(E4496="","",IF(OR(E4496="Project Management",E4496="Project Support",E4496="Sprint Management",E4496="Sprint Support"),"NA",ROUND((((VLOOKUP(AD4496,[2]Formula!V:X,3,0)))-SUMIF(AD:AD,AD4496,H:H)),2)))</f>
        <v/>
      </c>
      <c r="H4496" s="71"/>
      <c r="I4496" s="72"/>
      <c r="J4496" s="72"/>
      <c r="K4496" s="38" t="str">
        <f>IF(E4496="","",IF(OR(E4496="Project Management",E4496="Project Support",E4496="Sprint Management",E4496="Sprint Support"),"NA",(((SUMIF(AD:AD,AD4496,H:H)/VLOOKUP(AD4496,[2]Formula!V:X,3,0))*VLOOKUP(AD4496,[2]Formula!V:X,2,0))*H4496)/SUMIF(AD:AD,AD4496,H:H)))</f>
        <v/>
      </c>
      <c r="L4496" s="38" t="str">
        <f t="shared" si="421"/>
        <v/>
      </c>
      <c r="M4496" s="38" t="str">
        <f t="shared" si="422"/>
        <v/>
      </c>
      <c r="N4496" s="38" t="str">
        <f t="shared" si="424"/>
        <v/>
      </c>
      <c r="O4496" s="38" t="str">
        <f t="shared" si="420"/>
        <v/>
      </c>
      <c r="P4496" s="39" t="str">
        <f t="shared" si="425"/>
        <v/>
      </c>
      <c r="AC4496" s="42" t="str">
        <f>IF(B4496="","",VLOOKUP(B4496,[2]Formula!B:C,2,0))</f>
        <v/>
      </c>
      <c r="AD4496" s="43" t="str">
        <f t="shared" si="423"/>
        <v/>
      </c>
    </row>
    <row r="4497" spans="1:30" x14ac:dyDescent="0.25">
      <c r="A4497" s="64"/>
      <c r="B4497" s="64"/>
      <c r="C4497" s="66"/>
      <c r="D4497" s="67"/>
      <c r="E4497" s="64"/>
      <c r="F4497" s="64"/>
      <c r="G4497" s="37" t="str">
        <f>IF(E4497="","",IF(OR(E4497="Project Management",E4497="Project Support",E4497="Sprint Management",E4497="Sprint Support"),"NA",ROUND((((VLOOKUP(AD4497,[2]Formula!V:X,3,0)))-SUMIF(AD:AD,AD4497,H:H)),2)))</f>
        <v/>
      </c>
      <c r="H4497" s="71"/>
      <c r="I4497" s="72"/>
      <c r="J4497" s="72"/>
      <c r="K4497" s="38" t="str">
        <f>IF(E4497="","",IF(OR(E4497="Project Management",E4497="Project Support",E4497="Sprint Management",E4497="Sprint Support"),"NA",(((SUMIF(AD:AD,AD4497,H:H)/VLOOKUP(AD4497,[2]Formula!V:X,3,0))*VLOOKUP(AD4497,[2]Formula!V:X,2,0))*H4497)/SUMIF(AD:AD,AD4497,H:H)))</f>
        <v/>
      </c>
      <c r="L4497" s="38" t="str">
        <f t="shared" si="421"/>
        <v/>
      </c>
      <c r="M4497" s="38" t="str">
        <f t="shared" si="422"/>
        <v/>
      </c>
      <c r="N4497" s="38" t="str">
        <f t="shared" si="424"/>
        <v/>
      </c>
      <c r="O4497" s="38" t="str">
        <f t="shared" si="420"/>
        <v/>
      </c>
      <c r="P4497" s="39" t="str">
        <f t="shared" si="425"/>
        <v/>
      </c>
      <c r="AC4497" s="42" t="str">
        <f>IF(B4497="","",VLOOKUP(B4497,[2]Formula!B:C,2,0))</f>
        <v/>
      </c>
      <c r="AD4497" s="43" t="str">
        <f t="shared" si="423"/>
        <v/>
      </c>
    </row>
    <row r="4498" spans="1:30" x14ac:dyDescent="0.25">
      <c r="A4498" s="64"/>
      <c r="B4498" s="64"/>
      <c r="C4498" s="66"/>
      <c r="D4498" s="67"/>
      <c r="E4498" s="64"/>
      <c r="F4498" s="64"/>
      <c r="G4498" s="37" t="str">
        <f>IF(E4498="","",IF(OR(E4498="Project Management",E4498="Project Support",E4498="Sprint Management",E4498="Sprint Support"),"NA",ROUND((((VLOOKUP(AD4498,[2]Formula!V:X,3,0)))-SUMIF(AD:AD,AD4498,H:H)),2)))</f>
        <v/>
      </c>
      <c r="H4498" s="71"/>
      <c r="I4498" s="72"/>
      <c r="J4498" s="72"/>
      <c r="K4498" s="38" t="str">
        <f>IF(E4498="","",IF(OR(E4498="Project Management",E4498="Project Support",E4498="Sprint Management",E4498="Sprint Support"),"NA",(((SUMIF(AD:AD,AD4498,H:H)/VLOOKUP(AD4498,[2]Formula!V:X,3,0))*VLOOKUP(AD4498,[2]Formula!V:X,2,0))*H4498)/SUMIF(AD:AD,AD4498,H:H)))</f>
        <v/>
      </c>
      <c r="L4498" s="38" t="str">
        <f t="shared" si="421"/>
        <v/>
      </c>
      <c r="M4498" s="38" t="str">
        <f t="shared" si="422"/>
        <v/>
      </c>
      <c r="N4498" s="38" t="str">
        <f t="shared" si="424"/>
        <v/>
      </c>
      <c r="O4498" s="38" t="str">
        <f t="shared" si="420"/>
        <v/>
      </c>
      <c r="P4498" s="39" t="str">
        <f t="shared" si="425"/>
        <v/>
      </c>
      <c r="AC4498" s="42" t="str">
        <f>IF(B4498="","",VLOOKUP(B4498,[2]Formula!B:C,2,0))</f>
        <v/>
      </c>
      <c r="AD4498" s="43" t="str">
        <f t="shared" si="423"/>
        <v/>
      </c>
    </row>
    <row r="4499" spans="1:30" x14ac:dyDescent="0.25">
      <c r="A4499" s="64"/>
      <c r="B4499" s="64"/>
      <c r="C4499" s="66"/>
      <c r="D4499" s="67"/>
      <c r="E4499" s="64"/>
      <c r="F4499" s="64"/>
      <c r="G4499" s="37" t="str">
        <f>IF(E4499="","",IF(OR(E4499="Project Management",E4499="Project Support",E4499="Sprint Management",E4499="Sprint Support"),"NA",ROUND((((VLOOKUP(AD4499,[2]Formula!V:X,3,0)))-SUMIF(AD:AD,AD4499,H:H)),2)))</f>
        <v/>
      </c>
      <c r="H4499" s="71"/>
      <c r="I4499" s="72"/>
      <c r="J4499" s="72"/>
      <c r="K4499" s="38" t="str">
        <f>IF(E4499="","",IF(OR(E4499="Project Management",E4499="Project Support",E4499="Sprint Management",E4499="Sprint Support"),"NA",(((SUMIF(AD:AD,AD4499,H:H)/VLOOKUP(AD4499,[2]Formula!V:X,3,0))*VLOOKUP(AD4499,[2]Formula!V:X,2,0))*H4499)/SUMIF(AD:AD,AD4499,H:H)))</f>
        <v/>
      </c>
      <c r="L4499" s="38" t="str">
        <f t="shared" si="421"/>
        <v/>
      </c>
      <c r="M4499" s="38" t="str">
        <f t="shared" si="422"/>
        <v/>
      </c>
      <c r="N4499" s="38" t="str">
        <f t="shared" si="424"/>
        <v/>
      </c>
      <c r="O4499" s="38" t="str">
        <f t="shared" si="420"/>
        <v/>
      </c>
      <c r="P4499" s="39" t="str">
        <f t="shared" si="425"/>
        <v/>
      </c>
      <c r="AC4499" s="42" t="str">
        <f>IF(B4499="","",VLOOKUP(B4499,[2]Formula!B:C,2,0))</f>
        <v/>
      </c>
      <c r="AD4499" s="43" t="str">
        <f t="shared" si="423"/>
        <v/>
      </c>
    </row>
    <row r="4500" spans="1:30" x14ac:dyDescent="0.25">
      <c r="A4500" s="64"/>
      <c r="B4500" s="64"/>
      <c r="C4500" s="66"/>
      <c r="D4500" s="67"/>
      <c r="E4500" s="64"/>
      <c r="F4500" s="64"/>
      <c r="G4500" s="37" t="str">
        <f>IF(E4500="","",IF(OR(E4500="Project Management",E4500="Project Support",E4500="Sprint Management",E4500="Sprint Support"),"NA",ROUND((((VLOOKUP(AD4500,[2]Formula!V:X,3,0)))-SUMIF(AD:AD,AD4500,H:H)),2)))</f>
        <v/>
      </c>
      <c r="H4500" s="71"/>
      <c r="I4500" s="72"/>
      <c r="J4500" s="72"/>
      <c r="K4500" s="38" t="str">
        <f>IF(E4500="","",IF(OR(E4500="Project Management",E4500="Project Support",E4500="Sprint Management",E4500="Sprint Support"),"NA",(((SUMIF(AD:AD,AD4500,H:H)/VLOOKUP(AD4500,[2]Formula!V:X,3,0))*VLOOKUP(AD4500,[2]Formula!V:X,2,0))*H4500)/SUMIF(AD:AD,AD4500,H:H)))</f>
        <v/>
      </c>
      <c r="L4500" s="38" t="str">
        <f t="shared" si="421"/>
        <v/>
      </c>
      <c r="M4500" s="38" t="str">
        <f t="shared" si="422"/>
        <v/>
      </c>
      <c r="N4500" s="38" t="str">
        <f t="shared" si="424"/>
        <v/>
      </c>
      <c r="O4500" s="38" t="str">
        <f t="shared" si="420"/>
        <v/>
      </c>
      <c r="P4500" s="39" t="str">
        <f t="shared" si="425"/>
        <v/>
      </c>
      <c r="AC4500" s="42" t="str">
        <f>IF(B4500="","",VLOOKUP(B4500,[2]Formula!B:C,2,0))</f>
        <v/>
      </c>
      <c r="AD4500" s="43" t="str">
        <f t="shared" si="423"/>
        <v/>
      </c>
    </row>
    <row r="4501" spans="1:30" x14ac:dyDescent="0.25">
      <c r="A4501" s="64"/>
      <c r="B4501" s="64"/>
      <c r="C4501" s="66"/>
      <c r="D4501" s="67"/>
      <c r="E4501" s="64"/>
      <c r="F4501" s="64"/>
      <c r="G4501" s="37" t="str">
        <f>IF(E4501="","",IF(OR(E4501="Project Management",E4501="Project Support",E4501="Sprint Management",E4501="Sprint Support"),"NA",ROUND((((VLOOKUP(AD4501,[2]Formula!V:X,3,0)))-SUMIF(AD:AD,AD4501,H:H)),2)))</f>
        <v/>
      </c>
      <c r="H4501" s="71"/>
      <c r="I4501" s="72"/>
      <c r="J4501" s="72"/>
      <c r="K4501" s="38" t="str">
        <f>IF(E4501="","",IF(OR(E4501="Project Management",E4501="Project Support",E4501="Sprint Management",E4501="Sprint Support"),"NA",(((SUMIF(AD:AD,AD4501,H:H)/VLOOKUP(AD4501,[2]Formula!V:X,3,0))*VLOOKUP(AD4501,[2]Formula!V:X,2,0))*H4501)/SUMIF(AD:AD,AD4501,H:H)))</f>
        <v/>
      </c>
      <c r="L4501" s="38" t="str">
        <f t="shared" si="421"/>
        <v/>
      </c>
      <c r="M4501" s="38" t="str">
        <f t="shared" si="422"/>
        <v/>
      </c>
      <c r="N4501" s="38" t="str">
        <f t="shared" si="424"/>
        <v/>
      </c>
      <c r="O4501" s="38" t="str">
        <f t="shared" si="420"/>
        <v/>
      </c>
      <c r="P4501" s="39" t="str">
        <f t="shared" si="425"/>
        <v/>
      </c>
      <c r="AC4501" s="42" t="str">
        <f>IF(B4501="","",VLOOKUP(B4501,[2]Formula!B:C,2,0))</f>
        <v/>
      </c>
      <c r="AD4501" s="43" t="str">
        <f t="shared" si="423"/>
        <v/>
      </c>
    </row>
    <row r="4502" spans="1:30" x14ac:dyDescent="0.25">
      <c r="A4502" s="64"/>
      <c r="B4502" s="64"/>
      <c r="C4502" s="66"/>
      <c r="D4502" s="67"/>
      <c r="E4502" s="64"/>
      <c r="F4502" s="64"/>
      <c r="G4502" s="37" t="str">
        <f>IF(E4502="","",IF(OR(E4502="Project Management",E4502="Project Support",E4502="Sprint Management",E4502="Sprint Support"),"NA",ROUND((((VLOOKUP(AD4502,[2]Formula!V:X,3,0)))-SUMIF(AD:AD,AD4502,H:H)),2)))</f>
        <v/>
      </c>
      <c r="H4502" s="71"/>
      <c r="I4502" s="72"/>
      <c r="J4502" s="72"/>
      <c r="K4502" s="38" t="str">
        <f>IF(E4502="","",IF(OR(E4502="Project Management",E4502="Project Support",E4502="Sprint Management",E4502="Sprint Support"),"NA",(((SUMIF(AD:AD,AD4502,H:H)/VLOOKUP(AD4502,[2]Formula!V:X,3,0))*VLOOKUP(AD4502,[2]Formula!V:X,2,0))*H4502)/SUMIF(AD:AD,AD4502,H:H)))</f>
        <v/>
      </c>
      <c r="L4502" s="38" t="str">
        <f t="shared" si="421"/>
        <v/>
      </c>
      <c r="M4502" s="38" t="str">
        <f t="shared" si="422"/>
        <v/>
      </c>
      <c r="N4502" s="38" t="str">
        <f t="shared" si="424"/>
        <v/>
      </c>
      <c r="O4502" s="38" t="str">
        <f t="shared" si="420"/>
        <v/>
      </c>
      <c r="P4502" s="39" t="str">
        <f t="shared" si="425"/>
        <v/>
      </c>
      <c r="AC4502" s="42" t="str">
        <f>IF(B4502="","",VLOOKUP(B4502,[2]Formula!B:C,2,0))</f>
        <v/>
      </c>
      <c r="AD4502" s="43" t="str">
        <f t="shared" si="423"/>
        <v/>
      </c>
    </row>
    <row r="4503" spans="1:30" x14ac:dyDescent="0.25">
      <c r="A4503" s="64"/>
      <c r="B4503" s="64"/>
      <c r="C4503" s="66"/>
      <c r="D4503" s="67"/>
      <c r="E4503" s="64"/>
      <c r="F4503" s="64"/>
      <c r="G4503" s="37" t="str">
        <f>IF(E4503="","",IF(OR(E4503="Project Management",E4503="Project Support",E4503="Sprint Management",E4503="Sprint Support"),"NA",ROUND((((VLOOKUP(AD4503,[2]Formula!V:X,3,0)))-SUMIF(AD:AD,AD4503,H:H)),2)))</f>
        <v/>
      </c>
      <c r="H4503" s="71"/>
      <c r="I4503" s="72"/>
      <c r="J4503" s="72"/>
      <c r="K4503" s="38" t="str">
        <f>IF(E4503="","",IF(OR(E4503="Project Management",E4503="Project Support",E4503="Sprint Management",E4503="Sprint Support"),"NA",(((SUMIF(AD:AD,AD4503,H:H)/VLOOKUP(AD4503,[2]Formula!V:X,3,0))*VLOOKUP(AD4503,[2]Formula!V:X,2,0))*H4503)/SUMIF(AD:AD,AD4503,H:H)))</f>
        <v/>
      </c>
      <c r="L4503" s="38" t="str">
        <f t="shared" si="421"/>
        <v/>
      </c>
      <c r="M4503" s="38" t="str">
        <f t="shared" si="422"/>
        <v/>
      </c>
      <c r="N4503" s="38" t="str">
        <f t="shared" si="424"/>
        <v/>
      </c>
      <c r="O4503" s="38" t="str">
        <f t="shared" si="420"/>
        <v/>
      </c>
      <c r="P4503" s="39" t="str">
        <f t="shared" si="425"/>
        <v/>
      </c>
      <c r="AC4503" s="42" t="str">
        <f>IF(B4503="","",VLOOKUP(B4503,[2]Formula!B:C,2,0))</f>
        <v/>
      </c>
      <c r="AD4503" s="43" t="str">
        <f t="shared" si="423"/>
        <v/>
      </c>
    </row>
    <row r="4504" spans="1:30" x14ac:dyDescent="0.25">
      <c r="A4504" s="64"/>
      <c r="B4504" s="64"/>
      <c r="C4504" s="66"/>
      <c r="D4504" s="67"/>
      <c r="E4504" s="64"/>
      <c r="F4504" s="64"/>
      <c r="G4504" s="37" t="str">
        <f>IF(E4504="","",IF(OR(E4504="Project Management",E4504="Project Support",E4504="Sprint Management",E4504="Sprint Support"),"NA",ROUND((((VLOOKUP(AD4504,[2]Formula!V:X,3,0)))-SUMIF(AD:AD,AD4504,H:H)),2)))</f>
        <v/>
      </c>
      <c r="H4504" s="71"/>
      <c r="I4504" s="72"/>
      <c r="J4504" s="72"/>
      <c r="K4504" s="38" t="str">
        <f>IF(E4504="","",IF(OR(E4504="Project Management",E4504="Project Support",E4504="Sprint Management",E4504="Sprint Support"),"NA",(((SUMIF(AD:AD,AD4504,H:H)/VLOOKUP(AD4504,[2]Formula!V:X,3,0))*VLOOKUP(AD4504,[2]Formula!V:X,2,0))*H4504)/SUMIF(AD:AD,AD4504,H:H)))</f>
        <v/>
      </c>
      <c r="L4504" s="38" t="str">
        <f t="shared" si="421"/>
        <v/>
      </c>
      <c r="M4504" s="38" t="str">
        <f t="shared" si="422"/>
        <v/>
      </c>
      <c r="N4504" s="38" t="str">
        <f t="shared" si="424"/>
        <v/>
      </c>
      <c r="O4504" s="38" t="str">
        <f t="shared" si="420"/>
        <v/>
      </c>
      <c r="P4504" s="39" t="str">
        <f t="shared" si="425"/>
        <v/>
      </c>
      <c r="AC4504" s="42" t="str">
        <f>IF(B4504="","",VLOOKUP(B4504,[2]Formula!B:C,2,0))</f>
        <v/>
      </c>
      <c r="AD4504" s="43" t="str">
        <f t="shared" si="423"/>
        <v/>
      </c>
    </row>
    <row r="4505" spans="1:30" x14ac:dyDescent="0.25">
      <c r="A4505" s="64"/>
      <c r="B4505" s="64"/>
      <c r="C4505" s="66"/>
      <c r="D4505" s="67"/>
      <c r="E4505" s="64"/>
      <c r="F4505" s="64"/>
      <c r="G4505" s="37" t="str">
        <f>IF(E4505="","",IF(OR(E4505="Project Management",E4505="Project Support",E4505="Sprint Management",E4505="Sprint Support"),"NA",ROUND((((VLOOKUP(AD4505,[2]Formula!V:X,3,0)))-SUMIF(AD:AD,AD4505,H:H)),2)))</f>
        <v/>
      </c>
      <c r="H4505" s="71"/>
      <c r="I4505" s="72"/>
      <c r="J4505" s="72"/>
      <c r="K4505" s="38" t="str">
        <f>IF(E4505="","",IF(OR(E4505="Project Management",E4505="Project Support",E4505="Sprint Management",E4505="Sprint Support"),"NA",(((SUMIF(AD:AD,AD4505,H:H)/VLOOKUP(AD4505,[2]Formula!V:X,3,0))*VLOOKUP(AD4505,[2]Formula!V:X,2,0))*H4505)/SUMIF(AD:AD,AD4505,H:H)))</f>
        <v/>
      </c>
      <c r="L4505" s="38" t="str">
        <f t="shared" si="421"/>
        <v/>
      </c>
      <c r="M4505" s="38" t="str">
        <f t="shared" si="422"/>
        <v/>
      </c>
      <c r="N4505" s="38" t="str">
        <f t="shared" si="424"/>
        <v/>
      </c>
      <c r="O4505" s="38" t="str">
        <f t="shared" si="420"/>
        <v/>
      </c>
      <c r="P4505" s="39" t="str">
        <f t="shared" si="425"/>
        <v/>
      </c>
      <c r="AC4505" s="42" t="str">
        <f>IF(B4505="","",VLOOKUP(B4505,[2]Formula!B:C,2,0))</f>
        <v/>
      </c>
      <c r="AD4505" s="43" t="str">
        <f t="shared" si="423"/>
        <v/>
      </c>
    </row>
    <row r="4506" spans="1:30" x14ac:dyDescent="0.25">
      <c r="A4506" s="64"/>
      <c r="B4506" s="64"/>
      <c r="C4506" s="66"/>
      <c r="D4506" s="67"/>
      <c r="E4506" s="64"/>
      <c r="F4506" s="64"/>
      <c r="G4506" s="37" t="str">
        <f>IF(E4506="","",IF(OR(E4506="Project Management",E4506="Project Support",E4506="Sprint Management",E4506="Sprint Support"),"NA",ROUND((((VLOOKUP(AD4506,[2]Formula!V:X,3,0)))-SUMIF(AD:AD,AD4506,H:H)),2)))</f>
        <v/>
      </c>
      <c r="H4506" s="71"/>
      <c r="I4506" s="72"/>
      <c r="J4506" s="72"/>
      <c r="K4506" s="38" t="str">
        <f>IF(E4506="","",IF(OR(E4506="Project Management",E4506="Project Support",E4506="Sprint Management",E4506="Sprint Support"),"NA",(((SUMIF(AD:AD,AD4506,H:H)/VLOOKUP(AD4506,[2]Formula!V:X,3,0))*VLOOKUP(AD4506,[2]Formula!V:X,2,0))*H4506)/SUMIF(AD:AD,AD4506,H:H)))</f>
        <v/>
      </c>
      <c r="L4506" s="38" t="str">
        <f t="shared" si="421"/>
        <v/>
      </c>
      <c r="M4506" s="38" t="str">
        <f t="shared" si="422"/>
        <v/>
      </c>
      <c r="N4506" s="38" t="str">
        <f t="shared" si="424"/>
        <v/>
      </c>
      <c r="O4506" s="38" t="str">
        <f t="shared" si="420"/>
        <v/>
      </c>
      <c r="P4506" s="39" t="str">
        <f t="shared" si="425"/>
        <v/>
      </c>
      <c r="AC4506" s="42" t="str">
        <f>IF(B4506="","",VLOOKUP(B4506,[2]Formula!B:C,2,0))</f>
        <v/>
      </c>
      <c r="AD4506" s="43" t="str">
        <f t="shared" si="423"/>
        <v/>
      </c>
    </row>
    <row r="4507" spans="1:30" x14ac:dyDescent="0.25">
      <c r="A4507" s="64"/>
      <c r="B4507" s="64"/>
      <c r="C4507" s="66"/>
      <c r="D4507" s="67"/>
      <c r="E4507" s="64"/>
      <c r="F4507" s="64"/>
      <c r="G4507" s="37" t="str">
        <f>IF(E4507="","",IF(OR(E4507="Project Management",E4507="Project Support",E4507="Sprint Management",E4507="Sprint Support"),"NA",ROUND((((VLOOKUP(AD4507,[2]Formula!V:X,3,0)))-SUMIF(AD:AD,AD4507,H:H)),2)))</f>
        <v/>
      </c>
      <c r="H4507" s="71"/>
      <c r="I4507" s="72"/>
      <c r="J4507" s="72"/>
      <c r="K4507" s="38" t="str">
        <f>IF(E4507="","",IF(OR(E4507="Project Management",E4507="Project Support",E4507="Sprint Management",E4507="Sprint Support"),"NA",(((SUMIF(AD:AD,AD4507,H:H)/VLOOKUP(AD4507,[2]Formula!V:X,3,0))*VLOOKUP(AD4507,[2]Formula!V:X,2,0))*H4507)/SUMIF(AD:AD,AD4507,H:H)))</f>
        <v/>
      </c>
      <c r="L4507" s="38" t="str">
        <f t="shared" si="421"/>
        <v/>
      </c>
      <c r="M4507" s="38" t="str">
        <f t="shared" si="422"/>
        <v/>
      </c>
      <c r="N4507" s="38" t="str">
        <f t="shared" si="424"/>
        <v/>
      </c>
      <c r="O4507" s="38" t="str">
        <f t="shared" si="420"/>
        <v/>
      </c>
      <c r="P4507" s="39" t="str">
        <f t="shared" si="425"/>
        <v/>
      </c>
      <c r="AC4507" s="42" t="str">
        <f>IF(B4507="","",VLOOKUP(B4507,[2]Formula!B:C,2,0))</f>
        <v/>
      </c>
      <c r="AD4507" s="43" t="str">
        <f t="shared" si="423"/>
        <v/>
      </c>
    </row>
    <row r="4508" spans="1:30" x14ac:dyDescent="0.25">
      <c r="A4508" s="64"/>
      <c r="B4508" s="64"/>
      <c r="C4508" s="66"/>
      <c r="D4508" s="67"/>
      <c r="E4508" s="64"/>
      <c r="F4508" s="64"/>
      <c r="G4508" s="37" t="str">
        <f>IF(E4508="","",IF(OR(E4508="Project Management",E4508="Project Support",E4508="Sprint Management",E4508="Sprint Support"),"NA",ROUND((((VLOOKUP(AD4508,[2]Formula!V:X,3,0)))-SUMIF(AD:AD,AD4508,H:H)),2)))</f>
        <v/>
      </c>
      <c r="H4508" s="71"/>
      <c r="I4508" s="72"/>
      <c r="J4508" s="72"/>
      <c r="K4508" s="38" t="str">
        <f>IF(E4508="","",IF(OR(E4508="Project Management",E4508="Project Support",E4508="Sprint Management",E4508="Sprint Support"),"NA",(((SUMIF(AD:AD,AD4508,H:H)/VLOOKUP(AD4508,[2]Formula!V:X,3,0))*VLOOKUP(AD4508,[2]Formula!V:X,2,0))*H4508)/SUMIF(AD:AD,AD4508,H:H)))</f>
        <v/>
      </c>
      <c r="L4508" s="38" t="str">
        <f t="shared" si="421"/>
        <v/>
      </c>
      <c r="M4508" s="38" t="str">
        <f t="shared" si="422"/>
        <v/>
      </c>
      <c r="N4508" s="38" t="str">
        <f t="shared" si="424"/>
        <v/>
      </c>
      <c r="O4508" s="38" t="str">
        <f t="shared" si="420"/>
        <v/>
      </c>
      <c r="P4508" s="39" t="str">
        <f t="shared" si="425"/>
        <v/>
      </c>
      <c r="AC4508" s="42" t="str">
        <f>IF(B4508="","",VLOOKUP(B4508,[2]Formula!B:C,2,0))</f>
        <v/>
      </c>
      <c r="AD4508" s="43" t="str">
        <f t="shared" si="423"/>
        <v/>
      </c>
    </row>
    <row r="4509" spans="1:30" x14ac:dyDescent="0.25">
      <c r="A4509" s="64"/>
      <c r="B4509" s="64"/>
      <c r="C4509" s="66"/>
      <c r="D4509" s="67"/>
      <c r="E4509" s="64"/>
      <c r="F4509" s="64"/>
      <c r="G4509" s="37" t="str">
        <f>IF(E4509="","",IF(OR(E4509="Project Management",E4509="Project Support",E4509="Sprint Management",E4509="Sprint Support"),"NA",ROUND((((VLOOKUP(AD4509,[2]Formula!V:X,3,0)))-SUMIF(AD:AD,AD4509,H:H)),2)))</f>
        <v/>
      </c>
      <c r="H4509" s="71"/>
      <c r="I4509" s="72"/>
      <c r="J4509" s="72"/>
      <c r="K4509" s="38" t="str">
        <f>IF(E4509="","",IF(OR(E4509="Project Management",E4509="Project Support",E4509="Sprint Management",E4509="Sprint Support"),"NA",(((SUMIF(AD:AD,AD4509,H:H)/VLOOKUP(AD4509,[2]Formula!V:X,3,0))*VLOOKUP(AD4509,[2]Formula!V:X,2,0))*H4509)/SUMIF(AD:AD,AD4509,H:H)))</f>
        <v/>
      </c>
      <c r="L4509" s="38" t="str">
        <f t="shared" si="421"/>
        <v/>
      </c>
      <c r="M4509" s="38" t="str">
        <f t="shared" si="422"/>
        <v/>
      </c>
      <c r="N4509" s="38" t="str">
        <f t="shared" si="424"/>
        <v/>
      </c>
      <c r="O4509" s="38" t="str">
        <f t="shared" si="420"/>
        <v/>
      </c>
      <c r="P4509" s="39" t="str">
        <f t="shared" si="425"/>
        <v/>
      </c>
      <c r="AC4509" s="42" t="str">
        <f>IF(B4509="","",VLOOKUP(B4509,[2]Formula!B:C,2,0))</f>
        <v/>
      </c>
      <c r="AD4509" s="43" t="str">
        <f t="shared" si="423"/>
        <v/>
      </c>
    </row>
    <row r="4510" spans="1:30" x14ac:dyDescent="0.25">
      <c r="A4510" s="64"/>
      <c r="B4510" s="64"/>
      <c r="C4510" s="66"/>
      <c r="D4510" s="67"/>
      <c r="E4510" s="64"/>
      <c r="F4510" s="64"/>
      <c r="G4510" s="37" t="str">
        <f>IF(E4510="","",IF(OR(E4510="Project Management",E4510="Project Support",E4510="Sprint Management",E4510="Sprint Support"),"NA",ROUND((((VLOOKUP(AD4510,[2]Formula!V:X,3,0)))-SUMIF(AD:AD,AD4510,H:H)),2)))</f>
        <v/>
      </c>
      <c r="H4510" s="71"/>
      <c r="I4510" s="72"/>
      <c r="J4510" s="72"/>
      <c r="K4510" s="38" t="str">
        <f>IF(E4510="","",IF(OR(E4510="Project Management",E4510="Project Support",E4510="Sprint Management",E4510="Sprint Support"),"NA",(((SUMIF(AD:AD,AD4510,H:H)/VLOOKUP(AD4510,[2]Formula!V:X,3,0))*VLOOKUP(AD4510,[2]Formula!V:X,2,0))*H4510)/SUMIF(AD:AD,AD4510,H:H)))</f>
        <v/>
      </c>
      <c r="L4510" s="38" t="str">
        <f t="shared" si="421"/>
        <v/>
      </c>
      <c r="M4510" s="38" t="str">
        <f t="shared" si="422"/>
        <v/>
      </c>
      <c r="N4510" s="38" t="str">
        <f t="shared" si="424"/>
        <v/>
      </c>
      <c r="O4510" s="38" t="str">
        <f t="shared" si="420"/>
        <v/>
      </c>
      <c r="P4510" s="39" t="str">
        <f t="shared" si="425"/>
        <v/>
      </c>
      <c r="AC4510" s="42" t="str">
        <f>IF(B4510="","",VLOOKUP(B4510,[2]Formula!B:C,2,0))</f>
        <v/>
      </c>
      <c r="AD4510" s="43" t="str">
        <f t="shared" si="423"/>
        <v/>
      </c>
    </row>
    <row r="4511" spans="1:30" x14ac:dyDescent="0.25">
      <c r="A4511" s="64"/>
      <c r="B4511" s="64"/>
      <c r="C4511" s="66"/>
      <c r="D4511" s="67"/>
      <c r="E4511" s="64"/>
      <c r="F4511" s="64"/>
      <c r="G4511" s="37" t="str">
        <f>IF(E4511="","",IF(OR(E4511="Project Management",E4511="Project Support",E4511="Sprint Management",E4511="Sprint Support"),"NA",ROUND((((VLOOKUP(AD4511,[2]Formula!V:X,3,0)))-SUMIF(AD:AD,AD4511,H:H)),2)))</f>
        <v/>
      </c>
      <c r="H4511" s="71"/>
      <c r="I4511" s="72"/>
      <c r="J4511" s="72"/>
      <c r="K4511" s="38" t="str">
        <f>IF(E4511="","",IF(OR(E4511="Project Management",E4511="Project Support",E4511="Sprint Management",E4511="Sprint Support"),"NA",(((SUMIF(AD:AD,AD4511,H:H)/VLOOKUP(AD4511,[2]Formula!V:X,3,0))*VLOOKUP(AD4511,[2]Formula!V:X,2,0))*H4511)/SUMIF(AD:AD,AD4511,H:H)))</f>
        <v/>
      </c>
      <c r="L4511" s="38" t="str">
        <f t="shared" si="421"/>
        <v/>
      </c>
      <c r="M4511" s="38" t="str">
        <f t="shared" si="422"/>
        <v/>
      </c>
      <c r="N4511" s="38" t="str">
        <f t="shared" si="424"/>
        <v/>
      </c>
      <c r="O4511" s="38" t="str">
        <f t="shared" si="420"/>
        <v/>
      </c>
      <c r="P4511" s="39" t="str">
        <f t="shared" si="425"/>
        <v/>
      </c>
      <c r="AC4511" s="42" t="str">
        <f>IF(B4511="","",VLOOKUP(B4511,[2]Formula!B:C,2,0))</f>
        <v/>
      </c>
      <c r="AD4511" s="43" t="str">
        <f t="shared" si="423"/>
        <v/>
      </c>
    </row>
    <row r="4512" spans="1:30" x14ac:dyDescent="0.25">
      <c r="A4512" s="64"/>
      <c r="B4512" s="64"/>
      <c r="C4512" s="66"/>
      <c r="D4512" s="67"/>
      <c r="E4512" s="64"/>
      <c r="F4512" s="64"/>
      <c r="G4512" s="37" t="str">
        <f>IF(E4512="","",IF(OR(E4512="Project Management",E4512="Project Support",E4512="Sprint Management",E4512="Sprint Support"),"NA",ROUND((((VLOOKUP(AD4512,[2]Formula!V:X,3,0)))-SUMIF(AD:AD,AD4512,H:H)),2)))</f>
        <v/>
      </c>
      <c r="H4512" s="71"/>
      <c r="I4512" s="72"/>
      <c r="J4512" s="72"/>
      <c r="K4512" s="38" t="str">
        <f>IF(E4512="","",IF(OR(E4512="Project Management",E4512="Project Support",E4512="Sprint Management",E4512="Sprint Support"),"NA",(((SUMIF(AD:AD,AD4512,H:H)/VLOOKUP(AD4512,[2]Formula!V:X,3,0))*VLOOKUP(AD4512,[2]Formula!V:X,2,0))*H4512)/SUMIF(AD:AD,AD4512,H:H)))</f>
        <v/>
      </c>
      <c r="L4512" s="38" t="str">
        <f t="shared" si="421"/>
        <v/>
      </c>
      <c r="M4512" s="38" t="str">
        <f t="shared" si="422"/>
        <v/>
      </c>
      <c r="N4512" s="38" t="str">
        <f t="shared" si="424"/>
        <v/>
      </c>
      <c r="O4512" s="38" t="str">
        <f t="shared" si="420"/>
        <v/>
      </c>
      <c r="P4512" s="39" t="str">
        <f t="shared" si="425"/>
        <v/>
      </c>
      <c r="AC4512" s="42" t="str">
        <f>IF(B4512="","",VLOOKUP(B4512,[2]Formula!B:C,2,0))</f>
        <v/>
      </c>
      <c r="AD4512" s="43" t="str">
        <f t="shared" si="423"/>
        <v/>
      </c>
    </row>
    <row r="4513" spans="1:30" x14ac:dyDescent="0.25">
      <c r="A4513" s="64"/>
      <c r="B4513" s="64"/>
      <c r="C4513" s="66"/>
      <c r="D4513" s="67"/>
      <c r="E4513" s="64"/>
      <c r="F4513" s="64"/>
      <c r="G4513" s="37" t="str">
        <f>IF(E4513="","",IF(OR(E4513="Project Management",E4513="Project Support",E4513="Sprint Management",E4513="Sprint Support"),"NA",ROUND((((VLOOKUP(AD4513,[2]Formula!V:X,3,0)))-SUMIF(AD:AD,AD4513,H:H)),2)))</f>
        <v/>
      </c>
      <c r="H4513" s="71"/>
      <c r="I4513" s="72"/>
      <c r="J4513" s="72"/>
      <c r="K4513" s="38" t="str">
        <f>IF(E4513="","",IF(OR(E4513="Project Management",E4513="Project Support",E4513="Sprint Management",E4513="Sprint Support"),"NA",(((SUMIF(AD:AD,AD4513,H:H)/VLOOKUP(AD4513,[2]Formula!V:X,3,0))*VLOOKUP(AD4513,[2]Formula!V:X,2,0))*H4513)/SUMIF(AD:AD,AD4513,H:H)))</f>
        <v/>
      </c>
      <c r="L4513" s="38" t="str">
        <f t="shared" si="421"/>
        <v/>
      </c>
      <c r="M4513" s="38" t="str">
        <f t="shared" si="422"/>
        <v/>
      </c>
      <c r="N4513" s="38" t="str">
        <f t="shared" si="424"/>
        <v/>
      </c>
      <c r="O4513" s="38" t="str">
        <f t="shared" si="420"/>
        <v/>
      </c>
      <c r="P4513" s="39" t="str">
        <f t="shared" si="425"/>
        <v/>
      </c>
      <c r="AC4513" s="42" t="str">
        <f>IF(B4513="","",VLOOKUP(B4513,[2]Formula!B:C,2,0))</f>
        <v/>
      </c>
      <c r="AD4513" s="43" t="str">
        <f t="shared" si="423"/>
        <v/>
      </c>
    </row>
    <row r="4514" spans="1:30" x14ac:dyDescent="0.25">
      <c r="A4514" s="64"/>
      <c r="B4514" s="64"/>
      <c r="C4514" s="66"/>
      <c r="D4514" s="67"/>
      <c r="E4514" s="64"/>
      <c r="F4514" s="64"/>
      <c r="G4514" s="37" t="str">
        <f>IF(E4514="","",IF(OR(E4514="Project Management",E4514="Project Support",E4514="Sprint Management",E4514="Sprint Support"),"NA",ROUND((((VLOOKUP(AD4514,[2]Formula!V:X,3,0)))-SUMIF(AD:AD,AD4514,H:H)),2)))</f>
        <v/>
      </c>
      <c r="H4514" s="71"/>
      <c r="I4514" s="72"/>
      <c r="J4514" s="72"/>
      <c r="K4514" s="38" t="str">
        <f>IF(E4514="","",IF(OR(E4514="Project Management",E4514="Project Support",E4514="Sprint Management",E4514="Sprint Support"),"NA",(((SUMIF(AD:AD,AD4514,H:H)/VLOOKUP(AD4514,[2]Formula!V:X,3,0))*VLOOKUP(AD4514,[2]Formula!V:X,2,0))*H4514)/SUMIF(AD:AD,AD4514,H:H)))</f>
        <v/>
      </c>
      <c r="L4514" s="38" t="str">
        <f t="shared" si="421"/>
        <v/>
      </c>
      <c r="M4514" s="38" t="str">
        <f t="shared" si="422"/>
        <v/>
      </c>
      <c r="N4514" s="38" t="str">
        <f t="shared" si="424"/>
        <v/>
      </c>
      <c r="O4514" s="38" t="str">
        <f t="shared" si="420"/>
        <v/>
      </c>
      <c r="P4514" s="39" t="str">
        <f t="shared" si="425"/>
        <v/>
      </c>
      <c r="AC4514" s="42" t="str">
        <f>IF(B4514="","",VLOOKUP(B4514,[2]Formula!B:C,2,0))</f>
        <v/>
      </c>
      <c r="AD4514" s="43" t="str">
        <f t="shared" si="423"/>
        <v/>
      </c>
    </row>
    <row r="4515" spans="1:30" x14ac:dyDescent="0.25">
      <c r="A4515" s="64"/>
      <c r="B4515" s="64"/>
      <c r="C4515" s="66"/>
      <c r="D4515" s="67"/>
      <c r="E4515" s="64"/>
      <c r="F4515" s="64"/>
      <c r="G4515" s="37" t="str">
        <f>IF(E4515="","",IF(OR(E4515="Project Management",E4515="Project Support",E4515="Sprint Management",E4515="Sprint Support"),"NA",ROUND((((VLOOKUP(AD4515,[2]Formula!V:X,3,0)))-SUMIF(AD:AD,AD4515,H:H)),2)))</f>
        <v/>
      </c>
      <c r="H4515" s="71"/>
      <c r="I4515" s="72"/>
      <c r="J4515" s="72"/>
      <c r="K4515" s="38" t="str">
        <f>IF(E4515="","",IF(OR(E4515="Project Management",E4515="Project Support",E4515="Sprint Management",E4515="Sprint Support"),"NA",(((SUMIF(AD:AD,AD4515,H:H)/VLOOKUP(AD4515,[2]Formula!V:X,3,0))*VLOOKUP(AD4515,[2]Formula!V:X,2,0))*H4515)/SUMIF(AD:AD,AD4515,H:H)))</f>
        <v/>
      </c>
      <c r="L4515" s="38" t="str">
        <f t="shared" si="421"/>
        <v/>
      </c>
      <c r="M4515" s="38" t="str">
        <f t="shared" si="422"/>
        <v/>
      </c>
      <c r="N4515" s="38" t="str">
        <f t="shared" si="424"/>
        <v/>
      </c>
      <c r="O4515" s="38" t="str">
        <f t="shared" si="420"/>
        <v/>
      </c>
      <c r="P4515" s="39" t="str">
        <f t="shared" si="425"/>
        <v/>
      </c>
      <c r="AC4515" s="42" t="str">
        <f>IF(B4515="","",VLOOKUP(B4515,[2]Formula!B:C,2,0))</f>
        <v/>
      </c>
      <c r="AD4515" s="43" t="str">
        <f t="shared" si="423"/>
        <v/>
      </c>
    </row>
    <row r="4516" spans="1:30" x14ac:dyDescent="0.25">
      <c r="A4516" s="64"/>
      <c r="B4516" s="64"/>
      <c r="C4516" s="66"/>
      <c r="D4516" s="67"/>
      <c r="E4516" s="64"/>
      <c r="F4516" s="64"/>
      <c r="G4516" s="37" t="str">
        <f>IF(E4516="","",IF(OR(E4516="Project Management",E4516="Project Support",E4516="Sprint Management",E4516="Sprint Support"),"NA",ROUND((((VLOOKUP(AD4516,[2]Formula!V:X,3,0)))-SUMIF(AD:AD,AD4516,H:H)),2)))</f>
        <v/>
      </c>
      <c r="H4516" s="71"/>
      <c r="I4516" s="72"/>
      <c r="J4516" s="72"/>
      <c r="K4516" s="38" t="str">
        <f>IF(E4516="","",IF(OR(E4516="Project Management",E4516="Project Support",E4516="Sprint Management",E4516="Sprint Support"),"NA",(((SUMIF(AD:AD,AD4516,H:H)/VLOOKUP(AD4516,[2]Formula!V:X,3,0))*VLOOKUP(AD4516,[2]Formula!V:X,2,0))*H4516)/SUMIF(AD:AD,AD4516,H:H)))</f>
        <v/>
      </c>
      <c r="L4516" s="38" t="str">
        <f t="shared" si="421"/>
        <v/>
      </c>
      <c r="M4516" s="38" t="str">
        <f t="shared" si="422"/>
        <v/>
      </c>
      <c r="N4516" s="38" t="str">
        <f t="shared" si="424"/>
        <v/>
      </c>
      <c r="O4516" s="38" t="str">
        <f t="shared" si="420"/>
        <v/>
      </c>
      <c r="P4516" s="39" t="str">
        <f t="shared" si="425"/>
        <v/>
      </c>
      <c r="AC4516" s="42" t="str">
        <f>IF(B4516="","",VLOOKUP(B4516,[2]Formula!B:C,2,0))</f>
        <v/>
      </c>
      <c r="AD4516" s="43" t="str">
        <f t="shared" si="423"/>
        <v/>
      </c>
    </row>
    <row r="4517" spans="1:30" x14ac:dyDescent="0.25">
      <c r="A4517" s="64"/>
      <c r="B4517" s="64"/>
      <c r="C4517" s="66"/>
      <c r="D4517" s="67"/>
      <c r="E4517" s="64"/>
      <c r="F4517" s="64"/>
      <c r="G4517" s="37" t="str">
        <f>IF(E4517="","",IF(OR(E4517="Project Management",E4517="Project Support",E4517="Sprint Management",E4517="Sprint Support"),"NA",ROUND((((VLOOKUP(AD4517,[2]Formula!V:X,3,0)))-SUMIF(AD:AD,AD4517,H:H)),2)))</f>
        <v/>
      </c>
      <c r="H4517" s="71"/>
      <c r="I4517" s="72"/>
      <c r="J4517" s="72"/>
      <c r="K4517" s="38" t="str">
        <f>IF(E4517="","",IF(OR(E4517="Project Management",E4517="Project Support",E4517="Sprint Management",E4517="Sprint Support"),"NA",(((SUMIF(AD:AD,AD4517,H:H)/VLOOKUP(AD4517,[2]Formula!V:X,3,0))*VLOOKUP(AD4517,[2]Formula!V:X,2,0))*H4517)/SUMIF(AD:AD,AD4517,H:H)))</f>
        <v/>
      </c>
      <c r="L4517" s="38" t="str">
        <f t="shared" si="421"/>
        <v/>
      </c>
      <c r="M4517" s="38" t="str">
        <f t="shared" si="422"/>
        <v/>
      </c>
      <c r="N4517" s="38" t="str">
        <f t="shared" si="424"/>
        <v/>
      </c>
      <c r="O4517" s="38" t="str">
        <f t="shared" si="420"/>
        <v/>
      </c>
      <c r="P4517" s="39" t="str">
        <f t="shared" si="425"/>
        <v/>
      </c>
      <c r="AC4517" s="42" t="str">
        <f>IF(B4517="","",VLOOKUP(B4517,[2]Formula!B:C,2,0))</f>
        <v/>
      </c>
      <c r="AD4517" s="43" t="str">
        <f t="shared" si="423"/>
        <v/>
      </c>
    </row>
    <row r="4518" spans="1:30" x14ac:dyDescent="0.25">
      <c r="A4518" s="64"/>
      <c r="B4518" s="64"/>
      <c r="C4518" s="66"/>
      <c r="D4518" s="67"/>
      <c r="E4518" s="64"/>
      <c r="F4518" s="64"/>
      <c r="G4518" s="37" t="str">
        <f>IF(E4518="","",IF(OR(E4518="Project Management",E4518="Project Support",E4518="Sprint Management",E4518="Sprint Support"),"NA",ROUND((((VLOOKUP(AD4518,[2]Formula!V:X,3,0)))-SUMIF(AD:AD,AD4518,H:H)),2)))</f>
        <v/>
      </c>
      <c r="H4518" s="71"/>
      <c r="I4518" s="72"/>
      <c r="J4518" s="72"/>
      <c r="K4518" s="38" t="str">
        <f>IF(E4518="","",IF(OR(E4518="Project Management",E4518="Project Support",E4518="Sprint Management",E4518="Sprint Support"),"NA",(((SUMIF(AD:AD,AD4518,H:H)/VLOOKUP(AD4518,[2]Formula!V:X,3,0))*VLOOKUP(AD4518,[2]Formula!V:X,2,0))*H4518)/SUMIF(AD:AD,AD4518,H:H)))</f>
        <v/>
      </c>
      <c r="L4518" s="38" t="str">
        <f t="shared" si="421"/>
        <v/>
      </c>
      <c r="M4518" s="38" t="str">
        <f t="shared" si="422"/>
        <v/>
      </c>
      <c r="N4518" s="38" t="str">
        <f t="shared" si="424"/>
        <v/>
      </c>
      <c r="O4518" s="38" t="str">
        <f t="shared" si="420"/>
        <v/>
      </c>
      <c r="P4518" s="39" t="str">
        <f t="shared" si="425"/>
        <v/>
      </c>
      <c r="AC4518" s="42" t="str">
        <f>IF(B4518="","",VLOOKUP(B4518,[2]Formula!B:C,2,0))</f>
        <v/>
      </c>
      <c r="AD4518" s="43" t="str">
        <f t="shared" si="423"/>
        <v/>
      </c>
    </row>
    <row r="4519" spans="1:30" x14ac:dyDescent="0.25">
      <c r="A4519" s="64"/>
      <c r="B4519" s="64"/>
      <c r="C4519" s="66"/>
      <c r="D4519" s="67"/>
      <c r="E4519" s="64"/>
      <c r="F4519" s="64"/>
      <c r="G4519" s="37" t="str">
        <f>IF(E4519="","",IF(OR(E4519="Project Management",E4519="Project Support",E4519="Sprint Management",E4519="Sprint Support"),"NA",ROUND((((VLOOKUP(AD4519,[2]Formula!V:X,3,0)))-SUMIF(AD:AD,AD4519,H:H)),2)))</f>
        <v/>
      </c>
      <c r="H4519" s="71"/>
      <c r="I4519" s="72"/>
      <c r="J4519" s="72"/>
      <c r="K4519" s="38" t="str">
        <f>IF(E4519="","",IF(OR(E4519="Project Management",E4519="Project Support",E4519="Sprint Management",E4519="Sprint Support"),"NA",(((SUMIF(AD:AD,AD4519,H:H)/VLOOKUP(AD4519,[2]Formula!V:X,3,0))*VLOOKUP(AD4519,[2]Formula!V:X,2,0))*H4519)/SUMIF(AD:AD,AD4519,H:H)))</f>
        <v/>
      </c>
      <c r="L4519" s="38" t="str">
        <f t="shared" si="421"/>
        <v/>
      </c>
      <c r="M4519" s="38" t="str">
        <f t="shared" si="422"/>
        <v/>
      </c>
      <c r="N4519" s="38" t="str">
        <f t="shared" si="424"/>
        <v/>
      </c>
      <c r="O4519" s="38" t="str">
        <f t="shared" si="420"/>
        <v/>
      </c>
      <c r="P4519" s="39" t="str">
        <f t="shared" si="425"/>
        <v/>
      </c>
      <c r="AC4519" s="42" t="str">
        <f>IF(B4519="","",VLOOKUP(B4519,[2]Formula!B:C,2,0))</f>
        <v/>
      </c>
      <c r="AD4519" s="43" t="str">
        <f t="shared" si="423"/>
        <v/>
      </c>
    </row>
    <row r="4520" spans="1:30" x14ac:dyDescent="0.25">
      <c r="A4520" s="64"/>
      <c r="B4520" s="64"/>
      <c r="C4520" s="66"/>
      <c r="D4520" s="67"/>
      <c r="E4520" s="64"/>
      <c r="F4520" s="64"/>
      <c r="G4520" s="37" t="str">
        <f>IF(E4520="","",IF(OR(E4520="Project Management",E4520="Project Support",E4520="Sprint Management",E4520="Sprint Support"),"NA",ROUND((((VLOOKUP(AD4520,[2]Formula!V:X,3,0)))-SUMIF(AD:AD,AD4520,H:H)),2)))</f>
        <v/>
      </c>
      <c r="H4520" s="71"/>
      <c r="I4520" s="72"/>
      <c r="J4520" s="72"/>
      <c r="K4520" s="38" t="str">
        <f>IF(E4520="","",IF(OR(E4520="Project Management",E4520="Project Support",E4520="Sprint Management",E4520="Sprint Support"),"NA",(((SUMIF(AD:AD,AD4520,H:H)/VLOOKUP(AD4520,[2]Formula!V:X,3,0))*VLOOKUP(AD4520,[2]Formula!V:X,2,0))*H4520)/SUMIF(AD:AD,AD4520,H:H)))</f>
        <v/>
      </c>
      <c r="L4520" s="38" t="str">
        <f t="shared" si="421"/>
        <v/>
      </c>
      <c r="M4520" s="38" t="str">
        <f t="shared" si="422"/>
        <v/>
      </c>
      <c r="N4520" s="38" t="str">
        <f t="shared" si="424"/>
        <v/>
      </c>
      <c r="O4520" s="38" t="str">
        <f t="shared" si="420"/>
        <v/>
      </c>
      <c r="P4520" s="39" t="str">
        <f t="shared" si="425"/>
        <v/>
      </c>
      <c r="AC4520" s="42" t="str">
        <f>IF(B4520="","",VLOOKUP(B4520,[2]Formula!B:C,2,0))</f>
        <v/>
      </c>
      <c r="AD4520" s="43" t="str">
        <f t="shared" si="423"/>
        <v/>
      </c>
    </row>
    <row r="4521" spans="1:30" x14ac:dyDescent="0.25">
      <c r="A4521" s="64"/>
      <c r="B4521" s="64"/>
      <c r="C4521" s="66"/>
      <c r="D4521" s="67"/>
      <c r="E4521" s="64"/>
      <c r="F4521" s="64"/>
      <c r="G4521" s="37" t="str">
        <f>IF(E4521="","",IF(OR(E4521="Project Management",E4521="Project Support",E4521="Sprint Management",E4521="Sprint Support"),"NA",ROUND((((VLOOKUP(AD4521,[2]Formula!V:X,3,0)))-SUMIF(AD:AD,AD4521,H:H)),2)))</f>
        <v/>
      </c>
      <c r="H4521" s="71"/>
      <c r="I4521" s="72"/>
      <c r="J4521" s="72"/>
      <c r="K4521" s="38" t="str">
        <f>IF(E4521="","",IF(OR(E4521="Project Management",E4521="Project Support",E4521="Sprint Management",E4521="Sprint Support"),"NA",(((SUMIF(AD:AD,AD4521,H:H)/VLOOKUP(AD4521,[2]Formula!V:X,3,0))*VLOOKUP(AD4521,[2]Formula!V:X,2,0))*H4521)/SUMIF(AD:AD,AD4521,H:H)))</f>
        <v/>
      </c>
      <c r="L4521" s="38" t="str">
        <f t="shared" si="421"/>
        <v/>
      </c>
      <c r="M4521" s="38" t="str">
        <f t="shared" si="422"/>
        <v/>
      </c>
      <c r="N4521" s="38" t="str">
        <f t="shared" si="424"/>
        <v/>
      </c>
      <c r="O4521" s="38" t="str">
        <f t="shared" si="420"/>
        <v/>
      </c>
      <c r="P4521" s="39" t="str">
        <f t="shared" si="425"/>
        <v/>
      </c>
      <c r="AC4521" s="42" t="str">
        <f>IF(B4521="","",VLOOKUP(B4521,[2]Formula!B:C,2,0))</f>
        <v/>
      </c>
      <c r="AD4521" s="43" t="str">
        <f t="shared" si="423"/>
        <v/>
      </c>
    </row>
    <row r="4522" spans="1:30" x14ac:dyDescent="0.25">
      <c r="A4522" s="64"/>
      <c r="B4522" s="64"/>
      <c r="C4522" s="66"/>
      <c r="D4522" s="67"/>
      <c r="E4522" s="64"/>
      <c r="F4522" s="64"/>
      <c r="G4522" s="37" t="str">
        <f>IF(E4522="","",IF(OR(E4522="Project Management",E4522="Project Support",E4522="Sprint Management",E4522="Sprint Support"),"NA",ROUND((((VLOOKUP(AD4522,[2]Formula!V:X,3,0)))-SUMIF(AD:AD,AD4522,H:H)),2)))</f>
        <v/>
      </c>
      <c r="H4522" s="71"/>
      <c r="I4522" s="72"/>
      <c r="J4522" s="72"/>
      <c r="K4522" s="38" t="str">
        <f>IF(E4522="","",IF(OR(E4522="Project Management",E4522="Project Support",E4522="Sprint Management",E4522="Sprint Support"),"NA",(((SUMIF(AD:AD,AD4522,H:H)/VLOOKUP(AD4522,[2]Formula!V:X,3,0))*VLOOKUP(AD4522,[2]Formula!V:X,2,0))*H4522)/SUMIF(AD:AD,AD4522,H:H)))</f>
        <v/>
      </c>
      <c r="L4522" s="38" t="str">
        <f t="shared" si="421"/>
        <v/>
      </c>
      <c r="M4522" s="38" t="str">
        <f t="shared" si="422"/>
        <v/>
      </c>
      <c r="N4522" s="38" t="str">
        <f t="shared" si="424"/>
        <v/>
      </c>
      <c r="O4522" s="38" t="str">
        <f t="shared" si="420"/>
        <v/>
      </c>
      <c r="P4522" s="39" t="str">
        <f t="shared" si="425"/>
        <v/>
      </c>
      <c r="AC4522" s="42" t="str">
        <f>IF(B4522="","",VLOOKUP(B4522,[2]Formula!B:C,2,0))</f>
        <v/>
      </c>
      <c r="AD4522" s="43" t="str">
        <f t="shared" si="423"/>
        <v/>
      </c>
    </row>
    <row r="4523" spans="1:30" x14ac:dyDescent="0.25">
      <c r="A4523" s="64"/>
      <c r="B4523" s="64"/>
      <c r="C4523" s="66"/>
      <c r="D4523" s="67"/>
      <c r="E4523" s="64"/>
      <c r="F4523" s="64"/>
      <c r="G4523" s="37" t="str">
        <f>IF(E4523="","",IF(OR(E4523="Project Management",E4523="Project Support",E4523="Sprint Management",E4523="Sprint Support"),"NA",ROUND((((VLOOKUP(AD4523,[2]Formula!V:X,3,0)))-SUMIF(AD:AD,AD4523,H:H)),2)))</f>
        <v/>
      </c>
      <c r="H4523" s="71"/>
      <c r="I4523" s="72"/>
      <c r="J4523" s="72"/>
      <c r="K4523" s="38" t="str">
        <f>IF(E4523="","",IF(OR(E4523="Project Management",E4523="Project Support",E4523="Sprint Management",E4523="Sprint Support"),"NA",(((SUMIF(AD:AD,AD4523,H:H)/VLOOKUP(AD4523,[2]Formula!V:X,3,0))*VLOOKUP(AD4523,[2]Formula!V:X,2,0))*H4523)/SUMIF(AD:AD,AD4523,H:H)))</f>
        <v/>
      </c>
      <c r="L4523" s="38" t="str">
        <f t="shared" si="421"/>
        <v/>
      </c>
      <c r="M4523" s="38" t="str">
        <f t="shared" si="422"/>
        <v/>
      </c>
      <c r="N4523" s="38" t="str">
        <f t="shared" si="424"/>
        <v/>
      </c>
      <c r="O4523" s="38" t="str">
        <f t="shared" si="420"/>
        <v/>
      </c>
      <c r="P4523" s="39" t="str">
        <f t="shared" si="425"/>
        <v/>
      </c>
      <c r="AC4523" s="42" t="str">
        <f>IF(B4523="","",VLOOKUP(B4523,[2]Formula!B:C,2,0))</f>
        <v/>
      </c>
      <c r="AD4523" s="43" t="str">
        <f t="shared" si="423"/>
        <v/>
      </c>
    </row>
    <row r="4524" spans="1:30" x14ac:dyDescent="0.25">
      <c r="A4524" s="64"/>
      <c r="B4524" s="64"/>
      <c r="C4524" s="66"/>
      <c r="D4524" s="67"/>
      <c r="E4524" s="64"/>
      <c r="F4524" s="64"/>
      <c r="G4524" s="37" t="str">
        <f>IF(E4524="","",IF(OR(E4524="Project Management",E4524="Project Support",E4524="Sprint Management",E4524="Sprint Support"),"NA",ROUND((((VLOOKUP(AD4524,[2]Formula!V:X,3,0)))-SUMIF(AD:AD,AD4524,H:H)),2)))</f>
        <v/>
      </c>
      <c r="H4524" s="71"/>
      <c r="I4524" s="72"/>
      <c r="J4524" s="72"/>
      <c r="K4524" s="38" t="str">
        <f>IF(E4524="","",IF(OR(E4524="Project Management",E4524="Project Support",E4524="Sprint Management",E4524="Sprint Support"),"NA",(((SUMIF(AD:AD,AD4524,H:H)/VLOOKUP(AD4524,[2]Formula!V:X,3,0))*VLOOKUP(AD4524,[2]Formula!V:X,2,0))*H4524)/SUMIF(AD:AD,AD4524,H:H)))</f>
        <v/>
      </c>
      <c r="L4524" s="38" t="str">
        <f t="shared" si="421"/>
        <v/>
      </c>
      <c r="M4524" s="38" t="str">
        <f t="shared" si="422"/>
        <v/>
      </c>
      <c r="N4524" s="38" t="str">
        <f t="shared" si="424"/>
        <v/>
      </c>
      <c r="O4524" s="38" t="str">
        <f t="shared" si="420"/>
        <v/>
      </c>
      <c r="P4524" s="39" t="str">
        <f t="shared" si="425"/>
        <v/>
      </c>
      <c r="AC4524" s="42" t="str">
        <f>IF(B4524="","",VLOOKUP(B4524,[2]Formula!B:C,2,0))</f>
        <v/>
      </c>
      <c r="AD4524" s="43" t="str">
        <f t="shared" si="423"/>
        <v/>
      </c>
    </row>
    <row r="4525" spans="1:30" x14ac:dyDescent="0.25">
      <c r="A4525" s="64"/>
      <c r="B4525" s="64"/>
      <c r="C4525" s="66"/>
      <c r="D4525" s="67"/>
      <c r="E4525" s="64"/>
      <c r="F4525" s="64"/>
      <c r="G4525" s="37" t="str">
        <f>IF(E4525="","",IF(OR(E4525="Project Management",E4525="Project Support",E4525="Sprint Management",E4525="Sprint Support"),"NA",ROUND((((VLOOKUP(AD4525,[2]Formula!V:X,3,0)))-SUMIF(AD:AD,AD4525,H:H)),2)))</f>
        <v/>
      </c>
      <c r="H4525" s="71"/>
      <c r="I4525" s="72"/>
      <c r="J4525" s="72"/>
      <c r="K4525" s="38" t="str">
        <f>IF(E4525="","",IF(OR(E4525="Project Management",E4525="Project Support",E4525="Sprint Management",E4525="Sprint Support"),"NA",(((SUMIF(AD:AD,AD4525,H:H)/VLOOKUP(AD4525,[2]Formula!V:X,3,0))*VLOOKUP(AD4525,[2]Formula!V:X,2,0))*H4525)/SUMIF(AD:AD,AD4525,H:H)))</f>
        <v/>
      </c>
      <c r="L4525" s="38" t="str">
        <f t="shared" si="421"/>
        <v/>
      </c>
      <c r="M4525" s="38" t="str">
        <f t="shared" si="422"/>
        <v/>
      </c>
      <c r="N4525" s="38" t="str">
        <f t="shared" si="424"/>
        <v/>
      </c>
      <c r="O4525" s="38" t="str">
        <f t="shared" si="420"/>
        <v/>
      </c>
      <c r="P4525" s="39" t="str">
        <f t="shared" si="425"/>
        <v/>
      </c>
      <c r="AC4525" s="42" t="str">
        <f>IF(B4525="","",VLOOKUP(B4525,[2]Formula!B:C,2,0))</f>
        <v/>
      </c>
      <c r="AD4525" s="43" t="str">
        <f t="shared" si="423"/>
        <v/>
      </c>
    </row>
    <row r="4526" spans="1:30" x14ac:dyDescent="0.25">
      <c r="A4526" s="64"/>
      <c r="B4526" s="64"/>
      <c r="C4526" s="66"/>
      <c r="D4526" s="67"/>
      <c r="E4526" s="64"/>
      <c r="F4526" s="64"/>
      <c r="G4526" s="37" t="str">
        <f>IF(E4526="","",IF(OR(E4526="Project Management",E4526="Project Support",E4526="Sprint Management",E4526="Sprint Support"),"NA",ROUND((((VLOOKUP(AD4526,[2]Formula!V:X,3,0)))-SUMIF(AD:AD,AD4526,H:H)),2)))</f>
        <v/>
      </c>
      <c r="H4526" s="71"/>
      <c r="I4526" s="72"/>
      <c r="J4526" s="72"/>
      <c r="K4526" s="38" t="str">
        <f>IF(E4526="","",IF(OR(E4526="Project Management",E4526="Project Support",E4526="Sprint Management",E4526="Sprint Support"),"NA",(((SUMIF(AD:AD,AD4526,H:H)/VLOOKUP(AD4526,[2]Formula!V:X,3,0))*VLOOKUP(AD4526,[2]Formula!V:X,2,0))*H4526)/SUMIF(AD:AD,AD4526,H:H)))</f>
        <v/>
      </c>
      <c r="L4526" s="38" t="str">
        <f t="shared" si="421"/>
        <v/>
      </c>
      <c r="M4526" s="38" t="str">
        <f t="shared" si="422"/>
        <v/>
      </c>
      <c r="N4526" s="38" t="str">
        <f t="shared" si="424"/>
        <v/>
      </c>
      <c r="O4526" s="38" t="str">
        <f t="shared" si="420"/>
        <v/>
      </c>
      <c r="P4526" s="39" t="str">
        <f t="shared" si="425"/>
        <v/>
      </c>
      <c r="AC4526" s="42" t="str">
        <f>IF(B4526="","",VLOOKUP(B4526,[2]Formula!B:C,2,0))</f>
        <v/>
      </c>
      <c r="AD4526" s="43" t="str">
        <f t="shared" si="423"/>
        <v/>
      </c>
    </row>
    <row r="4527" spans="1:30" x14ac:dyDescent="0.25">
      <c r="A4527" s="64"/>
      <c r="B4527" s="64"/>
      <c r="C4527" s="66"/>
      <c r="D4527" s="67"/>
      <c r="E4527" s="64"/>
      <c r="F4527" s="64"/>
      <c r="G4527" s="37" t="str">
        <f>IF(E4527="","",IF(OR(E4527="Project Management",E4527="Project Support",E4527="Sprint Management",E4527="Sprint Support"),"NA",ROUND((((VLOOKUP(AD4527,[2]Formula!V:X,3,0)))-SUMIF(AD:AD,AD4527,H:H)),2)))</f>
        <v/>
      </c>
      <c r="H4527" s="71"/>
      <c r="I4527" s="72"/>
      <c r="J4527" s="72"/>
      <c r="K4527" s="38" t="str">
        <f>IF(E4527="","",IF(OR(E4527="Project Management",E4527="Project Support",E4527="Sprint Management",E4527="Sprint Support"),"NA",(((SUMIF(AD:AD,AD4527,H:H)/VLOOKUP(AD4527,[2]Formula!V:X,3,0))*VLOOKUP(AD4527,[2]Formula!V:X,2,0))*H4527)/SUMIF(AD:AD,AD4527,H:H)))</f>
        <v/>
      </c>
      <c r="L4527" s="38" t="str">
        <f t="shared" si="421"/>
        <v/>
      </c>
      <c r="M4527" s="38" t="str">
        <f t="shared" si="422"/>
        <v/>
      </c>
      <c r="N4527" s="38" t="str">
        <f t="shared" si="424"/>
        <v/>
      </c>
      <c r="O4527" s="38" t="str">
        <f t="shared" si="420"/>
        <v/>
      </c>
      <c r="P4527" s="39" t="str">
        <f t="shared" si="425"/>
        <v/>
      </c>
      <c r="AC4527" s="42" t="str">
        <f>IF(B4527="","",VLOOKUP(B4527,[2]Formula!B:C,2,0))</f>
        <v/>
      </c>
      <c r="AD4527" s="43" t="str">
        <f t="shared" si="423"/>
        <v/>
      </c>
    </row>
    <row r="4528" spans="1:30" x14ac:dyDescent="0.25">
      <c r="A4528" s="64"/>
      <c r="B4528" s="64"/>
      <c r="C4528" s="66"/>
      <c r="D4528" s="67"/>
      <c r="E4528" s="64"/>
      <c r="F4528" s="64"/>
      <c r="G4528" s="37" t="str">
        <f>IF(E4528="","",IF(OR(E4528="Project Management",E4528="Project Support",E4528="Sprint Management",E4528="Sprint Support"),"NA",ROUND((((VLOOKUP(AD4528,[2]Formula!V:X,3,0)))-SUMIF(AD:AD,AD4528,H:H)),2)))</f>
        <v/>
      </c>
      <c r="H4528" s="71"/>
      <c r="I4528" s="72"/>
      <c r="J4528" s="72"/>
      <c r="K4528" s="38" t="str">
        <f>IF(E4528="","",IF(OR(E4528="Project Management",E4528="Project Support",E4528="Sprint Management",E4528="Sprint Support"),"NA",(((SUMIF(AD:AD,AD4528,H:H)/VLOOKUP(AD4528,[2]Formula!V:X,3,0))*VLOOKUP(AD4528,[2]Formula!V:X,2,0))*H4528)/SUMIF(AD:AD,AD4528,H:H)))</f>
        <v/>
      </c>
      <c r="L4528" s="38" t="str">
        <f t="shared" si="421"/>
        <v/>
      </c>
      <c r="M4528" s="38" t="str">
        <f t="shared" si="422"/>
        <v/>
      </c>
      <c r="N4528" s="38" t="str">
        <f t="shared" si="424"/>
        <v/>
      </c>
      <c r="O4528" s="38" t="str">
        <f t="shared" si="420"/>
        <v/>
      </c>
      <c r="P4528" s="39" t="str">
        <f t="shared" si="425"/>
        <v/>
      </c>
      <c r="AC4528" s="42" t="str">
        <f>IF(B4528="","",VLOOKUP(B4528,[2]Formula!B:C,2,0))</f>
        <v/>
      </c>
      <c r="AD4528" s="43" t="str">
        <f t="shared" si="423"/>
        <v/>
      </c>
    </row>
    <row r="4529" spans="1:30" x14ac:dyDescent="0.25">
      <c r="A4529" s="64"/>
      <c r="B4529" s="64"/>
      <c r="C4529" s="66"/>
      <c r="D4529" s="67"/>
      <c r="E4529" s="64"/>
      <c r="F4529" s="64"/>
      <c r="G4529" s="37" t="str">
        <f>IF(E4529="","",IF(OR(E4529="Project Management",E4529="Project Support",E4529="Sprint Management",E4529="Sprint Support"),"NA",ROUND((((VLOOKUP(AD4529,[2]Formula!V:X,3,0)))-SUMIF(AD:AD,AD4529,H:H)),2)))</f>
        <v/>
      </c>
      <c r="H4529" s="71"/>
      <c r="I4529" s="72"/>
      <c r="J4529" s="72"/>
      <c r="K4529" s="38" t="str">
        <f>IF(E4529="","",IF(OR(E4529="Project Management",E4529="Project Support",E4529="Sprint Management",E4529="Sprint Support"),"NA",(((SUMIF(AD:AD,AD4529,H:H)/VLOOKUP(AD4529,[2]Formula!V:X,3,0))*VLOOKUP(AD4529,[2]Formula!V:X,2,0))*H4529)/SUMIF(AD:AD,AD4529,H:H)))</f>
        <v/>
      </c>
      <c r="L4529" s="38" t="str">
        <f t="shared" si="421"/>
        <v/>
      </c>
      <c r="M4529" s="38" t="str">
        <f t="shared" si="422"/>
        <v/>
      </c>
      <c r="N4529" s="38" t="str">
        <f t="shared" si="424"/>
        <v/>
      </c>
      <c r="O4529" s="38" t="str">
        <f t="shared" si="420"/>
        <v/>
      </c>
      <c r="P4529" s="39" t="str">
        <f t="shared" si="425"/>
        <v/>
      </c>
      <c r="AC4529" s="42" t="str">
        <f>IF(B4529="","",VLOOKUP(B4529,[2]Formula!B:C,2,0))</f>
        <v/>
      </c>
      <c r="AD4529" s="43" t="str">
        <f t="shared" si="423"/>
        <v/>
      </c>
    </row>
    <row r="4530" spans="1:30" x14ac:dyDescent="0.25">
      <c r="A4530" s="64"/>
      <c r="B4530" s="64"/>
      <c r="C4530" s="66"/>
      <c r="D4530" s="67"/>
      <c r="E4530" s="64"/>
      <c r="F4530" s="64"/>
      <c r="G4530" s="37" t="str">
        <f>IF(E4530="","",IF(OR(E4530="Project Management",E4530="Project Support",E4530="Sprint Management",E4530="Sprint Support"),"NA",ROUND((((VLOOKUP(AD4530,[2]Formula!V:X,3,0)))-SUMIF(AD:AD,AD4530,H:H)),2)))</f>
        <v/>
      </c>
      <c r="H4530" s="71"/>
      <c r="I4530" s="72"/>
      <c r="J4530" s="72"/>
      <c r="K4530" s="38" t="str">
        <f>IF(E4530="","",IF(OR(E4530="Project Management",E4530="Project Support",E4530="Sprint Management",E4530="Sprint Support"),"NA",(((SUMIF(AD:AD,AD4530,H:H)/VLOOKUP(AD4530,[2]Formula!V:X,3,0))*VLOOKUP(AD4530,[2]Formula!V:X,2,0))*H4530)/SUMIF(AD:AD,AD4530,H:H)))</f>
        <v/>
      </c>
      <c r="L4530" s="38" t="str">
        <f t="shared" si="421"/>
        <v/>
      </c>
      <c r="M4530" s="38" t="str">
        <f t="shared" si="422"/>
        <v/>
      </c>
      <c r="N4530" s="38" t="str">
        <f t="shared" si="424"/>
        <v/>
      </c>
      <c r="O4530" s="38" t="str">
        <f t="shared" si="420"/>
        <v/>
      </c>
      <c r="P4530" s="39" t="str">
        <f t="shared" si="425"/>
        <v/>
      </c>
      <c r="AC4530" s="42" t="str">
        <f>IF(B4530="","",VLOOKUP(B4530,[2]Formula!B:C,2,0))</f>
        <v/>
      </c>
      <c r="AD4530" s="43" t="str">
        <f t="shared" si="423"/>
        <v/>
      </c>
    </row>
    <row r="4531" spans="1:30" x14ac:dyDescent="0.25">
      <c r="A4531" s="64"/>
      <c r="B4531" s="64"/>
      <c r="C4531" s="66"/>
      <c r="D4531" s="67"/>
      <c r="E4531" s="64"/>
      <c r="F4531" s="64"/>
      <c r="G4531" s="37" t="str">
        <f>IF(E4531="","",IF(OR(E4531="Project Management",E4531="Project Support",E4531="Sprint Management",E4531="Sprint Support"),"NA",ROUND((((VLOOKUP(AD4531,[2]Formula!V:X,3,0)))-SUMIF(AD:AD,AD4531,H:H)),2)))</f>
        <v/>
      </c>
      <c r="H4531" s="71"/>
      <c r="I4531" s="72"/>
      <c r="J4531" s="72"/>
      <c r="K4531" s="38" t="str">
        <f>IF(E4531="","",IF(OR(E4531="Project Management",E4531="Project Support",E4531="Sprint Management",E4531="Sprint Support"),"NA",(((SUMIF(AD:AD,AD4531,H:H)/VLOOKUP(AD4531,[2]Formula!V:X,3,0))*VLOOKUP(AD4531,[2]Formula!V:X,2,0))*H4531)/SUMIF(AD:AD,AD4531,H:H)))</f>
        <v/>
      </c>
      <c r="L4531" s="38" t="str">
        <f t="shared" si="421"/>
        <v/>
      </c>
      <c r="M4531" s="38" t="str">
        <f t="shared" si="422"/>
        <v/>
      </c>
      <c r="N4531" s="38" t="str">
        <f t="shared" si="424"/>
        <v/>
      </c>
      <c r="O4531" s="38" t="str">
        <f t="shared" si="420"/>
        <v/>
      </c>
      <c r="P4531" s="39" t="str">
        <f t="shared" si="425"/>
        <v/>
      </c>
      <c r="AC4531" s="42" t="str">
        <f>IF(B4531="","",VLOOKUP(B4531,[2]Formula!B:C,2,0))</f>
        <v/>
      </c>
      <c r="AD4531" s="43" t="str">
        <f t="shared" si="423"/>
        <v/>
      </c>
    </row>
    <row r="4532" spans="1:30" x14ac:dyDescent="0.25">
      <c r="A4532" s="64"/>
      <c r="B4532" s="64"/>
      <c r="C4532" s="66"/>
      <c r="D4532" s="67"/>
      <c r="E4532" s="64"/>
      <c r="F4532" s="64"/>
      <c r="G4532" s="37" t="str">
        <f>IF(E4532="","",IF(OR(E4532="Project Management",E4532="Project Support",E4532="Sprint Management",E4532="Sprint Support"),"NA",ROUND((((VLOOKUP(AD4532,[2]Formula!V:X,3,0)))-SUMIF(AD:AD,AD4532,H:H)),2)))</f>
        <v/>
      </c>
      <c r="H4532" s="71"/>
      <c r="I4532" s="72"/>
      <c r="J4532" s="72"/>
      <c r="K4532" s="38" t="str">
        <f>IF(E4532="","",IF(OR(E4532="Project Management",E4532="Project Support",E4532="Sprint Management",E4532="Sprint Support"),"NA",(((SUMIF(AD:AD,AD4532,H:H)/VLOOKUP(AD4532,[2]Formula!V:X,3,0))*VLOOKUP(AD4532,[2]Formula!V:X,2,0))*H4532)/SUMIF(AD:AD,AD4532,H:H)))</f>
        <v/>
      </c>
      <c r="L4532" s="38" t="str">
        <f t="shared" si="421"/>
        <v/>
      </c>
      <c r="M4532" s="38" t="str">
        <f t="shared" si="422"/>
        <v/>
      </c>
      <c r="N4532" s="38" t="str">
        <f t="shared" si="424"/>
        <v/>
      </c>
      <c r="O4532" s="38" t="str">
        <f t="shared" si="420"/>
        <v/>
      </c>
      <c r="P4532" s="39" t="str">
        <f t="shared" si="425"/>
        <v/>
      </c>
      <c r="AC4532" s="42" t="str">
        <f>IF(B4532="","",VLOOKUP(B4532,[2]Formula!B:C,2,0))</f>
        <v/>
      </c>
      <c r="AD4532" s="43" t="str">
        <f t="shared" si="423"/>
        <v/>
      </c>
    </row>
    <row r="4533" spans="1:30" x14ac:dyDescent="0.25">
      <c r="A4533" s="64"/>
      <c r="B4533" s="64"/>
      <c r="C4533" s="66"/>
      <c r="D4533" s="67"/>
      <c r="E4533" s="64"/>
      <c r="F4533" s="64"/>
      <c r="G4533" s="37" t="str">
        <f>IF(E4533="","",IF(OR(E4533="Project Management",E4533="Project Support",E4533="Sprint Management",E4533="Sprint Support"),"NA",ROUND((((VLOOKUP(AD4533,[2]Formula!V:X,3,0)))-SUMIF(AD:AD,AD4533,H:H)),2)))</f>
        <v/>
      </c>
      <c r="H4533" s="71"/>
      <c r="I4533" s="72"/>
      <c r="J4533" s="72"/>
      <c r="K4533" s="38" t="str">
        <f>IF(E4533="","",IF(OR(E4533="Project Management",E4533="Project Support",E4533="Sprint Management",E4533="Sprint Support"),"NA",(((SUMIF(AD:AD,AD4533,H:H)/VLOOKUP(AD4533,[2]Formula!V:X,3,0))*VLOOKUP(AD4533,[2]Formula!V:X,2,0))*H4533)/SUMIF(AD:AD,AD4533,H:H)))</f>
        <v/>
      </c>
      <c r="L4533" s="38" t="str">
        <f t="shared" si="421"/>
        <v/>
      </c>
      <c r="M4533" s="38" t="str">
        <f t="shared" si="422"/>
        <v/>
      </c>
      <c r="N4533" s="38" t="str">
        <f t="shared" si="424"/>
        <v/>
      </c>
      <c r="O4533" s="38" t="str">
        <f t="shared" ref="O4533:O4596" si="426">IFERROR(L4533/M4533,"")</f>
        <v/>
      </c>
      <c r="P4533" s="39" t="str">
        <f t="shared" si="425"/>
        <v/>
      </c>
      <c r="AC4533" s="42" t="str">
        <f>IF(B4533="","",VLOOKUP(B4533,[2]Formula!B:C,2,0))</f>
        <v/>
      </c>
      <c r="AD4533" s="43" t="str">
        <f t="shared" si="423"/>
        <v/>
      </c>
    </row>
    <row r="4534" spans="1:30" x14ac:dyDescent="0.25">
      <c r="A4534" s="64"/>
      <c r="B4534" s="64"/>
      <c r="C4534" s="66"/>
      <c r="D4534" s="67"/>
      <c r="E4534" s="64"/>
      <c r="F4534" s="64"/>
      <c r="G4534" s="37" t="str">
        <f>IF(E4534="","",IF(OR(E4534="Project Management",E4534="Project Support",E4534="Sprint Management",E4534="Sprint Support"),"NA",ROUND((((VLOOKUP(AD4534,[2]Formula!V:X,3,0)))-SUMIF(AD:AD,AD4534,H:H)),2)))</f>
        <v/>
      </c>
      <c r="H4534" s="71"/>
      <c r="I4534" s="72"/>
      <c r="J4534" s="72"/>
      <c r="K4534" s="38" t="str">
        <f>IF(E4534="","",IF(OR(E4534="Project Management",E4534="Project Support",E4534="Sprint Management",E4534="Sprint Support"),"NA",(((SUMIF(AD:AD,AD4534,H:H)/VLOOKUP(AD4534,[2]Formula!V:X,3,0))*VLOOKUP(AD4534,[2]Formula!V:X,2,0))*H4534)/SUMIF(AD:AD,AD4534,H:H)))</f>
        <v/>
      </c>
      <c r="L4534" s="38" t="str">
        <f t="shared" si="421"/>
        <v/>
      </c>
      <c r="M4534" s="38" t="str">
        <f t="shared" si="422"/>
        <v/>
      </c>
      <c r="N4534" s="38" t="str">
        <f t="shared" si="424"/>
        <v/>
      </c>
      <c r="O4534" s="38" t="str">
        <f t="shared" si="426"/>
        <v/>
      </c>
      <c r="P4534" s="39" t="str">
        <f t="shared" si="425"/>
        <v/>
      </c>
      <c r="AC4534" s="42" t="str">
        <f>IF(B4534="","",VLOOKUP(B4534,[2]Formula!B:C,2,0))</f>
        <v/>
      </c>
      <c r="AD4534" s="43" t="str">
        <f t="shared" si="423"/>
        <v/>
      </c>
    </row>
    <row r="4535" spans="1:30" x14ac:dyDescent="0.25">
      <c r="A4535" s="64"/>
      <c r="B4535" s="64"/>
      <c r="C4535" s="66"/>
      <c r="D4535" s="67"/>
      <c r="E4535" s="64"/>
      <c r="F4535" s="64"/>
      <c r="G4535" s="37" t="str">
        <f>IF(E4535="","",IF(OR(E4535="Project Management",E4535="Project Support",E4535="Sprint Management",E4535="Sprint Support"),"NA",ROUND((((VLOOKUP(AD4535,[2]Formula!V:X,3,0)))-SUMIF(AD:AD,AD4535,H:H)),2)))</f>
        <v/>
      </c>
      <c r="H4535" s="71"/>
      <c r="I4535" s="72"/>
      <c r="J4535" s="72"/>
      <c r="K4535" s="38" t="str">
        <f>IF(E4535="","",IF(OR(E4535="Project Management",E4535="Project Support",E4535="Sprint Management",E4535="Sprint Support"),"NA",(((SUMIF(AD:AD,AD4535,H:H)/VLOOKUP(AD4535,[2]Formula!V:X,3,0))*VLOOKUP(AD4535,[2]Formula!V:X,2,0))*H4535)/SUMIF(AD:AD,AD4535,H:H)))</f>
        <v/>
      </c>
      <c r="L4535" s="38" t="str">
        <f t="shared" si="421"/>
        <v/>
      </c>
      <c r="M4535" s="38" t="str">
        <f t="shared" si="422"/>
        <v/>
      </c>
      <c r="N4535" s="38" t="str">
        <f t="shared" si="424"/>
        <v/>
      </c>
      <c r="O4535" s="38" t="str">
        <f t="shared" si="426"/>
        <v/>
      </c>
      <c r="P4535" s="39" t="str">
        <f t="shared" si="425"/>
        <v/>
      </c>
      <c r="AC4535" s="42" t="str">
        <f>IF(B4535="","",VLOOKUP(B4535,[2]Formula!B:C,2,0))</f>
        <v/>
      </c>
      <c r="AD4535" s="43" t="str">
        <f t="shared" si="423"/>
        <v/>
      </c>
    </row>
    <row r="4536" spans="1:30" x14ac:dyDescent="0.25">
      <c r="A4536" s="64"/>
      <c r="B4536" s="64"/>
      <c r="C4536" s="66"/>
      <c r="D4536" s="67"/>
      <c r="E4536" s="64"/>
      <c r="F4536" s="64"/>
      <c r="G4536" s="37" t="str">
        <f>IF(E4536="","",IF(OR(E4536="Project Management",E4536="Project Support",E4536="Sprint Management",E4536="Sprint Support"),"NA",ROUND((((VLOOKUP(AD4536,[2]Formula!V:X,3,0)))-SUMIF(AD:AD,AD4536,H:H)),2)))</f>
        <v/>
      </c>
      <c r="H4536" s="71"/>
      <c r="I4536" s="72"/>
      <c r="J4536" s="72"/>
      <c r="K4536" s="38" t="str">
        <f>IF(E4536="","",IF(OR(E4536="Project Management",E4536="Project Support",E4536="Sprint Management",E4536="Sprint Support"),"NA",(((SUMIF(AD:AD,AD4536,H:H)/VLOOKUP(AD4536,[2]Formula!V:X,3,0))*VLOOKUP(AD4536,[2]Formula!V:X,2,0))*H4536)/SUMIF(AD:AD,AD4536,H:H)))</f>
        <v/>
      </c>
      <c r="L4536" s="38" t="str">
        <f t="shared" si="421"/>
        <v/>
      </c>
      <c r="M4536" s="38" t="str">
        <f t="shared" si="422"/>
        <v/>
      </c>
      <c r="N4536" s="38" t="str">
        <f t="shared" si="424"/>
        <v/>
      </c>
      <c r="O4536" s="38" t="str">
        <f t="shared" si="426"/>
        <v/>
      </c>
      <c r="P4536" s="39" t="str">
        <f t="shared" si="425"/>
        <v/>
      </c>
      <c r="AC4536" s="42" t="str">
        <f>IF(B4536="","",VLOOKUP(B4536,[2]Formula!B:C,2,0))</f>
        <v/>
      </c>
      <c r="AD4536" s="43" t="str">
        <f t="shared" si="423"/>
        <v/>
      </c>
    </row>
    <row r="4537" spans="1:30" x14ac:dyDescent="0.25">
      <c r="A4537" s="64"/>
      <c r="B4537" s="64"/>
      <c r="C4537" s="66"/>
      <c r="D4537" s="67"/>
      <c r="E4537" s="64"/>
      <c r="F4537" s="64"/>
      <c r="G4537" s="37" t="str">
        <f>IF(E4537="","",IF(OR(E4537="Project Management",E4537="Project Support",E4537="Sprint Management",E4537="Sprint Support"),"NA",ROUND((((VLOOKUP(AD4537,[2]Formula!V:X,3,0)))-SUMIF(AD:AD,AD4537,H:H)),2)))</f>
        <v/>
      </c>
      <c r="H4537" s="71"/>
      <c r="I4537" s="72"/>
      <c r="J4537" s="72"/>
      <c r="K4537" s="38" t="str">
        <f>IF(E4537="","",IF(OR(E4537="Project Management",E4537="Project Support",E4537="Sprint Management",E4537="Sprint Support"),"NA",(((SUMIF(AD:AD,AD4537,H:H)/VLOOKUP(AD4537,[2]Formula!V:X,3,0))*VLOOKUP(AD4537,[2]Formula!V:X,2,0))*H4537)/SUMIF(AD:AD,AD4537,H:H)))</f>
        <v/>
      </c>
      <c r="L4537" s="38" t="str">
        <f t="shared" si="421"/>
        <v/>
      </c>
      <c r="M4537" s="38" t="str">
        <f t="shared" si="422"/>
        <v/>
      </c>
      <c r="N4537" s="38" t="str">
        <f t="shared" si="424"/>
        <v/>
      </c>
      <c r="O4537" s="38" t="str">
        <f t="shared" si="426"/>
        <v/>
      </c>
      <c r="P4537" s="39" t="str">
        <f t="shared" si="425"/>
        <v/>
      </c>
      <c r="AC4537" s="42" t="str">
        <f>IF(B4537="","",VLOOKUP(B4537,[2]Formula!B:C,2,0))</f>
        <v/>
      </c>
      <c r="AD4537" s="43" t="str">
        <f t="shared" si="423"/>
        <v/>
      </c>
    </row>
    <row r="4538" spans="1:30" x14ac:dyDescent="0.25">
      <c r="A4538" s="64"/>
      <c r="B4538" s="64"/>
      <c r="C4538" s="66"/>
      <c r="D4538" s="67"/>
      <c r="E4538" s="64"/>
      <c r="F4538" s="64"/>
      <c r="G4538" s="37" t="str">
        <f>IF(E4538="","",IF(OR(E4538="Project Management",E4538="Project Support",E4538="Sprint Management",E4538="Sprint Support"),"NA",ROUND((((VLOOKUP(AD4538,[2]Formula!V:X,3,0)))-SUMIF(AD:AD,AD4538,H:H)),2)))</f>
        <v/>
      </c>
      <c r="H4538" s="71"/>
      <c r="I4538" s="72"/>
      <c r="J4538" s="72"/>
      <c r="K4538" s="38" t="str">
        <f>IF(E4538="","",IF(OR(E4538="Project Management",E4538="Project Support",E4538="Sprint Management",E4538="Sprint Support"),"NA",(((SUMIF(AD:AD,AD4538,H:H)/VLOOKUP(AD4538,[2]Formula!V:X,3,0))*VLOOKUP(AD4538,[2]Formula!V:X,2,0))*H4538)/SUMIF(AD:AD,AD4538,H:H)))</f>
        <v/>
      </c>
      <c r="L4538" s="38" t="str">
        <f t="shared" si="421"/>
        <v/>
      </c>
      <c r="M4538" s="38" t="str">
        <f t="shared" si="422"/>
        <v/>
      </c>
      <c r="N4538" s="38" t="str">
        <f t="shared" si="424"/>
        <v/>
      </c>
      <c r="O4538" s="38" t="str">
        <f t="shared" si="426"/>
        <v/>
      </c>
      <c r="P4538" s="39" t="str">
        <f t="shared" si="425"/>
        <v/>
      </c>
      <c r="AC4538" s="42" t="str">
        <f>IF(B4538="","",VLOOKUP(B4538,[2]Formula!B:C,2,0))</f>
        <v/>
      </c>
      <c r="AD4538" s="43" t="str">
        <f t="shared" si="423"/>
        <v/>
      </c>
    </row>
    <row r="4539" spans="1:30" x14ac:dyDescent="0.25">
      <c r="A4539" s="64"/>
      <c r="B4539" s="64"/>
      <c r="C4539" s="66"/>
      <c r="D4539" s="67"/>
      <c r="E4539" s="64"/>
      <c r="F4539" s="64"/>
      <c r="G4539" s="37" t="str">
        <f>IF(E4539="","",IF(OR(E4539="Project Management",E4539="Project Support",E4539="Sprint Management",E4539="Sprint Support"),"NA",ROUND((((VLOOKUP(AD4539,[2]Formula!V:X,3,0)))-SUMIF(AD:AD,AD4539,H:H)),2)))</f>
        <v/>
      </c>
      <c r="H4539" s="71"/>
      <c r="I4539" s="72"/>
      <c r="J4539" s="72"/>
      <c r="K4539" s="38" t="str">
        <f>IF(E4539="","",IF(OR(E4539="Project Management",E4539="Project Support",E4539="Sprint Management",E4539="Sprint Support"),"NA",(((SUMIF(AD:AD,AD4539,H:H)/VLOOKUP(AD4539,[2]Formula!V:X,3,0))*VLOOKUP(AD4539,[2]Formula!V:X,2,0))*H4539)/SUMIF(AD:AD,AD4539,H:H)))</f>
        <v/>
      </c>
      <c r="L4539" s="38" t="str">
        <f t="shared" si="421"/>
        <v/>
      </c>
      <c r="M4539" s="38" t="str">
        <f t="shared" si="422"/>
        <v/>
      </c>
      <c r="N4539" s="38" t="str">
        <f t="shared" si="424"/>
        <v/>
      </c>
      <c r="O4539" s="38" t="str">
        <f t="shared" si="426"/>
        <v/>
      </c>
      <c r="P4539" s="39" t="str">
        <f t="shared" si="425"/>
        <v/>
      </c>
      <c r="AC4539" s="42" t="str">
        <f>IF(B4539="","",VLOOKUP(B4539,[2]Formula!B:C,2,0))</f>
        <v/>
      </c>
      <c r="AD4539" s="43" t="str">
        <f t="shared" si="423"/>
        <v/>
      </c>
    </row>
    <row r="4540" spans="1:30" x14ac:dyDescent="0.25">
      <c r="A4540" s="64"/>
      <c r="B4540" s="64"/>
      <c r="C4540" s="66"/>
      <c r="D4540" s="67"/>
      <c r="E4540" s="64"/>
      <c r="F4540" s="64"/>
      <c r="G4540" s="37" t="str">
        <f>IF(E4540="","",IF(OR(E4540="Project Management",E4540="Project Support",E4540="Sprint Management",E4540="Sprint Support"),"NA",ROUND((((VLOOKUP(AD4540,[2]Formula!V:X,3,0)))-SUMIF(AD:AD,AD4540,H:H)),2)))</f>
        <v/>
      </c>
      <c r="H4540" s="71"/>
      <c r="I4540" s="72"/>
      <c r="J4540" s="72"/>
      <c r="K4540" s="38" t="str">
        <f>IF(E4540="","",IF(OR(E4540="Project Management",E4540="Project Support",E4540="Sprint Management",E4540="Sprint Support"),"NA",(((SUMIF(AD:AD,AD4540,H:H)/VLOOKUP(AD4540,[2]Formula!V:X,3,0))*VLOOKUP(AD4540,[2]Formula!V:X,2,0))*H4540)/SUMIF(AD:AD,AD4540,H:H)))</f>
        <v/>
      </c>
      <c r="L4540" s="38" t="str">
        <f t="shared" si="421"/>
        <v/>
      </c>
      <c r="M4540" s="38" t="str">
        <f t="shared" si="422"/>
        <v/>
      </c>
      <c r="N4540" s="38" t="str">
        <f t="shared" si="424"/>
        <v/>
      </c>
      <c r="O4540" s="38" t="str">
        <f t="shared" si="426"/>
        <v/>
      </c>
      <c r="P4540" s="39" t="str">
        <f t="shared" si="425"/>
        <v/>
      </c>
      <c r="AC4540" s="42" t="str">
        <f>IF(B4540="","",VLOOKUP(B4540,[2]Formula!B:C,2,0))</f>
        <v/>
      </c>
      <c r="AD4540" s="43" t="str">
        <f t="shared" si="423"/>
        <v/>
      </c>
    </row>
    <row r="4541" spans="1:30" x14ac:dyDescent="0.25">
      <c r="A4541" s="64"/>
      <c r="B4541" s="64"/>
      <c r="C4541" s="66"/>
      <c r="D4541" s="67"/>
      <c r="E4541" s="64"/>
      <c r="F4541" s="64"/>
      <c r="G4541" s="37" t="str">
        <f>IF(E4541="","",IF(OR(E4541="Project Management",E4541="Project Support",E4541="Sprint Management",E4541="Sprint Support"),"NA",ROUND((((VLOOKUP(AD4541,[2]Formula!V:X,3,0)))-SUMIF(AD:AD,AD4541,H:H)),2)))</f>
        <v/>
      </c>
      <c r="H4541" s="71"/>
      <c r="I4541" s="72"/>
      <c r="J4541" s="72"/>
      <c r="K4541" s="38" t="str">
        <f>IF(E4541="","",IF(OR(E4541="Project Management",E4541="Project Support",E4541="Sprint Management",E4541="Sprint Support"),"NA",(((SUMIF(AD:AD,AD4541,H:H)/VLOOKUP(AD4541,[2]Formula!V:X,3,0))*VLOOKUP(AD4541,[2]Formula!V:X,2,0))*H4541)/SUMIF(AD:AD,AD4541,H:H)))</f>
        <v/>
      </c>
      <c r="L4541" s="38" t="str">
        <f t="shared" si="421"/>
        <v/>
      </c>
      <c r="M4541" s="38" t="str">
        <f t="shared" si="422"/>
        <v/>
      </c>
      <c r="N4541" s="38" t="str">
        <f t="shared" si="424"/>
        <v/>
      </c>
      <c r="O4541" s="38" t="str">
        <f t="shared" si="426"/>
        <v/>
      </c>
      <c r="P4541" s="39" t="str">
        <f t="shared" si="425"/>
        <v/>
      </c>
      <c r="AC4541" s="42" t="str">
        <f>IF(B4541="","",VLOOKUP(B4541,[2]Formula!B:C,2,0))</f>
        <v/>
      </c>
      <c r="AD4541" s="43" t="str">
        <f t="shared" si="423"/>
        <v/>
      </c>
    </row>
    <row r="4542" spans="1:30" x14ac:dyDescent="0.25">
      <c r="A4542" s="64"/>
      <c r="B4542" s="64"/>
      <c r="C4542" s="66"/>
      <c r="D4542" s="67"/>
      <c r="E4542" s="64"/>
      <c r="F4542" s="64"/>
      <c r="G4542" s="37" t="str">
        <f>IF(E4542="","",IF(OR(E4542="Project Management",E4542="Project Support",E4542="Sprint Management",E4542="Sprint Support"),"NA",ROUND((((VLOOKUP(AD4542,[2]Formula!V:X,3,0)))-SUMIF(AD:AD,AD4542,H:H)),2)))</f>
        <v/>
      </c>
      <c r="H4542" s="71"/>
      <c r="I4542" s="72"/>
      <c r="J4542" s="72"/>
      <c r="K4542" s="38" t="str">
        <f>IF(E4542="","",IF(OR(E4542="Project Management",E4542="Project Support",E4542="Sprint Management",E4542="Sprint Support"),"NA",(((SUMIF(AD:AD,AD4542,H:H)/VLOOKUP(AD4542,[2]Formula!V:X,3,0))*VLOOKUP(AD4542,[2]Formula!V:X,2,0))*H4542)/SUMIF(AD:AD,AD4542,H:H)))</f>
        <v/>
      </c>
      <c r="L4542" s="38" t="str">
        <f t="shared" si="421"/>
        <v/>
      </c>
      <c r="M4542" s="38" t="str">
        <f t="shared" si="422"/>
        <v/>
      </c>
      <c r="N4542" s="38" t="str">
        <f t="shared" si="424"/>
        <v/>
      </c>
      <c r="O4542" s="38" t="str">
        <f t="shared" si="426"/>
        <v/>
      </c>
      <c r="P4542" s="39" t="str">
        <f t="shared" si="425"/>
        <v/>
      </c>
      <c r="AC4542" s="42" t="str">
        <f>IF(B4542="","",VLOOKUP(B4542,[2]Formula!B:C,2,0))</f>
        <v/>
      </c>
      <c r="AD4542" s="43" t="str">
        <f t="shared" si="423"/>
        <v/>
      </c>
    </row>
    <row r="4543" spans="1:30" x14ac:dyDescent="0.25">
      <c r="A4543" s="64"/>
      <c r="B4543" s="64"/>
      <c r="C4543" s="66"/>
      <c r="D4543" s="67"/>
      <c r="E4543" s="64"/>
      <c r="F4543" s="64"/>
      <c r="G4543" s="37" t="str">
        <f>IF(E4543="","",IF(OR(E4543="Project Management",E4543="Project Support",E4543="Sprint Management",E4543="Sprint Support"),"NA",ROUND((((VLOOKUP(AD4543,[2]Formula!V:X,3,0)))-SUMIF(AD:AD,AD4543,H:H)),2)))</f>
        <v/>
      </c>
      <c r="H4543" s="71"/>
      <c r="I4543" s="72"/>
      <c r="J4543" s="72"/>
      <c r="K4543" s="38" t="str">
        <f>IF(E4543="","",IF(OR(E4543="Project Management",E4543="Project Support",E4543="Sprint Management",E4543="Sprint Support"),"NA",(((SUMIF(AD:AD,AD4543,H:H)/VLOOKUP(AD4543,[2]Formula!V:X,3,0))*VLOOKUP(AD4543,[2]Formula!V:X,2,0))*H4543)/SUMIF(AD:AD,AD4543,H:H)))</f>
        <v/>
      </c>
      <c r="L4543" s="38" t="str">
        <f t="shared" si="421"/>
        <v/>
      </c>
      <c r="M4543" s="38" t="str">
        <f t="shared" si="422"/>
        <v/>
      </c>
      <c r="N4543" s="38" t="str">
        <f t="shared" si="424"/>
        <v/>
      </c>
      <c r="O4543" s="38" t="str">
        <f t="shared" si="426"/>
        <v/>
      </c>
      <c r="P4543" s="39" t="str">
        <f t="shared" si="425"/>
        <v/>
      </c>
      <c r="AC4543" s="42" t="str">
        <f>IF(B4543="","",VLOOKUP(B4543,[2]Formula!B:C,2,0))</f>
        <v/>
      </c>
      <c r="AD4543" s="43" t="str">
        <f t="shared" si="423"/>
        <v/>
      </c>
    </row>
    <row r="4544" spans="1:30" x14ac:dyDescent="0.25">
      <c r="A4544" s="64"/>
      <c r="B4544" s="64"/>
      <c r="C4544" s="66"/>
      <c r="D4544" s="67"/>
      <c r="E4544" s="64"/>
      <c r="F4544" s="64"/>
      <c r="G4544" s="37" t="str">
        <f>IF(E4544="","",IF(OR(E4544="Project Management",E4544="Project Support",E4544="Sprint Management",E4544="Sprint Support"),"NA",ROUND((((VLOOKUP(AD4544,[2]Formula!V:X,3,0)))-SUMIF(AD:AD,AD4544,H:H)),2)))</f>
        <v/>
      </c>
      <c r="H4544" s="71"/>
      <c r="I4544" s="72"/>
      <c r="J4544" s="72"/>
      <c r="K4544" s="38" t="str">
        <f>IF(E4544="","",IF(OR(E4544="Project Management",E4544="Project Support",E4544="Sprint Management",E4544="Sprint Support"),"NA",(((SUMIF(AD:AD,AD4544,H:H)/VLOOKUP(AD4544,[2]Formula!V:X,3,0))*VLOOKUP(AD4544,[2]Formula!V:X,2,0))*H4544)/SUMIF(AD:AD,AD4544,H:H)))</f>
        <v/>
      </c>
      <c r="L4544" s="38" t="str">
        <f t="shared" si="421"/>
        <v/>
      </c>
      <c r="M4544" s="38" t="str">
        <f t="shared" si="422"/>
        <v/>
      </c>
      <c r="N4544" s="38" t="str">
        <f t="shared" si="424"/>
        <v/>
      </c>
      <c r="O4544" s="38" t="str">
        <f t="shared" si="426"/>
        <v/>
      </c>
      <c r="P4544" s="39" t="str">
        <f t="shared" si="425"/>
        <v/>
      </c>
      <c r="AC4544" s="42" t="str">
        <f>IF(B4544="","",VLOOKUP(B4544,[2]Formula!B:C,2,0))</f>
        <v/>
      </c>
      <c r="AD4544" s="43" t="str">
        <f t="shared" si="423"/>
        <v/>
      </c>
    </row>
    <row r="4545" spans="1:30" x14ac:dyDescent="0.25">
      <c r="A4545" s="64"/>
      <c r="B4545" s="64"/>
      <c r="C4545" s="66"/>
      <c r="D4545" s="67"/>
      <c r="E4545" s="64"/>
      <c r="F4545" s="64"/>
      <c r="G4545" s="37" t="str">
        <f>IF(E4545="","",IF(OR(E4545="Project Management",E4545="Project Support",E4545="Sprint Management",E4545="Sprint Support"),"NA",ROUND((((VLOOKUP(AD4545,[2]Formula!V:X,3,0)))-SUMIF(AD:AD,AD4545,H:H)),2)))</f>
        <v/>
      </c>
      <c r="H4545" s="71"/>
      <c r="I4545" s="72"/>
      <c r="J4545" s="72"/>
      <c r="K4545" s="38" t="str">
        <f>IF(E4545="","",IF(OR(E4545="Project Management",E4545="Project Support",E4545="Sprint Management",E4545="Sprint Support"),"NA",(((SUMIF(AD:AD,AD4545,H:H)/VLOOKUP(AD4545,[2]Formula!V:X,3,0))*VLOOKUP(AD4545,[2]Formula!V:X,2,0))*H4545)/SUMIF(AD:AD,AD4545,H:H)))</f>
        <v/>
      </c>
      <c r="L4545" s="38" t="str">
        <f t="shared" si="421"/>
        <v/>
      </c>
      <c r="M4545" s="38" t="str">
        <f t="shared" si="422"/>
        <v/>
      </c>
      <c r="N4545" s="38" t="str">
        <f t="shared" si="424"/>
        <v/>
      </c>
      <c r="O4545" s="38" t="str">
        <f t="shared" si="426"/>
        <v/>
      </c>
      <c r="P4545" s="39" t="str">
        <f t="shared" si="425"/>
        <v/>
      </c>
      <c r="AC4545" s="42" t="str">
        <f>IF(B4545="","",VLOOKUP(B4545,[2]Formula!B:C,2,0))</f>
        <v/>
      </c>
      <c r="AD4545" s="43" t="str">
        <f t="shared" si="423"/>
        <v/>
      </c>
    </row>
    <row r="4546" spans="1:30" x14ac:dyDescent="0.25">
      <c r="A4546" s="64"/>
      <c r="B4546" s="64"/>
      <c r="C4546" s="66"/>
      <c r="D4546" s="67"/>
      <c r="E4546" s="64"/>
      <c r="F4546" s="64"/>
      <c r="G4546" s="37" t="str">
        <f>IF(E4546="","",IF(OR(E4546="Project Management",E4546="Project Support",E4546="Sprint Management",E4546="Sprint Support"),"NA",ROUND((((VLOOKUP(AD4546,[2]Formula!V:X,3,0)))-SUMIF(AD:AD,AD4546,H:H)),2)))</f>
        <v/>
      </c>
      <c r="H4546" s="71"/>
      <c r="I4546" s="72"/>
      <c r="J4546" s="72"/>
      <c r="K4546" s="38" t="str">
        <f>IF(E4546="","",IF(OR(E4546="Project Management",E4546="Project Support",E4546="Sprint Management",E4546="Sprint Support"),"NA",(((SUMIF(AD:AD,AD4546,H:H)/VLOOKUP(AD4546,[2]Formula!V:X,3,0))*VLOOKUP(AD4546,[2]Formula!V:X,2,0))*H4546)/SUMIF(AD:AD,AD4546,H:H)))</f>
        <v/>
      </c>
      <c r="L4546" s="38" t="str">
        <f t="shared" ref="L4546:L4609" si="427">IFERROR(IF(K4546="NA",(H4546/I4546),(K4546/I4546)),"")</f>
        <v/>
      </c>
      <c r="M4546" s="38" t="str">
        <f t="shared" ref="M4546:M4609" si="428">IFERROR(IF(K4546="NA",1,(K4546/H4546)),"")</f>
        <v/>
      </c>
      <c r="N4546" s="38" t="str">
        <f t="shared" si="424"/>
        <v/>
      </c>
      <c r="O4546" s="38" t="str">
        <f t="shared" si="426"/>
        <v/>
      </c>
      <c r="P4546" s="39" t="str">
        <f t="shared" si="425"/>
        <v/>
      </c>
      <c r="AC4546" s="42" t="str">
        <f>IF(B4546="","",VLOOKUP(B4546,[2]Formula!B:C,2,0))</f>
        <v/>
      </c>
      <c r="AD4546" s="43" t="str">
        <f t="shared" ref="AD4546:AD4609" si="429">IF(B4546="","",CONCATENATE(B4546,"_",E4546))</f>
        <v/>
      </c>
    </row>
    <row r="4547" spans="1:30" x14ac:dyDescent="0.25">
      <c r="A4547" s="64"/>
      <c r="B4547" s="64"/>
      <c r="C4547" s="66"/>
      <c r="D4547" s="67"/>
      <c r="E4547" s="64"/>
      <c r="F4547" s="64"/>
      <c r="G4547" s="37" t="str">
        <f>IF(E4547="","",IF(OR(E4547="Project Management",E4547="Project Support",E4547="Sprint Management",E4547="Sprint Support"),"NA",ROUND((((VLOOKUP(AD4547,[2]Formula!V:X,3,0)))-SUMIF(AD:AD,AD4547,H:H)),2)))</f>
        <v/>
      </c>
      <c r="H4547" s="71"/>
      <c r="I4547" s="72"/>
      <c r="J4547" s="72"/>
      <c r="K4547" s="38" t="str">
        <f>IF(E4547="","",IF(OR(E4547="Project Management",E4547="Project Support",E4547="Sprint Management",E4547="Sprint Support"),"NA",(((SUMIF(AD:AD,AD4547,H:H)/VLOOKUP(AD4547,[2]Formula!V:X,3,0))*VLOOKUP(AD4547,[2]Formula!V:X,2,0))*H4547)/SUMIF(AD:AD,AD4547,H:H)))</f>
        <v/>
      </c>
      <c r="L4547" s="38" t="str">
        <f t="shared" si="427"/>
        <v/>
      </c>
      <c r="M4547" s="38" t="str">
        <f t="shared" si="428"/>
        <v/>
      </c>
      <c r="N4547" s="38" t="str">
        <f t="shared" ref="N4547:N4610" si="430">IFERROR(((L4547-M4547)/M4547)*100,"")</f>
        <v/>
      </c>
      <c r="O4547" s="38" t="str">
        <f t="shared" si="426"/>
        <v/>
      </c>
      <c r="P4547" s="39" t="str">
        <f t="shared" ref="P4547:P4610" si="431">IF(O4547="","",1)</f>
        <v/>
      </c>
      <c r="AC4547" s="42" t="str">
        <f>IF(B4547="","",VLOOKUP(B4547,[2]Formula!B:C,2,0))</f>
        <v/>
      </c>
      <c r="AD4547" s="43" t="str">
        <f t="shared" si="429"/>
        <v/>
      </c>
    </row>
    <row r="4548" spans="1:30" x14ac:dyDescent="0.25">
      <c r="A4548" s="64"/>
      <c r="B4548" s="64"/>
      <c r="C4548" s="66"/>
      <c r="D4548" s="67"/>
      <c r="E4548" s="64"/>
      <c r="F4548" s="64"/>
      <c r="G4548" s="37" t="str">
        <f>IF(E4548="","",IF(OR(E4548="Project Management",E4548="Project Support",E4548="Sprint Management",E4548="Sprint Support"),"NA",ROUND((((VLOOKUP(AD4548,[2]Formula!V:X,3,0)))-SUMIF(AD:AD,AD4548,H:H)),2)))</f>
        <v/>
      </c>
      <c r="H4548" s="71"/>
      <c r="I4548" s="72"/>
      <c r="J4548" s="72"/>
      <c r="K4548" s="38" t="str">
        <f>IF(E4548="","",IF(OR(E4548="Project Management",E4548="Project Support",E4548="Sprint Management",E4548="Sprint Support"),"NA",(((SUMIF(AD:AD,AD4548,H:H)/VLOOKUP(AD4548,[2]Formula!V:X,3,0))*VLOOKUP(AD4548,[2]Formula!V:X,2,0))*H4548)/SUMIF(AD:AD,AD4548,H:H)))</f>
        <v/>
      </c>
      <c r="L4548" s="38" t="str">
        <f t="shared" si="427"/>
        <v/>
      </c>
      <c r="M4548" s="38" t="str">
        <f t="shared" si="428"/>
        <v/>
      </c>
      <c r="N4548" s="38" t="str">
        <f t="shared" si="430"/>
        <v/>
      </c>
      <c r="O4548" s="38" t="str">
        <f t="shared" si="426"/>
        <v/>
      </c>
      <c r="P4548" s="39" t="str">
        <f t="shared" si="431"/>
        <v/>
      </c>
      <c r="AC4548" s="42" t="str">
        <f>IF(B4548="","",VLOOKUP(B4548,[2]Formula!B:C,2,0))</f>
        <v/>
      </c>
      <c r="AD4548" s="43" t="str">
        <f t="shared" si="429"/>
        <v/>
      </c>
    </row>
    <row r="4549" spans="1:30" x14ac:dyDescent="0.25">
      <c r="A4549" s="64"/>
      <c r="B4549" s="64"/>
      <c r="C4549" s="66"/>
      <c r="D4549" s="67"/>
      <c r="E4549" s="64"/>
      <c r="F4549" s="64"/>
      <c r="G4549" s="37" t="str">
        <f>IF(E4549="","",IF(OR(E4549="Project Management",E4549="Project Support",E4549="Sprint Management",E4549="Sprint Support"),"NA",ROUND((((VLOOKUP(AD4549,[2]Formula!V:X,3,0)))-SUMIF(AD:AD,AD4549,H:H)),2)))</f>
        <v/>
      </c>
      <c r="H4549" s="71"/>
      <c r="I4549" s="72"/>
      <c r="J4549" s="72"/>
      <c r="K4549" s="38" t="str">
        <f>IF(E4549="","",IF(OR(E4549="Project Management",E4549="Project Support",E4549="Sprint Management",E4549="Sprint Support"),"NA",(((SUMIF(AD:AD,AD4549,H:H)/VLOOKUP(AD4549,[2]Formula!V:X,3,0))*VLOOKUP(AD4549,[2]Formula!V:X,2,0))*H4549)/SUMIF(AD:AD,AD4549,H:H)))</f>
        <v/>
      </c>
      <c r="L4549" s="38" t="str">
        <f t="shared" si="427"/>
        <v/>
      </c>
      <c r="M4549" s="38" t="str">
        <f t="shared" si="428"/>
        <v/>
      </c>
      <c r="N4549" s="38" t="str">
        <f t="shared" si="430"/>
        <v/>
      </c>
      <c r="O4549" s="38" t="str">
        <f t="shared" si="426"/>
        <v/>
      </c>
      <c r="P4549" s="39" t="str">
        <f t="shared" si="431"/>
        <v/>
      </c>
      <c r="AC4549" s="42" t="str">
        <f>IF(B4549="","",VLOOKUP(B4549,[2]Formula!B:C,2,0))</f>
        <v/>
      </c>
      <c r="AD4549" s="43" t="str">
        <f t="shared" si="429"/>
        <v/>
      </c>
    </row>
    <row r="4550" spans="1:30" x14ac:dyDescent="0.25">
      <c r="A4550" s="64"/>
      <c r="B4550" s="64"/>
      <c r="C4550" s="66"/>
      <c r="D4550" s="67"/>
      <c r="E4550" s="64"/>
      <c r="F4550" s="64"/>
      <c r="G4550" s="37" t="str">
        <f>IF(E4550="","",IF(OR(E4550="Project Management",E4550="Project Support",E4550="Sprint Management",E4550="Sprint Support"),"NA",ROUND((((VLOOKUP(AD4550,[2]Formula!V:X,3,0)))-SUMIF(AD:AD,AD4550,H:H)),2)))</f>
        <v/>
      </c>
      <c r="H4550" s="71"/>
      <c r="I4550" s="72"/>
      <c r="J4550" s="72"/>
      <c r="K4550" s="38" t="str">
        <f>IF(E4550="","",IF(OR(E4550="Project Management",E4550="Project Support",E4550="Sprint Management",E4550="Sprint Support"),"NA",(((SUMIF(AD:AD,AD4550,H:H)/VLOOKUP(AD4550,[2]Formula!V:X,3,0))*VLOOKUP(AD4550,[2]Formula!V:X,2,0))*H4550)/SUMIF(AD:AD,AD4550,H:H)))</f>
        <v/>
      </c>
      <c r="L4550" s="38" t="str">
        <f t="shared" si="427"/>
        <v/>
      </c>
      <c r="M4550" s="38" t="str">
        <f t="shared" si="428"/>
        <v/>
      </c>
      <c r="N4550" s="38" t="str">
        <f t="shared" si="430"/>
        <v/>
      </c>
      <c r="O4550" s="38" t="str">
        <f t="shared" si="426"/>
        <v/>
      </c>
      <c r="P4550" s="39" t="str">
        <f t="shared" si="431"/>
        <v/>
      </c>
      <c r="AC4550" s="42" t="str">
        <f>IF(B4550="","",VLOOKUP(B4550,[2]Formula!B:C,2,0))</f>
        <v/>
      </c>
      <c r="AD4550" s="43" t="str">
        <f t="shared" si="429"/>
        <v/>
      </c>
    </row>
    <row r="4551" spans="1:30" x14ac:dyDescent="0.25">
      <c r="A4551" s="64"/>
      <c r="B4551" s="64"/>
      <c r="C4551" s="66"/>
      <c r="D4551" s="67"/>
      <c r="E4551" s="64"/>
      <c r="F4551" s="64"/>
      <c r="G4551" s="37" t="str">
        <f>IF(E4551="","",IF(OR(E4551="Project Management",E4551="Project Support",E4551="Sprint Management",E4551="Sprint Support"),"NA",ROUND((((VLOOKUP(AD4551,[2]Formula!V:X,3,0)))-SUMIF(AD:AD,AD4551,H:H)),2)))</f>
        <v/>
      </c>
      <c r="H4551" s="71"/>
      <c r="I4551" s="72"/>
      <c r="J4551" s="72"/>
      <c r="K4551" s="38" t="str">
        <f>IF(E4551="","",IF(OR(E4551="Project Management",E4551="Project Support",E4551="Sprint Management",E4551="Sprint Support"),"NA",(((SUMIF(AD:AD,AD4551,H:H)/VLOOKUP(AD4551,[2]Formula!V:X,3,0))*VLOOKUP(AD4551,[2]Formula!V:X,2,0))*H4551)/SUMIF(AD:AD,AD4551,H:H)))</f>
        <v/>
      </c>
      <c r="L4551" s="38" t="str">
        <f t="shared" si="427"/>
        <v/>
      </c>
      <c r="M4551" s="38" t="str">
        <f t="shared" si="428"/>
        <v/>
      </c>
      <c r="N4551" s="38" t="str">
        <f t="shared" si="430"/>
        <v/>
      </c>
      <c r="O4551" s="38" t="str">
        <f t="shared" si="426"/>
        <v/>
      </c>
      <c r="P4551" s="39" t="str">
        <f t="shared" si="431"/>
        <v/>
      </c>
      <c r="AC4551" s="42" t="str">
        <f>IF(B4551="","",VLOOKUP(B4551,[2]Formula!B:C,2,0))</f>
        <v/>
      </c>
      <c r="AD4551" s="43" t="str">
        <f t="shared" si="429"/>
        <v/>
      </c>
    </row>
    <row r="4552" spans="1:30" x14ac:dyDescent="0.25">
      <c r="A4552" s="64"/>
      <c r="B4552" s="64"/>
      <c r="C4552" s="66"/>
      <c r="D4552" s="67"/>
      <c r="E4552" s="64"/>
      <c r="F4552" s="64"/>
      <c r="G4552" s="37" t="str">
        <f>IF(E4552="","",IF(OR(E4552="Project Management",E4552="Project Support",E4552="Sprint Management",E4552="Sprint Support"),"NA",ROUND((((VLOOKUP(AD4552,[2]Formula!V:X,3,0)))-SUMIF(AD:AD,AD4552,H:H)),2)))</f>
        <v/>
      </c>
      <c r="H4552" s="71"/>
      <c r="I4552" s="72"/>
      <c r="J4552" s="72"/>
      <c r="K4552" s="38" t="str">
        <f>IF(E4552="","",IF(OR(E4552="Project Management",E4552="Project Support",E4552="Sprint Management",E4552="Sprint Support"),"NA",(((SUMIF(AD:AD,AD4552,H:H)/VLOOKUP(AD4552,[2]Formula!V:X,3,0))*VLOOKUP(AD4552,[2]Formula!V:X,2,0))*H4552)/SUMIF(AD:AD,AD4552,H:H)))</f>
        <v/>
      </c>
      <c r="L4552" s="38" t="str">
        <f t="shared" si="427"/>
        <v/>
      </c>
      <c r="M4552" s="38" t="str">
        <f t="shared" si="428"/>
        <v/>
      </c>
      <c r="N4552" s="38" t="str">
        <f t="shared" si="430"/>
        <v/>
      </c>
      <c r="O4552" s="38" t="str">
        <f t="shared" si="426"/>
        <v/>
      </c>
      <c r="P4552" s="39" t="str">
        <f t="shared" si="431"/>
        <v/>
      </c>
      <c r="AC4552" s="42" t="str">
        <f>IF(B4552="","",VLOOKUP(B4552,[2]Formula!B:C,2,0))</f>
        <v/>
      </c>
      <c r="AD4552" s="43" t="str">
        <f t="shared" si="429"/>
        <v/>
      </c>
    </row>
    <row r="4553" spans="1:30" x14ac:dyDescent="0.25">
      <c r="A4553" s="64"/>
      <c r="B4553" s="64"/>
      <c r="C4553" s="66"/>
      <c r="D4553" s="67"/>
      <c r="E4553" s="64"/>
      <c r="F4553" s="64"/>
      <c r="G4553" s="37" t="str">
        <f>IF(E4553="","",IF(OR(E4553="Project Management",E4553="Project Support",E4553="Sprint Management",E4553="Sprint Support"),"NA",ROUND((((VLOOKUP(AD4553,[2]Formula!V:X,3,0)))-SUMIF(AD:AD,AD4553,H:H)),2)))</f>
        <v/>
      </c>
      <c r="H4553" s="71"/>
      <c r="I4553" s="72"/>
      <c r="J4553" s="72"/>
      <c r="K4553" s="38" t="str">
        <f>IF(E4553="","",IF(OR(E4553="Project Management",E4553="Project Support",E4553="Sprint Management",E4553="Sprint Support"),"NA",(((SUMIF(AD:AD,AD4553,H:H)/VLOOKUP(AD4553,[2]Formula!V:X,3,0))*VLOOKUP(AD4553,[2]Formula!V:X,2,0))*H4553)/SUMIF(AD:AD,AD4553,H:H)))</f>
        <v/>
      </c>
      <c r="L4553" s="38" t="str">
        <f t="shared" si="427"/>
        <v/>
      </c>
      <c r="M4553" s="38" t="str">
        <f t="shared" si="428"/>
        <v/>
      </c>
      <c r="N4553" s="38" t="str">
        <f t="shared" si="430"/>
        <v/>
      </c>
      <c r="O4553" s="38" t="str">
        <f t="shared" si="426"/>
        <v/>
      </c>
      <c r="P4553" s="39" t="str">
        <f t="shared" si="431"/>
        <v/>
      </c>
      <c r="AC4553" s="42" t="str">
        <f>IF(B4553="","",VLOOKUP(B4553,[2]Formula!B:C,2,0))</f>
        <v/>
      </c>
      <c r="AD4553" s="43" t="str">
        <f t="shared" si="429"/>
        <v/>
      </c>
    </row>
    <row r="4554" spans="1:30" x14ac:dyDescent="0.25">
      <c r="A4554" s="64"/>
      <c r="B4554" s="64"/>
      <c r="C4554" s="66"/>
      <c r="D4554" s="67"/>
      <c r="E4554" s="64"/>
      <c r="F4554" s="64"/>
      <c r="G4554" s="37" t="str">
        <f>IF(E4554="","",IF(OR(E4554="Project Management",E4554="Project Support",E4554="Sprint Management",E4554="Sprint Support"),"NA",ROUND((((VLOOKUP(AD4554,[2]Formula!V:X,3,0)))-SUMIF(AD:AD,AD4554,H:H)),2)))</f>
        <v/>
      </c>
      <c r="H4554" s="71"/>
      <c r="I4554" s="72"/>
      <c r="J4554" s="72"/>
      <c r="K4554" s="38" t="str">
        <f>IF(E4554="","",IF(OR(E4554="Project Management",E4554="Project Support",E4554="Sprint Management",E4554="Sprint Support"),"NA",(((SUMIF(AD:AD,AD4554,H:H)/VLOOKUP(AD4554,[2]Formula!V:X,3,0))*VLOOKUP(AD4554,[2]Formula!V:X,2,0))*H4554)/SUMIF(AD:AD,AD4554,H:H)))</f>
        <v/>
      </c>
      <c r="L4554" s="38" t="str">
        <f t="shared" si="427"/>
        <v/>
      </c>
      <c r="M4554" s="38" t="str">
        <f t="shared" si="428"/>
        <v/>
      </c>
      <c r="N4554" s="38" t="str">
        <f t="shared" si="430"/>
        <v/>
      </c>
      <c r="O4554" s="38" t="str">
        <f t="shared" si="426"/>
        <v/>
      </c>
      <c r="P4554" s="39" t="str">
        <f t="shared" si="431"/>
        <v/>
      </c>
      <c r="AC4554" s="42" t="str">
        <f>IF(B4554="","",VLOOKUP(B4554,[2]Formula!B:C,2,0))</f>
        <v/>
      </c>
      <c r="AD4554" s="43" t="str">
        <f t="shared" si="429"/>
        <v/>
      </c>
    </row>
    <row r="4555" spans="1:30" x14ac:dyDescent="0.25">
      <c r="A4555" s="64"/>
      <c r="B4555" s="64"/>
      <c r="C4555" s="66"/>
      <c r="D4555" s="67"/>
      <c r="E4555" s="64"/>
      <c r="F4555" s="64"/>
      <c r="G4555" s="37" t="str">
        <f>IF(E4555="","",IF(OR(E4555="Project Management",E4555="Project Support",E4555="Sprint Management",E4555="Sprint Support"),"NA",ROUND((((VLOOKUP(AD4555,[2]Formula!V:X,3,0)))-SUMIF(AD:AD,AD4555,H:H)),2)))</f>
        <v/>
      </c>
      <c r="H4555" s="71"/>
      <c r="I4555" s="72"/>
      <c r="J4555" s="72"/>
      <c r="K4555" s="38" t="str">
        <f>IF(E4555="","",IF(OR(E4555="Project Management",E4555="Project Support",E4555="Sprint Management",E4555="Sprint Support"),"NA",(((SUMIF(AD:AD,AD4555,H:H)/VLOOKUP(AD4555,[2]Formula!V:X,3,0))*VLOOKUP(AD4555,[2]Formula!V:X,2,0))*H4555)/SUMIF(AD:AD,AD4555,H:H)))</f>
        <v/>
      </c>
      <c r="L4555" s="38" t="str">
        <f t="shared" si="427"/>
        <v/>
      </c>
      <c r="M4555" s="38" t="str">
        <f t="shared" si="428"/>
        <v/>
      </c>
      <c r="N4555" s="38" t="str">
        <f t="shared" si="430"/>
        <v/>
      </c>
      <c r="O4555" s="38" t="str">
        <f t="shared" si="426"/>
        <v/>
      </c>
      <c r="P4555" s="39" t="str">
        <f t="shared" si="431"/>
        <v/>
      </c>
      <c r="AC4555" s="42" t="str">
        <f>IF(B4555="","",VLOOKUP(B4555,[2]Formula!B:C,2,0))</f>
        <v/>
      </c>
      <c r="AD4555" s="43" t="str">
        <f t="shared" si="429"/>
        <v/>
      </c>
    </row>
    <row r="4556" spans="1:30" x14ac:dyDescent="0.25">
      <c r="A4556" s="64"/>
      <c r="B4556" s="64"/>
      <c r="C4556" s="66"/>
      <c r="D4556" s="67"/>
      <c r="E4556" s="64"/>
      <c r="F4556" s="64"/>
      <c r="G4556" s="37" t="str">
        <f>IF(E4556="","",IF(OR(E4556="Project Management",E4556="Project Support",E4556="Sprint Management",E4556="Sprint Support"),"NA",ROUND((((VLOOKUP(AD4556,[2]Formula!V:X,3,0)))-SUMIF(AD:AD,AD4556,H:H)),2)))</f>
        <v/>
      </c>
      <c r="H4556" s="71"/>
      <c r="I4556" s="72"/>
      <c r="J4556" s="72"/>
      <c r="K4556" s="38" t="str">
        <f>IF(E4556="","",IF(OR(E4556="Project Management",E4556="Project Support",E4556="Sprint Management",E4556="Sprint Support"),"NA",(((SUMIF(AD:AD,AD4556,H:H)/VLOOKUP(AD4556,[2]Formula!V:X,3,0))*VLOOKUP(AD4556,[2]Formula!V:X,2,0))*H4556)/SUMIF(AD:AD,AD4556,H:H)))</f>
        <v/>
      </c>
      <c r="L4556" s="38" t="str">
        <f t="shared" si="427"/>
        <v/>
      </c>
      <c r="M4556" s="38" t="str">
        <f t="shared" si="428"/>
        <v/>
      </c>
      <c r="N4556" s="38" t="str">
        <f t="shared" si="430"/>
        <v/>
      </c>
      <c r="O4556" s="38" t="str">
        <f t="shared" si="426"/>
        <v/>
      </c>
      <c r="P4556" s="39" t="str">
        <f t="shared" si="431"/>
        <v/>
      </c>
      <c r="AC4556" s="42" t="str">
        <f>IF(B4556="","",VLOOKUP(B4556,[2]Formula!B:C,2,0))</f>
        <v/>
      </c>
      <c r="AD4556" s="43" t="str">
        <f t="shared" si="429"/>
        <v/>
      </c>
    </row>
    <row r="4557" spans="1:30" x14ac:dyDescent="0.25">
      <c r="A4557" s="64"/>
      <c r="B4557" s="64"/>
      <c r="C4557" s="66"/>
      <c r="D4557" s="67"/>
      <c r="E4557" s="64"/>
      <c r="F4557" s="64"/>
      <c r="G4557" s="37" t="str">
        <f>IF(E4557="","",IF(OR(E4557="Project Management",E4557="Project Support",E4557="Sprint Management",E4557="Sprint Support"),"NA",ROUND((((VLOOKUP(AD4557,[2]Formula!V:X,3,0)))-SUMIF(AD:AD,AD4557,H:H)),2)))</f>
        <v/>
      </c>
      <c r="H4557" s="71"/>
      <c r="I4557" s="72"/>
      <c r="J4557" s="72"/>
      <c r="K4557" s="38" t="str">
        <f>IF(E4557="","",IF(OR(E4557="Project Management",E4557="Project Support",E4557="Sprint Management",E4557="Sprint Support"),"NA",(((SUMIF(AD:AD,AD4557,H:H)/VLOOKUP(AD4557,[2]Formula!V:X,3,0))*VLOOKUP(AD4557,[2]Formula!V:X,2,0))*H4557)/SUMIF(AD:AD,AD4557,H:H)))</f>
        <v/>
      </c>
      <c r="L4557" s="38" t="str">
        <f t="shared" si="427"/>
        <v/>
      </c>
      <c r="M4557" s="38" t="str">
        <f t="shared" si="428"/>
        <v/>
      </c>
      <c r="N4557" s="38" t="str">
        <f t="shared" si="430"/>
        <v/>
      </c>
      <c r="O4557" s="38" t="str">
        <f t="shared" si="426"/>
        <v/>
      </c>
      <c r="P4557" s="39" t="str">
        <f t="shared" si="431"/>
        <v/>
      </c>
      <c r="AC4557" s="42" t="str">
        <f>IF(B4557="","",VLOOKUP(B4557,[2]Formula!B:C,2,0))</f>
        <v/>
      </c>
      <c r="AD4557" s="43" t="str">
        <f t="shared" si="429"/>
        <v/>
      </c>
    </row>
    <row r="4558" spans="1:30" x14ac:dyDescent="0.25">
      <c r="A4558" s="64"/>
      <c r="B4558" s="64"/>
      <c r="C4558" s="66"/>
      <c r="D4558" s="67"/>
      <c r="E4558" s="64"/>
      <c r="F4558" s="64"/>
      <c r="G4558" s="37" t="str">
        <f>IF(E4558="","",IF(OR(E4558="Project Management",E4558="Project Support",E4558="Sprint Management",E4558="Sprint Support"),"NA",ROUND((((VLOOKUP(AD4558,[2]Formula!V:X,3,0)))-SUMIF(AD:AD,AD4558,H:H)),2)))</f>
        <v/>
      </c>
      <c r="H4558" s="71"/>
      <c r="I4558" s="72"/>
      <c r="J4558" s="72"/>
      <c r="K4558" s="38" t="str">
        <f>IF(E4558="","",IF(OR(E4558="Project Management",E4558="Project Support",E4558="Sprint Management",E4558="Sprint Support"),"NA",(((SUMIF(AD:AD,AD4558,H:H)/VLOOKUP(AD4558,[2]Formula!V:X,3,0))*VLOOKUP(AD4558,[2]Formula!V:X,2,0))*H4558)/SUMIF(AD:AD,AD4558,H:H)))</f>
        <v/>
      </c>
      <c r="L4558" s="38" t="str">
        <f t="shared" si="427"/>
        <v/>
      </c>
      <c r="M4558" s="38" t="str">
        <f t="shared" si="428"/>
        <v/>
      </c>
      <c r="N4558" s="38" t="str">
        <f t="shared" si="430"/>
        <v/>
      </c>
      <c r="O4558" s="38" t="str">
        <f t="shared" si="426"/>
        <v/>
      </c>
      <c r="P4558" s="39" t="str">
        <f t="shared" si="431"/>
        <v/>
      </c>
      <c r="AC4558" s="42" t="str">
        <f>IF(B4558="","",VLOOKUP(B4558,[2]Formula!B:C,2,0))</f>
        <v/>
      </c>
      <c r="AD4558" s="43" t="str">
        <f t="shared" si="429"/>
        <v/>
      </c>
    </row>
    <row r="4559" spans="1:30" x14ac:dyDescent="0.25">
      <c r="A4559" s="64"/>
      <c r="B4559" s="64"/>
      <c r="C4559" s="66"/>
      <c r="D4559" s="67"/>
      <c r="E4559" s="64"/>
      <c r="F4559" s="64"/>
      <c r="G4559" s="37" t="str">
        <f>IF(E4559="","",IF(OR(E4559="Project Management",E4559="Project Support",E4559="Sprint Management",E4559="Sprint Support"),"NA",ROUND((((VLOOKUP(AD4559,[2]Formula!V:X,3,0)))-SUMIF(AD:AD,AD4559,H:H)),2)))</f>
        <v/>
      </c>
      <c r="H4559" s="71"/>
      <c r="I4559" s="72"/>
      <c r="J4559" s="72"/>
      <c r="K4559" s="38" t="str">
        <f>IF(E4559="","",IF(OR(E4559="Project Management",E4559="Project Support",E4559="Sprint Management",E4559="Sprint Support"),"NA",(((SUMIF(AD:AD,AD4559,H:H)/VLOOKUP(AD4559,[2]Formula!V:X,3,0))*VLOOKUP(AD4559,[2]Formula!V:X,2,0))*H4559)/SUMIF(AD:AD,AD4559,H:H)))</f>
        <v/>
      </c>
      <c r="L4559" s="38" t="str">
        <f t="shared" si="427"/>
        <v/>
      </c>
      <c r="M4559" s="38" t="str">
        <f t="shared" si="428"/>
        <v/>
      </c>
      <c r="N4559" s="38" t="str">
        <f t="shared" si="430"/>
        <v/>
      </c>
      <c r="O4559" s="38" t="str">
        <f t="shared" si="426"/>
        <v/>
      </c>
      <c r="P4559" s="39" t="str">
        <f t="shared" si="431"/>
        <v/>
      </c>
      <c r="AC4559" s="42" t="str">
        <f>IF(B4559="","",VLOOKUP(B4559,[2]Formula!B:C,2,0))</f>
        <v/>
      </c>
      <c r="AD4559" s="43" t="str">
        <f t="shared" si="429"/>
        <v/>
      </c>
    </row>
    <row r="4560" spans="1:30" x14ac:dyDescent="0.25">
      <c r="A4560" s="64"/>
      <c r="B4560" s="64"/>
      <c r="C4560" s="66"/>
      <c r="D4560" s="67"/>
      <c r="E4560" s="64"/>
      <c r="F4560" s="64"/>
      <c r="G4560" s="37" t="str">
        <f>IF(E4560="","",IF(OR(E4560="Project Management",E4560="Project Support",E4560="Sprint Management",E4560="Sprint Support"),"NA",ROUND((((VLOOKUP(AD4560,[2]Formula!V:X,3,0)))-SUMIF(AD:AD,AD4560,H:H)),2)))</f>
        <v/>
      </c>
      <c r="H4560" s="71"/>
      <c r="I4560" s="72"/>
      <c r="J4560" s="72"/>
      <c r="K4560" s="38" t="str">
        <f>IF(E4560="","",IF(OR(E4560="Project Management",E4560="Project Support",E4560="Sprint Management",E4560="Sprint Support"),"NA",(((SUMIF(AD:AD,AD4560,H:H)/VLOOKUP(AD4560,[2]Formula!V:X,3,0))*VLOOKUP(AD4560,[2]Formula!V:X,2,0))*H4560)/SUMIF(AD:AD,AD4560,H:H)))</f>
        <v/>
      </c>
      <c r="L4560" s="38" t="str">
        <f t="shared" si="427"/>
        <v/>
      </c>
      <c r="M4560" s="38" t="str">
        <f t="shared" si="428"/>
        <v/>
      </c>
      <c r="N4560" s="38" t="str">
        <f t="shared" si="430"/>
        <v/>
      </c>
      <c r="O4560" s="38" t="str">
        <f t="shared" si="426"/>
        <v/>
      </c>
      <c r="P4560" s="39" t="str">
        <f t="shared" si="431"/>
        <v/>
      </c>
      <c r="AC4560" s="42" t="str">
        <f>IF(B4560="","",VLOOKUP(B4560,[2]Formula!B:C,2,0))</f>
        <v/>
      </c>
      <c r="AD4560" s="43" t="str">
        <f t="shared" si="429"/>
        <v/>
      </c>
    </row>
    <row r="4561" spans="1:30" x14ac:dyDescent="0.25">
      <c r="A4561" s="64"/>
      <c r="B4561" s="64"/>
      <c r="C4561" s="66"/>
      <c r="D4561" s="67"/>
      <c r="E4561" s="64"/>
      <c r="F4561" s="64"/>
      <c r="G4561" s="37" t="str">
        <f>IF(E4561="","",IF(OR(E4561="Project Management",E4561="Project Support",E4561="Sprint Management",E4561="Sprint Support"),"NA",ROUND((((VLOOKUP(AD4561,[2]Formula!V:X,3,0)))-SUMIF(AD:AD,AD4561,H:H)),2)))</f>
        <v/>
      </c>
      <c r="H4561" s="71"/>
      <c r="I4561" s="72"/>
      <c r="J4561" s="72"/>
      <c r="K4561" s="38" t="str">
        <f>IF(E4561="","",IF(OR(E4561="Project Management",E4561="Project Support",E4561="Sprint Management",E4561="Sprint Support"),"NA",(((SUMIF(AD:AD,AD4561,H:H)/VLOOKUP(AD4561,[2]Formula!V:X,3,0))*VLOOKUP(AD4561,[2]Formula!V:X,2,0))*H4561)/SUMIF(AD:AD,AD4561,H:H)))</f>
        <v/>
      </c>
      <c r="L4561" s="38" t="str">
        <f t="shared" si="427"/>
        <v/>
      </c>
      <c r="M4561" s="38" t="str">
        <f t="shared" si="428"/>
        <v/>
      </c>
      <c r="N4561" s="38" t="str">
        <f t="shared" si="430"/>
        <v/>
      </c>
      <c r="O4561" s="38" t="str">
        <f t="shared" si="426"/>
        <v/>
      </c>
      <c r="P4561" s="39" t="str">
        <f t="shared" si="431"/>
        <v/>
      </c>
      <c r="AC4561" s="42" t="str">
        <f>IF(B4561="","",VLOOKUP(B4561,[2]Formula!B:C,2,0))</f>
        <v/>
      </c>
      <c r="AD4561" s="43" t="str">
        <f t="shared" si="429"/>
        <v/>
      </c>
    </row>
    <row r="4562" spans="1:30" x14ac:dyDescent="0.25">
      <c r="A4562" s="64"/>
      <c r="B4562" s="64"/>
      <c r="C4562" s="66"/>
      <c r="D4562" s="67"/>
      <c r="E4562" s="64"/>
      <c r="F4562" s="64"/>
      <c r="G4562" s="37" t="str">
        <f>IF(E4562="","",IF(OR(E4562="Project Management",E4562="Project Support",E4562="Sprint Management",E4562="Sprint Support"),"NA",ROUND((((VLOOKUP(AD4562,[2]Formula!V:X,3,0)))-SUMIF(AD:AD,AD4562,H:H)),2)))</f>
        <v/>
      </c>
      <c r="H4562" s="71"/>
      <c r="I4562" s="72"/>
      <c r="J4562" s="72"/>
      <c r="K4562" s="38" t="str">
        <f>IF(E4562="","",IF(OR(E4562="Project Management",E4562="Project Support",E4562="Sprint Management",E4562="Sprint Support"),"NA",(((SUMIF(AD:AD,AD4562,H:H)/VLOOKUP(AD4562,[2]Formula!V:X,3,0))*VLOOKUP(AD4562,[2]Formula!V:X,2,0))*H4562)/SUMIF(AD:AD,AD4562,H:H)))</f>
        <v/>
      </c>
      <c r="L4562" s="38" t="str">
        <f t="shared" si="427"/>
        <v/>
      </c>
      <c r="M4562" s="38" t="str">
        <f t="shared" si="428"/>
        <v/>
      </c>
      <c r="N4562" s="38" t="str">
        <f t="shared" si="430"/>
        <v/>
      </c>
      <c r="O4562" s="38" t="str">
        <f t="shared" si="426"/>
        <v/>
      </c>
      <c r="P4562" s="39" t="str">
        <f t="shared" si="431"/>
        <v/>
      </c>
      <c r="AC4562" s="42" t="str">
        <f>IF(B4562="","",VLOOKUP(B4562,[2]Formula!B:C,2,0))</f>
        <v/>
      </c>
      <c r="AD4562" s="43" t="str">
        <f t="shared" si="429"/>
        <v/>
      </c>
    </row>
    <row r="4563" spans="1:30" x14ac:dyDescent="0.25">
      <c r="A4563" s="64"/>
      <c r="B4563" s="64"/>
      <c r="C4563" s="66"/>
      <c r="D4563" s="67"/>
      <c r="E4563" s="64"/>
      <c r="F4563" s="64"/>
      <c r="G4563" s="37" t="str">
        <f>IF(E4563="","",IF(OR(E4563="Project Management",E4563="Project Support",E4563="Sprint Management",E4563="Sprint Support"),"NA",ROUND((((VLOOKUP(AD4563,[2]Formula!V:X,3,0)))-SUMIF(AD:AD,AD4563,H:H)),2)))</f>
        <v/>
      </c>
      <c r="H4563" s="71"/>
      <c r="I4563" s="72"/>
      <c r="J4563" s="72"/>
      <c r="K4563" s="38" t="str">
        <f>IF(E4563="","",IF(OR(E4563="Project Management",E4563="Project Support",E4563="Sprint Management",E4563="Sprint Support"),"NA",(((SUMIF(AD:AD,AD4563,H:H)/VLOOKUP(AD4563,[2]Formula!V:X,3,0))*VLOOKUP(AD4563,[2]Formula!V:X,2,0))*H4563)/SUMIF(AD:AD,AD4563,H:H)))</f>
        <v/>
      </c>
      <c r="L4563" s="38" t="str">
        <f t="shared" si="427"/>
        <v/>
      </c>
      <c r="M4563" s="38" t="str">
        <f t="shared" si="428"/>
        <v/>
      </c>
      <c r="N4563" s="38" t="str">
        <f t="shared" si="430"/>
        <v/>
      </c>
      <c r="O4563" s="38" t="str">
        <f t="shared" si="426"/>
        <v/>
      </c>
      <c r="P4563" s="39" t="str">
        <f t="shared" si="431"/>
        <v/>
      </c>
      <c r="AC4563" s="42" t="str">
        <f>IF(B4563="","",VLOOKUP(B4563,[2]Formula!B:C,2,0))</f>
        <v/>
      </c>
      <c r="AD4563" s="43" t="str">
        <f t="shared" si="429"/>
        <v/>
      </c>
    </row>
    <row r="4564" spans="1:30" x14ac:dyDescent="0.25">
      <c r="A4564" s="64"/>
      <c r="B4564" s="64"/>
      <c r="C4564" s="66"/>
      <c r="D4564" s="67"/>
      <c r="E4564" s="64"/>
      <c r="F4564" s="64"/>
      <c r="G4564" s="37" t="str">
        <f>IF(E4564="","",IF(OR(E4564="Project Management",E4564="Project Support",E4564="Sprint Management",E4564="Sprint Support"),"NA",ROUND((((VLOOKUP(AD4564,[2]Formula!V:X,3,0)))-SUMIF(AD:AD,AD4564,H:H)),2)))</f>
        <v/>
      </c>
      <c r="H4564" s="71"/>
      <c r="I4564" s="72"/>
      <c r="J4564" s="72"/>
      <c r="K4564" s="38" t="str">
        <f>IF(E4564="","",IF(OR(E4564="Project Management",E4564="Project Support",E4564="Sprint Management",E4564="Sprint Support"),"NA",(((SUMIF(AD:AD,AD4564,H:H)/VLOOKUP(AD4564,[2]Formula!V:X,3,0))*VLOOKUP(AD4564,[2]Formula!V:X,2,0))*H4564)/SUMIF(AD:AD,AD4564,H:H)))</f>
        <v/>
      </c>
      <c r="L4564" s="38" t="str">
        <f t="shared" si="427"/>
        <v/>
      </c>
      <c r="M4564" s="38" t="str">
        <f t="shared" si="428"/>
        <v/>
      </c>
      <c r="N4564" s="38" t="str">
        <f t="shared" si="430"/>
        <v/>
      </c>
      <c r="O4564" s="38" t="str">
        <f t="shared" si="426"/>
        <v/>
      </c>
      <c r="P4564" s="39" t="str">
        <f t="shared" si="431"/>
        <v/>
      </c>
      <c r="AC4564" s="42" t="str">
        <f>IF(B4564="","",VLOOKUP(B4564,[2]Formula!B:C,2,0))</f>
        <v/>
      </c>
      <c r="AD4564" s="43" t="str">
        <f t="shared" si="429"/>
        <v/>
      </c>
    </row>
    <row r="4565" spans="1:30" x14ac:dyDescent="0.25">
      <c r="A4565" s="64"/>
      <c r="B4565" s="64"/>
      <c r="C4565" s="66"/>
      <c r="D4565" s="67"/>
      <c r="E4565" s="64"/>
      <c r="F4565" s="64"/>
      <c r="G4565" s="37" t="str">
        <f>IF(E4565="","",IF(OR(E4565="Project Management",E4565="Project Support",E4565="Sprint Management",E4565="Sprint Support"),"NA",ROUND((((VLOOKUP(AD4565,[2]Formula!V:X,3,0)))-SUMIF(AD:AD,AD4565,H:H)),2)))</f>
        <v/>
      </c>
      <c r="H4565" s="71"/>
      <c r="I4565" s="72"/>
      <c r="J4565" s="72"/>
      <c r="K4565" s="38" t="str">
        <f>IF(E4565="","",IF(OR(E4565="Project Management",E4565="Project Support",E4565="Sprint Management",E4565="Sprint Support"),"NA",(((SUMIF(AD:AD,AD4565,H:H)/VLOOKUP(AD4565,[2]Formula!V:X,3,0))*VLOOKUP(AD4565,[2]Formula!V:X,2,0))*H4565)/SUMIF(AD:AD,AD4565,H:H)))</f>
        <v/>
      </c>
      <c r="L4565" s="38" t="str">
        <f t="shared" si="427"/>
        <v/>
      </c>
      <c r="M4565" s="38" t="str">
        <f t="shared" si="428"/>
        <v/>
      </c>
      <c r="N4565" s="38" t="str">
        <f t="shared" si="430"/>
        <v/>
      </c>
      <c r="O4565" s="38" t="str">
        <f t="shared" si="426"/>
        <v/>
      </c>
      <c r="P4565" s="39" t="str">
        <f t="shared" si="431"/>
        <v/>
      </c>
      <c r="AC4565" s="42" t="str">
        <f>IF(B4565="","",VLOOKUP(B4565,[2]Formula!B:C,2,0))</f>
        <v/>
      </c>
      <c r="AD4565" s="43" t="str">
        <f t="shared" si="429"/>
        <v/>
      </c>
    </row>
    <row r="4566" spans="1:30" x14ac:dyDescent="0.25">
      <c r="A4566" s="64"/>
      <c r="B4566" s="64"/>
      <c r="C4566" s="66"/>
      <c r="D4566" s="67"/>
      <c r="E4566" s="64"/>
      <c r="F4566" s="64"/>
      <c r="G4566" s="37" t="str">
        <f>IF(E4566="","",IF(OR(E4566="Project Management",E4566="Project Support",E4566="Sprint Management",E4566="Sprint Support"),"NA",ROUND((((VLOOKUP(AD4566,[2]Formula!V:X,3,0)))-SUMIF(AD:AD,AD4566,H:H)),2)))</f>
        <v/>
      </c>
      <c r="H4566" s="71"/>
      <c r="I4566" s="72"/>
      <c r="J4566" s="72"/>
      <c r="K4566" s="38" t="str">
        <f>IF(E4566="","",IF(OR(E4566="Project Management",E4566="Project Support",E4566="Sprint Management",E4566="Sprint Support"),"NA",(((SUMIF(AD:AD,AD4566,H:H)/VLOOKUP(AD4566,[2]Formula!V:X,3,0))*VLOOKUP(AD4566,[2]Formula!V:X,2,0))*H4566)/SUMIF(AD:AD,AD4566,H:H)))</f>
        <v/>
      </c>
      <c r="L4566" s="38" t="str">
        <f t="shared" si="427"/>
        <v/>
      </c>
      <c r="M4566" s="38" t="str">
        <f t="shared" si="428"/>
        <v/>
      </c>
      <c r="N4566" s="38" t="str">
        <f t="shared" si="430"/>
        <v/>
      </c>
      <c r="O4566" s="38" t="str">
        <f t="shared" si="426"/>
        <v/>
      </c>
      <c r="P4566" s="39" t="str">
        <f t="shared" si="431"/>
        <v/>
      </c>
      <c r="AC4566" s="42" t="str">
        <f>IF(B4566="","",VLOOKUP(B4566,[2]Formula!B:C,2,0))</f>
        <v/>
      </c>
      <c r="AD4566" s="43" t="str">
        <f t="shared" si="429"/>
        <v/>
      </c>
    </row>
    <row r="4567" spans="1:30" x14ac:dyDescent="0.25">
      <c r="A4567" s="64"/>
      <c r="B4567" s="64"/>
      <c r="C4567" s="66"/>
      <c r="D4567" s="67"/>
      <c r="E4567" s="64"/>
      <c r="F4567" s="64"/>
      <c r="G4567" s="37" t="str">
        <f>IF(E4567="","",IF(OR(E4567="Project Management",E4567="Project Support",E4567="Sprint Management",E4567="Sprint Support"),"NA",ROUND((((VLOOKUP(AD4567,[2]Formula!V:X,3,0)))-SUMIF(AD:AD,AD4567,H:H)),2)))</f>
        <v/>
      </c>
      <c r="H4567" s="71"/>
      <c r="I4567" s="72"/>
      <c r="J4567" s="72"/>
      <c r="K4567" s="38" t="str">
        <f>IF(E4567="","",IF(OR(E4567="Project Management",E4567="Project Support",E4567="Sprint Management",E4567="Sprint Support"),"NA",(((SUMIF(AD:AD,AD4567,H:H)/VLOOKUP(AD4567,[2]Formula!V:X,3,0))*VLOOKUP(AD4567,[2]Formula!V:X,2,0))*H4567)/SUMIF(AD:AD,AD4567,H:H)))</f>
        <v/>
      </c>
      <c r="L4567" s="38" t="str">
        <f t="shared" si="427"/>
        <v/>
      </c>
      <c r="M4567" s="38" t="str">
        <f t="shared" si="428"/>
        <v/>
      </c>
      <c r="N4567" s="38" t="str">
        <f t="shared" si="430"/>
        <v/>
      </c>
      <c r="O4567" s="38" t="str">
        <f t="shared" si="426"/>
        <v/>
      </c>
      <c r="P4567" s="39" t="str">
        <f t="shared" si="431"/>
        <v/>
      </c>
      <c r="AC4567" s="42" t="str">
        <f>IF(B4567="","",VLOOKUP(B4567,[2]Formula!B:C,2,0))</f>
        <v/>
      </c>
      <c r="AD4567" s="43" t="str">
        <f t="shared" si="429"/>
        <v/>
      </c>
    </row>
    <row r="4568" spans="1:30" x14ac:dyDescent="0.25">
      <c r="A4568" s="64"/>
      <c r="B4568" s="64"/>
      <c r="C4568" s="66"/>
      <c r="D4568" s="67"/>
      <c r="E4568" s="64"/>
      <c r="F4568" s="64"/>
      <c r="G4568" s="37" t="str">
        <f>IF(E4568="","",IF(OR(E4568="Project Management",E4568="Project Support",E4568="Sprint Management",E4568="Sprint Support"),"NA",ROUND((((VLOOKUP(AD4568,[2]Formula!V:X,3,0)))-SUMIF(AD:AD,AD4568,H:H)),2)))</f>
        <v/>
      </c>
      <c r="H4568" s="71"/>
      <c r="I4568" s="72"/>
      <c r="J4568" s="72"/>
      <c r="K4568" s="38" t="str">
        <f>IF(E4568="","",IF(OR(E4568="Project Management",E4568="Project Support",E4568="Sprint Management",E4568="Sprint Support"),"NA",(((SUMIF(AD:AD,AD4568,H:H)/VLOOKUP(AD4568,[2]Formula!V:X,3,0))*VLOOKUP(AD4568,[2]Formula!V:X,2,0))*H4568)/SUMIF(AD:AD,AD4568,H:H)))</f>
        <v/>
      </c>
      <c r="L4568" s="38" t="str">
        <f t="shared" si="427"/>
        <v/>
      </c>
      <c r="M4568" s="38" t="str">
        <f t="shared" si="428"/>
        <v/>
      </c>
      <c r="N4568" s="38" t="str">
        <f t="shared" si="430"/>
        <v/>
      </c>
      <c r="O4568" s="38" t="str">
        <f t="shared" si="426"/>
        <v/>
      </c>
      <c r="P4568" s="39" t="str">
        <f t="shared" si="431"/>
        <v/>
      </c>
      <c r="AC4568" s="42" t="str">
        <f>IF(B4568="","",VLOOKUP(B4568,[2]Formula!B:C,2,0))</f>
        <v/>
      </c>
      <c r="AD4568" s="43" t="str">
        <f t="shared" si="429"/>
        <v/>
      </c>
    </row>
    <row r="4569" spans="1:30" x14ac:dyDescent="0.25">
      <c r="A4569" s="64"/>
      <c r="B4569" s="64"/>
      <c r="C4569" s="66"/>
      <c r="D4569" s="67"/>
      <c r="E4569" s="64"/>
      <c r="F4569" s="64"/>
      <c r="G4569" s="37" t="str">
        <f>IF(E4569="","",IF(OR(E4569="Project Management",E4569="Project Support",E4569="Sprint Management",E4569="Sprint Support"),"NA",ROUND((((VLOOKUP(AD4569,[2]Formula!V:X,3,0)))-SUMIF(AD:AD,AD4569,H:H)),2)))</f>
        <v/>
      </c>
      <c r="H4569" s="71"/>
      <c r="I4569" s="72"/>
      <c r="J4569" s="72"/>
      <c r="K4569" s="38" t="str">
        <f>IF(E4569="","",IF(OR(E4569="Project Management",E4569="Project Support",E4569="Sprint Management",E4569="Sprint Support"),"NA",(((SUMIF(AD:AD,AD4569,H:H)/VLOOKUP(AD4569,[2]Formula!V:X,3,0))*VLOOKUP(AD4569,[2]Formula!V:X,2,0))*H4569)/SUMIF(AD:AD,AD4569,H:H)))</f>
        <v/>
      </c>
      <c r="L4569" s="38" t="str">
        <f t="shared" si="427"/>
        <v/>
      </c>
      <c r="M4569" s="38" t="str">
        <f t="shared" si="428"/>
        <v/>
      </c>
      <c r="N4569" s="38" t="str">
        <f t="shared" si="430"/>
        <v/>
      </c>
      <c r="O4569" s="38" t="str">
        <f t="shared" si="426"/>
        <v/>
      </c>
      <c r="P4569" s="39" t="str">
        <f t="shared" si="431"/>
        <v/>
      </c>
      <c r="AC4569" s="42" t="str">
        <f>IF(B4569="","",VLOOKUP(B4569,[2]Formula!B:C,2,0))</f>
        <v/>
      </c>
      <c r="AD4569" s="43" t="str">
        <f t="shared" si="429"/>
        <v/>
      </c>
    </row>
    <row r="4570" spans="1:30" x14ac:dyDescent="0.25">
      <c r="A4570" s="64"/>
      <c r="B4570" s="64"/>
      <c r="C4570" s="66"/>
      <c r="D4570" s="67"/>
      <c r="E4570" s="64"/>
      <c r="F4570" s="64"/>
      <c r="G4570" s="37" t="str">
        <f>IF(E4570="","",IF(OR(E4570="Project Management",E4570="Project Support",E4570="Sprint Management",E4570="Sprint Support"),"NA",ROUND((((VLOOKUP(AD4570,[2]Formula!V:X,3,0)))-SUMIF(AD:AD,AD4570,H:H)),2)))</f>
        <v/>
      </c>
      <c r="H4570" s="71"/>
      <c r="I4570" s="72"/>
      <c r="J4570" s="72"/>
      <c r="K4570" s="38" t="str">
        <f>IF(E4570="","",IF(OR(E4570="Project Management",E4570="Project Support",E4570="Sprint Management",E4570="Sprint Support"),"NA",(((SUMIF(AD:AD,AD4570,H:H)/VLOOKUP(AD4570,[2]Formula!V:X,3,0))*VLOOKUP(AD4570,[2]Formula!V:X,2,0))*H4570)/SUMIF(AD:AD,AD4570,H:H)))</f>
        <v/>
      </c>
      <c r="L4570" s="38" t="str">
        <f t="shared" si="427"/>
        <v/>
      </c>
      <c r="M4570" s="38" t="str">
        <f t="shared" si="428"/>
        <v/>
      </c>
      <c r="N4570" s="38" t="str">
        <f t="shared" si="430"/>
        <v/>
      </c>
      <c r="O4570" s="38" t="str">
        <f t="shared" si="426"/>
        <v/>
      </c>
      <c r="P4570" s="39" t="str">
        <f t="shared" si="431"/>
        <v/>
      </c>
      <c r="AC4570" s="42" t="str">
        <f>IF(B4570="","",VLOOKUP(B4570,[2]Formula!B:C,2,0))</f>
        <v/>
      </c>
      <c r="AD4570" s="43" t="str">
        <f t="shared" si="429"/>
        <v/>
      </c>
    </row>
    <row r="4571" spans="1:30" x14ac:dyDescent="0.25">
      <c r="A4571" s="64"/>
      <c r="B4571" s="64"/>
      <c r="C4571" s="66"/>
      <c r="D4571" s="67"/>
      <c r="E4571" s="64"/>
      <c r="F4571" s="64"/>
      <c r="G4571" s="37" t="str">
        <f>IF(E4571="","",IF(OR(E4571="Project Management",E4571="Project Support",E4571="Sprint Management",E4571="Sprint Support"),"NA",ROUND((((VLOOKUP(AD4571,[2]Formula!V:X,3,0)))-SUMIF(AD:AD,AD4571,H:H)),2)))</f>
        <v/>
      </c>
      <c r="H4571" s="71"/>
      <c r="I4571" s="72"/>
      <c r="J4571" s="72"/>
      <c r="K4571" s="38" t="str">
        <f>IF(E4571="","",IF(OR(E4571="Project Management",E4571="Project Support",E4571="Sprint Management",E4571="Sprint Support"),"NA",(((SUMIF(AD:AD,AD4571,H:H)/VLOOKUP(AD4571,[2]Formula!V:X,3,0))*VLOOKUP(AD4571,[2]Formula!V:X,2,0))*H4571)/SUMIF(AD:AD,AD4571,H:H)))</f>
        <v/>
      </c>
      <c r="L4571" s="38" t="str">
        <f t="shared" si="427"/>
        <v/>
      </c>
      <c r="M4571" s="38" t="str">
        <f t="shared" si="428"/>
        <v/>
      </c>
      <c r="N4571" s="38" t="str">
        <f t="shared" si="430"/>
        <v/>
      </c>
      <c r="O4571" s="38" t="str">
        <f t="shared" si="426"/>
        <v/>
      </c>
      <c r="P4571" s="39" t="str">
        <f t="shared" si="431"/>
        <v/>
      </c>
      <c r="AC4571" s="42" t="str">
        <f>IF(B4571="","",VLOOKUP(B4571,[2]Formula!B:C,2,0))</f>
        <v/>
      </c>
      <c r="AD4571" s="43" t="str">
        <f t="shared" si="429"/>
        <v/>
      </c>
    </row>
    <row r="4572" spans="1:30" x14ac:dyDescent="0.25">
      <c r="A4572" s="64"/>
      <c r="B4572" s="64"/>
      <c r="C4572" s="66"/>
      <c r="D4572" s="67"/>
      <c r="E4572" s="64"/>
      <c r="F4572" s="64"/>
      <c r="G4572" s="37" t="str">
        <f>IF(E4572="","",IF(OR(E4572="Project Management",E4572="Project Support",E4572="Sprint Management",E4572="Sprint Support"),"NA",ROUND((((VLOOKUP(AD4572,[2]Formula!V:X,3,0)))-SUMIF(AD:AD,AD4572,H:H)),2)))</f>
        <v/>
      </c>
      <c r="H4572" s="71"/>
      <c r="I4572" s="72"/>
      <c r="J4572" s="72"/>
      <c r="K4572" s="38" t="str">
        <f>IF(E4572="","",IF(OR(E4572="Project Management",E4572="Project Support",E4572="Sprint Management",E4572="Sprint Support"),"NA",(((SUMIF(AD:AD,AD4572,H:H)/VLOOKUP(AD4572,[2]Formula!V:X,3,0))*VLOOKUP(AD4572,[2]Formula!V:X,2,0))*H4572)/SUMIF(AD:AD,AD4572,H:H)))</f>
        <v/>
      </c>
      <c r="L4572" s="38" t="str">
        <f t="shared" si="427"/>
        <v/>
      </c>
      <c r="M4572" s="38" t="str">
        <f t="shared" si="428"/>
        <v/>
      </c>
      <c r="N4572" s="38" t="str">
        <f t="shared" si="430"/>
        <v/>
      </c>
      <c r="O4572" s="38" t="str">
        <f t="shared" si="426"/>
        <v/>
      </c>
      <c r="P4572" s="39" t="str">
        <f t="shared" si="431"/>
        <v/>
      </c>
      <c r="AC4572" s="42" t="str">
        <f>IF(B4572="","",VLOOKUP(B4572,[2]Formula!B:C,2,0))</f>
        <v/>
      </c>
      <c r="AD4572" s="43" t="str">
        <f t="shared" si="429"/>
        <v/>
      </c>
    </row>
    <row r="4573" spans="1:30" x14ac:dyDescent="0.25">
      <c r="A4573" s="64"/>
      <c r="B4573" s="64"/>
      <c r="C4573" s="66"/>
      <c r="D4573" s="67"/>
      <c r="E4573" s="64"/>
      <c r="F4573" s="64"/>
      <c r="G4573" s="37" t="str">
        <f>IF(E4573="","",IF(OR(E4573="Project Management",E4573="Project Support",E4573="Sprint Management",E4573="Sprint Support"),"NA",ROUND((((VLOOKUP(AD4573,[2]Formula!V:X,3,0)))-SUMIF(AD:AD,AD4573,H:H)),2)))</f>
        <v/>
      </c>
      <c r="H4573" s="71"/>
      <c r="I4573" s="72"/>
      <c r="J4573" s="72"/>
      <c r="K4573" s="38" t="str">
        <f>IF(E4573="","",IF(OR(E4573="Project Management",E4573="Project Support",E4573="Sprint Management",E4573="Sprint Support"),"NA",(((SUMIF(AD:AD,AD4573,H:H)/VLOOKUP(AD4573,[2]Formula!V:X,3,0))*VLOOKUP(AD4573,[2]Formula!V:X,2,0))*H4573)/SUMIF(AD:AD,AD4573,H:H)))</f>
        <v/>
      </c>
      <c r="L4573" s="38" t="str">
        <f t="shared" si="427"/>
        <v/>
      </c>
      <c r="M4573" s="38" t="str">
        <f t="shared" si="428"/>
        <v/>
      </c>
      <c r="N4573" s="38" t="str">
        <f t="shared" si="430"/>
        <v/>
      </c>
      <c r="O4573" s="38" t="str">
        <f t="shared" si="426"/>
        <v/>
      </c>
      <c r="P4573" s="39" t="str">
        <f t="shared" si="431"/>
        <v/>
      </c>
      <c r="AC4573" s="42" t="str">
        <f>IF(B4573="","",VLOOKUP(B4573,[2]Formula!B:C,2,0))</f>
        <v/>
      </c>
      <c r="AD4573" s="43" t="str">
        <f t="shared" si="429"/>
        <v/>
      </c>
    </row>
    <row r="4574" spans="1:30" x14ac:dyDescent="0.25">
      <c r="A4574" s="64"/>
      <c r="B4574" s="64"/>
      <c r="C4574" s="66"/>
      <c r="D4574" s="67"/>
      <c r="E4574" s="64"/>
      <c r="F4574" s="64"/>
      <c r="G4574" s="37" t="str">
        <f>IF(E4574="","",IF(OR(E4574="Project Management",E4574="Project Support",E4574="Sprint Management",E4574="Sprint Support"),"NA",ROUND((((VLOOKUP(AD4574,[2]Formula!V:X,3,0)))-SUMIF(AD:AD,AD4574,H:H)),2)))</f>
        <v/>
      </c>
      <c r="H4574" s="71"/>
      <c r="I4574" s="72"/>
      <c r="J4574" s="72"/>
      <c r="K4574" s="38" t="str">
        <f>IF(E4574="","",IF(OR(E4574="Project Management",E4574="Project Support",E4574="Sprint Management",E4574="Sprint Support"),"NA",(((SUMIF(AD:AD,AD4574,H:H)/VLOOKUP(AD4574,[2]Formula!V:X,3,0))*VLOOKUP(AD4574,[2]Formula!V:X,2,0))*H4574)/SUMIF(AD:AD,AD4574,H:H)))</f>
        <v/>
      </c>
      <c r="L4574" s="38" t="str">
        <f t="shared" si="427"/>
        <v/>
      </c>
      <c r="M4574" s="38" t="str">
        <f t="shared" si="428"/>
        <v/>
      </c>
      <c r="N4574" s="38" t="str">
        <f t="shared" si="430"/>
        <v/>
      </c>
      <c r="O4574" s="38" t="str">
        <f t="shared" si="426"/>
        <v/>
      </c>
      <c r="P4574" s="39" t="str">
        <f t="shared" si="431"/>
        <v/>
      </c>
      <c r="AC4574" s="42" t="str">
        <f>IF(B4574="","",VLOOKUP(B4574,[2]Formula!B:C,2,0))</f>
        <v/>
      </c>
      <c r="AD4574" s="43" t="str">
        <f t="shared" si="429"/>
        <v/>
      </c>
    </row>
    <row r="4575" spans="1:30" x14ac:dyDescent="0.25">
      <c r="A4575" s="64"/>
      <c r="B4575" s="64"/>
      <c r="C4575" s="66"/>
      <c r="D4575" s="67"/>
      <c r="E4575" s="64"/>
      <c r="F4575" s="64"/>
      <c r="G4575" s="37" t="str">
        <f>IF(E4575="","",IF(OR(E4575="Project Management",E4575="Project Support",E4575="Sprint Management",E4575="Sprint Support"),"NA",ROUND((((VLOOKUP(AD4575,[2]Formula!V:X,3,0)))-SUMIF(AD:AD,AD4575,H:H)),2)))</f>
        <v/>
      </c>
      <c r="H4575" s="71"/>
      <c r="I4575" s="72"/>
      <c r="J4575" s="72"/>
      <c r="K4575" s="38" t="str">
        <f>IF(E4575="","",IF(OR(E4575="Project Management",E4575="Project Support",E4575="Sprint Management",E4575="Sprint Support"),"NA",(((SUMIF(AD:AD,AD4575,H:H)/VLOOKUP(AD4575,[2]Formula!V:X,3,0))*VLOOKUP(AD4575,[2]Formula!V:X,2,0))*H4575)/SUMIF(AD:AD,AD4575,H:H)))</f>
        <v/>
      </c>
      <c r="L4575" s="38" t="str">
        <f t="shared" si="427"/>
        <v/>
      </c>
      <c r="M4575" s="38" t="str">
        <f t="shared" si="428"/>
        <v/>
      </c>
      <c r="N4575" s="38" t="str">
        <f t="shared" si="430"/>
        <v/>
      </c>
      <c r="O4575" s="38" t="str">
        <f t="shared" si="426"/>
        <v/>
      </c>
      <c r="P4575" s="39" t="str">
        <f t="shared" si="431"/>
        <v/>
      </c>
      <c r="AC4575" s="42" t="str">
        <f>IF(B4575="","",VLOOKUP(B4575,[2]Formula!B:C,2,0))</f>
        <v/>
      </c>
      <c r="AD4575" s="43" t="str">
        <f t="shared" si="429"/>
        <v/>
      </c>
    </row>
    <row r="4576" spans="1:30" x14ac:dyDescent="0.25">
      <c r="A4576" s="64"/>
      <c r="B4576" s="64"/>
      <c r="C4576" s="66"/>
      <c r="D4576" s="67"/>
      <c r="E4576" s="64"/>
      <c r="F4576" s="64"/>
      <c r="G4576" s="37" t="str">
        <f>IF(E4576="","",IF(OR(E4576="Project Management",E4576="Project Support",E4576="Sprint Management",E4576="Sprint Support"),"NA",ROUND((((VLOOKUP(AD4576,[2]Formula!V:X,3,0)))-SUMIF(AD:AD,AD4576,H:H)),2)))</f>
        <v/>
      </c>
      <c r="H4576" s="71"/>
      <c r="I4576" s="72"/>
      <c r="J4576" s="72"/>
      <c r="K4576" s="38" t="str">
        <f>IF(E4576="","",IF(OR(E4576="Project Management",E4576="Project Support",E4576="Sprint Management",E4576="Sprint Support"),"NA",(((SUMIF(AD:AD,AD4576,H:H)/VLOOKUP(AD4576,[2]Formula!V:X,3,0))*VLOOKUP(AD4576,[2]Formula!V:X,2,0))*H4576)/SUMIF(AD:AD,AD4576,H:H)))</f>
        <v/>
      </c>
      <c r="L4576" s="38" t="str">
        <f t="shared" si="427"/>
        <v/>
      </c>
      <c r="M4576" s="38" t="str">
        <f t="shared" si="428"/>
        <v/>
      </c>
      <c r="N4576" s="38" t="str">
        <f t="shared" si="430"/>
        <v/>
      </c>
      <c r="O4576" s="38" t="str">
        <f t="shared" si="426"/>
        <v/>
      </c>
      <c r="P4576" s="39" t="str">
        <f t="shared" si="431"/>
        <v/>
      </c>
      <c r="AC4576" s="42" t="str">
        <f>IF(B4576="","",VLOOKUP(B4576,[2]Formula!B:C,2,0))</f>
        <v/>
      </c>
      <c r="AD4576" s="43" t="str">
        <f t="shared" si="429"/>
        <v/>
      </c>
    </row>
    <row r="4577" spans="1:30" x14ac:dyDescent="0.25">
      <c r="A4577" s="64"/>
      <c r="B4577" s="64"/>
      <c r="C4577" s="66"/>
      <c r="D4577" s="67"/>
      <c r="E4577" s="64"/>
      <c r="F4577" s="64"/>
      <c r="G4577" s="37" t="str">
        <f>IF(E4577="","",IF(OR(E4577="Project Management",E4577="Project Support",E4577="Sprint Management",E4577="Sprint Support"),"NA",ROUND((((VLOOKUP(AD4577,[2]Formula!V:X,3,0)))-SUMIF(AD:AD,AD4577,H:H)),2)))</f>
        <v/>
      </c>
      <c r="H4577" s="71"/>
      <c r="I4577" s="72"/>
      <c r="J4577" s="72"/>
      <c r="K4577" s="38" t="str">
        <f>IF(E4577="","",IF(OR(E4577="Project Management",E4577="Project Support",E4577="Sprint Management",E4577="Sprint Support"),"NA",(((SUMIF(AD:AD,AD4577,H:H)/VLOOKUP(AD4577,[2]Formula!V:X,3,0))*VLOOKUP(AD4577,[2]Formula!V:X,2,0))*H4577)/SUMIF(AD:AD,AD4577,H:H)))</f>
        <v/>
      </c>
      <c r="L4577" s="38" t="str">
        <f t="shared" si="427"/>
        <v/>
      </c>
      <c r="M4577" s="38" t="str">
        <f t="shared" si="428"/>
        <v/>
      </c>
      <c r="N4577" s="38" t="str">
        <f t="shared" si="430"/>
        <v/>
      </c>
      <c r="O4577" s="38" t="str">
        <f t="shared" si="426"/>
        <v/>
      </c>
      <c r="P4577" s="39" t="str">
        <f t="shared" si="431"/>
        <v/>
      </c>
      <c r="AC4577" s="42" t="str">
        <f>IF(B4577="","",VLOOKUP(B4577,[2]Formula!B:C,2,0))</f>
        <v/>
      </c>
      <c r="AD4577" s="43" t="str">
        <f t="shared" si="429"/>
        <v/>
      </c>
    </row>
    <row r="4578" spans="1:30" x14ac:dyDescent="0.25">
      <c r="A4578" s="64"/>
      <c r="B4578" s="64"/>
      <c r="C4578" s="66"/>
      <c r="D4578" s="67"/>
      <c r="E4578" s="64"/>
      <c r="F4578" s="64"/>
      <c r="G4578" s="37" t="str">
        <f>IF(E4578="","",IF(OR(E4578="Project Management",E4578="Project Support",E4578="Sprint Management",E4578="Sprint Support"),"NA",ROUND((((VLOOKUP(AD4578,[2]Formula!V:X,3,0)))-SUMIF(AD:AD,AD4578,H:H)),2)))</f>
        <v/>
      </c>
      <c r="H4578" s="71"/>
      <c r="I4578" s="72"/>
      <c r="J4578" s="72"/>
      <c r="K4578" s="38" t="str">
        <f>IF(E4578="","",IF(OR(E4578="Project Management",E4578="Project Support",E4578="Sprint Management",E4578="Sprint Support"),"NA",(((SUMIF(AD:AD,AD4578,H:H)/VLOOKUP(AD4578,[2]Formula!V:X,3,0))*VLOOKUP(AD4578,[2]Formula!V:X,2,0))*H4578)/SUMIF(AD:AD,AD4578,H:H)))</f>
        <v/>
      </c>
      <c r="L4578" s="38" t="str">
        <f t="shared" si="427"/>
        <v/>
      </c>
      <c r="M4578" s="38" t="str">
        <f t="shared" si="428"/>
        <v/>
      </c>
      <c r="N4578" s="38" t="str">
        <f t="shared" si="430"/>
        <v/>
      </c>
      <c r="O4578" s="38" t="str">
        <f t="shared" si="426"/>
        <v/>
      </c>
      <c r="P4578" s="39" t="str">
        <f t="shared" si="431"/>
        <v/>
      </c>
      <c r="AC4578" s="42" t="str">
        <f>IF(B4578="","",VLOOKUP(B4578,[2]Formula!B:C,2,0))</f>
        <v/>
      </c>
      <c r="AD4578" s="43" t="str">
        <f t="shared" si="429"/>
        <v/>
      </c>
    </row>
    <row r="4579" spans="1:30" x14ac:dyDescent="0.25">
      <c r="A4579" s="64"/>
      <c r="B4579" s="64"/>
      <c r="C4579" s="66"/>
      <c r="D4579" s="67"/>
      <c r="E4579" s="64"/>
      <c r="F4579" s="64"/>
      <c r="G4579" s="37" t="str">
        <f>IF(E4579="","",IF(OR(E4579="Project Management",E4579="Project Support",E4579="Sprint Management",E4579="Sprint Support"),"NA",ROUND((((VLOOKUP(AD4579,[2]Formula!V:X,3,0)))-SUMIF(AD:AD,AD4579,H:H)),2)))</f>
        <v/>
      </c>
      <c r="H4579" s="71"/>
      <c r="I4579" s="72"/>
      <c r="J4579" s="72"/>
      <c r="K4579" s="38" t="str">
        <f>IF(E4579="","",IF(OR(E4579="Project Management",E4579="Project Support",E4579="Sprint Management",E4579="Sprint Support"),"NA",(((SUMIF(AD:AD,AD4579,H:H)/VLOOKUP(AD4579,[2]Formula!V:X,3,0))*VLOOKUP(AD4579,[2]Formula!V:X,2,0))*H4579)/SUMIF(AD:AD,AD4579,H:H)))</f>
        <v/>
      </c>
      <c r="L4579" s="38" t="str">
        <f t="shared" si="427"/>
        <v/>
      </c>
      <c r="M4579" s="38" t="str">
        <f t="shared" si="428"/>
        <v/>
      </c>
      <c r="N4579" s="38" t="str">
        <f t="shared" si="430"/>
        <v/>
      </c>
      <c r="O4579" s="38" t="str">
        <f t="shared" si="426"/>
        <v/>
      </c>
      <c r="P4579" s="39" t="str">
        <f t="shared" si="431"/>
        <v/>
      </c>
      <c r="AC4579" s="42" t="str">
        <f>IF(B4579="","",VLOOKUP(B4579,[2]Formula!B:C,2,0))</f>
        <v/>
      </c>
      <c r="AD4579" s="43" t="str">
        <f t="shared" si="429"/>
        <v/>
      </c>
    </row>
    <row r="4580" spans="1:30" x14ac:dyDescent="0.25">
      <c r="A4580" s="64"/>
      <c r="B4580" s="64"/>
      <c r="C4580" s="66"/>
      <c r="D4580" s="67"/>
      <c r="E4580" s="64"/>
      <c r="F4580" s="64"/>
      <c r="G4580" s="37" t="str">
        <f>IF(E4580="","",IF(OR(E4580="Project Management",E4580="Project Support",E4580="Sprint Management",E4580="Sprint Support"),"NA",ROUND((((VLOOKUP(AD4580,[2]Formula!V:X,3,0)))-SUMIF(AD:AD,AD4580,H:H)),2)))</f>
        <v/>
      </c>
      <c r="H4580" s="71"/>
      <c r="I4580" s="72"/>
      <c r="J4580" s="72"/>
      <c r="K4580" s="38" t="str">
        <f>IF(E4580="","",IF(OR(E4580="Project Management",E4580="Project Support",E4580="Sprint Management",E4580="Sprint Support"),"NA",(((SUMIF(AD:AD,AD4580,H:H)/VLOOKUP(AD4580,[2]Formula!V:X,3,0))*VLOOKUP(AD4580,[2]Formula!V:X,2,0))*H4580)/SUMIF(AD:AD,AD4580,H:H)))</f>
        <v/>
      </c>
      <c r="L4580" s="38" t="str">
        <f t="shared" si="427"/>
        <v/>
      </c>
      <c r="M4580" s="38" t="str">
        <f t="shared" si="428"/>
        <v/>
      </c>
      <c r="N4580" s="38" t="str">
        <f t="shared" si="430"/>
        <v/>
      </c>
      <c r="O4580" s="38" t="str">
        <f t="shared" si="426"/>
        <v/>
      </c>
      <c r="P4580" s="39" t="str">
        <f t="shared" si="431"/>
        <v/>
      </c>
      <c r="AC4580" s="42" t="str">
        <f>IF(B4580="","",VLOOKUP(B4580,[2]Formula!B:C,2,0))</f>
        <v/>
      </c>
      <c r="AD4580" s="43" t="str">
        <f t="shared" si="429"/>
        <v/>
      </c>
    </row>
    <row r="4581" spans="1:30" x14ac:dyDescent="0.25">
      <c r="A4581" s="64"/>
      <c r="B4581" s="64"/>
      <c r="C4581" s="66"/>
      <c r="D4581" s="67"/>
      <c r="E4581" s="64"/>
      <c r="F4581" s="64"/>
      <c r="G4581" s="37" t="str">
        <f>IF(E4581="","",IF(OR(E4581="Project Management",E4581="Project Support",E4581="Sprint Management",E4581="Sprint Support"),"NA",ROUND((((VLOOKUP(AD4581,[2]Formula!V:X,3,0)))-SUMIF(AD:AD,AD4581,H:H)),2)))</f>
        <v/>
      </c>
      <c r="H4581" s="71"/>
      <c r="I4581" s="72"/>
      <c r="J4581" s="72"/>
      <c r="K4581" s="38" t="str">
        <f>IF(E4581="","",IF(OR(E4581="Project Management",E4581="Project Support",E4581="Sprint Management",E4581="Sprint Support"),"NA",(((SUMIF(AD:AD,AD4581,H:H)/VLOOKUP(AD4581,[2]Formula!V:X,3,0))*VLOOKUP(AD4581,[2]Formula!V:X,2,0))*H4581)/SUMIF(AD:AD,AD4581,H:H)))</f>
        <v/>
      </c>
      <c r="L4581" s="38" t="str">
        <f t="shared" si="427"/>
        <v/>
      </c>
      <c r="M4581" s="38" t="str">
        <f t="shared" si="428"/>
        <v/>
      </c>
      <c r="N4581" s="38" t="str">
        <f t="shared" si="430"/>
        <v/>
      </c>
      <c r="O4581" s="38" t="str">
        <f t="shared" si="426"/>
        <v/>
      </c>
      <c r="P4581" s="39" t="str">
        <f t="shared" si="431"/>
        <v/>
      </c>
      <c r="AC4581" s="42" t="str">
        <f>IF(B4581="","",VLOOKUP(B4581,[2]Formula!B:C,2,0))</f>
        <v/>
      </c>
      <c r="AD4581" s="43" t="str">
        <f t="shared" si="429"/>
        <v/>
      </c>
    </row>
    <row r="4582" spans="1:30" x14ac:dyDescent="0.25">
      <c r="A4582" s="64"/>
      <c r="B4582" s="64"/>
      <c r="C4582" s="66"/>
      <c r="D4582" s="67"/>
      <c r="E4582" s="64"/>
      <c r="F4582" s="64"/>
      <c r="G4582" s="37" t="str">
        <f>IF(E4582="","",IF(OR(E4582="Project Management",E4582="Project Support",E4582="Sprint Management",E4582="Sprint Support"),"NA",ROUND((((VLOOKUP(AD4582,[2]Formula!V:X,3,0)))-SUMIF(AD:AD,AD4582,H:H)),2)))</f>
        <v/>
      </c>
      <c r="H4582" s="71"/>
      <c r="I4582" s="72"/>
      <c r="J4582" s="72"/>
      <c r="K4582" s="38" t="str">
        <f>IF(E4582="","",IF(OR(E4582="Project Management",E4582="Project Support",E4582="Sprint Management",E4582="Sprint Support"),"NA",(((SUMIF(AD:AD,AD4582,H:H)/VLOOKUP(AD4582,[2]Formula!V:X,3,0))*VLOOKUP(AD4582,[2]Formula!V:X,2,0))*H4582)/SUMIF(AD:AD,AD4582,H:H)))</f>
        <v/>
      </c>
      <c r="L4582" s="38" t="str">
        <f t="shared" si="427"/>
        <v/>
      </c>
      <c r="M4582" s="38" t="str">
        <f t="shared" si="428"/>
        <v/>
      </c>
      <c r="N4582" s="38" t="str">
        <f t="shared" si="430"/>
        <v/>
      </c>
      <c r="O4582" s="38" t="str">
        <f t="shared" si="426"/>
        <v/>
      </c>
      <c r="P4582" s="39" t="str">
        <f t="shared" si="431"/>
        <v/>
      </c>
      <c r="AC4582" s="42" t="str">
        <f>IF(B4582="","",VLOOKUP(B4582,[2]Formula!B:C,2,0))</f>
        <v/>
      </c>
      <c r="AD4582" s="43" t="str">
        <f t="shared" si="429"/>
        <v/>
      </c>
    </row>
    <row r="4583" spans="1:30" x14ac:dyDescent="0.25">
      <c r="A4583" s="64"/>
      <c r="B4583" s="64"/>
      <c r="C4583" s="66"/>
      <c r="D4583" s="67"/>
      <c r="E4583" s="64"/>
      <c r="F4583" s="64"/>
      <c r="G4583" s="37" t="str">
        <f>IF(E4583="","",IF(OR(E4583="Project Management",E4583="Project Support",E4583="Sprint Management",E4583="Sprint Support"),"NA",ROUND((((VLOOKUP(AD4583,[2]Formula!V:X,3,0)))-SUMIF(AD:AD,AD4583,H:H)),2)))</f>
        <v/>
      </c>
      <c r="H4583" s="71"/>
      <c r="I4583" s="72"/>
      <c r="J4583" s="72"/>
      <c r="K4583" s="38" t="str">
        <f>IF(E4583="","",IF(OR(E4583="Project Management",E4583="Project Support",E4583="Sprint Management",E4583="Sprint Support"),"NA",(((SUMIF(AD:AD,AD4583,H:H)/VLOOKUP(AD4583,[2]Formula!V:X,3,0))*VLOOKUP(AD4583,[2]Formula!V:X,2,0))*H4583)/SUMIF(AD:AD,AD4583,H:H)))</f>
        <v/>
      </c>
      <c r="L4583" s="38" t="str">
        <f t="shared" si="427"/>
        <v/>
      </c>
      <c r="M4583" s="38" t="str">
        <f t="shared" si="428"/>
        <v/>
      </c>
      <c r="N4583" s="38" t="str">
        <f t="shared" si="430"/>
        <v/>
      </c>
      <c r="O4583" s="38" t="str">
        <f t="shared" si="426"/>
        <v/>
      </c>
      <c r="P4583" s="39" t="str">
        <f t="shared" si="431"/>
        <v/>
      </c>
      <c r="AC4583" s="42" t="str">
        <f>IF(B4583="","",VLOOKUP(B4583,[2]Formula!B:C,2,0))</f>
        <v/>
      </c>
      <c r="AD4583" s="43" t="str">
        <f t="shared" si="429"/>
        <v/>
      </c>
    </row>
    <row r="4584" spans="1:30" x14ac:dyDescent="0.25">
      <c r="A4584" s="64"/>
      <c r="B4584" s="64"/>
      <c r="C4584" s="66"/>
      <c r="D4584" s="67"/>
      <c r="E4584" s="64"/>
      <c r="F4584" s="64"/>
      <c r="G4584" s="37" t="str">
        <f>IF(E4584="","",IF(OR(E4584="Project Management",E4584="Project Support",E4584="Sprint Management",E4584="Sprint Support"),"NA",ROUND((((VLOOKUP(AD4584,[2]Formula!V:X,3,0)))-SUMIF(AD:AD,AD4584,H:H)),2)))</f>
        <v/>
      </c>
      <c r="H4584" s="71"/>
      <c r="I4584" s="72"/>
      <c r="J4584" s="72"/>
      <c r="K4584" s="38" t="str">
        <f>IF(E4584="","",IF(OR(E4584="Project Management",E4584="Project Support",E4584="Sprint Management",E4584="Sprint Support"),"NA",(((SUMIF(AD:AD,AD4584,H:H)/VLOOKUP(AD4584,[2]Formula!V:X,3,0))*VLOOKUP(AD4584,[2]Formula!V:X,2,0))*H4584)/SUMIF(AD:AD,AD4584,H:H)))</f>
        <v/>
      </c>
      <c r="L4584" s="38" t="str">
        <f t="shared" si="427"/>
        <v/>
      </c>
      <c r="M4584" s="38" t="str">
        <f t="shared" si="428"/>
        <v/>
      </c>
      <c r="N4584" s="38" t="str">
        <f t="shared" si="430"/>
        <v/>
      </c>
      <c r="O4584" s="38" t="str">
        <f t="shared" si="426"/>
        <v/>
      </c>
      <c r="P4584" s="39" t="str">
        <f t="shared" si="431"/>
        <v/>
      </c>
      <c r="AC4584" s="42" t="str">
        <f>IF(B4584="","",VLOOKUP(B4584,[2]Formula!B:C,2,0))</f>
        <v/>
      </c>
      <c r="AD4584" s="43" t="str">
        <f t="shared" si="429"/>
        <v/>
      </c>
    </row>
    <row r="4585" spans="1:30" x14ac:dyDescent="0.25">
      <c r="A4585" s="64"/>
      <c r="B4585" s="64"/>
      <c r="C4585" s="66"/>
      <c r="D4585" s="67"/>
      <c r="E4585" s="64"/>
      <c r="F4585" s="64"/>
      <c r="G4585" s="37" t="str">
        <f>IF(E4585="","",IF(OR(E4585="Project Management",E4585="Project Support",E4585="Sprint Management",E4585="Sprint Support"),"NA",ROUND((((VLOOKUP(AD4585,[2]Formula!V:X,3,0)))-SUMIF(AD:AD,AD4585,H:H)),2)))</f>
        <v/>
      </c>
      <c r="H4585" s="71"/>
      <c r="I4585" s="72"/>
      <c r="J4585" s="72"/>
      <c r="K4585" s="38" t="str">
        <f>IF(E4585="","",IF(OR(E4585="Project Management",E4585="Project Support",E4585="Sprint Management",E4585="Sprint Support"),"NA",(((SUMIF(AD:AD,AD4585,H:H)/VLOOKUP(AD4585,[2]Formula!V:X,3,0))*VLOOKUP(AD4585,[2]Formula!V:X,2,0))*H4585)/SUMIF(AD:AD,AD4585,H:H)))</f>
        <v/>
      </c>
      <c r="L4585" s="38" t="str">
        <f t="shared" si="427"/>
        <v/>
      </c>
      <c r="M4585" s="38" t="str">
        <f t="shared" si="428"/>
        <v/>
      </c>
      <c r="N4585" s="38" t="str">
        <f t="shared" si="430"/>
        <v/>
      </c>
      <c r="O4585" s="38" t="str">
        <f t="shared" si="426"/>
        <v/>
      </c>
      <c r="P4585" s="39" t="str">
        <f t="shared" si="431"/>
        <v/>
      </c>
      <c r="AC4585" s="42" t="str">
        <f>IF(B4585="","",VLOOKUP(B4585,[2]Formula!B:C,2,0))</f>
        <v/>
      </c>
      <c r="AD4585" s="43" t="str">
        <f t="shared" si="429"/>
        <v/>
      </c>
    </row>
    <row r="4586" spans="1:30" x14ac:dyDescent="0.25">
      <c r="A4586" s="64"/>
      <c r="B4586" s="64"/>
      <c r="C4586" s="66"/>
      <c r="D4586" s="67"/>
      <c r="E4586" s="64"/>
      <c r="F4586" s="64"/>
      <c r="G4586" s="37" t="str">
        <f>IF(E4586="","",IF(OR(E4586="Project Management",E4586="Project Support",E4586="Sprint Management",E4586="Sprint Support"),"NA",ROUND((((VLOOKUP(AD4586,[2]Formula!V:X,3,0)))-SUMIF(AD:AD,AD4586,H:H)),2)))</f>
        <v/>
      </c>
      <c r="H4586" s="71"/>
      <c r="I4586" s="72"/>
      <c r="J4586" s="72"/>
      <c r="K4586" s="38" t="str">
        <f>IF(E4586="","",IF(OR(E4586="Project Management",E4586="Project Support",E4586="Sprint Management",E4586="Sprint Support"),"NA",(((SUMIF(AD:AD,AD4586,H:H)/VLOOKUP(AD4586,[2]Formula!V:X,3,0))*VLOOKUP(AD4586,[2]Formula!V:X,2,0))*H4586)/SUMIF(AD:AD,AD4586,H:H)))</f>
        <v/>
      </c>
      <c r="L4586" s="38" t="str">
        <f t="shared" si="427"/>
        <v/>
      </c>
      <c r="M4586" s="38" t="str">
        <f t="shared" si="428"/>
        <v/>
      </c>
      <c r="N4586" s="38" t="str">
        <f t="shared" si="430"/>
        <v/>
      </c>
      <c r="O4586" s="38" t="str">
        <f t="shared" si="426"/>
        <v/>
      </c>
      <c r="P4586" s="39" t="str">
        <f t="shared" si="431"/>
        <v/>
      </c>
      <c r="AC4586" s="42" t="str">
        <f>IF(B4586="","",VLOOKUP(B4586,[2]Formula!B:C,2,0))</f>
        <v/>
      </c>
      <c r="AD4586" s="43" t="str">
        <f t="shared" si="429"/>
        <v/>
      </c>
    </row>
    <row r="4587" spans="1:30" x14ac:dyDescent="0.25">
      <c r="A4587" s="64"/>
      <c r="B4587" s="64"/>
      <c r="C4587" s="66"/>
      <c r="D4587" s="67"/>
      <c r="E4587" s="64"/>
      <c r="F4587" s="64"/>
      <c r="G4587" s="37" t="str">
        <f>IF(E4587="","",IF(OR(E4587="Project Management",E4587="Project Support",E4587="Sprint Management",E4587="Sprint Support"),"NA",ROUND((((VLOOKUP(AD4587,[2]Formula!V:X,3,0)))-SUMIF(AD:AD,AD4587,H:H)),2)))</f>
        <v/>
      </c>
      <c r="H4587" s="71"/>
      <c r="I4587" s="72"/>
      <c r="J4587" s="72"/>
      <c r="K4587" s="38" t="str">
        <f>IF(E4587="","",IF(OR(E4587="Project Management",E4587="Project Support",E4587="Sprint Management",E4587="Sprint Support"),"NA",(((SUMIF(AD:AD,AD4587,H:H)/VLOOKUP(AD4587,[2]Formula!V:X,3,0))*VLOOKUP(AD4587,[2]Formula!V:X,2,0))*H4587)/SUMIF(AD:AD,AD4587,H:H)))</f>
        <v/>
      </c>
      <c r="L4587" s="38" t="str">
        <f t="shared" si="427"/>
        <v/>
      </c>
      <c r="M4587" s="38" t="str">
        <f t="shared" si="428"/>
        <v/>
      </c>
      <c r="N4587" s="38" t="str">
        <f t="shared" si="430"/>
        <v/>
      </c>
      <c r="O4587" s="38" t="str">
        <f t="shared" si="426"/>
        <v/>
      </c>
      <c r="P4587" s="39" t="str">
        <f t="shared" si="431"/>
        <v/>
      </c>
      <c r="AC4587" s="42" t="str">
        <f>IF(B4587="","",VLOOKUP(B4587,[2]Formula!B:C,2,0))</f>
        <v/>
      </c>
      <c r="AD4587" s="43" t="str">
        <f t="shared" si="429"/>
        <v/>
      </c>
    </row>
    <row r="4588" spans="1:30" x14ac:dyDescent="0.25">
      <c r="A4588" s="64"/>
      <c r="B4588" s="64"/>
      <c r="C4588" s="66"/>
      <c r="D4588" s="67"/>
      <c r="E4588" s="64"/>
      <c r="F4588" s="64"/>
      <c r="G4588" s="37" t="str">
        <f>IF(E4588="","",IF(OR(E4588="Project Management",E4588="Project Support",E4588="Sprint Management",E4588="Sprint Support"),"NA",ROUND((((VLOOKUP(AD4588,[2]Formula!V:X,3,0)))-SUMIF(AD:AD,AD4588,H:H)),2)))</f>
        <v/>
      </c>
      <c r="H4588" s="71"/>
      <c r="I4588" s="72"/>
      <c r="J4588" s="72"/>
      <c r="K4588" s="38" t="str">
        <f>IF(E4588="","",IF(OR(E4588="Project Management",E4588="Project Support",E4588="Sprint Management",E4588="Sprint Support"),"NA",(((SUMIF(AD:AD,AD4588,H:H)/VLOOKUP(AD4588,[2]Formula!V:X,3,0))*VLOOKUP(AD4588,[2]Formula!V:X,2,0))*H4588)/SUMIF(AD:AD,AD4588,H:H)))</f>
        <v/>
      </c>
      <c r="L4588" s="38" t="str">
        <f t="shared" si="427"/>
        <v/>
      </c>
      <c r="M4588" s="38" t="str">
        <f t="shared" si="428"/>
        <v/>
      </c>
      <c r="N4588" s="38" t="str">
        <f t="shared" si="430"/>
        <v/>
      </c>
      <c r="O4588" s="38" t="str">
        <f t="shared" si="426"/>
        <v/>
      </c>
      <c r="P4588" s="39" t="str">
        <f t="shared" si="431"/>
        <v/>
      </c>
      <c r="AC4588" s="42" t="str">
        <f>IF(B4588="","",VLOOKUP(B4588,[2]Formula!B:C,2,0))</f>
        <v/>
      </c>
      <c r="AD4588" s="43" t="str">
        <f t="shared" si="429"/>
        <v/>
      </c>
    </row>
    <row r="4589" spans="1:30" x14ac:dyDescent="0.25">
      <c r="A4589" s="64"/>
      <c r="B4589" s="64"/>
      <c r="C4589" s="66"/>
      <c r="D4589" s="67"/>
      <c r="E4589" s="64"/>
      <c r="F4589" s="64"/>
      <c r="G4589" s="37" t="str">
        <f>IF(E4589="","",IF(OR(E4589="Project Management",E4589="Project Support",E4589="Sprint Management",E4589="Sprint Support"),"NA",ROUND((((VLOOKUP(AD4589,[2]Formula!V:X,3,0)))-SUMIF(AD:AD,AD4589,H:H)),2)))</f>
        <v/>
      </c>
      <c r="H4589" s="71"/>
      <c r="I4589" s="72"/>
      <c r="J4589" s="72"/>
      <c r="K4589" s="38" t="str">
        <f>IF(E4589="","",IF(OR(E4589="Project Management",E4589="Project Support",E4589="Sprint Management",E4589="Sprint Support"),"NA",(((SUMIF(AD:AD,AD4589,H:H)/VLOOKUP(AD4589,[2]Formula!V:X,3,0))*VLOOKUP(AD4589,[2]Formula!V:X,2,0))*H4589)/SUMIF(AD:AD,AD4589,H:H)))</f>
        <v/>
      </c>
      <c r="L4589" s="38" t="str">
        <f t="shared" si="427"/>
        <v/>
      </c>
      <c r="M4589" s="38" t="str">
        <f t="shared" si="428"/>
        <v/>
      </c>
      <c r="N4589" s="38" t="str">
        <f t="shared" si="430"/>
        <v/>
      </c>
      <c r="O4589" s="38" t="str">
        <f t="shared" si="426"/>
        <v/>
      </c>
      <c r="P4589" s="39" t="str">
        <f t="shared" si="431"/>
        <v/>
      </c>
      <c r="AC4589" s="42" t="str">
        <f>IF(B4589="","",VLOOKUP(B4589,[2]Formula!B:C,2,0))</f>
        <v/>
      </c>
      <c r="AD4589" s="43" t="str">
        <f t="shared" si="429"/>
        <v/>
      </c>
    </row>
    <row r="4590" spans="1:30" x14ac:dyDescent="0.25">
      <c r="A4590" s="64"/>
      <c r="B4590" s="64"/>
      <c r="C4590" s="66"/>
      <c r="D4590" s="67"/>
      <c r="E4590" s="64"/>
      <c r="F4590" s="64"/>
      <c r="G4590" s="37" t="str">
        <f>IF(E4590="","",IF(OR(E4590="Project Management",E4590="Project Support",E4590="Sprint Management",E4590="Sprint Support"),"NA",ROUND((((VLOOKUP(AD4590,[2]Formula!V:X,3,0)))-SUMIF(AD:AD,AD4590,H:H)),2)))</f>
        <v/>
      </c>
      <c r="H4590" s="71"/>
      <c r="I4590" s="72"/>
      <c r="J4590" s="72"/>
      <c r="K4590" s="38" t="str">
        <f>IF(E4590="","",IF(OR(E4590="Project Management",E4590="Project Support",E4590="Sprint Management",E4590="Sprint Support"),"NA",(((SUMIF(AD:AD,AD4590,H:H)/VLOOKUP(AD4590,[2]Formula!V:X,3,0))*VLOOKUP(AD4590,[2]Formula!V:X,2,0))*H4590)/SUMIF(AD:AD,AD4590,H:H)))</f>
        <v/>
      </c>
      <c r="L4590" s="38" t="str">
        <f t="shared" si="427"/>
        <v/>
      </c>
      <c r="M4590" s="38" t="str">
        <f t="shared" si="428"/>
        <v/>
      </c>
      <c r="N4590" s="38" t="str">
        <f t="shared" si="430"/>
        <v/>
      </c>
      <c r="O4590" s="38" t="str">
        <f t="shared" si="426"/>
        <v/>
      </c>
      <c r="P4590" s="39" t="str">
        <f t="shared" si="431"/>
        <v/>
      </c>
      <c r="AC4590" s="42" t="str">
        <f>IF(B4590="","",VLOOKUP(B4590,[2]Formula!B:C,2,0))</f>
        <v/>
      </c>
      <c r="AD4590" s="43" t="str">
        <f t="shared" si="429"/>
        <v/>
      </c>
    </row>
    <row r="4591" spans="1:30" x14ac:dyDescent="0.25">
      <c r="A4591" s="64"/>
      <c r="B4591" s="64"/>
      <c r="C4591" s="66"/>
      <c r="D4591" s="67"/>
      <c r="E4591" s="64"/>
      <c r="F4591" s="64"/>
      <c r="G4591" s="37" t="str">
        <f>IF(E4591="","",IF(OR(E4591="Project Management",E4591="Project Support",E4591="Sprint Management",E4591="Sprint Support"),"NA",ROUND((((VLOOKUP(AD4591,[2]Formula!V:X,3,0)))-SUMIF(AD:AD,AD4591,H:H)),2)))</f>
        <v/>
      </c>
      <c r="H4591" s="71"/>
      <c r="I4591" s="72"/>
      <c r="J4591" s="72"/>
      <c r="K4591" s="38" t="str">
        <f>IF(E4591="","",IF(OR(E4591="Project Management",E4591="Project Support",E4591="Sprint Management",E4591="Sprint Support"),"NA",(((SUMIF(AD:AD,AD4591,H:H)/VLOOKUP(AD4591,[2]Formula!V:X,3,0))*VLOOKUP(AD4591,[2]Formula!V:X,2,0))*H4591)/SUMIF(AD:AD,AD4591,H:H)))</f>
        <v/>
      </c>
      <c r="L4591" s="38" t="str">
        <f t="shared" si="427"/>
        <v/>
      </c>
      <c r="M4591" s="38" t="str">
        <f t="shared" si="428"/>
        <v/>
      </c>
      <c r="N4591" s="38" t="str">
        <f t="shared" si="430"/>
        <v/>
      </c>
      <c r="O4591" s="38" t="str">
        <f t="shared" si="426"/>
        <v/>
      </c>
      <c r="P4591" s="39" t="str">
        <f t="shared" si="431"/>
        <v/>
      </c>
      <c r="AC4591" s="42" t="str">
        <f>IF(B4591="","",VLOOKUP(B4591,[2]Formula!B:C,2,0))</f>
        <v/>
      </c>
      <c r="AD4591" s="43" t="str">
        <f t="shared" si="429"/>
        <v/>
      </c>
    </row>
    <row r="4592" spans="1:30" x14ac:dyDescent="0.25">
      <c r="A4592" s="64"/>
      <c r="B4592" s="64"/>
      <c r="C4592" s="66"/>
      <c r="D4592" s="67"/>
      <c r="E4592" s="64"/>
      <c r="F4592" s="64"/>
      <c r="G4592" s="37" t="str">
        <f>IF(E4592="","",IF(OR(E4592="Project Management",E4592="Project Support",E4592="Sprint Management",E4592="Sprint Support"),"NA",ROUND((((VLOOKUP(AD4592,[2]Formula!V:X,3,0)))-SUMIF(AD:AD,AD4592,H:H)),2)))</f>
        <v/>
      </c>
      <c r="H4592" s="71"/>
      <c r="I4592" s="72"/>
      <c r="J4592" s="72"/>
      <c r="K4592" s="38" t="str">
        <f>IF(E4592="","",IF(OR(E4592="Project Management",E4592="Project Support",E4592="Sprint Management",E4592="Sprint Support"),"NA",(((SUMIF(AD:AD,AD4592,H:H)/VLOOKUP(AD4592,[2]Formula!V:X,3,0))*VLOOKUP(AD4592,[2]Formula!V:X,2,0))*H4592)/SUMIF(AD:AD,AD4592,H:H)))</f>
        <v/>
      </c>
      <c r="L4592" s="38" t="str">
        <f t="shared" si="427"/>
        <v/>
      </c>
      <c r="M4592" s="38" t="str">
        <f t="shared" si="428"/>
        <v/>
      </c>
      <c r="N4592" s="38" t="str">
        <f t="shared" si="430"/>
        <v/>
      </c>
      <c r="O4592" s="38" t="str">
        <f t="shared" si="426"/>
        <v/>
      </c>
      <c r="P4592" s="39" t="str">
        <f t="shared" si="431"/>
        <v/>
      </c>
      <c r="AC4592" s="42" t="str">
        <f>IF(B4592="","",VLOOKUP(B4592,[2]Formula!B:C,2,0))</f>
        <v/>
      </c>
      <c r="AD4592" s="43" t="str">
        <f t="shared" si="429"/>
        <v/>
      </c>
    </row>
    <row r="4593" spans="1:30" x14ac:dyDescent="0.25">
      <c r="A4593" s="64"/>
      <c r="B4593" s="64"/>
      <c r="C4593" s="66"/>
      <c r="D4593" s="67"/>
      <c r="E4593" s="64"/>
      <c r="F4593" s="64"/>
      <c r="G4593" s="37" t="str">
        <f>IF(E4593="","",IF(OR(E4593="Project Management",E4593="Project Support",E4593="Sprint Management",E4593="Sprint Support"),"NA",ROUND((((VLOOKUP(AD4593,[2]Formula!V:X,3,0)))-SUMIF(AD:AD,AD4593,H:H)),2)))</f>
        <v/>
      </c>
      <c r="H4593" s="71"/>
      <c r="I4593" s="72"/>
      <c r="J4593" s="72"/>
      <c r="K4593" s="38" t="str">
        <f>IF(E4593="","",IF(OR(E4593="Project Management",E4593="Project Support",E4593="Sprint Management",E4593="Sprint Support"),"NA",(((SUMIF(AD:AD,AD4593,H:H)/VLOOKUP(AD4593,[2]Formula!V:X,3,0))*VLOOKUP(AD4593,[2]Formula!V:X,2,0))*H4593)/SUMIF(AD:AD,AD4593,H:H)))</f>
        <v/>
      </c>
      <c r="L4593" s="38" t="str">
        <f t="shared" si="427"/>
        <v/>
      </c>
      <c r="M4593" s="38" t="str">
        <f t="shared" si="428"/>
        <v/>
      </c>
      <c r="N4593" s="38" t="str">
        <f t="shared" si="430"/>
        <v/>
      </c>
      <c r="O4593" s="38" t="str">
        <f t="shared" si="426"/>
        <v/>
      </c>
      <c r="P4593" s="39" t="str">
        <f t="shared" si="431"/>
        <v/>
      </c>
      <c r="AC4593" s="42" t="str">
        <f>IF(B4593="","",VLOOKUP(B4593,[2]Formula!B:C,2,0))</f>
        <v/>
      </c>
      <c r="AD4593" s="43" t="str">
        <f t="shared" si="429"/>
        <v/>
      </c>
    </row>
    <row r="4594" spans="1:30" x14ac:dyDescent="0.25">
      <c r="A4594" s="64"/>
      <c r="B4594" s="64"/>
      <c r="C4594" s="66"/>
      <c r="D4594" s="67"/>
      <c r="E4594" s="64"/>
      <c r="F4594" s="64"/>
      <c r="G4594" s="37" t="str">
        <f>IF(E4594="","",IF(OR(E4594="Project Management",E4594="Project Support",E4594="Sprint Management",E4594="Sprint Support"),"NA",ROUND((((VLOOKUP(AD4594,[2]Formula!V:X,3,0)))-SUMIF(AD:AD,AD4594,H:H)),2)))</f>
        <v/>
      </c>
      <c r="H4594" s="71"/>
      <c r="I4594" s="72"/>
      <c r="J4594" s="72"/>
      <c r="K4594" s="38" t="str">
        <f>IF(E4594="","",IF(OR(E4594="Project Management",E4594="Project Support",E4594="Sprint Management",E4594="Sprint Support"),"NA",(((SUMIF(AD:AD,AD4594,H:H)/VLOOKUP(AD4594,[2]Formula!V:X,3,0))*VLOOKUP(AD4594,[2]Formula!V:X,2,0))*H4594)/SUMIF(AD:AD,AD4594,H:H)))</f>
        <v/>
      </c>
      <c r="L4594" s="38" t="str">
        <f t="shared" si="427"/>
        <v/>
      </c>
      <c r="M4594" s="38" t="str">
        <f t="shared" si="428"/>
        <v/>
      </c>
      <c r="N4594" s="38" t="str">
        <f t="shared" si="430"/>
        <v/>
      </c>
      <c r="O4594" s="38" t="str">
        <f t="shared" si="426"/>
        <v/>
      </c>
      <c r="P4594" s="39" t="str">
        <f t="shared" si="431"/>
        <v/>
      </c>
      <c r="AC4594" s="42" t="str">
        <f>IF(B4594="","",VLOOKUP(B4594,[2]Formula!B:C,2,0))</f>
        <v/>
      </c>
      <c r="AD4594" s="43" t="str">
        <f t="shared" si="429"/>
        <v/>
      </c>
    </row>
    <row r="4595" spans="1:30" x14ac:dyDescent="0.25">
      <c r="A4595" s="64"/>
      <c r="B4595" s="64"/>
      <c r="C4595" s="66"/>
      <c r="D4595" s="67"/>
      <c r="E4595" s="64"/>
      <c r="F4595" s="64"/>
      <c r="G4595" s="37" t="str">
        <f>IF(E4595="","",IF(OR(E4595="Project Management",E4595="Project Support",E4595="Sprint Management",E4595="Sprint Support"),"NA",ROUND((((VLOOKUP(AD4595,[2]Formula!V:X,3,0)))-SUMIF(AD:AD,AD4595,H:H)),2)))</f>
        <v/>
      </c>
      <c r="H4595" s="71"/>
      <c r="I4595" s="72"/>
      <c r="J4595" s="72"/>
      <c r="K4595" s="38" t="str">
        <f>IF(E4595="","",IF(OR(E4595="Project Management",E4595="Project Support",E4595="Sprint Management",E4595="Sprint Support"),"NA",(((SUMIF(AD:AD,AD4595,H:H)/VLOOKUP(AD4595,[2]Formula!V:X,3,0))*VLOOKUP(AD4595,[2]Formula!V:X,2,0))*H4595)/SUMIF(AD:AD,AD4595,H:H)))</f>
        <v/>
      </c>
      <c r="L4595" s="38" t="str">
        <f t="shared" si="427"/>
        <v/>
      </c>
      <c r="M4595" s="38" t="str">
        <f t="shared" si="428"/>
        <v/>
      </c>
      <c r="N4595" s="38" t="str">
        <f t="shared" si="430"/>
        <v/>
      </c>
      <c r="O4595" s="38" t="str">
        <f t="shared" si="426"/>
        <v/>
      </c>
      <c r="P4595" s="39" t="str">
        <f t="shared" si="431"/>
        <v/>
      </c>
      <c r="AC4595" s="42" t="str">
        <f>IF(B4595="","",VLOOKUP(B4595,[2]Formula!B:C,2,0))</f>
        <v/>
      </c>
      <c r="AD4595" s="43" t="str">
        <f t="shared" si="429"/>
        <v/>
      </c>
    </row>
    <row r="4596" spans="1:30" x14ac:dyDescent="0.25">
      <c r="A4596" s="64"/>
      <c r="B4596" s="64"/>
      <c r="C4596" s="66"/>
      <c r="D4596" s="67"/>
      <c r="E4596" s="64"/>
      <c r="F4596" s="64"/>
      <c r="G4596" s="37" t="str">
        <f>IF(E4596="","",IF(OR(E4596="Project Management",E4596="Project Support",E4596="Sprint Management",E4596="Sprint Support"),"NA",ROUND((((VLOOKUP(AD4596,[2]Formula!V:X,3,0)))-SUMIF(AD:AD,AD4596,H:H)),2)))</f>
        <v/>
      </c>
      <c r="H4596" s="71"/>
      <c r="I4596" s="72"/>
      <c r="J4596" s="72"/>
      <c r="K4596" s="38" t="str">
        <f>IF(E4596="","",IF(OR(E4596="Project Management",E4596="Project Support",E4596="Sprint Management",E4596="Sprint Support"),"NA",(((SUMIF(AD:AD,AD4596,H:H)/VLOOKUP(AD4596,[2]Formula!V:X,3,0))*VLOOKUP(AD4596,[2]Formula!V:X,2,0))*H4596)/SUMIF(AD:AD,AD4596,H:H)))</f>
        <v/>
      </c>
      <c r="L4596" s="38" t="str">
        <f t="shared" si="427"/>
        <v/>
      </c>
      <c r="M4596" s="38" t="str">
        <f t="shared" si="428"/>
        <v/>
      </c>
      <c r="N4596" s="38" t="str">
        <f t="shared" si="430"/>
        <v/>
      </c>
      <c r="O4596" s="38" t="str">
        <f t="shared" si="426"/>
        <v/>
      </c>
      <c r="P4596" s="39" t="str">
        <f t="shared" si="431"/>
        <v/>
      </c>
      <c r="AC4596" s="42" t="str">
        <f>IF(B4596="","",VLOOKUP(B4596,[2]Formula!B:C,2,0))</f>
        <v/>
      </c>
      <c r="AD4596" s="43" t="str">
        <f t="shared" si="429"/>
        <v/>
      </c>
    </row>
    <row r="4597" spans="1:30" x14ac:dyDescent="0.25">
      <c r="A4597" s="64"/>
      <c r="B4597" s="64"/>
      <c r="C4597" s="66"/>
      <c r="D4597" s="67"/>
      <c r="E4597" s="64"/>
      <c r="F4597" s="64"/>
      <c r="G4597" s="37" t="str">
        <f>IF(E4597="","",IF(OR(E4597="Project Management",E4597="Project Support",E4597="Sprint Management",E4597="Sprint Support"),"NA",ROUND((((VLOOKUP(AD4597,[2]Formula!V:X,3,0)))-SUMIF(AD:AD,AD4597,H:H)),2)))</f>
        <v/>
      </c>
      <c r="H4597" s="71"/>
      <c r="I4597" s="72"/>
      <c r="J4597" s="72"/>
      <c r="K4597" s="38" t="str">
        <f>IF(E4597="","",IF(OR(E4597="Project Management",E4597="Project Support",E4597="Sprint Management",E4597="Sprint Support"),"NA",(((SUMIF(AD:AD,AD4597,H:H)/VLOOKUP(AD4597,[2]Formula!V:X,3,0))*VLOOKUP(AD4597,[2]Formula!V:X,2,0))*H4597)/SUMIF(AD:AD,AD4597,H:H)))</f>
        <v/>
      </c>
      <c r="L4597" s="38" t="str">
        <f t="shared" si="427"/>
        <v/>
      </c>
      <c r="M4597" s="38" t="str">
        <f t="shared" si="428"/>
        <v/>
      </c>
      <c r="N4597" s="38" t="str">
        <f t="shared" si="430"/>
        <v/>
      </c>
      <c r="O4597" s="38" t="str">
        <f t="shared" ref="O4597:O4660" si="432">IFERROR(L4597/M4597,"")</f>
        <v/>
      </c>
      <c r="P4597" s="39" t="str">
        <f t="shared" si="431"/>
        <v/>
      </c>
      <c r="AC4597" s="42" t="str">
        <f>IF(B4597="","",VLOOKUP(B4597,[2]Formula!B:C,2,0))</f>
        <v/>
      </c>
      <c r="AD4597" s="43" t="str">
        <f t="shared" si="429"/>
        <v/>
      </c>
    </row>
    <row r="4598" spans="1:30" x14ac:dyDescent="0.25">
      <c r="A4598" s="64"/>
      <c r="B4598" s="64"/>
      <c r="C4598" s="66"/>
      <c r="D4598" s="67"/>
      <c r="E4598" s="64"/>
      <c r="F4598" s="64"/>
      <c r="G4598" s="37" t="str">
        <f>IF(E4598="","",IF(OR(E4598="Project Management",E4598="Project Support",E4598="Sprint Management",E4598="Sprint Support"),"NA",ROUND((((VLOOKUP(AD4598,[2]Formula!V:X,3,0)))-SUMIF(AD:AD,AD4598,H:H)),2)))</f>
        <v/>
      </c>
      <c r="H4598" s="71"/>
      <c r="I4598" s="72"/>
      <c r="J4598" s="72"/>
      <c r="K4598" s="38" t="str">
        <f>IF(E4598="","",IF(OR(E4598="Project Management",E4598="Project Support",E4598="Sprint Management",E4598="Sprint Support"),"NA",(((SUMIF(AD:AD,AD4598,H:H)/VLOOKUP(AD4598,[2]Formula!V:X,3,0))*VLOOKUP(AD4598,[2]Formula!V:X,2,0))*H4598)/SUMIF(AD:AD,AD4598,H:H)))</f>
        <v/>
      </c>
      <c r="L4598" s="38" t="str">
        <f t="shared" si="427"/>
        <v/>
      </c>
      <c r="M4598" s="38" t="str">
        <f t="shared" si="428"/>
        <v/>
      </c>
      <c r="N4598" s="38" t="str">
        <f t="shared" si="430"/>
        <v/>
      </c>
      <c r="O4598" s="38" t="str">
        <f t="shared" si="432"/>
        <v/>
      </c>
      <c r="P4598" s="39" t="str">
        <f t="shared" si="431"/>
        <v/>
      </c>
      <c r="AC4598" s="42" t="str">
        <f>IF(B4598="","",VLOOKUP(B4598,[2]Formula!B:C,2,0))</f>
        <v/>
      </c>
      <c r="AD4598" s="43" t="str">
        <f t="shared" si="429"/>
        <v/>
      </c>
    </row>
    <row r="4599" spans="1:30" x14ac:dyDescent="0.25">
      <c r="A4599" s="64"/>
      <c r="B4599" s="64"/>
      <c r="C4599" s="66"/>
      <c r="D4599" s="67"/>
      <c r="E4599" s="64"/>
      <c r="F4599" s="64"/>
      <c r="G4599" s="37" t="str">
        <f>IF(E4599="","",IF(OR(E4599="Project Management",E4599="Project Support",E4599="Sprint Management",E4599="Sprint Support"),"NA",ROUND((((VLOOKUP(AD4599,[2]Formula!V:X,3,0)))-SUMIF(AD:AD,AD4599,H:H)),2)))</f>
        <v/>
      </c>
      <c r="H4599" s="71"/>
      <c r="I4599" s="72"/>
      <c r="J4599" s="72"/>
      <c r="K4599" s="38" t="str">
        <f>IF(E4599="","",IF(OR(E4599="Project Management",E4599="Project Support",E4599="Sprint Management",E4599="Sprint Support"),"NA",(((SUMIF(AD:AD,AD4599,H:H)/VLOOKUP(AD4599,[2]Formula!V:X,3,0))*VLOOKUP(AD4599,[2]Formula!V:X,2,0))*H4599)/SUMIF(AD:AD,AD4599,H:H)))</f>
        <v/>
      </c>
      <c r="L4599" s="38" t="str">
        <f t="shared" si="427"/>
        <v/>
      </c>
      <c r="M4599" s="38" t="str">
        <f t="shared" si="428"/>
        <v/>
      </c>
      <c r="N4599" s="38" t="str">
        <f t="shared" si="430"/>
        <v/>
      </c>
      <c r="O4599" s="38" t="str">
        <f t="shared" si="432"/>
        <v/>
      </c>
      <c r="P4599" s="39" t="str">
        <f t="shared" si="431"/>
        <v/>
      </c>
      <c r="AC4599" s="42" t="str">
        <f>IF(B4599="","",VLOOKUP(B4599,[2]Formula!B:C,2,0))</f>
        <v/>
      </c>
      <c r="AD4599" s="43" t="str">
        <f t="shared" si="429"/>
        <v/>
      </c>
    </row>
    <row r="4600" spans="1:30" x14ac:dyDescent="0.25">
      <c r="A4600" s="64"/>
      <c r="B4600" s="64"/>
      <c r="C4600" s="66"/>
      <c r="D4600" s="67"/>
      <c r="E4600" s="64"/>
      <c r="F4600" s="64"/>
      <c r="G4600" s="37" t="str">
        <f>IF(E4600="","",IF(OR(E4600="Project Management",E4600="Project Support",E4600="Sprint Management",E4600="Sprint Support"),"NA",ROUND((((VLOOKUP(AD4600,[2]Formula!V:X,3,0)))-SUMIF(AD:AD,AD4600,H:H)),2)))</f>
        <v/>
      </c>
      <c r="H4600" s="71"/>
      <c r="I4600" s="72"/>
      <c r="J4600" s="72"/>
      <c r="K4600" s="38" t="str">
        <f>IF(E4600="","",IF(OR(E4600="Project Management",E4600="Project Support",E4600="Sprint Management",E4600="Sprint Support"),"NA",(((SUMIF(AD:AD,AD4600,H:H)/VLOOKUP(AD4600,[2]Formula!V:X,3,0))*VLOOKUP(AD4600,[2]Formula!V:X,2,0))*H4600)/SUMIF(AD:AD,AD4600,H:H)))</f>
        <v/>
      </c>
      <c r="L4600" s="38" t="str">
        <f t="shared" si="427"/>
        <v/>
      </c>
      <c r="M4600" s="38" t="str">
        <f t="shared" si="428"/>
        <v/>
      </c>
      <c r="N4600" s="38" t="str">
        <f t="shared" si="430"/>
        <v/>
      </c>
      <c r="O4600" s="38" t="str">
        <f t="shared" si="432"/>
        <v/>
      </c>
      <c r="P4600" s="39" t="str">
        <f t="shared" si="431"/>
        <v/>
      </c>
      <c r="AC4600" s="42" t="str">
        <f>IF(B4600="","",VLOOKUP(B4600,[2]Formula!B:C,2,0))</f>
        <v/>
      </c>
      <c r="AD4600" s="43" t="str">
        <f t="shared" si="429"/>
        <v/>
      </c>
    </row>
    <row r="4601" spans="1:30" x14ac:dyDescent="0.25">
      <c r="A4601" s="64"/>
      <c r="B4601" s="64"/>
      <c r="C4601" s="66"/>
      <c r="D4601" s="67"/>
      <c r="E4601" s="64"/>
      <c r="F4601" s="64"/>
      <c r="G4601" s="37" t="str">
        <f>IF(E4601="","",IF(OR(E4601="Project Management",E4601="Project Support",E4601="Sprint Management",E4601="Sprint Support"),"NA",ROUND((((VLOOKUP(AD4601,[2]Formula!V:X,3,0)))-SUMIF(AD:AD,AD4601,H:H)),2)))</f>
        <v/>
      </c>
      <c r="H4601" s="71"/>
      <c r="I4601" s="72"/>
      <c r="J4601" s="72"/>
      <c r="K4601" s="38" t="str">
        <f>IF(E4601="","",IF(OR(E4601="Project Management",E4601="Project Support",E4601="Sprint Management",E4601="Sprint Support"),"NA",(((SUMIF(AD:AD,AD4601,H:H)/VLOOKUP(AD4601,[2]Formula!V:X,3,0))*VLOOKUP(AD4601,[2]Formula!V:X,2,0))*H4601)/SUMIF(AD:AD,AD4601,H:H)))</f>
        <v/>
      </c>
      <c r="L4601" s="38" t="str">
        <f t="shared" si="427"/>
        <v/>
      </c>
      <c r="M4601" s="38" t="str">
        <f t="shared" si="428"/>
        <v/>
      </c>
      <c r="N4601" s="38" t="str">
        <f t="shared" si="430"/>
        <v/>
      </c>
      <c r="O4601" s="38" t="str">
        <f t="shared" si="432"/>
        <v/>
      </c>
      <c r="P4601" s="39" t="str">
        <f t="shared" si="431"/>
        <v/>
      </c>
      <c r="AC4601" s="42" t="str">
        <f>IF(B4601="","",VLOOKUP(B4601,[2]Formula!B:C,2,0))</f>
        <v/>
      </c>
      <c r="AD4601" s="43" t="str">
        <f t="shared" si="429"/>
        <v/>
      </c>
    </row>
    <row r="4602" spans="1:30" x14ac:dyDescent="0.25">
      <c r="A4602" s="64"/>
      <c r="B4602" s="64"/>
      <c r="C4602" s="66"/>
      <c r="D4602" s="67"/>
      <c r="E4602" s="64"/>
      <c r="F4602" s="64"/>
      <c r="G4602" s="37" t="str">
        <f>IF(E4602="","",IF(OR(E4602="Project Management",E4602="Project Support",E4602="Sprint Management",E4602="Sprint Support"),"NA",ROUND((((VLOOKUP(AD4602,[2]Formula!V:X,3,0)))-SUMIF(AD:AD,AD4602,H:H)),2)))</f>
        <v/>
      </c>
      <c r="H4602" s="71"/>
      <c r="I4602" s="72"/>
      <c r="J4602" s="72"/>
      <c r="K4602" s="38" t="str">
        <f>IF(E4602="","",IF(OR(E4602="Project Management",E4602="Project Support",E4602="Sprint Management",E4602="Sprint Support"),"NA",(((SUMIF(AD:AD,AD4602,H:H)/VLOOKUP(AD4602,[2]Formula!V:X,3,0))*VLOOKUP(AD4602,[2]Formula!V:X,2,0))*H4602)/SUMIF(AD:AD,AD4602,H:H)))</f>
        <v/>
      </c>
      <c r="L4602" s="38" t="str">
        <f t="shared" si="427"/>
        <v/>
      </c>
      <c r="M4602" s="38" t="str">
        <f t="shared" si="428"/>
        <v/>
      </c>
      <c r="N4602" s="38" t="str">
        <f t="shared" si="430"/>
        <v/>
      </c>
      <c r="O4602" s="38" t="str">
        <f t="shared" si="432"/>
        <v/>
      </c>
      <c r="P4602" s="39" t="str">
        <f t="shared" si="431"/>
        <v/>
      </c>
      <c r="AC4602" s="42" t="str">
        <f>IF(B4602="","",VLOOKUP(B4602,[2]Formula!B:C,2,0))</f>
        <v/>
      </c>
      <c r="AD4602" s="43" t="str">
        <f t="shared" si="429"/>
        <v/>
      </c>
    </row>
    <row r="4603" spans="1:30" x14ac:dyDescent="0.25">
      <c r="A4603" s="64"/>
      <c r="B4603" s="64"/>
      <c r="C4603" s="66"/>
      <c r="D4603" s="67"/>
      <c r="E4603" s="64"/>
      <c r="F4603" s="64"/>
      <c r="G4603" s="37" t="str">
        <f>IF(E4603="","",IF(OR(E4603="Project Management",E4603="Project Support",E4603="Sprint Management",E4603="Sprint Support"),"NA",ROUND((((VLOOKUP(AD4603,[2]Formula!V:X,3,0)))-SUMIF(AD:AD,AD4603,H:H)),2)))</f>
        <v/>
      </c>
      <c r="H4603" s="71"/>
      <c r="I4603" s="72"/>
      <c r="J4603" s="72"/>
      <c r="K4603" s="38" t="str">
        <f>IF(E4603="","",IF(OR(E4603="Project Management",E4603="Project Support",E4603="Sprint Management",E4603="Sprint Support"),"NA",(((SUMIF(AD:AD,AD4603,H:H)/VLOOKUP(AD4603,[2]Formula!V:X,3,0))*VLOOKUP(AD4603,[2]Formula!V:X,2,0))*H4603)/SUMIF(AD:AD,AD4603,H:H)))</f>
        <v/>
      </c>
      <c r="L4603" s="38" t="str">
        <f t="shared" si="427"/>
        <v/>
      </c>
      <c r="M4603" s="38" t="str">
        <f t="shared" si="428"/>
        <v/>
      </c>
      <c r="N4603" s="38" t="str">
        <f t="shared" si="430"/>
        <v/>
      </c>
      <c r="O4603" s="38" t="str">
        <f t="shared" si="432"/>
        <v/>
      </c>
      <c r="P4603" s="39" t="str">
        <f t="shared" si="431"/>
        <v/>
      </c>
      <c r="AC4603" s="42" t="str">
        <f>IF(B4603="","",VLOOKUP(B4603,[2]Formula!B:C,2,0))</f>
        <v/>
      </c>
      <c r="AD4603" s="43" t="str">
        <f t="shared" si="429"/>
        <v/>
      </c>
    </row>
    <row r="4604" spans="1:30" x14ac:dyDescent="0.25">
      <c r="A4604" s="64"/>
      <c r="B4604" s="64"/>
      <c r="C4604" s="66"/>
      <c r="D4604" s="67"/>
      <c r="E4604" s="64"/>
      <c r="F4604" s="64"/>
      <c r="G4604" s="37" t="str">
        <f>IF(E4604="","",IF(OR(E4604="Project Management",E4604="Project Support",E4604="Sprint Management",E4604="Sprint Support"),"NA",ROUND((((VLOOKUP(AD4604,[2]Formula!V:X,3,0)))-SUMIF(AD:AD,AD4604,H:H)),2)))</f>
        <v/>
      </c>
      <c r="H4604" s="71"/>
      <c r="I4604" s="72"/>
      <c r="J4604" s="72"/>
      <c r="K4604" s="38" t="str">
        <f>IF(E4604="","",IF(OR(E4604="Project Management",E4604="Project Support",E4604="Sprint Management",E4604="Sprint Support"),"NA",(((SUMIF(AD:AD,AD4604,H:H)/VLOOKUP(AD4604,[2]Formula!V:X,3,0))*VLOOKUP(AD4604,[2]Formula!V:X,2,0))*H4604)/SUMIF(AD:AD,AD4604,H:H)))</f>
        <v/>
      </c>
      <c r="L4604" s="38" t="str">
        <f t="shared" si="427"/>
        <v/>
      </c>
      <c r="M4604" s="38" t="str">
        <f t="shared" si="428"/>
        <v/>
      </c>
      <c r="N4604" s="38" t="str">
        <f t="shared" si="430"/>
        <v/>
      </c>
      <c r="O4604" s="38" t="str">
        <f t="shared" si="432"/>
        <v/>
      </c>
      <c r="P4604" s="39" t="str">
        <f t="shared" si="431"/>
        <v/>
      </c>
      <c r="AC4604" s="42" t="str">
        <f>IF(B4604="","",VLOOKUP(B4604,[2]Formula!B:C,2,0))</f>
        <v/>
      </c>
      <c r="AD4604" s="43" t="str">
        <f t="shared" si="429"/>
        <v/>
      </c>
    </row>
    <row r="4605" spans="1:30" x14ac:dyDescent="0.25">
      <c r="A4605" s="64"/>
      <c r="B4605" s="64"/>
      <c r="C4605" s="66"/>
      <c r="D4605" s="67"/>
      <c r="E4605" s="64"/>
      <c r="F4605" s="64"/>
      <c r="G4605" s="37" t="str">
        <f>IF(E4605="","",IF(OR(E4605="Project Management",E4605="Project Support",E4605="Sprint Management",E4605="Sprint Support"),"NA",ROUND((((VLOOKUP(AD4605,[2]Formula!V:X,3,0)))-SUMIF(AD:AD,AD4605,H:H)),2)))</f>
        <v/>
      </c>
      <c r="H4605" s="71"/>
      <c r="I4605" s="72"/>
      <c r="J4605" s="72"/>
      <c r="K4605" s="38" t="str">
        <f>IF(E4605="","",IF(OR(E4605="Project Management",E4605="Project Support",E4605="Sprint Management",E4605="Sprint Support"),"NA",(((SUMIF(AD:AD,AD4605,H:H)/VLOOKUP(AD4605,[2]Formula!V:X,3,0))*VLOOKUP(AD4605,[2]Formula!V:X,2,0))*H4605)/SUMIF(AD:AD,AD4605,H:H)))</f>
        <v/>
      </c>
      <c r="L4605" s="38" t="str">
        <f t="shared" si="427"/>
        <v/>
      </c>
      <c r="M4605" s="38" t="str">
        <f t="shared" si="428"/>
        <v/>
      </c>
      <c r="N4605" s="38" t="str">
        <f t="shared" si="430"/>
        <v/>
      </c>
      <c r="O4605" s="38" t="str">
        <f t="shared" si="432"/>
        <v/>
      </c>
      <c r="P4605" s="39" t="str">
        <f t="shared" si="431"/>
        <v/>
      </c>
      <c r="AC4605" s="42" t="str">
        <f>IF(B4605="","",VLOOKUP(B4605,[2]Formula!B:C,2,0))</f>
        <v/>
      </c>
      <c r="AD4605" s="43" t="str">
        <f t="shared" si="429"/>
        <v/>
      </c>
    </row>
    <row r="4606" spans="1:30" x14ac:dyDescent="0.25">
      <c r="A4606" s="64"/>
      <c r="B4606" s="64"/>
      <c r="C4606" s="66"/>
      <c r="D4606" s="67"/>
      <c r="E4606" s="64"/>
      <c r="F4606" s="64"/>
      <c r="G4606" s="37" t="str">
        <f>IF(E4606="","",IF(OR(E4606="Project Management",E4606="Project Support",E4606="Sprint Management",E4606="Sprint Support"),"NA",ROUND((((VLOOKUP(AD4606,[2]Formula!V:X,3,0)))-SUMIF(AD:AD,AD4606,H:H)),2)))</f>
        <v/>
      </c>
      <c r="H4606" s="71"/>
      <c r="I4606" s="72"/>
      <c r="J4606" s="72"/>
      <c r="K4606" s="38" t="str">
        <f>IF(E4606="","",IF(OR(E4606="Project Management",E4606="Project Support",E4606="Sprint Management",E4606="Sprint Support"),"NA",(((SUMIF(AD:AD,AD4606,H:H)/VLOOKUP(AD4606,[2]Formula!V:X,3,0))*VLOOKUP(AD4606,[2]Formula!V:X,2,0))*H4606)/SUMIF(AD:AD,AD4606,H:H)))</f>
        <v/>
      </c>
      <c r="L4606" s="38" t="str">
        <f t="shared" si="427"/>
        <v/>
      </c>
      <c r="M4606" s="38" t="str">
        <f t="shared" si="428"/>
        <v/>
      </c>
      <c r="N4606" s="38" t="str">
        <f t="shared" si="430"/>
        <v/>
      </c>
      <c r="O4606" s="38" t="str">
        <f t="shared" si="432"/>
        <v/>
      </c>
      <c r="P4606" s="39" t="str">
        <f t="shared" si="431"/>
        <v/>
      </c>
      <c r="AC4606" s="42" t="str">
        <f>IF(B4606="","",VLOOKUP(B4606,[2]Formula!B:C,2,0))</f>
        <v/>
      </c>
      <c r="AD4606" s="43" t="str">
        <f t="shared" si="429"/>
        <v/>
      </c>
    </row>
    <row r="4607" spans="1:30" x14ac:dyDescent="0.25">
      <c r="A4607" s="64"/>
      <c r="B4607" s="64"/>
      <c r="C4607" s="66"/>
      <c r="D4607" s="67"/>
      <c r="E4607" s="64"/>
      <c r="F4607" s="64"/>
      <c r="G4607" s="37" t="str">
        <f>IF(E4607="","",IF(OR(E4607="Project Management",E4607="Project Support",E4607="Sprint Management",E4607="Sprint Support"),"NA",ROUND((((VLOOKUP(AD4607,[2]Formula!V:X,3,0)))-SUMIF(AD:AD,AD4607,H:H)),2)))</f>
        <v/>
      </c>
      <c r="H4607" s="71"/>
      <c r="I4607" s="72"/>
      <c r="J4607" s="72"/>
      <c r="K4607" s="38" t="str">
        <f>IF(E4607="","",IF(OR(E4607="Project Management",E4607="Project Support",E4607="Sprint Management",E4607="Sprint Support"),"NA",(((SUMIF(AD:AD,AD4607,H:H)/VLOOKUP(AD4607,[2]Formula!V:X,3,0))*VLOOKUP(AD4607,[2]Formula!V:X,2,0))*H4607)/SUMIF(AD:AD,AD4607,H:H)))</f>
        <v/>
      </c>
      <c r="L4607" s="38" t="str">
        <f t="shared" si="427"/>
        <v/>
      </c>
      <c r="M4607" s="38" t="str">
        <f t="shared" si="428"/>
        <v/>
      </c>
      <c r="N4607" s="38" t="str">
        <f t="shared" si="430"/>
        <v/>
      </c>
      <c r="O4607" s="38" t="str">
        <f t="shared" si="432"/>
        <v/>
      </c>
      <c r="P4607" s="39" t="str">
        <f t="shared" si="431"/>
        <v/>
      </c>
      <c r="AC4607" s="42" t="str">
        <f>IF(B4607="","",VLOOKUP(B4607,[2]Formula!B:C,2,0))</f>
        <v/>
      </c>
      <c r="AD4607" s="43" t="str">
        <f t="shared" si="429"/>
        <v/>
      </c>
    </row>
    <row r="4608" spans="1:30" x14ac:dyDescent="0.25">
      <c r="A4608" s="64"/>
      <c r="B4608" s="64"/>
      <c r="C4608" s="66"/>
      <c r="D4608" s="67"/>
      <c r="E4608" s="64"/>
      <c r="F4608" s="64"/>
      <c r="G4608" s="37" t="str">
        <f>IF(E4608="","",IF(OR(E4608="Project Management",E4608="Project Support",E4608="Sprint Management",E4608="Sprint Support"),"NA",ROUND((((VLOOKUP(AD4608,[2]Formula!V:X,3,0)))-SUMIF(AD:AD,AD4608,H:H)),2)))</f>
        <v/>
      </c>
      <c r="H4608" s="71"/>
      <c r="I4608" s="72"/>
      <c r="J4608" s="72"/>
      <c r="K4608" s="38" t="str">
        <f>IF(E4608="","",IF(OR(E4608="Project Management",E4608="Project Support",E4608="Sprint Management",E4608="Sprint Support"),"NA",(((SUMIF(AD:AD,AD4608,H:H)/VLOOKUP(AD4608,[2]Formula!V:X,3,0))*VLOOKUP(AD4608,[2]Formula!V:X,2,0))*H4608)/SUMIF(AD:AD,AD4608,H:H)))</f>
        <v/>
      </c>
      <c r="L4608" s="38" t="str">
        <f t="shared" si="427"/>
        <v/>
      </c>
      <c r="M4608" s="38" t="str">
        <f t="shared" si="428"/>
        <v/>
      </c>
      <c r="N4608" s="38" t="str">
        <f t="shared" si="430"/>
        <v/>
      </c>
      <c r="O4608" s="38" t="str">
        <f t="shared" si="432"/>
        <v/>
      </c>
      <c r="P4608" s="39" t="str">
        <f t="shared" si="431"/>
        <v/>
      </c>
      <c r="AC4608" s="42" t="str">
        <f>IF(B4608="","",VLOOKUP(B4608,[2]Formula!B:C,2,0))</f>
        <v/>
      </c>
      <c r="AD4608" s="43" t="str">
        <f t="shared" si="429"/>
        <v/>
      </c>
    </row>
    <row r="4609" spans="1:30" x14ac:dyDescent="0.25">
      <c r="A4609" s="64"/>
      <c r="B4609" s="64"/>
      <c r="C4609" s="66"/>
      <c r="D4609" s="67"/>
      <c r="E4609" s="64"/>
      <c r="F4609" s="64"/>
      <c r="G4609" s="37" t="str">
        <f>IF(E4609="","",IF(OR(E4609="Project Management",E4609="Project Support",E4609="Sprint Management",E4609="Sprint Support"),"NA",ROUND((((VLOOKUP(AD4609,[2]Formula!V:X,3,0)))-SUMIF(AD:AD,AD4609,H:H)),2)))</f>
        <v/>
      </c>
      <c r="H4609" s="71"/>
      <c r="I4609" s="72"/>
      <c r="J4609" s="72"/>
      <c r="K4609" s="38" t="str">
        <f>IF(E4609="","",IF(OR(E4609="Project Management",E4609="Project Support",E4609="Sprint Management",E4609="Sprint Support"),"NA",(((SUMIF(AD:AD,AD4609,H:H)/VLOOKUP(AD4609,[2]Formula!V:X,3,0))*VLOOKUP(AD4609,[2]Formula!V:X,2,0))*H4609)/SUMIF(AD:AD,AD4609,H:H)))</f>
        <v/>
      </c>
      <c r="L4609" s="38" t="str">
        <f t="shared" si="427"/>
        <v/>
      </c>
      <c r="M4609" s="38" t="str">
        <f t="shared" si="428"/>
        <v/>
      </c>
      <c r="N4609" s="38" t="str">
        <f t="shared" si="430"/>
        <v/>
      </c>
      <c r="O4609" s="38" t="str">
        <f t="shared" si="432"/>
        <v/>
      </c>
      <c r="P4609" s="39" t="str">
        <f t="shared" si="431"/>
        <v/>
      </c>
      <c r="AC4609" s="42" t="str">
        <f>IF(B4609="","",VLOOKUP(B4609,[2]Formula!B:C,2,0))</f>
        <v/>
      </c>
      <c r="AD4609" s="43" t="str">
        <f t="shared" si="429"/>
        <v/>
      </c>
    </row>
    <row r="4610" spans="1:30" x14ac:dyDescent="0.25">
      <c r="A4610" s="64"/>
      <c r="B4610" s="64"/>
      <c r="C4610" s="66"/>
      <c r="D4610" s="67"/>
      <c r="E4610" s="64"/>
      <c r="F4610" s="64"/>
      <c r="G4610" s="37" t="str">
        <f>IF(E4610="","",IF(OR(E4610="Project Management",E4610="Project Support",E4610="Sprint Management",E4610="Sprint Support"),"NA",ROUND((((VLOOKUP(AD4610,[2]Formula!V:X,3,0)))-SUMIF(AD:AD,AD4610,H:H)),2)))</f>
        <v/>
      </c>
      <c r="H4610" s="71"/>
      <c r="I4610" s="72"/>
      <c r="J4610" s="72"/>
      <c r="K4610" s="38" t="str">
        <f>IF(E4610="","",IF(OR(E4610="Project Management",E4610="Project Support",E4610="Sprint Management",E4610="Sprint Support"),"NA",(((SUMIF(AD:AD,AD4610,H:H)/VLOOKUP(AD4610,[2]Formula!V:X,3,0))*VLOOKUP(AD4610,[2]Formula!V:X,2,0))*H4610)/SUMIF(AD:AD,AD4610,H:H)))</f>
        <v/>
      </c>
      <c r="L4610" s="38" t="str">
        <f t="shared" ref="L4610:L4673" si="433">IFERROR(IF(K4610="NA",(H4610/I4610),(K4610/I4610)),"")</f>
        <v/>
      </c>
      <c r="M4610" s="38" t="str">
        <f t="shared" ref="M4610:M4673" si="434">IFERROR(IF(K4610="NA",1,(K4610/H4610)),"")</f>
        <v/>
      </c>
      <c r="N4610" s="38" t="str">
        <f t="shared" si="430"/>
        <v/>
      </c>
      <c r="O4610" s="38" t="str">
        <f t="shared" si="432"/>
        <v/>
      </c>
      <c r="P4610" s="39" t="str">
        <f t="shared" si="431"/>
        <v/>
      </c>
      <c r="AC4610" s="42" t="str">
        <f>IF(B4610="","",VLOOKUP(B4610,[2]Formula!B:C,2,0))</f>
        <v/>
      </c>
      <c r="AD4610" s="43" t="str">
        <f t="shared" ref="AD4610:AD4673" si="435">IF(B4610="","",CONCATENATE(B4610,"_",E4610))</f>
        <v/>
      </c>
    </row>
    <row r="4611" spans="1:30" x14ac:dyDescent="0.25">
      <c r="A4611" s="64"/>
      <c r="B4611" s="64"/>
      <c r="C4611" s="66"/>
      <c r="D4611" s="67"/>
      <c r="E4611" s="64"/>
      <c r="F4611" s="64"/>
      <c r="G4611" s="37" t="str">
        <f>IF(E4611="","",IF(OR(E4611="Project Management",E4611="Project Support",E4611="Sprint Management",E4611="Sprint Support"),"NA",ROUND((((VLOOKUP(AD4611,[2]Formula!V:X,3,0)))-SUMIF(AD:AD,AD4611,H:H)),2)))</f>
        <v/>
      </c>
      <c r="H4611" s="71"/>
      <c r="I4611" s="72"/>
      <c r="J4611" s="72"/>
      <c r="K4611" s="38" t="str">
        <f>IF(E4611="","",IF(OR(E4611="Project Management",E4611="Project Support",E4611="Sprint Management",E4611="Sprint Support"),"NA",(((SUMIF(AD:AD,AD4611,H:H)/VLOOKUP(AD4611,[2]Formula!V:X,3,0))*VLOOKUP(AD4611,[2]Formula!V:X,2,0))*H4611)/SUMIF(AD:AD,AD4611,H:H)))</f>
        <v/>
      </c>
      <c r="L4611" s="38" t="str">
        <f t="shared" si="433"/>
        <v/>
      </c>
      <c r="M4611" s="38" t="str">
        <f t="shared" si="434"/>
        <v/>
      </c>
      <c r="N4611" s="38" t="str">
        <f t="shared" ref="N4611:N4674" si="436">IFERROR(((L4611-M4611)/M4611)*100,"")</f>
        <v/>
      </c>
      <c r="O4611" s="38" t="str">
        <f t="shared" si="432"/>
        <v/>
      </c>
      <c r="P4611" s="39" t="str">
        <f t="shared" ref="P4611:P4674" si="437">IF(O4611="","",1)</f>
        <v/>
      </c>
      <c r="AC4611" s="42" t="str">
        <f>IF(B4611="","",VLOOKUP(B4611,[2]Formula!B:C,2,0))</f>
        <v/>
      </c>
      <c r="AD4611" s="43" t="str">
        <f t="shared" si="435"/>
        <v/>
      </c>
    </row>
    <row r="4612" spans="1:30" x14ac:dyDescent="0.25">
      <c r="A4612" s="64"/>
      <c r="B4612" s="64"/>
      <c r="C4612" s="66"/>
      <c r="D4612" s="67"/>
      <c r="E4612" s="64"/>
      <c r="F4612" s="64"/>
      <c r="G4612" s="37" t="str">
        <f>IF(E4612="","",IF(OR(E4612="Project Management",E4612="Project Support",E4612="Sprint Management",E4612="Sprint Support"),"NA",ROUND((((VLOOKUP(AD4612,[2]Formula!V:X,3,0)))-SUMIF(AD:AD,AD4612,H:H)),2)))</f>
        <v/>
      </c>
      <c r="H4612" s="71"/>
      <c r="I4612" s="72"/>
      <c r="J4612" s="72"/>
      <c r="K4612" s="38" t="str">
        <f>IF(E4612="","",IF(OR(E4612="Project Management",E4612="Project Support",E4612="Sprint Management",E4612="Sprint Support"),"NA",(((SUMIF(AD:AD,AD4612,H:H)/VLOOKUP(AD4612,[2]Formula!V:X,3,0))*VLOOKUP(AD4612,[2]Formula!V:X,2,0))*H4612)/SUMIF(AD:AD,AD4612,H:H)))</f>
        <v/>
      </c>
      <c r="L4612" s="38" t="str">
        <f t="shared" si="433"/>
        <v/>
      </c>
      <c r="M4612" s="38" t="str">
        <f t="shared" si="434"/>
        <v/>
      </c>
      <c r="N4612" s="38" t="str">
        <f t="shared" si="436"/>
        <v/>
      </c>
      <c r="O4612" s="38" t="str">
        <f t="shared" si="432"/>
        <v/>
      </c>
      <c r="P4612" s="39" t="str">
        <f t="shared" si="437"/>
        <v/>
      </c>
      <c r="AC4612" s="42" t="str">
        <f>IF(B4612="","",VLOOKUP(B4612,[2]Formula!B:C,2,0))</f>
        <v/>
      </c>
      <c r="AD4612" s="43" t="str">
        <f t="shared" si="435"/>
        <v/>
      </c>
    </row>
    <row r="4613" spans="1:30" x14ac:dyDescent="0.25">
      <c r="A4613" s="64"/>
      <c r="B4613" s="64"/>
      <c r="C4613" s="66"/>
      <c r="D4613" s="67"/>
      <c r="E4613" s="64"/>
      <c r="F4613" s="64"/>
      <c r="G4613" s="37" t="str">
        <f>IF(E4613="","",IF(OR(E4613="Project Management",E4613="Project Support",E4613="Sprint Management",E4613="Sprint Support"),"NA",ROUND((((VLOOKUP(AD4613,[2]Formula!V:X,3,0)))-SUMIF(AD:AD,AD4613,H:H)),2)))</f>
        <v/>
      </c>
      <c r="H4613" s="71"/>
      <c r="I4613" s="72"/>
      <c r="J4613" s="72"/>
      <c r="K4613" s="38" t="str">
        <f>IF(E4613="","",IF(OR(E4613="Project Management",E4613="Project Support",E4613="Sprint Management",E4613="Sprint Support"),"NA",(((SUMIF(AD:AD,AD4613,H:H)/VLOOKUP(AD4613,[2]Formula!V:X,3,0))*VLOOKUP(AD4613,[2]Formula!V:X,2,0))*H4613)/SUMIF(AD:AD,AD4613,H:H)))</f>
        <v/>
      </c>
      <c r="L4613" s="38" t="str">
        <f t="shared" si="433"/>
        <v/>
      </c>
      <c r="M4613" s="38" t="str">
        <f t="shared" si="434"/>
        <v/>
      </c>
      <c r="N4613" s="38" t="str">
        <f t="shared" si="436"/>
        <v/>
      </c>
      <c r="O4613" s="38" t="str">
        <f t="shared" si="432"/>
        <v/>
      </c>
      <c r="P4613" s="39" t="str">
        <f t="shared" si="437"/>
        <v/>
      </c>
      <c r="AC4613" s="42" t="str">
        <f>IF(B4613="","",VLOOKUP(B4613,[2]Formula!B:C,2,0))</f>
        <v/>
      </c>
      <c r="AD4613" s="43" t="str">
        <f t="shared" si="435"/>
        <v/>
      </c>
    </row>
    <row r="4614" spans="1:30" x14ac:dyDescent="0.25">
      <c r="A4614" s="64"/>
      <c r="B4614" s="64"/>
      <c r="C4614" s="66"/>
      <c r="D4614" s="67"/>
      <c r="E4614" s="64"/>
      <c r="F4614" s="64"/>
      <c r="G4614" s="37" t="str">
        <f>IF(E4614="","",IF(OR(E4614="Project Management",E4614="Project Support",E4614="Sprint Management",E4614="Sprint Support"),"NA",ROUND((((VLOOKUP(AD4614,[2]Formula!V:X,3,0)))-SUMIF(AD:AD,AD4614,H:H)),2)))</f>
        <v/>
      </c>
      <c r="H4614" s="71"/>
      <c r="I4614" s="72"/>
      <c r="J4614" s="72"/>
      <c r="K4614" s="38" t="str">
        <f>IF(E4614="","",IF(OR(E4614="Project Management",E4614="Project Support",E4614="Sprint Management",E4614="Sprint Support"),"NA",(((SUMIF(AD:AD,AD4614,H:H)/VLOOKUP(AD4614,[2]Formula!V:X,3,0))*VLOOKUP(AD4614,[2]Formula!V:X,2,0))*H4614)/SUMIF(AD:AD,AD4614,H:H)))</f>
        <v/>
      </c>
      <c r="L4614" s="38" t="str">
        <f t="shared" si="433"/>
        <v/>
      </c>
      <c r="M4614" s="38" t="str">
        <f t="shared" si="434"/>
        <v/>
      </c>
      <c r="N4614" s="38" t="str">
        <f t="shared" si="436"/>
        <v/>
      </c>
      <c r="O4614" s="38" t="str">
        <f t="shared" si="432"/>
        <v/>
      </c>
      <c r="P4614" s="39" t="str">
        <f t="shared" si="437"/>
        <v/>
      </c>
      <c r="AC4614" s="42" t="str">
        <f>IF(B4614="","",VLOOKUP(B4614,[2]Formula!B:C,2,0))</f>
        <v/>
      </c>
      <c r="AD4614" s="43" t="str">
        <f t="shared" si="435"/>
        <v/>
      </c>
    </row>
    <row r="4615" spans="1:30" x14ac:dyDescent="0.25">
      <c r="A4615" s="64"/>
      <c r="B4615" s="64"/>
      <c r="C4615" s="66"/>
      <c r="D4615" s="67"/>
      <c r="E4615" s="64"/>
      <c r="F4615" s="64"/>
      <c r="G4615" s="37" t="str">
        <f>IF(E4615="","",IF(OR(E4615="Project Management",E4615="Project Support",E4615="Sprint Management",E4615="Sprint Support"),"NA",ROUND((((VLOOKUP(AD4615,[2]Formula!V:X,3,0)))-SUMIF(AD:AD,AD4615,H:H)),2)))</f>
        <v/>
      </c>
      <c r="H4615" s="71"/>
      <c r="I4615" s="72"/>
      <c r="J4615" s="72"/>
      <c r="K4615" s="38" t="str">
        <f>IF(E4615="","",IF(OR(E4615="Project Management",E4615="Project Support",E4615="Sprint Management",E4615="Sprint Support"),"NA",(((SUMIF(AD:AD,AD4615,H:H)/VLOOKUP(AD4615,[2]Formula!V:X,3,0))*VLOOKUP(AD4615,[2]Formula!V:X,2,0))*H4615)/SUMIF(AD:AD,AD4615,H:H)))</f>
        <v/>
      </c>
      <c r="L4615" s="38" t="str">
        <f t="shared" si="433"/>
        <v/>
      </c>
      <c r="M4615" s="38" t="str">
        <f t="shared" si="434"/>
        <v/>
      </c>
      <c r="N4615" s="38" t="str">
        <f t="shared" si="436"/>
        <v/>
      </c>
      <c r="O4615" s="38" t="str">
        <f t="shared" si="432"/>
        <v/>
      </c>
      <c r="P4615" s="39" t="str">
        <f t="shared" si="437"/>
        <v/>
      </c>
      <c r="AC4615" s="42" t="str">
        <f>IF(B4615="","",VLOOKUP(B4615,[2]Formula!B:C,2,0))</f>
        <v/>
      </c>
      <c r="AD4615" s="43" t="str">
        <f t="shared" si="435"/>
        <v/>
      </c>
    </row>
    <row r="4616" spans="1:30" x14ac:dyDescent="0.25">
      <c r="A4616" s="64"/>
      <c r="B4616" s="64"/>
      <c r="C4616" s="66"/>
      <c r="D4616" s="67"/>
      <c r="E4616" s="64"/>
      <c r="F4616" s="64"/>
      <c r="G4616" s="37" t="str">
        <f>IF(E4616="","",IF(OR(E4616="Project Management",E4616="Project Support",E4616="Sprint Management",E4616="Sprint Support"),"NA",ROUND((((VLOOKUP(AD4616,[2]Formula!V:X,3,0)))-SUMIF(AD:AD,AD4616,H:H)),2)))</f>
        <v/>
      </c>
      <c r="H4616" s="71"/>
      <c r="I4616" s="72"/>
      <c r="J4616" s="72"/>
      <c r="K4616" s="38" t="str">
        <f>IF(E4616="","",IF(OR(E4616="Project Management",E4616="Project Support",E4616="Sprint Management",E4616="Sprint Support"),"NA",(((SUMIF(AD:AD,AD4616,H:H)/VLOOKUP(AD4616,[2]Formula!V:X,3,0))*VLOOKUP(AD4616,[2]Formula!V:X,2,0))*H4616)/SUMIF(AD:AD,AD4616,H:H)))</f>
        <v/>
      </c>
      <c r="L4616" s="38" t="str">
        <f t="shared" si="433"/>
        <v/>
      </c>
      <c r="M4616" s="38" t="str">
        <f t="shared" si="434"/>
        <v/>
      </c>
      <c r="N4616" s="38" t="str">
        <f t="shared" si="436"/>
        <v/>
      </c>
      <c r="O4616" s="38" t="str">
        <f t="shared" si="432"/>
        <v/>
      </c>
      <c r="P4616" s="39" t="str">
        <f t="shared" si="437"/>
        <v/>
      </c>
      <c r="AC4616" s="42" t="str">
        <f>IF(B4616="","",VLOOKUP(B4616,[2]Formula!B:C,2,0))</f>
        <v/>
      </c>
      <c r="AD4616" s="43" t="str">
        <f t="shared" si="435"/>
        <v/>
      </c>
    </row>
    <row r="4617" spans="1:30" x14ac:dyDescent="0.25">
      <c r="A4617" s="64"/>
      <c r="B4617" s="64"/>
      <c r="C4617" s="66"/>
      <c r="D4617" s="67"/>
      <c r="E4617" s="64"/>
      <c r="F4617" s="64"/>
      <c r="G4617" s="37" t="str">
        <f>IF(E4617="","",IF(OR(E4617="Project Management",E4617="Project Support",E4617="Sprint Management",E4617="Sprint Support"),"NA",ROUND((((VLOOKUP(AD4617,[2]Formula!V:X,3,0)))-SUMIF(AD:AD,AD4617,H:H)),2)))</f>
        <v/>
      </c>
      <c r="H4617" s="71"/>
      <c r="I4617" s="72"/>
      <c r="J4617" s="72"/>
      <c r="K4617" s="38" t="str">
        <f>IF(E4617="","",IF(OR(E4617="Project Management",E4617="Project Support",E4617="Sprint Management",E4617="Sprint Support"),"NA",(((SUMIF(AD:AD,AD4617,H:H)/VLOOKUP(AD4617,[2]Formula!V:X,3,0))*VLOOKUP(AD4617,[2]Formula!V:X,2,0))*H4617)/SUMIF(AD:AD,AD4617,H:H)))</f>
        <v/>
      </c>
      <c r="L4617" s="38" t="str">
        <f t="shared" si="433"/>
        <v/>
      </c>
      <c r="M4617" s="38" t="str">
        <f t="shared" si="434"/>
        <v/>
      </c>
      <c r="N4617" s="38" t="str">
        <f t="shared" si="436"/>
        <v/>
      </c>
      <c r="O4617" s="38" t="str">
        <f t="shared" si="432"/>
        <v/>
      </c>
      <c r="P4617" s="39" t="str">
        <f t="shared" si="437"/>
        <v/>
      </c>
      <c r="AC4617" s="42" t="str">
        <f>IF(B4617="","",VLOOKUP(B4617,[2]Formula!B:C,2,0))</f>
        <v/>
      </c>
      <c r="AD4617" s="43" t="str">
        <f t="shared" si="435"/>
        <v/>
      </c>
    </row>
    <row r="4618" spans="1:30" x14ac:dyDescent="0.25">
      <c r="A4618" s="64"/>
      <c r="B4618" s="64"/>
      <c r="C4618" s="66"/>
      <c r="D4618" s="67"/>
      <c r="E4618" s="64"/>
      <c r="F4618" s="64"/>
      <c r="G4618" s="37" t="str">
        <f>IF(E4618="","",IF(OR(E4618="Project Management",E4618="Project Support",E4618="Sprint Management",E4618="Sprint Support"),"NA",ROUND((((VLOOKUP(AD4618,[2]Formula!V:X,3,0)))-SUMIF(AD:AD,AD4618,H:H)),2)))</f>
        <v/>
      </c>
      <c r="H4618" s="71"/>
      <c r="I4618" s="72"/>
      <c r="J4618" s="72"/>
      <c r="K4618" s="38" t="str">
        <f>IF(E4618="","",IF(OR(E4618="Project Management",E4618="Project Support",E4618="Sprint Management",E4618="Sprint Support"),"NA",(((SUMIF(AD:AD,AD4618,H:H)/VLOOKUP(AD4618,[2]Formula!V:X,3,0))*VLOOKUP(AD4618,[2]Formula!V:X,2,0))*H4618)/SUMIF(AD:AD,AD4618,H:H)))</f>
        <v/>
      </c>
      <c r="L4618" s="38" t="str">
        <f t="shared" si="433"/>
        <v/>
      </c>
      <c r="M4618" s="38" t="str">
        <f t="shared" si="434"/>
        <v/>
      </c>
      <c r="N4618" s="38" t="str">
        <f t="shared" si="436"/>
        <v/>
      </c>
      <c r="O4618" s="38" t="str">
        <f t="shared" si="432"/>
        <v/>
      </c>
      <c r="P4618" s="39" t="str">
        <f t="shared" si="437"/>
        <v/>
      </c>
      <c r="AC4618" s="42" t="str">
        <f>IF(B4618="","",VLOOKUP(B4618,[2]Formula!B:C,2,0))</f>
        <v/>
      </c>
      <c r="AD4618" s="43" t="str">
        <f t="shared" si="435"/>
        <v/>
      </c>
    </row>
    <row r="4619" spans="1:30" x14ac:dyDescent="0.25">
      <c r="A4619" s="64"/>
      <c r="B4619" s="64"/>
      <c r="C4619" s="66"/>
      <c r="D4619" s="67"/>
      <c r="E4619" s="64"/>
      <c r="F4619" s="64"/>
      <c r="G4619" s="37" t="str">
        <f>IF(E4619="","",IF(OR(E4619="Project Management",E4619="Project Support",E4619="Sprint Management",E4619="Sprint Support"),"NA",ROUND((((VLOOKUP(AD4619,[2]Formula!V:X,3,0)))-SUMIF(AD:AD,AD4619,H:H)),2)))</f>
        <v/>
      </c>
      <c r="H4619" s="71"/>
      <c r="I4619" s="72"/>
      <c r="J4619" s="72"/>
      <c r="K4619" s="38" t="str">
        <f>IF(E4619="","",IF(OR(E4619="Project Management",E4619="Project Support",E4619="Sprint Management",E4619="Sprint Support"),"NA",(((SUMIF(AD:AD,AD4619,H:H)/VLOOKUP(AD4619,[2]Formula!V:X,3,0))*VLOOKUP(AD4619,[2]Formula!V:X,2,0))*H4619)/SUMIF(AD:AD,AD4619,H:H)))</f>
        <v/>
      </c>
      <c r="L4619" s="38" t="str">
        <f t="shared" si="433"/>
        <v/>
      </c>
      <c r="M4619" s="38" t="str">
        <f t="shared" si="434"/>
        <v/>
      </c>
      <c r="N4619" s="38" t="str">
        <f t="shared" si="436"/>
        <v/>
      </c>
      <c r="O4619" s="38" t="str">
        <f t="shared" si="432"/>
        <v/>
      </c>
      <c r="P4619" s="39" t="str">
        <f t="shared" si="437"/>
        <v/>
      </c>
      <c r="AC4619" s="42" t="str">
        <f>IF(B4619="","",VLOOKUP(B4619,[2]Formula!B:C,2,0))</f>
        <v/>
      </c>
      <c r="AD4619" s="43" t="str">
        <f t="shared" si="435"/>
        <v/>
      </c>
    </row>
    <row r="4620" spans="1:30" x14ac:dyDescent="0.25">
      <c r="A4620" s="64"/>
      <c r="B4620" s="64"/>
      <c r="C4620" s="66"/>
      <c r="D4620" s="67"/>
      <c r="E4620" s="64"/>
      <c r="F4620" s="64"/>
      <c r="G4620" s="37" t="str">
        <f>IF(E4620="","",IF(OR(E4620="Project Management",E4620="Project Support",E4620="Sprint Management",E4620="Sprint Support"),"NA",ROUND((((VLOOKUP(AD4620,[2]Formula!V:X,3,0)))-SUMIF(AD:AD,AD4620,H:H)),2)))</f>
        <v/>
      </c>
      <c r="H4620" s="71"/>
      <c r="I4620" s="72"/>
      <c r="J4620" s="72"/>
      <c r="K4620" s="38" t="str">
        <f>IF(E4620="","",IF(OR(E4620="Project Management",E4620="Project Support",E4620="Sprint Management",E4620="Sprint Support"),"NA",(((SUMIF(AD:AD,AD4620,H:H)/VLOOKUP(AD4620,[2]Formula!V:X,3,0))*VLOOKUP(AD4620,[2]Formula!V:X,2,0))*H4620)/SUMIF(AD:AD,AD4620,H:H)))</f>
        <v/>
      </c>
      <c r="L4620" s="38" t="str">
        <f t="shared" si="433"/>
        <v/>
      </c>
      <c r="M4620" s="38" t="str">
        <f t="shared" si="434"/>
        <v/>
      </c>
      <c r="N4620" s="38" t="str">
        <f t="shared" si="436"/>
        <v/>
      </c>
      <c r="O4620" s="38" t="str">
        <f t="shared" si="432"/>
        <v/>
      </c>
      <c r="P4620" s="39" t="str">
        <f t="shared" si="437"/>
        <v/>
      </c>
      <c r="AC4620" s="42" t="str">
        <f>IF(B4620="","",VLOOKUP(B4620,[2]Formula!B:C,2,0))</f>
        <v/>
      </c>
      <c r="AD4620" s="43" t="str">
        <f t="shared" si="435"/>
        <v/>
      </c>
    </row>
    <row r="4621" spans="1:30" x14ac:dyDescent="0.25">
      <c r="A4621" s="64"/>
      <c r="B4621" s="64"/>
      <c r="C4621" s="66"/>
      <c r="D4621" s="67"/>
      <c r="E4621" s="64"/>
      <c r="F4621" s="64"/>
      <c r="G4621" s="37" t="str">
        <f>IF(E4621="","",IF(OR(E4621="Project Management",E4621="Project Support",E4621="Sprint Management",E4621="Sprint Support"),"NA",ROUND((((VLOOKUP(AD4621,[2]Formula!V:X,3,0)))-SUMIF(AD:AD,AD4621,H:H)),2)))</f>
        <v/>
      </c>
      <c r="H4621" s="71"/>
      <c r="I4621" s="72"/>
      <c r="J4621" s="72"/>
      <c r="K4621" s="38" t="str">
        <f>IF(E4621="","",IF(OR(E4621="Project Management",E4621="Project Support",E4621="Sprint Management",E4621="Sprint Support"),"NA",(((SUMIF(AD:AD,AD4621,H:H)/VLOOKUP(AD4621,[2]Formula!V:X,3,0))*VLOOKUP(AD4621,[2]Formula!V:X,2,0))*H4621)/SUMIF(AD:AD,AD4621,H:H)))</f>
        <v/>
      </c>
      <c r="L4621" s="38" t="str">
        <f t="shared" si="433"/>
        <v/>
      </c>
      <c r="M4621" s="38" t="str">
        <f t="shared" si="434"/>
        <v/>
      </c>
      <c r="N4621" s="38" t="str">
        <f t="shared" si="436"/>
        <v/>
      </c>
      <c r="O4621" s="38" t="str">
        <f t="shared" si="432"/>
        <v/>
      </c>
      <c r="P4621" s="39" t="str">
        <f t="shared" si="437"/>
        <v/>
      </c>
      <c r="AC4621" s="42" t="str">
        <f>IF(B4621="","",VLOOKUP(B4621,[2]Formula!B:C,2,0))</f>
        <v/>
      </c>
      <c r="AD4621" s="43" t="str">
        <f t="shared" si="435"/>
        <v/>
      </c>
    </row>
    <row r="4622" spans="1:30" x14ac:dyDescent="0.25">
      <c r="A4622" s="64"/>
      <c r="B4622" s="64"/>
      <c r="C4622" s="66"/>
      <c r="D4622" s="67"/>
      <c r="E4622" s="64"/>
      <c r="F4622" s="64"/>
      <c r="G4622" s="37" t="str">
        <f>IF(E4622="","",IF(OR(E4622="Project Management",E4622="Project Support",E4622="Sprint Management",E4622="Sprint Support"),"NA",ROUND((((VLOOKUP(AD4622,[2]Formula!V:X,3,0)))-SUMIF(AD:AD,AD4622,H:H)),2)))</f>
        <v/>
      </c>
      <c r="H4622" s="71"/>
      <c r="I4622" s="72"/>
      <c r="J4622" s="72"/>
      <c r="K4622" s="38" t="str">
        <f>IF(E4622="","",IF(OR(E4622="Project Management",E4622="Project Support",E4622="Sprint Management",E4622="Sprint Support"),"NA",(((SUMIF(AD:AD,AD4622,H:H)/VLOOKUP(AD4622,[2]Formula!V:X,3,0))*VLOOKUP(AD4622,[2]Formula!V:X,2,0))*H4622)/SUMIF(AD:AD,AD4622,H:H)))</f>
        <v/>
      </c>
      <c r="L4622" s="38" t="str">
        <f t="shared" si="433"/>
        <v/>
      </c>
      <c r="M4622" s="38" t="str">
        <f t="shared" si="434"/>
        <v/>
      </c>
      <c r="N4622" s="38" t="str">
        <f t="shared" si="436"/>
        <v/>
      </c>
      <c r="O4622" s="38" t="str">
        <f t="shared" si="432"/>
        <v/>
      </c>
      <c r="P4622" s="39" t="str">
        <f t="shared" si="437"/>
        <v/>
      </c>
      <c r="AC4622" s="42" t="str">
        <f>IF(B4622="","",VLOOKUP(B4622,[2]Formula!B:C,2,0))</f>
        <v/>
      </c>
      <c r="AD4622" s="43" t="str">
        <f t="shared" si="435"/>
        <v/>
      </c>
    </row>
    <row r="4623" spans="1:30" x14ac:dyDescent="0.25">
      <c r="A4623" s="64"/>
      <c r="B4623" s="64"/>
      <c r="C4623" s="66"/>
      <c r="D4623" s="67"/>
      <c r="E4623" s="64"/>
      <c r="F4623" s="64"/>
      <c r="G4623" s="37" t="str">
        <f>IF(E4623="","",IF(OR(E4623="Project Management",E4623="Project Support",E4623="Sprint Management",E4623="Sprint Support"),"NA",ROUND((((VLOOKUP(AD4623,[2]Formula!V:X,3,0)))-SUMIF(AD:AD,AD4623,H:H)),2)))</f>
        <v/>
      </c>
      <c r="H4623" s="71"/>
      <c r="I4623" s="72"/>
      <c r="J4623" s="72"/>
      <c r="K4623" s="38" t="str">
        <f>IF(E4623="","",IF(OR(E4623="Project Management",E4623="Project Support",E4623="Sprint Management",E4623="Sprint Support"),"NA",(((SUMIF(AD:AD,AD4623,H:H)/VLOOKUP(AD4623,[2]Formula!V:X,3,0))*VLOOKUP(AD4623,[2]Formula!V:X,2,0))*H4623)/SUMIF(AD:AD,AD4623,H:H)))</f>
        <v/>
      </c>
      <c r="L4623" s="38" t="str">
        <f t="shared" si="433"/>
        <v/>
      </c>
      <c r="M4623" s="38" t="str">
        <f t="shared" si="434"/>
        <v/>
      </c>
      <c r="N4623" s="38" t="str">
        <f t="shared" si="436"/>
        <v/>
      </c>
      <c r="O4623" s="38" t="str">
        <f t="shared" si="432"/>
        <v/>
      </c>
      <c r="P4623" s="39" t="str">
        <f t="shared" si="437"/>
        <v/>
      </c>
      <c r="AC4623" s="42" t="str">
        <f>IF(B4623="","",VLOOKUP(B4623,[2]Formula!B:C,2,0))</f>
        <v/>
      </c>
      <c r="AD4623" s="43" t="str">
        <f t="shared" si="435"/>
        <v/>
      </c>
    </row>
    <row r="4624" spans="1:30" x14ac:dyDescent="0.25">
      <c r="A4624" s="64"/>
      <c r="B4624" s="64"/>
      <c r="C4624" s="66"/>
      <c r="D4624" s="67"/>
      <c r="E4624" s="64"/>
      <c r="F4624" s="64"/>
      <c r="G4624" s="37" t="str">
        <f>IF(E4624="","",IF(OR(E4624="Project Management",E4624="Project Support",E4624="Sprint Management",E4624="Sprint Support"),"NA",ROUND((((VLOOKUP(AD4624,[2]Formula!V:X,3,0)))-SUMIF(AD:AD,AD4624,H:H)),2)))</f>
        <v/>
      </c>
      <c r="H4624" s="71"/>
      <c r="I4624" s="72"/>
      <c r="J4624" s="72"/>
      <c r="K4624" s="38" t="str">
        <f>IF(E4624="","",IF(OR(E4624="Project Management",E4624="Project Support",E4624="Sprint Management",E4624="Sprint Support"),"NA",(((SUMIF(AD:AD,AD4624,H:H)/VLOOKUP(AD4624,[2]Formula!V:X,3,0))*VLOOKUP(AD4624,[2]Formula!V:X,2,0))*H4624)/SUMIF(AD:AD,AD4624,H:H)))</f>
        <v/>
      </c>
      <c r="L4624" s="38" t="str">
        <f t="shared" si="433"/>
        <v/>
      </c>
      <c r="M4624" s="38" t="str">
        <f t="shared" si="434"/>
        <v/>
      </c>
      <c r="N4624" s="38" t="str">
        <f t="shared" si="436"/>
        <v/>
      </c>
      <c r="O4624" s="38" t="str">
        <f t="shared" si="432"/>
        <v/>
      </c>
      <c r="P4624" s="39" t="str">
        <f t="shared" si="437"/>
        <v/>
      </c>
      <c r="AC4624" s="42" t="str">
        <f>IF(B4624="","",VLOOKUP(B4624,[2]Formula!B:C,2,0))</f>
        <v/>
      </c>
      <c r="AD4624" s="43" t="str">
        <f t="shared" si="435"/>
        <v/>
      </c>
    </row>
    <row r="4625" spans="1:30" x14ac:dyDescent="0.25">
      <c r="A4625" s="64"/>
      <c r="B4625" s="64"/>
      <c r="C4625" s="66"/>
      <c r="D4625" s="67"/>
      <c r="E4625" s="64"/>
      <c r="F4625" s="64"/>
      <c r="G4625" s="37" t="str">
        <f>IF(E4625="","",IF(OR(E4625="Project Management",E4625="Project Support",E4625="Sprint Management",E4625="Sprint Support"),"NA",ROUND((((VLOOKUP(AD4625,[2]Formula!V:X,3,0)))-SUMIF(AD:AD,AD4625,H:H)),2)))</f>
        <v/>
      </c>
      <c r="H4625" s="71"/>
      <c r="I4625" s="72"/>
      <c r="J4625" s="72"/>
      <c r="K4625" s="38" t="str">
        <f>IF(E4625="","",IF(OR(E4625="Project Management",E4625="Project Support",E4625="Sprint Management",E4625="Sprint Support"),"NA",(((SUMIF(AD:AD,AD4625,H:H)/VLOOKUP(AD4625,[2]Formula!V:X,3,0))*VLOOKUP(AD4625,[2]Formula!V:X,2,0))*H4625)/SUMIF(AD:AD,AD4625,H:H)))</f>
        <v/>
      </c>
      <c r="L4625" s="38" t="str">
        <f t="shared" si="433"/>
        <v/>
      </c>
      <c r="M4625" s="38" t="str">
        <f t="shared" si="434"/>
        <v/>
      </c>
      <c r="N4625" s="38" t="str">
        <f t="shared" si="436"/>
        <v/>
      </c>
      <c r="O4625" s="38" t="str">
        <f t="shared" si="432"/>
        <v/>
      </c>
      <c r="P4625" s="39" t="str">
        <f t="shared" si="437"/>
        <v/>
      </c>
      <c r="AC4625" s="42" t="str">
        <f>IF(B4625="","",VLOOKUP(B4625,[2]Formula!B:C,2,0))</f>
        <v/>
      </c>
      <c r="AD4625" s="43" t="str">
        <f t="shared" si="435"/>
        <v/>
      </c>
    </row>
    <row r="4626" spans="1:30" x14ac:dyDescent="0.25">
      <c r="A4626" s="64"/>
      <c r="B4626" s="64"/>
      <c r="C4626" s="66"/>
      <c r="D4626" s="67"/>
      <c r="E4626" s="64"/>
      <c r="F4626" s="64"/>
      <c r="G4626" s="37" t="str">
        <f>IF(E4626="","",IF(OR(E4626="Project Management",E4626="Project Support",E4626="Sprint Management",E4626="Sprint Support"),"NA",ROUND((((VLOOKUP(AD4626,[2]Formula!V:X,3,0)))-SUMIF(AD:AD,AD4626,H:H)),2)))</f>
        <v/>
      </c>
      <c r="H4626" s="71"/>
      <c r="I4626" s="72"/>
      <c r="J4626" s="72"/>
      <c r="K4626" s="38" t="str">
        <f>IF(E4626="","",IF(OR(E4626="Project Management",E4626="Project Support",E4626="Sprint Management",E4626="Sprint Support"),"NA",(((SUMIF(AD:AD,AD4626,H:H)/VLOOKUP(AD4626,[2]Formula!V:X,3,0))*VLOOKUP(AD4626,[2]Formula!V:X,2,0))*H4626)/SUMIF(AD:AD,AD4626,H:H)))</f>
        <v/>
      </c>
      <c r="L4626" s="38" t="str">
        <f t="shared" si="433"/>
        <v/>
      </c>
      <c r="M4626" s="38" t="str">
        <f t="shared" si="434"/>
        <v/>
      </c>
      <c r="N4626" s="38" t="str">
        <f t="shared" si="436"/>
        <v/>
      </c>
      <c r="O4626" s="38" t="str">
        <f t="shared" si="432"/>
        <v/>
      </c>
      <c r="P4626" s="39" t="str">
        <f t="shared" si="437"/>
        <v/>
      </c>
      <c r="AC4626" s="42" t="str">
        <f>IF(B4626="","",VLOOKUP(B4626,[2]Formula!B:C,2,0))</f>
        <v/>
      </c>
      <c r="AD4626" s="43" t="str">
        <f t="shared" si="435"/>
        <v/>
      </c>
    </row>
    <row r="4627" spans="1:30" x14ac:dyDescent="0.25">
      <c r="A4627" s="64"/>
      <c r="B4627" s="64"/>
      <c r="C4627" s="66"/>
      <c r="D4627" s="67"/>
      <c r="E4627" s="64"/>
      <c r="F4627" s="64"/>
      <c r="G4627" s="37" t="str">
        <f>IF(E4627="","",IF(OR(E4627="Project Management",E4627="Project Support",E4627="Sprint Management",E4627="Sprint Support"),"NA",ROUND((((VLOOKUP(AD4627,[2]Formula!V:X,3,0)))-SUMIF(AD:AD,AD4627,H:H)),2)))</f>
        <v/>
      </c>
      <c r="H4627" s="71"/>
      <c r="I4627" s="72"/>
      <c r="J4627" s="72"/>
      <c r="K4627" s="38" t="str">
        <f>IF(E4627="","",IF(OR(E4627="Project Management",E4627="Project Support",E4627="Sprint Management",E4627="Sprint Support"),"NA",(((SUMIF(AD:AD,AD4627,H:H)/VLOOKUP(AD4627,[2]Formula!V:X,3,0))*VLOOKUP(AD4627,[2]Formula!V:X,2,0))*H4627)/SUMIF(AD:AD,AD4627,H:H)))</f>
        <v/>
      </c>
      <c r="L4627" s="38" t="str">
        <f t="shared" si="433"/>
        <v/>
      </c>
      <c r="M4627" s="38" t="str">
        <f t="shared" si="434"/>
        <v/>
      </c>
      <c r="N4627" s="38" t="str">
        <f t="shared" si="436"/>
        <v/>
      </c>
      <c r="O4627" s="38" t="str">
        <f t="shared" si="432"/>
        <v/>
      </c>
      <c r="P4627" s="39" t="str">
        <f t="shared" si="437"/>
        <v/>
      </c>
      <c r="AC4627" s="42" t="str">
        <f>IF(B4627="","",VLOOKUP(B4627,[2]Formula!B:C,2,0))</f>
        <v/>
      </c>
      <c r="AD4627" s="43" t="str">
        <f t="shared" si="435"/>
        <v/>
      </c>
    </row>
    <row r="4628" spans="1:30" x14ac:dyDescent="0.25">
      <c r="A4628" s="64"/>
      <c r="B4628" s="64"/>
      <c r="C4628" s="66"/>
      <c r="D4628" s="67"/>
      <c r="E4628" s="64"/>
      <c r="F4628" s="64"/>
      <c r="G4628" s="37" t="str">
        <f>IF(E4628="","",IF(OR(E4628="Project Management",E4628="Project Support",E4628="Sprint Management",E4628="Sprint Support"),"NA",ROUND((((VLOOKUP(AD4628,[2]Formula!V:X,3,0)))-SUMIF(AD:AD,AD4628,H:H)),2)))</f>
        <v/>
      </c>
      <c r="H4628" s="71"/>
      <c r="I4628" s="72"/>
      <c r="J4628" s="72"/>
      <c r="K4628" s="38" t="str">
        <f>IF(E4628="","",IF(OR(E4628="Project Management",E4628="Project Support",E4628="Sprint Management",E4628="Sprint Support"),"NA",(((SUMIF(AD:AD,AD4628,H:H)/VLOOKUP(AD4628,[2]Formula!V:X,3,0))*VLOOKUP(AD4628,[2]Formula!V:X,2,0))*H4628)/SUMIF(AD:AD,AD4628,H:H)))</f>
        <v/>
      </c>
      <c r="L4628" s="38" t="str">
        <f t="shared" si="433"/>
        <v/>
      </c>
      <c r="M4628" s="38" t="str">
        <f t="shared" si="434"/>
        <v/>
      </c>
      <c r="N4628" s="38" t="str">
        <f t="shared" si="436"/>
        <v/>
      </c>
      <c r="O4628" s="38" t="str">
        <f t="shared" si="432"/>
        <v/>
      </c>
      <c r="P4628" s="39" t="str">
        <f t="shared" si="437"/>
        <v/>
      </c>
      <c r="AC4628" s="42" t="str">
        <f>IF(B4628="","",VLOOKUP(B4628,[2]Formula!B:C,2,0))</f>
        <v/>
      </c>
      <c r="AD4628" s="43" t="str">
        <f t="shared" si="435"/>
        <v/>
      </c>
    </row>
    <row r="4629" spans="1:30" x14ac:dyDescent="0.25">
      <c r="A4629" s="64"/>
      <c r="B4629" s="64"/>
      <c r="C4629" s="66"/>
      <c r="D4629" s="67"/>
      <c r="E4629" s="64"/>
      <c r="F4629" s="64"/>
      <c r="G4629" s="37" t="str">
        <f>IF(E4629="","",IF(OR(E4629="Project Management",E4629="Project Support",E4629="Sprint Management",E4629="Sprint Support"),"NA",ROUND((((VLOOKUP(AD4629,[2]Formula!V:X,3,0)))-SUMIF(AD:AD,AD4629,H:H)),2)))</f>
        <v/>
      </c>
      <c r="H4629" s="71"/>
      <c r="I4629" s="72"/>
      <c r="J4629" s="72"/>
      <c r="K4629" s="38" t="str">
        <f>IF(E4629="","",IF(OR(E4629="Project Management",E4629="Project Support",E4629="Sprint Management",E4629="Sprint Support"),"NA",(((SUMIF(AD:AD,AD4629,H:H)/VLOOKUP(AD4629,[2]Formula!V:X,3,0))*VLOOKUP(AD4629,[2]Formula!V:X,2,0))*H4629)/SUMIF(AD:AD,AD4629,H:H)))</f>
        <v/>
      </c>
      <c r="L4629" s="38" t="str">
        <f t="shared" si="433"/>
        <v/>
      </c>
      <c r="M4629" s="38" t="str">
        <f t="shared" si="434"/>
        <v/>
      </c>
      <c r="N4629" s="38" t="str">
        <f t="shared" si="436"/>
        <v/>
      </c>
      <c r="O4629" s="38" t="str">
        <f t="shared" si="432"/>
        <v/>
      </c>
      <c r="P4629" s="39" t="str">
        <f t="shared" si="437"/>
        <v/>
      </c>
      <c r="AC4629" s="42" t="str">
        <f>IF(B4629="","",VLOOKUP(B4629,[2]Formula!B:C,2,0))</f>
        <v/>
      </c>
      <c r="AD4629" s="43" t="str">
        <f t="shared" si="435"/>
        <v/>
      </c>
    </row>
    <row r="4630" spans="1:30" x14ac:dyDescent="0.25">
      <c r="A4630" s="64"/>
      <c r="B4630" s="64"/>
      <c r="C4630" s="66"/>
      <c r="D4630" s="67"/>
      <c r="E4630" s="64"/>
      <c r="F4630" s="64"/>
      <c r="G4630" s="37" t="str">
        <f>IF(E4630="","",IF(OR(E4630="Project Management",E4630="Project Support",E4630="Sprint Management",E4630="Sprint Support"),"NA",ROUND((((VLOOKUP(AD4630,[2]Formula!V:X,3,0)))-SUMIF(AD:AD,AD4630,H:H)),2)))</f>
        <v/>
      </c>
      <c r="H4630" s="71"/>
      <c r="I4630" s="72"/>
      <c r="J4630" s="72"/>
      <c r="K4630" s="38" t="str">
        <f>IF(E4630="","",IF(OR(E4630="Project Management",E4630="Project Support",E4630="Sprint Management",E4630="Sprint Support"),"NA",(((SUMIF(AD:AD,AD4630,H:H)/VLOOKUP(AD4630,[2]Formula!V:X,3,0))*VLOOKUP(AD4630,[2]Formula!V:X,2,0))*H4630)/SUMIF(AD:AD,AD4630,H:H)))</f>
        <v/>
      </c>
      <c r="L4630" s="38" t="str">
        <f t="shared" si="433"/>
        <v/>
      </c>
      <c r="M4630" s="38" t="str">
        <f t="shared" si="434"/>
        <v/>
      </c>
      <c r="N4630" s="38" t="str">
        <f t="shared" si="436"/>
        <v/>
      </c>
      <c r="O4630" s="38" t="str">
        <f t="shared" si="432"/>
        <v/>
      </c>
      <c r="P4630" s="39" t="str">
        <f t="shared" si="437"/>
        <v/>
      </c>
      <c r="AC4630" s="42" t="str">
        <f>IF(B4630="","",VLOOKUP(B4630,[2]Formula!B:C,2,0))</f>
        <v/>
      </c>
      <c r="AD4630" s="43" t="str">
        <f t="shared" si="435"/>
        <v/>
      </c>
    </row>
    <row r="4631" spans="1:30" x14ac:dyDescent="0.25">
      <c r="A4631" s="64"/>
      <c r="B4631" s="64"/>
      <c r="C4631" s="66"/>
      <c r="D4631" s="67"/>
      <c r="E4631" s="64"/>
      <c r="F4631" s="64"/>
      <c r="G4631" s="37" t="str">
        <f>IF(E4631="","",IF(OR(E4631="Project Management",E4631="Project Support",E4631="Sprint Management",E4631="Sprint Support"),"NA",ROUND((((VLOOKUP(AD4631,[2]Formula!V:X,3,0)))-SUMIF(AD:AD,AD4631,H:H)),2)))</f>
        <v/>
      </c>
      <c r="H4631" s="71"/>
      <c r="I4631" s="72"/>
      <c r="J4631" s="72"/>
      <c r="K4631" s="38" t="str">
        <f>IF(E4631="","",IF(OR(E4631="Project Management",E4631="Project Support",E4631="Sprint Management",E4631="Sprint Support"),"NA",(((SUMIF(AD:AD,AD4631,H:H)/VLOOKUP(AD4631,[2]Formula!V:X,3,0))*VLOOKUP(AD4631,[2]Formula!V:X,2,0))*H4631)/SUMIF(AD:AD,AD4631,H:H)))</f>
        <v/>
      </c>
      <c r="L4631" s="38" t="str">
        <f t="shared" si="433"/>
        <v/>
      </c>
      <c r="M4631" s="38" t="str">
        <f t="shared" si="434"/>
        <v/>
      </c>
      <c r="N4631" s="38" t="str">
        <f t="shared" si="436"/>
        <v/>
      </c>
      <c r="O4631" s="38" t="str">
        <f t="shared" si="432"/>
        <v/>
      </c>
      <c r="P4631" s="39" t="str">
        <f t="shared" si="437"/>
        <v/>
      </c>
      <c r="AC4631" s="42" t="str">
        <f>IF(B4631="","",VLOOKUP(B4631,[2]Formula!B:C,2,0))</f>
        <v/>
      </c>
      <c r="AD4631" s="43" t="str">
        <f t="shared" si="435"/>
        <v/>
      </c>
    </row>
    <row r="4632" spans="1:30" x14ac:dyDescent="0.25">
      <c r="A4632" s="64"/>
      <c r="B4632" s="64"/>
      <c r="C4632" s="66"/>
      <c r="D4632" s="67"/>
      <c r="E4632" s="64"/>
      <c r="F4632" s="64"/>
      <c r="G4632" s="37" t="str">
        <f>IF(E4632="","",IF(OR(E4632="Project Management",E4632="Project Support",E4632="Sprint Management",E4632="Sprint Support"),"NA",ROUND((((VLOOKUP(AD4632,[2]Formula!V:X,3,0)))-SUMIF(AD:AD,AD4632,H:H)),2)))</f>
        <v/>
      </c>
      <c r="H4632" s="71"/>
      <c r="I4632" s="72"/>
      <c r="J4632" s="72"/>
      <c r="K4632" s="38" t="str">
        <f>IF(E4632="","",IF(OR(E4632="Project Management",E4632="Project Support",E4632="Sprint Management",E4632="Sprint Support"),"NA",(((SUMIF(AD:AD,AD4632,H:H)/VLOOKUP(AD4632,[2]Formula!V:X,3,0))*VLOOKUP(AD4632,[2]Formula!V:X,2,0))*H4632)/SUMIF(AD:AD,AD4632,H:H)))</f>
        <v/>
      </c>
      <c r="L4632" s="38" t="str">
        <f t="shared" si="433"/>
        <v/>
      </c>
      <c r="M4632" s="38" t="str">
        <f t="shared" si="434"/>
        <v/>
      </c>
      <c r="N4632" s="38" t="str">
        <f t="shared" si="436"/>
        <v/>
      </c>
      <c r="O4632" s="38" t="str">
        <f t="shared" si="432"/>
        <v/>
      </c>
      <c r="P4632" s="39" t="str">
        <f t="shared" si="437"/>
        <v/>
      </c>
      <c r="AC4632" s="42" t="str">
        <f>IF(B4632="","",VLOOKUP(B4632,[2]Formula!B:C,2,0))</f>
        <v/>
      </c>
      <c r="AD4632" s="43" t="str">
        <f t="shared" si="435"/>
        <v/>
      </c>
    </row>
    <row r="4633" spans="1:30" x14ac:dyDescent="0.25">
      <c r="A4633" s="64"/>
      <c r="B4633" s="64"/>
      <c r="C4633" s="66"/>
      <c r="D4633" s="67"/>
      <c r="E4633" s="64"/>
      <c r="F4633" s="64"/>
      <c r="G4633" s="37" t="str">
        <f>IF(E4633="","",IF(OR(E4633="Project Management",E4633="Project Support",E4633="Sprint Management",E4633="Sprint Support"),"NA",ROUND((((VLOOKUP(AD4633,[2]Formula!V:X,3,0)))-SUMIF(AD:AD,AD4633,H:H)),2)))</f>
        <v/>
      </c>
      <c r="H4633" s="71"/>
      <c r="I4633" s="72"/>
      <c r="J4633" s="72"/>
      <c r="K4633" s="38" t="str">
        <f>IF(E4633="","",IF(OR(E4633="Project Management",E4633="Project Support",E4633="Sprint Management",E4633="Sprint Support"),"NA",(((SUMIF(AD:AD,AD4633,H:H)/VLOOKUP(AD4633,[2]Formula!V:X,3,0))*VLOOKUP(AD4633,[2]Formula!V:X,2,0))*H4633)/SUMIF(AD:AD,AD4633,H:H)))</f>
        <v/>
      </c>
      <c r="L4633" s="38" t="str">
        <f t="shared" si="433"/>
        <v/>
      </c>
      <c r="M4633" s="38" t="str">
        <f t="shared" si="434"/>
        <v/>
      </c>
      <c r="N4633" s="38" t="str">
        <f t="shared" si="436"/>
        <v/>
      </c>
      <c r="O4633" s="38" t="str">
        <f t="shared" si="432"/>
        <v/>
      </c>
      <c r="P4633" s="39" t="str">
        <f t="shared" si="437"/>
        <v/>
      </c>
      <c r="AC4633" s="42" t="str">
        <f>IF(B4633="","",VLOOKUP(B4633,[2]Formula!B:C,2,0))</f>
        <v/>
      </c>
      <c r="AD4633" s="43" t="str">
        <f t="shared" si="435"/>
        <v/>
      </c>
    </row>
    <row r="4634" spans="1:30" x14ac:dyDescent="0.25">
      <c r="A4634" s="64"/>
      <c r="B4634" s="64"/>
      <c r="C4634" s="66"/>
      <c r="D4634" s="67"/>
      <c r="E4634" s="64"/>
      <c r="F4634" s="64"/>
      <c r="G4634" s="37" t="str">
        <f>IF(E4634="","",IF(OR(E4634="Project Management",E4634="Project Support",E4634="Sprint Management",E4634="Sprint Support"),"NA",ROUND((((VLOOKUP(AD4634,[2]Formula!V:X,3,0)))-SUMIF(AD:AD,AD4634,H:H)),2)))</f>
        <v/>
      </c>
      <c r="H4634" s="71"/>
      <c r="I4634" s="72"/>
      <c r="J4634" s="72"/>
      <c r="K4634" s="38" t="str">
        <f>IF(E4634="","",IF(OR(E4634="Project Management",E4634="Project Support",E4634="Sprint Management",E4634="Sprint Support"),"NA",(((SUMIF(AD:AD,AD4634,H:H)/VLOOKUP(AD4634,[2]Formula!V:X,3,0))*VLOOKUP(AD4634,[2]Formula!V:X,2,0))*H4634)/SUMIF(AD:AD,AD4634,H:H)))</f>
        <v/>
      </c>
      <c r="L4634" s="38" t="str">
        <f t="shared" si="433"/>
        <v/>
      </c>
      <c r="M4634" s="38" t="str">
        <f t="shared" si="434"/>
        <v/>
      </c>
      <c r="N4634" s="38" t="str">
        <f t="shared" si="436"/>
        <v/>
      </c>
      <c r="O4634" s="38" t="str">
        <f t="shared" si="432"/>
        <v/>
      </c>
      <c r="P4634" s="39" t="str">
        <f t="shared" si="437"/>
        <v/>
      </c>
      <c r="AC4634" s="42" t="str">
        <f>IF(B4634="","",VLOOKUP(B4634,[2]Formula!B:C,2,0))</f>
        <v/>
      </c>
      <c r="AD4634" s="43" t="str">
        <f t="shared" si="435"/>
        <v/>
      </c>
    </row>
    <row r="4635" spans="1:30" x14ac:dyDescent="0.25">
      <c r="A4635" s="64"/>
      <c r="B4635" s="64"/>
      <c r="C4635" s="66"/>
      <c r="D4635" s="67"/>
      <c r="E4635" s="64"/>
      <c r="F4635" s="64"/>
      <c r="G4635" s="37" t="str">
        <f>IF(E4635="","",IF(OR(E4635="Project Management",E4635="Project Support",E4635="Sprint Management",E4635="Sprint Support"),"NA",ROUND((((VLOOKUP(AD4635,[2]Formula!V:X,3,0)))-SUMIF(AD:AD,AD4635,H:H)),2)))</f>
        <v/>
      </c>
      <c r="H4635" s="71"/>
      <c r="I4635" s="72"/>
      <c r="J4635" s="72"/>
      <c r="K4635" s="38" t="str">
        <f>IF(E4635="","",IF(OR(E4635="Project Management",E4635="Project Support",E4635="Sprint Management",E4635="Sprint Support"),"NA",(((SUMIF(AD:AD,AD4635,H:H)/VLOOKUP(AD4635,[2]Formula!V:X,3,0))*VLOOKUP(AD4635,[2]Formula!V:X,2,0))*H4635)/SUMIF(AD:AD,AD4635,H:H)))</f>
        <v/>
      </c>
      <c r="L4635" s="38" t="str">
        <f t="shared" si="433"/>
        <v/>
      </c>
      <c r="M4635" s="38" t="str">
        <f t="shared" si="434"/>
        <v/>
      </c>
      <c r="N4635" s="38" t="str">
        <f t="shared" si="436"/>
        <v/>
      </c>
      <c r="O4635" s="38" t="str">
        <f t="shared" si="432"/>
        <v/>
      </c>
      <c r="P4635" s="39" t="str">
        <f t="shared" si="437"/>
        <v/>
      </c>
      <c r="AC4635" s="42" t="str">
        <f>IF(B4635="","",VLOOKUP(B4635,[2]Formula!B:C,2,0))</f>
        <v/>
      </c>
      <c r="AD4635" s="43" t="str">
        <f t="shared" si="435"/>
        <v/>
      </c>
    </row>
    <row r="4636" spans="1:30" x14ac:dyDescent="0.25">
      <c r="A4636" s="64"/>
      <c r="B4636" s="64"/>
      <c r="C4636" s="66"/>
      <c r="D4636" s="67"/>
      <c r="E4636" s="64"/>
      <c r="F4636" s="64"/>
      <c r="G4636" s="37" t="str">
        <f>IF(E4636="","",IF(OR(E4636="Project Management",E4636="Project Support",E4636="Sprint Management",E4636="Sprint Support"),"NA",ROUND((((VLOOKUP(AD4636,[2]Formula!V:X,3,0)))-SUMIF(AD:AD,AD4636,H:H)),2)))</f>
        <v/>
      </c>
      <c r="H4636" s="71"/>
      <c r="I4636" s="72"/>
      <c r="J4636" s="72"/>
      <c r="K4636" s="38" t="str">
        <f>IF(E4636="","",IF(OR(E4636="Project Management",E4636="Project Support",E4636="Sprint Management",E4636="Sprint Support"),"NA",(((SUMIF(AD:AD,AD4636,H:H)/VLOOKUP(AD4636,[2]Formula!V:X,3,0))*VLOOKUP(AD4636,[2]Formula!V:X,2,0))*H4636)/SUMIF(AD:AD,AD4636,H:H)))</f>
        <v/>
      </c>
      <c r="L4636" s="38" t="str">
        <f t="shared" si="433"/>
        <v/>
      </c>
      <c r="M4636" s="38" t="str">
        <f t="shared" si="434"/>
        <v/>
      </c>
      <c r="N4636" s="38" t="str">
        <f t="shared" si="436"/>
        <v/>
      </c>
      <c r="O4636" s="38" t="str">
        <f t="shared" si="432"/>
        <v/>
      </c>
      <c r="P4636" s="39" t="str">
        <f t="shared" si="437"/>
        <v/>
      </c>
      <c r="AC4636" s="42" t="str">
        <f>IF(B4636="","",VLOOKUP(B4636,[2]Formula!B:C,2,0))</f>
        <v/>
      </c>
      <c r="AD4636" s="43" t="str">
        <f t="shared" si="435"/>
        <v/>
      </c>
    </row>
    <row r="4637" spans="1:30" x14ac:dyDescent="0.25">
      <c r="A4637" s="64"/>
      <c r="B4637" s="64"/>
      <c r="C4637" s="66"/>
      <c r="D4637" s="67"/>
      <c r="E4637" s="64"/>
      <c r="F4637" s="64"/>
      <c r="G4637" s="37" t="str">
        <f>IF(E4637="","",IF(OR(E4637="Project Management",E4637="Project Support",E4637="Sprint Management",E4637="Sprint Support"),"NA",ROUND((((VLOOKUP(AD4637,[2]Formula!V:X,3,0)))-SUMIF(AD:AD,AD4637,H:H)),2)))</f>
        <v/>
      </c>
      <c r="H4637" s="71"/>
      <c r="I4637" s="72"/>
      <c r="J4637" s="72"/>
      <c r="K4637" s="38" t="str">
        <f>IF(E4637="","",IF(OR(E4637="Project Management",E4637="Project Support",E4637="Sprint Management",E4637="Sprint Support"),"NA",(((SUMIF(AD:AD,AD4637,H:H)/VLOOKUP(AD4637,[2]Formula!V:X,3,0))*VLOOKUP(AD4637,[2]Formula!V:X,2,0))*H4637)/SUMIF(AD:AD,AD4637,H:H)))</f>
        <v/>
      </c>
      <c r="L4637" s="38" t="str">
        <f t="shared" si="433"/>
        <v/>
      </c>
      <c r="M4637" s="38" t="str">
        <f t="shared" si="434"/>
        <v/>
      </c>
      <c r="N4637" s="38" t="str">
        <f t="shared" si="436"/>
        <v/>
      </c>
      <c r="O4637" s="38" t="str">
        <f t="shared" si="432"/>
        <v/>
      </c>
      <c r="P4637" s="39" t="str">
        <f t="shared" si="437"/>
        <v/>
      </c>
      <c r="AC4637" s="42" t="str">
        <f>IF(B4637="","",VLOOKUP(B4637,[2]Formula!B:C,2,0))</f>
        <v/>
      </c>
      <c r="AD4637" s="43" t="str">
        <f t="shared" si="435"/>
        <v/>
      </c>
    </row>
    <row r="4638" spans="1:30" x14ac:dyDescent="0.25">
      <c r="A4638" s="64"/>
      <c r="B4638" s="64"/>
      <c r="C4638" s="66"/>
      <c r="D4638" s="67"/>
      <c r="E4638" s="64"/>
      <c r="F4638" s="64"/>
      <c r="G4638" s="37" t="str">
        <f>IF(E4638="","",IF(OR(E4638="Project Management",E4638="Project Support",E4638="Sprint Management",E4638="Sprint Support"),"NA",ROUND((((VLOOKUP(AD4638,[2]Formula!V:X,3,0)))-SUMIF(AD:AD,AD4638,H:H)),2)))</f>
        <v/>
      </c>
      <c r="H4638" s="71"/>
      <c r="I4638" s="72"/>
      <c r="J4638" s="72"/>
      <c r="K4638" s="38" t="str">
        <f>IF(E4638="","",IF(OR(E4638="Project Management",E4638="Project Support",E4638="Sprint Management",E4638="Sprint Support"),"NA",(((SUMIF(AD:AD,AD4638,H:H)/VLOOKUP(AD4638,[2]Formula!V:X,3,0))*VLOOKUP(AD4638,[2]Formula!V:X,2,0))*H4638)/SUMIF(AD:AD,AD4638,H:H)))</f>
        <v/>
      </c>
      <c r="L4638" s="38" t="str">
        <f t="shared" si="433"/>
        <v/>
      </c>
      <c r="M4638" s="38" t="str">
        <f t="shared" si="434"/>
        <v/>
      </c>
      <c r="N4638" s="38" t="str">
        <f t="shared" si="436"/>
        <v/>
      </c>
      <c r="O4638" s="38" t="str">
        <f t="shared" si="432"/>
        <v/>
      </c>
      <c r="P4638" s="39" t="str">
        <f t="shared" si="437"/>
        <v/>
      </c>
      <c r="AC4638" s="42" t="str">
        <f>IF(B4638="","",VLOOKUP(B4638,[2]Formula!B:C,2,0))</f>
        <v/>
      </c>
      <c r="AD4638" s="43" t="str">
        <f t="shared" si="435"/>
        <v/>
      </c>
    </row>
    <row r="4639" spans="1:30" x14ac:dyDescent="0.25">
      <c r="A4639" s="64"/>
      <c r="B4639" s="64"/>
      <c r="C4639" s="66"/>
      <c r="D4639" s="67"/>
      <c r="E4639" s="64"/>
      <c r="F4639" s="64"/>
      <c r="G4639" s="37" t="str">
        <f>IF(E4639="","",IF(OR(E4639="Project Management",E4639="Project Support",E4639="Sprint Management",E4639="Sprint Support"),"NA",ROUND((((VLOOKUP(AD4639,[2]Formula!V:X,3,0)))-SUMIF(AD:AD,AD4639,H:H)),2)))</f>
        <v/>
      </c>
      <c r="H4639" s="71"/>
      <c r="I4639" s="72"/>
      <c r="J4639" s="72"/>
      <c r="K4639" s="38" t="str">
        <f>IF(E4639="","",IF(OR(E4639="Project Management",E4639="Project Support",E4639="Sprint Management",E4639="Sprint Support"),"NA",(((SUMIF(AD:AD,AD4639,H:H)/VLOOKUP(AD4639,[2]Formula!V:X,3,0))*VLOOKUP(AD4639,[2]Formula!V:X,2,0))*H4639)/SUMIF(AD:AD,AD4639,H:H)))</f>
        <v/>
      </c>
      <c r="L4639" s="38" t="str">
        <f t="shared" si="433"/>
        <v/>
      </c>
      <c r="M4639" s="38" t="str">
        <f t="shared" si="434"/>
        <v/>
      </c>
      <c r="N4639" s="38" t="str">
        <f t="shared" si="436"/>
        <v/>
      </c>
      <c r="O4639" s="38" t="str">
        <f t="shared" si="432"/>
        <v/>
      </c>
      <c r="P4639" s="39" t="str">
        <f t="shared" si="437"/>
        <v/>
      </c>
      <c r="AC4639" s="42" t="str">
        <f>IF(B4639="","",VLOOKUP(B4639,[2]Formula!B:C,2,0))</f>
        <v/>
      </c>
      <c r="AD4639" s="43" t="str">
        <f t="shared" si="435"/>
        <v/>
      </c>
    </row>
    <row r="4640" spans="1:30" x14ac:dyDescent="0.25">
      <c r="A4640" s="64"/>
      <c r="B4640" s="64"/>
      <c r="C4640" s="66"/>
      <c r="D4640" s="67"/>
      <c r="E4640" s="64"/>
      <c r="F4640" s="64"/>
      <c r="G4640" s="37" t="str">
        <f>IF(E4640="","",IF(OR(E4640="Project Management",E4640="Project Support",E4640="Sprint Management",E4640="Sprint Support"),"NA",ROUND((((VLOOKUP(AD4640,[2]Formula!V:X,3,0)))-SUMIF(AD:AD,AD4640,H:H)),2)))</f>
        <v/>
      </c>
      <c r="H4640" s="71"/>
      <c r="I4640" s="72"/>
      <c r="J4640" s="72"/>
      <c r="K4640" s="38" t="str">
        <f>IF(E4640="","",IF(OR(E4640="Project Management",E4640="Project Support",E4640="Sprint Management",E4640="Sprint Support"),"NA",(((SUMIF(AD:AD,AD4640,H:H)/VLOOKUP(AD4640,[2]Formula!V:X,3,0))*VLOOKUP(AD4640,[2]Formula!V:X,2,0))*H4640)/SUMIF(AD:AD,AD4640,H:H)))</f>
        <v/>
      </c>
      <c r="L4640" s="38" t="str">
        <f t="shared" si="433"/>
        <v/>
      </c>
      <c r="M4640" s="38" t="str">
        <f t="shared" si="434"/>
        <v/>
      </c>
      <c r="N4640" s="38" t="str">
        <f t="shared" si="436"/>
        <v/>
      </c>
      <c r="O4640" s="38" t="str">
        <f t="shared" si="432"/>
        <v/>
      </c>
      <c r="P4640" s="39" t="str">
        <f t="shared" si="437"/>
        <v/>
      </c>
      <c r="AC4640" s="42" t="str">
        <f>IF(B4640="","",VLOOKUP(B4640,[2]Formula!B:C,2,0))</f>
        <v/>
      </c>
      <c r="AD4640" s="43" t="str">
        <f t="shared" si="435"/>
        <v/>
      </c>
    </row>
    <row r="4641" spans="1:30" x14ac:dyDescent="0.25">
      <c r="A4641" s="64"/>
      <c r="B4641" s="64"/>
      <c r="C4641" s="66"/>
      <c r="D4641" s="67"/>
      <c r="E4641" s="64"/>
      <c r="F4641" s="64"/>
      <c r="G4641" s="37" t="str">
        <f>IF(E4641="","",IF(OR(E4641="Project Management",E4641="Project Support",E4641="Sprint Management",E4641="Sprint Support"),"NA",ROUND((((VLOOKUP(AD4641,[2]Formula!V:X,3,0)))-SUMIF(AD:AD,AD4641,H:H)),2)))</f>
        <v/>
      </c>
      <c r="H4641" s="71"/>
      <c r="I4641" s="72"/>
      <c r="J4641" s="72"/>
      <c r="K4641" s="38" t="str">
        <f>IF(E4641="","",IF(OR(E4641="Project Management",E4641="Project Support",E4641="Sprint Management",E4641="Sprint Support"),"NA",(((SUMIF(AD:AD,AD4641,H:H)/VLOOKUP(AD4641,[2]Formula!V:X,3,0))*VLOOKUP(AD4641,[2]Formula!V:X,2,0))*H4641)/SUMIF(AD:AD,AD4641,H:H)))</f>
        <v/>
      </c>
      <c r="L4641" s="38" t="str">
        <f t="shared" si="433"/>
        <v/>
      </c>
      <c r="M4641" s="38" t="str">
        <f t="shared" si="434"/>
        <v/>
      </c>
      <c r="N4641" s="38" t="str">
        <f t="shared" si="436"/>
        <v/>
      </c>
      <c r="O4641" s="38" t="str">
        <f t="shared" si="432"/>
        <v/>
      </c>
      <c r="P4641" s="39" t="str">
        <f t="shared" si="437"/>
        <v/>
      </c>
      <c r="AC4641" s="42" t="str">
        <f>IF(B4641="","",VLOOKUP(B4641,[2]Formula!B:C,2,0))</f>
        <v/>
      </c>
      <c r="AD4641" s="43" t="str">
        <f t="shared" si="435"/>
        <v/>
      </c>
    </row>
    <row r="4642" spans="1:30" x14ac:dyDescent="0.25">
      <c r="A4642" s="64"/>
      <c r="B4642" s="64"/>
      <c r="C4642" s="66"/>
      <c r="D4642" s="67"/>
      <c r="E4642" s="64"/>
      <c r="F4642" s="64"/>
      <c r="G4642" s="37" t="str">
        <f>IF(E4642="","",IF(OR(E4642="Project Management",E4642="Project Support",E4642="Sprint Management",E4642="Sprint Support"),"NA",ROUND((((VLOOKUP(AD4642,[2]Formula!V:X,3,0)))-SUMIF(AD:AD,AD4642,H:H)),2)))</f>
        <v/>
      </c>
      <c r="H4642" s="71"/>
      <c r="I4642" s="72"/>
      <c r="J4642" s="72"/>
      <c r="K4642" s="38" t="str">
        <f>IF(E4642="","",IF(OR(E4642="Project Management",E4642="Project Support",E4642="Sprint Management",E4642="Sprint Support"),"NA",(((SUMIF(AD:AD,AD4642,H:H)/VLOOKUP(AD4642,[2]Formula!V:X,3,0))*VLOOKUP(AD4642,[2]Formula!V:X,2,0))*H4642)/SUMIF(AD:AD,AD4642,H:H)))</f>
        <v/>
      </c>
      <c r="L4642" s="38" t="str">
        <f t="shared" si="433"/>
        <v/>
      </c>
      <c r="M4642" s="38" t="str">
        <f t="shared" si="434"/>
        <v/>
      </c>
      <c r="N4642" s="38" t="str">
        <f t="shared" si="436"/>
        <v/>
      </c>
      <c r="O4642" s="38" t="str">
        <f t="shared" si="432"/>
        <v/>
      </c>
      <c r="P4642" s="39" t="str">
        <f t="shared" si="437"/>
        <v/>
      </c>
      <c r="AC4642" s="42" t="str">
        <f>IF(B4642="","",VLOOKUP(B4642,[2]Formula!B:C,2,0))</f>
        <v/>
      </c>
      <c r="AD4642" s="43" t="str">
        <f t="shared" si="435"/>
        <v/>
      </c>
    </row>
    <row r="4643" spans="1:30" x14ac:dyDescent="0.25">
      <c r="A4643" s="64"/>
      <c r="B4643" s="64"/>
      <c r="C4643" s="66"/>
      <c r="D4643" s="67"/>
      <c r="E4643" s="64"/>
      <c r="F4643" s="64"/>
      <c r="G4643" s="37" t="str">
        <f>IF(E4643="","",IF(OR(E4643="Project Management",E4643="Project Support",E4643="Sprint Management",E4643="Sprint Support"),"NA",ROUND((((VLOOKUP(AD4643,[2]Formula!V:X,3,0)))-SUMIF(AD:AD,AD4643,H:H)),2)))</f>
        <v/>
      </c>
      <c r="H4643" s="71"/>
      <c r="I4643" s="72"/>
      <c r="J4643" s="72"/>
      <c r="K4643" s="38" t="str">
        <f>IF(E4643="","",IF(OR(E4643="Project Management",E4643="Project Support",E4643="Sprint Management",E4643="Sprint Support"),"NA",(((SUMIF(AD:AD,AD4643,H:H)/VLOOKUP(AD4643,[2]Formula!V:X,3,0))*VLOOKUP(AD4643,[2]Formula!V:X,2,0))*H4643)/SUMIF(AD:AD,AD4643,H:H)))</f>
        <v/>
      </c>
      <c r="L4643" s="38" t="str">
        <f t="shared" si="433"/>
        <v/>
      </c>
      <c r="M4643" s="38" t="str">
        <f t="shared" si="434"/>
        <v/>
      </c>
      <c r="N4643" s="38" t="str">
        <f t="shared" si="436"/>
        <v/>
      </c>
      <c r="O4643" s="38" t="str">
        <f t="shared" si="432"/>
        <v/>
      </c>
      <c r="P4643" s="39" t="str">
        <f t="shared" si="437"/>
        <v/>
      </c>
      <c r="AC4643" s="42" t="str">
        <f>IF(B4643="","",VLOOKUP(B4643,[2]Formula!B:C,2,0))</f>
        <v/>
      </c>
      <c r="AD4643" s="43" t="str">
        <f t="shared" si="435"/>
        <v/>
      </c>
    </row>
    <row r="4644" spans="1:30" x14ac:dyDescent="0.25">
      <c r="A4644" s="64"/>
      <c r="B4644" s="64"/>
      <c r="C4644" s="66"/>
      <c r="D4644" s="67"/>
      <c r="E4644" s="64"/>
      <c r="F4644" s="64"/>
      <c r="G4644" s="37" t="str">
        <f>IF(E4644="","",IF(OR(E4644="Project Management",E4644="Project Support",E4644="Sprint Management",E4644="Sprint Support"),"NA",ROUND((((VLOOKUP(AD4644,[2]Formula!V:X,3,0)))-SUMIF(AD:AD,AD4644,H:H)),2)))</f>
        <v/>
      </c>
      <c r="H4644" s="71"/>
      <c r="I4644" s="72"/>
      <c r="J4644" s="72"/>
      <c r="K4644" s="38" t="str">
        <f>IF(E4644="","",IF(OR(E4644="Project Management",E4644="Project Support",E4644="Sprint Management",E4644="Sprint Support"),"NA",(((SUMIF(AD:AD,AD4644,H:H)/VLOOKUP(AD4644,[2]Formula!V:X,3,0))*VLOOKUP(AD4644,[2]Formula!V:X,2,0))*H4644)/SUMIF(AD:AD,AD4644,H:H)))</f>
        <v/>
      </c>
      <c r="L4644" s="38" t="str">
        <f t="shared" si="433"/>
        <v/>
      </c>
      <c r="M4644" s="38" t="str">
        <f t="shared" si="434"/>
        <v/>
      </c>
      <c r="N4644" s="38" t="str">
        <f t="shared" si="436"/>
        <v/>
      </c>
      <c r="O4644" s="38" t="str">
        <f t="shared" si="432"/>
        <v/>
      </c>
      <c r="P4644" s="39" t="str">
        <f t="shared" si="437"/>
        <v/>
      </c>
      <c r="AC4644" s="42" t="str">
        <f>IF(B4644="","",VLOOKUP(B4644,[2]Formula!B:C,2,0))</f>
        <v/>
      </c>
      <c r="AD4644" s="43" t="str">
        <f t="shared" si="435"/>
        <v/>
      </c>
    </row>
    <row r="4645" spans="1:30" x14ac:dyDescent="0.25">
      <c r="A4645" s="64"/>
      <c r="B4645" s="64"/>
      <c r="C4645" s="66"/>
      <c r="D4645" s="67"/>
      <c r="E4645" s="64"/>
      <c r="F4645" s="64"/>
      <c r="G4645" s="37" t="str">
        <f>IF(E4645="","",IF(OR(E4645="Project Management",E4645="Project Support",E4645="Sprint Management",E4645="Sprint Support"),"NA",ROUND((((VLOOKUP(AD4645,[2]Formula!V:X,3,0)))-SUMIF(AD:AD,AD4645,H:H)),2)))</f>
        <v/>
      </c>
      <c r="H4645" s="71"/>
      <c r="I4645" s="72"/>
      <c r="J4645" s="72"/>
      <c r="K4645" s="38" t="str">
        <f>IF(E4645="","",IF(OR(E4645="Project Management",E4645="Project Support",E4645="Sprint Management",E4645="Sprint Support"),"NA",(((SUMIF(AD:AD,AD4645,H:H)/VLOOKUP(AD4645,[2]Formula!V:X,3,0))*VLOOKUP(AD4645,[2]Formula!V:X,2,0))*H4645)/SUMIF(AD:AD,AD4645,H:H)))</f>
        <v/>
      </c>
      <c r="L4645" s="38" t="str">
        <f t="shared" si="433"/>
        <v/>
      </c>
      <c r="M4645" s="38" t="str">
        <f t="shared" si="434"/>
        <v/>
      </c>
      <c r="N4645" s="38" t="str">
        <f t="shared" si="436"/>
        <v/>
      </c>
      <c r="O4645" s="38" t="str">
        <f t="shared" si="432"/>
        <v/>
      </c>
      <c r="P4645" s="39" t="str">
        <f t="shared" si="437"/>
        <v/>
      </c>
      <c r="AC4645" s="42" t="str">
        <f>IF(B4645="","",VLOOKUP(B4645,[2]Formula!B:C,2,0))</f>
        <v/>
      </c>
      <c r="AD4645" s="43" t="str">
        <f t="shared" si="435"/>
        <v/>
      </c>
    </row>
    <row r="4646" spans="1:30" x14ac:dyDescent="0.25">
      <c r="A4646" s="64"/>
      <c r="B4646" s="64"/>
      <c r="C4646" s="66"/>
      <c r="D4646" s="67"/>
      <c r="E4646" s="64"/>
      <c r="F4646" s="64"/>
      <c r="G4646" s="37" t="str">
        <f>IF(E4646="","",IF(OR(E4646="Project Management",E4646="Project Support",E4646="Sprint Management",E4646="Sprint Support"),"NA",ROUND((((VLOOKUP(AD4646,[2]Formula!V:X,3,0)))-SUMIF(AD:AD,AD4646,H:H)),2)))</f>
        <v/>
      </c>
      <c r="H4646" s="71"/>
      <c r="I4646" s="72"/>
      <c r="J4646" s="72"/>
      <c r="K4646" s="38" t="str">
        <f>IF(E4646="","",IF(OR(E4646="Project Management",E4646="Project Support",E4646="Sprint Management",E4646="Sprint Support"),"NA",(((SUMIF(AD:AD,AD4646,H:H)/VLOOKUP(AD4646,[2]Formula!V:X,3,0))*VLOOKUP(AD4646,[2]Formula!V:X,2,0))*H4646)/SUMIF(AD:AD,AD4646,H:H)))</f>
        <v/>
      </c>
      <c r="L4646" s="38" t="str">
        <f t="shared" si="433"/>
        <v/>
      </c>
      <c r="M4646" s="38" t="str">
        <f t="shared" si="434"/>
        <v/>
      </c>
      <c r="N4646" s="38" t="str">
        <f t="shared" si="436"/>
        <v/>
      </c>
      <c r="O4646" s="38" t="str">
        <f t="shared" si="432"/>
        <v/>
      </c>
      <c r="P4646" s="39" t="str">
        <f t="shared" si="437"/>
        <v/>
      </c>
      <c r="AC4646" s="42" t="str">
        <f>IF(B4646="","",VLOOKUP(B4646,[2]Formula!B:C,2,0))</f>
        <v/>
      </c>
      <c r="AD4646" s="43" t="str">
        <f t="shared" si="435"/>
        <v/>
      </c>
    </row>
    <row r="4647" spans="1:30" x14ac:dyDescent="0.25">
      <c r="A4647" s="64"/>
      <c r="B4647" s="64"/>
      <c r="C4647" s="66"/>
      <c r="D4647" s="67"/>
      <c r="E4647" s="64"/>
      <c r="F4647" s="64"/>
      <c r="G4647" s="37" t="str">
        <f>IF(E4647="","",IF(OR(E4647="Project Management",E4647="Project Support",E4647="Sprint Management",E4647="Sprint Support"),"NA",ROUND((((VLOOKUP(AD4647,[2]Formula!V:X,3,0)))-SUMIF(AD:AD,AD4647,H:H)),2)))</f>
        <v/>
      </c>
      <c r="H4647" s="71"/>
      <c r="I4647" s="72"/>
      <c r="J4647" s="72"/>
      <c r="K4647" s="38" t="str">
        <f>IF(E4647="","",IF(OR(E4647="Project Management",E4647="Project Support",E4647="Sprint Management",E4647="Sprint Support"),"NA",(((SUMIF(AD:AD,AD4647,H:H)/VLOOKUP(AD4647,[2]Formula!V:X,3,0))*VLOOKUP(AD4647,[2]Formula!V:X,2,0))*H4647)/SUMIF(AD:AD,AD4647,H:H)))</f>
        <v/>
      </c>
      <c r="L4647" s="38" t="str">
        <f t="shared" si="433"/>
        <v/>
      </c>
      <c r="M4647" s="38" t="str">
        <f t="shared" si="434"/>
        <v/>
      </c>
      <c r="N4647" s="38" t="str">
        <f t="shared" si="436"/>
        <v/>
      </c>
      <c r="O4647" s="38" t="str">
        <f t="shared" si="432"/>
        <v/>
      </c>
      <c r="P4647" s="39" t="str">
        <f t="shared" si="437"/>
        <v/>
      </c>
      <c r="AC4647" s="42" t="str">
        <f>IF(B4647="","",VLOOKUP(B4647,[2]Formula!B:C,2,0))</f>
        <v/>
      </c>
      <c r="AD4647" s="43" t="str">
        <f t="shared" si="435"/>
        <v/>
      </c>
    </row>
    <row r="4648" spans="1:30" x14ac:dyDescent="0.25">
      <c r="A4648" s="64"/>
      <c r="B4648" s="64"/>
      <c r="C4648" s="66"/>
      <c r="D4648" s="67"/>
      <c r="E4648" s="64"/>
      <c r="F4648" s="64"/>
      <c r="G4648" s="37" t="str">
        <f>IF(E4648="","",IF(OR(E4648="Project Management",E4648="Project Support",E4648="Sprint Management",E4648="Sprint Support"),"NA",ROUND((((VLOOKUP(AD4648,[2]Formula!V:X,3,0)))-SUMIF(AD:AD,AD4648,H:H)),2)))</f>
        <v/>
      </c>
      <c r="H4648" s="71"/>
      <c r="I4648" s="72"/>
      <c r="J4648" s="72"/>
      <c r="K4648" s="38" t="str">
        <f>IF(E4648="","",IF(OR(E4648="Project Management",E4648="Project Support",E4648="Sprint Management",E4648="Sprint Support"),"NA",(((SUMIF(AD:AD,AD4648,H:H)/VLOOKUP(AD4648,[2]Formula!V:X,3,0))*VLOOKUP(AD4648,[2]Formula!V:X,2,0))*H4648)/SUMIF(AD:AD,AD4648,H:H)))</f>
        <v/>
      </c>
      <c r="L4648" s="38" t="str">
        <f t="shared" si="433"/>
        <v/>
      </c>
      <c r="M4648" s="38" t="str">
        <f t="shared" si="434"/>
        <v/>
      </c>
      <c r="N4648" s="38" t="str">
        <f t="shared" si="436"/>
        <v/>
      </c>
      <c r="O4648" s="38" t="str">
        <f t="shared" si="432"/>
        <v/>
      </c>
      <c r="P4648" s="39" t="str">
        <f t="shared" si="437"/>
        <v/>
      </c>
      <c r="AC4648" s="42" t="str">
        <f>IF(B4648="","",VLOOKUP(B4648,[2]Formula!B:C,2,0))</f>
        <v/>
      </c>
      <c r="AD4648" s="43" t="str">
        <f t="shared" si="435"/>
        <v/>
      </c>
    </row>
    <row r="4649" spans="1:30" x14ac:dyDescent="0.25">
      <c r="A4649" s="64"/>
      <c r="B4649" s="64"/>
      <c r="C4649" s="66"/>
      <c r="D4649" s="67"/>
      <c r="E4649" s="64"/>
      <c r="F4649" s="64"/>
      <c r="G4649" s="37" t="str">
        <f>IF(E4649="","",IF(OR(E4649="Project Management",E4649="Project Support",E4649="Sprint Management",E4649="Sprint Support"),"NA",ROUND((((VLOOKUP(AD4649,[2]Formula!V:X,3,0)))-SUMIF(AD:AD,AD4649,H:H)),2)))</f>
        <v/>
      </c>
      <c r="H4649" s="71"/>
      <c r="I4649" s="72"/>
      <c r="J4649" s="72"/>
      <c r="K4649" s="38" t="str">
        <f>IF(E4649="","",IF(OR(E4649="Project Management",E4649="Project Support",E4649="Sprint Management",E4649="Sprint Support"),"NA",(((SUMIF(AD:AD,AD4649,H:H)/VLOOKUP(AD4649,[2]Formula!V:X,3,0))*VLOOKUP(AD4649,[2]Formula!V:X,2,0))*H4649)/SUMIF(AD:AD,AD4649,H:H)))</f>
        <v/>
      </c>
      <c r="L4649" s="38" t="str">
        <f t="shared" si="433"/>
        <v/>
      </c>
      <c r="M4649" s="38" t="str">
        <f t="shared" si="434"/>
        <v/>
      </c>
      <c r="N4649" s="38" t="str">
        <f t="shared" si="436"/>
        <v/>
      </c>
      <c r="O4649" s="38" t="str">
        <f t="shared" si="432"/>
        <v/>
      </c>
      <c r="P4649" s="39" t="str">
        <f t="shared" si="437"/>
        <v/>
      </c>
      <c r="AC4649" s="42" t="str">
        <f>IF(B4649="","",VLOOKUP(B4649,[2]Formula!B:C,2,0))</f>
        <v/>
      </c>
      <c r="AD4649" s="43" t="str">
        <f t="shared" si="435"/>
        <v/>
      </c>
    </row>
    <row r="4650" spans="1:30" x14ac:dyDescent="0.25">
      <c r="A4650" s="64"/>
      <c r="B4650" s="64"/>
      <c r="C4650" s="66"/>
      <c r="D4650" s="67"/>
      <c r="E4650" s="64"/>
      <c r="F4650" s="64"/>
      <c r="G4650" s="37" t="str">
        <f>IF(E4650="","",IF(OR(E4650="Project Management",E4650="Project Support",E4650="Sprint Management",E4650="Sprint Support"),"NA",ROUND((((VLOOKUP(AD4650,[2]Formula!V:X,3,0)))-SUMIF(AD:AD,AD4650,H:H)),2)))</f>
        <v/>
      </c>
      <c r="H4650" s="71"/>
      <c r="I4650" s="72"/>
      <c r="J4650" s="72"/>
      <c r="K4650" s="38" t="str">
        <f>IF(E4650="","",IF(OR(E4650="Project Management",E4650="Project Support",E4650="Sprint Management",E4650="Sprint Support"),"NA",(((SUMIF(AD:AD,AD4650,H:H)/VLOOKUP(AD4650,[2]Formula!V:X,3,0))*VLOOKUP(AD4650,[2]Formula!V:X,2,0))*H4650)/SUMIF(AD:AD,AD4650,H:H)))</f>
        <v/>
      </c>
      <c r="L4650" s="38" t="str">
        <f t="shared" si="433"/>
        <v/>
      </c>
      <c r="M4650" s="38" t="str">
        <f t="shared" si="434"/>
        <v/>
      </c>
      <c r="N4650" s="38" t="str">
        <f t="shared" si="436"/>
        <v/>
      </c>
      <c r="O4650" s="38" t="str">
        <f t="shared" si="432"/>
        <v/>
      </c>
      <c r="P4650" s="39" t="str">
        <f t="shared" si="437"/>
        <v/>
      </c>
      <c r="AC4650" s="42" t="str">
        <f>IF(B4650="","",VLOOKUP(B4650,[2]Formula!B:C,2,0))</f>
        <v/>
      </c>
      <c r="AD4650" s="43" t="str">
        <f t="shared" si="435"/>
        <v/>
      </c>
    </row>
    <row r="4651" spans="1:30" x14ac:dyDescent="0.25">
      <c r="A4651" s="64"/>
      <c r="B4651" s="64"/>
      <c r="C4651" s="66"/>
      <c r="D4651" s="67"/>
      <c r="E4651" s="64"/>
      <c r="F4651" s="64"/>
      <c r="G4651" s="37" t="str">
        <f>IF(E4651="","",IF(OR(E4651="Project Management",E4651="Project Support",E4651="Sprint Management",E4651="Sprint Support"),"NA",ROUND((((VLOOKUP(AD4651,[2]Formula!V:X,3,0)))-SUMIF(AD:AD,AD4651,H:H)),2)))</f>
        <v/>
      </c>
      <c r="H4651" s="71"/>
      <c r="I4651" s="72"/>
      <c r="J4651" s="72"/>
      <c r="K4651" s="38" t="str">
        <f>IF(E4651="","",IF(OR(E4651="Project Management",E4651="Project Support",E4651="Sprint Management",E4651="Sprint Support"),"NA",(((SUMIF(AD:AD,AD4651,H:H)/VLOOKUP(AD4651,[2]Formula!V:X,3,0))*VLOOKUP(AD4651,[2]Formula!V:X,2,0))*H4651)/SUMIF(AD:AD,AD4651,H:H)))</f>
        <v/>
      </c>
      <c r="L4651" s="38" t="str">
        <f t="shared" si="433"/>
        <v/>
      </c>
      <c r="M4651" s="38" t="str">
        <f t="shared" si="434"/>
        <v/>
      </c>
      <c r="N4651" s="38" t="str">
        <f t="shared" si="436"/>
        <v/>
      </c>
      <c r="O4651" s="38" t="str">
        <f t="shared" si="432"/>
        <v/>
      </c>
      <c r="P4651" s="39" t="str">
        <f t="shared" si="437"/>
        <v/>
      </c>
      <c r="AC4651" s="42" t="str">
        <f>IF(B4651="","",VLOOKUP(B4651,[2]Formula!B:C,2,0))</f>
        <v/>
      </c>
      <c r="AD4651" s="43" t="str">
        <f t="shared" si="435"/>
        <v/>
      </c>
    </row>
    <row r="4652" spans="1:30" x14ac:dyDescent="0.25">
      <c r="A4652" s="64"/>
      <c r="B4652" s="64"/>
      <c r="C4652" s="66"/>
      <c r="D4652" s="67"/>
      <c r="E4652" s="64"/>
      <c r="F4652" s="64"/>
      <c r="G4652" s="37" t="str">
        <f>IF(E4652="","",IF(OR(E4652="Project Management",E4652="Project Support",E4652="Sprint Management",E4652="Sprint Support"),"NA",ROUND((((VLOOKUP(AD4652,[2]Formula!V:X,3,0)))-SUMIF(AD:AD,AD4652,H:H)),2)))</f>
        <v/>
      </c>
      <c r="H4652" s="71"/>
      <c r="I4652" s="72"/>
      <c r="J4652" s="72"/>
      <c r="K4652" s="38" t="str">
        <f>IF(E4652="","",IF(OR(E4652="Project Management",E4652="Project Support",E4652="Sprint Management",E4652="Sprint Support"),"NA",(((SUMIF(AD:AD,AD4652,H:H)/VLOOKUP(AD4652,[2]Formula!V:X,3,0))*VLOOKUP(AD4652,[2]Formula!V:X,2,0))*H4652)/SUMIF(AD:AD,AD4652,H:H)))</f>
        <v/>
      </c>
      <c r="L4652" s="38" t="str">
        <f t="shared" si="433"/>
        <v/>
      </c>
      <c r="M4652" s="38" t="str">
        <f t="shared" si="434"/>
        <v/>
      </c>
      <c r="N4652" s="38" t="str">
        <f t="shared" si="436"/>
        <v/>
      </c>
      <c r="O4652" s="38" t="str">
        <f t="shared" si="432"/>
        <v/>
      </c>
      <c r="P4652" s="39" t="str">
        <f t="shared" si="437"/>
        <v/>
      </c>
      <c r="AC4652" s="42" t="str">
        <f>IF(B4652="","",VLOOKUP(B4652,[2]Formula!B:C,2,0))</f>
        <v/>
      </c>
      <c r="AD4652" s="43" t="str">
        <f t="shared" si="435"/>
        <v/>
      </c>
    </row>
    <row r="4653" spans="1:30" x14ac:dyDescent="0.25">
      <c r="A4653" s="64"/>
      <c r="B4653" s="64"/>
      <c r="C4653" s="66"/>
      <c r="D4653" s="67"/>
      <c r="E4653" s="64"/>
      <c r="F4653" s="64"/>
      <c r="G4653" s="37" t="str">
        <f>IF(E4653="","",IF(OR(E4653="Project Management",E4653="Project Support",E4653="Sprint Management",E4653="Sprint Support"),"NA",ROUND((((VLOOKUP(AD4653,[2]Formula!V:X,3,0)))-SUMIF(AD:AD,AD4653,H:H)),2)))</f>
        <v/>
      </c>
      <c r="H4653" s="71"/>
      <c r="I4653" s="72"/>
      <c r="J4653" s="72"/>
      <c r="K4653" s="38" t="str">
        <f>IF(E4653="","",IF(OR(E4653="Project Management",E4653="Project Support",E4653="Sprint Management",E4653="Sprint Support"),"NA",(((SUMIF(AD:AD,AD4653,H:H)/VLOOKUP(AD4653,[2]Formula!V:X,3,0))*VLOOKUP(AD4653,[2]Formula!V:X,2,0))*H4653)/SUMIF(AD:AD,AD4653,H:H)))</f>
        <v/>
      </c>
      <c r="L4653" s="38" t="str">
        <f t="shared" si="433"/>
        <v/>
      </c>
      <c r="M4653" s="38" t="str">
        <f t="shared" si="434"/>
        <v/>
      </c>
      <c r="N4653" s="38" t="str">
        <f t="shared" si="436"/>
        <v/>
      </c>
      <c r="O4653" s="38" t="str">
        <f t="shared" si="432"/>
        <v/>
      </c>
      <c r="P4653" s="39" t="str">
        <f t="shared" si="437"/>
        <v/>
      </c>
      <c r="AC4653" s="42" t="str">
        <f>IF(B4653="","",VLOOKUP(B4653,[2]Formula!B:C,2,0))</f>
        <v/>
      </c>
      <c r="AD4653" s="43" t="str">
        <f t="shared" si="435"/>
        <v/>
      </c>
    </row>
    <row r="4654" spans="1:30" x14ac:dyDescent="0.25">
      <c r="A4654" s="64"/>
      <c r="B4654" s="64"/>
      <c r="C4654" s="66"/>
      <c r="D4654" s="67"/>
      <c r="E4654" s="64"/>
      <c r="F4654" s="64"/>
      <c r="G4654" s="37" t="str">
        <f>IF(E4654="","",IF(OR(E4654="Project Management",E4654="Project Support",E4654="Sprint Management",E4654="Sprint Support"),"NA",ROUND((((VLOOKUP(AD4654,[2]Formula!V:X,3,0)))-SUMIF(AD:AD,AD4654,H:H)),2)))</f>
        <v/>
      </c>
      <c r="H4654" s="71"/>
      <c r="I4654" s="72"/>
      <c r="J4654" s="72"/>
      <c r="K4654" s="38" t="str">
        <f>IF(E4654="","",IF(OR(E4654="Project Management",E4654="Project Support",E4654="Sprint Management",E4654="Sprint Support"),"NA",(((SUMIF(AD:AD,AD4654,H:H)/VLOOKUP(AD4654,[2]Formula!V:X,3,0))*VLOOKUP(AD4654,[2]Formula!V:X,2,0))*H4654)/SUMIF(AD:AD,AD4654,H:H)))</f>
        <v/>
      </c>
      <c r="L4654" s="38" t="str">
        <f t="shared" si="433"/>
        <v/>
      </c>
      <c r="M4654" s="38" t="str">
        <f t="shared" si="434"/>
        <v/>
      </c>
      <c r="N4654" s="38" t="str">
        <f t="shared" si="436"/>
        <v/>
      </c>
      <c r="O4654" s="38" t="str">
        <f t="shared" si="432"/>
        <v/>
      </c>
      <c r="P4654" s="39" t="str">
        <f t="shared" si="437"/>
        <v/>
      </c>
      <c r="AC4654" s="42" t="str">
        <f>IF(B4654="","",VLOOKUP(B4654,[2]Formula!B:C,2,0))</f>
        <v/>
      </c>
      <c r="AD4654" s="43" t="str">
        <f t="shared" si="435"/>
        <v/>
      </c>
    </row>
    <row r="4655" spans="1:30" x14ac:dyDescent="0.25">
      <c r="A4655" s="64"/>
      <c r="B4655" s="64"/>
      <c r="C4655" s="66"/>
      <c r="D4655" s="67"/>
      <c r="E4655" s="64"/>
      <c r="F4655" s="64"/>
      <c r="G4655" s="37" t="str">
        <f>IF(E4655="","",IF(OR(E4655="Project Management",E4655="Project Support",E4655="Sprint Management",E4655="Sprint Support"),"NA",ROUND((((VLOOKUP(AD4655,[2]Formula!V:X,3,0)))-SUMIF(AD:AD,AD4655,H:H)),2)))</f>
        <v/>
      </c>
      <c r="H4655" s="71"/>
      <c r="I4655" s="72"/>
      <c r="J4655" s="72"/>
      <c r="K4655" s="38" t="str">
        <f>IF(E4655="","",IF(OR(E4655="Project Management",E4655="Project Support",E4655="Sprint Management",E4655="Sprint Support"),"NA",(((SUMIF(AD:AD,AD4655,H:H)/VLOOKUP(AD4655,[2]Formula!V:X,3,0))*VLOOKUP(AD4655,[2]Formula!V:X,2,0))*H4655)/SUMIF(AD:AD,AD4655,H:H)))</f>
        <v/>
      </c>
      <c r="L4655" s="38" t="str">
        <f t="shared" si="433"/>
        <v/>
      </c>
      <c r="M4655" s="38" t="str">
        <f t="shared" si="434"/>
        <v/>
      </c>
      <c r="N4655" s="38" t="str">
        <f t="shared" si="436"/>
        <v/>
      </c>
      <c r="O4655" s="38" t="str">
        <f t="shared" si="432"/>
        <v/>
      </c>
      <c r="P4655" s="39" t="str">
        <f t="shared" si="437"/>
        <v/>
      </c>
      <c r="AC4655" s="42" t="str">
        <f>IF(B4655="","",VLOOKUP(B4655,[2]Formula!B:C,2,0))</f>
        <v/>
      </c>
      <c r="AD4655" s="43" t="str">
        <f t="shared" si="435"/>
        <v/>
      </c>
    </row>
    <row r="4656" spans="1:30" x14ac:dyDescent="0.25">
      <c r="A4656" s="64"/>
      <c r="B4656" s="64"/>
      <c r="C4656" s="66"/>
      <c r="D4656" s="67"/>
      <c r="E4656" s="64"/>
      <c r="F4656" s="64"/>
      <c r="G4656" s="37" t="str">
        <f>IF(E4656="","",IF(OR(E4656="Project Management",E4656="Project Support",E4656="Sprint Management",E4656="Sprint Support"),"NA",ROUND((((VLOOKUP(AD4656,[2]Formula!V:X,3,0)))-SUMIF(AD:AD,AD4656,H:H)),2)))</f>
        <v/>
      </c>
      <c r="H4656" s="71"/>
      <c r="I4656" s="72"/>
      <c r="J4656" s="72"/>
      <c r="K4656" s="38" t="str">
        <f>IF(E4656="","",IF(OR(E4656="Project Management",E4656="Project Support",E4656="Sprint Management",E4656="Sprint Support"),"NA",(((SUMIF(AD:AD,AD4656,H:H)/VLOOKUP(AD4656,[2]Formula!V:X,3,0))*VLOOKUP(AD4656,[2]Formula!V:X,2,0))*H4656)/SUMIF(AD:AD,AD4656,H:H)))</f>
        <v/>
      </c>
      <c r="L4656" s="38" t="str">
        <f t="shared" si="433"/>
        <v/>
      </c>
      <c r="M4656" s="38" t="str">
        <f t="shared" si="434"/>
        <v/>
      </c>
      <c r="N4656" s="38" t="str">
        <f t="shared" si="436"/>
        <v/>
      </c>
      <c r="O4656" s="38" t="str">
        <f t="shared" si="432"/>
        <v/>
      </c>
      <c r="P4656" s="39" t="str">
        <f t="shared" si="437"/>
        <v/>
      </c>
      <c r="AC4656" s="42" t="str">
        <f>IF(B4656="","",VLOOKUP(B4656,[2]Formula!B:C,2,0))</f>
        <v/>
      </c>
      <c r="AD4656" s="43" t="str">
        <f t="shared" si="435"/>
        <v/>
      </c>
    </row>
    <row r="4657" spans="1:30" x14ac:dyDescent="0.25">
      <c r="A4657" s="64"/>
      <c r="B4657" s="64"/>
      <c r="C4657" s="66"/>
      <c r="D4657" s="67"/>
      <c r="E4657" s="64"/>
      <c r="F4657" s="64"/>
      <c r="G4657" s="37" t="str">
        <f>IF(E4657="","",IF(OR(E4657="Project Management",E4657="Project Support",E4657="Sprint Management",E4657="Sprint Support"),"NA",ROUND((((VLOOKUP(AD4657,[2]Formula!V:X,3,0)))-SUMIF(AD:AD,AD4657,H:H)),2)))</f>
        <v/>
      </c>
      <c r="H4657" s="71"/>
      <c r="I4657" s="72"/>
      <c r="J4657" s="72"/>
      <c r="K4657" s="38" t="str">
        <f>IF(E4657="","",IF(OR(E4657="Project Management",E4657="Project Support",E4657="Sprint Management",E4657="Sprint Support"),"NA",(((SUMIF(AD:AD,AD4657,H:H)/VLOOKUP(AD4657,[2]Formula!V:X,3,0))*VLOOKUP(AD4657,[2]Formula!V:X,2,0))*H4657)/SUMIF(AD:AD,AD4657,H:H)))</f>
        <v/>
      </c>
      <c r="L4657" s="38" t="str">
        <f t="shared" si="433"/>
        <v/>
      </c>
      <c r="M4657" s="38" t="str">
        <f t="shared" si="434"/>
        <v/>
      </c>
      <c r="N4657" s="38" t="str">
        <f t="shared" si="436"/>
        <v/>
      </c>
      <c r="O4657" s="38" t="str">
        <f t="shared" si="432"/>
        <v/>
      </c>
      <c r="P4657" s="39" t="str">
        <f t="shared" si="437"/>
        <v/>
      </c>
      <c r="AC4657" s="42" t="str">
        <f>IF(B4657="","",VLOOKUP(B4657,[2]Formula!B:C,2,0))</f>
        <v/>
      </c>
      <c r="AD4657" s="43" t="str">
        <f t="shared" si="435"/>
        <v/>
      </c>
    </row>
    <row r="4658" spans="1:30" x14ac:dyDescent="0.25">
      <c r="A4658" s="64"/>
      <c r="B4658" s="64"/>
      <c r="C4658" s="66"/>
      <c r="D4658" s="67"/>
      <c r="E4658" s="64"/>
      <c r="F4658" s="64"/>
      <c r="G4658" s="37" t="str">
        <f>IF(E4658="","",IF(OR(E4658="Project Management",E4658="Project Support",E4658="Sprint Management",E4658="Sprint Support"),"NA",ROUND((((VLOOKUP(AD4658,[2]Formula!V:X,3,0)))-SUMIF(AD:AD,AD4658,H:H)),2)))</f>
        <v/>
      </c>
      <c r="H4658" s="71"/>
      <c r="I4658" s="72"/>
      <c r="J4658" s="72"/>
      <c r="K4658" s="38" t="str">
        <f>IF(E4658="","",IF(OR(E4658="Project Management",E4658="Project Support",E4658="Sprint Management",E4658="Sprint Support"),"NA",(((SUMIF(AD:AD,AD4658,H:H)/VLOOKUP(AD4658,[2]Formula!V:X,3,0))*VLOOKUP(AD4658,[2]Formula!V:X,2,0))*H4658)/SUMIF(AD:AD,AD4658,H:H)))</f>
        <v/>
      </c>
      <c r="L4658" s="38" t="str">
        <f t="shared" si="433"/>
        <v/>
      </c>
      <c r="M4658" s="38" t="str">
        <f t="shared" si="434"/>
        <v/>
      </c>
      <c r="N4658" s="38" t="str">
        <f t="shared" si="436"/>
        <v/>
      </c>
      <c r="O4658" s="38" t="str">
        <f t="shared" si="432"/>
        <v/>
      </c>
      <c r="P4658" s="39" t="str">
        <f t="shared" si="437"/>
        <v/>
      </c>
      <c r="AC4658" s="42" t="str">
        <f>IF(B4658="","",VLOOKUP(B4658,[2]Formula!B:C,2,0))</f>
        <v/>
      </c>
      <c r="AD4658" s="43" t="str">
        <f t="shared" si="435"/>
        <v/>
      </c>
    </row>
    <row r="4659" spans="1:30" x14ac:dyDescent="0.25">
      <c r="A4659" s="64"/>
      <c r="B4659" s="64"/>
      <c r="C4659" s="66"/>
      <c r="D4659" s="67"/>
      <c r="E4659" s="64"/>
      <c r="F4659" s="64"/>
      <c r="G4659" s="37" t="str">
        <f>IF(E4659="","",IF(OR(E4659="Project Management",E4659="Project Support",E4659="Sprint Management",E4659="Sprint Support"),"NA",ROUND((((VLOOKUP(AD4659,[2]Formula!V:X,3,0)))-SUMIF(AD:AD,AD4659,H:H)),2)))</f>
        <v/>
      </c>
      <c r="H4659" s="71"/>
      <c r="I4659" s="72"/>
      <c r="J4659" s="72"/>
      <c r="K4659" s="38" t="str">
        <f>IF(E4659="","",IF(OR(E4659="Project Management",E4659="Project Support",E4659="Sprint Management",E4659="Sprint Support"),"NA",(((SUMIF(AD:AD,AD4659,H:H)/VLOOKUP(AD4659,[2]Formula!V:X,3,0))*VLOOKUP(AD4659,[2]Formula!V:X,2,0))*H4659)/SUMIF(AD:AD,AD4659,H:H)))</f>
        <v/>
      </c>
      <c r="L4659" s="38" t="str">
        <f t="shared" si="433"/>
        <v/>
      </c>
      <c r="M4659" s="38" t="str">
        <f t="shared" si="434"/>
        <v/>
      </c>
      <c r="N4659" s="38" t="str">
        <f t="shared" si="436"/>
        <v/>
      </c>
      <c r="O4659" s="38" t="str">
        <f t="shared" si="432"/>
        <v/>
      </c>
      <c r="P4659" s="39" t="str">
        <f t="shared" si="437"/>
        <v/>
      </c>
      <c r="AC4659" s="42" t="str">
        <f>IF(B4659="","",VLOOKUP(B4659,[2]Formula!B:C,2,0))</f>
        <v/>
      </c>
      <c r="AD4659" s="43" t="str">
        <f t="shared" si="435"/>
        <v/>
      </c>
    </row>
    <row r="4660" spans="1:30" x14ac:dyDescent="0.25">
      <c r="A4660" s="64"/>
      <c r="B4660" s="64"/>
      <c r="C4660" s="66"/>
      <c r="D4660" s="67"/>
      <c r="E4660" s="64"/>
      <c r="F4660" s="64"/>
      <c r="G4660" s="37" t="str">
        <f>IF(E4660="","",IF(OR(E4660="Project Management",E4660="Project Support",E4660="Sprint Management",E4660="Sprint Support"),"NA",ROUND((((VLOOKUP(AD4660,[2]Formula!V:X,3,0)))-SUMIF(AD:AD,AD4660,H:H)),2)))</f>
        <v/>
      </c>
      <c r="H4660" s="71"/>
      <c r="I4660" s="72"/>
      <c r="J4660" s="72"/>
      <c r="K4660" s="38" t="str">
        <f>IF(E4660="","",IF(OR(E4660="Project Management",E4660="Project Support",E4660="Sprint Management",E4660="Sprint Support"),"NA",(((SUMIF(AD:AD,AD4660,H:H)/VLOOKUP(AD4660,[2]Formula!V:X,3,0))*VLOOKUP(AD4660,[2]Formula!V:X,2,0))*H4660)/SUMIF(AD:AD,AD4660,H:H)))</f>
        <v/>
      </c>
      <c r="L4660" s="38" t="str">
        <f t="shared" si="433"/>
        <v/>
      </c>
      <c r="M4660" s="38" t="str">
        <f t="shared" si="434"/>
        <v/>
      </c>
      <c r="N4660" s="38" t="str">
        <f t="shared" si="436"/>
        <v/>
      </c>
      <c r="O4660" s="38" t="str">
        <f t="shared" si="432"/>
        <v/>
      </c>
      <c r="P4660" s="39" t="str">
        <f t="shared" si="437"/>
        <v/>
      </c>
      <c r="AC4660" s="42" t="str">
        <f>IF(B4660="","",VLOOKUP(B4660,[2]Formula!B:C,2,0))</f>
        <v/>
      </c>
      <c r="AD4660" s="43" t="str">
        <f t="shared" si="435"/>
        <v/>
      </c>
    </row>
    <row r="4661" spans="1:30" x14ac:dyDescent="0.25">
      <c r="A4661" s="64"/>
      <c r="B4661" s="64"/>
      <c r="C4661" s="66"/>
      <c r="D4661" s="67"/>
      <c r="E4661" s="64"/>
      <c r="F4661" s="64"/>
      <c r="G4661" s="37" t="str">
        <f>IF(E4661="","",IF(OR(E4661="Project Management",E4661="Project Support",E4661="Sprint Management",E4661="Sprint Support"),"NA",ROUND((((VLOOKUP(AD4661,[2]Formula!V:X,3,0)))-SUMIF(AD:AD,AD4661,H:H)),2)))</f>
        <v/>
      </c>
      <c r="H4661" s="71"/>
      <c r="I4661" s="72"/>
      <c r="J4661" s="72"/>
      <c r="K4661" s="38" t="str">
        <f>IF(E4661="","",IF(OR(E4661="Project Management",E4661="Project Support",E4661="Sprint Management",E4661="Sprint Support"),"NA",(((SUMIF(AD:AD,AD4661,H:H)/VLOOKUP(AD4661,[2]Formula!V:X,3,0))*VLOOKUP(AD4661,[2]Formula!V:X,2,0))*H4661)/SUMIF(AD:AD,AD4661,H:H)))</f>
        <v/>
      </c>
      <c r="L4661" s="38" t="str">
        <f t="shared" si="433"/>
        <v/>
      </c>
      <c r="M4661" s="38" t="str">
        <f t="shared" si="434"/>
        <v/>
      </c>
      <c r="N4661" s="38" t="str">
        <f t="shared" si="436"/>
        <v/>
      </c>
      <c r="O4661" s="38" t="str">
        <f t="shared" ref="O4661:O4724" si="438">IFERROR(L4661/M4661,"")</f>
        <v/>
      </c>
      <c r="P4661" s="39" t="str">
        <f t="shared" si="437"/>
        <v/>
      </c>
      <c r="AC4661" s="42" t="str">
        <f>IF(B4661="","",VLOOKUP(B4661,[2]Formula!B:C,2,0))</f>
        <v/>
      </c>
      <c r="AD4661" s="43" t="str">
        <f t="shared" si="435"/>
        <v/>
      </c>
    </row>
    <row r="4662" spans="1:30" x14ac:dyDescent="0.25">
      <c r="A4662" s="64"/>
      <c r="B4662" s="64"/>
      <c r="C4662" s="66"/>
      <c r="D4662" s="67"/>
      <c r="E4662" s="64"/>
      <c r="F4662" s="64"/>
      <c r="G4662" s="37" t="str">
        <f>IF(E4662="","",IF(OR(E4662="Project Management",E4662="Project Support",E4662="Sprint Management",E4662="Sprint Support"),"NA",ROUND((((VLOOKUP(AD4662,[2]Formula!V:X,3,0)))-SUMIF(AD:AD,AD4662,H:H)),2)))</f>
        <v/>
      </c>
      <c r="H4662" s="71"/>
      <c r="I4662" s="72"/>
      <c r="J4662" s="72"/>
      <c r="K4662" s="38" t="str">
        <f>IF(E4662="","",IF(OR(E4662="Project Management",E4662="Project Support",E4662="Sprint Management",E4662="Sprint Support"),"NA",(((SUMIF(AD:AD,AD4662,H:H)/VLOOKUP(AD4662,[2]Formula!V:X,3,0))*VLOOKUP(AD4662,[2]Formula!V:X,2,0))*H4662)/SUMIF(AD:AD,AD4662,H:H)))</f>
        <v/>
      </c>
      <c r="L4662" s="38" t="str">
        <f t="shared" si="433"/>
        <v/>
      </c>
      <c r="M4662" s="38" t="str">
        <f t="shared" si="434"/>
        <v/>
      </c>
      <c r="N4662" s="38" t="str">
        <f t="shared" si="436"/>
        <v/>
      </c>
      <c r="O4662" s="38" t="str">
        <f t="shared" si="438"/>
        <v/>
      </c>
      <c r="P4662" s="39" t="str">
        <f t="shared" si="437"/>
        <v/>
      </c>
      <c r="AC4662" s="42" t="str">
        <f>IF(B4662="","",VLOOKUP(B4662,[2]Formula!B:C,2,0))</f>
        <v/>
      </c>
      <c r="AD4662" s="43" t="str">
        <f t="shared" si="435"/>
        <v/>
      </c>
    </row>
    <row r="4663" spans="1:30" x14ac:dyDescent="0.25">
      <c r="A4663" s="64"/>
      <c r="B4663" s="64"/>
      <c r="C4663" s="66"/>
      <c r="D4663" s="67"/>
      <c r="E4663" s="64"/>
      <c r="F4663" s="64"/>
      <c r="G4663" s="37" t="str">
        <f>IF(E4663="","",IF(OR(E4663="Project Management",E4663="Project Support",E4663="Sprint Management",E4663="Sprint Support"),"NA",ROUND((((VLOOKUP(AD4663,[2]Formula!V:X,3,0)))-SUMIF(AD:AD,AD4663,H:H)),2)))</f>
        <v/>
      </c>
      <c r="H4663" s="71"/>
      <c r="I4663" s="72"/>
      <c r="J4663" s="72"/>
      <c r="K4663" s="38" t="str">
        <f>IF(E4663="","",IF(OR(E4663="Project Management",E4663="Project Support",E4663="Sprint Management",E4663="Sprint Support"),"NA",(((SUMIF(AD:AD,AD4663,H:H)/VLOOKUP(AD4663,[2]Formula!V:X,3,0))*VLOOKUP(AD4663,[2]Formula!V:X,2,0))*H4663)/SUMIF(AD:AD,AD4663,H:H)))</f>
        <v/>
      </c>
      <c r="L4663" s="38" t="str">
        <f t="shared" si="433"/>
        <v/>
      </c>
      <c r="M4663" s="38" t="str">
        <f t="shared" si="434"/>
        <v/>
      </c>
      <c r="N4663" s="38" t="str">
        <f t="shared" si="436"/>
        <v/>
      </c>
      <c r="O4663" s="38" t="str">
        <f t="shared" si="438"/>
        <v/>
      </c>
      <c r="P4663" s="39" t="str">
        <f t="shared" si="437"/>
        <v/>
      </c>
      <c r="AC4663" s="42" t="str">
        <f>IF(B4663="","",VLOOKUP(B4663,[2]Formula!B:C,2,0))</f>
        <v/>
      </c>
      <c r="AD4663" s="43" t="str">
        <f t="shared" si="435"/>
        <v/>
      </c>
    </row>
    <row r="4664" spans="1:30" x14ac:dyDescent="0.25">
      <c r="A4664" s="64"/>
      <c r="B4664" s="64"/>
      <c r="C4664" s="66"/>
      <c r="D4664" s="67"/>
      <c r="E4664" s="64"/>
      <c r="F4664" s="64"/>
      <c r="G4664" s="37" t="str">
        <f>IF(E4664="","",IF(OR(E4664="Project Management",E4664="Project Support",E4664="Sprint Management",E4664="Sprint Support"),"NA",ROUND((((VLOOKUP(AD4664,[2]Formula!V:X,3,0)))-SUMIF(AD:AD,AD4664,H:H)),2)))</f>
        <v/>
      </c>
      <c r="H4664" s="71"/>
      <c r="I4664" s="72"/>
      <c r="J4664" s="72"/>
      <c r="K4664" s="38" t="str">
        <f>IF(E4664="","",IF(OR(E4664="Project Management",E4664="Project Support",E4664="Sprint Management",E4664="Sprint Support"),"NA",(((SUMIF(AD:AD,AD4664,H:H)/VLOOKUP(AD4664,[2]Formula!V:X,3,0))*VLOOKUP(AD4664,[2]Formula!V:X,2,0))*H4664)/SUMIF(AD:AD,AD4664,H:H)))</f>
        <v/>
      </c>
      <c r="L4664" s="38" t="str">
        <f t="shared" si="433"/>
        <v/>
      </c>
      <c r="M4664" s="38" t="str">
        <f t="shared" si="434"/>
        <v/>
      </c>
      <c r="N4664" s="38" t="str">
        <f t="shared" si="436"/>
        <v/>
      </c>
      <c r="O4664" s="38" t="str">
        <f t="shared" si="438"/>
        <v/>
      </c>
      <c r="P4664" s="39" t="str">
        <f t="shared" si="437"/>
        <v/>
      </c>
      <c r="AC4664" s="42" t="str">
        <f>IF(B4664="","",VLOOKUP(B4664,[2]Formula!B:C,2,0))</f>
        <v/>
      </c>
      <c r="AD4664" s="43" t="str">
        <f t="shared" si="435"/>
        <v/>
      </c>
    </row>
    <row r="4665" spans="1:30" x14ac:dyDescent="0.25">
      <c r="A4665" s="64"/>
      <c r="B4665" s="64"/>
      <c r="C4665" s="66"/>
      <c r="D4665" s="67"/>
      <c r="E4665" s="64"/>
      <c r="F4665" s="64"/>
      <c r="G4665" s="37" t="str">
        <f>IF(E4665="","",IF(OR(E4665="Project Management",E4665="Project Support",E4665="Sprint Management",E4665="Sprint Support"),"NA",ROUND((((VLOOKUP(AD4665,[2]Formula!V:X,3,0)))-SUMIF(AD:AD,AD4665,H:H)),2)))</f>
        <v/>
      </c>
      <c r="H4665" s="71"/>
      <c r="I4665" s="72"/>
      <c r="J4665" s="72"/>
      <c r="K4665" s="38" t="str">
        <f>IF(E4665="","",IF(OR(E4665="Project Management",E4665="Project Support",E4665="Sprint Management",E4665="Sprint Support"),"NA",(((SUMIF(AD:AD,AD4665,H:H)/VLOOKUP(AD4665,[2]Formula!V:X,3,0))*VLOOKUP(AD4665,[2]Formula!V:X,2,0))*H4665)/SUMIF(AD:AD,AD4665,H:H)))</f>
        <v/>
      </c>
      <c r="L4665" s="38" t="str">
        <f t="shared" si="433"/>
        <v/>
      </c>
      <c r="M4665" s="38" t="str">
        <f t="shared" si="434"/>
        <v/>
      </c>
      <c r="N4665" s="38" t="str">
        <f t="shared" si="436"/>
        <v/>
      </c>
      <c r="O4665" s="38" t="str">
        <f t="shared" si="438"/>
        <v/>
      </c>
      <c r="P4665" s="39" t="str">
        <f t="shared" si="437"/>
        <v/>
      </c>
      <c r="AC4665" s="42" t="str">
        <f>IF(B4665="","",VLOOKUP(B4665,[2]Formula!B:C,2,0))</f>
        <v/>
      </c>
      <c r="AD4665" s="43" t="str">
        <f t="shared" si="435"/>
        <v/>
      </c>
    </row>
    <row r="4666" spans="1:30" x14ac:dyDescent="0.25">
      <c r="A4666" s="64"/>
      <c r="B4666" s="64"/>
      <c r="C4666" s="66"/>
      <c r="D4666" s="67"/>
      <c r="E4666" s="64"/>
      <c r="F4666" s="64"/>
      <c r="G4666" s="37" t="str">
        <f>IF(E4666="","",IF(OR(E4666="Project Management",E4666="Project Support",E4666="Sprint Management",E4666="Sprint Support"),"NA",ROUND((((VLOOKUP(AD4666,[2]Formula!V:X,3,0)))-SUMIF(AD:AD,AD4666,H:H)),2)))</f>
        <v/>
      </c>
      <c r="H4666" s="71"/>
      <c r="I4666" s="72"/>
      <c r="J4666" s="72"/>
      <c r="K4666" s="38" t="str">
        <f>IF(E4666="","",IF(OR(E4666="Project Management",E4666="Project Support",E4666="Sprint Management",E4666="Sprint Support"),"NA",(((SUMIF(AD:AD,AD4666,H:H)/VLOOKUP(AD4666,[2]Formula!V:X,3,0))*VLOOKUP(AD4666,[2]Formula!V:X,2,0))*H4666)/SUMIF(AD:AD,AD4666,H:H)))</f>
        <v/>
      </c>
      <c r="L4666" s="38" t="str">
        <f t="shared" si="433"/>
        <v/>
      </c>
      <c r="M4666" s="38" t="str">
        <f t="shared" si="434"/>
        <v/>
      </c>
      <c r="N4666" s="38" t="str">
        <f t="shared" si="436"/>
        <v/>
      </c>
      <c r="O4666" s="38" t="str">
        <f t="shared" si="438"/>
        <v/>
      </c>
      <c r="P4666" s="39" t="str">
        <f t="shared" si="437"/>
        <v/>
      </c>
      <c r="AC4666" s="42" t="str">
        <f>IF(B4666="","",VLOOKUP(B4666,[2]Formula!B:C,2,0))</f>
        <v/>
      </c>
      <c r="AD4666" s="43" t="str">
        <f t="shared" si="435"/>
        <v/>
      </c>
    </row>
    <row r="4667" spans="1:30" x14ac:dyDescent="0.25">
      <c r="A4667" s="64"/>
      <c r="B4667" s="64"/>
      <c r="C4667" s="66"/>
      <c r="D4667" s="67"/>
      <c r="E4667" s="64"/>
      <c r="F4667" s="64"/>
      <c r="G4667" s="37" t="str">
        <f>IF(E4667="","",IF(OR(E4667="Project Management",E4667="Project Support",E4667="Sprint Management",E4667="Sprint Support"),"NA",ROUND((((VLOOKUP(AD4667,[2]Formula!V:X,3,0)))-SUMIF(AD:AD,AD4667,H:H)),2)))</f>
        <v/>
      </c>
      <c r="H4667" s="71"/>
      <c r="I4667" s="72"/>
      <c r="J4667" s="72"/>
      <c r="K4667" s="38" t="str">
        <f>IF(E4667="","",IF(OR(E4667="Project Management",E4667="Project Support",E4667="Sprint Management",E4667="Sprint Support"),"NA",(((SUMIF(AD:AD,AD4667,H:H)/VLOOKUP(AD4667,[2]Formula!V:X,3,0))*VLOOKUP(AD4667,[2]Formula!V:X,2,0))*H4667)/SUMIF(AD:AD,AD4667,H:H)))</f>
        <v/>
      </c>
      <c r="L4667" s="38" t="str">
        <f t="shared" si="433"/>
        <v/>
      </c>
      <c r="M4667" s="38" t="str">
        <f t="shared" si="434"/>
        <v/>
      </c>
      <c r="N4667" s="38" t="str">
        <f t="shared" si="436"/>
        <v/>
      </c>
      <c r="O4667" s="38" t="str">
        <f t="shared" si="438"/>
        <v/>
      </c>
      <c r="P4667" s="39" t="str">
        <f t="shared" si="437"/>
        <v/>
      </c>
      <c r="AC4667" s="42" t="str">
        <f>IF(B4667="","",VLOOKUP(B4667,[2]Formula!B:C,2,0))</f>
        <v/>
      </c>
      <c r="AD4667" s="43" t="str">
        <f t="shared" si="435"/>
        <v/>
      </c>
    </row>
    <row r="4668" spans="1:30" x14ac:dyDescent="0.25">
      <c r="A4668" s="64"/>
      <c r="B4668" s="64"/>
      <c r="C4668" s="66"/>
      <c r="D4668" s="67"/>
      <c r="E4668" s="64"/>
      <c r="F4668" s="64"/>
      <c r="G4668" s="37" t="str">
        <f>IF(E4668="","",IF(OR(E4668="Project Management",E4668="Project Support",E4668="Sprint Management",E4668="Sprint Support"),"NA",ROUND((((VLOOKUP(AD4668,[2]Formula!V:X,3,0)))-SUMIF(AD:AD,AD4668,H:H)),2)))</f>
        <v/>
      </c>
      <c r="H4668" s="71"/>
      <c r="I4668" s="72"/>
      <c r="J4668" s="72"/>
      <c r="K4668" s="38" t="str">
        <f>IF(E4668="","",IF(OR(E4668="Project Management",E4668="Project Support",E4668="Sprint Management",E4668="Sprint Support"),"NA",(((SUMIF(AD:AD,AD4668,H:H)/VLOOKUP(AD4668,[2]Formula!V:X,3,0))*VLOOKUP(AD4668,[2]Formula!V:X,2,0))*H4668)/SUMIF(AD:AD,AD4668,H:H)))</f>
        <v/>
      </c>
      <c r="L4668" s="38" t="str">
        <f t="shared" si="433"/>
        <v/>
      </c>
      <c r="M4668" s="38" t="str">
        <f t="shared" si="434"/>
        <v/>
      </c>
      <c r="N4668" s="38" t="str">
        <f t="shared" si="436"/>
        <v/>
      </c>
      <c r="O4668" s="38" t="str">
        <f t="shared" si="438"/>
        <v/>
      </c>
      <c r="P4668" s="39" t="str">
        <f t="shared" si="437"/>
        <v/>
      </c>
      <c r="AC4668" s="42" t="str">
        <f>IF(B4668="","",VLOOKUP(B4668,[2]Formula!B:C,2,0))</f>
        <v/>
      </c>
      <c r="AD4668" s="43" t="str">
        <f t="shared" si="435"/>
        <v/>
      </c>
    </row>
    <row r="4669" spans="1:30" x14ac:dyDescent="0.25">
      <c r="A4669" s="64"/>
      <c r="B4669" s="64"/>
      <c r="C4669" s="66"/>
      <c r="D4669" s="67"/>
      <c r="E4669" s="64"/>
      <c r="F4669" s="64"/>
      <c r="G4669" s="37" t="str">
        <f>IF(E4669="","",IF(OR(E4669="Project Management",E4669="Project Support",E4669="Sprint Management",E4669="Sprint Support"),"NA",ROUND((((VLOOKUP(AD4669,[2]Formula!V:X,3,0)))-SUMIF(AD:AD,AD4669,H:H)),2)))</f>
        <v/>
      </c>
      <c r="H4669" s="71"/>
      <c r="I4669" s="72"/>
      <c r="J4669" s="72"/>
      <c r="K4669" s="38" t="str">
        <f>IF(E4669="","",IF(OR(E4669="Project Management",E4669="Project Support",E4669="Sprint Management",E4669="Sprint Support"),"NA",(((SUMIF(AD:AD,AD4669,H:H)/VLOOKUP(AD4669,[2]Formula!V:X,3,0))*VLOOKUP(AD4669,[2]Formula!V:X,2,0))*H4669)/SUMIF(AD:AD,AD4669,H:H)))</f>
        <v/>
      </c>
      <c r="L4669" s="38" t="str">
        <f t="shared" si="433"/>
        <v/>
      </c>
      <c r="M4669" s="38" t="str">
        <f t="shared" si="434"/>
        <v/>
      </c>
      <c r="N4669" s="38" t="str">
        <f t="shared" si="436"/>
        <v/>
      </c>
      <c r="O4669" s="38" t="str">
        <f t="shared" si="438"/>
        <v/>
      </c>
      <c r="P4669" s="39" t="str">
        <f t="shared" si="437"/>
        <v/>
      </c>
      <c r="AC4669" s="42" t="str">
        <f>IF(B4669="","",VLOOKUP(B4669,[2]Formula!B:C,2,0))</f>
        <v/>
      </c>
      <c r="AD4669" s="43" t="str">
        <f t="shared" si="435"/>
        <v/>
      </c>
    </row>
    <row r="4670" spans="1:30" x14ac:dyDescent="0.25">
      <c r="A4670" s="64"/>
      <c r="B4670" s="64"/>
      <c r="C4670" s="66"/>
      <c r="D4670" s="67"/>
      <c r="E4670" s="64"/>
      <c r="F4670" s="64"/>
      <c r="G4670" s="37" t="str">
        <f>IF(E4670="","",IF(OR(E4670="Project Management",E4670="Project Support",E4670="Sprint Management",E4670="Sprint Support"),"NA",ROUND((((VLOOKUP(AD4670,[2]Formula!V:X,3,0)))-SUMIF(AD:AD,AD4670,H:H)),2)))</f>
        <v/>
      </c>
      <c r="H4670" s="71"/>
      <c r="I4670" s="72"/>
      <c r="J4670" s="72"/>
      <c r="K4670" s="38" t="str">
        <f>IF(E4670="","",IF(OR(E4670="Project Management",E4670="Project Support",E4670="Sprint Management",E4670="Sprint Support"),"NA",(((SUMIF(AD:AD,AD4670,H:H)/VLOOKUP(AD4670,[2]Formula!V:X,3,0))*VLOOKUP(AD4670,[2]Formula!V:X,2,0))*H4670)/SUMIF(AD:AD,AD4670,H:H)))</f>
        <v/>
      </c>
      <c r="L4670" s="38" t="str">
        <f t="shared" si="433"/>
        <v/>
      </c>
      <c r="M4670" s="38" t="str">
        <f t="shared" si="434"/>
        <v/>
      </c>
      <c r="N4670" s="38" t="str">
        <f t="shared" si="436"/>
        <v/>
      </c>
      <c r="O4670" s="38" t="str">
        <f t="shared" si="438"/>
        <v/>
      </c>
      <c r="P4670" s="39" t="str">
        <f t="shared" si="437"/>
        <v/>
      </c>
      <c r="AC4670" s="42" t="str">
        <f>IF(B4670="","",VLOOKUP(B4670,[2]Formula!B:C,2,0))</f>
        <v/>
      </c>
      <c r="AD4670" s="43" t="str">
        <f t="shared" si="435"/>
        <v/>
      </c>
    </row>
    <row r="4671" spans="1:30" x14ac:dyDescent="0.25">
      <c r="A4671" s="64"/>
      <c r="B4671" s="64"/>
      <c r="C4671" s="66"/>
      <c r="D4671" s="67"/>
      <c r="E4671" s="64"/>
      <c r="F4671" s="64"/>
      <c r="G4671" s="37" t="str">
        <f>IF(E4671="","",IF(OR(E4671="Project Management",E4671="Project Support",E4671="Sprint Management",E4671="Sprint Support"),"NA",ROUND((((VLOOKUP(AD4671,[2]Formula!V:X,3,0)))-SUMIF(AD:AD,AD4671,H:H)),2)))</f>
        <v/>
      </c>
      <c r="H4671" s="71"/>
      <c r="I4671" s="72"/>
      <c r="J4671" s="72"/>
      <c r="K4671" s="38" t="str">
        <f>IF(E4671="","",IF(OR(E4671="Project Management",E4671="Project Support",E4671="Sprint Management",E4671="Sprint Support"),"NA",(((SUMIF(AD:AD,AD4671,H:H)/VLOOKUP(AD4671,[2]Formula!V:X,3,0))*VLOOKUP(AD4671,[2]Formula!V:X,2,0))*H4671)/SUMIF(AD:AD,AD4671,H:H)))</f>
        <v/>
      </c>
      <c r="L4671" s="38" t="str">
        <f t="shared" si="433"/>
        <v/>
      </c>
      <c r="M4671" s="38" t="str">
        <f t="shared" si="434"/>
        <v/>
      </c>
      <c r="N4671" s="38" t="str">
        <f t="shared" si="436"/>
        <v/>
      </c>
      <c r="O4671" s="38" t="str">
        <f t="shared" si="438"/>
        <v/>
      </c>
      <c r="P4671" s="39" t="str">
        <f t="shared" si="437"/>
        <v/>
      </c>
      <c r="AC4671" s="42" t="str">
        <f>IF(B4671="","",VLOOKUP(B4671,[2]Formula!B:C,2,0))</f>
        <v/>
      </c>
      <c r="AD4671" s="43" t="str">
        <f t="shared" si="435"/>
        <v/>
      </c>
    </row>
    <row r="4672" spans="1:30" x14ac:dyDescent="0.25">
      <c r="A4672" s="64"/>
      <c r="B4672" s="64"/>
      <c r="C4672" s="66"/>
      <c r="D4672" s="67"/>
      <c r="E4672" s="64"/>
      <c r="F4672" s="64"/>
      <c r="G4672" s="37" t="str">
        <f>IF(E4672="","",IF(OR(E4672="Project Management",E4672="Project Support",E4672="Sprint Management",E4672="Sprint Support"),"NA",ROUND((((VLOOKUP(AD4672,[2]Formula!V:X,3,0)))-SUMIF(AD:AD,AD4672,H:H)),2)))</f>
        <v/>
      </c>
      <c r="H4672" s="71"/>
      <c r="I4672" s="72"/>
      <c r="J4672" s="72"/>
      <c r="K4672" s="38" t="str">
        <f>IF(E4672="","",IF(OR(E4672="Project Management",E4672="Project Support",E4672="Sprint Management",E4672="Sprint Support"),"NA",(((SUMIF(AD:AD,AD4672,H:H)/VLOOKUP(AD4672,[2]Formula!V:X,3,0))*VLOOKUP(AD4672,[2]Formula!V:X,2,0))*H4672)/SUMIF(AD:AD,AD4672,H:H)))</f>
        <v/>
      </c>
      <c r="L4672" s="38" t="str">
        <f t="shared" si="433"/>
        <v/>
      </c>
      <c r="M4672" s="38" t="str">
        <f t="shared" si="434"/>
        <v/>
      </c>
      <c r="N4672" s="38" t="str">
        <f t="shared" si="436"/>
        <v/>
      </c>
      <c r="O4672" s="38" t="str">
        <f t="shared" si="438"/>
        <v/>
      </c>
      <c r="P4672" s="39" t="str">
        <f t="shared" si="437"/>
        <v/>
      </c>
      <c r="AC4672" s="42" t="str">
        <f>IF(B4672="","",VLOOKUP(B4672,[2]Formula!B:C,2,0))</f>
        <v/>
      </c>
      <c r="AD4672" s="43" t="str">
        <f t="shared" si="435"/>
        <v/>
      </c>
    </row>
    <row r="4673" spans="1:30" x14ac:dyDescent="0.25">
      <c r="A4673" s="64"/>
      <c r="B4673" s="64"/>
      <c r="C4673" s="66"/>
      <c r="D4673" s="67"/>
      <c r="E4673" s="64"/>
      <c r="F4673" s="64"/>
      <c r="G4673" s="37" t="str">
        <f>IF(E4673="","",IF(OR(E4673="Project Management",E4673="Project Support",E4673="Sprint Management",E4673="Sprint Support"),"NA",ROUND((((VLOOKUP(AD4673,[2]Formula!V:X,3,0)))-SUMIF(AD:AD,AD4673,H:H)),2)))</f>
        <v/>
      </c>
      <c r="H4673" s="71"/>
      <c r="I4673" s="72"/>
      <c r="J4673" s="72"/>
      <c r="K4673" s="38" t="str">
        <f>IF(E4673="","",IF(OR(E4673="Project Management",E4673="Project Support",E4673="Sprint Management",E4673="Sprint Support"),"NA",(((SUMIF(AD:AD,AD4673,H:H)/VLOOKUP(AD4673,[2]Formula!V:X,3,0))*VLOOKUP(AD4673,[2]Formula!V:X,2,0))*H4673)/SUMIF(AD:AD,AD4673,H:H)))</f>
        <v/>
      </c>
      <c r="L4673" s="38" t="str">
        <f t="shared" si="433"/>
        <v/>
      </c>
      <c r="M4673" s="38" t="str">
        <f t="shared" si="434"/>
        <v/>
      </c>
      <c r="N4673" s="38" t="str">
        <f t="shared" si="436"/>
        <v/>
      </c>
      <c r="O4673" s="38" t="str">
        <f t="shared" si="438"/>
        <v/>
      </c>
      <c r="P4673" s="39" t="str">
        <f t="shared" si="437"/>
        <v/>
      </c>
      <c r="AC4673" s="42" t="str">
        <f>IF(B4673="","",VLOOKUP(B4673,[2]Formula!B:C,2,0))</f>
        <v/>
      </c>
      <c r="AD4673" s="43" t="str">
        <f t="shared" si="435"/>
        <v/>
      </c>
    </row>
    <row r="4674" spans="1:30" x14ac:dyDescent="0.25">
      <c r="A4674" s="64"/>
      <c r="B4674" s="64"/>
      <c r="C4674" s="66"/>
      <c r="D4674" s="67"/>
      <c r="E4674" s="64"/>
      <c r="F4674" s="64"/>
      <c r="G4674" s="37" t="str">
        <f>IF(E4674="","",IF(OR(E4674="Project Management",E4674="Project Support",E4674="Sprint Management",E4674="Sprint Support"),"NA",ROUND((((VLOOKUP(AD4674,[2]Formula!V:X,3,0)))-SUMIF(AD:AD,AD4674,H:H)),2)))</f>
        <v/>
      </c>
      <c r="H4674" s="71"/>
      <c r="I4674" s="72"/>
      <c r="J4674" s="72"/>
      <c r="K4674" s="38" t="str">
        <f>IF(E4674="","",IF(OR(E4674="Project Management",E4674="Project Support",E4674="Sprint Management",E4674="Sprint Support"),"NA",(((SUMIF(AD:AD,AD4674,H:H)/VLOOKUP(AD4674,[2]Formula!V:X,3,0))*VLOOKUP(AD4674,[2]Formula!V:X,2,0))*H4674)/SUMIF(AD:AD,AD4674,H:H)))</f>
        <v/>
      </c>
      <c r="L4674" s="38" t="str">
        <f t="shared" ref="L4674:L4737" si="439">IFERROR(IF(K4674="NA",(H4674/I4674),(K4674/I4674)),"")</f>
        <v/>
      </c>
      <c r="M4674" s="38" t="str">
        <f t="shared" ref="M4674:M4737" si="440">IFERROR(IF(K4674="NA",1,(K4674/H4674)),"")</f>
        <v/>
      </c>
      <c r="N4674" s="38" t="str">
        <f t="shared" si="436"/>
        <v/>
      </c>
      <c r="O4674" s="38" t="str">
        <f t="shared" si="438"/>
        <v/>
      </c>
      <c r="P4674" s="39" t="str">
        <f t="shared" si="437"/>
        <v/>
      </c>
      <c r="AC4674" s="42" t="str">
        <f>IF(B4674="","",VLOOKUP(B4674,[2]Formula!B:C,2,0))</f>
        <v/>
      </c>
      <c r="AD4674" s="43" t="str">
        <f t="shared" ref="AD4674:AD4737" si="441">IF(B4674="","",CONCATENATE(B4674,"_",E4674))</f>
        <v/>
      </c>
    </row>
    <row r="4675" spans="1:30" x14ac:dyDescent="0.25">
      <c r="A4675" s="64"/>
      <c r="B4675" s="64"/>
      <c r="C4675" s="66"/>
      <c r="D4675" s="67"/>
      <c r="E4675" s="64"/>
      <c r="F4675" s="64"/>
      <c r="G4675" s="37" t="str">
        <f>IF(E4675="","",IF(OR(E4675="Project Management",E4675="Project Support",E4675="Sprint Management",E4675="Sprint Support"),"NA",ROUND((((VLOOKUP(AD4675,[2]Formula!V:X,3,0)))-SUMIF(AD:AD,AD4675,H:H)),2)))</f>
        <v/>
      </c>
      <c r="H4675" s="71"/>
      <c r="I4675" s="72"/>
      <c r="J4675" s="72"/>
      <c r="K4675" s="38" t="str">
        <f>IF(E4675="","",IF(OR(E4675="Project Management",E4675="Project Support",E4675="Sprint Management",E4675="Sprint Support"),"NA",(((SUMIF(AD:AD,AD4675,H:H)/VLOOKUP(AD4675,[2]Formula!V:X,3,0))*VLOOKUP(AD4675,[2]Formula!V:X,2,0))*H4675)/SUMIF(AD:AD,AD4675,H:H)))</f>
        <v/>
      </c>
      <c r="L4675" s="38" t="str">
        <f t="shared" si="439"/>
        <v/>
      </c>
      <c r="M4675" s="38" t="str">
        <f t="shared" si="440"/>
        <v/>
      </c>
      <c r="N4675" s="38" t="str">
        <f t="shared" ref="N4675:N4738" si="442">IFERROR(((L4675-M4675)/M4675)*100,"")</f>
        <v/>
      </c>
      <c r="O4675" s="38" t="str">
        <f t="shared" si="438"/>
        <v/>
      </c>
      <c r="P4675" s="39" t="str">
        <f t="shared" ref="P4675:P4738" si="443">IF(O4675="","",1)</f>
        <v/>
      </c>
      <c r="AC4675" s="42" t="str">
        <f>IF(B4675="","",VLOOKUP(B4675,[2]Formula!B:C,2,0))</f>
        <v/>
      </c>
      <c r="AD4675" s="43" t="str">
        <f t="shared" si="441"/>
        <v/>
      </c>
    </row>
    <row r="4676" spans="1:30" x14ac:dyDescent="0.25">
      <c r="A4676" s="64"/>
      <c r="B4676" s="64"/>
      <c r="C4676" s="66"/>
      <c r="D4676" s="67"/>
      <c r="E4676" s="64"/>
      <c r="F4676" s="64"/>
      <c r="G4676" s="37" t="str">
        <f>IF(E4676="","",IF(OR(E4676="Project Management",E4676="Project Support",E4676="Sprint Management",E4676="Sprint Support"),"NA",ROUND((((VLOOKUP(AD4676,[2]Formula!V:X,3,0)))-SUMIF(AD:AD,AD4676,H:H)),2)))</f>
        <v/>
      </c>
      <c r="H4676" s="71"/>
      <c r="I4676" s="72"/>
      <c r="J4676" s="72"/>
      <c r="K4676" s="38" t="str">
        <f>IF(E4676="","",IF(OR(E4676="Project Management",E4676="Project Support",E4676="Sprint Management",E4676="Sprint Support"),"NA",(((SUMIF(AD:AD,AD4676,H:H)/VLOOKUP(AD4676,[2]Formula!V:X,3,0))*VLOOKUP(AD4676,[2]Formula!V:X,2,0))*H4676)/SUMIF(AD:AD,AD4676,H:H)))</f>
        <v/>
      </c>
      <c r="L4676" s="38" t="str">
        <f t="shared" si="439"/>
        <v/>
      </c>
      <c r="M4676" s="38" t="str">
        <f t="shared" si="440"/>
        <v/>
      </c>
      <c r="N4676" s="38" t="str">
        <f t="shared" si="442"/>
        <v/>
      </c>
      <c r="O4676" s="38" t="str">
        <f t="shared" si="438"/>
        <v/>
      </c>
      <c r="P4676" s="39" t="str">
        <f t="shared" si="443"/>
        <v/>
      </c>
      <c r="AC4676" s="42" t="str">
        <f>IF(B4676="","",VLOOKUP(B4676,[2]Formula!B:C,2,0))</f>
        <v/>
      </c>
      <c r="AD4676" s="43" t="str">
        <f t="shared" si="441"/>
        <v/>
      </c>
    </row>
    <row r="4677" spans="1:30" x14ac:dyDescent="0.25">
      <c r="A4677" s="64"/>
      <c r="B4677" s="64"/>
      <c r="C4677" s="66"/>
      <c r="D4677" s="67"/>
      <c r="E4677" s="64"/>
      <c r="F4677" s="64"/>
      <c r="G4677" s="37" t="str">
        <f>IF(E4677="","",IF(OR(E4677="Project Management",E4677="Project Support",E4677="Sprint Management",E4677="Sprint Support"),"NA",ROUND((((VLOOKUP(AD4677,[2]Formula!V:X,3,0)))-SUMIF(AD:AD,AD4677,H:H)),2)))</f>
        <v/>
      </c>
      <c r="H4677" s="71"/>
      <c r="I4677" s="72"/>
      <c r="J4677" s="72"/>
      <c r="K4677" s="38" t="str">
        <f>IF(E4677="","",IF(OR(E4677="Project Management",E4677="Project Support",E4677="Sprint Management",E4677="Sprint Support"),"NA",(((SUMIF(AD:AD,AD4677,H:H)/VLOOKUP(AD4677,[2]Formula!V:X,3,0))*VLOOKUP(AD4677,[2]Formula!V:X,2,0))*H4677)/SUMIF(AD:AD,AD4677,H:H)))</f>
        <v/>
      </c>
      <c r="L4677" s="38" t="str">
        <f t="shared" si="439"/>
        <v/>
      </c>
      <c r="M4677" s="38" t="str">
        <f t="shared" si="440"/>
        <v/>
      </c>
      <c r="N4677" s="38" t="str">
        <f t="shared" si="442"/>
        <v/>
      </c>
      <c r="O4677" s="38" t="str">
        <f t="shared" si="438"/>
        <v/>
      </c>
      <c r="P4677" s="39" t="str">
        <f t="shared" si="443"/>
        <v/>
      </c>
      <c r="AC4677" s="42" t="str">
        <f>IF(B4677="","",VLOOKUP(B4677,[2]Formula!B:C,2,0))</f>
        <v/>
      </c>
      <c r="AD4677" s="43" t="str">
        <f t="shared" si="441"/>
        <v/>
      </c>
    </row>
    <row r="4678" spans="1:30" x14ac:dyDescent="0.25">
      <c r="A4678" s="64"/>
      <c r="B4678" s="64"/>
      <c r="C4678" s="66"/>
      <c r="D4678" s="67"/>
      <c r="E4678" s="64"/>
      <c r="F4678" s="64"/>
      <c r="G4678" s="37" t="str">
        <f>IF(E4678="","",IF(OR(E4678="Project Management",E4678="Project Support",E4678="Sprint Management",E4678="Sprint Support"),"NA",ROUND((((VLOOKUP(AD4678,[2]Formula!V:X,3,0)))-SUMIF(AD:AD,AD4678,H:H)),2)))</f>
        <v/>
      </c>
      <c r="H4678" s="71"/>
      <c r="I4678" s="72"/>
      <c r="J4678" s="72"/>
      <c r="K4678" s="38" t="str">
        <f>IF(E4678="","",IF(OR(E4678="Project Management",E4678="Project Support",E4678="Sprint Management",E4678="Sprint Support"),"NA",(((SUMIF(AD:AD,AD4678,H:H)/VLOOKUP(AD4678,[2]Formula!V:X,3,0))*VLOOKUP(AD4678,[2]Formula!V:X,2,0))*H4678)/SUMIF(AD:AD,AD4678,H:H)))</f>
        <v/>
      </c>
      <c r="L4678" s="38" t="str">
        <f t="shared" si="439"/>
        <v/>
      </c>
      <c r="M4678" s="38" t="str">
        <f t="shared" si="440"/>
        <v/>
      </c>
      <c r="N4678" s="38" t="str">
        <f t="shared" si="442"/>
        <v/>
      </c>
      <c r="O4678" s="38" t="str">
        <f t="shared" si="438"/>
        <v/>
      </c>
      <c r="P4678" s="39" t="str">
        <f t="shared" si="443"/>
        <v/>
      </c>
      <c r="AC4678" s="42" t="str">
        <f>IF(B4678="","",VLOOKUP(B4678,[2]Formula!B:C,2,0))</f>
        <v/>
      </c>
      <c r="AD4678" s="43" t="str">
        <f t="shared" si="441"/>
        <v/>
      </c>
    </row>
    <row r="4679" spans="1:30" x14ac:dyDescent="0.25">
      <c r="A4679" s="64"/>
      <c r="B4679" s="64"/>
      <c r="C4679" s="66"/>
      <c r="D4679" s="67"/>
      <c r="E4679" s="64"/>
      <c r="F4679" s="64"/>
      <c r="G4679" s="37" t="str">
        <f>IF(E4679="","",IF(OR(E4679="Project Management",E4679="Project Support",E4679="Sprint Management",E4679="Sprint Support"),"NA",ROUND((((VLOOKUP(AD4679,[2]Formula!V:X,3,0)))-SUMIF(AD:AD,AD4679,H:H)),2)))</f>
        <v/>
      </c>
      <c r="H4679" s="71"/>
      <c r="I4679" s="72"/>
      <c r="J4679" s="72"/>
      <c r="K4679" s="38" t="str">
        <f>IF(E4679="","",IF(OR(E4679="Project Management",E4679="Project Support",E4679="Sprint Management",E4679="Sprint Support"),"NA",(((SUMIF(AD:AD,AD4679,H:H)/VLOOKUP(AD4679,[2]Formula!V:X,3,0))*VLOOKUP(AD4679,[2]Formula!V:X,2,0))*H4679)/SUMIF(AD:AD,AD4679,H:H)))</f>
        <v/>
      </c>
      <c r="L4679" s="38" t="str">
        <f t="shared" si="439"/>
        <v/>
      </c>
      <c r="M4679" s="38" t="str">
        <f t="shared" si="440"/>
        <v/>
      </c>
      <c r="N4679" s="38" t="str">
        <f t="shared" si="442"/>
        <v/>
      </c>
      <c r="O4679" s="38" t="str">
        <f t="shared" si="438"/>
        <v/>
      </c>
      <c r="P4679" s="39" t="str">
        <f t="shared" si="443"/>
        <v/>
      </c>
      <c r="AC4679" s="42" t="str">
        <f>IF(B4679="","",VLOOKUP(B4679,[2]Formula!B:C,2,0))</f>
        <v/>
      </c>
      <c r="AD4679" s="43" t="str">
        <f t="shared" si="441"/>
        <v/>
      </c>
    </row>
    <row r="4680" spans="1:30" x14ac:dyDescent="0.25">
      <c r="A4680" s="64"/>
      <c r="B4680" s="64"/>
      <c r="C4680" s="66"/>
      <c r="D4680" s="67"/>
      <c r="E4680" s="64"/>
      <c r="F4680" s="64"/>
      <c r="G4680" s="37" t="str">
        <f>IF(E4680="","",IF(OR(E4680="Project Management",E4680="Project Support",E4680="Sprint Management",E4680="Sprint Support"),"NA",ROUND((((VLOOKUP(AD4680,[2]Formula!V:X,3,0)))-SUMIF(AD:AD,AD4680,H:H)),2)))</f>
        <v/>
      </c>
      <c r="H4680" s="71"/>
      <c r="I4680" s="72"/>
      <c r="J4680" s="72"/>
      <c r="K4680" s="38" t="str">
        <f>IF(E4680="","",IF(OR(E4680="Project Management",E4680="Project Support",E4680="Sprint Management",E4680="Sprint Support"),"NA",(((SUMIF(AD:AD,AD4680,H:H)/VLOOKUP(AD4680,[2]Formula!V:X,3,0))*VLOOKUP(AD4680,[2]Formula!V:X,2,0))*H4680)/SUMIF(AD:AD,AD4680,H:H)))</f>
        <v/>
      </c>
      <c r="L4680" s="38" t="str">
        <f t="shared" si="439"/>
        <v/>
      </c>
      <c r="M4680" s="38" t="str">
        <f t="shared" si="440"/>
        <v/>
      </c>
      <c r="N4680" s="38" t="str">
        <f t="shared" si="442"/>
        <v/>
      </c>
      <c r="O4680" s="38" t="str">
        <f t="shared" si="438"/>
        <v/>
      </c>
      <c r="P4680" s="39" t="str">
        <f t="shared" si="443"/>
        <v/>
      </c>
      <c r="AC4680" s="42" t="str">
        <f>IF(B4680="","",VLOOKUP(B4680,[2]Formula!B:C,2,0))</f>
        <v/>
      </c>
      <c r="AD4680" s="43" t="str">
        <f t="shared" si="441"/>
        <v/>
      </c>
    </row>
    <row r="4681" spans="1:30" x14ac:dyDescent="0.25">
      <c r="A4681" s="64"/>
      <c r="B4681" s="64"/>
      <c r="C4681" s="66"/>
      <c r="D4681" s="67"/>
      <c r="E4681" s="64"/>
      <c r="F4681" s="64"/>
      <c r="G4681" s="37" t="str">
        <f>IF(E4681="","",IF(OR(E4681="Project Management",E4681="Project Support",E4681="Sprint Management",E4681="Sprint Support"),"NA",ROUND((((VLOOKUP(AD4681,[2]Formula!V:X,3,0)))-SUMIF(AD:AD,AD4681,H:H)),2)))</f>
        <v/>
      </c>
      <c r="H4681" s="71"/>
      <c r="I4681" s="72"/>
      <c r="J4681" s="72"/>
      <c r="K4681" s="38" t="str">
        <f>IF(E4681="","",IF(OR(E4681="Project Management",E4681="Project Support",E4681="Sprint Management",E4681="Sprint Support"),"NA",(((SUMIF(AD:AD,AD4681,H:H)/VLOOKUP(AD4681,[2]Formula!V:X,3,0))*VLOOKUP(AD4681,[2]Formula!V:X,2,0))*H4681)/SUMIF(AD:AD,AD4681,H:H)))</f>
        <v/>
      </c>
      <c r="L4681" s="38" t="str">
        <f t="shared" si="439"/>
        <v/>
      </c>
      <c r="M4681" s="38" t="str">
        <f t="shared" si="440"/>
        <v/>
      </c>
      <c r="N4681" s="38" t="str">
        <f t="shared" si="442"/>
        <v/>
      </c>
      <c r="O4681" s="38" t="str">
        <f t="shared" si="438"/>
        <v/>
      </c>
      <c r="P4681" s="39" t="str">
        <f t="shared" si="443"/>
        <v/>
      </c>
      <c r="AC4681" s="42" t="str">
        <f>IF(B4681="","",VLOOKUP(B4681,[2]Formula!B:C,2,0))</f>
        <v/>
      </c>
      <c r="AD4681" s="43" t="str">
        <f t="shared" si="441"/>
        <v/>
      </c>
    </row>
    <row r="4682" spans="1:30" x14ac:dyDescent="0.25">
      <c r="A4682" s="64"/>
      <c r="B4682" s="64"/>
      <c r="C4682" s="66"/>
      <c r="D4682" s="67"/>
      <c r="E4682" s="64"/>
      <c r="F4682" s="64"/>
      <c r="G4682" s="37" t="str">
        <f>IF(E4682="","",IF(OR(E4682="Project Management",E4682="Project Support",E4682="Sprint Management",E4682="Sprint Support"),"NA",ROUND((((VLOOKUP(AD4682,[2]Formula!V:X,3,0)))-SUMIF(AD:AD,AD4682,H:H)),2)))</f>
        <v/>
      </c>
      <c r="H4682" s="71"/>
      <c r="I4682" s="72"/>
      <c r="J4682" s="72"/>
      <c r="K4682" s="38" t="str">
        <f>IF(E4682="","",IF(OR(E4682="Project Management",E4682="Project Support",E4682="Sprint Management",E4682="Sprint Support"),"NA",(((SUMIF(AD:AD,AD4682,H:H)/VLOOKUP(AD4682,[2]Formula!V:X,3,0))*VLOOKUP(AD4682,[2]Formula!V:X,2,0))*H4682)/SUMIF(AD:AD,AD4682,H:H)))</f>
        <v/>
      </c>
      <c r="L4682" s="38" t="str">
        <f t="shared" si="439"/>
        <v/>
      </c>
      <c r="M4682" s="38" t="str">
        <f t="shared" si="440"/>
        <v/>
      </c>
      <c r="N4682" s="38" t="str">
        <f t="shared" si="442"/>
        <v/>
      </c>
      <c r="O4682" s="38" t="str">
        <f t="shared" si="438"/>
        <v/>
      </c>
      <c r="P4682" s="39" t="str">
        <f t="shared" si="443"/>
        <v/>
      </c>
      <c r="AC4682" s="42" t="str">
        <f>IF(B4682="","",VLOOKUP(B4682,[2]Formula!B:C,2,0))</f>
        <v/>
      </c>
      <c r="AD4682" s="43" t="str">
        <f t="shared" si="441"/>
        <v/>
      </c>
    </row>
    <row r="4683" spans="1:30" x14ac:dyDescent="0.25">
      <c r="A4683" s="64"/>
      <c r="B4683" s="64"/>
      <c r="C4683" s="66"/>
      <c r="D4683" s="67"/>
      <c r="E4683" s="64"/>
      <c r="F4683" s="64"/>
      <c r="G4683" s="37" t="str">
        <f>IF(E4683="","",IF(OR(E4683="Project Management",E4683="Project Support",E4683="Sprint Management",E4683="Sprint Support"),"NA",ROUND((((VLOOKUP(AD4683,[2]Formula!V:X,3,0)))-SUMIF(AD:AD,AD4683,H:H)),2)))</f>
        <v/>
      </c>
      <c r="H4683" s="71"/>
      <c r="I4683" s="72"/>
      <c r="J4683" s="72"/>
      <c r="K4683" s="38" t="str">
        <f>IF(E4683="","",IF(OR(E4683="Project Management",E4683="Project Support",E4683="Sprint Management",E4683="Sprint Support"),"NA",(((SUMIF(AD:AD,AD4683,H:H)/VLOOKUP(AD4683,[2]Formula!V:X,3,0))*VLOOKUP(AD4683,[2]Formula!V:X,2,0))*H4683)/SUMIF(AD:AD,AD4683,H:H)))</f>
        <v/>
      </c>
      <c r="L4683" s="38" t="str">
        <f t="shared" si="439"/>
        <v/>
      </c>
      <c r="M4683" s="38" t="str">
        <f t="shared" si="440"/>
        <v/>
      </c>
      <c r="N4683" s="38" t="str">
        <f t="shared" si="442"/>
        <v/>
      </c>
      <c r="O4683" s="38" t="str">
        <f t="shared" si="438"/>
        <v/>
      </c>
      <c r="P4683" s="39" t="str">
        <f t="shared" si="443"/>
        <v/>
      </c>
      <c r="AC4683" s="42" t="str">
        <f>IF(B4683="","",VLOOKUP(B4683,[2]Formula!B:C,2,0))</f>
        <v/>
      </c>
      <c r="AD4683" s="43" t="str">
        <f t="shared" si="441"/>
        <v/>
      </c>
    </row>
    <row r="4684" spans="1:30" x14ac:dyDescent="0.25">
      <c r="A4684" s="64"/>
      <c r="B4684" s="64"/>
      <c r="C4684" s="66"/>
      <c r="D4684" s="67"/>
      <c r="E4684" s="64"/>
      <c r="F4684" s="64"/>
      <c r="G4684" s="37" t="str">
        <f>IF(E4684="","",IF(OR(E4684="Project Management",E4684="Project Support",E4684="Sprint Management",E4684="Sprint Support"),"NA",ROUND((((VLOOKUP(AD4684,[2]Formula!V:X,3,0)))-SUMIF(AD:AD,AD4684,H:H)),2)))</f>
        <v/>
      </c>
      <c r="H4684" s="71"/>
      <c r="I4684" s="72"/>
      <c r="J4684" s="72"/>
      <c r="K4684" s="38" t="str">
        <f>IF(E4684="","",IF(OR(E4684="Project Management",E4684="Project Support",E4684="Sprint Management",E4684="Sprint Support"),"NA",(((SUMIF(AD:AD,AD4684,H:H)/VLOOKUP(AD4684,[2]Formula!V:X,3,0))*VLOOKUP(AD4684,[2]Formula!V:X,2,0))*H4684)/SUMIF(AD:AD,AD4684,H:H)))</f>
        <v/>
      </c>
      <c r="L4684" s="38" t="str">
        <f t="shared" si="439"/>
        <v/>
      </c>
      <c r="M4684" s="38" t="str">
        <f t="shared" si="440"/>
        <v/>
      </c>
      <c r="N4684" s="38" t="str">
        <f t="shared" si="442"/>
        <v/>
      </c>
      <c r="O4684" s="38" t="str">
        <f t="shared" si="438"/>
        <v/>
      </c>
      <c r="P4684" s="39" t="str">
        <f t="shared" si="443"/>
        <v/>
      </c>
      <c r="AC4684" s="42" t="str">
        <f>IF(B4684="","",VLOOKUP(B4684,[2]Formula!B:C,2,0))</f>
        <v/>
      </c>
      <c r="AD4684" s="43" t="str">
        <f t="shared" si="441"/>
        <v/>
      </c>
    </row>
    <row r="4685" spans="1:30" x14ac:dyDescent="0.25">
      <c r="A4685" s="64"/>
      <c r="B4685" s="64"/>
      <c r="C4685" s="66"/>
      <c r="D4685" s="67"/>
      <c r="E4685" s="64"/>
      <c r="F4685" s="64"/>
      <c r="G4685" s="37" t="str">
        <f>IF(E4685="","",IF(OR(E4685="Project Management",E4685="Project Support",E4685="Sprint Management",E4685="Sprint Support"),"NA",ROUND((((VLOOKUP(AD4685,[2]Formula!V:X,3,0)))-SUMIF(AD:AD,AD4685,H:H)),2)))</f>
        <v/>
      </c>
      <c r="H4685" s="71"/>
      <c r="I4685" s="72"/>
      <c r="J4685" s="72"/>
      <c r="K4685" s="38" t="str">
        <f>IF(E4685="","",IF(OR(E4685="Project Management",E4685="Project Support",E4685="Sprint Management",E4685="Sprint Support"),"NA",(((SUMIF(AD:AD,AD4685,H:H)/VLOOKUP(AD4685,[2]Formula!V:X,3,0))*VLOOKUP(AD4685,[2]Formula!V:X,2,0))*H4685)/SUMIF(AD:AD,AD4685,H:H)))</f>
        <v/>
      </c>
      <c r="L4685" s="38" t="str">
        <f t="shared" si="439"/>
        <v/>
      </c>
      <c r="M4685" s="38" t="str">
        <f t="shared" si="440"/>
        <v/>
      </c>
      <c r="N4685" s="38" t="str">
        <f t="shared" si="442"/>
        <v/>
      </c>
      <c r="O4685" s="38" t="str">
        <f t="shared" si="438"/>
        <v/>
      </c>
      <c r="P4685" s="39" t="str">
        <f t="shared" si="443"/>
        <v/>
      </c>
      <c r="AC4685" s="42" t="str">
        <f>IF(B4685="","",VLOOKUP(B4685,[2]Formula!B:C,2,0))</f>
        <v/>
      </c>
      <c r="AD4685" s="43" t="str">
        <f t="shared" si="441"/>
        <v/>
      </c>
    </row>
    <row r="4686" spans="1:30" x14ac:dyDescent="0.25">
      <c r="A4686" s="64"/>
      <c r="B4686" s="64"/>
      <c r="C4686" s="66"/>
      <c r="D4686" s="67"/>
      <c r="E4686" s="64"/>
      <c r="F4686" s="64"/>
      <c r="G4686" s="37" t="str">
        <f>IF(E4686="","",IF(OR(E4686="Project Management",E4686="Project Support",E4686="Sprint Management",E4686="Sprint Support"),"NA",ROUND((((VLOOKUP(AD4686,[2]Formula!V:X,3,0)))-SUMIF(AD:AD,AD4686,H:H)),2)))</f>
        <v/>
      </c>
      <c r="H4686" s="71"/>
      <c r="I4686" s="72"/>
      <c r="J4686" s="72"/>
      <c r="K4686" s="38" t="str">
        <f>IF(E4686="","",IF(OR(E4686="Project Management",E4686="Project Support",E4686="Sprint Management",E4686="Sprint Support"),"NA",(((SUMIF(AD:AD,AD4686,H:H)/VLOOKUP(AD4686,[2]Formula!V:X,3,0))*VLOOKUP(AD4686,[2]Formula!V:X,2,0))*H4686)/SUMIF(AD:AD,AD4686,H:H)))</f>
        <v/>
      </c>
      <c r="L4686" s="38" t="str">
        <f t="shared" si="439"/>
        <v/>
      </c>
      <c r="M4686" s="38" t="str">
        <f t="shared" si="440"/>
        <v/>
      </c>
      <c r="N4686" s="38" t="str">
        <f t="shared" si="442"/>
        <v/>
      </c>
      <c r="O4686" s="38" t="str">
        <f t="shared" si="438"/>
        <v/>
      </c>
      <c r="P4686" s="39" t="str">
        <f t="shared" si="443"/>
        <v/>
      </c>
      <c r="AC4686" s="42" t="str">
        <f>IF(B4686="","",VLOOKUP(B4686,[2]Formula!B:C,2,0))</f>
        <v/>
      </c>
      <c r="AD4686" s="43" t="str">
        <f t="shared" si="441"/>
        <v/>
      </c>
    </row>
    <row r="4687" spans="1:30" x14ac:dyDescent="0.25">
      <c r="A4687" s="64"/>
      <c r="B4687" s="64"/>
      <c r="C4687" s="66"/>
      <c r="D4687" s="67"/>
      <c r="E4687" s="64"/>
      <c r="F4687" s="64"/>
      <c r="G4687" s="37" t="str">
        <f>IF(E4687="","",IF(OR(E4687="Project Management",E4687="Project Support",E4687="Sprint Management",E4687="Sprint Support"),"NA",ROUND((((VLOOKUP(AD4687,[2]Formula!V:X,3,0)))-SUMIF(AD:AD,AD4687,H:H)),2)))</f>
        <v/>
      </c>
      <c r="H4687" s="71"/>
      <c r="I4687" s="72"/>
      <c r="J4687" s="72"/>
      <c r="K4687" s="38" t="str">
        <f>IF(E4687="","",IF(OR(E4687="Project Management",E4687="Project Support",E4687="Sprint Management",E4687="Sprint Support"),"NA",(((SUMIF(AD:AD,AD4687,H:H)/VLOOKUP(AD4687,[2]Formula!V:X,3,0))*VLOOKUP(AD4687,[2]Formula!V:X,2,0))*H4687)/SUMIF(AD:AD,AD4687,H:H)))</f>
        <v/>
      </c>
      <c r="L4687" s="38" t="str">
        <f t="shared" si="439"/>
        <v/>
      </c>
      <c r="M4687" s="38" t="str">
        <f t="shared" si="440"/>
        <v/>
      </c>
      <c r="N4687" s="38" t="str">
        <f t="shared" si="442"/>
        <v/>
      </c>
      <c r="O4687" s="38" t="str">
        <f t="shared" si="438"/>
        <v/>
      </c>
      <c r="P4687" s="39" t="str">
        <f t="shared" si="443"/>
        <v/>
      </c>
      <c r="AC4687" s="42" t="str">
        <f>IF(B4687="","",VLOOKUP(B4687,[2]Formula!B:C,2,0))</f>
        <v/>
      </c>
      <c r="AD4687" s="43" t="str">
        <f t="shared" si="441"/>
        <v/>
      </c>
    </row>
    <row r="4688" spans="1:30" x14ac:dyDescent="0.25">
      <c r="A4688" s="64"/>
      <c r="B4688" s="64"/>
      <c r="C4688" s="66"/>
      <c r="D4688" s="67"/>
      <c r="E4688" s="64"/>
      <c r="F4688" s="64"/>
      <c r="G4688" s="37" t="str">
        <f>IF(E4688="","",IF(OR(E4688="Project Management",E4688="Project Support",E4688="Sprint Management",E4688="Sprint Support"),"NA",ROUND((((VLOOKUP(AD4688,[2]Formula!V:X,3,0)))-SUMIF(AD:AD,AD4688,H:H)),2)))</f>
        <v/>
      </c>
      <c r="H4688" s="71"/>
      <c r="I4688" s="72"/>
      <c r="J4688" s="72"/>
      <c r="K4688" s="38" t="str">
        <f>IF(E4688="","",IF(OR(E4688="Project Management",E4688="Project Support",E4688="Sprint Management",E4688="Sprint Support"),"NA",(((SUMIF(AD:AD,AD4688,H:H)/VLOOKUP(AD4688,[2]Formula!V:X,3,0))*VLOOKUP(AD4688,[2]Formula!V:X,2,0))*H4688)/SUMIF(AD:AD,AD4688,H:H)))</f>
        <v/>
      </c>
      <c r="L4688" s="38" t="str">
        <f t="shared" si="439"/>
        <v/>
      </c>
      <c r="M4688" s="38" t="str">
        <f t="shared" si="440"/>
        <v/>
      </c>
      <c r="N4688" s="38" t="str">
        <f t="shared" si="442"/>
        <v/>
      </c>
      <c r="O4688" s="38" t="str">
        <f t="shared" si="438"/>
        <v/>
      </c>
      <c r="P4688" s="39" t="str">
        <f t="shared" si="443"/>
        <v/>
      </c>
      <c r="AC4688" s="42" t="str">
        <f>IF(B4688="","",VLOOKUP(B4688,[2]Formula!B:C,2,0))</f>
        <v/>
      </c>
      <c r="AD4688" s="43" t="str">
        <f t="shared" si="441"/>
        <v/>
      </c>
    </row>
    <row r="4689" spans="1:30" x14ac:dyDescent="0.25">
      <c r="A4689" s="64"/>
      <c r="B4689" s="64"/>
      <c r="C4689" s="66"/>
      <c r="D4689" s="67"/>
      <c r="E4689" s="64"/>
      <c r="F4689" s="64"/>
      <c r="G4689" s="37" t="str">
        <f>IF(E4689="","",IF(OR(E4689="Project Management",E4689="Project Support",E4689="Sprint Management",E4689="Sprint Support"),"NA",ROUND((((VLOOKUP(AD4689,[2]Formula!V:X,3,0)))-SUMIF(AD:AD,AD4689,H:H)),2)))</f>
        <v/>
      </c>
      <c r="H4689" s="71"/>
      <c r="I4689" s="72"/>
      <c r="J4689" s="72"/>
      <c r="K4689" s="38" t="str">
        <f>IF(E4689="","",IF(OR(E4689="Project Management",E4689="Project Support",E4689="Sprint Management",E4689="Sprint Support"),"NA",(((SUMIF(AD:AD,AD4689,H:H)/VLOOKUP(AD4689,[2]Formula!V:X,3,0))*VLOOKUP(AD4689,[2]Formula!V:X,2,0))*H4689)/SUMIF(AD:AD,AD4689,H:H)))</f>
        <v/>
      </c>
      <c r="L4689" s="38" t="str">
        <f t="shared" si="439"/>
        <v/>
      </c>
      <c r="M4689" s="38" t="str">
        <f t="shared" si="440"/>
        <v/>
      </c>
      <c r="N4689" s="38" t="str">
        <f t="shared" si="442"/>
        <v/>
      </c>
      <c r="O4689" s="38" t="str">
        <f t="shared" si="438"/>
        <v/>
      </c>
      <c r="P4689" s="39" t="str">
        <f t="shared" si="443"/>
        <v/>
      </c>
      <c r="AC4689" s="42" t="str">
        <f>IF(B4689="","",VLOOKUP(B4689,[2]Formula!B:C,2,0))</f>
        <v/>
      </c>
      <c r="AD4689" s="43" t="str">
        <f t="shared" si="441"/>
        <v/>
      </c>
    </row>
    <row r="4690" spans="1:30" x14ac:dyDescent="0.25">
      <c r="A4690" s="64"/>
      <c r="B4690" s="64"/>
      <c r="C4690" s="66"/>
      <c r="D4690" s="67"/>
      <c r="E4690" s="64"/>
      <c r="F4690" s="64"/>
      <c r="G4690" s="37" t="str">
        <f>IF(E4690="","",IF(OR(E4690="Project Management",E4690="Project Support",E4690="Sprint Management",E4690="Sprint Support"),"NA",ROUND((((VLOOKUP(AD4690,[2]Formula!V:X,3,0)))-SUMIF(AD:AD,AD4690,H:H)),2)))</f>
        <v/>
      </c>
      <c r="H4690" s="71"/>
      <c r="I4690" s="72"/>
      <c r="J4690" s="72"/>
      <c r="K4690" s="38" t="str">
        <f>IF(E4690="","",IF(OR(E4690="Project Management",E4690="Project Support",E4690="Sprint Management",E4690="Sprint Support"),"NA",(((SUMIF(AD:AD,AD4690,H:H)/VLOOKUP(AD4690,[2]Formula!V:X,3,0))*VLOOKUP(AD4690,[2]Formula!V:X,2,0))*H4690)/SUMIF(AD:AD,AD4690,H:H)))</f>
        <v/>
      </c>
      <c r="L4690" s="38" t="str">
        <f t="shared" si="439"/>
        <v/>
      </c>
      <c r="M4690" s="38" t="str">
        <f t="shared" si="440"/>
        <v/>
      </c>
      <c r="N4690" s="38" t="str">
        <f t="shared" si="442"/>
        <v/>
      </c>
      <c r="O4690" s="38" t="str">
        <f t="shared" si="438"/>
        <v/>
      </c>
      <c r="P4690" s="39" t="str">
        <f t="shared" si="443"/>
        <v/>
      </c>
      <c r="AC4690" s="42" t="str">
        <f>IF(B4690="","",VLOOKUP(B4690,[2]Formula!B:C,2,0))</f>
        <v/>
      </c>
      <c r="AD4690" s="43" t="str">
        <f t="shared" si="441"/>
        <v/>
      </c>
    </row>
    <row r="4691" spans="1:30" x14ac:dyDescent="0.25">
      <c r="A4691" s="64"/>
      <c r="B4691" s="64"/>
      <c r="C4691" s="66"/>
      <c r="D4691" s="67"/>
      <c r="E4691" s="64"/>
      <c r="F4691" s="64"/>
      <c r="G4691" s="37" t="str">
        <f>IF(E4691="","",IF(OR(E4691="Project Management",E4691="Project Support",E4691="Sprint Management",E4691="Sprint Support"),"NA",ROUND((((VLOOKUP(AD4691,[2]Formula!V:X,3,0)))-SUMIF(AD:AD,AD4691,H:H)),2)))</f>
        <v/>
      </c>
      <c r="H4691" s="71"/>
      <c r="I4691" s="72"/>
      <c r="J4691" s="72"/>
      <c r="K4691" s="38" t="str">
        <f>IF(E4691="","",IF(OR(E4691="Project Management",E4691="Project Support",E4691="Sprint Management",E4691="Sprint Support"),"NA",(((SUMIF(AD:AD,AD4691,H:H)/VLOOKUP(AD4691,[2]Formula!V:X,3,0))*VLOOKUP(AD4691,[2]Formula!V:X,2,0))*H4691)/SUMIF(AD:AD,AD4691,H:H)))</f>
        <v/>
      </c>
      <c r="L4691" s="38" t="str">
        <f t="shared" si="439"/>
        <v/>
      </c>
      <c r="M4691" s="38" t="str">
        <f t="shared" si="440"/>
        <v/>
      </c>
      <c r="N4691" s="38" t="str">
        <f t="shared" si="442"/>
        <v/>
      </c>
      <c r="O4691" s="38" t="str">
        <f t="shared" si="438"/>
        <v/>
      </c>
      <c r="P4691" s="39" t="str">
        <f t="shared" si="443"/>
        <v/>
      </c>
      <c r="AC4691" s="42" t="str">
        <f>IF(B4691="","",VLOOKUP(B4691,[2]Formula!B:C,2,0))</f>
        <v/>
      </c>
      <c r="AD4691" s="43" t="str">
        <f t="shared" si="441"/>
        <v/>
      </c>
    </row>
    <row r="4692" spans="1:30" x14ac:dyDescent="0.25">
      <c r="A4692" s="64"/>
      <c r="B4692" s="64"/>
      <c r="C4692" s="66"/>
      <c r="D4692" s="67"/>
      <c r="E4692" s="64"/>
      <c r="F4692" s="64"/>
      <c r="G4692" s="37" t="str">
        <f>IF(E4692="","",IF(OR(E4692="Project Management",E4692="Project Support",E4692="Sprint Management",E4692="Sprint Support"),"NA",ROUND((((VLOOKUP(AD4692,[2]Formula!V:X,3,0)))-SUMIF(AD:AD,AD4692,H:H)),2)))</f>
        <v/>
      </c>
      <c r="H4692" s="71"/>
      <c r="I4692" s="72"/>
      <c r="J4692" s="72"/>
      <c r="K4692" s="38" t="str">
        <f>IF(E4692="","",IF(OR(E4692="Project Management",E4692="Project Support",E4692="Sprint Management",E4692="Sprint Support"),"NA",(((SUMIF(AD:AD,AD4692,H:H)/VLOOKUP(AD4692,[2]Formula!V:X,3,0))*VLOOKUP(AD4692,[2]Formula!V:X,2,0))*H4692)/SUMIF(AD:AD,AD4692,H:H)))</f>
        <v/>
      </c>
      <c r="L4692" s="38" t="str">
        <f t="shared" si="439"/>
        <v/>
      </c>
      <c r="M4692" s="38" t="str">
        <f t="shared" si="440"/>
        <v/>
      </c>
      <c r="N4692" s="38" t="str">
        <f t="shared" si="442"/>
        <v/>
      </c>
      <c r="O4692" s="38" t="str">
        <f t="shared" si="438"/>
        <v/>
      </c>
      <c r="P4692" s="39" t="str">
        <f t="shared" si="443"/>
        <v/>
      </c>
      <c r="AC4692" s="42" t="str">
        <f>IF(B4692="","",VLOOKUP(B4692,[2]Formula!B:C,2,0))</f>
        <v/>
      </c>
      <c r="AD4692" s="43" t="str">
        <f t="shared" si="441"/>
        <v/>
      </c>
    </row>
    <row r="4693" spans="1:30" x14ac:dyDescent="0.25">
      <c r="A4693" s="64"/>
      <c r="B4693" s="64"/>
      <c r="C4693" s="66"/>
      <c r="D4693" s="67"/>
      <c r="E4693" s="64"/>
      <c r="F4693" s="64"/>
      <c r="G4693" s="37" t="str">
        <f>IF(E4693="","",IF(OR(E4693="Project Management",E4693="Project Support",E4693="Sprint Management",E4693="Sprint Support"),"NA",ROUND((((VLOOKUP(AD4693,[2]Formula!V:X,3,0)))-SUMIF(AD:AD,AD4693,H:H)),2)))</f>
        <v/>
      </c>
      <c r="H4693" s="71"/>
      <c r="I4693" s="72"/>
      <c r="J4693" s="72"/>
      <c r="K4693" s="38" t="str">
        <f>IF(E4693="","",IF(OR(E4693="Project Management",E4693="Project Support",E4693="Sprint Management",E4693="Sprint Support"),"NA",(((SUMIF(AD:AD,AD4693,H:H)/VLOOKUP(AD4693,[2]Formula!V:X,3,0))*VLOOKUP(AD4693,[2]Formula!V:X,2,0))*H4693)/SUMIF(AD:AD,AD4693,H:H)))</f>
        <v/>
      </c>
      <c r="L4693" s="38" t="str">
        <f t="shared" si="439"/>
        <v/>
      </c>
      <c r="M4693" s="38" t="str">
        <f t="shared" si="440"/>
        <v/>
      </c>
      <c r="N4693" s="38" t="str">
        <f t="shared" si="442"/>
        <v/>
      </c>
      <c r="O4693" s="38" t="str">
        <f t="shared" si="438"/>
        <v/>
      </c>
      <c r="P4693" s="39" t="str">
        <f t="shared" si="443"/>
        <v/>
      </c>
      <c r="AC4693" s="42" t="str">
        <f>IF(B4693="","",VLOOKUP(B4693,[2]Formula!B:C,2,0))</f>
        <v/>
      </c>
      <c r="AD4693" s="43" t="str">
        <f t="shared" si="441"/>
        <v/>
      </c>
    </row>
    <row r="4694" spans="1:30" x14ac:dyDescent="0.25">
      <c r="A4694" s="64"/>
      <c r="B4694" s="64"/>
      <c r="C4694" s="66"/>
      <c r="D4694" s="67"/>
      <c r="E4694" s="64"/>
      <c r="F4694" s="64"/>
      <c r="G4694" s="37" t="str">
        <f>IF(E4694="","",IF(OR(E4694="Project Management",E4694="Project Support",E4694="Sprint Management",E4694="Sprint Support"),"NA",ROUND((((VLOOKUP(AD4694,[2]Formula!V:X,3,0)))-SUMIF(AD:AD,AD4694,H:H)),2)))</f>
        <v/>
      </c>
      <c r="H4694" s="71"/>
      <c r="I4694" s="72"/>
      <c r="J4694" s="72"/>
      <c r="K4694" s="38" t="str">
        <f>IF(E4694="","",IF(OR(E4694="Project Management",E4694="Project Support",E4694="Sprint Management",E4694="Sprint Support"),"NA",(((SUMIF(AD:AD,AD4694,H:H)/VLOOKUP(AD4694,[2]Formula!V:X,3,0))*VLOOKUP(AD4694,[2]Formula!V:X,2,0))*H4694)/SUMIF(AD:AD,AD4694,H:H)))</f>
        <v/>
      </c>
      <c r="L4694" s="38" t="str">
        <f t="shared" si="439"/>
        <v/>
      </c>
      <c r="M4694" s="38" t="str">
        <f t="shared" si="440"/>
        <v/>
      </c>
      <c r="N4694" s="38" t="str">
        <f t="shared" si="442"/>
        <v/>
      </c>
      <c r="O4694" s="38" t="str">
        <f t="shared" si="438"/>
        <v/>
      </c>
      <c r="P4694" s="39" t="str">
        <f t="shared" si="443"/>
        <v/>
      </c>
      <c r="AC4694" s="42" t="str">
        <f>IF(B4694="","",VLOOKUP(B4694,[2]Formula!B:C,2,0))</f>
        <v/>
      </c>
      <c r="AD4694" s="43" t="str">
        <f t="shared" si="441"/>
        <v/>
      </c>
    </row>
    <row r="4695" spans="1:30" x14ac:dyDescent="0.25">
      <c r="A4695" s="64"/>
      <c r="B4695" s="64"/>
      <c r="C4695" s="66"/>
      <c r="D4695" s="67"/>
      <c r="E4695" s="64"/>
      <c r="F4695" s="64"/>
      <c r="G4695" s="37" t="str">
        <f>IF(E4695="","",IF(OR(E4695="Project Management",E4695="Project Support",E4695="Sprint Management",E4695="Sprint Support"),"NA",ROUND((((VLOOKUP(AD4695,[2]Formula!V:X,3,0)))-SUMIF(AD:AD,AD4695,H:H)),2)))</f>
        <v/>
      </c>
      <c r="H4695" s="71"/>
      <c r="I4695" s="72"/>
      <c r="J4695" s="72"/>
      <c r="K4695" s="38" t="str">
        <f>IF(E4695="","",IF(OR(E4695="Project Management",E4695="Project Support",E4695="Sprint Management",E4695="Sprint Support"),"NA",(((SUMIF(AD:AD,AD4695,H:H)/VLOOKUP(AD4695,[2]Formula!V:X,3,0))*VLOOKUP(AD4695,[2]Formula!V:X,2,0))*H4695)/SUMIF(AD:AD,AD4695,H:H)))</f>
        <v/>
      </c>
      <c r="L4695" s="38" t="str">
        <f t="shared" si="439"/>
        <v/>
      </c>
      <c r="M4695" s="38" t="str">
        <f t="shared" si="440"/>
        <v/>
      </c>
      <c r="N4695" s="38" t="str">
        <f t="shared" si="442"/>
        <v/>
      </c>
      <c r="O4695" s="38" t="str">
        <f t="shared" si="438"/>
        <v/>
      </c>
      <c r="P4695" s="39" t="str">
        <f t="shared" si="443"/>
        <v/>
      </c>
      <c r="AC4695" s="42" t="str">
        <f>IF(B4695="","",VLOOKUP(B4695,[2]Formula!B:C,2,0))</f>
        <v/>
      </c>
      <c r="AD4695" s="43" t="str">
        <f t="shared" si="441"/>
        <v/>
      </c>
    </row>
    <row r="4696" spans="1:30" x14ac:dyDescent="0.25">
      <c r="A4696" s="64"/>
      <c r="B4696" s="64"/>
      <c r="C4696" s="66"/>
      <c r="D4696" s="67"/>
      <c r="E4696" s="64"/>
      <c r="F4696" s="64"/>
      <c r="G4696" s="37" t="str">
        <f>IF(E4696="","",IF(OR(E4696="Project Management",E4696="Project Support",E4696="Sprint Management",E4696="Sprint Support"),"NA",ROUND((((VLOOKUP(AD4696,[2]Formula!V:X,3,0)))-SUMIF(AD:AD,AD4696,H:H)),2)))</f>
        <v/>
      </c>
      <c r="H4696" s="71"/>
      <c r="I4696" s="72"/>
      <c r="J4696" s="72"/>
      <c r="K4696" s="38" t="str">
        <f>IF(E4696="","",IF(OR(E4696="Project Management",E4696="Project Support",E4696="Sprint Management",E4696="Sprint Support"),"NA",(((SUMIF(AD:AD,AD4696,H:H)/VLOOKUP(AD4696,[2]Formula!V:X,3,0))*VLOOKUP(AD4696,[2]Formula!V:X,2,0))*H4696)/SUMIF(AD:AD,AD4696,H:H)))</f>
        <v/>
      </c>
      <c r="L4696" s="38" t="str">
        <f t="shared" si="439"/>
        <v/>
      </c>
      <c r="M4696" s="38" t="str">
        <f t="shared" si="440"/>
        <v/>
      </c>
      <c r="N4696" s="38" t="str">
        <f t="shared" si="442"/>
        <v/>
      </c>
      <c r="O4696" s="38" t="str">
        <f t="shared" si="438"/>
        <v/>
      </c>
      <c r="P4696" s="39" t="str">
        <f t="shared" si="443"/>
        <v/>
      </c>
      <c r="AC4696" s="42" t="str">
        <f>IF(B4696="","",VLOOKUP(B4696,[2]Formula!B:C,2,0))</f>
        <v/>
      </c>
      <c r="AD4696" s="43" t="str">
        <f t="shared" si="441"/>
        <v/>
      </c>
    </row>
    <row r="4697" spans="1:30" x14ac:dyDescent="0.25">
      <c r="A4697" s="64"/>
      <c r="B4697" s="64"/>
      <c r="C4697" s="66"/>
      <c r="D4697" s="67"/>
      <c r="E4697" s="64"/>
      <c r="F4697" s="64"/>
      <c r="G4697" s="37" t="str">
        <f>IF(E4697="","",IF(OR(E4697="Project Management",E4697="Project Support",E4697="Sprint Management",E4697="Sprint Support"),"NA",ROUND((((VLOOKUP(AD4697,[2]Formula!V:X,3,0)))-SUMIF(AD:AD,AD4697,H:H)),2)))</f>
        <v/>
      </c>
      <c r="H4697" s="71"/>
      <c r="I4697" s="72"/>
      <c r="J4697" s="72"/>
      <c r="K4697" s="38" t="str">
        <f>IF(E4697="","",IF(OR(E4697="Project Management",E4697="Project Support",E4697="Sprint Management",E4697="Sprint Support"),"NA",(((SUMIF(AD:AD,AD4697,H:H)/VLOOKUP(AD4697,[2]Formula!V:X,3,0))*VLOOKUP(AD4697,[2]Formula!V:X,2,0))*H4697)/SUMIF(AD:AD,AD4697,H:H)))</f>
        <v/>
      </c>
      <c r="L4697" s="38" t="str">
        <f t="shared" si="439"/>
        <v/>
      </c>
      <c r="M4697" s="38" t="str">
        <f t="shared" si="440"/>
        <v/>
      </c>
      <c r="N4697" s="38" t="str">
        <f t="shared" si="442"/>
        <v/>
      </c>
      <c r="O4697" s="38" t="str">
        <f t="shared" si="438"/>
        <v/>
      </c>
      <c r="P4697" s="39" t="str">
        <f t="shared" si="443"/>
        <v/>
      </c>
      <c r="AC4697" s="42" t="str">
        <f>IF(B4697="","",VLOOKUP(B4697,[2]Formula!B:C,2,0))</f>
        <v/>
      </c>
      <c r="AD4697" s="43" t="str">
        <f t="shared" si="441"/>
        <v/>
      </c>
    </row>
    <row r="4698" spans="1:30" x14ac:dyDescent="0.25">
      <c r="A4698" s="64"/>
      <c r="B4698" s="64"/>
      <c r="C4698" s="66"/>
      <c r="D4698" s="67"/>
      <c r="E4698" s="64"/>
      <c r="F4698" s="64"/>
      <c r="G4698" s="37" t="str">
        <f>IF(E4698="","",IF(OR(E4698="Project Management",E4698="Project Support",E4698="Sprint Management",E4698="Sprint Support"),"NA",ROUND((((VLOOKUP(AD4698,[2]Formula!V:X,3,0)))-SUMIF(AD:AD,AD4698,H:H)),2)))</f>
        <v/>
      </c>
      <c r="H4698" s="71"/>
      <c r="I4698" s="72"/>
      <c r="J4698" s="72"/>
      <c r="K4698" s="38" t="str">
        <f>IF(E4698="","",IF(OR(E4698="Project Management",E4698="Project Support",E4698="Sprint Management",E4698="Sprint Support"),"NA",(((SUMIF(AD:AD,AD4698,H:H)/VLOOKUP(AD4698,[2]Formula!V:X,3,0))*VLOOKUP(AD4698,[2]Formula!V:X,2,0))*H4698)/SUMIF(AD:AD,AD4698,H:H)))</f>
        <v/>
      </c>
      <c r="L4698" s="38" t="str">
        <f t="shared" si="439"/>
        <v/>
      </c>
      <c r="M4698" s="38" t="str">
        <f t="shared" si="440"/>
        <v/>
      </c>
      <c r="N4698" s="38" t="str">
        <f t="shared" si="442"/>
        <v/>
      </c>
      <c r="O4698" s="38" t="str">
        <f t="shared" si="438"/>
        <v/>
      </c>
      <c r="P4698" s="39" t="str">
        <f t="shared" si="443"/>
        <v/>
      </c>
      <c r="AC4698" s="42" t="str">
        <f>IF(B4698="","",VLOOKUP(B4698,[2]Formula!B:C,2,0))</f>
        <v/>
      </c>
      <c r="AD4698" s="43" t="str">
        <f t="shared" si="441"/>
        <v/>
      </c>
    </row>
    <row r="4699" spans="1:30" x14ac:dyDescent="0.25">
      <c r="A4699" s="64"/>
      <c r="B4699" s="64"/>
      <c r="C4699" s="66"/>
      <c r="D4699" s="67"/>
      <c r="E4699" s="64"/>
      <c r="F4699" s="64"/>
      <c r="G4699" s="37" t="str">
        <f>IF(E4699="","",IF(OR(E4699="Project Management",E4699="Project Support",E4699="Sprint Management",E4699="Sprint Support"),"NA",ROUND((((VLOOKUP(AD4699,[2]Formula!V:X,3,0)))-SUMIF(AD:AD,AD4699,H:H)),2)))</f>
        <v/>
      </c>
      <c r="H4699" s="71"/>
      <c r="I4699" s="72"/>
      <c r="J4699" s="72"/>
      <c r="K4699" s="38" t="str">
        <f>IF(E4699="","",IF(OR(E4699="Project Management",E4699="Project Support",E4699="Sprint Management",E4699="Sprint Support"),"NA",(((SUMIF(AD:AD,AD4699,H:H)/VLOOKUP(AD4699,[2]Formula!V:X,3,0))*VLOOKUP(AD4699,[2]Formula!V:X,2,0))*H4699)/SUMIF(AD:AD,AD4699,H:H)))</f>
        <v/>
      </c>
      <c r="L4699" s="38" t="str">
        <f t="shared" si="439"/>
        <v/>
      </c>
      <c r="M4699" s="38" t="str">
        <f t="shared" si="440"/>
        <v/>
      </c>
      <c r="N4699" s="38" t="str">
        <f t="shared" si="442"/>
        <v/>
      </c>
      <c r="O4699" s="38" t="str">
        <f t="shared" si="438"/>
        <v/>
      </c>
      <c r="P4699" s="39" t="str">
        <f t="shared" si="443"/>
        <v/>
      </c>
      <c r="AC4699" s="42" t="str">
        <f>IF(B4699="","",VLOOKUP(B4699,[2]Formula!B:C,2,0))</f>
        <v/>
      </c>
      <c r="AD4699" s="43" t="str">
        <f t="shared" si="441"/>
        <v/>
      </c>
    </row>
    <row r="4700" spans="1:30" x14ac:dyDescent="0.25">
      <c r="A4700" s="64"/>
      <c r="B4700" s="64"/>
      <c r="C4700" s="66"/>
      <c r="D4700" s="67"/>
      <c r="E4700" s="64"/>
      <c r="F4700" s="64"/>
      <c r="G4700" s="37" t="str">
        <f>IF(E4700="","",IF(OR(E4700="Project Management",E4700="Project Support",E4700="Sprint Management",E4700="Sprint Support"),"NA",ROUND((((VLOOKUP(AD4700,[2]Formula!V:X,3,0)))-SUMIF(AD:AD,AD4700,H:H)),2)))</f>
        <v/>
      </c>
      <c r="H4700" s="71"/>
      <c r="I4700" s="72"/>
      <c r="J4700" s="72"/>
      <c r="K4700" s="38" t="str">
        <f>IF(E4700="","",IF(OR(E4700="Project Management",E4700="Project Support",E4700="Sprint Management",E4700="Sprint Support"),"NA",(((SUMIF(AD:AD,AD4700,H:H)/VLOOKUP(AD4700,[2]Formula!V:X,3,0))*VLOOKUP(AD4700,[2]Formula!V:X,2,0))*H4700)/SUMIF(AD:AD,AD4700,H:H)))</f>
        <v/>
      </c>
      <c r="L4700" s="38" t="str">
        <f t="shared" si="439"/>
        <v/>
      </c>
      <c r="M4700" s="38" t="str">
        <f t="shared" si="440"/>
        <v/>
      </c>
      <c r="N4700" s="38" t="str">
        <f t="shared" si="442"/>
        <v/>
      </c>
      <c r="O4700" s="38" t="str">
        <f t="shared" si="438"/>
        <v/>
      </c>
      <c r="P4700" s="39" t="str">
        <f t="shared" si="443"/>
        <v/>
      </c>
      <c r="AC4700" s="42" t="str">
        <f>IF(B4700="","",VLOOKUP(B4700,[2]Formula!B:C,2,0))</f>
        <v/>
      </c>
      <c r="AD4700" s="43" t="str">
        <f t="shared" si="441"/>
        <v/>
      </c>
    </row>
    <row r="4701" spans="1:30" x14ac:dyDescent="0.25">
      <c r="A4701" s="64"/>
      <c r="B4701" s="64"/>
      <c r="C4701" s="66"/>
      <c r="D4701" s="67"/>
      <c r="E4701" s="64"/>
      <c r="F4701" s="64"/>
      <c r="G4701" s="37" t="str">
        <f>IF(E4701="","",IF(OR(E4701="Project Management",E4701="Project Support",E4701="Sprint Management",E4701="Sprint Support"),"NA",ROUND((((VLOOKUP(AD4701,[2]Formula!V:X,3,0)))-SUMIF(AD:AD,AD4701,H:H)),2)))</f>
        <v/>
      </c>
      <c r="H4701" s="71"/>
      <c r="I4701" s="72"/>
      <c r="J4701" s="72"/>
      <c r="K4701" s="38" t="str">
        <f>IF(E4701="","",IF(OR(E4701="Project Management",E4701="Project Support",E4701="Sprint Management",E4701="Sprint Support"),"NA",(((SUMIF(AD:AD,AD4701,H:H)/VLOOKUP(AD4701,[2]Formula!V:X,3,0))*VLOOKUP(AD4701,[2]Formula!V:X,2,0))*H4701)/SUMIF(AD:AD,AD4701,H:H)))</f>
        <v/>
      </c>
      <c r="L4701" s="38" t="str">
        <f t="shared" si="439"/>
        <v/>
      </c>
      <c r="M4701" s="38" t="str">
        <f t="shared" si="440"/>
        <v/>
      </c>
      <c r="N4701" s="38" t="str">
        <f t="shared" si="442"/>
        <v/>
      </c>
      <c r="O4701" s="38" t="str">
        <f t="shared" si="438"/>
        <v/>
      </c>
      <c r="P4701" s="39" t="str">
        <f t="shared" si="443"/>
        <v/>
      </c>
      <c r="AC4701" s="42" t="str">
        <f>IF(B4701="","",VLOOKUP(B4701,[2]Formula!B:C,2,0))</f>
        <v/>
      </c>
      <c r="AD4701" s="43" t="str">
        <f t="shared" si="441"/>
        <v/>
      </c>
    </row>
    <row r="4702" spans="1:30" x14ac:dyDescent="0.25">
      <c r="A4702" s="64"/>
      <c r="B4702" s="64"/>
      <c r="C4702" s="66"/>
      <c r="D4702" s="67"/>
      <c r="E4702" s="64"/>
      <c r="F4702" s="64"/>
      <c r="G4702" s="37" t="str">
        <f>IF(E4702="","",IF(OR(E4702="Project Management",E4702="Project Support",E4702="Sprint Management",E4702="Sprint Support"),"NA",ROUND((((VLOOKUP(AD4702,[2]Formula!V:X,3,0)))-SUMIF(AD:AD,AD4702,H:H)),2)))</f>
        <v/>
      </c>
      <c r="H4702" s="71"/>
      <c r="I4702" s="72"/>
      <c r="J4702" s="72"/>
      <c r="K4702" s="38" t="str">
        <f>IF(E4702="","",IF(OR(E4702="Project Management",E4702="Project Support",E4702="Sprint Management",E4702="Sprint Support"),"NA",(((SUMIF(AD:AD,AD4702,H:H)/VLOOKUP(AD4702,[2]Formula!V:X,3,0))*VLOOKUP(AD4702,[2]Formula!V:X,2,0))*H4702)/SUMIF(AD:AD,AD4702,H:H)))</f>
        <v/>
      </c>
      <c r="L4702" s="38" t="str">
        <f t="shared" si="439"/>
        <v/>
      </c>
      <c r="M4702" s="38" t="str">
        <f t="shared" si="440"/>
        <v/>
      </c>
      <c r="N4702" s="38" t="str">
        <f t="shared" si="442"/>
        <v/>
      </c>
      <c r="O4702" s="38" t="str">
        <f t="shared" si="438"/>
        <v/>
      </c>
      <c r="P4702" s="39" t="str">
        <f t="shared" si="443"/>
        <v/>
      </c>
      <c r="AC4702" s="42" t="str">
        <f>IF(B4702="","",VLOOKUP(B4702,[2]Formula!B:C,2,0))</f>
        <v/>
      </c>
      <c r="AD4702" s="43" t="str">
        <f t="shared" si="441"/>
        <v/>
      </c>
    </row>
    <row r="4703" spans="1:30" x14ac:dyDescent="0.25">
      <c r="A4703" s="64"/>
      <c r="B4703" s="64"/>
      <c r="C4703" s="66"/>
      <c r="D4703" s="67"/>
      <c r="E4703" s="64"/>
      <c r="F4703" s="64"/>
      <c r="G4703" s="37" t="str">
        <f>IF(E4703="","",IF(OR(E4703="Project Management",E4703="Project Support",E4703="Sprint Management",E4703="Sprint Support"),"NA",ROUND((((VLOOKUP(AD4703,[2]Formula!V:X,3,0)))-SUMIF(AD:AD,AD4703,H:H)),2)))</f>
        <v/>
      </c>
      <c r="H4703" s="71"/>
      <c r="I4703" s="72"/>
      <c r="J4703" s="72"/>
      <c r="K4703" s="38" t="str">
        <f>IF(E4703="","",IF(OR(E4703="Project Management",E4703="Project Support",E4703="Sprint Management",E4703="Sprint Support"),"NA",(((SUMIF(AD:AD,AD4703,H:H)/VLOOKUP(AD4703,[2]Formula!V:X,3,0))*VLOOKUP(AD4703,[2]Formula!V:X,2,0))*H4703)/SUMIF(AD:AD,AD4703,H:H)))</f>
        <v/>
      </c>
      <c r="L4703" s="38" t="str">
        <f t="shared" si="439"/>
        <v/>
      </c>
      <c r="M4703" s="38" t="str">
        <f t="shared" si="440"/>
        <v/>
      </c>
      <c r="N4703" s="38" t="str">
        <f t="shared" si="442"/>
        <v/>
      </c>
      <c r="O4703" s="38" t="str">
        <f t="shared" si="438"/>
        <v/>
      </c>
      <c r="P4703" s="39" t="str">
        <f t="shared" si="443"/>
        <v/>
      </c>
      <c r="AC4703" s="42" t="str">
        <f>IF(B4703="","",VLOOKUP(B4703,[2]Formula!B:C,2,0))</f>
        <v/>
      </c>
      <c r="AD4703" s="43" t="str">
        <f t="shared" si="441"/>
        <v/>
      </c>
    </row>
    <row r="4704" spans="1:30" x14ac:dyDescent="0.25">
      <c r="A4704" s="64"/>
      <c r="B4704" s="64"/>
      <c r="C4704" s="66"/>
      <c r="D4704" s="67"/>
      <c r="E4704" s="64"/>
      <c r="F4704" s="64"/>
      <c r="G4704" s="37" t="str">
        <f>IF(E4704="","",IF(OR(E4704="Project Management",E4704="Project Support",E4704="Sprint Management",E4704="Sprint Support"),"NA",ROUND((((VLOOKUP(AD4704,[2]Formula!V:X,3,0)))-SUMIF(AD:AD,AD4704,H:H)),2)))</f>
        <v/>
      </c>
      <c r="H4704" s="71"/>
      <c r="I4704" s="72"/>
      <c r="J4704" s="72"/>
      <c r="K4704" s="38" t="str">
        <f>IF(E4704="","",IF(OR(E4704="Project Management",E4704="Project Support",E4704="Sprint Management",E4704="Sprint Support"),"NA",(((SUMIF(AD:AD,AD4704,H:H)/VLOOKUP(AD4704,[2]Formula!V:X,3,0))*VLOOKUP(AD4704,[2]Formula!V:X,2,0))*H4704)/SUMIF(AD:AD,AD4704,H:H)))</f>
        <v/>
      </c>
      <c r="L4704" s="38" t="str">
        <f t="shared" si="439"/>
        <v/>
      </c>
      <c r="M4704" s="38" t="str">
        <f t="shared" si="440"/>
        <v/>
      </c>
      <c r="N4704" s="38" t="str">
        <f t="shared" si="442"/>
        <v/>
      </c>
      <c r="O4704" s="38" t="str">
        <f t="shared" si="438"/>
        <v/>
      </c>
      <c r="P4704" s="39" t="str">
        <f t="shared" si="443"/>
        <v/>
      </c>
      <c r="AC4704" s="42" t="str">
        <f>IF(B4704="","",VLOOKUP(B4704,[2]Formula!B:C,2,0))</f>
        <v/>
      </c>
      <c r="AD4704" s="43" t="str">
        <f t="shared" si="441"/>
        <v/>
      </c>
    </row>
    <row r="4705" spans="1:30" x14ac:dyDescent="0.25">
      <c r="A4705" s="64"/>
      <c r="B4705" s="64"/>
      <c r="C4705" s="66"/>
      <c r="D4705" s="67"/>
      <c r="E4705" s="64"/>
      <c r="F4705" s="64"/>
      <c r="G4705" s="37" t="str">
        <f>IF(E4705="","",IF(OR(E4705="Project Management",E4705="Project Support",E4705="Sprint Management",E4705="Sprint Support"),"NA",ROUND((((VLOOKUP(AD4705,[2]Formula!V:X,3,0)))-SUMIF(AD:AD,AD4705,H:H)),2)))</f>
        <v/>
      </c>
      <c r="H4705" s="71"/>
      <c r="I4705" s="72"/>
      <c r="J4705" s="72"/>
      <c r="K4705" s="38" t="str">
        <f>IF(E4705="","",IF(OR(E4705="Project Management",E4705="Project Support",E4705="Sprint Management",E4705="Sprint Support"),"NA",(((SUMIF(AD:AD,AD4705,H:H)/VLOOKUP(AD4705,[2]Formula!V:X,3,0))*VLOOKUP(AD4705,[2]Formula!V:X,2,0))*H4705)/SUMIF(AD:AD,AD4705,H:H)))</f>
        <v/>
      </c>
      <c r="L4705" s="38" t="str">
        <f t="shared" si="439"/>
        <v/>
      </c>
      <c r="M4705" s="38" t="str">
        <f t="shared" si="440"/>
        <v/>
      </c>
      <c r="N4705" s="38" t="str">
        <f t="shared" si="442"/>
        <v/>
      </c>
      <c r="O4705" s="38" t="str">
        <f t="shared" si="438"/>
        <v/>
      </c>
      <c r="P4705" s="39" t="str">
        <f t="shared" si="443"/>
        <v/>
      </c>
      <c r="AC4705" s="42" t="str">
        <f>IF(B4705="","",VLOOKUP(B4705,[2]Formula!B:C,2,0))</f>
        <v/>
      </c>
      <c r="AD4705" s="43" t="str">
        <f t="shared" si="441"/>
        <v/>
      </c>
    </row>
    <row r="4706" spans="1:30" x14ac:dyDescent="0.25">
      <c r="A4706" s="64"/>
      <c r="B4706" s="64"/>
      <c r="C4706" s="66"/>
      <c r="D4706" s="67"/>
      <c r="E4706" s="64"/>
      <c r="F4706" s="64"/>
      <c r="G4706" s="37" t="str">
        <f>IF(E4706="","",IF(OR(E4706="Project Management",E4706="Project Support",E4706="Sprint Management",E4706="Sprint Support"),"NA",ROUND((((VLOOKUP(AD4706,[2]Formula!V:X,3,0)))-SUMIF(AD:AD,AD4706,H:H)),2)))</f>
        <v/>
      </c>
      <c r="H4706" s="71"/>
      <c r="I4706" s="72"/>
      <c r="J4706" s="72"/>
      <c r="K4706" s="38" t="str">
        <f>IF(E4706="","",IF(OR(E4706="Project Management",E4706="Project Support",E4706="Sprint Management",E4706="Sprint Support"),"NA",(((SUMIF(AD:AD,AD4706,H:H)/VLOOKUP(AD4706,[2]Formula!V:X,3,0))*VLOOKUP(AD4706,[2]Formula!V:X,2,0))*H4706)/SUMIF(AD:AD,AD4706,H:H)))</f>
        <v/>
      </c>
      <c r="L4706" s="38" t="str">
        <f t="shared" si="439"/>
        <v/>
      </c>
      <c r="M4706" s="38" t="str">
        <f t="shared" si="440"/>
        <v/>
      </c>
      <c r="N4706" s="38" t="str">
        <f t="shared" si="442"/>
        <v/>
      </c>
      <c r="O4706" s="38" t="str">
        <f t="shared" si="438"/>
        <v/>
      </c>
      <c r="P4706" s="39" t="str">
        <f t="shared" si="443"/>
        <v/>
      </c>
      <c r="AC4706" s="42" t="str">
        <f>IF(B4706="","",VLOOKUP(B4706,[2]Formula!B:C,2,0))</f>
        <v/>
      </c>
      <c r="AD4706" s="43" t="str">
        <f t="shared" si="441"/>
        <v/>
      </c>
    </row>
    <row r="4707" spans="1:30" x14ac:dyDescent="0.25">
      <c r="A4707" s="64"/>
      <c r="B4707" s="64"/>
      <c r="C4707" s="66"/>
      <c r="D4707" s="67"/>
      <c r="E4707" s="64"/>
      <c r="F4707" s="64"/>
      <c r="G4707" s="37" t="str">
        <f>IF(E4707="","",IF(OR(E4707="Project Management",E4707="Project Support",E4707="Sprint Management",E4707="Sprint Support"),"NA",ROUND((((VLOOKUP(AD4707,[2]Formula!V:X,3,0)))-SUMIF(AD:AD,AD4707,H:H)),2)))</f>
        <v/>
      </c>
      <c r="H4707" s="71"/>
      <c r="I4707" s="72"/>
      <c r="J4707" s="72"/>
      <c r="K4707" s="38" t="str">
        <f>IF(E4707="","",IF(OR(E4707="Project Management",E4707="Project Support",E4707="Sprint Management",E4707="Sprint Support"),"NA",(((SUMIF(AD:AD,AD4707,H:H)/VLOOKUP(AD4707,[2]Formula!V:X,3,0))*VLOOKUP(AD4707,[2]Formula!V:X,2,0))*H4707)/SUMIF(AD:AD,AD4707,H:H)))</f>
        <v/>
      </c>
      <c r="L4707" s="38" t="str">
        <f t="shared" si="439"/>
        <v/>
      </c>
      <c r="M4707" s="38" t="str">
        <f t="shared" si="440"/>
        <v/>
      </c>
      <c r="N4707" s="38" t="str">
        <f t="shared" si="442"/>
        <v/>
      </c>
      <c r="O4707" s="38" t="str">
        <f t="shared" si="438"/>
        <v/>
      </c>
      <c r="P4707" s="39" t="str">
        <f t="shared" si="443"/>
        <v/>
      </c>
      <c r="AC4707" s="42" t="str">
        <f>IF(B4707="","",VLOOKUP(B4707,[2]Formula!B:C,2,0))</f>
        <v/>
      </c>
      <c r="AD4707" s="43" t="str">
        <f t="shared" si="441"/>
        <v/>
      </c>
    </row>
    <row r="4708" spans="1:30" x14ac:dyDescent="0.25">
      <c r="A4708" s="64"/>
      <c r="B4708" s="64"/>
      <c r="C4708" s="66"/>
      <c r="D4708" s="67"/>
      <c r="E4708" s="64"/>
      <c r="F4708" s="64"/>
      <c r="G4708" s="37" t="str">
        <f>IF(E4708="","",IF(OR(E4708="Project Management",E4708="Project Support",E4708="Sprint Management",E4708="Sprint Support"),"NA",ROUND((((VLOOKUP(AD4708,[2]Formula!V:X,3,0)))-SUMIF(AD:AD,AD4708,H:H)),2)))</f>
        <v/>
      </c>
      <c r="H4708" s="71"/>
      <c r="I4708" s="72"/>
      <c r="J4708" s="72"/>
      <c r="K4708" s="38" t="str">
        <f>IF(E4708="","",IF(OR(E4708="Project Management",E4708="Project Support",E4708="Sprint Management",E4708="Sprint Support"),"NA",(((SUMIF(AD:AD,AD4708,H:H)/VLOOKUP(AD4708,[2]Formula!V:X,3,0))*VLOOKUP(AD4708,[2]Formula!V:X,2,0))*H4708)/SUMIF(AD:AD,AD4708,H:H)))</f>
        <v/>
      </c>
      <c r="L4708" s="38" t="str">
        <f t="shared" si="439"/>
        <v/>
      </c>
      <c r="M4708" s="38" t="str">
        <f t="shared" si="440"/>
        <v/>
      </c>
      <c r="N4708" s="38" t="str">
        <f t="shared" si="442"/>
        <v/>
      </c>
      <c r="O4708" s="38" t="str">
        <f t="shared" si="438"/>
        <v/>
      </c>
      <c r="P4708" s="39" t="str">
        <f t="shared" si="443"/>
        <v/>
      </c>
      <c r="AC4708" s="42" t="str">
        <f>IF(B4708="","",VLOOKUP(B4708,[2]Formula!B:C,2,0))</f>
        <v/>
      </c>
      <c r="AD4708" s="43" t="str">
        <f t="shared" si="441"/>
        <v/>
      </c>
    </row>
    <row r="4709" spans="1:30" x14ac:dyDescent="0.25">
      <c r="A4709" s="64"/>
      <c r="B4709" s="64"/>
      <c r="C4709" s="66"/>
      <c r="D4709" s="67"/>
      <c r="E4709" s="64"/>
      <c r="F4709" s="64"/>
      <c r="G4709" s="37" t="str">
        <f>IF(E4709="","",IF(OR(E4709="Project Management",E4709="Project Support",E4709="Sprint Management",E4709="Sprint Support"),"NA",ROUND((((VLOOKUP(AD4709,[2]Formula!V:X,3,0)))-SUMIF(AD:AD,AD4709,H:H)),2)))</f>
        <v/>
      </c>
      <c r="H4709" s="71"/>
      <c r="I4709" s="72"/>
      <c r="J4709" s="72"/>
      <c r="K4709" s="38" t="str">
        <f>IF(E4709="","",IF(OR(E4709="Project Management",E4709="Project Support",E4709="Sprint Management",E4709="Sprint Support"),"NA",(((SUMIF(AD:AD,AD4709,H:H)/VLOOKUP(AD4709,[2]Formula!V:X,3,0))*VLOOKUP(AD4709,[2]Formula!V:X,2,0))*H4709)/SUMIF(AD:AD,AD4709,H:H)))</f>
        <v/>
      </c>
      <c r="L4709" s="38" t="str">
        <f t="shared" si="439"/>
        <v/>
      </c>
      <c r="M4709" s="38" t="str">
        <f t="shared" si="440"/>
        <v/>
      </c>
      <c r="N4709" s="38" t="str">
        <f t="shared" si="442"/>
        <v/>
      </c>
      <c r="O4709" s="38" t="str">
        <f t="shared" si="438"/>
        <v/>
      </c>
      <c r="P4709" s="39" t="str">
        <f t="shared" si="443"/>
        <v/>
      </c>
      <c r="AC4709" s="42" t="str">
        <f>IF(B4709="","",VLOOKUP(B4709,[2]Formula!B:C,2,0))</f>
        <v/>
      </c>
      <c r="AD4709" s="43" t="str">
        <f t="shared" si="441"/>
        <v/>
      </c>
    </row>
    <row r="4710" spans="1:30" x14ac:dyDescent="0.25">
      <c r="A4710" s="64"/>
      <c r="B4710" s="64"/>
      <c r="C4710" s="66"/>
      <c r="D4710" s="67"/>
      <c r="E4710" s="64"/>
      <c r="F4710" s="64"/>
      <c r="G4710" s="37" t="str">
        <f>IF(E4710="","",IF(OR(E4710="Project Management",E4710="Project Support",E4710="Sprint Management",E4710="Sprint Support"),"NA",ROUND((((VLOOKUP(AD4710,[2]Formula!V:X,3,0)))-SUMIF(AD:AD,AD4710,H:H)),2)))</f>
        <v/>
      </c>
      <c r="H4710" s="71"/>
      <c r="I4710" s="72"/>
      <c r="J4710" s="72"/>
      <c r="K4710" s="38" t="str">
        <f>IF(E4710="","",IF(OR(E4710="Project Management",E4710="Project Support",E4710="Sprint Management",E4710="Sprint Support"),"NA",(((SUMIF(AD:AD,AD4710,H:H)/VLOOKUP(AD4710,[2]Formula!V:X,3,0))*VLOOKUP(AD4710,[2]Formula!V:X,2,0))*H4710)/SUMIF(AD:AD,AD4710,H:H)))</f>
        <v/>
      </c>
      <c r="L4710" s="38" t="str">
        <f t="shared" si="439"/>
        <v/>
      </c>
      <c r="M4710" s="38" t="str">
        <f t="shared" si="440"/>
        <v/>
      </c>
      <c r="N4710" s="38" t="str">
        <f t="shared" si="442"/>
        <v/>
      </c>
      <c r="O4710" s="38" t="str">
        <f t="shared" si="438"/>
        <v/>
      </c>
      <c r="P4710" s="39" t="str">
        <f t="shared" si="443"/>
        <v/>
      </c>
      <c r="AC4710" s="42" t="str">
        <f>IF(B4710="","",VLOOKUP(B4710,[2]Formula!B:C,2,0))</f>
        <v/>
      </c>
      <c r="AD4710" s="43" t="str">
        <f t="shared" si="441"/>
        <v/>
      </c>
    </row>
    <row r="4711" spans="1:30" x14ac:dyDescent="0.25">
      <c r="A4711" s="64"/>
      <c r="B4711" s="64"/>
      <c r="C4711" s="66"/>
      <c r="D4711" s="67"/>
      <c r="E4711" s="64"/>
      <c r="F4711" s="64"/>
      <c r="G4711" s="37" t="str">
        <f>IF(E4711="","",IF(OR(E4711="Project Management",E4711="Project Support",E4711="Sprint Management",E4711="Sprint Support"),"NA",ROUND((((VLOOKUP(AD4711,[2]Formula!V:X,3,0)))-SUMIF(AD:AD,AD4711,H:H)),2)))</f>
        <v/>
      </c>
      <c r="H4711" s="71"/>
      <c r="I4711" s="72"/>
      <c r="J4711" s="72"/>
      <c r="K4711" s="38" t="str">
        <f>IF(E4711="","",IF(OR(E4711="Project Management",E4711="Project Support",E4711="Sprint Management",E4711="Sprint Support"),"NA",(((SUMIF(AD:AD,AD4711,H:H)/VLOOKUP(AD4711,[2]Formula!V:X,3,0))*VLOOKUP(AD4711,[2]Formula!V:X,2,0))*H4711)/SUMIF(AD:AD,AD4711,H:H)))</f>
        <v/>
      </c>
      <c r="L4711" s="38" t="str">
        <f t="shared" si="439"/>
        <v/>
      </c>
      <c r="M4711" s="38" t="str">
        <f t="shared" si="440"/>
        <v/>
      </c>
      <c r="N4711" s="38" t="str">
        <f t="shared" si="442"/>
        <v/>
      </c>
      <c r="O4711" s="38" t="str">
        <f t="shared" si="438"/>
        <v/>
      </c>
      <c r="P4711" s="39" t="str">
        <f t="shared" si="443"/>
        <v/>
      </c>
      <c r="AC4711" s="42" t="str">
        <f>IF(B4711="","",VLOOKUP(B4711,[2]Formula!B:C,2,0))</f>
        <v/>
      </c>
      <c r="AD4711" s="43" t="str">
        <f t="shared" si="441"/>
        <v/>
      </c>
    </row>
    <row r="4712" spans="1:30" x14ac:dyDescent="0.25">
      <c r="A4712" s="64"/>
      <c r="B4712" s="64"/>
      <c r="C4712" s="66"/>
      <c r="D4712" s="67"/>
      <c r="E4712" s="64"/>
      <c r="F4712" s="64"/>
      <c r="G4712" s="37" t="str">
        <f>IF(E4712="","",IF(OR(E4712="Project Management",E4712="Project Support",E4712="Sprint Management",E4712="Sprint Support"),"NA",ROUND((((VLOOKUP(AD4712,[2]Formula!V:X,3,0)))-SUMIF(AD:AD,AD4712,H:H)),2)))</f>
        <v/>
      </c>
      <c r="H4712" s="71"/>
      <c r="I4712" s="72"/>
      <c r="J4712" s="72"/>
      <c r="K4712" s="38" t="str">
        <f>IF(E4712="","",IF(OR(E4712="Project Management",E4712="Project Support",E4712="Sprint Management",E4712="Sprint Support"),"NA",(((SUMIF(AD:AD,AD4712,H:H)/VLOOKUP(AD4712,[2]Formula!V:X,3,0))*VLOOKUP(AD4712,[2]Formula!V:X,2,0))*H4712)/SUMIF(AD:AD,AD4712,H:H)))</f>
        <v/>
      </c>
      <c r="L4712" s="38" t="str">
        <f t="shared" si="439"/>
        <v/>
      </c>
      <c r="M4712" s="38" t="str">
        <f t="shared" si="440"/>
        <v/>
      </c>
      <c r="N4712" s="38" t="str">
        <f t="shared" si="442"/>
        <v/>
      </c>
      <c r="O4712" s="38" t="str">
        <f t="shared" si="438"/>
        <v/>
      </c>
      <c r="P4712" s="39" t="str">
        <f t="shared" si="443"/>
        <v/>
      </c>
      <c r="AC4712" s="42" t="str">
        <f>IF(B4712="","",VLOOKUP(B4712,[2]Formula!B:C,2,0))</f>
        <v/>
      </c>
      <c r="AD4712" s="43" t="str">
        <f t="shared" si="441"/>
        <v/>
      </c>
    </row>
    <row r="4713" spans="1:30" x14ac:dyDescent="0.25">
      <c r="A4713" s="64"/>
      <c r="B4713" s="64"/>
      <c r="C4713" s="66"/>
      <c r="D4713" s="67"/>
      <c r="E4713" s="64"/>
      <c r="F4713" s="64"/>
      <c r="G4713" s="37" t="str">
        <f>IF(E4713="","",IF(OR(E4713="Project Management",E4713="Project Support",E4713="Sprint Management",E4713="Sprint Support"),"NA",ROUND((((VLOOKUP(AD4713,[2]Formula!V:X,3,0)))-SUMIF(AD:AD,AD4713,H:H)),2)))</f>
        <v/>
      </c>
      <c r="H4713" s="71"/>
      <c r="I4713" s="72"/>
      <c r="J4713" s="72"/>
      <c r="K4713" s="38" t="str">
        <f>IF(E4713="","",IF(OR(E4713="Project Management",E4713="Project Support",E4713="Sprint Management",E4713="Sprint Support"),"NA",(((SUMIF(AD:AD,AD4713,H:H)/VLOOKUP(AD4713,[2]Formula!V:X,3,0))*VLOOKUP(AD4713,[2]Formula!V:X,2,0))*H4713)/SUMIF(AD:AD,AD4713,H:H)))</f>
        <v/>
      </c>
      <c r="L4713" s="38" t="str">
        <f t="shared" si="439"/>
        <v/>
      </c>
      <c r="M4713" s="38" t="str">
        <f t="shared" si="440"/>
        <v/>
      </c>
      <c r="N4713" s="38" t="str">
        <f t="shared" si="442"/>
        <v/>
      </c>
      <c r="O4713" s="38" t="str">
        <f t="shared" si="438"/>
        <v/>
      </c>
      <c r="P4713" s="39" t="str">
        <f t="shared" si="443"/>
        <v/>
      </c>
      <c r="AC4713" s="42" t="str">
        <f>IF(B4713="","",VLOOKUP(B4713,[2]Formula!B:C,2,0))</f>
        <v/>
      </c>
      <c r="AD4713" s="43" t="str">
        <f t="shared" si="441"/>
        <v/>
      </c>
    </row>
    <row r="4714" spans="1:30" x14ac:dyDescent="0.25">
      <c r="A4714" s="64"/>
      <c r="B4714" s="64"/>
      <c r="C4714" s="66"/>
      <c r="D4714" s="67"/>
      <c r="E4714" s="64"/>
      <c r="F4714" s="64"/>
      <c r="G4714" s="37" t="str">
        <f>IF(E4714="","",IF(OR(E4714="Project Management",E4714="Project Support",E4714="Sprint Management",E4714="Sprint Support"),"NA",ROUND((((VLOOKUP(AD4714,[2]Formula!V:X,3,0)))-SUMIF(AD:AD,AD4714,H:H)),2)))</f>
        <v/>
      </c>
      <c r="H4714" s="71"/>
      <c r="I4714" s="72"/>
      <c r="J4714" s="72"/>
      <c r="K4714" s="38" t="str">
        <f>IF(E4714="","",IF(OR(E4714="Project Management",E4714="Project Support",E4714="Sprint Management",E4714="Sprint Support"),"NA",(((SUMIF(AD:AD,AD4714,H:H)/VLOOKUP(AD4714,[2]Formula!V:X,3,0))*VLOOKUP(AD4714,[2]Formula!V:X,2,0))*H4714)/SUMIF(AD:AD,AD4714,H:H)))</f>
        <v/>
      </c>
      <c r="L4714" s="38" t="str">
        <f t="shared" si="439"/>
        <v/>
      </c>
      <c r="M4714" s="38" t="str">
        <f t="shared" si="440"/>
        <v/>
      </c>
      <c r="N4714" s="38" t="str">
        <f t="shared" si="442"/>
        <v/>
      </c>
      <c r="O4714" s="38" t="str">
        <f t="shared" si="438"/>
        <v/>
      </c>
      <c r="P4714" s="39" t="str">
        <f t="shared" si="443"/>
        <v/>
      </c>
      <c r="AC4714" s="42" t="str">
        <f>IF(B4714="","",VLOOKUP(B4714,[2]Formula!B:C,2,0))</f>
        <v/>
      </c>
      <c r="AD4714" s="43" t="str">
        <f t="shared" si="441"/>
        <v/>
      </c>
    </row>
    <row r="4715" spans="1:30" x14ac:dyDescent="0.25">
      <c r="A4715" s="64"/>
      <c r="B4715" s="64"/>
      <c r="C4715" s="66"/>
      <c r="D4715" s="67"/>
      <c r="E4715" s="64"/>
      <c r="F4715" s="64"/>
      <c r="G4715" s="37" t="str">
        <f>IF(E4715="","",IF(OR(E4715="Project Management",E4715="Project Support",E4715="Sprint Management",E4715="Sprint Support"),"NA",ROUND((((VLOOKUP(AD4715,[2]Formula!V:X,3,0)))-SUMIF(AD:AD,AD4715,H:H)),2)))</f>
        <v/>
      </c>
      <c r="H4715" s="71"/>
      <c r="I4715" s="72"/>
      <c r="J4715" s="72"/>
      <c r="K4715" s="38" t="str">
        <f>IF(E4715="","",IF(OR(E4715="Project Management",E4715="Project Support",E4715="Sprint Management",E4715="Sprint Support"),"NA",(((SUMIF(AD:AD,AD4715,H:H)/VLOOKUP(AD4715,[2]Formula!V:X,3,0))*VLOOKUP(AD4715,[2]Formula!V:X,2,0))*H4715)/SUMIF(AD:AD,AD4715,H:H)))</f>
        <v/>
      </c>
      <c r="L4715" s="38" t="str">
        <f t="shared" si="439"/>
        <v/>
      </c>
      <c r="M4715" s="38" t="str">
        <f t="shared" si="440"/>
        <v/>
      </c>
      <c r="N4715" s="38" t="str">
        <f t="shared" si="442"/>
        <v/>
      </c>
      <c r="O4715" s="38" t="str">
        <f t="shared" si="438"/>
        <v/>
      </c>
      <c r="P4715" s="39" t="str">
        <f t="shared" si="443"/>
        <v/>
      </c>
      <c r="AC4715" s="42" t="str">
        <f>IF(B4715="","",VLOOKUP(B4715,[2]Formula!B:C,2,0))</f>
        <v/>
      </c>
      <c r="AD4715" s="43" t="str">
        <f t="shared" si="441"/>
        <v/>
      </c>
    </row>
    <row r="4716" spans="1:30" x14ac:dyDescent="0.25">
      <c r="A4716" s="64"/>
      <c r="B4716" s="64"/>
      <c r="C4716" s="66"/>
      <c r="D4716" s="67"/>
      <c r="E4716" s="64"/>
      <c r="F4716" s="64"/>
      <c r="G4716" s="37" t="str">
        <f>IF(E4716="","",IF(OR(E4716="Project Management",E4716="Project Support",E4716="Sprint Management",E4716="Sprint Support"),"NA",ROUND((((VLOOKUP(AD4716,[2]Formula!V:X,3,0)))-SUMIF(AD:AD,AD4716,H:H)),2)))</f>
        <v/>
      </c>
      <c r="H4716" s="71"/>
      <c r="I4716" s="72"/>
      <c r="J4716" s="72"/>
      <c r="K4716" s="38" t="str">
        <f>IF(E4716="","",IF(OR(E4716="Project Management",E4716="Project Support",E4716="Sprint Management",E4716="Sprint Support"),"NA",(((SUMIF(AD:AD,AD4716,H:H)/VLOOKUP(AD4716,[2]Formula!V:X,3,0))*VLOOKUP(AD4716,[2]Formula!V:X,2,0))*H4716)/SUMIF(AD:AD,AD4716,H:H)))</f>
        <v/>
      </c>
      <c r="L4716" s="38" t="str">
        <f t="shared" si="439"/>
        <v/>
      </c>
      <c r="M4716" s="38" t="str">
        <f t="shared" si="440"/>
        <v/>
      </c>
      <c r="N4716" s="38" t="str">
        <f t="shared" si="442"/>
        <v/>
      </c>
      <c r="O4716" s="38" t="str">
        <f t="shared" si="438"/>
        <v/>
      </c>
      <c r="P4716" s="39" t="str">
        <f t="shared" si="443"/>
        <v/>
      </c>
      <c r="AC4716" s="42" t="str">
        <f>IF(B4716="","",VLOOKUP(B4716,[2]Formula!B:C,2,0))</f>
        <v/>
      </c>
      <c r="AD4716" s="43" t="str">
        <f t="shared" si="441"/>
        <v/>
      </c>
    </row>
    <row r="4717" spans="1:30" x14ac:dyDescent="0.25">
      <c r="A4717" s="64"/>
      <c r="B4717" s="64"/>
      <c r="C4717" s="66"/>
      <c r="D4717" s="67"/>
      <c r="E4717" s="64"/>
      <c r="F4717" s="64"/>
      <c r="G4717" s="37" t="str">
        <f>IF(E4717="","",IF(OR(E4717="Project Management",E4717="Project Support",E4717="Sprint Management",E4717="Sprint Support"),"NA",ROUND((((VLOOKUP(AD4717,[2]Formula!V:X,3,0)))-SUMIF(AD:AD,AD4717,H:H)),2)))</f>
        <v/>
      </c>
      <c r="H4717" s="71"/>
      <c r="I4717" s="72"/>
      <c r="J4717" s="72"/>
      <c r="K4717" s="38" t="str">
        <f>IF(E4717="","",IF(OR(E4717="Project Management",E4717="Project Support",E4717="Sprint Management",E4717="Sprint Support"),"NA",(((SUMIF(AD:AD,AD4717,H:H)/VLOOKUP(AD4717,[2]Formula!V:X,3,0))*VLOOKUP(AD4717,[2]Formula!V:X,2,0))*H4717)/SUMIF(AD:AD,AD4717,H:H)))</f>
        <v/>
      </c>
      <c r="L4717" s="38" t="str">
        <f t="shared" si="439"/>
        <v/>
      </c>
      <c r="M4717" s="38" t="str">
        <f t="shared" si="440"/>
        <v/>
      </c>
      <c r="N4717" s="38" t="str">
        <f t="shared" si="442"/>
        <v/>
      </c>
      <c r="O4717" s="38" t="str">
        <f t="shared" si="438"/>
        <v/>
      </c>
      <c r="P4717" s="39" t="str">
        <f t="shared" si="443"/>
        <v/>
      </c>
      <c r="AC4717" s="42" t="str">
        <f>IF(B4717="","",VLOOKUP(B4717,[2]Formula!B:C,2,0))</f>
        <v/>
      </c>
      <c r="AD4717" s="43" t="str">
        <f t="shared" si="441"/>
        <v/>
      </c>
    </row>
    <row r="4718" spans="1:30" x14ac:dyDescent="0.25">
      <c r="A4718" s="64"/>
      <c r="B4718" s="64"/>
      <c r="C4718" s="66"/>
      <c r="D4718" s="67"/>
      <c r="E4718" s="64"/>
      <c r="F4718" s="64"/>
      <c r="G4718" s="37" t="str">
        <f>IF(E4718="","",IF(OR(E4718="Project Management",E4718="Project Support",E4718="Sprint Management",E4718="Sprint Support"),"NA",ROUND((((VLOOKUP(AD4718,[2]Formula!V:X,3,0)))-SUMIF(AD:AD,AD4718,H:H)),2)))</f>
        <v/>
      </c>
      <c r="H4718" s="71"/>
      <c r="I4718" s="72"/>
      <c r="J4718" s="72"/>
      <c r="K4718" s="38" t="str">
        <f>IF(E4718="","",IF(OR(E4718="Project Management",E4718="Project Support",E4718="Sprint Management",E4718="Sprint Support"),"NA",(((SUMIF(AD:AD,AD4718,H:H)/VLOOKUP(AD4718,[2]Formula!V:X,3,0))*VLOOKUP(AD4718,[2]Formula!V:X,2,0))*H4718)/SUMIF(AD:AD,AD4718,H:H)))</f>
        <v/>
      </c>
      <c r="L4718" s="38" t="str">
        <f t="shared" si="439"/>
        <v/>
      </c>
      <c r="M4718" s="38" t="str">
        <f t="shared" si="440"/>
        <v/>
      </c>
      <c r="N4718" s="38" t="str">
        <f t="shared" si="442"/>
        <v/>
      </c>
      <c r="O4718" s="38" t="str">
        <f t="shared" si="438"/>
        <v/>
      </c>
      <c r="P4718" s="39" t="str">
        <f t="shared" si="443"/>
        <v/>
      </c>
      <c r="AC4718" s="42" t="str">
        <f>IF(B4718="","",VLOOKUP(B4718,[2]Formula!B:C,2,0))</f>
        <v/>
      </c>
      <c r="AD4718" s="43" t="str">
        <f t="shared" si="441"/>
        <v/>
      </c>
    </row>
    <row r="4719" spans="1:30" x14ac:dyDescent="0.25">
      <c r="A4719" s="64"/>
      <c r="B4719" s="64"/>
      <c r="C4719" s="66"/>
      <c r="D4719" s="67"/>
      <c r="E4719" s="64"/>
      <c r="F4719" s="64"/>
      <c r="G4719" s="37" t="str">
        <f>IF(E4719="","",IF(OR(E4719="Project Management",E4719="Project Support",E4719="Sprint Management",E4719="Sprint Support"),"NA",ROUND((((VLOOKUP(AD4719,[2]Formula!V:X,3,0)))-SUMIF(AD:AD,AD4719,H:H)),2)))</f>
        <v/>
      </c>
      <c r="H4719" s="71"/>
      <c r="I4719" s="72"/>
      <c r="J4719" s="72"/>
      <c r="K4719" s="38" t="str">
        <f>IF(E4719="","",IF(OR(E4719="Project Management",E4719="Project Support",E4719="Sprint Management",E4719="Sprint Support"),"NA",(((SUMIF(AD:AD,AD4719,H:H)/VLOOKUP(AD4719,[2]Formula!V:X,3,0))*VLOOKUP(AD4719,[2]Formula!V:X,2,0))*H4719)/SUMIF(AD:AD,AD4719,H:H)))</f>
        <v/>
      </c>
      <c r="L4719" s="38" t="str">
        <f t="shared" si="439"/>
        <v/>
      </c>
      <c r="M4719" s="38" t="str">
        <f t="shared" si="440"/>
        <v/>
      </c>
      <c r="N4719" s="38" t="str">
        <f t="shared" si="442"/>
        <v/>
      </c>
      <c r="O4719" s="38" t="str">
        <f t="shared" si="438"/>
        <v/>
      </c>
      <c r="P4719" s="39" t="str">
        <f t="shared" si="443"/>
        <v/>
      </c>
      <c r="AC4719" s="42" t="str">
        <f>IF(B4719="","",VLOOKUP(B4719,[2]Formula!B:C,2,0))</f>
        <v/>
      </c>
      <c r="AD4719" s="43" t="str">
        <f t="shared" si="441"/>
        <v/>
      </c>
    </row>
    <row r="4720" spans="1:30" x14ac:dyDescent="0.25">
      <c r="A4720" s="64"/>
      <c r="B4720" s="64"/>
      <c r="C4720" s="66"/>
      <c r="D4720" s="67"/>
      <c r="E4720" s="64"/>
      <c r="F4720" s="64"/>
      <c r="G4720" s="37" t="str">
        <f>IF(E4720="","",IF(OR(E4720="Project Management",E4720="Project Support",E4720="Sprint Management",E4720="Sprint Support"),"NA",ROUND((((VLOOKUP(AD4720,[2]Formula!V:X,3,0)))-SUMIF(AD:AD,AD4720,H:H)),2)))</f>
        <v/>
      </c>
      <c r="H4720" s="71"/>
      <c r="I4720" s="72"/>
      <c r="J4720" s="72"/>
      <c r="K4720" s="38" t="str">
        <f>IF(E4720="","",IF(OR(E4720="Project Management",E4720="Project Support",E4720="Sprint Management",E4720="Sprint Support"),"NA",(((SUMIF(AD:AD,AD4720,H:H)/VLOOKUP(AD4720,[2]Formula!V:X,3,0))*VLOOKUP(AD4720,[2]Formula!V:X,2,0))*H4720)/SUMIF(AD:AD,AD4720,H:H)))</f>
        <v/>
      </c>
      <c r="L4720" s="38" t="str">
        <f t="shared" si="439"/>
        <v/>
      </c>
      <c r="M4720" s="38" t="str">
        <f t="shared" si="440"/>
        <v/>
      </c>
      <c r="N4720" s="38" t="str">
        <f t="shared" si="442"/>
        <v/>
      </c>
      <c r="O4720" s="38" t="str">
        <f t="shared" si="438"/>
        <v/>
      </c>
      <c r="P4720" s="39" t="str">
        <f t="shared" si="443"/>
        <v/>
      </c>
      <c r="AC4720" s="42" t="str">
        <f>IF(B4720="","",VLOOKUP(B4720,[2]Formula!B:C,2,0))</f>
        <v/>
      </c>
      <c r="AD4720" s="43" t="str">
        <f t="shared" si="441"/>
        <v/>
      </c>
    </row>
    <row r="4721" spans="1:30" x14ac:dyDescent="0.25">
      <c r="A4721" s="64"/>
      <c r="B4721" s="64"/>
      <c r="C4721" s="66"/>
      <c r="D4721" s="67"/>
      <c r="E4721" s="64"/>
      <c r="F4721" s="64"/>
      <c r="G4721" s="37" t="str">
        <f>IF(E4721="","",IF(OR(E4721="Project Management",E4721="Project Support",E4721="Sprint Management",E4721="Sprint Support"),"NA",ROUND((((VLOOKUP(AD4721,[2]Formula!V:X,3,0)))-SUMIF(AD:AD,AD4721,H:H)),2)))</f>
        <v/>
      </c>
      <c r="H4721" s="71"/>
      <c r="I4721" s="72"/>
      <c r="J4721" s="72"/>
      <c r="K4721" s="38" t="str">
        <f>IF(E4721="","",IF(OR(E4721="Project Management",E4721="Project Support",E4721="Sprint Management",E4721="Sprint Support"),"NA",(((SUMIF(AD:AD,AD4721,H:H)/VLOOKUP(AD4721,[2]Formula!V:X,3,0))*VLOOKUP(AD4721,[2]Formula!V:X,2,0))*H4721)/SUMIF(AD:AD,AD4721,H:H)))</f>
        <v/>
      </c>
      <c r="L4721" s="38" t="str">
        <f t="shared" si="439"/>
        <v/>
      </c>
      <c r="M4721" s="38" t="str">
        <f t="shared" si="440"/>
        <v/>
      </c>
      <c r="N4721" s="38" t="str">
        <f t="shared" si="442"/>
        <v/>
      </c>
      <c r="O4721" s="38" t="str">
        <f t="shared" si="438"/>
        <v/>
      </c>
      <c r="P4721" s="39" t="str">
        <f t="shared" si="443"/>
        <v/>
      </c>
      <c r="AC4721" s="42" t="str">
        <f>IF(B4721="","",VLOOKUP(B4721,[2]Formula!B:C,2,0))</f>
        <v/>
      </c>
      <c r="AD4721" s="43" t="str">
        <f t="shared" si="441"/>
        <v/>
      </c>
    </row>
    <row r="4722" spans="1:30" x14ac:dyDescent="0.25">
      <c r="A4722" s="64"/>
      <c r="B4722" s="64"/>
      <c r="C4722" s="66"/>
      <c r="D4722" s="67"/>
      <c r="E4722" s="64"/>
      <c r="F4722" s="64"/>
      <c r="G4722" s="37" t="str">
        <f>IF(E4722="","",IF(OR(E4722="Project Management",E4722="Project Support",E4722="Sprint Management",E4722="Sprint Support"),"NA",ROUND((((VLOOKUP(AD4722,[2]Formula!V:X,3,0)))-SUMIF(AD:AD,AD4722,H:H)),2)))</f>
        <v/>
      </c>
      <c r="H4722" s="71"/>
      <c r="I4722" s="72"/>
      <c r="J4722" s="72"/>
      <c r="K4722" s="38" t="str">
        <f>IF(E4722="","",IF(OR(E4722="Project Management",E4722="Project Support",E4722="Sprint Management",E4722="Sprint Support"),"NA",(((SUMIF(AD:AD,AD4722,H:H)/VLOOKUP(AD4722,[2]Formula!V:X,3,0))*VLOOKUP(AD4722,[2]Formula!V:X,2,0))*H4722)/SUMIF(AD:AD,AD4722,H:H)))</f>
        <v/>
      </c>
      <c r="L4722" s="38" t="str">
        <f t="shared" si="439"/>
        <v/>
      </c>
      <c r="M4722" s="38" t="str">
        <f t="shared" si="440"/>
        <v/>
      </c>
      <c r="N4722" s="38" t="str">
        <f t="shared" si="442"/>
        <v/>
      </c>
      <c r="O4722" s="38" t="str">
        <f t="shared" si="438"/>
        <v/>
      </c>
      <c r="P4722" s="39" t="str">
        <f t="shared" si="443"/>
        <v/>
      </c>
      <c r="AC4722" s="42" t="str">
        <f>IF(B4722="","",VLOOKUP(B4722,[2]Formula!B:C,2,0))</f>
        <v/>
      </c>
      <c r="AD4722" s="43" t="str">
        <f t="shared" si="441"/>
        <v/>
      </c>
    </row>
    <row r="4723" spans="1:30" x14ac:dyDescent="0.25">
      <c r="A4723" s="64"/>
      <c r="B4723" s="64"/>
      <c r="C4723" s="66"/>
      <c r="D4723" s="67"/>
      <c r="E4723" s="64"/>
      <c r="F4723" s="64"/>
      <c r="G4723" s="37" t="str">
        <f>IF(E4723="","",IF(OR(E4723="Project Management",E4723="Project Support",E4723="Sprint Management",E4723="Sprint Support"),"NA",ROUND((((VLOOKUP(AD4723,[2]Formula!V:X,3,0)))-SUMIF(AD:AD,AD4723,H:H)),2)))</f>
        <v/>
      </c>
      <c r="H4723" s="71"/>
      <c r="I4723" s="72"/>
      <c r="J4723" s="72"/>
      <c r="K4723" s="38" t="str">
        <f>IF(E4723="","",IF(OR(E4723="Project Management",E4723="Project Support",E4723="Sprint Management",E4723="Sprint Support"),"NA",(((SUMIF(AD:AD,AD4723,H:H)/VLOOKUP(AD4723,[2]Formula!V:X,3,0))*VLOOKUP(AD4723,[2]Formula!V:X,2,0))*H4723)/SUMIF(AD:AD,AD4723,H:H)))</f>
        <v/>
      </c>
      <c r="L4723" s="38" t="str">
        <f t="shared" si="439"/>
        <v/>
      </c>
      <c r="M4723" s="38" t="str">
        <f t="shared" si="440"/>
        <v/>
      </c>
      <c r="N4723" s="38" t="str">
        <f t="shared" si="442"/>
        <v/>
      </c>
      <c r="O4723" s="38" t="str">
        <f t="shared" si="438"/>
        <v/>
      </c>
      <c r="P4723" s="39" t="str">
        <f t="shared" si="443"/>
        <v/>
      </c>
      <c r="AC4723" s="42" t="str">
        <f>IF(B4723="","",VLOOKUP(B4723,[2]Formula!B:C,2,0))</f>
        <v/>
      </c>
      <c r="AD4723" s="43" t="str">
        <f t="shared" si="441"/>
        <v/>
      </c>
    </row>
    <row r="4724" spans="1:30" x14ac:dyDescent="0.25">
      <c r="A4724" s="64"/>
      <c r="B4724" s="64"/>
      <c r="C4724" s="66"/>
      <c r="D4724" s="67"/>
      <c r="E4724" s="64"/>
      <c r="F4724" s="64"/>
      <c r="G4724" s="37" t="str">
        <f>IF(E4724="","",IF(OR(E4724="Project Management",E4724="Project Support",E4724="Sprint Management",E4724="Sprint Support"),"NA",ROUND((((VLOOKUP(AD4724,[2]Formula!V:X,3,0)))-SUMIF(AD:AD,AD4724,H:H)),2)))</f>
        <v/>
      </c>
      <c r="H4724" s="71"/>
      <c r="I4724" s="72"/>
      <c r="J4724" s="72"/>
      <c r="K4724" s="38" t="str">
        <f>IF(E4724="","",IF(OR(E4724="Project Management",E4724="Project Support",E4724="Sprint Management",E4724="Sprint Support"),"NA",(((SUMIF(AD:AD,AD4724,H:H)/VLOOKUP(AD4724,[2]Formula!V:X,3,0))*VLOOKUP(AD4724,[2]Formula!V:X,2,0))*H4724)/SUMIF(AD:AD,AD4724,H:H)))</f>
        <v/>
      </c>
      <c r="L4724" s="38" t="str">
        <f t="shared" si="439"/>
        <v/>
      </c>
      <c r="M4724" s="38" t="str">
        <f t="shared" si="440"/>
        <v/>
      </c>
      <c r="N4724" s="38" t="str">
        <f t="shared" si="442"/>
        <v/>
      </c>
      <c r="O4724" s="38" t="str">
        <f t="shared" si="438"/>
        <v/>
      </c>
      <c r="P4724" s="39" t="str">
        <f t="shared" si="443"/>
        <v/>
      </c>
      <c r="AC4724" s="42" t="str">
        <f>IF(B4724="","",VLOOKUP(B4724,[2]Formula!B:C,2,0))</f>
        <v/>
      </c>
      <c r="AD4724" s="43" t="str">
        <f t="shared" si="441"/>
        <v/>
      </c>
    </row>
    <row r="4725" spans="1:30" x14ac:dyDescent="0.25">
      <c r="A4725" s="64"/>
      <c r="B4725" s="64"/>
      <c r="C4725" s="66"/>
      <c r="D4725" s="67"/>
      <c r="E4725" s="64"/>
      <c r="F4725" s="64"/>
      <c r="G4725" s="37" t="str">
        <f>IF(E4725="","",IF(OR(E4725="Project Management",E4725="Project Support",E4725="Sprint Management",E4725="Sprint Support"),"NA",ROUND((((VLOOKUP(AD4725,[2]Formula!V:X,3,0)))-SUMIF(AD:AD,AD4725,H:H)),2)))</f>
        <v/>
      </c>
      <c r="H4725" s="71"/>
      <c r="I4725" s="72"/>
      <c r="J4725" s="72"/>
      <c r="K4725" s="38" t="str">
        <f>IF(E4725="","",IF(OR(E4725="Project Management",E4725="Project Support",E4725="Sprint Management",E4725="Sprint Support"),"NA",(((SUMIF(AD:AD,AD4725,H:H)/VLOOKUP(AD4725,[2]Formula!V:X,3,0))*VLOOKUP(AD4725,[2]Formula!V:X,2,0))*H4725)/SUMIF(AD:AD,AD4725,H:H)))</f>
        <v/>
      </c>
      <c r="L4725" s="38" t="str">
        <f t="shared" si="439"/>
        <v/>
      </c>
      <c r="M4725" s="38" t="str">
        <f t="shared" si="440"/>
        <v/>
      </c>
      <c r="N4725" s="38" t="str">
        <f t="shared" si="442"/>
        <v/>
      </c>
      <c r="O4725" s="38" t="str">
        <f t="shared" ref="O4725:O4788" si="444">IFERROR(L4725/M4725,"")</f>
        <v/>
      </c>
      <c r="P4725" s="39" t="str">
        <f t="shared" si="443"/>
        <v/>
      </c>
      <c r="AC4725" s="42" t="str">
        <f>IF(B4725="","",VLOOKUP(B4725,[2]Formula!B:C,2,0))</f>
        <v/>
      </c>
      <c r="AD4725" s="43" t="str">
        <f t="shared" si="441"/>
        <v/>
      </c>
    </row>
    <row r="4726" spans="1:30" x14ac:dyDescent="0.25">
      <c r="A4726" s="64"/>
      <c r="B4726" s="64"/>
      <c r="C4726" s="66"/>
      <c r="D4726" s="67"/>
      <c r="E4726" s="64"/>
      <c r="F4726" s="64"/>
      <c r="G4726" s="37" t="str">
        <f>IF(E4726="","",IF(OR(E4726="Project Management",E4726="Project Support",E4726="Sprint Management",E4726="Sprint Support"),"NA",ROUND((((VLOOKUP(AD4726,[2]Formula!V:X,3,0)))-SUMIF(AD:AD,AD4726,H:H)),2)))</f>
        <v/>
      </c>
      <c r="H4726" s="71"/>
      <c r="I4726" s="72"/>
      <c r="J4726" s="72"/>
      <c r="K4726" s="38" t="str">
        <f>IF(E4726="","",IF(OR(E4726="Project Management",E4726="Project Support",E4726="Sprint Management",E4726="Sprint Support"),"NA",(((SUMIF(AD:AD,AD4726,H:H)/VLOOKUP(AD4726,[2]Formula!V:X,3,0))*VLOOKUP(AD4726,[2]Formula!V:X,2,0))*H4726)/SUMIF(AD:AD,AD4726,H:H)))</f>
        <v/>
      </c>
      <c r="L4726" s="38" t="str">
        <f t="shared" si="439"/>
        <v/>
      </c>
      <c r="M4726" s="38" t="str">
        <f t="shared" si="440"/>
        <v/>
      </c>
      <c r="N4726" s="38" t="str">
        <f t="shared" si="442"/>
        <v/>
      </c>
      <c r="O4726" s="38" t="str">
        <f t="shared" si="444"/>
        <v/>
      </c>
      <c r="P4726" s="39" t="str">
        <f t="shared" si="443"/>
        <v/>
      </c>
      <c r="AC4726" s="42" t="str">
        <f>IF(B4726="","",VLOOKUP(B4726,[2]Formula!B:C,2,0))</f>
        <v/>
      </c>
      <c r="AD4726" s="43" t="str">
        <f t="shared" si="441"/>
        <v/>
      </c>
    </row>
    <row r="4727" spans="1:30" x14ac:dyDescent="0.25">
      <c r="A4727" s="64"/>
      <c r="B4727" s="64"/>
      <c r="C4727" s="66"/>
      <c r="D4727" s="67"/>
      <c r="E4727" s="64"/>
      <c r="F4727" s="64"/>
      <c r="G4727" s="37" t="str">
        <f>IF(E4727="","",IF(OR(E4727="Project Management",E4727="Project Support",E4727="Sprint Management",E4727="Sprint Support"),"NA",ROUND((((VLOOKUP(AD4727,[2]Formula!V:X,3,0)))-SUMIF(AD:AD,AD4727,H:H)),2)))</f>
        <v/>
      </c>
      <c r="H4727" s="71"/>
      <c r="I4727" s="72"/>
      <c r="J4727" s="72"/>
      <c r="K4727" s="38" t="str">
        <f>IF(E4727="","",IF(OR(E4727="Project Management",E4727="Project Support",E4727="Sprint Management",E4727="Sprint Support"),"NA",(((SUMIF(AD:AD,AD4727,H:H)/VLOOKUP(AD4727,[2]Formula!V:X,3,0))*VLOOKUP(AD4727,[2]Formula!V:X,2,0))*H4727)/SUMIF(AD:AD,AD4727,H:H)))</f>
        <v/>
      </c>
      <c r="L4727" s="38" t="str">
        <f t="shared" si="439"/>
        <v/>
      </c>
      <c r="M4727" s="38" t="str">
        <f t="shared" si="440"/>
        <v/>
      </c>
      <c r="N4727" s="38" t="str">
        <f t="shared" si="442"/>
        <v/>
      </c>
      <c r="O4727" s="38" t="str">
        <f t="shared" si="444"/>
        <v/>
      </c>
      <c r="P4727" s="39" t="str">
        <f t="shared" si="443"/>
        <v/>
      </c>
      <c r="AC4727" s="42" t="str">
        <f>IF(B4727="","",VLOOKUP(B4727,[2]Formula!B:C,2,0))</f>
        <v/>
      </c>
      <c r="AD4727" s="43" t="str">
        <f t="shared" si="441"/>
        <v/>
      </c>
    </row>
    <row r="4728" spans="1:30" x14ac:dyDescent="0.25">
      <c r="A4728" s="64"/>
      <c r="B4728" s="64"/>
      <c r="C4728" s="66"/>
      <c r="D4728" s="67"/>
      <c r="E4728" s="64"/>
      <c r="F4728" s="64"/>
      <c r="G4728" s="37" t="str">
        <f>IF(E4728="","",IF(OR(E4728="Project Management",E4728="Project Support",E4728="Sprint Management",E4728="Sprint Support"),"NA",ROUND((((VLOOKUP(AD4728,[2]Formula!V:X,3,0)))-SUMIF(AD:AD,AD4728,H:H)),2)))</f>
        <v/>
      </c>
      <c r="H4728" s="71"/>
      <c r="I4728" s="72"/>
      <c r="J4728" s="72"/>
      <c r="K4728" s="38" t="str">
        <f>IF(E4728="","",IF(OR(E4728="Project Management",E4728="Project Support",E4728="Sprint Management",E4728="Sprint Support"),"NA",(((SUMIF(AD:AD,AD4728,H:H)/VLOOKUP(AD4728,[2]Formula!V:X,3,0))*VLOOKUP(AD4728,[2]Formula!V:X,2,0))*H4728)/SUMIF(AD:AD,AD4728,H:H)))</f>
        <v/>
      </c>
      <c r="L4728" s="38" t="str">
        <f t="shared" si="439"/>
        <v/>
      </c>
      <c r="M4728" s="38" t="str">
        <f t="shared" si="440"/>
        <v/>
      </c>
      <c r="N4728" s="38" t="str">
        <f t="shared" si="442"/>
        <v/>
      </c>
      <c r="O4728" s="38" t="str">
        <f t="shared" si="444"/>
        <v/>
      </c>
      <c r="P4728" s="39" t="str">
        <f t="shared" si="443"/>
        <v/>
      </c>
      <c r="AC4728" s="42" t="str">
        <f>IF(B4728="","",VLOOKUP(B4728,[2]Formula!B:C,2,0))</f>
        <v/>
      </c>
      <c r="AD4728" s="43" t="str">
        <f t="shared" si="441"/>
        <v/>
      </c>
    </row>
    <row r="4729" spans="1:30" x14ac:dyDescent="0.25">
      <c r="A4729" s="64"/>
      <c r="B4729" s="64"/>
      <c r="C4729" s="66"/>
      <c r="D4729" s="67"/>
      <c r="E4729" s="64"/>
      <c r="F4729" s="64"/>
      <c r="G4729" s="37" t="str">
        <f>IF(E4729="","",IF(OR(E4729="Project Management",E4729="Project Support",E4729="Sprint Management",E4729="Sprint Support"),"NA",ROUND((((VLOOKUP(AD4729,[2]Formula!V:X,3,0)))-SUMIF(AD:AD,AD4729,H:H)),2)))</f>
        <v/>
      </c>
      <c r="H4729" s="71"/>
      <c r="I4729" s="72"/>
      <c r="J4729" s="72"/>
      <c r="K4729" s="38" t="str">
        <f>IF(E4729="","",IF(OR(E4729="Project Management",E4729="Project Support",E4729="Sprint Management",E4729="Sprint Support"),"NA",(((SUMIF(AD:AD,AD4729,H:H)/VLOOKUP(AD4729,[2]Formula!V:X,3,0))*VLOOKUP(AD4729,[2]Formula!V:X,2,0))*H4729)/SUMIF(AD:AD,AD4729,H:H)))</f>
        <v/>
      </c>
      <c r="L4729" s="38" t="str">
        <f t="shared" si="439"/>
        <v/>
      </c>
      <c r="M4729" s="38" t="str">
        <f t="shared" si="440"/>
        <v/>
      </c>
      <c r="N4729" s="38" t="str">
        <f t="shared" si="442"/>
        <v/>
      </c>
      <c r="O4729" s="38" t="str">
        <f t="shared" si="444"/>
        <v/>
      </c>
      <c r="P4729" s="39" t="str">
        <f t="shared" si="443"/>
        <v/>
      </c>
      <c r="AC4729" s="42" t="str">
        <f>IF(B4729="","",VLOOKUP(B4729,[2]Formula!B:C,2,0))</f>
        <v/>
      </c>
      <c r="AD4729" s="43" t="str">
        <f t="shared" si="441"/>
        <v/>
      </c>
    </row>
    <row r="4730" spans="1:30" x14ac:dyDescent="0.25">
      <c r="A4730" s="64"/>
      <c r="B4730" s="64"/>
      <c r="C4730" s="66"/>
      <c r="D4730" s="67"/>
      <c r="E4730" s="64"/>
      <c r="F4730" s="64"/>
      <c r="G4730" s="37" t="str">
        <f>IF(E4730="","",IF(OR(E4730="Project Management",E4730="Project Support",E4730="Sprint Management",E4730="Sprint Support"),"NA",ROUND((((VLOOKUP(AD4730,[2]Formula!V:X,3,0)))-SUMIF(AD:AD,AD4730,H:H)),2)))</f>
        <v/>
      </c>
      <c r="H4730" s="71"/>
      <c r="I4730" s="72"/>
      <c r="J4730" s="72"/>
      <c r="K4730" s="38" t="str">
        <f>IF(E4730="","",IF(OR(E4730="Project Management",E4730="Project Support",E4730="Sprint Management",E4730="Sprint Support"),"NA",(((SUMIF(AD:AD,AD4730,H:H)/VLOOKUP(AD4730,[2]Formula!V:X,3,0))*VLOOKUP(AD4730,[2]Formula!V:X,2,0))*H4730)/SUMIF(AD:AD,AD4730,H:H)))</f>
        <v/>
      </c>
      <c r="L4730" s="38" t="str">
        <f t="shared" si="439"/>
        <v/>
      </c>
      <c r="M4730" s="38" t="str">
        <f t="shared" si="440"/>
        <v/>
      </c>
      <c r="N4730" s="38" t="str">
        <f t="shared" si="442"/>
        <v/>
      </c>
      <c r="O4730" s="38" t="str">
        <f t="shared" si="444"/>
        <v/>
      </c>
      <c r="P4730" s="39" t="str">
        <f t="shared" si="443"/>
        <v/>
      </c>
      <c r="AC4730" s="42" t="str">
        <f>IF(B4730="","",VLOOKUP(B4730,[2]Formula!B:C,2,0))</f>
        <v/>
      </c>
      <c r="AD4730" s="43" t="str">
        <f t="shared" si="441"/>
        <v/>
      </c>
    </row>
    <row r="4731" spans="1:30" x14ac:dyDescent="0.25">
      <c r="A4731" s="64"/>
      <c r="B4731" s="64"/>
      <c r="C4731" s="66"/>
      <c r="D4731" s="67"/>
      <c r="E4731" s="64"/>
      <c r="F4731" s="64"/>
      <c r="G4731" s="37" t="str">
        <f>IF(E4731="","",IF(OR(E4731="Project Management",E4731="Project Support",E4731="Sprint Management",E4731="Sprint Support"),"NA",ROUND((((VLOOKUP(AD4731,[2]Formula!V:X,3,0)))-SUMIF(AD:AD,AD4731,H:H)),2)))</f>
        <v/>
      </c>
      <c r="H4731" s="71"/>
      <c r="I4731" s="72"/>
      <c r="J4731" s="72"/>
      <c r="K4731" s="38" t="str">
        <f>IF(E4731="","",IF(OR(E4731="Project Management",E4731="Project Support",E4731="Sprint Management",E4731="Sprint Support"),"NA",(((SUMIF(AD:AD,AD4731,H:H)/VLOOKUP(AD4731,[2]Formula!V:X,3,0))*VLOOKUP(AD4731,[2]Formula!V:X,2,0))*H4731)/SUMIF(AD:AD,AD4731,H:H)))</f>
        <v/>
      </c>
      <c r="L4731" s="38" t="str">
        <f t="shared" si="439"/>
        <v/>
      </c>
      <c r="M4731" s="38" t="str">
        <f t="shared" si="440"/>
        <v/>
      </c>
      <c r="N4731" s="38" t="str">
        <f t="shared" si="442"/>
        <v/>
      </c>
      <c r="O4731" s="38" t="str">
        <f t="shared" si="444"/>
        <v/>
      </c>
      <c r="P4731" s="39" t="str">
        <f t="shared" si="443"/>
        <v/>
      </c>
      <c r="AC4731" s="42" t="str">
        <f>IF(B4731="","",VLOOKUP(B4731,[2]Formula!B:C,2,0))</f>
        <v/>
      </c>
      <c r="AD4731" s="43" t="str">
        <f t="shared" si="441"/>
        <v/>
      </c>
    </row>
    <row r="4732" spans="1:30" x14ac:dyDescent="0.25">
      <c r="A4732" s="64"/>
      <c r="B4732" s="64"/>
      <c r="C4732" s="66"/>
      <c r="D4732" s="67"/>
      <c r="E4732" s="64"/>
      <c r="F4732" s="64"/>
      <c r="G4732" s="37" t="str">
        <f>IF(E4732="","",IF(OR(E4732="Project Management",E4732="Project Support",E4732="Sprint Management",E4732="Sprint Support"),"NA",ROUND((((VLOOKUP(AD4732,[2]Formula!V:X,3,0)))-SUMIF(AD:AD,AD4732,H:H)),2)))</f>
        <v/>
      </c>
      <c r="H4732" s="71"/>
      <c r="I4732" s="72"/>
      <c r="J4732" s="72"/>
      <c r="K4732" s="38" t="str">
        <f>IF(E4732="","",IF(OR(E4732="Project Management",E4732="Project Support",E4732="Sprint Management",E4732="Sprint Support"),"NA",(((SUMIF(AD:AD,AD4732,H:H)/VLOOKUP(AD4732,[2]Formula!V:X,3,0))*VLOOKUP(AD4732,[2]Formula!V:X,2,0))*H4732)/SUMIF(AD:AD,AD4732,H:H)))</f>
        <v/>
      </c>
      <c r="L4732" s="38" t="str">
        <f t="shared" si="439"/>
        <v/>
      </c>
      <c r="M4732" s="38" t="str">
        <f t="shared" si="440"/>
        <v/>
      </c>
      <c r="N4732" s="38" t="str">
        <f t="shared" si="442"/>
        <v/>
      </c>
      <c r="O4732" s="38" t="str">
        <f t="shared" si="444"/>
        <v/>
      </c>
      <c r="P4732" s="39" t="str">
        <f t="shared" si="443"/>
        <v/>
      </c>
      <c r="AC4732" s="42" t="str">
        <f>IF(B4732="","",VLOOKUP(B4732,[2]Formula!B:C,2,0))</f>
        <v/>
      </c>
      <c r="AD4732" s="43" t="str">
        <f t="shared" si="441"/>
        <v/>
      </c>
    </row>
    <row r="4733" spans="1:30" x14ac:dyDescent="0.25">
      <c r="A4733" s="64"/>
      <c r="B4733" s="64"/>
      <c r="C4733" s="66"/>
      <c r="D4733" s="67"/>
      <c r="E4733" s="64"/>
      <c r="F4733" s="64"/>
      <c r="G4733" s="37" t="str">
        <f>IF(E4733="","",IF(OR(E4733="Project Management",E4733="Project Support",E4733="Sprint Management",E4733="Sprint Support"),"NA",ROUND((((VLOOKUP(AD4733,[2]Formula!V:X,3,0)))-SUMIF(AD:AD,AD4733,H:H)),2)))</f>
        <v/>
      </c>
      <c r="H4733" s="71"/>
      <c r="I4733" s="72"/>
      <c r="J4733" s="72"/>
      <c r="K4733" s="38" t="str">
        <f>IF(E4733="","",IF(OR(E4733="Project Management",E4733="Project Support",E4733="Sprint Management",E4733="Sprint Support"),"NA",(((SUMIF(AD:AD,AD4733,H:H)/VLOOKUP(AD4733,[2]Formula!V:X,3,0))*VLOOKUP(AD4733,[2]Formula!V:X,2,0))*H4733)/SUMIF(AD:AD,AD4733,H:H)))</f>
        <v/>
      </c>
      <c r="L4733" s="38" t="str">
        <f t="shared" si="439"/>
        <v/>
      </c>
      <c r="M4733" s="38" t="str">
        <f t="shared" si="440"/>
        <v/>
      </c>
      <c r="N4733" s="38" t="str">
        <f t="shared" si="442"/>
        <v/>
      </c>
      <c r="O4733" s="38" t="str">
        <f t="shared" si="444"/>
        <v/>
      </c>
      <c r="P4733" s="39" t="str">
        <f t="shared" si="443"/>
        <v/>
      </c>
      <c r="AC4733" s="42" t="str">
        <f>IF(B4733="","",VLOOKUP(B4733,[2]Formula!B:C,2,0))</f>
        <v/>
      </c>
      <c r="AD4733" s="43" t="str">
        <f t="shared" si="441"/>
        <v/>
      </c>
    </row>
    <row r="4734" spans="1:30" x14ac:dyDescent="0.25">
      <c r="A4734" s="64"/>
      <c r="B4734" s="64"/>
      <c r="C4734" s="66"/>
      <c r="D4734" s="67"/>
      <c r="E4734" s="64"/>
      <c r="F4734" s="64"/>
      <c r="G4734" s="37" t="str">
        <f>IF(E4734="","",IF(OR(E4734="Project Management",E4734="Project Support",E4734="Sprint Management",E4734="Sprint Support"),"NA",ROUND((((VLOOKUP(AD4734,[2]Formula!V:X,3,0)))-SUMIF(AD:AD,AD4734,H:H)),2)))</f>
        <v/>
      </c>
      <c r="H4734" s="71"/>
      <c r="I4734" s="72"/>
      <c r="J4734" s="72"/>
      <c r="K4734" s="38" t="str">
        <f>IF(E4734="","",IF(OR(E4734="Project Management",E4734="Project Support",E4734="Sprint Management",E4734="Sprint Support"),"NA",(((SUMIF(AD:AD,AD4734,H:H)/VLOOKUP(AD4734,[2]Formula!V:X,3,0))*VLOOKUP(AD4734,[2]Formula!V:X,2,0))*H4734)/SUMIF(AD:AD,AD4734,H:H)))</f>
        <v/>
      </c>
      <c r="L4734" s="38" t="str">
        <f t="shared" si="439"/>
        <v/>
      </c>
      <c r="M4734" s="38" t="str">
        <f t="shared" si="440"/>
        <v/>
      </c>
      <c r="N4734" s="38" t="str">
        <f t="shared" si="442"/>
        <v/>
      </c>
      <c r="O4734" s="38" t="str">
        <f t="shared" si="444"/>
        <v/>
      </c>
      <c r="P4734" s="39" t="str">
        <f t="shared" si="443"/>
        <v/>
      </c>
      <c r="AC4734" s="42" t="str">
        <f>IF(B4734="","",VLOOKUP(B4734,[2]Formula!B:C,2,0))</f>
        <v/>
      </c>
      <c r="AD4734" s="43" t="str">
        <f t="shared" si="441"/>
        <v/>
      </c>
    </row>
    <row r="4735" spans="1:30" x14ac:dyDescent="0.25">
      <c r="A4735" s="64"/>
      <c r="B4735" s="64"/>
      <c r="C4735" s="66"/>
      <c r="D4735" s="67"/>
      <c r="E4735" s="64"/>
      <c r="F4735" s="64"/>
      <c r="G4735" s="37" t="str">
        <f>IF(E4735="","",IF(OR(E4735="Project Management",E4735="Project Support",E4735="Sprint Management",E4735="Sprint Support"),"NA",ROUND((((VLOOKUP(AD4735,[2]Formula!V:X,3,0)))-SUMIF(AD:AD,AD4735,H:H)),2)))</f>
        <v/>
      </c>
      <c r="H4735" s="71"/>
      <c r="I4735" s="72"/>
      <c r="J4735" s="72"/>
      <c r="K4735" s="38" t="str">
        <f>IF(E4735="","",IF(OR(E4735="Project Management",E4735="Project Support",E4735="Sprint Management",E4735="Sprint Support"),"NA",(((SUMIF(AD:AD,AD4735,H:H)/VLOOKUP(AD4735,[2]Formula!V:X,3,0))*VLOOKUP(AD4735,[2]Formula!V:X,2,0))*H4735)/SUMIF(AD:AD,AD4735,H:H)))</f>
        <v/>
      </c>
      <c r="L4735" s="38" t="str">
        <f t="shared" si="439"/>
        <v/>
      </c>
      <c r="M4735" s="38" t="str">
        <f t="shared" si="440"/>
        <v/>
      </c>
      <c r="N4735" s="38" t="str">
        <f t="shared" si="442"/>
        <v/>
      </c>
      <c r="O4735" s="38" t="str">
        <f t="shared" si="444"/>
        <v/>
      </c>
      <c r="P4735" s="39" t="str">
        <f t="shared" si="443"/>
        <v/>
      </c>
      <c r="AC4735" s="42" t="str">
        <f>IF(B4735="","",VLOOKUP(B4735,[2]Formula!B:C,2,0))</f>
        <v/>
      </c>
      <c r="AD4735" s="43" t="str">
        <f t="shared" si="441"/>
        <v/>
      </c>
    </row>
    <row r="4736" spans="1:30" x14ac:dyDescent="0.25">
      <c r="A4736" s="64"/>
      <c r="B4736" s="64"/>
      <c r="C4736" s="66"/>
      <c r="D4736" s="67"/>
      <c r="E4736" s="64"/>
      <c r="F4736" s="64"/>
      <c r="G4736" s="37" t="str">
        <f>IF(E4736="","",IF(OR(E4736="Project Management",E4736="Project Support",E4736="Sprint Management",E4736="Sprint Support"),"NA",ROUND((((VLOOKUP(AD4736,[2]Formula!V:X,3,0)))-SUMIF(AD:AD,AD4736,H:H)),2)))</f>
        <v/>
      </c>
      <c r="H4736" s="71"/>
      <c r="I4736" s="72"/>
      <c r="J4736" s="72"/>
      <c r="K4736" s="38" t="str">
        <f>IF(E4736="","",IF(OR(E4736="Project Management",E4736="Project Support",E4736="Sprint Management",E4736="Sprint Support"),"NA",(((SUMIF(AD:AD,AD4736,H:H)/VLOOKUP(AD4736,[2]Formula!V:X,3,0))*VLOOKUP(AD4736,[2]Formula!V:X,2,0))*H4736)/SUMIF(AD:AD,AD4736,H:H)))</f>
        <v/>
      </c>
      <c r="L4736" s="38" t="str">
        <f t="shared" si="439"/>
        <v/>
      </c>
      <c r="M4736" s="38" t="str">
        <f t="shared" si="440"/>
        <v/>
      </c>
      <c r="N4736" s="38" t="str">
        <f t="shared" si="442"/>
        <v/>
      </c>
      <c r="O4736" s="38" t="str">
        <f t="shared" si="444"/>
        <v/>
      </c>
      <c r="P4736" s="39" t="str">
        <f t="shared" si="443"/>
        <v/>
      </c>
      <c r="AC4736" s="42" t="str">
        <f>IF(B4736="","",VLOOKUP(B4736,[2]Formula!B:C,2,0))</f>
        <v/>
      </c>
      <c r="AD4736" s="43" t="str">
        <f t="shared" si="441"/>
        <v/>
      </c>
    </row>
    <row r="4737" spans="1:30" x14ac:dyDescent="0.25">
      <c r="A4737" s="64"/>
      <c r="B4737" s="64"/>
      <c r="C4737" s="66"/>
      <c r="D4737" s="67"/>
      <c r="E4737" s="64"/>
      <c r="F4737" s="64"/>
      <c r="G4737" s="37" t="str">
        <f>IF(E4737="","",IF(OR(E4737="Project Management",E4737="Project Support",E4737="Sprint Management",E4737="Sprint Support"),"NA",ROUND((((VLOOKUP(AD4737,[2]Formula!V:X,3,0)))-SUMIF(AD:AD,AD4737,H:H)),2)))</f>
        <v/>
      </c>
      <c r="H4737" s="71"/>
      <c r="I4737" s="72"/>
      <c r="J4737" s="72"/>
      <c r="K4737" s="38" t="str">
        <f>IF(E4737="","",IF(OR(E4737="Project Management",E4737="Project Support",E4737="Sprint Management",E4737="Sprint Support"),"NA",(((SUMIF(AD:AD,AD4737,H:H)/VLOOKUP(AD4737,[2]Formula!V:X,3,0))*VLOOKUP(AD4737,[2]Formula!V:X,2,0))*H4737)/SUMIF(AD:AD,AD4737,H:H)))</f>
        <v/>
      </c>
      <c r="L4737" s="38" t="str">
        <f t="shared" si="439"/>
        <v/>
      </c>
      <c r="M4737" s="38" t="str">
        <f t="shared" si="440"/>
        <v/>
      </c>
      <c r="N4737" s="38" t="str">
        <f t="shared" si="442"/>
        <v/>
      </c>
      <c r="O4737" s="38" t="str">
        <f t="shared" si="444"/>
        <v/>
      </c>
      <c r="P4737" s="39" t="str">
        <f t="shared" si="443"/>
        <v/>
      </c>
      <c r="AC4737" s="42" t="str">
        <f>IF(B4737="","",VLOOKUP(B4737,[2]Formula!B:C,2,0))</f>
        <v/>
      </c>
      <c r="AD4737" s="43" t="str">
        <f t="shared" si="441"/>
        <v/>
      </c>
    </row>
    <row r="4738" spans="1:30" x14ac:dyDescent="0.25">
      <c r="A4738" s="64"/>
      <c r="B4738" s="64"/>
      <c r="C4738" s="66"/>
      <c r="D4738" s="67"/>
      <c r="E4738" s="64"/>
      <c r="F4738" s="64"/>
      <c r="G4738" s="37" t="str">
        <f>IF(E4738="","",IF(OR(E4738="Project Management",E4738="Project Support",E4738="Sprint Management",E4738="Sprint Support"),"NA",ROUND((((VLOOKUP(AD4738,[2]Formula!V:X,3,0)))-SUMIF(AD:AD,AD4738,H:H)),2)))</f>
        <v/>
      </c>
      <c r="H4738" s="71"/>
      <c r="I4738" s="72"/>
      <c r="J4738" s="72"/>
      <c r="K4738" s="38" t="str">
        <f>IF(E4738="","",IF(OR(E4738="Project Management",E4738="Project Support",E4738="Sprint Management",E4738="Sprint Support"),"NA",(((SUMIF(AD:AD,AD4738,H:H)/VLOOKUP(AD4738,[2]Formula!V:X,3,0))*VLOOKUP(AD4738,[2]Formula!V:X,2,0))*H4738)/SUMIF(AD:AD,AD4738,H:H)))</f>
        <v/>
      </c>
      <c r="L4738" s="38" t="str">
        <f t="shared" ref="L4738:L4801" si="445">IFERROR(IF(K4738="NA",(H4738/I4738),(K4738/I4738)),"")</f>
        <v/>
      </c>
      <c r="M4738" s="38" t="str">
        <f t="shared" ref="M4738:M4801" si="446">IFERROR(IF(K4738="NA",1,(K4738/H4738)),"")</f>
        <v/>
      </c>
      <c r="N4738" s="38" t="str">
        <f t="shared" si="442"/>
        <v/>
      </c>
      <c r="O4738" s="38" t="str">
        <f t="shared" si="444"/>
        <v/>
      </c>
      <c r="P4738" s="39" t="str">
        <f t="shared" si="443"/>
        <v/>
      </c>
      <c r="AC4738" s="42" t="str">
        <f>IF(B4738="","",VLOOKUP(B4738,[2]Formula!B:C,2,0))</f>
        <v/>
      </c>
      <c r="AD4738" s="43" t="str">
        <f t="shared" ref="AD4738:AD4801" si="447">IF(B4738="","",CONCATENATE(B4738,"_",E4738))</f>
        <v/>
      </c>
    </row>
    <row r="4739" spans="1:30" x14ac:dyDescent="0.25">
      <c r="A4739" s="64"/>
      <c r="B4739" s="64"/>
      <c r="C4739" s="66"/>
      <c r="D4739" s="67"/>
      <c r="E4739" s="64"/>
      <c r="F4739" s="64"/>
      <c r="G4739" s="37" t="str">
        <f>IF(E4739="","",IF(OR(E4739="Project Management",E4739="Project Support",E4739="Sprint Management",E4739="Sprint Support"),"NA",ROUND((((VLOOKUP(AD4739,[2]Formula!V:X,3,0)))-SUMIF(AD:AD,AD4739,H:H)),2)))</f>
        <v/>
      </c>
      <c r="H4739" s="71"/>
      <c r="I4739" s="72"/>
      <c r="J4739" s="72"/>
      <c r="K4739" s="38" t="str">
        <f>IF(E4739="","",IF(OR(E4739="Project Management",E4739="Project Support",E4739="Sprint Management",E4739="Sprint Support"),"NA",(((SUMIF(AD:AD,AD4739,H:H)/VLOOKUP(AD4739,[2]Formula!V:X,3,0))*VLOOKUP(AD4739,[2]Formula!V:X,2,0))*H4739)/SUMIF(AD:AD,AD4739,H:H)))</f>
        <v/>
      </c>
      <c r="L4739" s="38" t="str">
        <f t="shared" si="445"/>
        <v/>
      </c>
      <c r="M4739" s="38" t="str">
        <f t="shared" si="446"/>
        <v/>
      </c>
      <c r="N4739" s="38" t="str">
        <f t="shared" ref="N4739:N4802" si="448">IFERROR(((L4739-M4739)/M4739)*100,"")</f>
        <v/>
      </c>
      <c r="O4739" s="38" t="str">
        <f t="shared" si="444"/>
        <v/>
      </c>
      <c r="P4739" s="39" t="str">
        <f t="shared" ref="P4739:P4802" si="449">IF(O4739="","",1)</f>
        <v/>
      </c>
      <c r="AC4739" s="42" t="str">
        <f>IF(B4739="","",VLOOKUP(B4739,[2]Formula!B:C,2,0))</f>
        <v/>
      </c>
      <c r="AD4739" s="43" t="str">
        <f t="shared" si="447"/>
        <v/>
      </c>
    </row>
    <row r="4740" spans="1:30" x14ac:dyDescent="0.25">
      <c r="A4740" s="64"/>
      <c r="B4740" s="64"/>
      <c r="C4740" s="66"/>
      <c r="D4740" s="67"/>
      <c r="E4740" s="64"/>
      <c r="F4740" s="64"/>
      <c r="G4740" s="37" t="str">
        <f>IF(E4740="","",IF(OR(E4740="Project Management",E4740="Project Support",E4740="Sprint Management",E4740="Sprint Support"),"NA",ROUND((((VLOOKUP(AD4740,[2]Formula!V:X,3,0)))-SUMIF(AD:AD,AD4740,H:H)),2)))</f>
        <v/>
      </c>
      <c r="H4740" s="71"/>
      <c r="I4740" s="72"/>
      <c r="J4740" s="72"/>
      <c r="K4740" s="38" t="str">
        <f>IF(E4740="","",IF(OR(E4740="Project Management",E4740="Project Support",E4740="Sprint Management",E4740="Sprint Support"),"NA",(((SUMIF(AD:AD,AD4740,H:H)/VLOOKUP(AD4740,[2]Formula!V:X,3,0))*VLOOKUP(AD4740,[2]Formula!V:X,2,0))*H4740)/SUMIF(AD:AD,AD4740,H:H)))</f>
        <v/>
      </c>
      <c r="L4740" s="38" t="str">
        <f t="shared" si="445"/>
        <v/>
      </c>
      <c r="M4740" s="38" t="str">
        <f t="shared" si="446"/>
        <v/>
      </c>
      <c r="N4740" s="38" t="str">
        <f t="shared" si="448"/>
        <v/>
      </c>
      <c r="O4740" s="38" t="str">
        <f t="shared" si="444"/>
        <v/>
      </c>
      <c r="P4740" s="39" t="str">
        <f t="shared" si="449"/>
        <v/>
      </c>
      <c r="AC4740" s="42" t="str">
        <f>IF(B4740="","",VLOOKUP(B4740,[2]Formula!B:C,2,0))</f>
        <v/>
      </c>
      <c r="AD4740" s="43" t="str">
        <f t="shared" si="447"/>
        <v/>
      </c>
    </row>
    <row r="4741" spans="1:30" x14ac:dyDescent="0.25">
      <c r="A4741" s="64"/>
      <c r="B4741" s="64"/>
      <c r="C4741" s="66"/>
      <c r="D4741" s="67"/>
      <c r="E4741" s="64"/>
      <c r="F4741" s="64"/>
      <c r="G4741" s="37" t="str">
        <f>IF(E4741="","",IF(OR(E4741="Project Management",E4741="Project Support",E4741="Sprint Management",E4741="Sprint Support"),"NA",ROUND((((VLOOKUP(AD4741,[2]Formula!V:X,3,0)))-SUMIF(AD:AD,AD4741,H:H)),2)))</f>
        <v/>
      </c>
      <c r="H4741" s="71"/>
      <c r="I4741" s="72"/>
      <c r="J4741" s="72"/>
      <c r="K4741" s="38" t="str">
        <f>IF(E4741="","",IF(OR(E4741="Project Management",E4741="Project Support",E4741="Sprint Management",E4741="Sprint Support"),"NA",(((SUMIF(AD:AD,AD4741,H:H)/VLOOKUP(AD4741,[2]Formula!V:X,3,0))*VLOOKUP(AD4741,[2]Formula!V:X,2,0))*H4741)/SUMIF(AD:AD,AD4741,H:H)))</f>
        <v/>
      </c>
      <c r="L4741" s="38" t="str">
        <f t="shared" si="445"/>
        <v/>
      </c>
      <c r="M4741" s="38" t="str">
        <f t="shared" si="446"/>
        <v/>
      </c>
      <c r="N4741" s="38" t="str">
        <f t="shared" si="448"/>
        <v/>
      </c>
      <c r="O4741" s="38" t="str">
        <f t="shared" si="444"/>
        <v/>
      </c>
      <c r="P4741" s="39" t="str">
        <f t="shared" si="449"/>
        <v/>
      </c>
      <c r="AC4741" s="42" t="str">
        <f>IF(B4741="","",VLOOKUP(B4741,[2]Formula!B:C,2,0))</f>
        <v/>
      </c>
      <c r="AD4741" s="43" t="str">
        <f t="shared" si="447"/>
        <v/>
      </c>
    </row>
    <row r="4742" spans="1:30" x14ac:dyDescent="0.25">
      <c r="A4742" s="64"/>
      <c r="B4742" s="64"/>
      <c r="C4742" s="66"/>
      <c r="D4742" s="67"/>
      <c r="E4742" s="64"/>
      <c r="F4742" s="64"/>
      <c r="G4742" s="37" t="str">
        <f>IF(E4742="","",IF(OR(E4742="Project Management",E4742="Project Support",E4742="Sprint Management",E4742="Sprint Support"),"NA",ROUND((((VLOOKUP(AD4742,[2]Formula!V:X,3,0)))-SUMIF(AD:AD,AD4742,H:H)),2)))</f>
        <v/>
      </c>
      <c r="H4742" s="71"/>
      <c r="I4742" s="72"/>
      <c r="J4742" s="72"/>
      <c r="K4742" s="38" t="str">
        <f>IF(E4742="","",IF(OR(E4742="Project Management",E4742="Project Support",E4742="Sprint Management",E4742="Sprint Support"),"NA",(((SUMIF(AD:AD,AD4742,H:H)/VLOOKUP(AD4742,[2]Formula!V:X,3,0))*VLOOKUP(AD4742,[2]Formula!V:X,2,0))*H4742)/SUMIF(AD:AD,AD4742,H:H)))</f>
        <v/>
      </c>
      <c r="L4742" s="38" t="str">
        <f t="shared" si="445"/>
        <v/>
      </c>
      <c r="M4742" s="38" t="str">
        <f t="shared" si="446"/>
        <v/>
      </c>
      <c r="N4742" s="38" t="str">
        <f t="shared" si="448"/>
        <v/>
      </c>
      <c r="O4742" s="38" t="str">
        <f t="shared" si="444"/>
        <v/>
      </c>
      <c r="P4742" s="39" t="str">
        <f t="shared" si="449"/>
        <v/>
      </c>
      <c r="AC4742" s="42" t="str">
        <f>IF(B4742="","",VLOOKUP(B4742,[2]Formula!B:C,2,0))</f>
        <v/>
      </c>
      <c r="AD4742" s="43" t="str">
        <f t="shared" si="447"/>
        <v/>
      </c>
    </row>
    <row r="4743" spans="1:30" x14ac:dyDescent="0.25">
      <c r="A4743" s="64"/>
      <c r="B4743" s="64"/>
      <c r="C4743" s="66"/>
      <c r="D4743" s="67"/>
      <c r="E4743" s="64"/>
      <c r="F4743" s="64"/>
      <c r="G4743" s="37" t="str">
        <f>IF(E4743="","",IF(OR(E4743="Project Management",E4743="Project Support",E4743="Sprint Management",E4743="Sprint Support"),"NA",ROUND((((VLOOKUP(AD4743,[2]Formula!V:X,3,0)))-SUMIF(AD:AD,AD4743,H:H)),2)))</f>
        <v/>
      </c>
      <c r="H4743" s="71"/>
      <c r="I4743" s="72"/>
      <c r="J4743" s="72"/>
      <c r="K4743" s="38" t="str">
        <f>IF(E4743="","",IF(OR(E4743="Project Management",E4743="Project Support",E4743="Sprint Management",E4743="Sprint Support"),"NA",(((SUMIF(AD:AD,AD4743,H:H)/VLOOKUP(AD4743,[2]Formula!V:X,3,0))*VLOOKUP(AD4743,[2]Formula!V:X,2,0))*H4743)/SUMIF(AD:AD,AD4743,H:H)))</f>
        <v/>
      </c>
      <c r="L4743" s="38" t="str">
        <f t="shared" si="445"/>
        <v/>
      </c>
      <c r="M4743" s="38" t="str">
        <f t="shared" si="446"/>
        <v/>
      </c>
      <c r="N4743" s="38" t="str">
        <f t="shared" si="448"/>
        <v/>
      </c>
      <c r="O4743" s="38" t="str">
        <f t="shared" si="444"/>
        <v/>
      </c>
      <c r="P4743" s="39" t="str">
        <f t="shared" si="449"/>
        <v/>
      </c>
      <c r="AC4743" s="42" t="str">
        <f>IF(B4743="","",VLOOKUP(B4743,[2]Formula!B:C,2,0))</f>
        <v/>
      </c>
      <c r="AD4743" s="43" t="str">
        <f t="shared" si="447"/>
        <v/>
      </c>
    </row>
    <row r="4744" spans="1:30" x14ac:dyDescent="0.25">
      <c r="A4744" s="64"/>
      <c r="B4744" s="64"/>
      <c r="C4744" s="66"/>
      <c r="D4744" s="67"/>
      <c r="E4744" s="64"/>
      <c r="F4744" s="64"/>
      <c r="G4744" s="37" t="str">
        <f>IF(E4744="","",IF(OR(E4744="Project Management",E4744="Project Support",E4744="Sprint Management",E4744="Sprint Support"),"NA",ROUND((((VLOOKUP(AD4744,[2]Formula!V:X,3,0)))-SUMIF(AD:AD,AD4744,H:H)),2)))</f>
        <v/>
      </c>
      <c r="H4744" s="71"/>
      <c r="I4744" s="72"/>
      <c r="J4744" s="72"/>
      <c r="K4744" s="38" t="str">
        <f>IF(E4744="","",IF(OR(E4744="Project Management",E4744="Project Support",E4744="Sprint Management",E4744="Sprint Support"),"NA",(((SUMIF(AD:AD,AD4744,H:H)/VLOOKUP(AD4744,[2]Formula!V:X,3,0))*VLOOKUP(AD4744,[2]Formula!V:X,2,0))*H4744)/SUMIF(AD:AD,AD4744,H:H)))</f>
        <v/>
      </c>
      <c r="L4744" s="38" t="str">
        <f t="shared" si="445"/>
        <v/>
      </c>
      <c r="M4744" s="38" t="str">
        <f t="shared" si="446"/>
        <v/>
      </c>
      <c r="N4744" s="38" t="str">
        <f t="shared" si="448"/>
        <v/>
      </c>
      <c r="O4744" s="38" t="str">
        <f t="shared" si="444"/>
        <v/>
      </c>
      <c r="P4744" s="39" t="str">
        <f t="shared" si="449"/>
        <v/>
      </c>
      <c r="AC4744" s="42" t="str">
        <f>IF(B4744="","",VLOOKUP(B4744,[2]Formula!B:C,2,0))</f>
        <v/>
      </c>
      <c r="AD4744" s="43" t="str">
        <f t="shared" si="447"/>
        <v/>
      </c>
    </row>
    <row r="4745" spans="1:30" x14ac:dyDescent="0.25">
      <c r="A4745" s="64"/>
      <c r="B4745" s="64"/>
      <c r="C4745" s="66"/>
      <c r="D4745" s="67"/>
      <c r="E4745" s="64"/>
      <c r="F4745" s="64"/>
      <c r="G4745" s="37" t="str">
        <f>IF(E4745="","",IF(OR(E4745="Project Management",E4745="Project Support",E4745="Sprint Management",E4745="Sprint Support"),"NA",ROUND((((VLOOKUP(AD4745,[2]Formula!V:X,3,0)))-SUMIF(AD:AD,AD4745,H:H)),2)))</f>
        <v/>
      </c>
      <c r="H4745" s="71"/>
      <c r="I4745" s="72"/>
      <c r="J4745" s="72"/>
      <c r="K4745" s="38" t="str">
        <f>IF(E4745="","",IF(OR(E4745="Project Management",E4745="Project Support",E4745="Sprint Management",E4745="Sprint Support"),"NA",(((SUMIF(AD:AD,AD4745,H:H)/VLOOKUP(AD4745,[2]Formula!V:X,3,0))*VLOOKUP(AD4745,[2]Formula!V:X,2,0))*H4745)/SUMIF(AD:AD,AD4745,H:H)))</f>
        <v/>
      </c>
      <c r="L4745" s="38" t="str">
        <f t="shared" si="445"/>
        <v/>
      </c>
      <c r="M4745" s="38" t="str">
        <f t="shared" si="446"/>
        <v/>
      </c>
      <c r="N4745" s="38" t="str">
        <f t="shared" si="448"/>
        <v/>
      </c>
      <c r="O4745" s="38" t="str">
        <f t="shared" si="444"/>
        <v/>
      </c>
      <c r="P4745" s="39" t="str">
        <f t="shared" si="449"/>
        <v/>
      </c>
      <c r="AC4745" s="42" t="str">
        <f>IF(B4745="","",VLOOKUP(B4745,[2]Formula!B:C,2,0))</f>
        <v/>
      </c>
      <c r="AD4745" s="43" t="str">
        <f t="shared" si="447"/>
        <v/>
      </c>
    </row>
    <row r="4746" spans="1:30" x14ac:dyDescent="0.25">
      <c r="A4746" s="64"/>
      <c r="B4746" s="64"/>
      <c r="C4746" s="66"/>
      <c r="D4746" s="67"/>
      <c r="E4746" s="64"/>
      <c r="F4746" s="64"/>
      <c r="G4746" s="37" t="str">
        <f>IF(E4746="","",IF(OR(E4746="Project Management",E4746="Project Support",E4746="Sprint Management",E4746="Sprint Support"),"NA",ROUND((((VLOOKUP(AD4746,[2]Formula!V:X,3,0)))-SUMIF(AD:AD,AD4746,H:H)),2)))</f>
        <v/>
      </c>
      <c r="H4746" s="71"/>
      <c r="I4746" s="72"/>
      <c r="J4746" s="72"/>
      <c r="K4746" s="38" t="str">
        <f>IF(E4746="","",IF(OR(E4746="Project Management",E4746="Project Support",E4746="Sprint Management",E4746="Sprint Support"),"NA",(((SUMIF(AD:AD,AD4746,H:H)/VLOOKUP(AD4746,[2]Formula!V:X,3,0))*VLOOKUP(AD4746,[2]Formula!V:X,2,0))*H4746)/SUMIF(AD:AD,AD4746,H:H)))</f>
        <v/>
      </c>
      <c r="L4746" s="38" t="str">
        <f t="shared" si="445"/>
        <v/>
      </c>
      <c r="M4746" s="38" t="str">
        <f t="shared" si="446"/>
        <v/>
      </c>
      <c r="N4746" s="38" t="str">
        <f t="shared" si="448"/>
        <v/>
      </c>
      <c r="O4746" s="38" t="str">
        <f t="shared" si="444"/>
        <v/>
      </c>
      <c r="P4746" s="39" t="str">
        <f t="shared" si="449"/>
        <v/>
      </c>
      <c r="AC4746" s="42" t="str">
        <f>IF(B4746="","",VLOOKUP(B4746,[2]Formula!B:C,2,0))</f>
        <v/>
      </c>
      <c r="AD4746" s="43" t="str">
        <f t="shared" si="447"/>
        <v/>
      </c>
    </row>
    <row r="4747" spans="1:30" x14ac:dyDescent="0.25">
      <c r="A4747" s="64"/>
      <c r="B4747" s="64"/>
      <c r="C4747" s="66"/>
      <c r="D4747" s="67"/>
      <c r="E4747" s="64"/>
      <c r="F4747" s="64"/>
      <c r="G4747" s="37" t="str">
        <f>IF(E4747="","",IF(OR(E4747="Project Management",E4747="Project Support",E4747="Sprint Management",E4747="Sprint Support"),"NA",ROUND((((VLOOKUP(AD4747,[2]Formula!V:X,3,0)))-SUMIF(AD:AD,AD4747,H:H)),2)))</f>
        <v/>
      </c>
      <c r="H4747" s="71"/>
      <c r="I4747" s="72"/>
      <c r="J4747" s="72"/>
      <c r="K4747" s="38" t="str">
        <f>IF(E4747="","",IF(OR(E4747="Project Management",E4747="Project Support",E4747="Sprint Management",E4747="Sprint Support"),"NA",(((SUMIF(AD:AD,AD4747,H:H)/VLOOKUP(AD4747,[2]Formula!V:X,3,0))*VLOOKUP(AD4747,[2]Formula!V:X,2,0))*H4747)/SUMIF(AD:AD,AD4747,H:H)))</f>
        <v/>
      </c>
      <c r="L4747" s="38" t="str">
        <f t="shared" si="445"/>
        <v/>
      </c>
      <c r="M4747" s="38" t="str">
        <f t="shared" si="446"/>
        <v/>
      </c>
      <c r="N4747" s="38" t="str">
        <f t="shared" si="448"/>
        <v/>
      </c>
      <c r="O4747" s="38" t="str">
        <f t="shared" si="444"/>
        <v/>
      </c>
      <c r="P4747" s="39" t="str">
        <f t="shared" si="449"/>
        <v/>
      </c>
      <c r="AC4747" s="42" t="str">
        <f>IF(B4747="","",VLOOKUP(B4747,[2]Formula!B:C,2,0))</f>
        <v/>
      </c>
      <c r="AD4747" s="43" t="str">
        <f t="shared" si="447"/>
        <v/>
      </c>
    </row>
    <row r="4748" spans="1:30" x14ac:dyDescent="0.25">
      <c r="A4748" s="64"/>
      <c r="B4748" s="64"/>
      <c r="C4748" s="66"/>
      <c r="D4748" s="67"/>
      <c r="E4748" s="64"/>
      <c r="F4748" s="64"/>
      <c r="G4748" s="37" t="str">
        <f>IF(E4748="","",IF(OR(E4748="Project Management",E4748="Project Support",E4748="Sprint Management",E4748="Sprint Support"),"NA",ROUND((((VLOOKUP(AD4748,[2]Formula!V:X,3,0)))-SUMIF(AD:AD,AD4748,H:H)),2)))</f>
        <v/>
      </c>
      <c r="H4748" s="71"/>
      <c r="I4748" s="72"/>
      <c r="J4748" s="72"/>
      <c r="K4748" s="38" t="str">
        <f>IF(E4748="","",IF(OR(E4748="Project Management",E4748="Project Support",E4748="Sprint Management",E4748="Sprint Support"),"NA",(((SUMIF(AD:AD,AD4748,H:H)/VLOOKUP(AD4748,[2]Formula!V:X,3,0))*VLOOKUP(AD4748,[2]Formula!V:X,2,0))*H4748)/SUMIF(AD:AD,AD4748,H:H)))</f>
        <v/>
      </c>
      <c r="L4748" s="38" t="str">
        <f t="shared" si="445"/>
        <v/>
      </c>
      <c r="M4748" s="38" t="str">
        <f t="shared" si="446"/>
        <v/>
      </c>
      <c r="N4748" s="38" t="str">
        <f t="shared" si="448"/>
        <v/>
      </c>
      <c r="O4748" s="38" t="str">
        <f t="shared" si="444"/>
        <v/>
      </c>
      <c r="P4748" s="39" t="str">
        <f t="shared" si="449"/>
        <v/>
      </c>
      <c r="AC4748" s="42" t="str">
        <f>IF(B4748="","",VLOOKUP(B4748,[2]Formula!B:C,2,0))</f>
        <v/>
      </c>
      <c r="AD4748" s="43" t="str">
        <f t="shared" si="447"/>
        <v/>
      </c>
    </row>
    <row r="4749" spans="1:30" x14ac:dyDescent="0.25">
      <c r="A4749" s="64"/>
      <c r="B4749" s="64"/>
      <c r="C4749" s="66"/>
      <c r="D4749" s="67"/>
      <c r="E4749" s="64"/>
      <c r="F4749" s="64"/>
      <c r="G4749" s="37" t="str">
        <f>IF(E4749="","",IF(OR(E4749="Project Management",E4749="Project Support",E4749="Sprint Management",E4749="Sprint Support"),"NA",ROUND((((VLOOKUP(AD4749,[2]Formula!V:X,3,0)))-SUMIF(AD:AD,AD4749,H:H)),2)))</f>
        <v/>
      </c>
      <c r="H4749" s="71"/>
      <c r="I4749" s="72"/>
      <c r="J4749" s="72"/>
      <c r="K4749" s="38" t="str">
        <f>IF(E4749="","",IF(OR(E4749="Project Management",E4749="Project Support",E4749="Sprint Management",E4749="Sprint Support"),"NA",(((SUMIF(AD:AD,AD4749,H:H)/VLOOKUP(AD4749,[2]Formula!V:X,3,0))*VLOOKUP(AD4749,[2]Formula!V:X,2,0))*H4749)/SUMIF(AD:AD,AD4749,H:H)))</f>
        <v/>
      </c>
      <c r="L4749" s="38" t="str">
        <f t="shared" si="445"/>
        <v/>
      </c>
      <c r="M4749" s="38" t="str">
        <f t="shared" si="446"/>
        <v/>
      </c>
      <c r="N4749" s="38" t="str">
        <f t="shared" si="448"/>
        <v/>
      </c>
      <c r="O4749" s="38" t="str">
        <f t="shared" si="444"/>
        <v/>
      </c>
      <c r="P4749" s="39" t="str">
        <f t="shared" si="449"/>
        <v/>
      </c>
      <c r="AC4749" s="42" t="str">
        <f>IF(B4749="","",VLOOKUP(B4749,[2]Formula!B:C,2,0))</f>
        <v/>
      </c>
      <c r="AD4749" s="43" t="str">
        <f t="shared" si="447"/>
        <v/>
      </c>
    </row>
    <row r="4750" spans="1:30" x14ac:dyDescent="0.25">
      <c r="A4750" s="64"/>
      <c r="B4750" s="64"/>
      <c r="C4750" s="66"/>
      <c r="D4750" s="67"/>
      <c r="E4750" s="64"/>
      <c r="F4750" s="64"/>
      <c r="G4750" s="37" t="str">
        <f>IF(E4750="","",IF(OR(E4750="Project Management",E4750="Project Support",E4750="Sprint Management",E4750="Sprint Support"),"NA",ROUND((((VLOOKUP(AD4750,[2]Formula!V:X,3,0)))-SUMIF(AD:AD,AD4750,H:H)),2)))</f>
        <v/>
      </c>
      <c r="H4750" s="71"/>
      <c r="I4750" s="72"/>
      <c r="J4750" s="72"/>
      <c r="K4750" s="38" t="str">
        <f>IF(E4750="","",IF(OR(E4750="Project Management",E4750="Project Support",E4750="Sprint Management",E4750="Sprint Support"),"NA",(((SUMIF(AD:AD,AD4750,H:H)/VLOOKUP(AD4750,[2]Formula!V:X,3,0))*VLOOKUP(AD4750,[2]Formula!V:X,2,0))*H4750)/SUMIF(AD:AD,AD4750,H:H)))</f>
        <v/>
      </c>
      <c r="L4750" s="38" t="str">
        <f t="shared" si="445"/>
        <v/>
      </c>
      <c r="M4750" s="38" t="str">
        <f t="shared" si="446"/>
        <v/>
      </c>
      <c r="N4750" s="38" t="str">
        <f t="shared" si="448"/>
        <v/>
      </c>
      <c r="O4750" s="38" t="str">
        <f t="shared" si="444"/>
        <v/>
      </c>
      <c r="P4750" s="39" t="str">
        <f t="shared" si="449"/>
        <v/>
      </c>
      <c r="AC4750" s="42" t="str">
        <f>IF(B4750="","",VLOOKUP(B4750,[2]Formula!B:C,2,0))</f>
        <v/>
      </c>
      <c r="AD4750" s="43" t="str">
        <f t="shared" si="447"/>
        <v/>
      </c>
    </row>
    <row r="4751" spans="1:30" x14ac:dyDescent="0.25">
      <c r="A4751" s="64"/>
      <c r="B4751" s="64"/>
      <c r="C4751" s="66"/>
      <c r="D4751" s="67"/>
      <c r="E4751" s="64"/>
      <c r="F4751" s="64"/>
      <c r="G4751" s="37" t="str">
        <f>IF(E4751="","",IF(OR(E4751="Project Management",E4751="Project Support",E4751="Sprint Management",E4751="Sprint Support"),"NA",ROUND((((VLOOKUP(AD4751,[2]Formula!V:X,3,0)))-SUMIF(AD:AD,AD4751,H:H)),2)))</f>
        <v/>
      </c>
      <c r="H4751" s="71"/>
      <c r="I4751" s="72"/>
      <c r="J4751" s="72"/>
      <c r="K4751" s="38" t="str">
        <f>IF(E4751="","",IF(OR(E4751="Project Management",E4751="Project Support",E4751="Sprint Management",E4751="Sprint Support"),"NA",(((SUMIF(AD:AD,AD4751,H:H)/VLOOKUP(AD4751,[2]Formula!V:X,3,0))*VLOOKUP(AD4751,[2]Formula!V:X,2,0))*H4751)/SUMIF(AD:AD,AD4751,H:H)))</f>
        <v/>
      </c>
      <c r="L4751" s="38" t="str">
        <f t="shared" si="445"/>
        <v/>
      </c>
      <c r="M4751" s="38" t="str">
        <f t="shared" si="446"/>
        <v/>
      </c>
      <c r="N4751" s="38" t="str">
        <f t="shared" si="448"/>
        <v/>
      </c>
      <c r="O4751" s="38" t="str">
        <f t="shared" si="444"/>
        <v/>
      </c>
      <c r="P4751" s="39" t="str">
        <f t="shared" si="449"/>
        <v/>
      </c>
      <c r="AC4751" s="42" t="str">
        <f>IF(B4751="","",VLOOKUP(B4751,[2]Formula!B:C,2,0))</f>
        <v/>
      </c>
      <c r="AD4751" s="43" t="str">
        <f t="shared" si="447"/>
        <v/>
      </c>
    </row>
    <row r="4752" spans="1:30" x14ac:dyDescent="0.25">
      <c r="A4752" s="64"/>
      <c r="B4752" s="64"/>
      <c r="C4752" s="66"/>
      <c r="D4752" s="67"/>
      <c r="E4752" s="64"/>
      <c r="F4752" s="64"/>
      <c r="G4752" s="37" t="str">
        <f>IF(E4752="","",IF(OR(E4752="Project Management",E4752="Project Support",E4752="Sprint Management",E4752="Sprint Support"),"NA",ROUND((((VLOOKUP(AD4752,[2]Formula!V:X,3,0)))-SUMIF(AD:AD,AD4752,H:H)),2)))</f>
        <v/>
      </c>
      <c r="H4752" s="71"/>
      <c r="I4752" s="72"/>
      <c r="J4752" s="72"/>
      <c r="K4752" s="38" t="str">
        <f>IF(E4752="","",IF(OR(E4752="Project Management",E4752="Project Support",E4752="Sprint Management",E4752="Sprint Support"),"NA",(((SUMIF(AD:AD,AD4752,H:H)/VLOOKUP(AD4752,[2]Formula!V:X,3,0))*VLOOKUP(AD4752,[2]Formula!V:X,2,0))*H4752)/SUMIF(AD:AD,AD4752,H:H)))</f>
        <v/>
      </c>
      <c r="L4752" s="38" t="str">
        <f t="shared" si="445"/>
        <v/>
      </c>
      <c r="M4752" s="38" t="str">
        <f t="shared" si="446"/>
        <v/>
      </c>
      <c r="N4752" s="38" t="str">
        <f t="shared" si="448"/>
        <v/>
      </c>
      <c r="O4752" s="38" t="str">
        <f t="shared" si="444"/>
        <v/>
      </c>
      <c r="P4752" s="39" t="str">
        <f t="shared" si="449"/>
        <v/>
      </c>
      <c r="AC4752" s="42" t="str">
        <f>IF(B4752="","",VLOOKUP(B4752,[2]Formula!B:C,2,0))</f>
        <v/>
      </c>
      <c r="AD4752" s="43" t="str">
        <f t="shared" si="447"/>
        <v/>
      </c>
    </row>
    <row r="4753" spans="1:30" x14ac:dyDescent="0.25">
      <c r="A4753" s="64"/>
      <c r="B4753" s="64"/>
      <c r="C4753" s="66"/>
      <c r="D4753" s="67"/>
      <c r="E4753" s="64"/>
      <c r="F4753" s="64"/>
      <c r="G4753" s="37" t="str">
        <f>IF(E4753="","",IF(OR(E4753="Project Management",E4753="Project Support",E4753="Sprint Management",E4753="Sprint Support"),"NA",ROUND((((VLOOKUP(AD4753,[2]Formula!V:X,3,0)))-SUMIF(AD:AD,AD4753,H:H)),2)))</f>
        <v/>
      </c>
      <c r="H4753" s="71"/>
      <c r="I4753" s="72"/>
      <c r="J4753" s="72"/>
      <c r="K4753" s="38" t="str">
        <f>IF(E4753="","",IF(OR(E4753="Project Management",E4753="Project Support",E4753="Sprint Management",E4753="Sprint Support"),"NA",(((SUMIF(AD:AD,AD4753,H:H)/VLOOKUP(AD4753,[2]Formula!V:X,3,0))*VLOOKUP(AD4753,[2]Formula!V:X,2,0))*H4753)/SUMIF(AD:AD,AD4753,H:H)))</f>
        <v/>
      </c>
      <c r="L4753" s="38" t="str">
        <f t="shared" si="445"/>
        <v/>
      </c>
      <c r="M4753" s="38" t="str">
        <f t="shared" si="446"/>
        <v/>
      </c>
      <c r="N4753" s="38" t="str">
        <f t="shared" si="448"/>
        <v/>
      </c>
      <c r="O4753" s="38" t="str">
        <f t="shared" si="444"/>
        <v/>
      </c>
      <c r="P4753" s="39" t="str">
        <f t="shared" si="449"/>
        <v/>
      </c>
      <c r="AC4753" s="42" t="str">
        <f>IF(B4753="","",VLOOKUP(B4753,[2]Formula!B:C,2,0))</f>
        <v/>
      </c>
      <c r="AD4753" s="43" t="str">
        <f t="shared" si="447"/>
        <v/>
      </c>
    </row>
    <row r="4754" spans="1:30" x14ac:dyDescent="0.25">
      <c r="A4754" s="64"/>
      <c r="B4754" s="64"/>
      <c r="C4754" s="66"/>
      <c r="D4754" s="67"/>
      <c r="E4754" s="64"/>
      <c r="F4754" s="64"/>
      <c r="G4754" s="37" t="str">
        <f>IF(E4754="","",IF(OR(E4754="Project Management",E4754="Project Support",E4754="Sprint Management",E4754="Sprint Support"),"NA",ROUND((((VLOOKUP(AD4754,[2]Formula!V:X,3,0)))-SUMIF(AD:AD,AD4754,H:H)),2)))</f>
        <v/>
      </c>
      <c r="H4754" s="71"/>
      <c r="I4754" s="72"/>
      <c r="J4754" s="72"/>
      <c r="K4754" s="38" t="str">
        <f>IF(E4754="","",IF(OR(E4754="Project Management",E4754="Project Support",E4754="Sprint Management",E4754="Sprint Support"),"NA",(((SUMIF(AD:AD,AD4754,H:H)/VLOOKUP(AD4754,[2]Formula!V:X,3,0))*VLOOKUP(AD4754,[2]Formula!V:X,2,0))*H4754)/SUMIF(AD:AD,AD4754,H:H)))</f>
        <v/>
      </c>
      <c r="L4754" s="38" t="str">
        <f t="shared" si="445"/>
        <v/>
      </c>
      <c r="M4754" s="38" t="str">
        <f t="shared" si="446"/>
        <v/>
      </c>
      <c r="N4754" s="38" t="str">
        <f t="shared" si="448"/>
        <v/>
      </c>
      <c r="O4754" s="38" t="str">
        <f t="shared" si="444"/>
        <v/>
      </c>
      <c r="P4754" s="39" t="str">
        <f t="shared" si="449"/>
        <v/>
      </c>
      <c r="AC4754" s="42" t="str">
        <f>IF(B4754="","",VLOOKUP(B4754,[2]Formula!B:C,2,0))</f>
        <v/>
      </c>
      <c r="AD4754" s="43" t="str">
        <f t="shared" si="447"/>
        <v/>
      </c>
    </row>
    <row r="4755" spans="1:30" x14ac:dyDescent="0.25">
      <c r="A4755" s="64"/>
      <c r="B4755" s="64"/>
      <c r="C4755" s="66"/>
      <c r="D4755" s="67"/>
      <c r="E4755" s="64"/>
      <c r="F4755" s="64"/>
      <c r="G4755" s="37" t="str">
        <f>IF(E4755="","",IF(OR(E4755="Project Management",E4755="Project Support",E4755="Sprint Management",E4755="Sprint Support"),"NA",ROUND((((VLOOKUP(AD4755,[2]Formula!V:X,3,0)))-SUMIF(AD:AD,AD4755,H:H)),2)))</f>
        <v/>
      </c>
      <c r="H4755" s="71"/>
      <c r="I4755" s="72"/>
      <c r="J4755" s="72"/>
      <c r="K4755" s="38" t="str">
        <f>IF(E4755="","",IF(OR(E4755="Project Management",E4755="Project Support",E4755="Sprint Management",E4755="Sprint Support"),"NA",(((SUMIF(AD:AD,AD4755,H:H)/VLOOKUP(AD4755,[2]Formula!V:X,3,0))*VLOOKUP(AD4755,[2]Formula!V:X,2,0))*H4755)/SUMIF(AD:AD,AD4755,H:H)))</f>
        <v/>
      </c>
      <c r="L4755" s="38" t="str">
        <f t="shared" si="445"/>
        <v/>
      </c>
      <c r="M4755" s="38" t="str">
        <f t="shared" si="446"/>
        <v/>
      </c>
      <c r="N4755" s="38" t="str">
        <f t="shared" si="448"/>
        <v/>
      </c>
      <c r="O4755" s="38" t="str">
        <f t="shared" si="444"/>
        <v/>
      </c>
      <c r="P4755" s="39" t="str">
        <f t="shared" si="449"/>
        <v/>
      </c>
      <c r="AC4755" s="42" t="str">
        <f>IF(B4755="","",VLOOKUP(B4755,[2]Formula!B:C,2,0))</f>
        <v/>
      </c>
      <c r="AD4755" s="43" t="str">
        <f t="shared" si="447"/>
        <v/>
      </c>
    </row>
    <row r="4756" spans="1:30" x14ac:dyDescent="0.25">
      <c r="A4756" s="64"/>
      <c r="B4756" s="64"/>
      <c r="C4756" s="66"/>
      <c r="D4756" s="67"/>
      <c r="E4756" s="64"/>
      <c r="F4756" s="64"/>
      <c r="G4756" s="37" t="str">
        <f>IF(E4756="","",IF(OR(E4756="Project Management",E4756="Project Support",E4756="Sprint Management",E4756="Sprint Support"),"NA",ROUND((((VLOOKUP(AD4756,[2]Formula!V:X,3,0)))-SUMIF(AD:AD,AD4756,H:H)),2)))</f>
        <v/>
      </c>
      <c r="H4756" s="71"/>
      <c r="I4756" s="72"/>
      <c r="J4756" s="72"/>
      <c r="K4756" s="38" t="str">
        <f>IF(E4756="","",IF(OR(E4756="Project Management",E4756="Project Support",E4756="Sprint Management",E4756="Sprint Support"),"NA",(((SUMIF(AD:AD,AD4756,H:H)/VLOOKUP(AD4756,[2]Formula!V:X,3,0))*VLOOKUP(AD4756,[2]Formula!V:X,2,0))*H4756)/SUMIF(AD:AD,AD4756,H:H)))</f>
        <v/>
      </c>
      <c r="L4756" s="38" t="str">
        <f t="shared" si="445"/>
        <v/>
      </c>
      <c r="M4756" s="38" t="str">
        <f t="shared" si="446"/>
        <v/>
      </c>
      <c r="N4756" s="38" t="str">
        <f t="shared" si="448"/>
        <v/>
      </c>
      <c r="O4756" s="38" t="str">
        <f t="shared" si="444"/>
        <v/>
      </c>
      <c r="P4756" s="39" t="str">
        <f t="shared" si="449"/>
        <v/>
      </c>
      <c r="AC4756" s="42" t="str">
        <f>IF(B4756="","",VLOOKUP(B4756,[2]Formula!B:C,2,0))</f>
        <v/>
      </c>
      <c r="AD4756" s="43" t="str">
        <f t="shared" si="447"/>
        <v/>
      </c>
    </row>
    <row r="4757" spans="1:30" x14ac:dyDescent="0.25">
      <c r="A4757" s="64"/>
      <c r="B4757" s="64"/>
      <c r="C4757" s="66"/>
      <c r="D4757" s="67"/>
      <c r="E4757" s="64"/>
      <c r="F4757" s="64"/>
      <c r="G4757" s="37" t="str">
        <f>IF(E4757="","",IF(OR(E4757="Project Management",E4757="Project Support",E4757="Sprint Management",E4757="Sprint Support"),"NA",ROUND((((VLOOKUP(AD4757,[2]Formula!V:X,3,0)))-SUMIF(AD:AD,AD4757,H:H)),2)))</f>
        <v/>
      </c>
      <c r="H4757" s="71"/>
      <c r="I4757" s="72"/>
      <c r="J4757" s="72"/>
      <c r="K4757" s="38" t="str">
        <f>IF(E4757="","",IF(OR(E4757="Project Management",E4757="Project Support",E4757="Sprint Management",E4757="Sprint Support"),"NA",(((SUMIF(AD:AD,AD4757,H:H)/VLOOKUP(AD4757,[2]Formula!V:X,3,0))*VLOOKUP(AD4757,[2]Formula!V:X,2,0))*H4757)/SUMIF(AD:AD,AD4757,H:H)))</f>
        <v/>
      </c>
      <c r="L4757" s="38" t="str">
        <f t="shared" si="445"/>
        <v/>
      </c>
      <c r="M4757" s="38" t="str">
        <f t="shared" si="446"/>
        <v/>
      </c>
      <c r="N4757" s="38" t="str">
        <f t="shared" si="448"/>
        <v/>
      </c>
      <c r="O4757" s="38" t="str">
        <f t="shared" si="444"/>
        <v/>
      </c>
      <c r="P4757" s="39" t="str">
        <f t="shared" si="449"/>
        <v/>
      </c>
      <c r="AC4757" s="42" t="str">
        <f>IF(B4757="","",VLOOKUP(B4757,[2]Formula!B:C,2,0))</f>
        <v/>
      </c>
      <c r="AD4757" s="43" t="str">
        <f t="shared" si="447"/>
        <v/>
      </c>
    </row>
    <row r="4758" spans="1:30" x14ac:dyDescent="0.25">
      <c r="A4758" s="64"/>
      <c r="B4758" s="64"/>
      <c r="C4758" s="66"/>
      <c r="D4758" s="67"/>
      <c r="E4758" s="64"/>
      <c r="F4758" s="64"/>
      <c r="G4758" s="37" t="str">
        <f>IF(E4758="","",IF(OR(E4758="Project Management",E4758="Project Support",E4758="Sprint Management",E4758="Sprint Support"),"NA",ROUND((((VLOOKUP(AD4758,[2]Formula!V:X,3,0)))-SUMIF(AD:AD,AD4758,H:H)),2)))</f>
        <v/>
      </c>
      <c r="H4758" s="71"/>
      <c r="I4758" s="72"/>
      <c r="J4758" s="72"/>
      <c r="K4758" s="38" t="str">
        <f>IF(E4758="","",IF(OR(E4758="Project Management",E4758="Project Support",E4758="Sprint Management",E4758="Sprint Support"),"NA",(((SUMIF(AD:AD,AD4758,H:H)/VLOOKUP(AD4758,[2]Formula!V:X,3,0))*VLOOKUP(AD4758,[2]Formula!V:X,2,0))*H4758)/SUMIF(AD:AD,AD4758,H:H)))</f>
        <v/>
      </c>
      <c r="L4758" s="38" t="str">
        <f t="shared" si="445"/>
        <v/>
      </c>
      <c r="M4758" s="38" t="str">
        <f t="shared" si="446"/>
        <v/>
      </c>
      <c r="N4758" s="38" t="str">
        <f t="shared" si="448"/>
        <v/>
      </c>
      <c r="O4758" s="38" t="str">
        <f t="shared" si="444"/>
        <v/>
      </c>
      <c r="P4758" s="39" t="str">
        <f t="shared" si="449"/>
        <v/>
      </c>
      <c r="AC4758" s="42" t="str">
        <f>IF(B4758="","",VLOOKUP(B4758,[2]Formula!B:C,2,0))</f>
        <v/>
      </c>
      <c r="AD4758" s="43" t="str">
        <f t="shared" si="447"/>
        <v/>
      </c>
    </row>
    <row r="4759" spans="1:30" x14ac:dyDescent="0.25">
      <c r="A4759" s="64"/>
      <c r="B4759" s="64"/>
      <c r="C4759" s="66"/>
      <c r="D4759" s="67"/>
      <c r="E4759" s="64"/>
      <c r="F4759" s="64"/>
      <c r="G4759" s="37" t="str">
        <f>IF(E4759="","",IF(OR(E4759="Project Management",E4759="Project Support",E4759="Sprint Management",E4759="Sprint Support"),"NA",ROUND((((VLOOKUP(AD4759,[2]Formula!V:X,3,0)))-SUMIF(AD:AD,AD4759,H:H)),2)))</f>
        <v/>
      </c>
      <c r="H4759" s="71"/>
      <c r="I4759" s="72"/>
      <c r="J4759" s="72"/>
      <c r="K4759" s="38" t="str">
        <f>IF(E4759="","",IF(OR(E4759="Project Management",E4759="Project Support",E4759="Sprint Management",E4759="Sprint Support"),"NA",(((SUMIF(AD:AD,AD4759,H:H)/VLOOKUP(AD4759,[2]Formula!V:X,3,0))*VLOOKUP(AD4759,[2]Formula!V:X,2,0))*H4759)/SUMIF(AD:AD,AD4759,H:H)))</f>
        <v/>
      </c>
      <c r="L4759" s="38" t="str">
        <f t="shared" si="445"/>
        <v/>
      </c>
      <c r="M4759" s="38" t="str">
        <f t="shared" si="446"/>
        <v/>
      </c>
      <c r="N4759" s="38" t="str">
        <f t="shared" si="448"/>
        <v/>
      </c>
      <c r="O4759" s="38" t="str">
        <f t="shared" si="444"/>
        <v/>
      </c>
      <c r="P4759" s="39" t="str">
        <f t="shared" si="449"/>
        <v/>
      </c>
      <c r="AC4759" s="42" t="str">
        <f>IF(B4759="","",VLOOKUP(B4759,[2]Formula!B:C,2,0))</f>
        <v/>
      </c>
      <c r="AD4759" s="43" t="str">
        <f t="shared" si="447"/>
        <v/>
      </c>
    </row>
    <row r="4760" spans="1:30" x14ac:dyDescent="0.25">
      <c r="A4760" s="64"/>
      <c r="B4760" s="64"/>
      <c r="C4760" s="66"/>
      <c r="D4760" s="67"/>
      <c r="E4760" s="64"/>
      <c r="F4760" s="64"/>
      <c r="G4760" s="37" t="str">
        <f>IF(E4760="","",IF(OR(E4760="Project Management",E4760="Project Support",E4760="Sprint Management",E4760="Sprint Support"),"NA",ROUND((((VLOOKUP(AD4760,[2]Formula!V:X,3,0)))-SUMIF(AD:AD,AD4760,H:H)),2)))</f>
        <v/>
      </c>
      <c r="H4760" s="71"/>
      <c r="I4760" s="72"/>
      <c r="J4760" s="72"/>
      <c r="K4760" s="38" t="str">
        <f>IF(E4760="","",IF(OR(E4760="Project Management",E4760="Project Support",E4760="Sprint Management",E4760="Sprint Support"),"NA",(((SUMIF(AD:AD,AD4760,H:H)/VLOOKUP(AD4760,[2]Formula!V:X,3,0))*VLOOKUP(AD4760,[2]Formula!V:X,2,0))*H4760)/SUMIF(AD:AD,AD4760,H:H)))</f>
        <v/>
      </c>
      <c r="L4760" s="38" t="str">
        <f t="shared" si="445"/>
        <v/>
      </c>
      <c r="M4760" s="38" t="str">
        <f t="shared" si="446"/>
        <v/>
      </c>
      <c r="N4760" s="38" t="str">
        <f t="shared" si="448"/>
        <v/>
      </c>
      <c r="O4760" s="38" t="str">
        <f t="shared" si="444"/>
        <v/>
      </c>
      <c r="P4760" s="39" t="str">
        <f t="shared" si="449"/>
        <v/>
      </c>
      <c r="AC4760" s="42" t="str">
        <f>IF(B4760="","",VLOOKUP(B4760,[2]Formula!B:C,2,0))</f>
        <v/>
      </c>
      <c r="AD4760" s="43" t="str">
        <f t="shared" si="447"/>
        <v/>
      </c>
    </row>
    <row r="4761" spans="1:30" x14ac:dyDescent="0.25">
      <c r="A4761" s="64"/>
      <c r="B4761" s="64"/>
      <c r="C4761" s="66"/>
      <c r="D4761" s="67"/>
      <c r="E4761" s="64"/>
      <c r="F4761" s="64"/>
      <c r="G4761" s="37" t="str">
        <f>IF(E4761="","",IF(OR(E4761="Project Management",E4761="Project Support",E4761="Sprint Management",E4761="Sprint Support"),"NA",ROUND((((VLOOKUP(AD4761,[2]Formula!V:X,3,0)))-SUMIF(AD:AD,AD4761,H:H)),2)))</f>
        <v/>
      </c>
      <c r="H4761" s="71"/>
      <c r="I4761" s="72"/>
      <c r="J4761" s="72"/>
      <c r="K4761" s="38" t="str">
        <f>IF(E4761="","",IF(OR(E4761="Project Management",E4761="Project Support",E4761="Sprint Management",E4761="Sprint Support"),"NA",(((SUMIF(AD:AD,AD4761,H:H)/VLOOKUP(AD4761,[2]Formula!V:X,3,0))*VLOOKUP(AD4761,[2]Formula!V:X,2,0))*H4761)/SUMIF(AD:AD,AD4761,H:H)))</f>
        <v/>
      </c>
      <c r="L4761" s="38" t="str">
        <f t="shared" si="445"/>
        <v/>
      </c>
      <c r="M4761" s="38" t="str">
        <f t="shared" si="446"/>
        <v/>
      </c>
      <c r="N4761" s="38" t="str">
        <f t="shared" si="448"/>
        <v/>
      </c>
      <c r="O4761" s="38" t="str">
        <f t="shared" si="444"/>
        <v/>
      </c>
      <c r="P4761" s="39" t="str">
        <f t="shared" si="449"/>
        <v/>
      </c>
      <c r="AC4761" s="42" t="str">
        <f>IF(B4761="","",VLOOKUP(B4761,[2]Formula!B:C,2,0))</f>
        <v/>
      </c>
      <c r="AD4761" s="43" t="str">
        <f t="shared" si="447"/>
        <v/>
      </c>
    </row>
    <row r="4762" spans="1:30" x14ac:dyDescent="0.25">
      <c r="A4762" s="64"/>
      <c r="B4762" s="64"/>
      <c r="C4762" s="66"/>
      <c r="D4762" s="67"/>
      <c r="E4762" s="64"/>
      <c r="F4762" s="64"/>
      <c r="G4762" s="37" t="str">
        <f>IF(E4762="","",IF(OR(E4762="Project Management",E4762="Project Support",E4762="Sprint Management",E4762="Sprint Support"),"NA",ROUND((((VLOOKUP(AD4762,[2]Formula!V:X,3,0)))-SUMIF(AD:AD,AD4762,H:H)),2)))</f>
        <v/>
      </c>
      <c r="H4762" s="71"/>
      <c r="I4762" s="72"/>
      <c r="J4762" s="72"/>
      <c r="K4762" s="38" t="str">
        <f>IF(E4762="","",IF(OR(E4762="Project Management",E4762="Project Support",E4762="Sprint Management",E4762="Sprint Support"),"NA",(((SUMIF(AD:AD,AD4762,H:H)/VLOOKUP(AD4762,[2]Formula!V:X,3,0))*VLOOKUP(AD4762,[2]Formula!V:X,2,0))*H4762)/SUMIF(AD:AD,AD4762,H:H)))</f>
        <v/>
      </c>
      <c r="L4762" s="38" t="str">
        <f t="shared" si="445"/>
        <v/>
      </c>
      <c r="M4762" s="38" t="str">
        <f t="shared" si="446"/>
        <v/>
      </c>
      <c r="N4762" s="38" t="str">
        <f t="shared" si="448"/>
        <v/>
      </c>
      <c r="O4762" s="38" t="str">
        <f t="shared" si="444"/>
        <v/>
      </c>
      <c r="P4762" s="39" t="str">
        <f t="shared" si="449"/>
        <v/>
      </c>
      <c r="AC4762" s="42" t="str">
        <f>IF(B4762="","",VLOOKUP(B4762,[2]Formula!B:C,2,0))</f>
        <v/>
      </c>
      <c r="AD4762" s="43" t="str">
        <f t="shared" si="447"/>
        <v/>
      </c>
    </row>
    <row r="4763" spans="1:30" x14ac:dyDescent="0.25">
      <c r="A4763" s="64"/>
      <c r="B4763" s="64"/>
      <c r="C4763" s="66"/>
      <c r="D4763" s="67"/>
      <c r="E4763" s="64"/>
      <c r="F4763" s="64"/>
      <c r="G4763" s="37" t="str">
        <f>IF(E4763="","",IF(OR(E4763="Project Management",E4763="Project Support",E4763="Sprint Management",E4763="Sprint Support"),"NA",ROUND((((VLOOKUP(AD4763,[2]Formula!V:X,3,0)))-SUMIF(AD:AD,AD4763,H:H)),2)))</f>
        <v/>
      </c>
      <c r="H4763" s="71"/>
      <c r="I4763" s="72"/>
      <c r="J4763" s="72"/>
      <c r="K4763" s="38" t="str">
        <f>IF(E4763="","",IF(OR(E4763="Project Management",E4763="Project Support",E4763="Sprint Management",E4763="Sprint Support"),"NA",(((SUMIF(AD:AD,AD4763,H:H)/VLOOKUP(AD4763,[2]Formula!V:X,3,0))*VLOOKUP(AD4763,[2]Formula!V:X,2,0))*H4763)/SUMIF(AD:AD,AD4763,H:H)))</f>
        <v/>
      </c>
      <c r="L4763" s="38" t="str">
        <f t="shared" si="445"/>
        <v/>
      </c>
      <c r="M4763" s="38" t="str">
        <f t="shared" si="446"/>
        <v/>
      </c>
      <c r="N4763" s="38" t="str">
        <f t="shared" si="448"/>
        <v/>
      </c>
      <c r="O4763" s="38" t="str">
        <f t="shared" si="444"/>
        <v/>
      </c>
      <c r="P4763" s="39" t="str">
        <f t="shared" si="449"/>
        <v/>
      </c>
      <c r="AC4763" s="42" t="str">
        <f>IF(B4763="","",VLOOKUP(B4763,[2]Formula!B:C,2,0))</f>
        <v/>
      </c>
      <c r="AD4763" s="43" t="str">
        <f t="shared" si="447"/>
        <v/>
      </c>
    </row>
    <row r="4764" spans="1:30" x14ac:dyDescent="0.25">
      <c r="A4764" s="64"/>
      <c r="B4764" s="64"/>
      <c r="C4764" s="66"/>
      <c r="D4764" s="67"/>
      <c r="E4764" s="64"/>
      <c r="F4764" s="64"/>
      <c r="G4764" s="37" t="str">
        <f>IF(E4764="","",IF(OR(E4764="Project Management",E4764="Project Support",E4764="Sprint Management",E4764="Sprint Support"),"NA",ROUND((((VLOOKUP(AD4764,[2]Formula!V:X,3,0)))-SUMIF(AD:AD,AD4764,H:H)),2)))</f>
        <v/>
      </c>
      <c r="H4764" s="71"/>
      <c r="I4764" s="72"/>
      <c r="J4764" s="72"/>
      <c r="K4764" s="38" t="str">
        <f>IF(E4764="","",IF(OR(E4764="Project Management",E4764="Project Support",E4764="Sprint Management",E4764="Sprint Support"),"NA",(((SUMIF(AD:AD,AD4764,H:H)/VLOOKUP(AD4764,[2]Formula!V:X,3,0))*VLOOKUP(AD4764,[2]Formula!V:X,2,0))*H4764)/SUMIF(AD:AD,AD4764,H:H)))</f>
        <v/>
      </c>
      <c r="L4764" s="38" t="str">
        <f t="shared" si="445"/>
        <v/>
      </c>
      <c r="M4764" s="38" t="str">
        <f t="shared" si="446"/>
        <v/>
      </c>
      <c r="N4764" s="38" t="str">
        <f t="shared" si="448"/>
        <v/>
      </c>
      <c r="O4764" s="38" t="str">
        <f t="shared" si="444"/>
        <v/>
      </c>
      <c r="P4764" s="39" t="str">
        <f t="shared" si="449"/>
        <v/>
      </c>
      <c r="AC4764" s="42" t="str">
        <f>IF(B4764="","",VLOOKUP(B4764,[2]Formula!B:C,2,0))</f>
        <v/>
      </c>
      <c r="AD4764" s="43" t="str">
        <f t="shared" si="447"/>
        <v/>
      </c>
    </row>
    <row r="4765" spans="1:30" x14ac:dyDescent="0.25">
      <c r="A4765" s="64"/>
      <c r="B4765" s="64"/>
      <c r="C4765" s="66"/>
      <c r="D4765" s="67"/>
      <c r="E4765" s="64"/>
      <c r="F4765" s="64"/>
      <c r="G4765" s="37" t="str">
        <f>IF(E4765="","",IF(OR(E4765="Project Management",E4765="Project Support",E4765="Sprint Management",E4765="Sprint Support"),"NA",ROUND((((VLOOKUP(AD4765,[2]Formula!V:X,3,0)))-SUMIF(AD:AD,AD4765,H:H)),2)))</f>
        <v/>
      </c>
      <c r="H4765" s="71"/>
      <c r="I4765" s="72"/>
      <c r="J4765" s="72"/>
      <c r="K4765" s="38" t="str">
        <f>IF(E4765="","",IF(OR(E4765="Project Management",E4765="Project Support",E4765="Sprint Management",E4765="Sprint Support"),"NA",(((SUMIF(AD:AD,AD4765,H:H)/VLOOKUP(AD4765,[2]Formula!V:X,3,0))*VLOOKUP(AD4765,[2]Formula!V:X,2,0))*H4765)/SUMIF(AD:AD,AD4765,H:H)))</f>
        <v/>
      </c>
      <c r="L4765" s="38" t="str">
        <f t="shared" si="445"/>
        <v/>
      </c>
      <c r="M4765" s="38" t="str">
        <f t="shared" si="446"/>
        <v/>
      </c>
      <c r="N4765" s="38" t="str">
        <f t="shared" si="448"/>
        <v/>
      </c>
      <c r="O4765" s="38" t="str">
        <f t="shared" si="444"/>
        <v/>
      </c>
      <c r="P4765" s="39" t="str">
        <f t="shared" si="449"/>
        <v/>
      </c>
      <c r="AC4765" s="42" t="str">
        <f>IF(B4765="","",VLOOKUP(B4765,[2]Formula!B:C,2,0))</f>
        <v/>
      </c>
      <c r="AD4765" s="43" t="str">
        <f t="shared" si="447"/>
        <v/>
      </c>
    </row>
    <row r="4766" spans="1:30" x14ac:dyDescent="0.25">
      <c r="A4766" s="64"/>
      <c r="B4766" s="64"/>
      <c r="C4766" s="66"/>
      <c r="D4766" s="67"/>
      <c r="E4766" s="64"/>
      <c r="F4766" s="64"/>
      <c r="G4766" s="37" t="str">
        <f>IF(E4766="","",IF(OR(E4766="Project Management",E4766="Project Support",E4766="Sprint Management",E4766="Sprint Support"),"NA",ROUND((((VLOOKUP(AD4766,[2]Formula!V:X,3,0)))-SUMIF(AD:AD,AD4766,H:H)),2)))</f>
        <v/>
      </c>
      <c r="H4766" s="71"/>
      <c r="I4766" s="72"/>
      <c r="J4766" s="72"/>
      <c r="K4766" s="38" t="str">
        <f>IF(E4766="","",IF(OR(E4766="Project Management",E4766="Project Support",E4766="Sprint Management",E4766="Sprint Support"),"NA",(((SUMIF(AD:AD,AD4766,H:H)/VLOOKUP(AD4766,[2]Formula!V:X,3,0))*VLOOKUP(AD4766,[2]Formula!V:X,2,0))*H4766)/SUMIF(AD:AD,AD4766,H:H)))</f>
        <v/>
      </c>
      <c r="L4766" s="38" t="str">
        <f t="shared" si="445"/>
        <v/>
      </c>
      <c r="M4766" s="38" t="str">
        <f t="shared" si="446"/>
        <v/>
      </c>
      <c r="N4766" s="38" t="str">
        <f t="shared" si="448"/>
        <v/>
      </c>
      <c r="O4766" s="38" t="str">
        <f t="shared" si="444"/>
        <v/>
      </c>
      <c r="P4766" s="39" t="str">
        <f t="shared" si="449"/>
        <v/>
      </c>
      <c r="AC4766" s="42" t="str">
        <f>IF(B4766="","",VLOOKUP(B4766,[2]Formula!B:C,2,0))</f>
        <v/>
      </c>
      <c r="AD4766" s="43" t="str">
        <f t="shared" si="447"/>
        <v/>
      </c>
    </row>
    <row r="4767" spans="1:30" x14ac:dyDescent="0.25">
      <c r="A4767" s="64"/>
      <c r="B4767" s="64"/>
      <c r="C4767" s="66"/>
      <c r="D4767" s="67"/>
      <c r="E4767" s="64"/>
      <c r="F4767" s="64"/>
      <c r="G4767" s="37" t="str">
        <f>IF(E4767="","",IF(OR(E4767="Project Management",E4767="Project Support",E4767="Sprint Management",E4767="Sprint Support"),"NA",ROUND((((VLOOKUP(AD4767,[2]Formula!V:X,3,0)))-SUMIF(AD:AD,AD4767,H:H)),2)))</f>
        <v/>
      </c>
      <c r="H4767" s="71"/>
      <c r="I4767" s="72"/>
      <c r="J4767" s="72"/>
      <c r="K4767" s="38" t="str">
        <f>IF(E4767="","",IF(OR(E4767="Project Management",E4767="Project Support",E4767="Sprint Management",E4767="Sprint Support"),"NA",(((SUMIF(AD:AD,AD4767,H:H)/VLOOKUP(AD4767,[2]Formula!V:X,3,0))*VLOOKUP(AD4767,[2]Formula!V:X,2,0))*H4767)/SUMIF(AD:AD,AD4767,H:H)))</f>
        <v/>
      </c>
      <c r="L4767" s="38" t="str">
        <f t="shared" si="445"/>
        <v/>
      </c>
      <c r="M4767" s="38" t="str">
        <f t="shared" si="446"/>
        <v/>
      </c>
      <c r="N4767" s="38" t="str">
        <f t="shared" si="448"/>
        <v/>
      </c>
      <c r="O4767" s="38" t="str">
        <f t="shared" si="444"/>
        <v/>
      </c>
      <c r="P4767" s="39" t="str">
        <f t="shared" si="449"/>
        <v/>
      </c>
      <c r="AC4767" s="42" t="str">
        <f>IF(B4767="","",VLOOKUP(B4767,[2]Formula!B:C,2,0))</f>
        <v/>
      </c>
      <c r="AD4767" s="43" t="str">
        <f t="shared" si="447"/>
        <v/>
      </c>
    </row>
    <row r="4768" spans="1:30" x14ac:dyDescent="0.25">
      <c r="A4768" s="64"/>
      <c r="B4768" s="64"/>
      <c r="C4768" s="66"/>
      <c r="D4768" s="67"/>
      <c r="E4768" s="64"/>
      <c r="F4768" s="64"/>
      <c r="G4768" s="37" t="str">
        <f>IF(E4768="","",IF(OR(E4768="Project Management",E4768="Project Support",E4768="Sprint Management",E4768="Sprint Support"),"NA",ROUND((((VLOOKUP(AD4768,[2]Formula!V:X,3,0)))-SUMIF(AD:AD,AD4768,H:H)),2)))</f>
        <v/>
      </c>
      <c r="H4768" s="71"/>
      <c r="I4768" s="72"/>
      <c r="J4768" s="72"/>
      <c r="K4768" s="38" t="str">
        <f>IF(E4768="","",IF(OR(E4768="Project Management",E4768="Project Support",E4768="Sprint Management",E4768="Sprint Support"),"NA",(((SUMIF(AD:AD,AD4768,H:H)/VLOOKUP(AD4768,[2]Formula!V:X,3,0))*VLOOKUP(AD4768,[2]Formula!V:X,2,0))*H4768)/SUMIF(AD:AD,AD4768,H:H)))</f>
        <v/>
      </c>
      <c r="L4768" s="38" t="str">
        <f t="shared" si="445"/>
        <v/>
      </c>
      <c r="M4768" s="38" t="str">
        <f t="shared" si="446"/>
        <v/>
      </c>
      <c r="N4768" s="38" t="str">
        <f t="shared" si="448"/>
        <v/>
      </c>
      <c r="O4768" s="38" t="str">
        <f t="shared" si="444"/>
        <v/>
      </c>
      <c r="P4768" s="39" t="str">
        <f t="shared" si="449"/>
        <v/>
      </c>
      <c r="AC4768" s="42" t="str">
        <f>IF(B4768="","",VLOOKUP(B4768,[2]Formula!B:C,2,0))</f>
        <v/>
      </c>
      <c r="AD4768" s="43" t="str">
        <f t="shared" si="447"/>
        <v/>
      </c>
    </row>
    <row r="4769" spans="1:30" x14ac:dyDescent="0.25">
      <c r="A4769" s="64"/>
      <c r="B4769" s="64"/>
      <c r="C4769" s="66"/>
      <c r="D4769" s="67"/>
      <c r="E4769" s="64"/>
      <c r="F4769" s="64"/>
      <c r="G4769" s="37" t="str">
        <f>IF(E4769="","",IF(OR(E4769="Project Management",E4769="Project Support",E4769="Sprint Management",E4769="Sprint Support"),"NA",ROUND((((VLOOKUP(AD4769,[2]Formula!V:X,3,0)))-SUMIF(AD:AD,AD4769,H:H)),2)))</f>
        <v/>
      </c>
      <c r="H4769" s="71"/>
      <c r="I4769" s="72"/>
      <c r="J4769" s="72"/>
      <c r="K4769" s="38" t="str">
        <f>IF(E4769="","",IF(OR(E4769="Project Management",E4769="Project Support",E4769="Sprint Management",E4769="Sprint Support"),"NA",(((SUMIF(AD:AD,AD4769,H:H)/VLOOKUP(AD4769,[2]Formula!V:X,3,0))*VLOOKUP(AD4769,[2]Formula!V:X,2,0))*H4769)/SUMIF(AD:AD,AD4769,H:H)))</f>
        <v/>
      </c>
      <c r="L4769" s="38" t="str">
        <f t="shared" si="445"/>
        <v/>
      </c>
      <c r="M4769" s="38" t="str">
        <f t="shared" si="446"/>
        <v/>
      </c>
      <c r="N4769" s="38" t="str">
        <f t="shared" si="448"/>
        <v/>
      </c>
      <c r="O4769" s="38" t="str">
        <f t="shared" si="444"/>
        <v/>
      </c>
      <c r="P4769" s="39" t="str">
        <f t="shared" si="449"/>
        <v/>
      </c>
      <c r="AC4769" s="42" t="str">
        <f>IF(B4769="","",VLOOKUP(B4769,[2]Formula!B:C,2,0))</f>
        <v/>
      </c>
      <c r="AD4769" s="43" t="str">
        <f t="shared" si="447"/>
        <v/>
      </c>
    </row>
    <row r="4770" spans="1:30" x14ac:dyDescent="0.25">
      <c r="A4770" s="64"/>
      <c r="B4770" s="64"/>
      <c r="C4770" s="66"/>
      <c r="D4770" s="67"/>
      <c r="E4770" s="64"/>
      <c r="F4770" s="64"/>
      <c r="G4770" s="37" t="str">
        <f>IF(E4770="","",IF(OR(E4770="Project Management",E4770="Project Support",E4770="Sprint Management",E4770="Sprint Support"),"NA",ROUND((((VLOOKUP(AD4770,[2]Formula!V:X,3,0)))-SUMIF(AD:AD,AD4770,H:H)),2)))</f>
        <v/>
      </c>
      <c r="H4770" s="71"/>
      <c r="I4770" s="72"/>
      <c r="J4770" s="72"/>
      <c r="K4770" s="38" t="str">
        <f>IF(E4770="","",IF(OR(E4770="Project Management",E4770="Project Support",E4770="Sprint Management",E4770="Sprint Support"),"NA",(((SUMIF(AD:AD,AD4770,H:H)/VLOOKUP(AD4770,[2]Formula!V:X,3,0))*VLOOKUP(AD4770,[2]Formula!V:X,2,0))*H4770)/SUMIF(AD:AD,AD4770,H:H)))</f>
        <v/>
      </c>
      <c r="L4770" s="38" t="str">
        <f t="shared" si="445"/>
        <v/>
      </c>
      <c r="M4770" s="38" t="str">
        <f t="shared" si="446"/>
        <v/>
      </c>
      <c r="N4770" s="38" t="str">
        <f t="shared" si="448"/>
        <v/>
      </c>
      <c r="O4770" s="38" t="str">
        <f t="shared" si="444"/>
        <v/>
      </c>
      <c r="P4770" s="39" t="str">
        <f t="shared" si="449"/>
        <v/>
      </c>
      <c r="AC4770" s="42" t="str">
        <f>IF(B4770="","",VLOOKUP(B4770,[2]Formula!B:C,2,0))</f>
        <v/>
      </c>
      <c r="AD4770" s="43" t="str">
        <f t="shared" si="447"/>
        <v/>
      </c>
    </row>
    <row r="4771" spans="1:30" x14ac:dyDescent="0.25">
      <c r="A4771" s="64"/>
      <c r="B4771" s="64"/>
      <c r="C4771" s="66"/>
      <c r="D4771" s="67"/>
      <c r="E4771" s="64"/>
      <c r="F4771" s="64"/>
      <c r="G4771" s="37" t="str">
        <f>IF(E4771="","",IF(OR(E4771="Project Management",E4771="Project Support",E4771="Sprint Management",E4771="Sprint Support"),"NA",ROUND((((VLOOKUP(AD4771,[2]Formula!V:X,3,0)))-SUMIF(AD:AD,AD4771,H:H)),2)))</f>
        <v/>
      </c>
      <c r="H4771" s="71"/>
      <c r="I4771" s="72"/>
      <c r="J4771" s="72"/>
      <c r="K4771" s="38" t="str">
        <f>IF(E4771="","",IF(OR(E4771="Project Management",E4771="Project Support",E4771="Sprint Management",E4771="Sprint Support"),"NA",(((SUMIF(AD:AD,AD4771,H:H)/VLOOKUP(AD4771,[2]Formula!V:X,3,0))*VLOOKUP(AD4771,[2]Formula!V:X,2,0))*H4771)/SUMIF(AD:AD,AD4771,H:H)))</f>
        <v/>
      </c>
      <c r="L4771" s="38" t="str">
        <f t="shared" si="445"/>
        <v/>
      </c>
      <c r="M4771" s="38" t="str">
        <f t="shared" si="446"/>
        <v/>
      </c>
      <c r="N4771" s="38" t="str">
        <f t="shared" si="448"/>
        <v/>
      </c>
      <c r="O4771" s="38" t="str">
        <f t="shared" si="444"/>
        <v/>
      </c>
      <c r="P4771" s="39" t="str">
        <f t="shared" si="449"/>
        <v/>
      </c>
      <c r="AC4771" s="42" t="str">
        <f>IF(B4771="","",VLOOKUP(B4771,[2]Formula!B:C,2,0))</f>
        <v/>
      </c>
      <c r="AD4771" s="43" t="str">
        <f t="shared" si="447"/>
        <v/>
      </c>
    </row>
    <row r="4772" spans="1:30" x14ac:dyDescent="0.25">
      <c r="A4772" s="64"/>
      <c r="B4772" s="64"/>
      <c r="C4772" s="66"/>
      <c r="D4772" s="67"/>
      <c r="E4772" s="64"/>
      <c r="F4772" s="64"/>
      <c r="G4772" s="37" t="str">
        <f>IF(E4772="","",IF(OR(E4772="Project Management",E4772="Project Support",E4772="Sprint Management",E4772="Sprint Support"),"NA",ROUND((((VLOOKUP(AD4772,[2]Formula!V:X,3,0)))-SUMIF(AD:AD,AD4772,H:H)),2)))</f>
        <v/>
      </c>
      <c r="H4772" s="71"/>
      <c r="I4772" s="72"/>
      <c r="J4772" s="72"/>
      <c r="K4772" s="38" t="str">
        <f>IF(E4772="","",IF(OR(E4772="Project Management",E4772="Project Support",E4772="Sprint Management",E4772="Sprint Support"),"NA",(((SUMIF(AD:AD,AD4772,H:H)/VLOOKUP(AD4772,[2]Formula!V:X,3,0))*VLOOKUP(AD4772,[2]Formula!V:X,2,0))*H4772)/SUMIF(AD:AD,AD4772,H:H)))</f>
        <v/>
      </c>
      <c r="L4772" s="38" t="str">
        <f t="shared" si="445"/>
        <v/>
      </c>
      <c r="M4772" s="38" t="str">
        <f t="shared" si="446"/>
        <v/>
      </c>
      <c r="N4772" s="38" t="str">
        <f t="shared" si="448"/>
        <v/>
      </c>
      <c r="O4772" s="38" t="str">
        <f t="shared" si="444"/>
        <v/>
      </c>
      <c r="P4772" s="39" t="str">
        <f t="shared" si="449"/>
        <v/>
      </c>
      <c r="AC4772" s="42" t="str">
        <f>IF(B4772="","",VLOOKUP(B4772,[2]Formula!B:C,2,0))</f>
        <v/>
      </c>
      <c r="AD4772" s="43" t="str">
        <f t="shared" si="447"/>
        <v/>
      </c>
    </row>
    <row r="4773" spans="1:30" x14ac:dyDescent="0.25">
      <c r="A4773" s="64"/>
      <c r="B4773" s="64"/>
      <c r="C4773" s="66"/>
      <c r="D4773" s="67"/>
      <c r="E4773" s="64"/>
      <c r="F4773" s="64"/>
      <c r="G4773" s="37" t="str">
        <f>IF(E4773="","",IF(OR(E4773="Project Management",E4773="Project Support",E4773="Sprint Management",E4773="Sprint Support"),"NA",ROUND((((VLOOKUP(AD4773,[2]Formula!V:X,3,0)))-SUMIF(AD:AD,AD4773,H:H)),2)))</f>
        <v/>
      </c>
      <c r="H4773" s="71"/>
      <c r="I4773" s="72"/>
      <c r="J4773" s="72"/>
      <c r="K4773" s="38" t="str">
        <f>IF(E4773="","",IF(OR(E4773="Project Management",E4773="Project Support",E4773="Sprint Management",E4773="Sprint Support"),"NA",(((SUMIF(AD:AD,AD4773,H:H)/VLOOKUP(AD4773,[2]Formula!V:X,3,0))*VLOOKUP(AD4773,[2]Formula!V:X,2,0))*H4773)/SUMIF(AD:AD,AD4773,H:H)))</f>
        <v/>
      </c>
      <c r="L4773" s="38" t="str">
        <f t="shared" si="445"/>
        <v/>
      </c>
      <c r="M4773" s="38" t="str">
        <f t="shared" si="446"/>
        <v/>
      </c>
      <c r="N4773" s="38" t="str">
        <f t="shared" si="448"/>
        <v/>
      </c>
      <c r="O4773" s="38" t="str">
        <f t="shared" si="444"/>
        <v/>
      </c>
      <c r="P4773" s="39" t="str">
        <f t="shared" si="449"/>
        <v/>
      </c>
      <c r="AC4773" s="42" t="str">
        <f>IF(B4773="","",VLOOKUP(B4773,[2]Formula!B:C,2,0))</f>
        <v/>
      </c>
      <c r="AD4773" s="43" t="str">
        <f t="shared" si="447"/>
        <v/>
      </c>
    </row>
    <row r="4774" spans="1:30" x14ac:dyDescent="0.25">
      <c r="A4774" s="64"/>
      <c r="B4774" s="64"/>
      <c r="C4774" s="66"/>
      <c r="D4774" s="67"/>
      <c r="E4774" s="64"/>
      <c r="F4774" s="64"/>
      <c r="G4774" s="37" t="str">
        <f>IF(E4774="","",IF(OR(E4774="Project Management",E4774="Project Support",E4774="Sprint Management",E4774="Sprint Support"),"NA",ROUND((((VLOOKUP(AD4774,[2]Formula!V:X,3,0)))-SUMIF(AD:AD,AD4774,H:H)),2)))</f>
        <v/>
      </c>
      <c r="H4774" s="71"/>
      <c r="I4774" s="72"/>
      <c r="J4774" s="72"/>
      <c r="K4774" s="38" t="str">
        <f>IF(E4774="","",IF(OR(E4774="Project Management",E4774="Project Support",E4774="Sprint Management",E4774="Sprint Support"),"NA",(((SUMIF(AD:AD,AD4774,H:H)/VLOOKUP(AD4774,[2]Formula!V:X,3,0))*VLOOKUP(AD4774,[2]Formula!V:X,2,0))*H4774)/SUMIF(AD:AD,AD4774,H:H)))</f>
        <v/>
      </c>
      <c r="L4774" s="38" t="str">
        <f t="shared" si="445"/>
        <v/>
      </c>
      <c r="M4774" s="38" t="str">
        <f t="shared" si="446"/>
        <v/>
      </c>
      <c r="N4774" s="38" t="str">
        <f t="shared" si="448"/>
        <v/>
      </c>
      <c r="O4774" s="38" t="str">
        <f t="shared" si="444"/>
        <v/>
      </c>
      <c r="P4774" s="39" t="str">
        <f t="shared" si="449"/>
        <v/>
      </c>
      <c r="AC4774" s="42" t="str">
        <f>IF(B4774="","",VLOOKUP(B4774,[2]Formula!B:C,2,0))</f>
        <v/>
      </c>
      <c r="AD4774" s="43" t="str">
        <f t="shared" si="447"/>
        <v/>
      </c>
    </row>
    <row r="4775" spans="1:30" x14ac:dyDescent="0.25">
      <c r="A4775" s="64"/>
      <c r="B4775" s="64"/>
      <c r="C4775" s="66"/>
      <c r="D4775" s="67"/>
      <c r="E4775" s="64"/>
      <c r="F4775" s="64"/>
      <c r="G4775" s="37" t="str">
        <f>IF(E4775="","",IF(OR(E4775="Project Management",E4775="Project Support",E4775="Sprint Management",E4775="Sprint Support"),"NA",ROUND((((VLOOKUP(AD4775,[2]Formula!V:X,3,0)))-SUMIF(AD:AD,AD4775,H:H)),2)))</f>
        <v/>
      </c>
      <c r="H4775" s="71"/>
      <c r="I4775" s="72"/>
      <c r="J4775" s="72"/>
      <c r="K4775" s="38" t="str">
        <f>IF(E4775="","",IF(OR(E4775="Project Management",E4775="Project Support",E4775="Sprint Management",E4775="Sprint Support"),"NA",(((SUMIF(AD:AD,AD4775,H:H)/VLOOKUP(AD4775,[2]Formula!V:X,3,0))*VLOOKUP(AD4775,[2]Formula!V:X,2,0))*H4775)/SUMIF(AD:AD,AD4775,H:H)))</f>
        <v/>
      </c>
      <c r="L4775" s="38" t="str">
        <f t="shared" si="445"/>
        <v/>
      </c>
      <c r="M4775" s="38" t="str">
        <f t="shared" si="446"/>
        <v/>
      </c>
      <c r="N4775" s="38" t="str">
        <f t="shared" si="448"/>
        <v/>
      </c>
      <c r="O4775" s="38" t="str">
        <f t="shared" si="444"/>
        <v/>
      </c>
      <c r="P4775" s="39" t="str">
        <f t="shared" si="449"/>
        <v/>
      </c>
      <c r="AC4775" s="42" t="str">
        <f>IF(B4775="","",VLOOKUP(B4775,[2]Formula!B:C,2,0))</f>
        <v/>
      </c>
      <c r="AD4775" s="43" t="str">
        <f t="shared" si="447"/>
        <v/>
      </c>
    </row>
    <row r="4776" spans="1:30" x14ac:dyDescent="0.25">
      <c r="A4776" s="64"/>
      <c r="B4776" s="64"/>
      <c r="C4776" s="66"/>
      <c r="D4776" s="67"/>
      <c r="E4776" s="64"/>
      <c r="F4776" s="64"/>
      <c r="G4776" s="37" t="str">
        <f>IF(E4776="","",IF(OR(E4776="Project Management",E4776="Project Support",E4776="Sprint Management",E4776="Sprint Support"),"NA",ROUND((((VLOOKUP(AD4776,[2]Formula!V:X,3,0)))-SUMIF(AD:AD,AD4776,H:H)),2)))</f>
        <v/>
      </c>
      <c r="H4776" s="71"/>
      <c r="I4776" s="72"/>
      <c r="J4776" s="72"/>
      <c r="K4776" s="38" t="str">
        <f>IF(E4776="","",IF(OR(E4776="Project Management",E4776="Project Support",E4776="Sprint Management",E4776="Sprint Support"),"NA",(((SUMIF(AD:AD,AD4776,H:H)/VLOOKUP(AD4776,[2]Formula!V:X,3,0))*VLOOKUP(AD4776,[2]Formula!V:X,2,0))*H4776)/SUMIF(AD:AD,AD4776,H:H)))</f>
        <v/>
      </c>
      <c r="L4776" s="38" t="str">
        <f t="shared" si="445"/>
        <v/>
      </c>
      <c r="M4776" s="38" t="str">
        <f t="shared" si="446"/>
        <v/>
      </c>
      <c r="N4776" s="38" t="str">
        <f t="shared" si="448"/>
        <v/>
      </c>
      <c r="O4776" s="38" t="str">
        <f t="shared" si="444"/>
        <v/>
      </c>
      <c r="P4776" s="39" t="str">
        <f t="shared" si="449"/>
        <v/>
      </c>
      <c r="AC4776" s="42" t="str">
        <f>IF(B4776="","",VLOOKUP(B4776,[2]Formula!B:C,2,0))</f>
        <v/>
      </c>
      <c r="AD4776" s="43" t="str">
        <f t="shared" si="447"/>
        <v/>
      </c>
    </row>
    <row r="4777" spans="1:30" x14ac:dyDescent="0.25">
      <c r="A4777" s="64"/>
      <c r="B4777" s="64"/>
      <c r="C4777" s="66"/>
      <c r="D4777" s="67"/>
      <c r="E4777" s="64"/>
      <c r="F4777" s="64"/>
      <c r="G4777" s="37" t="str">
        <f>IF(E4777="","",IF(OR(E4777="Project Management",E4777="Project Support",E4777="Sprint Management",E4777="Sprint Support"),"NA",ROUND((((VLOOKUP(AD4777,[2]Formula!V:X,3,0)))-SUMIF(AD:AD,AD4777,H:H)),2)))</f>
        <v/>
      </c>
      <c r="H4777" s="71"/>
      <c r="I4777" s="72"/>
      <c r="J4777" s="72"/>
      <c r="K4777" s="38" t="str">
        <f>IF(E4777="","",IF(OR(E4777="Project Management",E4777="Project Support",E4777="Sprint Management",E4777="Sprint Support"),"NA",(((SUMIF(AD:AD,AD4777,H:H)/VLOOKUP(AD4777,[2]Formula!V:X,3,0))*VLOOKUP(AD4777,[2]Formula!V:X,2,0))*H4777)/SUMIF(AD:AD,AD4777,H:H)))</f>
        <v/>
      </c>
      <c r="L4777" s="38" t="str">
        <f t="shared" si="445"/>
        <v/>
      </c>
      <c r="M4777" s="38" t="str">
        <f t="shared" si="446"/>
        <v/>
      </c>
      <c r="N4777" s="38" t="str">
        <f t="shared" si="448"/>
        <v/>
      </c>
      <c r="O4777" s="38" t="str">
        <f t="shared" si="444"/>
        <v/>
      </c>
      <c r="P4777" s="39" t="str">
        <f t="shared" si="449"/>
        <v/>
      </c>
      <c r="AC4777" s="42" t="str">
        <f>IF(B4777="","",VLOOKUP(B4777,[2]Formula!B:C,2,0))</f>
        <v/>
      </c>
      <c r="AD4777" s="43" t="str">
        <f t="shared" si="447"/>
        <v/>
      </c>
    </row>
    <row r="4778" spans="1:30" x14ac:dyDescent="0.25">
      <c r="A4778" s="64"/>
      <c r="B4778" s="64"/>
      <c r="C4778" s="66"/>
      <c r="D4778" s="67"/>
      <c r="E4778" s="64"/>
      <c r="F4778" s="64"/>
      <c r="G4778" s="37" t="str">
        <f>IF(E4778="","",IF(OR(E4778="Project Management",E4778="Project Support",E4778="Sprint Management",E4778="Sprint Support"),"NA",ROUND((((VLOOKUP(AD4778,[2]Formula!V:X,3,0)))-SUMIF(AD:AD,AD4778,H:H)),2)))</f>
        <v/>
      </c>
      <c r="H4778" s="71"/>
      <c r="I4778" s="72"/>
      <c r="J4778" s="72"/>
      <c r="K4778" s="38" t="str">
        <f>IF(E4778="","",IF(OR(E4778="Project Management",E4778="Project Support",E4778="Sprint Management",E4778="Sprint Support"),"NA",(((SUMIF(AD:AD,AD4778,H:H)/VLOOKUP(AD4778,[2]Formula!V:X,3,0))*VLOOKUP(AD4778,[2]Formula!V:X,2,0))*H4778)/SUMIF(AD:AD,AD4778,H:H)))</f>
        <v/>
      </c>
      <c r="L4778" s="38" t="str">
        <f t="shared" si="445"/>
        <v/>
      </c>
      <c r="M4778" s="38" t="str">
        <f t="shared" si="446"/>
        <v/>
      </c>
      <c r="N4778" s="38" t="str">
        <f t="shared" si="448"/>
        <v/>
      </c>
      <c r="O4778" s="38" t="str">
        <f t="shared" si="444"/>
        <v/>
      </c>
      <c r="P4778" s="39" t="str">
        <f t="shared" si="449"/>
        <v/>
      </c>
      <c r="AC4778" s="42" t="str">
        <f>IF(B4778="","",VLOOKUP(B4778,[2]Formula!B:C,2,0))</f>
        <v/>
      </c>
      <c r="AD4778" s="43" t="str">
        <f t="shared" si="447"/>
        <v/>
      </c>
    </row>
    <row r="4779" spans="1:30" x14ac:dyDescent="0.25">
      <c r="A4779" s="64"/>
      <c r="B4779" s="64"/>
      <c r="C4779" s="66"/>
      <c r="D4779" s="67"/>
      <c r="E4779" s="64"/>
      <c r="F4779" s="64"/>
      <c r="G4779" s="37" t="str">
        <f>IF(E4779="","",IF(OR(E4779="Project Management",E4779="Project Support",E4779="Sprint Management",E4779="Sprint Support"),"NA",ROUND((((VLOOKUP(AD4779,[2]Formula!V:X,3,0)))-SUMIF(AD:AD,AD4779,H:H)),2)))</f>
        <v/>
      </c>
      <c r="H4779" s="71"/>
      <c r="I4779" s="72"/>
      <c r="J4779" s="72"/>
      <c r="K4779" s="38" t="str">
        <f>IF(E4779="","",IF(OR(E4779="Project Management",E4779="Project Support",E4779="Sprint Management",E4779="Sprint Support"),"NA",(((SUMIF(AD:AD,AD4779,H:H)/VLOOKUP(AD4779,[2]Formula!V:X,3,0))*VLOOKUP(AD4779,[2]Formula!V:X,2,0))*H4779)/SUMIF(AD:AD,AD4779,H:H)))</f>
        <v/>
      </c>
      <c r="L4779" s="38" t="str">
        <f t="shared" si="445"/>
        <v/>
      </c>
      <c r="M4779" s="38" t="str">
        <f t="shared" si="446"/>
        <v/>
      </c>
      <c r="N4779" s="38" t="str">
        <f t="shared" si="448"/>
        <v/>
      </c>
      <c r="O4779" s="38" t="str">
        <f t="shared" si="444"/>
        <v/>
      </c>
      <c r="P4779" s="39" t="str">
        <f t="shared" si="449"/>
        <v/>
      </c>
      <c r="AC4779" s="42" t="str">
        <f>IF(B4779="","",VLOOKUP(B4779,[2]Formula!B:C,2,0))</f>
        <v/>
      </c>
      <c r="AD4779" s="43" t="str">
        <f t="shared" si="447"/>
        <v/>
      </c>
    </row>
    <row r="4780" spans="1:30" x14ac:dyDescent="0.25">
      <c r="A4780" s="64"/>
      <c r="B4780" s="64"/>
      <c r="C4780" s="66"/>
      <c r="D4780" s="67"/>
      <c r="E4780" s="64"/>
      <c r="F4780" s="64"/>
      <c r="G4780" s="37" t="str">
        <f>IF(E4780="","",IF(OR(E4780="Project Management",E4780="Project Support",E4780="Sprint Management",E4780="Sprint Support"),"NA",ROUND((((VLOOKUP(AD4780,[2]Formula!V:X,3,0)))-SUMIF(AD:AD,AD4780,H:H)),2)))</f>
        <v/>
      </c>
      <c r="H4780" s="71"/>
      <c r="I4780" s="72"/>
      <c r="J4780" s="72"/>
      <c r="K4780" s="38" t="str">
        <f>IF(E4780="","",IF(OR(E4780="Project Management",E4780="Project Support",E4780="Sprint Management",E4780="Sprint Support"),"NA",(((SUMIF(AD:AD,AD4780,H:H)/VLOOKUP(AD4780,[2]Formula!V:X,3,0))*VLOOKUP(AD4780,[2]Formula!V:X,2,0))*H4780)/SUMIF(AD:AD,AD4780,H:H)))</f>
        <v/>
      </c>
      <c r="L4780" s="38" t="str">
        <f t="shared" si="445"/>
        <v/>
      </c>
      <c r="M4780" s="38" t="str">
        <f t="shared" si="446"/>
        <v/>
      </c>
      <c r="N4780" s="38" t="str">
        <f t="shared" si="448"/>
        <v/>
      </c>
      <c r="O4780" s="38" t="str">
        <f t="shared" si="444"/>
        <v/>
      </c>
      <c r="P4780" s="39" t="str">
        <f t="shared" si="449"/>
        <v/>
      </c>
      <c r="AC4780" s="42" t="str">
        <f>IF(B4780="","",VLOOKUP(B4780,[2]Formula!B:C,2,0))</f>
        <v/>
      </c>
      <c r="AD4780" s="43" t="str">
        <f t="shared" si="447"/>
        <v/>
      </c>
    </row>
    <row r="4781" spans="1:30" x14ac:dyDescent="0.25">
      <c r="A4781" s="64"/>
      <c r="B4781" s="64"/>
      <c r="C4781" s="66"/>
      <c r="D4781" s="67"/>
      <c r="E4781" s="64"/>
      <c r="F4781" s="64"/>
      <c r="G4781" s="37" t="str">
        <f>IF(E4781="","",IF(OR(E4781="Project Management",E4781="Project Support",E4781="Sprint Management",E4781="Sprint Support"),"NA",ROUND((((VLOOKUP(AD4781,[2]Formula!V:X,3,0)))-SUMIF(AD:AD,AD4781,H:H)),2)))</f>
        <v/>
      </c>
      <c r="H4781" s="71"/>
      <c r="I4781" s="72"/>
      <c r="J4781" s="72"/>
      <c r="K4781" s="38" t="str">
        <f>IF(E4781="","",IF(OR(E4781="Project Management",E4781="Project Support",E4781="Sprint Management",E4781="Sprint Support"),"NA",(((SUMIF(AD:AD,AD4781,H:H)/VLOOKUP(AD4781,[2]Formula!V:X,3,0))*VLOOKUP(AD4781,[2]Formula!V:X,2,0))*H4781)/SUMIF(AD:AD,AD4781,H:H)))</f>
        <v/>
      </c>
      <c r="L4781" s="38" t="str">
        <f t="shared" si="445"/>
        <v/>
      </c>
      <c r="M4781" s="38" t="str">
        <f t="shared" si="446"/>
        <v/>
      </c>
      <c r="N4781" s="38" t="str">
        <f t="shared" si="448"/>
        <v/>
      </c>
      <c r="O4781" s="38" t="str">
        <f t="shared" si="444"/>
        <v/>
      </c>
      <c r="P4781" s="39" t="str">
        <f t="shared" si="449"/>
        <v/>
      </c>
      <c r="AC4781" s="42" t="str">
        <f>IF(B4781="","",VLOOKUP(B4781,[2]Formula!B:C,2,0))</f>
        <v/>
      </c>
      <c r="AD4781" s="43" t="str">
        <f t="shared" si="447"/>
        <v/>
      </c>
    </row>
    <row r="4782" spans="1:30" x14ac:dyDescent="0.25">
      <c r="A4782" s="64"/>
      <c r="B4782" s="64"/>
      <c r="C4782" s="66"/>
      <c r="D4782" s="67"/>
      <c r="E4782" s="64"/>
      <c r="F4782" s="64"/>
      <c r="G4782" s="37" t="str">
        <f>IF(E4782="","",IF(OR(E4782="Project Management",E4782="Project Support",E4782="Sprint Management",E4782="Sprint Support"),"NA",ROUND((((VLOOKUP(AD4782,[2]Formula!V:X,3,0)))-SUMIF(AD:AD,AD4782,H:H)),2)))</f>
        <v/>
      </c>
      <c r="H4782" s="71"/>
      <c r="I4782" s="72"/>
      <c r="J4782" s="72"/>
      <c r="K4782" s="38" t="str">
        <f>IF(E4782="","",IF(OR(E4782="Project Management",E4782="Project Support",E4782="Sprint Management",E4782="Sprint Support"),"NA",(((SUMIF(AD:AD,AD4782,H:H)/VLOOKUP(AD4782,[2]Formula!V:X,3,0))*VLOOKUP(AD4782,[2]Formula!V:X,2,0))*H4782)/SUMIF(AD:AD,AD4782,H:H)))</f>
        <v/>
      </c>
      <c r="L4782" s="38" t="str">
        <f t="shared" si="445"/>
        <v/>
      </c>
      <c r="M4782" s="38" t="str">
        <f t="shared" si="446"/>
        <v/>
      </c>
      <c r="N4782" s="38" t="str">
        <f t="shared" si="448"/>
        <v/>
      </c>
      <c r="O4782" s="38" t="str">
        <f t="shared" si="444"/>
        <v/>
      </c>
      <c r="P4782" s="39" t="str">
        <f t="shared" si="449"/>
        <v/>
      </c>
      <c r="AC4782" s="42" t="str">
        <f>IF(B4782="","",VLOOKUP(B4782,[2]Formula!B:C,2,0))</f>
        <v/>
      </c>
      <c r="AD4782" s="43" t="str">
        <f t="shared" si="447"/>
        <v/>
      </c>
    </row>
    <row r="4783" spans="1:30" x14ac:dyDescent="0.25">
      <c r="A4783" s="64"/>
      <c r="B4783" s="64"/>
      <c r="C4783" s="66"/>
      <c r="D4783" s="67"/>
      <c r="E4783" s="64"/>
      <c r="F4783" s="64"/>
      <c r="G4783" s="37" t="str">
        <f>IF(E4783="","",IF(OR(E4783="Project Management",E4783="Project Support",E4783="Sprint Management",E4783="Sprint Support"),"NA",ROUND((((VLOOKUP(AD4783,[2]Formula!V:X,3,0)))-SUMIF(AD:AD,AD4783,H:H)),2)))</f>
        <v/>
      </c>
      <c r="H4783" s="71"/>
      <c r="I4783" s="72"/>
      <c r="J4783" s="72"/>
      <c r="K4783" s="38" t="str">
        <f>IF(E4783="","",IF(OR(E4783="Project Management",E4783="Project Support",E4783="Sprint Management",E4783="Sprint Support"),"NA",(((SUMIF(AD:AD,AD4783,H:H)/VLOOKUP(AD4783,[2]Formula!V:X,3,0))*VLOOKUP(AD4783,[2]Formula!V:X,2,0))*H4783)/SUMIF(AD:AD,AD4783,H:H)))</f>
        <v/>
      </c>
      <c r="L4783" s="38" t="str">
        <f t="shared" si="445"/>
        <v/>
      </c>
      <c r="M4783" s="38" t="str">
        <f t="shared" si="446"/>
        <v/>
      </c>
      <c r="N4783" s="38" t="str">
        <f t="shared" si="448"/>
        <v/>
      </c>
      <c r="O4783" s="38" t="str">
        <f t="shared" si="444"/>
        <v/>
      </c>
      <c r="P4783" s="39" t="str">
        <f t="shared" si="449"/>
        <v/>
      </c>
      <c r="AC4783" s="42" t="str">
        <f>IF(B4783="","",VLOOKUP(B4783,[2]Formula!B:C,2,0))</f>
        <v/>
      </c>
      <c r="AD4783" s="43" t="str">
        <f t="shared" si="447"/>
        <v/>
      </c>
    </row>
    <row r="4784" spans="1:30" x14ac:dyDescent="0.25">
      <c r="A4784" s="64"/>
      <c r="B4784" s="64"/>
      <c r="C4784" s="66"/>
      <c r="D4784" s="67"/>
      <c r="E4784" s="64"/>
      <c r="F4784" s="64"/>
      <c r="G4784" s="37" t="str">
        <f>IF(E4784="","",IF(OR(E4784="Project Management",E4784="Project Support",E4784="Sprint Management",E4784="Sprint Support"),"NA",ROUND((((VLOOKUP(AD4784,[2]Formula!V:X,3,0)))-SUMIF(AD:AD,AD4784,H:H)),2)))</f>
        <v/>
      </c>
      <c r="H4784" s="71"/>
      <c r="I4784" s="72"/>
      <c r="J4784" s="72"/>
      <c r="K4784" s="38" t="str">
        <f>IF(E4784="","",IF(OR(E4784="Project Management",E4784="Project Support",E4784="Sprint Management",E4784="Sprint Support"),"NA",(((SUMIF(AD:AD,AD4784,H:H)/VLOOKUP(AD4784,[2]Formula!V:X,3,0))*VLOOKUP(AD4784,[2]Formula!V:X,2,0))*H4784)/SUMIF(AD:AD,AD4784,H:H)))</f>
        <v/>
      </c>
      <c r="L4784" s="38" t="str">
        <f t="shared" si="445"/>
        <v/>
      </c>
      <c r="M4784" s="38" t="str">
        <f t="shared" si="446"/>
        <v/>
      </c>
      <c r="N4784" s="38" t="str">
        <f t="shared" si="448"/>
        <v/>
      </c>
      <c r="O4784" s="38" t="str">
        <f t="shared" si="444"/>
        <v/>
      </c>
      <c r="P4784" s="39" t="str">
        <f t="shared" si="449"/>
        <v/>
      </c>
      <c r="AC4784" s="42" t="str">
        <f>IF(B4784="","",VLOOKUP(B4784,[2]Formula!B:C,2,0))</f>
        <v/>
      </c>
      <c r="AD4784" s="43" t="str">
        <f t="shared" si="447"/>
        <v/>
      </c>
    </row>
    <row r="4785" spans="1:30" x14ac:dyDescent="0.25">
      <c r="A4785" s="64"/>
      <c r="B4785" s="64"/>
      <c r="C4785" s="66"/>
      <c r="D4785" s="67"/>
      <c r="E4785" s="64"/>
      <c r="F4785" s="64"/>
      <c r="G4785" s="37" t="str">
        <f>IF(E4785="","",IF(OR(E4785="Project Management",E4785="Project Support",E4785="Sprint Management",E4785="Sprint Support"),"NA",ROUND((((VLOOKUP(AD4785,[2]Formula!V:X,3,0)))-SUMIF(AD:AD,AD4785,H:H)),2)))</f>
        <v/>
      </c>
      <c r="H4785" s="71"/>
      <c r="I4785" s="72"/>
      <c r="J4785" s="72"/>
      <c r="K4785" s="38" t="str">
        <f>IF(E4785="","",IF(OR(E4785="Project Management",E4785="Project Support",E4785="Sprint Management",E4785="Sprint Support"),"NA",(((SUMIF(AD:AD,AD4785,H:H)/VLOOKUP(AD4785,[2]Formula!V:X,3,0))*VLOOKUP(AD4785,[2]Formula!V:X,2,0))*H4785)/SUMIF(AD:AD,AD4785,H:H)))</f>
        <v/>
      </c>
      <c r="L4785" s="38" t="str">
        <f t="shared" si="445"/>
        <v/>
      </c>
      <c r="M4785" s="38" t="str">
        <f t="shared" si="446"/>
        <v/>
      </c>
      <c r="N4785" s="38" t="str">
        <f t="shared" si="448"/>
        <v/>
      </c>
      <c r="O4785" s="38" t="str">
        <f t="shared" si="444"/>
        <v/>
      </c>
      <c r="P4785" s="39" t="str">
        <f t="shared" si="449"/>
        <v/>
      </c>
      <c r="AC4785" s="42" t="str">
        <f>IF(B4785="","",VLOOKUP(B4785,[2]Formula!B:C,2,0))</f>
        <v/>
      </c>
      <c r="AD4785" s="43" t="str">
        <f t="shared" si="447"/>
        <v/>
      </c>
    </row>
    <row r="4786" spans="1:30" x14ac:dyDescent="0.25">
      <c r="A4786" s="64"/>
      <c r="B4786" s="64"/>
      <c r="C4786" s="66"/>
      <c r="D4786" s="67"/>
      <c r="E4786" s="64"/>
      <c r="F4786" s="64"/>
      <c r="G4786" s="37" t="str">
        <f>IF(E4786="","",IF(OR(E4786="Project Management",E4786="Project Support",E4786="Sprint Management",E4786="Sprint Support"),"NA",ROUND((((VLOOKUP(AD4786,[2]Formula!V:X,3,0)))-SUMIF(AD:AD,AD4786,H:H)),2)))</f>
        <v/>
      </c>
      <c r="H4786" s="71"/>
      <c r="I4786" s="72"/>
      <c r="J4786" s="72"/>
      <c r="K4786" s="38" t="str">
        <f>IF(E4786="","",IF(OR(E4786="Project Management",E4786="Project Support",E4786="Sprint Management",E4786="Sprint Support"),"NA",(((SUMIF(AD:AD,AD4786,H:H)/VLOOKUP(AD4786,[2]Formula!V:X,3,0))*VLOOKUP(AD4786,[2]Formula!V:X,2,0))*H4786)/SUMIF(AD:AD,AD4786,H:H)))</f>
        <v/>
      </c>
      <c r="L4786" s="38" t="str">
        <f t="shared" si="445"/>
        <v/>
      </c>
      <c r="M4786" s="38" t="str">
        <f t="shared" si="446"/>
        <v/>
      </c>
      <c r="N4786" s="38" t="str">
        <f t="shared" si="448"/>
        <v/>
      </c>
      <c r="O4786" s="38" t="str">
        <f t="shared" si="444"/>
        <v/>
      </c>
      <c r="P4786" s="39" t="str">
        <f t="shared" si="449"/>
        <v/>
      </c>
      <c r="AC4786" s="42" t="str">
        <f>IF(B4786="","",VLOOKUP(B4786,[2]Formula!B:C,2,0))</f>
        <v/>
      </c>
      <c r="AD4786" s="43" t="str">
        <f t="shared" si="447"/>
        <v/>
      </c>
    </row>
    <row r="4787" spans="1:30" x14ac:dyDescent="0.25">
      <c r="A4787" s="64"/>
      <c r="B4787" s="64"/>
      <c r="C4787" s="66"/>
      <c r="D4787" s="67"/>
      <c r="E4787" s="64"/>
      <c r="F4787" s="64"/>
      <c r="G4787" s="37" t="str">
        <f>IF(E4787="","",IF(OR(E4787="Project Management",E4787="Project Support",E4787="Sprint Management",E4787="Sprint Support"),"NA",ROUND((((VLOOKUP(AD4787,[2]Formula!V:X,3,0)))-SUMIF(AD:AD,AD4787,H:H)),2)))</f>
        <v/>
      </c>
      <c r="H4787" s="71"/>
      <c r="I4787" s="72"/>
      <c r="J4787" s="72"/>
      <c r="K4787" s="38" t="str">
        <f>IF(E4787="","",IF(OR(E4787="Project Management",E4787="Project Support",E4787="Sprint Management",E4787="Sprint Support"),"NA",(((SUMIF(AD:AD,AD4787,H:H)/VLOOKUP(AD4787,[2]Formula!V:X,3,0))*VLOOKUP(AD4787,[2]Formula!V:X,2,0))*H4787)/SUMIF(AD:AD,AD4787,H:H)))</f>
        <v/>
      </c>
      <c r="L4787" s="38" t="str">
        <f t="shared" si="445"/>
        <v/>
      </c>
      <c r="M4787" s="38" t="str">
        <f t="shared" si="446"/>
        <v/>
      </c>
      <c r="N4787" s="38" t="str">
        <f t="shared" si="448"/>
        <v/>
      </c>
      <c r="O4787" s="38" t="str">
        <f t="shared" si="444"/>
        <v/>
      </c>
      <c r="P4787" s="39" t="str">
        <f t="shared" si="449"/>
        <v/>
      </c>
      <c r="AC4787" s="42" t="str">
        <f>IF(B4787="","",VLOOKUP(B4787,[2]Formula!B:C,2,0))</f>
        <v/>
      </c>
      <c r="AD4787" s="43" t="str">
        <f t="shared" si="447"/>
        <v/>
      </c>
    </row>
    <row r="4788" spans="1:30" x14ac:dyDescent="0.25">
      <c r="A4788" s="64"/>
      <c r="B4788" s="64"/>
      <c r="C4788" s="66"/>
      <c r="D4788" s="67"/>
      <c r="E4788" s="64"/>
      <c r="F4788" s="64"/>
      <c r="G4788" s="37" t="str">
        <f>IF(E4788="","",IF(OR(E4788="Project Management",E4788="Project Support",E4788="Sprint Management",E4788="Sprint Support"),"NA",ROUND((((VLOOKUP(AD4788,[2]Formula!V:X,3,0)))-SUMIF(AD:AD,AD4788,H:H)),2)))</f>
        <v/>
      </c>
      <c r="H4788" s="71"/>
      <c r="I4788" s="72"/>
      <c r="J4788" s="72"/>
      <c r="K4788" s="38" t="str">
        <f>IF(E4788="","",IF(OR(E4788="Project Management",E4788="Project Support",E4788="Sprint Management",E4788="Sprint Support"),"NA",(((SUMIF(AD:AD,AD4788,H:H)/VLOOKUP(AD4788,[2]Formula!V:X,3,0))*VLOOKUP(AD4788,[2]Formula!V:X,2,0))*H4788)/SUMIF(AD:AD,AD4788,H:H)))</f>
        <v/>
      </c>
      <c r="L4788" s="38" t="str">
        <f t="shared" si="445"/>
        <v/>
      </c>
      <c r="M4788" s="38" t="str">
        <f t="shared" si="446"/>
        <v/>
      </c>
      <c r="N4788" s="38" t="str">
        <f t="shared" si="448"/>
        <v/>
      </c>
      <c r="O4788" s="38" t="str">
        <f t="shared" si="444"/>
        <v/>
      </c>
      <c r="P4788" s="39" t="str">
        <f t="shared" si="449"/>
        <v/>
      </c>
      <c r="AC4788" s="42" t="str">
        <f>IF(B4788="","",VLOOKUP(B4788,[2]Formula!B:C,2,0))</f>
        <v/>
      </c>
      <c r="AD4788" s="43" t="str">
        <f t="shared" si="447"/>
        <v/>
      </c>
    </row>
    <row r="4789" spans="1:30" x14ac:dyDescent="0.25">
      <c r="A4789" s="64"/>
      <c r="B4789" s="64"/>
      <c r="C4789" s="66"/>
      <c r="D4789" s="67"/>
      <c r="E4789" s="64"/>
      <c r="F4789" s="64"/>
      <c r="G4789" s="37" t="str">
        <f>IF(E4789="","",IF(OR(E4789="Project Management",E4789="Project Support",E4789="Sprint Management",E4789="Sprint Support"),"NA",ROUND((((VLOOKUP(AD4789,[2]Formula!V:X,3,0)))-SUMIF(AD:AD,AD4789,H:H)),2)))</f>
        <v/>
      </c>
      <c r="H4789" s="71"/>
      <c r="I4789" s="72"/>
      <c r="J4789" s="72"/>
      <c r="K4789" s="38" t="str">
        <f>IF(E4789="","",IF(OR(E4789="Project Management",E4789="Project Support",E4789="Sprint Management",E4789="Sprint Support"),"NA",(((SUMIF(AD:AD,AD4789,H:H)/VLOOKUP(AD4789,[2]Formula!V:X,3,0))*VLOOKUP(AD4789,[2]Formula!V:X,2,0))*H4789)/SUMIF(AD:AD,AD4789,H:H)))</f>
        <v/>
      </c>
      <c r="L4789" s="38" t="str">
        <f t="shared" si="445"/>
        <v/>
      </c>
      <c r="M4789" s="38" t="str">
        <f t="shared" si="446"/>
        <v/>
      </c>
      <c r="N4789" s="38" t="str">
        <f t="shared" si="448"/>
        <v/>
      </c>
      <c r="O4789" s="38" t="str">
        <f t="shared" ref="O4789:O4852" si="450">IFERROR(L4789/M4789,"")</f>
        <v/>
      </c>
      <c r="P4789" s="39" t="str">
        <f t="shared" si="449"/>
        <v/>
      </c>
      <c r="AC4789" s="42" t="str">
        <f>IF(B4789="","",VLOOKUP(B4789,[2]Formula!B:C,2,0))</f>
        <v/>
      </c>
      <c r="AD4789" s="43" t="str">
        <f t="shared" si="447"/>
        <v/>
      </c>
    </row>
    <row r="4790" spans="1:30" x14ac:dyDescent="0.25">
      <c r="A4790" s="64"/>
      <c r="B4790" s="64"/>
      <c r="C4790" s="66"/>
      <c r="D4790" s="67"/>
      <c r="E4790" s="64"/>
      <c r="F4790" s="64"/>
      <c r="G4790" s="37" t="str">
        <f>IF(E4790="","",IF(OR(E4790="Project Management",E4790="Project Support",E4790="Sprint Management",E4790="Sprint Support"),"NA",ROUND((((VLOOKUP(AD4790,[2]Formula!V:X,3,0)))-SUMIF(AD:AD,AD4790,H:H)),2)))</f>
        <v/>
      </c>
      <c r="H4790" s="71"/>
      <c r="I4790" s="72"/>
      <c r="J4790" s="72"/>
      <c r="K4790" s="38" t="str">
        <f>IF(E4790="","",IF(OR(E4790="Project Management",E4790="Project Support",E4790="Sprint Management",E4790="Sprint Support"),"NA",(((SUMIF(AD:AD,AD4790,H:H)/VLOOKUP(AD4790,[2]Formula!V:X,3,0))*VLOOKUP(AD4790,[2]Formula!V:X,2,0))*H4790)/SUMIF(AD:AD,AD4790,H:H)))</f>
        <v/>
      </c>
      <c r="L4790" s="38" t="str">
        <f t="shared" si="445"/>
        <v/>
      </c>
      <c r="M4790" s="38" t="str">
        <f t="shared" si="446"/>
        <v/>
      </c>
      <c r="N4790" s="38" t="str">
        <f t="shared" si="448"/>
        <v/>
      </c>
      <c r="O4790" s="38" t="str">
        <f t="shared" si="450"/>
        <v/>
      </c>
      <c r="P4790" s="39" t="str">
        <f t="shared" si="449"/>
        <v/>
      </c>
      <c r="AC4790" s="42" t="str">
        <f>IF(B4790="","",VLOOKUP(B4790,[2]Formula!B:C,2,0))</f>
        <v/>
      </c>
      <c r="AD4790" s="43" t="str">
        <f t="shared" si="447"/>
        <v/>
      </c>
    </row>
    <row r="4791" spans="1:30" x14ac:dyDescent="0.25">
      <c r="A4791" s="64"/>
      <c r="B4791" s="64"/>
      <c r="C4791" s="66"/>
      <c r="D4791" s="67"/>
      <c r="E4791" s="64"/>
      <c r="F4791" s="64"/>
      <c r="G4791" s="37" t="str">
        <f>IF(E4791="","",IF(OR(E4791="Project Management",E4791="Project Support",E4791="Sprint Management",E4791="Sprint Support"),"NA",ROUND((((VLOOKUP(AD4791,[2]Formula!V:X,3,0)))-SUMIF(AD:AD,AD4791,H:H)),2)))</f>
        <v/>
      </c>
      <c r="H4791" s="71"/>
      <c r="I4791" s="72"/>
      <c r="J4791" s="72"/>
      <c r="K4791" s="38" t="str">
        <f>IF(E4791="","",IF(OR(E4791="Project Management",E4791="Project Support",E4791="Sprint Management",E4791="Sprint Support"),"NA",(((SUMIF(AD:AD,AD4791,H:H)/VLOOKUP(AD4791,[2]Formula!V:X,3,0))*VLOOKUP(AD4791,[2]Formula!V:X,2,0))*H4791)/SUMIF(AD:AD,AD4791,H:H)))</f>
        <v/>
      </c>
      <c r="L4791" s="38" t="str">
        <f t="shared" si="445"/>
        <v/>
      </c>
      <c r="M4791" s="38" t="str">
        <f t="shared" si="446"/>
        <v/>
      </c>
      <c r="N4791" s="38" t="str">
        <f t="shared" si="448"/>
        <v/>
      </c>
      <c r="O4791" s="38" t="str">
        <f t="shared" si="450"/>
        <v/>
      </c>
      <c r="P4791" s="39" t="str">
        <f t="shared" si="449"/>
        <v/>
      </c>
      <c r="AC4791" s="42" t="str">
        <f>IF(B4791="","",VLOOKUP(B4791,[2]Formula!B:C,2,0))</f>
        <v/>
      </c>
      <c r="AD4791" s="43" t="str">
        <f t="shared" si="447"/>
        <v/>
      </c>
    </row>
    <row r="4792" spans="1:30" x14ac:dyDescent="0.25">
      <c r="A4792" s="64"/>
      <c r="B4792" s="64"/>
      <c r="C4792" s="66"/>
      <c r="D4792" s="67"/>
      <c r="E4792" s="64"/>
      <c r="F4792" s="64"/>
      <c r="G4792" s="37" t="str">
        <f>IF(E4792="","",IF(OR(E4792="Project Management",E4792="Project Support",E4792="Sprint Management",E4792="Sprint Support"),"NA",ROUND((((VLOOKUP(AD4792,[2]Formula!V:X,3,0)))-SUMIF(AD:AD,AD4792,H:H)),2)))</f>
        <v/>
      </c>
      <c r="H4792" s="71"/>
      <c r="I4792" s="72"/>
      <c r="J4792" s="72"/>
      <c r="K4792" s="38" t="str">
        <f>IF(E4792="","",IF(OR(E4792="Project Management",E4792="Project Support",E4792="Sprint Management",E4792="Sprint Support"),"NA",(((SUMIF(AD:AD,AD4792,H:H)/VLOOKUP(AD4792,[2]Formula!V:X,3,0))*VLOOKUP(AD4792,[2]Formula!V:X,2,0))*H4792)/SUMIF(AD:AD,AD4792,H:H)))</f>
        <v/>
      </c>
      <c r="L4792" s="38" t="str">
        <f t="shared" si="445"/>
        <v/>
      </c>
      <c r="M4792" s="38" t="str">
        <f t="shared" si="446"/>
        <v/>
      </c>
      <c r="N4792" s="38" t="str">
        <f t="shared" si="448"/>
        <v/>
      </c>
      <c r="O4792" s="38" t="str">
        <f t="shared" si="450"/>
        <v/>
      </c>
      <c r="P4792" s="39" t="str">
        <f t="shared" si="449"/>
        <v/>
      </c>
      <c r="AC4792" s="42" t="str">
        <f>IF(B4792="","",VLOOKUP(B4792,[2]Formula!B:C,2,0))</f>
        <v/>
      </c>
      <c r="AD4792" s="43" t="str">
        <f t="shared" si="447"/>
        <v/>
      </c>
    </row>
    <row r="4793" spans="1:30" x14ac:dyDescent="0.25">
      <c r="A4793" s="64"/>
      <c r="B4793" s="64"/>
      <c r="C4793" s="66"/>
      <c r="D4793" s="67"/>
      <c r="E4793" s="64"/>
      <c r="F4793" s="64"/>
      <c r="G4793" s="37" t="str">
        <f>IF(E4793="","",IF(OR(E4793="Project Management",E4793="Project Support",E4793="Sprint Management",E4793="Sprint Support"),"NA",ROUND((((VLOOKUP(AD4793,[2]Formula!V:X,3,0)))-SUMIF(AD:AD,AD4793,H:H)),2)))</f>
        <v/>
      </c>
      <c r="H4793" s="71"/>
      <c r="I4793" s="72"/>
      <c r="J4793" s="72"/>
      <c r="K4793" s="38" t="str">
        <f>IF(E4793="","",IF(OR(E4793="Project Management",E4793="Project Support",E4793="Sprint Management",E4793="Sprint Support"),"NA",(((SUMIF(AD:AD,AD4793,H:H)/VLOOKUP(AD4793,[2]Formula!V:X,3,0))*VLOOKUP(AD4793,[2]Formula!V:X,2,0))*H4793)/SUMIF(AD:AD,AD4793,H:H)))</f>
        <v/>
      </c>
      <c r="L4793" s="38" t="str">
        <f t="shared" si="445"/>
        <v/>
      </c>
      <c r="M4793" s="38" t="str">
        <f t="shared" si="446"/>
        <v/>
      </c>
      <c r="N4793" s="38" t="str">
        <f t="shared" si="448"/>
        <v/>
      </c>
      <c r="O4793" s="38" t="str">
        <f t="shared" si="450"/>
        <v/>
      </c>
      <c r="P4793" s="39" t="str">
        <f t="shared" si="449"/>
        <v/>
      </c>
      <c r="AC4793" s="42" t="str">
        <f>IF(B4793="","",VLOOKUP(B4793,[2]Formula!B:C,2,0))</f>
        <v/>
      </c>
      <c r="AD4793" s="43" t="str">
        <f t="shared" si="447"/>
        <v/>
      </c>
    </row>
    <row r="4794" spans="1:30" x14ac:dyDescent="0.25">
      <c r="A4794" s="64"/>
      <c r="B4794" s="64"/>
      <c r="C4794" s="66"/>
      <c r="D4794" s="67"/>
      <c r="E4794" s="64"/>
      <c r="F4794" s="64"/>
      <c r="G4794" s="37" t="str">
        <f>IF(E4794="","",IF(OR(E4794="Project Management",E4794="Project Support",E4794="Sprint Management",E4794="Sprint Support"),"NA",ROUND((((VLOOKUP(AD4794,[2]Formula!V:X,3,0)))-SUMIF(AD:AD,AD4794,H:H)),2)))</f>
        <v/>
      </c>
      <c r="H4794" s="71"/>
      <c r="I4794" s="72"/>
      <c r="J4794" s="72"/>
      <c r="K4794" s="38" t="str">
        <f>IF(E4794="","",IF(OR(E4794="Project Management",E4794="Project Support",E4794="Sprint Management",E4794="Sprint Support"),"NA",(((SUMIF(AD:AD,AD4794,H:H)/VLOOKUP(AD4794,[2]Formula!V:X,3,0))*VLOOKUP(AD4794,[2]Formula!V:X,2,0))*H4794)/SUMIF(AD:AD,AD4794,H:H)))</f>
        <v/>
      </c>
      <c r="L4794" s="38" t="str">
        <f t="shared" si="445"/>
        <v/>
      </c>
      <c r="M4794" s="38" t="str">
        <f t="shared" si="446"/>
        <v/>
      </c>
      <c r="N4794" s="38" t="str">
        <f t="shared" si="448"/>
        <v/>
      </c>
      <c r="O4794" s="38" t="str">
        <f t="shared" si="450"/>
        <v/>
      </c>
      <c r="P4794" s="39" t="str">
        <f t="shared" si="449"/>
        <v/>
      </c>
      <c r="AC4794" s="42" t="str">
        <f>IF(B4794="","",VLOOKUP(B4794,[2]Formula!B:C,2,0))</f>
        <v/>
      </c>
      <c r="AD4794" s="43" t="str">
        <f t="shared" si="447"/>
        <v/>
      </c>
    </row>
    <row r="4795" spans="1:30" x14ac:dyDescent="0.25">
      <c r="A4795" s="64"/>
      <c r="B4795" s="64"/>
      <c r="C4795" s="66"/>
      <c r="D4795" s="67"/>
      <c r="E4795" s="64"/>
      <c r="F4795" s="64"/>
      <c r="G4795" s="37" t="str">
        <f>IF(E4795="","",IF(OR(E4795="Project Management",E4795="Project Support",E4795="Sprint Management",E4795="Sprint Support"),"NA",ROUND((((VLOOKUP(AD4795,[2]Formula!V:X,3,0)))-SUMIF(AD:AD,AD4795,H:H)),2)))</f>
        <v/>
      </c>
      <c r="H4795" s="71"/>
      <c r="I4795" s="72"/>
      <c r="J4795" s="72"/>
      <c r="K4795" s="38" t="str">
        <f>IF(E4795="","",IF(OR(E4795="Project Management",E4795="Project Support",E4795="Sprint Management",E4795="Sprint Support"),"NA",(((SUMIF(AD:AD,AD4795,H:H)/VLOOKUP(AD4795,[2]Formula!V:X,3,0))*VLOOKUP(AD4795,[2]Formula!V:X,2,0))*H4795)/SUMIF(AD:AD,AD4795,H:H)))</f>
        <v/>
      </c>
      <c r="L4795" s="38" t="str">
        <f t="shared" si="445"/>
        <v/>
      </c>
      <c r="M4795" s="38" t="str">
        <f t="shared" si="446"/>
        <v/>
      </c>
      <c r="N4795" s="38" t="str">
        <f t="shared" si="448"/>
        <v/>
      </c>
      <c r="O4795" s="38" t="str">
        <f t="shared" si="450"/>
        <v/>
      </c>
      <c r="P4795" s="39" t="str">
        <f t="shared" si="449"/>
        <v/>
      </c>
      <c r="AC4795" s="42" t="str">
        <f>IF(B4795="","",VLOOKUP(B4795,[2]Formula!B:C,2,0))</f>
        <v/>
      </c>
      <c r="AD4795" s="43" t="str">
        <f t="shared" si="447"/>
        <v/>
      </c>
    </row>
    <row r="4796" spans="1:30" x14ac:dyDescent="0.25">
      <c r="A4796" s="64"/>
      <c r="B4796" s="64"/>
      <c r="C4796" s="66"/>
      <c r="D4796" s="67"/>
      <c r="E4796" s="64"/>
      <c r="F4796" s="64"/>
      <c r="G4796" s="37" t="str">
        <f>IF(E4796="","",IF(OR(E4796="Project Management",E4796="Project Support",E4796="Sprint Management",E4796="Sprint Support"),"NA",ROUND((((VLOOKUP(AD4796,[2]Formula!V:X,3,0)))-SUMIF(AD:AD,AD4796,H:H)),2)))</f>
        <v/>
      </c>
      <c r="H4796" s="71"/>
      <c r="I4796" s="72"/>
      <c r="J4796" s="72"/>
      <c r="K4796" s="38" t="str">
        <f>IF(E4796="","",IF(OR(E4796="Project Management",E4796="Project Support",E4796="Sprint Management",E4796="Sprint Support"),"NA",(((SUMIF(AD:AD,AD4796,H:H)/VLOOKUP(AD4796,[2]Formula!V:X,3,0))*VLOOKUP(AD4796,[2]Formula!V:X,2,0))*H4796)/SUMIF(AD:AD,AD4796,H:H)))</f>
        <v/>
      </c>
      <c r="L4796" s="38" t="str">
        <f t="shared" si="445"/>
        <v/>
      </c>
      <c r="M4796" s="38" t="str">
        <f t="shared" si="446"/>
        <v/>
      </c>
      <c r="N4796" s="38" t="str">
        <f t="shared" si="448"/>
        <v/>
      </c>
      <c r="O4796" s="38" t="str">
        <f t="shared" si="450"/>
        <v/>
      </c>
      <c r="P4796" s="39" t="str">
        <f t="shared" si="449"/>
        <v/>
      </c>
      <c r="AC4796" s="42" t="str">
        <f>IF(B4796="","",VLOOKUP(B4796,[2]Formula!B:C,2,0))</f>
        <v/>
      </c>
      <c r="AD4796" s="43" t="str">
        <f t="shared" si="447"/>
        <v/>
      </c>
    </row>
    <row r="4797" spans="1:30" x14ac:dyDescent="0.25">
      <c r="A4797" s="64"/>
      <c r="B4797" s="64"/>
      <c r="C4797" s="66"/>
      <c r="D4797" s="67"/>
      <c r="E4797" s="64"/>
      <c r="F4797" s="64"/>
      <c r="G4797" s="37" t="str">
        <f>IF(E4797="","",IF(OR(E4797="Project Management",E4797="Project Support",E4797="Sprint Management",E4797="Sprint Support"),"NA",ROUND((((VLOOKUP(AD4797,[2]Formula!V:X,3,0)))-SUMIF(AD:AD,AD4797,H:H)),2)))</f>
        <v/>
      </c>
      <c r="H4797" s="71"/>
      <c r="I4797" s="72"/>
      <c r="J4797" s="72"/>
      <c r="K4797" s="38" t="str">
        <f>IF(E4797="","",IF(OR(E4797="Project Management",E4797="Project Support",E4797="Sprint Management",E4797="Sprint Support"),"NA",(((SUMIF(AD:AD,AD4797,H:H)/VLOOKUP(AD4797,[2]Formula!V:X,3,0))*VLOOKUP(AD4797,[2]Formula!V:X,2,0))*H4797)/SUMIF(AD:AD,AD4797,H:H)))</f>
        <v/>
      </c>
      <c r="L4797" s="38" t="str">
        <f t="shared" si="445"/>
        <v/>
      </c>
      <c r="M4797" s="38" t="str">
        <f t="shared" si="446"/>
        <v/>
      </c>
      <c r="N4797" s="38" t="str">
        <f t="shared" si="448"/>
        <v/>
      </c>
      <c r="O4797" s="38" t="str">
        <f t="shared" si="450"/>
        <v/>
      </c>
      <c r="P4797" s="39" t="str">
        <f t="shared" si="449"/>
        <v/>
      </c>
      <c r="AC4797" s="42" t="str">
        <f>IF(B4797="","",VLOOKUP(B4797,[2]Formula!B:C,2,0))</f>
        <v/>
      </c>
      <c r="AD4797" s="43" t="str">
        <f t="shared" si="447"/>
        <v/>
      </c>
    </row>
    <row r="4798" spans="1:30" x14ac:dyDescent="0.25">
      <c r="A4798" s="64"/>
      <c r="B4798" s="64"/>
      <c r="C4798" s="66"/>
      <c r="D4798" s="67"/>
      <c r="E4798" s="64"/>
      <c r="F4798" s="64"/>
      <c r="G4798" s="37" t="str">
        <f>IF(E4798="","",IF(OR(E4798="Project Management",E4798="Project Support",E4798="Sprint Management",E4798="Sprint Support"),"NA",ROUND((((VLOOKUP(AD4798,[2]Formula!V:X,3,0)))-SUMIF(AD:AD,AD4798,H:H)),2)))</f>
        <v/>
      </c>
      <c r="H4798" s="71"/>
      <c r="I4798" s="72"/>
      <c r="J4798" s="72"/>
      <c r="K4798" s="38" t="str">
        <f>IF(E4798="","",IF(OR(E4798="Project Management",E4798="Project Support",E4798="Sprint Management",E4798="Sprint Support"),"NA",(((SUMIF(AD:AD,AD4798,H:H)/VLOOKUP(AD4798,[2]Formula!V:X,3,0))*VLOOKUP(AD4798,[2]Formula!V:X,2,0))*H4798)/SUMIF(AD:AD,AD4798,H:H)))</f>
        <v/>
      </c>
      <c r="L4798" s="38" t="str">
        <f t="shared" si="445"/>
        <v/>
      </c>
      <c r="M4798" s="38" t="str">
        <f t="shared" si="446"/>
        <v/>
      </c>
      <c r="N4798" s="38" t="str">
        <f t="shared" si="448"/>
        <v/>
      </c>
      <c r="O4798" s="38" t="str">
        <f t="shared" si="450"/>
        <v/>
      </c>
      <c r="P4798" s="39" t="str">
        <f t="shared" si="449"/>
        <v/>
      </c>
      <c r="AC4798" s="42" t="str">
        <f>IF(B4798="","",VLOOKUP(B4798,[2]Formula!B:C,2,0))</f>
        <v/>
      </c>
      <c r="AD4798" s="43" t="str">
        <f t="shared" si="447"/>
        <v/>
      </c>
    </row>
    <row r="4799" spans="1:30" x14ac:dyDescent="0.25">
      <c r="A4799" s="64"/>
      <c r="B4799" s="64"/>
      <c r="C4799" s="66"/>
      <c r="D4799" s="67"/>
      <c r="E4799" s="64"/>
      <c r="F4799" s="64"/>
      <c r="G4799" s="37" t="str">
        <f>IF(E4799="","",IF(OR(E4799="Project Management",E4799="Project Support",E4799="Sprint Management",E4799="Sprint Support"),"NA",ROUND((((VLOOKUP(AD4799,[2]Formula!V:X,3,0)))-SUMIF(AD:AD,AD4799,H:H)),2)))</f>
        <v/>
      </c>
      <c r="H4799" s="71"/>
      <c r="I4799" s="72"/>
      <c r="J4799" s="72"/>
      <c r="K4799" s="38" t="str">
        <f>IF(E4799="","",IF(OR(E4799="Project Management",E4799="Project Support",E4799="Sprint Management",E4799="Sprint Support"),"NA",(((SUMIF(AD:AD,AD4799,H:H)/VLOOKUP(AD4799,[2]Formula!V:X,3,0))*VLOOKUP(AD4799,[2]Formula!V:X,2,0))*H4799)/SUMIF(AD:AD,AD4799,H:H)))</f>
        <v/>
      </c>
      <c r="L4799" s="38" t="str">
        <f t="shared" si="445"/>
        <v/>
      </c>
      <c r="M4799" s="38" t="str">
        <f t="shared" si="446"/>
        <v/>
      </c>
      <c r="N4799" s="38" t="str">
        <f t="shared" si="448"/>
        <v/>
      </c>
      <c r="O4799" s="38" t="str">
        <f t="shared" si="450"/>
        <v/>
      </c>
      <c r="P4799" s="39" t="str">
        <f t="shared" si="449"/>
        <v/>
      </c>
      <c r="AC4799" s="42" t="str">
        <f>IF(B4799="","",VLOOKUP(B4799,[2]Formula!B:C,2,0))</f>
        <v/>
      </c>
      <c r="AD4799" s="43" t="str">
        <f t="shared" si="447"/>
        <v/>
      </c>
    </row>
    <row r="4800" spans="1:30" x14ac:dyDescent="0.25">
      <c r="A4800" s="64"/>
      <c r="B4800" s="64"/>
      <c r="C4800" s="66"/>
      <c r="D4800" s="67"/>
      <c r="E4800" s="64"/>
      <c r="F4800" s="64"/>
      <c r="G4800" s="37" t="str">
        <f>IF(E4800="","",IF(OR(E4800="Project Management",E4800="Project Support",E4800="Sprint Management",E4800="Sprint Support"),"NA",ROUND((((VLOOKUP(AD4800,[2]Formula!V:X,3,0)))-SUMIF(AD:AD,AD4800,H:H)),2)))</f>
        <v/>
      </c>
      <c r="H4800" s="71"/>
      <c r="I4800" s="72"/>
      <c r="J4800" s="72"/>
      <c r="K4800" s="38" t="str">
        <f>IF(E4800="","",IF(OR(E4800="Project Management",E4800="Project Support",E4800="Sprint Management",E4800="Sprint Support"),"NA",(((SUMIF(AD:AD,AD4800,H:H)/VLOOKUP(AD4800,[2]Formula!V:X,3,0))*VLOOKUP(AD4800,[2]Formula!V:X,2,0))*H4800)/SUMIF(AD:AD,AD4800,H:H)))</f>
        <v/>
      </c>
      <c r="L4800" s="38" t="str">
        <f t="shared" si="445"/>
        <v/>
      </c>
      <c r="M4800" s="38" t="str">
        <f t="shared" si="446"/>
        <v/>
      </c>
      <c r="N4800" s="38" t="str">
        <f t="shared" si="448"/>
        <v/>
      </c>
      <c r="O4800" s="38" t="str">
        <f t="shared" si="450"/>
        <v/>
      </c>
      <c r="P4800" s="39" t="str">
        <f t="shared" si="449"/>
        <v/>
      </c>
      <c r="AC4800" s="42" t="str">
        <f>IF(B4800="","",VLOOKUP(B4800,[2]Formula!B:C,2,0))</f>
        <v/>
      </c>
      <c r="AD4800" s="43" t="str">
        <f t="shared" si="447"/>
        <v/>
      </c>
    </row>
    <row r="4801" spans="1:30" x14ac:dyDescent="0.25">
      <c r="A4801" s="64"/>
      <c r="B4801" s="64"/>
      <c r="C4801" s="66"/>
      <c r="D4801" s="67"/>
      <c r="E4801" s="64"/>
      <c r="F4801" s="64"/>
      <c r="G4801" s="37" t="str">
        <f>IF(E4801="","",IF(OR(E4801="Project Management",E4801="Project Support",E4801="Sprint Management",E4801="Sprint Support"),"NA",ROUND((((VLOOKUP(AD4801,[2]Formula!V:X,3,0)))-SUMIF(AD:AD,AD4801,H:H)),2)))</f>
        <v/>
      </c>
      <c r="H4801" s="71"/>
      <c r="I4801" s="72"/>
      <c r="J4801" s="72"/>
      <c r="K4801" s="38" t="str">
        <f>IF(E4801="","",IF(OR(E4801="Project Management",E4801="Project Support",E4801="Sprint Management",E4801="Sprint Support"),"NA",(((SUMIF(AD:AD,AD4801,H:H)/VLOOKUP(AD4801,[2]Formula!V:X,3,0))*VLOOKUP(AD4801,[2]Formula!V:X,2,0))*H4801)/SUMIF(AD:AD,AD4801,H:H)))</f>
        <v/>
      </c>
      <c r="L4801" s="38" t="str">
        <f t="shared" si="445"/>
        <v/>
      </c>
      <c r="M4801" s="38" t="str">
        <f t="shared" si="446"/>
        <v/>
      </c>
      <c r="N4801" s="38" t="str">
        <f t="shared" si="448"/>
        <v/>
      </c>
      <c r="O4801" s="38" t="str">
        <f t="shared" si="450"/>
        <v/>
      </c>
      <c r="P4801" s="39" t="str">
        <f t="shared" si="449"/>
        <v/>
      </c>
      <c r="AC4801" s="42" t="str">
        <f>IF(B4801="","",VLOOKUP(B4801,[2]Formula!B:C,2,0))</f>
        <v/>
      </c>
      <c r="AD4801" s="43" t="str">
        <f t="shared" si="447"/>
        <v/>
      </c>
    </row>
    <row r="4802" spans="1:30" x14ac:dyDescent="0.25">
      <c r="A4802" s="64"/>
      <c r="B4802" s="64"/>
      <c r="C4802" s="66"/>
      <c r="D4802" s="67"/>
      <c r="E4802" s="64"/>
      <c r="F4802" s="64"/>
      <c r="G4802" s="37" t="str">
        <f>IF(E4802="","",IF(OR(E4802="Project Management",E4802="Project Support",E4802="Sprint Management",E4802="Sprint Support"),"NA",ROUND((((VLOOKUP(AD4802,[2]Formula!V:X,3,0)))-SUMIF(AD:AD,AD4802,H:H)),2)))</f>
        <v/>
      </c>
      <c r="H4802" s="71"/>
      <c r="I4802" s="72"/>
      <c r="J4802" s="72"/>
      <c r="K4802" s="38" t="str">
        <f>IF(E4802="","",IF(OR(E4802="Project Management",E4802="Project Support",E4802="Sprint Management",E4802="Sprint Support"),"NA",(((SUMIF(AD:AD,AD4802,H:H)/VLOOKUP(AD4802,[2]Formula!V:X,3,0))*VLOOKUP(AD4802,[2]Formula!V:X,2,0))*H4802)/SUMIF(AD:AD,AD4802,H:H)))</f>
        <v/>
      </c>
      <c r="L4802" s="38" t="str">
        <f t="shared" ref="L4802:L4865" si="451">IFERROR(IF(K4802="NA",(H4802/I4802),(K4802/I4802)),"")</f>
        <v/>
      </c>
      <c r="M4802" s="38" t="str">
        <f t="shared" ref="M4802:M4865" si="452">IFERROR(IF(K4802="NA",1,(K4802/H4802)),"")</f>
        <v/>
      </c>
      <c r="N4802" s="38" t="str">
        <f t="shared" si="448"/>
        <v/>
      </c>
      <c r="O4802" s="38" t="str">
        <f t="shared" si="450"/>
        <v/>
      </c>
      <c r="P4802" s="39" t="str">
        <f t="shared" si="449"/>
        <v/>
      </c>
      <c r="AC4802" s="42" t="str">
        <f>IF(B4802="","",VLOOKUP(B4802,[2]Formula!B:C,2,0))</f>
        <v/>
      </c>
      <c r="AD4802" s="43" t="str">
        <f t="shared" ref="AD4802:AD4865" si="453">IF(B4802="","",CONCATENATE(B4802,"_",E4802))</f>
        <v/>
      </c>
    </row>
    <row r="4803" spans="1:30" x14ac:dyDescent="0.25">
      <c r="A4803" s="64"/>
      <c r="B4803" s="64"/>
      <c r="C4803" s="66"/>
      <c r="D4803" s="67"/>
      <c r="E4803" s="64"/>
      <c r="F4803" s="64"/>
      <c r="G4803" s="37" t="str">
        <f>IF(E4803="","",IF(OR(E4803="Project Management",E4803="Project Support",E4803="Sprint Management",E4803="Sprint Support"),"NA",ROUND((((VLOOKUP(AD4803,[2]Formula!V:X,3,0)))-SUMIF(AD:AD,AD4803,H:H)),2)))</f>
        <v/>
      </c>
      <c r="H4803" s="71"/>
      <c r="I4803" s="72"/>
      <c r="J4803" s="72"/>
      <c r="K4803" s="38" t="str">
        <f>IF(E4803="","",IF(OR(E4803="Project Management",E4803="Project Support",E4803="Sprint Management",E4803="Sprint Support"),"NA",(((SUMIF(AD:AD,AD4803,H:H)/VLOOKUP(AD4803,[2]Formula!V:X,3,0))*VLOOKUP(AD4803,[2]Formula!V:X,2,0))*H4803)/SUMIF(AD:AD,AD4803,H:H)))</f>
        <v/>
      </c>
      <c r="L4803" s="38" t="str">
        <f t="shared" si="451"/>
        <v/>
      </c>
      <c r="M4803" s="38" t="str">
        <f t="shared" si="452"/>
        <v/>
      </c>
      <c r="N4803" s="38" t="str">
        <f t="shared" ref="N4803:N4866" si="454">IFERROR(((L4803-M4803)/M4803)*100,"")</f>
        <v/>
      </c>
      <c r="O4803" s="38" t="str">
        <f t="shared" si="450"/>
        <v/>
      </c>
      <c r="P4803" s="39" t="str">
        <f t="shared" ref="P4803:P4866" si="455">IF(O4803="","",1)</f>
        <v/>
      </c>
      <c r="AC4803" s="42" t="str">
        <f>IF(B4803="","",VLOOKUP(B4803,[2]Formula!B:C,2,0))</f>
        <v/>
      </c>
      <c r="AD4803" s="43" t="str">
        <f t="shared" si="453"/>
        <v/>
      </c>
    </row>
    <row r="4804" spans="1:30" x14ac:dyDescent="0.25">
      <c r="A4804" s="64"/>
      <c r="B4804" s="64"/>
      <c r="C4804" s="66"/>
      <c r="D4804" s="67"/>
      <c r="E4804" s="64"/>
      <c r="F4804" s="64"/>
      <c r="G4804" s="37" t="str">
        <f>IF(E4804="","",IF(OR(E4804="Project Management",E4804="Project Support",E4804="Sprint Management",E4804="Sprint Support"),"NA",ROUND((((VLOOKUP(AD4804,[2]Formula!V:X,3,0)))-SUMIF(AD:AD,AD4804,H:H)),2)))</f>
        <v/>
      </c>
      <c r="H4804" s="71"/>
      <c r="I4804" s="72"/>
      <c r="J4804" s="72"/>
      <c r="K4804" s="38" t="str">
        <f>IF(E4804="","",IF(OR(E4804="Project Management",E4804="Project Support",E4804="Sprint Management",E4804="Sprint Support"),"NA",(((SUMIF(AD:AD,AD4804,H:H)/VLOOKUP(AD4804,[2]Formula!V:X,3,0))*VLOOKUP(AD4804,[2]Formula!V:X,2,0))*H4804)/SUMIF(AD:AD,AD4804,H:H)))</f>
        <v/>
      </c>
      <c r="L4804" s="38" t="str">
        <f t="shared" si="451"/>
        <v/>
      </c>
      <c r="M4804" s="38" t="str">
        <f t="shared" si="452"/>
        <v/>
      </c>
      <c r="N4804" s="38" t="str">
        <f t="shared" si="454"/>
        <v/>
      </c>
      <c r="O4804" s="38" t="str">
        <f t="shared" si="450"/>
        <v/>
      </c>
      <c r="P4804" s="39" t="str">
        <f t="shared" si="455"/>
        <v/>
      </c>
      <c r="AC4804" s="42" t="str">
        <f>IF(B4804="","",VLOOKUP(B4804,[2]Formula!B:C,2,0))</f>
        <v/>
      </c>
      <c r="AD4804" s="43" t="str">
        <f t="shared" si="453"/>
        <v/>
      </c>
    </row>
    <row r="4805" spans="1:30" x14ac:dyDescent="0.25">
      <c r="A4805" s="64"/>
      <c r="B4805" s="64"/>
      <c r="C4805" s="66"/>
      <c r="D4805" s="67"/>
      <c r="E4805" s="64"/>
      <c r="F4805" s="64"/>
      <c r="G4805" s="37" t="str">
        <f>IF(E4805="","",IF(OR(E4805="Project Management",E4805="Project Support",E4805="Sprint Management",E4805="Sprint Support"),"NA",ROUND((((VLOOKUP(AD4805,[2]Formula!V:X,3,0)))-SUMIF(AD:AD,AD4805,H:H)),2)))</f>
        <v/>
      </c>
      <c r="H4805" s="71"/>
      <c r="I4805" s="72"/>
      <c r="J4805" s="72"/>
      <c r="K4805" s="38" t="str">
        <f>IF(E4805="","",IF(OR(E4805="Project Management",E4805="Project Support",E4805="Sprint Management",E4805="Sprint Support"),"NA",(((SUMIF(AD:AD,AD4805,H:H)/VLOOKUP(AD4805,[2]Formula!V:X,3,0))*VLOOKUP(AD4805,[2]Formula!V:X,2,0))*H4805)/SUMIF(AD:AD,AD4805,H:H)))</f>
        <v/>
      </c>
      <c r="L4805" s="38" t="str">
        <f t="shared" si="451"/>
        <v/>
      </c>
      <c r="M4805" s="38" t="str">
        <f t="shared" si="452"/>
        <v/>
      </c>
      <c r="N4805" s="38" t="str">
        <f t="shared" si="454"/>
        <v/>
      </c>
      <c r="O4805" s="38" t="str">
        <f t="shared" si="450"/>
        <v/>
      </c>
      <c r="P4805" s="39" t="str">
        <f t="shared" si="455"/>
        <v/>
      </c>
      <c r="AC4805" s="42" t="str">
        <f>IF(B4805="","",VLOOKUP(B4805,[2]Formula!B:C,2,0))</f>
        <v/>
      </c>
      <c r="AD4805" s="43" t="str">
        <f t="shared" si="453"/>
        <v/>
      </c>
    </row>
    <row r="4806" spans="1:30" x14ac:dyDescent="0.25">
      <c r="A4806" s="64"/>
      <c r="B4806" s="64"/>
      <c r="C4806" s="66"/>
      <c r="D4806" s="67"/>
      <c r="E4806" s="64"/>
      <c r="F4806" s="64"/>
      <c r="G4806" s="37" t="str">
        <f>IF(E4806="","",IF(OR(E4806="Project Management",E4806="Project Support",E4806="Sprint Management",E4806="Sprint Support"),"NA",ROUND((((VLOOKUP(AD4806,[2]Formula!V:X,3,0)))-SUMIF(AD:AD,AD4806,H:H)),2)))</f>
        <v/>
      </c>
      <c r="H4806" s="71"/>
      <c r="I4806" s="72"/>
      <c r="J4806" s="72"/>
      <c r="K4806" s="38" t="str">
        <f>IF(E4806="","",IF(OR(E4806="Project Management",E4806="Project Support",E4806="Sprint Management",E4806="Sprint Support"),"NA",(((SUMIF(AD:AD,AD4806,H:H)/VLOOKUP(AD4806,[2]Formula!V:X,3,0))*VLOOKUP(AD4806,[2]Formula!V:X,2,0))*H4806)/SUMIF(AD:AD,AD4806,H:H)))</f>
        <v/>
      </c>
      <c r="L4806" s="38" t="str">
        <f t="shared" si="451"/>
        <v/>
      </c>
      <c r="M4806" s="38" t="str">
        <f t="shared" si="452"/>
        <v/>
      </c>
      <c r="N4806" s="38" t="str">
        <f t="shared" si="454"/>
        <v/>
      </c>
      <c r="O4806" s="38" t="str">
        <f t="shared" si="450"/>
        <v/>
      </c>
      <c r="P4806" s="39" t="str">
        <f t="shared" si="455"/>
        <v/>
      </c>
      <c r="AC4806" s="42" t="str">
        <f>IF(B4806="","",VLOOKUP(B4806,[2]Formula!B:C,2,0))</f>
        <v/>
      </c>
      <c r="AD4806" s="43" t="str">
        <f t="shared" si="453"/>
        <v/>
      </c>
    </row>
    <row r="4807" spans="1:30" x14ac:dyDescent="0.25">
      <c r="A4807" s="64"/>
      <c r="B4807" s="64"/>
      <c r="C4807" s="66"/>
      <c r="D4807" s="67"/>
      <c r="E4807" s="64"/>
      <c r="F4807" s="64"/>
      <c r="G4807" s="37" t="str">
        <f>IF(E4807="","",IF(OR(E4807="Project Management",E4807="Project Support",E4807="Sprint Management",E4807="Sprint Support"),"NA",ROUND((((VLOOKUP(AD4807,[2]Formula!V:X,3,0)))-SUMIF(AD:AD,AD4807,H:H)),2)))</f>
        <v/>
      </c>
      <c r="H4807" s="71"/>
      <c r="I4807" s="72"/>
      <c r="J4807" s="72"/>
      <c r="K4807" s="38" t="str">
        <f>IF(E4807="","",IF(OR(E4807="Project Management",E4807="Project Support",E4807="Sprint Management",E4807="Sprint Support"),"NA",(((SUMIF(AD:AD,AD4807,H:H)/VLOOKUP(AD4807,[2]Formula!V:X,3,0))*VLOOKUP(AD4807,[2]Formula!V:X,2,0))*H4807)/SUMIF(AD:AD,AD4807,H:H)))</f>
        <v/>
      </c>
      <c r="L4807" s="38" t="str">
        <f t="shared" si="451"/>
        <v/>
      </c>
      <c r="M4807" s="38" t="str">
        <f t="shared" si="452"/>
        <v/>
      </c>
      <c r="N4807" s="38" t="str">
        <f t="shared" si="454"/>
        <v/>
      </c>
      <c r="O4807" s="38" t="str">
        <f t="shared" si="450"/>
        <v/>
      </c>
      <c r="P4807" s="39" t="str">
        <f t="shared" si="455"/>
        <v/>
      </c>
      <c r="AC4807" s="42" t="str">
        <f>IF(B4807="","",VLOOKUP(B4807,[2]Formula!B:C,2,0))</f>
        <v/>
      </c>
      <c r="AD4807" s="43" t="str">
        <f t="shared" si="453"/>
        <v/>
      </c>
    </row>
    <row r="4808" spans="1:30" x14ac:dyDescent="0.25">
      <c r="A4808" s="64"/>
      <c r="B4808" s="64"/>
      <c r="C4808" s="66"/>
      <c r="D4808" s="67"/>
      <c r="E4808" s="64"/>
      <c r="F4808" s="64"/>
      <c r="G4808" s="37" t="str">
        <f>IF(E4808="","",IF(OR(E4808="Project Management",E4808="Project Support",E4808="Sprint Management",E4808="Sprint Support"),"NA",ROUND((((VLOOKUP(AD4808,[2]Formula!V:X,3,0)))-SUMIF(AD:AD,AD4808,H:H)),2)))</f>
        <v/>
      </c>
      <c r="H4808" s="71"/>
      <c r="I4808" s="72"/>
      <c r="J4808" s="72"/>
      <c r="K4808" s="38" t="str">
        <f>IF(E4808="","",IF(OR(E4808="Project Management",E4808="Project Support",E4808="Sprint Management",E4808="Sprint Support"),"NA",(((SUMIF(AD:AD,AD4808,H:H)/VLOOKUP(AD4808,[2]Formula!V:X,3,0))*VLOOKUP(AD4808,[2]Formula!V:X,2,0))*H4808)/SUMIF(AD:AD,AD4808,H:H)))</f>
        <v/>
      </c>
      <c r="L4808" s="38" t="str">
        <f t="shared" si="451"/>
        <v/>
      </c>
      <c r="M4808" s="38" t="str">
        <f t="shared" si="452"/>
        <v/>
      </c>
      <c r="N4808" s="38" t="str">
        <f t="shared" si="454"/>
        <v/>
      </c>
      <c r="O4808" s="38" t="str">
        <f t="shared" si="450"/>
        <v/>
      </c>
      <c r="P4808" s="39" t="str">
        <f t="shared" si="455"/>
        <v/>
      </c>
      <c r="AC4808" s="42" t="str">
        <f>IF(B4808="","",VLOOKUP(B4808,[2]Formula!B:C,2,0))</f>
        <v/>
      </c>
      <c r="AD4808" s="43" t="str">
        <f t="shared" si="453"/>
        <v/>
      </c>
    </row>
    <row r="4809" spans="1:30" x14ac:dyDescent="0.25">
      <c r="A4809" s="64"/>
      <c r="B4809" s="64"/>
      <c r="C4809" s="66"/>
      <c r="D4809" s="67"/>
      <c r="E4809" s="64"/>
      <c r="F4809" s="64"/>
      <c r="G4809" s="37" t="str">
        <f>IF(E4809="","",IF(OR(E4809="Project Management",E4809="Project Support",E4809="Sprint Management",E4809="Sprint Support"),"NA",ROUND((((VLOOKUP(AD4809,[2]Formula!V:X,3,0)))-SUMIF(AD:AD,AD4809,H:H)),2)))</f>
        <v/>
      </c>
      <c r="H4809" s="71"/>
      <c r="I4809" s="72"/>
      <c r="J4809" s="72"/>
      <c r="K4809" s="38" t="str">
        <f>IF(E4809="","",IF(OR(E4809="Project Management",E4809="Project Support",E4809="Sprint Management",E4809="Sprint Support"),"NA",(((SUMIF(AD:AD,AD4809,H:H)/VLOOKUP(AD4809,[2]Formula!V:X,3,0))*VLOOKUP(AD4809,[2]Formula!V:X,2,0))*H4809)/SUMIF(AD:AD,AD4809,H:H)))</f>
        <v/>
      </c>
      <c r="L4809" s="38" t="str">
        <f t="shared" si="451"/>
        <v/>
      </c>
      <c r="M4809" s="38" t="str">
        <f t="shared" si="452"/>
        <v/>
      </c>
      <c r="N4809" s="38" t="str">
        <f t="shared" si="454"/>
        <v/>
      </c>
      <c r="O4809" s="38" t="str">
        <f t="shared" si="450"/>
        <v/>
      </c>
      <c r="P4809" s="39" t="str">
        <f t="shared" si="455"/>
        <v/>
      </c>
      <c r="AC4809" s="42" t="str">
        <f>IF(B4809="","",VLOOKUP(B4809,[2]Formula!B:C,2,0))</f>
        <v/>
      </c>
      <c r="AD4809" s="43" t="str">
        <f t="shared" si="453"/>
        <v/>
      </c>
    </row>
    <row r="4810" spans="1:30" x14ac:dyDescent="0.25">
      <c r="A4810" s="64"/>
      <c r="B4810" s="64"/>
      <c r="C4810" s="66"/>
      <c r="D4810" s="67"/>
      <c r="E4810" s="64"/>
      <c r="F4810" s="64"/>
      <c r="G4810" s="37" t="str">
        <f>IF(E4810="","",IF(OR(E4810="Project Management",E4810="Project Support",E4810="Sprint Management",E4810="Sprint Support"),"NA",ROUND((((VLOOKUP(AD4810,[2]Formula!V:X,3,0)))-SUMIF(AD:AD,AD4810,H:H)),2)))</f>
        <v/>
      </c>
      <c r="H4810" s="71"/>
      <c r="I4810" s="72"/>
      <c r="J4810" s="72"/>
      <c r="K4810" s="38" t="str">
        <f>IF(E4810="","",IF(OR(E4810="Project Management",E4810="Project Support",E4810="Sprint Management",E4810="Sprint Support"),"NA",(((SUMIF(AD:AD,AD4810,H:H)/VLOOKUP(AD4810,[2]Formula!V:X,3,0))*VLOOKUP(AD4810,[2]Formula!V:X,2,0))*H4810)/SUMIF(AD:AD,AD4810,H:H)))</f>
        <v/>
      </c>
      <c r="L4810" s="38" t="str">
        <f t="shared" si="451"/>
        <v/>
      </c>
      <c r="M4810" s="38" t="str">
        <f t="shared" si="452"/>
        <v/>
      </c>
      <c r="N4810" s="38" t="str">
        <f t="shared" si="454"/>
        <v/>
      </c>
      <c r="O4810" s="38" t="str">
        <f t="shared" si="450"/>
        <v/>
      </c>
      <c r="P4810" s="39" t="str">
        <f t="shared" si="455"/>
        <v/>
      </c>
      <c r="AC4810" s="42" t="str">
        <f>IF(B4810="","",VLOOKUP(B4810,[2]Formula!B:C,2,0))</f>
        <v/>
      </c>
      <c r="AD4810" s="43" t="str">
        <f t="shared" si="453"/>
        <v/>
      </c>
    </row>
    <row r="4811" spans="1:30" x14ac:dyDescent="0.25">
      <c r="A4811" s="64"/>
      <c r="B4811" s="64"/>
      <c r="C4811" s="66"/>
      <c r="D4811" s="67"/>
      <c r="E4811" s="64"/>
      <c r="F4811" s="64"/>
      <c r="G4811" s="37" t="str">
        <f>IF(E4811="","",IF(OR(E4811="Project Management",E4811="Project Support",E4811="Sprint Management",E4811="Sprint Support"),"NA",ROUND((((VLOOKUP(AD4811,[2]Formula!V:X,3,0)))-SUMIF(AD:AD,AD4811,H:H)),2)))</f>
        <v/>
      </c>
      <c r="H4811" s="71"/>
      <c r="I4811" s="72"/>
      <c r="J4811" s="72"/>
      <c r="K4811" s="38" t="str">
        <f>IF(E4811="","",IF(OR(E4811="Project Management",E4811="Project Support",E4811="Sprint Management",E4811="Sprint Support"),"NA",(((SUMIF(AD:AD,AD4811,H:H)/VLOOKUP(AD4811,[2]Formula!V:X,3,0))*VLOOKUP(AD4811,[2]Formula!V:X,2,0))*H4811)/SUMIF(AD:AD,AD4811,H:H)))</f>
        <v/>
      </c>
      <c r="L4811" s="38" t="str">
        <f t="shared" si="451"/>
        <v/>
      </c>
      <c r="M4811" s="38" t="str">
        <f t="shared" si="452"/>
        <v/>
      </c>
      <c r="N4811" s="38" t="str">
        <f t="shared" si="454"/>
        <v/>
      </c>
      <c r="O4811" s="38" t="str">
        <f t="shared" si="450"/>
        <v/>
      </c>
      <c r="P4811" s="39" t="str">
        <f t="shared" si="455"/>
        <v/>
      </c>
      <c r="AC4811" s="42" t="str">
        <f>IF(B4811="","",VLOOKUP(B4811,[2]Formula!B:C,2,0))</f>
        <v/>
      </c>
      <c r="AD4811" s="43" t="str">
        <f t="shared" si="453"/>
        <v/>
      </c>
    </row>
    <row r="4812" spans="1:30" x14ac:dyDescent="0.25">
      <c r="A4812" s="64"/>
      <c r="B4812" s="64"/>
      <c r="C4812" s="66"/>
      <c r="D4812" s="67"/>
      <c r="E4812" s="64"/>
      <c r="F4812" s="64"/>
      <c r="G4812" s="37" t="str">
        <f>IF(E4812="","",IF(OR(E4812="Project Management",E4812="Project Support",E4812="Sprint Management",E4812="Sprint Support"),"NA",ROUND((((VLOOKUP(AD4812,[2]Formula!V:X,3,0)))-SUMIF(AD:AD,AD4812,H:H)),2)))</f>
        <v/>
      </c>
      <c r="H4812" s="71"/>
      <c r="I4812" s="72"/>
      <c r="J4812" s="72"/>
      <c r="K4812" s="38" t="str">
        <f>IF(E4812="","",IF(OR(E4812="Project Management",E4812="Project Support",E4812="Sprint Management",E4812="Sprint Support"),"NA",(((SUMIF(AD:AD,AD4812,H:H)/VLOOKUP(AD4812,[2]Formula!V:X,3,0))*VLOOKUP(AD4812,[2]Formula!V:X,2,0))*H4812)/SUMIF(AD:AD,AD4812,H:H)))</f>
        <v/>
      </c>
      <c r="L4812" s="38" t="str">
        <f t="shared" si="451"/>
        <v/>
      </c>
      <c r="M4812" s="38" t="str">
        <f t="shared" si="452"/>
        <v/>
      </c>
      <c r="N4812" s="38" t="str">
        <f t="shared" si="454"/>
        <v/>
      </c>
      <c r="O4812" s="38" t="str">
        <f t="shared" si="450"/>
        <v/>
      </c>
      <c r="P4812" s="39" t="str">
        <f t="shared" si="455"/>
        <v/>
      </c>
      <c r="AC4812" s="42" t="str">
        <f>IF(B4812="","",VLOOKUP(B4812,[2]Formula!B:C,2,0))</f>
        <v/>
      </c>
      <c r="AD4812" s="43" t="str">
        <f t="shared" si="453"/>
        <v/>
      </c>
    </row>
    <row r="4813" spans="1:30" x14ac:dyDescent="0.25">
      <c r="A4813" s="64"/>
      <c r="B4813" s="64"/>
      <c r="C4813" s="66"/>
      <c r="D4813" s="67"/>
      <c r="E4813" s="64"/>
      <c r="F4813" s="64"/>
      <c r="G4813" s="37" t="str">
        <f>IF(E4813="","",IF(OR(E4813="Project Management",E4813="Project Support",E4813="Sprint Management",E4813="Sprint Support"),"NA",ROUND((((VLOOKUP(AD4813,[2]Formula!V:X,3,0)))-SUMIF(AD:AD,AD4813,H:H)),2)))</f>
        <v/>
      </c>
      <c r="H4813" s="71"/>
      <c r="I4813" s="72"/>
      <c r="J4813" s="72"/>
      <c r="K4813" s="38" t="str">
        <f>IF(E4813="","",IF(OR(E4813="Project Management",E4813="Project Support",E4813="Sprint Management",E4813="Sprint Support"),"NA",(((SUMIF(AD:AD,AD4813,H:H)/VLOOKUP(AD4813,[2]Formula!V:X,3,0))*VLOOKUP(AD4813,[2]Formula!V:X,2,0))*H4813)/SUMIF(AD:AD,AD4813,H:H)))</f>
        <v/>
      </c>
      <c r="L4813" s="38" t="str">
        <f t="shared" si="451"/>
        <v/>
      </c>
      <c r="M4813" s="38" t="str">
        <f t="shared" si="452"/>
        <v/>
      </c>
      <c r="N4813" s="38" t="str">
        <f t="shared" si="454"/>
        <v/>
      </c>
      <c r="O4813" s="38" t="str">
        <f t="shared" si="450"/>
        <v/>
      </c>
      <c r="P4813" s="39" t="str">
        <f t="shared" si="455"/>
        <v/>
      </c>
      <c r="AC4813" s="42" t="str">
        <f>IF(B4813="","",VLOOKUP(B4813,[2]Formula!B:C,2,0))</f>
        <v/>
      </c>
      <c r="AD4813" s="43" t="str">
        <f t="shared" si="453"/>
        <v/>
      </c>
    </row>
    <row r="4814" spans="1:30" x14ac:dyDescent="0.25">
      <c r="A4814" s="64"/>
      <c r="B4814" s="64"/>
      <c r="C4814" s="66"/>
      <c r="D4814" s="67"/>
      <c r="E4814" s="64"/>
      <c r="F4814" s="64"/>
      <c r="G4814" s="37" t="str">
        <f>IF(E4814="","",IF(OR(E4814="Project Management",E4814="Project Support",E4814="Sprint Management",E4814="Sprint Support"),"NA",ROUND((((VLOOKUP(AD4814,[2]Formula!V:X,3,0)))-SUMIF(AD:AD,AD4814,H:H)),2)))</f>
        <v/>
      </c>
      <c r="H4814" s="71"/>
      <c r="I4814" s="72"/>
      <c r="J4814" s="72"/>
      <c r="K4814" s="38" t="str">
        <f>IF(E4814="","",IF(OR(E4814="Project Management",E4814="Project Support",E4814="Sprint Management",E4814="Sprint Support"),"NA",(((SUMIF(AD:AD,AD4814,H:H)/VLOOKUP(AD4814,[2]Formula!V:X,3,0))*VLOOKUP(AD4814,[2]Formula!V:X,2,0))*H4814)/SUMIF(AD:AD,AD4814,H:H)))</f>
        <v/>
      </c>
      <c r="L4814" s="38" t="str">
        <f t="shared" si="451"/>
        <v/>
      </c>
      <c r="M4814" s="38" t="str">
        <f t="shared" si="452"/>
        <v/>
      </c>
      <c r="N4814" s="38" t="str">
        <f t="shared" si="454"/>
        <v/>
      </c>
      <c r="O4814" s="38" t="str">
        <f t="shared" si="450"/>
        <v/>
      </c>
      <c r="P4814" s="39" t="str">
        <f t="shared" si="455"/>
        <v/>
      </c>
      <c r="AC4814" s="42" t="str">
        <f>IF(B4814="","",VLOOKUP(B4814,[2]Formula!B:C,2,0))</f>
        <v/>
      </c>
      <c r="AD4814" s="43" t="str">
        <f t="shared" si="453"/>
        <v/>
      </c>
    </row>
    <row r="4815" spans="1:30" x14ac:dyDescent="0.25">
      <c r="A4815" s="64"/>
      <c r="B4815" s="64"/>
      <c r="C4815" s="66"/>
      <c r="D4815" s="67"/>
      <c r="E4815" s="64"/>
      <c r="F4815" s="64"/>
      <c r="G4815" s="37" t="str">
        <f>IF(E4815="","",IF(OR(E4815="Project Management",E4815="Project Support",E4815="Sprint Management",E4815="Sprint Support"),"NA",ROUND((((VLOOKUP(AD4815,[2]Formula!V:X,3,0)))-SUMIF(AD:AD,AD4815,H:H)),2)))</f>
        <v/>
      </c>
      <c r="H4815" s="71"/>
      <c r="I4815" s="72"/>
      <c r="J4815" s="72"/>
      <c r="K4815" s="38" t="str">
        <f>IF(E4815="","",IF(OR(E4815="Project Management",E4815="Project Support",E4815="Sprint Management",E4815="Sprint Support"),"NA",(((SUMIF(AD:AD,AD4815,H:H)/VLOOKUP(AD4815,[2]Formula!V:X,3,0))*VLOOKUP(AD4815,[2]Formula!V:X,2,0))*H4815)/SUMIF(AD:AD,AD4815,H:H)))</f>
        <v/>
      </c>
      <c r="L4815" s="38" t="str">
        <f t="shared" si="451"/>
        <v/>
      </c>
      <c r="M4815" s="38" t="str">
        <f t="shared" si="452"/>
        <v/>
      </c>
      <c r="N4815" s="38" t="str">
        <f t="shared" si="454"/>
        <v/>
      </c>
      <c r="O4815" s="38" t="str">
        <f t="shared" si="450"/>
        <v/>
      </c>
      <c r="P4815" s="39" t="str">
        <f t="shared" si="455"/>
        <v/>
      </c>
      <c r="AC4815" s="42" t="str">
        <f>IF(B4815="","",VLOOKUP(B4815,[2]Formula!B:C,2,0))</f>
        <v/>
      </c>
      <c r="AD4815" s="43" t="str">
        <f t="shared" si="453"/>
        <v/>
      </c>
    </row>
    <row r="4816" spans="1:30" x14ac:dyDescent="0.25">
      <c r="A4816" s="64"/>
      <c r="B4816" s="64"/>
      <c r="C4816" s="66"/>
      <c r="D4816" s="67"/>
      <c r="E4816" s="64"/>
      <c r="F4816" s="64"/>
      <c r="G4816" s="37" t="str">
        <f>IF(E4816="","",IF(OR(E4816="Project Management",E4816="Project Support",E4816="Sprint Management",E4816="Sprint Support"),"NA",ROUND((((VLOOKUP(AD4816,[2]Formula!V:X,3,0)))-SUMIF(AD:AD,AD4816,H:H)),2)))</f>
        <v/>
      </c>
      <c r="H4816" s="71"/>
      <c r="I4816" s="72"/>
      <c r="J4816" s="72"/>
      <c r="K4816" s="38" t="str">
        <f>IF(E4816="","",IF(OR(E4816="Project Management",E4816="Project Support",E4816="Sprint Management",E4816="Sprint Support"),"NA",(((SUMIF(AD:AD,AD4816,H:H)/VLOOKUP(AD4816,[2]Formula!V:X,3,0))*VLOOKUP(AD4816,[2]Formula!V:X,2,0))*H4816)/SUMIF(AD:AD,AD4816,H:H)))</f>
        <v/>
      </c>
      <c r="L4816" s="38" t="str">
        <f t="shared" si="451"/>
        <v/>
      </c>
      <c r="M4816" s="38" t="str">
        <f t="shared" si="452"/>
        <v/>
      </c>
      <c r="N4816" s="38" t="str">
        <f t="shared" si="454"/>
        <v/>
      </c>
      <c r="O4816" s="38" t="str">
        <f t="shared" si="450"/>
        <v/>
      </c>
      <c r="P4816" s="39" t="str">
        <f t="shared" si="455"/>
        <v/>
      </c>
      <c r="AC4816" s="42" t="str">
        <f>IF(B4816="","",VLOOKUP(B4816,[2]Formula!B:C,2,0))</f>
        <v/>
      </c>
      <c r="AD4816" s="43" t="str">
        <f t="shared" si="453"/>
        <v/>
      </c>
    </row>
    <row r="4817" spans="1:30" x14ac:dyDescent="0.25">
      <c r="A4817" s="64"/>
      <c r="B4817" s="64"/>
      <c r="C4817" s="66"/>
      <c r="D4817" s="67"/>
      <c r="E4817" s="64"/>
      <c r="F4817" s="64"/>
      <c r="G4817" s="37" t="str">
        <f>IF(E4817="","",IF(OR(E4817="Project Management",E4817="Project Support",E4817="Sprint Management",E4817="Sprint Support"),"NA",ROUND((((VLOOKUP(AD4817,[2]Formula!V:X,3,0)))-SUMIF(AD:AD,AD4817,H:H)),2)))</f>
        <v/>
      </c>
      <c r="H4817" s="71"/>
      <c r="I4817" s="72"/>
      <c r="J4817" s="72"/>
      <c r="K4817" s="38" t="str">
        <f>IF(E4817="","",IF(OR(E4817="Project Management",E4817="Project Support",E4817="Sprint Management",E4817="Sprint Support"),"NA",(((SUMIF(AD:AD,AD4817,H:H)/VLOOKUP(AD4817,[2]Formula!V:X,3,0))*VLOOKUP(AD4817,[2]Formula!V:X,2,0))*H4817)/SUMIF(AD:AD,AD4817,H:H)))</f>
        <v/>
      </c>
      <c r="L4817" s="38" t="str">
        <f t="shared" si="451"/>
        <v/>
      </c>
      <c r="M4817" s="38" t="str">
        <f t="shared" si="452"/>
        <v/>
      </c>
      <c r="N4817" s="38" t="str">
        <f t="shared" si="454"/>
        <v/>
      </c>
      <c r="O4817" s="38" t="str">
        <f t="shared" si="450"/>
        <v/>
      </c>
      <c r="P4817" s="39" t="str">
        <f t="shared" si="455"/>
        <v/>
      </c>
      <c r="AC4817" s="42" t="str">
        <f>IF(B4817="","",VLOOKUP(B4817,[2]Formula!B:C,2,0))</f>
        <v/>
      </c>
      <c r="AD4817" s="43" t="str">
        <f t="shared" si="453"/>
        <v/>
      </c>
    </row>
    <row r="4818" spans="1:30" x14ac:dyDescent="0.25">
      <c r="A4818" s="64"/>
      <c r="B4818" s="64"/>
      <c r="C4818" s="66"/>
      <c r="D4818" s="67"/>
      <c r="E4818" s="64"/>
      <c r="F4818" s="64"/>
      <c r="G4818" s="37" t="str">
        <f>IF(E4818="","",IF(OR(E4818="Project Management",E4818="Project Support",E4818="Sprint Management",E4818="Sprint Support"),"NA",ROUND((((VLOOKUP(AD4818,[2]Formula!V:X,3,0)))-SUMIF(AD:AD,AD4818,H:H)),2)))</f>
        <v/>
      </c>
      <c r="H4818" s="71"/>
      <c r="I4818" s="72"/>
      <c r="J4818" s="72"/>
      <c r="K4818" s="38" t="str">
        <f>IF(E4818="","",IF(OR(E4818="Project Management",E4818="Project Support",E4818="Sprint Management",E4818="Sprint Support"),"NA",(((SUMIF(AD:AD,AD4818,H:H)/VLOOKUP(AD4818,[2]Formula!V:X,3,0))*VLOOKUP(AD4818,[2]Formula!V:X,2,0))*H4818)/SUMIF(AD:AD,AD4818,H:H)))</f>
        <v/>
      </c>
      <c r="L4818" s="38" t="str">
        <f t="shared" si="451"/>
        <v/>
      </c>
      <c r="M4818" s="38" t="str">
        <f t="shared" si="452"/>
        <v/>
      </c>
      <c r="N4818" s="38" t="str">
        <f t="shared" si="454"/>
        <v/>
      </c>
      <c r="O4818" s="38" t="str">
        <f t="shared" si="450"/>
        <v/>
      </c>
      <c r="P4818" s="39" t="str">
        <f t="shared" si="455"/>
        <v/>
      </c>
      <c r="AC4818" s="42" t="str">
        <f>IF(B4818="","",VLOOKUP(B4818,[2]Formula!B:C,2,0))</f>
        <v/>
      </c>
      <c r="AD4818" s="43" t="str">
        <f t="shared" si="453"/>
        <v/>
      </c>
    </row>
    <row r="4819" spans="1:30" x14ac:dyDescent="0.25">
      <c r="A4819" s="64"/>
      <c r="B4819" s="64"/>
      <c r="C4819" s="66"/>
      <c r="D4819" s="67"/>
      <c r="E4819" s="64"/>
      <c r="F4819" s="64"/>
      <c r="G4819" s="37" t="str">
        <f>IF(E4819="","",IF(OR(E4819="Project Management",E4819="Project Support",E4819="Sprint Management",E4819="Sprint Support"),"NA",ROUND((((VLOOKUP(AD4819,[2]Formula!V:X,3,0)))-SUMIF(AD:AD,AD4819,H:H)),2)))</f>
        <v/>
      </c>
      <c r="H4819" s="71"/>
      <c r="I4819" s="72"/>
      <c r="J4819" s="72"/>
      <c r="K4819" s="38" t="str">
        <f>IF(E4819="","",IF(OR(E4819="Project Management",E4819="Project Support",E4819="Sprint Management",E4819="Sprint Support"),"NA",(((SUMIF(AD:AD,AD4819,H:H)/VLOOKUP(AD4819,[2]Formula!V:X,3,0))*VLOOKUP(AD4819,[2]Formula!V:X,2,0))*H4819)/SUMIF(AD:AD,AD4819,H:H)))</f>
        <v/>
      </c>
      <c r="L4819" s="38" t="str">
        <f t="shared" si="451"/>
        <v/>
      </c>
      <c r="M4819" s="38" t="str">
        <f t="shared" si="452"/>
        <v/>
      </c>
      <c r="N4819" s="38" t="str">
        <f t="shared" si="454"/>
        <v/>
      </c>
      <c r="O4819" s="38" t="str">
        <f t="shared" si="450"/>
        <v/>
      </c>
      <c r="P4819" s="39" t="str">
        <f t="shared" si="455"/>
        <v/>
      </c>
      <c r="AC4819" s="42" t="str">
        <f>IF(B4819="","",VLOOKUP(B4819,[2]Formula!B:C,2,0))</f>
        <v/>
      </c>
      <c r="AD4819" s="43" t="str">
        <f t="shared" si="453"/>
        <v/>
      </c>
    </row>
    <row r="4820" spans="1:30" x14ac:dyDescent="0.25">
      <c r="A4820" s="64"/>
      <c r="B4820" s="64"/>
      <c r="C4820" s="66"/>
      <c r="D4820" s="67"/>
      <c r="E4820" s="64"/>
      <c r="F4820" s="64"/>
      <c r="G4820" s="37" t="str">
        <f>IF(E4820="","",IF(OR(E4820="Project Management",E4820="Project Support",E4820="Sprint Management",E4820="Sprint Support"),"NA",ROUND((((VLOOKUP(AD4820,[2]Formula!V:X,3,0)))-SUMIF(AD:AD,AD4820,H:H)),2)))</f>
        <v/>
      </c>
      <c r="H4820" s="71"/>
      <c r="I4820" s="72"/>
      <c r="J4820" s="72"/>
      <c r="K4820" s="38" t="str">
        <f>IF(E4820="","",IF(OR(E4820="Project Management",E4820="Project Support",E4820="Sprint Management",E4820="Sprint Support"),"NA",(((SUMIF(AD:AD,AD4820,H:H)/VLOOKUP(AD4820,[2]Formula!V:X,3,0))*VLOOKUP(AD4820,[2]Formula!V:X,2,0))*H4820)/SUMIF(AD:AD,AD4820,H:H)))</f>
        <v/>
      </c>
      <c r="L4820" s="38" t="str">
        <f t="shared" si="451"/>
        <v/>
      </c>
      <c r="M4820" s="38" t="str">
        <f t="shared" si="452"/>
        <v/>
      </c>
      <c r="N4820" s="38" t="str">
        <f t="shared" si="454"/>
        <v/>
      </c>
      <c r="O4820" s="38" t="str">
        <f t="shared" si="450"/>
        <v/>
      </c>
      <c r="P4820" s="39" t="str">
        <f t="shared" si="455"/>
        <v/>
      </c>
      <c r="AC4820" s="42" t="str">
        <f>IF(B4820="","",VLOOKUP(B4820,[2]Formula!B:C,2,0))</f>
        <v/>
      </c>
      <c r="AD4820" s="43" t="str">
        <f t="shared" si="453"/>
        <v/>
      </c>
    </row>
    <row r="4821" spans="1:30" x14ac:dyDescent="0.25">
      <c r="A4821" s="64"/>
      <c r="B4821" s="64"/>
      <c r="C4821" s="66"/>
      <c r="D4821" s="67"/>
      <c r="E4821" s="64"/>
      <c r="F4821" s="64"/>
      <c r="G4821" s="37" t="str">
        <f>IF(E4821="","",IF(OR(E4821="Project Management",E4821="Project Support",E4821="Sprint Management",E4821="Sprint Support"),"NA",ROUND((((VLOOKUP(AD4821,[2]Formula!V:X,3,0)))-SUMIF(AD:AD,AD4821,H:H)),2)))</f>
        <v/>
      </c>
      <c r="H4821" s="71"/>
      <c r="I4821" s="72"/>
      <c r="J4821" s="72"/>
      <c r="K4821" s="38" t="str">
        <f>IF(E4821="","",IF(OR(E4821="Project Management",E4821="Project Support",E4821="Sprint Management",E4821="Sprint Support"),"NA",(((SUMIF(AD:AD,AD4821,H:H)/VLOOKUP(AD4821,[2]Formula!V:X,3,0))*VLOOKUP(AD4821,[2]Formula!V:X,2,0))*H4821)/SUMIF(AD:AD,AD4821,H:H)))</f>
        <v/>
      </c>
      <c r="L4821" s="38" t="str">
        <f t="shared" si="451"/>
        <v/>
      </c>
      <c r="M4821" s="38" t="str">
        <f t="shared" si="452"/>
        <v/>
      </c>
      <c r="N4821" s="38" t="str">
        <f t="shared" si="454"/>
        <v/>
      </c>
      <c r="O4821" s="38" t="str">
        <f t="shared" si="450"/>
        <v/>
      </c>
      <c r="P4821" s="39" t="str">
        <f t="shared" si="455"/>
        <v/>
      </c>
      <c r="AC4821" s="42" t="str">
        <f>IF(B4821="","",VLOOKUP(B4821,[2]Formula!B:C,2,0))</f>
        <v/>
      </c>
      <c r="AD4821" s="43" t="str">
        <f t="shared" si="453"/>
        <v/>
      </c>
    </row>
    <row r="4822" spans="1:30" x14ac:dyDescent="0.25">
      <c r="A4822" s="64"/>
      <c r="B4822" s="64"/>
      <c r="C4822" s="66"/>
      <c r="D4822" s="67"/>
      <c r="E4822" s="64"/>
      <c r="F4822" s="64"/>
      <c r="G4822" s="37" t="str">
        <f>IF(E4822="","",IF(OR(E4822="Project Management",E4822="Project Support",E4822="Sprint Management",E4822="Sprint Support"),"NA",ROUND((((VLOOKUP(AD4822,[2]Formula!V:X,3,0)))-SUMIF(AD:AD,AD4822,H:H)),2)))</f>
        <v/>
      </c>
      <c r="H4822" s="71"/>
      <c r="I4822" s="72"/>
      <c r="J4822" s="72"/>
      <c r="K4822" s="38" t="str">
        <f>IF(E4822="","",IF(OR(E4822="Project Management",E4822="Project Support",E4822="Sprint Management",E4822="Sprint Support"),"NA",(((SUMIF(AD:AD,AD4822,H:H)/VLOOKUP(AD4822,[2]Formula!V:X,3,0))*VLOOKUP(AD4822,[2]Formula!V:X,2,0))*H4822)/SUMIF(AD:AD,AD4822,H:H)))</f>
        <v/>
      </c>
      <c r="L4822" s="38" t="str">
        <f t="shared" si="451"/>
        <v/>
      </c>
      <c r="M4822" s="38" t="str">
        <f t="shared" si="452"/>
        <v/>
      </c>
      <c r="N4822" s="38" t="str">
        <f t="shared" si="454"/>
        <v/>
      </c>
      <c r="O4822" s="38" t="str">
        <f t="shared" si="450"/>
        <v/>
      </c>
      <c r="P4822" s="39" t="str">
        <f t="shared" si="455"/>
        <v/>
      </c>
      <c r="AC4822" s="42" t="str">
        <f>IF(B4822="","",VLOOKUP(B4822,[2]Formula!B:C,2,0))</f>
        <v/>
      </c>
      <c r="AD4822" s="43" t="str">
        <f t="shared" si="453"/>
        <v/>
      </c>
    </row>
    <row r="4823" spans="1:30" x14ac:dyDescent="0.25">
      <c r="A4823" s="64"/>
      <c r="B4823" s="64"/>
      <c r="C4823" s="66"/>
      <c r="D4823" s="67"/>
      <c r="E4823" s="64"/>
      <c r="F4823" s="64"/>
      <c r="G4823" s="37" t="str">
        <f>IF(E4823="","",IF(OR(E4823="Project Management",E4823="Project Support",E4823="Sprint Management",E4823="Sprint Support"),"NA",ROUND((((VLOOKUP(AD4823,[2]Formula!V:X,3,0)))-SUMIF(AD:AD,AD4823,H:H)),2)))</f>
        <v/>
      </c>
      <c r="H4823" s="71"/>
      <c r="I4823" s="72"/>
      <c r="J4823" s="72"/>
      <c r="K4823" s="38" t="str">
        <f>IF(E4823="","",IF(OR(E4823="Project Management",E4823="Project Support",E4823="Sprint Management",E4823="Sprint Support"),"NA",(((SUMIF(AD:AD,AD4823,H:H)/VLOOKUP(AD4823,[2]Formula!V:X,3,0))*VLOOKUP(AD4823,[2]Formula!V:X,2,0))*H4823)/SUMIF(AD:AD,AD4823,H:H)))</f>
        <v/>
      </c>
      <c r="L4823" s="38" t="str">
        <f t="shared" si="451"/>
        <v/>
      </c>
      <c r="M4823" s="38" t="str">
        <f t="shared" si="452"/>
        <v/>
      </c>
      <c r="N4823" s="38" t="str">
        <f t="shared" si="454"/>
        <v/>
      </c>
      <c r="O4823" s="38" t="str">
        <f t="shared" si="450"/>
        <v/>
      </c>
      <c r="P4823" s="39" t="str">
        <f t="shared" si="455"/>
        <v/>
      </c>
      <c r="AC4823" s="42" t="str">
        <f>IF(B4823="","",VLOOKUP(B4823,[2]Formula!B:C,2,0))</f>
        <v/>
      </c>
      <c r="AD4823" s="43" t="str">
        <f t="shared" si="453"/>
        <v/>
      </c>
    </row>
    <row r="4824" spans="1:30" x14ac:dyDescent="0.25">
      <c r="A4824" s="64"/>
      <c r="B4824" s="64"/>
      <c r="C4824" s="66"/>
      <c r="D4824" s="67"/>
      <c r="E4824" s="64"/>
      <c r="F4824" s="64"/>
      <c r="G4824" s="37" t="str">
        <f>IF(E4824="","",IF(OR(E4824="Project Management",E4824="Project Support",E4824="Sprint Management",E4824="Sprint Support"),"NA",ROUND((((VLOOKUP(AD4824,[2]Formula!V:X,3,0)))-SUMIF(AD:AD,AD4824,H:H)),2)))</f>
        <v/>
      </c>
      <c r="H4824" s="71"/>
      <c r="I4824" s="72"/>
      <c r="J4824" s="72"/>
      <c r="K4824" s="38" t="str">
        <f>IF(E4824="","",IF(OR(E4824="Project Management",E4824="Project Support",E4824="Sprint Management",E4824="Sprint Support"),"NA",(((SUMIF(AD:AD,AD4824,H:H)/VLOOKUP(AD4824,[2]Formula!V:X,3,0))*VLOOKUP(AD4824,[2]Formula!V:X,2,0))*H4824)/SUMIF(AD:AD,AD4824,H:H)))</f>
        <v/>
      </c>
      <c r="L4824" s="38" t="str">
        <f t="shared" si="451"/>
        <v/>
      </c>
      <c r="M4824" s="38" t="str">
        <f t="shared" si="452"/>
        <v/>
      </c>
      <c r="N4824" s="38" t="str">
        <f t="shared" si="454"/>
        <v/>
      </c>
      <c r="O4824" s="38" t="str">
        <f t="shared" si="450"/>
        <v/>
      </c>
      <c r="P4824" s="39" t="str">
        <f t="shared" si="455"/>
        <v/>
      </c>
      <c r="AC4824" s="42" t="str">
        <f>IF(B4824="","",VLOOKUP(B4824,[2]Formula!B:C,2,0))</f>
        <v/>
      </c>
      <c r="AD4824" s="43" t="str">
        <f t="shared" si="453"/>
        <v/>
      </c>
    </row>
    <row r="4825" spans="1:30" x14ac:dyDescent="0.25">
      <c r="A4825" s="64"/>
      <c r="B4825" s="64"/>
      <c r="C4825" s="66"/>
      <c r="D4825" s="67"/>
      <c r="E4825" s="64"/>
      <c r="F4825" s="64"/>
      <c r="G4825" s="37" t="str">
        <f>IF(E4825="","",IF(OR(E4825="Project Management",E4825="Project Support",E4825="Sprint Management",E4825="Sprint Support"),"NA",ROUND((((VLOOKUP(AD4825,[2]Formula!V:X,3,0)))-SUMIF(AD:AD,AD4825,H:H)),2)))</f>
        <v/>
      </c>
      <c r="H4825" s="71"/>
      <c r="I4825" s="72"/>
      <c r="J4825" s="72"/>
      <c r="K4825" s="38" t="str">
        <f>IF(E4825="","",IF(OR(E4825="Project Management",E4825="Project Support",E4825="Sprint Management",E4825="Sprint Support"),"NA",(((SUMIF(AD:AD,AD4825,H:H)/VLOOKUP(AD4825,[2]Formula!V:X,3,0))*VLOOKUP(AD4825,[2]Formula!V:X,2,0))*H4825)/SUMIF(AD:AD,AD4825,H:H)))</f>
        <v/>
      </c>
      <c r="L4825" s="38" t="str">
        <f t="shared" si="451"/>
        <v/>
      </c>
      <c r="M4825" s="38" t="str">
        <f t="shared" si="452"/>
        <v/>
      </c>
      <c r="N4825" s="38" t="str">
        <f t="shared" si="454"/>
        <v/>
      </c>
      <c r="O4825" s="38" t="str">
        <f t="shared" si="450"/>
        <v/>
      </c>
      <c r="P4825" s="39" t="str">
        <f t="shared" si="455"/>
        <v/>
      </c>
      <c r="AC4825" s="42" t="str">
        <f>IF(B4825="","",VLOOKUP(B4825,[2]Formula!B:C,2,0))</f>
        <v/>
      </c>
      <c r="AD4825" s="43" t="str">
        <f t="shared" si="453"/>
        <v/>
      </c>
    </row>
    <row r="4826" spans="1:30" x14ac:dyDescent="0.25">
      <c r="A4826" s="64"/>
      <c r="B4826" s="64"/>
      <c r="C4826" s="66"/>
      <c r="D4826" s="67"/>
      <c r="E4826" s="64"/>
      <c r="F4826" s="64"/>
      <c r="G4826" s="37" t="str">
        <f>IF(E4826="","",IF(OR(E4826="Project Management",E4826="Project Support",E4826="Sprint Management",E4826="Sprint Support"),"NA",ROUND((((VLOOKUP(AD4826,[2]Formula!V:X,3,0)))-SUMIF(AD:AD,AD4826,H:H)),2)))</f>
        <v/>
      </c>
      <c r="H4826" s="71"/>
      <c r="I4826" s="72"/>
      <c r="J4826" s="72"/>
      <c r="K4826" s="38" t="str">
        <f>IF(E4826="","",IF(OR(E4826="Project Management",E4826="Project Support",E4826="Sprint Management",E4826="Sprint Support"),"NA",(((SUMIF(AD:AD,AD4826,H:H)/VLOOKUP(AD4826,[2]Formula!V:X,3,0))*VLOOKUP(AD4826,[2]Formula!V:X,2,0))*H4826)/SUMIF(AD:AD,AD4826,H:H)))</f>
        <v/>
      </c>
      <c r="L4826" s="38" t="str">
        <f t="shared" si="451"/>
        <v/>
      </c>
      <c r="M4826" s="38" t="str">
        <f t="shared" si="452"/>
        <v/>
      </c>
      <c r="N4826" s="38" t="str">
        <f t="shared" si="454"/>
        <v/>
      </c>
      <c r="O4826" s="38" t="str">
        <f t="shared" si="450"/>
        <v/>
      </c>
      <c r="P4826" s="39" t="str">
        <f t="shared" si="455"/>
        <v/>
      </c>
      <c r="AC4826" s="42" t="str">
        <f>IF(B4826="","",VLOOKUP(B4826,[2]Formula!B:C,2,0))</f>
        <v/>
      </c>
      <c r="AD4826" s="43" t="str">
        <f t="shared" si="453"/>
        <v/>
      </c>
    </row>
    <row r="4827" spans="1:30" x14ac:dyDescent="0.25">
      <c r="A4827" s="64"/>
      <c r="B4827" s="64"/>
      <c r="C4827" s="66"/>
      <c r="D4827" s="67"/>
      <c r="E4827" s="64"/>
      <c r="F4827" s="64"/>
      <c r="G4827" s="37" t="str">
        <f>IF(E4827="","",IF(OR(E4827="Project Management",E4827="Project Support",E4827="Sprint Management",E4827="Sprint Support"),"NA",ROUND((((VLOOKUP(AD4827,[2]Formula!V:X,3,0)))-SUMIF(AD:AD,AD4827,H:H)),2)))</f>
        <v/>
      </c>
      <c r="H4827" s="71"/>
      <c r="I4827" s="72"/>
      <c r="J4827" s="72"/>
      <c r="K4827" s="38" t="str">
        <f>IF(E4827="","",IF(OR(E4827="Project Management",E4827="Project Support",E4827="Sprint Management",E4827="Sprint Support"),"NA",(((SUMIF(AD:AD,AD4827,H:H)/VLOOKUP(AD4827,[2]Formula!V:X,3,0))*VLOOKUP(AD4827,[2]Formula!V:X,2,0))*H4827)/SUMIF(AD:AD,AD4827,H:H)))</f>
        <v/>
      </c>
      <c r="L4827" s="38" t="str">
        <f t="shared" si="451"/>
        <v/>
      </c>
      <c r="M4827" s="38" t="str">
        <f t="shared" si="452"/>
        <v/>
      </c>
      <c r="N4827" s="38" t="str">
        <f t="shared" si="454"/>
        <v/>
      </c>
      <c r="O4827" s="38" t="str">
        <f t="shared" si="450"/>
        <v/>
      </c>
      <c r="P4827" s="39" t="str">
        <f t="shared" si="455"/>
        <v/>
      </c>
      <c r="AC4827" s="42" t="str">
        <f>IF(B4827="","",VLOOKUP(B4827,[2]Formula!B:C,2,0))</f>
        <v/>
      </c>
      <c r="AD4827" s="43" t="str">
        <f t="shared" si="453"/>
        <v/>
      </c>
    </row>
    <row r="4828" spans="1:30" x14ac:dyDescent="0.25">
      <c r="A4828" s="64"/>
      <c r="B4828" s="64"/>
      <c r="C4828" s="66"/>
      <c r="D4828" s="67"/>
      <c r="E4828" s="64"/>
      <c r="F4828" s="64"/>
      <c r="G4828" s="37" t="str">
        <f>IF(E4828="","",IF(OR(E4828="Project Management",E4828="Project Support",E4828="Sprint Management",E4828="Sprint Support"),"NA",ROUND((((VLOOKUP(AD4828,[2]Formula!V:X,3,0)))-SUMIF(AD:AD,AD4828,H:H)),2)))</f>
        <v/>
      </c>
      <c r="H4828" s="71"/>
      <c r="I4828" s="72"/>
      <c r="J4828" s="72"/>
      <c r="K4828" s="38" t="str">
        <f>IF(E4828="","",IF(OR(E4828="Project Management",E4828="Project Support",E4828="Sprint Management",E4828="Sprint Support"),"NA",(((SUMIF(AD:AD,AD4828,H:H)/VLOOKUP(AD4828,[2]Formula!V:X,3,0))*VLOOKUP(AD4828,[2]Formula!V:X,2,0))*H4828)/SUMIF(AD:AD,AD4828,H:H)))</f>
        <v/>
      </c>
      <c r="L4828" s="38" t="str">
        <f t="shared" si="451"/>
        <v/>
      </c>
      <c r="M4828" s="38" t="str">
        <f t="shared" si="452"/>
        <v/>
      </c>
      <c r="N4828" s="38" t="str">
        <f t="shared" si="454"/>
        <v/>
      </c>
      <c r="O4828" s="38" t="str">
        <f t="shared" si="450"/>
        <v/>
      </c>
      <c r="P4828" s="39" t="str">
        <f t="shared" si="455"/>
        <v/>
      </c>
      <c r="AC4828" s="42" t="str">
        <f>IF(B4828="","",VLOOKUP(B4828,[2]Formula!B:C,2,0))</f>
        <v/>
      </c>
      <c r="AD4828" s="43" t="str">
        <f t="shared" si="453"/>
        <v/>
      </c>
    </row>
    <row r="4829" spans="1:30" x14ac:dyDescent="0.25">
      <c r="A4829" s="64"/>
      <c r="B4829" s="64"/>
      <c r="C4829" s="66"/>
      <c r="D4829" s="67"/>
      <c r="E4829" s="64"/>
      <c r="F4829" s="64"/>
      <c r="G4829" s="37" t="str">
        <f>IF(E4829="","",IF(OR(E4829="Project Management",E4829="Project Support",E4829="Sprint Management",E4829="Sprint Support"),"NA",ROUND((((VLOOKUP(AD4829,[2]Formula!V:X,3,0)))-SUMIF(AD:AD,AD4829,H:H)),2)))</f>
        <v/>
      </c>
      <c r="H4829" s="71"/>
      <c r="I4829" s="72"/>
      <c r="J4829" s="72"/>
      <c r="K4829" s="38" t="str">
        <f>IF(E4829="","",IF(OR(E4829="Project Management",E4829="Project Support",E4829="Sprint Management",E4829="Sprint Support"),"NA",(((SUMIF(AD:AD,AD4829,H:H)/VLOOKUP(AD4829,[2]Formula!V:X,3,0))*VLOOKUP(AD4829,[2]Formula!V:X,2,0))*H4829)/SUMIF(AD:AD,AD4829,H:H)))</f>
        <v/>
      </c>
      <c r="L4829" s="38" t="str">
        <f t="shared" si="451"/>
        <v/>
      </c>
      <c r="M4829" s="38" t="str">
        <f t="shared" si="452"/>
        <v/>
      </c>
      <c r="N4829" s="38" t="str">
        <f t="shared" si="454"/>
        <v/>
      </c>
      <c r="O4829" s="38" t="str">
        <f t="shared" si="450"/>
        <v/>
      </c>
      <c r="P4829" s="39" t="str">
        <f t="shared" si="455"/>
        <v/>
      </c>
      <c r="AC4829" s="42" t="str">
        <f>IF(B4829="","",VLOOKUP(B4829,[2]Formula!B:C,2,0))</f>
        <v/>
      </c>
      <c r="AD4829" s="43" t="str">
        <f t="shared" si="453"/>
        <v/>
      </c>
    </row>
    <row r="4830" spans="1:30" x14ac:dyDescent="0.25">
      <c r="A4830" s="64"/>
      <c r="B4830" s="64"/>
      <c r="C4830" s="66"/>
      <c r="D4830" s="67"/>
      <c r="E4830" s="64"/>
      <c r="F4830" s="64"/>
      <c r="G4830" s="37" t="str">
        <f>IF(E4830="","",IF(OR(E4830="Project Management",E4830="Project Support",E4830="Sprint Management",E4830="Sprint Support"),"NA",ROUND((((VLOOKUP(AD4830,[2]Formula!V:X,3,0)))-SUMIF(AD:AD,AD4830,H:H)),2)))</f>
        <v/>
      </c>
      <c r="H4830" s="71"/>
      <c r="I4830" s="72"/>
      <c r="J4830" s="72"/>
      <c r="K4830" s="38" t="str">
        <f>IF(E4830="","",IF(OR(E4830="Project Management",E4830="Project Support",E4830="Sprint Management",E4830="Sprint Support"),"NA",(((SUMIF(AD:AD,AD4830,H:H)/VLOOKUP(AD4830,[2]Formula!V:X,3,0))*VLOOKUP(AD4830,[2]Formula!V:X,2,0))*H4830)/SUMIF(AD:AD,AD4830,H:H)))</f>
        <v/>
      </c>
      <c r="L4830" s="38" t="str">
        <f t="shared" si="451"/>
        <v/>
      </c>
      <c r="M4830" s="38" t="str">
        <f t="shared" si="452"/>
        <v/>
      </c>
      <c r="N4830" s="38" t="str">
        <f t="shared" si="454"/>
        <v/>
      </c>
      <c r="O4830" s="38" t="str">
        <f t="shared" si="450"/>
        <v/>
      </c>
      <c r="P4830" s="39" t="str">
        <f t="shared" si="455"/>
        <v/>
      </c>
      <c r="AC4830" s="42" t="str">
        <f>IF(B4830="","",VLOOKUP(B4830,[2]Formula!B:C,2,0))</f>
        <v/>
      </c>
      <c r="AD4830" s="43" t="str">
        <f t="shared" si="453"/>
        <v/>
      </c>
    </row>
    <row r="4831" spans="1:30" x14ac:dyDescent="0.25">
      <c r="A4831" s="64"/>
      <c r="B4831" s="64"/>
      <c r="C4831" s="66"/>
      <c r="D4831" s="67"/>
      <c r="E4831" s="64"/>
      <c r="F4831" s="64"/>
      <c r="G4831" s="37" t="str">
        <f>IF(E4831="","",IF(OR(E4831="Project Management",E4831="Project Support",E4831="Sprint Management",E4831="Sprint Support"),"NA",ROUND((((VLOOKUP(AD4831,[2]Formula!V:X,3,0)))-SUMIF(AD:AD,AD4831,H:H)),2)))</f>
        <v/>
      </c>
      <c r="H4831" s="71"/>
      <c r="I4831" s="72"/>
      <c r="J4831" s="72"/>
      <c r="K4831" s="38" t="str">
        <f>IF(E4831="","",IF(OR(E4831="Project Management",E4831="Project Support",E4831="Sprint Management",E4831="Sprint Support"),"NA",(((SUMIF(AD:AD,AD4831,H:H)/VLOOKUP(AD4831,[2]Formula!V:X,3,0))*VLOOKUP(AD4831,[2]Formula!V:X,2,0))*H4831)/SUMIF(AD:AD,AD4831,H:H)))</f>
        <v/>
      </c>
      <c r="L4831" s="38" t="str">
        <f t="shared" si="451"/>
        <v/>
      </c>
      <c r="M4831" s="38" t="str">
        <f t="shared" si="452"/>
        <v/>
      </c>
      <c r="N4831" s="38" t="str">
        <f t="shared" si="454"/>
        <v/>
      </c>
      <c r="O4831" s="38" t="str">
        <f t="shared" si="450"/>
        <v/>
      </c>
      <c r="P4831" s="39" t="str">
        <f t="shared" si="455"/>
        <v/>
      </c>
      <c r="AC4831" s="42" t="str">
        <f>IF(B4831="","",VLOOKUP(B4831,[2]Formula!B:C,2,0))</f>
        <v/>
      </c>
      <c r="AD4831" s="43" t="str">
        <f t="shared" si="453"/>
        <v/>
      </c>
    </row>
    <row r="4832" spans="1:30" x14ac:dyDescent="0.25">
      <c r="A4832" s="64"/>
      <c r="B4832" s="64"/>
      <c r="C4832" s="66"/>
      <c r="D4832" s="67"/>
      <c r="E4832" s="64"/>
      <c r="F4832" s="64"/>
      <c r="G4832" s="37" t="str">
        <f>IF(E4832="","",IF(OR(E4832="Project Management",E4832="Project Support",E4832="Sprint Management",E4832="Sprint Support"),"NA",ROUND((((VLOOKUP(AD4832,[2]Formula!V:X,3,0)))-SUMIF(AD:AD,AD4832,H:H)),2)))</f>
        <v/>
      </c>
      <c r="H4832" s="71"/>
      <c r="I4832" s="72"/>
      <c r="J4832" s="72"/>
      <c r="K4832" s="38" t="str">
        <f>IF(E4832="","",IF(OR(E4832="Project Management",E4832="Project Support",E4832="Sprint Management",E4832="Sprint Support"),"NA",(((SUMIF(AD:AD,AD4832,H:H)/VLOOKUP(AD4832,[2]Formula!V:X,3,0))*VLOOKUP(AD4832,[2]Formula!V:X,2,0))*H4832)/SUMIF(AD:AD,AD4832,H:H)))</f>
        <v/>
      </c>
      <c r="L4832" s="38" t="str">
        <f t="shared" si="451"/>
        <v/>
      </c>
      <c r="M4832" s="38" t="str">
        <f t="shared" si="452"/>
        <v/>
      </c>
      <c r="N4832" s="38" t="str">
        <f t="shared" si="454"/>
        <v/>
      </c>
      <c r="O4832" s="38" t="str">
        <f t="shared" si="450"/>
        <v/>
      </c>
      <c r="P4832" s="39" t="str">
        <f t="shared" si="455"/>
        <v/>
      </c>
      <c r="AC4832" s="42" t="str">
        <f>IF(B4832="","",VLOOKUP(B4832,[2]Formula!B:C,2,0))</f>
        <v/>
      </c>
      <c r="AD4832" s="43" t="str">
        <f t="shared" si="453"/>
        <v/>
      </c>
    </row>
    <row r="4833" spans="1:30" x14ac:dyDescent="0.25">
      <c r="A4833" s="64"/>
      <c r="B4833" s="64"/>
      <c r="C4833" s="66"/>
      <c r="D4833" s="67"/>
      <c r="E4833" s="64"/>
      <c r="F4833" s="64"/>
      <c r="G4833" s="37" t="str">
        <f>IF(E4833="","",IF(OR(E4833="Project Management",E4833="Project Support",E4833="Sprint Management",E4833="Sprint Support"),"NA",ROUND((((VLOOKUP(AD4833,[2]Formula!V:X,3,0)))-SUMIF(AD:AD,AD4833,H:H)),2)))</f>
        <v/>
      </c>
      <c r="H4833" s="71"/>
      <c r="I4833" s="72"/>
      <c r="J4833" s="72"/>
      <c r="K4833" s="38" t="str">
        <f>IF(E4833="","",IF(OR(E4833="Project Management",E4833="Project Support",E4833="Sprint Management",E4833="Sprint Support"),"NA",(((SUMIF(AD:AD,AD4833,H:H)/VLOOKUP(AD4833,[2]Formula!V:X,3,0))*VLOOKUP(AD4833,[2]Formula!V:X,2,0))*H4833)/SUMIF(AD:AD,AD4833,H:H)))</f>
        <v/>
      </c>
      <c r="L4833" s="38" t="str">
        <f t="shared" si="451"/>
        <v/>
      </c>
      <c r="M4833" s="38" t="str">
        <f t="shared" si="452"/>
        <v/>
      </c>
      <c r="N4833" s="38" t="str">
        <f t="shared" si="454"/>
        <v/>
      </c>
      <c r="O4833" s="38" t="str">
        <f t="shared" si="450"/>
        <v/>
      </c>
      <c r="P4833" s="39" t="str">
        <f t="shared" si="455"/>
        <v/>
      </c>
      <c r="AC4833" s="42" t="str">
        <f>IF(B4833="","",VLOOKUP(B4833,[2]Formula!B:C,2,0))</f>
        <v/>
      </c>
      <c r="AD4833" s="43" t="str">
        <f t="shared" si="453"/>
        <v/>
      </c>
    </row>
    <row r="4834" spans="1:30" x14ac:dyDescent="0.25">
      <c r="A4834" s="64"/>
      <c r="B4834" s="64"/>
      <c r="C4834" s="66"/>
      <c r="D4834" s="67"/>
      <c r="E4834" s="64"/>
      <c r="F4834" s="64"/>
      <c r="G4834" s="37" t="str">
        <f>IF(E4834="","",IF(OR(E4834="Project Management",E4834="Project Support",E4834="Sprint Management",E4834="Sprint Support"),"NA",ROUND((((VLOOKUP(AD4834,[2]Formula!V:X,3,0)))-SUMIF(AD:AD,AD4834,H:H)),2)))</f>
        <v/>
      </c>
      <c r="H4834" s="71"/>
      <c r="I4834" s="72"/>
      <c r="J4834" s="72"/>
      <c r="K4834" s="38" t="str">
        <f>IF(E4834="","",IF(OR(E4834="Project Management",E4834="Project Support",E4834="Sprint Management",E4834="Sprint Support"),"NA",(((SUMIF(AD:AD,AD4834,H:H)/VLOOKUP(AD4834,[2]Formula!V:X,3,0))*VLOOKUP(AD4834,[2]Formula!V:X,2,0))*H4834)/SUMIF(AD:AD,AD4834,H:H)))</f>
        <v/>
      </c>
      <c r="L4834" s="38" t="str">
        <f t="shared" si="451"/>
        <v/>
      </c>
      <c r="M4834" s="38" t="str">
        <f t="shared" si="452"/>
        <v/>
      </c>
      <c r="N4834" s="38" t="str">
        <f t="shared" si="454"/>
        <v/>
      </c>
      <c r="O4834" s="38" t="str">
        <f t="shared" si="450"/>
        <v/>
      </c>
      <c r="P4834" s="39" t="str">
        <f t="shared" si="455"/>
        <v/>
      </c>
      <c r="AC4834" s="42" t="str">
        <f>IF(B4834="","",VLOOKUP(B4834,[2]Formula!B:C,2,0))</f>
        <v/>
      </c>
      <c r="AD4834" s="43" t="str">
        <f t="shared" si="453"/>
        <v/>
      </c>
    </row>
    <row r="4835" spans="1:30" x14ac:dyDescent="0.25">
      <c r="A4835" s="64"/>
      <c r="B4835" s="64"/>
      <c r="C4835" s="66"/>
      <c r="D4835" s="67"/>
      <c r="E4835" s="64"/>
      <c r="F4835" s="64"/>
      <c r="G4835" s="37" t="str">
        <f>IF(E4835="","",IF(OR(E4835="Project Management",E4835="Project Support",E4835="Sprint Management",E4835="Sprint Support"),"NA",ROUND((((VLOOKUP(AD4835,[2]Formula!V:X,3,0)))-SUMIF(AD:AD,AD4835,H:H)),2)))</f>
        <v/>
      </c>
      <c r="H4835" s="71"/>
      <c r="I4835" s="72"/>
      <c r="J4835" s="72"/>
      <c r="K4835" s="38" t="str">
        <f>IF(E4835="","",IF(OR(E4835="Project Management",E4835="Project Support",E4835="Sprint Management",E4835="Sprint Support"),"NA",(((SUMIF(AD:AD,AD4835,H:H)/VLOOKUP(AD4835,[2]Formula!V:X,3,0))*VLOOKUP(AD4835,[2]Formula!V:X,2,0))*H4835)/SUMIF(AD:AD,AD4835,H:H)))</f>
        <v/>
      </c>
      <c r="L4835" s="38" t="str">
        <f t="shared" si="451"/>
        <v/>
      </c>
      <c r="M4835" s="38" t="str">
        <f t="shared" si="452"/>
        <v/>
      </c>
      <c r="N4835" s="38" t="str">
        <f t="shared" si="454"/>
        <v/>
      </c>
      <c r="O4835" s="38" t="str">
        <f t="shared" si="450"/>
        <v/>
      </c>
      <c r="P4835" s="39" t="str">
        <f t="shared" si="455"/>
        <v/>
      </c>
      <c r="AC4835" s="42" t="str">
        <f>IF(B4835="","",VLOOKUP(B4835,[2]Formula!B:C,2,0))</f>
        <v/>
      </c>
      <c r="AD4835" s="43" t="str">
        <f t="shared" si="453"/>
        <v/>
      </c>
    </row>
    <row r="4836" spans="1:30" x14ac:dyDescent="0.25">
      <c r="A4836" s="64"/>
      <c r="B4836" s="64"/>
      <c r="C4836" s="66"/>
      <c r="D4836" s="67"/>
      <c r="E4836" s="64"/>
      <c r="F4836" s="64"/>
      <c r="G4836" s="37" t="str">
        <f>IF(E4836="","",IF(OR(E4836="Project Management",E4836="Project Support",E4836="Sprint Management",E4836="Sprint Support"),"NA",ROUND((((VLOOKUP(AD4836,[2]Formula!V:X,3,0)))-SUMIF(AD:AD,AD4836,H:H)),2)))</f>
        <v/>
      </c>
      <c r="H4836" s="71"/>
      <c r="I4836" s="72"/>
      <c r="J4836" s="72"/>
      <c r="K4836" s="38" t="str">
        <f>IF(E4836="","",IF(OR(E4836="Project Management",E4836="Project Support",E4836="Sprint Management",E4836="Sprint Support"),"NA",(((SUMIF(AD:AD,AD4836,H:H)/VLOOKUP(AD4836,[2]Formula!V:X,3,0))*VLOOKUP(AD4836,[2]Formula!V:X,2,0))*H4836)/SUMIF(AD:AD,AD4836,H:H)))</f>
        <v/>
      </c>
      <c r="L4836" s="38" t="str">
        <f t="shared" si="451"/>
        <v/>
      </c>
      <c r="M4836" s="38" t="str">
        <f t="shared" si="452"/>
        <v/>
      </c>
      <c r="N4836" s="38" t="str">
        <f t="shared" si="454"/>
        <v/>
      </c>
      <c r="O4836" s="38" t="str">
        <f t="shared" si="450"/>
        <v/>
      </c>
      <c r="P4836" s="39" t="str">
        <f t="shared" si="455"/>
        <v/>
      </c>
      <c r="AC4836" s="42" t="str">
        <f>IF(B4836="","",VLOOKUP(B4836,[2]Formula!B:C,2,0))</f>
        <v/>
      </c>
      <c r="AD4836" s="43" t="str">
        <f t="shared" si="453"/>
        <v/>
      </c>
    </row>
    <row r="4837" spans="1:30" x14ac:dyDescent="0.25">
      <c r="A4837" s="64"/>
      <c r="B4837" s="64"/>
      <c r="C4837" s="66"/>
      <c r="D4837" s="67"/>
      <c r="E4837" s="64"/>
      <c r="F4837" s="64"/>
      <c r="G4837" s="37" t="str">
        <f>IF(E4837="","",IF(OR(E4837="Project Management",E4837="Project Support",E4837="Sprint Management",E4837="Sprint Support"),"NA",ROUND((((VLOOKUP(AD4837,[2]Formula!V:X,3,0)))-SUMIF(AD:AD,AD4837,H:H)),2)))</f>
        <v/>
      </c>
      <c r="H4837" s="71"/>
      <c r="I4837" s="72"/>
      <c r="J4837" s="72"/>
      <c r="K4837" s="38" t="str">
        <f>IF(E4837="","",IF(OR(E4837="Project Management",E4837="Project Support",E4837="Sprint Management",E4837="Sprint Support"),"NA",(((SUMIF(AD:AD,AD4837,H:H)/VLOOKUP(AD4837,[2]Formula!V:X,3,0))*VLOOKUP(AD4837,[2]Formula!V:X,2,0))*H4837)/SUMIF(AD:AD,AD4837,H:H)))</f>
        <v/>
      </c>
      <c r="L4837" s="38" t="str">
        <f t="shared" si="451"/>
        <v/>
      </c>
      <c r="M4837" s="38" t="str">
        <f t="shared" si="452"/>
        <v/>
      </c>
      <c r="N4837" s="38" t="str">
        <f t="shared" si="454"/>
        <v/>
      </c>
      <c r="O4837" s="38" t="str">
        <f t="shared" si="450"/>
        <v/>
      </c>
      <c r="P4837" s="39" t="str">
        <f t="shared" si="455"/>
        <v/>
      </c>
      <c r="AC4837" s="42" t="str">
        <f>IF(B4837="","",VLOOKUP(B4837,[2]Formula!B:C,2,0))</f>
        <v/>
      </c>
      <c r="AD4837" s="43" t="str">
        <f t="shared" si="453"/>
        <v/>
      </c>
    </row>
    <row r="4838" spans="1:30" x14ac:dyDescent="0.25">
      <c r="A4838" s="64"/>
      <c r="B4838" s="64"/>
      <c r="C4838" s="66"/>
      <c r="D4838" s="67"/>
      <c r="E4838" s="64"/>
      <c r="F4838" s="64"/>
      <c r="G4838" s="37" t="str">
        <f>IF(E4838="","",IF(OR(E4838="Project Management",E4838="Project Support",E4838="Sprint Management",E4838="Sprint Support"),"NA",ROUND((((VLOOKUP(AD4838,[2]Formula!V:X,3,0)))-SUMIF(AD:AD,AD4838,H:H)),2)))</f>
        <v/>
      </c>
      <c r="H4838" s="71"/>
      <c r="I4838" s="72"/>
      <c r="J4838" s="72"/>
      <c r="K4838" s="38" t="str">
        <f>IF(E4838="","",IF(OR(E4838="Project Management",E4838="Project Support",E4838="Sprint Management",E4838="Sprint Support"),"NA",(((SUMIF(AD:AD,AD4838,H:H)/VLOOKUP(AD4838,[2]Formula!V:X,3,0))*VLOOKUP(AD4838,[2]Formula!V:X,2,0))*H4838)/SUMIF(AD:AD,AD4838,H:H)))</f>
        <v/>
      </c>
      <c r="L4838" s="38" t="str">
        <f t="shared" si="451"/>
        <v/>
      </c>
      <c r="M4838" s="38" t="str">
        <f t="shared" si="452"/>
        <v/>
      </c>
      <c r="N4838" s="38" t="str">
        <f t="shared" si="454"/>
        <v/>
      </c>
      <c r="O4838" s="38" t="str">
        <f t="shared" si="450"/>
        <v/>
      </c>
      <c r="P4838" s="39" t="str">
        <f t="shared" si="455"/>
        <v/>
      </c>
      <c r="AC4838" s="42" t="str">
        <f>IF(B4838="","",VLOOKUP(B4838,[2]Formula!B:C,2,0))</f>
        <v/>
      </c>
      <c r="AD4838" s="43" t="str">
        <f t="shared" si="453"/>
        <v/>
      </c>
    </row>
    <row r="4839" spans="1:30" x14ac:dyDescent="0.25">
      <c r="A4839" s="64"/>
      <c r="B4839" s="64"/>
      <c r="C4839" s="66"/>
      <c r="D4839" s="67"/>
      <c r="E4839" s="64"/>
      <c r="F4839" s="64"/>
      <c r="G4839" s="37" t="str">
        <f>IF(E4839="","",IF(OR(E4839="Project Management",E4839="Project Support",E4839="Sprint Management",E4839="Sprint Support"),"NA",ROUND((((VLOOKUP(AD4839,[2]Formula!V:X,3,0)))-SUMIF(AD:AD,AD4839,H:H)),2)))</f>
        <v/>
      </c>
      <c r="H4839" s="71"/>
      <c r="I4839" s="72"/>
      <c r="J4839" s="72"/>
      <c r="K4839" s="38" t="str">
        <f>IF(E4839="","",IF(OR(E4839="Project Management",E4839="Project Support",E4839="Sprint Management",E4839="Sprint Support"),"NA",(((SUMIF(AD:AD,AD4839,H:H)/VLOOKUP(AD4839,[2]Formula!V:X,3,0))*VLOOKUP(AD4839,[2]Formula!V:X,2,0))*H4839)/SUMIF(AD:AD,AD4839,H:H)))</f>
        <v/>
      </c>
      <c r="L4839" s="38" t="str">
        <f t="shared" si="451"/>
        <v/>
      </c>
      <c r="M4839" s="38" t="str">
        <f t="shared" si="452"/>
        <v/>
      </c>
      <c r="N4839" s="38" t="str">
        <f t="shared" si="454"/>
        <v/>
      </c>
      <c r="O4839" s="38" t="str">
        <f t="shared" si="450"/>
        <v/>
      </c>
      <c r="P4839" s="39" t="str">
        <f t="shared" si="455"/>
        <v/>
      </c>
      <c r="AC4839" s="42" t="str">
        <f>IF(B4839="","",VLOOKUP(B4839,[2]Formula!B:C,2,0))</f>
        <v/>
      </c>
      <c r="AD4839" s="43" t="str">
        <f t="shared" si="453"/>
        <v/>
      </c>
    </row>
    <row r="4840" spans="1:30" x14ac:dyDescent="0.25">
      <c r="A4840" s="64"/>
      <c r="B4840" s="64"/>
      <c r="C4840" s="66"/>
      <c r="D4840" s="67"/>
      <c r="E4840" s="64"/>
      <c r="F4840" s="64"/>
      <c r="G4840" s="37" t="str">
        <f>IF(E4840="","",IF(OR(E4840="Project Management",E4840="Project Support",E4840="Sprint Management",E4840="Sprint Support"),"NA",ROUND((((VLOOKUP(AD4840,[2]Formula!V:X,3,0)))-SUMIF(AD:AD,AD4840,H:H)),2)))</f>
        <v/>
      </c>
      <c r="H4840" s="71"/>
      <c r="I4840" s="72"/>
      <c r="J4840" s="72"/>
      <c r="K4840" s="38" t="str">
        <f>IF(E4840="","",IF(OR(E4840="Project Management",E4840="Project Support",E4840="Sprint Management",E4840="Sprint Support"),"NA",(((SUMIF(AD:AD,AD4840,H:H)/VLOOKUP(AD4840,[2]Formula!V:X,3,0))*VLOOKUP(AD4840,[2]Formula!V:X,2,0))*H4840)/SUMIF(AD:AD,AD4840,H:H)))</f>
        <v/>
      </c>
      <c r="L4840" s="38" t="str">
        <f t="shared" si="451"/>
        <v/>
      </c>
      <c r="M4840" s="38" t="str">
        <f t="shared" si="452"/>
        <v/>
      </c>
      <c r="N4840" s="38" t="str">
        <f t="shared" si="454"/>
        <v/>
      </c>
      <c r="O4840" s="38" t="str">
        <f t="shared" si="450"/>
        <v/>
      </c>
      <c r="P4840" s="39" t="str">
        <f t="shared" si="455"/>
        <v/>
      </c>
      <c r="AC4840" s="42" t="str">
        <f>IF(B4840="","",VLOOKUP(B4840,[2]Formula!B:C,2,0))</f>
        <v/>
      </c>
      <c r="AD4840" s="43" t="str">
        <f t="shared" si="453"/>
        <v/>
      </c>
    </row>
    <row r="4841" spans="1:30" x14ac:dyDescent="0.25">
      <c r="A4841" s="64"/>
      <c r="B4841" s="64"/>
      <c r="C4841" s="66"/>
      <c r="D4841" s="67"/>
      <c r="E4841" s="64"/>
      <c r="F4841" s="64"/>
      <c r="G4841" s="37" t="str">
        <f>IF(E4841="","",IF(OR(E4841="Project Management",E4841="Project Support",E4841="Sprint Management",E4841="Sprint Support"),"NA",ROUND((((VLOOKUP(AD4841,[2]Formula!V:X,3,0)))-SUMIF(AD:AD,AD4841,H:H)),2)))</f>
        <v/>
      </c>
      <c r="H4841" s="71"/>
      <c r="I4841" s="72"/>
      <c r="J4841" s="72"/>
      <c r="K4841" s="38" t="str">
        <f>IF(E4841="","",IF(OR(E4841="Project Management",E4841="Project Support",E4841="Sprint Management",E4841="Sprint Support"),"NA",(((SUMIF(AD:AD,AD4841,H:H)/VLOOKUP(AD4841,[2]Formula!V:X,3,0))*VLOOKUP(AD4841,[2]Formula!V:X,2,0))*H4841)/SUMIF(AD:AD,AD4841,H:H)))</f>
        <v/>
      </c>
      <c r="L4841" s="38" t="str">
        <f t="shared" si="451"/>
        <v/>
      </c>
      <c r="M4841" s="38" t="str">
        <f t="shared" si="452"/>
        <v/>
      </c>
      <c r="N4841" s="38" t="str">
        <f t="shared" si="454"/>
        <v/>
      </c>
      <c r="O4841" s="38" t="str">
        <f t="shared" si="450"/>
        <v/>
      </c>
      <c r="P4841" s="39" t="str">
        <f t="shared" si="455"/>
        <v/>
      </c>
      <c r="AC4841" s="42" t="str">
        <f>IF(B4841="","",VLOOKUP(B4841,[2]Formula!B:C,2,0))</f>
        <v/>
      </c>
      <c r="AD4841" s="43" t="str">
        <f t="shared" si="453"/>
        <v/>
      </c>
    </row>
    <row r="4842" spans="1:30" x14ac:dyDescent="0.25">
      <c r="A4842" s="64"/>
      <c r="B4842" s="64"/>
      <c r="C4842" s="66"/>
      <c r="D4842" s="67"/>
      <c r="E4842" s="64"/>
      <c r="F4842" s="64"/>
      <c r="G4842" s="37" t="str">
        <f>IF(E4842="","",IF(OR(E4842="Project Management",E4842="Project Support",E4842="Sprint Management",E4842="Sprint Support"),"NA",ROUND((((VLOOKUP(AD4842,[2]Formula!V:X,3,0)))-SUMIF(AD:AD,AD4842,H:H)),2)))</f>
        <v/>
      </c>
      <c r="H4842" s="71"/>
      <c r="I4842" s="72"/>
      <c r="J4842" s="72"/>
      <c r="K4842" s="38" t="str">
        <f>IF(E4842="","",IF(OR(E4842="Project Management",E4842="Project Support",E4842="Sprint Management",E4842="Sprint Support"),"NA",(((SUMIF(AD:AD,AD4842,H:H)/VLOOKUP(AD4842,[2]Formula!V:X,3,0))*VLOOKUP(AD4842,[2]Formula!V:X,2,0))*H4842)/SUMIF(AD:AD,AD4842,H:H)))</f>
        <v/>
      </c>
      <c r="L4842" s="38" t="str">
        <f t="shared" si="451"/>
        <v/>
      </c>
      <c r="M4842" s="38" t="str">
        <f t="shared" si="452"/>
        <v/>
      </c>
      <c r="N4842" s="38" t="str">
        <f t="shared" si="454"/>
        <v/>
      </c>
      <c r="O4842" s="38" t="str">
        <f t="shared" si="450"/>
        <v/>
      </c>
      <c r="P4842" s="39" t="str">
        <f t="shared" si="455"/>
        <v/>
      </c>
      <c r="AC4842" s="42" t="str">
        <f>IF(B4842="","",VLOOKUP(B4842,[2]Formula!B:C,2,0))</f>
        <v/>
      </c>
      <c r="AD4842" s="43" t="str">
        <f t="shared" si="453"/>
        <v/>
      </c>
    </row>
    <row r="4843" spans="1:30" x14ac:dyDescent="0.25">
      <c r="A4843" s="64"/>
      <c r="B4843" s="64"/>
      <c r="C4843" s="66"/>
      <c r="D4843" s="67"/>
      <c r="E4843" s="64"/>
      <c r="F4843" s="64"/>
      <c r="G4843" s="37" t="str">
        <f>IF(E4843="","",IF(OR(E4843="Project Management",E4843="Project Support",E4843="Sprint Management",E4843="Sprint Support"),"NA",ROUND((((VLOOKUP(AD4843,[2]Formula!V:X,3,0)))-SUMIF(AD:AD,AD4843,H:H)),2)))</f>
        <v/>
      </c>
      <c r="H4843" s="71"/>
      <c r="I4843" s="72"/>
      <c r="J4843" s="72"/>
      <c r="K4843" s="38" t="str">
        <f>IF(E4843="","",IF(OR(E4843="Project Management",E4843="Project Support",E4843="Sprint Management",E4843="Sprint Support"),"NA",(((SUMIF(AD:AD,AD4843,H:H)/VLOOKUP(AD4843,[2]Formula!V:X,3,0))*VLOOKUP(AD4843,[2]Formula!V:X,2,0))*H4843)/SUMIF(AD:AD,AD4843,H:H)))</f>
        <v/>
      </c>
      <c r="L4843" s="38" t="str">
        <f t="shared" si="451"/>
        <v/>
      </c>
      <c r="M4843" s="38" t="str">
        <f t="shared" si="452"/>
        <v/>
      </c>
      <c r="N4843" s="38" t="str">
        <f t="shared" si="454"/>
        <v/>
      </c>
      <c r="O4843" s="38" t="str">
        <f t="shared" si="450"/>
        <v/>
      </c>
      <c r="P4843" s="39" t="str">
        <f t="shared" si="455"/>
        <v/>
      </c>
      <c r="AC4843" s="42" t="str">
        <f>IF(B4843="","",VLOOKUP(B4843,[2]Formula!B:C,2,0))</f>
        <v/>
      </c>
      <c r="AD4843" s="43" t="str">
        <f t="shared" si="453"/>
        <v/>
      </c>
    </row>
    <row r="4844" spans="1:30" x14ac:dyDescent="0.25">
      <c r="A4844" s="64"/>
      <c r="B4844" s="64"/>
      <c r="C4844" s="66"/>
      <c r="D4844" s="67"/>
      <c r="E4844" s="64"/>
      <c r="F4844" s="64"/>
      <c r="G4844" s="37" t="str">
        <f>IF(E4844="","",IF(OR(E4844="Project Management",E4844="Project Support",E4844="Sprint Management",E4844="Sprint Support"),"NA",ROUND((((VLOOKUP(AD4844,[2]Formula!V:X,3,0)))-SUMIF(AD:AD,AD4844,H:H)),2)))</f>
        <v/>
      </c>
      <c r="H4844" s="71"/>
      <c r="I4844" s="72"/>
      <c r="J4844" s="72"/>
      <c r="K4844" s="38" t="str">
        <f>IF(E4844="","",IF(OR(E4844="Project Management",E4844="Project Support",E4844="Sprint Management",E4844="Sprint Support"),"NA",(((SUMIF(AD:AD,AD4844,H:H)/VLOOKUP(AD4844,[2]Formula!V:X,3,0))*VLOOKUP(AD4844,[2]Formula!V:X,2,0))*H4844)/SUMIF(AD:AD,AD4844,H:H)))</f>
        <v/>
      </c>
      <c r="L4844" s="38" t="str">
        <f t="shared" si="451"/>
        <v/>
      </c>
      <c r="M4844" s="38" t="str">
        <f t="shared" si="452"/>
        <v/>
      </c>
      <c r="N4844" s="38" t="str">
        <f t="shared" si="454"/>
        <v/>
      </c>
      <c r="O4844" s="38" t="str">
        <f t="shared" si="450"/>
        <v/>
      </c>
      <c r="P4844" s="39" t="str">
        <f t="shared" si="455"/>
        <v/>
      </c>
      <c r="AC4844" s="42" t="str">
        <f>IF(B4844="","",VLOOKUP(B4844,[2]Formula!B:C,2,0))</f>
        <v/>
      </c>
      <c r="AD4844" s="43" t="str">
        <f t="shared" si="453"/>
        <v/>
      </c>
    </row>
    <row r="4845" spans="1:30" x14ac:dyDescent="0.25">
      <c r="A4845" s="64"/>
      <c r="B4845" s="64"/>
      <c r="C4845" s="66"/>
      <c r="D4845" s="67"/>
      <c r="E4845" s="64"/>
      <c r="F4845" s="64"/>
      <c r="G4845" s="37" t="str">
        <f>IF(E4845="","",IF(OR(E4845="Project Management",E4845="Project Support",E4845="Sprint Management",E4845="Sprint Support"),"NA",ROUND((((VLOOKUP(AD4845,[2]Formula!V:X,3,0)))-SUMIF(AD:AD,AD4845,H:H)),2)))</f>
        <v/>
      </c>
      <c r="H4845" s="71"/>
      <c r="I4845" s="72"/>
      <c r="J4845" s="72"/>
      <c r="K4845" s="38" t="str">
        <f>IF(E4845="","",IF(OR(E4845="Project Management",E4845="Project Support",E4845="Sprint Management",E4845="Sprint Support"),"NA",(((SUMIF(AD:AD,AD4845,H:H)/VLOOKUP(AD4845,[2]Formula!V:X,3,0))*VLOOKUP(AD4845,[2]Formula!V:X,2,0))*H4845)/SUMIF(AD:AD,AD4845,H:H)))</f>
        <v/>
      </c>
      <c r="L4845" s="38" t="str">
        <f t="shared" si="451"/>
        <v/>
      </c>
      <c r="M4845" s="38" t="str">
        <f t="shared" si="452"/>
        <v/>
      </c>
      <c r="N4845" s="38" t="str">
        <f t="shared" si="454"/>
        <v/>
      </c>
      <c r="O4845" s="38" t="str">
        <f t="shared" si="450"/>
        <v/>
      </c>
      <c r="P4845" s="39" t="str">
        <f t="shared" si="455"/>
        <v/>
      </c>
      <c r="AC4845" s="42" t="str">
        <f>IF(B4845="","",VLOOKUP(B4845,[2]Formula!B:C,2,0))</f>
        <v/>
      </c>
      <c r="AD4845" s="43" t="str">
        <f t="shared" si="453"/>
        <v/>
      </c>
    </row>
    <row r="4846" spans="1:30" x14ac:dyDescent="0.25">
      <c r="A4846" s="64"/>
      <c r="B4846" s="64"/>
      <c r="C4846" s="66"/>
      <c r="D4846" s="67"/>
      <c r="E4846" s="64"/>
      <c r="F4846" s="64"/>
      <c r="G4846" s="37" t="str">
        <f>IF(E4846="","",IF(OR(E4846="Project Management",E4846="Project Support",E4846="Sprint Management",E4846="Sprint Support"),"NA",ROUND((((VLOOKUP(AD4846,[2]Formula!V:X,3,0)))-SUMIF(AD:AD,AD4846,H:H)),2)))</f>
        <v/>
      </c>
      <c r="H4846" s="71"/>
      <c r="I4846" s="72"/>
      <c r="J4846" s="72"/>
      <c r="K4846" s="38" t="str">
        <f>IF(E4846="","",IF(OR(E4846="Project Management",E4846="Project Support",E4846="Sprint Management",E4846="Sprint Support"),"NA",(((SUMIF(AD:AD,AD4846,H:H)/VLOOKUP(AD4846,[2]Formula!V:X,3,0))*VLOOKUP(AD4846,[2]Formula!V:X,2,0))*H4846)/SUMIF(AD:AD,AD4846,H:H)))</f>
        <v/>
      </c>
      <c r="L4846" s="38" t="str">
        <f t="shared" si="451"/>
        <v/>
      </c>
      <c r="M4846" s="38" t="str">
        <f t="shared" si="452"/>
        <v/>
      </c>
      <c r="N4846" s="38" t="str">
        <f t="shared" si="454"/>
        <v/>
      </c>
      <c r="O4846" s="38" t="str">
        <f t="shared" si="450"/>
        <v/>
      </c>
      <c r="P4846" s="39" t="str">
        <f t="shared" si="455"/>
        <v/>
      </c>
      <c r="AC4846" s="42" t="str">
        <f>IF(B4846="","",VLOOKUP(B4846,[2]Formula!B:C,2,0))</f>
        <v/>
      </c>
      <c r="AD4846" s="43" t="str">
        <f t="shared" si="453"/>
        <v/>
      </c>
    </row>
    <row r="4847" spans="1:30" x14ac:dyDescent="0.25">
      <c r="A4847" s="64"/>
      <c r="B4847" s="64"/>
      <c r="C4847" s="66"/>
      <c r="D4847" s="67"/>
      <c r="E4847" s="64"/>
      <c r="F4847" s="64"/>
      <c r="G4847" s="37" t="str">
        <f>IF(E4847="","",IF(OR(E4847="Project Management",E4847="Project Support",E4847="Sprint Management",E4847="Sprint Support"),"NA",ROUND((((VLOOKUP(AD4847,[2]Formula!V:X,3,0)))-SUMIF(AD:AD,AD4847,H:H)),2)))</f>
        <v/>
      </c>
      <c r="H4847" s="71"/>
      <c r="I4847" s="72"/>
      <c r="J4847" s="72"/>
      <c r="K4847" s="38" t="str">
        <f>IF(E4847="","",IF(OR(E4847="Project Management",E4847="Project Support",E4847="Sprint Management",E4847="Sprint Support"),"NA",(((SUMIF(AD:AD,AD4847,H:H)/VLOOKUP(AD4847,[2]Formula!V:X,3,0))*VLOOKUP(AD4847,[2]Formula!V:X,2,0))*H4847)/SUMIF(AD:AD,AD4847,H:H)))</f>
        <v/>
      </c>
      <c r="L4847" s="38" t="str">
        <f t="shared" si="451"/>
        <v/>
      </c>
      <c r="M4847" s="38" t="str">
        <f t="shared" si="452"/>
        <v/>
      </c>
      <c r="N4847" s="38" t="str">
        <f t="shared" si="454"/>
        <v/>
      </c>
      <c r="O4847" s="38" t="str">
        <f t="shared" si="450"/>
        <v/>
      </c>
      <c r="P4847" s="39" t="str">
        <f t="shared" si="455"/>
        <v/>
      </c>
      <c r="AC4847" s="42" t="str">
        <f>IF(B4847="","",VLOOKUP(B4847,[2]Formula!B:C,2,0))</f>
        <v/>
      </c>
      <c r="AD4847" s="43" t="str">
        <f t="shared" si="453"/>
        <v/>
      </c>
    </row>
    <row r="4848" spans="1:30" x14ac:dyDescent="0.25">
      <c r="A4848" s="64"/>
      <c r="B4848" s="64"/>
      <c r="C4848" s="66"/>
      <c r="D4848" s="67"/>
      <c r="E4848" s="64"/>
      <c r="F4848" s="64"/>
      <c r="G4848" s="37" t="str">
        <f>IF(E4848="","",IF(OR(E4848="Project Management",E4848="Project Support",E4848="Sprint Management",E4848="Sprint Support"),"NA",ROUND((((VLOOKUP(AD4848,[2]Formula!V:X,3,0)))-SUMIF(AD:AD,AD4848,H:H)),2)))</f>
        <v/>
      </c>
      <c r="H4848" s="71"/>
      <c r="I4848" s="72"/>
      <c r="J4848" s="72"/>
      <c r="K4848" s="38" t="str">
        <f>IF(E4848="","",IF(OR(E4848="Project Management",E4848="Project Support",E4848="Sprint Management",E4848="Sprint Support"),"NA",(((SUMIF(AD:AD,AD4848,H:H)/VLOOKUP(AD4848,[2]Formula!V:X,3,0))*VLOOKUP(AD4848,[2]Formula!V:X,2,0))*H4848)/SUMIF(AD:AD,AD4848,H:H)))</f>
        <v/>
      </c>
      <c r="L4848" s="38" t="str">
        <f t="shared" si="451"/>
        <v/>
      </c>
      <c r="M4848" s="38" t="str">
        <f t="shared" si="452"/>
        <v/>
      </c>
      <c r="N4848" s="38" t="str">
        <f t="shared" si="454"/>
        <v/>
      </c>
      <c r="O4848" s="38" t="str">
        <f t="shared" si="450"/>
        <v/>
      </c>
      <c r="P4848" s="39" t="str">
        <f t="shared" si="455"/>
        <v/>
      </c>
      <c r="AC4848" s="42" t="str">
        <f>IF(B4848="","",VLOOKUP(B4848,[2]Formula!B:C,2,0))</f>
        <v/>
      </c>
      <c r="AD4848" s="43" t="str">
        <f t="shared" si="453"/>
        <v/>
      </c>
    </row>
    <row r="4849" spans="1:30" x14ac:dyDescent="0.25">
      <c r="A4849" s="64"/>
      <c r="B4849" s="64"/>
      <c r="C4849" s="66"/>
      <c r="D4849" s="67"/>
      <c r="E4849" s="64"/>
      <c r="F4849" s="64"/>
      <c r="G4849" s="37" t="str">
        <f>IF(E4849="","",IF(OR(E4849="Project Management",E4849="Project Support",E4849="Sprint Management",E4849="Sprint Support"),"NA",ROUND((((VLOOKUP(AD4849,[2]Formula!V:X,3,0)))-SUMIF(AD:AD,AD4849,H:H)),2)))</f>
        <v/>
      </c>
      <c r="H4849" s="71"/>
      <c r="I4849" s="72"/>
      <c r="J4849" s="72"/>
      <c r="K4849" s="38" t="str">
        <f>IF(E4849="","",IF(OR(E4849="Project Management",E4849="Project Support",E4849="Sprint Management",E4849="Sprint Support"),"NA",(((SUMIF(AD:AD,AD4849,H:H)/VLOOKUP(AD4849,[2]Formula!V:X,3,0))*VLOOKUP(AD4849,[2]Formula!V:X,2,0))*H4849)/SUMIF(AD:AD,AD4849,H:H)))</f>
        <v/>
      </c>
      <c r="L4849" s="38" t="str">
        <f t="shared" si="451"/>
        <v/>
      </c>
      <c r="M4849" s="38" t="str">
        <f t="shared" si="452"/>
        <v/>
      </c>
      <c r="N4849" s="38" t="str">
        <f t="shared" si="454"/>
        <v/>
      </c>
      <c r="O4849" s="38" t="str">
        <f t="shared" si="450"/>
        <v/>
      </c>
      <c r="P4849" s="39" t="str">
        <f t="shared" si="455"/>
        <v/>
      </c>
      <c r="AC4849" s="42" t="str">
        <f>IF(B4849="","",VLOOKUP(B4849,[2]Formula!B:C,2,0))</f>
        <v/>
      </c>
      <c r="AD4849" s="43" t="str">
        <f t="shared" si="453"/>
        <v/>
      </c>
    </row>
    <row r="4850" spans="1:30" x14ac:dyDescent="0.25">
      <c r="A4850" s="64"/>
      <c r="B4850" s="64"/>
      <c r="C4850" s="66"/>
      <c r="D4850" s="67"/>
      <c r="E4850" s="64"/>
      <c r="F4850" s="64"/>
      <c r="G4850" s="37" t="str">
        <f>IF(E4850="","",IF(OR(E4850="Project Management",E4850="Project Support",E4850="Sprint Management",E4850="Sprint Support"),"NA",ROUND((((VLOOKUP(AD4850,[2]Formula!V:X,3,0)))-SUMIF(AD:AD,AD4850,H:H)),2)))</f>
        <v/>
      </c>
      <c r="H4850" s="71"/>
      <c r="I4850" s="72"/>
      <c r="J4850" s="72"/>
      <c r="K4850" s="38" t="str">
        <f>IF(E4850="","",IF(OR(E4850="Project Management",E4850="Project Support",E4850="Sprint Management",E4850="Sprint Support"),"NA",(((SUMIF(AD:AD,AD4850,H:H)/VLOOKUP(AD4850,[2]Formula!V:X,3,0))*VLOOKUP(AD4850,[2]Formula!V:X,2,0))*H4850)/SUMIF(AD:AD,AD4850,H:H)))</f>
        <v/>
      </c>
      <c r="L4850" s="38" t="str">
        <f t="shared" si="451"/>
        <v/>
      </c>
      <c r="M4850" s="38" t="str">
        <f t="shared" si="452"/>
        <v/>
      </c>
      <c r="N4850" s="38" t="str">
        <f t="shared" si="454"/>
        <v/>
      </c>
      <c r="O4850" s="38" t="str">
        <f t="shared" si="450"/>
        <v/>
      </c>
      <c r="P4850" s="39" t="str">
        <f t="shared" si="455"/>
        <v/>
      </c>
      <c r="AC4850" s="42" t="str">
        <f>IF(B4850="","",VLOOKUP(B4850,[2]Formula!B:C,2,0))</f>
        <v/>
      </c>
      <c r="AD4850" s="43" t="str">
        <f t="shared" si="453"/>
        <v/>
      </c>
    </row>
    <row r="4851" spans="1:30" x14ac:dyDescent="0.25">
      <c r="A4851" s="64"/>
      <c r="B4851" s="64"/>
      <c r="C4851" s="66"/>
      <c r="D4851" s="67"/>
      <c r="E4851" s="64"/>
      <c r="F4851" s="64"/>
      <c r="G4851" s="37" t="str">
        <f>IF(E4851="","",IF(OR(E4851="Project Management",E4851="Project Support",E4851="Sprint Management",E4851="Sprint Support"),"NA",ROUND((((VLOOKUP(AD4851,[2]Formula!V:X,3,0)))-SUMIF(AD:AD,AD4851,H:H)),2)))</f>
        <v/>
      </c>
      <c r="H4851" s="71"/>
      <c r="I4851" s="72"/>
      <c r="J4851" s="72"/>
      <c r="K4851" s="38" t="str">
        <f>IF(E4851="","",IF(OR(E4851="Project Management",E4851="Project Support",E4851="Sprint Management",E4851="Sprint Support"),"NA",(((SUMIF(AD:AD,AD4851,H:H)/VLOOKUP(AD4851,[2]Formula!V:X,3,0))*VLOOKUP(AD4851,[2]Formula!V:X,2,0))*H4851)/SUMIF(AD:AD,AD4851,H:H)))</f>
        <v/>
      </c>
      <c r="L4851" s="38" t="str">
        <f t="shared" si="451"/>
        <v/>
      </c>
      <c r="M4851" s="38" t="str">
        <f t="shared" si="452"/>
        <v/>
      </c>
      <c r="N4851" s="38" t="str">
        <f t="shared" si="454"/>
        <v/>
      </c>
      <c r="O4851" s="38" t="str">
        <f t="shared" si="450"/>
        <v/>
      </c>
      <c r="P4851" s="39" t="str">
        <f t="shared" si="455"/>
        <v/>
      </c>
      <c r="AC4851" s="42" t="str">
        <f>IF(B4851="","",VLOOKUP(B4851,[2]Formula!B:C,2,0))</f>
        <v/>
      </c>
      <c r="AD4851" s="43" t="str">
        <f t="shared" si="453"/>
        <v/>
      </c>
    </row>
    <row r="4852" spans="1:30" x14ac:dyDescent="0.25">
      <c r="A4852" s="64"/>
      <c r="B4852" s="64"/>
      <c r="C4852" s="66"/>
      <c r="D4852" s="67"/>
      <c r="E4852" s="64"/>
      <c r="F4852" s="64"/>
      <c r="G4852" s="37" t="str">
        <f>IF(E4852="","",IF(OR(E4852="Project Management",E4852="Project Support",E4852="Sprint Management",E4852="Sprint Support"),"NA",ROUND((((VLOOKUP(AD4852,[2]Formula!V:X,3,0)))-SUMIF(AD:AD,AD4852,H:H)),2)))</f>
        <v/>
      </c>
      <c r="H4852" s="71"/>
      <c r="I4852" s="72"/>
      <c r="J4852" s="72"/>
      <c r="K4852" s="38" t="str">
        <f>IF(E4852="","",IF(OR(E4852="Project Management",E4852="Project Support",E4852="Sprint Management",E4852="Sprint Support"),"NA",(((SUMIF(AD:AD,AD4852,H:H)/VLOOKUP(AD4852,[2]Formula!V:X,3,0))*VLOOKUP(AD4852,[2]Formula!V:X,2,0))*H4852)/SUMIF(AD:AD,AD4852,H:H)))</f>
        <v/>
      </c>
      <c r="L4852" s="38" t="str">
        <f t="shared" si="451"/>
        <v/>
      </c>
      <c r="M4852" s="38" t="str">
        <f t="shared" si="452"/>
        <v/>
      </c>
      <c r="N4852" s="38" t="str">
        <f t="shared" si="454"/>
        <v/>
      </c>
      <c r="O4852" s="38" t="str">
        <f t="shared" si="450"/>
        <v/>
      </c>
      <c r="P4852" s="39" t="str">
        <f t="shared" si="455"/>
        <v/>
      </c>
      <c r="AC4852" s="42" t="str">
        <f>IF(B4852="","",VLOOKUP(B4852,[2]Formula!B:C,2,0))</f>
        <v/>
      </c>
      <c r="AD4852" s="43" t="str">
        <f t="shared" si="453"/>
        <v/>
      </c>
    </row>
    <row r="4853" spans="1:30" x14ac:dyDescent="0.25">
      <c r="A4853" s="64"/>
      <c r="B4853" s="64"/>
      <c r="C4853" s="66"/>
      <c r="D4853" s="67"/>
      <c r="E4853" s="64"/>
      <c r="F4853" s="64"/>
      <c r="G4853" s="37" t="str">
        <f>IF(E4853="","",IF(OR(E4853="Project Management",E4853="Project Support",E4853="Sprint Management",E4853="Sprint Support"),"NA",ROUND((((VLOOKUP(AD4853,[2]Formula!V:X,3,0)))-SUMIF(AD:AD,AD4853,H:H)),2)))</f>
        <v/>
      </c>
      <c r="H4853" s="71"/>
      <c r="I4853" s="72"/>
      <c r="J4853" s="72"/>
      <c r="K4853" s="38" t="str">
        <f>IF(E4853="","",IF(OR(E4853="Project Management",E4853="Project Support",E4853="Sprint Management",E4853="Sprint Support"),"NA",(((SUMIF(AD:AD,AD4853,H:H)/VLOOKUP(AD4853,[2]Formula!V:X,3,0))*VLOOKUP(AD4853,[2]Formula!V:X,2,0))*H4853)/SUMIF(AD:AD,AD4853,H:H)))</f>
        <v/>
      </c>
      <c r="L4853" s="38" t="str">
        <f t="shared" si="451"/>
        <v/>
      </c>
      <c r="M4853" s="38" t="str">
        <f t="shared" si="452"/>
        <v/>
      </c>
      <c r="N4853" s="38" t="str">
        <f t="shared" si="454"/>
        <v/>
      </c>
      <c r="O4853" s="38" t="str">
        <f t="shared" ref="O4853:O4916" si="456">IFERROR(L4853/M4853,"")</f>
        <v/>
      </c>
      <c r="P4853" s="39" t="str">
        <f t="shared" si="455"/>
        <v/>
      </c>
      <c r="AC4853" s="42" t="str">
        <f>IF(B4853="","",VLOOKUP(B4853,[2]Formula!B:C,2,0))</f>
        <v/>
      </c>
      <c r="AD4853" s="43" t="str">
        <f t="shared" si="453"/>
        <v/>
      </c>
    </row>
    <row r="4854" spans="1:30" x14ac:dyDescent="0.25">
      <c r="A4854" s="64"/>
      <c r="B4854" s="64"/>
      <c r="C4854" s="66"/>
      <c r="D4854" s="67"/>
      <c r="E4854" s="64"/>
      <c r="F4854" s="64"/>
      <c r="G4854" s="37" t="str">
        <f>IF(E4854="","",IF(OR(E4854="Project Management",E4854="Project Support",E4854="Sprint Management",E4854="Sprint Support"),"NA",ROUND((((VLOOKUP(AD4854,[2]Formula!V:X,3,0)))-SUMIF(AD:AD,AD4854,H:H)),2)))</f>
        <v/>
      </c>
      <c r="H4854" s="71"/>
      <c r="I4854" s="72"/>
      <c r="J4854" s="72"/>
      <c r="K4854" s="38" t="str">
        <f>IF(E4854="","",IF(OR(E4854="Project Management",E4854="Project Support",E4854="Sprint Management",E4854="Sprint Support"),"NA",(((SUMIF(AD:AD,AD4854,H:H)/VLOOKUP(AD4854,[2]Formula!V:X,3,0))*VLOOKUP(AD4854,[2]Formula!V:X,2,0))*H4854)/SUMIF(AD:AD,AD4854,H:H)))</f>
        <v/>
      </c>
      <c r="L4854" s="38" t="str">
        <f t="shared" si="451"/>
        <v/>
      </c>
      <c r="M4854" s="38" t="str">
        <f t="shared" si="452"/>
        <v/>
      </c>
      <c r="N4854" s="38" t="str">
        <f t="shared" si="454"/>
        <v/>
      </c>
      <c r="O4854" s="38" t="str">
        <f t="shared" si="456"/>
        <v/>
      </c>
      <c r="P4854" s="39" t="str">
        <f t="shared" si="455"/>
        <v/>
      </c>
      <c r="AC4854" s="42" t="str">
        <f>IF(B4854="","",VLOOKUP(B4854,[2]Formula!B:C,2,0))</f>
        <v/>
      </c>
      <c r="AD4854" s="43" t="str">
        <f t="shared" si="453"/>
        <v/>
      </c>
    </row>
    <row r="4855" spans="1:30" x14ac:dyDescent="0.25">
      <c r="A4855" s="64"/>
      <c r="B4855" s="64"/>
      <c r="C4855" s="66"/>
      <c r="D4855" s="67"/>
      <c r="E4855" s="64"/>
      <c r="F4855" s="64"/>
      <c r="G4855" s="37" t="str">
        <f>IF(E4855="","",IF(OR(E4855="Project Management",E4855="Project Support",E4855="Sprint Management",E4855="Sprint Support"),"NA",ROUND((((VLOOKUP(AD4855,[2]Formula!V:X,3,0)))-SUMIF(AD:AD,AD4855,H:H)),2)))</f>
        <v/>
      </c>
      <c r="H4855" s="71"/>
      <c r="I4855" s="72"/>
      <c r="J4855" s="72"/>
      <c r="K4855" s="38" t="str">
        <f>IF(E4855="","",IF(OR(E4855="Project Management",E4855="Project Support",E4855="Sprint Management",E4855="Sprint Support"),"NA",(((SUMIF(AD:AD,AD4855,H:H)/VLOOKUP(AD4855,[2]Formula!V:X,3,0))*VLOOKUP(AD4855,[2]Formula!V:X,2,0))*H4855)/SUMIF(AD:AD,AD4855,H:H)))</f>
        <v/>
      </c>
      <c r="L4855" s="38" t="str">
        <f t="shared" si="451"/>
        <v/>
      </c>
      <c r="M4855" s="38" t="str">
        <f t="shared" si="452"/>
        <v/>
      </c>
      <c r="N4855" s="38" t="str">
        <f t="shared" si="454"/>
        <v/>
      </c>
      <c r="O4855" s="38" t="str">
        <f t="shared" si="456"/>
        <v/>
      </c>
      <c r="P4855" s="39" t="str">
        <f t="shared" si="455"/>
        <v/>
      </c>
      <c r="AC4855" s="42" t="str">
        <f>IF(B4855="","",VLOOKUP(B4855,[2]Formula!B:C,2,0))</f>
        <v/>
      </c>
      <c r="AD4855" s="43" t="str">
        <f t="shared" si="453"/>
        <v/>
      </c>
    </row>
    <row r="4856" spans="1:30" x14ac:dyDescent="0.25">
      <c r="A4856" s="64"/>
      <c r="B4856" s="64"/>
      <c r="C4856" s="66"/>
      <c r="D4856" s="67"/>
      <c r="E4856" s="64"/>
      <c r="F4856" s="64"/>
      <c r="G4856" s="37" t="str">
        <f>IF(E4856="","",IF(OR(E4856="Project Management",E4856="Project Support",E4856="Sprint Management",E4856="Sprint Support"),"NA",ROUND((((VLOOKUP(AD4856,[2]Formula!V:X,3,0)))-SUMIF(AD:AD,AD4856,H:H)),2)))</f>
        <v/>
      </c>
      <c r="H4856" s="71"/>
      <c r="I4856" s="72"/>
      <c r="J4856" s="72"/>
      <c r="K4856" s="38" t="str">
        <f>IF(E4856="","",IF(OR(E4856="Project Management",E4856="Project Support",E4856="Sprint Management",E4856="Sprint Support"),"NA",(((SUMIF(AD:AD,AD4856,H:H)/VLOOKUP(AD4856,[2]Formula!V:X,3,0))*VLOOKUP(AD4856,[2]Formula!V:X,2,0))*H4856)/SUMIF(AD:AD,AD4856,H:H)))</f>
        <v/>
      </c>
      <c r="L4856" s="38" t="str">
        <f t="shared" si="451"/>
        <v/>
      </c>
      <c r="M4856" s="38" t="str">
        <f t="shared" si="452"/>
        <v/>
      </c>
      <c r="N4856" s="38" t="str">
        <f t="shared" si="454"/>
        <v/>
      </c>
      <c r="O4856" s="38" t="str">
        <f t="shared" si="456"/>
        <v/>
      </c>
      <c r="P4856" s="39" t="str">
        <f t="shared" si="455"/>
        <v/>
      </c>
      <c r="AC4856" s="42" t="str">
        <f>IF(B4856="","",VLOOKUP(B4856,[2]Formula!B:C,2,0))</f>
        <v/>
      </c>
      <c r="AD4856" s="43" t="str">
        <f t="shared" si="453"/>
        <v/>
      </c>
    </row>
    <row r="4857" spans="1:30" x14ac:dyDescent="0.25">
      <c r="A4857" s="64"/>
      <c r="B4857" s="64"/>
      <c r="C4857" s="66"/>
      <c r="D4857" s="67"/>
      <c r="E4857" s="64"/>
      <c r="F4857" s="64"/>
      <c r="G4857" s="37" t="str">
        <f>IF(E4857="","",IF(OR(E4857="Project Management",E4857="Project Support",E4857="Sprint Management",E4857="Sprint Support"),"NA",ROUND((((VLOOKUP(AD4857,[2]Formula!V:X,3,0)))-SUMIF(AD:AD,AD4857,H:H)),2)))</f>
        <v/>
      </c>
      <c r="H4857" s="71"/>
      <c r="I4857" s="72"/>
      <c r="J4857" s="72"/>
      <c r="K4857" s="38" t="str">
        <f>IF(E4857="","",IF(OR(E4857="Project Management",E4857="Project Support",E4857="Sprint Management",E4857="Sprint Support"),"NA",(((SUMIF(AD:AD,AD4857,H:H)/VLOOKUP(AD4857,[2]Formula!V:X,3,0))*VLOOKUP(AD4857,[2]Formula!V:X,2,0))*H4857)/SUMIF(AD:AD,AD4857,H:H)))</f>
        <v/>
      </c>
      <c r="L4857" s="38" t="str">
        <f t="shared" si="451"/>
        <v/>
      </c>
      <c r="M4857" s="38" t="str">
        <f t="shared" si="452"/>
        <v/>
      </c>
      <c r="N4857" s="38" t="str">
        <f t="shared" si="454"/>
        <v/>
      </c>
      <c r="O4857" s="38" t="str">
        <f t="shared" si="456"/>
        <v/>
      </c>
      <c r="P4857" s="39" t="str">
        <f t="shared" si="455"/>
        <v/>
      </c>
      <c r="AC4857" s="42" t="str">
        <f>IF(B4857="","",VLOOKUP(B4857,[2]Formula!B:C,2,0))</f>
        <v/>
      </c>
      <c r="AD4857" s="43" t="str">
        <f t="shared" si="453"/>
        <v/>
      </c>
    </row>
    <row r="4858" spans="1:30" x14ac:dyDescent="0.25">
      <c r="A4858" s="64"/>
      <c r="B4858" s="64"/>
      <c r="C4858" s="66"/>
      <c r="D4858" s="67"/>
      <c r="E4858" s="64"/>
      <c r="F4858" s="64"/>
      <c r="G4858" s="37" t="str">
        <f>IF(E4858="","",IF(OR(E4858="Project Management",E4858="Project Support",E4858="Sprint Management",E4858="Sprint Support"),"NA",ROUND((((VLOOKUP(AD4858,[2]Formula!V:X,3,0)))-SUMIF(AD:AD,AD4858,H:H)),2)))</f>
        <v/>
      </c>
      <c r="H4858" s="71"/>
      <c r="I4858" s="72"/>
      <c r="J4858" s="72"/>
      <c r="K4858" s="38" t="str">
        <f>IF(E4858="","",IF(OR(E4858="Project Management",E4858="Project Support",E4858="Sprint Management",E4858="Sprint Support"),"NA",(((SUMIF(AD:AD,AD4858,H:H)/VLOOKUP(AD4858,[2]Formula!V:X,3,0))*VLOOKUP(AD4858,[2]Formula!V:X,2,0))*H4858)/SUMIF(AD:AD,AD4858,H:H)))</f>
        <v/>
      </c>
      <c r="L4858" s="38" t="str">
        <f t="shared" si="451"/>
        <v/>
      </c>
      <c r="M4858" s="38" t="str">
        <f t="shared" si="452"/>
        <v/>
      </c>
      <c r="N4858" s="38" t="str">
        <f t="shared" si="454"/>
        <v/>
      </c>
      <c r="O4858" s="38" t="str">
        <f t="shared" si="456"/>
        <v/>
      </c>
      <c r="P4858" s="39" t="str">
        <f t="shared" si="455"/>
        <v/>
      </c>
      <c r="AC4858" s="42" t="str">
        <f>IF(B4858="","",VLOOKUP(B4858,[2]Formula!B:C,2,0))</f>
        <v/>
      </c>
      <c r="AD4858" s="43" t="str">
        <f t="shared" si="453"/>
        <v/>
      </c>
    </row>
    <row r="4859" spans="1:30" x14ac:dyDescent="0.25">
      <c r="A4859" s="64"/>
      <c r="B4859" s="64"/>
      <c r="C4859" s="66"/>
      <c r="D4859" s="67"/>
      <c r="E4859" s="64"/>
      <c r="F4859" s="64"/>
      <c r="G4859" s="37" t="str">
        <f>IF(E4859="","",IF(OR(E4859="Project Management",E4859="Project Support",E4859="Sprint Management",E4859="Sprint Support"),"NA",ROUND((((VLOOKUP(AD4859,[2]Formula!V:X,3,0)))-SUMIF(AD:AD,AD4859,H:H)),2)))</f>
        <v/>
      </c>
      <c r="H4859" s="71"/>
      <c r="I4859" s="72"/>
      <c r="J4859" s="72"/>
      <c r="K4859" s="38" t="str">
        <f>IF(E4859="","",IF(OR(E4859="Project Management",E4859="Project Support",E4859="Sprint Management",E4859="Sprint Support"),"NA",(((SUMIF(AD:AD,AD4859,H:H)/VLOOKUP(AD4859,[2]Formula!V:X,3,0))*VLOOKUP(AD4859,[2]Formula!V:X,2,0))*H4859)/SUMIF(AD:AD,AD4859,H:H)))</f>
        <v/>
      </c>
      <c r="L4859" s="38" t="str">
        <f t="shared" si="451"/>
        <v/>
      </c>
      <c r="M4859" s="38" t="str">
        <f t="shared" si="452"/>
        <v/>
      </c>
      <c r="N4859" s="38" t="str">
        <f t="shared" si="454"/>
        <v/>
      </c>
      <c r="O4859" s="38" t="str">
        <f t="shared" si="456"/>
        <v/>
      </c>
      <c r="P4859" s="39" t="str">
        <f t="shared" si="455"/>
        <v/>
      </c>
      <c r="AC4859" s="42" t="str">
        <f>IF(B4859="","",VLOOKUP(B4859,[2]Formula!B:C,2,0))</f>
        <v/>
      </c>
      <c r="AD4859" s="43" t="str">
        <f t="shared" si="453"/>
        <v/>
      </c>
    </row>
    <row r="4860" spans="1:30" x14ac:dyDescent="0.25">
      <c r="A4860" s="64"/>
      <c r="B4860" s="64"/>
      <c r="C4860" s="66"/>
      <c r="D4860" s="67"/>
      <c r="E4860" s="64"/>
      <c r="F4860" s="64"/>
      <c r="G4860" s="37" t="str">
        <f>IF(E4860="","",IF(OR(E4860="Project Management",E4860="Project Support",E4860="Sprint Management",E4860="Sprint Support"),"NA",ROUND((((VLOOKUP(AD4860,[2]Formula!V:X,3,0)))-SUMIF(AD:AD,AD4860,H:H)),2)))</f>
        <v/>
      </c>
      <c r="H4860" s="71"/>
      <c r="I4860" s="72"/>
      <c r="J4860" s="72"/>
      <c r="K4860" s="38" t="str">
        <f>IF(E4860="","",IF(OR(E4860="Project Management",E4860="Project Support",E4860="Sprint Management",E4860="Sprint Support"),"NA",(((SUMIF(AD:AD,AD4860,H:H)/VLOOKUP(AD4860,[2]Formula!V:X,3,0))*VLOOKUP(AD4860,[2]Formula!V:X,2,0))*H4860)/SUMIF(AD:AD,AD4860,H:H)))</f>
        <v/>
      </c>
      <c r="L4860" s="38" t="str">
        <f t="shared" si="451"/>
        <v/>
      </c>
      <c r="M4860" s="38" t="str">
        <f t="shared" si="452"/>
        <v/>
      </c>
      <c r="N4860" s="38" t="str">
        <f t="shared" si="454"/>
        <v/>
      </c>
      <c r="O4860" s="38" t="str">
        <f t="shared" si="456"/>
        <v/>
      </c>
      <c r="P4860" s="39" t="str">
        <f t="shared" si="455"/>
        <v/>
      </c>
      <c r="AC4860" s="42" t="str">
        <f>IF(B4860="","",VLOOKUP(B4860,[2]Formula!B:C,2,0))</f>
        <v/>
      </c>
      <c r="AD4860" s="43" t="str">
        <f t="shared" si="453"/>
        <v/>
      </c>
    </row>
    <row r="4861" spans="1:30" x14ac:dyDescent="0.25">
      <c r="A4861" s="64"/>
      <c r="B4861" s="64"/>
      <c r="C4861" s="66"/>
      <c r="D4861" s="67"/>
      <c r="E4861" s="64"/>
      <c r="F4861" s="64"/>
      <c r="G4861" s="37" t="str">
        <f>IF(E4861="","",IF(OR(E4861="Project Management",E4861="Project Support",E4861="Sprint Management",E4861="Sprint Support"),"NA",ROUND((((VLOOKUP(AD4861,[2]Formula!V:X,3,0)))-SUMIF(AD:AD,AD4861,H:H)),2)))</f>
        <v/>
      </c>
      <c r="H4861" s="71"/>
      <c r="I4861" s="72"/>
      <c r="J4861" s="72"/>
      <c r="K4861" s="38" t="str">
        <f>IF(E4861="","",IF(OR(E4861="Project Management",E4861="Project Support",E4861="Sprint Management",E4861="Sprint Support"),"NA",(((SUMIF(AD:AD,AD4861,H:H)/VLOOKUP(AD4861,[2]Formula!V:X,3,0))*VLOOKUP(AD4861,[2]Formula!V:X,2,0))*H4861)/SUMIF(AD:AD,AD4861,H:H)))</f>
        <v/>
      </c>
      <c r="L4861" s="38" t="str">
        <f t="shared" si="451"/>
        <v/>
      </c>
      <c r="M4861" s="38" t="str">
        <f t="shared" si="452"/>
        <v/>
      </c>
      <c r="N4861" s="38" t="str">
        <f t="shared" si="454"/>
        <v/>
      </c>
      <c r="O4861" s="38" t="str">
        <f t="shared" si="456"/>
        <v/>
      </c>
      <c r="P4861" s="39" t="str">
        <f t="shared" si="455"/>
        <v/>
      </c>
      <c r="AC4861" s="42" t="str">
        <f>IF(B4861="","",VLOOKUP(B4861,[2]Formula!B:C,2,0))</f>
        <v/>
      </c>
      <c r="AD4861" s="43" t="str">
        <f t="shared" si="453"/>
        <v/>
      </c>
    </row>
    <row r="4862" spans="1:30" x14ac:dyDescent="0.25">
      <c r="A4862" s="64"/>
      <c r="B4862" s="64"/>
      <c r="C4862" s="66"/>
      <c r="D4862" s="67"/>
      <c r="E4862" s="64"/>
      <c r="F4862" s="64"/>
      <c r="G4862" s="37" t="str">
        <f>IF(E4862="","",IF(OR(E4862="Project Management",E4862="Project Support",E4862="Sprint Management",E4862="Sprint Support"),"NA",ROUND((((VLOOKUP(AD4862,[2]Formula!V:X,3,0)))-SUMIF(AD:AD,AD4862,H:H)),2)))</f>
        <v/>
      </c>
      <c r="H4862" s="71"/>
      <c r="I4862" s="72"/>
      <c r="J4862" s="72"/>
      <c r="K4862" s="38" t="str">
        <f>IF(E4862="","",IF(OR(E4862="Project Management",E4862="Project Support",E4862="Sprint Management",E4862="Sprint Support"),"NA",(((SUMIF(AD:AD,AD4862,H:H)/VLOOKUP(AD4862,[2]Formula!V:X,3,0))*VLOOKUP(AD4862,[2]Formula!V:X,2,0))*H4862)/SUMIF(AD:AD,AD4862,H:H)))</f>
        <v/>
      </c>
      <c r="L4862" s="38" t="str">
        <f t="shared" si="451"/>
        <v/>
      </c>
      <c r="M4862" s="38" t="str">
        <f t="shared" si="452"/>
        <v/>
      </c>
      <c r="N4862" s="38" t="str">
        <f t="shared" si="454"/>
        <v/>
      </c>
      <c r="O4862" s="38" t="str">
        <f t="shared" si="456"/>
        <v/>
      </c>
      <c r="P4862" s="39" t="str">
        <f t="shared" si="455"/>
        <v/>
      </c>
      <c r="AC4862" s="42" t="str">
        <f>IF(B4862="","",VLOOKUP(B4862,[2]Formula!B:C,2,0))</f>
        <v/>
      </c>
      <c r="AD4862" s="43" t="str">
        <f t="shared" si="453"/>
        <v/>
      </c>
    </row>
    <row r="4863" spans="1:30" x14ac:dyDescent="0.25">
      <c r="A4863" s="64"/>
      <c r="B4863" s="64"/>
      <c r="C4863" s="66"/>
      <c r="D4863" s="67"/>
      <c r="E4863" s="64"/>
      <c r="F4863" s="64"/>
      <c r="G4863" s="37" t="str">
        <f>IF(E4863="","",IF(OR(E4863="Project Management",E4863="Project Support",E4863="Sprint Management",E4863="Sprint Support"),"NA",ROUND((((VLOOKUP(AD4863,[2]Formula!V:X,3,0)))-SUMIF(AD:AD,AD4863,H:H)),2)))</f>
        <v/>
      </c>
      <c r="H4863" s="71"/>
      <c r="I4863" s="72"/>
      <c r="J4863" s="72"/>
      <c r="K4863" s="38" t="str">
        <f>IF(E4863="","",IF(OR(E4863="Project Management",E4863="Project Support",E4863="Sprint Management",E4863="Sprint Support"),"NA",(((SUMIF(AD:AD,AD4863,H:H)/VLOOKUP(AD4863,[2]Formula!V:X,3,0))*VLOOKUP(AD4863,[2]Formula!V:X,2,0))*H4863)/SUMIF(AD:AD,AD4863,H:H)))</f>
        <v/>
      </c>
      <c r="L4863" s="38" t="str">
        <f t="shared" si="451"/>
        <v/>
      </c>
      <c r="M4863" s="38" t="str">
        <f t="shared" si="452"/>
        <v/>
      </c>
      <c r="N4863" s="38" t="str">
        <f t="shared" si="454"/>
        <v/>
      </c>
      <c r="O4863" s="38" t="str">
        <f t="shared" si="456"/>
        <v/>
      </c>
      <c r="P4863" s="39" t="str">
        <f t="shared" si="455"/>
        <v/>
      </c>
      <c r="AC4863" s="42" t="str">
        <f>IF(B4863="","",VLOOKUP(B4863,[2]Formula!B:C,2,0))</f>
        <v/>
      </c>
      <c r="AD4863" s="43" t="str">
        <f t="shared" si="453"/>
        <v/>
      </c>
    </row>
    <row r="4864" spans="1:30" x14ac:dyDescent="0.25">
      <c r="A4864" s="64"/>
      <c r="B4864" s="64"/>
      <c r="C4864" s="66"/>
      <c r="D4864" s="67"/>
      <c r="E4864" s="64"/>
      <c r="F4864" s="64"/>
      <c r="G4864" s="37" t="str">
        <f>IF(E4864="","",IF(OR(E4864="Project Management",E4864="Project Support",E4864="Sprint Management",E4864="Sprint Support"),"NA",ROUND((((VLOOKUP(AD4864,[2]Formula!V:X,3,0)))-SUMIF(AD:AD,AD4864,H:H)),2)))</f>
        <v/>
      </c>
      <c r="H4864" s="71"/>
      <c r="I4864" s="72"/>
      <c r="J4864" s="72"/>
      <c r="K4864" s="38" t="str">
        <f>IF(E4864="","",IF(OR(E4864="Project Management",E4864="Project Support",E4864="Sprint Management",E4864="Sprint Support"),"NA",(((SUMIF(AD:AD,AD4864,H:H)/VLOOKUP(AD4864,[2]Formula!V:X,3,0))*VLOOKUP(AD4864,[2]Formula!V:X,2,0))*H4864)/SUMIF(AD:AD,AD4864,H:H)))</f>
        <v/>
      </c>
      <c r="L4864" s="38" t="str">
        <f t="shared" si="451"/>
        <v/>
      </c>
      <c r="M4864" s="38" t="str">
        <f t="shared" si="452"/>
        <v/>
      </c>
      <c r="N4864" s="38" t="str">
        <f t="shared" si="454"/>
        <v/>
      </c>
      <c r="O4864" s="38" t="str">
        <f t="shared" si="456"/>
        <v/>
      </c>
      <c r="P4864" s="39" t="str">
        <f t="shared" si="455"/>
        <v/>
      </c>
      <c r="AC4864" s="42" t="str">
        <f>IF(B4864="","",VLOOKUP(B4864,[2]Formula!B:C,2,0))</f>
        <v/>
      </c>
      <c r="AD4864" s="43" t="str">
        <f t="shared" si="453"/>
        <v/>
      </c>
    </row>
    <row r="4865" spans="1:30" x14ac:dyDescent="0.25">
      <c r="A4865" s="64"/>
      <c r="B4865" s="64"/>
      <c r="C4865" s="66"/>
      <c r="D4865" s="67"/>
      <c r="E4865" s="64"/>
      <c r="F4865" s="64"/>
      <c r="G4865" s="37" t="str">
        <f>IF(E4865="","",IF(OR(E4865="Project Management",E4865="Project Support",E4865="Sprint Management",E4865="Sprint Support"),"NA",ROUND((((VLOOKUP(AD4865,[2]Formula!V:X,3,0)))-SUMIF(AD:AD,AD4865,H:H)),2)))</f>
        <v/>
      </c>
      <c r="H4865" s="71"/>
      <c r="I4865" s="72"/>
      <c r="J4865" s="72"/>
      <c r="K4865" s="38" t="str">
        <f>IF(E4865="","",IF(OR(E4865="Project Management",E4865="Project Support",E4865="Sprint Management",E4865="Sprint Support"),"NA",(((SUMIF(AD:AD,AD4865,H:H)/VLOOKUP(AD4865,[2]Formula!V:X,3,0))*VLOOKUP(AD4865,[2]Formula!V:X,2,0))*H4865)/SUMIF(AD:AD,AD4865,H:H)))</f>
        <v/>
      </c>
      <c r="L4865" s="38" t="str">
        <f t="shared" si="451"/>
        <v/>
      </c>
      <c r="M4865" s="38" t="str">
        <f t="shared" si="452"/>
        <v/>
      </c>
      <c r="N4865" s="38" t="str">
        <f t="shared" si="454"/>
        <v/>
      </c>
      <c r="O4865" s="38" t="str">
        <f t="shared" si="456"/>
        <v/>
      </c>
      <c r="P4865" s="39" t="str">
        <f t="shared" si="455"/>
        <v/>
      </c>
      <c r="AC4865" s="42" t="str">
        <f>IF(B4865="","",VLOOKUP(B4865,[2]Formula!B:C,2,0))</f>
        <v/>
      </c>
      <c r="AD4865" s="43" t="str">
        <f t="shared" si="453"/>
        <v/>
      </c>
    </row>
    <row r="4866" spans="1:30" x14ac:dyDescent="0.25">
      <c r="A4866" s="64"/>
      <c r="B4866" s="64"/>
      <c r="C4866" s="66"/>
      <c r="D4866" s="67"/>
      <c r="E4866" s="64"/>
      <c r="F4866" s="64"/>
      <c r="G4866" s="37" t="str">
        <f>IF(E4866="","",IF(OR(E4866="Project Management",E4866="Project Support",E4866="Sprint Management",E4866="Sprint Support"),"NA",ROUND((((VLOOKUP(AD4866,[2]Formula!V:X,3,0)))-SUMIF(AD:AD,AD4866,H:H)),2)))</f>
        <v/>
      </c>
      <c r="H4866" s="71"/>
      <c r="I4866" s="72"/>
      <c r="J4866" s="72"/>
      <c r="K4866" s="38" t="str">
        <f>IF(E4866="","",IF(OR(E4866="Project Management",E4866="Project Support",E4866="Sprint Management",E4866="Sprint Support"),"NA",(((SUMIF(AD:AD,AD4866,H:H)/VLOOKUP(AD4866,[2]Formula!V:X,3,0))*VLOOKUP(AD4866,[2]Formula!V:X,2,0))*H4866)/SUMIF(AD:AD,AD4866,H:H)))</f>
        <v/>
      </c>
      <c r="L4866" s="38" t="str">
        <f t="shared" ref="L4866:L4929" si="457">IFERROR(IF(K4866="NA",(H4866/I4866),(K4866/I4866)),"")</f>
        <v/>
      </c>
      <c r="M4866" s="38" t="str">
        <f t="shared" ref="M4866:M4929" si="458">IFERROR(IF(K4866="NA",1,(K4866/H4866)),"")</f>
        <v/>
      </c>
      <c r="N4866" s="38" t="str">
        <f t="shared" si="454"/>
        <v/>
      </c>
      <c r="O4866" s="38" t="str">
        <f t="shared" si="456"/>
        <v/>
      </c>
      <c r="P4866" s="39" t="str">
        <f t="shared" si="455"/>
        <v/>
      </c>
      <c r="AC4866" s="42" t="str">
        <f>IF(B4866="","",VLOOKUP(B4866,[2]Formula!B:C,2,0))</f>
        <v/>
      </c>
      <c r="AD4866" s="43" t="str">
        <f t="shared" ref="AD4866:AD4929" si="459">IF(B4866="","",CONCATENATE(B4866,"_",E4866))</f>
        <v/>
      </c>
    </row>
    <row r="4867" spans="1:30" x14ac:dyDescent="0.25">
      <c r="A4867" s="64"/>
      <c r="B4867" s="64"/>
      <c r="C4867" s="66"/>
      <c r="D4867" s="67"/>
      <c r="E4867" s="64"/>
      <c r="F4867" s="64"/>
      <c r="G4867" s="37" t="str">
        <f>IF(E4867="","",IF(OR(E4867="Project Management",E4867="Project Support",E4867="Sprint Management",E4867="Sprint Support"),"NA",ROUND((((VLOOKUP(AD4867,[2]Formula!V:X,3,0)))-SUMIF(AD:AD,AD4867,H:H)),2)))</f>
        <v/>
      </c>
      <c r="H4867" s="71"/>
      <c r="I4867" s="72"/>
      <c r="J4867" s="72"/>
      <c r="K4867" s="38" t="str">
        <f>IF(E4867="","",IF(OR(E4867="Project Management",E4867="Project Support",E4867="Sprint Management",E4867="Sprint Support"),"NA",(((SUMIF(AD:AD,AD4867,H:H)/VLOOKUP(AD4867,[2]Formula!V:X,3,0))*VLOOKUP(AD4867,[2]Formula!V:X,2,0))*H4867)/SUMIF(AD:AD,AD4867,H:H)))</f>
        <v/>
      </c>
      <c r="L4867" s="38" t="str">
        <f t="shared" si="457"/>
        <v/>
      </c>
      <c r="M4867" s="38" t="str">
        <f t="shared" si="458"/>
        <v/>
      </c>
      <c r="N4867" s="38" t="str">
        <f t="shared" ref="N4867:N4930" si="460">IFERROR(((L4867-M4867)/M4867)*100,"")</f>
        <v/>
      </c>
      <c r="O4867" s="38" t="str">
        <f t="shared" si="456"/>
        <v/>
      </c>
      <c r="P4867" s="39" t="str">
        <f t="shared" ref="P4867:P4930" si="461">IF(O4867="","",1)</f>
        <v/>
      </c>
      <c r="AC4867" s="42" t="str">
        <f>IF(B4867="","",VLOOKUP(B4867,[2]Formula!B:C,2,0))</f>
        <v/>
      </c>
      <c r="AD4867" s="43" t="str">
        <f t="shared" si="459"/>
        <v/>
      </c>
    </row>
    <row r="4868" spans="1:30" x14ac:dyDescent="0.25">
      <c r="A4868" s="64"/>
      <c r="B4868" s="64"/>
      <c r="C4868" s="66"/>
      <c r="D4868" s="67"/>
      <c r="E4868" s="64"/>
      <c r="F4868" s="64"/>
      <c r="G4868" s="37" t="str">
        <f>IF(E4868="","",IF(OR(E4868="Project Management",E4868="Project Support",E4868="Sprint Management",E4868="Sprint Support"),"NA",ROUND((((VLOOKUP(AD4868,[2]Formula!V:X,3,0)))-SUMIF(AD:AD,AD4868,H:H)),2)))</f>
        <v/>
      </c>
      <c r="H4868" s="71"/>
      <c r="I4868" s="72"/>
      <c r="J4868" s="72"/>
      <c r="K4868" s="38" t="str">
        <f>IF(E4868="","",IF(OR(E4868="Project Management",E4868="Project Support",E4868="Sprint Management",E4868="Sprint Support"),"NA",(((SUMIF(AD:AD,AD4868,H:H)/VLOOKUP(AD4868,[2]Formula!V:X,3,0))*VLOOKUP(AD4868,[2]Formula!V:X,2,0))*H4868)/SUMIF(AD:AD,AD4868,H:H)))</f>
        <v/>
      </c>
      <c r="L4868" s="38" t="str">
        <f t="shared" si="457"/>
        <v/>
      </c>
      <c r="M4868" s="38" t="str">
        <f t="shared" si="458"/>
        <v/>
      </c>
      <c r="N4868" s="38" t="str">
        <f t="shared" si="460"/>
        <v/>
      </c>
      <c r="O4868" s="38" t="str">
        <f t="shared" si="456"/>
        <v/>
      </c>
      <c r="P4868" s="39" t="str">
        <f t="shared" si="461"/>
        <v/>
      </c>
      <c r="AC4868" s="42" t="str">
        <f>IF(B4868="","",VLOOKUP(B4868,[2]Formula!B:C,2,0))</f>
        <v/>
      </c>
      <c r="AD4868" s="43" t="str">
        <f t="shared" si="459"/>
        <v/>
      </c>
    </row>
    <row r="4869" spans="1:30" x14ac:dyDescent="0.25">
      <c r="A4869" s="64"/>
      <c r="B4869" s="64"/>
      <c r="C4869" s="66"/>
      <c r="D4869" s="67"/>
      <c r="E4869" s="64"/>
      <c r="F4869" s="64"/>
      <c r="G4869" s="37" t="str">
        <f>IF(E4869="","",IF(OR(E4869="Project Management",E4869="Project Support",E4869="Sprint Management",E4869="Sprint Support"),"NA",ROUND((((VLOOKUP(AD4869,[2]Formula!V:X,3,0)))-SUMIF(AD:AD,AD4869,H:H)),2)))</f>
        <v/>
      </c>
      <c r="H4869" s="71"/>
      <c r="I4869" s="72"/>
      <c r="J4869" s="72"/>
      <c r="K4869" s="38" t="str">
        <f>IF(E4869="","",IF(OR(E4869="Project Management",E4869="Project Support",E4869="Sprint Management",E4869="Sprint Support"),"NA",(((SUMIF(AD:AD,AD4869,H:H)/VLOOKUP(AD4869,[2]Formula!V:X,3,0))*VLOOKUP(AD4869,[2]Formula!V:X,2,0))*H4869)/SUMIF(AD:AD,AD4869,H:H)))</f>
        <v/>
      </c>
      <c r="L4869" s="38" t="str">
        <f t="shared" si="457"/>
        <v/>
      </c>
      <c r="M4869" s="38" t="str">
        <f t="shared" si="458"/>
        <v/>
      </c>
      <c r="N4869" s="38" t="str">
        <f t="shared" si="460"/>
        <v/>
      </c>
      <c r="O4869" s="38" t="str">
        <f t="shared" si="456"/>
        <v/>
      </c>
      <c r="P4869" s="39" t="str">
        <f t="shared" si="461"/>
        <v/>
      </c>
      <c r="AC4869" s="42" t="str">
        <f>IF(B4869="","",VLOOKUP(B4869,[2]Formula!B:C,2,0))</f>
        <v/>
      </c>
      <c r="AD4869" s="43" t="str">
        <f t="shared" si="459"/>
        <v/>
      </c>
    </row>
    <row r="4870" spans="1:30" x14ac:dyDescent="0.25">
      <c r="A4870" s="64"/>
      <c r="B4870" s="64"/>
      <c r="C4870" s="66"/>
      <c r="D4870" s="67"/>
      <c r="E4870" s="64"/>
      <c r="F4870" s="64"/>
      <c r="G4870" s="37" t="str">
        <f>IF(E4870="","",IF(OR(E4870="Project Management",E4870="Project Support",E4870="Sprint Management",E4870="Sprint Support"),"NA",ROUND((((VLOOKUP(AD4870,[2]Formula!V:X,3,0)))-SUMIF(AD:AD,AD4870,H:H)),2)))</f>
        <v/>
      </c>
      <c r="H4870" s="71"/>
      <c r="I4870" s="72"/>
      <c r="J4870" s="72"/>
      <c r="K4870" s="38" t="str">
        <f>IF(E4870="","",IF(OR(E4870="Project Management",E4870="Project Support",E4870="Sprint Management",E4870="Sprint Support"),"NA",(((SUMIF(AD:AD,AD4870,H:H)/VLOOKUP(AD4870,[2]Formula!V:X,3,0))*VLOOKUP(AD4870,[2]Formula!V:X,2,0))*H4870)/SUMIF(AD:AD,AD4870,H:H)))</f>
        <v/>
      </c>
      <c r="L4870" s="38" t="str">
        <f t="shared" si="457"/>
        <v/>
      </c>
      <c r="M4870" s="38" t="str">
        <f t="shared" si="458"/>
        <v/>
      </c>
      <c r="N4870" s="38" t="str">
        <f t="shared" si="460"/>
        <v/>
      </c>
      <c r="O4870" s="38" t="str">
        <f t="shared" si="456"/>
        <v/>
      </c>
      <c r="P4870" s="39" t="str">
        <f t="shared" si="461"/>
        <v/>
      </c>
      <c r="AC4870" s="42" t="str">
        <f>IF(B4870="","",VLOOKUP(B4870,[2]Formula!B:C,2,0))</f>
        <v/>
      </c>
      <c r="AD4870" s="43" t="str">
        <f t="shared" si="459"/>
        <v/>
      </c>
    </row>
    <row r="4871" spans="1:30" x14ac:dyDescent="0.25">
      <c r="A4871" s="64"/>
      <c r="B4871" s="64"/>
      <c r="C4871" s="66"/>
      <c r="D4871" s="67"/>
      <c r="E4871" s="64"/>
      <c r="F4871" s="64"/>
      <c r="G4871" s="37" t="str">
        <f>IF(E4871="","",IF(OR(E4871="Project Management",E4871="Project Support",E4871="Sprint Management",E4871="Sprint Support"),"NA",ROUND((((VLOOKUP(AD4871,[2]Formula!V:X,3,0)))-SUMIF(AD:AD,AD4871,H:H)),2)))</f>
        <v/>
      </c>
      <c r="H4871" s="71"/>
      <c r="I4871" s="72"/>
      <c r="J4871" s="72"/>
      <c r="K4871" s="38" t="str">
        <f>IF(E4871="","",IF(OR(E4871="Project Management",E4871="Project Support",E4871="Sprint Management",E4871="Sprint Support"),"NA",(((SUMIF(AD:AD,AD4871,H:H)/VLOOKUP(AD4871,[2]Formula!V:X,3,0))*VLOOKUP(AD4871,[2]Formula!V:X,2,0))*H4871)/SUMIF(AD:AD,AD4871,H:H)))</f>
        <v/>
      </c>
      <c r="L4871" s="38" t="str">
        <f t="shared" si="457"/>
        <v/>
      </c>
      <c r="M4871" s="38" t="str">
        <f t="shared" si="458"/>
        <v/>
      </c>
      <c r="N4871" s="38" t="str">
        <f t="shared" si="460"/>
        <v/>
      </c>
      <c r="O4871" s="38" t="str">
        <f t="shared" si="456"/>
        <v/>
      </c>
      <c r="P4871" s="39" t="str">
        <f t="shared" si="461"/>
        <v/>
      </c>
      <c r="AC4871" s="42" t="str">
        <f>IF(B4871="","",VLOOKUP(B4871,[2]Formula!B:C,2,0))</f>
        <v/>
      </c>
      <c r="AD4871" s="43" t="str">
        <f t="shared" si="459"/>
        <v/>
      </c>
    </row>
    <row r="4872" spans="1:30" x14ac:dyDescent="0.25">
      <c r="A4872" s="64"/>
      <c r="B4872" s="64"/>
      <c r="C4872" s="66"/>
      <c r="D4872" s="67"/>
      <c r="E4872" s="64"/>
      <c r="F4872" s="64"/>
      <c r="G4872" s="37" t="str">
        <f>IF(E4872="","",IF(OR(E4872="Project Management",E4872="Project Support",E4872="Sprint Management",E4872="Sprint Support"),"NA",ROUND((((VLOOKUP(AD4872,[2]Formula!V:X,3,0)))-SUMIF(AD:AD,AD4872,H:H)),2)))</f>
        <v/>
      </c>
      <c r="H4872" s="71"/>
      <c r="I4872" s="72"/>
      <c r="J4872" s="72"/>
      <c r="K4872" s="38" t="str">
        <f>IF(E4872="","",IF(OR(E4872="Project Management",E4872="Project Support",E4872="Sprint Management",E4872="Sprint Support"),"NA",(((SUMIF(AD:AD,AD4872,H:H)/VLOOKUP(AD4872,[2]Formula!V:X,3,0))*VLOOKUP(AD4872,[2]Formula!V:X,2,0))*H4872)/SUMIF(AD:AD,AD4872,H:H)))</f>
        <v/>
      </c>
      <c r="L4872" s="38" t="str">
        <f t="shared" si="457"/>
        <v/>
      </c>
      <c r="M4872" s="38" t="str">
        <f t="shared" si="458"/>
        <v/>
      </c>
      <c r="N4872" s="38" t="str">
        <f t="shared" si="460"/>
        <v/>
      </c>
      <c r="O4872" s="38" t="str">
        <f t="shared" si="456"/>
        <v/>
      </c>
      <c r="P4872" s="39" t="str">
        <f t="shared" si="461"/>
        <v/>
      </c>
      <c r="AC4872" s="42" t="str">
        <f>IF(B4872="","",VLOOKUP(B4872,[2]Formula!B:C,2,0))</f>
        <v/>
      </c>
      <c r="AD4872" s="43" t="str">
        <f t="shared" si="459"/>
        <v/>
      </c>
    </row>
    <row r="4873" spans="1:30" x14ac:dyDescent="0.25">
      <c r="A4873" s="64"/>
      <c r="B4873" s="64"/>
      <c r="C4873" s="66"/>
      <c r="D4873" s="67"/>
      <c r="E4873" s="64"/>
      <c r="F4873" s="64"/>
      <c r="G4873" s="37" t="str">
        <f>IF(E4873="","",IF(OR(E4873="Project Management",E4873="Project Support",E4873="Sprint Management",E4873="Sprint Support"),"NA",ROUND((((VLOOKUP(AD4873,[2]Formula!V:X,3,0)))-SUMIF(AD:AD,AD4873,H:H)),2)))</f>
        <v/>
      </c>
      <c r="H4873" s="71"/>
      <c r="I4873" s="72"/>
      <c r="J4873" s="72"/>
      <c r="K4873" s="38" t="str">
        <f>IF(E4873="","",IF(OR(E4873="Project Management",E4873="Project Support",E4873="Sprint Management",E4873="Sprint Support"),"NA",(((SUMIF(AD:AD,AD4873,H:H)/VLOOKUP(AD4873,[2]Formula!V:X,3,0))*VLOOKUP(AD4873,[2]Formula!V:X,2,0))*H4873)/SUMIF(AD:AD,AD4873,H:H)))</f>
        <v/>
      </c>
      <c r="L4873" s="38" t="str">
        <f t="shared" si="457"/>
        <v/>
      </c>
      <c r="M4873" s="38" t="str">
        <f t="shared" si="458"/>
        <v/>
      </c>
      <c r="N4873" s="38" t="str">
        <f t="shared" si="460"/>
        <v/>
      </c>
      <c r="O4873" s="38" t="str">
        <f t="shared" si="456"/>
        <v/>
      </c>
      <c r="P4873" s="39" t="str">
        <f t="shared" si="461"/>
        <v/>
      </c>
      <c r="AC4873" s="42" t="str">
        <f>IF(B4873="","",VLOOKUP(B4873,[2]Formula!B:C,2,0))</f>
        <v/>
      </c>
      <c r="AD4873" s="43" t="str">
        <f t="shared" si="459"/>
        <v/>
      </c>
    </row>
    <row r="4874" spans="1:30" x14ac:dyDescent="0.25">
      <c r="A4874" s="64"/>
      <c r="B4874" s="64"/>
      <c r="C4874" s="66"/>
      <c r="D4874" s="67"/>
      <c r="E4874" s="64"/>
      <c r="F4874" s="64"/>
      <c r="G4874" s="37" t="str">
        <f>IF(E4874="","",IF(OR(E4874="Project Management",E4874="Project Support",E4874="Sprint Management",E4874="Sprint Support"),"NA",ROUND((((VLOOKUP(AD4874,[2]Formula!V:X,3,0)))-SUMIF(AD:AD,AD4874,H:H)),2)))</f>
        <v/>
      </c>
      <c r="H4874" s="71"/>
      <c r="I4874" s="72"/>
      <c r="J4874" s="72"/>
      <c r="K4874" s="38" t="str">
        <f>IF(E4874="","",IF(OR(E4874="Project Management",E4874="Project Support",E4874="Sprint Management",E4874="Sprint Support"),"NA",(((SUMIF(AD:AD,AD4874,H:H)/VLOOKUP(AD4874,[2]Formula!V:X,3,0))*VLOOKUP(AD4874,[2]Formula!V:X,2,0))*H4874)/SUMIF(AD:AD,AD4874,H:H)))</f>
        <v/>
      </c>
      <c r="L4874" s="38" t="str">
        <f t="shared" si="457"/>
        <v/>
      </c>
      <c r="M4874" s="38" t="str">
        <f t="shared" si="458"/>
        <v/>
      </c>
      <c r="N4874" s="38" t="str">
        <f t="shared" si="460"/>
        <v/>
      </c>
      <c r="O4874" s="38" t="str">
        <f t="shared" si="456"/>
        <v/>
      </c>
      <c r="P4874" s="39" t="str">
        <f t="shared" si="461"/>
        <v/>
      </c>
      <c r="AC4874" s="42" t="str">
        <f>IF(B4874="","",VLOOKUP(B4874,[2]Formula!B:C,2,0))</f>
        <v/>
      </c>
      <c r="AD4874" s="43" t="str">
        <f t="shared" si="459"/>
        <v/>
      </c>
    </row>
    <row r="4875" spans="1:30" x14ac:dyDescent="0.25">
      <c r="A4875" s="64"/>
      <c r="B4875" s="64"/>
      <c r="C4875" s="66"/>
      <c r="D4875" s="67"/>
      <c r="E4875" s="64"/>
      <c r="F4875" s="64"/>
      <c r="G4875" s="37" t="str">
        <f>IF(E4875="","",IF(OR(E4875="Project Management",E4875="Project Support",E4875="Sprint Management",E4875="Sprint Support"),"NA",ROUND((((VLOOKUP(AD4875,[2]Formula!V:X,3,0)))-SUMIF(AD:AD,AD4875,H:H)),2)))</f>
        <v/>
      </c>
      <c r="H4875" s="71"/>
      <c r="I4875" s="72"/>
      <c r="J4875" s="72"/>
      <c r="K4875" s="38" t="str">
        <f>IF(E4875="","",IF(OR(E4875="Project Management",E4875="Project Support",E4875="Sprint Management",E4875="Sprint Support"),"NA",(((SUMIF(AD:AD,AD4875,H:H)/VLOOKUP(AD4875,[2]Formula!V:X,3,0))*VLOOKUP(AD4875,[2]Formula!V:X,2,0))*H4875)/SUMIF(AD:AD,AD4875,H:H)))</f>
        <v/>
      </c>
      <c r="L4875" s="38" t="str">
        <f t="shared" si="457"/>
        <v/>
      </c>
      <c r="M4875" s="38" t="str">
        <f t="shared" si="458"/>
        <v/>
      </c>
      <c r="N4875" s="38" t="str">
        <f t="shared" si="460"/>
        <v/>
      </c>
      <c r="O4875" s="38" t="str">
        <f t="shared" si="456"/>
        <v/>
      </c>
      <c r="P4875" s="39" t="str">
        <f t="shared" si="461"/>
        <v/>
      </c>
      <c r="AC4875" s="42" t="str">
        <f>IF(B4875="","",VLOOKUP(B4875,[2]Formula!B:C,2,0))</f>
        <v/>
      </c>
      <c r="AD4875" s="43" t="str">
        <f t="shared" si="459"/>
        <v/>
      </c>
    </row>
    <row r="4876" spans="1:30" x14ac:dyDescent="0.25">
      <c r="A4876" s="64"/>
      <c r="B4876" s="64"/>
      <c r="C4876" s="66"/>
      <c r="D4876" s="67"/>
      <c r="E4876" s="64"/>
      <c r="F4876" s="64"/>
      <c r="G4876" s="37" t="str">
        <f>IF(E4876="","",IF(OR(E4876="Project Management",E4876="Project Support",E4876="Sprint Management",E4876="Sprint Support"),"NA",ROUND((((VLOOKUP(AD4876,[2]Formula!V:X,3,0)))-SUMIF(AD:AD,AD4876,H:H)),2)))</f>
        <v/>
      </c>
      <c r="H4876" s="71"/>
      <c r="I4876" s="72"/>
      <c r="J4876" s="72"/>
      <c r="K4876" s="38" t="str">
        <f>IF(E4876="","",IF(OR(E4876="Project Management",E4876="Project Support",E4876="Sprint Management",E4876="Sprint Support"),"NA",(((SUMIF(AD:AD,AD4876,H:H)/VLOOKUP(AD4876,[2]Formula!V:X,3,0))*VLOOKUP(AD4876,[2]Formula!V:X,2,0))*H4876)/SUMIF(AD:AD,AD4876,H:H)))</f>
        <v/>
      </c>
      <c r="L4876" s="38" t="str">
        <f t="shared" si="457"/>
        <v/>
      </c>
      <c r="M4876" s="38" t="str">
        <f t="shared" si="458"/>
        <v/>
      </c>
      <c r="N4876" s="38" t="str">
        <f t="shared" si="460"/>
        <v/>
      </c>
      <c r="O4876" s="38" t="str">
        <f t="shared" si="456"/>
        <v/>
      </c>
      <c r="P4876" s="39" t="str">
        <f t="shared" si="461"/>
        <v/>
      </c>
      <c r="AC4876" s="42" t="str">
        <f>IF(B4876="","",VLOOKUP(B4876,[2]Formula!B:C,2,0))</f>
        <v/>
      </c>
      <c r="AD4876" s="43" t="str">
        <f t="shared" si="459"/>
        <v/>
      </c>
    </row>
    <row r="4877" spans="1:30" x14ac:dyDescent="0.25">
      <c r="A4877" s="64"/>
      <c r="B4877" s="64"/>
      <c r="C4877" s="66"/>
      <c r="D4877" s="67"/>
      <c r="E4877" s="64"/>
      <c r="F4877" s="64"/>
      <c r="G4877" s="37" t="str">
        <f>IF(E4877="","",IF(OR(E4877="Project Management",E4877="Project Support",E4877="Sprint Management",E4877="Sprint Support"),"NA",ROUND((((VLOOKUP(AD4877,[2]Formula!V:X,3,0)))-SUMIF(AD:AD,AD4877,H:H)),2)))</f>
        <v/>
      </c>
      <c r="H4877" s="71"/>
      <c r="I4877" s="72"/>
      <c r="J4877" s="72"/>
      <c r="K4877" s="38" t="str">
        <f>IF(E4877="","",IF(OR(E4877="Project Management",E4877="Project Support",E4877="Sprint Management",E4877="Sprint Support"),"NA",(((SUMIF(AD:AD,AD4877,H:H)/VLOOKUP(AD4877,[2]Formula!V:X,3,0))*VLOOKUP(AD4877,[2]Formula!V:X,2,0))*H4877)/SUMIF(AD:AD,AD4877,H:H)))</f>
        <v/>
      </c>
      <c r="L4877" s="38" t="str">
        <f t="shared" si="457"/>
        <v/>
      </c>
      <c r="M4877" s="38" t="str">
        <f t="shared" si="458"/>
        <v/>
      </c>
      <c r="N4877" s="38" t="str">
        <f t="shared" si="460"/>
        <v/>
      </c>
      <c r="O4877" s="38" t="str">
        <f t="shared" si="456"/>
        <v/>
      </c>
      <c r="P4877" s="39" t="str">
        <f t="shared" si="461"/>
        <v/>
      </c>
      <c r="AC4877" s="42" t="str">
        <f>IF(B4877="","",VLOOKUP(B4877,[2]Formula!B:C,2,0))</f>
        <v/>
      </c>
      <c r="AD4877" s="43" t="str">
        <f t="shared" si="459"/>
        <v/>
      </c>
    </row>
    <row r="4878" spans="1:30" x14ac:dyDescent="0.25">
      <c r="A4878" s="64"/>
      <c r="B4878" s="64"/>
      <c r="C4878" s="66"/>
      <c r="D4878" s="67"/>
      <c r="E4878" s="64"/>
      <c r="F4878" s="64"/>
      <c r="G4878" s="37" t="str">
        <f>IF(E4878="","",IF(OR(E4878="Project Management",E4878="Project Support",E4878="Sprint Management",E4878="Sprint Support"),"NA",ROUND((((VLOOKUP(AD4878,[2]Formula!V:X,3,0)))-SUMIF(AD:AD,AD4878,H:H)),2)))</f>
        <v/>
      </c>
      <c r="H4878" s="71"/>
      <c r="I4878" s="72"/>
      <c r="J4878" s="72"/>
      <c r="K4878" s="38" t="str">
        <f>IF(E4878="","",IF(OR(E4878="Project Management",E4878="Project Support",E4878="Sprint Management",E4878="Sprint Support"),"NA",(((SUMIF(AD:AD,AD4878,H:H)/VLOOKUP(AD4878,[2]Formula!V:X,3,0))*VLOOKUP(AD4878,[2]Formula!V:X,2,0))*H4878)/SUMIF(AD:AD,AD4878,H:H)))</f>
        <v/>
      </c>
      <c r="L4878" s="38" t="str">
        <f t="shared" si="457"/>
        <v/>
      </c>
      <c r="M4878" s="38" t="str">
        <f t="shared" si="458"/>
        <v/>
      </c>
      <c r="N4878" s="38" t="str">
        <f t="shared" si="460"/>
        <v/>
      </c>
      <c r="O4878" s="38" t="str">
        <f t="shared" si="456"/>
        <v/>
      </c>
      <c r="P4878" s="39" t="str">
        <f t="shared" si="461"/>
        <v/>
      </c>
      <c r="AC4878" s="42" t="str">
        <f>IF(B4878="","",VLOOKUP(B4878,[2]Formula!B:C,2,0))</f>
        <v/>
      </c>
      <c r="AD4878" s="43" t="str">
        <f t="shared" si="459"/>
        <v/>
      </c>
    </row>
    <row r="4879" spans="1:30" x14ac:dyDescent="0.25">
      <c r="A4879" s="64"/>
      <c r="B4879" s="64"/>
      <c r="C4879" s="66"/>
      <c r="D4879" s="67"/>
      <c r="E4879" s="64"/>
      <c r="F4879" s="64"/>
      <c r="G4879" s="37" t="str">
        <f>IF(E4879="","",IF(OR(E4879="Project Management",E4879="Project Support",E4879="Sprint Management",E4879="Sprint Support"),"NA",ROUND((((VLOOKUP(AD4879,[2]Formula!V:X,3,0)))-SUMIF(AD:AD,AD4879,H:H)),2)))</f>
        <v/>
      </c>
      <c r="H4879" s="71"/>
      <c r="I4879" s="72"/>
      <c r="J4879" s="72"/>
      <c r="K4879" s="38" t="str">
        <f>IF(E4879="","",IF(OR(E4879="Project Management",E4879="Project Support",E4879="Sprint Management",E4879="Sprint Support"),"NA",(((SUMIF(AD:AD,AD4879,H:H)/VLOOKUP(AD4879,[2]Formula!V:X,3,0))*VLOOKUP(AD4879,[2]Formula!V:X,2,0))*H4879)/SUMIF(AD:AD,AD4879,H:H)))</f>
        <v/>
      </c>
      <c r="L4879" s="38" t="str">
        <f t="shared" si="457"/>
        <v/>
      </c>
      <c r="M4879" s="38" t="str">
        <f t="shared" si="458"/>
        <v/>
      </c>
      <c r="N4879" s="38" t="str">
        <f t="shared" si="460"/>
        <v/>
      </c>
      <c r="O4879" s="38" t="str">
        <f t="shared" si="456"/>
        <v/>
      </c>
      <c r="P4879" s="39" t="str">
        <f t="shared" si="461"/>
        <v/>
      </c>
      <c r="AC4879" s="42" t="str">
        <f>IF(B4879="","",VLOOKUP(B4879,[2]Formula!B:C,2,0))</f>
        <v/>
      </c>
      <c r="AD4879" s="43" t="str">
        <f t="shared" si="459"/>
        <v/>
      </c>
    </row>
    <row r="4880" spans="1:30" x14ac:dyDescent="0.25">
      <c r="A4880" s="64"/>
      <c r="B4880" s="64"/>
      <c r="C4880" s="66"/>
      <c r="D4880" s="67"/>
      <c r="E4880" s="64"/>
      <c r="F4880" s="64"/>
      <c r="G4880" s="37" t="str">
        <f>IF(E4880="","",IF(OR(E4880="Project Management",E4880="Project Support",E4880="Sprint Management",E4880="Sprint Support"),"NA",ROUND((((VLOOKUP(AD4880,[2]Formula!V:X,3,0)))-SUMIF(AD:AD,AD4880,H:H)),2)))</f>
        <v/>
      </c>
      <c r="H4880" s="71"/>
      <c r="I4880" s="72"/>
      <c r="J4880" s="72"/>
      <c r="K4880" s="38" t="str">
        <f>IF(E4880="","",IF(OR(E4880="Project Management",E4880="Project Support",E4880="Sprint Management",E4880="Sprint Support"),"NA",(((SUMIF(AD:AD,AD4880,H:H)/VLOOKUP(AD4880,[2]Formula!V:X,3,0))*VLOOKUP(AD4880,[2]Formula!V:X,2,0))*H4880)/SUMIF(AD:AD,AD4880,H:H)))</f>
        <v/>
      </c>
      <c r="L4880" s="38" t="str">
        <f t="shared" si="457"/>
        <v/>
      </c>
      <c r="M4880" s="38" t="str">
        <f t="shared" si="458"/>
        <v/>
      </c>
      <c r="N4880" s="38" t="str">
        <f t="shared" si="460"/>
        <v/>
      </c>
      <c r="O4880" s="38" t="str">
        <f t="shared" si="456"/>
        <v/>
      </c>
      <c r="P4880" s="39" t="str">
        <f t="shared" si="461"/>
        <v/>
      </c>
      <c r="AC4880" s="42" t="str">
        <f>IF(B4880="","",VLOOKUP(B4880,[2]Formula!B:C,2,0))</f>
        <v/>
      </c>
      <c r="AD4880" s="43" t="str">
        <f t="shared" si="459"/>
        <v/>
      </c>
    </row>
    <row r="4881" spans="1:30" x14ac:dyDescent="0.25">
      <c r="A4881" s="64"/>
      <c r="B4881" s="64"/>
      <c r="C4881" s="66"/>
      <c r="D4881" s="67"/>
      <c r="E4881" s="64"/>
      <c r="F4881" s="64"/>
      <c r="G4881" s="37" t="str">
        <f>IF(E4881="","",IF(OR(E4881="Project Management",E4881="Project Support",E4881="Sprint Management",E4881="Sprint Support"),"NA",ROUND((((VLOOKUP(AD4881,[2]Formula!V:X,3,0)))-SUMIF(AD:AD,AD4881,H:H)),2)))</f>
        <v/>
      </c>
      <c r="H4881" s="71"/>
      <c r="I4881" s="72"/>
      <c r="J4881" s="72"/>
      <c r="K4881" s="38" t="str">
        <f>IF(E4881="","",IF(OR(E4881="Project Management",E4881="Project Support",E4881="Sprint Management",E4881="Sprint Support"),"NA",(((SUMIF(AD:AD,AD4881,H:H)/VLOOKUP(AD4881,[2]Formula!V:X,3,0))*VLOOKUP(AD4881,[2]Formula!V:X,2,0))*H4881)/SUMIF(AD:AD,AD4881,H:H)))</f>
        <v/>
      </c>
      <c r="L4881" s="38" t="str">
        <f t="shared" si="457"/>
        <v/>
      </c>
      <c r="M4881" s="38" t="str">
        <f t="shared" si="458"/>
        <v/>
      </c>
      <c r="N4881" s="38" t="str">
        <f t="shared" si="460"/>
        <v/>
      </c>
      <c r="O4881" s="38" t="str">
        <f t="shared" si="456"/>
        <v/>
      </c>
      <c r="P4881" s="39" t="str">
        <f t="shared" si="461"/>
        <v/>
      </c>
      <c r="AC4881" s="42" t="str">
        <f>IF(B4881="","",VLOOKUP(B4881,[2]Formula!B:C,2,0))</f>
        <v/>
      </c>
      <c r="AD4881" s="43" t="str">
        <f t="shared" si="459"/>
        <v/>
      </c>
    </row>
    <row r="4882" spans="1:30" x14ac:dyDescent="0.25">
      <c r="A4882" s="64"/>
      <c r="B4882" s="64"/>
      <c r="C4882" s="66"/>
      <c r="D4882" s="67"/>
      <c r="E4882" s="64"/>
      <c r="F4882" s="64"/>
      <c r="G4882" s="37" t="str">
        <f>IF(E4882="","",IF(OR(E4882="Project Management",E4882="Project Support",E4882="Sprint Management",E4882="Sprint Support"),"NA",ROUND((((VLOOKUP(AD4882,[2]Formula!V:X,3,0)))-SUMIF(AD:AD,AD4882,H:H)),2)))</f>
        <v/>
      </c>
      <c r="H4882" s="71"/>
      <c r="I4882" s="72"/>
      <c r="J4882" s="72"/>
      <c r="K4882" s="38" t="str">
        <f>IF(E4882="","",IF(OR(E4882="Project Management",E4882="Project Support",E4882="Sprint Management",E4882="Sprint Support"),"NA",(((SUMIF(AD:AD,AD4882,H:H)/VLOOKUP(AD4882,[2]Formula!V:X,3,0))*VLOOKUP(AD4882,[2]Formula!V:X,2,0))*H4882)/SUMIF(AD:AD,AD4882,H:H)))</f>
        <v/>
      </c>
      <c r="L4882" s="38" t="str">
        <f t="shared" si="457"/>
        <v/>
      </c>
      <c r="M4882" s="38" t="str">
        <f t="shared" si="458"/>
        <v/>
      </c>
      <c r="N4882" s="38" t="str">
        <f t="shared" si="460"/>
        <v/>
      </c>
      <c r="O4882" s="38" t="str">
        <f t="shared" si="456"/>
        <v/>
      </c>
      <c r="P4882" s="39" t="str">
        <f t="shared" si="461"/>
        <v/>
      </c>
      <c r="AC4882" s="42" t="str">
        <f>IF(B4882="","",VLOOKUP(B4882,[2]Formula!B:C,2,0))</f>
        <v/>
      </c>
      <c r="AD4882" s="43" t="str">
        <f t="shared" si="459"/>
        <v/>
      </c>
    </row>
    <row r="4883" spans="1:30" x14ac:dyDescent="0.25">
      <c r="A4883" s="64"/>
      <c r="B4883" s="64"/>
      <c r="C4883" s="66"/>
      <c r="D4883" s="67"/>
      <c r="E4883" s="64"/>
      <c r="F4883" s="64"/>
      <c r="G4883" s="37" t="str">
        <f>IF(E4883="","",IF(OR(E4883="Project Management",E4883="Project Support",E4883="Sprint Management",E4883="Sprint Support"),"NA",ROUND((((VLOOKUP(AD4883,[2]Formula!V:X,3,0)))-SUMIF(AD:AD,AD4883,H:H)),2)))</f>
        <v/>
      </c>
      <c r="H4883" s="71"/>
      <c r="I4883" s="72"/>
      <c r="J4883" s="72"/>
      <c r="K4883" s="38" t="str">
        <f>IF(E4883="","",IF(OR(E4883="Project Management",E4883="Project Support",E4883="Sprint Management",E4883="Sprint Support"),"NA",(((SUMIF(AD:AD,AD4883,H:H)/VLOOKUP(AD4883,[2]Formula!V:X,3,0))*VLOOKUP(AD4883,[2]Formula!V:X,2,0))*H4883)/SUMIF(AD:AD,AD4883,H:H)))</f>
        <v/>
      </c>
      <c r="L4883" s="38" t="str">
        <f t="shared" si="457"/>
        <v/>
      </c>
      <c r="M4883" s="38" t="str">
        <f t="shared" si="458"/>
        <v/>
      </c>
      <c r="N4883" s="38" t="str">
        <f t="shared" si="460"/>
        <v/>
      </c>
      <c r="O4883" s="38" t="str">
        <f t="shared" si="456"/>
        <v/>
      </c>
      <c r="P4883" s="39" t="str">
        <f t="shared" si="461"/>
        <v/>
      </c>
      <c r="AC4883" s="42" t="str">
        <f>IF(B4883="","",VLOOKUP(B4883,[2]Formula!B:C,2,0))</f>
        <v/>
      </c>
      <c r="AD4883" s="43" t="str">
        <f t="shared" si="459"/>
        <v/>
      </c>
    </row>
    <row r="4884" spans="1:30" x14ac:dyDescent="0.25">
      <c r="A4884" s="64"/>
      <c r="B4884" s="64"/>
      <c r="C4884" s="66"/>
      <c r="D4884" s="67"/>
      <c r="E4884" s="64"/>
      <c r="F4884" s="64"/>
      <c r="G4884" s="37" t="str">
        <f>IF(E4884="","",IF(OR(E4884="Project Management",E4884="Project Support",E4884="Sprint Management",E4884="Sprint Support"),"NA",ROUND((((VLOOKUP(AD4884,[2]Formula!V:X,3,0)))-SUMIF(AD:AD,AD4884,H:H)),2)))</f>
        <v/>
      </c>
      <c r="H4884" s="71"/>
      <c r="I4884" s="72"/>
      <c r="J4884" s="72"/>
      <c r="K4884" s="38" t="str">
        <f>IF(E4884="","",IF(OR(E4884="Project Management",E4884="Project Support",E4884="Sprint Management",E4884="Sprint Support"),"NA",(((SUMIF(AD:AD,AD4884,H:H)/VLOOKUP(AD4884,[2]Formula!V:X,3,0))*VLOOKUP(AD4884,[2]Formula!V:X,2,0))*H4884)/SUMIF(AD:AD,AD4884,H:H)))</f>
        <v/>
      </c>
      <c r="L4884" s="38" t="str">
        <f t="shared" si="457"/>
        <v/>
      </c>
      <c r="M4884" s="38" t="str">
        <f t="shared" si="458"/>
        <v/>
      </c>
      <c r="N4884" s="38" t="str">
        <f t="shared" si="460"/>
        <v/>
      </c>
      <c r="O4884" s="38" t="str">
        <f t="shared" si="456"/>
        <v/>
      </c>
      <c r="P4884" s="39" t="str">
        <f t="shared" si="461"/>
        <v/>
      </c>
      <c r="AC4884" s="42" t="str">
        <f>IF(B4884="","",VLOOKUP(B4884,[2]Formula!B:C,2,0))</f>
        <v/>
      </c>
      <c r="AD4884" s="43" t="str">
        <f t="shared" si="459"/>
        <v/>
      </c>
    </row>
    <row r="4885" spans="1:30" x14ac:dyDescent="0.25">
      <c r="A4885" s="64"/>
      <c r="B4885" s="64"/>
      <c r="C4885" s="66"/>
      <c r="D4885" s="67"/>
      <c r="E4885" s="64"/>
      <c r="F4885" s="64"/>
      <c r="G4885" s="37" t="str">
        <f>IF(E4885="","",IF(OR(E4885="Project Management",E4885="Project Support",E4885="Sprint Management",E4885="Sprint Support"),"NA",ROUND((((VLOOKUP(AD4885,[2]Formula!V:X,3,0)))-SUMIF(AD:AD,AD4885,H:H)),2)))</f>
        <v/>
      </c>
      <c r="H4885" s="71"/>
      <c r="I4885" s="72"/>
      <c r="J4885" s="72"/>
      <c r="K4885" s="38" t="str">
        <f>IF(E4885="","",IF(OR(E4885="Project Management",E4885="Project Support",E4885="Sprint Management",E4885="Sprint Support"),"NA",(((SUMIF(AD:AD,AD4885,H:H)/VLOOKUP(AD4885,[2]Formula!V:X,3,0))*VLOOKUP(AD4885,[2]Formula!V:X,2,0))*H4885)/SUMIF(AD:AD,AD4885,H:H)))</f>
        <v/>
      </c>
      <c r="L4885" s="38" t="str">
        <f t="shared" si="457"/>
        <v/>
      </c>
      <c r="M4885" s="38" t="str">
        <f t="shared" si="458"/>
        <v/>
      </c>
      <c r="N4885" s="38" t="str">
        <f t="shared" si="460"/>
        <v/>
      </c>
      <c r="O4885" s="38" t="str">
        <f t="shared" si="456"/>
        <v/>
      </c>
      <c r="P4885" s="39" t="str">
        <f t="shared" si="461"/>
        <v/>
      </c>
      <c r="AC4885" s="42" t="str">
        <f>IF(B4885="","",VLOOKUP(B4885,[2]Formula!B:C,2,0))</f>
        <v/>
      </c>
      <c r="AD4885" s="43" t="str">
        <f t="shared" si="459"/>
        <v/>
      </c>
    </row>
    <row r="4886" spans="1:30" x14ac:dyDescent="0.25">
      <c r="A4886" s="64"/>
      <c r="B4886" s="64"/>
      <c r="C4886" s="66"/>
      <c r="D4886" s="67"/>
      <c r="E4886" s="64"/>
      <c r="F4886" s="64"/>
      <c r="G4886" s="37" t="str">
        <f>IF(E4886="","",IF(OR(E4886="Project Management",E4886="Project Support",E4886="Sprint Management",E4886="Sprint Support"),"NA",ROUND((((VLOOKUP(AD4886,[2]Formula!V:X,3,0)))-SUMIF(AD:AD,AD4886,H:H)),2)))</f>
        <v/>
      </c>
      <c r="H4886" s="71"/>
      <c r="I4886" s="72"/>
      <c r="J4886" s="72"/>
      <c r="K4886" s="38" t="str">
        <f>IF(E4886="","",IF(OR(E4886="Project Management",E4886="Project Support",E4886="Sprint Management",E4886="Sprint Support"),"NA",(((SUMIF(AD:AD,AD4886,H:H)/VLOOKUP(AD4886,[2]Formula!V:X,3,0))*VLOOKUP(AD4886,[2]Formula!V:X,2,0))*H4886)/SUMIF(AD:AD,AD4886,H:H)))</f>
        <v/>
      </c>
      <c r="L4886" s="38" t="str">
        <f t="shared" si="457"/>
        <v/>
      </c>
      <c r="M4886" s="38" t="str">
        <f t="shared" si="458"/>
        <v/>
      </c>
      <c r="N4886" s="38" t="str">
        <f t="shared" si="460"/>
        <v/>
      </c>
      <c r="O4886" s="38" t="str">
        <f t="shared" si="456"/>
        <v/>
      </c>
      <c r="P4886" s="39" t="str">
        <f t="shared" si="461"/>
        <v/>
      </c>
      <c r="AC4886" s="42" t="str">
        <f>IF(B4886="","",VLOOKUP(B4886,[2]Formula!B:C,2,0))</f>
        <v/>
      </c>
      <c r="AD4886" s="43" t="str">
        <f t="shared" si="459"/>
        <v/>
      </c>
    </row>
    <row r="4887" spans="1:30" x14ac:dyDescent="0.25">
      <c r="A4887" s="64"/>
      <c r="B4887" s="64"/>
      <c r="C4887" s="66"/>
      <c r="D4887" s="67"/>
      <c r="E4887" s="64"/>
      <c r="F4887" s="64"/>
      <c r="G4887" s="37" t="str">
        <f>IF(E4887="","",IF(OR(E4887="Project Management",E4887="Project Support",E4887="Sprint Management",E4887="Sprint Support"),"NA",ROUND((((VLOOKUP(AD4887,[2]Formula!V:X,3,0)))-SUMIF(AD:AD,AD4887,H:H)),2)))</f>
        <v/>
      </c>
      <c r="H4887" s="71"/>
      <c r="I4887" s="72"/>
      <c r="J4887" s="72"/>
      <c r="K4887" s="38" t="str">
        <f>IF(E4887="","",IF(OR(E4887="Project Management",E4887="Project Support",E4887="Sprint Management",E4887="Sprint Support"),"NA",(((SUMIF(AD:AD,AD4887,H:H)/VLOOKUP(AD4887,[2]Formula!V:X,3,0))*VLOOKUP(AD4887,[2]Formula!V:X,2,0))*H4887)/SUMIF(AD:AD,AD4887,H:H)))</f>
        <v/>
      </c>
      <c r="L4887" s="38" t="str">
        <f t="shared" si="457"/>
        <v/>
      </c>
      <c r="M4887" s="38" t="str">
        <f t="shared" si="458"/>
        <v/>
      </c>
      <c r="N4887" s="38" t="str">
        <f t="shared" si="460"/>
        <v/>
      </c>
      <c r="O4887" s="38" t="str">
        <f t="shared" si="456"/>
        <v/>
      </c>
      <c r="P4887" s="39" t="str">
        <f t="shared" si="461"/>
        <v/>
      </c>
      <c r="AC4887" s="42" t="str">
        <f>IF(B4887="","",VLOOKUP(B4887,[2]Formula!B:C,2,0))</f>
        <v/>
      </c>
      <c r="AD4887" s="43" t="str">
        <f t="shared" si="459"/>
        <v/>
      </c>
    </row>
    <row r="4888" spans="1:30" x14ac:dyDescent="0.25">
      <c r="A4888" s="64"/>
      <c r="B4888" s="64"/>
      <c r="C4888" s="66"/>
      <c r="D4888" s="67"/>
      <c r="E4888" s="64"/>
      <c r="F4888" s="64"/>
      <c r="G4888" s="37" t="str">
        <f>IF(E4888="","",IF(OR(E4888="Project Management",E4888="Project Support",E4888="Sprint Management",E4888="Sprint Support"),"NA",ROUND((((VLOOKUP(AD4888,[2]Formula!V:X,3,0)))-SUMIF(AD:AD,AD4888,H:H)),2)))</f>
        <v/>
      </c>
      <c r="H4888" s="71"/>
      <c r="I4888" s="72"/>
      <c r="J4888" s="72"/>
      <c r="K4888" s="38" t="str">
        <f>IF(E4888="","",IF(OR(E4888="Project Management",E4888="Project Support",E4888="Sprint Management",E4888="Sprint Support"),"NA",(((SUMIF(AD:AD,AD4888,H:H)/VLOOKUP(AD4888,[2]Formula!V:X,3,0))*VLOOKUP(AD4888,[2]Formula!V:X,2,0))*H4888)/SUMIF(AD:AD,AD4888,H:H)))</f>
        <v/>
      </c>
      <c r="L4888" s="38" t="str">
        <f t="shared" si="457"/>
        <v/>
      </c>
      <c r="M4888" s="38" t="str">
        <f t="shared" si="458"/>
        <v/>
      </c>
      <c r="N4888" s="38" t="str">
        <f t="shared" si="460"/>
        <v/>
      </c>
      <c r="O4888" s="38" t="str">
        <f t="shared" si="456"/>
        <v/>
      </c>
      <c r="P4888" s="39" t="str">
        <f t="shared" si="461"/>
        <v/>
      </c>
      <c r="AC4888" s="42" t="str">
        <f>IF(B4888="","",VLOOKUP(B4888,[2]Formula!B:C,2,0))</f>
        <v/>
      </c>
      <c r="AD4888" s="43" t="str">
        <f t="shared" si="459"/>
        <v/>
      </c>
    </row>
    <row r="4889" spans="1:30" x14ac:dyDescent="0.25">
      <c r="A4889" s="64"/>
      <c r="B4889" s="64"/>
      <c r="C4889" s="66"/>
      <c r="D4889" s="67"/>
      <c r="E4889" s="64"/>
      <c r="F4889" s="64"/>
      <c r="G4889" s="37" t="str">
        <f>IF(E4889="","",IF(OR(E4889="Project Management",E4889="Project Support",E4889="Sprint Management",E4889="Sprint Support"),"NA",ROUND((((VLOOKUP(AD4889,[2]Formula!V:X,3,0)))-SUMIF(AD:AD,AD4889,H:H)),2)))</f>
        <v/>
      </c>
      <c r="H4889" s="71"/>
      <c r="I4889" s="72"/>
      <c r="J4889" s="72"/>
      <c r="K4889" s="38" t="str">
        <f>IF(E4889="","",IF(OR(E4889="Project Management",E4889="Project Support",E4889="Sprint Management",E4889="Sprint Support"),"NA",(((SUMIF(AD:AD,AD4889,H:H)/VLOOKUP(AD4889,[2]Formula!V:X,3,0))*VLOOKUP(AD4889,[2]Formula!V:X,2,0))*H4889)/SUMIF(AD:AD,AD4889,H:H)))</f>
        <v/>
      </c>
      <c r="L4889" s="38" t="str">
        <f t="shared" si="457"/>
        <v/>
      </c>
      <c r="M4889" s="38" t="str">
        <f t="shared" si="458"/>
        <v/>
      </c>
      <c r="N4889" s="38" t="str">
        <f t="shared" si="460"/>
        <v/>
      </c>
      <c r="O4889" s="38" t="str">
        <f t="shared" si="456"/>
        <v/>
      </c>
      <c r="P4889" s="39" t="str">
        <f t="shared" si="461"/>
        <v/>
      </c>
      <c r="AC4889" s="42" t="str">
        <f>IF(B4889="","",VLOOKUP(B4889,[2]Formula!B:C,2,0))</f>
        <v/>
      </c>
      <c r="AD4889" s="43" t="str">
        <f t="shared" si="459"/>
        <v/>
      </c>
    </row>
    <row r="4890" spans="1:30" x14ac:dyDescent="0.25">
      <c r="A4890" s="64"/>
      <c r="B4890" s="64"/>
      <c r="C4890" s="66"/>
      <c r="D4890" s="67"/>
      <c r="E4890" s="64"/>
      <c r="F4890" s="64"/>
      <c r="G4890" s="37" t="str">
        <f>IF(E4890="","",IF(OR(E4890="Project Management",E4890="Project Support",E4890="Sprint Management",E4890="Sprint Support"),"NA",ROUND((((VLOOKUP(AD4890,[2]Formula!V:X,3,0)))-SUMIF(AD:AD,AD4890,H:H)),2)))</f>
        <v/>
      </c>
      <c r="H4890" s="71"/>
      <c r="I4890" s="72"/>
      <c r="J4890" s="72"/>
      <c r="K4890" s="38" t="str">
        <f>IF(E4890="","",IF(OR(E4890="Project Management",E4890="Project Support",E4890="Sprint Management",E4890="Sprint Support"),"NA",(((SUMIF(AD:AD,AD4890,H:H)/VLOOKUP(AD4890,[2]Formula!V:X,3,0))*VLOOKUP(AD4890,[2]Formula!V:X,2,0))*H4890)/SUMIF(AD:AD,AD4890,H:H)))</f>
        <v/>
      </c>
      <c r="L4890" s="38" t="str">
        <f t="shared" si="457"/>
        <v/>
      </c>
      <c r="M4890" s="38" t="str">
        <f t="shared" si="458"/>
        <v/>
      </c>
      <c r="N4890" s="38" t="str">
        <f t="shared" si="460"/>
        <v/>
      </c>
      <c r="O4890" s="38" t="str">
        <f t="shared" si="456"/>
        <v/>
      </c>
      <c r="P4890" s="39" t="str">
        <f t="shared" si="461"/>
        <v/>
      </c>
      <c r="AC4890" s="42" t="str">
        <f>IF(B4890="","",VLOOKUP(B4890,[2]Formula!B:C,2,0))</f>
        <v/>
      </c>
      <c r="AD4890" s="43" t="str">
        <f t="shared" si="459"/>
        <v/>
      </c>
    </row>
    <row r="4891" spans="1:30" x14ac:dyDescent="0.25">
      <c r="A4891" s="64"/>
      <c r="B4891" s="64"/>
      <c r="C4891" s="66"/>
      <c r="D4891" s="67"/>
      <c r="E4891" s="64"/>
      <c r="F4891" s="64"/>
      <c r="G4891" s="37" t="str">
        <f>IF(E4891="","",IF(OR(E4891="Project Management",E4891="Project Support",E4891="Sprint Management",E4891="Sprint Support"),"NA",ROUND((((VLOOKUP(AD4891,[2]Formula!V:X,3,0)))-SUMIF(AD:AD,AD4891,H:H)),2)))</f>
        <v/>
      </c>
      <c r="H4891" s="71"/>
      <c r="I4891" s="72"/>
      <c r="J4891" s="72"/>
      <c r="K4891" s="38" t="str">
        <f>IF(E4891="","",IF(OR(E4891="Project Management",E4891="Project Support",E4891="Sprint Management",E4891="Sprint Support"),"NA",(((SUMIF(AD:AD,AD4891,H:H)/VLOOKUP(AD4891,[2]Formula!V:X,3,0))*VLOOKUP(AD4891,[2]Formula!V:X,2,0))*H4891)/SUMIF(AD:AD,AD4891,H:H)))</f>
        <v/>
      </c>
      <c r="L4891" s="38" t="str">
        <f t="shared" si="457"/>
        <v/>
      </c>
      <c r="M4891" s="38" t="str">
        <f t="shared" si="458"/>
        <v/>
      </c>
      <c r="N4891" s="38" t="str">
        <f t="shared" si="460"/>
        <v/>
      </c>
      <c r="O4891" s="38" t="str">
        <f t="shared" si="456"/>
        <v/>
      </c>
      <c r="P4891" s="39" t="str">
        <f t="shared" si="461"/>
        <v/>
      </c>
      <c r="AC4891" s="42" t="str">
        <f>IF(B4891="","",VLOOKUP(B4891,[2]Formula!B:C,2,0))</f>
        <v/>
      </c>
      <c r="AD4891" s="43" t="str">
        <f t="shared" si="459"/>
        <v/>
      </c>
    </row>
    <row r="4892" spans="1:30" x14ac:dyDescent="0.25">
      <c r="A4892" s="64"/>
      <c r="B4892" s="64"/>
      <c r="C4892" s="66"/>
      <c r="D4892" s="67"/>
      <c r="E4892" s="64"/>
      <c r="F4892" s="64"/>
      <c r="G4892" s="37" t="str">
        <f>IF(E4892="","",IF(OR(E4892="Project Management",E4892="Project Support",E4892="Sprint Management",E4892="Sprint Support"),"NA",ROUND((((VLOOKUP(AD4892,[2]Formula!V:X,3,0)))-SUMIF(AD:AD,AD4892,H:H)),2)))</f>
        <v/>
      </c>
      <c r="H4892" s="71"/>
      <c r="I4892" s="72"/>
      <c r="J4892" s="72"/>
      <c r="K4892" s="38" t="str">
        <f>IF(E4892="","",IF(OR(E4892="Project Management",E4892="Project Support",E4892="Sprint Management",E4892="Sprint Support"),"NA",(((SUMIF(AD:AD,AD4892,H:H)/VLOOKUP(AD4892,[2]Formula!V:X,3,0))*VLOOKUP(AD4892,[2]Formula!V:X,2,0))*H4892)/SUMIF(AD:AD,AD4892,H:H)))</f>
        <v/>
      </c>
      <c r="L4892" s="38" t="str">
        <f t="shared" si="457"/>
        <v/>
      </c>
      <c r="M4892" s="38" t="str">
        <f t="shared" si="458"/>
        <v/>
      </c>
      <c r="N4892" s="38" t="str">
        <f t="shared" si="460"/>
        <v/>
      </c>
      <c r="O4892" s="38" t="str">
        <f t="shared" si="456"/>
        <v/>
      </c>
      <c r="P4892" s="39" t="str">
        <f t="shared" si="461"/>
        <v/>
      </c>
      <c r="AC4892" s="42" t="str">
        <f>IF(B4892="","",VLOOKUP(B4892,[2]Formula!B:C,2,0))</f>
        <v/>
      </c>
      <c r="AD4892" s="43" t="str">
        <f t="shared" si="459"/>
        <v/>
      </c>
    </row>
    <row r="4893" spans="1:30" x14ac:dyDescent="0.25">
      <c r="A4893" s="64"/>
      <c r="B4893" s="64"/>
      <c r="C4893" s="66"/>
      <c r="D4893" s="67"/>
      <c r="E4893" s="64"/>
      <c r="F4893" s="64"/>
      <c r="G4893" s="37" t="str">
        <f>IF(E4893="","",IF(OR(E4893="Project Management",E4893="Project Support",E4893="Sprint Management",E4893="Sprint Support"),"NA",ROUND((((VLOOKUP(AD4893,[2]Formula!V:X,3,0)))-SUMIF(AD:AD,AD4893,H:H)),2)))</f>
        <v/>
      </c>
      <c r="H4893" s="71"/>
      <c r="I4893" s="72"/>
      <c r="J4893" s="72"/>
      <c r="K4893" s="38" t="str">
        <f>IF(E4893="","",IF(OR(E4893="Project Management",E4893="Project Support",E4893="Sprint Management",E4893="Sprint Support"),"NA",(((SUMIF(AD:AD,AD4893,H:H)/VLOOKUP(AD4893,[2]Formula!V:X,3,0))*VLOOKUP(AD4893,[2]Formula!V:X,2,0))*H4893)/SUMIF(AD:AD,AD4893,H:H)))</f>
        <v/>
      </c>
      <c r="L4893" s="38" t="str">
        <f t="shared" si="457"/>
        <v/>
      </c>
      <c r="M4893" s="38" t="str">
        <f t="shared" si="458"/>
        <v/>
      </c>
      <c r="N4893" s="38" t="str">
        <f t="shared" si="460"/>
        <v/>
      </c>
      <c r="O4893" s="38" t="str">
        <f t="shared" si="456"/>
        <v/>
      </c>
      <c r="P4893" s="39" t="str">
        <f t="shared" si="461"/>
        <v/>
      </c>
      <c r="AC4893" s="42" t="str">
        <f>IF(B4893="","",VLOOKUP(B4893,[2]Formula!B:C,2,0))</f>
        <v/>
      </c>
      <c r="AD4893" s="43" t="str">
        <f t="shared" si="459"/>
        <v/>
      </c>
    </row>
    <row r="4894" spans="1:30" x14ac:dyDescent="0.25">
      <c r="A4894" s="64"/>
      <c r="B4894" s="64"/>
      <c r="C4894" s="66"/>
      <c r="D4894" s="67"/>
      <c r="E4894" s="64"/>
      <c r="F4894" s="64"/>
      <c r="G4894" s="37" t="str">
        <f>IF(E4894="","",IF(OR(E4894="Project Management",E4894="Project Support",E4894="Sprint Management",E4894="Sprint Support"),"NA",ROUND((((VLOOKUP(AD4894,[2]Formula!V:X,3,0)))-SUMIF(AD:AD,AD4894,H:H)),2)))</f>
        <v/>
      </c>
      <c r="H4894" s="71"/>
      <c r="I4894" s="72"/>
      <c r="J4894" s="72"/>
      <c r="K4894" s="38" t="str">
        <f>IF(E4894="","",IF(OR(E4894="Project Management",E4894="Project Support",E4894="Sprint Management",E4894="Sprint Support"),"NA",(((SUMIF(AD:AD,AD4894,H:H)/VLOOKUP(AD4894,[2]Formula!V:X,3,0))*VLOOKUP(AD4894,[2]Formula!V:X,2,0))*H4894)/SUMIF(AD:AD,AD4894,H:H)))</f>
        <v/>
      </c>
      <c r="L4894" s="38" t="str">
        <f t="shared" si="457"/>
        <v/>
      </c>
      <c r="M4894" s="38" t="str">
        <f t="shared" si="458"/>
        <v/>
      </c>
      <c r="N4894" s="38" t="str">
        <f t="shared" si="460"/>
        <v/>
      </c>
      <c r="O4894" s="38" t="str">
        <f t="shared" si="456"/>
        <v/>
      </c>
      <c r="P4894" s="39" t="str">
        <f t="shared" si="461"/>
        <v/>
      </c>
      <c r="AC4894" s="42" t="str">
        <f>IF(B4894="","",VLOOKUP(B4894,[2]Formula!B:C,2,0))</f>
        <v/>
      </c>
      <c r="AD4894" s="43" t="str">
        <f t="shared" si="459"/>
        <v/>
      </c>
    </row>
    <row r="4895" spans="1:30" x14ac:dyDescent="0.25">
      <c r="A4895" s="64"/>
      <c r="B4895" s="64"/>
      <c r="C4895" s="66"/>
      <c r="D4895" s="67"/>
      <c r="E4895" s="64"/>
      <c r="F4895" s="64"/>
      <c r="G4895" s="37" t="str">
        <f>IF(E4895="","",IF(OR(E4895="Project Management",E4895="Project Support",E4895="Sprint Management",E4895="Sprint Support"),"NA",ROUND((((VLOOKUP(AD4895,[2]Formula!V:X,3,0)))-SUMIF(AD:AD,AD4895,H:H)),2)))</f>
        <v/>
      </c>
      <c r="H4895" s="71"/>
      <c r="I4895" s="72"/>
      <c r="J4895" s="72"/>
      <c r="K4895" s="38" t="str">
        <f>IF(E4895="","",IF(OR(E4895="Project Management",E4895="Project Support",E4895="Sprint Management",E4895="Sprint Support"),"NA",(((SUMIF(AD:AD,AD4895,H:H)/VLOOKUP(AD4895,[2]Formula!V:X,3,0))*VLOOKUP(AD4895,[2]Formula!V:X,2,0))*H4895)/SUMIF(AD:AD,AD4895,H:H)))</f>
        <v/>
      </c>
      <c r="L4895" s="38" t="str">
        <f t="shared" si="457"/>
        <v/>
      </c>
      <c r="M4895" s="38" t="str">
        <f t="shared" si="458"/>
        <v/>
      </c>
      <c r="N4895" s="38" t="str">
        <f t="shared" si="460"/>
        <v/>
      </c>
      <c r="O4895" s="38" t="str">
        <f t="shared" si="456"/>
        <v/>
      </c>
      <c r="P4895" s="39" t="str">
        <f t="shared" si="461"/>
        <v/>
      </c>
      <c r="AC4895" s="42" t="str">
        <f>IF(B4895="","",VLOOKUP(B4895,[2]Formula!B:C,2,0))</f>
        <v/>
      </c>
      <c r="AD4895" s="43" t="str">
        <f t="shared" si="459"/>
        <v/>
      </c>
    </row>
    <row r="4896" spans="1:30" x14ac:dyDescent="0.25">
      <c r="A4896" s="64"/>
      <c r="B4896" s="64"/>
      <c r="C4896" s="66"/>
      <c r="D4896" s="67"/>
      <c r="E4896" s="64"/>
      <c r="F4896" s="64"/>
      <c r="G4896" s="37" t="str">
        <f>IF(E4896="","",IF(OR(E4896="Project Management",E4896="Project Support",E4896="Sprint Management",E4896="Sprint Support"),"NA",ROUND((((VLOOKUP(AD4896,[2]Formula!V:X,3,0)))-SUMIF(AD:AD,AD4896,H:H)),2)))</f>
        <v/>
      </c>
      <c r="H4896" s="71"/>
      <c r="I4896" s="72"/>
      <c r="J4896" s="72"/>
      <c r="K4896" s="38" t="str">
        <f>IF(E4896="","",IF(OR(E4896="Project Management",E4896="Project Support",E4896="Sprint Management",E4896="Sprint Support"),"NA",(((SUMIF(AD:AD,AD4896,H:H)/VLOOKUP(AD4896,[2]Formula!V:X,3,0))*VLOOKUP(AD4896,[2]Formula!V:X,2,0))*H4896)/SUMIF(AD:AD,AD4896,H:H)))</f>
        <v/>
      </c>
      <c r="L4896" s="38" t="str">
        <f t="shared" si="457"/>
        <v/>
      </c>
      <c r="M4896" s="38" t="str">
        <f t="shared" si="458"/>
        <v/>
      </c>
      <c r="N4896" s="38" t="str">
        <f t="shared" si="460"/>
        <v/>
      </c>
      <c r="O4896" s="38" t="str">
        <f t="shared" si="456"/>
        <v/>
      </c>
      <c r="P4896" s="39" t="str">
        <f t="shared" si="461"/>
        <v/>
      </c>
      <c r="AC4896" s="42" t="str">
        <f>IF(B4896="","",VLOOKUP(B4896,[2]Formula!B:C,2,0))</f>
        <v/>
      </c>
      <c r="AD4896" s="43" t="str">
        <f t="shared" si="459"/>
        <v/>
      </c>
    </row>
    <row r="4897" spans="1:30" x14ac:dyDescent="0.25">
      <c r="A4897" s="64"/>
      <c r="B4897" s="64"/>
      <c r="C4897" s="66"/>
      <c r="D4897" s="67"/>
      <c r="E4897" s="64"/>
      <c r="F4897" s="64"/>
      <c r="G4897" s="37" t="str">
        <f>IF(E4897="","",IF(OR(E4897="Project Management",E4897="Project Support",E4897="Sprint Management",E4897="Sprint Support"),"NA",ROUND((((VLOOKUP(AD4897,[2]Formula!V:X,3,0)))-SUMIF(AD:AD,AD4897,H:H)),2)))</f>
        <v/>
      </c>
      <c r="H4897" s="71"/>
      <c r="I4897" s="72"/>
      <c r="J4897" s="72"/>
      <c r="K4897" s="38" t="str">
        <f>IF(E4897="","",IF(OR(E4897="Project Management",E4897="Project Support",E4897="Sprint Management",E4897="Sprint Support"),"NA",(((SUMIF(AD:AD,AD4897,H:H)/VLOOKUP(AD4897,[2]Formula!V:X,3,0))*VLOOKUP(AD4897,[2]Formula!V:X,2,0))*H4897)/SUMIF(AD:AD,AD4897,H:H)))</f>
        <v/>
      </c>
      <c r="L4897" s="38" t="str">
        <f t="shared" si="457"/>
        <v/>
      </c>
      <c r="M4897" s="38" t="str">
        <f t="shared" si="458"/>
        <v/>
      </c>
      <c r="N4897" s="38" t="str">
        <f t="shared" si="460"/>
        <v/>
      </c>
      <c r="O4897" s="38" t="str">
        <f t="shared" si="456"/>
        <v/>
      </c>
      <c r="P4897" s="39" t="str">
        <f t="shared" si="461"/>
        <v/>
      </c>
      <c r="AC4897" s="42" t="str">
        <f>IF(B4897="","",VLOOKUP(B4897,[2]Formula!B:C,2,0))</f>
        <v/>
      </c>
      <c r="AD4897" s="43" t="str">
        <f t="shared" si="459"/>
        <v/>
      </c>
    </row>
    <row r="4898" spans="1:30" x14ac:dyDescent="0.25">
      <c r="A4898" s="64"/>
      <c r="B4898" s="64"/>
      <c r="C4898" s="66"/>
      <c r="D4898" s="67"/>
      <c r="E4898" s="64"/>
      <c r="F4898" s="64"/>
      <c r="G4898" s="37" t="str">
        <f>IF(E4898="","",IF(OR(E4898="Project Management",E4898="Project Support",E4898="Sprint Management",E4898="Sprint Support"),"NA",ROUND((((VLOOKUP(AD4898,[2]Formula!V:X,3,0)))-SUMIF(AD:AD,AD4898,H:H)),2)))</f>
        <v/>
      </c>
      <c r="H4898" s="71"/>
      <c r="I4898" s="72"/>
      <c r="J4898" s="72"/>
      <c r="K4898" s="38" t="str">
        <f>IF(E4898="","",IF(OR(E4898="Project Management",E4898="Project Support",E4898="Sprint Management",E4898="Sprint Support"),"NA",(((SUMIF(AD:AD,AD4898,H:H)/VLOOKUP(AD4898,[2]Formula!V:X,3,0))*VLOOKUP(AD4898,[2]Formula!V:X,2,0))*H4898)/SUMIF(AD:AD,AD4898,H:H)))</f>
        <v/>
      </c>
      <c r="L4898" s="38" t="str">
        <f t="shared" si="457"/>
        <v/>
      </c>
      <c r="M4898" s="38" t="str">
        <f t="shared" si="458"/>
        <v/>
      </c>
      <c r="N4898" s="38" t="str">
        <f t="shared" si="460"/>
        <v/>
      </c>
      <c r="O4898" s="38" t="str">
        <f t="shared" si="456"/>
        <v/>
      </c>
      <c r="P4898" s="39" t="str">
        <f t="shared" si="461"/>
        <v/>
      </c>
      <c r="AC4898" s="42" t="str">
        <f>IF(B4898="","",VLOOKUP(B4898,[2]Formula!B:C,2,0))</f>
        <v/>
      </c>
      <c r="AD4898" s="43" t="str">
        <f t="shared" si="459"/>
        <v/>
      </c>
    </row>
    <row r="4899" spans="1:30" x14ac:dyDescent="0.25">
      <c r="A4899" s="64"/>
      <c r="B4899" s="64"/>
      <c r="C4899" s="66"/>
      <c r="D4899" s="67"/>
      <c r="E4899" s="64"/>
      <c r="F4899" s="64"/>
      <c r="G4899" s="37" t="str">
        <f>IF(E4899="","",IF(OR(E4899="Project Management",E4899="Project Support",E4899="Sprint Management",E4899="Sprint Support"),"NA",ROUND((((VLOOKUP(AD4899,[2]Formula!V:X,3,0)))-SUMIF(AD:AD,AD4899,H:H)),2)))</f>
        <v/>
      </c>
      <c r="H4899" s="71"/>
      <c r="I4899" s="72"/>
      <c r="J4899" s="72"/>
      <c r="K4899" s="38" t="str">
        <f>IF(E4899="","",IF(OR(E4899="Project Management",E4899="Project Support",E4899="Sprint Management",E4899="Sprint Support"),"NA",(((SUMIF(AD:AD,AD4899,H:H)/VLOOKUP(AD4899,[2]Formula!V:X,3,0))*VLOOKUP(AD4899,[2]Formula!V:X,2,0))*H4899)/SUMIF(AD:AD,AD4899,H:H)))</f>
        <v/>
      </c>
      <c r="L4899" s="38" t="str">
        <f t="shared" si="457"/>
        <v/>
      </c>
      <c r="M4899" s="38" t="str">
        <f t="shared" si="458"/>
        <v/>
      </c>
      <c r="N4899" s="38" t="str">
        <f t="shared" si="460"/>
        <v/>
      </c>
      <c r="O4899" s="38" t="str">
        <f t="shared" si="456"/>
        <v/>
      </c>
      <c r="P4899" s="39" t="str">
        <f t="shared" si="461"/>
        <v/>
      </c>
      <c r="AC4899" s="42" t="str">
        <f>IF(B4899="","",VLOOKUP(B4899,[2]Formula!B:C,2,0))</f>
        <v/>
      </c>
      <c r="AD4899" s="43" t="str">
        <f t="shared" si="459"/>
        <v/>
      </c>
    </row>
    <row r="4900" spans="1:30" x14ac:dyDescent="0.25">
      <c r="A4900" s="64"/>
      <c r="B4900" s="64"/>
      <c r="C4900" s="66"/>
      <c r="D4900" s="67"/>
      <c r="E4900" s="64"/>
      <c r="F4900" s="64"/>
      <c r="G4900" s="37" t="str">
        <f>IF(E4900="","",IF(OR(E4900="Project Management",E4900="Project Support",E4900="Sprint Management",E4900="Sprint Support"),"NA",ROUND((((VLOOKUP(AD4900,[2]Formula!V:X,3,0)))-SUMIF(AD:AD,AD4900,H:H)),2)))</f>
        <v/>
      </c>
      <c r="H4900" s="71"/>
      <c r="I4900" s="72"/>
      <c r="J4900" s="72"/>
      <c r="K4900" s="38" t="str">
        <f>IF(E4900="","",IF(OR(E4900="Project Management",E4900="Project Support",E4900="Sprint Management",E4900="Sprint Support"),"NA",(((SUMIF(AD:AD,AD4900,H:H)/VLOOKUP(AD4900,[2]Formula!V:X,3,0))*VLOOKUP(AD4900,[2]Formula!V:X,2,0))*H4900)/SUMIF(AD:AD,AD4900,H:H)))</f>
        <v/>
      </c>
      <c r="L4900" s="38" t="str">
        <f t="shared" si="457"/>
        <v/>
      </c>
      <c r="M4900" s="38" t="str">
        <f t="shared" si="458"/>
        <v/>
      </c>
      <c r="N4900" s="38" t="str">
        <f t="shared" si="460"/>
        <v/>
      </c>
      <c r="O4900" s="38" t="str">
        <f t="shared" si="456"/>
        <v/>
      </c>
      <c r="P4900" s="39" t="str">
        <f t="shared" si="461"/>
        <v/>
      </c>
      <c r="AC4900" s="42" t="str">
        <f>IF(B4900="","",VLOOKUP(B4900,[2]Formula!B:C,2,0))</f>
        <v/>
      </c>
      <c r="AD4900" s="43" t="str">
        <f t="shared" si="459"/>
        <v/>
      </c>
    </row>
    <row r="4901" spans="1:30" x14ac:dyDescent="0.25">
      <c r="A4901" s="64"/>
      <c r="B4901" s="64"/>
      <c r="C4901" s="66"/>
      <c r="D4901" s="67"/>
      <c r="E4901" s="64"/>
      <c r="F4901" s="64"/>
      <c r="G4901" s="37" t="str">
        <f>IF(E4901="","",IF(OR(E4901="Project Management",E4901="Project Support",E4901="Sprint Management",E4901="Sprint Support"),"NA",ROUND((((VLOOKUP(AD4901,[2]Formula!V:X,3,0)))-SUMIF(AD:AD,AD4901,H:H)),2)))</f>
        <v/>
      </c>
      <c r="H4901" s="71"/>
      <c r="I4901" s="72"/>
      <c r="J4901" s="72"/>
      <c r="K4901" s="38" t="str">
        <f>IF(E4901="","",IF(OR(E4901="Project Management",E4901="Project Support",E4901="Sprint Management",E4901="Sprint Support"),"NA",(((SUMIF(AD:AD,AD4901,H:H)/VLOOKUP(AD4901,[2]Formula!V:X,3,0))*VLOOKUP(AD4901,[2]Formula!V:X,2,0))*H4901)/SUMIF(AD:AD,AD4901,H:H)))</f>
        <v/>
      </c>
      <c r="L4901" s="38" t="str">
        <f t="shared" si="457"/>
        <v/>
      </c>
      <c r="M4901" s="38" t="str">
        <f t="shared" si="458"/>
        <v/>
      </c>
      <c r="N4901" s="38" t="str">
        <f t="shared" si="460"/>
        <v/>
      </c>
      <c r="O4901" s="38" t="str">
        <f t="shared" si="456"/>
        <v/>
      </c>
      <c r="P4901" s="39" t="str">
        <f t="shared" si="461"/>
        <v/>
      </c>
      <c r="AC4901" s="42" t="str">
        <f>IF(B4901="","",VLOOKUP(B4901,[2]Formula!B:C,2,0))</f>
        <v/>
      </c>
      <c r="AD4901" s="43" t="str">
        <f t="shared" si="459"/>
        <v/>
      </c>
    </row>
    <row r="4902" spans="1:30" x14ac:dyDescent="0.25">
      <c r="A4902" s="64"/>
      <c r="B4902" s="64"/>
      <c r="C4902" s="66"/>
      <c r="D4902" s="67"/>
      <c r="E4902" s="64"/>
      <c r="F4902" s="64"/>
      <c r="G4902" s="37" t="str">
        <f>IF(E4902="","",IF(OR(E4902="Project Management",E4902="Project Support",E4902="Sprint Management",E4902="Sprint Support"),"NA",ROUND((((VLOOKUP(AD4902,[2]Formula!V:X,3,0)))-SUMIF(AD:AD,AD4902,H:H)),2)))</f>
        <v/>
      </c>
      <c r="H4902" s="71"/>
      <c r="I4902" s="72"/>
      <c r="J4902" s="72"/>
      <c r="K4902" s="38" t="str">
        <f>IF(E4902="","",IF(OR(E4902="Project Management",E4902="Project Support",E4902="Sprint Management",E4902="Sprint Support"),"NA",(((SUMIF(AD:AD,AD4902,H:H)/VLOOKUP(AD4902,[2]Formula!V:X,3,0))*VLOOKUP(AD4902,[2]Formula!V:X,2,0))*H4902)/SUMIF(AD:AD,AD4902,H:H)))</f>
        <v/>
      </c>
      <c r="L4902" s="38" t="str">
        <f t="shared" si="457"/>
        <v/>
      </c>
      <c r="M4902" s="38" t="str">
        <f t="shared" si="458"/>
        <v/>
      </c>
      <c r="N4902" s="38" t="str">
        <f t="shared" si="460"/>
        <v/>
      </c>
      <c r="O4902" s="38" t="str">
        <f t="shared" si="456"/>
        <v/>
      </c>
      <c r="P4902" s="39" t="str">
        <f t="shared" si="461"/>
        <v/>
      </c>
      <c r="AC4902" s="42" t="str">
        <f>IF(B4902="","",VLOOKUP(B4902,[2]Formula!B:C,2,0))</f>
        <v/>
      </c>
      <c r="AD4902" s="43" t="str">
        <f t="shared" si="459"/>
        <v/>
      </c>
    </row>
    <row r="4903" spans="1:30" x14ac:dyDescent="0.25">
      <c r="A4903" s="64"/>
      <c r="B4903" s="64"/>
      <c r="C4903" s="66"/>
      <c r="D4903" s="67"/>
      <c r="E4903" s="64"/>
      <c r="F4903" s="64"/>
      <c r="G4903" s="37" t="str">
        <f>IF(E4903="","",IF(OR(E4903="Project Management",E4903="Project Support",E4903="Sprint Management",E4903="Sprint Support"),"NA",ROUND((((VLOOKUP(AD4903,[2]Formula!V:X,3,0)))-SUMIF(AD:AD,AD4903,H:H)),2)))</f>
        <v/>
      </c>
      <c r="H4903" s="71"/>
      <c r="I4903" s="72"/>
      <c r="J4903" s="72"/>
      <c r="K4903" s="38" t="str">
        <f>IF(E4903="","",IF(OR(E4903="Project Management",E4903="Project Support",E4903="Sprint Management",E4903="Sprint Support"),"NA",(((SUMIF(AD:AD,AD4903,H:H)/VLOOKUP(AD4903,[2]Formula!V:X,3,0))*VLOOKUP(AD4903,[2]Formula!V:X,2,0))*H4903)/SUMIF(AD:AD,AD4903,H:H)))</f>
        <v/>
      </c>
      <c r="L4903" s="38" t="str">
        <f t="shared" si="457"/>
        <v/>
      </c>
      <c r="M4903" s="38" t="str">
        <f t="shared" si="458"/>
        <v/>
      </c>
      <c r="N4903" s="38" t="str">
        <f t="shared" si="460"/>
        <v/>
      </c>
      <c r="O4903" s="38" t="str">
        <f t="shared" si="456"/>
        <v/>
      </c>
      <c r="P4903" s="39" t="str">
        <f t="shared" si="461"/>
        <v/>
      </c>
      <c r="AC4903" s="42" t="str">
        <f>IF(B4903="","",VLOOKUP(B4903,[2]Formula!B:C,2,0))</f>
        <v/>
      </c>
      <c r="AD4903" s="43" t="str">
        <f t="shared" si="459"/>
        <v/>
      </c>
    </row>
    <row r="4904" spans="1:30" x14ac:dyDescent="0.25">
      <c r="A4904" s="64"/>
      <c r="B4904" s="64"/>
      <c r="C4904" s="66"/>
      <c r="D4904" s="67"/>
      <c r="E4904" s="64"/>
      <c r="F4904" s="64"/>
      <c r="G4904" s="37" t="str">
        <f>IF(E4904="","",IF(OR(E4904="Project Management",E4904="Project Support",E4904="Sprint Management",E4904="Sprint Support"),"NA",ROUND((((VLOOKUP(AD4904,[2]Formula!V:X,3,0)))-SUMIF(AD:AD,AD4904,H:H)),2)))</f>
        <v/>
      </c>
      <c r="H4904" s="71"/>
      <c r="I4904" s="72"/>
      <c r="J4904" s="72"/>
      <c r="K4904" s="38" t="str">
        <f>IF(E4904="","",IF(OR(E4904="Project Management",E4904="Project Support",E4904="Sprint Management",E4904="Sprint Support"),"NA",(((SUMIF(AD:AD,AD4904,H:H)/VLOOKUP(AD4904,[2]Formula!V:X,3,0))*VLOOKUP(AD4904,[2]Formula!V:X,2,0))*H4904)/SUMIF(AD:AD,AD4904,H:H)))</f>
        <v/>
      </c>
      <c r="L4904" s="38" t="str">
        <f t="shared" si="457"/>
        <v/>
      </c>
      <c r="M4904" s="38" t="str">
        <f t="shared" si="458"/>
        <v/>
      </c>
      <c r="N4904" s="38" t="str">
        <f t="shared" si="460"/>
        <v/>
      </c>
      <c r="O4904" s="38" t="str">
        <f t="shared" si="456"/>
        <v/>
      </c>
      <c r="P4904" s="39" t="str">
        <f t="shared" si="461"/>
        <v/>
      </c>
      <c r="AC4904" s="42" t="str">
        <f>IF(B4904="","",VLOOKUP(B4904,[2]Formula!B:C,2,0))</f>
        <v/>
      </c>
      <c r="AD4904" s="43" t="str">
        <f t="shared" si="459"/>
        <v/>
      </c>
    </row>
    <row r="4905" spans="1:30" x14ac:dyDescent="0.25">
      <c r="A4905" s="64"/>
      <c r="B4905" s="64"/>
      <c r="C4905" s="66"/>
      <c r="D4905" s="67"/>
      <c r="E4905" s="64"/>
      <c r="F4905" s="64"/>
      <c r="G4905" s="37" t="str">
        <f>IF(E4905="","",IF(OR(E4905="Project Management",E4905="Project Support",E4905="Sprint Management",E4905="Sprint Support"),"NA",ROUND((((VLOOKUP(AD4905,[2]Formula!V:X,3,0)))-SUMIF(AD:AD,AD4905,H:H)),2)))</f>
        <v/>
      </c>
      <c r="H4905" s="71"/>
      <c r="I4905" s="72"/>
      <c r="J4905" s="72"/>
      <c r="K4905" s="38" t="str">
        <f>IF(E4905="","",IF(OR(E4905="Project Management",E4905="Project Support",E4905="Sprint Management",E4905="Sprint Support"),"NA",(((SUMIF(AD:AD,AD4905,H:H)/VLOOKUP(AD4905,[2]Formula!V:X,3,0))*VLOOKUP(AD4905,[2]Formula!V:X,2,0))*H4905)/SUMIF(AD:AD,AD4905,H:H)))</f>
        <v/>
      </c>
      <c r="L4905" s="38" t="str">
        <f t="shared" si="457"/>
        <v/>
      </c>
      <c r="M4905" s="38" t="str">
        <f t="shared" si="458"/>
        <v/>
      </c>
      <c r="N4905" s="38" t="str">
        <f t="shared" si="460"/>
        <v/>
      </c>
      <c r="O4905" s="38" t="str">
        <f t="shared" si="456"/>
        <v/>
      </c>
      <c r="P4905" s="39" t="str">
        <f t="shared" si="461"/>
        <v/>
      </c>
      <c r="AC4905" s="42" t="str">
        <f>IF(B4905="","",VLOOKUP(B4905,[2]Formula!B:C,2,0))</f>
        <v/>
      </c>
      <c r="AD4905" s="43" t="str">
        <f t="shared" si="459"/>
        <v/>
      </c>
    </row>
    <row r="4906" spans="1:30" x14ac:dyDescent="0.25">
      <c r="A4906" s="64"/>
      <c r="B4906" s="64"/>
      <c r="C4906" s="66"/>
      <c r="D4906" s="67"/>
      <c r="E4906" s="64"/>
      <c r="F4906" s="64"/>
      <c r="G4906" s="37" t="str">
        <f>IF(E4906="","",IF(OR(E4906="Project Management",E4906="Project Support",E4906="Sprint Management",E4906="Sprint Support"),"NA",ROUND((((VLOOKUP(AD4906,[2]Formula!V:X,3,0)))-SUMIF(AD:AD,AD4906,H:H)),2)))</f>
        <v/>
      </c>
      <c r="H4906" s="71"/>
      <c r="I4906" s="72"/>
      <c r="J4906" s="72"/>
      <c r="K4906" s="38" t="str">
        <f>IF(E4906="","",IF(OR(E4906="Project Management",E4906="Project Support",E4906="Sprint Management",E4906="Sprint Support"),"NA",(((SUMIF(AD:AD,AD4906,H:H)/VLOOKUP(AD4906,[2]Formula!V:X,3,0))*VLOOKUP(AD4906,[2]Formula!V:X,2,0))*H4906)/SUMIF(AD:AD,AD4906,H:H)))</f>
        <v/>
      </c>
      <c r="L4906" s="38" t="str">
        <f t="shared" si="457"/>
        <v/>
      </c>
      <c r="M4906" s="38" t="str">
        <f t="shared" si="458"/>
        <v/>
      </c>
      <c r="N4906" s="38" t="str">
        <f t="shared" si="460"/>
        <v/>
      </c>
      <c r="O4906" s="38" t="str">
        <f t="shared" si="456"/>
        <v/>
      </c>
      <c r="P4906" s="39" t="str">
        <f t="shared" si="461"/>
        <v/>
      </c>
      <c r="AC4906" s="42" t="str">
        <f>IF(B4906="","",VLOOKUP(B4906,[2]Formula!B:C,2,0))</f>
        <v/>
      </c>
      <c r="AD4906" s="43" t="str">
        <f t="shared" si="459"/>
        <v/>
      </c>
    </row>
    <row r="4907" spans="1:30" x14ac:dyDescent="0.25">
      <c r="A4907" s="64"/>
      <c r="B4907" s="64"/>
      <c r="C4907" s="66"/>
      <c r="D4907" s="67"/>
      <c r="E4907" s="64"/>
      <c r="F4907" s="64"/>
      <c r="G4907" s="37" t="str">
        <f>IF(E4907="","",IF(OR(E4907="Project Management",E4907="Project Support",E4907="Sprint Management",E4907="Sprint Support"),"NA",ROUND((((VLOOKUP(AD4907,[2]Formula!V:X,3,0)))-SUMIF(AD:AD,AD4907,H:H)),2)))</f>
        <v/>
      </c>
      <c r="H4907" s="71"/>
      <c r="I4907" s="72"/>
      <c r="J4907" s="72"/>
      <c r="K4907" s="38" t="str">
        <f>IF(E4907="","",IF(OR(E4907="Project Management",E4907="Project Support",E4907="Sprint Management",E4907="Sprint Support"),"NA",(((SUMIF(AD:AD,AD4907,H:H)/VLOOKUP(AD4907,[2]Formula!V:X,3,0))*VLOOKUP(AD4907,[2]Formula!V:X,2,0))*H4907)/SUMIF(AD:AD,AD4907,H:H)))</f>
        <v/>
      </c>
      <c r="L4907" s="38" t="str">
        <f t="shared" si="457"/>
        <v/>
      </c>
      <c r="M4907" s="38" t="str">
        <f t="shared" si="458"/>
        <v/>
      </c>
      <c r="N4907" s="38" t="str">
        <f t="shared" si="460"/>
        <v/>
      </c>
      <c r="O4907" s="38" t="str">
        <f t="shared" si="456"/>
        <v/>
      </c>
      <c r="P4907" s="39" t="str">
        <f t="shared" si="461"/>
        <v/>
      </c>
      <c r="AC4907" s="42" t="str">
        <f>IF(B4907="","",VLOOKUP(B4907,[2]Formula!B:C,2,0))</f>
        <v/>
      </c>
      <c r="AD4907" s="43" t="str">
        <f t="shared" si="459"/>
        <v/>
      </c>
    </row>
    <row r="4908" spans="1:30" x14ac:dyDescent="0.25">
      <c r="A4908" s="64"/>
      <c r="B4908" s="64"/>
      <c r="C4908" s="66"/>
      <c r="D4908" s="67"/>
      <c r="E4908" s="64"/>
      <c r="F4908" s="64"/>
      <c r="G4908" s="37" t="str">
        <f>IF(E4908="","",IF(OR(E4908="Project Management",E4908="Project Support",E4908="Sprint Management",E4908="Sprint Support"),"NA",ROUND((((VLOOKUP(AD4908,[2]Formula!V:X,3,0)))-SUMIF(AD:AD,AD4908,H:H)),2)))</f>
        <v/>
      </c>
      <c r="H4908" s="71"/>
      <c r="I4908" s="72"/>
      <c r="J4908" s="72"/>
      <c r="K4908" s="38" t="str">
        <f>IF(E4908="","",IF(OR(E4908="Project Management",E4908="Project Support",E4908="Sprint Management",E4908="Sprint Support"),"NA",(((SUMIF(AD:AD,AD4908,H:H)/VLOOKUP(AD4908,[2]Formula!V:X,3,0))*VLOOKUP(AD4908,[2]Formula!V:X,2,0))*H4908)/SUMIF(AD:AD,AD4908,H:H)))</f>
        <v/>
      </c>
      <c r="L4908" s="38" t="str">
        <f t="shared" si="457"/>
        <v/>
      </c>
      <c r="M4908" s="38" t="str">
        <f t="shared" si="458"/>
        <v/>
      </c>
      <c r="N4908" s="38" t="str">
        <f t="shared" si="460"/>
        <v/>
      </c>
      <c r="O4908" s="38" t="str">
        <f t="shared" si="456"/>
        <v/>
      </c>
      <c r="P4908" s="39" t="str">
        <f t="shared" si="461"/>
        <v/>
      </c>
      <c r="AC4908" s="42" t="str">
        <f>IF(B4908="","",VLOOKUP(B4908,[2]Formula!B:C,2,0))</f>
        <v/>
      </c>
      <c r="AD4908" s="43" t="str">
        <f t="shared" si="459"/>
        <v/>
      </c>
    </row>
    <row r="4909" spans="1:30" x14ac:dyDescent="0.25">
      <c r="A4909" s="64"/>
      <c r="B4909" s="64"/>
      <c r="C4909" s="66"/>
      <c r="D4909" s="67"/>
      <c r="E4909" s="64"/>
      <c r="F4909" s="64"/>
      <c r="G4909" s="37" t="str">
        <f>IF(E4909="","",IF(OR(E4909="Project Management",E4909="Project Support",E4909="Sprint Management",E4909="Sprint Support"),"NA",ROUND((((VLOOKUP(AD4909,[2]Formula!V:X,3,0)))-SUMIF(AD:AD,AD4909,H:H)),2)))</f>
        <v/>
      </c>
      <c r="H4909" s="71"/>
      <c r="I4909" s="72"/>
      <c r="J4909" s="72"/>
      <c r="K4909" s="38" t="str">
        <f>IF(E4909="","",IF(OR(E4909="Project Management",E4909="Project Support",E4909="Sprint Management",E4909="Sprint Support"),"NA",(((SUMIF(AD:AD,AD4909,H:H)/VLOOKUP(AD4909,[2]Formula!V:X,3,0))*VLOOKUP(AD4909,[2]Formula!V:X,2,0))*H4909)/SUMIF(AD:AD,AD4909,H:H)))</f>
        <v/>
      </c>
      <c r="L4909" s="38" t="str">
        <f t="shared" si="457"/>
        <v/>
      </c>
      <c r="M4909" s="38" t="str">
        <f t="shared" si="458"/>
        <v/>
      </c>
      <c r="N4909" s="38" t="str">
        <f t="shared" si="460"/>
        <v/>
      </c>
      <c r="O4909" s="38" t="str">
        <f t="shared" si="456"/>
        <v/>
      </c>
      <c r="P4909" s="39" t="str">
        <f t="shared" si="461"/>
        <v/>
      </c>
      <c r="AC4909" s="42" t="str">
        <f>IF(B4909="","",VLOOKUP(B4909,[2]Formula!B:C,2,0))</f>
        <v/>
      </c>
      <c r="AD4909" s="43" t="str">
        <f t="shared" si="459"/>
        <v/>
      </c>
    </row>
    <row r="4910" spans="1:30" x14ac:dyDescent="0.25">
      <c r="A4910" s="64"/>
      <c r="B4910" s="64"/>
      <c r="C4910" s="66"/>
      <c r="D4910" s="67"/>
      <c r="E4910" s="64"/>
      <c r="F4910" s="64"/>
      <c r="G4910" s="37" t="str">
        <f>IF(E4910="","",IF(OR(E4910="Project Management",E4910="Project Support",E4910="Sprint Management",E4910="Sprint Support"),"NA",ROUND((((VLOOKUP(AD4910,[2]Formula!V:X,3,0)))-SUMIF(AD:AD,AD4910,H:H)),2)))</f>
        <v/>
      </c>
      <c r="H4910" s="71"/>
      <c r="I4910" s="72"/>
      <c r="J4910" s="72"/>
      <c r="K4910" s="38" t="str">
        <f>IF(E4910="","",IF(OR(E4910="Project Management",E4910="Project Support",E4910="Sprint Management",E4910="Sprint Support"),"NA",(((SUMIF(AD:AD,AD4910,H:H)/VLOOKUP(AD4910,[2]Formula!V:X,3,0))*VLOOKUP(AD4910,[2]Formula!V:X,2,0))*H4910)/SUMIF(AD:AD,AD4910,H:H)))</f>
        <v/>
      </c>
      <c r="L4910" s="38" t="str">
        <f t="shared" si="457"/>
        <v/>
      </c>
      <c r="M4910" s="38" t="str">
        <f t="shared" si="458"/>
        <v/>
      </c>
      <c r="N4910" s="38" t="str">
        <f t="shared" si="460"/>
        <v/>
      </c>
      <c r="O4910" s="38" t="str">
        <f t="shared" si="456"/>
        <v/>
      </c>
      <c r="P4910" s="39" t="str">
        <f t="shared" si="461"/>
        <v/>
      </c>
      <c r="AC4910" s="42" t="str">
        <f>IF(B4910="","",VLOOKUP(B4910,[2]Formula!B:C,2,0))</f>
        <v/>
      </c>
      <c r="AD4910" s="43" t="str">
        <f t="shared" si="459"/>
        <v/>
      </c>
    </row>
    <row r="4911" spans="1:30" x14ac:dyDescent="0.25">
      <c r="A4911" s="64"/>
      <c r="B4911" s="64"/>
      <c r="C4911" s="66"/>
      <c r="D4911" s="67"/>
      <c r="E4911" s="64"/>
      <c r="F4911" s="64"/>
      <c r="G4911" s="37" t="str">
        <f>IF(E4911="","",IF(OR(E4911="Project Management",E4911="Project Support",E4911="Sprint Management",E4911="Sprint Support"),"NA",ROUND((((VLOOKUP(AD4911,[2]Formula!V:X,3,0)))-SUMIF(AD:AD,AD4911,H:H)),2)))</f>
        <v/>
      </c>
      <c r="H4911" s="71"/>
      <c r="I4911" s="72"/>
      <c r="J4911" s="72"/>
      <c r="K4911" s="38" t="str">
        <f>IF(E4911="","",IF(OR(E4911="Project Management",E4911="Project Support",E4911="Sprint Management",E4911="Sprint Support"),"NA",(((SUMIF(AD:AD,AD4911,H:H)/VLOOKUP(AD4911,[2]Formula!V:X,3,0))*VLOOKUP(AD4911,[2]Formula!V:X,2,0))*H4911)/SUMIF(AD:AD,AD4911,H:H)))</f>
        <v/>
      </c>
      <c r="L4911" s="38" t="str">
        <f t="shared" si="457"/>
        <v/>
      </c>
      <c r="M4911" s="38" t="str">
        <f t="shared" si="458"/>
        <v/>
      </c>
      <c r="N4911" s="38" t="str">
        <f t="shared" si="460"/>
        <v/>
      </c>
      <c r="O4911" s="38" t="str">
        <f t="shared" si="456"/>
        <v/>
      </c>
      <c r="P4911" s="39" t="str">
        <f t="shared" si="461"/>
        <v/>
      </c>
      <c r="AC4911" s="42" t="str">
        <f>IF(B4911="","",VLOOKUP(B4911,[2]Formula!B:C,2,0))</f>
        <v/>
      </c>
      <c r="AD4911" s="43" t="str">
        <f t="shared" si="459"/>
        <v/>
      </c>
    </row>
    <row r="4912" spans="1:30" x14ac:dyDescent="0.25">
      <c r="A4912" s="64"/>
      <c r="B4912" s="64"/>
      <c r="C4912" s="66"/>
      <c r="D4912" s="67"/>
      <c r="E4912" s="64"/>
      <c r="F4912" s="64"/>
      <c r="G4912" s="37" t="str">
        <f>IF(E4912="","",IF(OR(E4912="Project Management",E4912="Project Support",E4912="Sprint Management",E4912="Sprint Support"),"NA",ROUND((((VLOOKUP(AD4912,[2]Formula!V:X,3,0)))-SUMIF(AD:AD,AD4912,H:H)),2)))</f>
        <v/>
      </c>
      <c r="H4912" s="71"/>
      <c r="I4912" s="72"/>
      <c r="J4912" s="72"/>
      <c r="K4912" s="38" t="str">
        <f>IF(E4912="","",IF(OR(E4912="Project Management",E4912="Project Support",E4912="Sprint Management",E4912="Sprint Support"),"NA",(((SUMIF(AD:AD,AD4912,H:H)/VLOOKUP(AD4912,[2]Formula!V:X,3,0))*VLOOKUP(AD4912,[2]Formula!V:X,2,0))*H4912)/SUMIF(AD:AD,AD4912,H:H)))</f>
        <v/>
      </c>
      <c r="L4912" s="38" t="str">
        <f t="shared" si="457"/>
        <v/>
      </c>
      <c r="M4912" s="38" t="str">
        <f t="shared" si="458"/>
        <v/>
      </c>
      <c r="N4912" s="38" t="str">
        <f t="shared" si="460"/>
        <v/>
      </c>
      <c r="O4912" s="38" t="str">
        <f t="shared" si="456"/>
        <v/>
      </c>
      <c r="P4912" s="39" t="str">
        <f t="shared" si="461"/>
        <v/>
      </c>
      <c r="AC4912" s="42" t="str">
        <f>IF(B4912="","",VLOOKUP(B4912,[2]Formula!B:C,2,0))</f>
        <v/>
      </c>
      <c r="AD4912" s="43" t="str">
        <f t="shared" si="459"/>
        <v/>
      </c>
    </row>
    <row r="4913" spans="1:30" x14ac:dyDescent="0.25">
      <c r="A4913" s="64"/>
      <c r="B4913" s="64"/>
      <c r="C4913" s="66"/>
      <c r="D4913" s="67"/>
      <c r="E4913" s="64"/>
      <c r="F4913" s="64"/>
      <c r="G4913" s="37" t="str">
        <f>IF(E4913="","",IF(OR(E4913="Project Management",E4913="Project Support",E4913="Sprint Management",E4913="Sprint Support"),"NA",ROUND((((VLOOKUP(AD4913,[2]Formula!V:X,3,0)))-SUMIF(AD:AD,AD4913,H:H)),2)))</f>
        <v/>
      </c>
      <c r="H4913" s="71"/>
      <c r="I4913" s="72"/>
      <c r="J4913" s="72"/>
      <c r="K4913" s="38" t="str">
        <f>IF(E4913="","",IF(OR(E4913="Project Management",E4913="Project Support",E4913="Sprint Management",E4913="Sprint Support"),"NA",(((SUMIF(AD:AD,AD4913,H:H)/VLOOKUP(AD4913,[2]Formula!V:X,3,0))*VLOOKUP(AD4913,[2]Formula!V:X,2,0))*H4913)/SUMIF(AD:AD,AD4913,H:H)))</f>
        <v/>
      </c>
      <c r="L4913" s="38" t="str">
        <f t="shared" si="457"/>
        <v/>
      </c>
      <c r="M4913" s="38" t="str">
        <f t="shared" si="458"/>
        <v/>
      </c>
      <c r="N4913" s="38" t="str">
        <f t="shared" si="460"/>
        <v/>
      </c>
      <c r="O4913" s="38" t="str">
        <f t="shared" si="456"/>
        <v/>
      </c>
      <c r="P4913" s="39" t="str">
        <f t="shared" si="461"/>
        <v/>
      </c>
      <c r="AC4913" s="42" t="str">
        <f>IF(B4913="","",VLOOKUP(B4913,[2]Formula!B:C,2,0))</f>
        <v/>
      </c>
      <c r="AD4913" s="43" t="str">
        <f t="shared" si="459"/>
        <v/>
      </c>
    </row>
    <row r="4914" spans="1:30" x14ac:dyDescent="0.25">
      <c r="A4914" s="64"/>
      <c r="B4914" s="64"/>
      <c r="C4914" s="66"/>
      <c r="D4914" s="67"/>
      <c r="E4914" s="64"/>
      <c r="F4914" s="64"/>
      <c r="G4914" s="37" t="str">
        <f>IF(E4914="","",IF(OR(E4914="Project Management",E4914="Project Support",E4914="Sprint Management",E4914="Sprint Support"),"NA",ROUND((((VLOOKUP(AD4914,[2]Formula!V:X,3,0)))-SUMIF(AD:AD,AD4914,H:H)),2)))</f>
        <v/>
      </c>
      <c r="H4914" s="71"/>
      <c r="I4914" s="72"/>
      <c r="J4914" s="72"/>
      <c r="K4914" s="38" t="str">
        <f>IF(E4914="","",IF(OR(E4914="Project Management",E4914="Project Support",E4914="Sprint Management",E4914="Sprint Support"),"NA",(((SUMIF(AD:AD,AD4914,H:H)/VLOOKUP(AD4914,[2]Formula!V:X,3,0))*VLOOKUP(AD4914,[2]Formula!V:X,2,0))*H4914)/SUMIF(AD:AD,AD4914,H:H)))</f>
        <v/>
      </c>
      <c r="L4914" s="38" t="str">
        <f t="shared" si="457"/>
        <v/>
      </c>
      <c r="M4914" s="38" t="str">
        <f t="shared" si="458"/>
        <v/>
      </c>
      <c r="N4914" s="38" t="str">
        <f t="shared" si="460"/>
        <v/>
      </c>
      <c r="O4914" s="38" t="str">
        <f t="shared" si="456"/>
        <v/>
      </c>
      <c r="P4914" s="39" t="str">
        <f t="shared" si="461"/>
        <v/>
      </c>
      <c r="AC4914" s="42" t="str">
        <f>IF(B4914="","",VLOOKUP(B4914,[2]Formula!B:C,2,0))</f>
        <v/>
      </c>
      <c r="AD4914" s="43" t="str">
        <f t="shared" si="459"/>
        <v/>
      </c>
    </row>
    <row r="4915" spans="1:30" x14ac:dyDescent="0.25">
      <c r="A4915" s="64"/>
      <c r="B4915" s="64"/>
      <c r="C4915" s="66"/>
      <c r="D4915" s="67"/>
      <c r="E4915" s="64"/>
      <c r="F4915" s="64"/>
      <c r="G4915" s="37" t="str">
        <f>IF(E4915="","",IF(OR(E4915="Project Management",E4915="Project Support",E4915="Sprint Management",E4915="Sprint Support"),"NA",ROUND((((VLOOKUP(AD4915,[2]Formula!V:X,3,0)))-SUMIF(AD:AD,AD4915,H:H)),2)))</f>
        <v/>
      </c>
      <c r="H4915" s="71"/>
      <c r="I4915" s="72"/>
      <c r="J4915" s="72"/>
      <c r="K4915" s="38" t="str">
        <f>IF(E4915="","",IF(OR(E4915="Project Management",E4915="Project Support",E4915="Sprint Management",E4915="Sprint Support"),"NA",(((SUMIF(AD:AD,AD4915,H:H)/VLOOKUP(AD4915,[2]Formula!V:X,3,0))*VLOOKUP(AD4915,[2]Formula!V:X,2,0))*H4915)/SUMIF(AD:AD,AD4915,H:H)))</f>
        <v/>
      </c>
      <c r="L4915" s="38" t="str">
        <f t="shared" si="457"/>
        <v/>
      </c>
      <c r="M4915" s="38" t="str">
        <f t="shared" si="458"/>
        <v/>
      </c>
      <c r="N4915" s="38" t="str">
        <f t="shared" si="460"/>
        <v/>
      </c>
      <c r="O4915" s="38" t="str">
        <f t="shared" si="456"/>
        <v/>
      </c>
      <c r="P4915" s="39" t="str">
        <f t="shared" si="461"/>
        <v/>
      </c>
      <c r="AC4915" s="42" t="str">
        <f>IF(B4915="","",VLOOKUP(B4915,[2]Formula!B:C,2,0))</f>
        <v/>
      </c>
      <c r="AD4915" s="43" t="str">
        <f t="shared" si="459"/>
        <v/>
      </c>
    </row>
    <row r="4916" spans="1:30" x14ac:dyDescent="0.25">
      <c r="A4916" s="64"/>
      <c r="B4916" s="64"/>
      <c r="C4916" s="66"/>
      <c r="D4916" s="67"/>
      <c r="E4916" s="64"/>
      <c r="F4916" s="64"/>
      <c r="G4916" s="37" t="str">
        <f>IF(E4916="","",IF(OR(E4916="Project Management",E4916="Project Support",E4916="Sprint Management",E4916="Sprint Support"),"NA",ROUND((((VLOOKUP(AD4916,[2]Formula!V:X,3,0)))-SUMIF(AD:AD,AD4916,H:H)),2)))</f>
        <v/>
      </c>
      <c r="H4916" s="71"/>
      <c r="I4916" s="72"/>
      <c r="J4916" s="72"/>
      <c r="K4916" s="38" t="str">
        <f>IF(E4916="","",IF(OR(E4916="Project Management",E4916="Project Support",E4916="Sprint Management",E4916="Sprint Support"),"NA",(((SUMIF(AD:AD,AD4916,H:H)/VLOOKUP(AD4916,[2]Formula!V:X,3,0))*VLOOKUP(AD4916,[2]Formula!V:X,2,0))*H4916)/SUMIF(AD:AD,AD4916,H:H)))</f>
        <v/>
      </c>
      <c r="L4916" s="38" t="str">
        <f t="shared" si="457"/>
        <v/>
      </c>
      <c r="M4916" s="38" t="str">
        <f t="shared" si="458"/>
        <v/>
      </c>
      <c r="N4916" s="38" t="str">
        <f t="shared" si="460"/>
        <v/>
      </c>
      <c r="O4916" s="38" t="str">
        <f t="shared" si="456"/>
        <v/>
      </c>
      <c r="P4916" s="39" t="str">
        <f t="shared" si="461"/>
        <v/>
      </c>
      <c r="AC4916" s="42" t="str">
        <f>IF(B4916="","",VLOOKUP(B4916,[2]Formula!B:C,2,0))</f>
        <v/>
      </c>
      <c r="AD4916" s="43" t="str">
        <f t="shared" si="459"/>
        <v/>
      </c>
    </row>
    <row r="4917" spans="1:30" x14ac:dyDescent="0.25">
      <c r="A4917" s="64"/>
      <c r="B4917" s="64"/>
      <c r="C4917" s="66"/>
      <c r="D4917" s="67"/>
      <c r="E4917" s="64"/>
      <c r="F4917" s="64"/>
      <c r="G4917" s="37" t="str">
        <f>IF(E4917="","",IF(OR(E4917="Project Management",E4917="Project Support",E4917="Sprint Management",E4917="Sprint Support"),"NA",ROUND((((VLOOKUP(AD4917,[2]Formula!V:X,3,0)))-SUMIF(AD:AD,AD4917,H:H)),2)))</f>
        <v/>
      </c>
      <c r="H4917" s="71"/>
      <c r="I4917" s="72"/>
      <c r="J4917" s="72"/>
      <c r="K4917" s="38" t="str">
        <f>IF(E4917="","",IF(OR(E4917="Project Management",E4917="Project Support",E4917="Sprint Management",E4917="Sprint Support"),"NA",(((SUMIF(AD:AD,AD4917,H:H)/VLOOKUP(AD4917,[2]Formula!V:X,3,0))*VLOOKUP(AD4917,[2]Formula!V:X,2,0))*H4917)/SUMIF(AD:AD,AD4917,H:H)))</f>
        <v/>
      </c>
      <c r="L4917" s="38" t="str">
        <f t="shared" si="457"/>
        <v/>
      </c>
      <c r="M4917" s="38" t="str">
        <f t="shared" si="458"/>
        <v/>
      </c>
      <c r="N4917" s="38" t="str">
        <f t="shared" si="460"/>
        <v/>
      </c>
      <c r="O4917" s="38" t="str">
        <f t="shared" ref="O4917:O4980" si="462">IFERROR(L4917/M4917,"")</f>
        <v/>
      </c>
      <c r="P4917" s="39" t="str">
        <f t="shared" si="461"/>
        <v/>
      </c>
      <c r="AC4917" s="42" t="str">
        <f>IF(B4917="","",VLOOKUP(B4917,[2]Formula!B:C,2,0))</f>
        <v/>
      </c>
      <c r="AD4917" s="43" t="str">
        <f t="shared" si="459"/>
        <v/>
      </c>
    </row>
    <row r="4918" spans="1:30" x14ac:dyDescent="0.25">
      <c r="A4918" s="64"/>
      <c r="B4918" s="64"/>
      <c r="C4918" s="66"/>
      <c r="D4918" s="67"/>
      <c r="E4918" s="64"/>
      <c r="F4918" s="64"/>
      <c r="G4918" s="37" t="str">
        <f>IF(E4918="","",IF(OR(E4918="Project Management",E4918="Project Support",E4918="Sprint Management",E4918="Sprint Support"),"NA",ROUND((((VLOOKUP(AD4918,[2]Formula!V:X,3,0)))-SUMIF(AD:AD,AD4918,H:H)),2)))</f>
        <v/>
      </c>
      <c r="H4918" s="71"/>
      <c r="I4918" s="72"/>
      <c r="J4918" s="72"/>
      <c r="K4918" s="38" t="str">
        <f>IF(E4918="","",IF(OR(E4918="Project Management",E4918="Project Support",E4918="Sprint Management",E4918="Sprint Support"),"NA",(((SUMIF(AD:AD,AD4918,H:H)/VLOOKUP(AD4918,[2]Formula!V:X,3,0))*VLOOKUP(AD4918,[2]Formula!V:X,2,0))*H4918)/SUMIF(AD:AD,AD4918,H:H)))</f>
        <v/>
      </c>
      <c r="L4918" s="38" t="str">
        <f t="shared" si="457"/>
        <v/>
      </c>
      <c r="M4918" s="38" t="str">
        <f t="shared" si="458"/>
        <v/>
      </c>
      <c r="N4918" s="38" t="str">
        <f t="shared" si="460"/>
        <v/>
      </c>
      <c r="O4918" s="38" t="str">
        <f t="shared" si="462"/>
        <v/>
      </c>
      <c r="P4918" s="39" t="str">
        <f t="shared" si="461"/>
        <v/>
      </c>
      <c r="AC4918" s="42" t="str">
        <f>IF(B4918="","",VLOOKUP(B4918,[2]Formula!B:C,2,0))</f>
        <v/>
      </c>
      <c r="AD4918" s="43" t="str">
        <f t="shared" si="459"/>
        <v/>
      </c>
    </row>
    <row r="4919" spans="1:30" x14ac:dyDescent="0.25">
      <c r="A4919" s="64"/>
      <c r="B4919" s="64"/>
      <c r="C4919" s="66"/>
      <c r="D4919" s="67"/>
      <c r="E4919" s="64"/>
      <c r="F4919" s="64"/>
      <c r="G4919" s="37" t="str">
        <f>IF(E4919="","",IF(OR(E4919="Project Management",E4919="Project Support",E4919="Sprint Management",E4919="Sprint Support"),"NA",ROUND((((VLOOKUP(AD4919,[2]Formula!V:X,3,0)))-SUMIF(AD:AD,AD4919,H:H)),2)))</f>
        <v/>
      </c>
      <c r="H4919" s="71"/>
      <c r="I4919" s="72"/>
      <c r="J4919" s="72"/>
      <c r="K4919" s="38" t="str">
        <f>IF(E4919="","",IF(OR(E4919="Project Management",E4919="Project Support",E4919="Sprint Management",E4919="Sprint Support"),"NA",(((SUMIF(AD:AD,AD4919,H:H)/VLOOKUP(AD4919,[2]Formula!V:X,3,0))*VLOOKUP(AD4919,[2]Formula!V:X,2,0))*H4919)/SUMIF(AD:AD,AD4919,H:H)))</f>
        <v/>
      </c>
      <c r="L4919" s="38" t="str">
        <f t="shared" si="457"/>
        <v/>
      </c>
      <c r="M4919" s="38" t="str">
        <f t="shared" si="458"/>
        <v/>
      </c>
      <c r="N4919" s="38" t="str">
        <f t="shared" si="460"/>
        <v/>
      </c>
      <c r="O4919" s="38" t="str">
        <f t="shared" si="462"/>
        <v/>
      </c>
      <c r="P4919" s="39" t="str">
        <f t="shared" si="461"/>
        <v/>
      </c>
      <c r="AC4919" s="42" t="str">
        <f>IF(B4919="","",VLOOKUP(B4919,[2]Formula!B:C,2,0))</f>
        <v/>
      </c>
      <c r="AD4919" s="43" t="str">
        <f t="shared" si="459"/>
        <v/>
      </c>
    </row>
    <row r="4920" spans="1:30" x14ac:dyDescent="0.25">
      <c r="A4920" s="64"/>
      <c r="B4920" s="64"/>
      <c r="C4920" s="66"/>
      <c r="D4920" s="67"/>
      <c r="E4920" s="64"/>
      <c r="F4920" s="64"/>
      <c r="G4920" s="37" t="str">
        <f>IF(E4920="","",IF(OR(E4920="Project Management",E4920="Project Support",E4920="Sprint Management",E4920="Sprint Support"),"NA",ROUND((((VLOOKUP(AD4920,[2]Formula!V:X,3,0)))-SUMIF(AD:AD,AD4920,H:H)),2)))</f>
        <v/>
      </c>
      <c r="H4920" s="71"/>
      <c r="I4920" s="72"/>
      <c r="J4920" s="72"/>
      <c r="K4920" s="38" t="str">
        <f>IF(E4920="","",IF(OR(E4920="Project Management",E4920="Project Support",E4920="Sprint Management",E4920="Sprint Support"),"NA",(((SUMIF(AD:AD,AD4920,H:H)/VLOOKUP(AD4920,[2]Formula!V:X,3,0))*VLOOKUP(AD4920,[2]Formula!V:X,2,0))*H4920)/SUMIF(AD:AD,AD4920,H:H)))</f>
        <v/>
      </c>
      <c r="L4920" s="38" t="str">
        <f t="shared" si="457"/>
        <v/>
      </c>
      <c r="M4920" s="38" t="str">
        <f t="shared" si="458"/>
        <v/>
      </c>
      <c r="N4920" s="38" t="str">
        <f t="shared" si="460"/>
        <v/>
      </c>
      <c r="O4920" s="38" t="str">
        <f t="shared" si="462"/>
        <v/>
      </c>
      <c r="P4920" s="39" t="str">
        <f t="shared" si="461"/>
        <v/>
      </c>
      <c r="AC4920" s="42" t="str">
        <f>IF(B4920="","",VLOOKUP(B4920,[2]Formula!B:C,2,0))</f>
        <v/>
      </c>
      <c r="AD4920" s="43" t="str">
        <f t="shared" si="459"/>
        <v/>
      </c>
    </row>
    <row r="4921" spans="1:30" x14ac:dyDescent="0.25">
      <c r="A4921" s="64"/>
      <c r="B4921" s="64"/>
      <c r="C4921" s="66"/>
      <c r="D4921" s="67"/>
      <c r="E4921" s="64"/>
      <c r="F4921" s="64"/>
      <c r="G4921" s="37" t="str">
        <f>IF(E4921="","",IF(OR(E4921="Project Management",E4921="Project Support",E4921="Sprint Management",E4921="Sprint Support"),"NA",ROUND((((VLOOKUP(AD4921,[2]Formula!V:X,3,0)))-SUMIF(AD:AD,AD4921,H:H)),2)))</f>
        <v/>
      </c>
      <c r="H4921" s="71"/>
      <c r="I4921" s="72"/>
      <c r="J4921" s="72"/>
      <c r="K4921" s="38" t="str">
        <f>IF(E4921="","",IF(OR(E4921="Project Management",E4921="Project Support",E4921="Sprint Management",E4921="Sprint Support"),"NA",(((SUMIF(AD:AD,AD4921,H:H)/VLOOKUP(AD4921,[2]Formula!V:X,3,0))*VLOOKUP(AD4921,[2]Formula!V:X,2,0))*H4921)/SUMIF(AD:AD,AD4921,H:H)))</f>
        <v/>
      </c>
      <c r="L4921" s="38" t="str">
        <f t="shared" si="457"/>
        <v/>
      </c>
      <c r="M4921" s="38" t="str">
        <f t="shared" si="458"/>
        <v/>
      </c>
      <c r="N4921" s="38" t="str">
        <f t="shared" si="460"/>
        <v/>
      </c>
      <c r="O4921" s="38" t="str">
        <f t="shared" si="462"/>
        <v/>
      </c>
      <c r="P4921" s="39" t="str">
        <f t="shared" si="461"/>
        <v/>
      </c>
      <c r="AC4921" s="42" t="str">
        <f>IF(B4921="","",VLOOKUP(B4921,[2]Formula!B:C,2,0))</f>
        <v/>
      </c>
      <c r="AD4921" s="43" t="str">
        <f t="shared" si="459"/>
        <v/>
      </c>
    </row>
    <row r="4922" spans="1:30" x14ac:dyDescent="0.25">
      <c r="A4922" s="64"/>
      <c r="B4922" s="64"/>
      <c r="C4922" s="66"/>
      <c r="D4922" s="67"/>
      <c r="E4922" s="64"/>
      <c r="F4922" s="64"/>
      <c r="G4922" s="37" t="str">
        <f>IF(E4922="","",IF(OR(E4922="Project Management",E4922="Project Support",E4922="Sprint Management",E4922="Sprint Support"),"NA",ROUND((((VLOOKUP(AD4922,[2]Formula!V:X,3,0)))-SUMIF(AD:AD,AD4922,H:H)),2)))</f>
        <v/>
      </c>
      <c r="H4922" s="71"/>
      <c r="I4922" s="72"/>
      <c r="J4922" s="72"/>
      <c r="K4922" s="38" t="str">
        <f>IF(E4922="","",IF(OR(E4922="Project Management",E4922="Project Support",E4922="Sprint Management",E4922="Sprint Support"),"NA",(((SUMIF(AD:AD,AD4922,H:H)/VLOOKUP(AD4922,[2]Formula!V:X,3,0))*VLOOKUP(AD4922,[2]Formula!V:X,2,0))*H4922)/SUMIF(AD:AD,AD4922,H:H)))</f>
        <v/>
      </c>
      <c r="L4922" s="38" t="str">
        <f t="shared" si="457"/>
        <v/>
      </c>
      <c r="M4922" s="38" t="str">
        <f t="shared" si="458"/>
        <v/>
      </c>
      <c r="N4922" s="38" t="str">
        <f t="shared" si="460"/>
        <v/>
      </c>
      <c r="O4922" s="38" t="str">
        <f t="shared" si="462"/>
        <v/>
      </c>
      <c r="P4922" s="39" t="str">
        <f t="shared" si="461"/>
        <v/>
      </c>
      <c r="AC4922" s="42" t="str">
        <f>IF(B4922="","",VLOOKUP(B4922,[2]Formula!B:C,2,0))</f>
        <v/>
      </c>
      <c r="AD4922" s="43" t="str">
        <f t="shared" si="459"/>
        <v/>
      </c>
    </row>
    <row r="4923" spans="1:30" x14ac:dyDescent="0.25">
      <c r="A4923" s="64"/>
      <c r="B4923" s="64"/>
      <c r="C4923" s="66"/>
      <c r="D4923" s="67"/>
      <c r="E4923" s="64"/>
      <c r="F4923" s="64"/>
      <c r="G4923" s="37" t="str">
        <f>IF(E4923="","",IF(OR(E4923="Project Management",E4923="Project Support",E4923="Sprint Management",E4923="Sprint Support"),"NA",ROUND((((VLOOKUP(AD4923,[2]Formula!V:X,3,0)))-SUMIF(AD:AD,AD4923,H:H)),2)))</f>
        <v/>
      </c>
      <c r="H4923" s="71"/>
      <c r="I4923" s="72"/>
      <c r="J4923" s="72"/>
      <c r="K4923" s="38" t="str">
        <f>IF(E4923="","",IF(OR(E4923="Project Management",E4923="Project Support",E4923="Sprint Management",E4923="Sprint Support"),"NA",(((SUMIF(AD:AD,AD4923,H:H)/VLOOKUP(AD4923,[2]Formula!V:X,3,0))*VLOOKUP(AD4923,[2]Formula!V:X,2,0))*H4923)/SUMIF(AD:AD,AD4923,H:H)))</f>
        <v/>
      </c>
      <c r="L4923" s="38" t="str">
        <f t="shared" si="457"/>
        <v/>
      </c>
      <c r="M4923" s="38" t="str">
        <f t="shared" si="458"/>
        <v/>
      </c>
      <c r="N4923" s="38" t="str">
        <f t="shared" si="460"/>
        <v/>
      </c>
      <c r="O4923" s="38" t="str">
        <f t="shared" si="462"/>
        <v/>
      </c>
      <c r="P4923" s="39" t="str">
        <f t="shared" si="461"/>
        <v/>
      </c>
      <c r="AC4923" s="42" t="str">
        <f>IF(B4923="","",VLOOKUP(B4923,[2]Formula!B:C,2,0))</f>
        <v/>
      </c>
      <c r="AD4923" s="43" t="str">
        <f t="shared" si="459"/>
        <v/>
      </c>
    </row>
    <row r="4924" spans="1:30" x14ac:dyDescent="0.25">
      <c r="A4924" s="64"/>
      <c r="B4924" s="64"/>
      <c r="C4924" s="66"/>
      <c r="D4924" s="67"/>
      <c r="E4924" s="64"/>
      <c r="F4924" s="64"/>
      <c r="G4924" s="37" t="str">
        <f>IF(E4924="","",IF(OR(E4924="Project Management",E4924="Project Support",E4924="Sprint Management",E4924="Sprint Support"),"NA",ROUND((((VLOOKUP(AD4924,[2]Formula!V:X,3,0)))-SUMIF(AD:AD,AD4924,H:H)),2)))</f>
        <v/>
      </c>
      <c r="H4924" s="71"/>
      <c r="I4924" s="72"/>
      <c r="J4924" s="72"/>
      <c r="K4924" s="38" t="str">
        <f>IF(E4924="","",IF(OR(E4924="Project Management",E4924="Project Support",E4924="Sprint Management",E4924="Sprint Support"),"NA",(((SUMIF(AD:AD,AD4924,H:H)/VLOOKUP(AD4924,[2]Formula!V:X,3,0))*VLOOKUP(AD4924,[2]Formula!V:X,2,0))*H4924)/SUMIF(AD:AD,AD4924,H:H)))</f>
        <v/>
      </c>
      <c r="L4924" s="38" t="str">
        <f t="shared" si="457"/>
        <v/>
      </c>
      <c r="M4924" s="38" t="str">
        <f t="shared" si="458"/>
        <v/>
      </c>
      <c r="N4924" s="38" t="str">
        <f t="shared" si="460"/>
        <v/>
      </c>
      <c r="O4924" s="38" t="str">
        <f t="shared" si="462"/>
        <v/>
      </c>
      <c r="P4924" s="39" t="str">
        <f t="shared" si="461"/>
        <v/>
      </c>
      <c r="AC4924" s="42" t="str">
        <f>IF(B4924="","",VLOOKUP(B4924,[2]Formula!B:C,2,0))</f>
        <v/>
      </c>
      <c r="AD4924" s="43" t="str">
        <f t="shared" si="459"/>
        <v/>
      </c>
    </row>
    <row r="4925" spans="1:30" x14ac:dyDescent="0.25">
      <c r="A4925" s="64"/>
      <c r="B4925" s="64"/>
      <c r="C4925" s="66"/>
      <c r="D4925" s="67"/>
      <c r="E4925" s="64"/>
      <c r="F4925" s="64"/>
      <c r="G4925" s="37" t="str">
        <f>IF(E4925="","",IF(OR(E4925="Project Management",E4925="Project Support",E4925="Sprint Management",E4925="Sprint Support"),"NA",ROUND((((VLOOKUP(AD4925,[2]Formula!V:X,3,0)))-SUMIF(AD:AD,AD4925,H:H)),2)))</f>
        <v/>
      </c>
      <c r="H4925" s="71"/>
      <c r="I4925" s="72"/>
      <c r="J4925" s="72"/>
      <c r="K4925" s="38" t="str">
        <f>IF(E4925="","",IF(OR(E4925="Project Management",E4925="Project Support",E4925="Sprint Management",E4925="Sprint Support"),"NA",(((SUMIF(AD:AD,AD4925,H:H)/VLOOKUP(AD4925,[2]Formula!V:X,3,0))*VLOOKUP(AD4925,[2]Formula!V:X,2,0))*H4925)/SUMIF(AD:AD,AD4925,H:H)))</f>
        <v/>
      </c>
      <c r="L4925" s="38" t="str">
        <f t="shared" si="457"/>
        <v/>
      </c>
      <c r="M4925" s="38" t="str">
        <f t="shared" si="458"/>
        <v/>
      </c>
      <c r="N4925" s="38" t="str">
        <f t="shared" si="460"/>
        <v/>
      </c>
      <c r="O4925" s="38" t="str">
        <f t="shared" si="462"/>
        <v/>
      </c>
      <c r="P4925" s="39" t="str">
        <f t="shared" si="461"/>
        <v/>
      </c>
      <c r="AC4925" s="42" t="str">
        <f>IF(B4925="","",VLOOKUP(B4925,[2]Formula!B:C,2,0))</f>
        <v/>
      </c>
      <c r="AD4925" s="43" t="str">
        <f t="shared" si="459"/>
        <v/>
      </c>
    </row>
    <row r="4926" spans="1:30" x14ac:dyDescent="0.25">
      <c r="A4926" s="64"/>
      <c r="B4926" s="64"/>
      <c r="C4926" s="66"/>
      <c r="D4926" s="67"/>
      <c r="E4926" s="64"/>
      <c r="F4926" s="64"/>
      <c r="G4926" s="37" t="str">
        <f>IF(E4926="","",IF(OR(E4926="Project Management",E4926="Project Support",E4926="Sprint Management",E4926="Sprint Support"),"NA",ROUND((((VLOOKUP(AD4926,[2]Formula!V:X,3,0)))-SUMIF(AD:AD,AD4926,H:H)),2)))</f>
        <v/>
      </c>
      <c r="H4926" s="71"/>
      <c r="I4926" s="72"/>
      <c r="J4926" s="72"/>
      <c r="K4926" s="38" t="str">
        <f>IF(E4926="","",IF(OR(E4926="Project Management",E4926="Project Support",E4926="Sprint Management",E4926="Sprint Support"),"NA",(((SUMIF(AD:AD,AD4926,H:H)/VLOOKUP(AD4926,[2]Formula!V:X,3,0))*VLOOKUP(AD4926,[2]Formula!V:X,2,0))*H4926)/SUMIF(AD:AD,AD4926,H:H)))</f>
        <v/>
      </c>
      <c r="L4926" s="38" t="str">
        <f t="shared" si="457"/>
        <v/>
      </c>
      <c r="M4926" s="38" t="str">
        <f t="shared" si="458"/>
        <v/>
      </c>
      <c r="N4926" s="38" t="str">
        <f t="shared" si="460"/>
        <v/>
      </c>
      <c r="O4926" s="38" t="str">
        <f t="shared" si="462"/>
        <v/>
      </c>
      <c r="P4926" s="39" t="str">
        <f t="shared" si="461"/>
        <v/>
      </c>
      <c r="AC4926" s="42" t="str">
        <f>IF(B4926="","",VLOOKUP(B4926,[2]Formula!B:C,2,0))</f>
        <v/>
      </c>
      <c r="AD4926" s="43" t="str">
        <f t="shared" si="459"/>
        <v/>
      </c>
    </row>
    <row r="4927" spans="1:30" x14ac:dyDescent="0.25">
      <c r="A4927" s="64"/>
      <c r="B4927" s="64"/>
      <c r="C4927" s="66"/>
      <c r="D4927" s="67"/>
      <c r="E4927" s="64"/>
      <c r="F4927" s="64"/>
      <c r="G4927" s="37" t="str">
        <f>IF(E4927="","",IF(OR(E4927="Project Management",E4927="Project Support",E4927="Sprint Management",E4927="Sprint Support"),"NA",ROUND((((VLOOKUP(AD4927,[2]Formula!V:X,3,0)))-SUMIF(AD:AD,AD4927,H:H)),2)))</f>
        <v/>
      </c>
      <c r="H4927" s="71"/>
      <c r="I4927" s="72"/>
      <c r="J4927" s="72"/>
      <c r="K4927" s="38" t="str">
        <f>IF(E4927="","",IF(OR(E4927="Project Management",E4927="Project Support",E4927="Sprint Management",E4927="Sprint Support"),"NA",(((SUMIF(AD:AD,AD4927,H:H)/VLOOKUP(AD4927,[2]Formula!V:X,3,0))*VLOOKUP(AD4927,[2]Formula!V:X,2,0))*H4927)/SUMIF(AD:AD,AD4927,H:H)))</f>
        <v/>
      </c>
      <c r="L4927" s="38" t="str">
        <f t="shared" si="457"/>
        <v/>
      </c>
      <c r="M4927" s="38" t="str">
        <f t="shared" si="458"/>
        <v/>
      </c>
      <c r="N4927" s="38" t="str">
        <f t="shared" si="460"/>
        <v/>
      </c>
      <c r="O4927" s="38" t="str">
        <f t="shared" si="462"/>
        <v/>
      </c>
      <c r="P4927" s="39" t="str">
        <f t="shared" si="461"/>
        <v/>
      </c>
      <c r="AC4927" s="42" t="str">
        <f>IF(B4927="","",VLOOKUP(B4927,[2]Formula!B:C,2,0))</f>
        <v/>
      </c>
      <c r="AD4927" s="43" t="str">
        <f t="shared" si="459"/>
        <v/>
      </c>
    </row>
    <row r="4928" spans="1:30" x14ac:dyDescent="0.25">
      <c r="A4928" s="64"/>
      <c r="B4928" s="64"/>
      <c r="C4928" s="66"/>
      <c r="D4928" s="67"/>
      <c r="E4928" s="64"/>
      <c r="F4928" s="64"/>
      <c r="G4928" s="37" t="str">
        <f>IF(E4928="","",IF(OR(E4928="Project Management",E4928="Project Support",E4928="Sprint Management",E4928="Sprint Support"),"NA",ROUND((((VLOOKUP(AD4928,[2]Formula!V:X,3,0)))-SUMIF(AD:AD,AD4928,H:H)),2)))</f>
        <v/>
      </c>
      <c r="H4928" s="71"/>
      <c r="I4928" s="72"/>
      <c r="J4928" s="72"/>
      <c r="K4928" s="38" t="str">
        <f>IF(E4928="","",IF(OR(E4928="Project Management",E4928="Project Support",E4928="Sprint Management",E4928="Sprint Support"),"NA",(((SUMIF(AD:AD,AD4928,H:H)/VLOOKUP(AD4928,[2]Formula!V:X,3,0))*VLOOKUP(AD4928,[2]Formula!V:X,2,0))*H4928)/SUMIF(AD:AD,AD4928,H:H)))</f>
        <v/>
      </c>
      <c r="L4928" s="38" t="str">
        <f t="shared" si="457"/>
        <v/>
      </c>
      <c r="M4928" s="38" t="str">
        <f t="shared" si="458"/>
        <v/>
      </c>
      <c r="N4928" s="38" t="str">
        <f t="shared" si="460"/>
        <v/>
      </c>
      <c r="O4928" s="38" t="str">
        <f t="shared" si="462"/>
        <v/>
      </c>
      <c r="P4928" s="39" t="str">
        <f t="shared" si="461"/>
        <v/>
      </c>
      <c r="AC4928" s="42" t="str">
        <f>IF(B4928="","",VLOOKUP(B4928,[2]Formula!B:C,2,0))</f>
        <v/>
      </c>
      <c r="AD4928" s="43" t="str">
        <f t="shared" si="459"/>
        <v/>
      </c>
    </row>
    <row r="4929" spans="1:30" x14ac:dyDescent="0.25">
      <c r="A4929" s="64"/>
      <c r="B4929" s="64"/>
      <c r="C4929" s="66"/>
      <c r="D4929" s="67"/>
      <c r="E4929" s="64"/>
      <c r="F4929" s="64"/>
      <c r="G4929" s="37" t="str">
        <f>IF(E4929="","",IF(OR(E4929="Project Management",E4929="Project Support",E4929="Sprint Management",E4929="Sprint Support"),"NA",ROUND((((VLOOKUP(AD4929,[2]Formula!V:X,3,0)))-SUMIF(AD:AD,AD4929,H:H)),2)))</f>
        <v/>
      </c>
      <c r="H4929" s="71"/>
      <c r="I4929" s="72"/>
      <c r="J4929" s="72"/>
      <c r="K4929" s="38" t="str">
        <f>IF(E4929="","",IF(OR(E4929="Project Management",E4929="Project Support",E4929="Sprint Management",E4929="Sprint Support"),"NA",(((SUMIF(AD:AD,AD4929,H:H)/VLOOKUP(AD4929,[2]Formula!V:X,3,0))*VLOOKUP(AD4929,[2]Formula!V:X,2,0))*H4929)/SUMIF(AD:AD,AD4929,H:H)))</f>
        <v/>
      </c>
      <c r="L4929" s="38" t="str">
        <f t="shared" si="457"/>
        <v/>
      </c>
      <c r="M4929" s="38" t="str">
        <f t="shared" si="458"/>
        <v/>
      </c>
      <c r="N4929" s="38" t="str">
        <f t="shared" si="460"/>
        <v/>
      </c>
      <c r="O4929" s="38" t="str">
        <f t="shared" si="462"/>
        <v/>
      </c>
      <c r="P4929" s="39" t="str">
        <f t="shared" si="461"/>
        <v/>
      </c>
      <c r="AC4929" s="42" t="str">
        <f>IF(B4929="","",VLOOKUP(B4929,[2]Formula!B:C,2,0))</f>
        <v/>
      </c>
      <c r="AD4929" s="43" t="str">
        <f t="shared" si="459"/>
        <v/>
      </c>
    </row>
    <row r="4930" spans="1:30" x14ac:dyDescent="0.25">
      <c r="A4930" s="64"/>
      <c r="B4930" s="64"/>
      <c r="C4930" s="66"/>
      <c r="D4930" s="67"/>
      <c r="E4930" s="64"/>
      <c r="F4930" s="64"/>
      <c r="G4930" s="37" t="str">
        <f>IF(E4930="","",IF(OR(E4930="Project Management",E4930="Project Support",E4930="Sprint Management",E4930="Sprint Support"),"NA",ROUND((((VLOOKUP(AD4930,[2]Formula!V:X,3,0)))-SUMIF(AD:AD,AD4930,H:H)),2)))</f>
        <v/>
      </c>
      <c r="H4930" s="71"/>
      <c r="I4930" s="72"/>
      <c r="J4930" s="72"/>
      <c r="K4930" s="38" t="str">
        <f>IF(E4930="","",IF(OR(E4930="Project Management",E4930="Project Support",E4930="Sprint Management",E4930="Sprint Support"),"NA",(((SUMIF(AD:AD,AD4930,H:H)/VLOOKUP(AD4930,[2]Formula!V:X,3,0))*VLOOKUP(AD4930,[2]Formula!V:X,2,0))*H4930)/SUMIF(AD:AD,AD4930,H:H)))</f>
        <v/>
      </c>
      <c r="L4930" s="38" t="str">
        <f t="shared" ref="L4930:L4993" si="463">IFERROR(IF(K4930="NA",(H4930/I4930),(K4930/I4930)),"")</f>
        <v/>
      </c>
      <c r="M4930" s="38" t="str">
        <f t="shared" ref="M4930:M4993" si="464">IFERROR(IF(K4930="NA",1,(K4930/H4930)),"")</f>
        <v/>
      </c>
      <c r="N4930" s="38" t="str">
        <f t="shared" si="460"/>
        <v/>
      </c>
      <c r="O4930" s="38" t="str">
        <f t="shared" si="462"/>
        <v/>
      </c>
      <c r="P4930" s="39" t="str">
        <f t="shared" si="461"/>
        <v/>
      </c>
      <c r="AC4930" s="42" t="str">
        <f>IF(B4930="","",VLOOKUP(B4930,[2]Formula!B:C,2,0))</f>
        <v/>
      </c>
      <c r="AD4930" s="43" t="str">
        <f t="shared" ref="AD4930:AD4993" si="465">IF(B4930="","",CONCATENATE(B4930,"_",E4930))</f>
        <v/>
      </c>
    </row>
    <row r="4931" spans="1:30" x14ac:dyDescent="0.25">
      <c r="A4931" s="64"/>
      <c r="B4931" s="64"/>
      <c r="C4931" s="66"/>
      <c r="D4931" s="67"/>
      <c r="E4931" s="64"/>
      <c r="F4931" s="64"/>
      <c r="G4931" s="37" t="str">
        <f>IF(E4931="","",IF(OR(E4931="Project Management",E4931="Project Support",E4931="Sprint Management",E4931="Sprint Support"),"NA",ROUND((((VLOOKUP(AD4931,[2]Formula!V:X,3,0)))-SUMIF(AD:AD,AD4931,H:H)),2)))</f>
        <v/>
      </c>
      <c r="H4931" s="71"/>
      <c r="I4931" s="72"/>
      <c r="J4931" s="72"/>
      <c r="K4931" s="38" t="str">
        <f>IF(E4931="","",IF(OR(E4931="Project Management",E4931="Project Support",E4931="Sprint Management",E4931="Sprint Support"),"NA",(((SUMIF(AD:AD,AD4931,H:H)/VLOOKUP(AD4931,[2]Formula!V:X,3,0))*VLOOKUP(AD4931,[2]Formula!V:X,2,0))*H4931)/SUMIF(AD:AD,AD4931,H:H)))</f>
        <v/>
      </c>
      <c r="L4931" s="38" t="str">
        <f t="shared" si="463"/>
        <v/>
      </c>
      <c r="M4931" s="38" t="str">
        <f t="shared" si="464"/>
        <v/>
      </c>
      <c r="N4931" s="38" t="str">
        <f t="shared" ref="N4931:N4994" si="466">IFERROR(((L4931-M4931)/M4931)*100,"")</f>
        <v/>
      </c>
      <c r="O4931" s="38" t="str">
        <f t="shared" si="462"/>
        <v/>
      </c>
      <c r="P4931" s="39" t="str">
        <f t="shared" ref="P4931:P4994" si="467">IF(O4931="","",1)</f>
        <v/>
      </c>
      <c r="AC4931" s="42" t="str">
        <f>IF(B4931="","",VLOOKUP(B4931,[2]Formula!B:C,2,0))</f>
        <v/>
      </c>
      <c r="AD4931" s="43" t="str">
        <f t="shared" si="465"/>
        <v/>
      </c>
    </row>
    <row r="4932" spans="1:30" x14ac:dyDescent="0.25">
      <c r="A4932" s="64"/>
      <c r="B4932" s="64"/>
      <c r="C4932" s="66"/>
      <c r="D4932" s="67"/>
      <c r="E4932" s="64"/>
      <c r="F4932" s="64"/>
      <c r="G4932" s="37" t="str">
        <f>IF(E4932="","",IF(OR(E4932="Project Management",E4932="Project Support",E4932="Sprint Management",E4932="Sprint Support"),"NA",ROUND((((VLOOKUP(AD4932,[2]Formula!V:X,3,0)))-SUMIF(AD:AD,AD4932,H:H)),2)))</f>
        <v/>
      </c>
      <c r="H4932" s="71"/>
      <c r="I4932" s="72"/>
      <c r="J4932" s="72"/>
      <c r="K4932" s="38" t="str">
        <f>IF(E4932="","",IF(OR(E4932="Project Management",E4932="Project Support",E4932="Sprint Management",E4932="Sprint Support"),"NA",(((SUMIF(AD:AD,AD4932,H:H)/VLOOKUP(AD4932,[2]Formula!V:X,3,0))*VLOOKUP(AD4932,[2]Formula!V:X,2,0))*H4932)/SUMIF(AD:AD,AD4932,H:H)))</f>
        <v/>
      </c>
      <c r="L4932" s="38" t="str">
        <f t="shared" si="463"/>
        <v/>
      </c>
      <c r="M4932" s="38" t="str">
        <f t="shared" si="464"/>
        <v/>
      </c>
      <c r="N4932" s="38" t="str">
        <f t="shared" si="466"/>
        <v/>
      </c>
      <c r="O4932" s="38" t="str">
        <f t="shared" si="462"/>
        <v/>
      </c>
      <c r="P4932" s="39" t="str">
        <f t="shared" si="467"/>
        <v/>
      </c>
      <c r="AC4932" s="42" t="str">
        <f>IF(B4932="","",VLOOKUP(B4932,[2]Formula!B:C,2,0))</f>
        <v/>
      </c>
      <c r="AD4932" s="43" t="str">
        <f t="shared" si="465"/>
        <v/>
      </c>
    </row>
    <row r="4933" spans="1:30" x14ac:dyDescent="0.25">
      <c r="A4933" s="64"/>
      <c r="B4933" s="64"/>
      <c r="C4933" s="66"/>
      <c r="D4933" s="67"/>
      <c r="E4933" s="64"/>
      <c r="F4933" s="64"/>
      <c r="G4933" s="37" t="str">
        <f>IF(E4933="","",IF(OR(E4933="Project Management",E4933="Project Support",E4933="Sprint Management",E4933="Sprint Support"),"NA",ROUND((((VLOOKUP(AD4933,[2]Formula!V:X,3,0)))-SUMIF(AD:AD,AD4933,H:H)),2)))</f>
        <v/>
      </c>
      <c r="H4933" s="71"/>
      <c r="I4933" s="72"/>
      <c r="J4933" s="72"/>
      <c r="K4933" s="38" t="str">
        <f>IF(E4933="","",IF(OR(E4933="Project Management",E4933="Project Support",E4933="Sprint Management",E4933="Sprint Support"),"NA",(((SUMIF(AD:AD,AD4933,H:H)/VLOOKUP(AD4933,[2]Formula!V:X,3,0))*VLOOKUP(AD4933,[2]Formula!V:X,2,0))*H4933)/SUMIF(AD:AD,AD4933,H:H)))</f>
        <v/>
      </c>
      <c r="L4933" s="38" t="str">
        <f t="shared" si="463"/>
        <v/>
      </c>
      <c r="M4933" s="38" t="str">
        <f t="shared" si="464"/>
        <v/>
      </c>
      <c r="N4933" s="38" t="str">
        <f t="shared" si="466"/>
        <v/>
      </c>
      <c r="O4933" s="38" t="str">
        <f t="shared" si="462"/>
        <v/>
      </c>
      <c r="P4933" s="39" t="str">
        <f t="shared" si="467"/>
        <v/>
      </c>
      <c r="AC4933" s="42" t="str">
        <f>IF(B4933="","",VLOOKUP(B4933,[2]Formula!B:C,2,0))</f>
        <v/>
      </c>
      <c r="AD4933" s="43" t="str">
        <f t="shared" si="465"/>
        <v/>
      </c>
    </row>
    <row r="4934" spans="1:30" x14ac:dyDescent="0.25">
      <c r="A4934" s="64"/>
      <c r="B4934" s="64"/>
      <c r="C4934" s="66"/>
      <c r="D4934" s="67"/>
      <c r="E4934" s="64"/>
      <c r="F4934" s="64"/>
      <c r="G4934" s="37" t="str">
        <f>IF(E4934="","",IF(OR(E4934="Project Management",E4934="Project Support",E4934="Sprint Management",E4934="Sprint Support"),"NA",ROUND((((VLOOKUP(AD4934,[2]Formula!V:X,3,0)))-SUMIF(AD:AD,AD4934,H:H)),2)))</f>
        <v/>
      </c>
      <c r="H4934" s="71"/>
      <c r="I4934" s="72"/>
      <c r="J4934" s="72"/>
      <c r="K4934" s="38" t="str">
        <f>IF(E4934="","",IF(OR(E4934="Project Management",E4934="Project Support",E4934="Sprint Management",E4934="Sprint Support"),"NA",(((SUMIF(AD:AD,AD4934,H:H)/VLOOKUP(AD4934,[2]Formula!V:X,3,0))*VLOOKUP(AD4934,[2]Formula!V:X,2,0))*H4934)/SUMIF(AD:AD,AD4934,H:H)))</f>
        <v/>
      </c>
      <c r="L4934" s="38" t="str">
        <f t="shared" si="463"/>
        <v/>
      </c>
      <c r="M4934" s="38" t="str">
        <f t="shared" si="464"/>
        <v/>
      </c>
      <c r="N4934" s="38" t="str">
        <f t="shared" si="466"/>
        <v/>
      </c>
      <c r="O4934" s="38" t="str">
        <f t="shared" si="462"/>
        <v/>
      </c>
      <c r="P4934" s="39" t="str">
        <f t="shared" si="467"/>
        <v/>
      </c>
      <c r="AC4934" s="42" t="str">
        <f>IF(B4934="","",VLOOKUP(B4934,[2]Formula!B:C,2,0))</f>
        <v/>
      </c>
      <c r="AD4934" s="43" t="str">
        <f t="shared" si="465"/>
        <v/>
      </c>
    </row>
    <row r="4935" spans="1:30" x14ac:dyDescent="0.25">
      <c r="A4935" s="64"/>
      <c r="B4935" s="64"/>
      <c r="C4935" s="66"/>
      <c r="D4935" s="67"/>
      <c r="E4935" s="64"/>
      <c r="F4935" s="64"/>
      <c r="G4935" s="37" t="str">
        <f>IF(E4935="","",IF(OR(E4935="Project Management",E4935="Project Support",E4935="Sprint Management",E4935="Sprint Support"),"NA",ROUND((((VLOOKUP(AD4935,[2]Formula!V:X,3,0)))-SUMIF(AD:AD,AD4935,H:H)),2)))</f>
        <v/>
      </c>
      <c r="H4935" s="71"/>
      <c r="I4935" s="72"/>
      <c r="J4935" s="72"/>
      <c r="K4935" s="38" t="str">
        <f>IF(E4935="","",IF(OR(E4935="Project Management",E4935="Project Support",E4935="Sprint Management",E4935="Sprint Support"),"NA",(((SUMIF(AD:AD,AD4935,H:H)/VLOOKUP(AD4935,[2]Formula!V:X,3,0))*VLOOKUP(AD4935,[2]Formula!V:X,2,0))*H4935)/SUMIF(AD:AD,AD4935,H:H)))</f>
        <v/>
      </c>
      <c r="L4935" s="38" t="str">
        <f t="shared" si="463"/>
        <v/>
      </c>
      <c r="M4935" s="38" t="str">
        <f t="shared" si="464"/>
        <v/>
      </c>
      <c r="N4935" s="38" t="str">
        <f t="shared" si="466"/>
        <v/>
      </c>
      <c r="O4935" s="38" t="str">
        <f t="shared" si="462"/>
        <v/>
      </c>
      <c r="P4935" s="39" t="str">
        <f t="shared" si="467"/>
        <v/>
      </c>
      <c r="AC4935" s="42" t="str">
        <f>IF(B4935="","",VLOOKUP(B4935,[2]Formula!B:C,2,0))</f>
        <v/>
      </c>
      <c r="AD4935" s="43" t="str">
        <f t="shared" si="465"/>
        <v/>
      </c>
    </row>
    <row r="4936" spans="1:30" x14ac:dyDescent="0.25">
      <c r="A4936" s="64"/>
      <c r="B4936" s="64"/>
      <c r="C4936" s="66"/>
      <c r="D4936" s="67"/>
      <c r="E4936" s="64"/>
      <c r="F4936" s="64"/>
      <c r="G4936" s="37" t="str">
        <f>IF(E4936="","",IF(OR(E4936="Project Management",E4936="Project Support",E4936="Sprint Management",E4936="Sprint Support"),"NA",ROUND((((VLOOKUP(AD4936,[2]Formula!V:X,3,0)))-SUMIF(AD:AD,AD4936,H:H)),2)))</f>
        <v/>
      </c>
      <c r="H4936" s="71"/>
      <c r="I4936" s="72"/>
      <c r="J4936" s="72"/>
      <c r="K4936" s="38" t="str">
        <f>IF(E4936="","",IF(OR(E4936="Project Management",E4936="Project Support",E4936="Sprint Management",E4936="Sprint Support"),"NA",(((SUMIF(AD:AD,AD4936,H:H)/VLOOKUP(AD4936,[2]Formula!V:X,3,0))*VLOOKUP(AD4936,[2]Formula!V:X,2,0))*H4936)/SUMIF(AD:AD,AD4936,H:H)))</f>
        <v/>
      </c>
      <c r="L4936" s="38" t="str">
        <f t="shared" si="463"/>
        <v/>
      </c>
      <c r="M4936" s="38" t="str">
        <f t="shared" si="464"/>
        <v/>
      </c>
      <c r="N4936" s="38" t="str">
        <f t="shared" si="466"/>
        <v/>
      </c>
      <c r="O4936" s="38" t="str">
        <f t="shared" si="462"/>
        <v/>
      </c>
      <c r="P4936" s="39" t="str">
        <f t="shared" si="467"/>
        <v/>
      </c>
      <c r="AC4936" s="42" t="str">
        <f>IF(B4936="","",VLOOKUP(B4936,[2]Formula!B:C,2,0))</f>
        <v/>
      </c>
      <c r="AD4936" s="43" t="str">
        <f t="shared" si="465"/>
        <v/>
      </c>
    </row>
    <row r="4937" spans="1:30" x14ac:dyDescent="0.25">
      <c r="A4937" s="64"/>
      <c r="B4937" s="64"/>
      <c r="C4937" s="66"/>
      <c r="D4937" s="67"/>
      <c r="E4937" s="64"/>
      <c r="F4937" s="64"/>
      <c r="G4937" s="37" t="str">
        <f>IF(E4937="","",IF(OR(E4937="Project Management",E4937="Project Support",E4937="Sprint Management",E4937="Sprint Support"),"NA",ROUND((((VLOOKUP(AD4937,[2]Formula!V:X,3,0)))-SUMIF(AD:AD,AD4937,H:H)),2)))</f>
        <v/>
      </c>
      <c r="H4937" s="71"/>
      <c r="I4937" s="72"/>
      <c r="J4937" s="72"/>
      <c r="K4937" s="38" t="str">
        <f>IF(E4937="","",IF(OR(E4937="Project Management",E4937="Project Support",E4937="Sprint Management",E4937="Sprint Support"),"NA",(((SUMIF(AD:AD,AD4937,H:H)/VLOOKUP(AD4937,[2]Formula!V:X,3,0))*VLOOKUP(AD4937,[2]Formula!V:X,2,0))*H4937)/SUMIF(AD:AD,AD4937,H:H)))</f>
        <v/>
      </c>
      <c r="L4937" s="38" t="str">
        <f t="shared" si="463"/>
        <v/>
      </c>
      <c r="M4937" s="38" t="str">
        <f t="shared" si="464"/>
        <v/>
      </c>
      <c r="N4937" s="38" t="str">
        <f t="shared" si="466"/>
        <v/>
      </c>
      <c r="O4937" s="38" t="str">
        <f t="shared" si="462"/>
        <v/>
      </c>
      <c r="P4937" s="39" t="str">
        <f t="shared" si="467"/>
        <v/>
      </c>
      <c r="AC4937" s="42" t="str">
        <f>IF(B4937="","",VLOOKUP(B4937,[2]Formula!B:C,2,0))</f>
        <v/>
      </c>
      <c r="AD4937" s="43" t="str">
        <f t="shared" si="465"/>
        <v/>
      </c>
    </row>
    <row r="4938" spans="1:30" x14ac:dyDescent="0.25">
      <c r="A4938" s="64"/>
      <c r="B4938" s="64"/>
      <c r="C4938" s="66"/>
      <c r="D4938" s="67"/>
      <c r="E4938" s="64"/>
      <c r="F4938" s="64"/>
      <c r="G4938" s="37" t="str">
        <f>IF(E4938="","",IF(OR(E4938="Project Management",E4938="Project Support",E4938="Sprint Management",E4938="Sprint Support"),"NA",ROUND((((VLOOKUP(AD4938,[2]Formula!V:X,3,0)))-SUMIF(AD:AD,AD4938,H:H)),2)))</f>
        <v/>
      </c>
      <c r="H4938" s="71"/>
      <c r="I4938" s="72"/>
      <c r="J4938" s="72"/>
      <c r="K4938" s="38" t="str">
        <f>IF(E4938="","",IF(OR(E4938="Project Management",E4938="Project Support",E4938="Sprint Management",E4938="Sprint Support"),"NA",(((SUMIF(AD:AD,AD4938,H:H)/VLOOKUP(AD4938,[2]Formula!V:X,3,0))*VLOOKUP(AD4938,[2]Formula!V:X,2,0))*H4938)/SUMIF(AD:AD,AD4938,H:H)))</f>
        <v/>
      </c>
      <c r="L4938" s="38" t="str">
        <f t="shared" si="463"/>
        <v/>
      </c>
      <c r="M4938" s="38" t="str">
        <f t="shared" si="464"/>
        <v/>
      </c>
      <c r="N4938" s="38" t="str">
        <f t="shared" si="466"/>
        <v/>
      </c>
      <c r="O4938" s="38" t="str">
        <f t="shared" si="462"/>
        <v/>
      </c>
      <c r="P4938" s="39" t="str">
        <f t="shared" si="467"/>
        <v/>
      </c>
      <c r="AC4938" s="42" t="str">
        <f>IF(B4938="","",VLOOKUP(B4938,[2]Formula!B:C,2,0))</f>
        <v/>
      </c>
      <c r="AD4938" s="43" t="str">
        <f t="shared" si="465"/>
        <v/>
      </c>
    </row>
    <row r="4939" spans="1:30" x14ac:dyDescent="0.25">
      <c r="A4939" s="64"/>
      <c r="B4939" s="64"/>
      <c r="C4939" s="66"/>
      <c r="D4939" s="67"/>
      <c r="E4939" s="64"/>
      <c r="F4939" s="64"/>
      <c r="G4939" s="37" t="str">
        <f>IF(E4939="","",IF(OR(E4939="Project Management",E4939="Project Support",E4939="Sprint Management",E4939="Sprint Support"),"NA",ROUND((((VLOOKUP(AD4939,[2]Formula!V:X,3,0)))-SUMIF(AD:AD,AD4939,H:H)),2)))</f>
        <v/>
      </c>
      <c r="H4939" s="71"/>
      <c r="I4939" s="72"/>
      <c r="J4939" s="72"/>
      <c r="K4939" s="38" t="str">
        <f>IF(E4939="","",IF(OR(E4939="Project Management",E4939="Project Support",E4939="Sprint Management",E4939="Sprint Support"),"NA",(((SUMIF(AD:AD,AD4939,H:H)/VLOOKUP(AD4939,[2]Formula!V:X,3,0))*VLOOKUP(AD4939,[2]Formula!V:X,2,0))*H4939)/SUMIF(AD:AD,AD4939,H:H)))</f>
        <v/>
      </c>
      <c r="L4939" s="38" t="str">
        <f t="shared" si="463"/>
        <v/>
      </c>
      <c r="M4939" s="38" t="str">
        <f t="shared" si="464"/>
        <v/>
      </c>
      <c r="N4939" s="38" t="str">
        <f t="shared" si="466"/>
        <v/>
      </c>
      <c r="O4939" s="38" t="str">
        <f t="shared" si="462"/>
        <v/>
      </c>
      <c r="P4939" s="39" t="str">
        <f t="shared" si="467"/>
        <v/>
      </c>
      <c r="AC4939" s="42" t="str">
        <f>IF(B4939="","",VLOOKUP(B4939,[2]Formula!B:C,2,0))</f>
        <v/>
      </c>
      <c r="AD4939" s="43" t="str">
        <f t="shared" si="465"/>
        <v/>
      </c>
    </row>
    <row r="4940" spans="1:30" x14ac:dyDescent="0.25">
      <c r="A4940" s="64"/>
      <c r="B4940" s="64"/>
      <c r="C4940" s="66"/>
      <c r="D4940" s="67"/>
      <c r="E4940" s="64"/>
      <c r="F4940" s="64"/>
      <c r="G4940" s="37" t="str">
        <f>IF(E4940="","",IF(OR(E4940="Project Management",E4940="Project Support",E4940="Sprint Management",E4940="Sprint Support"),"NA",ROUND((((VLOOKUP(AD4940,[2]Formula!V:X,3,0)))-SUMIF(AD:AD,AD4940,H:H)),2)))</f>
        <v/>
      </c>
      <c r="H4940" s="71"/>
      <c r="I4940" s="72"/>
      <c r="J4940" s="72"/>
      <c r="K4940" s="38" t="str">
        <f>IF(E4940="","",IF(OR(E4940="Project Management",E4940="Project Support",E4940="Sprint Management",E4940="Sprint Support"),"NA",(((SUMIF(AD:AD,AD4940,H:H)/VLOOKUP(AD4940,[2]Formula!V:X,3,0))*VLOOKUP(AD4940,[2]Formula!V:X,2,0))*H4940)/SUMIF(AD:AD,AD4940,H:H)))</f>
        <v/>
      </c>
      <c r="L4940" s="38" t="str">
        <f t="shared" si="463"/>
        <v/>
      </c>
      <c r="M4940" s="38" t="str">
        <f t="shared" si="464"/>
        <v/>
      </c>
      <c r="N4940" s="38" t="str">
        <f t="shared" si="466"/>
        <v/>
      </c>
      <c r="O4940" s="38" t="str">
        <f t="shared" si="462"/>
        <v/>
      </c>
      <c r="P4940" s="39" t="str">
        <f t="shared" si="467"/>
        <v/>
      </c>
      <c r="AC4940" s="42" t="str">
        <f>IF(B4940="","",VLOOKUP(B4940,[2]Formula!B:C,2,0))</f>
        <v/>
      </c>
      <c r="AD4940" s="43" t="str">
        <f t="shared" si="465"/>
        <v/>
      </c>
    </row>
    <row r="4941" spans="1:30" x14ac:dyDescent="0.25">
      <c r="A4941" s="64"/>
      <c r="B4941" s="64"/>
      <c r="C4941" s="66"/>
      <c r="D4941" s="67"/>
      <c r="E4941" s="64"/>
      <c r="F4941" s="64"/>
      <c r="G4941" s="37" t="str">
        <f>IF(E4941="","",IF(OR(E4941="Project Management",E4941="Project Support",E4941="Sprint Management",E4941="Sprint Support"),"NA",ROUND((((VLOOKUP(AD4941,[2]Formula!V:X,3,0)))-SUMIF(AD:AD,AD4941,H:H)),2)))</f>
        <v/>
      </c>
      <c r="H4941" s="71"/>
      <c r="I4941" s="72"/>
      <c r="J4941" s="72"/>
      <c r="K4941" s="38" t="str">
        <f>IF(E4941="","",IF(OR(E4941="Project Management",E4941="Project Support",E4941="Sprint Management",E4941="Sprint Support"),"NA",(((SUMIF(AD:AD,AD4941,H:H)/VLOOKUP(AD4941,[2]Formula!V:X,3,0))*VLOOKUP(AD4941,[2]Formula!V:X,2,0))*H4941)/SUMIF(AD:AD,AD4941,H:H)))</f>
        <v/>
      </c>
      <c r="L4941" s="38" t="str">
        <f t="shared" si="463"/>
        <v/>
      </c>
      <c r="M4941" s="38" t="str">
        <f t="shared" si="464"/>
        <v/>
      </c>
      <c r="N4941" s="38" t="str">
        <f t="shared" si="466"/>
        <v/>
      </c>
      <c r="O4941" s="38" t="str">
        <f t="shared" si="462"/>
        <v/>
      </c>
      <c r="P4941" s="39" t="str">
        <f t="shared" si="467"/>
        <v/>
      </c>
      <c r="AC4941" s="42" t="str">
        <f>IF(B4941="","",VLOOKUP(B4941,[2]Formula!B:C,2,0))</f>
        <v/>
      </c>
      <c r="AD4941" s="43" t="str">
        <f t="shared" si="465"/>
        <v/>
      </c>
    </row>
    <row r="4942" spans="1:30" x14ac:dyDescent="0.25">
      <c r="A4942" s="64"/>
      <c r="B4942" s="64"/>
      <c r="C4942" s="66"/>
      <c r="D4942" s="67"/>
      <c r="E4942" s="64"/>
      <c r="F4942" s="64"/>
      <c r="G4942" s="37" t="str">
        <f>IF(E4942="","",IF(OR(E4942="Project Management",E4942="Project Support",E4942="Sprint Management",E4942="Sprint Support"),"NA",ROUND((((VLOOKUP(AD4942,[2]Formula!V:X,3,0)))-SUMIF(AD:AD,AD4942,H:H)),2)))</f>
        <v/>
      </c>
      <c r="H4942" s="71"/>
      <c r="I4942" s="72"/>
      <c r="J4942" s="72"/>
      <c r="K4942" s="38" t="str">
        <f>IF(E4942="","",IF(OR(E4942="Project Management",E4942="Project Support",E4942="Sprint Management",E4942="Sprint Support"),"NA",(((SUMIF(AD:AD,AD4942,H:H)/VLOOKUP(AD4942,[2]Formula!V:X,3,0))*VLOOKUP(AD4942,[2]Formula!V:X,2,0))*H4942)/SUMIF(AD:AD,AD4942,H:H)))</f>
        <v/>
      </c>
      <c r="L4942" s="38" t="str">
        <f t="shared" si="463"/>
        <v/>
      </c>
      <c r="M4942" s="38" t="str">
        <f t="shared" si="464"/>
        <v/>
      </c>
      <c r="N4942" s="38" t="str">
        <f t="shared" si="466"/>
        <v/>
      </c>
      <c r="O4942" s="38" t="str">
        <f t="shared" si="462"/>
        <v/>
      </c>
      <c r="P4942" s="39" t="str">
        <f t="shared" si="467"/>
        <v/>
      </c>
      <c r="AC4942" s="42" t="str">
        <f>IF(B4942="","",VLOOKUP(B4942,[2]Formula!B:C,2,0))</f>
        <v/>
      </c>
      <c r="AD4942" s="43" t="str">
        <f t="shared" si="465"/>
        <v/>
      </c>
    </row>
    <row r="4943" spans="1:30" x14ac:dyDescent="0.25">
      <c r="A4943" s="64"/>
      <c r="B4943" s="64"/>
      <c r="C4943" s="66"/>
      <c r="D4943" s="67"/>
      <c r="E4943" s="64"/>
      <c r="F4943" s="64"/>
      <c r="G4943" s="37" t="str">
        <f>IF(E4943="","",IF(OR(E4943="Project Management",E4943="Project Support",E4943="Sprint Management",E4943="Sprint Support"),"NA",ROUND((((VLOOKUP(AD4943,[2]Formula!V:X,3,0)))-SUMIF(AD:AD,AD4943,H:H)),2)))</f>
        <v/>
      </c>
      <c r="H4943" s="71"/>
      <c r="I4943" s="72"/>
      <c r="J4943" s="72"/>
      <c r="K4943" s="38" t="str">
        <f>IF(E4943="","",IF(OR(E4943="Project Management",E4943="Project Support",E4943="Sprint Management",E4943="Sprint Support"),"NA",(((SUMIF(AD:AD,AD4943,H:H)/VLOOKUP(AD4943,[2]Formula!V:X,3,0))*VLOOKUP(AD4943,[2]Formula!V:X,2,0))*H4943)/SUMIF(AD:AD,AD4943,H:H)))</f>
        <v/>
      </c>
      <c r="L4943" s="38" t="str">
        <f t="shared" si="463"/>
        <v/>
      </c>
      <c r="M4943" s="38" t="str">
        <f t="shared" si="464"/>
        <v/>
      </c>
      <c r="N4943" s="38" t="str">
        <f t="shared" si="466"/>
        <v/>
      </c>
      <c r="O4943" s="38" t="str">
        <f t="shared" si="462"/>
        <v/>
      </c>
      <c r="P4943" s="39" t="str">
        <f t="shared" si="467"/>
        <v/>
      </c>
      <c r="AC4943" s="42" t="str">
        <f>IF(B4943="","",VLOOKUP(B4943,[2]Formula!B:C,2,0))</f>
        <v/>
      </c>
      <c r="AD4943" s="43" t="str">
        <f t="shared" si="465"/>
        <v/>
      </c>
    </row>
    <row r="4944" spans="1:30" x14ac:dyDescent="0.25">
      <c r="A4944" s="64"/>
      <c r="B4944" s="64"/>
      <c r="C4944" s="66"/>
      <c r="D4944" s="67"/>
      <c r="E4944" s="64"/>
      <c r="F4944" s="64"/>
      <c r="G4944" s="37" t="str">
        <f>IF(E4944="","",IF(OR(E4944="Project Management",E4944="Project Support",E4944="Sprint Management",E4944="Sprint Support"),"NA",ROUND((((VLOOKUP(AD4944,[2]Formula!V:X,3,0)))-SUMIF(AD:AD,AD4944,H:H)),2)))</f>
        <v/>
      </c>
      <c r="H4944" s="71"/>
      <c r="I4944" s="72"/>
      <c r="J4944" s="72"/>
      <c r="K4944" s="38" t="str">
        <f>IF(E4944="","",IF(OR(E4944="Project Management",E4944="Project Support",E4944="Sprint Management",E4944="Sprint Support"),"NA",(((SUMIF(AD:AD,AD4944,H:H)/VLOOKUP(AD4944,[2]Formula!V:X,3,0))*VLOOKUP(AD4944,[2]Formula!V:X,2,0))*H4944)/SUMIF(AD:AD,AD4944,H:H)))</f>
        <v/>
      </c>
      <c r="L4944" s="38" t="str">
        <f t="shared" si="463"/>
        <v/>
      </c>
      <c r="M4944" s="38" t="str">
        <f t="shared" si="464"/>
        <v/>
      </c>
      <c r="N4944" s="38" t="str">
        <f t="shared" si="466"/>
        <v/>
      </c>
      <c r="O4944" s="38" t="str">
        <f t="shared" si="462"/>
        <v/>
      </c>
      <c r="P4944" s="39" t="str">
        <f t="shared" si="467"/>
        <v/>
      </c>
      <c r="AC4944" s="42" t="str">
        <f>IF(B4944="","",VLOOKUP(B4944,[2]Formula!B:C,2,0))</f>
        <v/>
      </c>
      <c r="AD4944" s="43" t="str">
        <f t="shared" si="465"/>
        <v/>
      </c>
    </row>
    <row r="4945" spans="1:30" x14ac:dyDescent="0.25">
      <c r="A4945" s="64"/>
      <c r="B4945" s="64"/>
      <c r="C4945" s="66"/>
      <c r="D4945" s="67"/>
      <c r="E4945" s="64"/>
      <c r="F4945" s="64"/>
      <c r="G4945" s="37" t="str">
        <f>IF(E4945="","",IF(OR(E4945="Project Management",E4945="Project Support",E4945="Sprint Management",E4945="Sprint Support"),"NA",ROUND((((VLOOKUP(AD4945,[2]Formula!V:X,3,0)))-SUMIF(AD:AD,AD4945,H:H)),2)))</f>
        <v/>
      </c>
      <c r="H4945" s="71"/>
      <c r="I4945" s="72"/>
      <c r="J4945" s="72"/>
      <c r="K4945" s="38" t="str">
        <f>IF(E4945="","",IF(OR(E4945="Project Management",E4945="Project Support",E4945="Sprint Management",E4945="Sprint Support"),"NA",(((SUMIF(AD:AD,AD4945,H:H)/VLOOKUP(AD4945,[2]Formula!V:X,3,0))*VLOOKUP(AD4945,[2]Formula!V:X,2,0))*H4945)/SUMIF(AD:AD,AD4945,H:H)))</f>
        <v/>
      </c>
      <c r="L4945" s="38" t="str">
        <f t="shared" si="463"/>
        <v/>
      </c>
      <c r="M4945" s="38" t="str">
        <f t="shared" si="464"/>
        <v/>
      </c>
      <c r="N4945" s="38" t="str">
        <f t="shared" si="466"/>
        <v/>
      </c>
      <c r="O4945" s="38" t="str">
        <f t="shared" si="462"/>
        <v/>
      </c>
      <c r="P4945" s="39" t="str">
        <f t="shared" si="467"/>
        <v/>
      </c>
      <c r="AC4945" s="42" t="str">
        <f>IF(B4945="","",VLOOKUP(B4945,[2]Formula!B:C,2,0))</f>
        <v/>
      </c>
      <c r="AD4945" s="43" t="str">
        <f t="shared" si="465"/>
        <v/>
      </c>
    </row>
    <row r="4946" spans="1:30" x14ac:dyDescent="0.25">
      <c r="A4946" s="64"/>
      <c r="B4946" s="64"/>
      <c r="C4946" s="66"/>
      <c r="D4946" s="67"/>
      <c r="E4946" s="64"/>
      <c r="F4946" s="64"/>
      <c r="G4946" s="37" t="str">
        <f>IF(E4946="","",IF(OR(E4946="Project Management",E4946="Project Support",E4946="Sprint Management",E4946="Sprint Support"),"NA",ROUND((((VLOOKUP(AD4946,[2]Formula!V:X,3,0)))-SUMIF(AD:AD,AD4946,H:H)),2)))</f>
        <v/>
      </c>
      <c r="H4946" s="71"/>
      <c r="I4946" s="72"/>
      <c r="J4946" s="72"/>
      <c r="K4946" s="38" t="str">
        <f>IF(E4946="","",IF(OR(E4946="Project Management",E4946="Project Support",E4946="Sprint Management",E4946="Sprint Support"),"NA",(((SUMIF(AD:AD,AD4946,H:H)/VLOOKUP(AD4946,[2]Formula!V:X,3,0))*VLOOKUP(AD4946,[2]Formula!V:X,2,0))*H4946)/SUMIF(AD:AD,AD4946,H:H)))</f>
        <v/>
      </c>
      <c r="L4946" s="38" t="str">
        <f t="shared" si="463"/>
        <v/>
      </c>
      <c r="M4946" s="38" t="str">
        <f t="shared" si="464"/>
        <v/>
      </c>
      <c r="N4946" s="38" t="str">
        <f t="shared" si="466"/>
        <v/>
      </c>
      <c r="O4946" s="38" t="str">
        <f t="shared" si="462"/>
        <v/>
      </c>
      <c r="P4946" s="39" t="str">
        <f t="shared" si="467"/>
        <v/>
      </c>
      <c r="AC4946" s="42" t="str">
        <f>IF(B4946="","",VLOOKUP(B4946,[2]Formula!B:C,2,0))</f>
        <v/>
      </c>
      <c r="AD4946" s="43" t="str">
        <f t="shared" si="465"/>
        <v/>
      </c>
    </row>
    <row r="4947" spans="1:30" x14ac:dyDescent="0.25">
      <c r="A4947" s="64"/>
      <c r="B4947" s="64"/>
      <c r="C4947" s="66"/>
      <c r="D4947" s="67"/>
      <c r="E4947" s="64"/>
      <c r="F4947" s="64"/>
      <c r="G4947" s="37" t="str">
        <f>IF(E4947="","",IF(OR(E4947="Project Management",E4947="Project Support",E4947="Sprint Management",E4947="Sprint Support"),"NA",ROUND((((VLOOKUP(AD4947,[2]Formula!V:X,3,0)))-SUMIF(AD:AD,AD4947,H:H)),2)))</f>
        <v/>
      </c>
      <c r="H4947" s="71"/>
      <c r="I4947" s="72"/>
      <c r="J4947" s="72"/>
      <c r="K4947" s="38" t="str">
        <f>IF(E4947="","",IF(OR(E4947="Project Management",E4947="Project Support",E4947="Sprint Management",E4947="Sprint Support"),"NA",(((SUMIF(AD:AD,AD4947,H:H)/VLOOKUP(AD4947,[2]Formula!V:X,3,0))*VLOOKUP(AD4947,[2]Formula!V:X,2,0))*H4947)/SUMIF(AD:AD,AD4947,H:H)))</f>
        <v/>
      </c>
      <c r="L4947" s="38" t="str">
        <f t="shared" si="463"/>
        <v/>
      </c>
      <c r="M4947" s="38" t="str">
        <f t="shared" si="464"/>
        <v/>
      </c>
      <c r="N4947" s="38" t="str">
        <f t="shared" si="466"/>
        <v/>
      </c>
      <c r="O4947" s="38" t="str">
        <f t="shared" si="462"/>
        <v/>
      </c>
      <c r="P4947" s="39" t="str">
        <f t="shared" si="467"/>
        <v/>
      </c>
      <c r="AC4947" s="42" t="str">
        <f>IF(B4947="","",VLOOKUP(B4947,[2]Formula!B:C,2,0))</f>
        <v/>
      </c>
      <c r="AD4947" s="43" t="str">
        <f t="shared" si="465"/>
        <v/>
      </c>
    </row>
    <row r="4948" spans="1:30" x14ac:dyDescent="0.25">
      <c r="A4948" s="64"/>
      <c r="B4948" s="64"/>
      <c r="C4948" s="66"/>
      <c r="D4948" s="67"/>
      <c r="E4948" s="64"/>
      <c r="F4948" s="64"/>
      <c r="G4948" s="37" t="str">
        <f>IF(E4948="","",IF(OR(E4948="Project Management",E4948="Project Support",E4948="Sprint Management",E4948="Sprint Support"),"NA",ROUND((((VLOOKUP(AD4948,[2]Formula!V:X,3,0)))-SUMIF(AD:AD,AD4948,H:H)),2)))</f>
        <v/>
      </c>
      <c r="H4948" s="71"/>
      <c r="I4948" s="72"/>
      <c r="J4948" s="72"/>
      <c r="K4948" s="38" t="str">
        <f>IF(E4948="","",IF(OR(E4948="Project Management",E4948="Project Support",E4948="Sprint Management",E4948="Sprint Support"),"NA",(((SUMIF(AD:AD,AD4948,H:H)/VLOOKUP(AD4948,[2]Formula!V:X,3,0))*VLOOKUP(AD4948,[2]Formula!V:X,2,0))*H4948)/SUMIF(AD:AD,AD4948,H:H)))</f>
        <v/>
      </c>
      <c r="L4948" s="38" t="str">
        <f t="shared" si="463"/>
        <v/>
      </c>
      <c r="M4948" s="38" t="str">
        <f t="shared" si="464"/>
        <v/>
      </c>
      <c r="N4948" s="38" t="str">
        <f t="shared" si="466"/>
        <v/>
      </c>
      <c r="O4948" s="38" t="str">
        <f t="shared" si="462"/>
        <v/>
      </c>
      <c r="P4948" s="39" t="str">
        <f t="shared" si="467"/>
        <v/>
      </c>
      <c r="AC4948" s="42" t="str">
        <f>IF(B4948="","",VLOOKUP(B4948,[2]Formula!B:C,2,0))</f>
        <v/>
      </c>
      <c r="AD4948" s="43" t="str">
        <f t="shared" si="465"/>
        <v/>
      </c>
    </row>
    <row r="4949" spans="1:30" x14ac:dyDescent="0.25">
      <c r="A4949" s="64"/>
      <c r="B4949" s="64"/>
      <c r="C4949" s="66"/>
      <c r="D4949" s="67"/>
      <c r="E4949" s="64"/>
      <c r="F4949" s="64"/>
      <c r="G4949" s="37" t="str">
        <f>IF(E4949="","",IF(OR(E4949="Project Management",E4949="Project Support",E4949="Sprint Management",E4949="Sprint Support"),"NA",ROUND((((VLOOKUP(AD4949,[2]Formula!V:X,3,0)))-SUMIF(AD:AD,AD4949,H:H)),2)))</f>
        <v/>
      </c>
      <c r="H4949" s="71"/>
      <c r="I4949" s="72"/>
      <c r="J4949" s="72"/>
      <c r="K4949" s="38" t="str">
        <f>IF(E4949="","",IF(OR(E4949="Project Management",E4949="Project Support",E4949="Sprint Management",E4949="Sprint Support"),"NA",(((SUMIF(AD:AD,AD4949,H:H)/VLOOKUP(AD4949,[2]Formula!V:X,3,0))*VLOOKUP(AD4949,[2]Formula!V:X,2,0))*H4949)/SUMIF(AD:AD,AD4949,H:H)))</f>
        <v/>
      </c>
      <c r="L4949" s="38" t="str">
        <f t="shared" si="463"/>
        <v/>
      </c>
      <c r="M4949" s="38" t="str">
        <f t="shared" si="464"/>
        <v/>
      </c>
      <c r="N4949" s="38" t="str">
        <f t="shared" si="466"/>
        <v/>
      </c>
      <c r="O4949" s="38" t="str">
        <f t="shared" si="462"/>
        <v/>
      </c>
      <c r="P4949" s="39" t="str">
        <f t="shared" si="467"/>
        <v/>
      </c>
      <c r="AC4949" s="42" t="str">
        <f>IF(B4949="","",VLOOKUP(B4949,[2]Formula!B:C,2,0))</f>
        <v/>
      </c>
      <c r="AD4949" s="43" t="str">
        <f t="shared" si="465"/>
        <v/>
      </c>
    </row>
    <row r="4950" spans="1:30" x14ac:dyDescent="0.25">
      <c r="A4950" s="64"/>
      <c r="B4950" s="64"/>
      <c r="C4950" s="66"/>
      <c r="D4950" s="67"/>
      <c r="E4950" s="64"/>
      <c r="F4950" s="64"/>
      <c r="G4950" s="37" t="str">
        <f>IF(E4950="","",IF(OR(E4950="Project Management",E4950="Project Support",E4950="Sprint Management",E4950="Sprint Support"),"NA",ROUND((((VLOOKUP(AD4950,[2]Formula!V:X,3,0)))-SUMIF(AD:AD,AD4950,H:H)),2)))</f>
        <v/>
      </c>
      <c r="H4950" s="71"/>
      <c r="I4950" s="72"/>
      <c r="J4950" s="72"/>
      <c r="K4950" s="38" t="str">
        <f>IF(E4950="","",IF(OR(E4950="Project Management",E4950="Project Support",E4950="Sprint Management",E4950="Sprint Support"),"NA",(((SUMIF(AD:AD,AD4950,H:H)/VLOOKUP(AD4950,[2]Formula!V:X,3,0))*VLOOKUP(AD4950,[2]Formula!V:X,2,0))*H4950)/SUMIF(AD:AD,AD4950,H:H)))</f>
        <v/>
      </c>
      <c r="L4950" s="38" t="str">
        <f t="shared" si="463"/>
        <v/>
      </c>
      <c r="M4950" s="38" t="str">
        <f t="shared" si="464"/>
        <v/>
      </c>
      <c r="N4950" s="38" t="str">
        <f t="shared" si="466"/>
        <v/>
      </c>
      <c r="O4950" s="38" t="str">
        <f t="shared" si="462"/>
        <v/>
      </c>
      <c r="P4950" s="39" t="str">
        <f t="shared" si="467"/>
        <v/>
      </c>
      <c r="AC4950" s="42" t="str">
        <f>IF(B4950="","",VLOOKUP(B4950,[2]Formula!B:C,2,0))</f>
        <v/>
      </c>
      <c r="AD4950" s="43" t="str">
        <f t="shared" si="465"/>
        <v/>
      </c>
    </row>
    <row r="4951" spans="1:30" x14ac:dyDescent="0.25">
      <c r="A4951" s="64"/>
      <c r="B4951" s="64"/>
      <c r="C4951" s="66"/>
      <c r="D4951" s="67"/>
      <c r="E4951" s="64"/>
      <c r="F4951" s="64"/>
      <c r="G4951" s="37" t="str">
        <f>IF(E4951="","",IF(OR(E4951="Project Management",E4951="Project Support",E4951="Sprint Management",E4951="Sprint Support"),"NA",ROUND((((VLOOKUP(AD4951,[2]Formula!V:X,3,0)))-SUMIF(AD:AD,AD4951,H:H)),2)))</f>
        <v/>
      </c>
      <c r="H4951" s="71"/>
      <c r="I4951" s="72"/>
      <c r="J4951" s="72"/>
      <c r="K4951" s="38" t="str">
        <f>IF(E4951="","",IF(OR(E4951="Project Management",E4951="Project Support",E4951="Sprint Management",E4951="Sprint Support"),"NA",(((SUMIF(AD:AD,AD4951,H:H)/VLOOKUP(AD4951,[2]Formula!V:X,3,0))*VLOOKUP(AD4951,[2]Formula!V:X,2,0))*H4951)/SUMIF(AD:AD,AD4951,H:H)))</f>
        <v/>
      </c>
      <c r="L4951" s="38" t="str">
        <f t="shared" si="463"/>
        <v/>
      </c>
      <c r="M4951" s="38" t="str">
        <f t="shared" si="464"/>
        <v/>
      </c>
      <c r="N4951" s="38" t="str">
        <f t="shared" si="466"/>
        <v/>
      </c>
      <c r="O4951" s="38" t="str">
        <f t="shared" si="462"/>
        <v/>
      </c>
      <c r="P4951" s="39" t="str">
        <f t="shared" si="467"/>
        <v/>
      </c>
      <c r="AC4951" s="42" t="str">
        <f>IF(B4951="","",VLOOKUP(B4951,[2]Formula!B:C,2,0))</f>
        <v/>
      </c>
      <c r="AD4951" s="43" t="str">
        <f t="shared" si="465"/>
        <v/>
      </c>
    </row>
    <row r="4952" spans="1:30" x14ac:dyDescent="0.25">
      <c r="A4952" s="64"/>
      <c r="B4952" s="64"/>
      <c r="C4952" s="66"/>
      <c r="D4952" s="67"/>
      <c r="E4952" s="64"/>
      <c r="F4952" s="64"/>
      <c r="G4952" s="37" t="str">
        <f>IF(E4952="","",IF(OR(E4952="Project Management",E4952="Project Support",E4952="Sprint Management",E4952="Sprint Support"),"NA",ROUND((((VLOOKUP(AD4952,[2]Formula!V:X,3,0)))-SUMIF(AD:AD,AD4952,H:H)),2)))</f>
        <v/>
      </c>
      <c r="H4952" s="71"/>
      <c r="I4952" s="72"/>
      <c r="J4952" s="72"/>
      <c r="K4952" s="38" t="str">
        <f>IF(E4952="","",IF(OR(E4952="Project Management",E4952="Project Support",E4952="Sprint Management",E4952="Sprint Support"),"NA",(((SUMIF(AD:AD,AD4952,H:H)/VLOOKUP(AD4952,[2]Formula!V:X,3,0))*VLOOKUP(AD4952,[2]Formula!V:X,2,0))*H4952)/SUMIF(AD:AD,AD4952,H:H)))</f>
        <v/>
      </c>
      <c r="L4952" s="38" t="str">
        <f t="shared" si="463"/>
        <v/>
      </c>
      <c r="M4952" s="38" t="str">
        <f t="shared" si="464"/>
        <v/>
      </c>
      <c r="N4952" s="38" t="str">
        <f t="shared" si="466"/>
        <v/>
      </c>
      <c r="O4952" s="38" t="str">
        <f t="shared" si="462"/>
        <v/>
      </c>
      <c r="P4952" s="39" t="str">
        <f t="shared" si="467"/>
        <v/>
      </c>
      <c r="AC4952" s="42" t="str">
        <f>IF(B4952="","",VLOOKUP(B4952,[2]Formula!B:C,2,0))</f>
        <v/>
      </c>
      <c r="AD4952" s="43" t="str">
        <f t="shared" si="465"/>
        <v/>
      </c>
    </row>
    <row r="4953" spans="1:30" x14ac:dyDescent="0.25">
      <c r="A4953" s="64"/>
      <c r="B4953" s="64"/>
      <c r="C4953" s="66"/>
      <c r="D4953" s="67"/>
      <c r="E4953" s="64"/>
      <c r="F4953" s="64"/>
      <c r="G4953" s="37" t="str">
        <f>IF(E4953="","",IF(OR(E4953="Project Management",E4953="Project Support",E4953="Sprint Management",E4953="Sprint Support"),"NA",ROUND((((VLOOKUP(AD4953,[2]Formula!V:X,3,0)))-SUMIF(AD:AD,AD4953,H:H)),2)))</f>
        <v/>
      </c>
      <c r="H4953" s="71"/>
      <c r="I4953" s="72"/>
      <c r="J4953" s="72"/>
      <c r="K4953" s="38" t="str">
        <f>IF(E4953="","",IF(OR(E4953="Project Management",E4953="Project Support",E4953="Sprint Management",E4953="Sprint Support"),"NA",(((SUMIF(AD:AD,AD4953,H:H)/VLOOKUP(AD4953,[2]Formula!V:X,3,0))*VLOOKUP(AD4953,[2]Formula!V:X,2,0))*H4953)/SUMIF(AD:AD,AD4953,H:H)))</f>
        <v/>
      </c>
      <c r="L4953" s="38" t="str">
        <f t="shared" si="463"/>
        <v/>
      </c>
      <c r="M4953" s="38" t="str">
        <f t="shared" si="464"/>
        <v/>
      </c>
      <c r="N4953" s="38" t="str">
        <f t="shared" si="466"/>
        <v/>
      </c>
      <c r="O4953" s="38" t="str">
        <f t="shared" si="462"/>
        <v/>
      </c>
      <c r="P4953" s="39" t="str">
        <f t="shared" si="467"/>
        <v/>
      </c>
      <c r="AC4953" s="42" t="str">
        <f>IF(B4953="","",VLOOKUP(B4953,[2]Formula!B:C,2,0))</f>
        <v/>
      </c>
      <c r="AD4953" s="43" t="str">
        <f t="shared" si="465"/>
        <v/>
      </c>
    </row>
    <row r="4954" spans="1:30" x14ac:dyDescent="0.25">
      <c r="A4954" s="64"/>
      <c r="B4954" s="64"/>
      <c r="C4954" s="66"/>
      <c r="D4954" s="67"/>
      <c r="E4954" s="64"/>
      <c r="F4954" s="64"/>
      <c r="G4954" s="37" t="str">
        <f>IF(E4954="","",IF(OR(E4954="Project Management",E4954="Project Support",E4954="Sprint Management",E4954="Sprint Support"),"NA",ROUND((((VLOOKUP(AD4954,[2]Formula!V:X,3,0)))-SUMIF(AD:AD,AD4954,H:H)),2)))</f>
        <v/>
      </c>
      <c r="H4954" s="71"/>
      <c r="I4954" s="72"/>
      <c r="J4954" s="72"/>
      <c r="K4954" s="38" t="str">
        <f>IF(E4954="","",IF(OR(E4954="Project Management",E4954="Project Support",E4954="Sprint Management",E4954="Sprint Support"),"NA",(((SUMIF(AD:AD,AD4954,H:H)/VLOOKUP(AD4954,[2]Formula!V:X,3,0))*VLOOKUP(AD4954,[2]Formula!V:X,2,0))*H4954)/SUMIF(AD:AD,AD4954,H:H)))</f>
        <v/>
      </c>
      <c r="L4954" s="38" t="str">
        <f t="shared" si="463"/>
        <v/>
      </c>
      <c r="M4954" s="38" t="str">
        <f t="shared" si="464"/>
        <v/>
      </c>
      <c r="N4954" s="38" t="str">
        <f t="shared" si="466"/>
        <v/>
      </c>
      <c r="O4954" s="38" t="str">
        <f t="shared" si="462"/>
        <v/>
      </c>
      <c r="P4954" s="39" t="str">
        <f t="shared" si="467"/>
        <v/>
      </c>
      <c r="AC4954" s="42" t="str">
        <f>IF(B4954="","",VLOOKUP(B4954,[2]Formula!B:C,2,0))</f>
        <v/>
      </c>
      <c r="AD4954" s="43" t="str">
        <f t="shared" si="465"/>
        <v/>
      </c>
    </row>
    <row r="4955" spans="1:30" x14ac:dyDescent="0.25">
      <c r="A4955" s="64"/>
      <c r="B4955" s="64"/>
      <c r="C4955" s="66"/>
      <c r="D4955" s="67"/>
      <c r="E4955" s="64"/>
      <c r="F4955" s="64"/>
      <c r="G4955" s="37" t="str">
        <f>IF(E4955="","",IF(OR(E4955="Project Management",E4955="Project Support",E4955="Sprint Management",E4955="Sprint Support"),"NA",ROUND((((VLOOKUP(AD4955,[2]Formula!V:X,3,0)))-SUMIF(AD:AD,AD4955,H:H)),2)))</f>
        <v/>
      </c>
      <c r="H4955" s="71"/>
      <c r="I4955" s="72"/>
      <c r="J4955" s="72"/>
      <c r="K4955" s="38" t="str">
        <f>IF(E4955="","",IF(OR(E4955="Project Management",E4955="Project Support",E4955="Sprint Management",E4955="Sprint Support"),"NA",(((SUMIF(AD:AD,AD4955,H:H)/VLOOKUP(AD4955,[2]Formula!V:X,3,0))*VLOOKUP(AD4955,[2]Formula!V:X,2,0))*H4955)/SUMIF(AD:AD,AD4955,H:H)))</f>
        <v/>
      </c>
      <c r="L4955" s="38" t="str">
        <f t="shared" si="463"/>
        <v/>
      </c>
      <c r="M4955" s="38" t="str">
        <f t="shared" si="464"/>
        <v/>
      </c>
      <c r="N4955" s="38" t="str">
        <f t="shared" si="466"/>
        <v/>
      </c>
      <c r="O4955" s="38" t="str">
        <f t="shared" si="462"/>
        <v/>
      </c>
      <c r="P4955" s="39" t="str">
        <f t="shared" si="467"/>
        <v/>
      </c>
      <c r="AC4955" s="42" t="str">
        <f>IF(B4955="","",VLOOKUP(B4955,[2]Formula!B:C,2,0))</f>
        <v/>
      </c>
      <c r="AD4955" s="43" t="str">
        <f t="shared" si="465"/>
        <v/>
      </c>
    </row>
    <row r="4956" spans="1:30" x14ac:dyDescent="0.25">
      <c r="A4956" s="64"/>
      <c r="B4956" s="64"/>
      <c r="C4956" s="66"/>
      <c r="D4956" s="67"/>
      <c r="E4956" s="64"/>
      <c r="F4956" s="64"/>
      <c r="G4956" s="37" t="str">
        <f>IF(E4956="","",IF(OR(E4956="Project Management",E4956="Project Support",E4956="Sprint Management",E4956="Sprint Support"),"NA",ROUND((((VLOOKUP(AD4956,[2]Formula!V:X,3,0)))-SUMIF(AD:AD,AD4956,H:H)),2)))</f>
        <v/>
      </c>
      <c r="H4956" s="71"/>
      <c r="I4956" s="72"/>
      <c r="J4956" s="72"/>
      <c r="K4956" s="38" t="str">
        <f>IF(E4956="","",IF(OR(E4956="Project Management",E4956="Project Support",E4956="Sprint Management",E4956="Sprint Support"),"NA",(((SUMIF(AD:AD,AD4956,H:H)/VLOOKUP(AD4956,[2]Formula!V:X,3,0))*VLOOKUP(AD4956,[2]Formula!V:X,2,0))*H4956)/SUMIF(AD:AD,AD4956,H:H)))</f>
        <v/>
      </c>
      <c r="L4956" s="38" t="str">
        <f t="shared" si="463"/>
        <v/>
      </c>
      <c r="M4956" s="38" t="str">
        <f t="shared" si="464"/>
        <v/>
      </c>
      <c r="N4956" s="38" t="str">
        <f t="shared" si="466"/>
        <v/>
      </c>
      <c r="O4956" s="38" t="str">
        <f t="shared" si="462"/>
        <v/>
      </c>
      <c r="P4956" s="39" t="str">
        <f t="shared" si="467"/>
        <v/>
      </c>
      <c r="AC4956" s="42" t="str">
        <f>IF(B4956="","",VLOOKUP(B4956,[2]Formula!B:C,2,0))</f>
        <v/>
      </c>
      <c r="AD4956" s="43" t="str">
        <f t="shared" si="465"/>
        <v/>
      </c>
    </row>
    <row r="4957" spans="1:30" x14ac:dyDescent="0.25">
      <c r="A4957" s="64"/>
      <c r="B4957" s="64"/>
      <c r="C4957" s="66"/>
      <c r="D4957" s="67"/>
      <c r="E4957" s="64"/>
      <c r="F4957" s="64"/>
      <c r="G4957" s="37" t="str">
        <f>IF(E4957="","",IF(OR(E4957="Project Management",E4957="Project Support",E4957="Sprint Management",E4957="Sprint Support"),"NA",ROUND((((VLOOKUP(AD4957,[2]Formula!V:X,3,0)))-SUMIF(AD:AD,AD4957,H:H)),2)))</f>
        <v/>
      </c>
      <c r="H4957" s="71"/>
      <c r="I4957" s="72"/>
      <c r="J4957" s="72"/>
      <c r="K4957" s="38" t="str">
        <f>IF(E4957="","",IF(OR(E4957="Project Management",E4957="Project Support",E4957="Sprint Management",E4957="Sprint Support"),"NA",(((SUMIF(AD:AD,AD4957,H:H)/VLOOKUP(AD4957,[2]Formula!V:X,3,0))*VLOOKUP(AD4957,[2]Formula!V:X,2,0))*H4957)/SUMIF(AD:AD,AD4957,H:H)))</f>
        <v/>
      </c>
      <c r="L4957" s="38" t="str">
        <f t="shared" si="463"/>
        <v/>
      </c>
      <c r="M4957" s="38" t="str">
        <f t="shared" si="464"/>
        <v/>
      </c>
      <c r="N4957" s="38" t="str">
        <f t="shared" si="466"/>
        <v/>
      </c>
      <c r="O4957" s="38" t="str">
        <f t="shared" si="462"/>
        <v/>
      </c>
      <c r="P4957" s="39" t="str">
        <f t="shared" si="467"/>
        <v/>
      </c>
      <c r="AC4957" s="42" t="str">
        <f>IF(B4957="","",VLOOKUP(B4957,[2]Formula!B:C,2,0))</f>
        <v/>
      </c>
      <c r="AD4957" s="43" t="str">
        <f t="shared" si="465"/>
        <v/>
      </c>
    </row>
    <row r="4958" spans="1:30" x14ac:dyDescent="0.25">
      <c r="A4958" s="64"/>
      <c r="B4958" s="64"/>
      <c r="C4958" s="66"/>
      <c r="D4958" s="67"/>
      <c r="E4958" s="64"/>
      <c r="F4958" s="64"/>
      <c r="G4958" s="37" t="str">
        <f>IF(E4958="","",IF(OR(E4958="Project Management",E4958="Project Support",E4958="Sprint Management",E4958="Sprint Support"),"NA",ROUND((((VLOOKUP(AD4958,[2]Formula!V:X,3,0)))-SUMIF(AD:AD,AD4958,H:H)),2)))</f>
        <v/>
      </c>
      <c r="H4958" s="71"/>
      <c r="I4958" s="72"/>
      <c r="J4958" s="72"/>
      <c r="K4958" s="38" t="str">
        <f>IF(E4958="","",IF(OR(E4958="Project Management",E4958="Project Support",E4958="Sprint Management",E4958="Sprint Support"),"NA",(((SUMIF(AD:AD,AD4958,H:H)/VLOOKUP(AD4958,[2]Formula!V:X,3,0))*VLOOKUP(AD4958,[2]Formula!V:X,2,0))*H4958)/SUMIF(AD:AD,AD4958,H:H)))</f>
        <v/>
      </c>
      <c r="L4958" s="38" t="str">
        <f t="shared" si="463"/>
        <v/>
      </c>
      <c r="M4958" s="38" t="str">
        <f t="shared" si="464"/>
        <v/>
      </c>
      <c r="N4958" s="38" t="str">
        <f t="shared" si="466"/>
        <v/>
      </c>
      <c r="O4958" s="38" t="str">
        <f t="shared" si="462"/>
        <v/>
      </c>
      <c r="P4958" s="39" t="str">
        <f t="shared" si="467"/>
        <v/>
      </c>
      <c r="AC4958" s="42" t="str">
        <f>IF(B4958="","",VLOOKUP(B4958,[2]Formula!B:C,2,0))</f>
        <v/>
      </c>
      <c r="AD4958" s="43" t="str">
        <f t="shared" si="465"/>
        <v/>
      </c>
    </row>
    <row r="4959" spans="1:30" x14ac:dyDescent="0.25">
      <c r="A4959" s="64"/>
      <c r="B4959" s="64"/>
      <c r="C4959" s="66"/>
      <c r="D4959" s="67"/>
      <c r="E4959" s="64"/>
      <c r="F4959" s="64"/>
      <c r="G4959" s="37" t="str">
        <f>IF(E4959="","",IF(OR(E4959="Project Management",E4959="Project Support",E4959="Sprint Management",E4959="Sprint Support"),"NA",ROUND((((VLOOKUP(AD4959,[2]Formula!V:X,3,0)))-SUMIF(AD:AD,AD4959,H:H)),2)))</f>
        <v/>
      </c>
      <c r="H4959" s="71"/>
      <c r="I4959" s="72"/>
      <c r="J4959" s="72"/>
      <c r="K4959" s="38" t="str">
        <f>IF(E4959="","",IF(OR(E4959="Project Management",E4959="Project Support",E4959="Sprint Management",E4959="Sprint Support"),"NA",(((SUMIF(AD:AD,AD4959,H:H)/VLOOKUP(AD4959,[2]Formula!V:X,3,0))*VLOOKUP(AD4959,[2]Formula!V:X,2,0))*H4959)/SUMIF(AD:AD,AD4959,H:H)))</f>
        <v/>
      </c>
      <c r="L4959" s="38" t="str">
        <f t="shared" si="463"/>
        <v/>
      </c>
      <c r="M4959" s="38" t="str">
        <f t="shared" si="464"/>
        <v/>
      </c>
      <c r="N4959" s="38" t="str">
        <f t="shared" si="466"/>
        <v/>
      </c>
      <c r="O4959" s="38" t="str">
        <f t="shared" si="462"/>
        <v/>
      </c>
      <c r="P4959" s="39" t="str">
        <f t="shared" si="467"/>
        <v/>
      </c>
      <c r="AC4959" s="42" t="str">
        <f>IF(B4959="","",VLOOKUP(B4959,[2]Formula!B:C,2,0))</f>
        <v/>
      </c>
      <c r="AD4959" s="43" t="str">
        <f t="shared" si="465"/>
        <v/>
      </c>
    </row>
    <row r="4960" spans="1:30" x14ac:dyDescent="0.25">
      <c r="A4960" s="64"/>
      <c r="B4960" s="64"/>
      <c r="C4960" s="66"/>
      <c r="D4960" s="67"/>
      <c r="E4960" s="64"/>
      <c r="F4960" s="64"/>
      <c r="G4960" s="37" t="str">
        <f>IF(E4960="","",IF(OR(E4960="Project Management",E4960="Project Support",E4960="Sprint Management",E4960="Sprint Support"),"NA",ROUND((((VLOOKUP(AD4960,[2]Formula!V:X,3,0)))-SUMIF(AD:AD,AD4960,H:H)),2)))</f>
        <v/>
      </c>
      <c r="H4960" s="71"/>
      <c r="I4960" s="72"/>
      <c r="J4960" s="72"/>
      <c r="K4960" s="38" t="str">
        <f>IF(E4960="","",IF(OR(E4960="Project Management",E4960="Project Support",E4960="Sprint Management",E4960="Sprint Support"),"NA",(((SUMIF(AD:AD,AD4960,H:H)/VLOOKUP(AD4960,[2]Formula!V:X,3,0))*VLOOKUP(AD4960,[2]Formula!V:X,2,0))*H4960)/SUMIF(AD:AD,AD4960,H:H)))</f>
        <v/>
      </c>
      <c r="L4960" s="38" t="str">
        <f t="shared" si="463"/>
        <v/>
      </c>
      <c r="M4960" s="38" t="str">
        <f t="shared" si="464"/>
        <v/>
      </c>
      <c r="N4960" s="38" t="str">
        <f t="shared" si="466"/>
        <v/>
      </c>
      <c r="O4960" s="38" t="str">
        <f t="shared" si="462"/>
        <v/>
      </c>
      <c r="P4960" s="39" t="str">
        <f t="shared" si="467"/>
        <v/>
      </c>
      <c r="AC4960" s="42" t="str">
        <f>IF(B4960="","",VLOOKUP(B4960,[2]Formula!B:C,2,0))</f>
        <v/>
      </c>
      <c r="AD4960" s="43" t="str">
        <f t="shared" si="465"/>
        <v/>
      </c>
    </row>
    <row r="4961" spans="1:30" x14ac:dyDescent="0.25">
      <c r="A4961" s="64"/>
      <c r="B4961" s="64"/>
      <c r="C4961" s="66"/>
      <c r="D4961" s="67"/>
      <c r="E4961" s="64"/>
      <c r="F4961" s="64"/>
      <c r="G4961" s="37" t="str">
        <f>IF(E4961="","",IF(OR(E4961="Project Management",E4961="Project Support",E4961="Sprint Management",E4961="Sprint Support"),"NA",ROUND((((VLOOKUP(AD4961,[2]Formula!V:X,3,0)))-SUMIF(AD:AD,AD4961,H:H)),2)))</f>
        <v/>
      </c>
      <c r="H4961" s="71"/>
      <c r="I4961" s="72"/>
      <c r="J4961" s="72"/>
      <c r="K4961" s="38" t="str">
        <f>IF(E4961="","",IF(OR(E4961="Project Management",E4961="Project Support",E4961="Sprint Management",E4961="Sprint Support"),"NA",(((SUMIF(AD:AD,AD4961,H:H)/VLOOKUP(AD4961,[2]Formula!V:X,3,0))*VLOOKUP(AD4961,[2]Formula!V:X,2,0))*H4961)/SUMIF(AD:AD,AD4961,H:H)))</f>
        <v/>
      </c>
      <c r="L4961" s="38" t="str">
        <f t="shared" si="463"/>
        <v/>
      </c>
      <c r="M4961" s="38" t="str">
        <f t="shared" si="464"/>
        <v/>
      </c>
      <c r="N4961" s="38" t="str">
        <f t="shared" si="466"/>
        <v/>
      </c>
      <c r="O4961" s="38" t="str">
        <f t="shared" si="462"/>
        <v/>
      </c>
      <c r="P4961" s="39" t="str">
        <f t="shared" si="467"/>
        <v/>
      </c>
      <c r="AC4961" s="42" t="str">
        <f>IF(B4961="","",VLOOKUP(B4961,[2]Formula!B:C,2,0))</f>
        <v/>
      </c>
      <c r="AD4961" s="43" t="str">
        <f t="shared" si="465"/>
        <v/>
      </c>
    </row>
    <row r="4962" spans="1:30" x14ac:dyDescent="0.25">
      <c r="A4962" s="64"/>
      <c r="B4962" s="64"/>
      <c r="C4962" s="66"/>
      <c r="D4962" s="67"/>
      <c r="E4962" s="64"/>
      <c r="F4962" s="64"/>
      <c r="G4962" s="37" t="str">
        <f>IF(E4962="","",IF(OR(E4962="Project Management",E4962="Project Support",E4962="Sprint Management",E4962="Sprint Support"),"NA",ROUND((((VLOOKUP(AD4962,[2]Formula!V:X,3,0)))-SUMIF(AD:AD,AD4962,H:H)),2)))</f>
        <v/>
      </c>
      <c r="H4962" s="71"/>
      <c r="I4962" s="72"/>
      <c r="J4962" s="72"/>
      <c r="K4962" s="38" t="str">
        <f>IF(E4962="","",IF(OR(E4962="Project Management",E4962="Project Support",E4962="Sprint Management",E4962="Sprint Support"),"NA",(((SUMIF(AD:AD,AD4962,H:H)/VLOOKUP(AD4962,[2]Formula!V:X,3,0))*VLOOKUP(AD4962,[2]Formula!V:X,2,0))*H4962)/SUMIF(AD:AD,AD4962,H:H)))</f>
        <v/>
      </c>
      <c r="L4962" s="38" t="str">
        <f t="shared" si="463"/>
        <v/>
      </c>
      <c r="M4962" s="38" t="str">
        <f t="shared" si="464"/>
        <v/>
      </c>
      <c r="N4962" s="38" t="str">
        <f t="shared" si="466"/>
        <v/>
      </c>
      <c r="O4962" s="38" t="str">
        <f t="shared" si="462"/>
        <v/>
      </c>
      <c r="P4962" s="39" t="str">
        <f t="shared" si="467"/>
        <v/>
      </c>
      <c r="AC4962" s="42" t="str">
        <f>IF(B4962="","",VLOOKUP(B4962,[2]Formula!B:C,2,0))</f>
        <v/>
      </c>
      <c r="AD4962" s="43" t="str">
        <f t="shared" si="465"/>
        <v/>
      </c>
    </row>
    <row r="4963" spans="1:30" x14ac:dyDescent="0.25">
      <c r="A4963" s="64"/>
      <c r="B4963" s="64"/>
      <c r="C4963" s="66"/>
      <c r="D4963" s="67"/>
      <c r="E4963" s="64"/>
      <c r="F4963" s="64"/>
      <c r="G4963" s="37" t="str">
        <f>IF(E4963="","",IF(OR(E4963="Project Management",E4963="Project Support",E4963="Sprint Management",E4963="Sprint Support"),"NA",ROUND((((VLOOKUP(AD4963,[2]Formula!V:X,3,0)))-SUMIF(AD:AD,AD4963,H:H)),2)))</f>
        <v/>
      </c>
      <c r="H4963" s="71"/>
      <c r="I4963" s="72"/>
      <c r="J4963" s="72"/>
      <c r="K4963" s="38" t="str">
        <f>IF(E4963="","",IF(OR(E4963="Project Management",E4963="Project Support",E4963="Sprint Management",E4963="Sprint Support"),"NA",(((SUMIF(AD:AD,AD4963,H:H)/VLOOKUP(AD4963,[2]Formula!V:X,3,0))*VLOOKUP(AD4963,[2]Formula!V:X,2,0))*H4963)/SUMIF(AD:AD,AD4963,H:H)))</f>
        <v/>
      </c>
      <c r="L4963" s="38" t="str">
        <f t="shared" si="463"/>
        <v/>
      </c>
      <c r="M4963" s="38" t="str">
        <f t="shared" si="464"/>
        <v/>
      </c>
      <c r="N4963" s="38" t="str">
        <f t="shared" si="466"/>
        <v/>
      </c>
      <c r="O4963" s="38" t="str">
        <f t="shared" si="462"/>
        <v/>
      </c>
      <c r="P4963" s="39" t="str">
        <f t="shared" si="467"/>
        <v/>
      </c>
      <c r="AC4963" s="42" t="str">
        <f>IF(B4963="","",VLOOKUP(B4963,[2]Formula!B:C,2,0))</f>
        <v/>
      </c>
      <c r="AD4963" s="43" t="str">
        <f t="shared" si="465"/>
        <v/>
      </c>
    </row>
    <row r="4964" spans="1:30" x14ac:dyDescent="0.25">
      <c r="A4964" s="64"/>
      <c r="B4964" s="64"/>
      <c r="C4964" s="66"/>
      <c r="D4964" s="67"/>
      <c r="E4964" s="64"/>
      <c r="F4964" s="64"/>
      <c r="G4964" s="37" t="str">
        <f>IF(E4964="","",IF(OR(E4964="Project Management",E4964="Project Support",E4964="Sprint Management",E4964="Sprint Support"),"NA",ROUND((((VLOOKUP(AD4964,[2]Formula!V:X,3,0)))-SUMIF(AD:AD,AD4964,H:H)),2)))</f>
        <v/>
      </c>
      <c r="H4964" s="71"/>
      <c r="I4964" s="72"/>
      <c r="J4964" s="72"/>
      <c r="K4964" s="38" t="str">
        <f>IF(E4964="","",IF(OR(E4964="Project Management",E4964="Project Support",E4964="Sprint Management",E4964="Sprint Support"),"NA",(((SUMIF(AD:AD,AD4964,H:H)/VLOOKUP(AD4964,[2]Formula!V:X,3,0))*VLOOKUP(AD4964,[2]Formula!V:X,2,0))*H4964)/SUMIF(AD:AD,AD4964,H:H)))</f>
        <v/>
      </c>
      <c r="L4964" s="38" t="str">
        <f t="shared" si="463"/>
        <v/>
      </c>
      <c r="M4964" s="38" t="str">
        <f t="shared" si="464"/>
        <v/>
      </c>
      <c r="N4964" s="38" t="str">
        <f t="shared" si="466"/>
        <v/>
      </c>
      <c r="O4964" s="38" t="str">
        <f t="shared" si="462"/>
        <v/>
      </c>
      <c r="P4964" s="39" t="str">
        <f t="shared" si="467"/>
        <v/>
      </c>
      <c r="AC4964" s="42" t="str">
        <f>IF(B4964="","",VLOOKUP(B4964,[2]Formula!B:C,2,0))</f>
        <v/>
      </c>
      <c r="AD4964" s="43" t="str">
        <f t="shared" si="465"/>
        <v/>
      </c>
    </row>
    <row r="4965" spans="1:30" x14ac:dyDescent="0.25">
      <c r="A4965" s="64"/>
      <c r="B4965" s="64"/>
      <c r="C4965" s="66"/>
      <c r="D4965" s="67"/>
      <c r="E4965" s="64"/>
      <c r="F4965" s="64"/>
      <c r="G4965" s="37" t="str">
        <f>IF(E4965="","",IF(OR(E4965="Project Management",E4965="Project Support",E4965="Sprint Management",E4965="Sprint Support"),"NA",ROUND((((VLOOKUP(AD4965,[2]Formula!V:X,3,0)))-SUMIF(AD:AD,AD4965,H:H)),2)))</f>
        <v/>
      </c>
      <c r="H4965" s="71"/>
      <c r="I4965" s="72"/>
      <c r="J4965" s="72"/>
      <c r="K4965" s="38" t="str">
        <f>IF(E4965="","",IF(OR(E4965="Project Management",E4965="Project Support",E4965="Sprint Management",E4965="Sprint Support"),"NA",(((SUMIF(AD:AD,AD4965,H:H)/VLOOKUP(AD4965,[2]Formula!V:X,3,0))*VLOOKUP(AD4965,[2]Formula!V:X,2,0))*H4965)/SUMIF(AD:AD,AD4965,H:H)))</f>
        <v/>
      </c>
      <c r="L4965" s="38" t="str">
        <f t="shared" si="463"/>
        <v/>
      </c>
      <c r="M4965" s="38" t="str">
        <f t="shared" si="464"/>
        <v/>
      </c>
      <c r="N4965" s="38" t="str">
        <f t="shared" si="466"/>
        <v/>
      </c>
      <c r="O4965" s="38" t="str">
        <f t="shared" si="462"/>
        <v/>
      </c>
      <c r="P4965" s="39" t="str">
        <f t="shared" si="467"/>
        <v/>
      </c>
      <c r="AC4965" s="42" t="str">
        <f>IF(B4965="","",VLOOKUP(B4965,[2]Formula!B:C,2,0))</f>
        <v/>
      </c>
      <c r="AD4965" s="43" t="str">
        <f t="shared" si="465"/>
        <v/>
      </c>
    </row>
    <row r="4966" spans="1:30" x14ac:dyDescent="0.25">
      <c r="A4966" s="64"/>
      <c r="B4966" s="64"/>
      <c r="C4966" s="66"/>
      <c r="D4966" s="67"/>
      <c r="E4966" s="64"/>
      <c r="F4966" s="64"/>
      <c r="G4966" s="37" t="str">
        <f>IF(E4966="","",IF(OR(E4966="Project Management",E4966="Project Support",E4966="Sprint Management",E4966="Sprint Support"),"NA",ROUND((((VLOOKUP(AD4966,[2]Formula!V:X,3,0)))-SUMIF(AD:AD,AD4966,H:H)),2)))</f>
        <v/>
      </c>
      <c r="H4966" s="71"/>
      <c r="I4966" s="72"/>
      <c r="J4966" s="72"/>
      <c r="K4966" s="38" t="str">
        <f>IF(E4966="","",IF(OR(E4966="Project Management",E4966="Project Support",E4966="Sprint Management",E4966="Sprint Support"),"NA",(((SUMIF(AD:AD,AD4966,H:H)/VLOOKUP(AD4966,[2]Formula!V:X,3,0))*VLOOKUP(AD4966,[2]Formula!V:X,2,0))*H4966)/SUMIF(AD:AD,AD4966,H:H)))</f>
        <v/>
      </c>
      <c r="L4966" s="38" t="str">
        <f t="shared" si="463"/>
        <v/>
      </c>
      <c r="M4966" s="38" t="str">
        <f t="shared" si="464"/>
        <v/>
      </c>
      <c r="N4966" s="38" t="str">
        <f t="shared" si="466"/>
        <v/>
      </c>
      <c r="O4966" s="38" t="str">
        <f t="shared" si="462"/>
        <v/>
      </c>
      <c r="P4966" s="39" t="str">
        <f t="shared" si="467"/>
        <v/>
      </c>
      <c r="AC4966" s="42" t="str">
        <f>IF(B4966="","",VLOOKUP(B4966,[2]Formula!B:C,2,0))</f>
        <v/>
      </c>
      <c r="AD4966" s="43" t="str">
        <f t="shared" si="465"/>
        <v/>
      </c>
    </row>
    <row r="4967" spans="1:30" x14ac:dyDescent="0.25">
      <c r="A4967" s="64"/>
      <c r="B4967" s="64"/>
      <c r="C4967" s="66"/>
      <c r="D4967" s="67"/>
      <c r="E4967" s="64"/>
      <c r="F4967" s="64"/>
      <c r="G4967" s="37" t="str">
        <f>IF(E4967="","",IF(OR(E4967="Project Management",E4967="Project Support",E4967="Sprint Management",E4967="Sprint Support"),"NA",ROUND((((VLOOKUP(AD4967,[2]Formula!V:X,3,0)))-SUMIF(AD:AD,AD4967,H:H)),2)))</f>
        <v/>
      </c>
      <c r="H4967" s="71"/>
      <c r="I4967" s="72"/>
      <c r="J4967" s="72"/>
      <c r="K4967" s="38" t="str">
        <f>IF(E4967="","",IF(OR(E4967="Project Management",E4967="Project Support",E4967="Sprint Management",E4967="Sprint Support"),"NA",(((SUMIF(AD:AD,AD4967,H:H)/VLOOKUP(AD4967,[2]Formula!V:X,3,0))*VLOOKUP(AD4967,[2]Formula!V:X,2,0))*H4967)/SUMIF(AD:AD,AD4967,H:H)))</f>
        <v/>
      </c>
      <c r="L4967" s="38" t="str">
        <f t="shared" si="463"/>
        <v/>
      </c>
      <c r="M4967" s="38" t="str">
        <f t="shared" si="464"/>
        <v/>
      </c>
      <c r="N4967" s="38" t="str">
        <f t="shared" si="466"/>
        <v/>
      </c>
      <c r="O4967" s="38" t="str">
        <f t="shared" si="462"/>
        <v/>
      </c>
      <c r="P4967" s="39" t="str">
        <f t="shared" si="467"/>
        <v/>
      </c>
      <c r="AC4967" s="42" t="str">
        <f>IF(B4967="","",VLOOKUP(B4967,[2]Formula!B:C,2,0))</f>
        <v/>
      </c>
      <c r="AD4967" s="43" t="str">
        <f t="shared" si="465"/>
        <v/>
      </c>
    </row>
    <row r="4968" spans="1:30" x14ac:dyDescent="0.25">
      <c r="A4968" s="64"/>
      <c r="B4968" s="64"/>
      <c r="C4968" s="66"/>
      <c r="D4968" s="67"/>
      <c r="E4968" s="64"/>
      <c r="F4968" s="64"/>
      <c r="G4968" s="37" t="str">
        <f>IF(E4968="","",IF(OR(E4968="Project Management",E4968="Project Support",E4968="Sprint Management",E4968="Sprint Support"),"NA",ROUND((((VLOOKUP(AD4968,[2]Formula!V:X,3,0)))-SUMIF(AD:AD,AD4968,H:H)),2)))</f>
        <v/>
      </c>
      <c r="H4968" s="71"/>
      <c r="I4968" s="72"/>
      <c r="J4968" s="72"/>
      <c r="K4968" s="38" t="str">
        <f>IF(E4968="","",IF(OR(E4968="Project Management",E4968="Project Support",E4968="Sprint Management",E4968="Sprint Support"),"NA",(((SUMIF(AD:AD,AD4968,H:H)/VLOOKUP(AD4968,[2]Formula!V:X,3,0))*VLOOKUP(AD4968,[2]Formula!V:X,2,0))*H4968)/SUMIF(AD:AD,AD4968,H:H)))</f>
        <v/>
      </c>
      <c r="L4968" s="38" t="str">
        <f t="shared" si="463"/>
        <v/>
      </c>
      <c r="M4968" s="38" t="str">
        <f t="shared" si="464"/>
        <v/>
      </c>
      <c r="N4968" s="38" t="str">
        <f t="shared" si="466"/>
        <v/>
      </c>
      <c r="O4968" s="38" t="str">
        <f t="shared" si="462"/>
        <v/>
      </c>
      <c r="P4968" s="39" t="str">
        <f t="shared" si="467"/>
        <v/>
      </c>
      <c r="AC4968" s="42" t="str">
        <f>IF(B4968="","",VLOOKUP(B4968,[2]Formula!B:C,2,0))</f>
        <v/>
      </c>
      <c r="AD4968" s="43" t="str">
        <f t="shared" si="465"/>
        <v/>
      </c>
    </row>
    <row r="4969" spans="1:30" x14ac:dyDescent="0.25">
      <c r="A4969" s="64"/>
      <c r="B4969" s="64"/>
      <c r="C4969" s="66"/>
      <c r="D4969" s="67"/>
      <c r="E4969" s="64"/>
      <c r="F4969" s="64"/>
      <c r="G4969" s="37" t="str">
        <f>IF(E4969="","",IF(OR(E4969="Project Management",E4969="Project Support",E4969="Sprint Management",E4969="Sprint Support"),"NA",ROUND((((VLOOKUP(AD4969,[2]Formula!V:X,3,0)))-SUMIF(AD:AD,AD4969,H:H)),2)))</f>
        <v/>
      </c>
      <c r="H4969" s="71"/>
      <c r="I4969" s="72"/>
      <c r="J4969" s="72"/>
      <c r="K4969" s="38" t="str">
        <f>IF(E4969="","",IF(OR(E4969="Project Management",E4969="Project Support",E4969="Sprint Management",E4969="Sprint Support"),"NA",(((SUMIF(AD:AD,AD4969,H:H)/VLOOKUP(AD4969,[2]Formula!V:X,3,0))*VLOOKUP(AD4969,[2]Formula!V:X,2,0))*H4969)/SUMIF(AD:AD,AD4969,H:H)))</f>
        <v/>
      </c>
      <c r="L4969" s="38" t="str">
        <f t="shared" si="463"/>
        <v/>
      </c>
      <c r="M4969" s="38" t="str">
        <f t="shared" si="464"/>
        <v/>
      </c>
      <c r="N4969" s="38" t="str">
        <f t="shared" si="466"/>
        <v/>
      </c>
      <c r="O4969" s="38" t="str">
        <f t="shared" si="462"/>
        <v/>
      </c>
      <c r="P4969" s="39" t="str">
        <f t="shared" si="467"/>
        <v/>
      </c>
      <c r="AC4969" s="42" t="str">
        <f>IF(B4969="","",VLOOKUP(B4969,[2]Formula!B:C,2,0))</f>
        <v/>
      </c>
      <c r="AD4969" s="43" t="str">
        <f t="shared" si="465"/>
        <v/>
      </c>
    </row>
    <row r="4970" spans="1:30" x14ac:dyDescent="0.25">
      <c r="A4970" s="64"/>
      <c r="B4970" s="64"/>
      <c r="C4970" s="66"/>
      <c r="D4970" s="67"/>
      <c r="E4970" s="64"/>
      <c r="F4970" s="64"/>
      <c r="G4970" s="37" t="str">
        <f>IF(E4970="","",IF(OR(E4970="Project Management",E4970="Project Support",E4970="Sprint Management",E4970="Sprint Support"),"NA",ROUND((((VLOOKUP(AD4970,[2]Formula!V:X,3,0)))-SUMIF(AD:AD,AD4970,H:H)),2)))</f>
        <v/>
      </c>
      <c r="H4970" s="71"/>
      <c r="I4970" s="72"/>
      <c r="J4970" s="72"/>
      <c r="K4970" s="38" t="str">
        <f>IF(E4970="","",IF(OR(E4970="Project Management",E4970="Project Support",E4970="Sprint Management",E4970="Sprint Support"),"NA",(((SUMIF(AD:AD,AD4970,H:H)/VLOOKUP(AD4970,[2]Formula!V:X,3,0))*VLOOKUP(AD4970,[2]Formula!V:X,2,0))*H4970)/SUMIF(AD:AD,AD4970,H:H)))</f>
        <v/>
      </c>
      <c r="L4970" s="38" t="str">
        <f t="shared" si="463"/>
        <v/>
      </c>
      <c r="M4970" s="38" t="str">
        <f t="shared" si="464"/>
        <v/>
      </c>
      <c r="N4970" s="38" t="str">
        <f t="shared" si="466"/>
        <v/>
      </c>
      <c r="O4970" s="38" t="str">
        <f t="shared" si="462"/>
        <v/>
      </c>
      <c r="P4970" s="39" t="str">
        <f t="shared" si="467"/>
        <v/>
      </c>
      <c r="AC4970" s="42" t="str">
        <f>IF(B4970="","",VLOOKUP(B4970,[2]Formula!B:C,2,0))</f>
        <v/>
      </c>
      <c r="AD4970" s="43" t="str">
        <f t="shared" si="465"/>
        <v/>
      </c>
    </row>
    <row r="4971" spans="1:30" x14ac:dyDescent="0.25">
      <c r="A4971" s="64"/>
      <c r="B4971" s="64"/>
      <c r="C4971" s="66"/>
      <c r="D4971" s="67"/>
      <c r="E4971" s="64"/>
      <c r="F4971" s="64"/>
      <c r="G4971" s="37" t="str">
        <f>IF(E4971="","",IF(OR(E4971="Project Management",E4971="Project Support",E4971="Sprint Management",E4971="Sprint Support"),"NA",ROUND((((VLOOKUP(AD4971,[2]Formula!V:X,3,0)))-SUMIF(AD:AD,AD4971,H:H)),2)))</f>
        <v/>
      </c>
      <c r="H4971" s="71"/>
      <c r="I4971" s="72"/>
      <c r="J4971" s="72"/>
      <c r="K4971" s="38" t="str">
        <f>IF(E4971="","",IF(OR(E4971="Project Management",E4971="Project Support",E4971="Sprint Management",E4971="Sprint Support"),"NA",(((SUMIF(AD:AD,AD4971,H:H)/VLOOKUP(AD4971,[2]Formula!V:X,3,0))*VLOOKUP(AD4971,[2]Formula!V:X,2,0))*H4971)/SUMIF(AD:AD,AD4971,H:H)))</f>
        <v/>
      </c>
      <c r="L4971" s="38" t="str">
        <f t="shared" si="463"/>
        <v/>
      </c>
      <c r="M4971" s="38" t="str">
        <f t="shared" si="464"/>
        <v/>
      </c>
      <c r="N4971" s="38" t="str">
        <f t="shared" si="466"/>
        <v/>
      </c>
      <c r="O4971" s="38" t="str">
        <f t="shared" si="462"/>
        <v/>
      </c>
      <c r="P4971" s="39" t="str">
        <f t="shared" si="467"/>
        <v/>
      </c>
      <c r="AC4971" s="42" t="str">
        <f>IF(B4971="","",VLOOKUP(B4971,[2]Formula!B:C,2,0))</f>
        <v/>
      </c>
      <c r="AD4971" s="43" t="str">
        <f t="shared" si="465"/>
        <v/>
      </c>
    </row>
    <row r="4972" spans="1:30" x14ac:dyDescent="0.25">
      <c r="A4972" s="64"/>
      <c r="B4972" s="64"/>
      <c r="C4972" s="66"/>
      <c r="D4972" s="67"/>
      <c r="E4972" s="64"/>
      <c r="F4972" s="64"/>
      <c r="G4972" s="37" t="str">
        <f>IF(E4972="","",IF(OR(E4972="Project Management",E4972="Project Support",E4972="Sprint Management",E4972="Sprint Support"),"NA",ROUND((((VLOOKUP(AD4972,[2]Formula!V:X,3,0)))-SUMIF(AD:AD,AD4972,H:H)),2)))</f>
        <v/>
      </c>
      <c r="H4972" s="71"/>
      <c r="I4972" s="72"/>
      <c r="J4972" s="72"/>
      <c r="K4972" s="38" t="str">
        <f>IF(E4972="","",IF(OR(E4972="Project Management",E4972="Project Support",E4972="Sprint Management",E4972="Sprint Support"),"NA",(((SUMIF(AD:AD,AD4972,H:H)/VLOOKUP(AD4972,[2]Formula!V:X,3,0))*VLOOKUP(AD4972,[2]Formula!V:X,2,0))*H4972)/SUMIF(AD:AD,AD4972,H:H)))</f>
        <v/>
      </c>
      <c r="L4972" s="38" t="str">
        <f t="shared" si="463"/>
        <v/>
      </c>
      <c r="M4972" s="38" t="str">
        <f t="shared" si="464"/>
        <v/>
      </c>
      <c r="N4972" s="38" t="str">
        <f t="shared" si="466"/>
        <v/>
      </c>
      <c r="O4972" s="38" t="str">
        <f t="shared" si="462"/>
        <v/>
      </c>
      <c r="P4972" s="39" t="str">
        <f t="shared" si="467"/>
        <v/>
      </c>
      <c r="AC4972" s="42" t="str">
        <f>IF(B4972="","",VLOOKUP(B4972,[2]Formula!B:C,2,0))</f>
        <v/>
      </c>
      <c r="AD4972" s="43" t="str">
        <f t="shared" si="465"/>
        <v/>
      </c>
    </row>
    <row r="4973" spans="1:30" x14ac:dyDescent="0.25">
      <c r="A4973" s="64"/>
      <c r="B4973" s="64"/>
      <c r="C4973" s="66"/>
      <c r="D4973" s="67"/>
      <c r="E4973" s="64"/>
      <c r="F4973" s="64"/>
      <c r="G4973" s="37" t="str">
        <f>IF(E4973="","",IF(OR(E4973="Project Management",E4973="Project Support",E4973="Sprint Management",E4973="Sprint Support"),"NA",ROUND((((VLOOKUP(AD4973,[2]Formula!V:X,3,0)))-SUMIF(AD:AD,AD4973,H:H)),2)))</f>
        <v/>
      </c>
      <c r="H4973" s="71"/>
      <c r="I4973" s="72"/>
      <c r="J4973" s="72"/>
      <c r="K4973" s="38" t="str">
        <f>IF(E4973="","",IF(OR(E4973="Project Management",E4973="Project Support",E4973="Sprint Management",E4973="Sprint Support"),"NA",(((SUMIF(AD:AD,AD4973,H:H)/VLOOKUP(AD4973,[2]Formula!V:X,3,0))*VLOOKUP(AD4973,[2]Formula!V:X,2,0))*H4973)/SUMIF(AD:AD,AD4973,H:H)))</f>
        <v/>
      </c>
      <c r="L4973" s="38" t="str">
        <f t="shared" si="463"/>
        <v/>
      </c>
      <c r="M4973" s="38" t="str">
        <f t="shared" si="464"/>
        <v/>
      </c>
      <c r="N4973" s="38" t="str">
        <f t="shared" si="466"/>
        <v/>
      </c>
      <c r="O4973" s="38" t="str">
        <f t="shared" si="462"/>
        <v/>
      </c>
      <c r="P4973" s="39" t="str">
        <f t="shared" si="467"/>
        <v/>
      </c>
      <c r="AC4973" s="42" t="str">
        <f>IF(B4973="","",VLOOKUP(B4973,[2]Formula!B:C,2,0))</f>
        <v/>
      </c>
      <c r="AD4973" s="43" t="str">
        <f t="shared" si="465"/>
        <v/>
      </c>
    </row>
    <row r="4974" spans="1:30" x14ac:dyDescent="0.25">
      <c r="A4974" s="64"/>
      <c r="B4974" s="64"/>
      <c r="C4974" s="66"/>
      <c r="D4974" s="67"/>
      <c r="E4974" s="64"/>
      <c r="F4974" s="64"/>
      <c r="G4974" s="37" t="str">
        <f>IF(E4974="","",IF(OR(E4974="Project Management",E4974="Project Support",E4974="Sprint Management",E4974="Sprint Support"),"NA",ROUND((((VLOOKUP(AD4974,[2]Formula!V:X,3,0)))-SUMIF(AD:AD,AD4974,H:H)),2)))</f>
        <v/>
      </c>
      <c r="H4974" s="71"/>
      <c r="I4974" s="72"/>
      <c r="J4974" s="72"/>
      <c r="K4974" s="38" t="str">
        <f>IF(E4974="","",IF(OR(E4974="Project Management",E4974="Project Support",E4974="Sprint Management",E4974="Sprint Support"),"NA",(((SUMIF(AD:AD,AD4974,H:H)/VLOOKUP(AD4974,[2]Formula!V:X,3,0))*VLOOKUP(AD4974,[2]Formula!V:X,2,0))*H4974)/SUMIF(AD:AD,AD4974,H:H)))</f>
        <v/>
      </c>
      <c r="L4974" s="38" t="str">
        <f t="shared" si="463"/>
        <v/>
      </c>
      <c r="M4974" s="38" t="str">
        <f t="shared" si="464"/>
        <v/>
      </c>
      <c r="N4974" s="38" t="str">
        <f t="shared" si="466"/>
        <v/>
      </c>
      <c r="O4974" s="38" t="str">
        <f t="shared" si="462"/>
        <v/>
      </c>
      <c r="P4974" s="39" t="str">
        <f t="shared" si="467"/>
        <v/>
      </c>
      <c r="AC4974" s="42" t="str">
        <f>IF(B4974="","",VLOOKUP(B4974,[2]Formula!B:C,2,0))</f>
        <v/>
      </c>
      <c r="AD4974" s="43" t="str">
        <f t="shared" si="465"/>
        <v/>
      </c>
    </row>
    <row r="4975" spans="1:30" x14ac:dyDescent="0.25">
      <c r="A4975" s="64"/>
      <c r="B4975" s="64"/>
      <c r="C4975" s="66"/>
      <c r="D4975" s="67"/>
      <c r="E4975" s="64"/>
      <c r="F4975" s="64"/>
      <c r="G4975" s="37" t="str">
        <f>IF(E4975="","",IF(OR(E4975="Project Management",E4975="Project Support",E4975="Sprint Management",E4975="Sprint Support"),"NA",ROUND((((VLOOKUP(AD4975,[2]Formula!V:X,3,0)))-SUMIF(AD:AD,AD4975,H:H)),2)))</f>
        <v/>
      </c>
      <c r="H4975" s="71"/>
      <c r="I4975" s="72"/>
      <c r="J4975" s="72"/>
      <c r="K4975" s="38" t="str">
        <f>IF(E4975="","",IF(OR(E4975="Project Management",E4975="Project Support",E4975="Sprint Management",E4975="Sprint Support"),"NA",(((SUMIF(AD:AD,AD4975,H:H)/VLOOKUP(AD4975,[2]Formula!V:X,3,0))*VLOOKUP(AD4975,[2]Formula!V:X,2,0))*H4975)/SUMIF(AD:AD,AD4975,H:H)))</f>
        <v/>
      </c>
      <c r="L4975" s="38" t="str">
        <f t="shared" si="463"/>
        <v/>
      </c>
      <c r="M4975" s="38" t="str">
        <f t="shared" si="464"/>
        <v/>
      </c>
      <c r="N4975" s="38" t="str">
        <f t="shared" si="466"/>
        <v/>
      </c>
      <c r="O4975" s="38" t="str">
        <f t="shared" si="462"/>
        <v/>
      </c>
      <c r="P4975" s="39" t="str">
        <f t="shared" si="467"/>
        <v/>
      </c>
      <c r="AC4975" s="42" t="str">
        <f>IF(B4975="","",VLOOKUP(B4975,[2]Formula!B:C,2,0))</f>
        <v/>
      </c>
      <c r="AD4975" s="43" t="str">
        <f t="shared" si="465"/>
        <v/>
      </c>
    </row>
    <row r="4976" spans="1:30" x14ac:dyDescent="0.25">
      <c r="A4976" s="64"/>
      <c r="B4976" s="64"/>
      <c r="C4976" s="66"/>
      <c r="D4976" s="67"/>
      <c r="E4976" s="64"/>
      <c r="F4976" s="64"/>
      <c r="G4976" s="37" t="str">
        <f>IF(E4976="","",IF(OR(E4976="Project Management",E4976="Project Support",E4976="Sprint Management",E4976="Sprint Support"),"NA",ROUND((((VLOOKUP(AD4976,[2]Formula!V:X,3,0)))-SUMIF(AD:AD,AD4976,H:H)),2)))</f>
        <v/>
      </c>
      <c r="H4976" s="71"/>
      <c r="I4976" s="72"/>
      <c r="J4976" s="72"/>
      <c r="K4976" s="38" t="str">
        <f>IF(E4976="","",IF(OR(E4976="Project Management",E4976="Project Support",E4976="Sprint Management",E4976="Sprint Support"),"NA",(((SUMIF(AD:AD,AD4976,H:H)/VLOOKUP(AD4976,[2]Formula!V:X,3,0))*VLOOKUP(AD4976,[2]Formula!V:X,2,0))*H4976)/SUMIF(AD:AD,AD4976,H:H)))</f>
        <v/>
      </c>
      <c r="L4976" s="38" t="str">
        <f t="shared" si="463"/>
        <v/>
      </c>
      <c r="M4976" s="38" t="str">
        <f t="shared" si="464"/>
        <v/>
      </c>
      <c r="N4976" s="38" t="str">
        <f t="shared" si="466"/>
        <v/>
      </c>
      <c r="O4976" s="38" t="str">
        <f t="shared" si="462"/>
        <v/>
      </c>
      <c r="P4976" s="39" t="str">
        <f t="shared" si="467"/>
        <v/>
      </c>
      <c r="AC4976" s="42" t="str">
        <f>IF(B4976="","",VLOOKUP(B4976,[2]Formula!B:C,2,0))</f>
        <v/>
      </c>
      <c r="AD4976" s="43" t="str">
        <f t="shared" si="465"/>
        <v/>
      </c>
    </row>
    <row r="4977" spans="1:30" x14ac:dyDescent="0.25">
      <c r="A4977" s="64"/>
      <c r="B4977" s="64"/>
      <c r="C4977" s="66"/>
      <c r="D4977" s="67"/>
      <c r="E4977" s="64"/>
      <c r="F4977" s="64"/>
      <c r="G4977" s="37" t="str">
        <f>IF(E4977="","",IF(OR(E4977="Project Management",E4977="Project Support",E4977="Sprint Management",E4977="Sprint Support"),"NA",ROUND((((VLOOKUP(AD4977,[2]Formula!V:X,3,0)))-SUMIF(AD:AD,AD4977,H:H)),2)))</f>
        <v/>
      </c>
      <c r="H4977" s="71"/>
      <c r="I4977" s="72"/>
      <c r="J4977" s="72"/>
      <c r="K4977" s="38" t="str">
        <f>IF(E4977="","",IF(OR(E4977="Project Management",E4977="Project Support",E4977="Sprint Management",E4977="Sprint Support"),"NA",(((SUMIF(AD:AD,AD4977,H:H)/VLOOKUP(AD4977,[2]Formula!V:X,3,0))*VLOOKUP(AD4977,[2]Formula!V:X,2,0))*H4977)/SUMIF(AD:AD,AD4977,H:H)))</f>
        <v/>
      </c>
      <c r="L4977" s="38" t="str">
        <f t="shared" si="463"/>
        <v/>
      </c>
      <c r="M4977" s="38" t="str">
        <f t="shared" si="464"/>
        <v/>
      </c>
      <c r="N4977" s="38" t="str">
        <f t="shared" si="466"/>
        <v/>
      </c>
      <c r="O4977" s="38" t="str">
        <f t="shared" si="462"/>
        <v/>
      </c>
      <c r="P4977" s="39" t="str">
        <f t="shared" si="467"/>
        <v/>
      </c>
      <c r="AC4977" s="42" t="str">
        <f>IF(B4977="","",VLOOKUP(B4977,[2]Formula!B:C,2,0))</f>
        <v/>
      </c>
      <c r="AD4977" s="43" t="str">
        <f t="shared" si="465"/>
        <v/>
      </c>
    </row>
    <row r="4978" spans="1:30" x14ac:dyDescent="0.25">
      <c r="A4978" s="64"/>
      <c r="B4978" s="64"/>
      <c r="C4978" s="66"/>
      <c r="D4978" s="67"/>
      <c r="E4978" s="64"/>
      <c r="F4978" s="64"/>
      <c r="G4978" s="37" t="str">
        <f>IF(E4978="","",IF(OR(E4978="Project Management",E4978="Project Support",E4978="Sprint Management",E4978="Sprint Support"),"NA",ROUND((((VLOOKUP(AD4978,[2]Formula!V:X,3,0)))-SUMIF(AD:AD,AD4978,H:H)),2)))</f>
        <v/>
      </c>
      <c r="H4978" s="71"/>
      <c r="I4978" s="72"/>
      <c r="J4978" s="72"/>
      <c r="K4978" s="38" t="str">
        <f>IF(E4978="","",IF(OR(E4978="Project Management",E4978="Project Support",E4978="Sprint Management",E4978="Sprint Support"),"NA",(((SUMIF(AD:AD,AD4978,H:H)/VLOOKUP(AD4978,[2]Formula!V:X,3,0))*VLOOKUP(AD4978,[2]Formula!V:X,2,0))*H4978)/SUMIF(AD:AD,AD4978,H:H)))</f>
        <v/>
      </c>
      <c r="L4978" s="38" t="str">
        <f t="shared" si="463"/>
        <v/>
      </c>
      <c r="M4978" s="38" t="str">
        <f t="shared" si="464"/>
        <v/>
      </c>
      <c r="N4978" s="38" t="str">
        <f t="shared" si="466"/>
        <v/>
      </c>
      <c r="O4978" s="38" t="str">
        <f t="shared" si="462"/>
        <v/>
      </c>
      <c r="P4978" s="39" t="str">
        <f t="shared" si="467"/>
        <v/>
      </c>
      <c r="AC4978" s="42" t="str">
        <f>IF(B4978="","",VLOOKUP(B4978,[2]Formula!B:C,2,0))</f>
        <v/>
      </c>
      <c r="AD4978" s="43" t="str">
        <f t="shared" si="465"/>
        <v/>
      </c>
    </row>
    <row r="4979" spans="1:30" x14ac:dyDescent="0.25">
      <c r="A4979" s="64"/>
      <c r="B4979" s="64"/>
      <c r="C4979" s="66"/>
      <c r="D4979" s="67"/>
      <c r="E4979" s="64"/>
      <c r="F4979" s="64"/>
      <c r="G4979" s="37" t="str">
        <f>IF(E4979="","",IF(OR(E4979="Project Management",E4979="Project Support",E4979="Sprint Management",E4979="Sprint Support"),"NA",ROUND((((VLOOKUP(AD4979,[2]Formula!V:X,3,0)))-SUMIF(AD:AD,AD4979,H:H)),2)))</f>
        <v/>
      </c>
      <c r="H4979" s="71"/>
      <c r="I4979" s="72"/>
      <c r="J4979" s="72"/>
      <c r="K4979" s="38" t="str">
        <f>IF(E4979="","",IF(OR(E4979="Project Management",E4979="Project Support",E4979="Sprint Management",E4979="Sprint Support"),"NA",(((SUMIF(AD:AD,AD4979,H:H)/VLOOKUP(AD4979,[2]Formula!V:X,3,0))*VLOOKUP(AD4979,[2]Formula!V:X,2,0))*H4979)/SUMIF(AD:AD,AD4979,H:H)))</f>
        <v/>
      </c>
      <c r="L4979" s="38" t="str">
        <f t="shared" si="463"/>
        <v/>
      </c>
      <c r="M4979" s="38" t="str">
        <f t="shared" si="464"/>
        <v/>
      </c>
      <c r="N4979" s="38" t="str">
        <f t="shared" si="466"/>
        <v/>
      </c>
      <c r="O4979" s="38" t="str">
        <f t="shared" si="462"/>
        <v/>
      </c>
      <c r="P4979" s="39" t="str">
        <f t="shared" si="467"/>
        <v/>
      </c>
      <c r="AC4979" s="42" t="str">
        <f>IF(B4979="","",VLOOKUP(B4979,[2]Formula!B:C,2,0))</f>
        <v/>
      </c>
      <c r="AD4979" s="43" t="str">
        <f t="shared" si="465"/>
        <v/>
      </c>
    </row>
    <row r="4980" spans="1:30" x14ac:dyDescent="0.25">
      <c r="A4980" s="64"/>
      <c r="B4980" s="64"/>
      <c r="C4980" s="66"/>
      <c r="D4980" s="67"/>
      <c r="E4980" s="64"/>
      <c r="F4980" s="64"/>
      <c r="G4980" s="37" t="str">
        <f>IF(E4980="","",IF(OR(E4980="Project Management",E4980="Project Support",E4980="Sprint Management",E4980="Sprint Support"),"NA",ROUND((((VLOOKUP(AD4980,[2]Formula!V:X,3,0)))-SUMIF(AD:AD,AD4980,H:H)),2)))</f>
        <v/>
      </c>
      <c r="H4980" s="71"/>
      <c r="I4980" s="72"/>
      <c r="J4980" s="72"/>
      <c r="K4980" s="38" t="str">
        <f>IF(E4980="","",IF(OR(E4980="Project Management",E4980="Project Support",E4980="Sprint Management",E4980="Sprint Support"),"NA",(((SUMIF(AD:AD,AD4980,H:H)/VLOOKUP(AD4980,[2]Formula!V:X,3,0))*VLOOKUP(AD4980,[2]Formula!V:X,2,0))*H4980)/SUMIF(AD:AD,AD4980,H:H)))</f>
        <v/>
      </c>
      <c r="L4980" s="38" t="str">
        <f t="shared" si="463"/>
        <v/>
      </c>
      <c r="M4980" s="38" t="str">
        <f t="shared" si="464"/>
        <v/>
      </c>
      <c r="N4980" s="38" t="str">
        <f t="shared" si="466"/>
        <v/>
      </c>
      <c r="O4980" s="38" t="str">
        <f t="shared" si="462"/>
        <v/>
      </c>
      <c r="P4980" s="39" t="str">
        <f t="shared" si="467"/>
        <v/>
      </c>
      <c r="AC4980" s="42" t="str">
        <f>IF(B4980="","",VLOOKUP(B4980,[2]Formula!B:C,2,0))</f>
        <v/>
      </c>
      <c r="AD4980" s="43" t="str">
        <f t="shared" si="465"/>
        <v/>
      </c>
    </row>
    <row r="4981" spans="1:30" x14ac:dyDescent="0.25">
      <c r="A4981" s="64"/>
      <c r="B4981" s="64"/>
      <c r="C4981" s="66"/>
      <c r="D4981" s="67"/>
      <c r="E4981" s="64"/>
      <c r="F4981" s="64"/>
      <c r="G4981" s="37" t="str">
        <f>IF(E4981="","",IF(OR(E4981="Project Management",E4981="Project Support",E4981="Sprint Management",E4981="Sprint Support"),"NA",ROUND((((VLOOKUP(AD4981,[2]Formula!V:X,3,0)))-SUMIF(AD:AD,AD4981,H:H)),2)))</f>
        <v/>
      </c>
      <c r="H4981" s="71"/>
      <c r="I4981" s="72"/>
      <c r="J4981" s="72"/>
      <c r="K4981" s="38" t="str">
        <f>IF(E4981="","",IF(OR(E4981="Project Management",E4981="Project Support",E4981="Sprint Management",E4981="Sprint Support"),"NA",(((SUMIF(AD:AD,AD4981,H:H)/VLOOKUP(AD4981,[2]Formula!V:X,3,0))*VLOOKUP(AD4981,[2]Formula!V:X,2,0))*H4981)/SUMIF(AD:AD,AD4981,H:H)))</f>
        <v/>
      </c>
      <c r="L4981" s="38" t="str">
        <f t="shared" si="463"/>
        <v/>
      </c>
      <c r="M4981" s="38" t="str">
        <f t="shared" si="464"/>
        <v/>
      </c>
      <c r="N4981" s="38" t="str">
        <f t="shared" si="466"/>
        <v/>
      </c>
      <c r="O4981" s="38" t="str">
        <f t="shared" ref="O4981:O5044" si="468">IFERROR(L4981/M4981,"")</f>
        <v/>
      </c>
      <c r="P4981" s="39" t="str">
        <f t="shared" si="467"/>
        <v/>
      </c>
      <c r="AC4981" s="42" t="str">
        <f>IF(B4981="","",VLOOKUP(B4981,[2]Formula!B:C,2,0))</f>
        <v/>
      </c>
      <c r="AD4981" s="43" t="str">
        <f t="shared" si="465"/>
        <v/>
      </c>
    </row>
    <row r="4982" spans="1:30" x14ac:dyDescent="0.25">
      <c r="A4982" s="64"/>
      <c r="B4982" s="64"/>
      <c r="C4982" s="66"/>
      <c r="D4982" s="67"/>
      <c r="E4982" s="64"/>
      <c r="F4982" s="64"/>
      <c r="G4982" s="37" t="str">
        <f>IF(E4982="","",IF(OR(E4982="Project Management",E4982="Project Support",E4982="Sprint Management",E4982="Sprint Support"),"NA",ROUND((((VLOOKUP(AD4982,[2]Formula!V:X,3,0)))-SUMIF(AD:AD,AD4982,H:H)),2)))</f>
        <v/>
      </c>
      <c r="H4982" s="71"/>
      <c r="I4982" s="72"/>
      <c r="J4982" s="72"/>
      <c r="K4982" s="38" t="str">
        <f>IF(E4982="","",IF(OR(E4982="Project Management",E4982="Project Support",E4982="Sprint Management",E4982="Sprint Support"),"NA",(((SUMIF(AD:AD,AD4982,H:H)/VLOOKUP(AD4982,[2]Formula!V:X,3,0))*VLOOKUP(AD4982,[2]Formula!V:X,2,0))*H4982)/SUMIF(AD:AD,AD4982,H:H)))</f>
        <v/>
      </c>
      <c r="L4982" s="38" t="str">
        <f t="shared" si="463"/>
        <v/>
      </c>
      <c r="M4982" s="38" t="str">
        <f t="shared" si="464"/>
        <v/>
      </c>
      <c r="N4982" s="38" t="str">
        <f t="shared" si="466"/>
        <v/>
      </c>
      <c r="O4982" s="38" t="str">
        <f t="shared" si="468"/>
        <v/>
      </c>
      <c r="P4982" s="39" t="str">
        <f t="shared" si="467"/>
        <v/>
      </c>
      <c r="AC4982" s="42" t="str">
        <f>IF(B4982="","",VLOOKUP(B4982,[2]Formula!B:C,2,0))</f>
        <v/>
      </c>
      <c r="AD4982" s="43" t="str">
        <f t="shared" si="465"/>
        <v/>
      </c>
    </row>
    <row r="4983" spans="1:30" x14ac:dyDescent="0.25">
      <c r="A4983" s="64"/>
      <c r="B4983" s="64"/>
      <c r="C4983" s="66"/>
      <c r="D4983" s="67"/>
      <c r="E4983" s="64"/>
      <c r="F4983" s="64"/>
      <c r="G4983" s="37" t="str">
        <f>IF(E4983="","",IF(OR(E4983="Project Management",E4983="Project Support",E4983="Sprint Management",E4983="Sprint Support"),"NA",ROUND((((VLOOKUP(AD4983,[2]Formula!V:X,3,0)))-SUMIF(AD:AD,AD4983,H:H)),2)))</f>
        <v/>
      </c>
      <c r="H4983" s="71"/>
      <c r="I4983" s="72"/>
      <c r="J4983" s="72"/>
      <c r="K4983" s="38" t="str">
        <f>IF(E4983="","",IF(OR(E4983="Project Management",E4983="Project Support",E4983="Sprint Management",E4983="Sprint Support"),"NA",(((SUMIF(AD:AD,AD4983,H:H)/VLOOKUP(AD4983,[2]Formula!V:X,3,0))*VLOOKUP(AD4983,[2]Formula!V:X,2,0))*H4983)/SUMIF(AD:AD,AD4983,H:H)))</f>
        <v/>
      </c>
      <c r="L4983" s="38" t="str">
        <f t="shared" si="463"/>
        <v/>
      </c>
      <c r="M4983" s="38" t="str">
        <f t="shared" si="464"/>
        <v/>
      </c>
      <c r="N4983" s="38" t="str">
        <f t="shared" si="466"/>
        <v/>
      </c>
      <c r="O4983" s="38" t="str">
        <f t="shared" si="468"/>
        <v/>
      </c>
      <c r="P4983" s="39" t="str">
        <f t="shared" si="467"/>
        <v/>
      </c>
      <c r="AC4983" s="42" t="str">
        <f>IF(B4983="","",VLOOKUP(B4983,[2]Formula!B:C,2,0))</f>
        <v/>
      </c>
      <c r="AD4983" s="43" t="str">
        <f t="shared" si="465"/>
        <v/>
      </c>
    </row>
    <row r="4984" spans="1:30" x14ac:dyDescent="0.25">
      <c r="A4984" s="64"/>
      <c r="B4984" s="64"/>
      <c r="C4984" s="66"/>
      <c r="D4984" s="67"/>
      <c r="E4984" s="64"/>
      <c r="F4984" s="64"/>
      <c r="G4984" s="37" t="str">
        <f>IF(E4984="","",IF(OR(E4984="Project Management",E4984="Project Support",E4984="Sprint Management",E4984="Sprint Support"),"NA",ROUND((((VLOOKUP(AD4984,[2]Formula!V:X,3,0)))-SUMIF(AD:AD,AD4984,H:H)),2)))</f>
        <v/>
      </c>
      <c r="H4984" s="71"/>
      <c r="I4984" s="72"/>
      <c r="J4984" s="72"/>
      <c r="K4984" s="38" t="str">
        <f>IF(E4984="","",IF(OR(E4984="Project Management",E4984="Project Support",E4984="Sprint Management",E4984="Sprint Support"),"NA",(((SUMIF(AD:AD,AD4984,H:H)/VLOOKUP(AD4984,[2]Formula!V:X,3,0))*VLOOKUP(AD4984,[2]Formula!V:X,2,0))*H4984)/SUMIF(AD:AD,AD4984,H:H)))</f>
        <v/>
      </c>
      <c r="L4984" s="38" t="str">
        <f t="shared" si="463"/>
        <v/>
      </c>
      <c r="M4984" s="38" t="str">
        <f t="shared" si="464"/>
        <v/>
      </c>
      <c r="N4984" s="38" t="str">
        <f t="shared" si="466"/>
        <v/>
      </c>
      <c r="O4984" s="38" t="str">
        <f t="shared" si="468"/>
        <v/>
      </c>
      <c r="P4984" s="39" t="str">
        <f t="shared" si="467"/>
        <v/>
      </c>
      <c r="AC4984" s="42" t="str">
        <f>IF(B4984="","",VLOOKUP(B4984,[2]Formula!B:C,2,0))</f>
        <v/>
      </c>
      <c r="AD4984" s="43" t="str">
        <f t="shared" si="465"/>
        <v/>
      </c>
    </row>
    <row r="4985" spans="1:30" x14ac:dyDescent="0.25">
      <c r="A4985" s="64"/>
      <c r="B4985" s="64"/>
      <c r="C4985" s="66"/>
      <c r="D4985" s="67"/>
      <c r="E4985" s="64"/>
      <c r="F4985" s="64"/>
      <c r="G4985" s="37" t="str">
        <f>IF(E4985="","",IF(OR(E4985="Project Management",E4985="Project Support",E4985="Sprint Management",E4985="Sprint Support"),"NA",ROUND((((VLOOKUP(AD4985,[2]Formula!V:X,3,0)))-SUMIF(AD:AD,AD4985,H:H)),2)))</f>
        <v/>
      </c>
      <c r="H4985" s="71"/>
      <c r="I4985" s="72"/>
      <c r="J4985" s="72"/>
      <c r="K4985" s="38" t="str">
        <f>IF(E4985="","",IF(OR(E4985="Project Management",E4985="Project Support",E4985="Sprint Management",E4985="Sprint Support"),"NA",(((SUMIF(AD:AD,AD4985,H:H)/VLOOKUP(AD4985,[2]Formula!V:X,3,0))*VLOOKUP(AD4985,[2]Formula!V:X,2,0))*H4985)/SUMIF(AD:AD,AD4985,H:H)))</f>
        <v/>
      </c>
      <c r="L4985" s="38" t="str">
        <f t="shared" si="463"/>
        <v/>
      </c>
      <c r="M4985" s="38" t="str">
        <f t="shared" si="464"/>
        <v/>
      </c>
      <c r="N4985" s="38" t="str">
        <f t="shared" si="466"/>
        <v/>
      </c>
      <c r="O4985" s="38" t="str">
        <f t="shared" si="468"/>
        <v/>
      </c>
      <c r="P4985" s="39" t="str">
        <f t="shared" si="467"/>
        <v/>
      </c>
      <c r="AC4985" s="42" t="str">
        <f>IF(B4985="","",VLOOKUP(B4985,[2]Formula!B:C,2,0))</f>
        <v/>
      </c>
      <c r="AD4985" s="43" t="str">
        <f t="shared" si="465"/>
        <v/>
      </c>
    </row>
    <row r="4986" spans="1:30" x14ac:dyDescent="0.25">
      <c r="A4986" s="64"/>
      <c r="B4986" s="64"/>
      <c r="C4986" s="66"/>
      <c r="D4986" s="67"/>
      <c r="E4986" s="64"/>
      <c r="F4986" s="64"/>
      <c r="G4986" s="37" t="str">
        <f>IF(E4986="","",IF(OR(E4986="Project Management",E4986="Project Support",E4986="Sprint Management",E4986="Sprint Support"),"NA",ROUND((((VLOOKUP(AD4986,[2]Formula!V:X,3,0)))-SUMIF(AD:AD,AD4986,H:H)),2)))</f>
        <v/>
      </c>
      <c r="H4986" s="71"/>
      <c r="I4986" s="72"/>
      <c r="J4986" s="72"/>
      <c r="K4986" s="38" t="str">
        <f>IF(E4986="","",IF(OR(E4986="Project Management",E4986="Project Support",E4986="Sprint Management",E4986="Sprint Support"),"NA",(((SUMIF(AD:AD,AD4986,H:H)/VLOOKUP(AD4986,[2]Formula!V:X,3,0))*VLOOKUP(AD4986,[2]Formula!V:X,2,0))*H4986)/SUMIF(AD:AD,AD4986,H:H)))</f>
        <v/>
      </c>
      <c r="L4986" s="38" t="str">
        <f t="shared" si="463"/>
        <v/>
      </c>
      <c r="M4986" s="38" t="str">
        <f t="shared" si="464"/>
        <v/>
      </c>
      <c r="N4986" s="38" t="str">
        <f t="shared" si="466"/>
        <v/>
      </c>
      <c r="O4986" s="38" t="str">
        <f t="shared" si="468"/>
        <v/>
      </c>
      <c r="P4986" s="39" t="str">
        <f t="shared" si="467"/>
        <v/>
      </c>
      <c r="AC4986" s="42" t="str">
        <f>IF(B4986="","",VLOOKUP(B4986,[2]Formula!B:C,2,0))</f>
        <v/>
      </c>
      <c r="AD4986" s="43" t="str">
        <f t="shared" si="465"/>
        <v/>
      </c>
    </row>
    <row r="4987" spans="1:30" x14ac:dyDescent="0.25">
      <c r="A4987" s="64"/>
      <c r="B4987" s="64"/>
      <c r="C4987" s="66"/>
      <c r="D4987" s="67"/>
      <c r="E4987" s="64"/>
      <c r="F4987" s="64"/>
      <c r="G4987" s="37" t="str">
        <f>IF(E4987="","",IF(OR(E4987="Project Management",E4987="Project Support",E4987="Sprint Management",E4987="Sprint Support"),"NA",ROUND((((VLOOKUP(AD4987,[2]Formula!V:X,3,0)))-SUMIF(AD:AD,AD4987,H:H)),2)))</f>
        <v/>
      </c>
      <c r="H4987" s="71"/>
      <c r="I4987" s="72"/>
      <c r="J4987" s="72"/>
      <c r="K4987" s="38" t="str">
        <f>IF(E4987="","",IF(OR(E4987="Project Management",E4987="Project Support",E4987="Sprint Management",E4987="Sprint Support"),"NA",(((SUMIF(AD:AD,AD4987,H:H)/VLOOKUP(AD4987,[2]Formula!V:X,3,0))*VLOOKUP(AD4987,[2]Formula!V:X,2,0))*H4987)/SUMIF(AD:AD,AD4987,H:H)))</f>
        <v/>
      </c>
      <c r="L4987" s="38" t="str">
        <f t="shared" si="463"/>
        <v/>
      </c>
      <c r="M4987" s="38" t="str">
        <f t="shared" si="464"/>
        <v/>
      </c>
      <c r="N4987" s="38" t="str">
        <f t="shared" si="466"/>
        <v/>
      </c>
      <c r="O4987" s="38" t="str">
        <f t="shared" si="468"/>
        <v/>
      </c>
      <c r="P4987" s="39" t="str">
        <f t="shared" si="467"/>
        <v/>
      </c>
      <c r="AC4987" s="42" t="str">
        <f>IF(B4987="","",VLOOKUP(B4987,[2]Formula!B:C,2,0))</f>
        <v/>
      </c>
      <c r="AD4987" s="43" t="str">
        <f t="shared" si="465"/>
        <v/>
      </c>
    </row>
    <row r="4988" spans="1:30" x14ac:dyDescent="0.25">
      <c r="A4988" s="64"/>
      <c r="B4988" s="64"/>
      <c r="C4988" s="66"/>
      <c r="D4988" s="67"/>
      <c r="E4988" s="64"/>
      <c r="F4988" s="64"/>
      <c r="G4988" s="37" t="str">
        <f>IF(E4988="","",IF(OR(E4988="Project Management",E4988="Project Support",E4988="Sprint Management",E4988="Sprint Support"),"NA",ROUND((((VLOOKUP(AD4988,[2]Formula!V:X,3,0)))-SUMIF(AD:AD,AD4988,H:H)),2)))</f>
        <v/>
      </c>
      <c r="H4988" s="71"/>
      <c r="I4988" s="72"/>
      <c r="J4988" s="72"/>
      <c r="K4988" s="38" t="str">
        <f>IF(E4988="","",IF(OR(E4988="Project Management",E4988="Project Support",E4988="Sprint Management",E4988="Sprint Support"),"NA",(((SUMIF(AD:AD,AD4988,H:H)/VLOOKUP(AD4988,[2]Formula!V:X,3,0))*VLOOKUP(AD4988,[2]Formula!V:X,2,0))*H4988)/SUMIF(AD:AD,AD4988,H:H)))</f>
        <v/>
      </c>
      <c r="L4988" s="38" t="str">
        <f t="shared" si="463"/>
        <v/>
      </c>
      <c r="M4988" s="38" t="str">
        <f t="shared" si="464"/>
        <v/>
      </c>
      <c r="N4988" s="38" t="str">
        <f t="shared" si="466"/>
        <v/>
      </c>
      <c r="O4988" s="38" t="str">
        <f t="shared" si="468"/>
        <v/>
      </c>
      <c r="P4988" s="39" t="str">
        <f t="shared" si="467"/>
        <v/>
      </c>
      <c r="AC4988" s="42" t="str">
        <f>IF(B4988="","",VLOOKUP(B4988,[2]Formula!B:C,2,0))</f>
        <v/>
      </c>
      <c r="AD4988" s="43" t="str">
        <f t="shared" si="465"/>
        <v/>
      </c>
    </row>
    <row r="4989" spans="1:30" x14ac:dyDescent="0.25">
      <c r="A4989" s="64"/>
      <c r="B4989" s="64"/>
      <c r="C4989" s="66"/>
      <c r="D4989" s="67"/>
      <c r="E4989" s="64"/>
      <c r="F4989" s="64"/>
      <c r="G4989" s="37" t="str">
        <f>IF(E4989="","",IF(OR(E4989="Project Management",E4989="Project Support",E4989="Sprint Management",E4989="Sprint Support"),"NA",ROUND((((VLOOKUP(AD4989,[2]Formula!V:X,3,0)))-SUMIF(AD:AD,AD4989,H:H)),2)))</f>
        <v/>
      </c>
      <c r="H4989" s="71"/>
      <c r="I4989" s="72"/>
      <c r="J4989" s="72"/>
      <c r="K4989" s="38" t="str">
        <f>IF(E4989="","",IF(OR(E4989="Project Management",E4989="Project Support",E4989="Sprint Management",E4989="Sprint Support"),"NA",(((SUMIF(AD:AD,AD4989,H:H)/VLOOKUP(AD4989,[2]Formula!V:X,3,0))*VLOOKUP(AD4989,[2]Formula!V:X,2,0))*H4989)/SUMIF(AD:AD,AD4989,H:H)))</f>
        <v/>
      </c>
      <c r="L4989" s="38" t="str">
        <f t="shared" si="463"/>
        <v/>
      </c>
      <c r="M4989" s="38" t="str">
        <f t="shared" si="464"/>
        <v/>
      </c>
      <c r="N4989" s="38" t="str">
        <f t="shared" si="466"/>
        <v/>
      </c>
      <c r="O4989" s="38" t="str">
        <f t="shared" si="468"/>
        <v/>
      </c>
      <c r="P4989" s="39" t="str">
        <f t="shared" si="467"/>
        <v/>
      </c>
      <c r="AC4989" s="42" t="str">
        <f>IF(B4989="","",VLOOKUP(B4989,[2]Formula!B:C,2,0))</f>
        <v/>
      </c>
      <c r="AD4989" s="43" t="str">
        <f t="shared" si="465"/>
        <v/>
      </c>
    </row>
    <row r="4990" spans="1:30" x14ac:dyDescent="0.25">
      <c r="A4990" s="64"/>
      <c r="B4990" s="64"/>
      <c r="C4990" s="66"/>
      <c r="D4990" s="67"/>
      <c r="E4990" s="64"/>
      <c r="F4990" s="64"/>
      <c r="G4990" s="37" t="str">
        <f>IF(E4990="","",IF(OR(E4990="Project Management",E4990="Project Support",E4990="Sprint Management",E4990="Sprint Support"),"NA",ROUND((((VLOOKUP(AD4990,[2]Formula!V:X,3,0)))-SUMIF(AD:AD,AD4990,H:H)),2)))</f>
        <v/>
      </c>
      <c r="H4990" s="71"/>
      <c r="I4990" s="72"/>
      <c r="J4990" s="72"/>
      <c r="K4990" s="38" t="str">
        <f>IF(E4990="","",IF(OR(E4990="Project Management",E4990="Project Support",E4990="Sprint Management",E4990="Sprint Support"),"NA",(((SUMIF(AD:AD,AD4990,H:H)/VLOOKUP(AD4990,[2]Formula!V:X,3,0))*VLOOKUP(AD4990,[2]Formula!V:X,2,0))*H4990)/SUMIF(AD:AD,AD4990,H:H)))</f>
        <v/>
      </c>
      <c r="L4990" s="38" t="str">
        <f t="shared" si="463"/>
        <v/>
      </c>
      <c r="M4990" s="38" t="str">
        <f t="shared" si="464"/>
        <v/>
      </c>
      <c r="N4990" s="38" t="str">
        <f t="shared" si="466"/>
        <v/>
      </c>
      <c r="O4990" s="38" t="str">
        <f t="shared" si="468"/>
        <v/>
      </c>
      <c r="P4990" s="39" t="str">
        <f t="shared" si="467"/>
        <v/>
      </c>
      <c r="AC4990" s="42" t="str">
        <f>IF(B4990="","",VLOOKUP(B4990,[2]Formula!B:C,2,0))</f>
        <v/>
      </c>
      <c r="AD4990" s="43" t="str">
        <f t="shared" si="465"/>
        <v/>
      </c>
    </row>
    <row r="4991" spans="1:30" x14ac:dyDescent="0.25">
      <c r="A4991" s="64"/>
      <c r="B4991" s="64"/>
      <c r="C4991" s="66"/>
      <c r="D4991" s="67"/>
      <c r="E4991" s="64"/>
      <c r="F4991" s="64"/>
      <c r="G4991" s="37" t="str">
        <f>IF(E4991="","",IF(OR(E4991="Project Management",E4991="Project Support",E4991="Sprint Management",E4991="Sprint Support"),"NA",ROUND((((VLOOKUP(AD4991,[2]Formula!V:X,3,0)))-SUMIF(AD:AD,AD4991,H:H)),2)))</f>
        <v/>
      </c>
      <c r="H4991" s="71"/>
      <c r="I4991" s="72"/>
      <c r="J4991" s="72"/>
      <c r="K4991" s="38" t="str">
        <f>IF(E4991="","",IF(OR(E4991="Project Management",E4991="Project Support",E4991="Sprint Management",E4991="Sprint Support"),"NA",(((SUMIF(AD:AD,AD4991,H:H)/VLOOKUP(AD4991,[2]Formula!V:X,3,0))*VLOOKUP(AD4991,[2]Formula!V:X,2,0))*H4991)/SUMIF(AD:AD,AD4991,H:H)))</f>
        <v/>
      </c>
      <c r="L4991" s="38" t="str">
        <f t="shared" si="463"/>
        <v/>
      </c>
      <c r="M4991" s="38" t="str">
        <f t="shared" si="464"/>
        <v/>
      </c>
      <c r="N4991" s="38" t="str">
        <f t="shared" si="466"/>
        <v/>
      </c>
      <c r="O4991" s="38" t="str">
        <f t="shared" si="468"/>
        <v/>
      </c>
      <c r="P4991" s="39" t="str">
        <f t="shared" si="467"/>
        <v/>
      </c>
      <c r="AC4991" s="42" t="str">
        <f>IF(B4991="","",VLOOKUP(B4991,[2]Formula!B:C,2,0))</f>
        <v/>
      </c>
      <c r="AD4991" s="43" t="str">
        <f t="shared" si="465"/>
        <v/>
      </c>
    </row>
    <row r="4992" spans="1:30" x14ac:dyDescent="0.25">
      <c r="A4992" s="64"/>
      <c r="B4992" s="64"/>
      <c r="C4992" s="66"/>
      <c r="D4992" s="67"/>
      <c r="E4992" s="64"/>
      <c r="F4992" s="64"/>
      <c r="G4992" s="37" t="str">
        <f>IF(E4992="","",IF(OR(E4992="Project Management",E4992="Project Support",E4992="Sprint Management",E4992="Sprint Support"),"NA",ROUND((((VLOOKUP(AD4992,[2]Formula!V:X,3,0)))-SUMIF(AD:AD,AD4992,H:H)),2)))</f>
        <v/>
      </c>
      <c r="H4992" s="71"/>
      <c r="I4992" s="72"/>
      <c r="J4992" s="72"/>
      <c r="K4992" s="38" t="str">
        <f>IF(E4992="","",IF(OR(E4992="Project Management",E4992="Project Support",E4992="Sprint Management",E4992="Sprint Support"),"NA",(((SUMIF(AD:AD,AD4992,H:H)/VLOOKUP(AD4992,[2]Formula!V:X,3,0))*VLOOKUP(AD4992,[2]Formula!V:X,2,0))*H4992)/SUMIF(AD:AD,AD4992,H:H)))</f>
        <v/>
      </c>
      <c r="L4992" s="38" t="str">
        <f t="shared" si="463"/>
        <v/>
      </c>
      <c r="M4992" s="38" t="str">
        <f t="shared" si="464"/>
        <v/>
      </c>
      <c r="N4992" s="38" t="str">
        <f t="shared" si="466"/>
        <v/>
      </c>
      <c r="O4992" s="38" t="str">
        <f t="shared" si="468"/>
        <v/>
      </c>
      <c r="P4992" s="39" t="str">
        <f t="shared" si="467"/>
        <v/>
      </c>
      <c r="AC4992" s="42" t="str">
        <f>IF(B4992="","",VLOOKUP(B4992,[2]Formula!B:C,2,0))</f>
        <v/>
      </c>
      <c r="AD4992" s="43" t="str">
        <f t="shared" si="465"/>
        <v/>
      </c>
    </row>
    <row r="4993" spans="1:30" x14ac:dyDescent="0.25">
      <c r="A4993" s="64"/>
      <c r="B4993" s="64"/>
      <c r="C4993" s="66"/>
      <c r="D4993" s="67"/>
      <c r="E4993" s="64"/>
      <c r="F4993" s="64"/>
      <c r="G4993" s="37" t="str">
        <f>IF(E4993="","",IF(OR(E4993="Project Management",E4993="Project Support",E4993="Sprint Management",E4993="Sprint Support"),"NA",ROUND((((VLOOKUP(AD4993,[2]Formula!V:X,3,0)))-SUMIF(AD:AD,AD4993,H:H)),2)))</f>
        <v/>
      </c>
      <c r="H4993" s="71"/>
      <c r="I4993" s="72"/>
      <c r="J4993" s="72"/>
      <c r="K4993" s="38" t="str">
        <f>IF(E4993="","",IF(OR(E4993="Project Management",E4993="Project Support",E4993="Sprint Management",E4993="Sprint Support"),"NA",(((SUMIF(AD:AD,AD4993,H:H)/VLOOKUP(AD4993,[2]Formula!V:X,3,0))*VLOOKUP(AD4993,[2]Formula!V:X,2,0))*H4993)/SUMIF(AD:AD,AD4993,H:H)))</f>
        <v/>
      </c>
      <c r="L4993" s="38" t="str">
        <f t="shared" si="463"/>
        <v/>
      </c>
      <c r="M4993" s="38" t="str">
        <f t="shared" si="464"/>
        <v/>
      </c>
      <c r="N4993" s="38" t="str">
        <f t="shared" si="466"/>
        <v/>
      </c>
      <c r="O4993" s="38" t="str">
        <f t="shared" si="468"/>
        <v/>
      </c>
      <c r="P4993" s="39" t="str">
        <f t="shared" si="467"/>
        <v/>
      </c>
      <c r="AC4993" s="42" t="str">
        <f>IF(B4993="","",VLOOKUP(B4993,[2]Formula!B:C,2,0))</f>
        <v/>
      </c>
      <c r="AD4993" s="43" t="str">
        <f t="shared" si="465"/>
        <v/>
      </c>
    </row>
    <row r="4994" spans="1:30" x14ac:dyDescent="0.25">
      <c r="A4994" s="64"/>
      <c r="B4994" s="64"/>
      <c r="C4994" s="66"/>
      <c r="D4994" s="67"/>
      <c r="E4994" s="64"/>
      <c r="F4994" s="64"/>
      <c r="G4994" s="37" t="str">
        <f>IF(E4994="","",IF(OR(E4994="Project Management",E4994="Project Support",E4994="Sprint Management",E4994="Sprint Support"),"NA",ROUND((((VLOOKUP(AD4994,[2]Formula!V:X,3,0)))-SUMIF(AD:AD,AD4994,H:H)),2)))</f>
        <v/>
      </c>
      <c r="H4994" s="71"/>
      <c r="I4994" s="72"/>
      <c r="J4994" s="72"/>
      <c r="K4994" s="38" t="str">
        <f>IF(E4994="","",IF(OR(E4994="Project Management",E4994="Project Support",E4994="Sprint Management",E4994="Sprint Support"),"NA",(((SUMIF(AD:AD,AD4994,H:H)/VLOOKUP(AD4994,[2]Formula!V:X,3,0))*VLOOKUP(AD4994,[2]Formula!V:X,2,0))*H4994)/SUMIF(AD:AD,AD4994,H:H)))</f>
        <v/>
      </c>
      <c r="L4994" s="38" t="str">
        <f t="shared" ref="L4994:L5057" si="469">IFERROR(IF(K4994="NA",(H4994/I4994),(K4994/I4994)),"")</f>
        <v/>
      </c>
      <c r="M4994" s="38" t="str">
        <f t="shared" ref="M4994:M5057" si="470">IFERROR(IF(K4994="NA",1,(K4994/H4994)),"")</f>
        <v/>
      </c>
      <c r="N4994" s="38" t="str">
        <f t="shared" si="466"/>
        <v/>
      </c>
      <c r="O4994" s="38" t="str">
        <f t="shared" si="468"/>
        <v/>
      </c>
      <c r="P4994" s="39" t="str">
        <f t="shared" si="467"/>
        <v/>
      </c>
      <c r="AC4994" s="42" t="str">
        <f>IF(B4994="","",VLOOKUP(B4994,[2]Formula!B:C,2,0))</f>
        <v/>
      </c>
      <c r="AD4994" s="43" t="str">
        <f t="shared" ref="AD4994:AD5057" si="471">IF(B4994="","",CONCATENATE(B4994,"_",E4994))</f>
        <v/>
      </c>
    </row>
    <row r="4995" spans="1:30" x14ac:dyDescent="0.25">
      <c r="A4995" s="64"/>
      <c r="B4995" s="64"/>
      <c r="C4995" s="66"/>
      <c r="D4995" s="67"/>
      <c r="E4995" s="64"/>
      <c r="F4995" s="64"/>
      <c r="G4995" s="37" t="str">
        <f>IF(E4995="","",IF(OR(E4995="Project Management",E4995="Project Support",E4995="Sprint Management",E4995="Sprint Support"),"NA",ROUND((((VLOOKUP(AD4995,[2]Formula!V:X,3,0)))-SUMIF(AD:AD,AD4995,H:H)),2)))</f>
        <v/>
      </c>
      <c r="H4995" s="71"/>
      <c r="I4995" s="72"/>
      <c r="J4995" s="72"/>
      <c r="K4995" s="38" t="str">
        <f>IF(E4995="","",IF(OR(E4995="Project Management",E4995="Project Support",E4995="Sprint Management",E4995="Sprint Support"),"NA",(((SUMIF(AD:AD,AD4995,H:H)/VLOOKUP(AD4995,[2]Formula!V:X,3,0))*VLOOKUP(AD4995,[2]Formula!V:X,2,0))*H4995)/SUMIF(AD:AD,AD4995,H:H)))</f>
        <v/>
      </c>
      <c r="L4995" s="38" t="str">
        <f t="shared" si="469"/>
        <v/>
      </c>
      <c r="M4995" s="38" t="str">
        <f t="shared" si="470"/>
        <v/>
      </c>
      <c r="N4995" s="38" t="str">
        <f t="shared" ref="N4995:N5058" si="472">IFERROR(((L4995-M4995)/M4995)*100,"")</f>
        <v/>
      </c>
      <c r="O4995" s="38" t="str">
        <f t="shared" si="468"/>
        <v/>
      </c>
      <c r="P4995" s="39" t="str">
        <f t="shared" ref="P4995:P5058" si="473">IF(O4995="","",1)</f>
        <v/>
      </c>
      <c r="AC4995" s="42" t="str">
        <f>IF(B4995="","",VLOOKUP(B4995,[2]Formula!B:C,2,0))</f>
        <v/>
      </c>
      <c r="AD4995" s="43" t="str">
        <f t="shared" si="471"/>
        <v/>
      </c>
    </row>
    <row r="4996" spans="1:30" x14ac:dyDescent="0.25">
      <c r="A4996" s="64"/>
      <c r="B4996" s="64"/>
      <c r="C4996" s="66"/>
      <c r="D4996" s="67"/>
      <c r="E4996" s="64"/>
      <c r="F4996" s="64"/>
      <c r="G4996" s="37" t="str">
        <f>IF(E4996="","",IF(OR(E4996="Project Management",E4996="Project Support",E4996="Sprint Management",E4996="Sprint Support"),"NA",ROUND((((VLOOKUP(AD4996,[2]Formula!V:X,3,0)))-SUMIF(AD:AD,AD4996,H:H)),2)))</f>
        <v/>
      </c>
      <c r="H4996" s="71"/>
      <c r="I4996" s="72"/>
      <c r="J4996" s="72"/>
      <c r="K4996" s="38" t="str">
        <f>IF(E4996="","",IF(OR(E4996="Project Management",E4996="Project Support",E4996="Sprint Management",E4996="Sprint Support"),"NA",(((SUMIF(AD:AD,AD4996,H:H)/VLOOKUP(AD4996,[2]Formula!V:X,3,0))*VLOOKUP(AD4996,[2]Formula!V:X,2,0))*H4996)/SUMIF(AD:AD,AD4996,H:H)))</f>
        <v/>
      </c>
      <c r="L4996" s="38" t="str">
        <f t="shared" si="469"/>
        <v/>
      </c>
      <c r="M4996" s="38" t="str">
        <f t="shared" si="470"/>
        <v/>
      </c>
      <c r="N4996" s="38" t="str">
        <f t="shared" si="472"/>
        <v/>
      </c>
      <c r="O4996" s="38" t="str">
        <f t="shared" si="468"/>
        <v/>
      </c>
      <c r="P4996" s="39" t="str">
        <f t="shared" si="473"/>
        <v/>
      </c>
      <c r="AC4996" s="42" t="str">
        <f>IF(B4996="","",VLOOKUP(B4996,[2]Formula!B:C,2,0))</f>
        <v/>
      </c>
      <c r="AD4996" s="43" t="str">
        <f t="shared" si="471"/>
        <v/>
      </c>
    </row>
    <row r="4997" spans="1:30" x14ac:dyDescent="0.25">
      <c r="A4997" s="64"/>
      <c r="B4997" s="64"/>
      <c r="C4997" s="66"/>
      <c r="D4997" s="67"/>
      <c r="E4997" s="64"/>
      <c r="F4997" s="64"/>
      <c r="G4997" s="37" t="str">
        <f>IF(E4997="","",IF(OR(E4997="Project Management",E4997="Project Support",E4997="Sprint Management",E4997="Sprint Support"),"NA",ROUND((((VLOOKUP(AD4997,[2]Formula!V:X,3,0)))-SUMIF(AD:AD,AD4997,H:H)),2)))</f>
        <v/>
      </c>
      <c r="H4997" s="71"/>
      <c r="I4997" s="72"/>
      <c r="J4997" s="72"/>
      <c r="K4997" s="38" t="str">
        <f>IF(E4997="","",IF(OR(E4997="Project Management",E4997="Project Support",E4997="Sprint Management",E4997="Sprint Support"),"NA",(((SUMIF(AD:AD,AD4997,H:H)/VLOOKUP(AD4997,[2]Formula!V:X,3,0))*VLOOKUP(AD4997,[2]Formula!V:X,2,0))*H4997)/SUMIF(AD:AD,AD4997,H:H)))</f>
        <v/>
      </c>
      <c r="L4997" s="38" t="str">
        <f t="shared" si="469"/>
        <v/>
      </c>
      <c r="M4997" s="38" t="str">
        <f t="shared" si="470"/>
        <v/>
      </c>
      <c r="N4997" s="38" t="str">
        <f t="shared" si="472"/>
        <v/>
      </c>
      <c r="O4997" s="38" t="str">
        <f t="shared" si="468"/>
        <v/>
      </c>
      <c r="P4997" s="39" t="str">
        <f t="shared" si="473"/>
        <v/>
      </c>
      <c r="AC4997" s="42" t="str">
        <f>IF(B4997="","",VLOOKUP(B4997,[2]Formula!B:C,2,0))</f>
        <v/>
      </c>
      <c r="AD4997" s="43" t="str">
        <f t="shared" si="471"/>
        <v/>
      </c>
    </row>
    <row r="4998" spans="1:30" x14ac:dyDescent="0.25">
      <c r="A4998" s="64"/>
      <c r="B4998" s="64"/>
      <c r="C4998" s="66"/>
      <c r="D4998" s="67"/>
      <c r="E4998" s="64"/>
      <c r="F4998" s="64"/>
      <c r="G4998" s="37" t="str">
        <f>IF(E4998="","",IF(OR(E4998="Project Management",E4998="Project Support",E4998="Sprint Management",E4998="Sprint Support"),"NA",ROUND((((VLOOKUP(AD4998,[2]Formula!V:X,3,0)))-SUMIF(AD:AD,AD4998,H:H)),2)))</f>
        <v/>
      </c>
      <c r="H4998" s="71"/>
      <c r="I4998" s="72"/>
      <c r="J4998" s="72"/>
      <c r="K4998" s="38" t="str">
        <f>IF(E4998="","",IF(OR(E4998="Project Management",E4998="Project Support",E4998="Sprint Management",E4998="Sprint Support"),"NA",(((SUMIF(AD:AD,AD4998,H:H)/VLOOKUP(AD4998,[2]Formula!V:X,3,0))*VLOOKUP(AD4998,[2]Formula!V:X,2,0))*H4998)/SUMIF(AD:AD,AD4998,H:H)))</f>
        <v/>
      </c>
      <c r="L4998" s="38" t="str">
        <f t="shared" si="469"/>
        <v/>
      </c>
      <c r="M4998" s="38" t="str">
        <f t="shared" si="470"/>
        <v/>
      </c>
      <c r="N4998" s="38" t="str">
        <f t="shared" si="472"/>
        <v/>
      </c>
      <c r="O4998" s="38" t="str">
        <f t="shared" si="468"/>
        <v/>
      </c>
      <c r="P4998" s="39" t="str">
        <f t="shared" si="473"/>
        <v/>
      </c>
      <c r="AC4998" s="42" t="str">
        <f>IF(B4998="","",VLOOKUP(B4998,[2]Formula!B:C,2,0))</f>
        <v/>
      </c>
      <c r="AD4998" s="43" t="str">
        <f t="shared" si="471"/>
        <v/>
      </c>
    </row>
    <row r="4999" spans="1:30" x14ac:dyDescent="0.25">
      <c r="A4999" s="64"/>
      <c r="B4999" s="64"/>
      <c r="C4999" s="66"/>
      <c r="D4999" s="67"/>
      <c r="E4999" s="64"/>
      <c r="F4999" s="64"/>
      <c r="G4999" s="37" t="str">
        <f>IF(E4999="","",IF(OR(E4999="Project Management",E4999="Project Support",E4999="Sprint Management",E4999="Sprint Support"),"NA",ROUND((((VLOOKUP(AD4999,[2]Formula!V:X,3,0)))-SUMIF(AD:AD,AD4999,H:H)),2)))</f>
        <v/>
      </c>
      <c r="H4999" s="71"/>
      <c r="I4999" s="72"/>
      <c r="J4999" s="72"/>
      <c r="K4999" s="38" t="str">
        <f>IF(E4999="","",IF(OR(E4999="Project Management",E4999="Project Support",E4999="Sprint Management",E4999="Sprint Support"),"NA",(((SUMIF(AD:AD,AD4999,H:H)/VLOOKUP(AD4999,[2]Formula!V:X,3,0))*VLOOKUP(AD4999,[2]Formula!V:X,2,0))*H4999)/SUMIF(AD:AD,AD4999,H:H)))</f>
        <v/>
      </c>
      <c r="L4999" s="38" t="str">
        <f t="shared" si="469"/>
        <v/>
      </c>
      <c r="M4999" s="38" t="str">
        <f t="shared" si="470"/>
        <v/>
      </c>
      <c r="N4999" s="38" t="str">
        <f t="shared" si="472"/>
        <v/>
      </c>
      <c r="O4999" s="38" t="str">
        <f t="shared" si="468"/>
        <v/>
      </c>
      <c r="P4999" s="39" t="str">
        <f t="shared" si="473"/>
        <v/>
      </c>
      <c r="AC4999" s="42" t="str">
        <f>IF(B4999="","",VLOOKUP(B4999,[2]Formula!B:C,2,0))</f>
        <v/>
      </c>
      <c r="AD4999" s="43" t="str">
        <f t="shared" si="471"/>
        <v/>
      </c>
    </row>
    <row r="5000" spans="1:30" x14ac:dyDescent="0.25">
      <c r="A5000" s="64"/>
      <c r="B5000" s="64"/>
      <c r="C5000" s="66"/>
      <c r="D5000" s="67"/>
      <c r="E5000" s="64"/>
      <c r="F5000" s="64"/>
      <c r="G5000" s="37" t="str">
        <f>IF(E5000="","",IF(OR(E5000="Project Management",E5000="Project Support",E5000="Sprint Management",E5000="Sprint Support"),"NA",ROUND((((VLOOKUP(AD5000,[2]Formula!V:X,3,0)))-SUMIF(AD:AD,AD5000,H:H)),2)))</f>
        <v/>
      </c>
      <c r="H5000" s="71"/>
      <c r="I5000" s="72"/>
      <c r="J5000" s="72"/>
      <c r="K5000" s="38" t="str">
        <f>IF(E5000="","",IF(OR(E5000="Project Management",E5000="Project Support",E5000="Sprint Management",E5000="Sprint Support"),"NA",(((SUMIF(AD:AD,AD5000,H:H)/VLOOKUP(AD5000,[2]Formula!V:X,3,0))*VLOOKUP(AD5000,[2]Formula!V:X,2,0))*H5000)/SUMIF(AD:AD,AD5000,H:H)))</f>
        <v/>
      </c>
      <c r="L5000" s="38" t="str">
        <f t="shared" si="469"/>
        <v/>
      </c>
      <c r="M5000" s="38" t="str">
        <f t="shared" si="470"/>
        <v/>
      </c>
      <c r="N5000" s="38" t="str">
        <f t="shared" si="472"/>
        <v/>
      </c>
      <c r="O5000" s="38" t="str">
        <f t="shared" si="468"/>
        <v/>
      </c>
      <c r="P5000" s="39" t="str">
        <f t="shared" si="473"/>
        <v/>
      </c>
      <c r="AC5000" s="42" t="str">
        <f>IF(B5000="","",VLOOKUP(B5000,[2]Formula!B:C,2,0))</f>
        <v/>
      </c>
      <c r="AD5000" s="43" t="str">
        <f t="shared" si="471"/>
        <v/>
      </c>
    </row>
    <row r="5001" spans="1:30" x14ac:dyDescent="0.25">
      <c r="A5001" s="64"/>
      <c r="B5001" s="64"/>
      <c r="C5001" s="66"/>
      <c r="D5001" s="67"/>
      <c r="E5001" s="64"/>
      <c r="F5001" s="64"/>
      <c r="G5001" s="37" t="str">
        <f>IF(E5001="","",IF(OR(E5001="Project Management",E5001="Project Support",E5001="Sprint Management",E5001="Sprint Support"),"NA",ROUND((((VLOOKUP(AD5001,[2]Formula!V:X,3,0)))-SUMIF(AD:AD,AD5001,H:H)),2)))</f>
        <v/>
      </c>
      <c r="H5001" s="71"/>
      <c r="I5001" s="72"/>
      <c r="J5001" s="72"/>
      <c r="K5001" s="38" t="str">
        <f>IF(E5001="","",IF(OR(E5001="Project Management",E5001="Project Support",E5001="Sprint Management",E5001="Sprint Support"),"NA",(((SUMIF(AD:AD,AD5001,H:H)/VLOOKUP(AD5001,[2]Formula!V:X,3,0))*VLOOKUP(AD5001,[2]Formula!V:X,2,0))*H5001)/SUMIF(AD:AD,AD5001,H:H)))</f>
        <v/>
      </c>
      <c r="L5001" s="38" t="str">
        <f t="shared" si="469"/>
        <v/>
      </c>
      <c r="M5001" s="38" t="str">
        <f t="shared" si="470"/>
        <v/>
      </c>
      <c r="N5001" s="38" t="str">
        <f t="shared" si="472"/>
        <v/>
      </c>
      <c r="O5001" s="38" t="str">
        <f t="shared" si="468"/>
        <v/>
      </c>
      <c r="P5001" s="39" t="str">
        <f t="shared" si="473"/>
        <v/>
      </c>
      <c r="AC5001" s="42" t="str">
        <f>IF(B5001="","",VLOOKUP(B5001,[2]Formula!B:C,2,0))</f>
        <v/>
      </c>
      <c r="AD5001" s="43" t="str">
        <f t="shared" si="471"/>
        <v/>
      </c>
    </row>
    <row r="5002" spans="1:30" x14ac:dyDescent="0.25">
      <c r="A5002" s="64"/>
      <c r="B5002" s="64"/>
      <c r="C5002" s="66"/>
      <c r="D5002" s="67"/>
      <c r="E5002" s="64"/>
      <c r="F5002" s="64"/>
      <c r="G5002" s="37" t="str">
        <f>IF(E5002="","",IF(OR(E5002="Project Management",E5002="Project Support",E5002="Sprint Management",E5002="Sprint Support"),"NA",ROUND((((VLOOKUP(AD5002,[2]Formula!V:X,3,0)))-SUMIF(AD:AD,AD5002,H:H)),2)))</f>
        <v/>
      </c>
      <c r="H5002" s="71"/>
      <c r="I5002" s="72"/>
      <c r="J5002" s="72"/>
      <c r="K5002" s="38" t="str">
        <f>IF(E5002="","",IF(OR(E5002="Project Management",E5002="Project Support",E5002="Sprint Management",E5002="Sprint Support"),"NA",(((SUMIF(AD:AD,AD5002,H:H)/VLOOKUP(AD5002,[2]Formula!V:X,3,0))*VLOOKUP(AD5002,[2]Formula!V:X,2,0))*H5002)/SUMIF(AD:AD,AD5002,H:H)))</f>
        <v/>
      </c>
      <c r="L5002" s="38" t="str">
        <f t="shared" si="469"/>
        <v/>
      </c>
      <c r="M5002" s="38" t="str">
        <f t="shared" si="470"/>
        <v/>
      </c>
      <c r="N5002" s="38" t="str">
        <f t="shared" si="472"/>
        <v/>
      </c>
      <c r="O5002" s="38" t="str">
        <f t="shared" si="468"/>
        <v/>
      </c>
      <c r="P5002" s="39" t="str">
        <f t="shared" si="473"/>
        <v/>
      </c>
      <c r="AC5002" s="42" t="str">
        <f>IF(B5002="","",VLOOKUP(B5002,[2]Formula!B:C,2,0))</f>
        <v/>
      </c>
      <c r="AD5002" s="43" t="str">
        <f t="shared" si="471"/>
        <v/>
      </c>
    </row>
    <row r="5003" spans="1:30" x14ac:dyDescent="0.25">
      <c r="A5003" s="64"/>
      <c r="B5003" s="64"/>
      <c r="C5003" s="66"/>
      <c r="D5003" s="67"/>
      <c r="E5003" s="64"/>
      <c r="F5003" s="64"/>
      <c r="G5003" s="37" t="str">
        <f>IF(E5003="","",IF(OR(E5003="Project Management",E5003="Project Support",E5003="Sprint Management",E5003="Sprint Support"),"NA",ROUND((((VLOOKUP(AD5003,[2]Formula!V:X,3,0)))-SUMIF(AD:AD,AD5003,H:H)),2)))</f>
        <v/>
      </c>
      <c r="H5003" s="71"/>
      <c r="I5003" s="72"/>
      <c r="J5003" s="72"/>
      <c r="K5003" s="38" t="str">
        <f>IF(E5003="","",IF(OR(E5003="Project Management",E5003="Project Support",E5003="Sprint Management",E5003="Sprint Support"),"NA",(((SUMIF(AD:AD,AD5003,H:H)/VLOOKUP(AD5003,[2]Formula!V:X,3,0))*VLOOKUP(AD5003,[2]Formula!V:X,2,0))*H5003)/SUMIF(AD:AD,AD5003,H:H)))</f>
        <v/>
      </c>
      <c r="L5003" s="38" t="str">
        <f t="shared" si="469"/>
        <v/>
      </c>
      <c r="M5003" s="38" t="str">
        <f t="shared" si="470"/>
        <v/>
      </c>
      <c r="N5003" s="38" t="str">
        <f t="shared" si="472"/>
        <v/>
      </c>
      <c r="O5003" s="38" t="str">
        <f t="shared" si="468"/>
        <v/>
      </c>
      <c r="P5003" s="39" t="str">
        <f t="shared" si="473"/>
        <v/>
      </c>
      <c r="AC5003" s="42" t="str">
        <f>IF(B5003="","",VLOOKUP(B5003,[2]Formula!B:C,2,0))</f>
        <v/>
      </c>
      <c r="AD5003" s="43" t="str">
        <f t="shared" si="471"/>
        <v/>
      </c>
    </row>
    <row r="5004" spans="1:30" x14ac:dyDescent="0.25">
      <c r="A5004" s="64"/>
      <c r="B5004" s="64"/>
      <c r="C5004" s="66"/>
      <c r="D5004" s="67"/>
      <c r="E5004" s="64"/>
      <c r="F5004" s="64"/>
      <c r="G5004" s="37" t="str">
        <f>IF(E5004="","",IF(OR(E5004="Project Management",E5004="Project Support",E5004="Sprint Management",E5004="Sprint Support"),"NA",ROUND((((VLOOKUP(AD5004,[2]Formula!V:X,3,0)))-SUMIF(AD:AD,AD5004,H:H)),2)))</f>
        <v/>
      </c>
      <c r="H5004" s="71"/>
      <c r="I5004" s="72"/>
      <c r="J5004" s="72"/>
      <c r="K5004" s="38" t="str">
        <f>IF(E5004="","",IF(OR(E5004="Project Management",E5004="Project Support",E5004="Sprint Management",E5004="Sprint Support"),"NA",(((SUMIF(AD:AD,AD5004,H:H)/VLOOKUP(AD5004,[2]Formula!V:X,3,0))*VLOOKUP(AD5004,[2]Formula!V:X,2,0))*H5004)/SUMIF(AD:AD,AD5004,H:H)))</f>
        <v/>
      </c>
      <c r="L5004" s="38" t="str">
        <f t="shared" si="469"/>
        <v/>
      </c>
      <c r="M5004" s="38" t="str">
        <f t="shared" si="470"/>
        <v/>
      </c>
      <c r="N5004" s="38" t="str">
        <f t="shared" si="472"/>
        <v/>
      </c>
      <c r="O5004" s="38" t="str">
        <f t="shared" si="468"/>
        <v/>
      </c>
      <c r="P5004" s="39" t="str">
        <f t="shared" si="473"/>
        <v/>
      </c>
      <c r="AC5004" s="42" t="str">
        <f>IF(B5004="","",VLOOKUP(B5004,[2]Formula!B:C,2,0))</f>
        <v/>
      </c>
      <c r="AD5004" s="43" t="str">
        <f t="shared" si="471"/>
        <v/>
      </c>
    </row>
    <row r="5005" spans="1:30" x14ac:dyDescent="0.25">
      <c r="A5005" s="64"/>
      <c r="B5005" s="64"/>
      <c r="C5005" s="66"/>
      <c r="D5005" s="67"/>
      <c r="E5005" s="64"/>
      <c r="F5005" s="64"/>
      <c r="G5005" s="37" t="str">
        <f>IF(E5005="","",IF(OR(E5005="Project Management",E5005="Project Support",E5005="Sprint Management",E5005="Sprint Support"),"NA",ROUND((((VLOOKUP(AD5005,[2]Formula!V:X,3,0)))-SUMIF(AD:AD,AD5005,H:H)),2)))</f>
        <v/>
      </c>
      <c r="H5005" s="71"/>
      <c r="I5005" s="72"/>
      <c r="J5005" s="72"/>
      <c r="K5005" s="38" t="str">
        <f>IF(E5005="","",IF(OR(E5005="Project Management",E5005="Project Support",E5005="Sprint Management",E5005="Sprint Support"),"NA",(((SUMIF(AD:AD,AD5005,H:H)/VLOOKUP(AD5005,[2]Formula!V:X,3,0))*VLOOKUP(AD5005,[2]Formula!V:X,2,0))*H5005)/SUMIF(AD:AD,AD5005,H:H)))</f>
        <v/>
      </c>
      <c r="L5005" s="38" t="str">
        <f t="shared" si="469"/>
        <v/>
      </c>
      <c r="M5005" s="38" t="str">
        <f t="shared" si="470"/>
        <v/>
      </c>
      <c r="N5005" s="38" t="str">
        <f t="shared" si="472"/>
        <v/>
      </c>
      <c r="O5005" s="38" t="str">
        <f t="shared" si="468"/>
        <v/>
      </c>
      <c r="P5005" s="39" t="str">
        <f t="shared" si="473"/>
        <v/>
      </c>
      <c r="AC5005" s="42" t="str">
        <f>IF(B5005="","",VLOOKUP(B5005,[2]Formula!B:C,2,0))</f>
        <v/>
      </c>
      <c r="AD5005" s="43" t="str">
        <f t="shared" si="471"/>
        <v/>
      </c>
    </row>
    <row r="5006" spans="1:30" x14ac:dyDescent="0.25">
      <c r="A5006" s="64"/>
      <c r="B5006" s="64"/>
      <c r="C5006" s="66"/>
      <c r="D5006" s="67"/>
      <c r="E5006" s="64"/>
      <c r="F5006" s="64"/>
      <c r="G5006" s="37" t="str">
        <f>IF(E5006="","",IF(OR(E5006="Project Management",E5006="Project Support",E5006="Sprint Management",E5006="Sprint Support"),"NA",ROUND((((VLOOKUP(AD5006,[2]Formula!V:X,3,0)))-SUMIF(AD:AD,AD5006,H:H)),2)))</f>
        <v/>
      </c>
      <c r="H5006" s="71"/>
      <c r="I5006" s="72"/>
      <c r="J5006" s="72"/>
      <c r="K5006" s="38" t="str">
        <f>IF(E5006="","",IF(OR(E5006="Project Management",E5006="Project Support",E5006="Sprint Management",E5006="Sprint Support"),"NA",(((SUMIF(AD:AD,AD5006,H:H)/VLOOKUP(AD5006,[2]Formula!V:X,3,0))*VLOOKUP(AD5006,[2]Formula!V:X,2,0))*H5006)/SUMIF(AD:AD,AD5006,H:H)))</f>
        <v/>
      </c>
      <c r="L5006" s="38" t="str">
        <f t="shared" si="469"/>
        <v/>
      </c>
      <c r="M5006" s="38" t="str">
        <f t="shared" si="470"/>
        <v/>
      </c>
      <c r="N5006" s="38" t="str">
        <f t="shared" si="472"/>
        <v/>
      </c>
      <c r="O5006" s="38" t="str">
        <f t="shared" si="468"/>
        <v/>
      </c>
      <c r="P5006" s="39" t="str">
        <f t="shared" si="473"/>
        <v/>
      </c>
      <c r="AC5006" s="42" t="str">
        <f>IF(B5006="","",VLOOKUP(B5006,[2]Formula!B:C,2,0))</f>
        <v/>
      </c>
      <c r="AD5006" s="43" t="str">
        <f t="shared" si="471"/>
        <v/>
      </c>
    </row>
    <row r="5007" spans="1:30" x14ac:dyDescent="0.25">
      <c r="A5007" s="64"/>
      <c r="B5007" s="64"/>
      <c r="C5007" s="66"/>
      <c r="D5007" s="67"/>
      <c r="E5007" s="64"/>
      <c r="F5007" s="64"/>
      <c r="G5007" s="37" t="str">
        <f>IF(E5007="","",IF(OR(E5007="Project Management",E5007="Project Support",E5007="Sprint Management",E5007="Sprint Support"),"NA",ROUND((((VLOOKUP(AD5007,[2]Formula!V:X,3,0)))-SUMIF(AD:AD,AD5007,H:H)),2)))</f>
        <v/>
      </c>
      <c r="H5007" s="71"/>
      <c r="I5007" s="72"/>
      <c r="J5007" s="72"/>
      <c r="K5007" s="38" t="str">
        <f>IF(E5007="","",IF(OR(E5007="Project Management",E5007="Project Support",E5007="Sprint Management",E5007="Sprint Support"),"NA",(((SUMIF(AD:AD,AD5007,H:H)/VLOOKUP(AD5007,[2]Formula!V:X,3,0))*VLOOKUP(AD5007,[2]Formula!V:X,2,0))*H5007)/SUMIF(AD:AD,AD5007,H:H)))</f>
        <v/>
      </c>
      <c r="L5007" s="38" t="str">
        <f t="shared" si="469"/>
        <v/>
      </c>
      <c r="M5007" s="38" t="str">
        <f t="shared" si="470"/>
        <v/>
      </c>
      <c r="N5007" s="38" t="str">
        <f t="shared" si="472"/>
        <v/>
      </c>
      <c r="O5007" s="38" t="str">
        <f t="shared" si="468"/>
        <v/>
      </c>
      <c r="P5007" s="39" t="str">
        <f t="shared" si="473"/>
        <v/>
      </c>
      <c r="AC5007" s="42" t="str">
        <f>IF(B5007="","",VLOOKUP(B5007,[2]Formula!B:C,2,0))</f>
        <v/>
      </c>
      <c r="AD5007" s="43" t="str">
        <f t="shared" si="471"/>
        <v/>
      </c>
    </row>
    <row r="5008" spans="1:30" x14ac:dyDescent="0.25">
      <c r="A5008" s="64"/>
      <c r="B5008" s="64"/>
      <c r="C5008" s="66"/>
      <c r="D5008" s="67"/>
      <c r="E5008" s="64"/>
      <c r="F5008" s="64"/>
      <c r="G5008" s="37" t="str">
        <f>IF(E5008="","",IF(OR(E5008="Project Management",E5008="Project Support",E5008="Sprint Management",E5008="Sprint Support"),"NA",ROUND((((VLOOKUP(AD5008,[2]Formula!V:X,3,0)))-SUMIF(AD:AD,AD5008,H:H)),2)))</f>
        <v/>
      </c>
      <c r="H5008" s="71"/>
      <c r="I5008" s="72"/>
      <c r="J5008" s="72"/>
      <c r="K5008" s="38" t="str">
        <f>IF(E5008="","",IF(OR(E5008="Project Management",E5008="Project Support",E5008="Sprint Management",E5008="Sprint Support"),"NA",(((SUMIF(AD:AD,AD5008,H:H)/VLOOKUP(AD5008,[2]Formula!V:X,3,0))*VLOOKUP(AD5008,[2]Formula!V:X,2,0))*H5008)/SUMIF(AD:AD,AD5008,H:H)))</f>
        <v/>
      </c>
      <c r="L5008" s="38" t="str">
        <f t="shared" si="469"/>
        <v/>
      </c>
      <c r="M5008" s="38" t="str">
        <f t="shared" si="470"/>
        <v/>
      </c>
      <c r="N5008" s="38" t="str">
        <f t="shared" si="472"/>
        <v/>
      </c>
      <c r="O5008" s="38" t="str">
        <f t="shared" si="468"/>
        <v/>
      </c>
      <c r="P5008" s="39" t="str">
        <f t="shared" si="473"/>
        <v/>
      </c>
      <c r="AC5008" s="42" t="str">
        <f>IF(B5008="","",VLOOKUP(B5008,[2]Formula!B:C,2,0))</f>
        <v/>
      </c>
      <c r="AD5008" s="43" t="str">
        <f t="shared" si="471"/>
        <v/>
      </c>
    </row>
    <row r="5009" spans="1:30" x14ac:dyDescent="0.25">
      <c r="A5009" s="64"/>
      <c r="B5009" s="64"/>
      <c r="C5009" s="66"/>
      <c r="D5009" s="67"/>
      <c r="E5009" s="64"/>
      <c r="F5009" s="64"/>
      <c r="G5009" s="37" t="str">
        <f>IF(E5009="","",IF(OR(E5009="Project Management",E5009="Project Support",E5009="Sprint Management",E5009="Sprint Support"),"NA",ROUND((((VLOOKUP(AD5009,[2]Formula!V:X,3,0)))-SUMIF(AD:AD,AD5009,H:H)),2)))</f>
        <v/>
      </c>
      <c r="H5009" s="71"/>
      <c r="I5009" s="72"/>
      <c r="J5009" s="72"/>
      <c r="K5009" s="38" t="str">
        <f>IF(E5009="","",IF(OR(E5009="Project Management",E5009="Project Support",E5009="Sprint Management",E5009="Sprint Support"),"NA",(((SUMIF(AD:AD,AD5009,H:H)/VLOOKUP(AD5009,[2]Formula!V:X,3,0))*VLOOKUP(AD5009,[2]Formula!V:X,2,0))*H5009)/SUMIF(AD:AD,AD5009,H:H)))</f>
        <v/>
      </c>
      <c r="L5009" s="38" t="str">
        <f t="shared" si="469"/>
        <v/>
      </c>
      <c r="M5009" s="38" t="str">
        <f t="shared" si="470"/>
        <v/>
      </c>
      <c r="N5009" s="38" t="str">
        <f t="shared" si="472"/>
        <v/>
      </c>
      <c r="O5009" s="38" t="str">
        <f t="shared" si="468"/>
        <v/>
      </c>
      <c r="P5009" s="39" t="str">
        <f t="shared" si="473"/>
        <v/>
      </c>
      <c r="AC5009" s="42" t="str">
        <f>IF(B5009="","",VLOOKUP(B5009,[2]Formula!B:C,2,0))</f>
        <v/>
      </c>
      <c r="AD5009" s="43" t="str">
        <f t="shared" si="471"/>
        <v/>
      </c>
    </row>
    <row r="5010" spans="1:30" x14ac:dyDescent="0.25">
      <c r="A5010" s="64"/>
      <c r="B5010" s="64"/>
      <c r="C5010" s="66"/>
      <c r="D5010" s="67"/>
      <c r="E5010" s="64"/>
      <c r="F5010" s="64"/>
      <c r="G5010" s="37" t="str">
        <f>IF(E5010="","",IF(OR(E5010="Project Management",E5010="Project Support",E5010="Sprint Management",E5010="Sprint Support"),"NA",ROUND((((VLOOKUP(AD5010,[2]Formula!V:X,3,0)))-SUMIF(AD:AD,AD5010,H:H)),2)))</f>
        <v/>
      </c>
      <c r="H5010" s="71"/>
      <c r="I5010" s="72"/>
      <c r="J5010" s="72"/>
      <c r="K5010" s="38" t="str">
        <f>IF(E5010="","",IF(OR(E5010="Project Management",E5010="Project Support",E5010="Sprint Management",E5010="Sprint Support"),"NA",(((SUMIF(AD:AD,AD5010,H:H)/VLOOKUP(AD5010,[2]Formula!V:X,3,0))*VLOOKUP(AD5010,[2]Formula!V:X,2,0))*H5010)/SUMIF(AD:AD,AD5010,H:H)))</f>
        <v/>
      </c>
      <c r="L5010" s="38" t="str">
        <f t="shared" si="469"/>
        <v/>
      </c>
      <c r="M5010" s="38" t="str">
        <f t="shared" si="470"/>
        <v/>
      </c>
      <c r="N5010" s="38" t="str">
        <f t="shared" si="472"/>
        <v/>
      </c>
      <c r="O5010" s="38" t="str">
        <f t="shared" si="468"/>
        <v/>
      </c>
      <c r="P5010" s="39" t="str">
        <f t="shared" si="473"/>
        <v/>
      </c>
      <c r="AC5010" s="42" t="str">
        <f>IF(B5010="","",VLOOKUP(B5010,[2]Formula!B:C,2,0))</f>
        <v/>
      </c>
      <c r="AD5010" s="43" t="str">
        <f t="shared" si="471"/>
        <v/>
      </c>
    </row>
    <row r="5011" spans="1:30" x14ac:dyDescent="0.25">
      <c r="A5011" s="64"/>
      <c r="B5011" s="64"/>
      <c r="C5011" s="66"/>
      <c r="D5011" s="67"/>
      <c r="E5011" s="64"/>
      <c r="F5011" s="64"/>
      <c r="G5011" s="37" t="str">
        <f>IF(E5011="","",IF(OR(E5011="Project Management",E5011="Project Support",E5011="Sprint Management",E5011="Sprint Support"),"NA",ROUND((((VLOOKUP(AD5011,[2]Formula!V:X,3,0)))-SUMIF(AD:AD,AD5011,H:H)),2)))</f>
        <v/>
      </c>
      <c r="H5011" s="71"/>
      <c r="I5011" s="72"/>
      <c r="J5011" s="72"/>
      <c r="K5011" s="38" t="str">
        <f>IF(E5011="","",IF(OR(E5011="Project Management",E5011="Project Support",E5011="Sprint Management",E5011="Sprint Support"),"NA",(((SUMIF(AD:AD,AD5011,H:H)/VLOOKUP(AD5011,[2]Formula!V:X,3,0))*VLOOKUP(AD5011,[2]Formula!V:X,2,0))*H5011)/SUMIF(AD:AD,AD5011,H:H)))</f>
        <v/>
      </c>
      <c r="L5011" s="38" t="str">
        <f t="shared" si="469"/>
        <v/>
      </c>
      <c r="M5011" s="38" t="str">
        <f t="shared" si="470"/>
        <v/>
      </c>
      <c r="N5011" s="38" t="str">
        <f t="shared" si="472"/>
        <v/>
      </c>
      <c r="O5011" s="38" t="str">
        <f t="shared" si="468"/>
        <v/>
      </c>
      <c r="P5011" s="39" t="str">
        <f t="shared" si="473"/>
        <v/>
      </c>
      <c r="AC5011" s="42" t="str">
        <f>IF(B5011="","",VLOOKUP(B5011,[2]Formula!B:C,2,0))</f>
        <v/>
      </c>
      <c r="AD5011" s="43" t="str">
        <f t="shared" si="471"/>
        <v/>
      </c>
    </row>
    <row r="5012" spans="1:30" x14ac:dyDescent="0.25">
      <c r="A5012" s="64"/>
      <c r="B5012" s="64"/>
      <c r="C5012" s="66"/>
      <c r="D5012" s="67"/>
      <c r="E5012" s="64"/>
      <c r="F5012" s="64"/>
      <c r="G5012" s="37" t="str">
        <f>IF(E5012="","",IF(OR(E5012="Project Management",E5012="Project Support",E5012="Sprint Management",E5012="Sprint Support"),"NA",ROUND((((VLOOKUP(AD5012,[2]Formula!V:X,3,0)))-SUMIF(AD:AD,AD5012,H:H)),2)))</f>
        <v/>
      </c>
      <c r="H5012" s="71"/>
      <c r="I5012" s="72"/>
      <c r="J5012" s="72"/>
      <c r="K5012" s="38" t="str">
        <f>IF(E5012="","",IF(OR(E5012="Project Management",E5012="Project Support",E5012="Sprint Management",E5012="Sprint Support"),"NA",(((SUMIF(AD:AD,AD5012,H:H)/VLOOKUP(AD5012,[2]Formula!V:X,3,0))*VLOOKUP(AD5012,[2]Formula!V:X,2,0))*H5012)/SUMIF(AD:AD,AD5012,H:H)))</f>
        <v/>
      </c>
      <c r="L5012" s="38" t="str">
        <f t="shared" si="469"/>
        <v/>
      </c>
      <c r="M5012" s="38" t="str">
        <f t="shared" si="470"/>
        <v/>
      </c>
      <c r="N5012" s="38" t="str">
        <f t="shared" si="472"/>
        <v/>
      </c>
      <c r="O5012" s="38" t="str">
        <f t="shared" si="468"/>
        <v/>
      </c>
      <c r="P5012" s="39" t="str">
        <f t="shared" si="473"/>
        <v/>
      </c>
      <c r="AC5012" s="42" t="str">
        <f>IF(B5012="","",VLOOKUP(B5012,[2]Formula!B:C,2,0))</f>
        <v/>
      </c>
      <c r="AD5012" s="43" t="str">
        <f t="shared" si="471"/>
        <v/>
      </c>
    </row>
    <row r="5013" spans="1:30" x14ac:dyDescent="0.25">
      <c r="A5013" s="64"/>
      <c r="B5013" s="64"/>
      <c r="C5013" s="66"/>
      <c r="D5013" s="67"/>
      <c r="E5013" s="64"/>
      <c r="F5013" s="64"/>
      <c r="G5013" s="37" t="str">
        <f>IF(E5013="","",IF(OR(E5013="Project Management",E5013="Project Support",E5013="Sprint Management",E5013="Sprint Support"),"NA",ROUND((((VLOOKUP(AD5013,[2]Formula!V:X,3,0)))-SUMIF(AD:AD,AD5013,H:H)),2)))</f>
        <v/>
      </c>
      <c r="H5013" s="71"/>
      <c r="I5013" s="72"/>
      <c r="J5013" s="72"/>
      <c r="K5013" s="38" t="str">
        <f>IF(E5013="","",IF(OR(E5013="Project Management",E5013="Project Support",E5013="Sprint Management",E5013="Sprint Support"),"NA",(((SUMIF(AD:AD,AD5013,H:H)/VLOOKUP(AD5013,[2]Formula!V:X,3,0))*VLOOKUP(AD5013,[2]Formula!V:X,2,0))*H5013)/SUMIF(AD:AD,AD5013,H:H)))</f>
        <v/>
      </c>
      <c r="L5013" s="38" t="str">
        <f t="shared" si="469"/>
        <v/>
      </c>
      <c r="M5013" s="38" t="str">
        <f t="shared" si="470"/>
        <v/>
      </c>
      <c r="N5013" s="38" t="str">
        <f t="shared" si="472"/>
        <v/>
      </c>
      <c r="O5013" s="38" t="str">
        <f t="shared" si="468"/>
        <v/>
      </c>
      <c r="P5013" s="39" t="str">
        <f t="shared" si="473"/>
        <v/>
      </c>
      <c r="AC5013" s="42" t="str">
        <f>IF(B5013="","",VLOOKUP(B5013,[2]Formula!B:C,2,0))</f>
        <v/>
      </c>
      <c r="AD5013" s="43" t="str">
        <f t="shared" si="471"/>
        <v/>
      </c>
    </row>
    <row r="5014" spans="1:30" x14ac:dyDescent="0.25">
      <c r="A5014" s="64"/>
      <c r="B5014" s="64"/>
      <c r="C5014" s="66"/>
      <c r="D5014" s="67"/>
      <c r="E5014" s="64"/>
      <c r="F5014" s="64"/>
      <c r="G5014" s="37" t="str">
        <f>IF(E5014="","",IF(OR(E5014="Project Management",E5014="Project Support",E5014="Sprint Management",E5014="Sprint Support"),"NA",ROUND((((VLOOKUP(AD5014,[2]Formula!V:X,3,0)))-SUMIF(AD:AD,AD5014,H:H)),2)))</f>
        <v/>
      </c>
      <c r="H5014" s="71"/>
      <c r="I5014" s="72"/>
      <c r="J5014" s="72"/>
      <c r="K5014" s="38" t="str">
        <f>IF(E5014="","",IF(OR(E5014="Project Management",E5014="Project Support",E5014="Sprint Management",E5014="Sprint Support"),"NA",(((SUMIF(AD:AD,AD5014,H:H)/VLOOKUP(AD5014,[2]Formula!V:X,3,0))*VLOOKUP(AD5014,[2]Formula!V:X,2,0))*H5014)/SUMIF(AD:AD,AD5014,H:H)))</f>
        <v/>
      </c>
      <c r="L5014" s="38" t="str">
        <f t="shared" si="469"/>
        <v/>
      </c>
      <c r="M5014" s="38" t="str">
        <f t="shared" si="470"/>
        <v/>
      </c>
      <c r="N5014" s="38" t="str">
        <f t="shared" si="472"/>
        <v/>
      </c>
      <c r="O5014" s="38" t="str">
        <f t="shared" si="468"/>
        <v/>
      </c>
      <c r="P5014" s="39" t="str">
        <f t="shared" si="473"/>
        <v/>
      </c>
      <c r="AC5014" s="42" t="str">
        <f>IF(B5014="","",VLOOKUP(B5014,[2]Formula!B:C,2,0))</f>
        <v/>
      </c>
      <c r="AD5014" s="43" t="str">
        <f t="shared" si="471"/>
        <v/>
      </c>
    </row>
    <row r="5015" spans="1:30" x14ac:dyDescent="0.25">
      <c r="A5015" s="64"/>
      <c r="B5015" s="64"/>
      <c r="C5015" s="66"/>
      <c r="D5015" s="67"/>
      <c r="E5015" s="64"/>
      <c r="F5015" s="64"/>
      <c r="G5015" s="37" t="str">
        <f>IF(E5015="","",IF(OR(E5015="Project Management",E5015="Project Support",E5015="Sprint Management",E5015="Sprint Support"),"NA",ROUND((((VLOOKUP(AD5015,[2]Formula!V:X,3,0)))-SUMIF(AD:AD,AD5015,H:H)),2)))</f>
        <v/>
      </c>
      <c r="H5015" s="71"/>
      <c r="I5015" s="72"/>
      <c r="J5015" s="72"/>
      <c r="K5015" s="38" t="str">
        <f>IF(E5015="","",IF(OR(E5015="Project Management",E5015="Project Support",E5015="Sprint Management",E5015="Sprint Support"),"NA",(((SUMIF(AD:AD,AD5015,H:H)/VLOOKUP(AD5015,[2]Formula!V:X,3,0))*VLOOKUP(AD5015,[2]Formula!V:X,2,0))*H5015)/SUMIF(AD:AD,AD5015,H:H)))</f>
        <v/>
      </c>
      <c r="L5015" s="38" t="str">
        <f t="shared" si="469"/>
        <v/>
      </c>
      <c r="M5015" s="38" t="str">
        <f t="shared" si="470"/>
        <v/>
      </c>
      <c r="N5015" s="38" t="str">
        <f t="shared" si="472"/>
        <v/>
      </c>
      <c r="O5015" s="38" t="str">
        <f t="shared" si="468"/>
        <v/>
      </c>
      <c r="P5015" s="39" t="str">
        <f t="shared" si="473"/>
        <v/>
      </c>
      <c r="AC5015" s="42" t="str">
        <f>IF(B5015="","",VLOOKUP(B5015,[2]Formula!B:C,2,0))</f>
        <v/>
      </c>
      <c r="AD5015" s="43" t="str">
        <f t="shared" si="471"/>
        <v/>
      </c>
    </row>
    <row r="5016" spans="1:30" x14ac:dyDescent="0.25">
      <c r="A5016" s="64"/>
      <c r="B5016" s="64"/>
      <c r="C5016" s="66"/>
      <c r="D5016" s="67"/>
      <c r="E5016" s="64"/>
      <c r="F5016" s="64"/>
      <c r="G5016" s="37" t="str">
        <f>IF(E5016="","",IF(OR(E5016="Project Management",E5016="Project Support",E5016="Sprint Management",E5016="Sprint Support"),"NA",ROUND((((VLOOKUP(AD5016,[2]Formula!V:X,3,0)))-SUMIF(AD:AD,AD5016,H:H)),2)))</f>
        <v/>
      </c>
      <c r="H5016" s="71"/>
      <c r="I5016" s="72"/>
      <c r="J5016" s="72"/>
      <c r="K5016" s="38" t="str">
        <f>IF(E5016="","",IF(OR(E5016="Project Management",E5016="Project Support",E5016="Sprint Management",E5016="Sprint Support"),"NA",(((SUMIF(AD:AD,AD5016,H:H)/VLOOKUP(AD5016,[2]Formula!V:X,3,0))*VLOOKUP(AD5016,[2]Formula!V:X,2,0))*H5016)/SUMIF(AD:AD,AD5016,H:H)))</f>
        <v/>
      </c>
      <c r="L5016" s="38" t="str">
        <f t="shared" si="469"/>
        <v/>
      </c>
      <c r="M5016" s="38" t="str">
        <f t="shared" si="470"/>
        <v/>
      </c>
      <c r="N5016" s="38" t="str">
        <f t="shared" si="472"/>
        <v/>
      </c>
      <c r="O5016" s="38" t="str">
        <f t="shared" si="468"/>
        <v/>
      </c>
      <c r="P5016" s="39" t="str">
        <f t="shared" si="473"/>
        <v/>
      </c>
      <c r="AC5016" s="42" t="str">
        <f>IF(B5016="","",VLOOKUP(B5016,[2]Formula!B:C,2,0))</f>
        <v/>
      </c>
      <c r="AD5016" s="43" t="str">
        <f t="shared" si="471"/>
        <v/>
      </c>
    </row>
    <row r="5017" spans="1:30" x14ac:dyDescent="0.25">
      <c r="A5017" s="64"/>
      <c r="B5017" s="64"/>
      <c r="C5017" s="66"/>
      <c r="D5017" s="67"/>
      <c r="E5017" s="64"/>
      <c r="F5017" s="64"/>
      <c r="G5017" s="37" t="str">
        <f>IF(E5017="","",IF(OR(E5017="Project Management",E5017="Project Support",E5017="Sprint Management",E5017="Sprint Support"),"NA",ROUND((((VLOOKUP(AD5017,[2]Formula!V:X,3,0)))-SUMIF(AD:AD,AD5017,H:H)),2)))</f>
        <v/>
      </c>
      <c r="H5017" s="71"/>
      <c r="I5017" s="72"/>
      <c r="J5017" s="72"/>
      <c r="K5017" s="38" t="str">
        <f>IF(E5017="","",IF(OR(E5017="Project Management",E5017="Project Support",E5017="Sprint Management",E5017="Sprint Support"),"NA",(((SUMIF(AD:AD,AD5017,H:H)/VLOOKUP(AD5017,[2]Formula!V:X,3,0))*VLOOKUP(AD5017,[2]Formula!V:X,2,0))*H5017)/SUMIF(AD:AD,AD5017,H:H)))</f>
        <v/>
      </c>
      <c r="L5017" s="38" t="str">
        <f t="shared" si="469"/>
        <v/>
      </c>
      <c r="M5017" s="38" t="str">
        <f t="shared" si="470"/>
        <v/>
      </c>
      <c r="N5017" s="38" t="str">
        <f t="shared" si="472"/>
        <v/>
      </c>
      <c r="O5017" s="38" t="str">
        <f t="shared" si="468"/>
        <v/>
      </c>
      <c r="P5017" s="39" t="str">
        <f t="shared" si="473"/>
        <v/>
      </c>
      <c r="AC5017" s="42" t="str">
        <f>IF(B5017="","",VLOOKUP(B5017,[2]Formula!B:C,2,0))</f>
        <v/>
      </c>
      <c r="AD5017" s="43" t="str">
        <f t="shared" si="471"/>
        <v/>
      </c>
    </row>
    <row r="5018" spans="1:30" x14ac:dyDescent="0.25">
      <c r="A5018" s="64"/>
      <c r="B5018" s="64"/>
      <c r="C5018" s="66"/>
      <c r="D5018" s="67"/>
      <c r="E5018" s="64"/>
      <c r="F5018" s="64"/>
      <c r="G5018" s="37" t="str">
        <f>IF(E5018="","",IF(OR(E5018="Project Management",E5018="Project Support",E5018="Sprint Management",E5018="Sprint Support"),"NA",ROUND((((VLOOKUP(AD5018,[2]Formula!V:X,3,0)))-SUMIF(AD:AD,AD5018,H:H)),2)))</f>
        <v/>
      </c>
      <c r="H5018" s="71"/>
      <c r="I5018" s="72"/>
      <c r="J5018" s="72"/>
      <c r="K5018" s="38" t="str">
        <f>IF(E5018="","",IF(OR(E5018="Project Management",E5018="Project Support",E5018="Sprint Management",E5018="Sprint Support"),"NA",(((SUMIF(AD:AD,AD5018,H:H)/VLOOKUP(AD5018,[2]Formula!V:X,3,0))*VLOOKUP(AD5018,[2]Formula!V:X,2,0))*H5018)/SUMIF(AD:AD,AD5018,H:H)))</f>
        <v/>
      </c>
      <c r="L5018" s="38" t="str">
        <f t="shared" si="469"/>
        <v/>
      </c>
      <c r="M5018" s="38" t="str">
        <f t="shared" si="470"/>
        <v/>
      </c>
      <c r="N5018" s="38" t="str">
        <f t="shared" si="472"/>
        <v/>
      </c>
      <c r="O5018" s="38" t="str">
        <f t="shared" si="468"/>
        <v/>
      </c>
      <c r="P5018" s="39" t="str">
        <f t="shared" si="473"/>
        <v/>
      </c>
      <c r="AC5018" s="42" t="str">
        <f>IF(B5018="","",VLOOKUP(B5018,[2]Formula!B:C,2,0))</f>
        <v/>
      </c>
      <c r="AD5018" s="43" t="str">
        <f t="shared" si="471"/>
        <v/>
      </c>
    </row>
    <row r="5019" spans="1:30" x14ac:dyDescent="0.25">
      <c r="A5019" s="64"/>
      <c r="B5019" s="64"/>
      <c r="C5019" s="66"/>
      <c r="D5019" s="67"/>
      <c r="E5019" s="64"/>
      <c r="F5019" s="64"/>
      <c r="G5019" s="37" t="str">
        <f>IF(E5019="","",IF(OR(E5019="Project Management",E5019="Project Support",E5019="Sprint Management",E5019="Sprint Support"),"NA",ROUND((((VLOOKUP(AD5019,[2]Formula!V:X,3,0)))-SUMIF(AD:AD,AD5019,H:H)),2)))</f>
        <v/>
      </c>
      <c r="H5019" s="71"/>
      <c r="I5019" s="72"/>
      <c r="J5019" s="72"/>
      <c r="K5019" s="38" t="str">
        <f>IF(E5019="","",IF(OR(E5019="Project Management",E5019="Project Support",E5019="Sprint Management",E5019="Sprint Support"),"NA",(((SUMIF(AD:AD,AD5019,H:H)/VLOOKUP(AD5019,[2]Formula!V:X,3,0))*VLOOKUP(AD5019,[2]Formula!V:X,2,0))*H5019)/SUMIF(AD:AD,AD5019,H:H)))</f>
        <v/>
      </c>
      <c r="L5019" s="38" t="str">
        <f t="shared" si="469"/>
        <v/>
      </c>
      <c r="M5019" s="38" t="str">
        <f t="shared" si="470"/>
        <v/>
      </c>
      <c r="N5019" s="38" t="str">
        <f t="shared" si="472"/>
        <v/>
      </c>
      <c r="O5019" s="38" t="str">
        <f t="shared" si="468"/>
        <v/>
      </c>
      <c r="P5019" s="39" t="str">
        <f t="shared" si="473"/>
        <v/>
      </c>
      <c r="AC5019" s="42" t="str">
        <f>IF(B5019="","",VLOOKUP(B5019,[2]Formula!B:C,2,0))</f>
        <v/>
      </c>
      <c r="AD5019" s="43" t="str">
        <f t="shared" si="471"/>
        <v/>
      </c>
    </row>
    <row r="5020" spans="1:30" x14ac:dyDescent="0.25">
      <c r="A5020" s="64"/>
      <c r="B5020" s="64"/>
      <c r="C5020" s="66"/>
      <c r="D5020" s="67"/>
      <c r="E5020" s="64"/>
      <c r="F5020" s="64"/>
      <c r="G5020" s="37" t="str">
        <f>IF(E5020="","",IF(OR(E5020="Project Management",E5020="Project Support",E5020="Sprint Management",E5020="Sprint Support"),"NA",ROUND((((VLOOKUP(AD5020,[2]Formula!V:X,3,0)))-SUMIF(AD:AD,AD5020,H:H)),2)))</f>
        <v/>
      </c>
      <c r="H5020" s="71"/>
      <c r="I5020" s="72"/>
      <c r="J5020" s="72"/>
      <c r="K5020" s="38" t="str">
        <f>IF(E5020="","",IF(OR(E5020="Project Management",E5020="Project Support",E5020="Sprint Management",E5020="Sprint Support"),"NA",(((SUMIF(AD:AD,AD5020,H:H)/VLOOKUP(AD5020,[2]Formula!V:X,3,0))*VLOOKUP(AD5020,[2]Formula!V:X,2,0))*H5020)/SUMIF(AD:AD,AD5020,H:H)))</f>
        <v/>
      </c>
      <c r="L5020" s="38" t="str">
        <f t="shared" si="469"/>
        <v/>
      </c>
      <c r="M5020" s="38" t="str">
        <f t="shared" si="470"/>
        <v/>
      </c>
      <c r="N5020" s="38" t="str">
        <f t="shared" si="472"/>
        <v/>
      </c>
      <c r="O5020" s="38" t="str">
        <f t="shared" si="468"/>
        <v/>
      </c>
      <c r="P5020" s="39" t="str">
        <f t="shared" si="473"/>
        <v/>
      </c>
      <c r="AC5020" s="42" t="str">
        <f>IF(B5020="","",VLOOKUP(B5020,[2]Formula!B:C,2,0))</f>
        <v/>
      </c>
      <c r="AD5020" s="43" t="str">
        <f t="shared" si="471"/>
        <v/>
      </c>
    </row>
    <row r="5021" spans="1:30" x14ac:dyDescent="0.25">
      <c r="A5021" s="64"/>
      <c r="B5021" s="64"/>
      <c r="C5021" s="66"/>
      <c r="D5021" s="67"/>
      <c r="E5021" s="64"/>
      <c r="F5021" s="64"/>
      <c r="G5021" s="37" t="str">
        <f>IF(E5021="","",IF(OR(E5021="Project Management",E5021="Project Support",E5021="Sprint Management",E5021="Sprint Support"),"NA",ROUND((((VLOOKUP(AD5021,[2]Formula!V:X,3,0)))-SUMIF(AD:AD,AD5021,H:H)),2)))</f>
        <v/>
      </c>
      <c r="H5021" s="71"/>
      <c r="I5021" s="72"/>
      <c r="J5021" s="72"/>
      <c r="K5021" s="38" t="str">
        <f>IF(E5021="","",IF(OR(E5021="Project Management",E5021="Project Support",E5021="Sprint Management",E5021="Sprint Support"),"NA",(((SUMIF(AD:AD,AD5021,H:H)/VLOOKUP(AD5021,[2]Formula!V:X,3,0))*VLOOKUP(AD5021,[2]Formula!V:X,2,0))*H5021)/SUMIF(AD:AD,AD5021,H:H)))</f>
        <v/>
      </c>
      <c r="L5021" s="38" t="str">
        <f t="shared" si="469"/>
        <v/>
      </c>
      <c r="M5021" s="38" t="str">
        <f t="shared" si="470"/>
        <v/>
      </c>
      <c r="N5021" s="38" t="str">
        <f t="shared" si="472"/>
        <v/>
      </c>
      <c r="O5021" s="38" t="str">
        <f t="shared" si="468"/>
        <v/>
      </c>
      <c r="P5021" s="39" t="str">
        <f t="shared" si="473"/>
        <v/>
      </c>
      <c r="AC5021" s="42" t="str">
        <f>IF(B5021="","",VLOOKUP(B5021,[2]Formula!B:C,2,0))</f>
        <v/>
      </c>
      <c r="AD5021" s="43" t="str">
        <f t="shared" si="471"/>
        <v/>
      </c>
    </row>
    <row r="5022" spans="1:30" x14ac:dyDescent="0.25">
      <c r="A5022" s="64"/>
      <c r="B5022" s="64"/>
      <c r="C5022" s="66"/>
      <c r="D5022" s="67"/>
      <c r="E5022" s="64"/>
      <c r="F5022" s="64"/>
      <c r="G5022" s="37" t="str">
        <f>IF(E5022="","",IF(OR(E5022="Project Management",E5022="Project Support",E5022="Sprint Management",E5022="Sprint Support"),"NA",ROUND((((VLOOKUP(AD5022,[2]Formula!V:X,3,0)))-SUMIF(AD:AD,AD5022,H:H)),2)))</f>
        <v/>
      </c>
      <c r="H5022" s="71"/>
      <c r="I5022" s="72"/>
      <c r="J5022" s="72"/>
      <c r="K5022" s="38" t="str">
        <f>IF(E5022="","",IF(OR(E5022="Project Management",E5022="Project Support",E5022="Sprint Management",E5022="Sprint Support"),"NA",(((SUMIF(AD:AD,AD5022,H:H)/VLOOKUP(AD5022,[2]Formula!V:X,3,0))*VLOOKUP(AD5022,[2]Formula!V:X,2,0))*H5022)/SUMIF(AD:AD,AD5022,H:H)))</f>
        <v/>
      </c>
      <c r="L5022" s="38" t="str">
        <f t="shared" si="469"/>
        <v/>
      </c>
      <c r="M5022" s="38" t="str">
        <f t="shared" si="470"/>
        <v/>
      </c>
      <c r="N5022" s="38" t="str">
        <f t="shared" si="472"/>
        <v/>
      </c>
      <c r="O5022" s="38" t="str">
        <f t="shared" si="468"/>
        <v/>
      </c>
      <c r="P5022" s="39" t="str">
        <f t="shared" si="473"/>
        <v/>
      </c>
      <c r="AC5022" s="42" t="str">
        <f>IF(B5022="","",VLOOKUP(B5022,[2]Formula!B:C,2,0))</f>
        <v/>
      </c>
      <c r="AD5022" s="43" t="str">
        <f t="shared" si="471"/>
        <v/>
      </c>
    </row>
    <row r="5023" spans="1:30" x14ac:dyDescent="0.25">
      <c r="A5023" s="64"/>
      <c r="B5023" s="64"/>
      <c r="C5023" s="66"/>
      <c r="D5023" s="67"/>
      <c r="E5023" s="64"/>
      <c r="F5023" s="64"/>
      <c r="G5023" s="37" t="str">
        <f>IF(E5023="","",IF(OR(E5023="Project Management",E5023="Project Support",E5023="Sprint Management",E5023="Sprint Support"),"NA",ROUND((((VLOOKUP(AD5023,[2]Formula!V:X,3,0)))-SUMIF(AD:AD,AD5023,H:H)),2)))</f>
        <v/>
      </c>
      <c r="H5023" s="71"/>
      <c r="I5023" s="72"/>
      <c r="J5023" s="72"/>
      <c r="K5023" s="38" t="str">
        <f>IF(E5023="","",IF(OR(E5023="Project Management",E5023="Project Support",E5023="Sprint Management",E5023="Sprint Support"),"NA",(((SUMIF(AD:AD,AD5023,H:H)/VLOOKUP(AD5023,[2]Formula!V:X,3,0))*VLOOKUP(AD5023,[2]Formula!V:X,2,0))*H5023)/SUMIF(AD:AD,AD5023,H:H)))</f>
        <v/>
      </c>
      <c r="L5023" s="38" t="str">
        <f t="shared" si="469"/>
        <v/>
      </c>
      <c r="M5023" s="38" t="str">
        <f t="shared" si="470"/>
        <v/>
      </c>
      <c r="N5023" s="38" t="str">
        <f t="shared" si="472"/>
        <v/>
      </c>
      <c r="O5023" s="38" t="str">
        <f t="shared" si="468"/>
        <v/>
      </c>
      <c r="P5023" s="39" t="str">
        <f t="shared" si="473"/>
        <v/>
      </c>
      <c r="AC5023" s="42" t="str">
        <f>IF(B5023="","",VLOOKUP(B5023,[2]Formula!B:C,2,0))</f>
        <v/>
      </c>
      <c r="AD5023" s="43" t="str">
        <f t="shared" si="471"/>
        <v/>
      </c>
    </row>
    <row r="5024" spans="1:30" x14ac:dyDescent="0.25">
      <c r="A5024" s="64"/>
      <c r="B5024" s="64"/>
      <c r="C5024" s="66"/>
      <c r="D5024" s="67"/>
      <c r="E5024" s="64"/>
      <c r="F5024" s="64"/>
      <c r="G5024" s="37" t="str">
        <f>IF(E5024="","",IF(OR(E5024="Project Management",E5024="Project Support",E5024="Sprint Management",E5024="Sprint Support"),"NA",ROUND((((VLOOKUP(AD5024,[2]Formula!V:X,3,0)))-SUMIF(AD:AD,AD5024,H:H)),2)))</f>
        <v/>
      </c>
      <c r="H5024" s="71"/>
      <c r="I5024" s="72"/>
      <c r="J5024" s="72"/>
      <c r="K5024" s="38" t="str">
        <f>IF(E5024="","",IF(OR(E5024="Project Management",E5024="Project Support",E5024="Sprint Management",E5024="Sprint Support"),"NA",(((SUMIF(AD:AD,AD5024,H:H)/VLOOKUP(AD5024,[2]Formula!V:X,3,0))*VLOOKUP(AD5024,[2]Formula!V:X,2,0))*H5024)/SUMIF(AD:AD,AD5024,H:H)))</f>
        <v/>
      </c>
      <c r="L5024" s="38" t="str">
        <f t="shared" si="469"/>
        <v/>
      </c>
      <c r="M5024" s="38" t="str">
        <f t="shared" si="470"/>
        <v/>
      </c>
      <c r="N5024" s="38" t="str">
        <f t="shared" si="472"/>
        <v/>
      </c>
      <c r="O5024" s="38" t="str">
        <f t="shared" si="468"/>
        <v/>
      </c>
      <c r="P5024" s="39" t="str">
        <f t="shared" si="473"/>
        <v/>
      </c>
      <c r="AC5024" s="42" t="str">
        <f>IF(B5024="","",VLOOKUP(B5024,[2]Formula!B:C,2,0))</f>
        <v/>
      </c>
      <c r="AD5024" s="43" t="str">
        <f t="shared" si="471"/>
        <v/>
      </c>
    </row>
    <row r="5025" spans="1:30" x14ac:dyDescent="0.25">
      <c r="A5025" s="64"/>
      <c r="B5025" s="64"/>
      <c r="C5025" s="66"/>
      <c r="D5025" s="67"/>
      <c r="E5025" s="64"/>
      <c r="F5025" s="64"/>
      <c r="G5025" s="37" t="str">
        <f>IF(E5025="","",IF(OR(E5025="Project Management",E5025="Project Support",E5025="Sprint Management",E5025="Sprint Support"),"NA",ROUND((((VLOOKUP(AD5025,[2]Formula!V:X,3,0)))-SUMIF(AD:AD,AD5025,H:H)),2)))</f>
        <v/>
      </c>
      <c r="H5025" s="71"/>
      <c r="I5025" s="72"/>
      <c r="J5025" s="72"/>
      <c r="K5025" s="38" t="str">
        <f>IF(E5025="","",IF(OR(E5025="Project Management",E5025="Project Support",E5025="Sprint Management",E5025="Sprint Support"),"NA",(((SUMIF(AD:AD,AD5025,H:H)/VLOOKUP(AD5025,[2]Formula!V:X,3,0))*VLOOKUP(AD5025,[2]Formula!V:X,2,0))*H5025)/SUMIF(AD:AD,AD5025,H:H)))</f>
        <v/>
      </c>
      <c r="L5025" s="38" t="str">
        <f t="shared" si="469"/>
        <v/>
      </c>
      <c r="M5025" s="38" t="str">
        <f t="shared" si="470"/>
        <v/>
      </c>
      <c r="N5025" s="38" t="str">
        <f t="shared" si="472"/>
        <v/>
      </c>
      <c r="O5025" s="38" t="str">
        <f t="shared" si="468"/>
        <v/>
      </c>
      <c r="P5025" s="39" t="str">
        <f t="shared" si="473"/>
        <v/>
      </c>
      <c r="AC5025" s="42" t="str">
        <f>IF(B5025="","",VLOOKUP(B5025,[2]Formula!B:C,2,0))</f>
        <v/>
      </c>
      <c r="AD5025" s="43" t="str">
        <f t="shared" si="471"/>
        <v/>
      </c>
    </row>
    <row r="5026" spans="1:30" x14ac:dyDescent="0.25">
      <c r="A5026" s="64"/>
      <c r="B5026" s="64"/>
      <c r="C5026" s="66"/>
      <c r="D5026" s="67"/>
      <c r="E5026" s="64"/>
      <c r="F5026" s="64"/>
      <c r="G5026" s="37" t="str">
        <f>IF(E5026="","",IF(OR(E5026="Project Management",E5026="Project Support",E5026="Sprint Management",E5026="Sprint Support"),"NA",ROUND((((VLOOKUP(AD5026,[2]Formula!V:X,3,0)))-SUMIF(AD:AD,AD5026,H:H)),2)))</f>
        <v/>
      </c>
      <c r="H5026" s="71"/>
      <c r="I5026" s="72"/>
      <c r="J5026" s="72"/>
      <c r="K5026" s="38" t="str">
        <f>IF(E5026="","",IF(OR(E5026="Project Management",E5026="Project Support",E5026="Sprint Management",E5026="Sprint Support"),"NA",(((SUMIF(AD:AD,AD5026,H:H)/VLOOKUP(AD5026,[2]Formula!V:X,3,0))*VLOOKUP(AD5026,[2]Formula!V:X,2,0))*H5026)/SUMIF(AD:AD,AD5026,H:H)))</f>
        <v/>
      </c>
      <c r="L5026" s="38" t="str">
        <f t="shared" si="469"/>
        <v/>
      </c>
      <c r="M5026" s="38" t="str">
        <f t="shared" si="470"/>
        <v/>
      </c>
      <c r="N5026" s="38" t="str">
        <f t="shared" si="472"/>
        <v/>
      </c>
      <c r="O5026" s="38" t="str">
        <f t="shared" si="468"/>
        <v/>
      </c>
      <c r="P5026" s="39" t="str">
        <f t="shared" si="473"/>
        <v/>
      </c>
      <c r="AC5026" s="42" t="str">
        <f>IF(B5026="","",VLOOKUP(B5026,[2]Formula!B:C,2,0))</f>
        <v/>
      </c>
      <c r="AD5026" s="43" t="str">
        <f t="shared" si="471"/>
        <v/>
      </c>
    </row>
    <row r="5027" spans="1:30" x14ac:dyDescent="0.25">
      <c r="A5027" s="64"/>
      <c r="B5027" s="64"/>
      <c r="C5027" s="66"/>
      <c r="D5027" s="67"/>
      <c r="E5027" s="64"/>
      <c r="F5027" s="64"/>
      <c r="G5027" s="37" t="str">
        <f>IF(E5027="","",IF(OR(E5027="Project Management",E5027="Project Support",E5027="Sprint Management",E5027="Sprint Support"),"NA",ROUND((((VLOOKUP(AD5027,[2]Formula!V:X,3,0)))-SUMIF(AD:AD,AD5027,H:H)),2)))</f>
        <v/>
      </c>
      <c r="H5027" s="71"/>
      <c r="I5027" s="72"/>
      <c r="J5027" s="72"/>
      <c r="K5027" s="38" t="str">
        <f>IF(E5027="","",IF(OR(E5027="Project Management",E5027="Project Support",E5027="Sprint Management",E5027="Sprint Support"),"NA",(((SUMIF(AD:AD,AD5027,H:H)/VLOOKUP(AD5027,[2]Formula!V:X,3,0))*VLOOKUP(AD5027,[2]Formula!V:X,2,0))*H5027)/SUMIF(AD:AD,AD5027,H:H)))</f>
        <v/>
      </c>
      <c r="L5027" s="38" t="str">
        <f t="shared" si="469"/>
        <v/>
      </c>
      <c r="M5027" s="38" t="str">
        <f t="shared" si="470"/>
        <v/>
      </c>
      <c r="N5027" s="38" t="str">
        <f t="shared" si="472"/>
        <v/>
      </c>
      <c r="O5027" s="38" t="str">
        <f t="shared" si="468"/>
        <v/>
      </c>
      <c r="P5027" s="39" t="str">
        <f t="shared" si="473"/>
        <v/>
      </c>
      <c r="AC5027" s="42" t="str">
        <f>IF(B5027="","",VLOOKUP(B5027,[2]Formula!B:C,2,0))</f>
        <v/>
      </c>
      <c r="AD5027" s="43" t="str">
        <f t="shared" si="471"/>
        <v/>
      </c>
    </row>
    <row r="5028" spans="1:30" x14ac:dyDescent="0.25">
      <c r="A5028" s="64"/>
      <c r="B5028" s="64"/>
      <c r="C5028" s="66"/>
      <c r="D5028" s="67"/>
      <c r="E5028" s="64"/>
      <c r="F5028" s="64"/>
      <c r="G5028" s="37" t="str">
        <f>IF(E5028="","",IF(OR(E5028="Project Management",E5028="Project Support",E5028="Sprint Management",E5028="Sprint Support"),"NA",ROUND((((VLOOKUP(AD5028,[2]Formula!V:X,3,0)))-SUMIF(AD:AD,AD5028,H:H)),2)))</f>
        <v/>
      </c>
      <c r="H5028" s="71"/>
      <c r="I5028" s="72"/>
      <c r="J5028" s="72"/>
      <c r="K5028" s="38" t="str">
        <f>IF(E5028="","",IF(OR(E5028="Project Management",E5028="Project Support",E5028="Sprint Management",E5028="Sprint Support"),"NA",(((SUMIF(AD:AD,AD5028,H:H)/VLOOKUP(AD5028,[2]Formula!V:X,3,0))*VLOOKUP(AD5028,[2]Formula!V:X,2,0))*H5028)/SUMIF(AD:AD,AD5028,H:H)))</f>
        <v/>
      </c>
      <c r="L5028" s="38" t="str">
        <f t="shared" si="469"/>
        <v/>
      </c>
      <c r="M5028" s="38" t="str">
        <f t="shared" si="470"/>
        <v/>
      </c>
      <c r="N5028" s="38" t="str">
        <f t="shared" si="472"/>
        <v/>
      </c>
      <c r="O5028" s="38" t="str">
        <f t="shared" si="468"/>
        <v/>
      </c>
      <c r="P5028" s="39" t="str">
        <f t="shared" si="473"/>
        <v/>
      </c>
      <c r="AC5028" s="42" t="str">
        <f>IF(B5028="","",VLOOKUP(B5028,[2]Formula!B:C,2,0))</f>
        <v/>
      </c>
      <c r="AD5028" s="43" t="str">
        <f t="shared" si="471"/>
        <v/>
      </c>
    </row>
    <row r="5029" spans="1:30" x14ac:dyDescent="0.25">
      <c r="A5029" s="64"/>
      <c r="B5029" s="64"/>
      <c r="C5029" s="66"/>
      <c r="D5029" s="67"/>
      <c r="E5029" s="64"/>
      <c r="F5029" s="64"/>
      <c r="G5029" s="37" t="str">
        <f>IF(E5029="","",IF(OR(E5029="Project Management",E5029="Project Support",E5029="Sprint Management",E5029="Sprint Support"),"NA",ROUND((((VLOOKUP(AD5029,[2]Formula!V:X,3,0)))-SUMIF(AD:AD,AD5029,H:H)),2)))</f>
        <v/>
      </c>
      <c r="H5029" s="71"/>
      <c r="I5029" s="72"/>
      <c r="J5029" s="72"/>
      <c r="K5029" s="38" t="str">
        <f>IF(E5029="","",IF(OR(E5029="Project Management",E5029="Project Support",E5029="Sprint Management",E5029="Sprint Support"),"NA",(((SUMIF(AD:AD,AD5029,H:H)/VLOOKUP(AD5029,[2]Formula!V:X,3,0))*VLOOKUP(AD5029,[2]Formula!V:X,2,0))*H5029)/SUMIF(AD:AD,AD5029,H:H)))</f>
        <v/>
      </c>
      <c r="L5029" s="38" t="str">
        <f t="shared" si="469"/>
        <v/>
      </c>
      <c r="M5029" s="38" t="str">
        <f t="shared" si="470"/>
        <v/>
      </c>
      <c r="N5029" s="38" t="str">
        <f t="shared" si="472"/>
        <v/>
      </c>
      <c r="O5029" s="38" t="str">
        <f t="shared" si="468"/>
        <v/>
      </c>
      <c r="P5029" s="39" t="str">
        <f t="shared" si="473"/>
        <v/>
      </c>
      <c r="AC5029" s="42" t="str">
        <f>IF(B5029="","",VLOOKUP(B5029,[2]Formula!B:C,2,0))</f>
        <v/>
      </c>
      <c r="AD5029" s="43" t="str">
        <f t="shared" si="471"/>
        <v/>
      </c>
    </row>
    <row r="5030" spans="1:30" x14ac:dyDescent="0.25">
      <c r="A5030" s="64"/>
      <c r="B5030" s="64"/>
      <c r="C5030" s="66"/>
      <c r="D5030" s="67"/>
      <c r="E5030" s="64"/>
      <c r="F5030" s="64"/>
      <c r="G5030" s="37" t="str">
        <f>IF(E5030="","",IF(OR(E5030="Project Management",E5030="Project Support",E5030="Sprint Management",E5030="Sprint Support"),"NA",ROUND((((VLOOKUP(AD5030,[2]Formula!V:X,3,0)))-SUMIF(AD:AD,AD5030,H:H)),2)))</f>
        <v/>
      </c>
      <c r="H5030" s="71"/>
      <c r="I5030" s="72"/>
      <c r="J5030" s="72"/>
      <c r="K5030" s="38" t="str">
        <f>IF(E5030="","",IF(OR(E5030="Project Management",E5030="Project Support",E5030="Sprint Management",E5030="Sprint Support"),"NA",(((SUMIF(AD:AD,AD5030,H:H)/VLOOKUP(AD5030,[2]Formula!V:X,3,0))*VLOOKUP(AD5030,[2]Formula!V:X,2,0))*H5030)/SUMIF(AD:AD,AD5030,H:H)))</f>
        <v/>
      </c>
      <c r="L5030" s="38" t="str">
        <f t="shared" si="469"/>
        <v/>
      </c>
      <c r="M5030" s="38" t="str">
        <f t="shared" si="470"/>
        <v/>
      </c>
      <c r="N5030" s="38" t="str">
        <f t="shared" si="472"/>
        <v/>
      </c>
      <c r="O5030" s="38" t="str">
        <f t="shared" si="468"/>
        <v/>
      </c>
      <c r="P5030" s="39" t="str">
        <f t="shared" si="473"/>
        <v/>
      </c>
      <c r="AC5030" s="42" t="str">
        <f>IF(B5030="","",VLOOKUP(B5030,[2]Formula!B:C,2,0))</f>
        <v/>
      </c>
      <c r="AD5030" s="43" t="str">
        <f t="shared" si="471"/>
        <v/>
      </c>
    </row>
    <row r="5031" spans="1:30" x14ac:dyDescent="0.25">
      <c r="A5031" s="64"/>
      <c r="B5031" s="64"/>
      <c r="C5031" s="66"/>
      <c r="D5031" s="67"/>
      <c r="E5031" s="64"/>
      <c r="F5031" s="64"/>
      <c r="G5031" s="37" t="str">
        <f>IF(E5031="","",IF(OR(E5031="Project Management",E5031="Project Support",E5031="Sprint Management",E5031="Sprint Support"),"NA",ROUND((((VLOOKUP(AD5031,[2]Formula!V:X,3,0)))-SUMIF(AD:AD,AD5031,H:H)),2)))</f>
        <v/>
      </c>
      <c r="H5031" s="71"/>
      <c r="I5031" s="72"/>
      <c r="J5031" s="72"/>
      <c r="K5031" s="38" t="str">
        <f>IF(E5031="","",IF(OR(E5031="Project Management",E5031="Project Support",E5031="Sprint Management",E5031="Sprint Support"),"NA",(((SUMIF(AD:AD,AD5031,H:H)/VLOOKUP(AD5031,[2]Formula!V:X,3,0))*VLOOKUP(AD5031,[2]Formula!V:X,2,0))*H5031)/SUMIF(AD:AD,AD5031,H:H)))</f>
        <v/>
      </c>
      <c r="L5031" s="38" t="str">
        <f t="shared" si="469"/>
        <v/>
      </c>
      <c r="M5031" s="38" t="str">
        <f t="shared" si="470"/>
        <v/>
      </c>
      <c r="N5031" s="38" t="str">
        <f t="shared" si="472"/>
        <v/>
      </c>
      <c r="O5031" s="38" t="str">
        <f t="shared" si="468"/>
        <v/>
      </c>
      <c r="P5031" s="39" t="str">
        <f t="shared" si="473"/>
        <v/>
      </c>
      <c r="AC5031" s="42" t="str">
        <f>IF(B5031="","",VLOOKUP(B5031,[2]Formula!B:C,2,0))</f>
        <v/>
      </c>
      <c r="AD5031" s="43" t="str">
        <f t="shared" si="471"/>
        <v/>
      </c>
    </row>
    <row r="5032" spans="1:30" x14ac:dyDescent="0.25">
      <c r="A5032" s="64"/>
      <c r="B5032" s="64"/>
      <c r="C5032" s="66"/>
      <c r="D5032" s="67"/>
      <c r="E5032" s="64"/>
      <c r="F5032" s="64"/>
      <c r="G5032" s="37" t="str">
        <f>IF(E5032="","",IF(OR(E5032="Project Management",E5032="Project Support",E5032="Sprint Management",E5032="Sprint Support"),"NA",ROUND((((VLOOKUP(AD5032,[2]Formula!V:X,3,0)))-SUMIF(AD:AD,AD5032,H:H)),2)))</f>
        <v/>
      </c>
      <c r="H5032" s="71"/>
      <c r="I5032" s="72"/>
      <c r="J5032" s="72"/>
      <c r="K5032" s="38" t="str">
        <f>IF(E5032="","",IF(OR(E5032="Project Management",E5032="Project Support",E5032="Sprint Management",E5032="Sprint Support"),"NA",(((SUMIF(AD:AD,AD5032,H:H)/VLOOKUP(AD5032,[2]Formula!V:X,3,0))*VLOOKUP(AD5032,[2]Formula!V:X,2,0))*H5032)/SUMIF(AD:AD,AD5032,H:H)))</f>
        <v/>
      </c>
      <c r="L5032" s="38" t="str">
        <f t="shared" si="469"/>
        <v/>
      </c>
      <c r="M5032" s="38" t="str">
        <f t="shared" si="470"/>
        <v/>
      </c>
      <c r="N5032" s="38" t="str">
        <f t="shared" si="472"/>
        <v/>
      </c>
      <c r="O5032" s="38" t="str">
        <f t="shared" si="468"/>
        <v/>
      </c>
      <c r="P5032" s="39" t="str">
        <f t="shared" si="473"/>
        <v/>
      </c>
      <c r="AC5032" s="42" t="str">
        <f>IF(B5032="","",VLOOKUP(B5032,[2]Formula!B:C,2,0))</f>
        <v/>
      </c>
      <c r="AD5032" s="43" t="str">
        <f t="shared" si="471"/>
        <v/>
      </c>
    </row>
    <row r="5033" spans="1:30" x14ac:dyDescent="0.25">
      <c r="A5033" s="64"/>
      <c r="B5033" s="64"/>
      <c r="C5033" s="66"/>
      <c r="D5033" s="67"/>
      <c r="E5033" s="64"/>
      <c r="F5033" s="64"/>
      <c r="G5033" s="37" t="str">
        <f>IF(E5033="","",IF(OR(E5033="Project Management",E5033="Project Support",E5033="Sprint Management",E5033="Sprint Support"),"NA",ROUND((((VLOOKUP(AD5033,[2]Formula!V:X,3,0)))-SUMIF(AD:AD,AD5033,H:H)),2)))</f>
        <v/>
      </c>
      <c r="H5033" s="71"/>
      <c r="I5033" s="72"/>
      <c r="J5033" s="72"/>
      <c r="K5033" s="38" t="str">
        <f>IF(E5033="","",IF(OR(E5033="Project Management",E5033="Project Support",E5033="Sprint Management",E5033="Sprint Support"),"NA",(((SUMIF(AD:AD,AD5033,H:H)/VLOOKUP(AD5033,[2]Formula!V:X,3,0))*VLOOKUP(AD5033,[2]Formula!V:X,2,0))*H5033)/SUMIF(AD:AD,AD5033,H:H)))</f>
        <v/>
      </c>
      <c r="L5033" s="38" t="str">
        <f t="shared" si="469"/>
        <v/>
      </c>
      <c r="M5033" s="38" t="str">
        <f t="shared" si="470"/>
        <v/>
      </c>
      <c r="N5033" s="38" t="str">
        <f t="shared" si="472"/>
        <v/>
      </c>
      <c r="O5033" s="38" t="str">
        <f t="shared" si="468"/>
        <v/>
      </c>
      <c r="P5033" s="39" t="str">
        <f t="shared" si="473"/>
        <v/>
      </c>
      <c r="AC5033" s="42" t="str">
        <f>IF(B5033="","",VLOOKUP(B5033,[2]Formula!B:C,2,0))</f>
        <v/>
      </c>
      <c r="AD5033" s="43" t="str">
        <f t="shared" si="471"/>
        <v/>
      </c>
    </row>
    <row r="5034" spans="1:30" x14ac:dyDescent="0.25">
      <c r="A5034" s="64"/>
      <c r="B5034" s="64"/>
      <c r="C5034" s="66"/>
      <c r="D5034" s="67"/>
      <c r="E5034" s="64"/>
      <c r="F5034" s="64"/>
      <c r="G5034" s="37" t="str">
        <f>IF(E5034="","",IF(OR(E5034="Project Management",E5034="Project Support",E5034="Sprint Management",E5034="Sprint Support"),"NA",ROUND((((VLOOKUP(AD5034,[2]Formula!V:X,3,0)))-SUMIF(AD:AD,AD5034,H:H)),2)))</f>
        <v/>
      </c>
      <c r="H5034" s="71"/>
      <c r="I5034" s="72"/>
      <c r="J5034" s="72"/>
      <c r="K5034" s="38" t="str">
        <f>IF(E5034="","",IF(OR(E5034="Project Management",E5034="Project Support",E5034="Sprint Management",E5034="Sprint Support"),"NA",(((SUMIF(AD:AD,AD5034,H:H)/VLOOKUP(AD5034,[2]Formula!V:X,3,0))*VLOOKUP(AD5034,[2]Formula!V:X,2,0))*H5034)/SUMIF(AD:AD,AD5034,H:H)))</f>
        <v/>
      </c>
      <c r="L5034" s="38" t="str">
        <f t="shared" si="469"/>
        <v/>
      </c>
      <c r="M5034" s="38" t="str">
        <f t="shared" si="470"/>
        <v/>
      </c>
      <c r="N5034" s="38" t="str">
        <f t="shared" si="472"/>
        <v/>
      </c>
      <c r="O5034" s="38" t="str">
        <f t="shared" si="468"/>
        <v/>
      </c>
      <c r="P5034" s="39" t="str">
        <f t="shared" si="473"/>
        <v/>
      </c>
      <c r="AC5034" s="42" t="str">
        <f>IF(B5034="","",VLOOKUP(B5034,[2]Formula!B:C,2,0))</f>
        <v/>
      </c>
      <c r="AD5034" s="43" t="str">
        <f t="shared" si="471"/>
        <v/>
      </c>
    </row>
    <row r="5035" spans="1:30" x14ac:dyDescent="0.25">
      <c r="A5035" s="64"/>
      <c r="B5035" s="64"/>
      <c r="C5035" s="66"/>
      <c r="D5035" s="67"/>
      <c r="E5035" s="64"/>
      <c r="F5035" s="64"/>
      <c r="G5035" s="37" t="str">
        <f>IF(E5035="","",IF(OR(E5035="Project Management",E5035="Project Support",E5035="Sprint Management",E5035="Sprint Support"),"NA",ROUND((((VLOOKUP(AD5035,[2]Formula!V:X,3,0)))-SUMIF(AD:AD,AD5035,H:H)),2)))</f>
        <v/>
      </c>
      <c r="H5035" s="71"/>
      <c r="I5035" s="72"/>
      <c r="J5035" s="72"/>
      <c r="K5035" s="38" t="str">
        <f>IF(E5035="","",IF(OR(E5035="Project Management",E5035="Project Support",E5035="Sprint Management",E5035="Sprint Support"),"NA",(((SUMIF(AD:AD,AD5035,H:H)/VLOOKUP(AD5035,[2]Formula!V:X,3,0))*VLOOKUP(AD5035,[2]Formula!V:X,2,0))*H5035)/SUMIF(AD:AD,AD5035,H:H)))</f>
        <v/>
      </c>
      <c r="L5035" s="38" t="str">
        <f t="shared" si="469"/>
        <v/>
      </c>
      <c r="M5035" s="38" t="str">
        <f t="shared" si="470"/>
        <v/>
      </c>
      <c r="N5035" s="38" t="str">
        <f t="shared" si="472"/>
        <v/>
      </c>
      <c r="O5035" s="38" t="str">
        <f t="shared" si="468"/>
        <v/>
      </c>
      <c r="P5035" s="39" t="str">
        <f t="shared" si="473"/>
        <v/>
      </c>
      <c r="AC5035" s="42" t="str">
        <f>IF(B5035="","",VLOOKUP(B5035,[2]Formula!B:C,2,0))</f>
        <v/>
      </c>
      <c r="AD5035" s="43" t="str">
        <f t="shared" si="471"/>
        <v/>
      </c>
    </row>
    <row r="5036" spans="1:30" x14ac:dyDescent="0.25">
      <c r="A5036" s="64"/>
      <c r="B5036" s="64"/>
      <c r="C5036" s="66"/>
      <c r="D5036" s="67"/>
      <c r="E5036" s="64"/>
      <c r="F5036" s="64"/>
      <c r="G5036" s="37" t="str">
        <f>IF(E5036="","",IF(OR(E5036="Project Management",E5036="Project Support",E5036="Sprint Management",E5036="Sprint Support"),"NA",ROUND((((VLOOKUP(AD5036,[2]Formula!V:X,3,0)))-SUMIF(AD:AD,AD5036,H:H)),2)))</f>
        <v/>
      </c>
      <c r="H5036" s="71"/>
      <c r="I5036" s="72"/>
      <c r="J5036" s="72"/>
      <c r="K5036" s="38" t="str">
        <f>IF(E5036="","",IF(OR(E5036="Project Management",E5036="Project Support",E5036="Sprint Management",E5036="Sprint Support"),"NA",(((SUMIF(AD:AD,AD5036,H:H)/VLOOKUP(AD5036,[2]Formula!V:X,3,0))*VLOOKUP(AD5036,[2]Formula!V:X,2,0))*H5036)/SUMIF(AD:AD,AD5036,H:H)))</f>
        <v/>
      </c>
      <c r="L5036" s="38" t="str">
        <f t="shared" si="469"/>
        <v/>
      </c>
      <c r="M5036" s="38" t="str">
        <f t="shared" si="470"/>
        <v/>
      </c>
      <c r="N5036" s="38" t="str">
        <f t="shared" si="472"/>
        <v/>
      </c>
      <c r="O5036" s="38" t="str">
        <f t="shared" si="468"/>
        <v/>
      </c>
      <c r="P5036" s="39" t="str">
        <f t="shared" si="473"/>
        <v/>
      </c>
      <c r="AC5036" s="42" t="str">
        <f>IF(B5036="","",VLOOKUP(B5036,[2]Formula!B:C,2,0))</f>
        <v/>
      </c>
      <c r="AD5036" s="43" t="str">
        <f t="shared" si="471"/>
        <v/>
      </c>
    </row>
    <row r="5037" spans="1:30" x14ac:dyDescent="0.25">
      <c r="A5037" s="64"/>
      <c r="B5037" s="64"/>
      <c r="C5037" s="66"/>
      <c r="D5037" s="67"/>
      <c r="E5037" s="64"/>
      <c r="F5037" s="64"/>
      <c r="G5037" s="37" t="str">
        <f>IF(E5037="","",IF(OR(E5037="Project Management",E5037="Project Support",E5037="Sprint Management",E5037="Sprint Support"),"NA",ROUND((((VLOOKUP(AD5037,[2]Formula!V:X,3,0)))-SUMIF(AD:AD,AD5037,H:H)),2)))</f>
        <v/>
      </c>
      <c r="H5037" s="71"/>
      <c r="I5037" s="72"/>
      <c r="J5037" s="72"/>
      <c r="K5037" s="38" t="str">
        <f>IF(E5037="","",IF(OR(E5037="Project Management",E5037="Project Support",E5037="Sprint Management",E5037="Sprint Support"),"NA",(((SUMIF(AD:AD,AD5037,H:H)/VLOOKUP(AD5037,[2]Formula!V:X,3,0))*VLOOKUP(AD5037,[2]Formula!V:X,2,0))*H5037)/SUMIF(AD:AD,AD5037,H:H)))</f>
        <v/>
      </c>
      <c r="L5037" s="38" t="str">
        <f t="shared" si="469"/>
        <v/>
      </c>
      <c r="M5037" s="38" t="str">
        <f t="shared" si="470"/>
        <v/>
      </c>
      <c r="N5037" s="38" t="str">
        <f t="shared" si="472"/>
        <v/>
      </c>
      <c r="O5037" s="38" t="str">
        <f t="shared" si="468"/>
        <v/>
      </c>
      <c r="P5037" s="39" t="str">
        <f t="shared" si="473"/>
        <v/>
      </c>
      <c r="AC5037" s="42" t="str">
        <f>IF(B5037="","",VLOOKUP(B5037,[2]Formula!B:C,2,0))</f>
        <v/>
      </c>
      <c r="AD5037" s="43" t="str">
        <f t="shared" si="471"/>
        <v/>
      </c>
    </row>
    <row r="5038" spans="1:30" x14ac:dyDescent="0.25">
      <c r="A5038" s="64"/>
      <c r="B5038" s="64"/>
      <c r="C5038" s="66"/>
      <c r="D5038" s="67"/>
      <c r="E5038" s="64"/>
      <c r="F5038" s="64"/>
      <c r="G5038" s="37" t="str">
        <f>IF(E5038="","",IF(OR(E5038="Project Management",E5038="Project Support",E5038="Sprint Management",E5038="Sprint Support"),"NA",ROUND((((VLOOKUP(AD5038,[2]Formula!V:X,3,0)))-SUMIF(AD:AD,AD5038,H:H)),2)))</f>
        <v/>
      </c>
      <c r="H5038" s="71"/>
      <c r="I5038" s="72"/>
      <c r="J5038" s="72"/>
      <c r="K5038" s="38" t="str">
        <f>IF(E5038="","",IF(OR(E5038="Project Management",E5038="Project Support",E5038="Sprint Management",E5038="Sprint Support"),"NA",(((SUMIF(AD:AD,AD5038,H:H)/VLOOKUP(AD5038,[2]Formula!V:X,3,0))*VLOOKUP(AD5038,[2]Formula!V:X,2,0))*H5038)/SUMIF(AD:AD,AD5038,H:H)))</f>
        <v/>
      </c>
      <c r="L5038" s="38" t="str">
        <f t="shared" si="469"/>
        <v/>
      </c>
      <c r="M5038" s="38" t="str">
        <f t="shared" si="470"/>
        <v/>
      </c>
      <c r="N5038" s="38" t="str">
        <f t="shared" si="472"/>
        <v/>
      </c>
      <c r="O5038" s="38" t="str">
        <f t="shared" si="468"/>
        <v/>
      </c>
      <c r="P5038" s="39" t="str">
        <f t="shared" si="473"/>
        <v/>
      </c>
      <c r="AC5038" s="42" t="str">
        <f>IF(B5038="","",VLOOKUP(B5038,[2]Formula!B:C,2,0))</f>
        <v/>
      </c>
      <c r="AD5038" s="43" t="str">
        <f t="shared" si="471"/>
        <v/>
      </c>
    </row>
    <row r="5039" spans="1:30" x14ac:dyDescent="0.25">
      <c r="A5039" s="64"/>
      <c r="B5039" s="64"/>
      <c r="C5039" s="66"/>
      <c r="D5039" s="67"/>
      <c r="E5039" s="64"/>
      <c r="F5039" s="64"/>
      <c r="G5039" s="37" t="str">
        <f>IF(E5039="","",IF(OR(E5039="Project Management",E5039="Project Support",E5039="Sprint Management",E5039="Sprint Support"),"NA",ROUND((((VLOOKUP(AD5039,[2]Formula!V:X,3,0)))-SUMIF(AD:AD,AD5039,H:H)),2)))</f>
        <v/>
      </c>
      <c r="H5039" s="71"/>
      <c r="I5039" s="72"/>
      <c r="J5039" s="72"/>
      <c r="K5039" s="38" t="str">
        <f>IF(E5039="","",IF(OR(E5039="Project Management",E5039="Project Support",E5039="Sprint Management",E5039="Sprint Support"),"NA",(((SUMIF(AD:AD,AD5039,H:H)/VLOOKUP(AD5039,[2]Formula!V:X,3,0))*VLOOKUP(AD5039,[2]Formula!V:X,2,0))*H5039)/SUMIF(AD:AD,AD5039,H:H)))</f>
        <v/>
      </c>
      <c r="L5039" s="38" t="str">
        <f t="shared" si="469"/>
        <v/>
      </c>
      <c r="M5039" s="38" t="str">
        <f t="shared" si="470"/>
        <v/>
      </c>
      <c r="N5039" s="38" t="str">
        <f t="shared" si="472"/>
        <v/>
      </c>
      <c r="O5039" s="38" t="str">
        <f t="shared" si="468"/>
        <v/>
      </c>
      <c r="P5039" s="39" t="str">
        <f t="shared" si="473"/>
        <v/>
      </c>
      <c r="AC5039" s="42" t="str">
        <f>IF(B5039="","",VLOOKUP(B5039,[2]Formula!B:C,2,0))</f>
        <v/>
      </c>
      <c r="AD5039" s="43" t="str">
        <f t="shared" si="471"/>
        <v/>
      </c>
    </row>
    <row r="5040" spans="1:30" x14ac:dyDescent="0.25">
      <c r="A5040" s="64"/>
      <c r="B5040" s="64"/>
      <c r="C5040" s="66"/>
      <c r="D5040" s="67"/>
      <c r="E5040" s="64"/>
      <c r="F5040" s="64"/>
      <c r="G5040" s="37" t="str">
        <f>IF(E5040="","",IF(OR(E5040="Project Management",E5040="Project Support",E5040="Sprint Management",E5040="Sprint Support"),"NA",ROUND((((VLOOKUP(AD5040,[2]Formula!V:X,3,0)))-SUMIF(AD:AD,AD5040,H:H)),2)))</f>
        <v/>
      </c>
      <c r="H5040" s="71"/>
      <c r="I5040" s="72"/>
      <c r="J5040" s="72"/>
      <c r="K5040" s="38" t="str">
        <f>IF(E5040="","",IF(OR(E5040="Project Management",E5040="Project Support",E5040="Sprint Management",E5040="Sprint Support"),"NA",(((SUMIF(AD:AD,AD5040,H:H)/VLOOKUP(AD5040,[2]Formula!V:X,3,0))*VLOOKUP(AD5040,[2]Formula!V:X,2,0))*H5040)/SUMIF(AD:AD,AD5040,H:H)))</f>
        <v/>
      </c>
      <c r="L5040" s="38" t="str">
        <f t="shared" si="469"/>
        <v/>
      </c>
      <c r="M5040" s="38" t="str">
        <f t="shared" si="470"/>
        <v/>
      </c>
      <c r="N5040" s="38" t="str">
        <f t="shared" si="472"/>
        <v/>
      </c>
      <c r="O5040" s="38" t="str">
        <f t="shared" si="468"/>
        <v/>
      </c>
      <c r="P5040" s="39" t="str">
        <f t="shared" si="473"/>
        <v/>
      </c>
      <c r="AC5040" s="42" t="str">
        <f>IF(B5040="","",VLOOKUP(B5040,[2]Formula!B:C,2,0))</f>
        <v/>
      </c>
      <c r="AD5040" s="43" t="str">
        <f t="shared" si="471"/>
        <v/>
      </c>
    </row>
    <row r="5041" spans="1:30" x14ac:dyDescent="0.25">
      <c r="A5041" s="64"/>
      <c r="B5041" s="64"/>
      <c r="C5041" s="66"/>
      <c r="D5041" s="67"/>
      <c r="E5041" s="64"/>
      <c r="F5041" s="64"/>
      <c r="G5041" s="37" t="str">
        <f>IF(E5041="","",IF(OR(E5041="Project Management",E5041="Project Support",E5041="Sprint Management",E5041="Sprint Support"),"NA",ROUND((((VLOOKUP(AD5041,[2]Formula!V:X,3,0)))-SUMIF(AD:AD,AD5041,H:H)),2)))</f>
        <v/>
      </c>
      <c r="H5041" s="71"/>
      <c r="I5041" s="72"/>
      <c r="J5041" s="72"/>
      <c r="K5041" s="38" t="str">
        <f>IF(E5041="","",IF(OR(E5041="Project Management",E5041="Project Support",E5041="Sprint Management",E5041="Sprint Support"),"NA",(((SUMIF(AD:AD,AD5041,H:H)/VLOOKUP(AD5041,[2]Formula!V:X,3,0))*VLOOKUP(AD5041,[2]Formula!V:X,2,0))*H5041)/SUMIF(AD:AD,AD5041,H:H)))</f>
        <v/>
      </c>
      <c r="L5041" s="38" t="str">
        <f t="shared" si="469"/>
        <v/>
      </c>
      <c r="M5041" s="38" t="str">
        <f t="shared" si="470"/>
        <v/>
      </c>
      <c r="N5041" s="38" t="str">
        <f t="shared" si="472"/>
        <v/>
      </c>
      <c r="O5041" s="38" t="str">
        <f t="shared" si="468"/>
        <v/>
      </c>
      <c r="P5041" s="39" t="str">
        <f t="shared" si="473"/>
        <v/>
      </c>
      <c r="AC5041" s="42" t="str">
        <f>IF(B5041="","",VLOOKUP(B5041,[2]Formula!B:C,2,0))</f>
        <v/>
      </c>
      <c r="AD5041" s="43" t="str">
        <f t="shared" si="471"/>
        <v/>
      </c>
    </row>
    <row r="5042" spans="1:30" x14ac:dyDescent="0.25">
      <c r="A5042" s="64"/>
      <c r="B5042" s="64"/>
      <c r="C5042" s="66"/>
      <c r="D5042" s="67"/>
      <c r="E5042" s="64"/>
      <c r="F5042" s="64"/>
      <c r="G5042" s="37" t="str">
        <f>IF(E5042="","",IF(OR(E5042="Project Management",E5042="Project Support",E5042="Sprint Management",E5042="Sprint Support"),"NA",ROUND((((VLOOKUP(AD5042,[2]Formula!V:X,3,0)))-SUMIF(AD:AD,AD5042,H:H)),2)))</f>
        <v/>
      </c>
      <c r="H5042" s="71"/>
      <c r="I5042" s="72"/>
      <c r="J5042" s="72"/>
      <c r="K5042" s="38" t="str">
        <f>IF(E5042="","",IF(OR(E5042="Project Management",E5042="Project Support",E5042="Sprint Management",E5042="Sprint Support"),"NA",(((SUMIF(AD:AD,AD5042,H:H)/VLOOKUP(AD5042,[2]Formula!V:X,3,0))*VLOOKUP(AD5042,[2]Formula!V:X,2,0))*H5042)/SUMIF(AD:AD,AD5042,H:H)))</f>
        <v/>
      </c>
      <c r="L5042" s="38" t="str">
        <f t="shared" si="469"/>
        <v/>
      </c>
      <c r="M5042" s="38" t="str">
        <f t="shared" si="470"/>
        <v/>
      </c>
      <c r="N5042" s="38" t="str">
        <f t="shared" si="472"/>
        <v/>
      </c>
      <c r="O5042" s="38" t="str">
        <f t="shared" si="468"/>
        <v/>
      </c>
      <c r="P5042" s="39" t="str">
        <f t="shared" si="473"/>
        <v/>
      </c>
      <c r="AC5042" s="42" t="str">
        <f>IF(B5042="","",VLOOKUP(B5042,[2]Formula!B:C,2,0))</f>
        <v/>
      </c>
      <c r="AD5042" s="43" t="str">
        <f t="shared" si="471"/>
        <v/>
      </c>
    </row>
    <row r="5043" spans="1:30" x14ac:dyDescent="0.25">
      <c r="A5043" s="64"/>
      <c r="B5043" s="64"/>
      <c r="C5043" s="66"/>
      <c r="D5043" s="67"/>
      <c r="E5043" s="64"/>
      <c r="F5043" s="64"/>
      <c r="G5043" s="37" t="str">
        <f>IF(E5043="","",IF(OR(E5043="Project Management",E5043="Project Support",E5043="Sprint Management",E5043="Sprint Support"),"NA",ROUND((((VLOOKUP(AD5043,[2]Formula!V:X,3,0)))-SUMIF(AD:AD,AD5043,H:H)),2)))</f>
        <v/>
      </c>
      <c r="H5043" s="71"/>
      <c r="I5043" s="72"/>
      <c r="J5043" s="72"/>
      <c r="K5043" s="38" t="str">
        <f>IF(E5043="","",IF(OR(E5043="Project Management",E5043="Project Support",E5043="Sprint Management",E5043="Sprint Support"),"NA",(((SUMIF(AD:AD,AD5043,H:H)/VLOOKUP(AD5043,[2]Formula!V:X,3,0))*VLOOKUP(AD5043,[2]Formula!V:X,2,0))*H5043)/SUMIF(AD:AD,AD5043,H:H)))</f>
        <v/>
      </c>
      <c r="L5043" s="38" t="str">
        <f t="shared" si="469"/>
        <v/>
      </c>
      <c r="M5043" s="38" t="str">
        <f t="shared" si="470"/>
        <v/>
      </c>
      <c r="N5043" s="38" t="str">
        <f t="shared" si="472"/>
        <v/>
      </c>
      <c r="O5043" s="38" t="str">
        <f t="shared" si="468"/>
        <v/>
      </c>
      <c r="P5043" s="39" t="str">
        <f t="shared" si="473"/>
        <v/>
      </c>
      <c r="AC5043" s="42" t="str">
        <f>IF(B5043="","",VLOOKUP(B5043,[2]Formula!B:C,2,0))</f>
        <v/>
      </c>
      <c r="AD5043" s="43" t="str">
        <f t="shared" si="471"/>
        <v/>
      </c>
    </row>
    <row r="5044" spans="1:30" x14ac:dyDescent="0.25">
      <c r="A5044" s="64"/>
      <c r="B5044" s="64"/>
      <c r="C5044" s="66"/>
      <c r="D5044" s="67"/>
      <c r="E5044" s="64"/>
      <c r="F5044" s="64"/>
      <c r="G5044" s="37" t="str">
        <f>IF(E5044="","",IF(OR(E5044="Project Management",E5044="Project Support",E5044="Sprint Management",E5044="Sprint Support"),"NA",ROUND((((VLOOKUP(AD5044,[2]Formula!V:X,3,0)))-SUMIF(AD:AD,AD5044,H:H)),2)))</f>
        <v/>
      </c>
      <c r="H5044" s="71"/>
      <c r="I5044" s="72"/>
      <c r="J5044" s="72"/>
      <c r="K5044" s="38" t="str">
        <f>IF(E5044="","",IF(OR(E5044="Project Management",E5044="Project Support",E5044="Sprint Management",E5044="Sprint Support"),"NA",(((SUMIF(AD:AD,AD5044,H:H)/VLOOKUP(AD5044,[2]Formula!V:X,3,0))*VLOOKUP(AD5044,[2]Formula!V:X,2,0))*H5044)/SUMIF(AD:AD,AD5044,H:H)))</f>
        <v/>
      </c>
      <c r="L5044" s="38" t="str">
        <f t="shared" si="469"/>
        <v/>
      </c>
      <c r="M5044" s="38" t="str">
        <f t="shared" si="470"/>
        <v/>
      </c>
      <c r="N5044" s="38" t="str">
        <f t="shared" si="472"/>
        <v/>
      </c>
      <c r="O5044" s="38" t="str">
        <f t="shared" si="468"/>
        <v/>
      </c>
      <c r="P5044" s="39" t="str">
        <f t="shared" si="473"/>
        <v/>
      </c>
      <c r="AC5044" s="42" t="str">
        <f>IF(B5044="","",VLOOKUP(B5044,[2]Formula!B:C,2,0))</f>
        <v/>
      </c>
      <c r="AD5044" s="43" t="str">
        <f t="shared" si="471"/>
        <v/>
      </c>
    </row>
    <row r="5045" spans="1:30" x14ac:dyDescent="0.25">
      <c r="A5045" s="64"/>
      <c r="B5045" s="64"/>
      <c r="C5045" s="66"/>
      <c r="D5045" s="67"/>
      <c r="E5045" s="64"/>
      <c r="F5045" s="64"/>
      <c r="G5045" s="37" t="str">
        <f>IF(E5045="","",IF(OR(E5045="Project Management",E5045="Project Support",E5045="Sprint Management",E5045="Sprint Support"),"NA",ROUND((((VLOOKUP(AD5045,[2]Formula!V:X,3,0)))-SUMIF(AD:AD,AD5045,H:H)),2)))</f>
        <v/>
      </c>
      <c r="H5045" s="71"/>
      <c r="I5045" s="72"/>
      <c r="J5045" s="72"/>
      <c r="K5045" s="38" t="str">
        <f>IF(E5045="","",IF(OR(E5045="Project Management",E5045="Project Support",E5045="Sprint Management",E5045="Sprint Support"),"NA",(((SUMIF(AD:AD,AD5045,H:H)/VLOOKUP(AD5045,[2]Formula!V:X,3,0))*VLOOKUP(AD5045,[2]Formula!V:X,2,0))*H5045)/SUMIF(AD:AD,AD5045,H:H)))</f>
        <v/>
      </c>
      <c r="L5045" s="38" t="str">
        <f t="shared" si="469"/>
        <v/>
      </c>
      <c r="M5045" s="38" t="str">
        <f t="shared" si="470"/>
        <v/>
      </c>
      <c r="N5045" s="38" t="str">
        <f t="shared" si="472"/>
        <v/>
      </c>
      <c r="O5045" s="38" t="str">
        <f t="shared" ref="O5045:O5108" si="474">IFERROR(L5045/M5045,"")</f>
        <v/>
      </c>
      <c r="P5045" s="39" t="str">
        <f t="shared" si="473"/>
        <v/>
      </c>
      <c r="AC5045" s="42" t="str">
        <f>IF(B5045="","",VLOOKUP(B5045,[2]Formula!B:C,2,0))</f>
        <v/>
      </c>
      <c r="AD5045" s="43" t="str">
        <f t="shared" si="471"/>
        <v/>
      </c>
    </row>
    <row r="5046" spans="1:30" x14ac:dyDescent="0.25">
      <c r="A5046" s="64"/>
      <c r="B5046" s="64"/>
      <c r="C5046" s="66"/>
      <c r="D5046" s="67"/>
      <c r="E5046" s="64"/>
      <c r="F5046" s="64"/>
      <c r="G5046" s="37" t="str">
        <f>IF(E5046="","",IF(OR(E5046="Project Management",E5046="Project Support",E5046="Sprint Management",E5046="Sprint Support"),"NA",ROUND((((VLOOKUP(AD5046,[2]Formula!V:X,3,0)))-SUMIF(AD:AD,AD5046,H:H)),2)))</f>
        <v/>
      </c>
      <c r="H5046" s="71"/>
      <c r="I5046" s="72"/>
      <c r="J5046" s="72"/>
      <c r="K5046" s="38" t="str">
        <f>IF(E5046="","",IF(OR(E5046="Project Management",E5046="Project Support",E5046="Sprint Management",E5046="Sprint Support"),"NA",(((SUMIF(AD:AD,AD5046,H:H)/VLOOKUP(AD5046,[2]Formula!V:X,3,0))*VLOOKUP(AD5046,[2]Formula!V:X,2,0))*H5046)/SUMIF(AD:AD,AD5046,H:H)))</f>
        <v/>
      </c>
      <c r="L5046" s="38" t="str">
        <f t="shared" si="469"/>
        <v/>
      </c>
      <c r="M5046" s="38" t="str">
        <f t="shared" si="470"/>
        <v/>
      </c>
      <c r="N5046" s="38" t="str">
        <f t="shared" si="472"/>
        <v/>
      </c>
      <c r="O5046" s="38" t="str">
        <f t="shared" si="474"/>
        <v/>
      </c>
      <c r="P5046" s="39" t="str">
        <f t="shared" si="473"/>
        <v/>
      </c>
      <c r="AC5046" s="42" t="str">
        <f>IF(B5046="","",VLOOKUP(B5046,[2]Formula!B:C,2,0))</f>
        <v/>
      </c>
      <c r="AD5046" s="43" t="str">
        <f t="shared" si="471"/>
        <v/>
      </c>
    </row>
    <row r="5047" spans="1:30" x14ac:dyDescent="0.25">
      <c r="A5047" s="64"/>
      <c r="B5047" s="64"/>
      <c r="C5047" s="66"/>
      <c r="D5047" s="67"/>
      <c r="E5047" s="64"/>
      <c r="F5047" s="64"/>
      <c r="G5047" s="37" t="str">
        <f>IF(E5047="","",IF(OR(E5047="Project Management",E5047="Project Support",E5047="Sprint Management",E5047="Sprint Support"),"NA",ROUND((((VLOOKUP(AD5047,[2]Formula!V:X,3,0)))-SUMIF(AD:AD,AD5047,H:H)),2)))</f>
        <v/>
      </c>
      <c r="H5047" s="71"/>
      <c r="I5047" s="72"/>
      <c r="J5047" s="72"/>
      <c r="K5047" s="38" t="str">
        <f>IF(E5047="","",IF(OR(E5047="Project Management",E5047="Project Support",E5047="Sprint Management",E5047="Sprint Support"),"NA",(((SUMIF(AD:AD,AD5047,H:H)/VLOOKUP(AD5047,[2]Formula!V:X,3,0))*VLOOKUP(AD5047,[2]Formula!V:X,2,0))*H5047)/SUMIF(AD:AD,AD5047,H:H)))</f>
        <v/>
      </c>
      <c r="L5047" s="38" t="str">
        <f t="shared" si="469"/>
        <v/>
      </c>
      <c r="M5047" s="38" t="str">
        <f t="shared" si="470"/>
        <v/>
      </c>
      <c r="N5047" s="38" t="str">
        <f t="shared" si="472"/>
        <v/>
      </c>
      <c r="O5047" s="38" t="str">
        <f t="shared" si="474"/>
        <v/>
      </c>
      <c r="P5047" s="39" t="str">
        <f t="shared" si="473"/>
        <v/>
      </c>
      <c r="AC5047" s="42" t="str">
        <f>IF(B5047="","",VLOOKUP(B5047,[2]Formula!B:C,2,0))</f>
        <v/>
      </c>
      <c r="AD5047" s="43" t="str">
        <f t="shared" si="471"/>
        <v/>
      </c>
    </row>
    <row r="5048" spans="1:30" x14ac:dyDescent="0.25">
      <c r="A5048" s="64"/>
      <c r="B5048" s="64"/>
      <c r="C5048" s="66"/>
      <c r="D5048" s="67"/>
      <c r="E5048" s="64"/>
      <c r="F5048" s="64"/>
      <c r="G5048" s="37" t="str">
        <f>IF(E5048="","",IF(OR(E5048="Project Management",E5048="Project Support",E5048="Sprint Management",E5048="Sprint Support"),"NA",ROUND((((VLOOKUP(AD5048,[2]Formula!V:X,3,0)))-SUMIF(AD:AD,AD5048,H:H)),2)))</f>
        <v/>
      </c>
      <c r="H5048" s="71"/>
      <c r="I5048" s="72"/>
      <c r="J5048" s="72"/>
      <c r="K5048" s="38" t="str">
        <f>IF(E5048="","",IF(OR(E5048="Project Management",E5048="Project Support",E5048="Sprint Management",E5048="Sprint Support"),"NA",(((SUMIF(AD:AD,AD5048,H:H)/VLOOKUP(AD5048,[2]Formula!V:X,3,0))*VLOOKUP(AD5048,[2]Formula!V:X,2,0))*H5048)/SUMIF(AD:AD,AD5048,H:H)))</f>
        <v/>
      </c>
      <c r="L5048" s="38" t="str">
        <f t="shared" si="469"/>
        <v/>
      </c>
      <c r="M5048" s="38" t="str">
        <f t="shared" si="470"/>
        <v/>
      </c>
      <c r="N5048" s="38" t="str">
        <f t="shared" si="472"/>
        <v/>
      </c>
      <c r="O5048" s="38" t="str">
        <f t="shared" si="474"/>
        <v/>
      </c>
      <c r="P5048" s="39" t="str">
        <f t="shared" si="473"/>
        <v/>
      </c>
      <c r="AC5048" s="42" t="str">
        <f>IF(B5048="","",VLOOKUP(B5048,[2]Formula!B:C,2,0))</f>
        <v/>
      </c>
      <c r="AD5048" s="43" t="str">
        <f t="shared" si="471"/>
        <v/>
      </c>
    </row>
    <row r="5049" spans="1:30" x14ac:dyDescent="0.25">
      <c r="A5049" s="64"/>
      <c r="B5049" s="64"/>
      <c r="C5049" s="66"/>
      <c r="D5049" s="67"/>
      <c r="E5049" s="64"/>
      <c r="F5049" s="64"/>
      <c r="G5049" s="37" t="str">
        <f>IF(E5049="","",IF(OR(E5049="Project Management",E5049="Project Support",E5049="Sprint Management",E5049="Sprint Support"),"NA",ROUND((((VLOOKUP(AD5049,[2]Formula!V:X,3,0)))-SUMIF(AD:AD,AD5049,H:H)),2)))</f>
        <v/>
      </c>
      <c r="H5049" s="71"/>
      <c r="I5049" s="72"/>
      <c r="J5049" s="72"/>
      <c r="K5049" s="38" t="str">
        <f>IF(E5049="","",IF(OR(E5049="Project Management",E5049="Project Support",E5049="Sprint Management",E5049="Sprint Support"),"NA",(((SUMIF(AD:AD,AD5049,H:H)/VLOOKUP(AD5049,[2]Formula!V:X,3,0))*VLOOKUP(AD5049,[2]Formula!V:X,2,0))*H5049)/SUMIF(AD:AD,AD5049,H:H)))</f>
        <v/>
      </c>
      <c r="L5049" s="38" t="str">
        <f t="shared" si="469"/>
        <v/>
      </c>
      <c r="M5049" s="38" t="str">
        <f t="shared" si="470"/>
        <v/>
      </c>
      <c r="N5049" s="38" t="str">
        <f t="shared" si="472"/>
        <v/>
      </c>
      <c r="O5049" s="38" t="str">
        <f t="shared" si="474"/>
        <v/>
      </c>
      <c r="P5049" s="39" t="str">
        <f t="shared" si="473"/>
        <v/>
      </c>
      <c r="AC5049" s="42" t="str">
        <f>IF(B5049="","",VLOOKUP(B5049,[2]Formula!B:C,2,0))</f>
        <v/>
      </c>
      <c r="AD5049" s="43" t="str">
        <f t="shared" si="471"/>
        <v/>
      </c>
    </row>
    <row r="5050" spans="1:30" x14ac:dyDescent="0.25">
      <c r="A5050" s="64"/>
      <c r="B5050" s="64"/>
      <c r="C5050" s="66"/>
      <c r="D5050" s="67"/>
      <c r="E5050" s="64"/>
      <c r="F5050" s="64"/>
      <c r="G5050" s="37" t="str">
        <f>IF(E5050="","",IF(OR(E5050="Project Management",E5050="Project Support",E5050="Sprint Management",E5050="Sprint Support"),"NA",ROUND((((VLOOKUP(AD5050,[2]Formula!V:X,3,0)))-SUMIF(AD:AD,AD5050,H:H)),2)))</f>
        <v/>
      </c>
      <c r="H5050" s="71"/>
      <c r="I5050" s="72"/>
      <c r="J5050" s="72"/>
      <c r="K5050" s="38" t="str">
        <f>IF(E5050="","",IF(OR(E5050="Project Management",E5050="Project Support",E5050="Sprint Management",E5050="Sprint Support"),"NA",(((SUMIF(AD:AD,AD5050,H:H)/VLOOKUP(AD5050,[2]Formula!V:X,3,0))*VLOOKUP(AD5050,[2]Formula!V:X,2,0))*H5050)/SUMIF(AD:AD,AD5050,H:H)))</f>
        <v/>
      </c>
      <c r="L5050" s="38" t="str">
        <f t="shared" si="469"/>
        <v/>
      </c>
      <c r="M5050" s="38" t="str">
        <f t="shared" si="470"/>
        <v/>
      </c>
      <c r="N5050" s="38" t="str">
        <f t="shared" si="472"/>
        <v/>
      </c>
      <c r="O5050" s="38" t="str">
        <f t="shared" si="474"/>
        <v/>
      </c>
      <c r="P5050" s="39" t="str">
        <f t="shared" si="473"/>
        <v/>
      </c>
      <c r="AC5050" s="42" t="str">
        <f>IF(B5050="","",VLOOKUP(B5050,[2]Formula!B:C,2,0))</f>
        <v/>
      </c>
      <c r="AD5050" s="43" t="str">
        <f t="shared" si="471"/>
        <v/>
      </c>
    </row>
    <row r="5051" spans="1:30" x14ac:dyDescent="0.25">
      <c r="A5051" s="64"/>
      <c r="B5051" s="64"/>
      <c r="C5051" s="66"/>
      <c r="D5051" s="67"/>
      <c r="E5051" s="64"/>
      <c r="F5051" s="64"/>
      <c r="G5051" s="37" t="str">
        <f>IF(E5051="","",IF(OR(E5051="Project Management",E5051="Project Support",E5051="Sprint Management",E5051="Sprint Support"),"NA",ROUND((((VLOOKUP(AD5051,[2]Formula!V:X,3,0)))-SUMIF(AD:AD,AD5051,H:H)),2)))</f>
        <v/>
      </c>
      <c r="H5051" s="71"/>
      <c r="I5051" s="72"/>
      <c r="J5051" s="72"/>
      <c r="K5051" s="38" t="str">
        <f>IF(E5051="","",IF(OR(E5051="Project Management",E5051="Project Support",E5051="Sprint Management",E5051="Sprint Support"),"NA",(((SUMIF(AD:AD,AD5051,H:H)/VLOOKUP(AD5051,[2]Formula!V:X,3,0))*VLOOKUP(AD5051,[2]Formula!V:X,2,0))*H5051)/SUMIF(AD:AD,AD5051,H:H)))</f>
        <v/>
      </c>
      <c r="L5051" s="38" t="str">
        <f t="shared" si="469"/>
        <v/>
      </c>
      <c r="M5051" s="38" t="str">
        <f t="shared" si="470"/>
        <v/>
      </c>
      <c r="N5051" s="38" t="str">
        <f t="shared" si="472"/>
        <v/>
      </c>
      <c r="O5051" s="38" t="str">
        <f t="shared" si="474"/>
        <v/>
      </c>
      <c r="P5051" s="39" t="str">
        <f t="shared" si="473"/>
        <v/>
      </c>
      <c r="AC5051" s="42" t="str">
        <f>IF(B5051="","",VLOOKUP(B5051,[2]Formula!B:C,2,0))</f>
        <v/>
      </c>
      <c r="AD5051" s="43" t="str">
        <f t="shared" si="471"/>
        <v/>
      </c>
    </row>
    <row r="5052" spans="1:30" x14ac:dyDescent="0.25">
      <c r="A5052" s="64"/>
      <c r="B5052" s="64"/>
      <c r="C5052" s="66"/>
      <c r="D5052" s="67"/>
      <c r="E5052" s="64"/>
      <c r="F5052" s="64"/>
      <c r="G5052" s="37" t="str">
        <f>IF(E5052="","",IF(OR(E5052="Project Management",E5052="Project Support",E5052="Sprint Management",E5052="Sprint Support"),"NA",ROUND((((VLOOKUP(AD5052,[2]Formula!V:X,3,0)))-SUMIF(AD:AD,AD5052,H:H)),2)))</f>
        <v/>
      </c>
      <c r="H5052" s="71"/>
      <c r="I5052" s="72"/>
      <c r="J5052" s="72"/>
      <c r="K5052" s="38" t="str">
        <f>IF(E5052="","",IF(OR(E5052="Project Management",E5052="Project Support",E5052="Sprint Management",E5052="Sprint Support"),"NA",(((SUMIF(AD:AD,AD5052,H:H)/VLOOKUP(AD5052,[2]Formula!V:X,3,0))*VLOOKUP(AD5052,[2]Formula!V:X,2,0))*H5052)/SUMIF(AD:AD,AD5052,H:H)))</f>
        <v/>
      </c>
      <c r="L5052" s="38" t="str">
        <f t="shared" si="469"/>
        <v/>
      </c>
      <c r="M5052" s="38" t="str">
        <f t="shared" si="470"/>
        <v/>
      </c>
      <c r="N5052" s="38" t="str">
        <f t="shared" si="472"/>
        <v/>
      </c>
      <c r="O5052" s="38" t="str">
        <f t="shared" si="474"/>
        <v/>
      </c>
      <c r="P5052" s="39" t="str">
        <f t="shared" si="473"/>
        <v/>
      </c>
      <c r="AC5052" s="42" t="str">
        <f>IF(B5052="","",VLOOKUP(B5052,[2]Formula!B:C,2,0))</f>
        <v/>
      </c>
      <c r="AD5052" s="43" t="str">
        <f t="shared" si="471"/>
        <v/>
      </c>
    </row>
    <row r="5053" spans="1:30" x14ac:dyDescent="0.25">
      <c r="A5053" s="64"/>
      <c r="B5053" s="64"/>
      <c r="C5053" s="66"/>
      <c r="D5053" s="67"/>
      <c r="E5053" s="64"/>
      <c r="F5053" s="64"/>
      <c r="G5053" s="37" t="str">
        <f>IF(E5053="","",IF(OR(E5053="Project Management",E5053="Project Support",E5053="Sprint Management",E5053="Sprint Support"),"NA",ROUND((((VLOOKUP(AD5053,[2]Formula!V:X,3,0)))-SUMIF(AD:AD,AD5053,H:H)),2)))</f>
        <v/>
      </c>
      <c r="H5053" s="71"/>
      <c r="I5053" s="72"/>
      <c r="J5053" s="72"/>
      <c r="K5053" s="38" t="str">
        <f>IF(E5053="","",IF(OR(E5053="Project Management",E5053="Project Support",E5053="Sprint Management",E5053="Sprint Support"),"NA",(((SUMIF(AD:AD,AD5053,H:H)/VLOOKUP(AD5053,[2]Formula!V:X,3,0))*VLOOKUP(AD5053,[2]Formula!V:X,2,0))*H5053)/SUMIF(AD:AD,AD5053,H:H)))</f>
        <v/>
      </c>
      <c r="L5053" s="38" t="str">
        <f t="shared" si="469"/>
        <v/>
      </c>
      <c r="M5053" s="38" t="str">
        <f t="shared" si="470"/>
        <v/>
      </c>
      <c r="N5053" s="38" t="str">
        <f t="shared" si="472"/>
        <v/>
      </c>
      <c r="O5053" s="38" t="str">
        <f t="shared" si="474"/>
        <v/>
      </c>
      <c r="P5053" s="39" t="str">
        <f t="shared" si="473"/>
        <v/>
      </c>
      <c r="AC5053" s="42" t="str">
        <f>IF(B5053="","",VLOOKUP(B5053,[2]Formula!B:C,2,0))</f>
        <v/>
      </c>
      <c r="AD5053" s="43" t="str">
        <f t="shared" si="471"/>
        <v/>
      </c>
    </row>
    <row r="5054" spans="1:30" x14ac:dyDescent="0.25">
      <c r="A5054" s="64"/>
      <c r="B5054" s="64"/>
      <c r="C5054" s="66"/>
      <c r="D5054" s="67"/>
      <c r="E5054" s="64"/>
      <c r="F5054" s="64"/>
      <c r="G5054" s="37" t="str">
        <f>IF(E5054="","",IF(OR(E5054="Project Management",E5054="Project Support",E5054="Sprint Management",E5054="Sprint Support"),"NA",ROUND((((VLOOKUP(AD5054,[2]Formula!V:X,3,0)))-SUMIF(AD:AD,AD5054,H:H)),2)))</f>
        <v/>
      </c>
      <c r="H5054" s="71"/>
      <c r="I5054" s="72"/>
      <c r="J5054" s="72"/>
      <c r="K5054" s="38" t="str">
        <f>IF(E5054="","",IF(OR(E5054="Project Management",E5054="Project Support",E5054="Sprint Management",E5054="Sprint Support"),"NA",(((SUMIF(AD:AD,AD5054,H:H)/VLOOKUP(AD5054,[2]Formula!V:X,3,0))*VLOOKUP(AD5054,[2]Formula!V:X,2,0))*H5054)/SUMIF(AD:AD,AD5054,H:H)))</f>
        <v/>
      </c>
      <c r="L5054" s="38" t="str">
        <f t="shared" si="469"/>
        <v/>
      </c>
      <c r="M5054" s="38" t="str">
        <f t="shared" si="470"/>
        <v/>
      </c>
      <c r="N5054" s="38" t="str">
        <f t="shared" si="472"/>
        <v/>
      </c>
      <c r="O5054" s="38" t="str">
        <f t="shared" si="474"/>
        <v/>
      </c>
      <c r="P5054" s="39" t="str">
        <f t="shared" si="473"/>
        <v/>
      </c>
      <c r="AC5054" s="42" t="str">
        <f>IF(B5054="","",VLOOKUP(B5054,[2]Formula!B:C,2,0))</f>
        <v/>
      </c>
      <c r="AD5054" s="43" t="str">
        <f t="shared" si="471"/>
        <v/>
      </c>
    </row>
    <row r="5055" spans="1:30" x14ac:dyDescent="0.25">
      <c r="A5055" s="64"/>
      <c r="B5055" s="64"/>
      <c r="C5055" s="66"/>
      <c r="D5055" s="67"/>
      <c r="E5055" s="64"/>
      <c r="F5055" s="64"/>
      <c r="G5055" s="37" t="str">
        <f>IF(E5055="","",IF(OR(E5055="Project Management",E5055="Project Support",E5055="Sprint Management",E5055="Sprint Support"),"NA",ROUND((((VLOOKUP(AD5055,[2]Formula!V:X,3,0)))-SUMIF(AD:AD,AD5055,H:H)),2)))</f>
        <v/>
      </c>
      <c r="H5055" s="71"/>
      <c r="I5055" s="72"/>
      <c r="J5055" s="72"/>
      <c r="K5055" s="38" t="str">
        <f>IF(E5055="","",IF(OR(E5055="Project Management",E5055="Project Support",E5055="Sprint Management",E5055="Sprint Support"),"NA",(((SUMIF(AD:AD,AD5055,H:H)/VLOOKUP(AD5055,[2]Formula!V:X,3,0))*VLOOKUP(AD5055,[2]Formula!V:X,2,0))*H5055)/SUMIF(AD:AD,AD5055,H:H)))</f>
        <v/>
      </c>
      <c r="L5055" s="38" t="str">
        <f t="shared" si="469"/>
        <v/>
      </c>
      <c r="M5055" s="38" t="str">
        <f t="shared" si="470"/>
        <v/>
      </c>
      <c r="N5055" s="38" t="str">
        <f t="shared" si="472"/>
        <v/>
      </c>
      <c r="O5055" s="38" t="str">
        <f t="shared" si="474"/>
        <v/>
      </c>
      <c r="P5055" s="39" t="str">
        <f t="shared" si="473"/>
        <v/>
      </c>
      <c r="AC5055" s="42" t="str">
        <f>IF(B5055="","",VLOOKUP(B5055,[2]Formula!B:C,2,0))</f>
        <v/>
      </c>
      <c r="AD5055" s="43" t="str">
        <f t="shared" si="471"/>
        <v/>
      </c>
    </row>
    <row r="5056" spans="1:30" x14ac:dyDescent="0.25">
      <c r="A5056" s="64"/>
      <c r="B5056" s="64"/>
      <c r="C5056" s="66"/>
      <c r="D5056" s="67"/>
      <c r="E5056" s="64"/>
      <c r="F5056" s="64"/>
      <c r="G5056" s="37" t="str">
        <f>IF(E5056="","",IF(OR(E5056="Project Management",E5056="Project Support",E5056="Sprint Management",E5056="Sprint Support"),"NA",ROUND((((VLOOKUP(AD5056,[2]Formula!V:X,3,0)))-SUMIF(AD:AD,AD5056,H:H)),2)))</f>
        <v/>
      </c>
      <c r="H5056" s="71"/>
      <c r="I5056" s="72"/>
      <c r="J5056" s="72"/>
      <c r="K5056" s="38" t="str">
        <f>IF(E5056="","",IF(OR(E5056="Project Management",E5056="Project Support",E5056="Sprint Management",E5056="Sprint Support"),"NA",(((SUMIF(AD:AD,AD5056,H:H)/VLOOKUP(AD5056,[2]Formula!V:X,3,0))*VLOOKUP(AD5056,[2]Formula!V:X,2,0))*H5056)/SUMIF(AD:AD,AD5056,H:H)))</f>
        <v/>
      </c>
      <c r="L5056" s="38" t="str">
        <f t="shared" si="469"/>
        <v/>
      </c>
      <c r="M5056" s="38" t="str">
        <f t="shared" si="470"/>
        <v/>
      </c>
      <c r="N5056" s="38" t="str">
        <f t="shared" si="472"/>
        <v/>
      </c>
      <c r="O5056" s="38" t="str">
        <f t="shared" si="474"/>
        <v/>
      </c>
      <c r="P5056" s="39" t="str">
        <f t="shared" si="473"/>
        <v/>
      </c>
      <c r="AC5056" s="42" t="str">
        <f>IF(B5056="","",VLOOKUP(B5056,[2]Formula!B:C,2,0))</f>
        <v/>
      </c>
      <c r="AD5056" s="43" t="str">
        <f t="shared" si="471"/>
        <v/>
      </c>
    </row>
    <row r="5057" spans="1:30" x14ac:dyDescent="0.25">
      <c r="A5057" s="64"/>
      <c r="B5057" s="64"/>
      <c r="C5057" s="66"/>
      <c r="D5057" s="67"/>
      <c r="E5057" s="64"/>
      <c r="F5057" s="64"/>
      <c r="G5057" s="37" t="str">
        <f>IF(E5057="","",IF(OR(E5057="Project Management",E5057="Project Support",E5057="Sprint Management",E5057="Sprint Support"),"NA",ROUND((((VLOOKUP(AD5057,[2]Formula!V:X,3,0)))-SUMIF(AD:AD,AD5057,H:H)),2)))</f>
        <v/>
      </c>
      <c r="H5057" s="71"/>
      <c r="I5057" s="72"/>
      <c r="J5057" s="72"/>
      <c r="K5057" s="38" t="str">
        <f>IF(E5057="","",IF(OR(E5057="Project Management",E5057="Project Support",E5057="Sprint Management",E5057="Sprint Support"),"NA",(((SUMIF(AD:AD,AD5057,H:H)/VLOOKUP(AD5057,[2]Formula!V:X,3,0))*VLOOKUP(AD5057,[2]Formula!V:X,2,0))*H5057)/SUMIF(AD:AD,AD5057,H:H)))</f>
        <v/>
      </c>
      <c r="L5057" s="38" t="str">
        <f t="shared" si="469"/>
        <v/>
      </c>
      <c r="M5057" s="38" t="str">
        <f t="shared" si="470"/>
        <v/>
      </c>
      <c r="N5057" s="38" t="str">
        <f t="shared" si="472"/>
        <v/>
      </c>
      <c r="O5057" s="38" t="str">
        <f t="shared" si="474"/>
        <v/>
      </c>
      <c r="P5057" s="39" t="str">
        <f t="shared" si="473"/>
        <v/>
      </c>
      <c r="AC5057" s="42" t="str">
        <f>IF(B5057="","",VLOOKUP(B5057,[2]Formula!B:C,2,0))</f>
        <v/>
      </c>
      <c r="AD5057" s="43" t="str">
        <f t="shared" si="471"/>
        <v/>
      </c>
    </row>
    <row r="5058" spans="1:30" x14ac:dyDescent="0.25">
      <c r="A5058" s="64"/>
      <c r="B5058" s="64"/>
      <c r="C5058" s="66"/>
      <c r="D5058" s="67"/>
      <c r="E5058" s="64"/>
      <c r="F5058" s="64"/>
      <c r="G5058" s="37" t="str">
        <f>IF(E5058="","",IF(OR(E5058="Project Management",E5058="Project Support",E5058="Sprint Management",E5058="Sprint Support"),"NA",ROUND((((VLOOKUP(AD5058,[2]Formula!V:X,3,0)))-SUMIF(AD:AD,AD5058,H:H)),2)))</f>
        <v/>
      </c>
      <c r="H5058" s="71"/>
      <c r="I5058" s="72"/>
      <c r="J5058" s="72"/>
      <c r="K5058" s="38" t="str">
        <f>IF(E5058="","",IF(OR(E5058="Project Management",E5058="Project Support",E5058="Sprint Management",E5058="Sprint Support"),"NA",(((SUMIF(AD:AD,AD5058,H:H)/VLOOKUP(AD5058,[2]Formula!V:X,3,0))*VLOOKUP(AD5058,[2]Formula!V:X,2,0))*H5058)/SUMIF(AD:AD,AD5058,H:H)))</f>
        <v/>
      </c>
      <c r="L5058" s="38" t="str">
        <f t="shared" ref="L5058:L5121" si="475">IFERROR(IF(K5058="NA",(H5058/I5058),(K5058/I5058)),"")</f>
        <v/>
      </c>
      <c r="M5058" s="38" t="str">
        <f t="shared" ref="M5058:M5121" si="476">IFERROR(IF(K5058="NA",1,(K5058/H5058)),"")</f>
        <v/>
      </c>
      <c r="N5058" s="38" t="str">
        <f t="shared" si="472"/>
        <v/>
      </c>
      <c r="O5058" s="38" t="str">
        <f t="shared" si="474"/>
        <v/>
      </c>
      <c r="P5058" s="39" t="str">
        <f t="shared" si="473"/>
        <v/>
      </c>
      <c r="AC5058" s="42" t="str">
        <f>IF(B5058="","",VLOOKUP(B5058,[2]Formula!B:C,2,0))</f>
        <v/>
      </c>
      <c r="AD5058" s="43" t="str">
        <f t="shared" ref="AD5058:AD5121" si="477">IF(B5058="","",CONCATENATE(B5058,"_",E5058))</f>
        <v/>
      </c>
    </row>
    <row r="5059" spans="1:30" x14ac:dyDescent="0.25">
      <c r="A5059" s="64"/>
      <c r="B5059" s="64"/>
      <c r="C5059" s="66"/>
      <c r="D5059" s="67"/>
      <c r="E5059" s="64"/>
      <c r="F5059" s="64"/>
      <c r="G5059" s="37" t="str">
        <f>IF(E5059="","",IF(OR(E5059="Project Management",E5059="Project Support",E5059="Sprint Management",E5059="Sprint Support"),"NA",ROUND((((VLOOKUP(AD5059,[2]Formula!V:X,3,0)))-SUMIF(AD:AD,AD5059,H:H)),2)))</f>
        <v/>
      </c>
      <c r="H5059" s="71"/>
      <c r="I5059" s="72"/>
      <c r="J5059" s="72"/>
      <c r="K5059" s="38" t="str">
        <f>IF(E5059="","",IF(OR(E5059="Project Management",E5059="Project Support",E5059="Sprint Management",E5059="Sprint Support"),"NA",(((SUMIF(AD:AD,AD5059,H:H)/VLOOKUP(AD5059,[2]Formula!V:X,3,0))*VLOOKUP(AD5059,[2]Formula!V:X,2,0))*H5059)/SUMIF(AD:AD,AD5059,H:H)))</f>
        <v/>
      </c>
      <c r="L5059" s="38" t="str">
        <f t="shared" si="475"/>
        <v/>
      </c>
      <c r="M5059" s="38" t="str">
        <f t="shared" si="476"/>
        <v/>
      </c>
      <c r="N5059" s="38" t="str">
        <f t="shared" ref="N5059:N5122" si="478">IFERROR(((L5059-M5059)/M5059)*100,"")</f>
        <v/>
      </c>
      <c r="O5059" s="38" t="str">
        <f t="shared" si="474"/>
        <v/>
      </c>
      <c r="P5059" s="39" t="str">
        <f t="shared" ref="P5059:P5122" si="479">IF(O5059="","",1)</f>
        <v/>
      </c>
      <c r="AC5059" s="42" t="str">
        <f>IF(B5059="","",VLOOKUP(B5059,[2]Formula!B:C,2,0))</f>
        <v/>
      </c>
      <c r="AD5059" s="43" t="str">
        <f t="shared" si="477"/>
        <v/>
      </c>
    </row>
    <row r="5060" spans="1:30" x14ac:dyDescent="0.25">
      <c r="A5060" s="64"/>
      <c r="B5060" s="64"/>
      <c r="C5060" s="66"/>
      <c r="D5060" s="67"/>
      <c r="E5060" s="64"/>
      <c r="F5060" s="64"/>
      <c r="G5060" s="37" t="str">
        <f>IF(E5060="","",IF(OR(E5060="Project Management",E5060="Project Support",E5060="Sprint Management",E5060="Sprint Support"),"NA",ROUND((((VLOOKUP(AD5060,[2]Formula!V:X,3,0)))-SUMIF(AD:AD,AD5060,H:H)),2)))</f>
        <v/>
      </c>
      <c r="H5060" s="71"/>
      <c r="I5060" s="72"/>
      <c r="J5060" s="72"/>
      <c r="K5060" s="38" t="str">
        <f>IF(E5060="","",IF(OR(E5060="Project Management",E5060="Project Support",E5060="Sprint Management",E5060="Sprint Support"),"NA",(((SUMIF(AD:AD,AD5060,H:H)/VLOOKUP(AD5060,[2]Formula!V:X,3,0))*VLOOKUP(AD5060,[2]Formula!V:X,2,0))*H5060)/SUMIF(AD:AD,AD5060,H:H)))</f>
        <v/>
      </c>
      <c r="L5060" s="38" t="str">
        <f t="shared" si="475"/>
        <v/>
      </c>
      <c r="M5060" s="38" t="str">
        <f t="shared" si="476"/>
        <v/>
      </c>
      <c r="N5060" s="38" t="str">
        <f t="shared" si="478"/>
        <v/>
      </c>
      <c r="O5060" s="38" t="str">
        <f t="shared" si="474"/>
        <v/>
      </c>
      <c r="P5060" s="39" t="str">
        <f t="shared" si="479"/>
        <v/>
      </c>
      <c r="AC5060" s="42" t="str">
        <f>IF(B5060="","",VLOOKUP(B5060,[2]Formula!B:C,2,0))</f>
        <v/>
      </c>
      <c r="AD5060" s="43" t="str">
        <f t="shared" si="477"/>
        <v/>
      </c>
    </row>
    <row r="5061" spans="1:30" x14ac:dyDescent="0.25">
      <c r="A5061" s="64"/>
      <c r="B5061" s="64"/>
      <c r="C5061" s="66"/>
      <c r="D5061" s="67"/>
      <c r="E5061" s="64"/>
      <c r="F5061" s="64"/>
      <c r="G5061" s="37" t="str">
        <f>IF(E5061="","",IF(OR(E5061="Project Management",E5061="Project Support",E5061="Sprint Management",E5061="Sprint Support"),"NA",ROUND((((VLOOKUP(AD5061,[2]Formula!V:X,3,0)))-SUMIF(AD:AD,AD5061,H:H)),2)))</f>
        <v/>
      </c>
      <c r="H5061" s="71"/>
      <c r="I5061" s="72"/>
      <c r="J5061" s="72"/>
      <c r="K5061" s="38" t="str">
        <f>IF(E5061="","",IF(OR(E5061="Project Management",E5061="Project Support",E5061="Sprint Management",E5061="Sprint Support"),"NA",(((SUMIF(AD:AD,AD5061,H:H)/VLOOKUP(AD5061,[2]Formula!V:X,3,0))*VLOOKUP(AD5061,[2]Formula!V:X,2,0))*H5061)/SUMIF(AD:AD,AD5061,H:H)))</f>
        <v/>
      </c>
      <c r="L5061" s="38" t="str">
        <f t="shared" si="475"/>
        <v/>
      </c>
      <c r="M5061" s="38" t="str">
        <f t="shared" si="476"/>
        <v/>
      </c>
      <c r="N5061" s="38" t="str">
        <f t="shared" si="478"/>
        <v/>
      </c>
      <c r="O5061" s="38" t="str">
        <f t="shared" si="474"/>
        <v/>
      </c>
      <c r="P5061" s="39" t="str">
        <f t="shared" si="479"/>
        <v/>
      </c>
      <c r="AC5061" s="42" t="str">
        <f>IF(B5061="","",VLOOKUP(B5061,[2]Formula!B:C,2,0))</f>
        <v/>
      </c>
      <c r="AD5061" s="43" t="str">
        <f t="shared" si="477"/>
        <v/>
      </c>
    </row>
    <row r="5062" spans="1:30" x14ac:dyDescent="0.25">
      <c r="A5062" s="64"/>
      <c r="B5062" s="64"/>
      <c r="C5062" s="66"/>
      <c r="D5062" s="67"/>
      <c r="E5062" s="64"/>
      <c r="F5062" s="64"/>
      <c r="G5062" s="37" t="str">
        <f>IF(E5062="","",IF(OR(E5062="Project Management",E5062="Project Support",E5062="Sprint Management",E5062="Sprint Support"),"NA",ROUND((((VLOOKUP(AD5062,[2]Formula!V:X,3,0)))-SUMIF(AD:AD,AD5062,H:H)),2)))</f>
        <v/>
      </c>
      <c r="H5062" s="71"/>
      <c r="I5062" s="72"/>
      <c r="J5062" s="72"/>
      <c r="K5062" s="38" t="str">
        <f>IF(E5062="","",IF(OR(E5062="Project Management",E5062="Project Support",E5062="Sprint Management",E5062="Sprint Support"),"NA",(((SUMIF(AD:AD,AD5062,H:H)/VLOOKUP(AD5062,[2]Formula!V:X,3,0))*VLOOKUP(AD5062,[2]Formula!V:X,2,0))*H5062)/SUMIF(AD:AD,AD5062,H:H)))</f>
        <v/>
      </c>
      <c r="L5062" s="38" t="str">
        <f t="shared" si="475"/>
        <v/>
      </c>
      <c r="M5062" s="38" t="str">
        <f t="shared" si="476"/>
        <v/>
      </c>
      <c r="N5062" s="38" t="str">
        <f t="shared" si="478"/>
        <v/>
      </c>
      <c r="O5062" s="38" t="str">
        <f t="shared" si="474"/>
        <v/>
      </c>
      <c r="P5062" s="39" t="str">
        <f t="shared" si="479"/>
        <v/>
      </c>
      <c r="AC5062" s="42" t="str">
        <f>IF(B5062="","",VLOOKUP(B5062,[2]Formula!B:C,2,0))</f>
        <v/>
      </c>
      <c r="AD5062" s="43" t="str">
        <f t="shared" si="477"/>
        <v/>
      </c>
    </row>
    <row r="5063" spans="1:30" x14ac:dyDescent="0.25">
      <c r="A5063" s="64"/>
      <c r="B5063" s="64"/>
      <c r="C5063" s="66"/>
      <c r="D5063" s="67"/>
      <c r="E5063" s="64"/>
      <c r="F5063" s="64"/>
      <c r="G5063" s="37" t="str">
        <f>IF(E5063="","",IF(OR(E5063="Project Management",E5063="Project Support",E5063="Sprint Management",E5063="Sprint Support"),"NA",ROUND((((VLOOKUP(AD5063,[2]Formula!V:X,3,0)))-SUMIF(AD:AD,AD5063,H:H)),2)))</f>
        <v/>
      </c>
      <c r="H5063" s="71"/>
      <c r="I5063" s="72"/>
      <c r="J5063" s="72"/>
      <c r="K5063" s="38" t="str">
        <f>IF(E5063="","",IF(OR(E5063="Project Management",E5063="Project Support",E5063="Sprint Management",E5063="Sprint Support"),"NA",(((SUMIF(AD:AD,AD5063,H:H)/VLOOKUP(AD5063,[2]Formula!V:X,3,0))*VLOOKUP(AD5063,[2]Formula!V:X,2,0))*H5063)/SUMIF(AD:AD,AD5063,H:H)))</f>
        <v/>
      </c>
      <c r="L5063" s="38" t="str">
        <f t="shared" si="475"/>
        <v/>
      </c>
      <c r="M5063" s="38" t="str">
        <f t="shared" si="476"/>
        <v/>
      </c>
      <c r="N5063" s="38" t="str">
        <f t="shared" si="478"/>
        <v/>
      </c>
      <c r="O5063" s="38" t="str">
        <f t="shared" si="474"/>
        <v/>
      </c>
      <c r="P5063" s="39" t="str">
        <f t="shared" si="479"/>
        <v/>
      </c>
      <c r="AC5063" s="42" t="str">
        <f>IF(B5063="","",VLOOKUP(B5063,[2]Formula!B:C,2,0))</f>
        <v/>
      </c>
      <c r="AD5063" s="43" t="str">
        <f t="shared" si="477"/>
        <v/>
      </c>
    </row>
    <row r="5064" spans="1:30" x14ac:dyDescent="0.25">
      <c r="A5064" s="64"/>
      <c r="B5064" s="64"/>
      <c r="C5064" s="66"/>
      <c r="D5064" s="67"/>
      <c r="E5064" s="64"/>
      <c r="F5064" s="64"/>
      <c r="G5064" s="37" t="str">
        <f>IF(E5064="","",IF(OR(E5064="Project Management",E5064="Project Support",E5064="Sprint Management",E5064="Sprint Support"),"NA",ROUND((((VLOOKUP(AD5064,[2]Formula!V:X,3,0)))-SUMIF(AD:AD,AD5064,H:H)),2)))</f>
        <v/>
      </c>
      <c r="H5064" s="71"/>
      <c r="I5064" s="72"/>
      <c r="J5064" s="72"/>
      <c r="K5064" s="38" t="str">
        <f>IF(E5064="","",IF(OR(E5064="Project Management",E5064="Project Support",E5064="Sprint Management",E5064="Sprint Support"),"NA",(((SUMIF(AD:AD,AD5064,H:H)/VLOOKUP(AD5064,[2]Formula!V:X,3,0))*VLOOKUP(AD5064,[2]Formula!V:X,2,0))*H5064)/SUMIF(AD:AD,AD5064,H:H)))</f>
        <v/>
      </c>
      <c r="L5064" s="38" t="str">
        <f t="shared" si="475"/>
        <v/>
      </c>
      <c r="M5064" s="38" t="str">
        <f t="shared" si="476"/>
        <v/>
      </c>
      <c r="N5064" s="38" t="str">
        <f t="shared" si="478"/>
        <v/>
      </c>
      <c r="O5064" s="38" t="str">
        <f t="shared" si="474"/>
        <v/>
      </c>
      <c r="P5064" s="39" t="str">
        <f t="shared" si="479"/>
        <v/>
      </c>
      <c r="AC5064" s="42" t="str">
        <f>IF(B5064="","",VLOOKUP(B5064,[2]Formula!B:C,2,0))</f>
        <v/>
      </c>
      <c r="AD5064" s="43" t="str">
        <f t="shared" si="477"/>
        <v/>
      </c>
    </row>
    <row r="5065" spans="1:30" x14ac:dyDescent="0.25">
      <c r="A5065" s="64"/>
      <c r="B5065" s="64"/>
      <c r="C5065" s="66"/>
      <c r="D5065" s="67"/>
      <c r="E5065" s="64"/>
      <c r="F5065" s="64"/>
      <c r="G5065" s="37" t="str">
        <f>IF(E5065="","",IF(OR(E5065="Project Management",E5065="Project Support",E5065="Sprint Management",E5065="Sprint Support"),"NA",ROUND((((VLOOKUP(AD5065,[2]Formula!V:X,3,0)))-SUMIF(AD:AD,AD5065,H:H)),2)))</f>
        <v/>
      </c>
      <c r="H5065" s="71"/>
      <c r="I5065" s="72"/>
      <c r="J5065" s="72"/>
      <c r="K5065" s="38" t="str">
        <f>IF(E5065="","",IF(OR(E5065="Project Management",E5065="Project Support",E5065="Sprint Management",E5065="Sprint Support"),"NA",(((SUMIF(AD:AD,AD5065,H:H)/VLOOKUP(AD5065,[2]Formula!V:X,3,0))*VLOOKUP(AD5065,[2]Formula!V:X,2,0))*H5065)/SUMIF(AD:AD,AD5065,H:H)))</f>
        <v/>
      </c>
      <c r="L5065" s="38" t="str">
        <f t="shared" si="475"/>
        <v/>
      </c>
      <c r="M5065" s="38" t="str">
        <f t="shared" si="476"/>
        <v/>
      </c>
      <c r="N5065" s="38" t="str">
        <f t="shared" si="478"/>
        <v/>
      </c>
      <c r="O5065" s="38" t="str">
        <f t="shared" si="474"/>
        <v/>
      </c>
      <c r="P5065" s="39" t="str">
        <f t="shared" si="479"/>
        <v/>
      </c>
      <c r="AC5065" s="42" t="str">
        <f>IF(B5065="","",VLOOKUP(B5065,[2]Formula!B:C,2,0))</f>
        <v/>
      </c>
      <c r="AD5065" s="43" t="str">
        <f t="shared" si="477"/>
        <v/>
      </c>
    </row>
    <row r="5066" spans="1:30" x14ac:dyDescent="0.25">
      <c r="A5066" s="64"/>
      <c r="B5066" s="64"/>
      <c r="C5066" s="66"/>
      <c r="D5066" s="67"/>
      <c r="E5066" s="64"/>
      <c r="F5066" s="64"/>
      <c r="G5066" s="37" t="str">
        <f>IF(E5066="","",IF(OR(E5066="Project Management",E5066="Project Support",E5066="Sprint Management",E5066="Sprint Support"),"NA",ROUND((((VLOOKUP(AD5066,[2]Formula!V:X,3,0)))-SUMIF(AD:AD,AD5066,H:H)),2)))</f>
        <v/>
      </c>
      <c r="H5066" s="71"/>
      <c r="I5066" s="72"/>
      <c r="J5066" s="72"/>
      <c r="K5066" s="38" t="str">
        <f>IF(E5066="","",IF(OR(E5066="Project Management",E5066="Project Support",E5066="Sprint Management",E5066="Sprint Support"),"NA",(((SUMIF(AD:AD,AD5066,H:H)/VLOOKUP(AD5066,[2]Formula!V:X,3,0))*VLOOKUP(AD5066,[2]Formula!V:X,2,0))*H5066)/SUMIF(AD:AD,AD5066,H:H)))</f>
        <v/>
      </c>
      <c r="L5066" s="38" t="str">
        <f t="shared" si="475"/>
        <v/>
      </c>
      <c r="M5066" s="38" t="str">
        <f t="shared" si="476"/>
        <v/>
      </c>
      <c r="N5066" s="38" t="str">
        <f t="shared" si="478"/>
        <v/>
      </c>
      <c r="O5066" s="38" t="str">
        <f t="shared" si="474"/>
        <v/>
      </c>
      <c r="P5066" s="39" t="str">
        <f t="shared" si="479"/>
        <v/>
      </c>
      <c r="AC5066" s="42" t="str">
        <f>IF(B5066="","",VLOOKUP(B5066,[2]Formula!B:C,2,0))</f>
        <v/>
      </c>
      <c r="AD5066" s="43" t="str">
        <f t="shared" si="477"/>
        <v/>
      </c>
    </row>
    <row r="5067" spans="1:30" x14ac:dyDescent="0.25">
      <c r="A5067" s="64"/>
      <c r="B5067" s="64"/>
      <c r="C5067" s="66"/>
      <c r="D5067" s="67"/>
      <c r="E5067" s="64"/>
      <c r="F5067" s="64"/>
      <c r="G5067" s="37" t="str">
        <f>IF(E5067="","",IF(OR(E5067="Project Management",E5067="Project Support",E5067="Sprint Management",E5067="Sprint Support"),"NA",ROUND((((VLOOKUP(AD5067,[2]Formula!V:X,3,0)))-SUMIF(AD:AD,AD5067,H:H)),2)))</f>
        <v/>
      </c>
      <c r="H5067" s="71"/>
      <c r="I5067" s="72"/>
      <c r="J5067" s="72"/>
      <c r="K5067" s="38" t="str">
        <f>IF(E5067="","",IF(OR(E5067="Project Management",E5067="Project Support",E5067="Sprint Management",E5067="Sprint Support"),"NA",(((SUMIF(AD:AD,AD5067,H:H)/VLOOKUP(AD5067,[2]Formula!V:X,3,0))*VLOOKUP(AD5067,[2]Formula!V:X,2,0))*H5067)/SUMIF(AD:AD,AD5067,H:H)))</f>
        <v/>
      </c>
      <c r="L5067" s="38" t="str">
        <f t="shared" si="475"/>
        <v/>
      </c>
      <c r="M5067" s="38" t="str">
        <f t="shared" si="476"/>
        <v/>
      </c>
      <c r="N5067" s="38" t="str">
        <f t="shared" si="478"/>
        <v/>
      </c>
      <c r="O5067" s="38" t="str">
        <f t="shared" si="474"/>
        <v/>
      </c>
      <c r="P5067" s="39" t="str">
        <f t="shared" si="479"/>
        <v/>
      </c>
      <c r="AC5067" s="42" t="str">
        <f>IF(B5067="","",VLOOKUP(B5067,[2]Formula!B:C,2,0))</f>
        <v/>
      </c>
      <c r="AD5067" s="43" t="str">
        <f t="shared" si="477"/>
        <v/>
      </c>
    </row>
    <row r="5068" spans="1:30" x14ac:dyDescent="0.25">
      <c r="A5068" s="64"/>
      <c r="B5068" s="64"/>
      <c r="C5068" s="66"/>
      <c r="D5068" s="67"/>
      <c r="E5068" s="64"/>
      <c r="F5068" s="64"/>
      <c r="G5068" s="37" t="str">
        <f>IF(E5068="","",IF(OR(E5068="Project Management",E5068="Project Support",E5068="Sprint Management",E5068="Sprint Support"),"NA",ROUND((((VLOOKUP(AD5068,[2]Formula!V:X,3,0)))-SUMIF(AD:AD,AD5068,H:H)),2)))</f>
        <v/>
      </c>
      <c r="H5068" s="71"/>
      <c r="I5068" s="72"/>
      <c r="J5068" s="72"/>
      <c r="K5068" s="38" t="str">
        <f>IF(E5068="","",IF(OR(E5068="Project Management",E5068="Project Support",E5068="Sprint Management",E5068="Sprint Support"),"NA",(((SUMIF(AD:AD,AD5068,H:H)/VLOOKUP(AD5068,[2]Formula!V:X,3,0))*VLOOKUP(AD5068,[2]Formula!V:X,2,0))*H5068)/SUMIF(AD:AD,AD5068,H:H)))</f>
        <v/>
      </c>
      <c r="L5068" s="38" t="str">
        <f t="shared" si="475"/>
        <v/>
      </c>
      <c r="M5068" s="38" t="str">
        <f t="shared" si="476"/>
        <v/>
      </c>
      <c r="N5068" s="38" t="str">
        <f t="shared" si="478"/>
        <v/>
      </c>
      <c r="O5068" s="38" t="str">
        <f t="shared" si="474"/>
        <v/>
      </c>
      <c r="P5068" s="39" t="str">
        <f t="shared" si="479"/>
        <v/>
      </c>
      <c r="AC5068" s="42" t="str">
        <f>IF(B5068="","",VLOOKUP(B5068,[2]Formula!B:C,2,0))</f>
        <v/>
      </c>
      <c r="AD5068" s="43" t="str">
        <f t="shared" si="477"/>
        <v/>
      </c>
    </row>
    <row r="5069" spans="1:30" x14ac:dyDescent="0.25">
      <c r="A5069" s="64"/>
      <c r="B5069" s="64"/>
      <c r="C5069" s="66"/>
      <c r="D5069" s="67"/>
      <c r="E5069" s="64"/>
      <c r="F5069" s="64"/>
      <c r="G5069" s="37" t="str">
        <f>IF(E5069="","",IF(OR(E5069="Project Management",E5069="Project Support",E5069="Sprint Management",E5069="Sprint Support"),"NA",ROUND((((VLOOKUP(AD5069,[2]Formula!V:X,3,0)))-SUMIF(AD:AD,AD5069,H:H)),2)))</f>
        <v/>
      </c>
      <c r="H5069" s="71"/>
      <c r="I5069" s="72"/>
      <c r="J5069" s="72"/>
      <c r="K5069" s="38" t="str">
        <f>IF(E5069="","",IF(OR(E5069="Project Management",E5069="Project Support",E5069="Sprint Management",E5069="Sprint Support"),"NA",(((SUMIF(AD:AD,AD5069,H:H)/VLOOKUP(AD5069,[2]Formula!V:X,3,0))*VLOOKUP(AD5069,[2]Formula!V:X,2,0))*H5069)/SUMIF(AD:AD,AD5069,H:H)))</f>
        <v/>
      </c>
      <c r="L5069" s="38" t="str">
        <f t="shared" si="475"/>
        <v/>
      </c>
      <c r="M5069" s="38" t="str">
        <f t="shared" si="476"/>
        <v/>
      </c>
      <c r="N5069" s="38" t="str">
        <f t="shared" si="478"/>
        <v/>
      </c>
      <c r="O5069" s="38" t="str">
        <f t="shared" si="474"/>
        <v/>
      </c>
      <c r="P5069" s="39" t="str">
        <f t="shared" si="479"/>
        <v/>
      </c>
      <c r="AC5069" s="42" t="str">
        <f>IF(B5069="","",VLOOKUP(B5069,[2]Formula!B:C,2,0))</f>
        <v/>
      </c>
      <c r="AD5069" s="43" t="str">
        <f t="shared" si="477"/>
        <v/>
      </c>
    </row>
    <row r="5070" spans="1:30" x14ac:dyDescent="0.25">
      <c r="A5070" s="64"/>
      <c r="B5070" s="64"/>
      <c r="C5070" s="66"/>
      <c r="D5070" s="67"/>
      <c r="E5070" s="64"/>
      <c r="F5070" s="64"/>
      <c r="G5070" s="37" t="str">
        <f>IF(E5070="","",IF(OR(E5070="Project Management",E5070="Project Support",E5070="Sprint Management",E5070="Sprint Support"),"NA",ROUND((((VLOOKUP(AD5070,[2]Formula!V:X,3,0)))-SUMIF(AD:AD,AD5070,H:H)),2)))</f>
        <v/>
      </c>
      <c r="H5070" s="71"/>
      <c r="I5070" s="72"/>
      <c r="J5070" s="72"/>
      <c r="K5070" s="38" t="str">
        <f>IF(E5070="","",IF(OR(E5070="Project Management",E5070="Project Support",E5070="Sprint Management",E5070="Sprint Support"),"NA",(((SUMIF(AD:AD,AD5070,H:H)/VLOOKUP(AD5070,[2]Formula!V:X,3,0))*VLOOKUP(AD5070,[2]Formula!V:X,2,0))*H5070)/SUMIF(AD:AD,AD5070,H:H)))</f>
        <v/>
      </c>
      <c r="L5070" s="38" t="str">
        <f t="shared" si="475"/>
        <v/>
      </c>
      <c r="M5070" s="38" t="str">
        <f t="shared" si="476"/>
        <v/>
      </c>
      <c r="N5070" s="38" t="str">
        <f t="shared" si="478"/>
        <v/>
      </c>
      <c r="O5070" s="38" t="str">
        <f t="shared" si="474"/>
        <v/>
      </c>
      <c r="P5070" s="39" t="str">
        <f t="shared" si="479"/>
        <v/>
      </c>
      <c r="AC5070" s="42" t="str">
        <f>IF(B5070="","",VLOOKUP(B5070,[2]Formula!B:C,2,0))</f>
        <v/>
      </c>
      <c r="AD5070" s="43" t="str">
        <f t="shared" si="477"/>
        <v/>
      </c>
    </row>
    <row r="5071" spans="1:30" x14ac:dyDescent="0.25">
      <c r="A5071" s="64"/>
      <c r="B5071" s="64"/>
      <c r="C5071" s="66"/>
      <c r="D5071" s="67"/>
      <c r="E5071" s="64"/>
      <c r="F5071" s="64"/>
      <c r="G5071" s="37" t="str">
        <f>IF(E5071="","",IF(OR(E5071="Project Management",E5071="Project Support",E5071="Sprint Management",E5071="Sprint Support"),"NA",ROUND((((VLOOKUP(AD5071,[2]Formula!V:X,3,0)))-SUMIF(AD:AD,AD5071,H:H)),2)))</f>
        <v/>
      </c>
      <c r="H5071" s="71"/>
      <c r="I5071" s="72"/>
      <c r="J5071" s="72"/>
      <c r="K5071" s="38" t="str">
        <f>IF(E5071="","",IF(OR(E5071="Project Management",E5071="Project Support",E5071="Sprint Management",E5071="Sprint Support"),"NA",(((SUMIF(AD:AD,AD5071,H:H)/VLOOKUP(AD5071,[2]Formula!V:X,3,0))*VLOOKUP(AD5071,[2]Formula!V:X,2,0))*H5071)/SUMIF(AD:AD,AD5071,H:H)))</f>
        <v/>
      </c>
      <c r="L5071" s="38" t="str">
        <f t="shared" si="475"/>
        <v/>
      </c>
      <c r="M5071" s="38" t="str">
        <f t="shared" si="476"/>
        <v/>
      </c>
      <c r="N5071" s="38" t="str">
        <f t="shared" si="478"/>
        <v/>
      </c>
      <c r="O5071" s="38" t="str">
        <f t="shared" si="474"/>
        <v/>
      </c>
      <c r="P5071" s="39" t="str">
        <f t="shared" si="479"/>
        <v/>
      </c>
      <c r="AC5071" s="42" t="str">
        <f>IF(B5071="","",VLOOKUP(B5071,[2]Formula!B:C,2,0))</f>
        <v/>
      </c>
      <c r="AD5071" s="43" t="str">
        <f t="shared" si="477"/>
        <v/>
      </c>
    </row>
    <row r="5072" spans="1:30" x14ac:dyDescent="0.25">
      <c r="A5072" s="64"/>
      <c r="B5072" s="64"/>
      <c r="C5072" s="66"/>
      <c r="D5072" s="67"/>
      <c r="E5072" s="64"/>
      <c r="F5072" s="64"/>
      <c r="G5072" s="37" t="str">
        <f>IF(E5072="","",IF(OR(E5072="Project Management",E5072="Project Support",E5072="Sprint Management",E5072="Sprint Support"),"NA",ROUND((((VLOOKUP(AD5072,[2]Formula!V:X,3,0)))-SUMIF(AD:AD,AD5072,H:H)),2)))</f>
        <v/>
      </c>
      <c r="H5072" s="71"/>
      <c r="I5072" s="72"/>
      <c r="J5072" s="72"/>
      <c r="K5072" s="38" t="str">
        <f>IF(E5072="","",IF(OR(E5072="Project Management",E5072="Project Support",E5072="Sprint Management",E5072="Sprint Support"),"NA",(((SUMIF(AD:AD,AD5072,H:H)/VLOOKUP(AD5072,[2]Formula!V:X,3,0))*VLOOKUP(AD5072,[2]Formula!V:X,2,0))*H5072)/SUMIF(AD:AD,AD5072,H:H)))</f>
        <v/>
      </c>
      <c r="L5072" s="38" t="str">
        <f t="shared" si="475"/>
        <v/>
      </c>
      <c r="M5072" s="38" t="str">
        <f t="shared" si="476"/>
        <v/>
      </c>
      <c r="N5072" s="38" t="str">
        <f t="shared" si="478"/>
        <v/>
      </c>
      <c r="O5072" s="38" t="str">
        <f t="shared" si="474"/>
        <v/>
      </c>
      <c r="P5072" s="39" t="str">
        <f t="shared" si="479"/>
        <v/>
      </c>
      <c r="AC5072" s="42" t="str">
        <f>IF(B5072="","",VLOOKUP(B5072,[2]Formula!B:C,2,0))</f>
        <v/>
      </c>
      <c r="AD5072" s="43" t="str">
        <f t="shared" si="477"/>
        <v/>
      </c>
    </row>
    <row r="5073" spans="1:30" x14ac:dyDescent="0.25">
      <c r="A5073" s="64"/>
      <c r="B5073" s="64"/>
      <c r="C5073" s="66"/>
      <c r="D5073" s="67"/>
      <c r="E5073" s="64"/>
      <c r="F5073" s="64"/>
      <c r="G5073" s="37" t="str">
        <f>IF(E5073="","",IF(OR(E5073="Project Management",E5073="Project Support",E5073="Sprint Management",E5073="Sprint Support"),"NA",ROUND((((VLOOKUP(AD5073,[2]Formula!V:X,3,0)))-SUMIF(AD:AD,AD5073,H:H)),2)))</f>
        <v/>
      </c>
      <c r="H5073" s="71"/>
      <c r="I5073" s="72"/>
      <c r="J5073" s="72"/>
      <c r="K5073" s="38" t="str">
        <f>IF(E5073="","",IF(OR(E5073="Project Management",E5073="Project Support",E5073="Sprint Management",E5073="Sprint Support"),"NA",(((SUMIF(AD:AD,AD5073,H:H)/VLOOKUP(AD5073,[2]Formula!V:X,3,0))*VLOOKUP(AD5073,[2]Formula!V:X,2,0))*H5073)/SUMIF(AD:AD,AD5073,H:H)))</f>
        <v/>
      </c>
      <c r="L5073" s="38" t="str">
        <f t="shared" si="475"/>
        <v/>
      </c>
      <c r="M5073" s="38" t="str">
        <f t="shared" si="476"/>
        <v/>
      </c>
      <c r="N5073" s="38" t="str">
        <f t="shared" si="478"/>
        <v/>
      </c>
      <c r="O5073" s="38" t="str">
        <f t="shared" si="474"/>
        <v/>
      </c>
      <c r="P5073" s="39" t="str">
        <f t="shared" si="479"/>
        <v/>
      </c>
      <c r="AC5073" s="42" t="str">
        <f>IF(B5073="","",VLOOKUP(B5073,[2]Formula!B:C,2,0))</f>
        <v/>
      </c>
      <c r="AD5073" s="43" t="str">
        <f t="shared" si="477"/>
        <v/>
      </c>
    </row>
    <row r="5074" spans="1:30" x14ac:dyDescent="0.25">
      <c r="A5074" s="64"/>
      <c r="B5074" s="64"/>
      <c r="C5074" s="66"/>
      <c r="D5074" s="67"/>
      <c r="E5074" s="64"/>
      <c r="F5074" s="64"/>
      <c r="G5074" s="37" t="str">
        <f>IF(E5074="","",IF(OR(E5074="Project Management",E5074="Project Support",E5074="Sprint Management",E5074="Sprint Support"),"NA",ROUND((((VLOOKUP(AD5074,[2]Formula!V:X,3,0)))-SUMIF(AD:AD,AD5074,H:H)),2)))</f>
        <v/>
      </c>
      <c r="H5074" s="71"/>
      <c r="I5074" s="72"/>
      <c r="J5074" s="72"/>
      <c r="K5074" s="38" t="str">
        <f>IF(E5074="","",IF(OR(E5074="Project Management",E5074="Project Support",E5074="Sprint Management",E5074="Sprint Support"),"NA",(((SUMIF(AD:AD,AD5074,H:H)/VLOOKUP(AD5074,[2]Formula!V:X,3,0))*VLOOKUP(AD5074,[2]Formula!V:X,2,0))*H5074)/SUMIF(AD:AD,AD5074,H:H)))</f>
        <v/>
      </c>
      <c r="L5074" s="38" t="str">
        <f t="shared" si="475"/>
        <v/>
      </c>
      <c r="M5074" s="38" t="str">
        <f t="shared" si="476"/>
        <v/>
      </c>
      <c r="N5074" s="38" t="str">
        <f t="shared" si="478"/>
        <v/>
      </c>
      <c r="O5074" s="38" t="str">
        <f t="shared" si="474"/>
        <v/>
      </c>
      <c r="P5074" s="39" t="str">
        <f t="shared" si="479"/>
        <v/>
      </c>
      <c r="AC5074" s="42" t="str">
        <f>IF(B5074="","",VLOOKUP(B5074,[2]Formula!B:C,2,0))</f>
        <v/>
      </c>
      <c r="AD5074" s="43" t="str">
        <f t="shared" si="477"/>
        <v/>
      </c>
    </row>
    <row r="5075" spans="1:30" x14ac:dyDescent="0.25">
      <c r="A5075" s="64"/>
      <c r="B5075" s="64"/>
      <c r="C5075" s="66"/>
      <c r="D5075" s="67"/>
      <c r="E5075" s="64"/>
      <c r="F5075" s="64"/>
      <c r="G5075" s="37" t="str">
        <f>IF(E5075="","",IF(OR(E5075="Project Management",E5075="Project Support",E5075="Sprint Management",E5075="Sprint Support"),"NA",ROUND((((VLOOKUP(AD5075,[2]Formula!V:X,3,0)))-SUMIF(AD:AD,AD5075,H:H)),2)))</f>
        <v/>
      </c>
      <c r="H5075" s="71"/>
      <c r="I5075" s="72"/>
      <c r="J5075" s="72"/>
      <c r="K5075" s="38" t="str">
        <f>IF(E5075="","",IF(OR(E5075="Project Management",E5075="Project Support",E5075="Sprint Management",E5075="Sprint Support"),"NA",(((SUMIF(AD:AD,AD5075,H:H)/VLOOKUP(AD5075,[2]Formula!V:X,3,0))*VLOOKUP(AD5075,[2]Formula!V:X,2,0))*H5075)/SUMIF(AD:AD,AD5075,H:H)))</f>
        <v/>
      </c>
      <c r="L5075" s="38" t="str">
        <f t="shared" si="475"/>
        <v/>
      </c>
      <c r="M5075" s="38" t="str">
        <f t="shared" si="476"/>
        <v/>
      </c>
      <c r="N5075" s="38" t="str">
        <f t="shared" si="478"/>
        <v/>
      </c>
      <c r="O5075" s="38" t="str">
        <f t="shared" si="474"/>
        <v/>
      </c>
      <c r="P5075" s="39" t="str">
        <f t="shared" si="479"/>
        <v/>
      </c>
      <c r="AC5075" s="42" t="str">
        <f>IF(B5075="","",VLOOKUP(B5075,[2]Formula!B:C,2,0))</f>
        <v/>
      </c>
      <c r="AD5075" s="43" t="str">
        <f t="shared" si="477"/>
        <v/>
      </c>
    </row>
    <row r="5076" spans="1:30" x14ac:dyDescent="0.25">
      <c r="A5076" s="64"/>
      <c r="B5076" s="64"/>
      <c r="C5076" s="66"/>
      <c r="D5076" s="67"/>
      <c r="E5076" s="64"/>
      <c r="F5076" s="64"/>
      <c r="G5076" s="37" t="str">
        <f>IF(E5076="","",IF(OR(E5076="Project Management",E5076="Project Support",E5076="Sprint Management",E5076="Sprint Support"),"NA",ROUND((((VLOOKUP(AD5076,[2]Formula!V:X,3,0)))-SUMIF(AD:AD,AD5076,H:H)),2)))</f>
        <v/>
      </c>
      <c r="H5076" s="71"/>
      <c r="I5076" s="72"/>
      <c r="J5076" s="72"/>
      <c r="K5076" s="38" t="str">
        <f>IF(E5076="","",IF(OR(E5076="Project Management",E5076="Project Support",E5076="Sprint Management",E5076="Sprint Support"),"NA",(((SUMIF(AD:AD,AD5076,H:H)/VLOOKUP(AD5076,[2]Formula!V:X,3,0))*VLOOKUP(AD5076,[2]Formula!V:X,2,0))*H5076)/SUMIF(AD:AD,AD5076,H:H)))</f>
        <v/>
      </c>
      <c r="L5076" s="38" t="str">
        <f t="shared" si="475"/>
        <v/>
      </c>
      <c r="M5076" s="38" t="str">
        <f t="shared" si="476"/>
        <v/>
      </c>
      <c r="N5076" s="38" t="str">
        <f t="shared" si="478"/>
        <v/>
      </c>
      <c r="O5076" s="38" t="str">
        <f t="shared" si="474"/>
        <v/>
      </c>
      <c r="P5076" s="39" t="str">
        <f t="shared" si="479"/>
        <v/>
      </c>
      <c r="AC5076" s="42" t="str">
        <f>IF(B5076="","",VLOOKUP(B5076,[2]Formula!B:C,2,0))</f>
        <v/>
      </c>
      <c r="AD5076" s="43" t="str">
        <f t="shared" si="477"/>
        <v/>
      </c>
    </row>
    <row r="5077" spans="1:30" x14ac:dyDescent="0.25">
      <c r="A5077" s="64"/>
      <c r="B5077" s="64"/>
      <c r="C5077" s="66"/>
      <c r="D5077" s="67"/>
      <c r="E5077" s="64"/>
      <c r="F5077" s="64"/>
      <c r="G5077" s="37" t="str">
        <f>IF(E5077="","",IF(OR(E5077="Project Management",E5077="Project Support",E5077="Sprint Management",E5077="Sprint Support"),"NA",ROUND((((VLOOKUP(AD5077,[2]Formula!V:X,3,0)))-SUMIF(AD:AD,AD5077,H:H)),2)))</f>
        <v/>
      </c>
      <c r="H5077" s="71"/>
      <c r="I5077" s="72"/>
      <c r="J5077" s="72"/>
      <c r="K5077" s="38" t="str">
        <f>IF(E5077="","",IF(OR(E5077="Project Management",E5077="Project Support",E5077="Sprint Management",E5077="Sprint Support"),"NA",(((SUMIF(AD:AD,AD5077,H:H)/VLOOKUP(AD5077,[2]Formula!V:X,3,0))*VLOOKUP(AD5077,[2]Formula!V:X,2,0))*H5077)/SUMIF(AD:AD,AD5077,H:H)))</f>
        <v/>
      </c>
      <c r="L5077" s="38" t="str">
        <f t="shared" si="475"/>
        <v/>
      </c>
      <c r="M5077" s="38" t="str">
        <f t="shared" si="476"/>
        <v/>
      </c>
      <c r="N5077" s="38" t="str">
        <f t="shared" si="478"/>
        <v/>
      </c>
      <c r="O5077" s="38" t="str">
        <f t="shared" si="474"/>
        <v/>
      </c>
      <c r="P5077" s="39" t="str">
        <f t="shared" si="479"/>
        <v/>
      </c>
      <c r="AC5077" s="42" t="str">
        <f>IF(B5077="","",VLOOKUP(B5077,[2]Formula!B:C,2,0))</f>
        <v/>
      </c>
      <c r="AD5077" s="43" t="str">
        <f t="shared" si="477"/>
        <v/>
      </c>
    </row>
    <row r="5078" spans="1:30" x14ac:dyDescent="0.25">
      <c r="A5078" s="64"/>
      <c r="B5078" s="64"/>
      <c r="C5078" s="66"/>
      <c r="D5078" s="67"/>
      <c r="E5078" s="64"/>
      <c r="F5078" s="64"/>
      <c r="G5078" s="37" t="str">
        <f>IF(E5078="","",IF(OR(E5078="Project Management",E5078="Project Support",E5078="Sprint Management",E5078="Sprint Support"),"NA",ROUND((((VLOOKUP(AD5078,[2]Formula!V:X,3,0)))-SUMIF(AD:AD,AD5078,H:H)),2)))</f>
        <v/>
      </c>
      <c r="H5078" s="71"/>
      <c r="I5078" s="72"/>
      <c r="J5078" s="72"/>
      <c r="K5078" s="38" t="str">
        <f>IF(E5078="","",IF(OR(E5078="Project Management",E5078="Project Support",E5078="Sprint Management",E5078="Sprint Support"),"NA",(((SUMIF(AD:AD,AD5078,H:H)/VLOOKUP(AD5078,[2]Formula!V:X,3,0))*VLOOKUP(AD5078,[2]Formula!V:X,2,0))*H5078)/SUMIF(AD:AD,AD5078,H:H)))</f>
        <v/>
      </c>
      <c r="L5078" s="38" t="str">
        <f t="shared" si="475"/>
        <v/>
      </c>
      <c r="M5078" s="38" t="str">
        <f t="shared" si="476"/>
        <v/>
      </c>
      <c r="N5078" s="38" t="str">
        <f t="shared" si="478"/>
        <v/>
      </c>
      <c r="O5078" s="38" t="str">
        <f t="shared" si="474"/>
        <v/>
      </c>
      <c r="P5078" s="39" t="str">
        <f t="shared" si="479"/>
        <v/>
      </c>
      <c r="AC5078" s="42" t="str">
        <f>IF(B5078="","",VLOOKUP(B5078,[2]Formula!B:C,2,0))</f>
        <v/>
      </c>
      <c r="AD5078" s="43" t="str">
        <f t="shared" si="477"/>
        <v/>
      </c>
    </row>
    <row r="5079" spans="1:30" x14ac:dyDescent="0.25">
      <c r="A5079" s="64"/>
      <c r="B5079" s="64"/>
      <c r="C5079" s="66"/>
      <c r="D5079" s="67"/>
      <c r="E5079" s="64"/>
      <c r="F5079" s="64"/>
      <c r="G5079" s="37" t="str">
        <f>IF(E5079="","",IF(OR(E5079="Project Management",E5079="Project Support",E5079="Sprint Management",E5079="Sprint Support"),"NA",ROUND((((VLOOKUP(AD5079,[2]Formula!V:X,3,0)))-SUMIF(AD:AD,AD5079,H:H)),2)))</f>
        <v/>
      </c>
      <c r="H5079" s="71"/>
      <c r="I5079" s="72"/>
      <c r="J5079" s="72"/>
      <c r="K5079" s="38" t="str">
        <f>IF(E5079="","",IF(OR(E5079="Project Management",E5079="Project Support",E5079="Sprint Management",E5079="Sprint Support"),"NA",(((SUMIF(AD:AD,AD5079,H:H)/VLOOKUP(AD5079,[2]Formula!V:X,3,0))*VLOOKUP(AD5079,[2]Formula!V:X,2,0))*H5079)/SUMIF(AD:AD,AD5079,H:H)))</f>
        <v/>
      </c>
      <c r="L5079" s="38" t="str">
        <f t="shared" si="475"/>
        <v/>
      </c>
      <c r="M5079" s="38" t="str">
        <f t="shared" si="476"/>
        <v/>
      </c>
      <c r="N5079" s="38" t="str">
        <f t="shared" si="478"/>
        <v/>
      </c>
      <c r="O5079" s="38" t="str">
        <f t="shared" si="474"/>
        <v/>
      </c>
      <c r="P5079" s="39" t="str">
        <f t="shared" si="479"/>
        <v/>
      </c>
      <c r="AC5079" s="42" t="str">
        <f>IF(B5079="","",VLOOKUP(B5079,[2]Formula!B:C,2,0))</f>
        <v/>
      </c>
      <c r="AD5079" s="43" t="str">
        <f t="shared" si="477"/>
        <v/>
      </c>
    </row>
    <row r="5080" spans="1:30" x14ac:dyDescent="0.25">
      <c r="A5080" s="64"/>
      <c r="B5080" s="64"/>
      <c r="C5080" s="66"/>
      <c r="D5080" s="67"/>
      <c r="E5080" s="64"/>
      <c r="F5080" s="64"/>
      <c r="G5080" s="37" t="str">
        <f>IF(E5080="","",IF(OR(E5080="Project Management",E5080="Project Support",E5080="Sprint Management",E5080="Sprint Support"),"NA",ROUND((((VLOOKUP(AD5080,[2]Formula!V:X,3,0)))-SUMIF(AD:AD,AD5080,H:H)),2)))</f>
        <v/>
      </c>
      <c r="H5080" s="71"/>
      <c r="I5080" s="72"/>
      <c r="J5080" s="72"/>
      <c r="K5080" s="38" t="str">
        <f>IF(E5080="","",IF(OR(E5080="Project Management",E5080="Project Support",E5080="Sprint Management",E5080="Sprint Support"),"NA",(((SUMIF(AD:AD,AD5080,H:H)/VLOOKUP(AD5080,[2]Formula!V:X,3,0))*VLOOKUP(AD5080,[2]Formula!V:X,2,0))*H5080)/SUMIF(AD:AD,AD5080,H:H)))</f>
        <v/>
      </c>
      <c r="L5080" s="38" t="str">
        <f t="shared" si="475"/>
        <v/>
      </c>
      <c r="M5080" s="38" t="str">
        <f t="shared" si="476"/>
        <v/>
      </c>
      <c r="N5080" s="38" t="str">
        <f t="shared" si="478"/>
        <v/>
      </c>
      <c r="O5080" s="38" t="str">
        <f t="shared" si="474"/>
        <v/>
      </c>
      <c r="P5080" s="39" t="str">
        <f t="shared" si="479"/>
        <v/>
      </c>
      <c r="AC5080" s="42" t="str">
        <f>IF(B5080="","",VLOOKUP(B5080,[2]Formula!B:C,2,0))</f>
        <v/>
      </c>
      <c r="AD5080" s="43" t="str">
        <f t="shared" si="477"/>
        <v/>
      </c>
    </row>
    <row r="5081" spans="1:30" x14ac:dyDescent="0.25">
      <c r="A5081" s="64"/>
      <c r="B5081" s="64"/>
      <c r="C5081" s="66"/>
      <c r="D5081" s="67"/>
      <c r="E5081" s="64"/>
      <c r="F5081" s="64"/>
      <c r="G5081" s="37" t="str">
        <f>IF(E5081="","",IF(OR(E5081="Project Management",E5081="Project Support",E5081="Sprint Management",E5081="Sprint Support"),"NA",ROUND((((VLOOKUP(AD5081,[2]Formula!V:X,3,0)))-SUMIF(AD:AD,AD5081,H:H)),2)))</f>
        <v/>
      </c>
      <c r="H5081" s="71"/>
      <c r="I5081" s="72"/>
      <c r="J5081" s="72"/>
      <c r="K5081" s="38" t="str">
        <f>IF(E5081="","",IF(OR(E5081="Project Management",E5081="Project Support",E5081="Sprint Management",E5081="Sprint Support"),"NA",(((SUMIF(AD:AD,AD5081,H:H)/VLOOKUP(AD5081,[2]Formula!V:X,3,0))*VLOOKUP(AD5081,[2]Formula!V:X,2,0))*H5081)/SUMIF(AD:AD,AD5081,H:H)))</f>
        <v/>
      </c>
      <c r="L5081" s="38" t="str">
        <f t="shared" si="475"/>
        <v/>
      </c>
      <c r="M5081" s="38" t="str">
        <f t="shared" si="476"/>
        <v/>
      </c>
      <c r="N5081" s="38" t="str">
        <f t="shared" si="478"/>
        <v/>
      </c>
      <c r="O5081" s="38" t="str">
        <f t="shared" si="474"/>
        <v/>
      </c>
      <c r="P5081" s="39" t="str">
        <f t="shared" si="479"/>
        <v/>
      </c>
      <c r="AC5081" s="42" t="str">
        <f>IF(B5081="","",VLOOKUP(B5081,[2]Formula!B:C,2,0))</f>
        <v/>
      </c>
      <c r="AD5081" s="43" t="str">
        <f t="shared" si="477"/>
        <v/>
      </c>
    </row>
    <row r="5082" spans="1:30" x14ac:dyDescent="0.25">
      <c r="A5082" s="64"/>
      <c r="B5082" s="64"/>
      <c r="C5082" s="66"/>
      <c r="D5082" s="67"/>
      <c r="E5082" s="64"/>
      <c r="F5082" s="64"/>
      <c r="G5082" s="37" t="str">
        <f>IF(E5082="","",IF(OR(E5082="Project Management",E5082="Project Support",E5082="Sprint Management",E5082="Sprint Support"),"NA",ROUND((((VLOOKUP(AD5082,[2]Formula!V:X,3,0)))-SUMIF(AD:AD,AD5082,H:H)),2)))</f>
        <v/>
      </c>
      <c r="H5082" s="71"/>
      <c r="I5082" s="72"/>
      <c r="J5082" s="72"/>
      <c r="K5082" s="38" t="str">
        <f>IF(E5082="","",IF(OR(E5082="Project Management",E5082="Project Support",E5082="Sprint Management",E5082="Sprint Support"),"NA",(((SUMIF(AD:AD,AD5082,H:H)/VLOOKUP(AD5082,[2]Formula!V:X,3,0))*VLOOKUP(AD5082,[2]Formula!V:X,2,0))*H5082)/SUMIF(AD:AD,AD5082,H:H)))</f>
        <v/>
      </c>
      <c r="L5082" s="38" t="str">
        <f t="shared" si="475"/>
        <v/>
      </c>
      <c r="M5082" s="38" t="str">
        <f t="shared" si="476"/>
        <v/>
      </c>
      <c r="N5082" s="38" t="str">
        <f t="shared" si="478"/>
        <v/>
      </c>
      <c r="O5082" s="38" t="str">
        <f t="shared" si="474"/>
        <v/>
      </c>
      <c r="P5082" s="39" t="str">
        <f t="shared" si="479"/>
        <v/>
      </c>
      <c r="AC5082" s="42" t="str">
        <f>IF(B5082="","",VLOOKUP(B5082,[2]Formula!B:C,2,0))</f>
        <v/>
      </c>
      <c r="AD5082" s="43" t="str">
        <f t="shared" si="477"/>
        <v/>
      </c>
    </row>
    <row r="5083" spans="1:30" x14ac:dyDescent="0.25">
      <c r="A5083" s="64"/>
      <c r="B5083" s="64"/>
      <c r="C5083" s="66"/>
      <c r="D5083" s="67"/>
      <c r="E5083" s="64"/>
      <c r="F5083" s="64"/>
      <c r="G5083" s="37" t="str">
        <f>IF(E5083="","",IF(OR(E5083="Project Management",E5083="Project Support",E5083="Sprint Management",E5083="Sprint Support"),"NA",ROUND((((VLOOKUP(AD5083,[2]Formula!V:X,3,0)))-SUMIF(AD:AD,AD5083,H:H)),2)))</f>
        <v/>
      </c>
      <c r="H5083" s="71"/>
      <c r="I5083" s="72"/>
      <c r="J5083" s="72"/>
      <c r="K5083" s="38" t="str">
        <f>IF(E5083="","",IF(OR(E5083="Project Management",E5083="Project Support",E5083="Sprint Management",E5083="Sprint Support"),"NA",(((SUMIF(AD:AD,AD5083,H:H)/VLOOKUP(AD5083,[2]Formula!V:X,3,0))*VLOOKUP(AD5083,[2]Formula!V:X,2,0))*H5083)/SUMIF(AD:AD,AD5083,H:H)))</f>
        <v/>
      </c>
      <c r="L5083" s="38" t="str">
        <f t="shared" si="475"/>
        <v/>
      </c>
      <c r="M5083" s="38" t="str">
        <f t="shared" si="476"/>
        <v/>
      </c>
      <c r="N5083" s="38" t="str">
        <f t="shared" si="478"/>
        <v/>
      </c>
      <c r="O5083" s="38" t="str">
        <f t="shared" si="474"/>
        <v/>
      </c>
      <c r="P5083" s="39" t="str">
        <f t="shared" si="479"/>
        <v/>
      </c>
      <c r="AC5083" s="42" t="str">
        <f>IF(B5083="","",VLOOKUP(B5083,[2]Formula!B:C,2,0))</f>
        <v/>
      </c>
      <c r="AD5083" s="43" t="str">
        <f t="shared" si="477"/>
        <v/>
      </c>
    </row>
    <row r="5084" spans="1:30" x14ac:dyDescent="0.25">
      <c r="A5084" s="64"/>
      <c r="B5084" s="64"/>
      <c r="C5084" s="66"/>
      <c r="D5084" s="67"/>
      <c r="E5084" s="64"/>
      <c r="F5084" s="64"/>
      <c r="G5084" s="37" t="str">
        <f>IF(E5084="","",IF(OR(E5084="Project Management",E5084="Project Support",E5084="Sprint Management",E5084="Sprint Support"),"NA",ROUND((((VLOOKUP(AD5084,[2]Formula!V:X,3,0)))-SUMIF(AD:AD,AD5084,H:H)),2)))</f>
        <v/>
      </c>
      <c r="H5084" s="71"/>
      <c r="I5084" s="72"/>
      <c r="J5084" s="72"/>
      <c r="K5084" s="38" t="str">
        <f>IF(E5084="","",IF(OR(E5084="Project Management",E5084="Project Support",E5084="Sprint Management",E5084="Sprint Support"),"NA",(((SUMIF(AD:AD,AD5084,H:H)/VLOOKUP(AD5084,[2]Formula!V:X,3,0))*VLOOKUP(AD5084,[2]Formula!V:X,2,0))*H5084)/SUMIF(AD:AD,AD5084,H:H)))</f>
        <v/>
      </c>
      <c r="L5084" s="38" t="str">
        <f t="shared" si="475"/>
        <v/>
      </c>
      <c r="M5084" s="38" t="str">
        <f t="shared" si="476"/>
        <v/>
      </c>
      <c r="N5084" s="38" t="str">
        <f t="shared" si="478"/>
        <v/>
      </c>
      <c r="O5084" s="38" t="str">
        <f t="shared" si="474"/>
        <v/>
      </c>
      <c r="P5084" s="39" t="str">
        <f t="shared" si="479"/>
        <v/>
      </c>
      <c r="AC5084" s="42" t="str">
        <f>IF(B5084="","",VLOOKUP(B5084,[2]Formula!B:C,2,0))</f>
        <v/>
      </c>
      <c r="AD5084" s="43" t="str">
        <f t="shared" si="477"/>
        <v/>
      </c>
    </row>
    <row r="5085" spans="1:30" x14ac:dyDescent="0.25">
      <c r="A5085" s="64"/>
      <c r="B5085" s="64"/>
      <c r="C5085" s="66"/>
      <c r="D5085" s="67"/>
      <c r="E5085" s="64"/>
      <c r="F5085" s="64"/>
      <c r="G5085" s="37" t="str">
        <f>IF(E5085="","",IF(OR(E5085="Project Management",E5085="Project Support",E5085="Sprint Management",E5085="Sprint Support"),"NA",ROUND((((VLOOKUP(AD5085,[2]Formula!V:X,3,0)))-SUMIF(AD:AD,AD5085,H:H)),2)))</f>
        <v/>
      </c>
      <c r="H5085" s="71"/>
      <c r="I5085" s="72"/>
      <c r="J5085" s="72"/>
      <c r="K5085" s="38" t="str">
        <f>IF(E5085="","",IF(OR(E5085="Project Management",E5085="Project Support",E5085="Sprint Management",E5085="Sprint Support"),"NA",(((SUMIF(AD:AD,AD5085,H:H)/VLOOKUP(AD5085,[2]Formula!V:X,3,0))*VLOOKUP(AD5085,[2]Formula!V:X,2,0))*H5085)/SUMIF(AD:AD,AD5085,H:H)))</f>
        <v/>
      </c>
      <c r="L5085" s="38" t="str">
        <f t="shared" si="475"/>
        <v/>
      </c>
      <c r="M5085" s="38" t="str">
        <f t="shared" si="476"/>
        <v/>
      </c>
      <c r="N5085" s="38" t="str">
        <f t="shared" si="478"/>
        <v/>
      </c>
      <c r="O5085" s="38" t="str">
        <f t="shared" si="474"/>
        <v/>
      </c>
      <c r="P5085" s="39" t="str">
        <f t="shared" si="479"/>
        <v/>
      </c>
      <c r="AC5085" s="42" t="str">
        <f>IF(B5085="","",VLOOKUP(B5085,[2]Formula!B:C,2,0))</f>
        <v/>
      </c>
      <c r="AD5085" s="43" t="str">
        <f t="shared" si="477"/>
        <v/>
      </c>
    </row>
    <row r="5086" spans="1:30" x14ac:dyDescent="0.25">
      <c r="A5086" s="64"/>
      <c r="B5086" s="64"/>
      <c r="C5086" s="66"/>
      <c r="D5086" s="67"/>
      <c r="E5086" s="64"/>
      <c r="F5086" s="64"/>
      <c r="G5086" s="37" t="str">
        <f>IF(E5086="","",IF(OR(E5086="Project Management",E5086="Project Support",E5086="Sprint Management",E5086="Sprint Support"),"NA",ROUND((((VLOOKUP(AD5086,[2]Formula!V:X,3,0)))-SUMIF(AD:AD,AD5086,H:H)),2)))</f>
        <v/>
      </c>
      <c r="H5086" s="71"/>
      <c r="I5086" s="72"/>
      <c r="J5086" s="72"/>
      <c r="K5086" s="38" t="str">
        <f>IF(E5086="","",IF(OR(E5086="Project Management",E5086="Project Support",E5086="Sprint Management",E5086="Sprint Support"),"NA",(((SUMIF(AD:AD,AD5086,H:H)/VLOOKUP(AD5086,[2]Formula!V:X,3,0))*VLOOKUP(AD5086,[2]Formula!V:X,2,0))*H5086)/SUMIF(AD:AD,AD5086,H:H)))</f>
        <v/>
      </c>
      <c r="L5086" s="38" t="str">
        <f t="shared" si="475"/>
        <v/>
      </c>
      <c r="M5086" s="38" t="str">
        <f t="shared" si="476"/>
        <v/>
      </c>
      <c r="N5086" s="38" t="str">
        <f t="shared" si="478"/>
        <v/>
      </c>
      <c r="O5086" s="38" t="str">
        <f t="shared" si="474"/>
        <v/>
      </c>
      <c r="P5086" s="39" t="str">
        <f t="shared" si="479"/>
        <v/>
      </c>
      <c r="AC5086" s="42" t="str">
        <f>IF(B5086="","",VLOOKUP(B5086,[2]Formula!B:C,2,0))</f>
        <v/>
      </c>
      <c r="AD5086" s="43" t="str">
        <f t="shared" si="477"/>
        <v/>
      </c>
    </row>
    <row r="5087" spans="1:30" x14ac:dyDescent="0.25">
      <c r="A5087" s="64"/>
      <c r="B5087" s="64"/>
      <c r="C5087" s="66"/>
      <c r="D5087" s="67"/>
      <c r="E5087" s="64"/>
      <c r="F5087" s="64"/>
      <c r="G5087" s="37" t="str">
        <f>IF(E5087="","",IF(OR(E5087="Project Management",E5087="Project Support",E5087="Sprint Management",E5087="Sprint Support"),"NA",ROUND((((VLOOKUP(AD5087,[2]Formula!V:X,3,0)))-SUMIF(AD:AD,AD5087,H:H)),2)))</f>
        <v/>
      </c>
      <c r="H5087" s="71"/>
      <c r="I5087" s="72"/>
      <c r="J5087" s="72"/>
      <c r="K5087" s="38" t="str">
        <f>IF(E5087="","",IF(OR(E5087="Project Management",E5087="Project Support",E5087="Sprint Management",E5087="Sprint Support"),"NA",(((SUMIF(AD:AD,AD5087,H:H)/VLOOKUP(AD5087,[2]Formula!V:X,3,0))*VLOOKUP(AD5087,[2]Formula!V:X,2,0))*H5087)/SUMIF(AD:AD,AD5087,H:H)))</f>
        <v/>
      </c>
      <c r="L5087" s="38" t="str">
        <f t="shared" si="475"/>
        <v/>
      </c>
      <c r="M5087" s="38" t="str">
        <f t="shared" si="476"/>
        <v/>
      </c>
      <c r="N5087" s="38" t="str">
        <f t="shared" si="478"/>
        <v/>
      </c>
      <c r="O5087" s="38" t="str">
        <f t="shared" si="474"/>
        <v/>
      </c>
      <c r="P5087" s="39" t="str">
        <f t="shared" si="479"/>
        <v/>
      </c>
      <c r="AC5087" s="42" t="str">
        <f>IF(B5087="","",VLOOKUP(B5087,[2]Formula!B:C,2,0))</f>
        <v/>
      </c>
      <c r="AD5087" s="43" t="str">
        <f t="shared" si="477"/>
        <v/>
      </c>
    </row>
    <row r="5088" spans="1:30" x14ac:dyDescent="0.25">
      <c r="A5088" s="64"/>
      <c r="B5088" s="64"/>
      <c r="C5088" s="66"/>
      <c r="D5088" s="67"/>
      <c r="E5088" s="64"/>
      <c r="F5088" s="64"/>
      <c r="G5088" s="37" t="str">
        <f>IF(E5088="","",IF(OR(E5088="Project Management",E5088="Project Support",E5088="Sprint Management",E5088="Sprint Support"),"NA",ROUND((((VLOOKUP(AD5088,[2]Formula!V:X,3,0)))-SUMIF(AD:AD,AD5088,H:H)),2)))</f>
        <v/>
      </c>
      <c r="H5088" s="71"/>
      <c r="I5088" s="72"/>
      <c r="J5088" s="72"/>
      <c r="K5088" s="38" t="str">
        <f>IF(E5088="","",IF(OR(E5088="Project Management",E5088="Project Support",E5088="Sprint Management",E5088="Sprint Support"),"NA",(((SUMIF(AD:AD,AD5088,H:H)/VLOOKUP(AD5088,[2]Formula!V:X,3,0))*VLOOKUP(AD5088,[2]Formula!V:X,2,0))*H5088)/SUMIF(AD:AD,AD5088,H:H)))</f>
        <v/>
      </c>
      <c r="L5088" s="38" t="str">
        <f t="shared" si="475"/>
        <v/>
      </c>
      <c r="M5088" s="38" t="str">
        <f t="shared" si="476"/>
        <v/>
      </c>
      <c r="N5088" s="38" t="str">
        <f t="shared" si="478"/>
        <v/>
      </c>
      <c r="O5088" s="38" t="str">
        <f t="shared" si="474"/>
        <v/>
      </c>
      <c r="P5088" s="39" t="str">
        <f t="shared" si="479"/>
        <v/>
      </c>
      <c r="AC5088" s="42" t="str">
        <f>IF(B5088="","",VLOOKUP(B5088,[2]Formula!B:C,2,0))</f>
        <v/>
      </c>
      <c r="AD5088" s="43" t="str">
        <f t="shared" si="477"/>
        <v/>
      </c>
    </row>
    <row r="5089" spans="1:30" x14ac:dyDescent="0.25">
      <c r="A5089" s="64"/>
      <c r="B5089" s="64"/>
      <c r="C5089" s="66"/>
      <c r="D5089" s="67"/>
      <c r="E5089" s="64"/>
      <c r="F5089" s="64"/>
      <c r="G5089" s="37" t="str">
        <f>IF(E5089="","",IF(OR(E5089="Project Management",E5089="Project Support",E5089="Sprint Management",E5089="Sprint Support"),"NA",ROUND((((VLOOKUP(AD5089,[2]Formula!V:X,3,0)))-SUMIF(AD:AD,AD5089,H:H)),2)))</f>
        <v/>
      </c>
      <c r="H5089" s="71"/>
      <c r="I5089" s="72"/>
      <c r="J5089" s="72"/>
      <c r="K5089" s="38" t="str">
        <f>IF(E5089="","",IF(OR(E5089="Project Management",E5089="Project Support",E5089="Sprint Management",E5089="Sprint Support"),"NA",(((SUMIF(AD:AD,AD5089,H:H)/VLOOKUP(AD5089,[2]Formula!V:X,3,0))*VLOOKUP(AD5089,[2]Formula!V:X,2,0))*H5089)/SUMIF(AD:AD,AD5089,H:H)))</f>
        <v/>
      </c>
      <c r="L5089" s="38" t="str">
        <f t="shared" si="475"/>
        <v/>
      </c>
      <c r="M5089" s="38" t="str">
        <f t="shared" si="476"/>
        <v/>
      </c>
      <c r="N5089" s="38" t="str">
        <f t="shared" si="478"/>
        <v/>
      </c>
      <c r="O5089" s="38" t="str">
        <f t="shared" si="474"/>
        <v/>
      </c>
      <c r="P5089" s="39" t="str">
        <f t="shared" si="479"/>
        <v/>
      </c>
      <c r="AC5089" s="42" t="str">
        <f>IF(B5089="","",VLOOKUP(B5089,[2]Formula!B:C,2,0))</f>
        <v/>
      </c>
      <c r="AD5089" s="43" t="str">
        <f t="shared" si="477"/>
        <v/>
      </c>
    </row>
    <row r="5090" spans="1:30" x14ac:dyDescent="0.25">
      <c r="A5090" s="64"/>
      <c r="B5090" s="64"/>
      <c r="C5090" s="66"/>
      <c r="D5090" s="67"/>
      <c r="E5090" s="64"/>
      <c r="F5090" s="64"/>
      <c r="G5090" s="37" t="str">
        <f>IF(E5090="","",IF(OR(E5090="Project Management",E5090="Project Support",E5090="Sprint Management",E5090="Sprint Support"),"NA",ROUND((((VLOOKUP(AD5090,[2]Formula!V:X,3,0)))-SUMIF(AD:AD,AD5090,H:H)),2)))</f>
        <v/>
      </c>
      <c r="H5090" s="71"/>
      <c r="I5090" s="72"/>
      <c r="J5090" s="72"/>
      <c r="K5090" s="38" t="str">
        <f>IF(E5090="","",IF(OR(E5090="Project Management",E5090="Project Support",E5090="Sprint Management",E5090="Sprint Support"),"NA",(((SUMIF(AD:AD,AD5090,H:H)/VLOOKUP(AD5090,[2]Formula!V:X,3,0))*VLOOKUP(AD5090,[2]Formula!V:X,2,0))*H5090)/SUMIF(AD:AD,AD5090,H:H)))</f>
        <v/>
      </c>
      <c r="L5090" s="38" t="str">
        <f t="shared" si="475"/>
        <v/>
      </c>
      <c r="M5090" s="38" t="str">
        <f t="shared" si="476"/>
        <v/>
      </c>
      <c r="N5090" s="38" t="str">
        <f t="shared" si="478"/>
        <v/>
      </c>
      <c r="O5090" s="38" t="str">
        <f t="shared" si="474"/>
        <v/>
      </c>
      <c r="P5090" s="39" t="str">
        <f t="shared" si="479"/>
        <v/>
      </c>
      <c r="AC5090" s="42" t="str">
        <f>IF(B5090="","",VLOOKUP(B5090,[2]Formula!B:C,2,0))</f>
        <v/>
      </c>
      <c r="AD5090" s="43" t="str">
        <f t="shared" si="477"/>
        <v/>
      </c>
    </row>
    <row r="5091" spans="1:30" x14ac:dyDescent="0.25">
      <c r="A5091" s="64"/>
      <c r="B5091" s="64"/>
      <c r="C5091" s="66"/>
      <c r="D5091" s="67"/>
      <c r="E5091" s="64"/>
      <c r="F5091" s="64"/>
      <c r="G5091" s="37" t="str">
        <f>IF(E5091="","",IF(OR(E5091="Project Management",E5091="Project Support",E5091="Sprint Management",E5091="Sprint Support"),"NA",ROUND((((VLOOKUP(AD5091,[2]Formula!V:X,3,0)))-SUMIF(AD:AD,AD5091,H:H)),2)))</f>
        <v/>
      </c>
      <c r="H5091" s="71"/>
      <c r="I5091" s="72"/>
      <c r="J5091" s="72"/>
      <c r="K5091" s="38" t="str">
        <f>IF(E5091="","",IF(OR(E5091="Project Management",E5091="Project Support",E5091="Sprint Management",E5091="Sprint Support"),"NA",(((SUMIF(AD:AD,AD5091,H:H)/VLOOKUP(AD5091,[2]Formula!V:X,3,0))*VLOOKUP(AD5091,[2]Formula!V:X,2,0))*H5091)/SUMIF(AD:AD,AD5091,H:H)))</f>
        <v/>
      </c>
      <c r="L5091" s="38" t="str">
        <f t="shared" si="475"/>
        <v/>
      </c>
      <c r="M5091" s="38" t="str">
        <f t="shared" si="476"/>
        <v/>
      </c>
      <c r="N5091" s="38" t="str">
        <f t="shared" si="478"/>
        <v/>
      </c>
      <c r="O5091" s="38" t="str">
        <f t="shared" si="474"/>
        <v/>
      </c>
      <c r="P5091" s="39" t="str">
        <f t="shared" si="479"/>
        <v/>
      </c>
      <c r="AC5091" s="42" t="str">
        <f>IF(B5091="","",VLOOKUP(B5091,[2]Formula!B:C,2,0))</f>
        <v/>
      </c>
      <c r="AD5091" s="43" t="str">
        <f t="shared" si="477"/>
        <v/>
      </c>
    </row>
    <row r="5092" spans="1:30" x14ac:dyDescent="0.25">
      <c r="A5092" s="64"/>
      <c r="B5092" s="64"/>
      <c r="C5092" s="66"/>
      <c r="D5092" s="67"/>
      <c r="E5092" s="64"/>
      <c r="F5092" s="64"/>
      <c r="G5092" s="37" t="str">
        <f>IF(E5092="","",IF(OR(E5092="Project Management",E5092="Project Support",E5092="Sprint Management",E5092="Sprint Support"),"NA",ROUND((((VLOOKUP(AD5092,[2]Formula!V:X,3,0)))-SUMIF(AD:AD,AD5092,H:H)),2)))</f>
        <v/>
      </c>
      <c r="H5092" s="71"/>
      <c r="I5092" s="72"/>
      <c r="J5092" s="72"/>
      <c r="K5092" s="38" t="str">
        <f>IF(E5092="","",IF(OR(E5092="Project Management",E5092="Project Support",E5092="Sprint Management",E5092="Sprint Support"),"NA",(((SUMIF(AD:AD,AD5092,H:H)/VLOOKUP(AD5092,[2]Formula!V:X,3,0))*VLOOKUP(AD5092,[2]Formula!V:X,2,0))*H5092)/SUMIF(AD:AD,AD5092,H:H)))</f>
        <v/>
      </c>
      <c r="L5092" s="38" t="str">
        <f t="shared" si="475"/>
        <v/>
      </c>
      <c r="M5092" s="38" t="str">
        <f t="shared" si="476"/>
        <v/>
      </c>
      <c r="N5092" s="38" t="str">
        <f t="shared" si="478"/>
        <v/>
      </c>
      <c r="O5092" s="38" t="str">
        <f t="shared" si="474"/>
        <v/>
      </c>
      <c r="P5092" s="39" t="str">
        <f t="shared" si="479"/>
        <v/>
      </c>
      <c r="AC5092" s="42" t="str">
        <f>IF(B5092="","",VLOOKUP(B5092,[2]Formula!B:C,2,0))</f>
        <v/>
      </c>
      <c r="AD5092" s="43" t="str">
        <f t="shared" si="477"/>
        <v/>
      </c>
    </row>
    <row r="5093" spans="1:30" x14ac:dyDescent="0.25">
      <c r="A5093" s="64"/>
      <c r="B5093" s="64"/>
      <c r="C5093" s="66"/>
      <c r="D5093" s="67"/>
      <c r="E5093" s="64"/>
      <c r="F5093" s="64"/>
      <c r="G5093" s="37" t="str">
        <f>IF(E5093="","",IF(OR(E5093="Project Management",E5093="Project Support",E5093="Sprint Management",E5093="Sprint Support"),"NA",ROUND((((VLOOKUP(AD5093,[2]Formula!V:X,3,0)))-SUMIF(AD:AD,AD5093,H:H)),2)))</f>
        <v/>
      </c>
      <c r="H5093" s="71"/>
      <c r="I5093" s="72"/>
      <c r="J5093" s="72"/>
      <c r="K5093" s="38" t="str">
        <f>IF(E5093="","",IF(OR(E5093="Project Management",E5093="Project Support",E5093="Sprint Management",E5093="Sprint Support"),"NA",(((SUMIF(AD:AD,AD5093,H:H)/VLOOKUP(AD5093,[2]Formula!V:X,3,0))*VLOOKUP(AD5093,[2]Formula!V:X,2,0))*H5093)/SUMIF(AD:AD,AD5093,H:H)))</f>
        <v/>
      </c>
      <c r="L5093" s="38" t="str">
        <f t="shared" si="475"/>
        <v/>
      </c>
      <c r="M5093" s="38" t="str">
        <f t="shared" si="476"/>
        <v/>
      </c>
      <c r="N5093" s="38" t="str">
        <f t="shared" si="478"/>
        <v/>
      </c>
      <c r="O5093" s="38" t="str">
        <f t="shared" si="474"/>
        <v/>
      </c>
      <c r="P5093" s="39" t="str">
        <f t="shared" si="479"/>
        <v/>
      </c>
      <c r="AC5093" s="42" t="str">
        <f>IF(B5093="","",VLOOKUP(B5093,[2]Formula!B:C,2,0))</f>
        <v/>
      </c>
      <c r="AD5093" s="43" t="str">
        <f t="shared" si="477"/>
        <v/>
      </c>
    </row>
    <row r="5094" spans="1:30" x14ac:dyDescent="0.25">
      <c r="A5094" s="64"/>
      <c r="B5094" s="64"/>
      <c r="C5094" s="66"/>
      <c r="D5094" s="67"/>
      <c r="E5094" s="64"/>
      <c r="F5094" s="64"/>
      <c r="G5094" s="37" t="str">
        <f>IF(E5094="","",IF(OR(E5094="Project Management",E5094="Project Support",E5094="Sprint Management",E5094="Sprint Support"),"NA",ROUND((((VLOOKUP(AD5094,[2]Formula!V:X,3,0)))-SUMIF(AD:AD,AD5094,H:H)),2)))</f>
        <v/>
      </c>
      <c r="H5094" s="71"/>
      <c r="I5094" s="72"/>
      <c r="J5094" s="72"/>
      <c r="K5094" s="38" t="str">
        <f>IF(E5094="","",IF(OR(E5094="Project Management",E5094="Project Support",E5094="Sprint Management",E5094="Sprint Support"),"NA",(((SUMIF(AD:AD,AD5094,H:H)/VLOOKUP(AD5094,[2]Formula!V:X,3,0))*VLOOKUP(AD5094,[2]Formula!V:X,2,0))*H5094)/SUMIF(AD:AD,AD5094,H:H)))</f>
        <v/>
      </c>
      <c r="L5094" s="38" t="str">
        <f t="shared" si="475"/>
        <v/>
      </c>
      <c r="M5094" s="38" t="str">
        <f t="shared" si="476"/>
        <v/>
      </c>
      <c r="N5094" s="38" t="str">
        <f t="shared" si="478"/>
        <v/>
      </c>
      <c r="O5094" s="38" t="str">
        <f t="shared" si="474"/>
        <v/>
      </c>
      <c r="P5094" s="39" t="str">
        <f t="shared" si="479"/>
        <v/>
      </c>
      <c r="AC5094" s="42" t="str">
        <f>IF(B5094="","",VLOOKUP(B5094,[2]Formula!B:C,2,0))</f>
        <v/>
      </c>
      <c r="AD5094" s="43" t="str">
        <f t="shared" si="477"/>
        <v/>
      </c>
    </row>
    <row r="5095" spans="1:30" x14ac:dyDescent="0.25">
      <c r="A5095" s="64"/>
      <c r="B5095" s="64"/>
      <c r="C5095" s="66"/>
      <c r="D5095" s="67"/>
      <c r="E5095" s="64"/>
      <c r="F5095" s="64"/>
      <c r="G5095" s="37" t="str">
        <f>IF(E5095="","",IF(OR(E5095="Project Management",E5095="Project Support",E5095="Sprint Management",E5095="Sprint Support"),"NA",ROUND((((VLOOKUP(AD5095,[2]Formula!V:X,3,0)))-SUMIF(AD:AD,AD5095,H:H)),2)))</f>
        <v/>
      </c>
      <c r="H5095" s="71"/>
      <c r="I5095" s="72"/>
      <c r="J5095" s="72"/>
      <c r="K5095" s="38" t="str">
        <f>IF(E5095="","",IF(OR(E5095="Project Management",E5095="Project Support",E5095="Sprint Management",E5095="Sprint Support"),"NA",(((SUMIF(AD:AD,AD5095,H:H)/VLOOKUP(AD5095,[2]Formula!V:X,3,0))*VLOOKUP(AD5095,[2]Formula!V:X,2,0))*H5095)/SUMIF(AD:AD,AD5095,H:H)))</f>
        <v/>
      </c>
      <c r="L5095" s="38" t="str">
        <f t="shared" si="475"/>
        <v/>
      </c>
      <c r="M5095" s="38" t="str">
        <f t="shared" si="476"/>
        <v/>
      </c>
      <c r="N5095" s="38" t="str">
        <f t="shared" si="478"/>
        <v/>
      </c>
      <c r="O5095" s="38" t="str">
        <f t="shared" si="474"/>
        <v/>
      </c>
      <c r="P5095" s="39" t="str">
        <f t="shared" si="479"/>
        <v/>
      </c>
      <c r="AC5095" s="42" t="str">
        <f>IF(B5095="","",VLOOKUP(B5095,[2]Formula!B:C,2,0))</f>
        <v/>
      </c>
      <c r="AD5095" s="43" t="str">
        <f t="shared" si="477"/>
        <v/>
      </c>
    </row>
    <row r="5096" spans="1:30" x14ac:dyDescent="0.25">
      <c r="A5096" s="64"/>
      <c r="B5096" s="64"/>
      <c r="C5096" s="66"/>
      <c r="D5096" s="67"/>
      <c r="E5096" s="64"/>
      <c r="F5096" s="64"/>
      <c r="G5096" s="37" t="str">
        <f>IF(E5096="","",IF(OR(E5096="Project Management",E5096="Project Support",E5096="Sprint Management",E5096="Sprint Support"),"NA",ROUND((((VLOOKUP(AD5096,[2]Formula!V:X,3,0)))-SUMIF(AD:AD,AD5096,H:H)),2)))</f>
        <v/>
      </c>
      <c r="H5096" s="71"/>
      <c r="I5096" s="72"/>
      <c r="J5096" s="72"/>
      <c r="K5096" s="38" t="str">
        <f>IF(E5096="","",IF(OR(E5096="Project Management",E5096="Project Support",E5096="Sprint Management",E5096="Sprint Support"),"NA",(((SUMIF(AD:AD,AD5096,H:H)/VLOOKUP(AD5096,[2]Formula!V:X,3,0))*VLOOKUP(AD5096,[2]Formula!V:X,2,0))*H5096)/SUMIF(AD:AD,AD5096,H:H)))</f>
        <v/>
      </c>
      <c r="L5096" s="38" t="str">
        <f t="shared" si="475"/>
        <v/>
      </c>
      <c r="M5096" s="38" t="str">
        <f t="shared" si="476"/>
        <v/>
      </c>
      <c r="N5096" s="38" t="str">
        <f t="shared" si="478"/>
        <v/>
      </c>
      <c r="O5096" s="38" t="str">
        <f t="shared" si="474"/>
        <v/>
      </c>
      <c r="P5096" s="39" t="str">
        <f t="shared" si="479"/>
        <v/>
      </c>
      <c r="AC5096" s="42" t="str">
        <f>IF(B5096="","",VLOOKUP(B5096,[2]Formula!B:C,2,0))</f>
        <v/>
      </c>
      <c r="AD5096" s="43" t="str">
        <f t="shared" si="477"/>
        <v/>
      </c>
    </row>
    <row r="5097" spans="1:30" x14ac:dyDescent="0.25">
      <c r="A5097" s="64"/>
      <c r="B5097" s="64"/>
      <c r="C5097" s="66"/>
      <c r="D5097" s="67"/>
      <c r="E5097" s="64"/>
      <c r="F5097" s="64"/>
      <c r="G5097" s="37" t="str">
        <f>IF(E5097="","",IF(OR(E5097="Project Management",E5097="Project Support",E5097="Sprint Management",E5097="Sprint Support"),"NA",ROUND((((VLOOKUP(AD5097,[2]Formula!V:X,3,0)))-SUMIF(AD:AD,AD5097,H:H)),2)))</f>
        <v/>
      </c>
      <c r="H5097" s="71"/>
      <c r="I5097" s="72"/>
      <c r="J5097" s="72"/>
      <c r="K5097" s="38" t="str">
        <f>IF(E5097="","",IF(OR(E5097="Project Management",E5097="Project Support",E5097="Sprint Management",E5097="Sprint Support"),"NA",(((SUMIF(AD:AD,AD5097,H:H)/VLOOKUP(AD5097,[2]Formula!V:X,3,0))*VLOOKUP(AD5097,[2]Formula!V:X,2,0))*H5097)/SUMIF(AD:AD,AD5097,H:H)))</f>
        <v/>
      </c>
      <c r="L5097" s="38" t="str">
        <f t="shared" si="475"/>
        <v/>
      </c>
      <c r="M5097" s="38" t="str">
        <f t="shared" si="476"/>
        <v/>
      </c>
      <c r="N5097" s="38" t="str">
        <f t="shared" si="478"/>
        <v/>
      </c>
      <c r="O5097" s="38" t="str">
        <f t="shared" si="474"/>
        <v/>
      </c>
      <c r="P5097" s="39" t="str">
        <f t="shared" si="479"/>
        <v/>
      </c>
      <c r="AC5097" s="42" t="str">
        <f>IF(B5097="","",VLOOKUP(B5097,[2]Formula!B:C,2,0))</f>
        <v/>
      </c>
      <c r="AD5097" s="43" t="str">
        <f t="shared" si="477"/>
        <v/>
      </c>
    </row>
    <row r="5098" spans="1:30" x14ac:dyDescent="0.25">
      <c r="A5098" s="64"/>
      <c r="B5098" s="64"/>
      <c r="C5098" s="66"/>
      <c r="D5098" s="67"/>
      <c r="E5098" s="64"/>
      <c r="F5098" s="64"/>
      <c r="G5098" s="37" t="str">
        <f>IF(E5098="","",IF(OR(E5098="Project Management",E5098="Project Support",E5098="Sprint Management",E5098="Sprint Support"),"NA",ROUND((((VLOOKUP(AD5098,[2]Formula!V:X,3,0)))-SUMIF(AD:AD,AD5098,H:H)),2)))</f>
        <v/>
      </c>
      <c r="H5098" s="71"/>
      <c r="I5098" s="72"/>
      <c r="J5098" s="72"/>
      <c r="K5098" s="38" t="str">
        <f>IF(E5098="","",IF(OR(E5098="Project Management",E5098="Project Support",E5098="Sprint Management",E5098="Sprint Support"),"NA",(((SUMIF(AD:AD,AD5098,H:H)/VLOOKUP(AD5098,[2]Formula!V:X,3,0))*VLOOKUP(AD5098,[2]Formula!V:X,2,0))*H5098)/SUMIF(AD:AD,AD5098,H:H)))</f>
        <v/>
      </c>
      <c r="L5098" s="38" t="str">
        <f t="shared" si="475"/>
        <v/>
      </c>
      <c r="M5098" s="38" t="str">
        <f t="shared" si="476"/>
        <v/>
      </c>
      <c r="N5098" s="38" t="str">
        <f t="shared" si="478"/>
        <v/>
      </c>
      <c r="O5098" s="38" t="str">
        <f t="shared" si="474"/>
        <v/>
      </c>
      <c r="P5098" s="39" t="str">
        <f t="shared" si="479"/>
        <v/>
      </c>
      <c r="AC5098" s="42" t="str">
        <f>IF(B5098="","",VLOOKUP(B5098,[2]Formula!B:C,2,0))</f>
        <v/>
      </c>
      <c r="AD5098" s="43" t="str">
        <f t="shared" si="477"/>
        <v/>
      </c>
    </row>
    <row r="5099" spans="1:30" x14ac:dyDescent="0.25">
      <c r="A5099" s="64"/>
      <c r="B5099" s="64"/>
      <c r="C5099" s="66"/>
      <c r="D5099" s="67"/>
      <c r="E5099" s="64"/>
      <c r="F5099" s="64"/>
      <c r="G5099" s="37" t="str">
        <f>IF(E5099="","",IF(OR(E5099="Project Management",E5099="Project Support",E5099="Sprint Management",E5099="Sprint Support"),"NA",ROUND((((VLOOKUP(AD5099,[2]Formula!V:X,3,0)))-SUMIF(AD:AD,AD5099,H:H)),2)))</f>
        <v/>
      </c>
      <c r="H5099" s="71"/>
      <c r="I5099" s="72"/>
      <c r="J5099" s="72"/>
      <c r="K5099" s="38" t="str">
        <f>IF(E5099="","",IF(OR(E5099="Project Management",E5099="Project Support",E5099="Sprint Management",E5099="Sprint Support"),"NA",(((SUMIF(AD:AD,AD5099,H:H)/VLOOKUP(AD5099,[2]Formula!V:X,3,0))*VLOOKUP(AD5099,[2]Formula!V:X,2,0))*H5099)/SUMIF(AD:AD,AD5099,H:H)))</f>
        <v/>
      </c>
      <c r="L5099" s="38" t="str">
        <f t="shared" si="475"/>
        <v/>
      </c>
      <c r="M5099" s="38" t="str">
        <f t="shared" si="476"/>
        <v/>
      </c>
      <c r="N5099" s="38" t="str">
        <f t="shared" si="478"/>
        <v/>
      </c>
      <c r="O5099" s="38" t="str">
        <f t="shared" si="474"/>
        <v/>
      </c>
      <c r="P5099" s="39" t="str">
        <f t="shared" si="479"/>
        <v/>
      </c>
      <c r="AC5099" s="42" t="str">
        <f>IF(B5099="","",VLOOKUP(B5099,[2]Formula!B:C,2,0))</f>
        <v/>
      </c>
      <c r="AD5099" s="43" t="str">
        <f t="shared" si="477"/>
        <v/>
      </c>
    </row>
    <row r="5100" spans="1:30" x14ac:dyDescent="0.25">
      <c r="A5100" s="64"/>
      <c r="B5100" s="64"/>
      <c r="C5100" s="66"/>
      <c r="D5100" s="67"/>
      <c r="E5100" s="64"/>
      <c r="F5100" s="64"/>
      <c r="G5100" s="37" t="str">
        <f>IF(E5100="","",IF(OR(E5100="Project Management",E5100="Project Support",E5100="Sprint Management",E5100="Sprint Support"),"NA",ROUND((((VLOOKUP(AD5100,[2]Formula!V:X,3,0)))-SUMIF(AD:AD,AD5100,H:H)),2)))</f>
        <v/>
      </c>
      <c r="H5100" s="71"/>
      <c r="I5100" s="72"/>
      <c r="J5100" s="72"/>
      <c r="K5100" s="38" t="str">
        <f>IF(E5100="","",IF(OR(E5100="Project Management",E5100="Project Support",E5100="Sprint Management",E5100="Sprint Support"),"NA",(((SUMIF(AD:AD,AD5100,H:H)/VLOOKUP(AD5100,[2]Formula!V:X,3,0))*VLOOKUP(AD5100,[2]Formula!V:X,2,0))*H5100)/SUMIF(AD:AD,AD5100,H:H)))</f>
        <v/>
      </c>
      <c r="L5100" s="38" t="str">
        <f t="shared" si="475"/>
        <v/>
      </c>
      <c r="M5100" s="38" t="str">
        <f t="shared" si="476"/>
        <v/>
      </c>
      <c r="N5100" s="38" t="str">
        <f t="shared" si="478"/>
        <v/>
      </c>
      <c r="O5100" s="38" t="str">
        <f t="shared" si="474"/>
        <v/>
      </c>
      <c r="P5100" s="39" t="str">
        <f t="shared" si="479"/>
        <v/>
      </c>
      <c r="AC5100" s="42" t="str">
        <f>IF(B5100="","",VLOOKUP(B5100,[2]Formula!B:C,2,0))</f>
        <v/>
      </c>
      <c r="AD5100" s="43" t="str">
        <f t="shared" si="477"/>
        <v/>
      </c>
    </row>
    <row r="5101" spans="1:30" x14ac:dyDescent="0.25">
      <c r="A5101" s="64"/>
      <c r="B5101" s="64"/>
      <c r="C5101" s="66"/>
      <c r="D5101" s="67"/>
      <c r="E5101" s="64"/>
      <c r="F5101" s="64"/>
      <c r="G5101" s="37" t="str">
        <f>IF(E5101="","",IF(OR(E5101="Project Management",E5101="Project Support",E5101="Sprint Management",E5101="Sprint Support"),"NA",ROUND((((VLOOKUP(AD5101,[2]Formula!V:X,3,0)))-SUMIF(AD:AD,AD5101,H:H)),2)))</f>
        <v/>
      </c>
      <c r="H5101" s="71"/>
      <c r="I5101" s="72"/>
      <c r="J5101" s="72"/>
      <c r="K5101" s="38" t="str">
        <f>IF(E5101="","",IF(OR(E5101="Project Management",E5101="Project Support",E5101="Sprint Management",E5101="Sprint Support"),"NA",(((SUMIF(AD:AD,AD5101,H:H)/VLOOKUP(AD5101,[2]Formula!V:X,3,0))*VLOOKUP(AD5101,[2]Formula!V:X,2,0))*H5101)/SUMIF(AD:AD,AD5101,H:H)))</f>
        <v/>
      </c>
      <c r="L5101" s="38" t="str">
        <f t="shared" si="475"/>
        <v/>
      </c>
      <c r="M5101" s="38" t="str">
        <f t="shared" si="476"/>
        <v/>
      </c>
      <c r="N5101" s="38" t="str">
        <f t="shared" si="478"/>
        <v/>
      </c>
      <c r="O5101" s="38" t="str">
        <f t="shared" si="474"/>
        <v/>
      </c>
      <c r="P5101" s="39" t="str">
        <f t="shared" si="479"/>
        <v/>
      </c>
      <c r="AC5101" s="42" t="str">
        <f>IF(B5101="","",VLOOKUP(B5101,[2]Formula!B:C,2,0))</f>
        <v/>
      </c>
      <c r="AD5101" s="43" t="str">
        <f t="shared" si="477"/>
        <v/>
      </c>
    </row>
    <row r="5102" spans="1:30" x14ac:dyDescent="0.25">
      <c r="A5102" s="64"/>
      <c r="B5102" s="64"/>
      <c r="C5102" s="66"/>
      <c r="D5102" s="67"/>
      <c r="E5102" s="64"/>
      <c r="F5102" s="64"/>
      <c r="G5102" s="37" t="str">
        <f>IF(E5102="","",IF(OR(E5102="Project Management",E5102="Project Support",E5102="Sprint Management",E5102="Sprint Support"),"NA",ROUND((((VLOOKUP(AD5102,[2]Formula!V:X,3,0)))-SUMIF(AD:AD,AD5102,H:H)),2)))</f>
        <v/>
      </c>
      <c r="H5102" s="71"/>
      <c r="I5102" s="72"/>
      <c r="J5102" s="72"/>
      <c r="K5102" s="38" t="str">
        <f>IF(E5102="","",IF(OR(E5102="Project Management",E5102="Project Support",E5102="Sprint Management",E5102="Sprint Support"),"NA",(((SUMIF(AD:AD,AD5102,H:H)/VLOOKUP(AD5102,[2]Formula!V:X,3,0))*VLOOKUP(AD5102,[2]Formula!V:X,2,0))*H5102)/SUMIF(AD:AD,AD5102,H:H)))</f>
        <v/>
      </c>
      <c r="L5102" s="38" t="str">
        <f t="shared" si="475"/>
        <v/>
      </c>
      <c r="M5102" s="38" t="str">
        <f t="shared" si="476"/>
        <v/>
      </c>
      <c r="N5102" s="38" t="str">
        <f t="shared" si="478"/>
        <v/>
      </c>
      <c r="O5102" s="38" t="str">
        <f t="shared" si="474"/>
        <v/>
      </c>
      <c r="P5102" s="39" t="str">
        <f t="shared" si="479"/>
        <v/>
      </c>
      <c r="AC5102" s="42" t="str">
        <f>IF(B5102="","",VLOOKUP(B5102,[2]Formula!B:C,2,0))</f>
        <v/>
      </c>
      <c r="AD5102" s="43" t="str">
        <f t="shared" si="477"/>
        <v/>
      </c>
    </row>
    <row r="5103" spans="1:30" x14ac:dyDescent="0.25">
      <c r="A5103" s="64"/>
      <c r="B5103" s="64"/>
      <c r="C5103" s="66"/>
      <c r="D5103" s="67"/>
      <c r="E5103" s="64"/>
      <c r="F5103" s="64"/>
      <c r="G5103" s="37" t="str">
        <f>IF(E5103="","",IF(OR(E5103="Project Management",E5103="Project Support",E5103="Sprint Management",E5103="Sprint Support"),"NA",ROUND((((VLOOKUP(AD5103,[2]Formula!V:X,3,0)))-SUMIF(AD:AD,AD5103,H:H)),2)))</f>
        <v/>
      </c>
      <c r="H5103" s="71"/>
      <c r="I5103" s="72"/>
      <c r="J5103" s="72"/>
      <c r="K5103" s="38" t="str">
        <f>IF(E5103="","",IF(OR(E5103="Project Management",E5103="Project Support",E5103="Sprint Management",E5103="Sprint Support"),"NA",(((SUMIF(AD:AD,AD5103,H:H)/VLOOKUP(AD5103,[2]Formula!V:X,3,0))*VLOOKUP(AD5103,[2]Formula!V:X,2,0))*H5103)/SUMIF(AD:AD,AD5103,H:H)))</f>
        <v/>
      </c>
      <c r="L5103" s="38" t="str">
        <f t="shared" si="475"/>
        <v/>
      </c>
      <c r="M5103" s="38" t="str">
        <f t="shared" si="476"/>
        <v/>
      </c>
      <c r="N5103" s="38" t="str">
        <f t="shared" si="478"/>
        <v/>
      </c>
      <c r="O5103" s="38" t="str">
        <f t="shared" si="474"/>
        <v/>
      </c>
      <c r="P5103" s="39" t="str">
        <f t="shared" si="479"/>
        <v/>
      </c>
      <c r="AC5103" s="42" t="str">
        <f>IF(B5103="","",VLOOKUP(B5103,[2]Formula!B:C,2,0))</f>
        <v/>
      </c>
      <c r="AD5103" s="43" t="str">
        <f t="shared" si="477"/>
        <v/>
      </c>
    </row>
    <row r="5104" spans="1:30" x14ac:dyDescent="0.25">
      <c r="A5104" s="64"/>
      <c r="B5104" s="64"/>
      <c r="C5104" s="66"/>
      <c r="D5104" s="67"/>
      <c r="E5104" s="64"/>
      <c r="F5104" s="64"/>
      <c r="G5104" s="37" t="str">
        <f>IF(E5104="","",IF(OR(E5104="Project Management",E5104="Project Support",E5104="Sprint Management",E5104="Sprint Support"),"NA",ROUND((((VLOOKUP(AD5104,[2]Formula!V:X,3,0)))-SUMIF(AD:AD,AD5104,H:H)),2)))</f>
        <v/>
      </c>
      <c r="H5104" s="71"/>
      <c r="I5104" s="72"/>
      <c r="J5104" s="72"/>
      <c r="K5104" s="38" t="str">
        <f>IF(E5104="","",IF(OR(E5104="Project Management",E5104="Project Support",E5104="Sprint Management",E5104="Sprint Support"),"NA",(((SUMIF(AD:AD,AD5104,H:H)/VLOOKUP(AD5104,[2]Formula!V:X,3,0))*VLOOKUP(AD5104,[2]Formula!V:X,2,0))*H5104)/SUMIF(AD:AD,AD5104,H:H)))</f>
        <v/>
      </c>
      <c r="L5104" s="38" t="str">
        <f t="shared" si="475"/>
        <v/>
      </c>
      <c r="M5104" s="38" t="str">
        <f t="shared" si="476"/>
        <v/>
      </c>
      <c r="N5104" s="38" t="str">
        <f t="shared" si="478"/>
        <v/>
      </c>
      <c r="O5104" s="38" t="str">
        <f t="shared" si="474"/>
        <v/>
      </c>
      <c r="P5104" s="39" t="str">
        <f t="shared" si="479"/>
        <v/>
      </c>
      <c r="AC5104" s="42" t="str">
        <f>IF(B5104="","",VLOOKUP(B5104,[2]Formula!B:C,2,0))</f>
        <v/>
      </c>
      <c r="AD5104" s="43" t="str">
        <f t="shared" si="477"/>
        <v/>
      </c>
    </row>
    <row r="5105" spans="1:30" x14ac:dyDescent="0.25">
      <c r="A5105" s="64"/>
      <c r="B5105" s="64"/>
      <c r="C5105" s="66"/>
      <c r="D5105" s="67"/>
      <c r="E5105" s="64"/>
      <c r="F5105" s="64"/>
      <c r="G5105" s="37" t="str">
        <f>IF(E5105="","",IF(OR(E5105="Project Management",E5105="Project Support",E5105="Sprint Management",E5105="Sprint Support"),"NA",ROUND((((VLOOKUP(AD5105,[2]Formula!V:X,3,0)))-SUMIF(AD:AD,AD5105,H:H)),2)))</f>
        <v/>
      </c>
      <c r="H5105" s="71"/>
      <c r="I5105" s="72"/>
      <c r="J5105" s="72"/>
      <c r="K5105" s="38" t="str">
        <f>IF(E5105="","",IF(OR(E5105="Project Management",E5105="Project Support",E5105="Sprint Management",E5105="Sprint Support"),"NA",(((SUMIF(AD:AD,AD5105,H:H)/VLOOKUP(AD5105,[2]Formula!V:X,3,0))*VLOOKUP(AD5105,[2]Formula!V:X,2,0))*H5105)/SUMIF(AD:AD,AD5105,H:H)))</f>
        <v/>
      </c>
      <c r="L5105" s="38" t="str">
        <f t="shared" si="475"/>
        <v/>
      </c>
      <c r="M5105" s="38" t="str">
        <f t="shared" si="476"/>
        <v/>
      </c>
      <c r="N5105" s="38" t="str">
        <f t="shared" si="478"/>
        <v/>
      </c>
      <c r="O5105" s="38" t="str">
        <f t="shared" si="474"/>
        <v/>
      </c>
      <c r="P5105" s="39" t="str">
        <f t="shared" si="479"/>
        <v/>
      </c>
      <c r="AC5105" s="42" t="str">
        <f>IF(B5105="","",VLOOKUP(B5105,[2]Formula!B:C,2,0))</f>
        <v/>
      </c>
      <c r="AD5105" s="43" t="str">
        <f t="shared" si="477"/>
        <v/>
      </c>
    </row>
    <row r="5106" spans="1:30" x14ac:dyDescent="0.25">
      <c r="A5106" s="64"/>
      <c r="B5106" s="64"/>
      <c r="C5106" s="66"/>
      <c r="D5106" s="67"/>
      <c r="E5106" s="64"/>
      <c r="F5106" s="64"/>
      <c r="G5106" s="37" t="str">
        <f>IF(E5106="","",IF(OR(E5106="Project Management",E5106="Project Support",E5106="Sprint Management",E5106="Sprint Support"),"NA",ROUND((((VLOOKUP(AD5106,[2]Formula!V:X,3,0)))-SUMIF(AD:AD,AD5106,H:H)),2)))</f>
        <v/>
      </c>
      <c r="H5106" s="71"/>
      <c r="I5106" s="72"/>
      <c r="J5106" s="72"/>
      <c r="K5106" s="38" t="str">
        <f>IF(E5106="","",IF(OR(E5106="Project Management",E5106="Project Support",E5106="Sprint Management",E5106="Sprint Support"),"NA",(((SUMIF(AD:AD,AD5106,H:H)/VLOOKUP(AD5106,[2]Formula!V:X,3,0))*VLOOKUP(AD5106,[2]Formula!V:X,2,0))*H5106)/SUMIF(AD:AD,AD5106,H:H)))</f>
        <v/>
      </c>
      <c r="L5106" s="38" t="str">
        <f t="shared" si="475"/>
        <v/>
      </c>
      <c r="M5106" s="38" t="str">
        <f t="shared" si="476"/>
        <v/>
      </c>
      <c r="N5106" s="38" t="str">
        <f t="shared" si="478"/>
        <v/>
      </c>
      <c r="O5106" s="38" t="str">
        <f t="shared" si="474"/>
        <v/>
      </c>
      <c r="P5106" s="39" t="str">
        <f t="shared" si="479"/>
        <v/>
      </c>
      <c r="AC5106" s="42" t="str">
        <f>IF(B5106="","",VLOOKUP(B5106,[2]Formula!B:C,2,0))</f>
        <v/>
      </c>
      <c r="AD5106" s="43" t="str">
        <f t="shared" si="477"/>
        <v/>
      </c>
    </row>
    <row r="5107" spans="1:30" x14ac:dyDescent="0.25">
      <c r="A5107" s="64"/>
      <c r="B5107" s="64"/>
      <c r="C5107" s="66"/>
      <c r="D5107" s="67"/>
      <c r="E5107" s="64"/>
      <c r="F5107" s="64"/>
      <c r="G5107" s="37" t="str">
        <f>IF(E5107="","",IF(OR(E5107="Project Management",E5107="Project Support",E5107="Sprint Management",E5107="Sprint Support"),"NA",ROUND((((VLOOKUP(AD5107,[2]Formula!V:X,3,0)))-SUMIF(AD:AD,AD5107,H:H)),2)))</f>
        <v/>
      </c>
      <c r="H5107" s="71"/>
      <c r="I5107" s="72"/>
      <c r="J5107" s="72"/>
      <c r="K5107" s="38" t="str">
        <f>IF(E5107="","",IF(OR(E5107="Project Management",E5107="Project Support",E5107="Sprint Management",E5107="Sprint Support"),"NA",(((SUMIF(AD:AD,AD5107,H:H)/VLOOKUP(AD5107,[2]Formula!V:X,3,0))*VLOOKUP(AD5107,[2]Formula!V:X,2,0))*H5107)/SUMIF(AD:AD,AD5107,H:H)))</f>
        <v/>
      </c>
      <c r="L5107" s="38" t="str">
        <f t="shared" si="475"/>
        <v/>
      </c>
      <c r="M5107" s="38" t="str">
        <f t="shared" si="476"/>
        <v/>
      </c>
      <c r="N5107" s="38" t="str">
        <f t="shared" si="478"/>
        <v/>
      </c>
      <c r="O5107" s="38" t="str">
        <f t="shared" si="474"/>
        <v/>
      </c>
      <c r="P5107" s="39" t="str">
        <f t="shared" si="479"/>
        <v/>
      </c>
      <c r="AC5107" s="42" t="str">
        <f>IF(B5107="","",VLOOKUP(B5107,[2]Formula!B:C,2,0))</f>
        <v/>
      </c>
      <c r="AD5107" s="43" t="str">
        <f t="shared" si="477"/>
        <v/>
      </c>
    </row>
    <row r="5108" spans="1:30" x14ac:dyDescent="0.25">
      <c r="A5108" s="64"/>
      <c r="B5108" s="64"/>
      <c r="C5108" s="66"/>
      <c r="D5108" s="67"/>
      <c r="E5108" s="64"/>
      <c r="F5108" s="64"/>
      <c r="G5108" s="37" t="str">
        <f>IF(E5108="","",IF(OR(E5108="Project Management",E5108="Project Support",E5108="Sprint Management",E5108="Sprint Support"),"NA",ROUND((((VLOOKUP(AD5108,[2]Formula!V:X,3,0)))-SUMIF(AD:AD,AD5108,H:H)),2)))</f>
        <v/>
      </c>
      <c r="H5108" s="71"/>
      <c r="I5108" s="72"/>
      <c r="J5108" s="72"/>
      <c r="K5108" s="38" t="str">
        <f>IF(E5108="","",IF(OR(E5108="Project Management",E5108="Project Support",E5108="Sprint Management",E5108="Sprint Support"),"NA",(((SUMIF(AD:AD,AD5108,H:H)/VLOOKUP(AD5108,[2]Formula!V:X,3,0))*VLOOKUP(AD5108,[2]Formula!V:X,2,0))*H5108)/SUMIF(AD:AD,AD5108,H:H)))</f>
        <v/>
      </c>
      <c r="L5108" s="38" t="str">
        <f t="shared" si="475"/>
        <v/>
      </c>
      <c r="M5108" s="38" t="str">
        <f t="shared" si="476"/>
        <v/>
      </c>
      <c r="N5108" s="38" t="str">
        <f t="shared" si="478"/>
        <v/>
      </c>
      <c r="O5108" s="38" t="str">
        <f t="shared" si="474"/>
        <v/>
      </c>
      <c r="P5108" s="39" t="str">
        <f t="shared" si="479"/>
        <v/>
      </c>
      <c r="AC5108" s="42" t="str">
        <f>IF(B5108="","",VLOOKUP(B5108,[2]Formula!B:C,2,0))</f>
        <v/>
      </c>
      <c r="AD5108" s="43" t="str">
        <f t="shared" si="477"/>
        <v/>
      </c>
    </row>
    <row r="5109" spans="1:30" x14ac:dyDescent="0.25">
      <c r="A5109" s="64"/>
      <c r="B5109" s="64"/>
      <c r="C5109" s="66"/>
      <c r="D5109" s="67"/>
      <c r="E5109" s="64"/>
      <c r="F5109" s="64"/>
      <c r="G5109" s="37" t="str">
        <f>IF(E5109="","",IF(OR(E5109="Project Management",E5109="Project Support",E5109="Sprint Management",E5109="Sprint Support"),"NA",ROUND((((VLOOKUP(AD5109,[2]Formula!V:X,3,0)))-SUMIF(AD:AD,AD5109,H:H)),2)))</f>
        <v/>
      </c>
      <c r="H5109" s="71"/>
      <c r="I5109" s="72"/>
      <c r="J5109" s="72"/>
      <c r="K5109" s="38" t="str">
        <f>IF(E5109="","",IF(OR(E5109="Project Management",E5109="Project Support",E5109="Sprint Management",E5109="Sprint Support"),"NA",(((SUMIF(AD:AD,AD5109,H:H)/VLOOKUP(AD5109,[2]Formula!V:X,3,0))*VLOOKUP(AD5109,[2]Formula!V:X,2,0))*H5109)/SUMIF(AD:AD,AD5109,H:H)))</f>
        <v/>
      </c>
      <c r="L5109" s="38" t="str">
        <f t="shared" si="475"/>
        <v/>
      </c>
      <c r="M5109" s="38" t="str">
        <f t="shared" si="476"/>
        <v/>
      </c>
      <c r="N5109" s="38" t="str">
        <f t="shared" si="478"/>
        <v/>
      </c>
      <c r="O5109" s="38" t="str">
        <f t="shared" ref="O5109:O5172" si="480">IFERROR(L5109/M5109,"")</f>
        <v/>
      </c>
      <c r="P5109" s="39" t="str">
        <f t="shared" si="479"/>
        <v/>
      </c>
      <c r="AC5109" s="42" t="str">
        <f>IF(B5109="","",VLOOKUP(B5109,[2]Formula!B:C,2,0))</f>
        <v/>
      </c>
      <c r="AD5109" s="43" t="str">
        <f t="shared" si="477"/>
        <v/>
      </c>
    </row>
    <row r="5110" spans="1:30" x14ac:dyDescent="0.25">
      <c r="A5110" s="64"/>
      <c r="B5110" s="64"/>
      <c r="C5110" s="66"/>
      <c r="D5110" s="67"/>
      <c r="E5110" s="64"/>
      <c r="F5110" s="64"/>
      <c r="G5110" s="37" t="str">
        <f>IF(E5110="","",IF(OR(E5110="Project Management",E5110="Project Support",E5110="Sprint Management",E5110="Sprint Support"),"NA",ROUND((((VLOOKUP(AD5110,[2]Formula!V:X,3,0)))-SUMIF(AD:AD,AD5110,H:H)),2)))</f>
        <v/>
      </c>
      <c r="H5110" s="71"/>
      <c r="I5110" s="72"/>
      <c r="J5110" s="72"/>
      <c r="K5110" s="38" t="str">
        <f>IF(E5110="","",IF(OR(E5110="Project Management",E5110="Project Support",E5110="Sprint Management",E5110="Sprint Support"),"NA",(((SUMIF(AD:AD,AD5110,H:H)/VLOOKUP(AD5110,[2]Formula!V:X,3,0))*VLOOKUP(AD5110,[2]Formula!V:X,2,0))*H5110)/SUMIF(AD:AD,AD5110,H:H)))</f>
        <v/>
      </c>
      <c r="L5110" s="38" t="str">
        <f t="shared" si="475"/>
        <v/>
      </c>
      <c r="M5110" s="38" t="str">
        <f t="shared" si="476"/>
        <v/>
      </c>
      <c r="N5110" s="38" t="str">
        <f t="shared" si="478"/>
        <v/>
      </c>
      <c r="O5110" s="38" t="str">
        <f t="shared" si="480"/>
        <v/>
      </c>
      <c r="P5110" s="39" t="str">
        <f t="shared" si="479"/>
        <v/>
      </c>
      <c r="AC5110" s="42" t="str">
        <f>IF(B5110="","",VLOOKUP(B5110,[2]Formula!B:C,2,0))</f>
        <v/>
      </c>
      <c r="AD5110" s="43" t="str">
        <f t="shared" si="477"/>
        <v/>
      </c>
    </row>
    <row r="5111" spans="1:30" x14ac:dyDescent="0.25">
      <c r="A5111" s="64"/>
      <c r="B5111" s="64"/>
      <c r="C5111" s="66"/>
      <c r="D5111" s="67"/>
      <c r="E5111" s="64"/>
      <c r="F5111" s="64"/>
      <c r="G5111" s="37" t="str">
        <f>IF(E5111="","",IF(OR(E5111="Project Management",E5111="Project Support",E5111="Sprint Management",E5111="Sprint Support"),"NA",ROUND((((VLOOKUP(AD5111,[2]Formula!V:X,3,0)))-SUMIF(AD:AD,AD5111,H:H)),2)))</f>
        <v/>
      </c>
      <c r="H5111" s="71"/>
      <c r="I5111" s="72"/>
      <c r="J5111" s="72"/>
      <c r="K5111" s="38" t="str">
        <f>IF(E5111="","",IF(OR(E5111="Project Management",E5111="Project Support",E5111="Sprint Management",E5111="Sprint Support"),"NA",(((SUMIF(AD:AD,AD5111,H:H)/VLOOKUP(AD5111,[2]Formula!V:X,3,0))*VLOOKUP(AD5111,[2]Formula!V:X,2,0))*H5111)/SUMIF(AD:AD,AD5111,H:H)))</f>
        <v/>
      </c>
      <c r="L5111" s="38" t="str">
        <f t="shared" si="475"/>
        <v/>
      </c>
      <c r="M5111" s="38" t="str">
        <f t="shared" si="476"/>
        <v/>
      </c>
      <c r="N5111" s="38" t="str">
        <f t="shared" si="478"/>
        <v/>
      </c>
      <c r="O5111" s="38" t="str">
        <f t="shared" si="480"/>
        <v/>
      </c>
      <c r="P5111" s="39" t="str">
        <f t="shared" si="479"/>
        <v/>
      </c>
      <c r="AC5111" s="42" t="str">
        <f>IF(B5111="","",VLOOKUP(B5111,[2]Formula!B:C,2,0))</f>
        <v/>
      </c>
      <c r="AD5111" s="43" t="str">
        <f t="shared" si="477"/>
        <v/>
      </c>
    </row>
    <row r="5112" spans="1:30" x14ac:dyDescent="0.25">
      <c r="A5112" s="64"/>
      <c r="B5112" s="64"/>
      <c r="C5112" s="66"/>
      <c r="D5112" s="67"/>
      <c r="E5112" s="64"/>
      <c r="F5112" s="64"/>
      <c r="G5112" s="37" t="str">
        <f>IF(E5112="","",IF(OR(E5112="Project Management",E5112="Project Support",E5112="Sprint Management",E5112="Sprint Support"),"NA",ROUND((((VLOOKUP(AD5112,[2]Formula!V:X,3,0)))-SUMIF(AD:AD,AD5112,H:H)),2)))</f>
        <v/>
      </c>
      <c r="H5112" s="71"/>
      <c r="I5112" s="72"/>
      <c r="J5112" s="72"/>
      <c r="K5112" s="38" t="str">
        <f>IF(E5112="","",IF(OR(E5112="Project Management",E5112="Project Support",E5112="Sprint Management",E5112="Sprint Support"),"NA",(((SUMIF(AD:AD,AD5112,H:H)/VLOOKUP(AD5112,[2]Formula!V:X,3,0))*VLOOKUP(AD5112,[2]Formula!V:X,2,0))*H5112)/SUMIF(AD:AD,AD5112,H:H)))</f>
        <v/>
      </c>
      <c r="L5112" s="38" t="str">
        <f t="shared" si="475"/>
        <v/>
      </c>
      <c r="M5112" s="38" t="str">
        <f t="shared" si="476"/>
        <v/>
      </c>
      <c r="N5112" s="38" t="str">
        <f t="shared" si="478"/>
        <v/>
      </c>
      <c r="O5112" s="38" t="str">
        <f t="shared" si="480"/>
        <v/>
      </c>
      <c r="P5112" s="39" t="str">
        <f t="shared" si="479"/>
        <v/>
      </c>
      <c r="AC5112" s="42" t="str">
        <f>IF(B5112="","",VLOOKUP(B5112,[2]Formula!B:C,2,0))</f>
        <v/>
      </c>
      <c r="AD5112" s="43" t="str">
        <f t="shared" si="477"/>
        <v/>
      </c>
    </row>
    <row r="5113" spans="1:30" x14ac:dyDescent="0.25">
      <c r="A5113" s="64"/>
      <c r="B5113" s="64"/>
      <c r="C5113" s="66"/>
      <c r="D5113" s="67"/>
      <c r="E5113" s="64"/>
      <c r="F5113" s="64"/>
      <c r="G5113" s="37" t="str">
        <f>IF(E5113="","",IF(OR(E5113="Project Management",E5113="Project Support",E5113="Sprint Management",E5113="Sprint Support"),"NA",ROUND((((VLOOKUP(AD5113,[2]Formula!V:X,3,0)))-SUMIF(AD:AD,AD5113,H:H)),2)))</f>
        <v/>
      </c>
      <c r="H5113" s="71"/>
      <c r="I5113" s="72"/>
      <c r="J5113" s="72"/>
      <c r="K5113" s="38" t="str">
        <f>IF(E5113="","",IF(OR(E5113="Project Management",E5113="Project Support",E5113="Sprint Management",E5113="Sprint Support"),"NA",(((SUMIF(AD:AD,AD5113,H:H)/VLOOKUP(AD5113,[2]Formula!V:X,3,0))*VLOOKUP(AD5113,[2]Formula!V:X,2,0))*H5113)/SUMIF(AD:AD,AD5113,H:H)))</f>
        <v/>
      </c>
      <c r="L5113" s="38" t="str">
        <f t="shared" si="475"/>
        <v/>
      </c>
      <c r="M5113" s="38" t="str">
        <f t="shared" si="476"/>
        <v/>
      </c>
      <c r="N5113" s="38" t="str">
        <f t="shared" si="478"/>
        <v/>
      </c>
      <c r="O5113" s="38" t="str">
        <f t="shared" si="480"/>
        <v/>
      </c>
      <c r="P5113" s="39" t="str">
        <f t="shared" si="479"/>
        <v/>
      </c>
      <c r="AC5113" s="42" t="str">
        <f>IF(B5113="","",VLOOKUP(B5113,[2]Formula!B:C,2,0))</f>
        <v/>
      </c>
      <c r="AD5113" s="43" t="str">
        <f t="shared" si="477"/>
        <v/>
      </c>
    </row>
    <row r="5114" spans="1:30" x14ac:dyDescent="0.25">
      <c r="A5114" s="64"/>
      <c r="B5114" s="64"/>
      <c r="C5114" s="66"/>
      <c r="D5114" s="67"/>
      <c r="E5114" s="64"/>
      <c r="F5114" s="64"/>
      <c r="G5114" s="37" t="str">
        <f>IF(E5114="","",IF(OR(E5114="Project Management",E5114="Project Support",E5114="Sprint Management",E5114="Sprint Support"),"NA",ROUND((((VLOOKUP(AD5114,[2]Formula!V:X,3,0)))-SUMIF(AD:AD,AD5114,H:H)),2)))</f>
        <v/>
      </c>
      <c r="H5114" s="71"/>
      <c r="I5114" s="72"/>
      <c r="J5114" s="72"/>
      <c r="K5114" s="38" t="str">
        <f>IF(E5114="","",IF(OR(E5114="Project Management",E5114="Project Support",E5114="Sprint Management",E5114="Sprint Support"),"NA",(((SUMIF(AD:AD,AD5114,H:H)/VLOOKUP(AD5114,[2]Formula!V:X,3,0))*VLOOKUP(AD5114,[2]Formula!V:X,2,0))*H5114)/SUMIF(AD:AD,AD5114,H:H)))</f>
        <v/>
      </c>
      <c r="L5114" s="38" t="str">
        <f t="shared" si="475"/>
        <v/>
      </c>
      <c r="M5114" s="38" t="str">
        <f t="shared" si="476"/>
        <v/>
      </c>
      <c r="N5114" s="38" t="str">
        <f t="shared" si="478"/>
        <v/>
      </c>
      <c r="O5114" s="38" t="str">
        <f t="shared" si="480"/>
        <v/>
      </c>
      <c r="P5114" s="39" t="str">
        <f t="shared" si="479"/>
        <v/>
      </c>
      <c r="AC5114" s="42" t="str">
        <f>IF(B5114="","",VLOOKUP(B5114,[2]Formula!B:C,2,0))</f>
        <v/>
      </c>
      <c r="AD5114" s="43" t="str">
        <f t="shared" si="477"/>
        <v/>
      </c>
    </row>
    <row r="5115" spans="1:30" x14ac:dyDescent="0.25">
      <c r="A5115" s="64"/>
      <c r="B5115" s="64"/>
      <c r="C5115" s="66"/>
      <c r="D5115" s="67"/>
      <c r="E5115" s="64"/>
      <c r="F5115" s="64"/>
      <c r="G5115" s="37" t="str">
        <f>IF(E5115="","",IF(OR(E5115="Project Management",E5115="Project Support",E5115="Sprint Management",E5115="Sprint Support"),"NA",ROUND((((VLOOKUP(AD5115,[2]Formula!V:X,3,0)))-SUMIF(AD:AD,AD5115,H:H)),2)))</f>
        <v/>
      </c>
      <c r="H5115" s="71"/>
      <c r="I5115" s="72"/>
      <c r="J5115" s="72"/>
      <c r="K5115" s="38" t="str">
        <f>IF(E5115="","",IF(OR(E5115="Project Management",E5115="Project Support",E5115="Sprint Management",E5115="Sprint Support"),"NA",(((SUMIF(AD:AD,AD5115,H:H)/VLOOKUP(AD5115,[2]Formula!V:X,3,0))*VLOOKUP(AD5115,[2]Formula!V:X,2,0))*H5115)/SUMIF(AD:AD,AD5115,H:H)))</f>
        <v/>
      </c>
      <c r="L5115" s="38" t="str">
        <f t="shared" si="475"/>
        <v/>
      </c>
      <c r="M5115" s="38" t="str">
        <f t="shared" si="476"/>
        <v/>
      </c>
      <c r="N5115" s="38" t="str">
        <f t="shared" si="478"/>
        <v/>
      </c>
      <c r="O5115" s="38" t="str">
        <f t="shared" si="480"/>
        <v/>
      </c>
      <c r="P5115" s="39" t="str">
        <f t="shared" si="479"/>
        <v/>
      </c>
      <c r="AC5115" s="42" t="str">
        <f>IF(B5115="","",VLOOKUP(B5115,[2]Formula!B:C,2,0))</f>
        <v/>
      </c>
      <c r="AD5115" s="43" t="str">
        <f t="shared" si="477"/>
        <v/>
      </c>
    </row>
    <row r="5116" spans="1:30" x14ac:dyDescent="0.25">
      <c r="A5116" s="64"/>
      <c r="B5116" s="64"/>
      <c r="C5116" s="66"/>
      <c r="D5116" s="67"/>
      <c r="E5116" s="64"/>
      <c r="F5116" s="64"/>
      <c r="G5116" s="37" t="str">
        <f>IF(E5116="","",IF(OR(E5116="Project Management",E5116="Project Support",E5116="Sprint Management",E5116="Sprint Support"),"NA",ROUND((((VLOOKUP(AD5116,[2]Formula!V:X,3,0)))-SUMIF(AD:AD,AD5116,H:H)),2)))</f>
        <v/>
      </c>
      <c r="H5116" s="71"/>
      <c r="I5116" s="72"/>
      <c r="J5116" s="72"/>
      <c r="K5116" s="38" t="str">
        <f>IF(E5116="","",IF(OR(E5116="Project Management",E5116="Project Support",E5116="Sprint Management",E5116="Sprint Support"),"NA",(((SUMIF(AD:AD,AD5116,H:H)/VLOOKUP(AD5116,[2]Formula!V:X,3,0))*VLOOKUP(AD5116,[2]Formula!V:X,2,0))*H5116)/SUMIF(AD:AD,AD5116,H:H)))</f>
        <v/>
      </c>
      <c r="L5116" s="38" t="str">
        <f t="shared" si="475"/>
        <v/>
      </c>
      <c r="M5116" s="38" t="str">
        <f t="shared" si="476"/>
        <v/>
      </c>
      <c r="N5116" s="38" t="str">
        <f t="shared" si="478"/>
        <v/>
      </c>
      <c r="O5116" s="38" t="str">
        <f t="shared" si="480"/>
        <v/>
      </c>
      <c r="P5116" s="39" t="str">
        <f t="shared" si="479"/>
        <v/>
      </c>
      <c r="AC5116" s="42" t="str">
        <f>IF(B5116="","",VLOOKUP(B5116,[2]Formula!B:C,2,0))</f>
        <v/>
      </c>
      <c r="AD5116" s="43" t="str">
        <f t="shared" si="477"/>
        <v/>
      </c>
    </row>
    <row r="5117" spans="1:30" x14ac:dyDescent="0.25">
      <c r="A5117" s="64"/>
      <c r="B5117" s="64"/>
      <c r="C5117" s="66"/>
      <c r="D5117" s="67"/>
      <c r="E5117" s="64"/>
      <c r="F5117" s="64"/>
      <c r="G5117" s="37" t="str">
        <f>IF(E5117="","",IF(OR(E5117="Project Management",E5117="Project Support",E5117="Sprint Management",E5117="Sprint Support"),"NA",ROUND((((VLOOKUP(AD5117,[2]Formula!V:X,3,0)))-SUMIF(AD:AD,AD5117,H:H)),2)))</f>
        <v/>
      </c>
      <c r="H5117" s="71"/>
      <c r="I5117" s="72"/>
      <c r="J5117" s="72"/>
      <c r="K5117" s="38" t="str">
        <f>IF(E5117="","",IF(OR(E5117="Project Management",E5117="Project Support",E5117="Sprint Management",E5117="Sprint Support"),"NA",(((SUMIF(AD:AD,AD5117,H:H)/VLOOKUP(AD5117,[2]Formula!V:X,3,0))*VLOOKUP(AD5117,[2]Formula!V:X,2,0))*H5117)/SUMIF(AD:AD,AD5117,H:H)))</f>
        <v/>
      </c>
      <c r="L5117" s="38" t="str">
        <f t="shared" si="475"/>
        <v/>
      </c>
      <c r="M5117" s="38" t="str">
        <f t="shared" si="476"/>
        <v/>
      </c>
      <c r="N5117" s="38" t="str">
        <f t="shared" si="478"/>
        <v/>
      </c>
      <c r="O5117" s="38" t="str">
        <f t="shared" si="480"/>
        <v/>
      </c>
      <c r="P5117" s="39" t="str">
        <f t="shared" si="479"/>
        <v/>
      </c>
      <c r="AC5117" s="42" t="str">
        <f>IF(B5117="","",VLOOKUP(B5117,[2]Formula!B:C,2,0))</f>
        <v/>
      </c>
      <c r="AD5117" s="43" t="str">
        <f t="shared" si="477"/>
        <v/>
      </c>
    </row>
    <row r="5118" spans="1:30" x14ac:dyDescent="0.25">
      <c r="A5118" s="64"/>
      <c r="B5118" s="64"/>
      <c r="C5118" s="66"/>
      <c r="D5118" s="67"/>
      <c r="E5118" s="64"/>
      <c r="F5118" s="64"/>
      <c r="G5118" s="37" t="str">
        <f>IF(E5118="","",IF(OR(E5118="Project Management",E5118="Project Support",E5118="Sprint Management",E5118="Sprint Support"),"NA",ROUND((((VLOOKUP(AD5118,[2]Formula!V:X,3,0)))-SUMIF(AD:AD,AD5118,H:H)),2)))</f>
        <v/>
      </c>
      <c r="H5118" s="71"/>
      <c r="I5118" s="72"/>
      <c r="J5118" s="72"/>
      <c r="K5118" s="38" t="str">
        <f>IF(E5118="","",IF(OR(E5118="Project Management",E5118="Project Support",E5118="Sprint Management",E5118="Sprint Support"),"NA",(((SUMIF(AD:AD,AD5118,H:H)/VLOOKUP(AD5118,[2]Formula!V:X,3,0))*VLOOKUP(AD5118,[2]Formula!V:X,2,0))*H5118)/SUMIF(AD:AD,AD5118,H:H)))</f>
        <v/>
      </c>
      <c r="L5118" s="38" t="str">
        <f t="shared" si="475"/>
        <v/>
      </c>
      <c r="M5118" s="38" t="str">
        <f t="shared" si="476"/>
        <v/>
      </c>
      <c r="N5118" s="38" t="str">
        <f t="shared" si="478"/>
        <v/>
      </c>
      <c r="O5118" s="38" t="str">
        <f t="shared" si="480"/>
        <v/>
      </c>
      <c r="P5118" s="39" t="str">
        <f t="shared" si="479"/>
        <v/>
      </c>
      <c r="AC5118" s="42" t="str">
        <f>IF(B5118="","",VLOOKUP(B5118,[2]Formula!B:C,2,0))</f>
        <v/>
      </c>
      <c r="AD5118" s="43" t="str">
        <f t="shared" si="477"/>
        <v/>
      </c>
    </row>
    <row r="5119" spans="1:30" x14ac:dyDescent="0.25">
      <c r="A5119" s="64"/>
      <c r="B5119" s="64"/>
      <c r="C5119" s="66"/>
      <c r="D5119" s="67"/>
      <c r="E5119" s="64"/>
      <c r="F5119" s="64"/>
      <c r="G5119" s="37" t="str">
        <f>IF(E5119="","",IF(OR(E5119="Project Management",E5119="Project Support",E5119="Sprint Management",E5119="Sprint Support"),"NA",ROUND((((VLOOKUP(AD5119,[2]Formula!V:X,3,0)))-SUMIF(AD:AD,AD5119,H:H)),2)))</f>
        <v/>
      </c>
      <c r="H5119" s="71"/>
      <c r="I5119" s="72"/>
      <c r="J5119" s="72"/>
      <c r="K5119" s="38" t="str">
        <f>IF(E5119="","",IF(OR(E5119="Project Management",E5119="Project Support",E5119="Sprint Management",E5119="Sprint Support"),"NA",(((SUMIF(AD:AD,AD5119,H:H)/VLOOKUP(AD5119,[2]Formula!V:X,3,0))*VLOOKUP(AD5119,[2]Formula!V:X,2,0))*H5119)/SUMIF(AD:AD,AD5119,H:H)))</f>
        <v/>
      </c>
      <c r="L5119" s="38" t="str">
        <f t="shared" si="475"/>
        <v/>
      </c>
      <c r="M5119" s="38" t="str">
        <f t="shared" si="476"/>
        <v/>
      </c>
      <c r="N5119" s="38" t="str">
        <f t="shared" si="478"/>
        <v/>
      </c>
      <c r="O5119" s="38" t="str">
        <f t="shared" si="480"/>
        <v/>
      </c>
      <c r="P5119" s="39" t="str">
        <f t="shared" si="479"/>
        <v/>
      </c>
      <c r="AC5119" s="42" t="str">
        <f>IF(B5119="","",VLOOKUP(B5119,[2]Formula!B:C,2,0))</f>
        <v/>
      </c>
      <c r="AD5119" s="43" t="str">
        <f t="shared" si="477"/>
        <v/>
      </c>
    </row>
    <row r="5120" spans="1:30" x14ac:dyDescent="0.25">
      <c r="A5120" s="64"/>
      <c r="B5120" s="64"/>
      <c r="C5120" s="66"/>
      <c r="D5120" s="67"/>
      <c r="E5120" s="64"/>
      <c r="F5120" s="64"/>
      <c r="G5120" s="37" t="str">
        <f>IF(E5120="","",IF(OR(E5120="Project Management",E5120="Project Support",E5120="Sprint Management",E5120="Sprint Support"),"NA",ROUND((((VLOOKUP(AD5120,[2]Formula!V:X,3,0)))-SUMIF(AD:AD,AD5120,H:H)),2)))</f>
        <v/>
      </c>
      <c r="H5120" s="71"/>
      <c r="I5120" s="72"/>
      <c r="J5120" s="72"/>
      <c r="K5120" s="38" t="str">
        <f>IF(E5120="","",IF(OR(E5120="Project Management",E5120="Project Support",E5120="Sprint Management",E5120="Sprint Support"),"NA",(((SUMIF(AD:AD,AD5120,H:H)/VLOOKUP(AD5120,[2]Formula!V:X,3,0))*VLOOKUP(AD5120,[2]Formula!V:X,2,0))*H5120)/SUMIF(AD:AD,AD5120,H:H)))</f>
        <v/>
      </c>
      <c r="L5120" s="38" t="str">
        <f t="shared" si="475"/>
        <v/>
      </c>
      <c r="M5120" s="38" t="str">
        <f t="shared" si="476"/>
        <v/>
      </c>
      <c r="N5120" s="38" t="str">
        <f t="shared" si="478"/>
        <v/>
      </c>
      <c r="O5120" s="38" t="str">
        <f t="shared" si="480"/>
        <v/>
      </c>
      <c r="P5120" s="39" t="str">
        <f t="shared" si="479"/>
        <v/>
      </c>
      <c r="AC5120" s="42" t="str">
        <f>IF(B5120="","",VLOOKUP(B5120,[2]Formula!B:C,2,0))</f>
        <v/>
      </c>
      <c r="AD5120" s="43" t="str">
        <f t="shared" si="477"/>
        <v/>
      </c>
    </row>
    <row r="5121" spans="1:30" x14ac:dyDescent="0.25">
      <c r="A5121" s="64"/>
      <c r="B5121" s="64"/>
      <c r="C5121" s="66"/>
      <c r="D5121" s="67"/>
      <c r="E5121" s="64"/>
      <c r="F5121" s="64"/>
      <c r="G5121" s="37" t="str">
        <f>IF(E5121="","",IF(OR(E5121="Project Management",E5121="Project Support",E5121="Sprint Management",E5121="Sprint Support"),"NA",ROUND((((VLOOKUP(AD5121,[2]Formula!V:X,3,0)))-SUMIF(AD:AD,AD5121,H:H)),2)))</f>
        <v/>
      </c>
      <c r="H5121" s="71"/>
      <c r="I5121" s="72"/>
      <c r="J5121" s="72"/>
      <c r="K5121" s="38" t="str">
        <f>IF(E5121="","",IF(OR(E5121="Project Management",E5121="Project Support",E5121="Sprint Management",E5121="Sprint Support"),"NA",(((SUMIF(AD:AD,AD5121,H:H)/VLOOKUP(AD5121,[2]Formula!V:X,3,0))*VLOOKUP(AD5121,[2]Formula!V:X,2,0))*H5121)/SUMIF(AD:AD,AD5121,H:H)))</f>
        <v/>
      </c>
      <c r="L5121" s="38" t="str">
        <f t="shared" si="475"/>
        <v/>
      </c>
      <c r="M5121" s="38" t="str">
        <f t="shared" si="476"/>
        <v/>
      </c>
      <c r="N5121" s="38" t="str">
        <f t="shared" si="478"/>
        <v/>
      </c>
      <c r="O5121" s="38" t="str">
        <f t="shared" si="480"/>
        <v/>
      </c>
      <c r="P5121" s="39" t="str">
        <f t="shared" si="479"/>
        <v/>
      </c>
      <c r="AC5121" s="42" t="str">
        <f>IF(B5121="","",VLOOKUP(B5121,[2]Formula!B:C,2,0))</f>
        <v/>
      </c>
      <c r="AD5121" s="43" t="str">
        <f t="shared" si="477"/>
        <v/>
      </c>
    </row>
    <row r="5122" spans="1:30" x14ac:dyDescent="0.25">
      <c r="A5122" s="64"/>
      <c r="B5122" s="64"/>
      <c r="C5122" s="66"/>
      <c r="D5122" s="67"/>
      <c r="E5122" s="64"/>
      <c r="F5122" s="64"/>
      <c r="G5122" s="37" t="str">
        <f>IF(E5122="","",IF(OR(E5122="Project Management",E5122="Project Support",E5122="Sprint Management",E5122="Sprint Support"),"NA",ROUND((((VLOOKUP(AD5122,[2]Formula!V:X,3,0)))-SUMIF(AD:AD,AD5122,H:H)),2)))</f>
        <v/>
      </c>
      <c r="H5122" s="71"/>
      <c r="I5122" s="72"/>
      <c r="J5122" s="72"/>
      <c r="K5122" s="38" t="str">
        <f>IF(E5122="","",IF(OR(E5122="Project Management",E5122="Project Support",E5122="Sprint Management",E5122="Sprint Support"),"NA",(((SUMIF(AD:AD,AD5122,H:H)/VLOOKUP(AD5122,[2]Formula!V:X,3,0))*VLOOKUP(AD5122,[2]Formula!V:X,2,0))*H5122)/SUMIF(AD:AD,AD5122,H:H)))</f>
        <v/>
      </c>
      <c r="L5122" s="38" t="str">
        <f t="shared" ref="L5122:L5185" si="481">IFERROR(IF(K5122="NA",(H5122/I5122),(K5122/I5122)),"")</f>
        <v/>
      </c>
      <c r="M5122" s="38" t="str">
        <f t="shared" ref="M5122:M5185" si="482">IFERROR(IF(K5122="NA",1,(K5122/H5122)),"")</f>
        <v/>
      </c>
      <c r="N5122" s="38" t="str">
        <f t="shared" si="478"/>
        <v/>
      </c>
      <c r="O5122" s="38" t="str">
        <f t="shared" si="480"/>
        <v/>
      </c>
      <c r="P5122" s="39" t="str">
        <f t="shared" si="479"/>
        <v/>
      </c>
      <c r="AC5122" s="42" t="str">
        <f>IF(B5122="","",VLOOKUP(B5122,[2]Formula!B:C,2,0))</f>
        <v/>
      </c>
      <c r="AD5122" s="43" t="str">
        <f t="shared" ref="AD5122:AD5185" si="483">IF(B5122="","",CONCATENATE(B5122,"_",E5122))</f>
        <v/>
      </c>
    </row>
    <row r="5123" spans="1:30" x14ac:dyDescent="0.25">
      <c r="A5123" s="64"/>
      <c r="B5123" s="64"/>
      <c r="C5123" s="66"/>
      <c r="D5123" s="67"/>
      <c r="E5123" s="64"/>
      <c r="F5123" s="64"/>
      <c r="G5123" s="37" t="str">
        <f>IF(E5123="","",IF(OR(E5123="Project Management",E5123="Project Support",E5123="Sprint Management",E5123="Sprint Support"),"NA",ROUND((((VLOOKUP(AD5123,[2]Formula!V:X,3,0)))-SUMIF(AD:AD,AD5123,H:H)),2)))</f>
        <v/>
      </c>
      <c r="H5123" s="71"/>
      <c r="I5123" s="72"/>
      <c r="J5123" s="72"/>
      <c r="K5123" s="38" t="str">
        <f>IF(E5123="","",IF(OR(E5123="Project Management",E5123="Project Support",E5123="Sprint Management",E5123="Sprint Support"),"NA",(((SUMIF(AD:AD,AD5123,H:H)/VLOOKUP(AD5123,[2]Formula!V:X,3,0))*VLOOKUP(AD5123,[2]Formula!V:X,2,0))*H5123)/SUMIF(AD:AD,AD5123,H:H)))</f>
        <v/>
      </c>
      <c r="L5123" s="38" t="str">
        <f t="shared" si="481"/>
        <v/>
      </c>
      <c r="M5123" s="38" t="str">
        <f t="shared" si="482"/>
        <v/>
      </c>
      <c r="N5123" s="38" t="str">
        <f t="shared" ref="N5123:N5186" si="484">IFERROR(((L5123-M5123)/M5123)*100,"")</f>
        <v/>
      </c>
      <c r="O5123" s="38" t="str">
        <f t="shared" si="480"/>
        <v/>
      </c>
      <c r="P5123" s="39" t="str">
        <f t="shared" ref="P5123:P5186" si="485">IF(O5123="","",1)</f>
        <v/>
      </c>
      <c r="AC5123" s="42" t="str">
        <f>IF(B5123="","",VLOOKUP(B5123,[2]Formula!B:C,2,0))</f>
        <v/>
      </c>
      <c r="AD5123" s="43" t="str">
        <f t="shared" si="483"/>
        <v/>
      </c>
    </row>
    <row r="5124" spans="1:30" x14ac:dyDescent="0.25">
      <c r="A5124" s="64"/>
      <c r="B5124" s="64"/>
      <c r="C5124" s="66"/>
      <c r="D5124" s="67"/>
      <c r="E5124" s="64"/>
      <c r="F5124" s="64"/>
      <c r="G5124" s="37" t="str">
        <f>IF(E5124="","",IF(OR(E5124="Project Management",E5124="Project Support",E5124="Sprint Management",E5124="Sprint Support"),"NA",ROUND((((VLOOKUP(AD5124,[2]Formula!V:X,3,0)))-SUMIF(AD:AD,AD5124,H:H)),2)))</f>
        <v/>
      </c>
      <c r="H5124" s="71"/>
      <c r="I5124" s="72"/>
      <c r="J5124" s="72"/>
      <c r="K5124" s="38" t="str">
        <f>IF(E5124="","",IF(OR(E5124="Project Management",E5124="Project Support",E5124="Sprint Management",E5124="Sprint Support"),"NA",(((SUMIF(AD:AD,AD5124,H:H)/VLOOKUP(AD5124,[2]Formula!V:X,3,0))*VLOOKUP(AD5124,[2]Formula!V:X,2,0))*H5124)/SUMIF(AD:AD,AD5124,H:H)))</f>
        <v/>
      </c>
      <c r="L5124" s="38" t="str">
        <f t="shared" si="481"/>
        <v/>
      </c>
      <c r="M5124" s="38" t="str">
        <f t="shared" si="482"/>
        <v/>
      </c>
      <c r="N5124" s="38" t="str">
        <f t="shared" si="484"/>
        <v/>
      </c>
      <c r="O5124" s="38" t="str">
        <f t="shared" si="480"/>
        <v/>
      </c>
      <c r="P5124" s="39" t="str">
        <f t="shared" si="485"/>
        <v/>
      </c>
      <c r="AC5124" s="42" t="str">
        <f>IF(B5124="","",VLOOKUP(B5124,[2]Formula!B:C,2,0))</f>
        <v/>
      </c>
      <c r="AD5124" s="43" t="str">
        <f t="shared" si="483"/>
        <v/>
      </c>
    </row>
    <row r="5125" spans="1:30" x14ac:dyDescent="0.25">
      <c r="A5125" s="64"/>
      <c r="B5125" s="64"/>
      <c r="C5125" s="66"/>
      <c r="D5125" s="67"/>
      <c r="E5125" s="64"/>
      <c r="F5125" s="64"/>
      <c r="G5125" s="37" t="str">
        <f>IF(E5125="","",IF(OR(E5125="Project Management",E5125="Project Support",E5125="Sprint Management",E5125="Sprint Support"),"NA",ROUND((((VLOOKUP(AD5125,[2]Formula!V:X,3,0)))-SUMIF(AD:AD,AD5125,H:H)),2)))</f>
        <v/>
      </c>
      <c r="H5125" s="71"/>
      <c r="I5125" s="72"/>
      <c r="J5125" s="72"/>
      <c r="K5125" s="38" t="str">
        <f>IF(E5125="","",IF(OR(E5125="Project Management",E5125="Project Support",E5125="Sprint Management",E5125="Sprint Support"),"NA",(((SUMIF(AD:AD,AD5125,H:H)/VLOOKUP(AD5125,[2]Formula!V:X,3,0))*VLOOKUP(AD5125,[2]Formula!V:X,2,0))*H5125)/SUMIF(AD:AD,AD5125,H:H)))</f>
        <v/>
      </c>
      <c r="L5125" s="38" t="str">
        <f t="shared" si="481"/>
        <v/>
      </c>
      <c r="M5125" s="38" t="str">
        <f t="shared" si="482"/>
        <v/>
      </c>
      <c r="N5125" s="38" t="str">
        <f t="shared" si="484"/>
        <v/>
      </c>
      <c r="O5125" s="38" t="str">
        <f t="shared" si="480"/>
        <v/>
      </c>
      <c r="P5125" s="39" t="str">
        <f t="shared" si="485"/>
        <v/>
      </c>
      <c r="AC5125" s="42" t="str">
        <f>IF(B5125="","",VLOOKUP(B5125,[2]Formula!B:C,2,0))</f>
        <v/>
      </c>
      <c r="AD5125" s="43" t="str">
        <f t="shared" si="483"/>
        <v/>
      </c>
    </row>
    <row r="5126" spans="1:30" x14ac:dyDescent="0.25">
      <c r="A5126" s="64"/>
      <c r="B5126" s="64"/>
      <c r="C5126" s="66"/>
      <c r="D5126" s="67"/>
      <c r="E5126" s="64"/>
      <c r="F5126" s="64"/>
      <c r="G5126" s="37" t="str">
        <f>IF(E5126="","",IF(OR(E5126="Project Management",E5126="Project Support",E5126="Sprint Management",E5126="Sprint Support"),"NA",ROUND((((VLOOKUP(AD5126,[2]Formula!V:X,3,0)))-SUMIF(AD:AD,AD5126,H:H)),2)))</f>
        <v/>
      </c>
      <c r="H5126" s="71"/>
      <c r="I5126" s="72"/>
      <c r="J5126" s="72"/>
      <c r="K5126" s="38" t="str">
        <f>IF(E5126="","",IF(OR(E5126="Project Management",E5126="Project Support",E5126="Sprint Management",E5126="Sprint Support"),"NA",(((SUMIF(AD:AD,AD5126,H:H)/VLOOKUP(AD5126,[2]Formula!V:X,3,0))*VLOOKUP(AD5126,[2]Formula!V:X,2,0))*H5126)/SUMIF(AD:AD,AD5126,H:H)))</f>
        <v/>
      </c>
      <c r="L5126" s="38" t="str">
        <f t="shared" si="481"/>
        <v/>
      </c>
      <c r="M5126" s="38" t="str">
        <f t="shared" si="482"/>
        <v/>
      </c>
      <c r="N5126" s="38" t="str">
        <f t="shared" si="484"/>
        <v/>
      </c>
      <c r="O5126" s="38" t="str">
        <f t="shared" si="480"/>
        <v/>
      </c>
      <c r="P5126" s="39" t="str">
        <f t="shared" si="485"/>
        <v/>
      </c>
      <c r="AC5126" s="42" t="str">
        <f>IF(B5126="","",VLOOKUP(B5126,[2]Formula!B:C,2,0))</f>
        <v/>
      </c>
      <c r="AD5126" s="43" t="str">
        <f t="shared" si="483"/>
        <v/>
      </c>
    </row>
    <row r="5127" spans="1:30" x14ac:dyDescent="0.25">
      <c r="A5127" s="64"/>
      <c r="B5127" s="64"/>
      <c r="C5127" s="66"/>
      <c r="D5127" s="67"/>
      <c r="E5127" s="64"/>
      <c r="F5127" s="64"/>
      <c r="G5127" s="37" t="str">
        <f>IF(E5127="","",IF(OR(E5127="Project Management",E5127="Project Support",E5127="Sprint Management",E5127="Sprint Support"),"NA",ROUND((((VLOOKUP(AD5127,[2]Formula!V:X,3,0)))-SUMIF(AD:AD,AD5127,H:H)),2)))</f>
        <v/>
      </c>
      <c r="H5127" s="71"/>
      <c r="I5127" s="72"/>
      <c r="J5127" s="72"/>
      <c r="K5127" s="38" t="str">
        <f>IF(E5127="","",IF(OR(E5127="Project Management",E5127="Project Support",E5127="Sprint Management",E5127="Sprint Support"),"NA",(((SUMIF(AD:AD,AD5127,H:H)/VLOOKUP(AD5127,[2]Formula!V:X,3,0))*VLOOKUP(AD5127,[2]Formula!V:X,2,0))*H5127)/SUMIF(AD:AD,AD5127,H:H)))</f>
        <v/>
      </c>
      <c r="L5127" s="38" t="str">
        <f t="shared" si="481"/>
        <v/>
      </c>
      <c r="M5127" s="38" t="str">
        <f t="shared" si="482"/>
        <v/>
      </c>
      <c r="N5127" s="38" t="str">
        <f t="shared" si="484"/>
        <v/>
      </c>
      <c r="O5127" s="38" t="str">
        <f t="shared" si="480"/>
        <v/>
      </c>
      <c r="P5127" s="39" t="str">
        <f t="shared" si="485"/>
        <v/>
      </c>
      <c r="AC5127" s="42" t="str">
        <f>IF(B5127="","",VLOOKUP(B5127,[2]Formula!B:C,2,0))</f>
        <v/>
      </c>
      <c r="AD5127" s="43" t="str">
        <f t="shared" si="483"/>
        <v/>
      </c>
    </row>
    <row r="5128" spans="1:30" x14ac:dyDescent="0.25">
      <c r="A5128" s="64"/>
      <c r="B5128" s="64"/>
      <c r="C5128" s="66"/>
      <c r="D5128" s="67"/>
      <c r="E5128" s="64"/>
      <c r="F5128" s="64"/>
      <c r="G5128" s="37" t="str">
        <f>IF(E5128="","",IF(OR(E5128="Project Management",E5128="Project Support",E5128="Sprint Management",E5128="Sprint Support"),"NA",ROUND((((VLOOKUP(AD5128,[2]Formula!V:X,3,0)))-SUMIF(AD:AD,AD5128,H:H)),2)))</f>
        <v/>
      </c>
      <c r="H5128" s="71"/>
      <c r="I5128" s="72"/>
      <c r="J5128" s="72"/>
      <c r="K5128" s="38" t="str">
        <f>IF(E5128="","",IF(OR(E5128="Project Management",E5128="Project Support",E5128="Sprint Management",E5128="Sprint Support"),"NA",(((SUMIF(AD:AD,AD5128,H:H)/VLOOKUP(AD5128,[2]Formula!V:X,3,0))*VLOOKUP(AD5128,[2]Formula!V:X,2,0))*H5128)/SUMIF(AD:AD,AD5128,H:H)))</f>
        <v/>
      </c>
      <c r="L5128" s="38" t="str">
        <f t="shared" si="481"/>
        <v/>
      </c>
      <c r="M5128" s="38" t="str">
        <f t="shared" si="482"/>
        <v/>
      </c>
      <c r="N5128" s="38" t="str">
        <f t="shared" si="484"/>
        <v/>
      </c>
      <c r="O5128" s="38" t="str">
        <f t="shared" si="480"/>
        <v/>
      </c>
      <c r="P5128" s="39" t="str">
        <f t="shared" si="485"/>
        <v/>
      </c>
      <c r="AC5128" s="42" t="str">
        <f>IF(B5128="","",VLOOKUP(B5128,[2]Formula!B:C,2,0))</f>
        <v/>
      </c>
      <c r="AD5128" s="43" t="str">
        <f t="shared" si="483"/>
        <v/>
      </c>
    </row>
    <row r="5129" spans="1:30" x14ac:dyDescent="0.25">
      <c r="A5129" s="64"/>
      <c r="B5129" s="64"/>
      <c r="C5129" s="66"/>
      <c r="D5129" s="67"/>
      <c r="E5129" s="64"/>
      <c r="F5129" s="64"/>
      <c r="G5129" s="37" t="str">
        <f>IF(E5129="","",IF(OR(E5129="Project Management",E5129="Project Support",E5129="Sprint Management",E5129="Sprint Support"),"NA",ROUND((((VLOOKUP(AD5129,[2]Formula!V:X,3,0)))-SUMIF(AD:AD,AD5129,H:H)),2)))</f>
        <v/>
      </c>
      <c r="H5129" s="71"/>
      <c r="I5129" s="72"/>
      <c r="J5129" s="72"/>
      <c r="K5129" s="38" t="str">
        <f>IF(E5129="","",IF(OR(E5129="Project Management",E5129="Project Support",E5129="Sprint Management",E5129="Sprint Support"),"NA",(((SUMIF(AD:AD,AD5129,H:H)/VLOOKUP(AD5129,[2]Formula!V:X,3,0))*VLOOKUP(AD5129,[2]Formula!V:X,2,0))*H5129)/SUMIF(AD:AD,AD5129,H:H)))</f>
        <v/>
      </c>
      <c r="L5129" s="38" t="str">
        <f t="shared" si="481"/>
        <v/>
      </c>
      <c r="M5129" s="38" t="str">
        <f t="shared" si="482"/>
        <v/>
      </c>
      <c r="N5129" s="38" t="str">
        <f t="shared" si="484"/>
        <v/>
      </c>
      <c r="O5129" s="38" t="str">
        <f t="shared" si="480"/>
        <v/>
      </c>
      <c r="P5129" s="39" t="str">
        <f t="shared" si="485"/>
        <v/>
      </c>
      <c r="AC5129" s="42" t="str">
        <f>IF(B5129="","",VLOOKUP(B5129,[2]Formula!B:C,2,0))</f>
        <v/>
      </c>
      <c r="AD5129" s="43" t="str">
        <f t="shared" si="483"/>
        <v/>
      </c>
    </row>
    <row r="5130" spans="1:30" x14ac:dyDescent="0.25">
      <c r="A5130" s="64"/>
      <c r="B5130" s="64"/>
      <c r="C5130" s="66"/>
      <c r="D5130" s="67"/>
      <c r="E5130" s="64"/>
      <c r="F5130" s="64"/>
      <c r="G5130" s="37" t="str">
        <f>IF(E5130="","",IF(OR(E5130="Project Management",E5130="Project Support",E5130="Sprint Management",E5130="Sprint Support"),"NA",ROUND((((VLOOKUP(AD5130,[2]Formula!V:X,3,0)))-SUMIF(AD:AD,AD5130,H:H)),2)))</f>
        <v/>
      </c>
      <c r="H5130" s="71"/>
      <c r="I5130" s="72"/>
      <c r="J5130" s="72"/>
      <c r="K5130" s="38" t="str">
        <f>IF(E5130="","",IF(OR(E5130="Project Management",E5130="Project Support",E5130="Sprint Management",E5130="Sprint Support"),"NA",(((SUMIF(AD:AD,AD5130,H:H)/VLOOKUP(AD5130,[2]Formula!V:X,3,0))*VLOOKUP(AD5130,[2]Formula!V:X,2,0))*H5130)/SUMIF(AD:AD,AD5130,H:H)))</f>
        <v/>
      </c>
      <c r="L5130" s="38" t="str">
        <f t="shared" si="481"/>
        <v/>
      </c>
      <c r="M5130" s="38" t="str">
        <f t="shared" si="482"/>
        <v/>
      </c>
      <c r="N5130" s="38" t="str">
        <f t="shared" si="484"/>
        <v/>
      </c>
      <c r="O5130" s="38" t="str">
        <f t="shared" si="480"/>
        <v/>
      </c>
      <c r="P5130" s="39" t="str">
        <f t="shared" si="485"/>
        <v/>
      </c>
      <c r="AC5130" s="42" t="str">
        <f>IF(B5130="","",VLOOKUP(B5130,[2]Formula!B:C,2,0))</f>
        <v/>
      </c>
      <c r="AD5130" s="43" t="str">
        <f t="shared" si="483"/>
        <v/>
      </c>
    </row>
    <row r="5131" spans="1:30" x14ac:dyDescent="0.25">
      <c r="A5131" s="64"/>
      <c r="B5131" s="64"/>
      <c r="C5131" s="66"/>
      <c r="D5131" s="67"/>
      <c r="E5131" s="64"/>
      <c r="F5131" s="64"/>
      <c r="G5131" s="37" t="str">
        <f>IF(E5131="","",IF(OR(E5131="Project Management",E5131="Project Support",E5131="Sprint Management",E5131="Sprint Support"),"NA",ROUND((((VLOOKUP(AD5131,[2]Formula!V:X,3,0)))-SUMIF(AD:AD,AD5131,H:H)),2)))</f>
        <v/>
      </c>
      <c r="H5131" s="71"/>
      <c r="I5131" s="72"/>
      <c r="J5131" s="72"/>
      <c r="K5131" s="38" t="str">
        <f>IF(E5131="","",IF(OR(E5131="Project Management",E5131="Project Support",E5131="Sprint Management",E5131="Sprint Support"),"NA",(((SUMIF(AD:AD,AD5131,H:H)/VLOOKUP(AD5131,[2]Formula!V:X,3,0))*VLOOKUP(AD5131,[2]Formula!V:X,2,0))*H5131)/SUMIF(AD:AD,AD5131,H:H)))</f>
        <v/>
      </c>
      <c r="L5131" s="38" t="str">
        <f t="shared" si="481"/>
        <v/>
      </c>
      <c r="M5131" s="38" t="str">
        <f t="shared" si="482"/>
        <v/>
      </c>
      <c r="N5131" s="38" t="str">
        <f t="shared" si="484"/>
        <v/>
      </c>
      <c r="O5131" s="38" t="str">
        <f t="shared" si="480"/>
        <v/>
      </c>
      <c r="P5131" s="39" t="str">
        <f t="shared" si="485"/>
        <v/>
      </c>
      <c r="AC5131" s="42" t="str">
        <f>IF(B5131="","",VLOOKUP(B5131,[2]Formula!B:C,2,0))</f>
        <v/>
      </c>
      <c r="AD5131" s="43" t="str">
        <f t="shared" si="483"/>
        <v/>
      </c>
    </row>
    <row r="5132" spans="1:30" x14ac:dyDescent="0.25">
      <c r="A5132" s="64"/>
      <c r="B5132" s="64"/>
      <c r="C5132" s="66"/>
      <c r="D5132" s="67"/>
      <c r="E5132" s="64"/>
      <c r="F5132" s="64"/>
      <c r="G5132" s="37" t="str">
        <f>IF(E5132="","",IF(OR(E5132="Project Management",E5132="Project Support",E5132="Sprint Management",E5132="Sprint Support"),"NA",ROUND((((VLOOKUP(AD5132,[2]Formula!V:X,3,0)))-SUMIF(AD:AD,AD5132,H:H)),2)))</f>
        <v/>
      </c>
      <c r="H5132" s="71"/>
      <c r="I5132" s="72"/>
      <c r="J5132" s="72"/>
      <c r="K5132" s="38" t="str">
        <f>IF(E5132="","",IF(OR(E5132="Project Management",E5132="Project Support",E5132="Sprint Management",E5132="Sprint Support"),"NA",(((SUMIF(AD:AD,AD5132,H:H)/VLOOKUP(AD5132,[2]Formula!V:X,3,0))*VLOOKUP(AD5132,[2]Formula!V:X,2,0))*H5132)/SUMIF(AD:AD,AD5132,H:H)))</f>
        <v/>
      </c>
      <c r="L5132" s="38" t="str">
        <f t="shared" si="481"/>
        <v/>
      </c>
      <c r="M5132" s="38" t="str">
        <f t="shared" si="482"/>
        <v/>
      </c>
      <c r="N5132" s="38" t="str">
        <f t="shared" si="484"/>
        <v/>
      </c>
      <c r="O5132" s="38" t="str">
        <f t="shared" si="480"/>
        <v/>
      </c>
      <c r="P5132" s="39" t="str">
        <f t="shared" si="485"/>
        <v/>
      </c>
      <c r="AC5132" s="42" t="str">
        <f>IF(B5132="","",VLOOKUP(B5132,[2]Formula!B:C,2,0))</f>
        <v/>
      </c>
      <c r="AD5132" s="43" t="str">
        <f t="shared" si="483"/>
        <v/>
      </c>
    </row>
    <row r="5133" spans="1:30" x14ac:dyDescent="0.25">
      <c r="A5133" s="64"/>
      <c r="B5133" s="64"/>
      <c r="C5133" s="66"/>
      <c r="D5133" s="67"/>
      <c r="E5133" s="64"/>
      <c r="F5133" s="64"/>
      <c r="G5133" s="37" t="str">
        <f>IF(E5133="","",IF(OR(E5133="Project Management",E5133="Project Support",E5133="Sprint Management",E5133="Sprint Support"),"NA",ROUND((((VLOOKUP(AD5133,[2]Formula!V:X,3,0)))-SUMIF(AD:AD,AD5133,H:H)),2)))</f>
        <v/>
      </c>
      <c r="H5133" s="71"/>
      <c r="I5133" s="72"/>
      <c r="J5133" s="72"/>
      <c r="K5133" s="38" t="str">
        <f>IF(E5133="","",IF(OR(E5133="Project Management",E5133="Project Support",E5133="Sprint Management",E5133="Sprint Support"),"NA",(((SUMIF(AD:AD,AD5133,H:H)/VLOOKUP(AD5133,[2]Formula!V:X,3,0))*VLOOKUP(AD5133,[2]Formula!V:X,2,0))*H5133)/SUMIF(AD:AD,AD5133,H:H)))</f>
        <v/>
      </c>
      <c r="L5133" s="38" t="str">
        <f t="shared" si="481"/>
        <v/>
      </c>
      <c r="M5133" s="38" t="str">
        <f t="shared" si="482"/>
        <v/>
      </c>
      <c r="N5133" s="38" t="str">
        <f t="shared" si="484"/>
        <v/>
      </c>
      <c r="O5133" s="38" t="str">
        <f t="shared" si="480"/>
        <v/>
      </c>
      <c r="P5133" s="39" t="str">
        <f t="shared" si="485"/>
        <v/>
      </c>
      <c r="AC5133" s="42" t="str">
        <f>IF(B5133="","",VLOOKUP(B5133,[2]Formula!B:C,2,0))</f>
        <v/>
      </c>
      <c r="AD5133" s="43" t="str">
        <f t="shared" si="483"/>
        <v/>
      </c>
    </row>
    <row r="5134" spans="1:30" x14ac:dyDescent="0.25">
      <c r="A5134" s="64"/>
      <c r="B5134" s="64"/>
      <c r="C5134" s="66"/>
      <c r="D5134" s="67"/>
      <c r="E5134" s="64"/>
      <c r="F5134" s="64"/>
      <c r="G5134" s="37" t="str">
        <f>IF(E5134="","",IF(OR(E5134="Project Management",E5134="Project Support",E5134="Sprint Management",E5134="Sprint Support"),"NA",ROUND((((VLOOKUP(AD5134,[2]Formula!V:X,3,0)))-SUMIF(AD:AD,AD5134,H:H)),2)))</f>
        <v/>
      </c>
      <c r="H5134" s="71"/>
      <c r="I5134" s="72"/>
      <c r="J5134" s="72"/>
      <c r="K5134" s="38" t="str">
        <f>IF(E5134="","",IF(OR(E5134="Project Management",E5134="Project Support",E5134="Sprint Management",E5134="Sprint Support"),"NA",(((SUMIF(AD:AD,AD5134,H:H)/VLOOKUP(AD5134,[2]Formula!V:X,3,0))*VLOOKUP(AD5134,[2]Formula!V:X,2,0))*H5134)/SUMIF(AD:AD,AD5134,H:H)))</f>
        <v/>
      </c>
      <c r="L5134" s="38" t="str">
        <f t="shared" si="481"/>
        <v/>
      </c>
      <c r="M5134" s="38" t="str">
        <f t="shared" si="482"/>
        <v/>
      </c>
      <c r="N5134" s="38" t="str">
        <f t="shared" si="484"/>
        <v/>
      </c>
      <c r="O5134" s="38" t="str">
        <f t="shared" si="480"/>
        <v/>
      </c>
      <c r="P5134" s="39" t="str">
        <f t="shared" si="485"/>
        <v/>
      </c>
      <c r="AC5134" s="42" t="str">
        <f>IF(B5134="","",VLOOKUP(B5134,[2]Formula!B:C,2,0))</f>
        <v/>
      </c>
      <c r="AD5134" s="43" t="str">
        <f t="shared" si="483"/>
        <v/>
      </c>
    </row>
    <row r="5135" spans="1:30" x14ac:dyDescent="0.25">
      <c r="A5135" s="64"/>
      <c r="B5135" s="64"/>
      <c r="C5135" s="66"/>
      <c r="D5135" s="67"/>
      <c r="E5135" s="64"/>
      <c r="F5135" s="64"/>
      <c r="G5135" s="37" t="str">
        <f>IF(E5135="","",IF(OR(E5135="Project Management",E5135="Project Support",E5135="Sprint Management",E5135="Sprint Support"),"NA",ROUND((((VLOOKUP(AD5135,[2]Formula!V:X,3,0)))-SUMIF(AD:AD,AD5135,H:H)),2)))</f>
        <v/>
      </c>
      <c r="H5135" s="71"/>
      <c r="I5135" s="72"/>
      <c r="J5135" s="72"/>
      <c r="K5135" s="38" t="str">
        <f>IF(E5135="","",IF(OR(E5135="Project Management",E5135="Project Support",E5135="Sprint Management",E5135="Sprint Support"),"NA",(((SUMIF(AD:AD,AD5135,H:H)/VLOOKUP(AD5135,[2]Formula!V:X,3,0))*VLOOKUP(AD5135,[2]Formula!V:X,2,0))*H5135)/SUMIF(AD:AD,AD5135,H:H)))</f>
        <v/>
      </c>
      <c r="L5135" s="38" t="str">
        <f t="shared" si="481"/>
        <v/>
      </c>
      <c r="M5135" s="38" t="str">
        <f t="shared" si="482"/>
        <v/>
      </c>
      <c r="N5135" s="38" t="str">
        <f t="shared" si="484"/>
        <v/>
      </c>
      <c r="O5135" s="38" t="str">
        <f t="shared" si="480"/>
        <v/>
      </c>
      <c r="P5135" s="39" t="str">
        <f t="shared" si="485"/>
        <v/>
      </c>
      <c r="AC5135" s="42" t="str">
        <f>IF(B5135="","",VLOOKUP(B5135,[2]Formula!B:C,2,0))</f>
        <v/>
      </c>
      <c r="AD5135" s="43" t="str">
        <f t="shared" si="483"/>
        <v/>
      </c>
    </row>
    <row r="5136" spans="1:30" x14ac:dyDescent="0.25">
      <c r="A5136" s="64"/>
      <c r="B5136" s="64"/>
      <c r="C5136" s="66"/>
      <c r="D5136" s="67"/>
      <c r="E5136" s="64"/>
      <c r="F5136" s="64"/>
      <c r="G5136" s="37" t="str">
        <f>IF(E5136="","",IF(OR(E5136="Project Management",E5136="Project Support",E5136="Sprint Management",E5136="Sprint Support"),"NA",ROUND((((VLOOKUP(AD5136,[2]Formula!V:X,3,0)))-SUMIF(AD:AD,AD5136,H:H)),2)))</f>
        <v/>
      </c>
      <c r="H5136" s="71"/>
      <c r="I5136" s="72"/>
      <c r="J5136" s="72"/>
      <c r="K5136" s="38" t="str">
        <f>IF(E5136="","",IF(OR(E5136="Project Management",E5136="Project Support",E5136="Sprint Management",E5136="Sprint Support"),"NA",(((SUMIF(AD:AD,AD5136,H:H)/VLOOKUP(AD5136,[2]Formula!V:X,3,0))*VLOOKUP(AD5136,[2]Formula!V:X,2,0))*H5136)/SUMIF(AD:AD,AD5136,H:H)))</f>
        <v/>
      </c>
      <c r="L5136" s="38" t="str">
        <f t="shared" si="481"/>
        <v/>
      </c>
      <c r="M5136" s="38" t="str">
        <f t="shared" si="482"/>
        <v/>
      </c>
      <c r="N5136" s="38" t="str">
        <f t="shared" si="484"/>
        <v/>
      </c>
      <c r="O5136" s="38" t="str">
        <f t="shared" si="480"/>
        <v/>
      </c>
      <c r="P5136" s="39" t="str">
        <f t="shared" si="485"/>
        <v/>
      </c>
      <c r="AC5136" s="42" t="str">
        <f>IF(B5136="","",VLOOKUP(B5136,[2]Formula!B:C,2,0))</f>
        <v/>
      </c>
      <c r="AD5136" s="43" t="str">
        <f t="shared" si="483"/>
        <v/>
      </c>
    </row>
    <row r="5137" spans="1:30" x14ac:dyDescent="0.25">
      <c r="A5137" s="64"/>
      <c r="B5137" s="64"/>
      <c r="C5137" s="66"/>
      <c r="D5137" s="67"/>
      <c r="E5137" s="64"/>
      <c r="F5137" s="64"/>
      <c r="G5137" s="37" t="str">
        <f>IF(E5137="","",IF(OR(E5137="Project Management",E5137="Project Support",E5137="Sprint Management",E5137="Sprint Support"),"NA",ROUND((((VLOOKUP(AD5137,[2]Formula!V:X,3,0)))-SUMIF(AD:AD,AD5137,H:H)),2)))</f>
        <v/>
      </c>
      <c r="H5137" s="71"/>
      <c r="I5137" s="72"/>
      <c r="J5137" s="72"/>
      <c r="K5137" s="38" t="str">
        <f>IF(E5137="","",IF(OR(E5137="Project Management",E5137="Project Support",E5137="Sprint Management",E5137="Sprint Support"),"NA",(((SUMIF(AD:AD,AD5137,H:H)/VLOOKUP(AD5137,[2]Formula!V:X,3,0))*VLOOKUP(AD5137,[2]Formula!V:X,2,0))*H5137)/SUMIF(AD:AD,AD5137,H:H)))</f>
        <v/>
      </c>
      <c r="L5137" s="38" t="str">
        <f t="shared" si="481"/>
        <v/>
      </c>
      <c r="M5137" s="38" t="str">
        <f t="shared" si="482"/>
        <v/>
      </c>
      <c r="N5137" s="38" t="str">
        <f t="shared" si="484"/>
        <v/>
      </c>
      <c r="O5137" s="38" t="str">
        <f t="shared" si="480"/>
        <v/>
      </c>
      <c r="P5137" s="39" t="str">
        <f t="shared" si="485"/>
        <v/>
      </c>
      <c r="AC5137" s="42" t="str">
        <f>IF(B5137="","",VLOOKUP(B5137,[2]Formula!B:C,2,0))</f>
        <v/>
      </c>
      <c r="AD5137" s="43" t="str">
        <f t="shared" si="483"/>
        <v/>
      </c>
    </row>
    <row r="5138" spans="1:30" x14ac:dyDescent="0.25">
      <c r="A5138" s="64"/>
      <c r="B5138" s="64"/>
      <c r="C5138" s="66"/>
      <c r="D5138" s="67"/>
      <c r="E5138" s="64"/>
      <c r="F5138" s="64"/>
      <c r="G5138" s="37" t="str">
        <f>IF(E5138="","",IF(OR(E5138="Project Management",E5138="Project Support",E5138="Sprint Management",E5138="Sprint Support"),"NA",ROUND((((VLOOKUP(AD5138,[2]Formula!V:X,3,0)))-SUMIF(AD:AD,AD5138,H:H)),2)))</f>
        <v/>
      </c>
      <c r="H5138" s="71"/>
      <c r="I5138" s="72"/>
      <c r="J5138" s="72"/>
      <c r="K5138" s="38" t="str">
        <f>IF(E5138="","",IF(OR(E5138="Project Management",E5138="Project Support",E5138="Sprint Management",E5138="Sprint Support"),"NA",(((SUMIF(AD:AD,AD5138,H:H)/VLOOKUP(AD5138,[2]Formula!V:X,3,0))*VLOOKUP(AD5138,[2]Formula!V:X,2,0))*H5138)/SUMIF(AD:AD,AD5138,H:H)))</f>
        <v/>
      </c>
      <c r="L5138" s="38" t="str">
        <f t="shared" si="481"/>
        <v/>
      </c>
      <c r="M5138" s="38" t="str">
        <f t="shared" si="482"/>
        <v/>
      </c>
      <c r="N5138" s="38" t="str">
        <f t="shared" si="484"/>
        <v/>
      </c>
      <c r="O5138" s="38" t="str">
        <f t="shared" si="480"/>
        <v/>
      </c>
      <c r="P5138" s="39" t="str">
        <f t="shared" si="485"/>
        <v/>
      </c>
      <c r="AC5138" s="42" t="str">
        <f>IF(B5138="","",VLOOKUP(B5138,[2]Formula!B:C,2,0))</f>
        <v/>
      </c>
      <c r="AD5138" s="43" t="str">
        <f t="shared" si="483"/>
        <v/>
      </c>
    </row>
    <row r="5139" spans="1:30" x14ac:dyDescent="0.25">
      <c r="A5139" s="64"/>
      <c r="B5139" s="64"/>
      <c r="C5139" s="66"/>
      <c r="D5139" s="67"/>
      <c r="E5139" s="64"/>
      <c r="F5139" s="64"/>
      <c r="G5139" s="37" t="str">
        <f>IF(E5139="","",IF(OR(E5139="Project Management",E5139="Project Support",E5139="Sprint Management",E5139="Sprint Support"),"NA",ROUND((((VLOOKUP(AD5139,[2]Formula!V:X,3,0)))-SUMIF(AD:AD,AD5139,H:H)),2)))</f>
        <v/>
      </c>
      <c r="H5139" s="71"/>
      <c r="I5139" s="72"/>
      <c r="J5139" s="72"/>
      <c r="K5139" s="38" t="str">
        <f>IF(E5139="","",IF(OR(E5139="Project Management",E5139="Project Support",E5139="Sprint Management",E5139="Sprint Support"),"NA",(((SUMIF(AD:AD,AD5139,H:H)/VLOOKUP(AD5139,[2]Formula!V:X,3,0))*VLOOKUP(AD5139,[2]Formula!V:X,2,0))*H5139)/SUMIF(AD:AD,AD5139,H:H)))</f>
        <v/>
      </c>
      <c r="L5139" s="38" t="str">
        <f t="shared" si="481"/>
        <v/>
      </c>
      <c r="M5139" s="38" t="str">
        <f t="shared" si="482"/>
        <v/>
      </c>
      <c r="N5139" s="38" t="str">
        <f t="shared" si="484"/>
        <v/>
      </c>
      <c r="O5139" s="38" t="str">
        <f t="shared" si="480"/>
        <v/>
      </c>
      <c r="P5139" s="39" t="str">
        <f t="shared" si="485"/>
        <v/>
      </c>
      <c r="AC5139" s="42" t="str">
        <f>IF(B5139="","",VLOOKUP(B5139,[2]Formula!B:C,2,0))</f>
        <v/>
      </c>
      <c r="AD5139" s="43" t="str">
        <f t="shared" si="483"/>
        <v/>
      </c>
    </row>
    <row r="5140" spans="1:30" x14ac:dyDescent="0.25">
      <c r="A5140" s="64"/>
      <c r="B5140" s="64"/>
      <c r="C5140" s="66"/>
      <c r="D5140" s="67"/>
      <c r="E5140" s="64"/>
      <c r="F5140" s="64"/>
      <c r="G5140" s="37" t="str">
        <f>IF(E5140="","",IF(OR(E5140="Project Management",E5140="Project Support",E5140="Sprint Management",E5140="Sprint Support"),"NA",ROUND((((VLOOKUP(AD5140,[2]Formula!V:X,3,0)))-SUMIF(AD:AD,AD5140,H:H)),2)))</f>
        <v/>
      </c>
      <c r="H5140" s="71"/>
      <c r="I5140" s="72"/>
      <c r="J5140" s="72"/>
      <c r="K5140" s="38" t="str">
        <f>IF(E5140="","",IF(OR(E5140="Project Management",E5140="Project Support",E5140="Sprint Management",E5140="Sprint Support"),"NA",(((SUMIF(AD:AD,AD5140,H:H)/VLOOKUP(AD5140,[2]Formula!V:X,3,0))*VLOOKUP(AD5140,[2]Formula!V:X,2,0))*H5140)/SUMIF(AD:AD,AD5140,H:H)))</f>
        <v/>
      </c>
      <c r="L5140" s="38" t="str">
        <f t="shared" si="481"/>
        <v/>
      </c>
      <c r="M5140" s="38" t="str">
        <f t="shared" si="482"/>
        <v/>
      </c>
      <c r="N5140" s="38" t="str">
        <f t="shared" si="484"/>
        <v/>
      </c>
      <c r="O5140" s="38" t="str">
        <f t="shared" si="480"/>
        <v/>
      </c>
      <c r="P5140" s="39" t="str">
        <f t="shared" si="485"/>
        <v/>
      </c>
      <c r="AC5140" s="42" t="str">
        <f>IF(B5140="","",VLOOKUP(B5140,[2]Formula!B:C,2,0))</f>
        <v/>
      </c>
      <c r="AD5140" s="43" t="str">
        <f t="shared" si="483"/>
        <v/>
      </c>
    </row>
    <row r="5141" spans="1:30" x14ac:dyDescent="0.25">
      <c r="A5141" s="64"/>
      <c r="B5141" s="64"/>
      <c r="C5141" s="66"/>
      <c r="D5141" s="67"/>
      <c r="E5141" s="64"/>
      <c r="F5141" s="64"/>
      <c r="G5141" s="37" t="str">
        <f>IF(E5141="","",IF(OR(E5141="Project Management",E5141="Project Support",E5141="Sprint Management",E5141="Sprint Support"),"NA",ROUND((((VLOOKUP(AD5141,[2]Formula!V:X,3,0)))-SUMIF(AD:AD,AD5141,H:H)),2)))</f>
        <v/>
      </c>
      <c r="H5141" s="71"/>
      <c r="I5141" s="72"/>
      <c r="J5141" s="72"/>
      <c r="K5141" s="38" t="str">
        <f>IF(E5141="","",IF(OR(E5141="Project Management",E5141="Project Support",E5141="Sprint Management",E5141="Sprint Support"),"NA",(((SUMIF(AD:AD,AD5141,H:H)/VLOOKUP(AD5141,[2]Formula!V:X,3,0))*VLOOKUP(AD5141,[2]Formula!V:X,2,0))*H5141)/SUMIF(AD:AD,AD5141,H:H)))</f>
        <v/>
      </c>
      <c r="L5141" s="38" t="str">
        <f t="shared" si="481"/>
        <v/>
      </c>
      <c r="M5141" s="38" t="str">
        <f t="shared" si="482"/>
        <v/>
      </c>
      <c r="N5141" s="38" t="str">
        <f t="shared" si="484"/>
        <v/>
      </c>
      <c r="O5141" s="38" t="str">
        <f t="shared" si="480"/>
        <v/>
      </c>
      <c r="P5141" s="39" t="str">
        <f t="shared" si="485"/>
        <v/>
      </c>
      <c r="AC5141" s="42" t="str">
        <f>IF(B5141="","",VLOOKUP(B5141,[2]Formula!B:C,2,0))</f>
        <v/>
      </c>
      <c r="AD5141" s="43" t="str">
        <f t="shared" si="483"/>
        <v/>
      </c>
    </row>
    <row r="5142" spans="1:30" x14ac:dyDescent="0.25">
      <c r="A5142" s="64"/>
      <c r="B5142" s="64"/>
      <c r="C5142" s="66"/>
      <c r="D5142" s="67"/>
      <c r="E5142" s="64"/>
      <c r="F5142" s="64"/>
      <c r="G5142" s="37" t="str">
        <f>IF(E5142="","",IF(OR(E5142="Project Management",E5142="Project Support",E5142="Sprint Management",E5142="Sprint Support"),"NA",ROUND((((VLOOKUP(AD5142,[2]Formula!V:X,3,0)))-SUMIF(AD:AD,AD5142,H:H)),2)))</f>
        <v/>
      </c>
      <c r="H5142" s="71"/>
      <c r="I5142" s="72"/>
      <c r="J5142" s="72"/>
      <c r="K5142" s="38" t="str">
        <f>IF(E5142="","",IF(OR(E5142="Project Management",E5142="Project Support",E5142="Sprint Management",E5142="Sprint Support"),"NA",(((SUMIF(AD:AD,AD5142,H:H)/VLOOKUP(AD5142,[2]Formula!V:X,3,0))*VLOOKUP(AD5142,[2]Formula!V:X,2,0))*H5142)/SUMIF(AD:AD,AD5142,H:H)))</f>
        <v/>
      </c>
      <c r="L5142" s="38" t="str">
        <f t="shared" si="481"/>
        <v/>
      </c>
      <c r="M5142" s="38" t="str">
        <f t="shared" si="482"/>
        <v/>
      </c>
      <c r="N5142" s="38" t="str">
        <f t="shared" si="484"/>
        <v/>
      </c>
      <c r="O5142" s="38" t="str">
        <f t="shared" si="480"/>
        <v/>
      </c>
      <c r="P5142" s="39" t="str">
        <f t="shared" si="485"/>
        <v/>
      </c>
      <c r="AC5142" s="42" t="str">
        <f>IF(B5142="","",VLOOKUP(B5142,[2]Formula!B:C,2,0))</f>
        <v/>
      </c>
      <c r="AD5142" s="43" t="str">
        <f t="shared" si="483"/>
        <v/>
      </c>
    </row>
    <row r="5143" spans="1:30" x14ac:dyDescent="0.25">
      <c r="A5143" s="64"/>
      <c r="B5143" s="64"/>
      <c r="C5143" s="66"/>
      <c r="D5143" s="67"/>
      <c r="E5143" s="64"/>
      <c r="F5143" s="64"/>
      <c r="G5143" s="37" t="str">
        <f>IF(E5143="","",IF(OR(E5143="Project Management",E5143="Project Support",E5143="Sprint Management",E5143="Sprint Support"),"NA",ROUND((((VLOOKUP(AD5143,[2]Formula!V:X,3,0)))-SUMIF(AD:AD,AD5143,H:H)),2)))</f>
        <v/>
      </c>
      <c r="H5143" s="71"/>
      <c r="I5143" s="72"/>
      <c r="J5143" s="72"/>
      <c r="K5143" s="38" t="str">
        <f>IF(E5143="","",IF(OR(E5143="Project Management",E5143="Project Support",E5143="Sprint Management",E5143="Sprint Support"),"NA",(((SUMIF(AD:AD,AD5143,H:H)/VLOOKUP(AD5143,[2]Formula!V:X,3,0))*VLOOKUP(AD5143,[2]Formula!V:X,2,0))*H5143)/SUMIF(AD:AD,AD5143,H:H)))</f>
        <v/>
      </c>
      <c r="L5143" s="38" t="str">
        <f t="shared" si="481"/>
        <v/>
      </c>
      <c r="M5143" s="38" t="str">
        <f t="shared" si="482"/>
        <v/>
      </c>
      <c r="N5143" s="38" t="str">
        <f t="shared" si="484"/>
        <v/>
      </c>
      <c r="O5143" s="38" t="str">
        <f t="shared" si="480"/>
        <v/>
      </c>
      <c r="P5143" s="39" t="str">
        <f t="shared" si="485"/>
        <v/>
      </c>
      <c r="AC5143" s="42" t="str">
        <f>IF(B5143="","",VLOOKUP(B5143,[2]Formula!B:C,2,0))</f>
        <v/>
      </c>
      <c r="AD5143" s="43" t="str">
        <f t="shared" si="483"/>
        <v/>
      </c>
    </row>
    <row r="5144" spans="1:30" x14ac:dyDescent="0.25">
      <c r="A5144" s="64"/>
      <c r="B5144" s="64"/>
      <c r="C5144" s="66"/>
      <c r="D5144" s="67"/>
      <c r="E5144" s="64"/>
      <c r="F5144" s="64"/>
      <c r="G5144" s="37" t="str">
        <f>IF(E5144="","",IF(OR(E5144="Project Management",E5144="Project Support",E5144="Sprint Management",E5144="Sprint Support"),"NA",ROUND((((VLOOKUP(AD5144,[2]Formula!V:X,3,0)))-SUMIF(AD:AD,AD5144,H:H)),2)))</f>
        <v/>
      </c>
      <c r="H5144" s="71"/>
      <c r="I5144" s="72"/>
      <c r="J5144" s="72"/>
      <c r="K5144" s="38" t="str">
        <f>IF(E5144="","",IF(OR(E5144="Project Management",E5144="Project Support",E5144="Sprint Management",E5144="Sprint Support"),"NA",(((SUMIF(AD:AD,AD5144,H:H)/VLOOKUP(AD5144,[2]Formula!V:X,3,0))*VLOOKUP(AD5144,[2]Formula!V:X,2,0))*H5144)/SUMIF(AD:AD,AD5144,H:H)))</f>
        <v/>
      </c>
      <c r="L5144" s="38" t="str">
        <f t="shared" si="481"/>
        <v/>
      </c>
      <c r="M5144" s="38" t="str">
        <f t="shared" si="482"/>
        <v/>
      </c>
      <c r="N5144" s="38" t="str">
        <f t="shared" si="484"/>
        <v/>
      </c>
      <c r="O5144" s="38" t="str">
        <f t="shared" si="480"/>
        <v/>
      </c>
      <c r="P5144" s="39" t="str">
        <f t="shared" si="485"/>
        <v/>
      </c>
      <c r="AC5144" s="42" t="str">
        <f>IF(B5144="","",VLOOKUP(B5144,[2]Formula!B:C,2,0))</f>
        <v/>
      </c>
      <c r="AD5144" s="43" t="str">
        <f t="shared" si="483"/>
        <v/>
      </c>
    </row>
    <row r="5145" spans="1:30" x14ac:dyDescent="0.25">
      <c r="A5145" s="64"/>
      <c r="B5145" s="64"/>
      <c r="C5145" s="66"/>
      <c r="D5145" s="67"/>
      <c r="E5145" s="64"/>
      <c r="F5145" s="64"/>
      <c r="G5145" s="37" t="str">
        <f>IF(E5145="","",IF(OR(E5145="Project Management",E5145="Project Support",E5145="Sprint Management",E5145="Sprint Support"),"NA",ROUND((((VLOOKUP(AD5145,[2]Formula!V:X,3,0)))-SUMIF(AD:AD,AD5145,H:H)),2)))</f>
        <v/>
      </c>
      <c r="H5145" s="71"/>
      <c r="I5145" s="72"/>
      <c r="J5145" s="72"/>
      <c r="K5145" s="38" t="str">
        <f>IF(E5145="","",IF(OR(E5145="Project Management",E5145="Project Support",E5145="Sprint Management",E5145="Sprint Support"),"NA",(((SUMIF(AD:AD,AD5145,H:H)/VLOOKUP(AD5145,[2]Formula!V:X,3,0))*VLOOKUP(AD5145,[2]Formula!V:X,2,0))*H5145)/SUMIF(AD:AD,AD5145,H:H)))</f>
        <v/>
      </c>
      <c r="L5145" s="38" t="str">
        <f t="shared" si="481"/>
        <v/>
      </c>
      <c r="M5145" s="38" t="str">
        <f t="shared" si="482"/>
        <v/>
      </c>
      <c r="N5145" s="38" t="str">
        <f t="shared" si="484"/>
        <v/>
      </c>
      <c r="O5145" s="38" t="str">
        <f t="shared" si="480"/>
        <v/>
      </c>
      <c r="P5145" s="39" t="str">
        <f t="shared" si="485"/>
        <v/>
      </c>
      <c r="AC5145" s="42" t="str">
        <f>IF(B5145="","",VLOOKUP(B5145,[2]Formula!B:C,2,0))</f>
        <v/>
      </c>
      <c r="AD5145" s="43" t="str">
        <f t="shared" si="483"/>
        <v/>
      </c>
    </row>
    <row r="5146" spans="1:30" x14ac:dyDescent="0.25">
      <c r="A5146" s="64"/>
      <c r="B5146" s="64"/>
      <c r="C5146" s="66"/>
      <c r="D5146" s="67"/>
      <c r="E5146" s="64"/>
      <c r="F5146" s="64"/>
      <c r="G5146" s="37" t="str">
        <f>IF(E5146="","",IF(OR(E5146="Project Management",E5146="Project Support",E5146="Sprint Management",E5146="Sprint Support"),"NA",ROUND((((VLOOKUP(AD5146,[2]Formula!V:X,3,0)))-SUMIF(AD:AD,AD5146,H:H)),2)))</f>
        <v/>
      </c>
      <c r="H5146" s="71"/>
      <c r="I5146" s="72"/>
      <c r="J5146" s="72"/>
      <c r="K5146" s="38" t="str">
        <f>IF(E5146="","",IF(OR(E5146="Project Management",E5146="Project Support",E5146="Sprint Management",E5146="Sprint Support"),"NA",(((SUMIF(AD:AD,AD5146,H:H)/VLOOKUP(AD5146,[2]Formula!V:X,3,0))*VLOOKUP(AD5146,[2]Formula!V:X,2,0))*H5146)/SUMIF(AD:AD,AD5146,H:H)))</f>
        <v/>
      </c>
      <c r="L5146" s="38" t="str">
        <f t="shared" si="481"/>
        <v/>
      </c>
      <c r="M5146" s="38" t="str">
        <f t="shared" si="482"/>
        <v/>
      </c>
      <c r="N5146" s="38" t="str">
        <f t="shared" si="484"/>
        <v/>
      </c>
      <c r="O5146" s="38" t="str">
        <f t="shared" si="480"/>
        <v/>
      </c>
      <c r="P5146" s="39" t="str">
        <f t="shared" si="485"/>
        <v/>
      </c>
      <c r="AC5146" s="42" t="str">
        <f>IF(B5146="","",VLOOKUP(B5146,[2]Formula!B:C,2,0))</f>
        <v/>
      </c>
      <c r="AD5146" s="43" t="str">
        <f t="shared" si="483"/>
        <v/>
      </c>
    </row>
    <row r="5147" spans="1:30" x14ac:dyDescent="0.25">
      <c r="A5147" s="64"/>
      <c r="B5147" s="64"/>
      <c r="C5147" s="66"/>
      <c r="D5147" s="67"/>
      <c r="E5147" s="64"/>
      <c r="F5147" s="64"/>
      <c r="G5147" s="37" t="str">
        <f>IF(E5147="","",IF(OR(E5147="Project Management",E5147="Project Support",E5147="Sprint Management",E5147="Sprint Support"),"NA",ROUND((((VLOOKUP(AD5147,[2]Formula!V:X,3,0)))-SUMIF(AD:AD,AD5147,H:H)),2)))</f>
        <v/>
      </c>
      <c r="H5147" s="71"/>
      <c r="I5147" s="72"/>
      <c r="J5147" s="72"/>
      <c r="K5147" s="38" t="str">
        <f>IF(E5147="","",IF(OR(E5147="Project Management",E5147="Project Support",E5147="Sprint Management",E5147="Sprint Support"),"NA",(((SUMIF(AD:AD,AD5147,H:H)/VLOOKUP(AD5147,[2]Formula!V:X,3,0))*VLOOKUP(AD5147,[2]Formula!V:X,2,0))*H5147)/SUMIF(AD:AD,AD5147,H:H)))</f>
        <v/>
      </c>
      <c r="L5147" s="38" t="str">
        <f t="shared" si="481"/>
        <v/>
      </c>
      <c r="M5147" s="38" t="str">
        <f t="shared" si="482"/>
        <v/>
      </c>
      <c r="N5147" s="38" t="str">
        <f t="shared" si="484"/>
        <v/>
      </c>
      <c r="O5147" s="38" t="str">
        <f t="shared" si="480"/>
        <v/>
      </c>
      <c r="P5147" s="39" t="str">
        <f t="shared" si="485"/>
        <v/>
      </c>
      <c r="AC5147" s="42" t="str">
        <f>IF(B5147="","",VLOOKUP(B5147,[2]Formula!B:C,2,0))</f>
        <v/>
      </c>
      <c r="AD5147" s="43" t="str">
        <f t="shared" si="483"/>
        <v/>
      </c>
    </row>
    <row r="5148" spans="1:30" x14ac:dyDescent="0.25">
      <c r="A5148" s="64"/>
      <c r="B5148" s="64"/>
      <c r="C5148" s="66"/>
      <c r="D5148" s="67"/>
      <c r="E5148" s="64"/>
      <c r="F5148" s="64"/>
      <c r="G5148" s="37" t="str">
        <f>IF(E5148="","",IF(OR(E5148="Project Management",E5148="Project Support",E5148="Sprint Management",E5148="Sprint Support"),"NA",ROUND((((VLOOKUP(AD5148,[2]Formula!V:X,3,0)))-SUMIF(AD:AD,AD5148,H:H)),2)))</f>
        <v/>
      </c>
      <c r="H5148" s="71"/>
      <c r="I5148" s="72"/>
      <c r="J5148" s="72"/>
      <c r="K5148" s="38" t="str">
        <f>IF(E5148="","",IF(OR(E5148="Project Management",E5148="Project Support",E5148="Sprint Management",E5148="Sprint Support"),"NA",(((SUMIF(AD:AD,AD5148,H:H)/VLOOKUP(AD5148,[2]Formula!V:X,3,0))*VLOOKUP(AD5148,[2]Formula!V:X,2,0))*H5148)/SUMIF(AD:AD,AD5148,H:H)))</f>
        <v/>
      </c>
      <c r="L5148" s="38" t="str">
        <f t="shared" si="481"/>
        <v/>
      </c>
      <c r="M5148" s="38" t="str">
        <f t="shared" si="482"/>
        <v/>
      </c>
      <c r="N5148" s="38" t="str">
        <f t="shared" si="484"/>
        <v/>
      </c>
      <c r="O5148" s="38" t="str">
        <f t="shared" si="480"/>
        <v/>
      </c>
      <c r="P5148" s="39" t="str">
        <f t="shared" si="485"/>
        <v/>
      </c>
      <c r="AC5148" s="42" t="str">
        <f>IF(B5148="","",VLOOKUP(B5148,[2]Formula!B:C,2,0))</f>
        <v/>
      </c>
      <c r="AD5148" s="43" t="str">
        <f t="shared" si="483"/>
        <v/>
      </c>
    </row>
    <row r="5149" spans="1:30" x14ac:dyDescent="0.25">
      <c r="A5149" s="64"/>
      <c r="B5149" s="64"/>
      <c r="C5149" s="66"/>
      <c r="D5149" s="67"/>
      <c r="E5149" s="64"/>
      <c r="F5149" s="64"/>
      <c r="G5149" s="37" t="str">
        <f>IF(E5149="","",IF(OR(E5149="Project Management",E5149="Project Support",E5149="Sprint Management",E5149="Sprint Support"),"NA",ROUND((((VLOOKUP(AD5149,[2]Formula!V:X,3,0)))-SUMIF(AD:AD,AD5149,H:H)),2)))</f>
        <v/>
      </c>
      <c r="H5149" s="71"/>
      <c r="I5149" s="72"/>
      <c r="J5149" s="72"/>
      <c r="K5149" s="38" t="str">
        <f>IF(E5149="","",IF(OR(E5149="Project Management",E5149="Project Support",E5149="Sprint Management",E5149="Sprint Support"),"NA",(((SUMIF(AD:AD,AD5149,H:H)/VLOOKUP(AD5149,[2]Formula!V:X,3,0))*VLOOKUP(AD5149,[2]Formula!V:X,2,0))*H5149)/SUMIF(AD:AD,AD5149,H:H)))</f>
        <v/>
      </c>
      <c r="L5149" s="38" t="str">
        <f t="shared" si="481"/>
        <v/>
      </c>
      <c r="M5149" s="38" t="str">
        <f t="shared" si="482"/>
        <v/>
      </c>
      <c r="N5149" s="38" t="str">
        <f t="shared" si="484"/>
        <v/>
      </c>
      <c r="O5149" s="38" t="str">
        <f t="shared" si="480"/>
        <v/>
      </c>
      <c r="P5149" s="39" t="str">
        <f t="shared" si="485"/>
        <v/>
      </c>
      <c r="AC5149" s="42" t="str">
        <f>IF(B5149="","",VLOOKUP(B5149,[2]Formula!B:C,2,0))</f>
        <v/>
      </c>
      <c r="AD5149" s="43" t="str">
        <f t="shared" si="483"/>
        <v/>
      </c>
    </row>
    <row r="5150" spans="1:30" x14ac:dyDescent="0.25">
      <c r="A5150" s="64"/>
      <c r="B5150" s="64"/>
      <c r="C5150" s="66"/>
      <c r="D5150" s="67"/>
      <c r="E5150" s="64"/>
      <c r="F5150" s="64"/>
      <c r="G5150" s="37" t="str">
        <f>IF(E5150="","",IF(OR(E5150="Project Management",E5150="Project Support",E5150="Sprint Management",E5150="Sprint Support"),"NA",ROUND((((VLOOKUP(AD5150,[2]Formula!V:X,3,0)))-SUMIF(AD:AD,AD5150,H:H)),2)))</f>
        <v/>
      </c>
      <c r="H5150" s="71"/>
      <c r="I5150" s="72"/>
      <c r="J5150" s="72"/>
      <c r="K5150" s="38" t="str">
        <f>IF(E5150="","",IF(OR(E5150="Project Management",E5150="Project Support",E5150="Sprint Management",E5150="Sprint Support"),"NA",(((SUMIF(AD:AD,AD5150,H:H)/VLOOKUP(AD5150,[2]Formula!V:X,3,0))*VLOOKUP(AD5150,[2]Formula!V:X,2,0))*H5150)/SUMIF(AD:AD,AD5150,H:H)))</f>
        <v/>
      </c>
      <c r="L5150" s="38" t="str">
        <f t="shared" si="481"/>
        <v/>
      </c>
      <c r="M5150" s="38" t="str">
        <f t="shared" si="482"/>
        <v/>
      </c>
      <c r="N5150" s="38" t="str">
        <f t="shared" si="484"/>
        <v/>
      </c>
      <c r="O5150" s="38" t="str">
        <f t="shared" si="480"/>
        <v/>
      </c>
      <c r="P5150" s="39" t="str">
        <f t="shared" si="485"/>
        <v/>
      </c>
      <c r="AC5150" s="42" t="str">
        <f>IF(B5150="","",VLOOKUP(B5150,[2]Formula!B:C,2,0))</f>
        <v/>
      </c>
      <c r="AD5150" s="43" t="str">
        <f t="shared" si="483"/>
        <v/>
      </c>
    </row>
    <row r="5151" spans="1:30" x14ac:dyDescent="0.25">
      <c r="A5151" s="64"/>
      <c r="B5151" s="64"/>
      <c r="C5151" s="66"/>
      <c r="D5151" s="67"/>
      <c r="E5151" s="64"/>
      <c r="F5151" s="64"/>
      <c r="G5151" s="37" t="str">
        <f>IF(E5151="","",IF(OR(E5151="Project Management",E5151="Project Support",E5151="Sprint Management",E5151="Sprint Support"),"NA",ROUND((((VLOOKUP(AD5151,[2]Formula!V:X,3,0)))-SUMIF(AD:AD,AD5151,H:H)),2)))</f>
        <v/>
      </c>
      <c r="H5151" s="71"/>
      <c r="I5151" s="72"/>
      <c r="J5151" s="72"/>
      <c r="K5151" s="38" t="str">
        <f>IF(E5151="","",IF(OR(E5151="Project Management",E5151="Project Support",E5151="Sprint Management",E5151="Sprint Support"),"NA",(((SUMIF(AD:AD,AD5151,H:H)/VLOOKUP(AD5151,[2]Formula!V:X,3,0))*VLOOKUP(AD5151,[2]Formula!V:X,2,0))*H5151)/SUMIF(AD:AD,AD5151,H:H)))</f>
        <v/>
      </c>
      <c r="L5151" s="38" t="str">
        <f t="shared" si="481"/>
        <v/>
      </c>
      <c r="M5151" s="38" t="str">
        <f t="shared" si="482"/>
        <v/>
      </c>
      <c r="N5151" s="38" t="str">
        <f t="shared" si="484"/>
        <v/>
      </c>
      <c r="O5151" s="38" t="str">
        <f t="shared" si="480"/>
        <v/>
      </c>
      <c r="P5151" s="39" t="str">
        <f t="shared" si="485"/>
        <v/>
      </c>
      <c r="AC5151" s="42" t="str">
        <f>IF(B5151="","",VLOOKUP(B5151,[2]Formula!B:C,2,0))</f>
        <v/>
      </c>
      <c r="AD5151" s="43" t="str">
        <f t="shared" si="483"/>
        <v/>
      </c>
    </row>
    <row r="5152" spans="1:30" x14ac:dyDescent="0.25">
      <c r="A5152" s="64"/>
      <c r="B5152" s="64"/>
      <c r="C5152" s="66"/>
      <c r="D5152" s="67"/>
      <c r="E5152" s="64"/>
      <c r="F5152" s="64"/>
      <c r="G5152" s="37" t="str">
        <f>IF(E5152="","",IF(OR(E5152="Project Management",E5152="Project Support",E5152="Sprint Management",E5152="Sprint Support"),"NA",ROUND((((VLOOKUP(AD5152,[2]Formula!V:X,3,0)))-SUMIF(AD:AD,AD5152,H:H)),2)))</f>
        <v/>
      </c>
      <c r="H5152" s="71"/>
      <c r="I5152" s="72"/>
      <c r="J5152" s="72"/>
      <c r="K5152" s="38" t="str">
        <f>IF(E5152="","",IF(OR(E5152="Project Management",E5152="Project Support",E5152="Sprint Management",E5152="Sprint Support"),"NA",(((SUMIF(AD:AD,AD5152,H:H)/VLOOKUP(AD5152,[2]Formula!V:X,3,0))*VLOOKUP(AD5152,[2]Formula!V:X,2,0))*H5152)/SUMIF(AD:AD,AD5152,H:H)))</f>
        <v/>
      </c>
      <c r="L5152" s="38" t="str">
        <f t="shared" si="481"/>
        <v/>
      </c>
      <c r="M5152" s="38" t="str">
        <f t="shared" si="482"/>
        <v/>
      </c>
      <c r="N5152" s="38" t="str">
        <f t="shared" si="484"/>
        <v/>
      </c>
      <c r="O5152" s="38" t="str">
        <f t="shared" si="480"/>
        <v/>
      </c>
      <c r="P5152" s="39" t="str">
        <f t="shared" si="485"/>
        <v/>
      </c>
      <c r="AC5152" s="42" t="str">
        <f>IF(B5152="","",VLOOKUP(B5152,[2]Formula!B:C,2,0))</f>
        <v/>
      </c>
      <c r="AD5152" s="43" t="str">
        <f t="shared" si="483"/>
        <v/>
      </c>
    </row>
    <row r="5153" spans="1:30" x14ac:dyDescent="0.25">
      <c r="A5153" s="64"/>
      <c r="B5153" s="64"/>
      <c r="C5153" s="66"/>
      <c r="D5153" s="67"/>
      <c r="E5153" s="64"/>
      <c r="F5153" s="64"/>
      <c r="G5153" s="37" t="str">
        <f>IF(E5153="","",IF(OR(E5153="Project Management",E5153="Project Support",E5153="Sprint Management",E5153="Sprint Support"),"NA",ROUND((((VLOOKUP(AD5153,[2]Formula!V:X,3,0)))-SUMIF(AD:AD,AD5153,H:H)),2)))</f>
        <v/>
      </c>
      <c r="H5153" s="71"/>
      <c r="I5153" s="72"/>
      <c r="J5153" s="72"/>
      <c r="K5153" s="38" t="str">
        <f>IF(E5153="","",IF(OR(E5153="Project Management",E5153="Project Support",E5153="Sprint Management",E5153="Sprint Support"),"NA",(((SUMIF(AD:AD,AD5153,H:H)/VLOOKUP(AD5153,[2]Formula!V:X,3,0))*VLOOKUP(AD5153,[2]Formula!V:X,2,0))*H5153)/SUMIF(AD:AD,AD5153,H:H)))</f>
        <v/>
      </c>
      <c r="L5153" s="38" t="str">
        <f t="shared" si="481"/>
        <v/>
      </c>
      <c r="M5153" s="38" t="str">
        <f t="shared" si="482"/>
        <v/>
      </c>
      <c r="N5153" s="38" t="str">
        <f t="shared" si="484"/>
        <v/>
      </c>
      <c r="O5153" s="38" t="str">
        <f t="shared" si="480"/>
        <v/>
      </c>
      <c r="P5153" s="39" t="str">
        <f t="shared" si="485"/>
        <v/>
      </c>
      <c r="AC5153" s="42" t="str">
        <f>IF(B5153="","",VLOOKUP(B5153,[2]Formula!B:C,2,0))</f>
        <v/>
      </c>
      <c r="AD5153" s="43" t="str">
        <f t="shared" si="483"/>
        <v/>
      </c>
    </row>
    <row r="5154" spans="1:30" x14ac:dyDescent="0.25">
      <c r="A5154" s="64"/>
      <c r="B5154" s="64"/>
      <c r="C5154" s="66"/>
      <c r="D5154" s="67"/>
      <c r="E5154" s="64"/>
      <c r="F5154" s="64"/>
      <c r="G5154" s="37" t="str">
        <f>IF(E5154="","",IF(OR(E5154="Project Management",E5154="Project Support",E5154="Sprint Management",E5154="Sprint Support"),"NA",ROUND((((VLOOKUP(AD5154,[2]Formula!V:X,3,0)))-SUMIF(AD:AD,AD5154,H:H)),2)))</f>
        <v/>
      </c>
      <c r="H5154" s="71"/>
      <c r="I5154" s="72"/>
      <c r="J5154" s="72"/>
      <c r="K5154" s="38" t="str">
        <f>IF(E5154="","",IF(OR(E5154="Project Management",E5154="Project Support",E5154="Sprint Management",E5154="Sprint Support"),"NA",(((SUMIF(AD:AD,AD5154,H:H)/VLOOKUP(AD5154,[2]Formula!V:X,3,0))*VLOOKUP(AD5154,[2]Formula!V:X,2,0))*H5154)/SUMIF(AD:AD,AD5154,H:H)))</f>
        <v/>
      </c>
      <c r="L5154" s="38" t="str">
        <f t="shared" si="481"/>
        <v/>
      </c>
      <c r="M5154" s="38" t="str">
        <f t="shared" si="482"/>
        <v/>
      </c>
      <c r="N5154" s="38" t="str">
        <f t="shared" si="484"/>
        <v/>
      </c>
      <c r="O5154" s="38" t="str">
        <f t="shared" si="480"/>
        <v/>
      </c>
      <c r="P5154" s="39" t="str">
        <f t="shared" si="485"/>
        <v/>
      </c>
      <c r="AC5154" s="42" t="str">
        <f>IF(B5154="","",VLOOKUP(B5154,[2]Formula!B:C,2,0))</f>
        <v/>
      </c>
      <c r="AD5154" s="43" t="str">
        <f t="shared" si="483"/>
        <v/>
      </c>
    </row>
    <row r="5155" spans="1:30" x14ac:dyDescent="0.25">
      <c r="A5155" s="64"/>
      <c r="B5155" s="64"/>
      <c r="C5155" s="66"/>
      <c r="D5155" s="67"/>
      <c r="E5155" s="64"/>
      <c r="F5155" s="64"/>
      <c r="G5155" s="37" t="str">
        <f>IF(E5155="","",IF(OR(E5155="Project Management",E5155="Project Support",E5155="Sprint Management",E5155="Sprint Support"),"NA",ROUND((((VLOOKUP(AD5155,[2]Formula!V:X,3,0)))-SUMIF(AD:AD,AD5155,H:H)),2)))</f>
        <v/>
      </c>
      <c r="H5155" s="71"/>
      <c r="I5155" s="72"/>
      <c r="J5155" s="72"/>
      <c r="K5155" s="38" t="str">
        <f>IF(E5155="","",IF(OR(E5155="Project Management",E5155="Project Support",E5155="Sprint Management",E5155="Sprint Support"),"NA",(((SUMIF(AD:AD,AD5155,H:H)/VLOOKUP(AD5155,[2]Formula!V:X,3,0))*VLOOKUP(AD5155,[2]Formula!V:X,2,0))*H5155)/SUMIF(AD:AD,AD5155,H:H)))</f>
        <v/>
      </c>
      <c r="L5155" s="38" t="str">
        <f t="shared" si="481"/>
        <v/>
      </c>
      <c r="M5155" s="38" t="str">
        <f t="shared" si="482"/>
        <v/>
      </c>
      <c r="N5155" s="38" t="str">
        <f t="shared" si="484"/>
        <v/>
      </c>
      <c r="O5155" s="38" t="str">
        <f t="shared" si="480"/>
        <v/>
      </c>
      <c r="P5155" s="39" t="str">
        <f t="shared" si="485"/>
        <v/>
      </c>
      <c r="AC5155" s="42" t="str">
        <f>IF(B5155="","",VLOOKUP(B5155,[2]Formula!B:C,2,0))</f>
        <v/>
      </c>
      <c r="AD5155" s="43" t="str">
        <f t="shared" si="483"/>
        <v/>
      </c>
    </row>
    <row r="5156" spans="1:30" x14ac:dyDescent="0.25">
      <c r="A5156" s="64"/>
      <c r="B5156" s="64"/>
      <c r="C5156" s="66"/>
      <c r="D5156" s="67"/>
      <c r="E5156" s="64"/>
      <c r="F5156" s="64"/>
      <c r="G5156" s="37" t="str">
        <f>IF(E5156="","",IF(OR(E5156="Project Management",E5156="Project Support",E5156="Sprint Management",E5156="Sprint Support"),"NA",ROUND((((VLOOKUP(AD5156,[2]Formula!V:X,3,0)))-SUMIF(AD:AD,AD5156,H:H)),2)))</f>
        <v/>
      </c>
      <c r="H5156" s="71"/>
      <c r="I5156" s="72"/>
      <c r="J5156" s="72"/>
      <c r="K5156" s="38" t="str">
        <f>IF(E5156="","",IF(OR(E5156="Project Management",E5156="Project Support",E5156="Sprint Management",E5156="Sprint Support"),"NA",(((SUMIF(AD:AD,AD5156,H:H)/VLOOKUP(AD5156,[2]Formula!V:X,3,0))*VLOOKUP(AD5156,[2]Formula!V:X,2,0))*H5156)/SUMIF(AD:AD,AD5156,H:H)))</f>
        <v/>
      </c>
      <c r="L5156" s="38" t="str">
        <f t="shared" si="481"/>
        <v/>
      </c>
      <c r="M5156" s="38" t="str">
        <f t="shared" si="482"/>
        <v/>
      </c>
      <c r="N5156" s="38" t="str">
        <f t="shared" si="484"/>
        <v/>
      </c>
      <c r="O5156" s="38" t="str">
        <f t="shared" si="480"/>
        <v/>
      </c>
      <c r="P5156" s="39" t="str">
        <f t="shared" si="485"/>
        <v/>
      </c>
      <c r="AC5156" s="42" t="str">
        <f>IF(B5156="","",VLOOKUP(B5156,[2]Formula!B:C,2,0))</f>
        <v/>
      </c>
      <c r="AD5156" s="43" t="str">
        <f t="shared" si="483"/>
        <v/>
      </c>
    </row>
    <row r="5157" spans="1:30" x14ac:dyDescent="0.25">
      <c r="A5157" s="64"/>
      <c r="B5157" s="64"/>
      <c r="C5157" s="66"/>
      <c r="D5157" s="67"/>
      <c r="E5157" s="64"/>
      <c r="F5157" s="64"/>
      <c r="G5157" s="37" t="str">
        <f>IF(E5157="","",IF(OR(E5157="Project Management",E5157="Project Support",E5157="Sprint Management",E5157="Sprint Support"),"NA",ROUND((((VLOOKUP(AD5157,[2]Formula!V:X,3,0)))-SUMIF(AD:AD,AD5157,H:H)),2)))</f>
        <v/>
      </c>
      <c r="H5157" s="71"/>
      <c r="I5157" s="72"/>
      <c r="J5157" s="72"/>
      <c r="K5157" s="38" t="str">
        <f>IF(E5157="","",IF(OR(E5157="Project Management",E5157="Project Support",E5157="Sprint Management",E5157="Sprint Support"),"NA",(((SUMIF(AD:AD,AD5157,H:H)/VLOOKUP(AD5157,[2]Formula!V:X,3,0))*VLOOKUP(AD5157,[2]Formula!V:X,2,0))*H5157)/SUMIF(AD:AD,AD5157,H:H)))</f>
        <v/>
      </c>
      <c r="L5157" s="38" t="str">
        <f t="shared" si="481"/>
        <v/>
      </c>
      <c r="M5157" s="38" t="str">
        <f t="shared" si="482"/>
        <v/>
      </c>
      <c r="N5157" s="38" t="str">
        <f t="shared" si="484"/>
        <v/>
      </c>
      <c r="O5157" s="38" t="str">
        <f t="shared" si="480"/>
        <v/>
      </c>
      <c r="P5157" s="39" t="str">
        <f t="shared" si="485"/>
        <v/>
      </c>
      <c r="AC5157" s="42" t="str">
        <f>IF(B5157="","",VLOOKUP(B5157,[2]Formula!B:C,2,0))</f>
        <v/>
      </c>
      <c r="AD5157" s="43" t="str">
        <f t="shared" si="483"/>
        <v/>
      </c>
    </row>
    <row r="5158" spans="1:30" x14ac:dyDescent="0.25">
      <c r="A5158" s="64"/>
      <c r="B5158" s="64"/>
      <c r="C5158" s="66"/>
      <c r="D5158" s="67"/>
      <c r="E5158" s="64"/>
      <c r="F5158" s="64"/>
      <c r="G5158" s="37" t="str">
        <f>IF(E5158="","",IF(OR(E5158="Project Management",E5158="Project Support",E5158="Sprint Management",E5158="Sprint Support"),"NA",ROUND((((VLOOKUP(AD5158,[2]Formula!V:X,3,0)))-SUMIF(AD:AD,AD5158,H:H)),2)))</f>
        <v/>
      </c>
      <c r="H5158" s="71"/>
      <c r="I5158" s="72"/>
      <c r="J5158" s="72"/>
      <c r="K5158" s="38" t="str">
        <f>IF(E5158="","",IF(OR(E5158="Project Management",E5158="Project Support",E5158="Sprint Management",E5158="Sprint Support"),"NA",(((SUMIF(AD:AD,AD5158,H:H)/VLOOKUP(AD5158,[2]Formula!V:X,3,0))*VLOOKUP(AD5158,[2]Formula!V:X,2,0))*H5158)/SUMIF(AD:AD,AD5158,H:H)))</f>
        <v/>
      </c>
      <c r="L5158" s="38" t="str">
        <f t="shared" si="481"/>
        <v/>
      </c>
      <c r="M5158" s="38" t="str">
        <f t="shared" si="482"/>
        <v/>
      </c>
      <c r="N5158" s="38" t="str">
        <f t="shared" si="484"/>
        <v/>
      </c>
      <c r="O5158" s="38" t="str">
        <f t="shared" si="480"/>
        <v/>
      </c>
      <c r="P5158" s="39" t="str">
        <f t="shared" si="485"/>
        <v/>
      </c>
      <c r="AC5158" s="42" t="str">
        <f>IF(B5158="","",VLOOKUP(B5158,[2]Formula!B:C,2,0))</f>
        <v/>
      </c>
      <c r="AD5158" s="43" t="str">
        <f t="shared" si="483"/>
        <v/>
      </c>
    </row>
    <row r="5159" spans="1:30" x14ac:dyDescent="0.25">
      <c r="A5159" s="64"/>
      <c r="B5159" s="64"/>
      <c r="C5159" s="66"/>
      <c r="D5159" s="67"/>
      <c r="E5159" s="64"/>
      <c r="F5159" s="64"/>
      <c r="G5159" s="37" t="str">
        <f>IF(E5159="","",IF(OR(E5159="Project Management",E5159="Project Support",E5159="Sprint Management",E5159="Sprint Support"),"NA",ROUND((((VLOOKUP(AD5159,[2]Formula!V:X,3,0)))-SUMIF(AD:AD,AD5159,H:H)),2)))</f>
        <v/>
      </c>
      <c r="H5159" s="71"/>
      <c r="I5159" s="72"/>
      <c r="J5159" s="72"/>
      <c r="K5159" s="38" t="str">
        <f>IF(E5159="","",IF(OR(E5159="Project Management",E5159="Project Support",E5159="Sprint Management",E5159="Sprint Support"),"NA",(((SUMIF(AD:AD,AD5159,H:H)/VLOOKUP(AD5159,[2]Formula!V:X,3,0))*VLOOKUP(AD5159,[2]Formula!V:X,2,0))*H5159)/SUMIF(AD:AD,AD5159,H:H)))</f>
        <v/>
      </c>
      <c r="L5159" s="38" t="str">
        <f t="shared" si="481"/>
        <v/>
      </c>
      <c r="M5159" s="38" t="str">
        <f t="shared" si="482"/>
        <v/>
      </c>
      <c r="N5159" s="38" t="str">
        <f t="shared" si="484"/>
        <v/>
      </c>
      <c r="O5159" s="38" t="str">
        <f t="shared" si="480"/>
        <v/>
      </c>
      <c r="P5159" s="39" t="str">
        <f t="shared" si="485"/>
        <v/>
      </c>
      <c r="AC5159" s="42" t="str">
        <f>IF(B5159="","",VLOOKUP(B5159,[2]Formula!B:C,2,0))</f>
        <v/>
      </c>
      <c r="AD5159" s="43" t="str">
        <f t="shared" si="483"/>
        <v/>
      </c>
    </row>
    <row r="5160" spans="1:30" x14ac:dyDescent="0.25">
      <c r="A5160" s="64"/>
      <c r="B5160" s="64"/>
      <c r="C5160" s="66"/>
      <c r="D5160" s="67"/>
      <c r="E5160" s="64"/>
      <c r="F5160" s="64"/>
      <c r="G5160" s="37" t="str">
        <f>IF(E5160="","",IF(OR(E5160="Project Management",E5160="Project Support",E5160="Sprint Management",E5160="Sprint Support"),"NA",ROUND((((VLOOKUP(AD5160,[2]Formula!V:X,3,0)))-SUMIF(AD:AD,AD5160,H:H)),2)))</f>
        <v/>
      </c>
      <c r="H5160" s="71"/>
      <c r="I5160" s="72"/>
      <c r="J5160" s="72"/>
      <c r="K5160" s="38" t="str">
        <f>IF(E5160="","",IF(OR(E5160="Project Management",E5160="Project Support",E5160="Sprint Management",E5160="Sprint Support"),"NA",(((SUMIF(AD:AD,AD5160,H:H)/VLOOKUP(AD5160,[2]Formula!V:X,3,0))*VLOOKUP(AD5160,[2]Formula!V:X,2,0))*H5160)/SUMIF(AD:AD,AD5160,H:H)))</f>
        <v/>
      </c>
      <c r="L5160" s="38" t="str">
        <f t="shared" si="481"/>
        <v/>
      </c>
      <c r="M5160" s="38" t="str">
        <f t="shared" si="482"/>
        <v/>
      </c>
      <c r="N5160" s="38" t="str">
        <f t="shared" si="484"/>
        <v/>
      </c>
      <c r="O5160" s="38" t="str">
        <f t="shared" si="480"/>
        <v/>
      </c>
      <c r="P5160" s="39" t="str">
        <f t="shared" si="485"/>
        <v/>
      </c>
      <c r="AC5160" s="42" t="str">
        <f>IF(B5160="","",VLOOKUP(B5160,[2]Formula!B:C,2,0))</f>
        <v/>
      </c>
      <c r="AD5160" s="43" t="str">
        <f t="shared" si="483"/>
        <v/>
      </c>
    </row>
    <row r="5161" spans="1:30" x14ac:dyDescent="0.25">
      <c r="A5161" s="64"/>
      <c r="B5161" s="64"/>
      <c r="C5161" s="66"/>
      <c r="D5161" s="67"/>
      <c r="E5161" s="64"/>
      <c r="F5161" s="64"/>
      <c r="G5161" s="37" t="str">
        <f>IF(E5161="","",IF(OR(E5161="Project Management",E5161="Project Support",E5161="Sprint Management",E5161="Sprint Support"),"NA",ROUND((((VLOOKUP(AD5161,[2]Formula!V:X,3,0)))-SUMIF(AD:AD,AD5161,H:H)),2)))</f>
        <v/>
      </c>
      <c r="H5161" s="71"/>
      <c r="I5161" s="72"/>
      <c r="J5161" s="72"/>
      <c r="K5161" s="38" t="str">
        <f>IF(E5161="","",IF(OR(E5161="Project Management",E5161="Project Support",E5161="Sprint Management",E5161="Sprint Support"),"NA",(((SUMIF(AD:AD,AD5161,H:H)/VLOOKUP(AD5161,[2]Formula!V:X,3,0))*VLOOKUP(AD5161,[2]Formula!V:X,2,0))*H5161)/SUMIF(AD:AD,AD5161,H:H)))</f>
        <v/>
      </c>
      <c r="L5161" s="38" t="str">
        <f t="shared" si="481"/>
        <v/>
      </c>
      <c r="M5161" s="38" t="str">
        <f t="shared" si="482"/>
        <v/>
      </c>
      <c r="N5161" s="38" t="str">
        <f t="shared" si="484"/>
        <v/>
      </c>
      <c r="O5161" s="38" t="str">
        <f t="shared" si="480"/>
        <v/>
      </c>
      <c r="P5161" s="39" t="str">
        <f t="shared" si="485"/>
        <v/>
      </c>
      <c r="AC5161" s="42" t="str">
        <f>IF(B5161="","",VLOOKUP(B5161,[2]Formula!B:C,2,0))</f>
        <v/>
      </c>
      <c r="AD5161" s="43" t="str">
        <f t="shared" si="483"/>
        <v/>
      </c>
    </row>
    <row r="5162" spans="1:30" x14ac:dyDescent="0.25">
      <c r="A5162" s="64"/>
      <c r="B5162" s="64"/>
      <c r="C5162" s="66"/>
      <c r="D5162" s="67"/>
      <c r="E5162" s="64"/>
      <c r="F5162" s="64"/>
      <c r="G5162" s="37" t="str">
        <f>IF(E5162="","",IF(OR(E5162="Project Management",E5162="Project Support",E5162="Sprint Management",E5162="Sprint Support"),"NA",ROUND((((VLOOKUP(AD5162,[2]Formula!V:X,3,0)))-SUMIF(AD:AD,AD5162,H:H)),2)))</f>
        <v/>
      </c>
      <c r="H5162" s="71"/>
      <c r="I5162" s="72"/>
      <c r="J5162" s="72"/>
      <c r="K5162" s="38" t="str">
        <f>IF(E5162="","",IF(OR(E5162="Project Management",E5162="Project Support",E5162="Sprint Management",E5162="Sprint Support"),"NA",(((SUMIF(AD:AD,AD5162,H:H)/VLOOKUP(AD5162,[2]Formula!V:X,3,0))*VLOOKUP(AD5162,[2]Formula!V:X,2,0))*H5162)/SUMIF(AD:AD,AD5162,H:H)))</f>
        <v/>
      </c>
      <c r="L5162" s="38" t="str">
        <f t="shared" si="481"/>
        <v/>
      </c>
      <c r="M5162" s="38" t="str">
        <f t="shared" si="482"/>
        <v/>
      </c>
      <c r="N5162" s="38" t="str">
        <f t="shared" si="484"/>
        <v/>
      </c>
      <c r="O5162" s="38" t="str">
        <f t="shared" si="480"/>
        <v/>
      </c>
      <c r="P5162" s="39" t="str">
        <f t="shared" si="485"/>
        <v/>
      </c>
      <c r="AC5162" s="42" t="str">
        <f>IF(B5162="","",VLOOKUP(B5162,[2]Formula!B:C,2,0))</f>
        <v/>
      </c>
      <c r="AD5162" s="43" t="str">
        <f t="shared" si="483"/>
        <v/>
      </c>
    </row>
    <row r="5163" spans="1:30" x14ac:dyDescent="0.25">
      <c r="A5163" s="64"/>
      <c r="B5163" s="64"/>
      <c r="C5163" s="66"/>
      <c r="D5163" s="67"/>
      <c r="E5163" s="64"/>
      <c r="F5163" s="64"/>
      <c r="G5163" s="37" t="str">
        <f>IF(E5163="","",IF(OR(E5163="Project Management",E5163="Project Support",E5163="Sprint Management",E5163="Sprint Support"),"NA",ROUND((((VLOOKUP(AD5163,[2]Formula!V:X,3,0)))-SUMIF(AD:AD,AD5163,H:H)),2)))</f>
        <v/>
      </c>
      <c r="H5163" s="71"/>
      <c r="I5163" s="72"/>
      <c r="J5163" s="72"/>
      <c r="K5163" s="38" t="str">
        <f>IF(E5163="","",IF(OR(E5163="Project Management",E5163="Project Support",E5163="Sprint Management",E5163="Sprint Support"),"NA",(((SUMIF(AD:AD,AD5163,H:H)/VLOOKUP(AD5163,[2]Formula!V:X,3,0))*VLOOKUP(AD5163,[2]Formula!V:X,2,0))*H5163)/SUMIF(AD:AD,AD5163,H:H)))</f>
        <v/>
      </c>
      <c r="L5163" s="38" t="str">
        <f t="shared" si="481"/>
        <v/>
      </c>
      <c r="M5163" s="38" t="str">
        <f t="shared" si="482"/>
        <v/>
      </c>
      <c r="N5163" s="38" t="str">
        <f t="shared" si="484"/>
        <v/>
      </c>
      <c r="O5163" s="38" t="str">
        <f t="shared" si="480"/>
        <v/>
      </c>
      <c r="P5163" s="39" t="str">
        <f t="shared" si="485"/>
        <v/>
      </c>
      <c r="AC5163" s="42" t="str">
        <f>IF(B5163="","",VLOOKUP(B5163,[2]Formula!B:C,2,0))</f>
        <v/>
      </c>
      <c r="AD5163" s="43" t="str">
        <f t="shared" si="483"/>
        <v/>
      </c>
    </row>
    <row r="5164" spans="1:30" x14ac:dyDescent="0.25">
      <c r="A5164" s="64"/>
      <c r="B5164" s="64"/>
      <c r="C5164" s="66"/>
      <c r="D5164" s="67"/>
      <c r="E5164" s="64"/>
      <c r="F5164" s="64"/>
      <c r="G5164" s="37" t="str">
        <f>IF(E5164="","",IF(OR(E5164="Project Management",E5164="Project Support",E5164="Sprint Management",E5164="Sprint Support"),"NA",ROUND((((VLOOKUP(AD5164,[2]Formula!V:X,3,0)))-SUMIF(AD:AD,AD5164,H:H)),2)))</f>
        <v/>
      </c>
      <c r="H5164" s="71"/>
      <c r="I5164" s="72"/>
      <c r="J5164" s="72"/>
      <c r="K5164" s="38" t="str">
        <f>IF(E5164="","",IF(OR(E5164="Project Management",E5164="Project Support",E5164="Sprint Management",E5164="Sprint Support"),"NA",(((SUMIF(AD:AD,AD5164,H:H)/VLOOKUP(AD5164,[2]Formula!V:X,3,0))*VLOOKUP(AD5164,[2]Formula!V:X,2,0))*H5164)/SUMIF(AD:AD,AD5164,H:H)))</f>
        <v/>
      </c>
      <c r="L5164" s="38" t="str">
        <f t="shared" si="481"/>
        <v/>
      </c>
      <c r="M5164" s="38" t="str">
        <f t="shared" si="482"/>
        <v/>
      </c>
      <c r="N5164" s="38" t="str">
        <f t="shared" si="484"/>
        <v/>
      </c>
      <c r="O5164" s="38" t="str">
        <f t="shared" si="480"/>
        <v/>
      </c>
      <c r="P5164" s="39" t="str">
        <f t="shared" si="485"/>
        <v/>
      </c>
      <c r="AC5164" s="42" t="str">
        <f>IF(B5164="","",VLOOKUP(B5164,[2]Formula!B:C,2,0))</f>
        <v/>
      </c>
      <c r="AD5164" s="43" t="str">
        <f t="shared" si="483"/>
        <v/>
      </c>
    </row>
    <row r="5165" spans="1:30" x14ac:dyDescent="0.25">
      <c r="A5165" s="64"/>
      <c r="B5165" s="64"/>
      <c r="C5165" s="66"/>
      <c r="D5165" s="67"/>
      <c r="E5165" s="64"/>
      <c r="F5165" s="64"/>
      <c r="G5165" s="37" t="str">
        <f>IF(E5165="","",IF(OR(E5165="Project Management",E5165="Project Support",E5165="Sprint Management",E5165="Sprint Support"),"NA",ROUND((((VLOOKUP(AD5165,[2]Formula!V:X,3,0)))-SUMIF(AD:AD,AD5165,H:H)),2)))</f>
        <v/>
      </c>
      <c r="H5165" s="71"/>
      <c r="I5165" s="72"/>
      <c r="J5165" s="72"/>
      <c r="K5165" s="38" t="str">
        <f>IF(E5165="","",IF(OR(E5165="Project Management",E5165="Project Support",E5165="Sprint Management",E5165="Sprint Support"),"NA",(((SUMIF(AD:AD,AD5165,H:H)/VLOOKUP(AD5165,[2]Formula!V:X,3,0))*VLOOKUP(AD5165,[2]Formula!V:X,2,0))*H5165)/SUMIF(AD:AD,AD5165,H:H)))</f>
        <v/>
      </c>
      <c r="L5165" s="38" t="str">
        <f t="shared" si="481"/>
        <v/>
      </c>
      <c r="M5165" s="38" t="str">
        <f t="shared" si="482"/>
        <v/>
      </c>
      <c r="N5165" s="38" t="str">
        <f t="shared" si="484"/>
        <v/>
      </c>
      <c r="O5165" s="38" t="str">
        <f t="shared" si="480"/>
        <v/>
      </c>
      <c r="P5165" s="39" t="str">
        <f t="shared" si="485"/>
        <v/>
      </c>
      <c r="AC5165" s="42" t="str">
        <f>IF(B5165="","",VLOOKUP(B5165,[2]Formula!B:C,2,0))</f>
        <v/>
      </c>
      <c r="AD5165" s="43" t="str">
        <f t="shared" si="483"/>
        <v/>
      </c>
    </row>
    <row r="5166" spans="1:30" x14ac:dyDescent="0.25">
      <c r="A5166" s="64"/>
      <c r="B5166" s="64"/>
      <c r="C5166" s="66"/>
      <c r="D5166" s="67"/>
      <c r="E5166" s="64"/>
      <c r="F5166" s="64"/>
      <c r="G5166" s="37" t="str">
        <f>IF(E5166="","",IF(OR(E5166="Project Management",E5166="Project Support",E5166="Sprint Management",E5166="Sprint Support"),"NA",ROUND((((VLOOKUP(AD5166,[2]Formula!V:X,3,0)))-SUMIF(AD:AD,AD5166,H:H)),2)))</f>
        <v/>
      </c>
      <c r="H5166" s="71"/>
      <c r="I5166" s="72"/>
      <c r="J5166" s="72"/>
      <c r="K5166" s="38" t="str">
        <f>IF(E5166="","",IF(OR(E5166="Project Management",E5166="Project Support",E5166="Sprint Management",E5166="Sprint Support"),"NA",(((SUMIF(AD:AD,AD5166,H:H)/VLOOKUP(AD5166,[2]Formula!V:X,3,0))*VLOOKUP(AD5166,[2]Formula!V:X,2,0))*H5166)/SUMIF(AD:AD,AD5166,H:H)))</f>
        <v/>
      </c>
      <c r="L5166" s="38" t="str">
        <f t="shared" si="481"/>
        <v/>
      </c>
      <c r="M5166" s="38" t="str">
        <f t="shared" si="482"/>
        <v/>
      </c>
      <c r="N5166" s="38" t="str">
        <f t="shared" si="484"/>
        <v/>
      </c>
      <c r="O5166" s="38" t="str">
        <f t="shared" si="480"/>
        <v/>
      </c>
      <c r="P5166" s="39" t="str">
        <f t="shared" si="485"/>
        <v/>
      </c>
      <c r="AC5166" s="42" t="str">
        <f>IF(B5166="","",VLOOKUP(B5166,[2]Formula!B:C,2,0))</f>
        <v/>
      </c>
      <c r="AD5166" s="43" t="str">
        <f t="shared" si="483"/>
        <v/>
      </c>
    </row>
    <row r="5167" spans="1:30" x14ac:dyDescent="0.25">
      <c r="A5167" s="64"/>
      <c r="B5167" s="64"/>
      <c r="C5167" s="66"/>
      <c r="D5167" s="67"/>
      <c r="E5167" s="64"/>
      <c r="F5167" s="64"/>
      <c r="G5167" s="37" t="str">
        <f>IF(E5167="","",IF(OR(E5167="Project Management",E5167="Project Support",E5167="Sprint Management",E5167="Sprint Support"),"NA",ROUND((((VLOOKUP(AD5167,[2]Formula!V:X,3,0)))-SUMIF(AD:AD,AD5167,H:H)),2)))</f>
        <v/>
      </c>
      <c r="H5167" s="71"/>
      <c r="I5167" s="72"/>
      <c r="J5167" s="72"/>
      <c r="K5167" s="38" t="str">
        <f>IF(E5167="","",IF(OR(E5167="Project Management",E5167="Project Support",E5167="Sprint Management",E5167="Sprint Support"),"NA",(((SUMIF(AD:AD,AD5167,H:H)/VLOOKUP(AD5167,[2]Formula!V:X,3,0))*VLOOKUP(AD5167,[2]Formula!V:X,2,0))*H5167)/SUMIF(AD:AD,AD5167,H:H)))</f>
        <v/>
      </c>
      <c r="L5167" s="38" t="str">
        <f t="shared" si="481"/>
        <v/>
      </c>
      <c r="M5167" s="38" t="str">
        <f t="shared" si="482"/>
        <v/>
      </c>
      <c r="N5167" s="38" t="str">
        <f t="shared" si="484"/>
        <v/>
      </c>
      <c r="O5167" s="38" t="str">
        <f t="shared" si="480"/>
        <v/>
      </c>
      <c r="P5167" s="39" t="str">
        <f t="shared" si="485"/>
        <v/>
      </c>
      <c r="AC5167" s="42" t="str">
        <f>IF(B5167="","",VLOOKUP(B5167,[2]Formula!B:C,2,0))</f>
        <v/>
      </c>
      <c r="AD5167" s="43" t="str">
        <f t="shared" si="483"/>
        <v/>
      </c>
    </row>
    <row r="5168" spans="1:30" x14ac:dyDescent="0.25">
      <c r="A5168" s="64"/>
      <c r="B5168" s="64"/>
      <c r="C5168" s="66"/>
      <c r="D5168" s="67"/>
      <c r="E5168" s="64"/>
      <c r="F5168" s="64"/>
      <c r="G5168" s="37" t="str">
        <f>IF(E5168="","",IF(OR(E5168="Project Management",E5168="Project Support",E5168="Sprint Management",E5168="Sprint Support"),"NA",ROUND((((VLOOKUP(AD5168,[2]Formula!V:X,3,0)))-SUMIF(AD:AD,AD5168,H:H)),2)))</f>
        <v/>
      </c>
      <c r="H5168" s="71"/>
      <c r="I5168" s="72"/>
      <c r="J5168" s="72"/>
      <c r="K5168" s="38" t="str">
        <f>IF(E5168="","",IF(OR(E5168="Project Management",E5168="Project Support",E5168="Sprint Management",E5168="Sprint Support"),"NA",(((SUMIF(AD:AD,AD5168,H:H)/VLOOKUP(AD5168,[2]Formula!V:X,3,0))*VLOOKUP(AD5168,[2]Formula!V:X,2,0))*H5168)/SUMIF(AD:AD,AD5168,H:H)))</f>
        <v/>
      </c>
      <c r="L5168" s="38" t="str">
        <f t="shared" si="481"/>
        <v/>
      </c>
      <c r="M5168" s="38" t="str">
        <f t="shared" si="482"/>
        <v/>
      </c>
      <c r="N5168" s="38" t="str">
        <f t="shared" si="484"/>
        <v/>
      </c>
      <c r="O5168" s="38" t="str">
        <f t="shared" si="480"/>
        <v/>
      </c>
      <c r="P5168" s="39" t="str">
        <f t="shared" si="485"/>
        <v/>
      </c>
      <c r="AC5168" s="42" t="str">
        <f>IF(B5168="","",VLOOKUP(B5168,[2]Formula!B:C,2,0))</f>
        <v/>
      </c>
      <c r="AD5168" s="43" t="str">
        <f t="shared" si="483"/>
        <v/>
      </c>
    </row>
    <row r="5169" spans="1:30" x14ac:dyDescent="0.25">
      <c r="A5169" s="64"/>
      <c r="B5169" s="64"/>
      <c r="C5169" s="66"/>
      <c r="D5169" s="67"/>
      <c r="E5169" s="64"/>
      <c r="F5169" s="64"/>
      <c r="G5169" s="37" t="str">
        <f>IF(E5169="","",IF(OR(E5169="Project Management",E5169="Project Support",E5169="Sprint Management",E5169="Sprint Support"),"NA",ROUND((((VLOOKUP(AD5169,[2]Formula!V:X,3,0)))-SUMIF(AD:AD,AD5169,H:H)),2)))</f>
        <v/>
      </c>
      <c r="H5169" s="71"/>
      <c r="I5169" s="72"/>
      <c r="J5169" s="72"/>
      <c r="K5169" s="38" t="str">
        <f>IF(E5169="","",IF(OR(E5169="Project Management",E5169="Project Support",E5169="Sprint Management",E5169="Sprint Support"),"NA",(((SUMIF(AD:AD,AD5169,H:H)/VLOOKUP(AD5169,[2]Formula!V:X,3,0))*VLOOKUP(AD5169,[2]Formula!V:X,2,0))*H5169)/SUMIF(AD:AD,AD5169,H:H)))</f>
        <v/>
      </c>
      <c r="L5169" s="38" t="str">
        <f t="shared" si="481"/>
        <v/>
      </c>
      <c r="M5169" s="38" t="str">
        <f t="shared" si="482"/>
        <v/>
      </c>
      <c r="N5169" s="38" t="str">
        <f t="shared" si="484"/>
        <v/>
      </c>
      <c r="O5169" s="38" t="str">
        <f t="shared" si="480"/>
        <v/>
      </c>
      <c r="P5169" s="39" t="str">
        <f t="shared" si="485"/>
        <v/>
      </c>
      <c r="AC5169" s="42" t="str">
        <f>IF(B5169="","",VLOOKUP(B5169,[2]Formula!B:C,2,0))</f>
        <v/>
      </c>
      <c r="AD5169" s="43" t="str">
        <f t="shared" si="483"/>
        <v/>
      </c>
    </row>
    <row r="5170" spans="1:30" x14ac:dyDescent="0.25">
      <c r="A5170" s="64"/>
      <c r="B5170" s="64"/>
      <c r="C5170" s="66"/>
      <c r="D5170" s="67"/>
      <c r="E5170" s="64"/>
      <c r="F5170" s="64"/>
      <c r="G5170" s="37" t="str">
        <f>IF(E5170="","",IF(OR(E5170="Project Management",E5170="Project Support",E5170="Sprint Management",E5170="Sprint Support"),"NA",ROUND((((VLOOKUP(AD5170,[2]Formula!V:X,3,0)))-SUMIF(AD:AD,AD5170,H:H)),2)))</f>
        <v/>
      </c>
      <c r="H5170" s="71"/>
      <c r="I5170" s="72"/>
      <c r="J5170" s="72"/>
      <c r="K5170" s="38" t="str">
        <f>IF(E5170="","",IF(OR(E5170="Project Management",E5170="Project Support",E5170="Sprint Management",E5170="Sprint Support"),"NA",(((SUMIF(AD:AD,AD5170,H:H)/VLOOKUP(AD5170,[2]Formula!V:X,3,0))*VLOOKUP(AD5170,[2]Formula!V:X,2,0))*H5170)/SUMIF(AD:AD,AD5170,H:H)))</f>
        <v/>
      </c>
      <c r="L5170" s="38" t="str">
        <f t="shared" si="481"/>
        <v/>
      </c>
      <c r="M5170" s="38" t="str">
        <f t="shared" si="482"/>
        <v/>
      </c>
      <c r="N5170" s="38" t="str">
        <f t="shared" si="484"/>
        <v/>
      </c>
      <c r="O5170" s="38" t="str">
        <f t="shared" si="480"/>
        <v/>
      </c>
      <c r="P5170" s="39" t="str">
        <f t="shared" si="485"/>
        <v/>
      </c>
      <c r="AC5170" s="42" t="str">
        <f>IF(B5170="","",VLOOKUP(B5170,[2]Formula!B:C,2,0))</f>
        <v/>
      </c>
      <c r="AD5170" s="43" t="str">
        <f t="shared" si="483"/>
        <v/>
      </c>
    </row>
    <row r="5171" spans="1:30" x14ac:dyDescent="0.25">
      <c r="A5171" s="64"/>
      <c r="B5171" s="64"/>
      <c r="C5171" s="66"/>
      <c r="D5171" s="67"/>
      <c r="E5171" s="64"/>
      <c r="F5171" s="64"/>
      <c r="G5171" s="37" t="str">
        <f>IF(E5171="","",IF(OR(E5171="Project Management",E5171="Project Support",E5171="Sprint Management",E5171="Sprint Support"),"NA",ROUND((((VLOOKUP(AD5171,[2]Formula!V:X,3,0)))-SUMIF(AD:AD,AD5171,H:H)),2)))</f>
        <v/>
      </c>
      <c r="H5171" s="71"/>
      <c r="I5171" s="72"/>
      <c r="J5171" s="72"/>
      <c r="K5171" s="38" t="str">
        <f>IF(E5171="","",IF(OR(E5171="Project Management",E5171="Project Support",E5171="Sprint Management",E5171="Sprint Support"),"NA",(((SUMIF(AD:AD,AD5171,H:H)/VLOOKUP(AD5171,[2]Formula!V:X,3,0))*VLOOKUP(AD5171,[2]Formula!V:X,2,0))*H5171)/SUMIF(AD:AD,AD5171,H:H)))</f>
        <v/>
      </c>
      <c r="L5171" s="38" t="str">
        <f t="shared" si="481"/>
        <v/>
      </c>
      <c r="M5171" s="38" t="str">
        <f t="shared" si="482"/>
        <v/>
      </c>
      <c r="N5171" s="38" t="str">
        <f t="shared" si="484"/>
        <v/>
      </c>
      <c r="O5171" s="38" t="str">
        <f t="shared" si="480"/>
        <v/>
      </c>
      <c r="P5171" s="39" t="str">
        <f t="shared" si="485"/>
        <v/>
      </c>
      <c r="AC5171" s="42" t="str">
        <f>IF(B5171="","",VLOOKUP(B5171,[2]Formula!B:C,2,0))</f>
        <v/>
      </c>
      <c r="AD5171" s="43" t="str">
        <f t="shared" si="483"/>
        <v/>
      </c>
    </row>
    <row r="5172" spans="1:30" x14ac:dyDescent="0.25">
      <c r="A5172" s="64"/>
      <c r="B5172" s="64"/>
      <c r="C5172" s="66"/>
      <c r="D5172" s="67"/>
      <c r="E5172" s="64"/>
      <c r="F5172" s="64"/>
      <c r="G5172" s="37" t="str">
        <f>IF(E5172="","",IF(OR(E5172="Project Management",E5172="Project Support",E5172="Sprint Management",E5172="Sprint Support"),"NA",ROUND((((VLOOKUP(AD5172,[2]Formula!V:X,3,0)))-SUMIF(AD:AD,AD5172,H:H)),2)))</f>
        <v/>
      </c>
      <c r="H5172" s="71"/>
      <c r="I5172" s="72"/>
      <c r="J5172" s="72"/>
      <c r="K5172" s="38" t="str">
        <f>IF(E5172="","",IF(OR(E5172="Project Management",E5172="Project Support",E5172="Sprint Management",E5172="Sprint Support"),"NA",(((SUMIF(AD:AD,AD5172,H:H)/VLOOKUP(AD5172,[2]Formula!V:X,3,0))*VLOOKUP(AD5172,[2]Formula!V:X,2,0))*H5172)/SUMIF(AD:AD,AD5172,H:H)))</f>
        <v/>
      </c>
      <c r="L5172" s="38" t="str">
        <f t="shared" si="481"/>
        <v/>
      </c>
      <c r="M5172" s="38" t="str">
        <f t="shared" si="482"/>
        <v/>
      </c>
      <c r="N5172" s="38" t="str">
        <f t="shared" si="484"/>
        <v/>
      </c>
      <c r="O5172" s="38" t="str">
        <f t="shared" si="480"/>
        <v/>
      </c>
      <c r="P5172" s="39" t="str">
        <f t="shared" si="485"/>
        <v/>
      </c>
      <c r="AC5172" s="42" t="str">
        <f>IF(B5172="","",VLOOKUP(B5172,[2]Formula!B:C,2,0))</f>
        <v/>
      </c>
      <c r="AD5172" s="43" t="str">
        <f t="shared" si="483"/>
        <v/>
      </c>
    </row>
    <row r="5173" spans="1:30" x14ac:dyDescent="0.25">
      <c r="A5173" s="64"/>
      <c r="B5173" s="64"/>
      <c r="C5173" s="66"/>
      <c r="D5173" s="67"/>
      <c r="E5173" s="64"/>
      <c r="F5173" s="64"/>
      <c r="G5173" s="37" t="str">
        <f>IF(E5173="","",IF(OR(E5173="Project Management",E5173="Project Support",E5173="Sprint Management",E5173="Sprint Support"),"NA",ROUND((((VLOOKUP(AD5173,[2]Formula!V:X,3,0)))-SUMIF(AD:AD,AD5173,H:H)),2)))</f>
        <v/>
      </c>
      <c r="H5173" s="71"/>
      <c r="I5173" s="72"/>
      <c r="J5173" s="72"/>
      <c r="K5173" s="38" t="str">
        <f>IF(E5173="","",IF(OR(E5173="Project Management",E5173="Project Support",E5173="Sprint Management",E5173="Sprint Support"),"NA",(((SUMIF(AD:AD,AD5173,H:H)/VLOOKUP(AD5173,[2]Formula!V:X,3,0))*VLOOKUP(AD5173,[2]Formula!V:X,2,0))*H5173)/SUMIF(AD:AD,AD5173,H:H)))</f>
        <v/>
      </c>
      <c r="L5173" s="38" t="str">
        <f t="shared" si="481"/>
        <v/>
      </c>
      <c r="M5173" s="38" t="str">
        <f t="shared" si="482"/>
        <v/>
      </c>
      <c r="N5173" s="38" t="str">
        <f t="shared" si="484"/>
        <v/>
      </c>
      <c r="O5173" s="38" t="str">
        <f t="shared" ref="O5173:O5236" si="486">IFERROR(L5173/M5173,"")</f>
        <v/>
      </c>
      <c r="P5173" s="39" t="str">
        <f t="shared" si="485"/>
        <v/>
      </c>
      <c r="AC5173" s="42" t="str">
        <f>IF(B5173="","",VLOOKUP(B5173,[2]Formula!B:C,2,0))</f>
        <v/>
      </c>
      <c r="AD5173" s="43" t="str">
        <f t="shared" si="483"/>
        <v/>
      </c>
    </row>
    <row r="5174" spans="1:30" x14ac:dyDescent="0.25">
      <c r="A5174" s="64"/>
      <c r="B5174" s="64"/>
      <c r="C5174" s="66"/>
      <c r="D5174" s="67"/>
      <c r="E5174" s="64"/>
      <c r="F5174" s="64"/>
      <c r="G5174" s="37" t="str">
        <f>IF(E5174="","",IF(OR(E5174="Project Management",E5174="Project Support",E5174="Sprint Management",E5174="Sprint Support"),"NA",ROUND((((VLOOKUP(AD5174,[2]Formula!V:X,3,0)))-SUMIF(AD:AD,AD5174,H:H)),2)))</f>
        <v/>
      </c>
      <c r="H5174" s="71"/>
      <c r="I5174" s="72"/>
      <c r="J5174" s="72"/>
      <c r="K5174" s="38" t="str">
        <f>IF(E5174="","",IF(OR(E5174="Project Management",E5174="Project Support",E5174="Sprint Management",E5174="Sprint Support"),"NA",(((SUMIF(AD:AD,AD5174,H:H)/VLOOKUP(AD5174,[2]Formula!V:X,3,0))*VLOOKUP(AD5174,[2]Formula!V:X,2,0))*H5174)/SUMIF(AD:AD,AD5174,H:H)))</f>
        <v/>
      </c>
      <c r="L5174" s="38" t="str">
        <f t="shared" si="481"/>
        <v/>
      </c>
      <c r="M5174" s="38" t="str">
        <f t="shared" si="482"/>
        <v/>
      </c>
      <c r="N5174" s="38" t="str">
        <f t="shared" si="484"/>
        <v/>
      </c>
      <c r="O5174" s="38" t="str">
        <f t="shared" si="486"/>
        <v/>
      </c>
      <c r="P5174" s="39" t="str">
        <f t="shared" si="485"/>
        <v/>
      </c>
      <c r="AC5174" s="42" t="str">
        <f>IF(B5174="","",VLOOKUP(B5174,[2]Formula!B:C,2,0))</f>
        <v/>
      </c>
      <c r="AD5174" s="43" t="str">
        <f t="shared" si="483"/>
        <v/>
      </c>
    </row>
    <row r="5175" spans="1:30" x14ac:dyDescent="0.25">
      <c r="A5175" s="64"/>
      <c r="B5175" s="64"/>
      <c r="C5175" s="66"/>
      <c r="D5175" s="67"/>
      <c r="E5175" s="64"/>
      <c r="F5175" s="64"/>
      <c r="G5175" s="37" t="str">
        <f>IF(E5175="","",IF(OR(E5175="Project Management",E5175="Project Support",E5175="Sprint Management",E5175="Sprint Support"),"NA",ROUND((((VLOOKUP(AD5175,[2]Formula!V:X,3,0)))-SUMIF(AD:AD,AD5175,H:H)),2)))</f>
        <v/>
      </c>
      <c r="H5175" s="71"/>
      <c r="I5175" s="72"/>
      <c r="J5175" s="72"/>
      <c r="K5175" s="38" t="str">
        <f>IF(E5175="","",IF(OR(E5175="Project Management",E5175="Project Support",E5175="Sprint Management",E5175="Sprint Support"),"NA",(((SUMIF(AD:AD,AD5175,H:H)/VLOOKUP(AD5175,[2]Formula!V:X,3,0))*VLOOKUP(AD5175,[2]Formula!V:X,2,0))*H5175)/SUMIF(AD:AD,AD5175,H:H)))</f>
        <v/>
      </c>
      <c r="L5175" s="38" t="str">
        <f t="shared" si="481"/>
        <v/>
      </c>
      <c r="M5175" s="38" t="str">
        <f t="shared" si="482"/>
        <v/>
      </c>
      <c r="N5175" s="38" t="str">
        <f t="shared" si="484"/>
        <v/>
      </c>
      <c r="O5175" s="38" t="str">
        <f t="shared" si="486"/>
        <v/>
      </c>
      <c r="P5175" s="39" t="str">
        <f t="shared" si="485"/>
        <v/>
      </c>
      <c r="AC5175" s="42" t="str">
        <f>IF(B5175="","",VLOOKUP(B5175,[2]Formula!B:C,2,0))</f>
        <v/>
      </c>
      <c r="AD5175" s="43" t="str">
        <f t="shared" si="483"/>
        <v/>
      </c>
    </row>
    <row r="5176" spans="1:30" x14ac:dyDescent="0.25">
      <c r="A5176" s="64"/>
      <c r="B5176" s="64"/>
      <c r="C5176" s="66"/>
      <c r="D5176" s="67"/>
      <c r="E5176" s="64"/>
      <c r="F5176" s="64"/>
      <c r="G5176" s="37" t="str">
        <f>IF(E5176="","",IF(OR(E5176="Project Management",E5176="Project Support",E5176="Sprint Management",E5176="Sprint Support"),"NA",ROUND((((VLOOKUP(AD5176,[2]Formula!V:X,3,0)))-SUMIF(AD:AD,AD5176,H:H)),2)))</f>
        <v/>
      </c>
      <c r="H5176" s="71"/>
      <c r="I5176" s="72"/>
      <c r="J5176" s="72"/>
      <c r="K5176" s="38" t="str">
        <f>IF(E5176="","",IF(OR(E5176="Project Management",E5176="Project Support",E5176="Sprint Management",E5176="Sprint Support"),"NA",(((SUMIF(AD:AD,AD5176,H:H)/VLOOKUP(AD5176,[2]Formula!V:X,3,0))*VLOOKUP(AD5176,[2]Formula!V:X,2,0))*H5176)/SUMIF(AD:AD,AD5176,H:H)))</f>
        <v/>
      </c>
      <c r="L5176" s="38" t="str">
        <f t="shared" si="481"/>
        <v/>
      </c>
      <c r="M5176" s="38" t="str">
        <f t="shared" si="482"/>
        <v/>
      </c>
      <c r="N5176" s="38" t="str">
        <f t="shared" si="484"/>
        <v/>
      </c>
      <c r="O5176" s="38" t="str">
        <f t="shared" si="486"/>
        <v/>
      </c>
      <c r="P5176" s="39" t="str">
        <f t="shared" si="485"/>
        <v/>
      </c>
      <c r="AC5176" s="42" t="str">
        <f>IF(B5176="","",VLOOKUP(B5176,[2]Formula!B:C,2,0))</f>
        <v/>
      </c>
      <c r="AD5176" s="43" t="str">
        <f t="shared" si="483"/>
        <v/>
      </c>
    </row>
    <row r="5177" spans="1:30" x14ac:dyDescent="0.25">
      <c r="A5177" s="64"/>
      <c r="B5177" s="64"/>
      <c r="C5177" s="66"/>
      <c r="D5177" s="67"/>
      <c r="E5177" s="64"/>
      <c r="F5177" s="64"/>
      <c r="G5177" s="37" t="str">
        <f>IF(E5177="","",IF(OR(E5177="Project Management",E5177="Project Support",E5177="Sprint Management",E5177="Sprint Support"),"NA",ROUND((((VLOOKUP(AD5177,[2]Formula!V:X,3,0)))-SUMIF(AD:AD,AD5177,H:H)),2)))</f>
        <v/>
      </c>
      <c r="H5177" s="71"/>
      <c r="I5177" s="72"/>
      <c r="J5177" s="72"/>
      <c r="K5177" s="38" t="str">
        <f>IF(E5177="","",IF(OR(E5177="Project Management",E5177="Project Support",E5177="Sprint Management",E5177="Sprint Support"),"NA",(((SUMIF(AD:AD,AD5177,H:H)/VLOOKUP(AD5177,[2]Formula!V:X,3,0))*VLOOKUP(AD5177,[2]Formula!V:X,2,0))*H5177)/SUMIF(AD:AD,AD5177,H:H)))</f>
        <v/>
      </c>
      <c r="L5177" s="38" t="str">
        <f t="shared" si="481"/>
        <v/>
      </c>
      <c r="M5177" s="38" t="str">
        <f t="shared" si="482"/>
        <v/>
      </c>
      <c r="N5177" s="38" t="str">
        <f t="shared" si="484"/>
        <v/>
      </c>
      <c r="O5177" s="38" t="str">
        <f t="shared" si="486"/>
        <v/>
      </c>
      <c r="P5177" s="39" t="str">
        <f t="shared" si="485"/>
        <v/>
      </c>
      <c r="AC5177" s="42" t="str">
        <f>IF(B5177="","",VLOOKUP(B5177,[2]Formula!B:C,2,0))</f>
        <v/>
      </c>
      <c r="AD5177" s="43" t="str">
        <f t="shared" si="483"/>
        <v/>
      </c>
    </row>
    <row r="5178" spans="1:30" x14ac:dyDescent="0.25">
      <c r="A5178" s="64"/>
      <c r="B5178" s="64"/>
      <c r="C5178" s="66"/>
      <c r="D5178" s="67"/>
      <c r="E5178" s="64"/>
      <c r="F5178" s="64"/>
      <c r="G5178" s="37" t="str">
        <f>IF(E5178="","",IF(OR(E5178="Project Management",E5178="Project Support",E5178="Sprint Management",E5178="Sprint Support"),"NA",ROUND((((VLOOKUP(AD5178,[2]Formula!V:X,3,0)))-SUMIF(AD:AD,AD5178,H:H)),2)))</f>
        <v/>
      </c>
      <c r="H5178" s="71"/>
      <c r="I5178" s="72"/>
      <c r="J5178" s="72"/>
      <c r="K5178" s="38" t="str">
        <f>IF(E5178="","",IF(OR(E5178="Project Management",E5178="Project Support",E5178="Sprint Management",E5178="Sprint Support"),"NA",(((SUMIF(AD:AD,AD5178,H:H)/VLOOKUP(AD5178,[2]Formula!V:X,3,0))*VLOOKUP(AD5178,[2]Formula!V:X,2,0))*H5178)/SUMIF(AD:AD,AD5178,H:H)))</f>
        <v/>
      </c>
      <c r="L5178" s="38" t="str">
        <f t="shared" si="481"/>
        <v/>
      </c>
      <c r="M5178" s="38" t="str">
        <f t="shared" si="482"/>
        <v/>
      </c>
      <c r="N5178" s="38" t="str">
        <f t="shared" si="484"/>
        <v/>
      </c>
      <c r="O5178" s="38" t="str">
        <f t="shared" si="486"/>
        <v/>
      </c>
      <c r="P5178" s="39" t="str">
        <f t="shared" si="485"/>
        <v/>
      </c>
      <c r="AC5178" s="42" t="str">
        <f>IF(B5178="","",VLOOKUP(B5178,[2]Formula!B:C,2,0))</f>
        <v/>
      </c>
      <c r="AD5178" s="43" t="str">
        <f t="shared" si="483"/>
        <v/>
      </c>
    </row>
    <row r="5179" spans="1:30" x14ac:dyDescent="0.25">
      <c r="A5179" s="64"/>
      <c r="B5179" s="64"/>
      <c r="C5179" s="66"/>
      <c r="D5179" s="67"/>
      <c r="E5179" s="64"/>
      <c r="F5179" s="64"/>
      <c r="G5179" s="37" t="str">
        <f>IF(E5179="","",IF(OR(E5179="Project Management",E5179="Project Support",E5179="Sprint Management",E5179="Sprint Support"),"NA",ROUND((((VLOOKUP(AD5179,[2]Formula!V:X,3,0)))-SUMIF(AD:AD,AD5179,H:H)),2)))</f>
        <v/>
      </c>
      <c r="H5179" s="71"/>
      <c r="I5179" s="72"/>
      <c r="J5179" s="72"/>
      <c r="K5179" s="38" t="str">
        <f>IF(E5179="","",IF(OR(E5179="Project Management",E5179="Project Support",E5179="Sprint Management",E5179="Sprint Support"),"NA",(((SUMIF(AD:AD,AD5179,H:H)/VLOOKUP(AD5179,[2]Formula!V:X,3,0))*VLOOKUP(AD5179,[2]Formula!V:X,2,0))*H5179)/SUMIF(AD:AD,AD5179,H:H)))</f>
        <v/>
      </c>
      <c r="L5179" s="38" t="str">
        <f t="shared" si="481"/>
        <v/>
      </c>
      <c r="M5179" s="38" t="str">
        <f t="shared" si="482"/>
        <v/>
      </c>
      <c r="N5179" s="38" t="str">
        <f t="shared" si="484"/>
        <v/>
      </c>
      <c r="O5179" s="38" t="str">
        <f t="shared" si="486"/>
        <v/>
      </c>
      <c r="P5179" s="39" t="str">
        <f t="shared" si="485"/>
        <v/>
      </c>
      <c r="AC5179" s="42" t="str">
        <f>IF(B5179="","",VLOOKUP(B5179,[2]Formula!B:C,2,0))</f>
        <v/>
      </c>
      <c r="AD5179" s="43" t="str">
        <f t="shared" si="483"/>
        <v/>
      </c>
    </row>
    <row r="5180" spans="1:30" x14ac:dyDescent="0.25">
      <c r="A5180" s="64"/>
      <c r="B5180" s="64"/>
      <c r="C5180" s="66"/>
      <c r="D5180" s="67"/>
      <c r="E5180" s="64"/>
      <c r="F5180" s="64"/>
      <c r="G5180" s="37" t="str">
        <f>IF(E5180="","",IF(OR(E5180="Project Management",E5180="Project Support",E5180="Sprint Management",E5180="Sprint Support"),"NA",ROUND((((VLOOKUP(AD5180,[2]Formula!V:X,3,0)))-SUMIF(AD:AD,AD5180,H:H)),2)))</f>
        <v/>
      </c>
      <c r="H5180" s="71"/>
      <c r="I5180" s="72"/>
      <c r="J5180" s="72"/>
      <c r="K5180" s="38" t="str">
        <f>IF(E5180="","",IF(OR(E5180="Project Management",E5180="Project Support",E5180="Sprint Management",E5180="Sprint Support"),"NA",(((SUMIF(AD:AD,AD5180,H:H)/VLOOKUP(AD5180,[2]Formula!V:X,3,0))*VLOOKUP(AD5180,[2]Formula!V:X,2,0))*H5180)/SUMIF(AD:AD,AD5180,H:H)))</f>
        <v/>
      </c>
      <c r="L5180" s="38" t="str">
        <f t="shared" si="481"/>
        <v/>
      </c>
      <c r="M5180" s="38" t="str">
        <f t="shared" si="482"/>
        <v/>
      </c>
      <c r="N5180" s="38" t="str">
        <f t="shared" si="484"/>
        <v/>
      </c>
      <c r="O5180" s="38" t="str">
        <f t="shared" si="486"/>
        <v/>
      </c>
      <c r="P5180" s="39" t="str">
        <f t="shared" si="485"/>
        <v/>
      </c>
      <c r="AC5180" s="42" t="str">
        <f>IF(B5180="","",VLOOKUP(B5180,[2]Formula!B:C,2,0))</f>
        <v/>
      </c>
      <c r="AD5180" s="43" t="str">
        <f t="shared" si="483"/>
        <v/>
      </c>
    </row>
    <row r="5181" spans="1:30" x14ac:dyDescent="0.25">
      <c r="A5181" s="64"/>
      <c r="B5181" s="64"/>
      <c r="C5181" s="66"/>
      <c r="D5181" s="67"/>
      <c r="E5181" s="64"/>
      <c r="F5181" s="64"/>
      <c r="G5181" s="37" t="str">
        <f>IF(E5181="","",IF(OR(E5181="Project Management",E5181="Project Support",E5181="Sprint Management",E5181="Sprint Support"),"NA",ROUND((((VLOOKUP(AD5181,[2]Formula!V:X,3,0)))-SUMIF(AD:AD,AD5181,H:H)),2)))</f>
        <v/>
      </c>
      <c r="H5181" s="71"/>
      <c r="I5181" s="72"/>
      <c r="J5181" s="72"/>
      <c r="K5181" s="38" t="str">
        <f>IF(E5181="","",IF(OR(E5181="Project Management",E5181="Project Support",E5181="Sprint Management",E5181="Sprint Support"),"NA",(((SUMIF(AD:AD,AD5181,H:H)/VLOOKUP(AD5181,[2]Formula!V:X,3,0))*VLOOKUP(AD5181,[2]Formula!V:X,2,0))*H5181)/SUMIF(AD:AD,AD5181,H:H)))</f>
        <v/>
      </c>
      <c r="L5181" s="38" t="str">
        <f t="shared" si="481"/>
        <v/>
      </c>
      <c r="M5181" s="38" t="str">
        <f t="shared" si="482"/>
        <v/>
      </c>
      <c r="N5181" s="38" t="str">
        <f t="shared" si="484"/>
        <v/>
      </c>
      <c r="O5181" s="38" t="str">
        <f t="shared" si="486"/>
        <v/>
      </c>
      <c r="P5181" s="39" t="str">
        <f t="shared" si="485"/>
        <v/>
      </c>
      <c r="AC5181" s="42" t="str">
        <f>IF(B5181="","",VLOOKUP(B5181,[2]Formula!B:C,2,0))</f>
        <v/>
      </c>
      <c r="AD5181" s="43" t="str">
        <f t="shared" si="483"/>
        <v/>
      </c>
    </row>
    <row r="5182" spans="1:30" x14ac:dyDescent="0.25">
      <c r="A5182" s="64"/>
      <c r="B5182" s="64"/>
      <c r="C5182" s="66"/>
      <c r="D5182" s="67"/>
      <c r="E5182" s="64"/>
      <c r="F5182" s="64"/>
      <c r="G5182" s="37" t="str">
        <f>IF(E5182="","",IF(OR(E5182="Project Management",E5182="Project Support",E5182="Sprint Management",E5182="Sprint Support"),"NA",ROUND((((VLOOKUP(AD5182,[2]Formula!V:X,3,0)))-SUMIF(AD:AD,AD5182,H:H)),2)))</f>
        <v/>
      </c>
      <c r="H5182" s="71"/>
      <c r="I5182" s="72"/>
      <c r="J5182" s="72"/>
      <c r="K5182" s="38" t="str">
        <f>IF(E5182="","",IF(OR(E5182="Project Management",E5182="Project Support",E5182="Sprint Management",E5182="Sprint Support"),"NA",(((SUMIF(AD:AD,AD5182,H:H)/VLOOKUP(AD5182,[2]Formula!V:X,3,0))*VLOOKUP(AD5182,[2]Formula!V:X,2,0))*H5182)/SUMIF(AD:AD,AD5182,H:H)))</f>
        <v/>
      </c>
      <c r="L5182" s="38" t="str">
        <f t="shared" si="481"/>
        <v/>
      </c>
      <c r="M5182" s="38" t="str">
        <f t="shared" si="482"/>
        <v/>
      </c>
      <c r="N5182" s="38" t="str">
        <f t="shared" si="484"/>
        <v/>
      </c>
      <c r="O5182" s="38" t="str">
        <f t="shared" si="486"/>
        <v/>
      </c>
      <c r="P5182" s="39" t="str">
        <f t="shared" si="485"/>
        <v/>
      </c>
      <c r="AC5182" s="42" t="str">
        <f>IF(B5182="","",VLOOKUP(B5182,[2]Formula!B:C,2,0))</f>
        <v/>
      </c>
      <c r="AD5182" s="43" t="str">
        <f t="shared" si="483"/>
        <v/>
      </c>
    </row>
    <row r="5183" spans="1:30" x14ac:dyDescent="0.25">
      <c r="A5183" s="64"/>
      <c r="B5183" s="64"/>
      <c r="C5183" s="66"/>
      <c r="D5183" s="67"/>
      <c r="E5183" s="64"/>
      <c r="F5183" s="64"/>
      <c r="G5183" s="37" t="str">
        <f>IF(E5183="","",IF(OR(E5183="Project Management",E5183="Project Support",E5183="Sprint Management",E5183="Sprint Support"),"NA",ROUND((((VLOOKUP(AD5183,[2]Formula!V:X,3,0)))-SUMIF(AD:AD,AD5183,H:H)),2)))</f>
        <v/>
      </c>
      <c r="H5183" s="71"/>
      <c r="I5183" s="72"/>
      <c r="J5183" s="72"/>
      <c r="K5183" s="38" t="str">
        <f>IF(E5183="","",IF(OR(E5183="Project Management",E5183="Project Support",E5183="Sprint Management",E5183="Sprint Support"),"NA",(((SUMIF(AD:AD,AD5183,H:H)/VLOOKUP(AD5183,[2]Formula!V:X,3,0))*VLOOKUP(AD5183,[2]Formula!V:X,2,0))*H5183)/SUMIF(AD:AD,AD5183,H:H)))</f>
        <v/>
      </c>
      <c r="L5183" s="38" t="str">
        <f t="shared" si="481"/>
        <v/>
      </c>
      <c r="M5183" s="38" t="str">
        <f t="shared" si="482"/>
        <v/>
      </c>
      <c r="N5183" s="38" t="str">
        <f t="shared" si="484"/>
        <v/>
      </c>
      <c r="O5183" s="38" t="str">
        <f t="shared" si="486"/>
        <v/>
      </c>
      <c r="P5183" s="39" t="str">
        <f t="shared" si="485"/>
        <v/>
      </c>
      <c r="AC5183" s="42" t="str">
        <f>IF(B5183="","",VLOOKUP(B5183,[2]Formula!B:C,2,0))</f>
        <v/>
      </c>
      <c r="AD5183" s="43" t="str">
        <f t="shared" si="483"/>
        <v/>
      </c>
    </row>
    <row r="5184" spans="1:30" x14ac:dyDescent="0.25">
      <c r="A5184" s="64"/>
      <c r="B5184" s="64"/>
      <c r="C5184" s="66"/>
      <c r="D5184" s="67"/>
      <c r="E5184" s="64"/>
      <c r="F5184" s="64"/>
      <c r="G5184" s="37" t="str">
        <f>IF(E5184="","",IF(OR(E5184="Project Management",E5184="Project Support",E5184="Sprint Management",E5184="Sprint Support"),"NA",ROUND((((VLOOKUP(AD5184,[2]Formula!V:X,3,0)))-SUMIF(AD:AD,AD5184,H:H)),2)))</f>
        <v/>
      </c>
      <c r="H5184" s="71"/>
      <c r="I5184" s="72"/>
      <c r="J5184" s="72"/>
      <c r="K5184" s="38" t="str">
        <f>IF(E5184="","",IF(OR(E5184="Project Management",E5184="Project Support",E5184="Sprint Management",E5184="Sprint Support"),"NA",(((SUMIF(AD:AD,AD5184,H:H)/VLOOKUP(AD5184,[2]Formula!V:X,3,0))*VLOOKUP(AD5184,[2]Formula!V:X,2,0))*H5184)/SUMIF(AD:AD,AD5184,H:H)))</f>
        <v/>
      </c>
      <c r="L5184" s="38" t="str">
        <f t="shared" si="481"/>
        <v/>
      </c>
      <c r="M5184" s="38" t="str">
        <f t="shared" si="482"/>
        <v/>
      </c>
      <c r="N5184" s="38" t="str">
        <f t="shared" si="484"/>
        <v/>
      </c>
      <c r="O5184" s="38" t="str">
        <f t="shared" si="486"/>
        <v/>
      </c>
      <c r="P5184" s="39" t="str">
        <f t="shared" si="485"/>
        <v/>
      </c>
      <c r="AC5184" s="42" t="str">
        <f>IF(B5184="","",VLOOKUP(B5184,[2]Formula!B:C,2,0))</f>
        <v/>
      </c>
      <c r="AD5184" s="43" t="str">
        <f t="shared" si="483"/>
        <v/>
      </c>
    </row>
    <row r="5185" spans="1:30" x14ac:dyDescent="0.25">
      <c r="A5185" s="64"/>
      <c r="B5185" s="64"/>
      <c r="C5185" s="66"/>
      <c r="D5185" s="67"/>
      <c r="E5185" s="64"/>
      <c r="F5185" s="64"/>
      <c r="G5185" s="37" t="str">
        <f>IF(E5185="","",IF(OR(E5185="Project Management",E5185="Project Support",E5185="Sprint Management",E5185="Sprint Support"),"NA",ROUND((((VLOOKUP(AD5185,[2]Formula!V:X,3,0)))-SUMIF(AD:AD,AD5185,H:H)),2)))</f>
        <v/>
      </c>
      <c r="H5185" s="71"/>
      <c r="I5185" s="72"/>
      <c r="J5185" s="72"/>
      <c r="K5185" s="38" t="str">
        <f>IF(E5185="","",IF(OR(E5185="Project Management",E5185="Project Support",E5185="Sprint Management",E5185="Sprint Support"),"NA",(((SUMIF(AD:AD,AD5185,H:H)/VLOOKUP(AD5185,[2]Formula!V:X,3,0))*VLOOKUP(AD5185,[2]Formula!V:X,2,0))*H5185)/SUMIF(AD:AD,AD5185,H:H)))</f>
        <v/>
      </c>
      <c r="L5185" s="38" t="str">
        <f t="shared" si="481"/>
        <v/>
      </c>
      <c r="M5185" s="38" t="str">
        <f t="shared" si="482"/>
        <v/>
      </c>
      <c r="N5185" s="38" t="str">
        <f t="shared" si="484"/>
        <v/>
      </c>
      <c r="O5185" s="38" t="str">
        <f t="shared" si="486"/>
        <v/>
      </c>
      <c r="P5185" s="39" t="str">
        <f t="shared" si="485"/>
        <v/>
      </c>
      <c r="AC5185" s="42" t="str">
        <f>IF(B5185="","",VLOOKUP(B5185,[2]Formula!B:C,2,0))</f>
        <v/>
      </c>
      <c r="AD5185" s="43" t="str">
        <f t="shared" si="483"/>
        <v/>
      </c>
    </row>
    <row r="5186" spans="1:30" x14ac:dyDescent="0.25">
      <c r="A5186" s="64"/>
      <c r="B5186" s="64"/>
      <c r="C5186" s="66"/>
      <c r="D5186" s="67"/>
      <c r="E5186" s="64"/>
      <c r="F5186" s="64"/>
      <c r="G5186" s="37" t="str">
        <f>IF(E5186="","",IF(OR(E5186="Project Management",E5186="Project Support",E5186="Sprint Management",E5186="Sprint Support"),"NA",ROUND((((VLOOKUP(AD5186,[2]Formula!V:X,3,0)))-SUMIF(AD:AD,AD5186,H:H)),2)))</f>
        <v/>
      </c>
      <c r="H5186" s="71"/>
      <c r="I5186" s="72"/>
      <c r="J5186" s="72"/>
      <c r="K5186" s="38" t="str">
        <f>IF(E5186="","",IF(OR(E5186="Project Management",E5186="Project Support",E5186="Sprint Management",E5186="Sprint Support"),"NA",(((SUMIF(AD:AD,AD5186,H:H)/VLOOKUP(AD5186,[2]Formula!V:X,3,0))*VLOOKUP(AD5186,[2]Formula!V:X,2,0))*H5186)/SUMIF(AD:AD,AD5186,H:H)))</f>
        <v/>
      </c>
      <c r="L5186" s="38" t="str">
        <f t="shared" ref="L5186:L5249" si="487">IFERROR(IF(K5186="NA",(H5186/I5186),(K5186/I5186)),"")</f>
        <v/>
      </c>
      <c r="M5186" s="38" t="str">
        <f t="shared" ref="M5186:M5249" si="488">IFERROR(IF(K5186="NA",1,(K5186/H5186)),"")</f>
        <v/>
      </c>
      <c r="N5186" s="38" t="str">
        <f t="shared" si="484"/>
        <v/>
      </c>
      <c r="O5186" s="38" t="str">
        <f t="shared" si="486"/>
        <v/>
      </c>
      <c r="P5186" s="39" t="str">
        <f t="shared" si="485"/>
        <v/>
      </c>
      <c r="AC5186" s="42" t="str">
        <f>IF(B5186="","",VLOOKUP(B5186,[2]Formula!B:C,2,0))</f>
        <v/>
      </c>
      <c r="AD5186" s="43" t="str">
        <f t="shared" ref="AD5186:AD5249" si="489">IF(B5186="","",CONCATENATE(B5186,"_",E5186))</f>
        <v/>
      </c>
    </row>
    <row r="5187" spans="1:30" x14ac:dyDescent="0.25">
      <c r="A5187" s="64"/>
      <c r="B5187" s="64"/>
      <c r="C5187" s="66"/>
      <c r="D5187" s="67"/>
      <c r="E5187" s="64"/>
      <c r="F5187" s="64"/>
      <c r="G5187" s="37" t="str">
        <f>IF(E5187="","",IF(OR(E5187="Project Management",E5187="Project Support",E5187="Sprint Management",E5187="Sprint Support"),"NA",ROUND((((VLOOKUP(AD5187,[2]Formula!V:X,3,0)))-SUMIF(AD:AD,AD5187,H:H)),2)))</f>
        <v/>
      </c>
      <c r="H5187" s="71"/>
      <c r="I5187" s="72"/>
      <c r="J5187" s="72"/>
      <c r="K5187" s="38" t="str">
        <f>IF(E5187="","",IF(OR(E5187="Project Management",E5187="Project Support",E5187="Sprint Management",E5187="Sprint Support"),"NA",(((SUMIF(AD:AD,AD5187,H:H)/VLOOKUP(AD5187,[2]Formula!V:X,3,0))*VLOOKUP(AD5187,[2]Formula!V:X,2,0))*H5187)/SUMIF(AD:AD,AD5187,H:H)))</f>
        <v/>
      </c>
      <c r="L5187" s="38" t="str">
        <f t="shared" si="487"/>
        <v/>
      </c>
      <c r="M5187" s="38" t="str">
        <f t="shared" si="488"/>
        <v/>
      </c>
      <c r="N5187" s="38" t="str">
        <f t="shared" ref="N5187:N5250" si="490">IFERROR(((L5187-M5187)/M5187)*100,"")</f>
        <v/>
      </c>
      <c r="O5187" s="38" t="str">
        <f t="shared" si="486"/>
        <v/>
      </c>
      <c r="P5187" s="39" t="str">
        <f t="shared" ref="P5187:P5250" si="491">IF(O5187="","",1)</f>
        <v/>
      </c>
      <c r="AC5187" s="42" t="str">
        <f>IF(B5187="","",VLOOKUP(B5187,[2]Formula!B:C,2,0))</f>
        <v/>
      </c>
      <c r="AD5187" s="43" t="str">
        <f t="shared" si="489"/>
        <v/>
      </c>
    </row>
    <row r="5188" spans="1:30" x14ac:dyDescent="0.25">
      <c r="A5188" s="64"/>
      <c r="B5188" s="64"/>
      <c r="C5188" s="66"/>
      <c r="D5188" s="67"/>
      <c r="E5188" s="64"/>
      <c r="F5188" s="64"/>
      <c r="G5188" s="37" t="str">
        <f>IF(E5188="","",IF(OR(E5188="Project Management",E5188="Project Support",E5188="Sprint Management",E5188="Sprint Support"),"NA",ROUND((((VLOOKUP(AD5188,[2]Formula!V:X,3,0)))-SUMIF(AD:AD,AD5188,H:H)),2)))</f>
        <v/>
      </c>
      <c r="H5188" s="71"/>
      <c r="I5188" s="72"/>
      <c r="J5188" s="72"/>
      <c r="K5188" s="38" t="str">
        <f>IF(E5188="","",IF(OR(E5188="Project Management",E5188="Project Support",E5188="Sprint Management",E5188="Sprint Support"),"NA",(((SUMIF(AD:AD,AD5188,H:H)/VLOOKUP(AD5188,[2]Formula!V:X,3,0))*VLOOKUP(AD5188,[2]Formula!V:X,2,0))*H5188)/SUMIF(AD:AD,AD5188,H:H)))</f>
        <v/>
      </c>
      <c r="L5188" s="38" t="str">
        <f t="shared" si="487"/>
        <v/>
      </c>
      <c r="M5188" s="38" t="str">
        <f t="shared" si="488"/>
        <v/>
      </c>
      <c r="N5188" s="38" t="str">
        <f t="shared" si="490"/>
        <v/>
      </c>
      <c r="O5188" s="38" t="str">
        <f t="shared" si="486"/>
        <v/>
      </c>
      <c r="P5188" s="39" t="str">
        <f t="shared" si="491"/>
        <v/>
      </c>
      <c r="AC5188" s="42" t="str">
        <f>IF(B5188="","",VLOOKUP(B5188,[2]Formula!B:C,2,0))</f>
        <v/>
      </c>
      <c r="AD5188" s="43" t="str">
        <f t="shared" si="489"/>
        <v/>
      </c>
    </row>
    <row r="5189" spans="1:30" x14ac:dyDescent="0.25">
      <c r="A5189" s="64"/>
      <c r="B5189" s="64"/>
      <c r="C5189" s="66"/>
      <c r="D5189" s="67"/>
      <c r="E5189" s="64"/>
      <c r="F5189" s="64"/>
      <c r="G5189" s="37" t="str">
        <f>IF(E5189="","",IF(OR(E5189="Project Management",E5189="Project Support",E5189="Sprint Management",E5189="Sprint Support"),"NA",ROUND((((VLOOKUP(AD5189,[2]Formula!V:X,3,0)))-SUMIF(AD:AD,AD5189,H:H)),2)))</f>
        <v/>
      </c>
      <c r="H5189" s="71"/>
      <c r="I5189" s="72"/>
      <c r="J5189" s="72"/>
      <c r="K5189" s="38" t="str">
        <f>IF(E5189="","",IF(OR(E5189="Project Management",E5189="Project Support",E5189="Sprint Management",E5189="Sprint Support"),"NA",(((SUMIF(AD:AD,AD5189,H:H)/VLOOKUP(AD5189,[2]Formula!V:X,3,0))*VLOOKUP(AD5189,[2]Formula!V:X,2,0))*H5189)/SUMIF(AD:AD,AD5189,H:H)))</f>
        <v/>
      </c>
      <c r="L5189" s="38" t="str">
        <f t="shared" si="487"/>
        <v/>
      </c>
      <c r="M5189" s="38" t="str">
        <f t="shared" si="488"/>
        <v/>
      </c>
      <c r="N5189" s="38" t="str">
        <f t="shared" si="490"/>
        <v/>
      </c>
      <c r="O5189" s="38" t="str">
        <f t="shared" si="486"/>
        <v/>
      </c>
      <c r="P5189" s="39" t="str">
        <f t="shared" si="491"/>
        <v/>
      </c>
      <c r="AC5189" s="42" t="str">
        <f>IF(B5189="","",VLOOKUP(B5189,[2]Formula!B:C,2,0))</f>
        <v/>
      </c>
      <c r="AD5189" s="43" t="str">
        <f t="shared" si="489"/>
        <v/>
      </c>
    </row>
    <row r="5190" spans="1:30" x14ac:dyDescent="0.25">
      <c r="A5190" s="64"/>
      <c r="B5190" s="64"/>
      <c r="C5190" s="66"/>
      <c r="D5190" s="67"/>
      <c r="E5190" s="64"/>
      <c r="F5190" s="64"/>
      <c r="G5190" s="37" t="str">
        <f>IF(E5190="","",IF(OR(E5190="Project Management",E5190="Project Support",E5190="Sprint Management",E5190="Sprint Support"),"NA",ROUND((((VLOOKUP(AD5190,[2]Formula!V:X,3,0)))-SUMIF(AD:AD,AD5190,H:H)),2)))</f>
        <v/>
      </c>
      <c r="H5190" s="71"/>
      <c r="I5190" s="72"/>
      <c r="J5190" s="72"/>
      <c r="K5190" s="38" t="str">
        <f>IF(E5190="","",IF(OR(E5190="Project Management",E5190="Project Support",E5190="Sprint Management",E5190="Sprint Support"),"NA",(((SUMIF(AD:AD,AD5190,H:H)/VLOOKUP(AD5190,[2]Formula!V:X,3,0))*VLOOKUP(AD5190,[2]Formula!V:X,2,0))*H5190)/SUMIF(AD:AD,AD5190,H:H)))</f>
        <v/>
      </c>
      <c r="L5190" s="38" t="str">
        <f t="shared" si="487"/>
        <v/>
      </c>
      <c r="M5190" s="38" t="str">
        <f t="shared" si="488"/>
        <v/>
      </c>
      <c r="N5190" s="38" t="str">
        <f t="shared" si="490"/>
        <v/>
      </c>
      <c r="O5190" s="38" t="str">
        <f t="shared" si="486"/>
        <v/>
      </c>
      <c r="P5190" s="39" t="str">
        <f t="shared" si="491"/>
        <v/>
      </c>
      <c r="AC5190" s="42" t="str">
        <f>IF(B5190="","",VLOOKUP(B5190,[2]Formula!B:C,2,0))</f>
        <v/>
      </c>
      <c r="AD5190" s="43" t="str">
        <f t="shared" si="489"/>
        <v/>
      </c>
    </row>
    <row r="5191" spans="1:30" x14ac:dyDescent="0.25">
      <c r="A5191" s="64"/>
      <c r="B5191" s="64"/>
      <c r="C5191" s="66"/>
      <c r="D5191" s="67"/>
      <c r="E5191" s="64"/>
      <c r="F5191" s="64"/>
      <c r="G5191" s="37" t="str">
        <f>IF(E5191="","",IF(OR(E5191="Project Management",E5191="Project Support",E5191="Sprint Management",E5191="Sprint Support"),"NA",ROUND((((VLOOKUP(AD5191,[2]Formula!V:X,3,0)))-SUMIF(AD:AD,AD5191,H:H)),2)))</f>
        <v/>
      </c>
      <c r="H5191" s="71"/>
      <c r="I5191" s="72"/>
      <c r="J5191" s="72"/>
      <c r="K5191" s="38" t="str">
        <f>IF(E5191="","",IF(OR(E5191="Project Management",E5191="Project Support",E5191="Sprint Management",E5191="Sprint Support"),"NA",(((SUMIF(AD:AD,AD5191,H:H)/VLOOKUP(AD5191,[2]Formula!V:X,3,0))*VLOOKUP(AD5191,[2]Formula!V:X,2,0))*H5191)/SUMIF(AD:AD,AD5191,H:H)))</f>
        <v/>
      </c>
      <c r="L5191" s="38" t="str">
        <f t="shared" si="487"/>
        <v/>
      </c>
      <c r="M5191" s="38" t="str">
        <f t="shared" si="488"/>
        <v/>
      </c>
      <c r="N5191" s="38" t="str">
        <f t="shared" si="490"/>
        <v/>
      </c>
      <c r="O5191" s="38" t="str">
        <f t="shared" si="486"/>
        <v/>
      </c>
      <c r="P5191" s="39" t="str">
        <f t="shared" si="491"/>
        <v/>
      </c>
      <c r="AC5191" s="42" t="str">
        <f>IF(B5191="","",VLOOKUP(B5191,[2]Formula!B:C,2,0))</f>
        <v/>
      </c>
      <c r="AD5191" s="43" t="str">
        <f t="shared" si="489"/>
        <v/>
      </c>
    </row>
    <row r="5192" spans="1:30" x14ac:dyDescent="0.25">
      <c r="A5192" s="64"/>
      <c r="B5192" s="64"/>
      <c r="C5192" s="66"/>
      <c r="D5192" s="67"/>
      <c r="E5192" s="64"/>
      <c r="F5192" s="64"/>
      <c r="G5192" s="37" t="str">
        <f>IF(E5192="","",IF(OR(E5192="Project Management",E5192="Project Support",E5192="Sprint Management",E5192="Sprint Support"),"NA",ROUND((((VLOOKUP(AD5192,[2]Formula!V:X,3,0)))-SUMIF(AD:AD,AD5192,H:H)),2)))</f>
        <v/>
      </c>
      <c r="H5192" s="71"/>
      <c r="I5192" s="72"/>
      <c r="J5192" s="72"/>
      <c r="K5192" s="38" t="str">
        <f>IF(E5192="","",IF(OR(E5192="Project Management",E5192="Project Support",E5192="Sprint Management",E5192="Sprint Support"),"NA",(((SUMIF(AD:AD,AD5192,H:H)/VLOOKUP(AD5192,[2]Formula!V:X,3,0))*VLOOKUP(AD5192,[2]Formula!V:X,2,0))*H5192)/SUMIF(AD:AD,AD5192,H:H)))</f>
        <v/>
      </c>
      <c r="L5192" s="38" t="str">
        <f t="shared" si="487"/>
        <v/>
      </c>
      <c r="M5192" s="38" t="str">
        <f t="shared" si="488"/>
        <v/>
      </c>
      <c r="N5192" s="38" t="str">
        <f t="shared" si="490"/>
        <v/>
      </c>
      <c r="O5192" s="38" t="str">
        <f t="shared" si="486"/>
        <v/>
      </c>
      <c r="P5192" s="39" t="str">
        <f t="shared" si="491"/>
        <v/>
      </c>
      <c r="AC5192" s="42" t="str">
        <f>IF(B5192="","",VLOOKUP(B5192,[2]Formula!B:C,2,0))</f>
        <v/>
      </c>
      <c r="AD5192" s="43" t="str">
        <f t="shared" si="489"/>
        <v/>
      </c>
    </row>
    <row r="5193" spans="1:30" x14ac:dyDescent="0.25">
      <c r="A5193" s="64"/>
      <c r="B5193" s="64"/>
      <c r="C5193" s="66"/>
      <c r="D5193" s="67"/>
      <c r="E5193" s="64"/>
      <c r="F5193" s="64"/>
      <c r="G5193" s="37" t="str">
        <f>IF(E5193="","",IF(OR(E5193="Project Management",E5193="Project Support",E5193="Sprint Management",E5193="Sprint Support"),"NA",ROUND((((VLOOKUP(AD5193,[2]Formula!V:X,3,0)))-SUMIF(AD:AD,AD5193,H:H)),2)))</f>
        <v/>
      </c>
      <c r="H5193" s="71"/>
      <c r="I5193" s="72"/>
      <c r="J5193" s="72"/>
      <c r="K5193" s="38" t="str">
        <f>IF(E5193="","",IF(OR(E5193="Project Management",E5193="Project Support",E5193="Sprint Management",E5193="Sprint Support"),"NA",(((SUMIF(AD:AD,AD5193,H:H)/VLOOKUP(AD5193,[2]Formula!V:X,3,0))*VLOOKUP(AD5193,[2]Formula!V:X,2,0))*H5193)/SUMIF(AD:AD,AD5193,H:H)))</f>
        <v/>
      </c>
      <c r="L5193" s="38" t="str">
        <f t="shared" si="487"/>
        <v/>
      </c>
      <c r="M5193" s="38" t="str">
        <f t="shared" si="488"/>
        <v/>
      </c>
      <c r="N5193" s="38" t="str">
        <f t="shared" si="490"/>
        <v/>
      </c>
      <c r="O5193" s="38" t="str">
        <f t="shared" si="486"/>
        <v/>
      </c>
      <c r="P5193" s="39" t="str">
        <f t="shared" si="491"/>
        <v/>
      </c>
      <c r="AC5193" s="42" t="str">
        <f>IF(B5193="","",VLOOKUP(B5193,[2]Formula!B:C,2,0))</f>
        <v/>
      </c>
      <c r="AD5193" s="43" t="str">
        <f t="shared" si="489"/>
        <v/>
      </c>
    </row>
    <row r="5194" spans="1:30" x14ac:dyDescent="0.25">
      <c r="A5194" s="64"/>
      <c r="B5194" s="64"/>
      <c r="C5194" s="66"/>
      <c r="D5194" s="67"/>
      <c r="E5194" s="64"/>
      <c r="F5194" s="64"/>
      <c r="G5194" s="37" t="str">
        <f>IF(E5194="","",IF(OR(E5194="Project Management",E5194="Project Support",E5194="Sprint Management",E5194="Sprint Support"),"NA",ROUND((((VLOOKUP(AD5194,[2]Formula!V:X,3,0)))-SUMIF(AD:AD,AD5194,H:H)),2)))</f>
        <v/>
      </c>
      <c r="H5194" s="71"/>
      <c r="I5194" s="72"/>
      <c r="J5194" s="72"/>
      <c r="K5194" s="38" t="str">
        <f>IF(E5194="","",IF(OR(E5194="Project Management",E5194="Project Support",E5194="Sprint Management",E5194="Sprint Support"),"NA",(((SUMIF(AD:AD,AD5194,H:H)/VLOOKUP(AD5194,[2]Formula!V:X,3,0))*VLOOKUP(AD5194,[2]Formula!V:X,2,0))*H5194)/SUMIF(AD:AD,AD5194,H:H)))</f>
        <v/>
      </c>
      <c r="L5194" s="38" t="str">
        <f t="shared" si="487"/>
        <v/>
      </c>
      <c r="M5194" s="38" t="str">
        <f t="shared" si="488"/>
        <v/>
      </c>
      <c r="N5194" s="38" t="str">
        <f t="shared" si="490"/>
        <v/>
      </c>
      <c r="O5194" s="38" t="str">
        <f t="shared" si="486"/>
        <v/>
      </c>
      <c r="P5194" s="39" t="str">
        <f t="shared" si="491"/>
        <v/>
      </c>
      <c r="AC5194" s="42" t="str">
        <f>IF(B5194="","",VLOOKUP(B5194,[2]Formula!B:C,2,0))</f>
        <v/>
      </c>
      <c r="AD5194" s="43" t="str">
        <f t="shared" si="489"/>
        <v/>
      </c>
    </row>
    <row r="5195" spans="1:30" x14ac:dyDescent="0.25">
      <c r="A5195" s="64"/>
      <c r="B5195" s="64"/>
      <c r="C5195" s="66"/>
      <c r="D5195" s="67"/>
      <c r="E5195" s="64"/>
      <c r="F5195" s="64"/>
      <c r="G5195" s="37" t="str">
        <f>IF(E5195="","",IF(OR(E5195="Project Management",E5195="Project Support",E5195="Sprint Management",E5195="Sprint Support"),"NA",ROUND((((VLOOKUP(AD5195,[2]Formula!V:X,3,0)))-SUMIF(AD:AD,AD5195,H:H)),2)))</f>
        <v/>
      </c>
      <c r="H5195" s="71"/>
      <c r="I5195" s="72"/>
      <c r="J5195" s="72"/>
      <c r="K5195" s="38" t="str">
        <f>IF(E5195="","",IF(OR(E5195="Project Management",E5195="Project Support",E5195="Sprint Management",E5195="Sprint Support"),"NA",(((SUMIF(AD:AD,AD5195,H:H)/VLOOKUP(AD5195,[2]Formula!V:X,3,0))*VLOOKUP(AD5195,[2]Formula!V:X,2,0))*H5195)/SUMIF(AD:AD,AD5195,H:H)))</f>
        <v/>
      </c>
      <c r="L5195" s="38" t="str">
        <f t="shared" si="487"/>
        <v/>
      </c>
      <c r="M5195" s="38" t="str">
        <f t="shared" si="488"/>
        <v/>
      </c>
      <c r="N5195" s="38" t="str">
        <f t="shared" si="490"/>
        <v/>
      </c>
      <c r="O5195" s="38" t="str">
        <f t="shared" si="486"/>
        <v/>
      </c>
      <c r="P5195" s="39" t="str">
        <f t="shared" si="491"/>
        <v/>
      </c>
      <c r="AC5195" s="42" t="str">
        <f>IF(B5195="","",VLOOKUP(B5195,[2]Formula!B:C,2,0))</f>
        <v/>
      </c>
      <c r="AD5195" s="43" t="str">
        <f t="shared" si="489"/>
        <v/>
      </c>
    </row>
    <row r="5196" spans="1:30" x14ac:dyDescent="0.25">
      <c r="A5196" s="64"/>
      <c r="B5196" s="64"/>
      <c r="C5196" s="66"/>
      <c r="D5196" s="67"/>
      <c r="E5196" s="64"/>
      <c r="F5196" s="64"/>
      <c r="G5196" s="37" t="str">
        <f>IF(E5196="","",IF(OR(E5196="Project Management",E5196="Project Support",E5196="Sprint Management",E5196="Sprint Support"),"NA",ROUND((((VLOOKUP(AD5196,[2]Formula!V:X,3,0)))-SUMIF(AD:AD,AD5196,H:H)),2)))</f>
        <v/>
      </c>
      <c r="H5196" s="71"/>
      <c r="I5196" s="72"/>
      <c r="J5196" s="72"/>
      <c r="K5196" s="38" t="str">
        <f>IF(E5196="","",IF(OR(E5196="Project Management",E5196="Project Support",E5196="Sprint Management",E5196="Sprint Support"),"NA",(((SUMIF(AD:AD,AD5196,H:H)/VLOOKUP(AD5196,[2]Formula!V:X,3,0))*VLOOKUP(AD5196,[2]Formula!V:X,2,0))*H5196)/SUMIF(AD:AD,AD5196,H:H)))</f>
        <v/>
      </c>
      <c r="L5196" s="38" t="str">
        <f t="shared" si="487"/>
        <v/>
      </c>
      <c r="M5196" s="38" t="str">
        <f t="shared" si="488"/>
        <v/>
      </c>
      <c r="N5196" s="38" t="str">
        <f t="shared" si="490"/>
        <v/>
      </c>
      <c r="O5196" s="38" t="str">
        <f t="shared" si="486"/>
        <v/>
      </c>
      <c r="P5196" s="39" t="str">
        <f t="shared" si="491"/>
        <v/>
      </c>
      <c r="AC5196" s="42" t="str">
        <f>IF(B5196="","",VLOOKUP(B5196,[2]Formula!B:C,2,0))</f>
        <v/>
      </c>
      <c r="AD5196" s="43" t="str">
        <f t="shared" si="489"/>
        <v/>
      </c>
    </row>
    <row r="5197" spans="1:30" x14ac:dyDescent="0.25">
      <c r="A5197" s="64"/>
      <c r="B5197" s="64"/>
      <c r="C5197" s="66"/>
      <c r="D5197" s="67"/>
      <c r="E5197" s="64"/>
      <c r="F5197" s="64"/>
      <c r="G5197" s="37" t="str">
        <f>IF(E5197="","",IF(OR(E5197="Project Management",E5197="Project Support",E5197="Sprint Management",E5197="Sprint Support"),"NA",ROUND((((VLOOKUP(AD5197,[2]Formula!V:X,3,0)))-SUMIF(AD:AD,AD5197,H:H)),2)))</f>
        <v/>
      </c>
      <c r="H5197" s="71"/>
      <c r="I5197" s="72"/>
      <c r="J5197" s="72"/>
      <c r="K5197" s="38" t="str">
        <f>IF(E5197="","",IF(OR(E5197="Project Management",E5197="Project Support",E5197="Sprint Management",E5197="Sprint Support"),"NA",(((SUMIF(AD:AD,AD5197,H:H)/VLOOKUP(AD5197,[2]Formula!V:X,3,0))*VLOOKUP(AD5197,[2]Formula!V:X,2,0))*H5197)/SUMIF(AD:AD,AD5197,H:H)))</f>
        <v/>
      </c>
      <c r="L5197" s="38" t="str">
        <f t="shared" si="487"/>
        <v/>
      </c>
      <c r="M5197" s="38" t="str">
        <f t="shared" si="488"/>
        <v/>
      </c>
      <c r="N5197" s="38" t="str">
        <f t="shared" si="490"/>
        <v/>
      </c>
      <c r="O5197" s="38" t="str">
        <f t="shared" si="486"/>
        <v/>
      </c>
      <c r="P5197" s="39" t="str">
        <f t="shared" si="491"/>
        <v/>
      </c>
      <c r="AC5197" s="42" t="str">
        <f>IF(B5197="","",VLOOKUP(B5197,[2]Formula!B:C,2,0))</f>
        <v/>
      </c>
      <c r="AD5197" s="43" t="str">
        <f t="shared" si="489"/>
        <v/>
      </c>
    </row>
    <row r="5198" spans="1:30" x14ac:dyDescent="0.25">
      <c r="A5198" s="64"/>
      <c r="B5198" s="64"/>
      <c r="C5198" s="66"/>
      <c r="D5198" s="67"/>
      <c r="E5198" s="64"/>
      <c r="F5198" s="64"/>
      <c r="G5198" s="37" t="str">
        <f>IF(E5198="","",IF(OR(E5198="Project Management",E5198="Project Support",E5198="Sprint Management",E5198="Sprint Support"),"NA",ROUND((((VLOOKUP(AD5198,[2]Formula!V:X,3,0)))-SUMIF(AD:AD,AD5198,H:H)),2)))</f>
        <v/>
      </c>
      <c r="H5198" s="71"/>
      <c r="I5198" s="72"/>
      <c r="J5198" s="72"/>
      <c r="K5198" s="38" t="str">
        <f>IF(E5198="","",IF(OR(E5198="Project Management",E5198="Project Support",E5198="Sprint Management",E5198="Sprint Support"),"NA",(((SUMIF(AD:AD,AD5198,H:H)/VLOOKUP(AD5198,[2]Formula!V:X,3,0))*VLOOKUP(AD5198,[2]Formula!V:X,2,0))*H5198)/SUMIF(AD:AD,AD5198,H:H)))</f>
        <v/>
      </c>
      <c r="L5198" s="38" t="str">
        <f t="shared" si="487"/>
        <v/>
      </c>
      <c r="M5198" s="38" t="str">
        <f t="shared" si="488"/>
        <v/>
      </c>
      <c r="N5198" s="38" t="str">
        <f t="shared" si="490"/>
        <v/>
      </c>
      <c r="O5198" s="38" t="str">
        <f t="shared" si="486"/>
        <v/>
      </c>
      <c r="P5198" s="39" t="str">
        <f t="shared" si="491"/>
        <v/>
      </c>
      <c r="AC5198" s="42" t="str">
        <f>IF(B5198="","",VLOOKUP(B5198,[2]Formula!B:C,2,0))</f>
        <v/>
      </c>
      <c r="AD5198" s="43" t="str">
        <f t="shared" si="489"/>
        <v/>
      </c>
    </row>
    <row r="5199" spans="1:30" x14ac:dyDescent="0.25">
      <c r="A5199" s="64"/>
      <c r="B5199" s="64"/>
      <c r="C5199" s="66"/>
      <c r="D5199" s="67"/>
      <c r="E5199" s="64"/>
      <c r="F5199" s="64"/>
      <c r="G5199" s="37" t="str">
        <f>IF(E5199="","",IF(OR(E5199="Project Management",E5199="Project Support",E5199="Sprint Management",E5199="Sprint Support"),"NA",ROUND((((VLOOKUP(AD5199,[2]Formula!V:X,3,0)))-SUMIF(AD:AD,AD5199,H:H)),2)))</f>
        <v/>
      </c>
      <c r="H5199" s="71"/>
      <c r="I5199" s="72"/>
      <c r="J5199" s="72"/>
      <c r="K5199" s="38" t="str">
        <f>IF(E5199="","",IF(OR(E5199="Project Management",E5199="Project Support",E5199="Sprint Management",E5199="Sprint Support"),"NA",(((SUMIF(AD:AD,AD5199,H:H)/VLOOKUP(AD5199,[2]Formula!V:X,3,0))*VLOOKUP(AD5199,[2]Formula!V:X,2,0))*H5199)/SUMIF(AD:AD,AD5199,H:H)))</f>
        <v/>
      </c>
      <c r="L5199" s="38" t="str">
        <f t="shared" si="487"/>
        <v/>
      </c>
      <c r="M5199" s="38" t="str">
        <f t="shared" si="488"/>
        <v/>
      </c>
      <c r="N5199" s="38" t="str">
        <f t="shared" si="490"/>
        <v/>
      </c>
      <c r="O5199" s="38" t="str">
        <f t="shared" si="486"/>
        <v/>
      </c>
      <c r="P5199" s="39" t="str">
        <f t="shared" si="491"/>
        <v/>
      </c>
      <c r="AC5199" s="42" t="str">
        <f>IF(B5199="","",VLOOKUP(B5199,[2]Formula!B:C,2,0))</f>
        <v/>
      </c>
      <c r="AD5199" s="43" t="str">
        <f t="shared" si="489"/>
        <v/>
      </c>
    </row>
    <row r="5200" spans="1:30" x14ac:dyDescent="0.25">
      <c r="A5200" s="64"/>
      <c r="B5200" s="64"/>
      <c r="C5200" s="66"/>
      <c r="D5200" s="67"/>
      <c r="E5200" s="64"/>
      <c r="F5200" s="64"/>
      <c r="G5200" s="37" t="str">
        <f>IF(E5200="","",IF(OR(E5200="Project Management",E5200="Project Support",E5200="Sprint Management",E5200="Sprint Support"),"NA",ROUND((((VLOOKUP(AD5200,[2]Formula!V:X,3,0)))-SUMIF(AD:AD,AD5200,H:H)),2)))</f>
        <v/>
      </c>
      <c r="H5200" s="71"/>
      <c r="I5200" s="72"/>
      <c r="J5200" s="72"/>
      <c r="K5200" s="38" t="str">
        <f>IF(E5200="","",IF(OR(E5200="Project Management",E5200="Project Support",E5200="Sprint Management",E5200="Sprint Support"),"NA",(((SUMIF(AD:AD,AD5200,H:H)/VLOOKUP(AD5200,[2]Formula!V:X,3,0))*VLOOKUP(AD5200,[2]Formula!V:X,2,0))*H5200)/SUMIF(AD:AD,AD5200,H:H)))</f>
        <v/>
      </c>
      <c r="L5200" s="38" t="str">
        <f t="shared" si="487"/>
        <v/>
      </c>
      <c r="M5200" s="38" t="str">
        <f t="shared" si="488"/>
        <v/>
      </c>
      <c r="N5200" s="38" t="str">
        <f t="shared" si="490"/>
        <v/>
      </c>
      <c r="O5200" s="38" t="str">
        <f t="shared" si="486"/>
        <v/>
      </c>
      <c r="P5200" s="39" t="str">
        <f t="shared" si="491"/>
        <v/>
      </c>
      <c r="AC5200" s="42" t="str">
        <f>IF(B5200="","",VLOOKUP(B5200,[2]Formula!B:C,2,0))</f>
        <v/>
      </c>
      <c r="AD5200" s="43" t="str">
        <f t="shared" si="489"/>
        <v/>
      </c>
    </row>
    <row r="5201" spans="1:30" x14ac:dyDescent="0.25">
      <c r="A5201" s="64"/>
      <c r="B5201" s="64"/>
      <c r="C5201" s="66"/>
      <c r="D5201" s="67"/>
      <c r="E5201" s="64"/>
      <c r="F5201" s="64"/>
      <c r="G5201" s="37" t="str">
        <f>IF(E5201="","",IF(OR(E5201="Project Management",E5201="Project Support",E5201="Sprint Management",E5201="Sprint Support"),"NA",ROUND((((VLOOKUP(AD5201,[2]Formula!V:X,3,0)))-SUMIF(AD:AD,AD5201,H:H)),2)))</f>
        <v/>
      </c>
      <c r="H5201" s="71"/>
      <c r="I5201" s="72"/>
      <c r="J5201" s="72"/>
      <c r="K5201" s="38" t="str">
        <f>IF(E5201="","",IF(OR(E5201="Project Management",E5201="Project Support",E5201="Sprint Management",E5201="Sprint Support"),"NA",(((SUMIF(AD:AD,AD5201,H:H)/VLOOKUP(AD5201,[2]Formula!V:X,3,0))*VLOOKUP(AD5201,[2]Formula!V:X,2,0))*H5201)/SUMIF(AD:AD,AD5201,H:H)))</f>
        <v/>
      </c>
      <c r="L5201" s="38" t="str">
        <f t="shared" si="487"/>
        <v/>
      </c>
      <c r="M5201" s="38" t="str">
        <f t="shared" si="488"/>
        <v/>
      </c>
      <c r="N5201" s="38" t="str">
        <f t="shared" si="490"/>
        <v/>
      </c>
      <c r="O5201" s="38" t="str">
        <f t="shared" si="486"/>
        <v/>
      </c>
      <c r="P5201" s="39" t="str">
        <f t="shared" si="491"/>
        <v/>
      </c>
      <c r="AC5201" s="42" t="str">
        <f>IF(B5201="","",VLOOKUP(B5201,[2]Formula!B:C,2,0))</f>
        <v/>
      </c>
      <c r="AD5201" s="43" t="str">
        <f t="shared" si="489"/>
        <v/>
      </c>
    </row>
    <row r="5202" spans="1:30" x14ac:dyDescent="0.25">
      <c r="A5202" s="64"/>
      <c r="B5202" s="64"/>
      <c r="C5202" s="66"/>
      <c r="D5202" s="67"/>
      <c r="E5202" s="64"/>
      <c r="F5202" s="64"/>
      <c r="G5202" s="37" t="str">
        <f>IF(E5202="","",IF(OR(E5202="Project Management",E5202="Project Support",E5202="Sprint Management",E5202="Sprint Support"),"NA",ROUND((((VLOOKUP(AD5202,[2]Formula!V:X,3,0)))-SUMIF(AD:AD,AD5202,H:H)),2)))</f>
        <v/>
      </c>
      <c r="H5202" s="71"/>
      <c r="I5202" s="72"/>
      <c r="J5202" s="72"/>
      <c r="K5202" s="38" t="str">
        <f>IF(E5202="","",IF(OR(E5202="Project Management",E5202="Project Support",E5202="Sprint Management",E5202="Sprint Support"),"NA",(((SUMIF(AD:AD,AD5202,H:H)/VLOOKUP(AD5202,[2]Formula!V:X,3,0))*VLOOKUP(AD5202,[2]Formula!V:X,2,0))*H5202)/SUMIF(AD:AD,AD5202,H:H)))</f>
        <v/>
      </c>
      <c r="L5202" s="38" t="str">
        <f t="shared" si="487"/>
        <v/>
      </c>
      <c r="M5202" s="38" t="str">
        <f t="shared" si="488"/>
        <v/>
      </c>
      <c r="N5202" s="38" t="str">
        <f t="shared" si="490"/>
        <v/>
      </c>
      <c r="O5202" s="38" t="str">
        <f t="shared" si="486"/>
        <v/>
      </c>
      <c r="P5202" s="39" t="str">
        <f t="shared" si="491"/>
        <v/>
      </c>
      <c r="AC5202" s="42" t="str">
        <f>IF(B5202="","",VLOOKUP(B5202,[2]Formula!B:C,2,0))</f>
        <v/>
      </c>
      <c r="AD5202" s="43" t="str">
        <f t="shared" si="489"/>
        <v/>
      </c>
    </row>
    <row r="5203" spans="1:30" x14ac:dyDescent="0.25">
      <c r="A5203" s="64"/>
      <c r="B5203" s="64"/>
      <c r="C5203" s="66"/>
      <c r="D5203" s="67"/>
      <c r="E5203" s="64"/>
      <c r="F5203" s="64"/>
      <c r="G5203" s="37" t="str">
        <f>IF(E5203="","",IF(OR(E5203="Project Management",E5203="Project Support",E5203="Sprint Management",E5203="Sprint Support"),"NA",ROUND((((VLOOKUP(AD5203,[2]Formula!V:X,3,0)))-SUMIF(AD:AD,AD5203,H:H)),2)))</f>
        <v/>
      </c>
      <c r="H5203" s="71"/>
      <c r="I5203" s="72"/>
      <c r="J5203" s="72"/>
      <c r="K5203" s="38" t="str">
        <f>IF(E5203="","",IF(OR(E5203="Project Management",E5203="Project Support",E5203="Sprint Management",E5203="Sprint Support"),"NA",(((SUMIF(AD:AD,AD5203,H:H)/VLOOKUP(AD5203,[2]Formula!V:X,3,0))*VLOOKUP(AD5203,[2]Formula!V:X,2,0))*H5203)/SUMIF(AD:AD,AD5203,H:H)))</f>
        <v/>
      </c>
      <c r="L5203" s="38" t="str">
        <f t="shared" si="487"/>
        <v/>
      </c>
      <c r="M5203" s="38" t="str">
        <f t="shared" si="488"/>
        <v/>
      </c>
      <c r="N5203" s="38" t="str">
        <f t="shared" si="490"/>
        <v/>
      </c>
      <c r="O5203" s="38" t="str">
        <f t="shared" si="486"/>
        <v/>
      </c>
      <c r="P5203" s="39" t="str">
        <f t="shared" si="491"/>
        <v/>
      </c>
      <c r="AC5203" s="42" t="str">
        <f>IF(B5203="","",VLOOKUP(B5203,[2]Formula!B:C,2,0))</f>
        <v/>
      </c>
      <c r="AD5203" s="43" t="str">
        <f t="shared" si="489"/>
        <v/>
      </c>
    </row>
    <row r="5204" spans="1:30" x14ac:dyDescent="0.25">
      <c r="A5204" s="64"/>
      <c r="B5204" s="64"/>
      <c r="C5204" s="66"/>
      <c r="D5204" s="67"/>
      <c r="E5204" s="64"/>
      <c r="F5204" s="64"/>
      <c r="G5204" s="37" t="str">
        <f>IF(E5204="","",IF(OR(E5204="Project Management",E5204="Project Support",E5204="Sprint Management",E5204="Sprint Support"),"NA",ROUND((((VLOOKUP(AD5204,[2]Formula!V:X,3,0)))-SUMIF(AD:AD,AD5204,H:H)),2)))</f>
        <v/>
      </c>
      <c r="H5204" s="71"/>
      <c r="I5204" s="72"/>
      <c r="J5204" s="72"/>
      <c r="K5204" s="38" t="str">
        <f>IF(E5204="","",IF(OR(E5204="Project Management",E5204="Project Support",E5204="Sprint Management",E5204="Sprint Support"),"NA",(((SUMIF(AD:AD,AD5204,H:H)/VLOOKUP(AD5204,[2]Formula!V:X,3,0))*VLOOKUP(AD5204,[2]Formula!V:X,2,0))*H5204)/SUMIF(AD:AD,AD5204,H:H)))</f>
        <v/>
      </c>
      <c r="L5204" s="38" t="str">
        <f t="shared" si="487"/>
        <v/>
      </c>
      <c r="M5204" s="38" t="str">
        <f t="shared" si="488"/>
        <v/>
      </c>
      <c r="N5204" s="38" t="str">
        <f t="shared" si="490"/>
        <v/>
      </c>
      <c r="O5204" s="38" t="str">
        <f t="shared" si="486"/>
        <v/>
      </c>
      <c r="P5204" s="39" t="str">
        <f t="shared" si="491"/>
        <v/>
      </c>
      <c r="AC5204" s="42" t="str">
        <f>IF(B5204="","",VLOOKUP(B5204,[2]Formula!B:C,2,0))</f>
        <v/>
      </c>
      <c r="AD5204" s="43" t="str">
        <f t="shared" si="489"/>
        <v/>
      </c>
    </row>
    <row r="5205" spans="1:30" x14ac:dyDescent="0.25">
      <c r="A5205" s="64"/>
      <c r="B5205" s="64"/>
      <c r="C5205" s="66"/>
      <c r="D5205" s="67"/>
      <c r="E5205" s="64"/>
      <c r="F5205" s="64"/>
      <c r="G5205" s="37" t="str">
        <f>IF(E5205="","",IF(OR(E5205="Project Management",E5205="Project Support",E5205="Sprint Management",E5205="Sprint Support"),"NA",ROUND((((VLOOKUP(AD5205,[2]Formula!V:X,3,0)))-SUMIF(AD:AD,AD5205,H:H)),2)))</f>
        <v/>
      </c>
      <c r="H5205" s="71"/>
      <c r="I5205" s="72"/>
      <c r="J5205" s="72"/>
      <c r="K5205" s="38" t="str">
        <f>IF(E5205="","",IF(OR(E5205="Project Management",E5205="Project Support",E5205="Sprint Management",E5205="Sprint Support"),"NA",(((SUMIF(AD:AD,AD5205,H:H)/VLOOKUP(AD5205,[2]Formula!V:X,3,0))*VLOOKUP(AD5205,[2]Formula!V:X,2,0))*H5205)/SUMIF(AD:AD,AD5205,H:H)))</f>
        <v/>
      </c>
      <c r="L5205" s="38" t="str">
        <f t="shared" si="487"/>
        <v/>
      </c>
      <c r="M5205" s="38" t="str">
        <f t="shared" si="488"/>
        <v/>
      </c>
      <c r="N5205" s="38" t="str">
        <f t="shared" si="490"/>
        <v/>
      </c>
      <c r="O5205" s="38" t="str">
        <f t="shared" si="486"/>
        <v/>
      </c>
      <c r="P5205" s="39" t="str">
        <f t="shared" si="491"/>
        <v/>
      </c>
      <c r="AC5205" s="42" t="str">
        <f>IF(B5205="","",VLOOKUP(B5205,[2]Formula!B:C,2,0))</f>
        <v/>
      </c>
      <c r="AD5205" s="43" t="str">
        <f t="shared" si="489"/>
        <v/>
      </c>
    </row>
    <row r="5206" spans="1:30" x14ac:dyDescent="0.25">
      <c r="A5206" s="64"/>
      <c r="B5206" s="64"/>
      <c r="C5206" s="66"/>
      <c r="D5206" s="67"/>
      <c r="E5206" s="64"/>
      <c r="F5206" s="64"/>
      <c r="G5206" s="37" t="str">
        <f>IF(E5206="","",IF(OR(E5206="Project Management",E5206="Project Support",E5206="Sprint Management",E5206="Sprint Support"),"NA",ROUND((((VLOOKUP(AD5206,[2]Formula!V:X,3,0)))-SUMIF(AD:AD,AD5206,H:H)),2)))</f>
        <v/>
      </c>
      <c r="H5206" s="71"/>
      <c r="I5206" s="72"/>
      <c r="J5206" s="72"/>
      <c r="K5206" s="38" t="str">
        <f>IF(E5206="","",IF(OR(E5206="Project Management",E5206="Project Support",E5206="Sprint Management",E5206="Sprint Support"),"NA",(((SUMIF(AD:AD,AD5206,H:H)/VLOOKUP(AD5206,[2]Formula!V:X,3,0))*VLOOKUP(AD5206,[2]Formula!V:X,2,0))*H5206)/SUMIF(AD:AD,AD5206,H:H)))</f>
        <v/>
      </c>
      <c r="L5206" s="38" t="str">
        <f t="shared" si="487"/>
        <v/>
      </c>
      <c r="M5206" s="38" t="str">
        <f t="shared" si="488"/>
        <v/>
      </c>
      <c r="N5206" s="38" t="str">
        <f t="shared" si="490"/>
        <v/>
      </c>
      <c r="O5206" s="38" t="str">
        <f t="shared" si="486"/>
        <v/>
      </c>
      <c r="P5206" s="39" t="str">
        <f t="shared" si="491"/>
        <v/>
      </c>
      <c r="AC5206" s="42" t="str">
        <f>IF(B5206="","",VLOOKUP(B5206,[2]Formula!B:C,2,0))</f>
        <v/>
      </c>
      <c r="AD5206" s="43" t="str">
        <f t="shared" si="489"/>
        <v/>
      </c>
    </row>
    <row r="5207" spans="1:30" x14ac:dyDescent="0.25">
      <c r="A5207" s="64"/>
      <c r="B5207" s="64"/>
      <c r="C5207" s="66"/>
      <c r="D5207" s="67"/>
      <c r="E5207" s="64"/>
      <c r="F5207" s="64"/>
      <c r="G5207" s="37" t="str">
        <f>IF(E5207="","",IF(OR(E5207="Project Management",E5207="Project Support",E5207="Sprint Management",E5207="Sprint Support"),"NA",ROUND((((VLOOKUP(AD5207,[2]Formula!V:X,3,0)))-SUMIF(AD:AD,AD5207,H:H)),2)))</f>
        <v/>
      </c>
      <c r="H5207" s="71"/>
      <c r="I5207" s="72"/>
      <c r="J5207" s="72"/>
      <c r="K5207" s="38" t="str">
        <f>IF(E5207="","",IF(OR(E5207="Project Management",E5207="Project Support",E5207="Sprint Management",E5207="Sprint Support"),"NA",(((SUMIF(AD:AD,AD5207,H:H)/VLOOKUP(AD5207,[2]Formula!V:X,3,0))*VLOOKUP(AD5207,[2]Formula!V:X,2,0))*H5207)/SUMIF(AD:AD,AD5207,H:H)))</f>
        <v/>
      </c>
      <c r="L5207" s="38" t="str">
        <f t="shared" si="487"/>
        <v/>
      </c>
      <c r="M5207" s="38" t="str">
        <f t="shared" si="488"/>
        <v/>
      </c>
      <c r="N5207" s="38" t="str">
        <f t="shared" si="490"/>
        <v/>
      </c>
      <c r="O5207" s="38" t="str">
        <f t="shared" si="486"/>
        <v/>
      </c>
      <c r="P5207" s="39" t="str">
        <f t="shared" si="491"/>
        <v/>
      </c>
      <c r="AC5207" s="42" t="str">
        <f>IF(B5207="","",VLOOKUP(B5207,[2]Formula!B:C,2,0))</f>
        <v/>
      </c>
      <c r="AD5207" s="43" t="str">
        <f t="shared" si="489"/>
        <v/>
      </c>
    </row>
    <row r="5208" spans="1:30" x14ac:dyDescent="0.25">
      <c r="A5208" s="64"/>
      <c r="B5208" s="64"/>
      <c r="C5208" s="66"/>
      <c r="D5208" s="67"/>
      <c r="E5208" s="64"/>
      <c r="F5208" s="64"/>
      <c r="G5208" s="37" t="str">
        <f>IF(E5208="","",IF(OR(E5208="Project Management",E5208="Project Support",E5208="Sprint Management",E5208="Sprint Support"),"NA",ROUND((((VLOOKUP(AD5208,[2]Formula!V:X,3,0)))-SUMIF(AD:AD,AD5208,H:H)),2)))</f>
        <v/>
      </c>
      <c r="H5208" s="71"/>
      <c r="I5208" s="72"/>
      <c r="J5208" s="72"/>
      <c r="K5208" s="38" t="str">
        <f>IF(E5208="","",IF(OR(E5208="Project Management",E5208="Project Support",E5208="Sprint Management",E5208="Sprint Support"),"NA",(((SUMIF(AD:AD,AD5208,H:H)/VLOOKUP(AD5208,[2]Formula!V:X,3,0))*VLOOKUP(AD5208,[2]Formula!V:X,2,0))*H5208)/SUMIF(AD:AD,AD5208,H:H)))</f>
        <v/>
      </c>
      <c r="L5208" s="38" t="str">
        <f t="shared" si="487"/>
        <v/>
      </c>
      <c r="M5208" s="38" t="str">
        <f t="shared" si="488"/>
        <v/>
      </c>
      <c r="N5208" s="38" t="str">
        <f t="shared" si="490"/>
        <v/>
      </c>
      <c r="O5208" s="38" t="str">
        <f t="shared" si="486"/>
        <v/>
      </c>
      <c r="P5208" s="39" t="str">
        <f t="shared" si="491"/>
        <v/>
      </c>
      <c r="AC5208" s="42" t="str">
        <f>IF(B5208="","",VLOOKUP(B5208,[2]Formula!B:C,2,0))</f>
        <v/>
      </c>
      <c r="AD5208" s="43" t="str">
        <f t="shared" si="489"/>
        <v/>
      </c>
    </row>
    <row r="5209" spans="1:30" x14ac:dyDescent="0.25">
      <c r="A5209" s="64"/>
      <c r="B5209" s="64"/>
      <c r="C5209" s="66"/>
      <c r="D5209" s="67"/>
      <c r="E5209" s="64"/>
      <c r="F5209" s="64"/>
      <c r="G5209" s="37" t="str">
        <f>IF(E5209="","",IF(OR(E5209="Project Management",E5209="Project Support",E5209="Sprint Management",E5209="Sprint Support"),"NA",ROUND((((VLOOKUP(AD5209,[2]Formula!V:X,3,0)))-SUMIF(AD:AD,AD5209,H:H)),2)))</f>
        <v/>
      </c>
      <c r="H5209" s="71"/>
      <c r="I5209" s="72"/>
      <c r="J5209" s="72"/>
      <c r="K5209" s="38" t="str">
        <f>IF(E5209="","",IF(OR(E5209="Project Management",E5209="Project Support",E5209="Sprint Management",E5209="Sprint Support"),"NA",(((SUMIF(AD:AD,AD5209,H:H)/VLOOKUP(AD5209,[2]Formula!V:X,3,0))*VLOOKUP(AD5209,[2]Formula!V:X,2,0))*H5209)/SUMIF(AD:AD,AD5209,H:H)))</f>
        <v/>
      </c>
      <c r="L5209" s="38" t="str">
        <f t="shared" si="487"/>
        <v/>
      </c>
      <c r="M5209" s="38" t="str">
        <f t="shared" si="488"/>
        <v/>
      </c>
      <c r="N5209" s="38" t="str">
        <f t="shared" si="490"/>
        <v/>
      </c>
      <c r="O5209" s="38" t="str">
        <f t="shared" si="486"/>
        <v/>
      </c>
      <c r="P5209" s="39" t="str">
        <f t="shared" si="491"/>
        <v/>
      </c>
      <c r="AC5209" s="42" t="str">
        <f>IF(B5209="","",VLOOKUP(B5209,[2]Formula!B:C,2,0))</f>
        <v/>
      </c>
      <c r="AD5209" s="43" t="str">
        <f t="shared" si="489"/>
        <v/>
      </c>
    </row>
    <row r="5210" spans="1:30" x14ac:dyDescent="0.25">
      <c r="A5210" s="64"/>
      <c r="B5210" s="64"/>
      <c r="C5210" s="66"/>
      <c r="D5210" s="67"/>
      <c r="E5210" s="64"/>
      <c r="F5210" s="64"/>
      <c r="G5210" s="37" t="str">
        <f>IF(E5210="","",IF(OR(E5210="Project Management",E5210="Project Support",E5210="Sprint Management",E5210="Sprint Support"),"NA",ROUND((((VLOOKUP(AD5210,[2]Formula!V:X,3,0)))-SUMIF(AD:AD,AD5210,H:H)),2)))</f>
        <v/>
      </c>
      <c r="H5210" s="71"/>
      <c r="I5210" s="72"/>
      <c r="J5210" s="72"/>
      <c r="K5210" s="38" t="str">
        <f>IF(E5210="","",IF(OR(E5210="Project Management",E5210="Project Support",E5210="Sprint Management",E5210="Sprint Support"),"NA",(((SUMIF(AD:AD,AD5210,H:H)/VLOOKUP(AD5210,[2]Formula!V:X,3,0))*VLOOKUP(AD5210,[2]Formula!V:X,2,0))*H5210)/SUMIF(AD:AD,AD5210,H:H)))</f>
        <v/>
      </c>
      <c r="L5210" s="38" t="str">
        <f t="shared" si="487"/>
        <v/>
      </c>
      <c r="M5210" s="38" t="str">
        <f t="shared" si="488"/>
        <v/>
      </c>
      <c r="N5210" s="38" t="str">
        <f t="shared" si="490"/>
        <v/>
      </c>
      <c r="O5210" s="38" t="str">
        <f t="shared" si="486"/>
        <v/>
      </c>
      <c r="P5210" s="39" t="str">
        <f t="shared" si="491"/>
        <v/>
      </c>
      <c r="AC5210" s="42" t="str">
        <f>IF(B5210="","",VLOOKUP(B5210,[2]Formula!B:C,2,0))</f>
        <v/>
      </c>
      <c r="AD5210" s="43" t="str">
        <f t="shared" si="489"/>
        <v/>
      </c>
    </row>
    <row r="5211" spans="1:30" x14ac:dyDescent="0.25">
      <c r="A5211" s="64"/>
      <c r="B5211" s="64"/>
      <c r="C5211" s="66"/>
      <c r="D5211" s="67"/>
      <c r="E5211" s="64"/>
      <c r="F5211" s="64"/>
      <c r="G5211" s="37" t="str">
        <f>IF(E5211="","",IF(OR(E5211="Project Management",E5211="Project Support",E5211="Sprint Management",E5211="Sprint Support"),"NA",ROUND((((VLOOKUP(AD5211,[2]Formula!V:X,3,0)))-SUMIF(AD:AD,AD5211,H:H)),2)))</f>
        <v/>
      </c>
      <c r="H5211" s="71"/>
      <c r="I5211" s="72"/>
      <c r="J5211" s="72"/>
      <c r="K5211" s="38" t="str">
        <f>IF(E5211="","",IF(OR(E5211="Project Management",E5211="Project Support",E5211="Sprint Management",E5211="Sprint Support"),"NA",(((SUMIF(AD:AD,AD5211,H:H)/VLOOKUP(AD5211,[2]Formula!V:X,3,0))*VLOOKUP(AD5211,[2]Formula!V:X,2,0))*H5211)/SUMIF(AD:AD,AD5211,H:H)))</f>
        <v/>
      </c>
      <c r="L5211" s="38" t="str">
        <f t="shared" si="487"/>
        <v/>
      </c>
      <c r="M5211" s="38" t="str">
        <f t="shared" si="488"/>
        <v/>
      </c>
      <c r="N5211" s="38" t="str">
        <f t="shared" si="490"/>
        <v/>
      </c>
      <c r="O5211" s="38" t="str">
        <f t="shared" si="486"/>
        <v/>
      </c>
      <c r="P5211" s="39" t="str">
        <f t="shared" si="491"/>
        <v/>
      </c>
      <c r="AC5211" s="42" t="str">
        <f>IF(B5211="","",VLOOKUP(B5211,[2]Formula!B:C,2,0))</f>
        <v/>
      </c>
      <c r="AD5211" s="43" t="str">
        <f t="shared" si="489"/>
        <v/>
      </c>
    </row>
    <row r="5212" spans="1:30" x14ac:dyDescent="0.25">
      <c r="A5212" s="64"/>
      <c r="B5212" s="64"/>
      <c r="C5212" s="66"/>
      <c r="D5212" s="67"/>
      <c r="E5212" s="64"/>
      <c r="F5212" s="64"/>
      <c r="G5212" s="37" t="str">
        <f>IF(E5212="","",IF(OR(E5212="Project Management",E5212="Project Support",E5212="Sprint Management",E5212="Sprint Support"),"NA",ROUND((((VLOOKUP(AD5212,[2]Formula!V:X,3,0)))-SUMIF(AD:AD,AD5212,H:H)),2)))</f>
        <v/>
      </c>
      <c r="H5212" s="71"/>
      <c r="I5212" s="72"/>
      <c r="J5212" s="72"/>
      <c r="K5212" s="38" t="str">
        <f>IF(E5212="","",IF(OR(E5212="Project Management",E5212="Project Support",E5212="Sprint Management",E5212="Sprint Support"),"NA",(((SUMIF(AD:AD,AD5212,H:H)/VLOOKUP(AD5212,[2]Formula!V:X,3,0))*VLOOKUP(AD5212,[2]Formula!V:X,2,0))*H5212)/SUMIF(AD:AD,AD5212,H:H)))</f>
        <v/>
      </c>
      <c r="L5212" s="38" t="str">
        <f t="shared" si="487"/>
        <v/>
      </c>
      <c r="M5212" s="38" t="str">
        <f t="shared" si="488"/>
        <v/>
      </c>
      <c r="N5212" s="38" t="str">
        <f t="shared" si="490"/>
        <v/>
      </c>
      <c r="O5212" s="38" t="str">
        <f t="shared" si="486"/>
        <v/>
      </c>
      <c r="P5212" s="39" t="str">
        <f t="shared" si="491"/>
        <v/>
      </c>
      <c r="AC5212" s="42" t="str">
        <f>IF(B5212="","",VLOOKUP(B5212,[2]Formula!B:C,2,0))</f>
        <v/>
      </c>
      <c r="AD5212" s="43" t="str">
        <f t="shared" si="489"/>
        <v/>
      </c>
    </row>
    <row r="5213" spans="1:30" x14ac:dyDescent="0.25">
      <c r="A5213" s="64"/>
      <c r="B5213" s="64"/>
      <c r="C5213" s="66"/>
      <c r="D5213" s="67"/>
      <c r="E5213" s="64"/>
      <c r="F5213" s="64"/>
      <c r="G5213" s="37" t="str">
        <f>IF(E5213="","",IF(OR(E5213="Project Management",E5213="Project Support",E5213="Sprint Management",E5213="Sprint Support"),"NA",ROUND((((VLOOKUP(AD5213,[2]Formula!V:X,3,0)))-SUMIF(AD:AD,AD5213,H:H)),2)))</f>
        <v/>
      </c>
      <c r="H5213" s="71"/>
      <c r="I5213" s="72"/>
      <c r="J5213" s="72"/>
      <c r="K5213" s="38" t="str">
        <f>IF(E5213="","",IF(OR(E5213="Project Management",E5213="Project Support",E5213="Sprint Management",E5213="Sprint Support"),"NA",(((SUMIF(AD:AD,AD5213,H:H)/VLOOKUP(AD5213,[2]Formula!V:X,3,0))*VLOOKUP(AD5213,[2]Formula!V:X,2,0))*H5213)/SUMIF(AD:AD,AD5213,H:H)))</f>
        <v/>
      </c>
      <c r="L5213" s="38" t="str">
        <f t="shared" si="487"/>
        <v/>
      </c>
      <c r="M5213" s="38" t="str">
        <f t="shared" si="488"/>
        <v/>
      </c>
      <c r="N5213" s="38" t="str">
        <f t="shared" si="490"/>
        <v/>
      </c>
      <c r="O5213" s="38" t="str">
        <f t="shared" si="486"/>
        <v/>
      </c>
      <c r="P5213" s="39" t="str">
        <f t="shared" si="491"/>
        <v/>
      </c>
      <c r="AC5213" s="42" t="str">
        <f>IF(B5213="","",VLOOKUP(B5213,[2]Formula!B:C,2,0))</f>
        <v/>
      </c>
      <c r="AD5213" s="43" t="str">
        <f t="shared" si="489"/>
        <v/>
      </c>
    </row>
    <row r="5214" spans="1:30" x14ac:dyDescent="0.25">
      <c r="A5214" s="64"/>
      <c r="B5214" s="64"/>
      <c r="C5214" s="66"/>
      <c r="D5214" s="67"/>
      <c r="E5214" s="64"/>
      <c r="F5214" s="64"/>
      <c r="G5214" s="37" t="str">
        <f>IF(E5214="","",IF(OR(E5214="Project Management",E5214="Project Support",E5214="Sprint Management",E5214="Sprint Support"),"NA",ROUND((((VLOOKUP(AD5214,[2]Formula!V:X,3,0)))-SUMIF(AD:AD,AD5214,H:H)),2)))</f>
        <v/>
      </c>
      <c r="H5214" s="71"/>
      <c r="I5214" s="72"/>
      <c r="J5214" s="72"/>
      <c r="K5214" s="38" t="str">
        <f>IF(E5214="","",IF(OR(E5214="Project Management",E5214="Project Support",E5214="Sprint Management",E5214="Sprint Support"),"NA",(((SUMIF(AD:AD,AD5214,H:H)/VLOOKUP(AD5214,[2]Formula!V:X,3,0))*VLOOKUP(AD5214,[2]Formula!V:X,2,0))*H5214)/SUMIF(AD:AD,AD5214,H:H)))</f>
        <v/>
      </c>
      <c r="L5214" s="38" t="str">
        <f t="shared" si="487"/>
        <v/>
      </c>
      <c r="M5214" s="38" t="str">
        <f t="shared" si="488"/>
        <v/>
      </c>
      <c r="N5214" s="38" t="str">
        <f t="shared" si="490"/>
        <v/>
      </c>
      <c r="O5214" s="38" t="str">
        <f t="shared" si="486"/>
        <v/>
      </c>
      <c r="P5214" s="39" t="str">
        <f t="shared" si="491"/>
        <v/>
      </c>
      <c r="AC5214" s="42" t="str">
        <f>IF(B5214="","",VLOOKUP(B5214,[2]Formula!B:C,2,0))</f>
        <v/>
      </c>
      <c r="AD5214" s="43" t="str">
        <f t="shared" si="489"/>
        <v/>
      </c>
    </row>
    <row r="5215" spans="1:30" x14ac:dyDescent="0.25">
      <c r="A5215" s="64"/>
      <c r="B5215" s="64"/>
      <c r="C5215" s="66"/>
      <c r="D5215" s="67"/>
      <c r="E5215" s="64"/>
      <c r="F5215" s="64"/>
      <c r="G5215" s="37" t="str">
        <f>IF(E5215="","",IF(OR(E5215="Project Management",E5215="Project Support",E5215="Sprint Management",E5215="Sprint Support"),"NA",ROUND((((VLOOKUP(AD5215,[2]Formula!V:X,3,0)))-SUMIF(AD:AD,AD5215,H:H)),2)))</f>
        <v/>
      </c>
      <c r="H5215" s="71"/>
      <c r="I5215" s="72"/>
      <c r="J5215" s="72"/>
      <c r="K5215" s="38" t="str">
        <f>IF(E5215="","",IF(OR(E5215="Project Management",E5215="Project Support",E5215="Sprint Management",E5215="Sprint Support"),"NA",(((SUMIF(AD:AD,AD5215,H:H)/VLOOKUP(AD5215,[2]Formula!V:X,3,0))*VLOOKUP(AD5215,[2]Formula!V:X,2,0))*H5215)/SUMIF(AD:AD,AD5215,H:H)))</f>
        <v/>
      </c>
      <c r="L5215" s="38" t="str">
        <f t="shared" si="487"/>
        <v/>
      </c>
      <c r="M5215" s="38" t="str">
        <f t="shared" si="488"/>
        <v/>
      </c>
      <c r="N5215" s="38" t="str">
        <f t="shared" si="490"/>
        <v/>
      </c>
      <c r="O5215" s="38" t="str">
        <f t="shared" si="486"/>
        <v/>
      </c>
      <c r="P5215" s="39" t="str">
        <f t="shared" si="491"/>
        <v/>
      </c>
      <c r="AC5215" s="42" t="str">
        <f>IF(B5215="","",VLOOKUP(B5215,[2]Formula!B:C,2,0))</f>
        <v/>
      </c>
      <c r="AD5215" s="43" t="str">
        <f t="shared" si="489"/>
        <v/>
      </c>
    </row>
    <row r="5216" spans="1:30" x14ac:dyDescent="0.25">
      <c r="A5216" s="64"/>
      <c r="B5216" s="64"/>
      <c r="C5216" s="66"/>
      <c r="D5216" s="67"/>
      <c r="E5216" s="64"/>
      <c r="F5216" s="64"/>
      <c r="G5216" s="37" t="str">
        <f>IF(E5216="","",IF(OR(E5216="Project Management",E5216="Project Support",E5216="Sprint Management",E5216="Sprint Support"),"NA",ROUND((((VLOOKUP(AD5216,[2]Formula!V:X,3,0)))-SUMIF(AD:AD,AD5216,H:H)),2)))</f>
        <v/>
      </c>
      <c r="H5216" s="71"/>
      <c r="I5216" s="72"/>
      <c r="J5216" s="72"/>
      <c r="K5216" s="38" t="str">
        <f>IF(E5216="","",IF(OR(E5216="Project Management",E5216="Project Support",E5216="Sprint Management",E5216="Sprint Support"),"NA",(((SUMIF(AD:AD,AD5216,H:H)/VLOOKUP(AD5216,[2]Formula!V:X,3,0))*VLOOKUP(AD5216,[2]Formula!V:X,2,0))*H5216)/SUMIF(AD:AD,AD5216,H:H)))</f>
        <v/>
      </c>
      <c r="L5216" s="38" t="str">
        <f t="shared" si="487"/>
        <v/>
      </c>
      <c r="M5216" s="38" t="str">
        <f t="shared" si="488"/>
        <v/>
      </c>
      <c r="N5216" s="38" t="str">
        <f t="shared" si="490"/>
        <v/>
      </c>
      <c r="O5216" s="38" t="str">
        <f t="shared" si="486"/>
        <v/>
      </c>
      <c r="P5216" s="39" t="str">
        <f t="shared" si="491"/>
        <v/>
      </c>
      <c r="AC5216" s="42" t="str">
        <f>IF(B5216="","",VLOOKUP(B5216,[2]Formula!B:C,2,0))</f>
        <v/>
      </c>
      <c r="AD5216" s="43" t="str">
        <f t="shared" si="489"/>
        <v/>
      </c>
    </row>
    <row r="5217" spans="1:30" x14ac:dyDescent="0.25">
      <c r="A5217" s="64"/>
      <c r="B5217" s="64"/>
      <c r="C5217" s="66"/>
      <c r="D5217" s="67"/>
      <c r="E5217" s="64"/>
      <c r="F5217" s="64"/>
      <c r="G5217" s="37" t="str">
        <f>IF(E5217="","",IF(OR(E5217="Project Management",E5217="Project Support",E5217="Sprint Management",E5217="Sprint Support"),"NA",ROUND((((VLOOKUP(AD5217,[2]Formula!V:X,3,0)))-SUMIF(AD:AD,AD5217,H:H)),2)))</f>
        <v/>
      </c>
      <c r="H5217" s="71"/>
      <c r="I5217" s="72"/>
      <c r="J5217" s="72"/>
      <c r="K5217" s="38" t="str">
        <f>IF(E5217="","",IF(OR(E5217="Project Management",E5217="Project Support",E5217="Sprint Management",E5217="Sprint Support"),"NA",(((SUMIF(AD:AD,AD5217,H:H)/VLOOKUP(AD5217,[2]Formula!V:X,3,0))*VLOOKUP(AD5217,[2]Formula!V:X,2,0))*H5217)/SUMIF(AD:AD,AD5217,H:H)))</f>
        <v/>
      </c>
      <c r="L5217" s="38" t="str">
        <f t="shared" si="487"/>
        <v/>
      </c>
      <c r="M5217" s="38" t="str">
        <f t="shared" si="488"/>
        <v/>
      </c>
      <c r="N5217" s="38" t="str">
        <f t="shared" si="490"/>
        <v/>
      </c>
      <c r="O5217" s="38" t="str">
        <f t="shared" si="486"/>
        <v/>
      </c>
      <c r="P5217" s="39" t="str">
        <f t="shared" si="491"/>
        <v/>
      </c>
      <c r="AC5217" s="42" t="str">
        <f>IF(B5217="","",VLOOKUP(B5217,[2]Formula!B:C,2,0))</f>
        <v/>
      </c>
      <c r="AD5217" s="43" t="str">
        <f t="shared" si="489"/>
        <v/>
      </c>
    </row>
    <row r="5218" spans="1:30" x14ac:dyDescent="0.25">
      <c r="A5218" s="64"/>
      <c r="B5218" s="64"/>
      <c r="C5218" s="66"/>
      <c r="D5218" s="67"/>
      <c r="E5218" s="64"/>
      <c r="F5218" s="64"/>
      <c r="G5218" s="37" t="str">
        <f>IF(E5218="","",IF(OR(E5218="Project Management",E5218="Project Support",E5218="Sprint Management",E5218="Sprint Support"),"NA",ROUND((((VLOOKUP(AD5218,[2]Formula!V:X,3,0)))-SUMIF(AD:AD,AD5218,H:H)),2)))</f>
        <v/>
      </c>
      <c r="H5218" s="71"/>
      <c r="I5218" s="72"/>
      <c r="J5218" s="72"/>
      <c r="K5218" s="38" t="str">
        <f>IF(E5218="","",IF(OR(E5218="Project Management",E5218="Project Support",E5218="Sprint Management",E5218="Sprint Support"),"NA",(((SUMIF(AD:AD,AD5218,H:H)/VLOOKUP(AD5218,[2]Formula!V:X,3,0))*VLOOKUP(AD5218,[2]Formula!V:X,2,0))*H5218)/SUMIF(AD:AD,AD5218,H:H)))</f>
        <v/>
      </c>
      <c r="L5218" s="38" t="str">
        <f t="shared" si="487"/>
        <v/>
      </c>
      <c r="M5218" s="38" t="str">
        <f t="shared" si="488"/>
        <v/>
      </c>
      <c r="N5218" s="38" t="str">
        <f t="shared" si="490"/>
        <v/>
      </c>
      <c r="O5218" s="38" t="str">
        <f t="shared" si="486"/>
        <v/>
      </c>
      <c r="P5218" s="39" t="str">
        <f t="shared" si="491"/>
        <v/>
      </c>
      <c r="AC5218" s="42" t="str">
        <f>IF(B5218="","",VLOOKUP(B5218,[2]Formula!B:C,2,0))</f>
        <v/>
      </c>
      <c r="AD5218" s="43" t="str">
        <f t="shared" si="489"/>
        <v/>
      </c>
    </row>
    <row r="5219" spans="1:30" x14ac:dyDescent="0.25">
      <c r="A5219" s="64"/>
      <c r="B5219" s="64"/>
      <c r="C5219" s="66"/>
      <c r="D5219" s="67"/>
      <c r="E5219" s="64"/>
      <c r="F5219" s="64"/>
      <c r="G5219" s="37" t="str">
        <f>IF(E5219="","",IF(OR(E5219="Project Management",E5219="Project Support",E5219="Sprint Management",E5219="Sprint Support"),"NA",ROUND((((VLOOKUP(AD5219,[2]Formula!V:X,3,0)))-SUMIF(AD:AD,AD5219,H:H)),2)))</f>
        <v/>
      </c>
      <c r="H5219" s="71"/>
      <c r="I5219" s="72"/>
      <c r="J5219" s="72"/>
      <c r="K5219" s="38" t="str">
        <f>IF(E5219="","",IF(OR(E5219="Project Management",E5219="Project Support",E5219="Sprint Management",E5219="Sprint Support"),"NA",(((SUMIF(AD:AD,AD5219,H:H)/VLOOKUP(AD5219,[2]Formula!V:X,3,0))*VLOOKUP(AD5219,[2]Formula!V:X,2,0))*H5219)/SUMIF(AD:AD,AD5219,H:H)))</f>
        <v/>
      </c>
      <c r="L5219" s="38" t="str">
        <f t="shared" si="487"/>
        <v/>
      </c>
      <c r="M5219" s="38" t="str">
        <f t="shared" si="488"/>
        <v/>
      </c>
      <c r="N5219" s="38" t="str">
        <f t="shared" si="490"/>
        <v/>
      </c>
      <c r="O5219" s="38" t="str">
        <f t="shared" si="486"/>
        <v/>
      </c>
      <c r="P5219" s="39" t="str">
        <f t="shared" si="491"/>
        <v/>
      </c>
      <c r="AC5219" s="42" t="str">
        <f>IF(B5219="","",VLOOKUP(B5219,[2]Formula!B:C,2,0))</f>
        <v/>
      </c>
      <c r="AD5219" s="43" t="str">
        <f t="shared" si="489"/>
        <v/>
      </c>
    </row>
    <row r="5220" spans="1:30" x14ac:dyDescent="0.25">
      <c r="A5220" s="64"/>
      <c r="B5220" s="64"/>
      <c r="C5220" s="66"/>
      <c r="D5220" s="67"/>
      <c r="E5220" s="64"/>
      <c r="F5220" s="64"/>
      <c r="G5220" s="37" t="str">
        <f>IF(E5220="","",IF(OR(E5220="Project Management",E5220="Project Support",E5220="Sprint Management",E5220="Sprint Support"),"NA",ROUND((((VLOOKUP(AD5220,[2]Formula!V:X,3,0)))-SUMIF(AD:AD,AD5220,H:H)),2)))</f>
        <v/>
      </c>
      <c r="H5220" s="71"/>
      <c r="I5220" s="72"/>
      <c r="J5220" s="72"/>
      <c r="K5220" s="38" t="str">
        <f>IF(E5220="","",IF(OR(E5220="Project Management",E5220="Project Support",E5220="Sprint Management",E5220="Sprint Support"),"NA",(((SUMIF(AD:AD,AD5220,H:H)/VLOOKUP(AD5220,[2]Formula!V:X,3,0))*VLOOKUP(AD5220,[2]Formula!V:X,2,0))*H5220)/SUMIF(AD:AD,AD5220,H:H)))</f>
        <v/>
      </c>
      <c r="L5220" s="38" t="str">
        <f t="shared" si="487"/>
        <v/>
      </c>
      <c r="M5220" s="38" t="str">
        <f t="shared" si="488"/>
        <v/>
      </c>
      <c r="N5220" s="38" t="str">
        <f t="shared" si="490"/>
        <v/>
      </c>
      <c r="O5220" s="38" t="str">
        <f t="shared" si="486"/>
        <v/>
      </c>
      <c r="P5220" s="39" t="str">
        <f t="shared" si="491"/>
        <v/>
      </c>
      <c r="AC5220" s="42" t="str">
        <f>IF(B5220="","",VLOOKUP(B5220,[2]Formula!B:C,2,0))</f>
        <v/>
      </c>
      <c r="AD5220" s="43" t="str">
        <f t="shared" si="489"/>
        <v/>
      </c>
    </row>
    <row r="5221" spans="1:30" x14ac:dyDescent="0.25">
      <c r="A5221" s="64"/>
      <c r="B5221" s="64"/>
      <c r="C5221" s="66"/>
      <c r="D5221" s="67"/>
      <c r="E5221" s="64"/>
      <c r="F5221" s="64"/>
      <c r="G5221" s="37" t="str">
        <f>IF(E5221="","",IF(OR(E5221="Project Management",E5221="Project Support",E5221="Sprint Management",E5221="Sprint Support"),"NA",ROUND((((VLOOKUP(AD5221,[2]Formula!V:X,3,0)))-SUMIF(AD:AD,AD5221,H:H)),2)))</f>
        <v/>
      </c>
      <c r="H5221" s="71"/>
      <c r="I5221" s="72"/>
      <c r="J5221" s="72"/>
      <c r="K5221" s="38" t="str">
        <f>IF(E5221="","",IF(OR(E5221="Project Management",E5221="Project Support",E5221="Sprint Management",E5221="Sprint Support"),"NA",(((SUMIF(AD:AD,AD5221,H:H)/VLOOKUP(AD5221,[2]Formula!V:X,3,0))*VLOOKUP(AD5221,[2]Formula!V:X,2,0))*H5221)/SUMIF(AD:AD,AD5221,H:H)))</f>
        <v/>
      </c>
      <c r="L5221" s="38" t="str">
        <f t="shared" si="487"/>
        <v/>
      </c>
      <c r="M5221" s="38" t="str">
        <f t="shared" si="488"/>
        <v/>
      </c>
      <c r="N5221" s="38" t="str">
        <f t="shared" si="490"/>
        <v/>
      </c>
      <c r="O5221" s="38" t="str">
        <f t="shared" si="486"/>
        <v/>
      </c>
      <c r="P5221" s="39" t="str">
        <f t="shared" si="491"/>
        <v/>
      </c>
      <c r="AC5221" s="42" t="str">
        <f>IF(B5221="","",VLOOKUP(B5221,[2]Formula!B:C,2,0))</f>
        <v/>
      </c>
      <c r="AD5221" s="43" t="str">
        <f t="shared" si="489"/>
        <v/>
      </c>
    </row>
    <row r="5222" spans="1:30" x14ac:dyDescent="0.25">
      <c r="A5222" s="64"/>
      <c r="B5222" s="64"/>
      <c r="C5222" s="66"/>
      <c r="D5222" s="67"/>
      <c r="E5222" s="64"/>
      <c r="F5222" s="64"/>
      <c r="G5222" s="37" t="str">
        <f>IF(E5222="","",IF(OR(E5222="Project Management",E5222="Project Support",E5222="Sprint Management",E5222="Sprint Support"),"NA",ROUND((((VLOOKUP(AD5222,[2]Formula!V:X,3,0)))-SUMIF(AD:AD,AD5222,H:H)),2)))</f>
        <v/>
      </c>
      <c r="H5222" s="71"/>
      <c r="I5222" s="72"/>
      <c r="J5222" s="72"/>
      <c r="K5222" s="38" t="str">
        <f>IF(E5222="","",IF(OR(E5222="Project Management",E5222="Project Support",E5222="Sprint Management",E5222="Sprint Support"),"NA",(((SUMIF(AD:AD,AD5222,H:H)/VLOOKUP(AD5222,[2]Formula!V:X,3,0))*VLOOKUP(AD5222,[2]Formula!V:X,2,0))*H5222)/SUMIF(AD:AD,AD5222,H:H)))</f>
        <v/>
      </c>
      <c r="L5222" s="38" t="str">
        <f t="shared" si="487"/>
        <v/>
      </c>
      <c r="M5222" s="38" t="str">
        <f t="shared" si="488"/>
        <v/>
      </c>
      <c r="N5222" s="38" t="str">
        <f t="shared" si="490"/>
        <v/>
      </c>
      <c r="O5222" s="38" t="str">
        <f t="shared" si="486"/>
        <v/>
      </c>
      <c r="P5222" s="39" t="str">
        <f t="shared" si="491"/>
        <v/>
      </c>
      <c r="AC5222" s="42" t="str">
        <f>IF(B5222="","",VLOOKUP(B5222,[2]Formula!B:C,2,0))</f>
        <v/>
      </c>
      <c r="AD5222" s="43" t="str">
        <f t="shared" si="489"/>
        <v/>
      </c>
    </row>
    <row r="5223" spans="1:30" x14ac:dyDescent="0.25">
      <c r="A5223" s="64"/>
      <c r="B5223" s="64"/>
      <c r="C5223" s="66"/>
      <c r="D5223" s="67"/>
      <c r="E5223" s="64"/>
      <c r="F5223" s="64"/>
      <c r="G5223" s="37" t="str">
        <f>IF(E5223="","",IF(OR(E5223="Project Management",E5223="Project Support",E5223="Sprint Management",E5223="Sprint Support"),"NA",ROUND((((VLOOKUP(AD5223,[2]Formula!V:X,3,0)))-SUMIF(AD:AD,AD5223,H:H)),2)))</f>
        <v/>
      </c>
      <c r="H5223" s="71"/>
      <c r="I5223" s="72"/>
      <c r="J5223" s="72"/>
      <c r="K5223" s="38" t="str">
        <f>IF(E5223="","",IF(OR(E5223="Project Management",E5223="Project Support",E5223="Sprint Management",E5223="Sprint Support"),"NA",(((SUMIF(AD:AD,AD5223,H:H)/VLOOKUP(AD5223,[2]Formula!V:X,3,0))*VLOOKUP(AD5223,[2]Formula!V:X,2,0))*H5223)/SUMIF(AD:AD,AD5223,H:H)))</f>
        <v/>
      </c>
      <c r="L5223" s="38" t="str">
        <f t="shared" si="487"/>
        <v/>
      </c>
      <c r="M5223" s="38" t="str">
        <f t="shared" si="488"/>
        <v/>
      </c>
      <c r="N5223" s="38" t="str">
        <f t="shared" si="490"/>
        <v/>
      </c>
      <c r="O5223" s="38" t="str">
        <f t="shared" si="486"/>
        <v/>
      </c>
      <c r="P5223" s="39" t="str">
        <f t="shared" si="491"/>
        <v/>
      </c>
      <c r="AC5223" s="42" t="str">
        <f>IF(B5223="","",VLOOKUP(B5223,[2]Formula!B:C,2,0))</f>
        <v/>
      </c>
      <c r="AD5223" s="43" t="str">
        <f t="shared" si="489"/>
        <v/>
      </c>
    </row>
    <row r="5224" spans="1:30" x14ac:dyDescent="0.25">
      <c r="A5224" s="64"/>
      <c r="B5224" s="64"/>
      <c r="C5224" s="66"/>
      <c r="D5224" s="67"/>
      <c r="E5224" s="64"/>
      <c r="F5224" s="64"/>
      <c r="G5224" s="37" t="str">
        <f>IF(E5224="","",IF(OR(E5224="Project Management",E5224="Project Support",E5224="Sprint Management",E5224="Sprint Support"),"NA",ROUND((((VLOOKUP(AD5224,[2]Formula!V:X,3,0)))-SUMIF(AD:AD,AD5224,H:H)),2)))</f>
        <v/>
      </c>
      <c r="H5224" s="71"/>
      <c r="I5224" s="72"/>
      <c r="J5224" s="72"/>
      <c r="K5224" s="38" t="str">
        <f>IF(E5224="","",IF(OR(E5224="Project Management",E5224="Project Support",E5224="Sprint Management",E5224="Sprint Support"),"NA",(((SUMIF(AD:AD,AD5224,H:H)/VLOOKUP(AD5224,[2]Formula!V:X,3,0))*VLOOKUP(AD5224,[2]Formula!V:X,2,0))*H5224)/SUMIF(AD:AD,AD5224,H:H)))</f>
        <v/>
      </c>
      <c r="L5224" s="38" t="str">
        <f t="shared" si="487"/>
        <v/>
      </c>
      <c r="M5224" s="38" t="str">
        <f t="shared" si="488"/>
        <v/>
      </c>
      <c r="N5224" s="38" t="str">
        <f t="shared" si="490"/>
        <v/>
      </c>
      <c r="O5224" s="38" t="str">
        <f t="shared" si="486"/>
        <v/>
      </c>
      <c r="P5224" s="39" t="str">
        <f t="shared" si="491"/>
        <v/>
      </c>
      <c r="AC5224" s="42" t="str">
        <f>IF(B5224="","",VLOOKUP(B5224,[2]Formula!B:C,2,0))</f>
        <v/>
      </c>
      <c r="AD5224" s="43" t="str">
        <f t="shared" si="489"/>
        <v/>
      </c>
    </row>
    <row r="5225" spans="1:30" x14ac:dyDescent="0.25">
      <c r="A5225" s="64"/>
      <c r="B5225" s="64"/>
      <c r="C5225" s="66"/>
      <c r="D5225" s="67"/>
      <c r="E5225" s="64"/>
      <c r="F5225" s="64"/>
      <c r="G5225" s="37" t="str">
        <f>IF(E5225="","",IF(OR(E5225="Project Management",E5225="Project Support",E5225="Sprint Management",E5225="Sprint Support"),"NA",ROUND((((VLOOKUP(AD5225,[2]Formula!V:X,3,0)))-SUMIF(AD:AD,AD5225,H:H)),2)))</f>
        <v/>
      </c>
      <c r="H5225" s="71"/>
      <c r="I5225" s="72"/>
      <c r="J5225" s="72"/>
      <c r="K5225" s="38" t="str">
        <f>IF(E5225="","",IF(OR(E5225="Project Management",E5225="Project Support",E5225="Sprint Management",E5225="Sprint Support"),"NA",(((SUMIF(AD:AD,AD5225,H:H)/VLOOKUP(AD5225,[2]Formula!V:X,3,0))*VLOOKUP(AD5225,[2]Formula!V:X,2,0))*H5225)/SUMIF(AD:AD,AD5225,H:H)))</f>
        <v/>
      </c>
      <c r="L5225" s="38" t="str">
        <f t="shared" si="487"/>
        <v/>
      </c>
      <c r="M5225" s="38" t="str">
        <f t="shared" si="488"/>
        <v/>
      </c>
      <c r="N5225" s="38" t="str">
        <f t="shared" si="490"/>
        <v/>
      </c>
      <c r="O5225" s="38" t="str">
        <f t="shared" si="486"/>
        <v/>
      </c>
      <c r="P5225" s="39" t="str">
        <f t="shared" si="491"/>
        <v/>
      </c>
      <c r="AC5225" s="42" t="str">
        <f>IF(B5225="","",VLOOKUP(B5225,[2]Formula!B:C,2,0))</f>
        <v/>
      </c>
      <c r="AD5225" s="43" t="str">
        <f t="shared" si="489"/>
        <v/>
      </c>
    </row>
    <row r="5226" spans="1:30" x14ac:dyDescent="0.25">
      <c r="A5226" s="64"/>
      <c r="B5226" s="64"/>
      <c r="C5226" s="66"/>
      <c r="D5226" s="67"/>
      <c r="E5226" s="64"/>
      <c r="F5226" s="64"/>
      <c r="G5226" s="37" t="str">
        <f>IF(E5226="","",IF(OR(E5226="Project Management",E5226="Project Support",E5226="Sprint Management",E5226="Sprint Support"),"NA",ROUND((((VLOOKUP(AD5226,[2]Formula!V:X,3,0)))-SUMIF(AD:AD,AD5226,H:H)),2)))</f>
        <v/>
      </c>
      <c r="H5226" s="71"/>
      <c r="I5226" s="72"/>
      <c r="J5226" s="72"/>
      <c r="K5226" s="38" t="str">
        <f>IF(E5226="","",IF(OR(E5226="Project Management",E5226="Project Support",E5226="Sprint Management",E5226="Sprint Support"),"NA",(((SUMIF(AD:AD,AD5226,H:H)/VLOOKUP(AD5226,[2]Formula!V:X,3,0))*VLOOKUP(AD5226,[2]Formula!V:X,2,0))*H5226)/SUMIF(AD:AD,AD5226,H:H)))</f>
        <v/>
      </c>
      <c r="L5226" s="38" t="str">
        <f t="shared" si="487"/>
        <v/>
      </c>
      <c r="M5226" s="38" t="str">
        <f t="shared" si="488"/>
        <v/>
      </c>
      <c r="N5226" s="38" t="str">
        <f t="shared" si="490"/>
        <v/>
      </c>
      <c r="O5226" s="38" t="str">
        <f t="shared" si="486"/>
        <v/>
      </c>
      <c r="P5226" s="39" t="str">
        <f t="shared" si="491"/>
        <v/>
      </c>
      <c r="AC5226" s="42" t="str">
        <f>IF(B5226="","",VLOOKUP(B5226,[2]Formula!B:C,2,0))</f>
        <v/>
      </c>
      <c r="AD5226" s="43" t="str">
        <f t="shared" si="489"/>
        <v/>
      </c>
    </row>
    <row r="5227" spans="1:30" x14ac:dyDescent="0.25">
      <c r="A5227" s="64"/>
      <c r="B5227" s="64"/>
      <c r="C5227" s="66"/>
      <c r="D5227" s="67"/>
      <c r="E5227" s="64"/>
      <c r="F5227" s="64"/>
      <c r="G5227" s="37" t="str">
        <f>IF(E5227="","",IF(OR(E5227="Project Management",E5227="Project Support",E5227="Sprint Management",E5227="Sprint Support"),"NA",ROUND((((VLOOKUP(AD5227,[2]Formula!V:X,3,0)))-SUMIF(AD:AD,AD5227,H:H)),2)))</f>
        <v/>
      </c>
      <c r="H5227" s="71"/>
      <c r="I5227" s="72"/>
      <c r="J5227" s="72"/>
      <c r="K5227" s="38" t="str">
        <f>IF(E5227="","",IF(OR(E5227="Project Management",E5227="Project Support",E5227="Sprint Management",E5227="Sprint Support"),"NA",(((SUMIF(AD:AD,AD5227,H:H)/VLOOKUP(AD5227,[2]Formula!V:X,3,0))*VLOOKUP(AD5227,[2]Formula!V:X,2,0))*H5227)/SUMIF(AD:AD,AD5227,H:H)))</f>
        <v/>
      </c>
      <c r="L5227" s="38" t="str">
        <f t="shared" si="487"/>
        <v/>
      </c>
      <c r="M5227" s="38" t="str">
        <f t="shared" si="488"/>
        <v/>
      </c>
      <c r="N5227" s="38" t="str">
        <f t="shared" si="490"/>
        <v/>
      </c>
      <c r="O5227" s="38" t="str">
        <f t="shared" si="486"/>
        <v/>
      </c>
      <c r="P5227" s="39" t="str">
        <f t="shared" si="491"/>
        <v/>
      </c>
      <c r="AC5227" s="42" t="str">
        <f>IF(B5227="","",VLOOKUP(B5227,[2]Formula!B:C,2,0))</f>
        <v/>
      </c>
      <c r="AD5227" s="43" t="str">
        <f t="shared" si="489"/>
        <v/>
      </c>
    </row>
    <row r="5228" spans="1:30" x14ac:dyDescent="0.25">
      <c r="A5228" s="64"/>
      <c r="B5228" s="64"/>
      <c r="C5228" s="66"/>
      <c r="D5228" s="67"/>
      <c r="E5228" s="64"/>
      <c r="F5228" s="64"/>
      <c r="G5228" s="37" t="str">
        <f>IF(E5228="","",IF(OR(E5228="Project Management",E5228="Project Support",E5228="Sprint Management",E5228="Sprint Support"),"NA",ROUND((((VLOOKUP(AD5228,[2]Formula!V:X,3,0)))-SUMIF(AD:AD,AD5228,H:H)),2)))</f>
        <v/>
      </c>
      <c r="H5228" s="71"/>
      <c r="I5228" s="72"/>
      <c r="J5228" s="72"/>
      <c r="K5228" s="38" t="str">
        <f>IF(E5228="","",IF(OR(E5228="Project Management",E5228="Project Support",E5228="Sprint Management",E5228="Sprint Support"),"NA",(((SUMIF(AD:AD,AD5228,H:H)/VLOOKUP(AD5228,[2]Formula!V:X,3,0))*VLOOKUP(AD5228,[2]Formula!V:X,2,0))*H5228)/SUMIF(AD:AD,AD5228,H:H)))</f>
        <v/>
      </c>
      <c r="L5228" s="38" t="str">
        <f t="shared" si="487"/>
        <v/>
      </c>
      <c r="M5228" s="38" t="str">
        <f t="shared" si="488"/>
        <v/>
      </c>
      <c r="N5228" s="38" t="str">
        <f t="shared" si="490"/>
        <v/>
      </c>
      <c r="O5228" s="38" t="str">
        <f t="shared" si="486"/>
        <v/>
      </c>
      <c r="P5228" s="39" t="str">
        <f t="shared" si="491"/>
        <v/>
      </c>
      <c r="AC5228" s="42" t="str">
        <f>IF(B5228="","",VLOOKUP(B5228,[2]Formula!B:C,2,0))</f>
        <v/>
      </c>
      <c r="AD5228" s="43" t="str">
        <f t="shared" si="489"/>
        <v/>
      </c>
    </row>
    <row r="5229" spans="1:30" x14ac:dyDescent="0.25">
      <c r="A5229" s="64"/>
      <c r="B5229" s="64"/>
      <c r="C5229" s="66"/>
      <c r="D5229" s="67"/>
      <c r="E5229" s="64"/>
      <c r="F5229" s="64"/>
      <c r="G5229" s="37" t="str">
        <f>IF(E5229="","",IF(OR(E5229="Project Management",E5229="Project Support",E5229="Sprint Management",E5229="Sprint Support"),"NA",ROUND((((VLOOKUP(AD5229,[2]Formula!V:X,3,0)))-SUMIF(AD:AD,AD5229,H:H)),2)))</f>
        <v/>
      </c>
      <c r="H5229" s="71"/>
      <c r="I5229" s="72"/>
      <c r="J5229" s="72"/>
      <c r="K5229" s="38" t="str">
        <f>IF(E5229="","",IF(OR(E5229="Project Management",E5229="Project Support",E5229="Sprint Management",E5229="Sprint Support"),"NA",(((SUMIF(AD:AD,AD5229,H:H)/VLOOKUP(AD5229,[2]Formula!V:X,3,0))*VLOOKUP(AD5229,[2]Formula!V:X,2,0))*H5229)/SUMIF(AD:AD,AD5229,H:H)))</f>
        <v/>
      </c>
      <c r="L5229" s="38" t="str">
        <f t="shared" si="487"/>
        <v/>
      </c>
      <c r="M5229" s="38" t="str">
        <f t="shared" si="488"/>
        <v/>
      </c>
      <c r="N5229" s="38" t="str">
        <f t="shared" si="490"/>
        <v/>
      </c>
      <c r="O5229" s="38" t="str">
        <f t="shared" si="486"/>
        <v/>
      </c>
      <c r="P5229" s="39" t="str">
        <f t="shared" si="491"/>
        <v/>
      </c>
      <c r="AC5229" s="42" t="str">
        <f>IF(B5229="","",VLOOKUP(B5229,[2]Formula!B:C,2,0))</f>
        <v/>
      </c>
      <c r="AD5229" s="43" t="str">
        <f t="shared" si="489"/>
        <v/>
      </c>
    </row>
    <row r="5230" spans="1:30" x14ac:dyDescent="0.25">
      <c r="A5230" s="64"/>
      <c r="B5230" s="64"/>
      <c r="C5230" s="66"/>
      <c r="D5230" s="67"/>
      <c r="E5230" s="64"/>
      <c r="F5230" s="64"/>
      <c r="G5230" s="37" t="str">
        <f>IF(E5230="","",IF(OR(E5230="Project Management",E5230="Project Support",E5230="Sprint Management",E5230="Sprint Support"),"NA",ROUND((((VLOOKUP(AD5230,[2]Formula!V:X,3,0)))-SUMIF(AD:AD,AD5230,H:H)),2)))</f>
        <v/>
      </c>
      <c r="H5230" s="71"/>
      <c r="I5230" s="72"/>
      <c r="J5230" s="72"/>
      <c r="K5230" s="38" t="str">
        <f>IF(E5230="","",IF(OR(E5230="Project Management",E5230="Project Support",E5230="Sprint Management",E5230="Sprint Support"),"NA",(((SUMIF(AD:AD,AD5230,H:H)/VLOOKUP(AD5230,[2]Formula!V:X,3,0))*VLOOKUP(AD5230,[2]Formula!V:X,2,0))*H5230)/SUMIF(AD:AD,AD5230,H:H)))</f>
        <v/>
      </c>
      <c r="L5230" s="38" t="str">
        <f t="shared" si="487"/>
        <v/>
      </c>
      <c r="M5230" s="38" t="str">
        <f t="shared" si="488"/>
        <v/>
      </c>
      <c r="N5230" s="38" t="str">
        <f t="shared" si="490"/>
        <v/>
      </c>
      <c r="O5230" s="38" t="str">
        <f t="shared" si="486"/>
        <v/>
      </c>
      <c r="P5230" s="39" t="str">
        <f t="shared" si="491"/>
        <v/>
      </c>
      <c r="AC5230" s="42" t="str">
        <f>IF(B5230="","",VLOOKUP(B5230,[2]Formula!B:C,2,0))</f>
        <v/>
      </c>
      <c r="AD5230" s="43" t="str">
        <f t="shared" si="489"/>
        <v/>
      </c>
    </row>
    <row r="5231" spans="1:30" x14ac:dyDescent="0.25">
      <c r="A5231" s="64"/>
      <c r="B5231" s="64"/>
      <c r="C5231" s="66"/>
      <c r="D5231" s="67"/>
      <c r="E5231" s="64"/>
      <c r="F5231" s="64"/>
      <c r="G5231" s="37" t="str">
        <f>IF(E5231="","",IF(OR(E5231="Project Management",E5231="Project Support",E5231="Sprint Management",E5231="Sprint Support"),"NA",ROUND((((VLOOKUP(AD5231,[2]Formula!V:X,3,0)))-SUMIF(AD:AD,AD5231,H:H)),2)))</f>
        <v/>
      </c>
      <c r="H5231" s="71"/>
      <c r="I5231" s="72"/>
      <c r="J5231" s="72"/>
      <c r="K5231" s="38" t="str">
        <f>IF(E5231="","",IF(OR(E5231="Project Management",E5231="Project Support",E5231="Sprint Management",E5231="Sprint Support"),"NA",(((SUMIF(AD:AD,AD5231,H:H)/VLOOKUP(AD5231,[2]Formula!V:X,3,0))*VLOOKUP(AD5231,[2]Formula!V:X,2,0))*H5231)/SUMIF(AD:AD,AD5231,H:H)))</f>
        <v/>
      </c>
      <c r="L5231" s="38" t="str">
        <f t="shared" si="487"/>
        <v/>
      </c>
      <c r="M5231" s="38" t="str">
        <f t="shared" si="488"/>
        <v/>
      </c>
      <c r="N5231" s="38" t="str">
        <f t="shared" si="490"/>
        <v/>
      </c>
      <c r="O5231" s="38" t="str">
        <f t="shared" si="486"/>
        <v/>
      </c>
      <c r="P5231" s="39" t="str">
        <f t="shared" si="491"/>
        <v/>
      </c>
      <c r="AC5231" s="42" t="str">
        <f>IF(B5231="","",VLOOKUP(B5231,[2]Formula!B:C,2,0))</f>
        <v/>
      </c>
      <c r="AD5231" s="43" t="str">
        <f t="shared" si="489"/>
        <v/>
      </c>
    </row>
    <row r="5232" spans="1:30" x14ac:dyDescent="0.25">
      <c r="A5232" s="64"/>
      <c r="B5232" s="64"/>
      <c r="C5232" s="66"/>
      <c r="D5232" s="67"/>
      <c r="E5232" s="64"/>
      <c r="F5232" s="64"/>
      <c r="G5232" s="37" t="str">
        <f>IF(E5232="","",IF(OR(E5232="Project Management",E5232="Project Support",E5232="Sprint Management",E5232="Sprint Support"),"NA",ROUND((((VLOOKUP(AD5232,[2]Formula!V:X,3,0)))-SUMIF(AD:AD,AD5232,H:H)),2)))</f>
        <v/>
      </c>
      <c r="H5232" s="71"/>
      <c r="I5232" s="72"/>
      <c r="J5232" s="72"/>
      <c r="K5232" s="38" t="str">
        <f>IF(E5232="","",IF(OR(E5232="Project Management",E5232="Project Support",E5232="Sprint Management",E5232="Sprint Support"),"NA",(((SUMIF(AD:AD,AD5232,H:H)/VLOOKUP(AD5232,[2]Formula!V:X,3,0))*VLOOKUP(AD5232,[2]Formula!V:X,2,0))*H5232)/SUMIF(AD:AD,AD5232,H:H)))</f>
        <v/>
      </c>
      <c r="L5232" s="38" t="str">
        <f t="shared" si="487"/>
        <v/>
      </c>
      <c r="M5232" s="38" t="str">
        <f t="shared" si="488"/>
        <v/>
      </c>
      <c r="N5232" s="38" t="str">
        <f t="shared" si="490"/>
        <v/>
      </c>
      <c r="O5232" s="38" t="str">
        <f t="shared" si="486"/>
        <v/>
      </c>
      <c r="P5232" s="39" t="str">
        <f t="shared" si="491"/>
        <v/>
      </c>
      <c r="AC5232" s="42" t="str">
        <f>IF(B5232="","",VLOOKUP(B5232,[2]Formula!B:C,2,0))</f>
        <v/>
      </c>
      <c r="AD5232" s="43" t="str">
        <f t="shared" si="489"/>
        <v/>
      </c>
    </row>
    <row r="5233" spans="1:30" x14ac:dyDescent="0.25">
      <c r="A5233" s="64"/>
      <c r="B5233" s="64"/>
      <c r="C5233" s="66"/>
      <c r="D5233" s="67"/>
      <c r="E5233" s="64"/>
      <c r="F5233" s="64"/>
      <c r="G5233" s="37" t="str">
        <f>IF(E5233="","",IF(OR(E5233="Project Management",E5233="Project Support",E5233="Sprint Management",E5233="Sprint Support"),"NA",ROUND((((VLOOKUP(AD5233,[2]Formula!V:X,3,0)))-SUMIF(AD:AD,AD5233,H:H)),2)))</f>
        <v/>
      </c>
      <c r="H5233" s="71"/>
      <c r="I5233" s="72"/>
      <c r="J5233" s="72"/>
      <c r="K5233" s="38" t="str">
        <f>IF(E5233="","",IF(OR(E5233="Project Management",E5233="Project Support",E5233="Sprint Management",E5233="Sprint Support"),"NA",(((SUMIF(AD:AD,AD5233,H:H)/VLOOKUP(AD5233,[2]Formula!V:X,3,0))*VLOOKUP(AD5233,[2]Formula!V:X,2,0))*H5233)/SUMIF(AD:AD,AD5233,H:H)))</f>
        <v/>
      </c>
      <c r="L5233" s="38" t="str">
        <f t="shared" si="487"/>
        <v/>
      </c>
      <c r="M5233" s="38" t="str">
        <f t="shared" si="488"/>
        <v/>
      </c>
      <c r="N5233" s="38" t="str">
        <f t="shared" si="490"/>
        <v/>
      </c>
      <c r="O5233" s="38" t="str">
        <f t="shared" si="486"/>
        <v/>
      </c>
      <c r="P5233" s="39" t="str">
        <f t="shared" si="491"/>
        <v/>
      </c>
      <c r="AC5233" s="42" t="str">
        <f>IF(B5233="","",VLOOKUP(B5233,[2]Formula!B:C,2,0))</f>
        <v/>
      </c>
      <c r="AD5233" s="43" t="str">
        <f t="shared" si="489"/>
        <v/>
      </c>
    </row>
    <row r="5234" spans="1:30" x14ac:dyDescent="0.25">
      <c r="A5234" s="64"/>
      <c r="B5234" s="64"/>
      <c r="C5234" s="66"/>
      <c r="D5234" s="67"/>
      <c r="E5234" s="64"/>
      <c r="F5234" s="64"/>
      <c r="G5234" s="37" t="str">
        <f>IF(E5234="","",IF(OR(E5234="Project Management",E5234="Project Support",E5234="Sprint Management",E5234="Sprint Support"),"NA",ROUND((((VLOOKUP(AD5234,[2]Formula!V:X,3,0)))-SUMIF(AD:AD,AD5234,H:H)),2)))</f>
        <v/>
      </c>
      <c r="H5234" s="71"/>
      <c r="I5234" s="72"/>
      <c r="J5234" s="72"/>
      <c r="K5234" s="38" t="str">
        <f>IF(E5234="","",IF(OR(E5234="Project Management",E5234="Project Support",E5234="Sprint Management",E5234="Sprint Support"),"NA",(((SUMIF(AD:AD,AD5234,H:H)/VLOOKUP(AD5234,[2]Formula!V:X,3,0))*VLOOKUP(AD5234,[2]Formula!V:X,2,0))*H5234)/SUMIF(AD:AD,AD5234,H:H)))</f>
        <v/>
      </c>
      <c r="L5234" s="38" t="str">
        <f t="shared" si="487"/>
        <v/>
      </c>
      <c r="M5234" s="38" t="str">
        <f t="shared" si="488"/>
        <v/>
      </c>
      <c r="N5234" s="38" t="str">
        <f t="shared" si="490"/>
        <v/>
      </c>
      <c r="O5234" s="38" t="str">
        <f t="shared" si="486"/>
        <v/>
      </c>
      <c r="P5234" s="39" t="str">
        <f t="shared" si="491"/>
        <v/>
      </c>
      <c r="AC5234" s="42" t="str">
        <f>IF(B5234="","",VLOOKUP(B5234,[2]Formula!B:C,2,0))</f>
        <v/>
      </c>
      <c r="AD5234" s="43" t="str">
        <f t="shared" si="489"/>
        <v/>
      </c>
    </row>
    <row r="5235" spans="1:30" x14ac:dyDescent="0.25">
      <c r="A5235" s="64"/>
      <c r="B5235" s="64"/>
      <c r="C5235" s="66"/>
      <c r="D5235" s="67"/>
      <c r="E5235" s="64"/>
      <c r="F5235" s="64"/>
      <c r="G5235" s="37" t="str">
        <f>IF(E5235="","",IF(OR(E5235="Project Management",E5235="Project Support",E5235="Sprint Management",E5235="Sprint Support"),"NA",ROUND((((VLOOKUP(AD5235,[2]Formula!V:X,3,0)))-SUMIF(AD:AD,AD5235,H:H)),2)))</f>
        <v/>
      </c>
      <c r="H5235" s="71"/>
      <c r="I5235" s="72"/>
      <c r="J5235" s="72"/>
      <c r="K5235" s="38" t="str">
        <f>IF(E5235="","",IF(OR(E5235="Project Management",E5235="Project Support",E5235="Sprint Management",E5235="Sprint Support"),"NA",(((SUMIF(AD:AD,AD5235,H:H)/VLOOKUP(AD5235,[2]Formula!V:X,3,0))*VLOOKUP(AD5235,[2]Formula!V:X,2,0))*H5235)/SUMIF(AD:AD,AD5235,H:H)))</f>
        <v/>
      </c>
      <c r="L5235" s="38" t="str">
        <f t="shared" si="487"/>
        <v/>
      </c>
      <c r="M5235" s="38" t="str">
        <f t="shared" si="488"/>
        <v/>
      </c>
      <c r="N5235" s="38" t="str">
        <f t="shared" si="490"/>
        <v/>
      </c>
      <c r="O5235" s="38" t="str">
        <f t="shared" si="486"/>
        <v/>
      </c>
      <c r="P5235" s="39" t="str">
        <f t="shared" si="491"/>
        <v/>
      </c>
      <c r="AC5235" s="42" t="str">
        <f>IF(B5235="","",VLOOKUP(B5235,[2]Formula!B:C,2,0))</f>
        <v/>
      </c>
      <c r="AD5235" s="43" t="str">
        <f t="shared" si="489"/>
        <v/>
      </c>
    </row>
    <row r="5236" spans="1:30" x14ac:dyDescent="0.25">
      <c r="A5236" s="64"/>
      <c r="B5236" s="64"/>
      <c r="C5236" s="66"/>
      <c r="D5236" s="67"/>
      <c r="E5236" s="64"/>
      <c r="F5236" s="64"/>
      <c r="G5236" s="37" t="str">
        <f>IF(E5236="","",IF(OR(E5236="Project Management",E5236="Project Support",E5236="Sprint Management",E5236="Sprint Support"),"NA",ROUND((((VLOOKUP(AD5236,[2]Formula!V:X,3,0)))-SUMIF(AD:AD,AD5236,H:H)),2)))</f>
        <v/>
      </c>
      <c r="H5236" s="71"/>
      <c r="I5236" s="72"/>
      <c r="J5236" s="72"/>
      <c r="K5236" s="38" t="str">
        <f>IF(E5236="","",IF(OR(E5236="Project Management",E5236="Project Support",E5236="Sprint Management",E5236="Sprint Support"),"NA",(((SUMIF(AD:AD,AD5236,H:H)/VLOOKUP(AD5236,[2]Formula!V:X,3,0))*VLOOKUP(AD5236,[2]Formula!V:X,2,0))*H5236)/SUMIF(AD:AD,AD5236,H:H)))</f>
        <v/>
      </c>
      <c r="L5236" s="38" t="str">
        <f t="shared" si="487"/>
        <v/>
      </c>
      <c r="M5236" s="38" t="str">
        <f t="shared" si="488"/>
        <v/>
      </c>
      <c r="N5236" s="38" t="str">
        <f t="shared" si="490"/>
        <v/>
      </c>
      <c r="O5236" s="38" t="str">
        <f t="shared" si="486"/>
        <v/>
      </c>
      <c r="P5236" s="39" t="str">
        <f t="shared" si="491"/>
        <v/>
      </c>
      <c r="AC5236" s="42" t="str">
        <f>IF(B5236="","",VLOOKUP(B5236,[2]Formula!B:C,2,0))</f>
        <v/>
      </c>
      <c r="AD5236" s="43" t="str">
        <f t="shared" si="489"/>
        <v/>
      </c>
    </row>
    <row r="5237" spans="1:30" x14ac:dyDescent="0.25">
      <c r="A5237" s="64"/>
      <c r="B5237" s="64"/>
      <c r="C5237" s="66"/>
      <c r="D5237" s="67"/>
      <c r="E5237" s="64"/>
      <c r="F5237" s="64"/>
      <c r="G5237" s="37" t="str">
        <f>IF(E5237="","",IF(OR(E5237="Project Management",E5237="Project Support",E5237="Sprint Management",E5237="Sprint Support"),"NA",ROUND((((VLOOKUP(AD5237,[2]Formula!V:X,3,0)))-SUMIF(AD:AD,AD5237,H:H)),2)))</f>
        <v/>
      </c>
      <c r="H5237" s="71"/>
      <c r="I5237" s="72"/>
      <c r="J5237" s="72"/>
      <c r="K5237" s="38" t="str">
        <f>IF(E5237="","",IF(OR(E5237="Project Management",E5237="Project Support",E5237="Sprint Management",E5237="Sprint Support"),"NA",(((SUMIF(AD:AD,AD5237,H:H)/VLOOKUP(AD5237,[2]Formula!V:X,3,0))*VLOOKUP(AD5237,[2]Formula!V:X,2,0))*H5237)/SUMIF(AD:AD,AD5237,H:H)))</f>
        <v/>
      </c>
      <c r="L5237" s="38" t="str">
        <f t="shared" si="487"/>
        <v/>
      </c>
      <c r="M5237" s="38" t="str">
        <f t="shared" si="488"/>
        <v/>
      </c>
      <c r="N5237" s="38" t="str">
        <f t="shared" si="490"/>
        <v/>
      </c>
      <c r="O5237" s="38" t="str">
        <f t="shared" ref="O5237:O5300" si="492">IFERROR(L5237/M5237,"")</f>
        <v/>
      </c>
      <c r="P5237" s="39" t="str">
        <f t="shared" si="491"/>
        <v/>
      </c>
      <c r="AC5237" s="42" t="str">
        <f>IF(B5237="","",VLOOKUP(B5237,[2]Formula!B:C,2,0))</f>
        <v/>
      </c>
      <c r="AD5237" s="43" t="str">
        <f t="shared" si="489"/>
        <v/>
      </c>
    </row>
    <row r="5238" spans="1:30" x14ac:dyDescent="0.25">
      <c r="A5238" s="64"/>
      <c r="B5238" s="64"/>
      <c r="C5238" s="66"/>
      <c r="D5238" s="67"/>
      <c r="E5238" s="64"/>
      <c r="F5238" s="64"/>
      <c r="G5238" s="37" t="str">
        <f>IF(E5238="","",IF(OR(E5238="Project Management",E5238="Project Support",E5238="Sprint Management",E5238="Sprint Support"),"NA",ROUND((((VLOOKUP(AD5238,[2]Formula!V:X,3,0)))-SUMIF(AD:AD,AD5238,H:H)),2)))</f>
        <v/>
      </c>
      <c r="H5238" s="71"/>
      <c r="I5238" s="72"/>
      <c r="J5238" s="72"/>
      <c r="K5238" s="38" t="str">
        <f>IF(E5238="","",IF(OR(E5238="Project Management",E5238="Project Support",E5238="Sprint Management",E5238="Sprint Support"),"NA",(((SUMIF(AD:AD,AD5238,H:H)/VLOOKUP(AD5238,[2]Formula!V:X,3,0))*VLOOKUP(AD5238,[2]Formula!V:X,2,0))*H5238)/SUMIF(AD:AD,AD5238,H:H)))</f>
        <v/>
      </c>
      <c r="L5238" s="38" t="str">
        <f t="shared" si="487"/>
        <v/>
      </c>
      <c r="M5238" s="38" t="str">
        <f t="shared" si="488"/>
        <v/>
      </c>
      <c r="N5238" s="38" t="str">
        <f t="shared" si="490"/>
        <v/>
      </c>
      <c r="O5238" s="38" t="str">
        <f t="shared" si="492"/>
        <v/>
      </c>
      <c r="P5238" s="39" t="str">
        <f t="shared" si="491"/>
        <v/>
      </c>
      <c r="AC5238" s="42" t="str">
        <f>IF(B5238="","",VLOOKUP(B5238,[2]Formula!B:C,2,0))</f>
        <v/>
      </c>
      <c r="AD5238" s="43" t="str">
        <f t="shared" si="489"/>
        <v/>
      </c>
    </row>
    <row r="5239" spans="1:30" x14ac:dyDescent="0.25">
      <c r="A5239" s="64"/>
      <c r="B5239" s="64"/>
      <c r="C5239" s="66"/>
      <c r="D5239" s="67"/>
      <c r="E5239" s="64"/>
      <c r="F5239" s="64"/>
      <c r="G5239" s="37" t="str">
        <f>IF(E5239="","",IF(OR(E5239="Project Management",E5239="Project Support",E5239="Sprint Management",E5239="Sprint Support"),"NA",ROUND((((VLOOKUP(AD5239,[2]Formula!V:X,3,0)))-SUMIF(AD:AD,AD5239,H:H)),2)))</f>
        <v/>
      </c>
      <c r="H5239" s="71"/>
      <c r="I5239" s="72"/>
      <c r="J5239" s="72"/>
      <c r="K5239" s="38" t="str">
        <f>IF(E5239="","",IF(OR(E5239="Project Management",E5239="Project Support",E5239="Sprint Management",E5239="Sprint Support"),"NA",(((SUMIF(AD:AD,AD5239,H:H)/VLOOKUP(AD5239,[2]Formula!V:X,3,0))*VLOOKUP(AD5239,[2]Formula!V:X,2,0))*H5239)/SUMIF(AD:AD,AD5239,H:H)))</f>
        <v/>
      </c>
      <c r="L5239" s="38" t="str">
        <f t="shared" si="487"/>
        <v/>
      </c>
      <c r="M5239" s="38" t="str">
        <f t="shared" si="488"/>
        <v/>
      </c>
      <c r="N5239" s="38" t="str">
        <f t="shared" si="490"/>
        <v/>
      </c>
      <c r="O5239" s="38" t="str">
        <f t="shared" si="492"/>
        <v/>
      </c>
      <c r="P5239" s="39" t="str">
        <f t="shared" si="491"/>
        <v/>
      </c>
      <c r="AC5239" s="42" t="str">
        <f>IF(B5239="","",VLOOKUP(B5239,[2]Formula!B:C,2,0))</f>
        <v/>
      </c>
      <c r="AD5239" s="43" t="str">
        <f t="shared" si="489"/>
        <v/>
      </c>
    </row>
    <row r="5240" spans="1:30" x14ac:dyDescent="0.25">
      <c r="A5240" s="64"/>
      <c r="B5240" s="64"/>
      <c r="C5240" s="66"/>
      <c r="D5240" s="67"/>
      <c r="E5240" s="64"/>
      <c r="F5240" s="64"/>
      <c r="G5240" s="37" t="str">
        <f>IF(E5240="","",IF(OR(E5240="Project Management",E5240="Project Support",E5240="Sprint Management",E5240="Sprint Support"),"NA",ROUND((((VLOOKUP(AD5240,[2]Formula!V:X,3,0)))-SUMIF(AD:AD,AD5240,H:H)),2)))</f>
        <v/>
      </c>
      <c r="H5240" s="71"/>
      <c r="I5240" s="72"/>
      <c r="J5240" s="72"/>
      <c r="K5240" s="38" t="str">
        <f>IF(E5240="","",IF(OR(E5240="Project Management",E5240="Project Support",E5240="Sprint Management",E5240="Sprint Support"),"NA",(((SUMIF(AD:AD,AD5240,H:H)/VLOOKUP(AD5240,[2]Formula!V:X,3,0))*VLOOKUP(AD5240,[2]Formula!V:X,2,0))*H5240)/SUMIF(AD:AD,AD5240,H:H)))</f>
        <v/>
      </c>
      <c r="L5240" s="38" t="str">
        <f t="shared" si="487"/>
        <v/>
      </c>
      <c r="M5240" s="38" t="str">
        <f t="shared" si="488"/>
        <v/>
      </c>
      <c r="N5240" s="38" t="str">
        <f t="shared" si="490"/>
        <v/>
      </c>
      <c r="O5240" s="38" t="str">
        <f t="shared" si="492"/>
        <v/>
      </c>
      <c r="P5240" s="39" t="str">
        <f t="shared" si="491"/>
        <v/>
      </c>
      <c r="AC5240" s="42" t="str">
        <f>IF(B5240="","",VLOOKUP(B5240,[2]Formula!B:C,2,0))</f>
        <v/>
      </c>
      <c r="AD5240" s="43" t="str">
        <f t="shared" si="489"/>
        <v/>
      </c>
    </row>
    <row r="5241" spans="1:30" x14ac:dyDescent="0.25">
      <c r="A5241" s="64"/>
      <c r="B5241" s="64"/>
      <c r="C5241" s="66"/>
      <c r="D5241" s="67"/>
      <c r="E5241" s="64"/>
      <c r="F5241" s="64"/>
      <c r="G5241" s="37" t="str">
        <f>IF(E5241="","",IF(OR(E5241="Project Management",E5241="Project Support",E5241="Sprint Management",E5241="Sprint Support"),"NA",ROUND((((VLOOKUP(AD5241,[2]Formula!V:X,3,0)))-SUMIF(AD:AD,AD5241,H:H)),2)))</f>
        <v/>
      </c>
      <c r="H5241" s="71"/>
      <c r="I5241" s="72"/>
      <c r="J5241" s="72"/>
      <c r="K5241" s="38" t="str">
        <f>IF(E5241="","",IF(OR(E5241="Project Management",E5241="Project Support",E5241="Sprint Management",E5241="Sprint Support"),"NA",(((SUMIF(AD:AD,AD5241,H:H)/VLOOKUP(AD5241,[2]Formula!V:X,3,0))*VLOOKUP(AD5241,[2]Formula!V:X,2,0))*H5241)/SUMIF(AD:AD,AD5241,H:H)))</f>
        <v/>
      </c>
      <c r="L5241" s="38" t="str">
        <f t="shared" si="487"/>
        <v/>
      </c>
      <c r="M5241" s="38" t="str">
        <f t="shared" si="488"/>
        <v/>
      </c>
      <c r="N5241" s="38" t="str">
        <f t="shared" si="490"/>
        <v/>
      </c>
      <c r="O5241" s="38" t="str">
        <f t="shared" si="492"/>
        <v/>
      </c>
      <c r="P5241" s="39" t="str">
        <f t="shared" si="491"/>
        <v/>
      </c>
      <c r="AC5241" s="42" t="str">
        <f>IF(B5241="","",VLOOKUP(B5241,[2]Formula!B:C,2,0))</f>
        <v/>
      </c>
      <c r="AD5241" s="43" t="str">
        <f t="shared" si="489"/>
        <v/>
      </c>
    </row>
    <row r="5242" spans="1:30" x14ac:dyDescent="0.25">
      <c r="A5242" s="64"/>
      <c r="B5242" s="64"/>
      <c r="C5242" s="66"/>
      <c r="D5242" s="67"/>
      <c r="E5242" s="64"/>
      <c r="F5242" s="64"/>
      <c r="G5242" s="37" t="str">
        <f>IF(E5242="","",IF(OR(E5242="Project Management",E5242="Project Support",E5242="Sprint Management",E5242="Sprint Support"),"NA",ROUND((((VLOOKUP(AD5242,[2]Formula!V:X,3,0)))-SUMIF(AD:AD,AD5242,H:H)),2)))</f>
        <v/>
      </c>
      <c r="H5242" s="71"/>
      <c r="I5242" s="72"/>
      <c r="J5242" s="72"/>
      <c r="K5242" s="38" t="str">
        <f>IF(E5242="","",IF(OR(E5242="Project Management",E5242="Project Support",E5242="Sprint Management",E5242="Sprint Support"),"NA",(((SUMIF(AD:AD,AD5242,H:H)/VLOOKUP(AD5242,[2]Formula!V:X,3,0))*VLOOKUP(AD5242,[2]Formula!V:X,2,0))*H5242)/SUMIF(AD:AD,AD5242,H:H)))</f>
        <v/>
      </c>
      <c r="L5242" s="38" t="str">
        <f t="shared" si="487"/>
        <v/>
      </c>
      <c r="M5242" s="38" t="str">
        <f t="shared" si="488"/>
        <v/>
      </c>
      <c r="N5242" s="38" t="str">
        <f t="shared" si="490"/>
        <v/>
      </c>
      <c r="O5242" s="38" t="str">
        <f t="shared" si="492"/>
        <v/>
      </c>
      <c r="P5242" s="39" t="str">
        <f t="shared" si="491"/>
        <v/>
      </c>
      <c r="AC5242" s="42" t="str">
        <f>IF(B5242="","",VLOOKUP(B5242,[2]Formula!B:C,2,0))</f>
        <v/>
      </c>
      <c r="AD5242" s="43" t="str">
        <f t="shared" si="489"/>
        <v/>
      </c>
    </row>
    <row r="5243" spans="1:30" x14ac:dyDescent="0.25">
      <c r="A5243" s="64"/>
      <c r="B5243" s="64"/>
      <c r="C5243" s="66"/>
      <c r="D5243" s="67"/>
      <c r="E5243" s="64"/>
      <c r="F5243" s="64"/>
      <c r="G5243" s="37" t="str">
        <f>IF(E5243="","",IF(OR(E5243="Project Management",E5243="Project Support",E5243="Sprint Management",E5243="Sprint Support"),"NA",ROUND((((VLOOKUP(AD5243,[2]Formula!V:X,3,0)))-SUMIF(AD:AD,AD5243,H:H)),2)))</f>
        <v/>
      </c>
      <c r="H5243" s="71"/>
      <c r="I5243" s="72"/>
      <c r="J5243" s="72"/>
      <c r="K5243" s="38" t="str">
        <f>IF(E5243="","",IF(OR(E5243="Project Management",E5243="Project Support",E5243="Sprint Management",E5243="Sprint Support"),"NA",(((SUMIF(AD:AD,AD5243,H:H)/VLOOKUP(AD5243,[2]Formula!V:X,3,0))*VLOOKUP(AD5243,[2]Formula!V:X,2,0))*H5243)/SUMIF(AD:AD,AD5243,H:H)))</f>
        <v/>
      </c>
      <c r="L5243" s="38" t="str">
        <f t="shared" si="487"/>
        <v/>
      </c>
      <c r="M5243" s="38" t="str">
        <f t="shared" si="488"/>
        <v/>
      </c>
      <c r="N5243" s="38" t="str">
        <f t="shared" si="490"/>
        <v/>
      </c>
      <c r="O5243" s="38" t="str">
        <f t="shared" si="492"/>
        <v/>
      </c>
      <c r="P5243" s="39" t="str">
        <f t="shared" si="491"/>
        <v/>
      </c>
      <c r="AC5243" s="42" t="str">
        <f>IF(B5243="","",VLOOKUP(B5243,[2]Formula!B:C,2,0))</f>
        <v/>
      </c>
      <c r="AD5243" s="43" t="str">
        <f t="shared" si="489"/>
        <v/>
      </c>
    </row>
    <row r="5244" spans="1:30" x14ac:dyDescent="0.25">
      <c r="A5244" s="64"/>
      <c r="B5244" s="64"/>
      <c r="C5244" s="66"/>
      <c r="D5244" s="67"/>
      <c r="E5244" s="64"/>
      <c r="F5244" s="64"/>
      <c r="G5244" s="37" t="str">
        <f>IF(E5244="","",IF(OR(E5244="Project Management",E5244="Project Support",E5244="Sprint Management",E5244="Sprint Support"),"NA",ROUND((((VLOOKUP(AD5244,[2]Formula!V:X,3,0)))-SUMIF(AD:AD,AD5244,H:H)),2)))</f>
        <v/>
      </c>
      <c r="H5244" s="71"/>
      <c r="I5244" s="72"/>
      <c r="J5244" s="72"/>
      <c r="K5244" s="38" t="str">
        <f>IF(E5244="","",IF(OR(E5244="Project Management",E5244="Project Support",E5244="Sprint Management",E5244="Sprint Support"),"NA",(((SUMIF(AD:AD,AD5244,H:H)/VLOOKUP(AD5244,[2]Formula!V:X,3,0))*VLOOKUP(AD5244,[2]Formula!V:X,2,0))*H5244)/SUMIF(AD:AD,AD5244,H:H)))</f>
        <v/>
      </c>
      <c r="L5244" s="38" t="str">
        <f t="shared" si="487"/>
        <v/>
      </c>
      <c r="M5244" s="38" t="str">
        <f t="shared" si="488"/>
        <v/>
      </c>
      <c r="N5244" s="38" t="str">
        <f t="shared" si="490"/>
        <v/>
      </c>
      <c r="O5244" s="38" t="str">
        <f t="shared" si="492"/>
        <v/>
      </c>
      <c r="P5244" s="39" t="str">
        <f t="shared" si="491"/>
        <v/>
      </c>
      <c r="AC5244" s="42" t="str">
        <f>IF(B5244="","",VLOOKUP(B5244,[2]Formula!B:C,2,0))</f>
        <v/>
      </c>
      <c r="AD5244" s="43" t="str">
        <f t="shared" si="489"/>
        <v/>
      </c>
    </row>
    <row r="5245" spans="1:30" x14ac:dyDescent="0.25">
      <c r="A5245" s="64"/>
      <c r="B5245" s="64"/>
      <c r="C5245" s="66"/>
      <c r="D5245" s="67"/>
      <c r="E5245" s="64"/>
      <c r="F5245" s="64"/>
      <c r="G5245" s="37" t="str">
        <f>IF(E5245="","",IF(OR(E5245="Project Management",E5245="Project Support",E5245="Sprint Management",E5245="Sprint Support"),"NA",ROUND((((VLOOKUP(AD5245,[2]Formula!V:X,3,0)))-SUMIF(AD:AD,AD5245,H:H)),2)))</f>
        <v/>
      </c>
      <c r="H5245" s="71"/>
      <c r="I5245" s="72"/>
      <c r="J5245" s="72"/>
      <c r="K5245" s="38" t="str">
        <f>IF(E5245="","",IF(OR(E5245="Project Management",E5245="Project Support",E5245="Sprint Management",E5245="Sprint Support"),"NA",(((SUMIF(AD:AD,AD5245,H:H)/VLOOKUP(AD5245,[2]Formula!V:X,3,0))*VLOOKUP(AD5245,[2]Formula!V:X,2,0))*H5245)/SUMIF(AD:AD,AD5245,H:H)))</f>
        <v/>
      </c>
      <c r="L5245" s="38" t="str">
        <f t="shared" si="487"/>
        <v/>
      </c>
      <c r="M5245" s="38" t="str">
        <f t="shared" si="488"/>
        <v/>
      </c>
      <c r="N5245" s="38" t="str">
        <f t="shared" si="490"/>
        <v/>
      </c>
      <c r="O5245" s="38" t="str">
        <f t="shared" si="492"/>
        <v/>
      </c>
      <c r="P5245" s="39" t="str">
        <f t="shared" si="491"/>
        <v/>
      </c>
      <c r="AC5245" s="42" t="str">
        <f>IF(B5245="","",VLOOKUP(B5245,[2]Formula!B:C,2,0))</f>
        <v/>
      </c>
      <c r="AD5245" s="43" t="str">
        <f t="shared" si="489"/>
        <v/>
      </c>
    </row>
    <row r="5246" spans="1:30" x14ac:dyDescent="0.25">
      <c r="A5246" s="64"/>
      <c r="B5246" s="64"/>
      <c r="C5246" s="66"/>
      <c r="D5246" s="67"/>
      <c r="E5246" s="64"/>
      <c r="F5246" s="64"/>
      <c r="G5246" s="37" t="str">
        <f>IF(E5246="","",IF(OR(E5246="Project Management",E5246="Project Support",E5246="Sprint Management",E5246="Sprint Support"),"NA",ROUND((((VLOOKUP(AD5246,[2]Formula!V:X,3,0)))-SUMIF(AD:AD,AD5246,H:H)),2)))</f>
        <v/>
      </c>
      <c r="H5246" s="71"/>
      <c r="I5246" s="72"/>
      <c r="J5246" s="72"/>
      <c r="K5246" s="38" t="str">
        <f>IF(E5246="","",IF(OR(E5246="Project Management",E5246="Project Support",E5246="Sprint Management",E5246="Sprint Support"),"NA",(((SUMIF(AD:AD,AD5246,H:H)/VLOOKUP(AD5246,[2]Formula!V:X,3,0))*VLOOKUP(AD5246,[2]Formula!V:X,2,0))*H5246)/SUMIF(AD:AD,AD5246,H:H)))</f>
        <v/>
      </c>
      <c r="L5246" s="38" t="str">
        <f t="shared" si="487"/>
        <v/>
      </c>
      <c r="M5246" s="38" t="str">
        <f t="shared" si="488"/>
        <v/>
      </c>
      <c r="N5246" s="38" t="str">
        <f t="shared" si="490"/>
        <v/>
      </c>
      <c r="O5246" s="38" t="str">
        <f t="shared" si="492"/>
        <v/>
      </c>
      <c r="P5246" s="39" t="str">
        <f t="shared" si="491"/>
        <v/>
      </c>
      <c r="AC5246" s="42" t="str">
        <f>IF(B5246="","",VLOOKUP(B5246,[2]Formula!B:C,2,0))</f>
        <v/>
      </c>
      <c r="AD5246" s="43" t="str">
        <f t="shared" si="489"/>
        <v/>
      </c>
    </row>
    <row r="5247" spans="1:30" x14ac:dyDescent="0.25">
      <c r="A5247" s="64"/>
      <c r="B5247" s="64"/>
      <c r="C5247" s="66"/>
      <c r="D5247" s="67"/>
      <c r="E5247" s="64"/>
      <c r="F5247" s="64"/>
      <c r="G5247" s="37" t="str">
        <f>IF(E5247="","",IF(OR(E5247="Project Management",E5247="Project Support",E5247="Sprint Management",E5247="Sprint Support"),"NA",ROUND((((VLOOKUP(AD5247,[2]Formula!V:X,3,0)))-SUMIF(AD:AD,AD5247,H:H)),2)))</f>
        <v/>
      </c>
      <c r="H5247" s="71"/>
      <c r="I5247" s="72"/>
      <c r="J5247" s="72"/>
      <c r="K5247" s="38" t="str">
        <f>IF(E5247="","",IF(OR(E5247="Project Management",E5247="Project Support",E5247="Sprint Management",E5247="Sprint Support"),"NA",(((SUMIF(AD:AD,AD5247,H:H)/VLOOKUP(AD5247,[2]Formula!V:X,3,0))*VLOOKUP(AD5247,[2]Formula!V:X,2,0))*H5247)/SUMIF(AD:AD,AD5247,H:H)))</f>
        <v/>
      </c>
      <c r="L5247" s="38" t="str">
        <f t="shared" si="487"/>
        <v/>
      </c>
      <c r="M5247" s="38" t="str">
        <f t="shared" si="488"/>
        <v/>
      </c>
      <c r="N5247" s="38" t="str">
        <f t="shared" si="490"/>
        <v/>
      </c>
      <c r="O5247" s="38" t="str">
        <f t="shared" si="492"/>
        <v/>
      </c>
      <c r="P5247" s="39" t="str">
        <f t="shared" si="491"/>
        <v/>
      </c>
      <c r="AC5247" s="42" t="str">
        <f>IF(B5247="","",VLOOKUP(B5247,[2]Formula!B:C,2,0))</f>
        <v/>
      </c>
      <c r="AD5247" s="43" t="str">
        <f t="shared" si="489"/>
        <v/>
      </c>
    </row>
    <row r="5248" spans="1:30" x14ac:dyDescent="0.25">
      <c r="A5248" s="64"/>
      <c r="B5248" s="64"/>
      <c r="C5248" s="66"/>
      <c r="D5248" s="67"/>
      <c r="E5248" s="64"/>
      <c r="F5248" s="64"/>
      <c r="G5248" s="37" t="str">
        <f>IF(E5248="","",IF(OR(E5248="Project Management",E5248="Project Support",E5248="Sprint Management",E5248="Sprint Support"),"NA",ROUND((((VLOOKUP(AD5248,[2]Formula!V:X,3,0)))-SUMIF(AD:AD,AD5248,H:H)),2)))</f>
        <v/>
      </c>
      <c r="H5248" s="71"/>
      <c r="I5248" s="72"/>
      <c r="J5248" s="72"/>
      <c r="K5248" s="38" t="str">
        <f>IF(E5248="","",IF(OR(E5248="Project Management",E5248="Project Support",E5248="Sprint Management",E5248="Sprint Support"),"NA",(((SUMIF(AD:AD,AD5248,H:H)/VLOOKUP(AD5248,[2]Formula!V:X,3,0))*VLOOKUP(AD5248,[2]Formula!V:X,2,0))*H5248)/SUMIF(AD:AD,AD5248,H:H)))</f>
        <v/>
      </c>
      <c r="L5248" s="38" t="str">
        <f t="shared" si="487"/>
        <v/>
      </c>
      <c r="M5248" s="38" t="str">
        <f t="shared" si="488"/>
        <v/>
      </c>
      <c r="N5248" s="38" t="str">
        <f t="shared" si="490"/>
        <v/>
      </c>
      <c r="O5248" s="38" t="str">
        <f t="shared" si="492"/>
        <v/>
      </c>
      <c r="P5248" s="39" t="str">
        <f t="shared" si="491"/>
        <v/>
      </c>
      <c r="AC5248" s="42" t="str">
        <f>IF(B5248="","",VLOOKUP(B5248,[2]Formula!B:C,2,0))</f>
        <v/>
      </c>
      <c r="AD5248" s="43" t="str">
        <f t="shared" si="489"/>
        <v/>
      </c>
    </row>
    <row r="5249" spans="1:30" x14ac:dyDescent="0.25">
      <c r="A5249" s="64"/>
      <c r="B5249" s="64"/>
      <c r="C5249" s="66"/>
      <c r="D5249" s="67"/>
      <c r="E5249" s="64"/>
      <c r="F5249" s="64"/>
      <c r="G5249" s="37" t="str">
        <f>IF(E5249="","",IF(OR(E5249="Project Management",E5249="Project Support",E5249="Sprint Management",E5249="Sprint Support"),"NA",ROUND((((VLOOKUP(AD5249,[2]Formula!V:X,3,0)))-SUMIF(AD:AD,AD5249,H:H)),2)))</f>
        <v/>
      </c>
      <c r="H5249" s="71"/>
      <c r="I5249" s="72"/>
      <c r="J5249" s="72"/>
      <c r="K5249" s="38" t="str">
        <f>IF(E5249="","",IF(OR(E5249="Project Management",E5249="Project Support",E5249="Sprint Management",E5249="Sprint Support"),"NA",(((SUMIF(AD:AD,AD5249,H:H)/VLOOKUP(AD5249,[2]Formula!V:X,3,0))*VLOOKUP(AD5249,[2]Formula!V:X,2,0))*H5249)/SUMIF(AD:AD,AD5249,H:H)))</f>
        <v/>
      </c>
      <c r="L5249" s="38" t="str">
        <f t="shared" si="487"/>
        <v/>
      </c>
      <c r="M5249" s="38" t="str">
        <f t="shared" si="488"/>
        <v/>
      </c>
      <c r="N5249" s="38" t="str">
        <f t="shared" si="490"/>
        <v/>
      </c>
      <c r="O5249" s="38" t="str">
        <f t="shared" si="492"/>
        <v/>
      </c>
      <c r="P5249" s="39" t="str">
        <f t="shared" si="491"/>
        <v/>
      </c>
      <c r="AC5249" s="42" t="str">
        <f>IF(B5249="","",VLOOKUP(B5249,[2]Formula!B:C,2,0))</f>
        <v/>
      </c>
      <c r="AD5249" s="43" t="str">
        <f t="shared" si="489"/>
        <v/>
      </c>
    </row>
    <row r="5250" spans="1:30" x14ac:dyDescent="0.25">
      <c r="A5250" s="64"/>
      <c r="B5250" s="64"/>
      <c r="C5250" s="66"/>
      <c r="D5250" s="67"/>
      <c r="E5250" s="64"/>
      <c r="F5250" s="64"/>
      <c r="G5250" s="37" t="str">
        <f>IF(E5250="","",IF(OR(E5250="Project Management",E5250="Project Support",E5250="Sprint Management",E5250="Sprint Support"),"NA",ROUND((((VLOOKUP(AD5250,[2]Formula!V:X,3,0)))-SUMIF(AD:AD,AD5250,H:H)),2)))</f>
        <v/>
      </c>
      <c r="H5250" s="71"/>
      <c r="I5250" s="72"/>
      <c r="J5250" s="72"/>
      <c r="K5250" s="38" t="str">
        <f>IF(E5250="","",IF(OR(E5250="Project Management",E5250="Project Support",E5250="Sprint Management",E5250="Sprint Support"),"NA",(((SUMIF(AD:AD,AD5250,H:H)/VLOOKUP(AD5250,[2]Formula!V:X,3,0))*VLOOKUP(AD5250,[2]Formula!V:X,2,0))*H5250)/SUMIF(AD:AD,AD5250,H:H)))</f>
        <v/>
      </c>
      <c r="L5250" s="38" t="str">
        <f t="shared" ref="L5250:L5313" si="493">IFERROR(IF(K5250="NA",(H5250/I5250),(K5250/I5250)),"")</f>
        <v/>
      </c>
      <c r="M5250" s="38" t="str">
        <f t="shared" ref="M5250:M5313" si="494">IFERROR(IF(K5250="NA",1,(K5250/H5250)),"")</f>
        <v/>
      </c>
      <c r="N5250" s="38" t="str">
        <f t="shared" si="490"/>
        <v/>
      </c>
      <c r="O5250" s="38" t="str">
        <f t="shared" si="492"/>
        <v/>
      </c>
      <c r="P5250" s="39" t="str">
        <f t="shared" si="491"/>
        <v/>
      </c>
      <c r="AC5250" s="42" t="str">
        <f>IF(B5250="","",VLOOKUP(B5250,[2]Formula!B:C,2,0))</f>
        <v/>
      </c>
      <c r="AD5250" s="43" t="str">
        <f t="shared" ref="AD5250:AD5313" si="495">IF(B5250="","",CONCATENATE(B5250,"_",E5250))</f>
        <v/>
      </c>
    </row>
    <row r="5251" spans="1:30" x14ac:dyDescent="0.25">
      <c r="A5251" s="64"/>
      <c r="B5251" s="64"/>
      <c r="C5251" s="66"/>
      <c r="D5251" s="67"/>
      <c r="E5251" s="64"/>
      <c r="F5251" s="64"/>
      <c r="G5251" s="37" t="str">
        <f>IF(E5251="","",IF(OR(E5251="Project Management",E5251="Project Support",E5251="Sprint Management",E5251="Sprint Support"),"NA",ROUND((((VLOOKUP(AD5251,[2]Formula!V:X,3,0)))-SUMIF(AD:AD,AD5251,H:H)),2)))</f>
        <v/>
      </c>
      <c r="H5251" s="71"/>
      <c r="I5251" s="72"/>
      <c r="J5251" s="72"/>
      <c r="K5251" s="38" t="str">
        <f>IF(E5251="","",IF(OR(E5251="Project Management",E5251="Project Support",E5251="Sprint Management",E5251="Sprint Support"),"NA",(((SUMIF(AD:AD,AD5251,H:H)/VLOOKUP(AD5251,[2]Formula!V:X,3,0))*VLOOKUP(AD5251,[2]Formula!V:X,2,0))*H5251)/SUMIF(AD:AD,AD5251,H:H)))</f>
        <v/>
      </c>
      <c r="L5251" s="38" t="str">
        <f t="shared" si="493"/>
        <v/>
      </c>
      <c r="M5251" s="38" t="str">
        <f t="shared" si="494"/>
        <v/>
      </c>
      <c r="N5251" s="38" t="str">
        <f t="shared" ref="N5251:N5314" si="496">IFERROR(((L5251-M5251)/M5251)*100,"")</f>
        <v/>
      </c>
      <c r="O5251" s="38" t="str">
        <f t="shared" si="492"/>
        <v/>
      </c>
      <c r="P5251" s="39" t="str">
        <f t="shared" ref="P5251:P5314" si="497">IF(O5251="","",1)</f>
        <v/>
      </c>
      <c r="AC5251" s="42" t="str">
        <f>IF(B5251="","",VLOOKUP(B5251,[2]Formula!B:C,2,0))</f>
        <v/>
      </c>
      <c r="AD5251" s="43" t="str">
        <f t="shared" si="495"/>
        <v/>
      </c>
    </row>
    <row r="5252" spans="1:30" x14ac:dyDescent="0.25">
      <c r="A5252" s="64"/>
      <c r="B5252" s="64"/>
      <c r="C5252" s="66"/>
      <c r="D5252" s="67"/>
      <c r="E5252" s="64"/>
      <c r="F5252" s="64"/>
      <c r="G5252" s="37" t="str">
        <f>IF(E5252="","",IF(OR(E5252="Project Management",E5252="Project Support",E5252="Sprint Management",E5252="Sprint Support"),"NA",ROUND((((VLOOKUP(AD5252,[2]Formula!V:X,3,0)))-SUMIF(AD:AD,AD5252,H:H)),2)))</f>
        <v/>
      </c>
      <c r="H5252" s="71"/>
      <c r="I5252" s="72"/>
      <c r="J5252" s="72"/>
      <c r="K5252" s="38" t="str">
        <f>IF(E5252="","",IF(OR(E5252="Project Management",E5252="Project Support",E5252="Sprint Management",E5252="Sprint Support"),"NA",(((SUMIF(AD:AD,AD5252,H:H)/VLOOKUP(AD5252,[2]Formula!V:X,3,0))*VLOOKUP(AD5252,[2]Formula!V:X,2,0))*H5252)/SUMIF(AD:AD,AD5252,H:H)))</f>
        <v/>
      </c>
      <c r="L5252" s="38" t="str">
        <f t="shared" si="493"/>
        <v/>
      </c>
      <c r="M5252" s="38" t="str">
        <f t="shared" si="494"/>
        <v/>
      </c>
      <c r="N5252" s="38" t="str">
        <f t="shared" si="496"/>
        <v/>
      </c>
      <c r="O5252" s="38" t="str">
        <f t="shared" si="492"/>
        <v/>
      </c>
      <c r="P5252" s="39" t="str">
        <f t="shared" si="497"/>
        <v/>
      </c>
      <c r="AC5252" s="42" t="str">
        <f>IF(B5252="","",VLOOKUP(B5252,[2]Formula!B:C,2,0))</f>
        <v/>
      </c>
      <c r="AD5252" s="43" t="str">
        <f t="shared" si="495"/>
        <v/>
      </c>
    </row>
    <row r="5253" spans="1:30" x14ac:dyDescent="0.25">
      <c r="A5253" s="64"/>
      <c r="B5253" s="64"/>
      <c r="C5253" s="66"/>
      <c r="D5253" s="67"/>
      <c r="E5253" s="64"/>
      <c r="F5253" s="64"/>
      <c r="G5253" s="37" t="str">
        <f>IF(E5253="","",IF(OR(E5253="Project Management",E5253="Project Support",E5253="Sprint Management",E5253="Sprint Support"),"NA",ROUND((((VLOOKUP(AD5253,[2]Formula!V:X,3,0)))-SUMIF(AD:AD,AD5253,H:H)),2)))</f>
        <v/>
      </c>
      <c r="H5253" s="71"/>
      <c r="I5253" s="72"/>
      <c r="J5253" s="72"/>
      <c r="K5253" s="38" t="str">
        <f>IF(E5253="","",IF(OR(E5253="Project Management",E5253="Project Support",E5253="Sprint Management",E5253="Sprint Support"),"NA",(((SUMIF(AD:AD,AD5253,H:H)/VLOOKUP(AD5253,[2]Formula!V:X,3,0))*VLOOKUP(AD5253,[2]Formula!V:X,2,0))*H5253)/SUMIF(AD:AD,AD5253,H:H)))</f>
        <v/>
      </c>
      <c r="L5253" s="38" t="str">
        <f t="shared" si="493"/>
        <v/>
      </c>
      <c r="M5253" s="38" t="str">
        <f t="shared" si="494"/>
        <v/>
      </c>
      <c r="N5253" s="38" t="str">
        <f t="shared" si="496"/>
        <v/>
      </c>
      <c r="O5253" s="38" t="str">
        <f t="shared" si="492"/>
        <v/>
      </c>
      <c r="P5253" s="39" t="str">
        <f t="shared" si="497"/>
        <v/>
      </c>
      <c r="AC5253" s="42" t="str">
        <f>IF(B5253="","",VLOOKUP(B5253,[2]Formula!B:C,2,0))</f>
        <v/>
      </c>
      <c r="AD5253" s="43" t="str">
        <f t="shared" si="495"/>
        <v/>
      </c>
    </row>
    <row r="5254" spans="1:30" x14ac:dyDescent="0.25">
      <c r="A5254" s="64"/>
      <c r="B5254" s="64"/>
      <c r="C5254" s="66"/>
      <c r="D5254" s="67"/>
      <c r="E5254" s="64"/>
      <c r="F5254" s="64"/>
      <c r="G5254" s="37" t="str">
        <f>IF(E5254="","",IF(OR(E5254="Project Management",E5254="Project Support",E5254="Sprint Management",E5254="Sprint Support"),"NA",ROUND((((VLOOKUP(AD5254,[2]Formula!V:X,3,0)))-SUMIF(AD:AD,AD5254,H:H)),2)))</f>
        <v/>
      </c>
      <c r="H5254" s="71"/>
      <c r="I5254" s="72"/>
      <c r="J5254" s="72"/>
      <c r="K5254" s="38" t="str">
        <f>IF(E5254="","",IF(OR(E5254="Project Management",E5254="Project Support",E5254="Sprint Management",E5254="Sprint Support"),"NA",(((SUMIF(AD:AD,AD5254,H:H)/VLOOKUP(AD5254,[2]Formula!V:X,3,0))*VLOOKUP(AD5254,[2]Formula!V:X,2,0))*H5254)/SUMIF(AD:AD,AD5254,H:H)))</f>
        <v/>
      </c>
      <c r="L5254" s="38" t="str">
        <f t="shared" si="493"/>
        <v/>
      </c>
      <c r="M5254" s="38" t="str">
        <f t="shared" si="494"/>
        <v/>
      </c>
      <c r="N5254" s="38" t="str">
        <f t="shared" si="496"/>
        <v/>
      </c>
      <c r="O5254" s="38" t="str">
        <f t="shared" si="492"/>
        <v/>
      </c>
      <c r="P5254" s="39" t="str">
        <f t="shared" si="497"/>
        <v/>
      </c>
      <c r="AC5254" s="42" t="str">
        <f>IF(B5254="","",VLOOKUP(B5254,[2]Formula!B:C,2,0))</f>
        <v/>
      </c>
      <c r="AD5254" s="43" t="str">
        <f t="shared" si="495"/>
        <v/>
      </c>
    </row>
    <row r="5255" spans="1:30" x14ac:dyDescent="0.25">
      <c r="A5255" s="64"/>
      <c r="B5255" s="64"/>
      <c r="C5255" s="66"/>
      <c r="D5255" s="67"/>
      <c r="E5255" s="64"/>
      <c r="F5255" s="64"/>
      <c r="G5255" s="37" t="str">
        <f>IF(E5255="","",IF(OR(E5255="Project Management",E5255="Project Support",E5255="Sprint Management",E5255="Sprint Support"),"NA",ROUND((((VLOOKUP(AD5255,[2]Formula!V:X,3,0)))-SUMIF(AD:AD,AD5255,H:H)),2)))</f>
        <v/>
      </c>
      <c r="H5255" s="71"/>
      <c r="I5255" s="72"/>
      <c r="J5255" s="72"/>
      <c r="K5255" s="38" t="str">
        <f>IF(E5255="","",IF(OR(E5255="Project Management",E5255="Project Support",E5255="Sprint Management",E5255="Sprint Support"),"NA",(((SUMIF(AD:AD,AD5255,H:H)/VLOOKUP(AD5255,[2]Formula!V:X,3,0))*VLOOKUP(AD5255,[2]Formula!V:X,2,0))*H5255)/SUMIF(AD:AD,AD5255,H:H)))</f>
        <v/>
      </c>
      <c r="L5255" s="38" t="str">
        <f t="shared" si="493"/>
        <v/>
      </c>
      <c r="M5255" s="38" t="str">
        <f t="shared" si="494"/>
        <v/>
      </c>
      <c r="N5255" s="38" t="str">
        <f t="shared" si="496"/>
        <v/>
      </c>
      <c r="O5255" s="38" t="str">
        <f t="shared" si="492"/>
        <v/>
      </c>
      <c r="P5255" s="39" t="str">
        <f t="shared" si="497"/>
        <v/>
      </c>
      <c r="AC5255" s="42" t="str">
        <f>IF(B5255="","",VLOOKUP(B5255,[2]Formula!B:C,2,0))</f>
        <v/>
      </c>
      <c r="AD5255" s="43" t="str">
        <f t="shared" si="495"/>
        <v/>
      </c>
    </row>
    <row r="5256" spans="1:30" x14ac:dyDescent="0.25">
      <c r="A5256" s="64"/>
      <c r="B5256" s="64"/>
      <c r="C5256" s="66"/>
      <c r="D5256" s="67"/>
      <c r="E5256" s="64"/>
      <c r="F5256" s="64"/>
      <c r="G5256" s="37" t="str">
        <f>IF(E5256="","",IF(OR(E5256="Project Management",E5256="Project Support",E5256="Sprint Management",E5256="Sprint Support"),"NA",ROUND((((VLOOKUP(AD5256,[2]Formula!V:X,3,0)))-SUMIF(AD:AD,AD5256,H:H)),2)))</f>
        <v/>
      </c>
      <c r="H5256" s="71"/>
      <c r="I5256" s="72"/>
      <c r="J5256" s="72"/>
      <c r="K5256" s="38" t="str">
        <f>IF(E5256="","",IF(OR(E5256="Project Management",E5256="Project Support",E5256="Sprint Management",E5256="Sprint Support"),"NA",(((SUMIF(AD:AD,AD5256,H:H)/VLOOKUP(AD5256,[2]Formula!V:X,3,0))*VLOOKUP(AD5256,[2]Formula!V:X,2,0))*H5256)/SUMIF(AD:AD,AD5256,H:H)))</f>
        <v/>
      </c>
      <c r="L5256" s="38" t="str">
        <f t="shared" si="493"/>
        <v/>
      </c>
      <c r="M5256" s="38" t="str">
        <f t="shared" si="494"/>
        <v/>
      </c>
      <c r="N5256" s="38" t="str">
        <f t="shared" si="496"/>
        <v/>
      </c>
      <c r="O5256" s="38" t="str">
        <f t="shared" si="492"/>
        <v/>
      </c>
      <c r="P5256" s="39" t="str">
        <f t="shared" si="497"/>
        <v/>
      </c>
      <c r="AC5256" s="42" t="str">
        <f>IF(B5256="","",VLOOKUP(B5256,[2]Formula!B:C,2,0))</f>
        <v/>
      </c>
      <c r="AD5256" s="43" t="str">
        <f t="shared" si="495"/>
        <v/>
      </c>
    </row>
    <row r="5257" spans="1:30" x14ac:dyDescent="0.25">
      <c r="A5257" s="64"/>
      <c r="B5257" s="64"/>
      <c r="C5257" s="66"/>
      <c r="D5257" s="67"/>
      <c r="E5257" s="64"/>
      <c r="F5257" s="64"/>
      <c r="G5257" s="37" t="str">
        <f>IF(E5257="","",IF(OR(E5257="Project Management",E5257="Project Support",E5257="Sprint Management",E5257="Sprint Support"),"NA",ROUND((((VLOOKUP(AD5257,[2]Formula!V:X,3,0)))-SUMIF(AD:AD,AD5257,H:H)),2)))</f>
        <v/>
      </c>
      <c r="H5257" s="71"/>
      <c r="I5257" s="72"/>
      <c r="J5257" s="72"/>
      <c r="K5257" s="38" t="str">
        <f>IF(E5257="","",IF(OR(E5257="Project Management",E5257="Project Support",E5257="Sprint Management",E5257="Sprint Support"),"NA",(((SUMIF(AD:AD,AD5257,H:H)/VLOOKUP(AD5257,[2]Formula!V:X,3,0))*VLOOKUP(AD5257,[2]Formula!V:X,2,0))*H5257)/SUMIF(AD:AD,AD5257,H:H)))</f>
        <v/>
      </c>
      <c r="L5257" s="38" t="str">
        <f t="shared" si="493"/>
        <v/>
      </c>
      <c r="M5257" s="38" t="str">
        <f t="shared" si="494"/>
        <v/>
      </c>
      <c r="N5257" s="38" t="str">
        <f t="shared" si="496"/>
        <v/>
      </c>
      <c r="O5257" s="38" t="str">
        <f t="shared" si="492"/>
        <v/>
      </c>
      <c r="P5257" s="39" t="str">
        <f t="shared" si="497"/>
        <v/>
      </c>
      <c r="AC5257" s="42" t="str">
        <f>IF(B5257="","",VLOOKUP(B5257,[2]Formula!B:C,2,0))</f>
        <v/>
      </c>
      <c r="AD5257" s="43" t="str">
        <f t="shared" si="495"/>
        <v/>
      </c>
    </row>
    <row r="5258" spans="1:30" x14ac:dyDescent="0.25">
      <c r="A5258" s="64"/>
      <c r="B5258" s="64"/>
      <c r="C5258" s="66"/>
      <c r="D5258" s="67"/>
      <c r="E5258" s="64"/>
      <c r="F5258" s="64"/>
      <c r="G5258" s="37" t="str">
        <f>IF(E5258="","",IF(OR(E5258="Project Management",E5258="Project Support",E5258="Sprint Management",E5258="Sprint Support"),"NA",ROUND((((VLOOKUP(AD5258,[2]Formula!V:X,3,0)))-SUMIF(AD:AD,AD5258,H:H)),2)))</f>
        <v/>
      </c>
      <c r="H5258" s="71"/>
      <c r="I5258" s="72"/>
      <c r="J5258" s="72"/>
      <c r="K5258" s="38" t="str">
        <f>IF(E5258="","",IF(OR(E5258="Project Management",E5258="Project Support",E5258="Sprint Management",E5258="Sprint Support"),"NA",(((SUMIF(AD:AD,AD5258,H:H)/VLOOKUP(AD5258,[2]Formula!V:X,3,0))*VLOOKUP(AD5258,[2]Formula!V:X,2,0))*H5258)/SUMIF(AD:AD,AD5258,H:H)))</f>
        <v/>
      </c>
      <c r="L5258" s="38" t="str">
        <f t="shared" si="493"/>
        <v/>
      </c>
      <c r="M5258" s="38" t="str">
        <f t="shared" si="494"/>
        <v/>
      </c>
      <c r="N5258" s="38" t="str">
        <f t="shared" si="496"/>
        <v/>
      </c>
      <c r="O5258" s="38" t="str">
        <f t="shared" si="492"/>
        <v/>
      </c>
      <c r="P5258" s="39" t="str">
        <f t="shared" si="497"/>
        <v/>
      </c>
      <c r="AC5258" s="42" t="str">
        <f>IF(B5258="","",VLOOKUP(B5258,[2]Formula!B:C,2,0))</f>
        <v/>
      </c>
      <c r="AD5258" s="43" t="str">
        <f t="shared" si="495"/>
        <v/>
      </c>
    </row>
    <row r="5259" spans="1:30" x14ac:dyDescent="0.25">
      <c r="A5259" s="64"/>
      <c r="B5259" s="64"/>
      <c r="C5259" s="66"/>
      <c r="D5259" s="67"/>
      <c r="E5259" s="64"/>
      <c r="F5259" s="64"/>
      <c r="G5259" s="37" t="str">
        <f>IF(E5259="","",IF(OR(E5259="Project Management",E5259="Project Support",E5259="Sprint Management",E5259="Sprint Support"),"NA",ROUND((((VLOOKUP(AD5259,[2]Formula!V:X,3,0)))-SUMIF(AD:AD,AD5259,H:H)),2)))</f>
        <v/>
      </c>
      <c r="H5259" s="71"/>
      <c r="I5259" s="72"/>
      <c r="J5259" s="72"/>
      <c r="K5259" s="38" t="str">
        <f>IF(E5259="","",IF(OR(E5259="Project Management",E5259="Project Support",E5259="Sprint Management",E5259="Sprint Support"),"NA",(((SUMIF(AD:AD,AD5259,H:H)/VLOOKUP(AD5259,[2]Formula!V:X,3,0))*VLOOKUP(AD5259,[2]Formula!V:X,2,0))*H5259)/SUMIF(AD:AD,AD5259,H:H)))</f>
        <v/>
      </c>
      <c r="L5259" s="38" t="str">
        <f t="shared" si="493"/>
        <v/>
      </c>
      <c r="M5259" s="38" t="str">
        <f t="shared" si="494"/>
        <v/>
      </c>
      <c r="N5259" s="38" t="str">
        <f t="shared" si="496"/>
        <v/>
      </c>
      <c r="O5259" s="38" t="str">
        <f t="shared" si="492"/>
        <v/>
      </c>
      <c r="P5259" s="39" t="str">
        <f t="shared" si="497"/>
        <v/>
      </c>
      <c r="AC5259" s="42" t="str">
        <f>IF(B5259="","",VLOOKUP(B5259,[2]Formula!B:C,2,0))</f>
        <v/>
      </c>
      <c r="AD5259" s="43" t="str">
        <f t="shared" si="495"/>
        <v/>
      </c>
    </row>
    <row r="5260" spans="1:30" x14ac:dyDescent="0.25">
      <c r="A5260" s="64"/>
      <c r="B5260" s="64"/>
      <c r="C5260" s="66"/>
      <c r="D5260" s="67"/>
      <c r="E5260" s="64"/>
      <c r="F5260" s="64"/>
      <c r="G5260" s="37" t="str">
        <f>IF(E5260="","",IF(OR(E5260="Project Management",E5260="Project Support",E5260="Sprint Management",E5260="Sprint Support"),"NA",ROUND((((VLOOKUP(AD5260,[2]Formula!V:X,3,0)))-SUMIF(AD:AD,AD5260,H:H)),2)))</f>
        <v/>
      </c>
      <c r="H5260" s="71"/>
      <c r="I5260" s="72"/>
      <c r="J5260" s="72"/>
      <c r="K5260" s="38" t="str">
        <f>IF(E5260="","",IF(OR(E5260="Project Management",E5260="Project Support",E5260="Sprint Management",E5260="Sprint Support"),"NA",(((SUMIF(AD:AD,AD5260,H:H)/VLOOKUP(AD5260,[2]Formula!V:X,3,0))*VLOOKUP(AD5260,[2]Formula!V:X,2,0))*H5260)/SUMIF(AD:AD,AD5260,H:H)))</f>
        <v/>
      </c>
      <c r="L5260" s="38" t="str">
        <f t="shared" si="493"/>
        <v/>
      </c>
      <c r="M5260" s="38" t="str">
        <f t="shared" si="494"/>
        <v/>
      </c>
      <c r="N5260" s="38" t="str">
        <f t="shared" si="496"/>
        <v/>
      </c>
      <c r="O5260" s="38" t="str">
        <f t="shared" si="492"/>
        <v/>
      </c>
      <c r="P5260" s="39" t="str">
        <f t="shared" si="497"/>
        <v/>
      </c>
      <c r="AC5260" s="42" t="str">
        <f>IF(B5260="","",VLOOKUP(B5260,[2]Formula!B:C,2,0))</f>
        <v/>
      </c>
      <c r="AD5260" s="43" t="str">
        <f t="shared" si="495"/>
        <v/>
      </c>
    </row>
    <row r="5261" spans="1:30" x14ac:dyDescent="0.25">
      <c r="A5261" s="64"/>
      <c r="B5261" s="64"/>
      <c r="C5261" s="66"/>
      <c r="D5261" s="67"/>
      <c r="E5261" s="64"/>
      <c r="F5261" s="64"/>
      <c r="G5261" s="37" t="str">
        <f>IF(E5261="","",IF(OR(E5261="Project Management",E5261="Project Support",E5261="Sprint Management",E5261="Sprint Support"),"NA",ROUND((((VLOOKUP(AD5261,[2]Formula!V:X,3,0)))-SUMIF(AD:AD,AD5261,H:H)),2)))</f>
        <v/>
      </c>
      <c r="H5261" s="71"/>
      <c r="I5261" s="72"/>
      <c r="J5261" s="72"/>
      <c r="K5261" s="38" t="str">
        <f>IF(E5261="","",IF(OR(E5261="Project Management",E5261="Project Support",E5261="Sprint Management",E5261="Sprint Support"),"NA",(((SUMIF(AD:AD,AD5261,H:H)/VLOOKUP(AD5261,[2]Formula!V:X,3,0))*VLOOKUP(AD5261,[2]Formula!V:X,2,0))*H5261)/SUMIF(AD:AD,AD5261,H:H)))</f>
        <v/>
      </c>
      <c r="L5261" s="38" t="str">
        <f t="shared" si="493"/>
        <v/>
      </c>
      <c r="M5261" s="38" t="str">
        <f t="shared" si="494"/>
        <v/>
      </c>
      <c r="N5261" s="38" t="str">
        <f t="shared" si="496"/>
        <v/>
      </c>
      <c r="O5261" s="38" t="str">
        <f t="shared" si="492"/>
        <v/>
      </c>
      <c r="P5261" s="39" t="str">
        <f t="shared" si="497"/>
        <v/>
      </c>
      <c r="AC5261" s="42" t="str">
        <f>IF(B5261="","",VLOOKUP(B5261,[2]Formula!B:C,2,0))</f>
        <v/>
      </c>
      <c r="AD5261" s="43" t="str">
        <f t="shared" si="495"/>
        <v/>
      </c>
    </row>
    <row r="5262" spans="1:30" x14ac:dyDescent="0.25">
      <c r="A5262" s="64"/>
      <c r="B5262" s="64"/>
      <c r="C5262" s="66"/>
      <c r="D5262" s="67"/>
      <c r="E5262" s="64"/>
      <c r="F5262" s="64"/>
      <c r="G5262" s="37" t="str">
        <f>IF(E5262="","",IF(OR(E5262="Project Management",E5262="Project Support",E5262="Sprint Management",E5262="Sprint Support"),"NA",ROUND((((VLOOKUP(AD5262,[2]Formula!V:X,3,0)))-SUMIF(AD:AD,AD5262,H:H)),2)))</f>
        <v/>
      </c>
      <c r="H5262" s="71"/>
      <c r="I5262" s="72"/>
      <c r="J5262" s="72"/>
      <c r="K5262" s="38" t="str">
        <f>IF(E5262="","",IF(OR(E5262="Project Management",E5262="Project Support",E5262="Sprint Management",E5262="Sprint Support"),"NA",(((SUMIF(AD:AD,AD5262,H:H)/VLOOKUP(AD5262,[2]Formula!V:X,3,0))*VLOOKUP(AD5262,[2]Formula!V:X,2,0))*H5262)/SUMIF(AD:AD,AD5262,H:H)))</f>
        <v/>
      </c>
      <c r="L5262" s="38" t="str">
        <f t="shared" si="493"/>
        <v/>
      </c>
      <c r="M5262" s="38" t="str">
        <f t="shared" si="494"/>
        <v/>
      </c>
      <c r="N5262" s="38" t="str">
        <f t="shared" si="496"/>
        <v/>
      </c>
      <c r="O5262" s="38" t="str">
        <f t="shared" si="492"/>
        <v/>
      </c>
      <c r="P5262" s="39" t="str">
        <f t="shared" si="497"/>
        <v/>
      </c>
      <c r="AC5262" s="42" t="str">
        <f>IF(B5262="","",VLOOKUP(B5262,[2]Formula!B:C,2,0))</f>
        <v/>
      </c>
      <c r="AD5262" s="43" t="str">
        <f t="shared" si="495"/>
        <v/>
      </c>
    </row>
    <row r="5263" spans="1:30" x14ac:dyDescent="0.25">
      <c r="A5263" s="64"/>
      <c r="B5263" s="64"/>
      <c r="C5263" s="66"/>
      <c r="D5263" s="67"/>
      <c r="E5263" s="64"/>
      <c r="F5263" s="64"/>
      <c r="G5263" s="37" t="str">
        <f>IF(E5263="","",IF(OR(E5263="Project Management",E5263="Project Support",E5263="Sprint Management",E5263="Sprint Support"),"NA",ROUND((((VLOOKUP(AD5263,[2]Formula!V:X,3,0)))-SUMIF(AD:AD,AD5263,H:H)),2)))</f>
        <v/>
      </c>
      <c r="H5263" s="71"/>
      <c r="I5263" s="72"/>
      <c r="J5263" s="72"/>
      <c r="K5263" s="38" t="str">
        <f>IF(E5263="","",IF(OR(E5263="Project Management",E5263="Project Support",E5263="Sprint Management",E5263="Sprint Support"),"NA",(((SUMIF(AD:AD,AD5263,H:H)/VLOOKUP(AD5263,[2]Formula!V:X,3,0))*VLOOKUP(AD5263,[2]Formula!V:X,2,0))*H5263)/SUMIF(AD:AD,AD5263,H:H)))</f>
        <v/>
      </c>
      <c r="L5263" s="38" t="str">
        <f t="shared" si="493"/>
        <v/>
      </c>
      <c r="M5263" s="38" t="str">
        <f t="shared" si="494"/>
        <v/>
      </c>
      <c r="N5263" s="38" t="str">
        <f t="shared" si="496"/>
        <v/>
      </c>
      <c r="O5263" s="38" t="str">
        <f t="shared" si="492"/>
        <v/>
      </c>
      <c r="P5263" s="39" t="str">
        <f t="shared" si="497"/>
        <v/>
      </c>
      <c r="AC5263" s="42" t="str">
        <f>IF(B5263="","",VLOOKUP(B5263,[2]Formula!B:C,2,0))</f>
        <v/>
      </c>
      <c r="AD5263" s="43" t="str">
        <f t="shared" si="495"/>
        <v/>
      </c>
    </row>
    <row r="5264" spans="1:30" x14ac:dyDescent="0.25">
      <c r="A5264" s="64"/>
      <c r="B5264" s="64"/>
      <c r="C5264" s="66"/>
      <c r="D5264" s="67"/>
      <c r="E5264" s="64"/>
      <c r="F5264" s="64"/>
      <c r="G5264" s="37" t="str">
        <f>IF(E5264="","",IF(OR(E5264="Project Management",E5264="Project Support",E5264="Sprint Management",E5264="Sprint Support"),"NA",ROUND((((VLOOKUP(AD5264,[2]Formula!V:X,3,0)))-SUMIF(AD:AD,AD5264,H:H)),2)))</f>
        <v/>
      </c>
      <c r="H5264" s="71"/>
      <c r="I5264" s="72"/>
      <c r="J5264" s="72"/>
      <c r="K5264" s="38" t="str">
        <f>IF(E5264="","",IF(OR(E5264="Project Management",E5264="Project Support",E5264="Sprint Management",E5264="Sprint Support"),"NA",(((SUMIF(AD:AD,AD5264,H:H)/VLOOKUP(AD5264,[2]Formula!V:X,3,0))*VLOOKUP(AD5264,[2]Formula!V:X,2,0))*H5264)/SUMIF(AD:AD,AD5264,H:H)))</f>
        <v/>
      </c>
      <c r="L5264" s="38" t="str">
        <f t="shared" si="493"/>
        <v/>
      </c>
      <c r="M5264" s="38" t="str">
        <f t="shared" si="494"/>
        <v/>
      </c>
      <c r="N5264" s="38" t="str">
        <f t="shared" si="496"/>
        <v/>
      </c>
      <c r="O5264" s="38" t="str">
        <f t="shared" si="492"/>
        <v/>
      </c>
      <c r="P5264" s="39" t="str">
        <f t="shared" si="497"/>
        <v/>
      </c>
      <c r="AC5264" s="42" t="str">
        <f>IF(B5264="","",VLOOKUP(B5264,[2]Formula!B:C,2,0))</f>
        <v/>
      </c>
      <c r="AD5264" s="43" t="str">
        <f t="shared" si="495"/>
        <v/>
      </c>
    </row>
    <row r="5265" spans="1:30" x14ac:dyDescent="0.25">
      <c r="A5265" s="64"/>
      <c r="B5265" s="64"/>
      <c r="C5265" s="66"/>
      <c r="D5265" s="67"/>
      <c r="E5265" s="64"/>
      <c r="F5265" s="64"/>
      <c r="G5265" s="37" t="str">
        <f>IF(E5265="","",IF(OR(E5265="Project Management",E5265="Project Support",E5265="Sprint Management",E5265="Sprint Support"),"NA",ROUND((((VLOOKUP(AD5265,[2]Formula!V:X,3,0)))-SUMIF(AD:AD,AD5265,H:H)),2)))</f>
        <v/>
      </c>
      <c r="H5265" s="71"/>
      <c r="I5265" s="72"/>
      <c r="J5265" s="72"/>
      <c r="K5265" s="38" t="str">
        <f>IF(E5265="","",IF(OR(E5265="Project Management",E5265="Project Support",E5265="Sprint Management",E5265="Sprint Support"),"NA",(((SUMIF(AD:AD,AD5265,H:H)/VLOOKUP(AD5265,[2]Formula!V:X,3,0))*VLOOKUP(AD5265,[2]Formula!V:X,2,0))*H5265)/SUMIF(AD:AD,AD5265,H:H)))</f>
        <v/>
      </c>
      <c r="L5265" s="38" t="str">
        <f t="shared" si="493"/>
        <v/>
      </c>
      <c r="M5265" s="38" t="str">
        <f t="shared" si="494"/>
        <v/>
      </c>
      <c r="N5265" s="38" t="str">
        <f t="shared" si="496"/>
        <v/>
      </c>
      <c r="O5265" s="38" t="str">
        <f t="shared" si="492"/>
        <v/>
      </c>
      <c r="P5265" s="39" t="str">
        <f t="shared" si="497"/>
        <v/>
      </c>
      <c r="AC5265" s="42" t="str">
        <f>IF(B5265="","",VLOOKUP(B5265,[2]Formula!B:C,2,0))</f>
        <v/>
      </c>
      <c r="AD5265" s="43" t="str">
        <f t="shared" si="495"/>
        <v/>
      </c>
    </row>
    <row r="5266" spans="1:30" x14ac:dyDescent="0.25">
      <c r="A5266" s="64"/>
      <c r="B5266" s="64"/>
      <c r="C5266" s="66"/>
      <c r="D5266" s="67"/>
      <c r="E5266" s="64"/>
      <c r="F5266" s="64"/>
      <c r="G5266" s="37" t="str">
        <f>IF(E5266="","",IF(OR(E5266="Project Management",E5266="Project Support",E5266="Sprint Management",E5266="Sprint Support"),"NA",ROUND((((VLOOKUP(AD5266,[2]Formula!V:X,3,0)))-SUMIF(AD:AD,AD5266,H:H)),2)))</f>
        <v/>
      </c>
      <c r="H5266" s="71"/>
      <c r="I5266" s="72"/>
      <c r="J5266" s="72"/>
      <c r="K5266" s="38" t="str">
        <f>IF(E5266="","",IF(OR(E5266="Project Management",E5266="Project Support",E5266="Sprint Management",E5266="Sprint Support"),"NA",(((SUMIF(AD:AD,AD5266,H:H)/VLOOKUP(AD5266,[2]Formula!V:X,3,0))*VLOOKUP(AD5266,[2]Formula!V:X,2,0))*H5266)/SUMIF(AD:AD,AD5266,H:H)))</f>
        <v/>
      </c>
      <c r="L5266" s="38" t="str">
        <f t="shared" si="493"/>
        <v/>
      </c>
      <c r="M5266" s="38" t="str">
        <f t="shared" si="494"/>
        <v/>
      </c>
      <c r="N5266" s="38" t="str">
        <f t="shared" si="496"/>
        <v/>
      </c>
      <c r="O5266" s="38" t="str">
        <f t="shared" si="492"/>
        <v/>
      </c>
      <c r="P5266" s="39" t="str">
        <f t="shared" si="497"/>
        <v/>
      </c>
      <c r="AC5266" s="42" t="str">
        <f>IF(B5266="","",VLOOKUP(B5266,[2]Formula!B:C,2,0))</f>
        <v/>
      </c>
      <c r="AD5266" s="43" t="str">
        <f t="shared" si="495"/>
        <v/>
      </c>
    </row>
    <row r="5267" spans="1:30" x14ac:dyDescent="0.25">
      <c r="A5267" s="64"/>
      <c r="B5267" s="64"/>
      <c r="C5267" s="66"/>
      <c r="D5267" s="67"/>
      <c r="E5267" s="64"/>
      <c r="F5267" s="64"/>
      <c r="G5267" s="37" t="str">
        <f>IF(E5267="","",IF(OR(E5267="Project Management",E5267="Project Support",E5267="Sprint Management",E5267="Sprint Support"),"NA",ROUND((((VLOOKUP(AD5267,[2]Formula!V:X,3,0)))-SUMIF(AD:AD,AD5267,H:H)),2)))</f>
        <v/>
      </c>
      <c r="H5267" s="71"/>
      <c r="I5267" s="72"/>
      <c r="J5267" s="72"/>
      <c r="K5267" s="38" t="str">
        <f>IF(E5267="","",IF(OR(E5267="Project Management",E5267="Project Support",E5267="Sprint Management",E5267="Sprint Support"),"NA",(((SUMIF(AD:AD,AD5267,H:H)/VLOOKUP(AD5267,[2]Formula!V:X,3,0))*VLOOKUP(AD5267,[2]Formula!V:X,2,0))*H5267)/SUMIF(AD:AD,AD5267,H:H)))</f>
        <v/>
      </c>
      <c r="L5267" s="38" t="str">
        <f t="shared" si="493"/>
        <v/>
      </c>
      <c r="M5267" s="38" t="str">
        <f t="shared" si="494"/>
        <v/>
      </c>
      <c r="N5267" s="38" t="str">
        <f t="shared" si="496"/>
        <v/>
      </c>
      <c r="O5267" s="38" t="str">
        <f t="shared" si="492"/>
        <v/>
      </c>
      <c r="P5267" s="39" t="str">
        <f t="shared" si="497"/>
        <v/>
      </c>
      <c r="AC5267" s="42" t="str">
        <f>IF(B5267="","",VLOOKUP(B5267,[2]Formula!B:C,2,0))</f>
        <v/>
      </c>
      <c r="AD5267" s="43" t="str">
        <f t="shared" si="495"/>
        <v/>
      </c>
    </row>
    <row r="5268" spans="1:30" x14ac:dyDescent="0.25">
      <c r="A5268" s="64"/>
      <c r="B5268" s="64"/>
      <c r="C5268" s="66"/>
      <c r="D5268" s="67"/>
      <c r="E5268" s="64"/>
      <c r="F5268" s="64"/>
      <c r="G5268" s="37" t="str">
        <f>IF(E5268="","",IF(OR(E5268="Project Management",E5268="Project Support",E5268="Sprint Management",E5268="Sprint Support"),"NA",ROUND((((VLOOKUP(AD5268,[2]Formula!V:X,3,0)))-SUMIF(AD:AD,AD5268,H:H)),2)))</f>
        <v/>
      </c>
      <c r="H5268" s="71"/>
      <c r="I5268" s="72"/>
      <c r="J5268" s="72"/>
      <c r="K5268" s="38" t="str">
        <f>IF(E5268="","",IF(OR(E5268="Project Management",E5268="Project Support",E5268="Sprint Management",E5268="Sprint Support"),"NA",(((SUMIF(AD:AD,AD5268,H:H)/VLOOKUP(AD5268,[2]Formula!V:X,3,0))*VLOOKUP(AD5268,[2]Formula!V:X,2,0))*H5268)/SUMIF(AD:AD,AD5268,H:H)))</f>
        <v/>
      </c>
      <c r="L5268" s="38" t="str">
        <f t="shared" si="493"/>
        <v/>
      </c>
      <c r="M5268" s="38" t="str">
        <f t="shared" si="494"/>
        <v/>
      </c>
      <c r="N5268" s="38" t="str">
        <f t="shared" si="496"/>
        <v/>
      </c>
      <c r="O5268" s="38" t="str">
        <f t="shared" si="492"/>
        <v/>
      </c>
      <c r="P5268" s="39" t="str">
        <f t="shared" si="497"/>
        <v/>
      </c>
      <c r="AC5268" s="42" t="str">
        <f>IF(B5268="","",VLOOKUP(B5268,[2]Formula!B:C,2,0))</f>
        <v/>
      </c>
      <c r="AD5268" s="43" t="str">
        <f t="shared" si="495"/>
        <v/>
      </c>
    </row>
    <row r="5269" spans="1:30" x14ac:dyDescent="0.25">
      <c r="A5269" s="64"/>
      <c r="B5269" s="64"/>
      <c r="C5269" s="66"/>
      <c r="D5269" s="67"/>
      <c r="E5269" s="64"/>
      <c r="F5269" s="64"/>
      <c r="G5269" s="37" t="str">
        <f>IF(E5269="","",IF(OR(E5269="Project Management",E5269="Project Support",E5269="Sprint Management",E5269="Sprint Support"),"NA",ROUND((((VLOOKUP(AD5269,[2]Formula!V:X,3,0)))-SUMIF(AD:AD,AD5269,H:H)),2)))</f>
        <v/>
      </c>
      <c r="H5269" s="71"/>
      <c r="I5269" s="72"/>
      <c r="J5269" s="72"/>
      <c r="K5269" s="38" t="str">
        <f>IF(E5269="","",IF(OR(E5269="Project Management",E5269="Project Support",E5269="Sprint Management",E5269="Sprint Support"),"NA",(((SUMIF(AD:AD,AD5269,H:H)/VLOOKUP(AD5269,[2]Formula!V:X,3,0))*VLOOKUP(AD5269,[2]Formula!V:X,2,0))*H5269)/SUMIF(AD:AD,AD5269,H:H)))</f>
        <v/>
      </c>
      <c r="L5269" s="38" t="str">
        <f t="shared" si="493"/>
        <v/>
      </c>
      <c r="M5269" s="38" t="str">
        <f t="shared" si="494"/>
        <v/>
      </c>
      <c r="N5269" s="38" t="str">
        <f t="shared" si="496"/>
        <v/>
      </c>
      <c r="O5269" s="38" t="str">
        <f t="shared" si="492"/>
        <v/>
      </c>
      <c r="P5269" s="39" t="str">
        <f t="shared" si="497"/>
        <v/>
      </c>
      <c r="AC5269" s="42" t="str">
        <f>IF(B5269="","",VLOOKUP(B5269,[2]Formula!B:C,2,0))</f>
        <v/>
      </c>
      <c r="AD5269" s="43" t="str">
        <f t="shared" si="495"/>
        <v/>
      </c>
    </row>
    <row r="5270" spans="1:30" x14ac:dyDescent="0.25">
      <c r="A5270" s="64"/>
      <c r="B5270" s="64"/>
      <c r="C5270" s="66"/>
      <c r="D5270" s="67"/>
      <c r="E5270" s="64"/>
      <c r="F5270" s="64"/>
      <c r="G5270" s="37" t="str">
        <f>IF(E5270="","",IF(OR(E5270="Project Management",E5270="Project Support",E5270="Sprint Management",E5270="Sprint Support"),"NA",ROUND((((VLOOKUP(AD5270,[2]Formula!V:X,3,0)))-SUMIF(AD:AD,AD5270,H:H)),2)))</f>
        <v/>
      </c>
      <c r="H5270" s="71"/>
      <c r="I5270" s="72"/>
      <c r="J5270" s="72"/>
      <c r="K5270" s="38" t="str">
        <f>IF(E5270="","",IF(OR(E5270="Project Management",E5270="Project Support",E5270="Sprint Management",E5270="Sprint Support"),"NA",(((SUMIF(AD:AD,AD5270,H:H)/VLOOKUP(AD5270,[2]Formula!V:X,3,0))*VLOOKUP(AD5270,[2]Formula!V:X,2,0))*H5270)/SUMIF(AD:AD,AD5270,H:H)))</f>
        <v/>
      </c>
      <c r="L5270" s="38" t="str">
        <f t="shared" si="493"/>
        <v/>
      </c>
      <c r="M5270" s="38" t="str">
        <f t="shared" si="494"/>
        <v/>
      </c>
      <c r="N5270" s="38" t="str">
        <f t="shared" si="496"/>
        <v/>
      </c>
      <c r="O5270" s="38" t="str">
        <f t="shared" si="492"/>
        <v/>
      </c>
      <c r="P5270" s="39" t="str">
        <f t="shared" si="497"/>
        <v/>
      </c>
      <c r="AC5270" s="42" t="str">
        <f>IF(B5270="","",VLOOKUP(B5270,[2]Formula!B:C,2,0))</f>
        <v/>
      </c>
      <c r="AD5270" s="43" t="str">
        <f t="shared" si="495"/>
        <v/>
      </c>
    </row>
    <row r="5271" spans="1:30" x14ac:dyDescent="0.25">
      <c r="A5271" s="64"/>
      <c r="B5271" s="64"/>
      <c r="C5271" s="66"/>
      <c r="D5271" s="67"/>
      <c r="E5271" s="64"/>
      <c r="F5271" s="64"/>
      <c r="G5271" s="37" t="str">
        <f>IF(E5271="","",IF(OR(E5271="Project Management",E5271="Project Support",E5271="Sprint Management",E5271="Sprint Support"),"NA",ROUND((((VLOOKUP(AD5271,[2]Formula!V:X,3,0)))-SUMIF(AD:AD,AD5271,H:H)),2)))</f>
        <v/>
      </c>
      <c r="H5271" s="71"/>
      <c r="I5271" s="72"/>
      <c r="J5271" s="72"/>
      <c r="K5271" s="38" t="str">
        <f>IF(E5271="","",IF(OR(E5271="Project Management",E5271="Project Support",E5271="Sprint Management",E5271="Sprint Support"),"NA",(((SUMIF(AD:AD,AD5271,H:H)/VLOOKUP(AD5271,[2]Formula!V:X,3,0))*VLOOKUP(AD5271,[2]Formula!V:X,2,0))*H5271)/SUMIF(AD:AD,AD5271,H:H)))</f>
        <v/>
      </c>
      <c r="L5271" s="38" t="str">
        <f t="shared" si="493"/>
        <v/>
      </c>
      <c r="M5271" s="38" t="str">
        <f t="shared" si="494"/>
        <v/>
      </c>
      <c r="N5271" s="38" t="str">
        <f t="shared" si="496"/>
        <v/>
      </c>
      <c r="O5271" s="38" t="str">
        <f t="shared" si="492"/>
        <v/>
      </c>
      <c r="P5271" s="39" t="str">
        <f t="shared" si="497"/>
        <v/>
      </c>
      <c r="AC5271" s="42" t="str">
        <f>IF(B5271="","",VLOOKUP(B5271,[2]Formula!B:C,2,0))</f>
        <v/>
      </c>
      <c r="AD5271" s="43" t="str">
        <f t="shared" si="495"/>
        <v/>
      </c>
    </row>
    <row r="5272" spans="1:30" x14ac:dyDescent="0.25">
      <c r="A5272" s="64"/>
      <c r="B5272" s="64"/>
      <c r="C5272" s="66"/>
      <c r="D5272" s="67"/>
      <c r="E5272" s="64"/>
      <c r="F5272" s="64"/>
      <c r="G5272" s="37" t="str">
        <f>IF(E5272="","",IF(OR(E5272="Project Management",E5272="Project Support",E5272="Sprint Management",E5272="Sprint Support"),"NA",ROUND((((VLOOKUP(AD5272,[2]Formula!V:X,3,0)))-SUMIF(AD:AD,AD5272,H:H)),2)))</f>
        <v/>
      </c>
      <c r="H5272" s="71"/>
      <c r="I5272" s="72"/>
      <c r="J5272" s="72"/>
      <c r="K5272" s="38" t="str">
        <f>IF(E5272="","",IF(OR(E5272="Project Management",E5272="Project Support",E5272="Sprint Management",E5272="Sprint Support"),"NA",(((SUMIF(AD:AD,AD5272,H:H)/VLOOKUP(AD5272,[2]Formula!V:X,3,0))*VLOOKUP(AD5272,[2]Formula!V:X,2,0))*H5272)/SUMIF(AD:AD,AD5272,H:H)))</f>
        <v/>
      </c>
      <c r="L5272" s="38" t="str">
        <f t="shared" si="493"/>
        <v/>
      </c>
      <c r="M5272" s="38" t="str">
        <f t="shared" si="494"/>
        <v/>
      </c>
      <c r="N5272" s="38" t="str">
        <f t="shared" si="496"/>
        <v/>
      </c>
      <c r="O5272" s="38" t="str">
        <f t="shared" si="492"/>
        <v/>
      </c>
      <c r="P5272" s="39" t="str">
        <f t="shared" si="497"/>
        <v/>
      </c>
      <c r="AC5272" s="42" t="str">
        <f>IF(B5272="","",VLOOKUP(B5272,[2]Formula!B:C,2,0))</f>
        <v/>
      </c>
      <c r="AD5272" s="43" t="str">
        <f t="shared" si="495"/>
        <v/>
      </c>
    </row>
    <row r="5273" spans="1:30" x14ac:dyDescent="0.25">
      <c r="A5273" s="64"/>
      <c r="B5273" s="64"/>
      <c r="C5273" s="66"/>
      <c r="D5273" s="67"/>
      <c r="E5273" s="64"/>
      <c r="F5273" s="64"/>
      <c r="G5273" s="37" t="str">
        <f>IF(E5273="","",IF(OR(E5273="Project Management",E5273="Project Support",E5273="Sprint Management",E5273="Sprint Support"),"NA",ROUND((((VLOOKUP(AD5273,[2]Formula!V:X,3,0)))-SUMIF(AD:AD,AD5273,H:H)),2)))</f>
        <v/>
      </c>
      <c r="H5273" s="71"/>
      <c r="I5273" s="72"/>
      <c r="J5273" s="72"/>
      <c r="K5273" s="38" t="str">
        <f>IF(E5273="","",IF(OR(E5273="Project Management",E5273="Project Support",E5273="Sprint Management",E5273="Sprint Support"),"NA",(((SUMIF(AD:AD,AD5273,H:H)/VLOOKUP(AD5273,[2]Formula!V:X,3,0))*VLOOKUP(AD5273,[2]Formula!V:X,2,0))*H5273)/SUMIF(AD:AD,AD5273,H:H)))</f>
        <v/>
      </c>
      <c r="L5273" s="38" t="str">
        <f t="shared" si="493"/>
        <v/>
      </c>
      <c r="M5273" s="38" t="str">
        <f t="shared" si="494"/>
        <v/>
      </c>
      <c r="N5273" s="38" t="str">
        <f t="shared" si="496"/>
        <v/>
      </c>
      <c r="O5273" s="38" t="str">
        <f t="shared" si="492"/>
        <v/>
      </c>
      <c r="P5273" s="39" t="str">
        <f t="shared" si="497"/>
        <v/>
      </c>
      <c r="AC5273" s="42" t="str">
        <f>IF(B5273="","",VLOOKUP(B5273,[2]Formula!B:C,2,0))</f>
        <v/>
      </c>
      <c r="AD5273" s="43" t="str">
        <f t="shared" si="495"/>
        <v/>
      </c>
    </row>
    <row r="5274" spans="1:30" x14ac:dyDescent="0.25">
      <c r="A5274" s="64"/>
      <c r="B5274" s="64"/>
      <c r="C5274" s="66"/>
      <c r="D5274" s="67"/>
      <c r="E5274" s="64"/>
      <c r="F5274" s="64"/>
      <c r="G5274" s="37" t="str">
        <f>IF(E5274="","",IF(OR(E5274="Project Management",E5274="Project Support",E5274="Sprint Management",E5274="Sprint Support"),"NA",ROUND((((VLOOKUP(AD5274,[2]Formula!V:X,3,0)))-SUMIF(AD:AD,AD5274,H:H)),2)))</f>
        <v/>
      </c>
      <c r="H5274" s="71"/>
      <c r="I5274" s="72"/>
      <c r="J5274" s="72"/>
      <c r="K5274" s="38" t="str">
        <f>IF(E5274="","",IF(OR(E5274="Project Management",E5274="Project Support",E5274="Sprint Management",E5274="Sprint Support"),"NA",(((SUMIF(AD:AD,AD5274,H:H)/VLOOKUP(AD5274,[2]Formula!V:X,3,0))*VLOOKUP(AD5274,[2]Formula!V:X,2,0))*H5274)/SUMIF(AD:AD,AD5274,H:H)))</f>
        <v/>
      </c>
      <c r="L5274" s="38" t="str">
        <f t="shared" si="493"/>
        <v/>
      </c>
      <c r="M5274" s="38" t="str">
        <f t="shared" si="494"/>
        <v/>
      </c>
      <c r="N5274" s="38" t="str">
        <f t="shared" si="496"/>
        <v/>
      </c>
      <c r="O5274" s="38" t="str">
        <f t="shared" si="492"/>
        <v/>
      </c>
      <c r="P5274" s="39" t="str">
        <f t="shared" si="497"/>
        <v/>
      </c>
      <c r="AC5274" s="42" t="str">
        <f>IF(B5274="","",VLOOKUP(B5274,[2]Formula!B:C,2,0))</f>
        <v/>
      </c>
      <c r="AD5274" s="43" t="str">
        <f t="shared" si="495"/>
        <v/>
      </c>
    </row>
    <row r="5275" spans="1:30" x14ac:dyDescent="0.25">
      <c r="A5275" s="64"/>
      <c r="B5275" s="64"/>
      <c r="C5275" s="66"/>
      <c r="D5275" s="67"/>
      <c r="E5275" s="64"/>
      <c r="F5275" s="64"/>
      <c r="G5275" s="37" t="str">
        <f>IF(E5275="","",IF(OR(E5275="Project Management",E5275="Project Support",E5275="Sprint Management",E5275="Sprint Support"),"NA",ROUND((((VLOOKUP(AD5275,[2]Formula!V:X,3,0)))-SUMIF(AD:AD,AD5275,H:H)),2)))</f>
        <v/>
      </c>
      <c r="H5275" s="71"/>
      <c r="I5275" s="72"/>
      <c r="J5275" s="72"/>
      <c r="K5275" s="38" t="str">
        <f>IF(E5275="","",IF(OR(E5275="Project Management",E5275="Project Support",E5275="Sprint Management",E5275="Sprint Support"),"NA",(((SUMIF(AD:AD,AD5275,H:H)/VLOOKUP(AD5275,[2]Formula!V:X,3,0))*VLOOKUP(AD5275,[2]Formula!V:X,2,0))*H5275)/SUMIF(AD:AD,AD5275,H:H)))</f>
        <v/>
      </c>
      <c r="L5275" s="38" t="str">
        <f t="shared" si="493"/>
        <v/>
      </c>
      <c r="M5275" s="38" t="str">
        <f t="shared" si="494"/>
        <v/>
      </c>
      <c r="N5275" s="38" t="str">
        <f t="shared" si="496"/>
        <v/>
      </c>
      <c r="O5275" s="38" t="str">
        <f t="shared" si="492"/>
        <v/>
      </c>
      <c r="P5275" s="39" t="str">
        <f t="shared" si="497"/>
        <v/>
      </c>
      <c r="AC5275" s="42" t="str">
        <f>IF(B5275="","",VLOOKUP(B5275,[2]Formula!B:C,2,0))</f>
        <v/>
      </c>
      <c r="AD5275" s="43" t="str">
        <f t="shared" si="495"/>
        <v/>
      </c>
    </row>
    <row r="5276" spans="1:30" x14ac:dyDescent="0.25">
      <c r="A5276" s="64"/>
      <c r="B5276" s="64"/>
      <c r="C5276" s="66"/>
      <c r="D5276" s="67"/>
      <c r="E5276" s="64"/>
      <c r="F5276" s="64"/>
      <c r="G5276" s="37" t="str">
        <f>IF(E5276="","",IF(OR(E5276="Project Management",E5276="Project Support",E5276="Sprint Management",E5276="Sprint Support"),"NA",ROUND((((VLOOKUP(AD5276,[2]Formula!V:X,3,0)))-SUMIF(AD:AD,AD5276,H:H)),2)))</f>
        <v/>
      </c>
      <c r="H5276" s="71"/>
      <c r="I5276" s="72"/>
      <c r="J5276" s="72"/>
      <c r="K5276" s="38" t="str">
        <f>IF(E5276="","",IF(OR(E5276="Project Management",E5276="Project Support",E5276="Sprint Management",E5276="Sprint Support"),"NA",(((SUMIF(AD:AD,AD5276,H:H)/VLOOKUP(AD5276,[2]Formula!V:X,3,0))*VLOOKUP(AD5276,[2]Formula!V:X,2,0))*H5276)/SUMIF(AD:AD,AD5276,H:H)))</f>
        <v/>
      </c>
      <c r="L5276" s="38" t="str">
        <f t="shared" si="493"/>
        <v/>
      </c>
      <c r="M5276" s="38" t="str">
        <f t="shared" si="494"/>
        <v/>
      </c>
      <c r="N5276" s="38" t="str">
        <f t="shared" si="496"/>
        <v/>
      </c>
      <c r="O5276" s="38" t="str">
        <f t="shared" si="492"/>
        <v/>
      </c>
      <c r="P5276" s="39" t="str">
        <f t="shared" si="497"/>
        <v/>
      </c>
      <c r="AC5276" s="42" t="str">
        <f>IF(B5276="","",VLOOKUP(B5276,[2]Formula!B:C,2,0))</f>
        <v/>
      </c>
      <c r="AD5276" s="43" t="str">
        <f t="shared" si="495"/>
        <v/>
      </c>
    </row>
    <row r="5277" spans="1:30" x14ac:dyDescent="0.25">
      <c r="A5277" s="64"/>
      <c r="B5277" s="64"/>
      <c r="C5277" s="66"/>
      <c r="D5277" s="67"/>
      <c r="E5277" s="64"/>
      <c r="F5277" s="64"/>
      <c r="G5277" s="37" t="str">
        <f>IF(E5277="","",IF(OR(E5277="Project Management",E5277="Project Support",E5277="Sprint Management",E5277="Sprint Support"),"NA",ROUND((((VLOOKUP(AD5277,[2]Formula!V:X,3,0)))-SUMIF(AD:AD,AD5277,H:H)),2)))</f>
        <v/>
      </c>
      <c r="H5277" s="71"/>
      <c r="I5277" s="72"/>
      <c r="J5277" s="72"/>
      <c r="K5277" s="38" t="str">
        <f>IF(E5277="","",IF(OR(E5277="Project Management",E5277="Project Support",E5277="Sprint Management",E5277="Sprint Support"),"NA",(((SUMIF(AD:AD,AD5277,H:H)/VLOOKUP(AD5277,[2]Formula!V:X,3,0))*VLOOKUP(AD5277,[2]Formula!V:X,2,0))*H5277)/SUMIF(AD:AD,AD5277,H:H)))</f>
        <v/>
      </c>
      <c r="L5277" s="38" t="str">
        <f t="shared" si="493"/>
        <v/>
      </c>
      <c r="M5277" s="38" t="str">
        <f t="shared" si="494"/>
        <v/>
      </c>
      <c r="N5277" s="38" t="str">
        <f t="shared" si="496"/>
        <v/>
      </c>
      <c r="O5277" s="38" t="str">
        <f t="shared" si="492"/>
        <v/>
      </c>
      <c r="P5277" s="39" t="str">
        <f t="shared" si="497"/>
        <v/>
      </c>
      <c r="AC5277" s="42" t="str">
        <f>IF(B5277="","",VLOOKUP(B5277,[2]Formula!B:C,2,0))</f>
        <v/>
      </c>
      <c r="AD5277" s="43" t="str">
        <f t="shared" si="495"/>
        <v/>
      </c>
    </row>
    <row r="5278" spans="1:30" x14ac:dyDescent="0.25">
      <c r="A5278" s="64"/>
      <c r="B5278" s="64"/>
      <c r="C5278" s="66"/>
      <c r="D5278" s="67"/>
      <c r="E5278" s="64"/>
      <c r="F5278" s="64"/>
      <c r="G5278" s="37" t="str">
        <f>IF(E5278="","",IF(OR(E5278="Project Management",E5278="Project Support",E5278="Sprint Management",E5278="Sprint Support"),"NA",ROUND((((VLOOKUP(AD5278,[2]Formula!V:X,3,0)))-SUMIF(AD:AD,AD5278,H:H)),2)))</f>
        <v/>
      </c>
      <c r="H5278" s="71"/>
      <c r="I5278" s="72"/>
      <c r="J5278" s="72"/>
      <c r="K5278" s="38" t="str">
        <f>IF(E5278="","",IF(OR(E5278="Project Management",E5278="Project Support",E5278="Sprint Management",E5278="Sprint Support"),"NA",(((SUMIF(AD:AD,AD5278,H:H)/VLOOKUP(AD5278,[2]Formula!V:X,3,0))*VLOOKUP(AD5278,[2]Formula!V:X,2,0))*H5278)/SUMIF(AD:AD,AD5278,H:H)))</f>
        <v/>
      </c>
      <c r="L5278" s="38" t="str">
        <f t="shared" si="493"/>
        <v/>
      </c>
      <c r="M5278" s="38" t="str">
        <f t="shared" si="494"/>
        <v/>
      </c>
      <c r="N5278" s="38" t="str">
        <f t="shared" si="496"/>
        <v/>
      </c>
      <c r="O5278" s="38" t="str">
        <f t="shared" si="492"/>
        <v/>
      </c>
      <c r="P5278" s="39" t="str">
        <f t="shared" si="497"/>
        <v/>
      </c>
      <c r="AC5278" s="42" t="str">
        <f>IF(B5278="","",VLOOKUP(B5278,[2]Formula!B:C,2,0))</f>
        <v/>
      </c>
      <c r="AD5278" s="43" t="str">
        <f t="shared" si="495"/>
        <v/>
      </c>
    </row>
    <row r="5279" spans="1:30" x14ac:dyDescent="0.25">
      <c r="A5279" s="64"/>
      <c r="B5279" s="64"/>
      <c r="C5279" s="66"/>
      <c r="D5279" s="67"/>
      <c r="E5279" s="64"/>
      <c r="F5279" s="64"/>
      <c r="G5279" s="37" t="str">
        <f>IF(E5279="","",IF(OR(E5279="Project Management",E5279="Project Support",E5279="Sprint Management",E5279="Sprint Support"),"NA",ROUND((((VLOOKUP(AD5279,[2]Formula!V:X,3,0)))-SUMIF(AD:AD,AD5279,H:H)),2)))</f>
        <v/>
      </c>
      <c r="H5279" s="71"/>
      <c r="I5279" s="72"/>
      <c r="J5279" s="72"/>
      <c r="K5279" s="38" t="str">
        <f>IF(E5279="","",IF(OR(E5279="Project Management",E5279="Project Support",E5279="Sprint Management",E5279="Sprint Support"),"NA",(((SUMIF(AD:AD,AD5279,H:H)/VLOOKUP(AD5279,[2]Formula!V:X,3,0))*VLOOKUP(AD5279,[2]Formula!V:X,2,0))*H5279)/SUMIF(AD:AD,AD5279,H:H)))</f>
        <v/>
      </c>
      <c r="L5279" s="38" t="str">
        <f t="shared" si="493"/>
        <v/>
      </c>
      <c r="M5279" s="38" t="str">
        <f t="shared" si="494"/>
        <v/>
      </c>
      <c r="N5279" s="38" t="str">
        <f t="shared" si="496"/>
        <v/>
      </c>
      <c r="O5279" s="38" t="str">
        <f t="shared" si="492"/>
        <v/>
      </c>
      <c r="P5279" s="39" t="str">
        <f t="shared" si="497"/>
        <v/>
      </c>
      <c r="AC5279" s="42" t="str">
        <f>IF(B5279="","",VLOOKUP(B5279,[2]Formula!B:C,2,0))</f>
        <v/>
      </c>
      <c r="AD5279" s="43" t="str">
        <f t="shared" si="495"/>
        <v/>
      </c>
    </row>
    <row r="5280" spans="1:30" x14ac:dyDescent="0.25">
      <c r="A5280" s="64"/>
      <c r="B5280" s="64"/>
      <c r="C5280" s="66"/>
      <c r="D5280" s="67"/>
      <c r="E5280" s="64"/>
      <c r="F5280" s="64"/>
      <c r="G5280" s="37" t="str">
        <f>IF(E5280="","",IF(OR(E5280="Project Management",E5280="Project Support",E5280="Sprint Management",E5280="Sprint Support"),"NA",ROUND((((VLOOKUP(AD5280,[2]Formula!V:X,3,0)))-SUMIF(AD:AD,AD5280,H:H)),2)))</f>
        <v/>
      </c>
      <c r="H5280" s="71"/>
      <c r="I5280" s="72"/>
      <c r="J5280" s="72"/>
      <c r="K5280" s="38" t="str">
        <f>IF(E5280="","",IF(OR(E5280="Project Management",E5280="Project Support",E5280="Sprint Management",E5280="Sprint Support"),"NA",(((SUMIF(AD:AD,AD5280,H:H)/VLOOKUP(AD5280,[2]Formula!V:X,3,0))*VLOOKUP(AD5280,[2]Formula!V:X,2,0))*H5280)/SUMIF(AD:AD,AD5280,H:H)))</f>
        <v/>
      </c>
      <c r="L5280" s="38" t="str">
        <f t="shared" si="493"/>
        <v/>
      </c>
      <c r="M5280" s="38" t="str">
        <f t="shared" si="494"/>
        <v/>
      </c>
      <c r="N5280" s="38" t="str">
        <f t="shared" si="496"/>
        <v/>
      </c>
      <c r="O5280" s="38" t="str">
        <f t="shared" si="492"/>
        <v/>
      </c>
      <c r="P5280" s="39" t="str">
        <f t="shared" si="497"/>
        <v/>
      </c>
      <c r="AC5280" s="42" t="str">
        <f>IF(B5280="","",VLOOKUP(B5280,[2]Formula!B:C,2,0))</f>
        <v/>
      </c>
      <c r="AD5280" s="43" t="str">
        <f t="shared" si="495"/>
        <v/>
      </c>
    </row>
    <row r="5281" spans="1:30" x14ac:dyDescent="0.25">
      <c r="A5281" s="64"/>
      <c r="B5281" s="64"/>
      <c r="C5281" s="66"/>
      <c r="D5281" s="67"/>
      <c r="E5281" s="64"/>
      <c r="F5281" s="64"/>
      <c r="G5281" s="37" t="str">
        <f>IF(E5281="","",IF(OR(E5281="Project Management",E5281="Project Support",E5281="Sprint Management",E5281="Sprint Support"),"NA",ROUND((((VLOOKUP(AD5281,[2]Formula!V:X,3,0)))-SUMIF(AD:AD,AD5281,H:H)),2)))</f>
        <v/>
      </c>
      <c r="H5281" s="71"/>
      <c r="I5281" s="72"/>
      <c r="J5281" s="72"/>
      <c r="K5281" s="38" t="str">
        <f>IF(E5281="","",IF(OR(E5281="Project Management",E5281="Project Support",E5281="Sprint Management",E5281="Sprint Support"),"NA",(((SUMIF(AD:AD,AD5281,H:H)/VLOOKUP(AD5281,[2]Formula!V:X,3,0))*VLOOKUP(AD5281,[2]Formula!V:X,2,0))*H5281)/SUMIF(AD:AD,AD5281,H:H)))</f>
        <v/>
      </c>
      <c r="L5281" s="38" t="str">
        <f t="shared" si="493"/>
        <v/>
      </c>
      <c r="M5281" s="38" t="str">
        <f t="shared" si="494"/>
        <v/>
      </c>
      <c r="N5281" s="38" t="str">
        <f t="shared" si="496"/>
        <v/>
      </c>
      <c r="O5281" s="38" t="str">
        <f t="shared" si="492"/>
        <v/>
      </c>
      <c r="P5281" s="39" t="str">
        <f t="shared" si="497"/>
        <v/>
      </c>
      <c r="AC5281" s="42" t="str">
        <f>IF(B5281="","",VLOOKUP(B5281,[2]Formula!B:C,2,0))</f>
        <v/>
      </c>
      <c r="AD5281" s="43" t="str">
        <f t="shared" si="495"/>
        <v/>
      </c>
    </row>
    <row r="5282" spans="1:30" x14ac:dyDescent="0.25">
      <c r="A5282" s="64"/>
      <c r="B5282" s="64"/>
      <c r="C5282" s="66"/>
      <c r="D5282" s="67"/>
      <c r="E5282" s="64"/>
      <c r="F5282" s="64"/>
      <c r="G5282" s="37" t="str">
        <f>IF(E5282="","",IF(OR(E5282="Project Management",E5282="Project Support",E5282="Sprint Management",E5282="Sprint Support"),"NA",ROUND((((VLOOKUP(AD5282,[2]Formula!V:X,3,0)))-SUMIF(AD:AD,AD5282,H:H)),2)))</f>
        <v/>
      </c>
      <c r="H5282" s="71"/>
      <c r="I5282" s="72"/>
      <c r="J5282" s="72"/>
      <c r="K5282" s="38" t="str">
        <f>IF(E5282="","",IF(OR(E5282="Project Management",E5282="Project Support",E5282="Sprint Management",E5282="Sprint Support"),"NA",(((SUMIF(AD:AD,AD5282,H:H)/VLOOKUP(AD5282,[2]Formula!V:X,3,0))*VLOOKUP(AD5282,[2]Formula!V:X,2,0))*H5282)/SUMIF(AD:AD,AD5282,H:H)))</f>
        <v/>
      </c>
      <c r="L5282" s="38" t="str">
        <f t="shared" si="493"/>
        <v/>
      </c>
      <c r="M5282" s="38" t="str">
        <f t="shared" si="494"/>
        <v/>
      </c>
      <c r="N5282" s="38" t="str">
        <f t="shared" si="496"/>
        <v/>
      </c>
      <c r="O5282" s="38" t="str">
        <f t="shared" si="492"/>
        <v/>
      </c>
      <c r="P5282" s="39" t="str">
        <f t="shared" si="497"/>
        <v/>
      </c>
      <c r="AC5282" s="42" t="str">
        <f>IF(B5282="","",VLOOKUP(B5282,[2]Formula!B:C,2,0))</f>
        <v/>
      </c>
      <c r="AD5282" s="43" t="str">
        <f t="shared" si="495"/>
        <v/>
      </c>
    </row>
    <row r="5283" spans="1:30" x14ac:dyDescent="0.25">
      <c r="A5283" s="64"/>
      <c r="B5283" s="64"/>
      <c r="C5283" s="66"/>
      <c r="D5283" s="67"/>
      <c r="E5283" s="64"/>
      <c r="F5283" s="64"/>
      <c r="G5283" s="37" t="str">
        <f>IF(E5283="","",IF(OR(E5283="Project Management",E5283="Project Support",E5283="Sprint Management",E5283="Sprint Support"),"NA",ROUND((((VLOOKUP(AD5283,[2]Formula!V:X,3,0)))-SUMIF(AD:AD,AD5283,H:H)),2)))</f>
        <v/>
      </c>
      <c r="H5283" s="71"/>
      <c r="I5283" s="72"/>
      <c r="J5283" s="72"/>
      <c r="K5283" s="38" t="str">
        <f>IF(E5283="","",IF(OR(E5283="Project Management",E5283="Project Support",E5283="Sprint Management",E5283="Sprint Support"),"NA",(((SUMIF(AD:AD,AD5283,H:H)/VLOOKUP(AD5283,[2]Formula!V:X,3,0))*VLOOKUP(AD5283,[2]Formula!V:X,2,0))*H5283)/SUMIF(AD:AD,AD5283,H:H)))</f>
        <v/>
      </c>
      <c r="L5283" s="38" t="str">
        <f t="shared" si="493"/>
        <v/>
      </c>
      <c r="M5283" s="38" t="str">
        <f t="shared" si="494"/>
        <v/>
      </c>
      <c r="N5283" s="38" t="str">
        <f t="shared" si="496"/>
        <v/>
      </c>
      <c r="O5283" s="38" t="str">
        <f t="shared" si="492"/>
        <v/>
      </c>
      <c r="P5283" s="39" t="str">
        <f t="shared" si="497"/>
        <v/>
      </c>
      <c r="AC5283" s="42" t="str">
        <f>IF(B5283="","",VLOOKUP(B5283,[2]Formula!B:C,2,0))</f>
        <v/>
      </c>
      <c r="AD5283" s="43" t="str">
        <f t="shared" si="495"/>
        <v/>
      </c>
    </row>
    <row r="5284" spans="1:30" x14ac:dyDescent="0.25">
      <c r="A5284" s="64"/>
      <c r="B5284" s="64"/>
      <c r="C5284" s="66"/>
      <c r="D5284" s="67"/>
      <c r="E5284" s="64"/>
      <c r="F5284" s="64"/>
      <c r="G5284" s="37" t="str">
        <f>IF(E5284="","",IF(OR(E5284="Project Management",E5284="Project Support",E5284="Sprint Management",E5284="Sprint Support"),"NA",ROUND((((VLOOKUP(AD5284,[2]Formula!V:X,3,0)))-SUMIF(AD:AD,AD5284,H:H)),2)))</f>
        <v/>
      </c>
      <c r="H5284" s="71"/>
      <c r="I5284" s="72"/>
      <c r="J5284" s="72"/>
      <c r="K5284" s="38" t="str">
        <f>IF(E5284="","",IF(OR(E5284="Project Management",E5284="Project Support",E5284="Sprint Management",E5284="Sprint Support"),"NA",(((SUMIF(AD:AD,AD5284,H:H)/VLOOKUP(AD5284,[2]Formula!V:X,3,0))*VLOOKUP(AD5284,[2]Formula!V:X,2,0))*H5284)/SUMIF(AD:AD,AD5284,H:H)))</f>
        <v/>
      </c>
      <c r="L5284" s="38" t="str">
        <f t="shared" si="493"/>
        <v/>
      </c>
      <c r="M5284" s="38" t="str">
        <f t="shared" si="494"/>
        <v/>
      </c>
      <c r="N5284" s="38" t="str">
        <f t="shared" si="496"/>
        <v/>
      </c>
      <c r="O5284" s="38" t="str">
        <f t="shared" si="492"/>
        <v/>
      </c>
      <c r="P5284" s="39" t="str">
        <f t="shared" si="497"/>
        <v/>
      </c>
      <c r="AC5284" s="42" t="str">
        <f>IF(B5284="","",VLOOKUP(B5284,[2]Formula!B:C,2,0))</f>
        <v/>
      </c>
      <c r="AD5284" s="43" t="str">
        <f t="shared" si="495"/>
        <v/>
      </c>
    </row>
    <row r="5285" spans="1:30" x14ac:dyDescent="0.25">
      <c r="A5285" s="64"/>
      <c r="B5285" s="64"/>
      <c r="C5285" s="66"/>
      <c r="D5285" s="67"/>
      <c r="E5285" s="64"/>
      <c r="F5285" s="64"/>
      <c r="G5285" s="37" t="str">
        <f>IF(E5285="","",IF(OR(E5285="Project Management",E5285="Project Support",E5285="Sprint Management",E5285="Sprint Support"),"NA",ROUND((((VLOOKUP(AD5285,[2]Formula!V:X,3,0)))-SUMIF(AD:AD,AD5285,H:H)),2)))</f>
        <v/>
      </c>
      <c r="H5285" s="71"/>
      <c r="I5285" s="72"/>
      <c r="J5285" s="72"/>
      <c r="K5285" s="38" t="str">
        <f>IF(E5285="","",IF(OR(E5285="Project Management",E5285="Project Support",E5285="Sprint Management",E5285="Sprint Support"),"NA",(((SUMIF(AD:AD,AD5285,H:H)/VLOOKUP(AD5285,[2]Formula!V:X,3,0))*VLOOKUP(AD5285,[2]Formula!V:X,2,0))*H5285)/SUMIF(AD:AD,AD5285,H:H)))</f>
        <v/>
      </c>
      <c r="L5285" s="38" t="str">
        <f t="shared" si="493"/>
        <v/>
      </c>
      <c r="M5285" s="38" t="str">
        <f t="shared" si="494"/>
        <v/>
      </c>
      <c r="N5285" s="38" t="str">
        <f t="shared" si="496"/>
        <v/>
      </c>
      <c r="O5285" s="38" t="str">
        <f t="shared" si="492"/>
        <v/>
      </c>
      <c r="P5285" s="39" t="str">
        <f t="shared" si="497"/>
        <v/>
      </c>
      <c r="AC5285" s="42" t="str">
        <f>IF(B5285="","",VLOOKUP(B5285,[2]Formula!B:C,2,0))</f>
        <v/>
      </c>
      <c r="AD5285" s="43" t="str">
        <f t="shared" si="495"/>
        <v/>
      </c>
    </row>
    <row r="5286" spans="1:30" x14ac:dyDescent="0.25">
      <c r="A5286" s="64"/>
      <c r="B5286" s="64"/>
      <c r="C5286" s="66"/>
      <c r="D5286" s="67"/>
      <c r="E5286" s="64"/>
      <c r="F5286" s="64"/>
      <c r="G5286" s="37" t="str">
        <f>IF(E5286="","",IF(OR(E5286="Project Management",E5286="Project Support",E5286="Sprint Management",E5286="Sprint Support"),"NA",ROUND((((VLOOKUP(AD5286,[2]Formula!V:X,3,0)))-SUMIF(AD:AD,AD5286,H:H)),2)))</f>
        <v/>
      </c>
      <c r="H5286" s="71"/>
      <c r="I5286" s="72"/>
      <c r="J5286" s="72"/>
      <c r="K5286" s="38" t="str">
        <f>IF(E5286="","",IF(OR(E5286="Project Management",E5286="Project Support",E5286="Sprint Management",E5286="Sprint Support"),"NA",(((SUMIF(AD:AD,AD5286,H:H)/VLOOKUP(AD5286,[2]Formula!V:X,3,0))*VLOOKUP(AD5286,[2]Formula!V:X,2,0))*H5286)/SUMIF(AD:AD,AD5286,H:H)))</f>
        <v/>
      </c>
      <c r="L5286" s="38" t="str">
        <f t="shared" si="493"/>
        <v/>
      </c>
      <c r="M5286" s="38" t="str">
        <f t="shared" si="494"/>
        <v/>
      </c>
      <c r="N5286" s="38" t="str">
        <f t="shared" si="496"/>
        <v/>
      </c>
      <c r="O5286" s="38" t="str">
        <f t="shared" si="492"/>
        <v/>
      </c>
      <c r="P5286" s="39" t="str">
        <f t="shared" si="497"/>
        <v/>
      </c>
      <c r="AC5286" s="42" t="str">
        <f>IF(B5286="","",VLOOKUP(B5286,[2]Formula!B:C,2,0))</f>
        <v/>
      </c>
      <c r="AD5286" s="43" t="str">
        <f t="shared" si="495"/>
        <v/>
      </c>
    </row>
    <row r="5287" spans="1:30" x14ac:dyDescent="0.25">
      <c r="A5287" s="64"/>
      <c r="B5287" s="64"/>
      <c r="C5287" s="66"/>
      <c r="D5287" s="67"/>
      <c r="E5287" s="64"/>
      <c r="F5287" s="64"/>
      <c r="G5287" s="37" t="str">
        <f>IF(E5287="","",IF(OR(E5287="Project Management",E5287="Project Support",E5287="Sprint Management",E5287="Sprint Support"),"NA",ROUND((((VLOOKUP(AD5287,[2]Formula!V:X,3,0)))-SUMIF(AD:AD,AD5287,H:H)),2)))</f>
        <v/>
      </c>
      <c r="H5287" s="71"/>
      <c r="I5287" s="72"/>
      <c r="J5287" s="72"/>
      <c r="K5287" s="38" t="str">
        <f>IF(E5287="","",IF(OR(E5287="Project Management",E5287="Project Support",E5287="Sprint Management",E5287="Sprint Support"),"NA",(((SUMIF(AD:AD,AD5287,H:H)/VLOOKUP(AD5287,[2]Formula!V:X,3,0))*VLOOKUP(AD5287,[2]Formula!V:X,2,0))*H5287)/SUMIF(AD:AD,AD5287,H:H)))</f>
        <v/>
      </c>
      <c r="L5287" s="38" t="str">
        <f t="shared" si="493"/>
        <v/>
      </c>
      <c r="M5287" s="38" t="str">
        <f t="shared" si="494"/>
        <v/>
      </c>
      <c r="N5287" s="38" t="str">
        <f t="shared" si="496"/>
        <v/>
      </c>
      <c r="O5287" s="38" t="str">
        <f t="shared" si="492"/>
        <v/>
      </c>
      <c r="P5287" s="39" t="str">
        <f t="shared" si="497"/>
        <v/>
      </c>
      <c r="AC5287" s="42" t="str">
        <f>IF(B5287="","",VLOOKUP(B5287,[2]Formula!B:C,2,0))</f>
        <v/>
      </c>
      <c r="AD5287" s="43" t="str">
        <f t="shared" si="495"/>
        <v/>
      </c>
    </row>
    <row r="5288" spans="1:30" x14ac:dyDescent="0.25">
      <c r="A5288" s="64"/>
      <c r="B5288" s="64"/>
      <c r="C5288" s="66"/>
      <c r="D5288" s="67"/>
      <c r="E5288" s="64"/>
      <c r="F5288" s="64"/>
      <c r="G5288" s="37" t="str">
        <f>IF(E5288="","",IF(OR(E5288="Project Management",E5288="Project Support",E5288="Sprint Management",E5288="Sprint Support"),"NA",ROUND((((VLOOKUP(AD5288,[2]Formula!V:X,3,0)))-SUMIF(AD:AD,AD5288,H:H)),2)))</f>
        <v/>
      </c>
      <c r="H5288" s="71"/>
      <c r="I5288" s="72"/>
      <c r="J5288" s="72"/>
      <c r="K5288" s="38" t="str">
        <f>IF(E5288="","",IF(OR(E5288="Project Management",E5288="Project Support",E5288="Sprint Management",E5288="Sprint Support"),"NA",(((SUMIF(AD:AD,AD5288,H:H)/VLOOKUP(AD5288,[2]Formula!V:X,3,0))*VLOOKUP(AD5288,[2]Formula!V:X,2,0))*H5288)/SUMIF(AD:AD,AD5288,H:H)))</f>
        <v/>
      </c>
      <c r="L5288" s="38" t="str">
        <f t="shared" si="493"/>
        <v/>
      </c>
      <c r="M5288" s="38" t="str">
        <f t="shared" si="494"/>
        <v/>
      </c>
      <c r="N5288" s="38" t="str">
        <f t="shared" si="496"/>
        <v/>
      </c>
      <c r="O5288" s="38" t="str">
        <f t="shared" si="492"/>
        <v/>
      </c>
      <c r="P5288" s="39" t="str">
        <f t="shared" si="497"/>
        <v/>
      </c>
      <c r="AC5288" s="42" t="str">
        <f>IF(B5288="","",VLOOKUP(B5288,[2]Formula!B:C,2,0))</f>
        <v/>
      </c>
      <c r="AD5288" s="43" t="str">
        <f t="shared" si="495"/>
        <v/>
      </c>
    </row>
    <row r="5289" spans="1:30" x14ac:dyDescent="0.25">
      <c r="A5289" s="64"/>
      <c r="B5289" s="64"/>
      <c r="C5289" s="66"/>
      <c r="D5289" s="67"/>
      <c r="E5289" s="64"/>
      <c r="F5289" s="64"/>
      <c r="G5289" s="37" t="str">
        <f>IF(E5289="","",IF(OR(E5289="Project Management",E5289="Project Support",E5289="Sprint Management",E5289="Sprint Support"),"NA",ROUND((((VLOOKUP(AD5289,[2]Formula!V:X,3,0)))-SUMIF(AD:AD,AD5289,H:H)),2)))</f>
        <v/>
      </c>
      <c r="H5289" s="71"/>
      <c r="I5289" s="72"/>
      <c r="J5289" s="72"/>
      <c r="K5289" s="38" t="str">
        <f>IF(E5289="","",IF(OR(E5289="Project Management",E5289="Project Support",E5289="Sprint Management",E5289="Sprint Support"),"NA",(((SUMIF(AD:AD,AD5289,H:H)/VLOOKUP(AD5289,[2]Formula!V:X,3,0))*VLOOKUP(AD5289,[2]Formula!V:X,2,0))*H5289)/SUMIF(AD:AD,AD5289,H:H)))</f>
        <v/>
      </c>
      <c r="L5289" s="38" t="str">
        <f t="shared" si="493"/>
        <v/>
      </c>
      <c r="M5289" s="38" t="str">
        <f t="shared" si="494"/>
        <v/>
      </c>
      <c r="N5289" s="38" t="str">
        <f t="shared" si="496"/>
        <v/>
      </c>
      <c r="O5289" s="38" t="str">
        <f t="shared" si="492"/>
        <v/>
      </c>
      <c r="P5289" s="39" t="str">
        <f t="shared" si="497"/>
        <v/>
      </c>
      <c r="AC5289" s="42" t="str">
        <f>IF(B5289="","",VLOOKUP(B5289,[2]Formula!B:C,2,0))</f>
        <v/>
      </c>
      <c r="AD5289" s="43" t="str">
        <f t="shared" si="495"/>
        <v/>
      </c>
    </row>
    <row r="5290" spans="1:30" x14ac:dyDescent="0.25">
      <c r="A5290" s="64"/>
      <c r="B5290" s="64"/>
      <c r="C5290" s="66"/>
      <c r="D5290" s="67"/>
      <c r="E5290" s="64"/>
      <c r="F5290" s="64"/>
      <c r="G5290" s="37" t="str">
        <f>IF(E5290="","",IF(OR(E5290="Project Management",E5290="Project Support",E5290="Sprint Management",E5290="Sprint Support"),"NA",ROUND((((VLOOKUP(AD5290,[2]Formula!V:X,3,0)))-SUMIF(AD:AD,AD5290,H:H)),2)))</f>
        <v/>
      </c>
      <c r="H5290" s="71"/>
      <c r="I5290" s="72"/>
      <c r="J5290" s="72"/>
      <c r="K5290" s="38" t="str">
        <f>IF(E5290="","",IF(OR(E5290="Project Management",E5290="Project Support",E5290="Sprint Management",E5290="Sprint Support"),"NA",(((SUMIF(AD:AD,AD5290,H:H)/VLOOKUP(AD5290,[2]Formula!V:X,3,0))*VLOOKUP(AD5290,[2]Formula!V:X,2,0))*H5290)/SUMIF(AD:AD,AD5290,H:H)))</f>
        <v/>
      </c>
      <c r="L5290" s="38" t="str">
        <f t="shared" si="493"/>
        <v/>
      </c>
      <c r="M5290" s="38" t="str">
        <f t="shared" si="494"/>
        <v/>
      </c>
      <c r="N5290" s="38" t="str">
        <f t="shared" si="496"/>
        <v/>
      </c>
      <c r="O5290" s="38" t="str">
        <f t="shared" si="492"/>
        <v/>
      </c>
      <c r="P5290" s="39" t="str">
        <f t="shared" si="497"/>
        <v/>
      </c>
      <c r="AC5290" s="42" t="str">
        <f>IF(B5290="","",VLOOKUP(B5290,[2]Formula!B:C,2,0))</f>
        <v/>
      </c>
      <c r="AD5290" s="43" t="str">
        <f t="shared" si="495"/>
        <v/>
      </c>
    </row>
    <row r="5291" spans="1:30" x14ac:dyDescent="0.25">
      <c r="A5291" s="64"/>
      <c r="B5291" s="64"/>
      <c r="C5291" s="66"/>
      <c r="D5291" s="67"/>
      <c r="E5291" s="64"/>
      <c r="F5291" s="64"/>
      <c r="G5291" s="37" t="str">
        <f>IF(E5291="","",IF(OR(E5291="Project Management",E5291="Project Support",E5291="Sprint Management",E5291="Sprint Support"),"NA",ROUND((((VLOOKUP(AD5291,[2]Formula!V:X,3,0)))-SUMIF(AD:AD,AD5291,H:H)),2)))</f>
        <v/>
      </c>
      <c r="H5291" s="71"/>
      <c r="I5291" s="72"/>
      <c r="J5291" s="72"/>
      <c r="K5291" s="38" t="str">
        <f>IF(E5291="","",IF(OR(E5291="Project Management",E5291="Project Support",E5291="Sprint Management",E5291="Sprint Support"),"NA",(((SUMIF(AD:AD,AD5291,H:H)/VLOOKUP(AD5291,[2]Formula!V:X,3,0))*VLOOKUP(AD5291,[2]Formula!V:X,2,0))*H5291)/SUMIF(AD:AD,AD5291,H:H)))</f>
        <v/>
      </c>
      <c r="L5291" s="38" t="str">
        <f t="shared" si="493"/>
        <v/>
      </c>
      <c r="M5291" s="38" t="str">
        <f t="shared" si="494"/>
        <v/>
      </c>
      <c r="N5291" s="38" t="str">
        <f t="shared" si="496"/>
        <v/>
      </c>
      <c r="O5291" s="38" t="str">
        <f t="shared" si="492"/>
        <v/>
      </c>
      <c r="P5291" s="39" t="str">
        <f t="shared" si="497"/>
        <v/>
      </c>
      <c r="AC5291" s="42" t="str">
        <f>IF(B5291="","",VLOOKUP(B5291,[2]Formula!B:C,2,0))</f>
        <v/>
      </c>
      <c r="AD5291" s="43" t="str">
        <f t="shared" si="495"/>
        <v/>
      </c>
    </row>
    <row r="5292" spans="1:30" x14ac:dyDescent="0.25">
      <c r="A5292" s="64"/>
      <c r="B5292" s="64"/>
      <c r="C5292" s="66"/>
      <c r="D5292" s="67"/>
      <c r="E5292" s="64"/>
      <c r="F5292" s="64"/>
      <c r="G5292" s="37" t="str">
        <f>IF(E5292="","",IF(OR(E5292="Project Management",E5292="Project Support",E5292="Sprint Management",E5292="Sprint Support"),"NA",ROUND((((VLOOKUP(AD5292,[2]Formula!V:X,3,0)))-SUMIF(AD:AD,AD5292,H:H)),2)))</f>
        <v/>
      </c>
      <c r="H5292" s="71"/>
      <c r="I5292" s="72"/>
      <c r="J5292" s="72"/>
      <c r="K5292" s="38" t="str">
        <f>IF(E5292="","",IF(OR(E5292="Project Management",E5292="Project Support",E5292="Sprint Management",E5292="Sprint Support"),"NA",(((SUMIF(AD:AD,AD5292,H:H)/VLOOKUP(AD5292,[2]Formula!V:X,3,0))*VLOOKUP(AD5292,[2]Formula!V:X,2,0))*H5292)/SUMIF(AD:AD,AD5292,H:H)))</f>
        <v/>
      </c>
      <c r="L5292" s="38" t="str">
        <f t="shared" si="493"/>
        <v/>
      </c>
      <c r="M5292" s="38" t="str">
        <f t="shared" si="494"/>
        <v/>
      </c>
      <c r="N5292" s="38" t="str">
        <f t="shared" si="496"/>
        <v/>
      </c>
      <c r="O5292" s="38" t="str">
        <f t="shared" si="492"/>
        <v/>
      </c>
      <c r="P5292" s="39" t="str">
        <f t="shared" si="497"/>
        <v/>
      </c>
      <c r="AC5292" s="42" t="str">
        <f>IF(B5292="","",VLOOKUP(B5292,[2]Formula!B:C,2,0))</f>
        <v/>
      </c>
      <c r="AD5292" s="43" t="str">
        <f t="shared" si="495"/>
        <v/>
      </c>
    </row>
    <row r="5293" spans="1:30" x14ac:dyDescent="0.25">
      <c r="A5293" s="64"/>
      <c r="B5293" s="64"/>
      <c r="C5293" s="66"/>
      <c r="D5293" s="67"/>
      <c r="E5293" s="64"/>
      <c r="F5293" s="64"/>
      <c r="G5293" s="37" t="str">
        <f>IF(E5293="","",IF(OR(E5293="Project Management",E5293="Project Support",E5293="Sprint Management",E5293="Sprint Support"),"NA",ROUND((((VLOOKUP(AD5293,[2]Formula!V:X,3,0)))-SUMIF(AD:AD,AD5293,H:H)),2)))</f>
        <v/>
      </c>
      <c r="H5293" s="71"/>
      <c r="I5293" s="72"/>
      <c r="J5293" s="72"/>
      <c r="K5293" s="38" t="str">
        <f>IF(E5293="","",IF(OR(E5293="Project Management",E5293="Project Support",E5293="Sprint Management",E5293="Sprint Support"),"NA",(((SUMIF(AD:AD,AD5293,H:H)/VLOOKUP(AD5293,[2]Formula!V:X,3,0))*VLOOKUP(AD5293,[2]Formula!V:X,2,0))*H5293)/SUMIF(AD:AD,AD5293,H:H)))</f>
        <v/>
      </c>
      <c r="L5293" s="38" t="str">
        <f t="shared" si="493"/>
        <v/>
      </c>
      <c r="M5293" s="38" t="str">
        <f t="shared" si="494"/>
        <v/>
      </c>
      <c r="N5293" s="38" t="str">
        <f t="shared" si="496"/>
        <v/>
      </c>
      <c r="O5293" s="38" t="str">
        <f t="shared" si="492"/>
        <v/>
      </c>
      <c r="P5293" s="39" t="str">
        <f t="shared" si="497"/>
        <v/>
      </c>
      <c r="AC5293" s="42" t="str">
        <f>IF(B5293="","",VLOOKUP(B5293,[2]Formula!B:C,2,0))</f>
        <v/>
      </c>
      <c r="AD5293" s="43" t="str">
        <f t="shared" si="495"/>
        <v/>
      </c>
    </row>
    <row r="5294" spans="1:30" x14ac:dyDescent="0.25">
      <c r="A5294" s="64"/>
      <c r="B5294" s="64"/>
      <c r="C5294" s="66"/>
      <c r="D5294" s="67"/>
      <c r="E5294" s="64"/>
      <c r="F5294" s="64"/>
      <c r="G5294" s="37" t="str">
        <f>IF(E5294="","",IF(OR(E5294="Project Management",E5294="Project Support",E5294="Sprint Management",E5294="Sprint Support"),"NA",ROUND((((VLOOKUP(AD5294,[2]Formula!V:X,3,0)))-SUMIF(AD:AD,AD5294,H:H)),2)))</f>
        <v/>
      </c>
      <c r="H5294" s="71"/>
      <c r="I5294" s="72"/>
      <c r="J5294" s="72"/>
      <c r="K5294" s="38" t="str">
        <f>IF(E5294="","",IF(OR(E5294="Project Management",E5294="Project Support",E5294="Sprint Management",E5294="Sprint Support"),"NA",(((SUMIF(AD:AD,AD5294,H:H)/VLOOKUP(AD5294,[2]Formula!V:X,3,0))*VLOOKUP(AD5294,[2]Formula!V:X,2,0))*H5294)/SUMIF(AD:AD,AD5294,H:H)))</f>
        <v/>
      </c>
      <c r="L5294" s="38" t="str">
        <f t="shared" si="493"/>
        <v/>
      </c>
      <c r="M5294" s="38" t="str">
        <f t="shared" si="494"/>
        <v/>
      </c>
      <c r="N5294" s="38" t="str">
        <f t="shared" si="496"/>
        <v/>
      </c>
      <c r="O5294" s="38" t="str">
        <f t="shared" si="492"/>
        <v/>
      </c>
      <c r="P5294" s="39" t="str">
        <f t="shared" si="497"/>
        <v/>
      </c>
      <c r="AC5294" s="42" t="str">
        <f>IF(B5294="","",VLOOKUP(B5294,[2]Formula!B:C,2,0))</f>
        <v/>
      </c>
      <c r="AD5294" s="43" t="str">
        <f t="shared" si="495"/>
        <v/>
      </c>
    </row>
    <row r="5295" spans="1:30" x14ac:dyDescent="0.25">
      <c r="A5295" s="64"/>
      <c r="B5295" s="64"/>
      <c r="C5295" s="66"/>
      <c r="D5295" s="67"/>
      <c r="E5295" s="64"/>
      <c r="F5295" s="64"/>
      <c r="G5295" s="37" t="str">
        <f>IF(E5295="","",IF(OR(E5295="Project Management",E5295="Project Support",E5295="Sprint Management",E5295="Sprint Support"),"NA",ROUND((((VLOOKUP(AD5295,[2]Formula!V:X,3,0)))-SUMIF(AD:AD,AD5295,H:H)),2)))</f>
        <v/>
      </c>
      <c r="H5295" s="71"/>
      <c r="I5295" s="72"/>
      <c r="J5295" s="72"/>
      <c r="K5295" s="38" t="str">
        <f>IF(E5295="","",IF(OR(E5295="Project Management",E5295="Project Support",E5295="Sprint Management",E5295="Sprint Support"),"NA",(((SUMIF(AD:AD,AD5295,H:H)/VLOOKUP(AD5295,[2]Formula!V:X,3,0))*VLOOKUP(AD5295,[2]Formula!V:X,2,0))*H5295)/SUMIF(AD:AD,AD5295,H:H)))</f>
        <v/>
      </c>
      <c r="L5295" s="38" t="str">
        <f t="shared" si="493"/>
        <v/>
      </c>
      <c r="M5295" s="38" t="str">
        <f t="shared" si="494"/>
        <v/>
      </c>
      <c r="N5295" s="38" t="str">
        <f t="shared" si="496"/>
        <v/>
      </c>
      <c r="O5295" s="38" t="str">
        <f t="shared" si="492"/>
        <v/>
      </c>
      <c r="P5295" s="39" t="str">
        <f t="shared" si="497"/>
        <v/>
      </c>
      <c r="AC5295" s="42" t="str">
        <f>IF(B5295="","",VLOOKUP(B5295,[2]Formula!B:C,2,0))</f>
        <v/>
      </c>
      <c r="AD5295" s="43" t="str">
        <f t="shared" si="495"/>
        <v/>
      </c>
    </row>
    <row r="5296" spans="1:30" x14ac:dyDescent="0.25">
      <c r="A5296" s="64"/>
      <c r="B5296" s="64"/>
      <c r="C5296" s="66"/>
      <c r="D5296" s="67"/>
      <c r="E5296" s="64"/>
      <c r="F5296" s="64"/>
      <c r="G5296" s="37" t="str">
        <f>IF(E5296="","",IF(OR(E5296="Project Management",E5296="Project Support",E5296="Sprint Management",E5296="Sprint Support"),"NA",ROUND((((VLOOKUP(AD5296,[2]Formula!V:X,3,0)))-SUMIF(AD:AD,AD5296,H:H)),2)))</f>
        <v/>
      </c>
      <c r="H5296" s="71"/>
      <c r="I5296" s="72"/>
      <c r="J5296" s="72"/>
      <c r="K5296" s="38" t="str">
        <f>IF(E5296="","",IF(OR(E5296="Project Management",E5296="Project Support",E5296="Sprint Management",E5296="Sprint Support"),"NA",(((SUMIF(AD:AD,AD5296,H:H)/VLOOKUP(AD5296,[2]Formula!V:X,3,0))*VLOOKUP(AD5296,[2]Formula!V:X,2,0))*H5296)/SUMIF(AD:AD,AD5296,H:H)))</f>
        <v/>
      </c>
      <c r="L5296" s="38" t="str">
        <f t="shared" si="493"/>
        <v/>
      </c>
      <c r="M5296" s="38" t="str">
        <f t="shared" si="494"/>
        <v/>
      </c>
      <c r="N5296" s="38" t="str">
        <f t="shared" si="496"/>
        <v/>
      </c>
      <c r="O5296" s="38" t="str">
        <f t="shared" si="492"/>
        <v/>
      </c>
      <c r="P5296" s="39" t="str">
        <f t="shared" si="497"/>
        <v/>
      </c>
      <c r="AC5296" s="42" t="str">
        <f>IF(B5296="","",VLOOKUP(B5296,[2]Formula!B:C,2,0))</f>
        <v/>
      </c>
      <c r="AD5296" s="43" t="str">
        <f t="shared" si="495"/>
        <v/>
      </c>
    </row>
    <row r="5297" spans="1:30" x14ac:dyDescent="0.25">
      <c r="A5297" s="64"/>
      <c r="B5297" s="64"/>
      <c r="C5297" s="66"/>
      <c r="D5297" s="67"/>
      <c r="E5297" s="64"/>
      <c r="F5297" s="64"/>
      <c r="G5297" s="37" t="str">
        <f>IF(E5297="","",IF(OR(E5297="Project Management",E5297="Project Support",E5297="Sprint Management",E5297="Sprint Support"),"NA",ROUND((((VLOOKUP(AD5297,[2]Formula!V:X,3,0)))-SUMIF(AD:AD,AD5297,H:H)),2)))</f>
        <v/>
      </c>
      <c r="H5297" s="71"/>
      <c r="I5297" s="72"/>
      <c r="J5297" s="72"/>
      <c r="K5297" s="38" t="str">
        <f>IF(E5297="","",IF(OR(E5297="Project Management",E5297="Project Support",E5297="Sprint Management",E5297="Sprint Support"),"NA",(((SUMIF(AD:AD,AD5297,H:H)/VLOOKUP(AD5297,[2]Formula!V:X,3,0))*VLOOKUP(AD5297,[2]Formula!V:X,2,0))*H5297)/SUMIF(AD:AD,AD5297,H:H)))</f>
        <v/>
      </c>
      <c r="L5297" s="38" t="str">
        <f t="shared" si="493"/>
        <v/>
      </c>
      <c r="M5297" s="38" t="str">
        <f t="shared" si="494"/>
        <v/>
      </c>
      <c r="N5297" s="38" t="str">
        <f t="shared" si="496"/>
        <v/>
      </c>
      <c r="O5297" s="38" t="str">
        <f t="shared" si="492"/>
        <v/>
      </c>
      <c r="P5297" s="39" t="str">
        <f t="shared" si="497"/>
        <v/>
      </c>
      <c r="AC5297" s="42" t="str">
        <f>IF(B5297="","",VLOOKUP(B5297,[2]Formula!B:C,2,0))</f>
        <v/>
      </c>
      <c r="AD5297" s="43" t="str">
        <f t="shared" si="495"/>
        <v/>
      </c>
    </row>
    <row r="5298" spans="1:30" x14ac:dyDescent="0.25">
      <c r="A5298" s="64"/>
      <c r="B5298" s="64"/>
      <c r="C5298" s="66"/>
      <c r="D5298" s="67"/>
      <c r="E5298" s="64"/>
      <c r="F5298" s="64"/>
      <c r="G5298" s="37" t="str">
        <f>IF(E5298="","",IF(OR(E5298="Project Management",E5298="Project Support",E5298="Sprint Management",E5298="Sprint Support"),"NA",ROUND((((VLOOKUP(AD5298,[2]Formula!V:X,3,0)))-SUMIF(AD:AD,AD5298,H:H)),2)))</f>
        <v/>
      </c>
      <c r="H5298" s="71"/>
      <c r="I5298" s="72"/>
      <c r="J5298" s="72"/>
      <c r="K5298" s="38" t="str">
        <f>IF(E5298="","",IF(OR(E5298="Project Management",E5298="Project Support",E5298="Sprint Management",E5298="Sprint Support"),"NA",(((SUMIF(AD:AD,AD5298,H:H)/VLOOKUP(AD5298,[2]Formula!V:X,3,0))*VLOOKUP(AD5298,[2]Formula!V:X,2,0))*H5298)/SUMIF(AD:AD,AD5298,H:H)))</f>
        <v/>
      </c>
      <c r="L5298" s="38" t="str">
        <f t="shared" si="493"/>
        <v/>
      </c>
      <c r="M5298" s="38" t="str">
        <f t="shared" si="494"/>
        <v/>
      </c>
      <c r="N5298" s="38" t="str">
        <f t="shared" si="496"/>
        <v/>
      </c>
      <c r="O5298" s="38" t="str">
        <f t="shared" si="492"/>
        <v/>
      </c>
      <c r="P5298" s="39" t="str">
        <f t="shared" si="497"/>
        <v/>
      </c>
      <c r="AC5298" s="42" t="str">
        <f>IF(B5298="","",VLOOKUP(B5298,[2]Formula!B:C,2,0))</f>
        <v/>
      </c>
      <c r="AD5298" s="43" t="str">
        <f t="shared" si="495"/>
        <v/>
      </c>
    </row>
    <row r="5299" spans="1:30" x14ac:dyDescent="0.25">
      <c r="A5299" s="64"/>
      <c r="B5299" s="64"/>
      <c r="C5299" s="66"/>
      <c r="D5299" s="67"/>
      <c r="E5299" s="64"/>
      <c r="F5299" s="64"/>
      <c r="G5299" s="37" t="str">
        <f>IF(E5299="","",IF(OR(E5299="Project Management",E5299="Project Support",E5299="Sprint Management",E5299="Sprint Support"),"NA",ROUND((((VLOOKUP(AD5299,[2]Formula!V:X,3,0)))-SUMIF(AD:AD,AD5299,H:H)),2)))</f>
        <v/>
      </c>
      <c r="H5299" s="71"/>
      <c r="I5299" s="72"/>
      <c r="J5299" s="72"/>
      <c r="K5299" s="38" t="str">
        <f>IF(E5299="","",IF(OR(E5299="Project Management",E5299="Project Support",E5299="Sprint Management",E5299="Sprint Support"),"NA",(((SUMIF(AD:AD,AD5299,H:H)/VLOOKUP(AD5299,[2]Formula!V:X,3,0))*VLOOKUP(AD5299,[2]Formula!V:X,2,0))*H5299)/SUMIF(AD:AD,AD5299,H:H)))</f>
        <v/>
      </c>
      <c r="L5299" s="38" t="str">
        <f t="shared" si="493"/>
        <v/>
      </c>
      <c r="M5299" s="38" t="str">
        <f t="shared" si="494"/>
        <v/>
      </c>
      <c r="N5299" s="38" t="str">
        <f t="shared" si="496"/>
        <v/>
      </c>
      <c r="O5299" s="38" t="str">
        <f t="shared" si="492"/>
        <v/>
      </c>
      <c r="P5299" s="39" t="str">
        <f t="shared" si="497"/>
        <v/>
      </c>
      <c r="AC5299" s="42" t="str">
        <f>IF(B5299="","",VLOOKUP(B5299,[2]Formula!B:C,2,0))</f>
        <v/>
      </c>
      <c r="AD5299" s="43" t="str">
        <f t="shared" si="495"/>
        <v/>
      </c>
    </row>
    <row r="5300" spans="1:30" x14ac:dyDescent="0.25">
      <c r="A5300" s="64"/>
      <c r="B5300" s="64"/>
      <c r="C5300" s="66"/>
      <c r="D5300" s="67"/>
      <c r="E5300" s="64"/>
      <c r="F5300" s="64"/>
      <c r="G5300" s="37" t="str">
        <f>IF(E5300="","",IF(OR(E5300="Project Management",E5300="Project Support",E5300="Sprint Management",E5300="Sprint Support"),"NA",ROUND((((VLOOKUP(AD5300,[2]Formula!V:X,3,0)))-SUMIF(AD:AD,AD5300,H:H)),2)))</f>
        <v/>
      </c>
      <c r="H5300" s="71"/>
      <c r="I5300" s="72"/>
      <c r="J5300" s="72"/>
      <c r="K5300" s="38" t="str">
        <f>IF(E5300="","",IF(OR(E5300="Project Management",E5300="Project Support",E5300="Sprint Management",E5300="Sprint Support"),"NA",(((SUMIF(AD:AD,AD5300,H:H)/VLOOKUP(AD5300,[2]Formula!V:X,3,0))*VLOOKUP(AD5300,[2]Formula!V:X,2,0))*H5300)/SUMIF(AD:AD,AD5300,H:H)))</f>
        <v/>
      </c>
      <c r="L5300" s="38" t="str">
        <f t="shared" si="493"/>
        <v/>
      </c>
      <c r="M5300" s="38" t="str">
        <f t="shared" si="494"/>
        <v/>
      </c>
      <c r="N5300" s="38" t="str">
        <f t="shared" si="496"/>
        <v/>
      </c>
      <c r="O5300" s="38" t="str">
        <f t="shared" si="492"/>
        <v/>
      </c>
      <c r="P5300" s="39" t="str">
        <f t="shared" si="497"/>
        <v/>
      </c>
      <c r="AC5300" s="42" t="str">
        <f>IF(B5300="","",VLOOKUP(B5300,[2]Formula!B:C,2,0))</f>
        <v/>
      </c>
      <c r="AD5300" s="43" t="str">
        <f t="shared" si="495"/>
        <v/>
      </c>
    </row>
    <row r="5301" spans="1:30" x14ac:dyDescent="0.25">
      <c r="A5301" s="64"/>
      <c r="B5301" s="64"/>
      <c r="C5301" s="66"/>
      <c r="D5301" s="67"/>
      <c r="E5301" s="64"/>
      <c r="F5301" s="64"/>
      <c r="G5301" s="37" t="str">
        <f>IF(E5301="","",IF(OR(E5301="Project Management",E5301="Project Support",E5301="Sprint Management",E5301="Sprint Support"),"NA",ROUND((((VLOOKUP(AD5301,[2]Formula!V:X,3,0)))-SUMIF(AD:AD,AD5301,H:H)),2)))</f>
        <v/>
      </c>
      <c r="H5301" s="71"/>
      <c r="I5301" s="72"/>
      <c r="J5301" s="72"/>
      <c r="K5301" s="38" t="str">
        <f>IF(E5301="","",IF(OR(E5301="Project Management",E5301="Project Support",E5301="Sprint Management",E5301="Sprint Support"),"NA",(((SUMIF(AD:AD,AD5301,H:H)/VLOOKUP(AD5301,[2]Formula!V:X,3,0))*VLOOKUP(AD5301,[2]Formula!V:X,2,0))*H5301)/SUMIF(AD:AD,AD5301,H:H)))</f>
        <v/>
      </c>
      <c r="L5301" s="38" t="str">
        <f t="shared" si="493"/>
        <v/>
      </c>
      <c r="M5301" s="38" t="str">
        <f t="shared" si="494"/>
        <v/>
      </c>
      <c r="N5301" s="38" t="str">
        <f t="shared" si="496"/>
        <v/>
      </c>
      <c r="O5301" s="38" t="str">
        <f t="shared" ref="O5301:O5364" si="498">IFERROR(L5301/M5301,"")</f>
        <v/>
      </c>
      <c r="P5301" s="39" t="str">
        <f t="shared" si="497"/>
        <v/>
      </c>
      <c r="AC5301" s="42" t="str">
        <f>IF(B5301="","",VLOOKUP(B5301,[2]Formula!B:C,2,0))</f>
        <v/>
      </c>
      <c r="AD5301" s="43" t="str">
        <f t="shared" si="495"/>
        <v/>
      </c>
    </row>
    <row r="5302" spans="1:30" x14ac:dyDescent="0.25">
      <c r="A5302" s="64"/>
      <c r="B5302" s="64"/>
      <c r="C5302" s="66"/>
      <c r="D5302" s="67"/>
      <c r="E5302" s="64"/>
      <c r="F5302" s="64"/>
      <c r="G5302" s="37" t="str">
        <f>IF(E5302="","",IF(OR(E5302="Project Management",E5302="Project Support",E5302="Sprint Management",E5302="Sprint Support"),"NA",ROUND((((VLOOKUP(AD5302,[2]Formula!V:X,3,0)))-SUMIF(AD:AD,AD5302,H:H)),2)))</f>
        <v/>
      </c>
      <c r="H5302" s="71"/>
      <c r="I5302" s="72"/>
      <c r="J5302" s="72"/>
      <c r="K5302" s="38" t="str">
        <f>IF(E5302="","",IF(OR(E5302="Project Management",E5302="Project Support",E5302="Sprint Management",E5302="Sprint Support"),"NA",(((SUMIF(AD:AD,AD5302,H:H)/VLOOKUP(AD5302,[2]Formula!V:X,3,0))*VLOOKUP(AD5302,[2]Formula!V:X,2,0))*H5302)/SUMIF(AD:AD,AD5302,H:H)))</f>
        <v/>
      </c>
      <c r="L5302" s="38" t="str">
        <f t="shared" si="493"/>
        <v/>
      </c>
      <c r="M5302" s="38" t="str">
        <f t="shared" si="494"/>
        <v/>
      </c>
      <c r="N5302" s="38" t="str">
        <f t="shared" si="496"/>
        <v/>
      </c>
      <c r="O5302" s="38" t="str">
        <f t="shared" si="498"/>
        <v/>
      </c>
      <c r="P5302" s="39" t="str">
        <f t="shared" si="497"/>
        <v/>
      </c>
      <c r="AC5302" s="42" t="str">
        <f>IF(B5302="","",VLOOKUP(B5302,[2]Formula!B:C,2,0))</f>
        <v/>
      </c>
      <c r="AD5302" s="43" t="str">
        <f t="shared" si="495"/>
        <v/>
      </c>
    </row>
    <row r="5303" spans="1:30" x14ac:dyDescent="0.25">
      <c r="A5303" s="64"/>
      <c r="B5303" s="64"/>
      <c r="C5303" s="66"/>
      <c r="D5303" s="67"/>
      <c r="E5303" s="64"/>
      <c r="F5303" s="64"/>
      <c r="G5303" s="37" t="str">
        <f>IF(E5303="","",IF(OR(E5303="Project Management",E5303="Project Support",E5303="Sprint Management",E5303="Sprint Support"),"NA",ROUND((((VLOOKUP(AD5303,[2]Formula!V:X,3,0)))-SUMIF(AD:AD,AD5303,H:H)),2)))</f>
        <v/>
      </c>
      <c r="H5303" s="71"/>
      <c r="I5303" s="72"/>
      <c r="J5303" s="72"/>
      <c r="K5303" s="38" t="str">
        <f>IF(E5303="","",IF(OR(E5303="Project Management",E5303="Project Support",E5303="Sprint Management",E5303="Sprint Support"),"NA",(((SUMIF(AD:AD,AD5303,H:H)/VLOOKUP(AD5303,[2]Formula!V:X,3,0))*VLOOKUP(AD5303,[2]Formula!V:X,2,0))*H5303)/SUMIF(AD:AD,AD5303,H:H)))</f>
        <v/>
      </c>
      <c r="L5303" s="38" t="str">
        <f t="shared" si="493"/>
        <v/>
      </c>
      <c r="M5303" s="38" t="str">
        <f t="shared" si="494"/>
        <v/>
      </c>
      <c r="N5303" s="38" t="str">
        <f t="shared" si="496"/>
        <v/>
      </c>
      <c r="O5303" s="38" t="str">
        <f t="shared" si="498"/>
        <v/>
      </c>
      <c r="P5303" s="39" t="str">
        <f t="shared" si="497"/>
        <v/>
      </c>
      <c r="AC5303" s="42" t="str">
        <f>IF(B5303="","",VLOOKUP(B5303,[2]Formula!B:C,2,0))</f>
        <v/>
      </c>
      <c r="AD5303" s="43" t="str">
        <f t="shared" si="495"/>
        <v/>
      </c>
    </row>
    <row r="5304" spans="1:30" x14ac:dyDescent="0.25">
      <c r="A5304" s="64"/>
      <c r="B5304" s="64"/>
      <c r="C5304" s="66"/>
      <c r="D5304" s="67"/>
      <c r="E5304" s="64"/>
      <c r="F5304" s="64"/>
      <c r="G5304" s="37" t="str">
        <f>IF(E5304="","",IF(OR(E5304="Project Management",E5304="Project Support",E5304="Sprint Management",E5304="Sprint Support"),"NA",ROUND((((VLOOKUP(AD5304,[2]Formula!V:X,3,0)))-SUMIF(AD:AD,AD5304,H:H)),2)))</f>
        <v/>
      </c>
      <c r="H5304" s="71"/>
      <c r="I5304" s="72"/>
      <c r="J5304" s="72"/>
      <c r="K5304" s="38" t="str">
        <f>IF(E5304="","",IF(OR(E5304="Project Management",E5304="Project Support",E5304="Sprint Management",E5304="Sprint Support"),"NA",(((SUMIF(AD:AD,AD5304,H:H)/VLOOKUP(AD5304,[2]Formula!V:X,3,0))*VLOOKUP(AD5304,[2]Formula!V:X,2,0))*H5304)/SUMIF(AD:AD,AD5304,H:H)))</f>
        <v/>
      </c>
      <c r="L5304" s="38" t="str">
        <f t="shared" si="493"/>
        <v/>
      </c>
      <c r="M5304" s="38" t="str">
        <f t="shared" si="494"/>
        <v/>
      </c>
      <c r="N5304" s="38" t="str">
        <f t="shared" si="496"/>
        <v/>
      </c>
      <c r="O5304" s="38" t="str">
        <f t="shared" si="498"/>
        <v/>
      </c>
      <c r="P5304" s="39" t="str">
        <f t="shared" si="497"/>
        <v/>
      </c>
      <c r="AC5304" s="42" t="str">
        <f>IF(B5304="","",VLOOKUP(B5304,[2]Formula!B:C,2,0))</f>
        <v/>
      </c>
      <c r="AD5304" s="43" t="str">
        <f t="shared" si="495"/>
        <v/>
      </c>
    </row>
    <row r="5305" spans="1:30" x14ac:dyDescent="0.25">
      <c r="A5305" s="64"/>
      <c r="B5305" s="64"/>
      <c r="C5305" s="66"/>
      <c r="D5305" s="67"/>
      <c r="E5305" s="64"/>
      <c r="F5305" s="64"/>
      <c r="G5305" s="37" t="str">
        <f>IF(E5305="","",IF(OR(E5305="Project Management",E5305="Project Support",E5305="Sprint Management",E5305="Sprint Support"),"NA",ROUND((((VLOOKUP(AD5305,[2]Formula!V:X,3,0)))-SUMIF(AD:AD,AD5305,H:H)),2)))</f>
        <v/>
      </c>
      <c r="H5305" s="71"/>
      <c r="I5305" s="72"/>
      <c r="J5305" s="72"/>
      <c r="K5305" s="38" t="str">
        <f>IF(E5305="","",IF(OR(E5305="Project Management",E5305="Project Support",E5305="Sprint Management",E5305="Sprint Support"),"NA",(((SUMIF(AD:AD,AD5305,H:H)/VLOOKUP(AD5305,[2]Formula!V:X,3,0))*VLOOKUP(AD5305,[2]Formula!V:X,2,0))*H5305)/SUMIF(AD:AD,AD5305,H:H)))</f>
        <v/>
      </c>
      <c r="L5305" s="38" t="str">
        <f t="shared" si="493"/>
        <v/>
      </c>
      <c r="M5305" s="38" t="str">
        <f t="shared" si="494"/>
        <v/>
      </c>
      <c r="N5305" s="38" t="str">
        <f t="shared" si="496"/>
        <v/>
      </c>
      <c r="O5305" s="38" t="str">
        <f t="shared" si="498"/>
        <v/>
      </c>
      <c r="P5305" s="39" t="str">
        <f t="shared" si="497"/>
        <v/>
      </c>
      <c r="AC5305" s="42" t="str">
        <f>IF(B5305="","",VLOOKUP(B5305,[2]Formula!B:C,2,0))</f>
        <v/>
      </c>
      <c r="AD5305" s="43" t="str">
        <f t="shared" si="495"/>
        <v/>
      </c>
    </row>
    <row r="5306" spans="1:30" x14ac:dyDescent="0.25">
      <c r="A5306" s="64"/>
      <c r="B5306" s="64"/>
      <c r="C5306" s="66"/>
      <c r="D5306" s="67"/>
      <c r="E5306" s="64"/>
      <c r="F5306" s="64"/>
      <c r="G5306" s="37" t="str">
        <f>IF(E5306="","",IF(OR(E5306="Project Management",E5306="Project Support",E5306="Sprint Management",E5306="Sprint Support"),"NA",ROUND((((VLOOKUP(AD5306,[2]Formula!V:X,3,0)))-SUMIF(AD:AD,AD5306,H:H)),2)))</f>
        <v/>
      </c>
      <c r="H5306" s="71"/>
      <c r="I5306" s="72"/>
      <c r="J5306" s="72"/>
      <c r="K5306" s="38" t="str">
        <f>IF(E5306="","",IF(OR(E5306="Project Management",E5306="Project Support",E5306="Sprint Management",E5306="Sprint Support"),"NA",(((SUMIF(AD:AD,AD5306,H:H)/VLOOKUP(AD5306,[2]Formula!V:X,3,0))*VLOOKUP(AD5306,[2]Formula!V:X,2,0))*H5306)/SUMIF(AD:AD,AD5306,H:H)))</f>
        <v/>
      </c>
      <c r="L5306" s="38" t="str">
        <f t="shared" si="493"/>
        <v/>
      </c>
      <c r="M5306" s="38" t="str">
        <f t="shared" si="494"/>
        <v/>
      </c>
      <c r="N5306" s="38" t="str">
        <f t="shared" si="496"/>
        <v/>
      </c>
      <c r="O5306" s="38" t="str">
        <f t="shared" si="498"/>
        <v/>
      </c>
      <c r="P5306" s="39" t="str">
        <f t="shared" si="497"/>
        <v/>
      </c>
      <c r="AC5306" s="42" t="str">
        <f>IF(B5306="","",VLOOKUP(B5306,[2]Formula!B:C,2,0))</f>
        <v/>
      </c>
      <c r="AD5306" s="43" t="str">
        <f t="shared" si="495"/>
        <v/>
      </c>
    </row>
    <row r="5307" spans="1:30" x14ac:dyDescent="0.25">
      <c r="A5307" s="64"/>
      <c r="B5307" s="64"/>
      <c r="C5307" s="66"/>
      <c r="D5307" s="67"/>
      <c r="E5307" s="64"/>
      <c r="F5307" s="64"/>
      <c r="G5307" s="37" t="str">
        <f>IF(E5307="","",IF(OR(E5307="Project Management",E5307="Project Support",E5307="Sprint Management",E5307="Sprint Support"),"NA",ROUND((((VLOOKUP(AD5307,[2]Formula!V:X,3,0)))-SUMIF(AD:AD,AD5307,H:H)),2)))</f>
        <v/>
      </c>
      <c r="H5307" s="71"/>
      <c r="I5307" s="72"/>
      <c r="J5307" s="72"/>
      <c r="K5307" s="38" t="str">
        <f>IF(E5307="","",IF(OR(E5307="Project Management",E5307="Project Support",E5307="Sprint Management",E5307="Sprint Support"),"NA",(((SUMIF(AD:AD,AD5307,H:H)/VLOOKUP(AD5307,[2]Formula!V:X,3,0))*VLOOKUP(AD5307,[2]Formula!V:X,2,0))*H5307)/SUMIF(AD:AD,AD5307,H:H)))</f>
        <v/>
      </c>
      <c r="L5307" s="38" t="str">
        <f t="shared" si="493"/>
        <v/>
      </c>
      <c r="M5307" s="38" t="str">
        <f t="shared" si="494"/>
        <v/>
      </c>
      <c r="N5307" s="38" t="str">
        <f t="shared" si="496"/>
        <v/>
      </c>
      <c r="O5307" s="38" t="str">
        <f t="shared" si="498"/>
        <v/>
      </c>
      <c r="P5307" s="39" t="str">
        <f t="shared" si="497"/>
        <v/>
      </c>
      <c r="AC5307" s="42" t="str">
        <f>IF(B5307="","",VLOOKUP(B5307,[2]Formula!B:C,2,0))</f>
        <v/>
      </c>
      <c r="AD5307" s="43" t="str">
        <f t="shared" si="495"/>
        <v/>
      </c>
    </row>
    <row r="5308" spans="1:30" x14ac:dyDescent="0.25">
      <c r="A5308" s="64"/>
      <c r="B5308" s="64"/>
      <c r="C5308" s="66"/>
      <c r="D5308" s="67"/>
      <c r="E5308" s="64"/>
      <c r="F5308" s="64"/>
      <c r="G5308" s="37" t="str">
        <f>IF(E5308="","",IF(OR(E5308="Project Management",E5308="Project Support",E5308="Sprint Management",E5308="Sprint Support"),"NA",ROUND((((VLOOKUP(AD5308,[2]Formula!V:X,3,0)))-SUMIF(AD:AD,AD5308,H:H)),2)))</f>
        <v/>
      </c>
      <c r="H5308" s="71"/>
      <c r="I5308" s="72"/>
      <c r="J5308" s="72"/>
      <c r="K5308" s="38" t="str">
        <f>IF(E5308="","",IF(OR(E5308="Project Management",E5308="Project Support",E5308="Sprint Management",E5308="Sprint Support"),"NA",(((SUMIF(AD:AD,AD5308,H:H)/VLOOKUP(AD5308,[2]Formula!V:X,3,0))*VLOOKUP(AD5308,[2]Formula!V:X,2,0))*H5308)/SUMIF(AD:AD,AD5308,H:H)))</f>
        <v/>
      </c>
      <c r="L5308" s="38" t="str">
        <f t="shared" si="493"/>
        <v/>
      </c>
      <c r="M5308" s="38" t="str">
        <f t="shared" si="494"/>
        <v/>
      </c>
      <c r="N5308" s="38" t="str">
        <f t="shared" si="496"/>
        <v/>
      </c>
      <c r="O5308" s="38" t="str">
        <f t="shared" si="498"/>
        <v/>
      </c>
      <c r="P5308" s="39" t="str">
        <f t="shared" si="497"/>
        <v/>
      </c>
      <c r="AC5308" s="42" t="str">
        <f>IF(B5308="","",VLOOKUP(B5308,[2]Formula!B:C,2,0))</f>
        <v/>
      </c>
      <c r="AD5308" s="43" t="str">
        <f t="shared" si="495"/>
        <v/>
      </c>
    </row>
    <row r="5309" spans="1:30" x14ac:dyDescent="0.25">
      <c r="A5309" s="64"/>
      <c r="B5309" s="64"/>
      <c r="C5309" s="66"/>
      <c r="D5309" s="67"/>
      <c r="E5309" s="64"/>
      <c r="F5309" s="64"/>
      <c r="G5309" s="37" t="str">
        <f>IF(E5309="","",IF(OR(E5309="Project Management",E5309="Project Support",E5309="Sprint Management",E5309="Sprint Support"),"NA",ROUND((((VLOOKUP(AD5309,[2]Formula!V:X,3,0)))-SUMIF(AD:AD,AD5309,H:H)),2)))</f>
        <v/>
      </c>
      <c r="H5309" s="71"/>
      <c r="I5309" s="72"/>
      <c r="J5309" s="72"/>
      <c r="K5309" s="38" t="str">
        <f>IF(E5309="","",IF(OR(E5309="Project Management",E5309="Project Support",E5309="Sprint Management",E5309="Sprint Support"),"NA",(((SUMIF(AD:AD,AD5309,H:H)/VLOOKUP(AD5309,[2]Formula!V:X,3,0))*VLOOKUP(AD5309,[2]Formula!V:X,2,0))*H5309)/SUMIF(AD:AD,AD5309,H:H)))</f>
        <v/>
      </c>
      <c r="L5309" s="38" t="str">
        <f t="shared" si="493"/>
        <v/>
      </c>
      <c r="M5309" s="38" t="str">
        <f t="shared" si="494"/>
        <v/>
      </c>
      <c r="N5309" s="38" t="str">
        <f t="shared" si="496"/>
        <v/>
      </c>
      <c r="O5309" s="38" t="str">
        <f t="shared" si="498"/>
        <v/>
      </c>
      <c r="P5309" s="39" t="str">
        <f t="shared" si="497"/>
        <v/>
      </c>
      <c r="AC5309" s="42" t="str">
        <f>IF(B5309="","",VLOOKUP(B5309,[2]Formula!B:C,2,0))</f>
        <v/>
      </c>
      <c r="AD5309" s="43" t="str">
        <f t="shared" si="495"/>
        <v/>
      </c>
    </row>
    <row r="5310" spans="1:30" x14ac:dyDescent="0.25">
      <c r="A5310" s="64"/>
      <c r="B5310" s="64"/>
      <c r="C5310" s="66"/>
      <c r="D5310" s="67"/>
      <c r="E5310" s="64"/>
      <c r="F5310" s="64"/>
      <c r="G5310" s="37" t="str">
        <f>IF(E5310="","",IF(OR(E5310="Project Management",E5310="Project Support",E5310="Sprint Management",E5310="Sprint Support"),"NA",ROUND((((VLOOKUP(AD5310,[2]Formula!V:X,3,0)))-SUMIF(AD:AD,AD5310,H:H)),2)))</f>
        <v/>
      </c>
      <c r="H5310" s="71"/>
      <c r="I5310" s="72"/>
      <c r="J5310" s="72"/>
      <c r="K5310" s="38" t="str">
        <f>IF(E5310="","",IF(OR(E5310="Project Management",E5310="Project Support",E5310="Sprint Management",E5310="Sprint Support"),"NA",(((SUMIF(AD:AD,AD5310,H:H)/VLOOKUP(AD5310,[2]Formula!V:X,3,0))*VLOOKUP(AD5310,[2]Formula!V:X,2,0))*H5310)/SUMIF(AD:AD,AD5310,H:H)))</f>
        <v/>
      </c>
      <c r="L5310" s="38" t="str">
        <f t="shared" si="493"/>
        <v/>
      </c>
      <c r="M5310" s="38" t="str">
        <f t="shared" si="494"/>
        <v/>
      </c>
      <c r="N5310" s="38" t="str">
        <f t="shared" si="496"/>
        <v/>
      </c>
      <c r="O5310" s="38" t="str">
        <f t="shared" si="498"/>
        <v/>
      </c>
      <c r="P5310" s="39" t="str">
        <f t="shared" si="497"/>
        <v/>
      </c>
      <c r="AC5310" s="42" t="str">
        <f>IF(B5310="","",VLOOKUP(B5310,[2]Formula!B:C,2,0))</f>
        <v/>
      </c>
      <c r="AD5310" s="43" t="str">
        <f t="shared" si="495"/>
        <v/>
      </c>
    </row>
    <row r="5311" spans="1:30" x14ac:dyDescent="0.25">
      <c r="A5311" s="64"/>
      <c r="B5311" s="64"/>
      <c r="C5311" s="66"/>
      <c r="D5311" s="67"/>
      <c r="E5311" s="64"/>
      <c r="F5311" s="64"/>
      <c r="G5311" s="37" t="str">
        <f>IF(E5311="","",IF(OR(E5311="Project Management",E5311="Project Support",E5311="Sprint Management",E5311="Sprint Support"),"NA",ROUND((((VLOOKUP(AD5311,[2]Formula!V:X,3,0)))-SUMIF(AD:AD,AD5311,H:H)),2)))</f>
        <v/>
      </c>
      <c r="H5311" s="71"/>
      <c r="I5311" s="72"/>
      <c r="J5311" s="72"/>
      <c r="K5311" s="38" t="str">
        <f>IF(E5311="","",IF(OR(E5311="Project Management",E5311="Project Support",E5311="Sprint Management",E5311="Sprint Support"),"NA",(((SUMIF(AD:AD,AD5311,H:H)/VLOOKUP(AD5311,[2]Formula!V:X,3,0))*VLOOKUP(AD5311,[2]Formula!V:X,2,0))*H5311)/SUMIF(AD:AD,AD5311,H:H)))</f>
        <v/>
      </c>
      <c r="L5311" s="38" t="str">
        <f t="shared" si="493"/>
        <v/>
      </c>
      <c r="M5311" s="38" t="str">
        <f t="shared" si="494"/>
        <v/>
      </c>
      <c r="N5311" s="38" t="str">
        <f t="shared" si="496"/>
        <v/>
      </c>
      <c r="O5311" s="38" t="str">
        <f t="shared" si="498"/>
        <v/>
      </c>
      <c r="P5311" s="39" t="str">
        <f t="shared" si="497"/>
        <v/>
      </c>
      <c r="AC5311" s="42" t="str">
        <f>IF(B5311="","",VLOOKUP(B5311,[2]Formula!B:C,2,0))</f>
        <v/>
      </c>
      <c r="AD5311" s="43" t="str">
        <f t="shared" si="495"/>
        <v/>
      </c>
    </row>
    <row r="5312" spans="1:30" x14ac:dyDescent="0.25">
      <c r="A5312" s="64"/>
      <c r="B5312" s="64"/>
      <c r="C5312" s="66"/>
      <c r="D5312" s="67"/>
      <c r="E5312" s="64"/>
      <c r="F5312" s="64"/>
      <c r="G5312" s="37" t="str">
        <f>IF(E5312="","",IF(OR(E5312="Project Management",E5312="Project Support",E5312="Sprint Management",E5312="Sprint Support"),"NA",ROUND((((VLOOKUP(AD5312,[2]Formula!V:X,3,0)))-SUMIF(AD:AD,AD5312,H:H)),2)))</f>
        <v/>
      </c>
      <c r="H5312" s="71"/>
      <c r="I5312" s="72"/>
      <c r="J5312" s="72"/>
      <c r="K5312" s="38" t="str">
        <f>IF(E5312="","",IF(OR(E5312="Project Management",E5312="Project Support",E5312="Sprint Management",E5312="Sprint Support"),"NA",(((SUMIF(AD:AD,AD5312,H:H)/VLOOKUP(AD5312,[2]Formula!V:X,3,0))*VLOOKUP(AD5312,[2]Formula!V:X,2,0))*H5312)/SUMIF(AD:AD,AD5312,H:H)))</f>
        <v/>
      </c>
      <c r="L5312" s="38" t="str">
        <f t="shared" si="493"/>
        <v/>
      </c>
      <c r="M5312" s="38" t="str">
        <f t="shared" si="494"/>
        <v/>
      </c>
      <c r="N5312" s="38" t="str">
        <f t="shared" si="496"/>
        <v/>
      </c>
      <c r="O5312" s="38" t="str">
        <f t="shared" si="498"/>
        <v/>
      </c>
      <c r="P5312" s="39" t="str">
        <f t="shared" si="497"/>
        <v/>
      </c>
      <c r="AC5312" s="42" t="str">
        <f>IF(B5312="","",VLOOKUP(B5312,[2]Formula!B:C,2,0))</f>
        <v/>
      </c>
      <c r="AD5312" s="43" t="str">
        <f t="shared" si="495"/>
        <v/>
      </c>
    </row>
    <row r="5313" spans="1:30" x14ac:dyDescent="0.25">
      <c r="A5313" s="64"/>
      <c r="B5313" s="64"/>
      <c r="C5313" s="66"/>
      <c r="D5313" s="67"/>
      <c r="E5313" s="64"/>
      <c r="F5313" s="64"/>
      <c r="G5313" s="37" t="str">
        <f>IF(E5313="","",IF(OR(E5313="Project Management",E5313="Project Support",E5313="Sprint Management",E5313="Sprint Support"),"NA",ROUND((((VLOOKUP(AD5313,[2]Formula!V:X,3,0)))-SUMIF(AD:AD,AD5313,H:H)),2)))</f>
        <v/>
      </c>
      <c r="H5313" s="71"/>
      <c r="I5313" s="72"/>
      <c r="J5313" s="72"/>
      <c r="K5313" s="38" t="str">
        <f>IF(E5313="","",IF(OR(E5313="Project Management",E5313="Project Support",E5313="Sprint Management",E5313="Sprint Support"),"NA",(((SUMIF(AD:AD,AD5313,H:H)/VLOOKUP(AD5313,[2]Formula!V:X,3,0))*VLOOKUP(AD5313,[2]Formula!V:X,2,0))*H5313)/SUMIF(AD:AD,AD5313,H:H)))</f>
        <v/>
      </c>
      <c r="L5313" s="38" t="str">
        <f t="shared" si="493"/>
        <v/>
      </c>
      <c r="M5313" s="38" t="str">
        <f t="shared" si="494"/>
        <v/>
      </c>
      <c r="N5313" s="38" t="str">
        <f t="shared" si="496"/>
        <v/>
      </c>
      <c r="O5313" s="38" t="str">
        <f t="shared" si="498"/>
        <v/>
      </c>
      <c r="P5313" s="39" t="str">
        <f t="shared" si="497"/>
        <v/>
      </c>
      <c r="AC5313" s="42" t="str">
        <f>IF(B5313="","",VLOOKUP(B5313,[2]Formula!B:C,2,0))</f>
        <v/>
      </c>
      <c r="AD5313" s="43" t="str">
        <f t="shared" si="495"/>
        <v/>
      </c>
    </row>
    <row r="5314" spans="1:30" x14ac:dyDescent="0.25">
      <c r="A5314" s="64"/>
      <c r="B5314" s="64"/>
      <c r="C5314" s="66"/>
      <c r="D5314" s="67"/>
      <c r="E5314" s="64"/>
      <c r="F5314" s="64"/>
      <c r="G5314" s="37" t="str">
        <f>IF(E5314="","",IF(OR(E5314="Project Management",E5314="Project Support",E5314="Sprint Management",E5314="Sprint Support"),"NA",ROUND((((VLOOKUP(AD5314,[2]Formula!V:X,3,0)))-SUMIF(AD:AD,AD5314,H:H)),2)))</f>
        <v/>
      </c>
      <c r="H5314" s="71"/>
      <c r="I5314" s="72"/>
      <c r="J5314" s="72"/>
      <c r="K5314" s="38" t="str">
        <f>IF(E5314="","",IF(OR(E5314="Project Management",E5314="Project Support",E5314="Sprint Management",E5314="Sprint Support"),"NA",(((SUMIF(AD:AD,AD5314,H:H)/VLOOKUP(AD5314,[2]Formula!V:X,3,0))*VLOOKUP(AD5314,[2]Formula!V:X,2,0))*H5314)/SUMIF(AD:AD,AD5314,H:H)))</f>
        <v/>
      </c>
      <c r="L5314" s="38" t="str">
        <f t="shared" ref="L5314:L5377" si="499">IFERROR(IF(K5314="NA",(H5314/I5314),(K5314/I5314)),"")</f>
        <v/>
      </c>
      <c r="M5314" s="38" t="str">
        <f t="shared" ref="M5314:M5377" si="500">IFERROR(IF(K5314="NA",1,(K5314/H5314)),"")</f>
        <v/>
      </c>
      <c r="N5314" s="38" t="str">
        <f t="shared" si="496"/>
        <v/>
      </c>
      <c r="O5314" s="38" t="str">
        <f t="shared" si="498"/>
        <v/>
      </c>
      <c r="P5314" s="39" t="str">
        <f t="shared" si="497"/>
        <v/>
      </c>
      <c r="AC5314" s="42" t="str">
        <f>IF(B5314="","",VLOOKUP(B5314,[2]Formula!B:C,2,0))</f>
        <v/>
      </c>
      <c r="AD5314" s="43" t="str">
        <f t="shared" ref="AD5314:AD5377" si="501">IF(B5314="","",CONCATENATE(B5314,"_",E5314))</f>
        <v/>
      </c>
    </row>
    <row r="5315" spans="1:30" x14ac:dyDescent="0.25">
      <c r="A5315" s="64"/>
      <c r="B5315" s="64"/>
      <c r="C5315" s="66"/>
      <c r="D5315" s="67"/>
      <c r="E5315" s="64"/>
      <c r="F5315" s="64"/>
      <c r="G5315" s="37" t="str">
        <f>IF(E5315="","",IF(OR(E5315="Project Management",E5315="Project Support",E5315="Sprint Management",E5315="Sprint Support"),"NA",ROUND((((VLOOKUP(AD5315,[2]Formula!V:X,3,0)))-SUMIF(AD:AD,AD5315,H:H)),2)))</f>
        <v/>
      </c>
      <c r="H5315" s="71"/>
      <c r="I5315" s="72"/>
      <c r="J5315" s="72"/>
      <c r="K5315" s="38" t="str">
        <f>IF(E5315="","",IF(OR(E5315="Project Management",E5315="Project Support",E5315="Sprint Management",E5315="Sprint Support"),"NA",(((SUMIF(AD:AD,AD5315,H:H)/VLOOKUP(AD5315,[2]Formula!V:X,3,0))*VLOOKUP(AD5315,[2]Formula!V:X,2,0))*H5315)/SUMIF(AD:AD,AD5315,H:H)))</f>
        <v/>
      </c>
      <c r="L5315" s="38" t="str">
        <f t="shared" si="499"/>
        <v/>
      </c>
      <c r="M5315" s="38" t="str">
        <f t="shared" si="500"/>
        <v/>
      </c>
      <c r="N5315" s="38" t="str">
        <f t="shared" ref="N5315:N5378" si="502">IFERROR(((L5315-M5315)/M5315)*100,"")</f>
        <v/>
      </c>
      <c r="O5315" s="38" t="str">
        <f t="shared" si="498"/>
        <v/>
      </c>
      <c r="P5315" s="39" t="str">
        <f t="shared" ref="P5315:P5378" si="503">IF(O5315="","",1)</f>
        <v/>
      </c>
      <c r="AC5315" s="42" t="str">
        <f>IF(B5315="","",VLOOKUP(B5315,[2]Formula!B:C,2,0))</f>
        <v/>
      </c>
      <c r="AD5315" s="43" t="str">
        <f t="shared" si="501"/>
        <v/>
      </c>
    </row>
    <row r="5316" spans="1:30" x14ac:dyDescent="0.25">
      <c r="A5316" s="64"/>
      <c r="B5316" s="64"/>
      <c r="C5316" s="66"/>
      <c r="D5316" s="67"/>
      <c r="E5316" s="64"/>
      <c r="F5316" s="64"/>
      <c r="G5316" s="37" t="str">
        <f>IF(E5316="","",IF(OR(E5316="Project Management",E5316="Project Support",E5316="Sprint Management",E5316="Sprint Support"),"NA",ROUND((((VLOOKUP(AD5316,[2]Formula!V:X,3,0)))-SUMIF(AD:AD,AD5316,H:H)),2)))</f>
        <v/>
      </c>
      <c r="H5316" s="71"/>
      <c r="I5316" s="72"/>
      <c r="J5316" s="72"/>
      <c r="K5316" s="38" t="str">
        <f>IF(E5316="","",IF(OR(E5316="Project Management",E5316="Project Support",E5316="Sprint Management",E5316="Sprint Support"),"NA",(((SUMIF(AD:AD,AD5316,H:H)/VLOOKUP(AD5316,[2]Formula!V:X,3,0))*VLOOKUP(AD5316,[2]Formula!V:X,2,0))*H5316)/SUMIF(AD:AD,AD5316,H:H)))</f>
        <v/>
      </c>
      <c r="L5316" s="38" t="str">
        <f t="shared" si="499"/>
        <v/>
      </c>
      <c r="M5316" s="38" t="str">
        <f t="shared" si="500"/>
        <v/>
      </c>
      <c r="N5316" s="38" t="str">
        <f t="shared" si="502"/>
        <v/>
      </c>
      <c r="O5316" s="38" t="str">
        <f t="shared" si="498"/>
        <v/>
      </c>
      <c r="P5316" s="39" t="str">
        <f t="shared" si="503"/>
        <v/>
      </c>
      <c r="AC5316" s="42" t="str">
        <f>IF(B5316="","",VLOOKUP(B5316,[2]Formula!B:C,2,0))</f>
        <v/>
      </c>
      <c r="AD5316" s="43" t="str">
        <f t="shared" si="501"/>
        <v/>
      </c>
    </row>
    <row r="5317" spans="1:30" x14ac:dyDescent="0.25">
      <c r="A5317" s="64"/>
      <c r="B5317" s="64"/>
      <c r="C5317" s="66"/>
      <c r="D5317" s="67"/>
      <c r="E5317" s="64"/>
      <c r="F5317" s="64"/>
      <c r="G5317" s="37" t="str">
        <f>IF(E5317="","",IF(OR(E5317="Project Management",E5317="Project Support",E5317="Sprint Management",E5317="Sprint Support"),"NA",ROUND((((VLOOKUP(AD5317,[2]Formula!V:X,3,0)))-SUMIF(AD:AD,AD5317,H:H)),2)))</f>
        <v/>
      </c>
      <c r="H5317" s="71"/>
      <c r="I5317" s="72"/>
      <c r="J5317" s="72"/>
      <c r="K5317" s="38" t="str">
        <f>IF(E5317="","",IF(OR(E5317="Project Management",E5317="Project Support",E5317="Sprint Management",E5317="Sprint Support"),"NA",(((SUMIF(AD:AD,AD5317,H:H)/VLOOKUP(AD5317,[2]Formula!V:X,3,0))*VLOOKUP(AD5317,[2]Formula!V:X,2,0))*H5317)/SUMIF(AD:AD,AD5317,H:H)))</f>
        <v/>
      </c>
      <c r="L5317" s="38" t="str">
        <f t="shared" si="499"/>
        <v/>
      </c>
      <c r="M5317" s="38" t="str">
        <f t="shared" si="500"/>
        <v/>
      </c>
      <c r="N5317" s="38" t="str">
        <f t="shared" si="502"/>
        <v/>
      </c>
      <c r="O5317" s="38" t="str">
        <f t="shared" si="498"/>
        <v/>
      </c>
      <c r="P5317" s="39" t="str">
        <f t="shared" si="503"/>
        <v/>
      </c>
      <c r="AC5317" s="42" t="str">
        <f>IF(B5317="","",VLOOKUP(B5317,[2]Formula!B:C,2,0))</f>
        <v/>
      </c>
      <c r="AD5317" s="43" t="str">
        <f t="shared" si="501"/>
        <v/>
      </c>
    </row>
    <row r="5318" spans="1:30" x14ac:dyDescent="0.25">
      <c r="A5318" s="64"/>
      <c r="B5318" s="64"/>
      <c r="C5318" s="66"/>
      <c r="D5318" s="67"/>
      <c r="E5318" s="64"/>
      <c r="F5318" s="64"/>
      <c r="G5318" s="37" t="str">
        <f>IF(E5318="","",IF(OR(E5318="Project Management",E5318="Project Support",E5318="Sprint Management",E5318="Sprint Support"),"NA",ROUND((((VLOOKUP(AD5318,[2]Formula!V:X,3,0)))-SUMIF(AD:AD,AD5318,H:H)),2)))</f>
        <v/>
      </c>
      <c r="H5318" s="71"/>
      <c r="I5318" s="72"/>
      <c r="J5318" s="72"/>
      <c r="K5318" s="38" t="str">
        <f>IF(E5318="","",IF(OR(E5318="Project Management",E5318="Project Support",E5318="Sprint Management",E5318="Sprint Support"),"NA",(((SUMIF(AD:AD,AD5318,H:H)/VLOOKUP(AD5318,[2]Formula!V:X,3,0))*VLOOKUP(AD5318,[2]Formula!V:X,2,0))*H5318)/SUMIF(AD:AD,AD5318,H:H)))</f>
        <v/>
      </c>
      <c r="L5318" s="38" t="str">
        <f t="shared" si="499"/>
        <v/>
      </c>
      <c r="M5318" s="38" t="str">
        <f t="shared" si="500"/>
        <v/>
      </c>
      <c r="N5318" s="38" t="str">
        <f t="shared" si="502"/>
        <v/>
      </c>
      <c r="O5318" s="38" t="str">
        <f t="shared" si="498"/>
        <v/>
      </c>
      <c r="P5318" s="39" t="str">
        <f t="shared" si="503"/>
        <v/>
      </c>
      <c r="AC5318" s="42" t="str">
        <f>IF(B5318="","",VLOOKUP(B5318,[2]Formula!B:C,2,0))</f>
        <v/>
      </c>
      <c r="AD5318" s="43" t="str">
        <f t="shared" si="501"/>
        <v/>
      </c>
    </row>
    <row r="5319" spans="1:30" x14ac:dyDescent="0.25">
      <c r="A5319" s="64"/>
      <c r="B5319" s="64"/>
      <c r="C5319" s="66"/>
      <c r="D5319" s="67"/>
      <c r="E5319" s="64"/>
      <c r="F5319" s="64"/>
      <c r="G5319" s="37" t="str">
        <f>IF(E5319="","",IF(OR(E5319="Project Management",E5319="Project Support",E5319="Sprint Management",E5319="Sprint Support"),"NA",ROUND((((VLOOKUP(AD5319,[2]Formula!V:X,3,0)))-SUMIF(AD:AD,AD5319,H:H)),2)))</f>
        <v/>
      </c>
      <c r="H5319" s="71"/>
      <c r="I5319" s="72"/>
      <c r="J5319" s="72"/>
      <c r="K5319" s="38" t="str">
        <f>IF(E5319="","",IF(OR(E5319="Project Management",E5319="Project Support",E5319="Sprint Management",E5319="Sprint Support"),"NA",(((SUMIF(AD:AD,AD5319,H:H)/VLOOKUP(AD5319,[2]Formula!V:X,3,0))*VLOOKUP(AD5319,[2]Formula!V:X,2,0))*H5319)/SUMIF(AD:AD,AD5319,H:H)))</f>
        <v/>
      </c>
      <c r="L5319" s="38" t="str">
        <f t="shared" si="499"/>
        <v/>
      </c>
      <c r="M5319" s="38" t="str">
        <f t="shared" si="500"/>
        <v/>
      </c>
      <c r="N5319" s="38" t="str">
        <f t="shared" si="502"/>
        <v/>
      </c>
      <c r="O5319" s="38" t="str">
        <f t="shared" si="498"/>
        <v/>
      </c>
      <c r="P5319" s="39" t="str">
        <f t="shared" si="503"/>
        <v/>
      </c>
      <c r="AC5319" s="42" t="str">
        <f>IF(B5319="","",VLOOKUP(B5319,[2]Formula!B:C,2,0))</f>
        <v/>
      </c>
      <c r="AD5319" s="43" t="str">
        <f t="shared" si="501"/>
        <v/>
      </c>
    </row>
    <row r="5320" spans="1:30" x14ac:dyDescent="0.25">
      <c r="A5320" s="64"/>
      <c r="B5320" s="64"/>
      <c r="C5320" s="66"/>
      <c r="D5320" s="67"/>
      <c r="E5320" s="64"/>
      <c r="F5320" s="64"/>
      <c r="G5320" s="37" t="str">
        <f>IF(E5320="","",IF(OR(E5320="Project Management",E5320="Project Support",E5320="Sprint Management",E5320="Sprint Support"),"NA",ROUND((((VLOOKUP(AD5320,[2]Formula!V:X,3,0)))-SUMIF(AD:AD,AD5320,H:H)),2)))</f>
        <v/>
      </c>
      <c r="H5320" s="71"/>
      <c r="I5320" s="72"/>
      <c r="J5320" s="72"/>
      <c r="K5320" s="38" t="str">
        <f>IF(E5320="","",IF(OR(E5320="Project Management",E5320="Project Support",E5320="Sprint Management",E5320="Sprint Support"),"NA",(((SUMIF(AD:AD,AD5320,H:H)/VLOOKUP(AD5320,[2]Formula!V:X,3,0))*VLOOKUP(AD5320,[2]Formula!V:X,2,0))*H5320)/SUMIF(AD:AD,AD5320,H:H)))</f>
        <v/>
      </c>
      <c r="L5320" s="38" t="str">
        <f t="shared" si="499"/>
        <v/>
      </c>
      <c r="M5320" s="38" t="str">
        <f t="shared" si="500"/>
        <v/>
      </c>
      <c r="N5320" s="38" t="str">
        <f t="shared" si="502"/>
        <v/>
      </c>
      <c r="O5320" s="38" t="str">
        <f t="shared" si="498"/>
        <v/>
      </c>
      <c r="P5320" s="39" t="str">
        <f t="shared" si="503"/>
        <v/>
      </c>
      <c r="AC5320" s="42" t="str">
        <f>IF(B5320="","",VLOOKUP(B5320,[2]Formula!B:C,2,0))</f>
        <v/>
      </c>
      <c r="AD5320" s="43" t="str">
        <f t="shared" si="501"/>
        <v/>
      </c>
    </row>
    <row r="5321" spans="1:30" x14ac:dyDescent="0.25">
      <c r="A5321" s="64"/>
      <c r="B5321" s="64"/>
      <c r="C5321" s="66"/>
      <c r="D5321" s="67"/>
      <c r="E5321" s="64"/>
      <c r="F5321" s="64"/>
      <c r="G5321" s="37" t="str">
        <f>IF(E5321="","",IF(OR(E5321="Project Management",E5321="Project Support",E5321="Sprint Management",E5321="Sprint Support"),"NA",ROUND((((VLOOKUP(AD5321,[2]Formula!V:X,3,0)))-SUMIF(AD:AD,AD5321,H:H)),2)))</f>
        <v/>
      </c>
      <c r="H5321" s="71"/>
      <c r="I5321" s="72"/>
      <c r="J5321" s="72"/>
      <c r="K5321" s="38" t="str">
        <f>IF(E5321="","",IF(OR(E5321="Project Management",E5321="Project Support",E5321="Sprint Management",E5321="Sprint Support"),"NA",(((SUMIF(AD:AD,AD5321,H:H)/VLOOKUP(AD5321,[2]Formula!V:X,3,0))*VLOOKUP(AD5321,[2]Formula!V:X,2,0))*H5321)/SUMIF(AD:AD,AD5321,H:H)))</f>
        <v/>
      </c>
      <c r="L5321" s="38" t="str">
        <f t="shared" si="499"/>
        <v/>
      </c>
      <c r="M5321" s="38" t="str">
        <f t="shared" si="500"/>
        <v/>
      </c>
      <c r="N5321" s="38" t="str">
        <f t="shared" si="502"/>
        <v/>
      </c>
      <c r="O5321" s="38" t="str">
        <f t="shared" si="498"/>
        <v/>
      </c>
      <c r="P5321" s="39" t="str">
        <f t="shared" si="503"/>
        <v/>
      </c>
      <c r="AC5321" s="42" t="str">
        <f>IF(B5321="","",VLOOKUP(B5321,[2]Formula!B:C,2,0))</f>
        <v/>
      </c>
      <c r="AD5321" s="43" t="str">
        <f t="shared" si="501"/>
        <v/>
      </c>
    </row>
    <row r="5322" spans="1:30" x14ac:dyDescent="0.25">
      <c r="A5322" s="64"/>
      <c r="B5322" s="64"/>
      <c r="C5322" s="66"/>
      <c r="D5322" s="67"/>
      <c r="E5322" s="64"/>
      <c r="F5322" s="64"/>
      <c r="G5322" s="37" t="str">
        <f>IF(E5322="","",IF(OR(E5322="Project Management",E5322="Project Support",E5322="Sprint Management",E5322="Sprint Support"),"NA",ROUND((((VLOOKUP(AD5322,[2]Formula!V:X,3,0)))-SUMIF(AD:AD,AD5322,H:H)),2)))</f>
        <v/>
      </c>
      <c r="H5322" s="71"/>
      <c r="I5322" s="72"/>
      <c r="J5322" s="72"/>
      <c r="K5322" s="38" t="str">
        <f>IF(E5322="","",IF(OR(E5322="Project Management",E5322="Project Support",E5322="Sprint Management",E5322="Sprint Support"),"NA",(((SUMIF(AD:AD,AD5322,H:H)/VLOOKUP(AD5322,[2]Formula!V:X,3,0))*VLOOKUP(AD5322,[2]Formula!V:X,2,0))*H5322)/SUMIF(AD:AD,AD5322,H:H)))</f>
        <v/>
      </c>
      <c r="L5322" s="38" t="str">
        <f t="shared" si="499"/>
        <v/>
      </c>
      <c r="M5322" s="38" t="str">
        <f t="shared" si="500"/>
        <v/>
      </c>
      <c r="N5322" s="38" t="str">
        <f t="shared" si="502"/>
        <v/>
      </c>
      <c r="O5322" s="38" t="str">
        <f t="shared" si="498"/>
        <v/>
      </c>
      <c r="P5322" s="39" t="str">
        <f t="shared" si="503"/>
        <v/>
      </c>
      <c r="AC5322" s="42" t="str">
        <f>IF(B5322="","",VLOOKUP(B5322,[2]Formula!B:C,2,0))</f>
        <v/>
      </c>
      <c r="AD5322" s="43" t="str">
        <f t="shared" si="501"/>
        <v/>
      </c>
    </row>
    <row r="5323" spans="1:30" x14ac:dyDescent="0.25">
      <c r="A5323" s="64"/>
      <c r="B5323" s="64"/>
      <c r="C5323" s="66"/>
      <c r="D5323" s="67"/>
      <c r="E5323" s="64"/>
      <c r="F5323" s="64"/>
      <c r="G5323" s="37" t="str">
        <f>IF(E5323="","",IF(OR(E5323="Project Management",E5323="Project Support",E5323="Sprint Management",E5323="Sprint Support"),"NA",ROUND((((VLOOKUP(AD5323,[2]Formula!V:X,3,0)))-SUMIF(AD:AD,AD5323,H:H)),2)))</f>
        <v/>
      </c>
      <c r="H5323" s="71"/>
      <c r="I5323" s="72"/>
      <c r="J5323" s="72"/>
      <c r="K5323" s="38" t="str">
        <f>IF(E5323="","",IF(OR(E5323="Project Management",E5323="Project Support",E5323="Sprint Management",E5323="Sprint Support"),"NA",(((SUMIF(AD:AD,AD5323,H:H)/VLOOKUP(AD5323,[2]Formula!V:X,3,0))*VLOOKUP(AD5323,[2]Formula!V:X,2,0))*H5323)/SUMIF(AD:AD,AD5323,H:H)))</f>
        <v/>
      </c>
      <c r="L5323" s="38" t="str">
        <f t="shared" si="499"/>
        <v/>
      </c>
      <c r="M5323" s="38" t="str">
        <f t="shared" si="500"/>
        <v/>
      </c>
      <c r="N5323" s="38" t="str">
        <f t="shared" si="502"/>
        <v/>
      </c>
      <c r="O5323" s="38" t="str">
        <f t="shared" si="498"/>
        <v/>
      </c>
      <c r="P5323" s="39" t="str">
        <f t="shared" si="503"/>
        <v/>
      </c>
      <c r="AC5323" s="42" t="str">
        <f>IF(B5323="","",VLOOKUP(B5323,[2]Formula!B:C,2,0))</f>
        <v/>
      </c>
      <c r="AD5323" s="43" t="str">
        <f t="shared" si="501"/>
        <v/>
      </c>
    </row>
    <row r="5324" spans="1:30" x14ac:dyDescent="0.25">
      <c r="A5324" s="64"/>
      <c r="B5324" s="64"/>
      <c r="C5324" s="66"/>
      <c r="D5324" s="67"/>
      <c r="E5324" s="64"/>
      <c r="F5324" s="64"/>
      <c r="G5324" s="37" t="str">
        <f>IF(E5324="","",IF(OR(E5324="Project Management",E5324="Project Support",E5324="Sprint Management",E5324="Sprint Support"),"NA",ROUND((((VLOOKUP(AD5324,[2]Formula!V:X,3,0)))-SUMIF(AD:AD,AD5324,H:H)),2)))</f>
        <v/>
      </c>
      <c r="H5324" s="71"/>
      <c r="I5324" s="72"/>
      <c r="J5324" s="72"/>
      <c r="K5324" s="38" t="str">
        <f>IF(E5324="","",IF(OR(E5324="Project Management",E5324="Project Support",E5324="Sprint Management",E5324="Sprint Support"),"NA",(((SUMIF(AD:AD,AD5324,H:H)/VLOOKUP(AD5324,[2]Formula!V:X,3,0))*VLOOKUP(AD5324,[2]Formula!V:X,2,0))*H5324)/SUMIF(AD:AD,AD5324,H:H)))</f>
        <v/>
      </c>
      <c r="L5324" s="38" t="str">
        <f t="shared" si="499"/>
        <v/>
      </c>
      <c r="M5324" s="38" t="str">
        <f t="shared" si="500"/>
        <v/>
      </c>
      <c r="N5324" s="38" t="str">
        <f t="shared" si="502"/>
        <v/>
      </c>
      <c r="O5324" s="38" t="str">
        <f t="shared" si="498"/>
        <v/>
      </c>
      <c r="P5324" s="39" t="str">
        <f t="shared" si="503"/>
        <v/>
      </c>
      <c r="AC5324" s="42" t="str">
        <f>IF(B5324="","",VLOOKUP(B5324,[2]Formula!B:C,2,0))</f>
        <v/>
      </c>
      <c r="AD5324" s="43" t="str">
        <f t="shared" si="501"/>
        <v/>
      </c>
    </row>
    <row r="5325" spans="1:30" x14ac:dyDescent="0.25">
      <c r="A5325" s="64"/>
      <c r="B5325" s="64"/>
      <c r="C5325" s="66"/>
      <c r="D5325" s="67"/>
      <c r="E5325" s="64"/>
      <c r="F5325" s="64"/>
      <c r="G5325" s="37" t="str">
        <f>IF(E5325="","",IF(OR(E5325="Project Management",E5325="Project Support",E5325="Sprint Management",E5325="Sprint Support"),"NA",ROUND((((VLOOKUP(AD5325,[2]Formula!V:X,3,0)))-SUMIF(AD:AD,AD5325,H:H)),2)))</f>
        <v/>
      </c>
      <c r="H5325" s="71"/>
      <c r="I5325" s="72"/>
      <c r="J5325" s="72"/>
      <c r="K5325" s="38" t="str">
        <f>IF(E5325="","",IF(OR(E5325="Project Management",E5325="Project Support",E5325="Sprint Management",E5325="Sprint Support"),"NA",(((SUMIF(AD:AD,AD5325,H:H)/VLOOKUP(AD5325,[2]Formula!V:X,3,0))*VLOOKUP(AD5325,[2]Formula!V:X,2,0))*H5325)/SUMIF(AD:AD,AD5325,H:H)))</f>
        <v/>
      </c>
      <c r="L5325" s="38" t="str">
        <f t="shared" si="499"/>
        <v/>
      </c>
      <c r="M5325" s="38" t="str">
        <f t="shared" si="500"/>
        <v/>
      </c>
      <c r="N5325" s="38" t="str">
        <f t="shared" si="502"/>
        <v/>
      </c>
      <c r="O5325" s="38" t="str">
        <f t="shared" si="498"/>
        <v/>
      </c>
      <c r="P5325" s="39" t="str">
        <f t="shared" si="503"/>
        <v/>
      </c>
      <c r="AC5325" s="42" t="str">
        <f>IF(B5325="","",VLOOKUP(B5325,[2]Formula!B:C,2,0))</f>
        <v/>
      </c>
      <c r="AD5325" s="43" t="str">
        <f t="shared" si="501"/>
        <v/>
      </c>
    </row>
    <row r="5326" spans="1:30" x14ac:dyDescent="0.25">
      <c r="A5326" s="64"/>
      <c r="B5326" s="64"/>
      <c r="C5326" s="66"/>
      <c r="D5326" s="67"/>
      <c r="E5326" s="64"/>
      <c r="F5326" s="64"/>
      <c r="G5326" s="37" t="str">
        <f>IF(E5326="","",IF(OR(E5326="Project Management",E5326="Project Support",E5326="Sprint Management",E5326="Sprint Support"),"NA",ROUND((((VLOOKUP(AD5326,[2]Formula!V:X,3,0)))-SUMIF(AD:AD,AD5326,H:H)),2)))</f>
        <v/>
      </c>
      <c r="H5326" s="71"/>
      <c r="I5326" s="72"/>
      <c r="J5326" s="72"/>
      <c r="K5326" s="38" t="str">
        <f>IF(E5326="","",IF(OR(E5326="Project Management",E5326="Project Support",E5326="Sprint Management",E5326="Sprint Support"),"NA",(((SUMIF(AD:AD,AD5326,H:H)/VLOOKUP(AD5326,[2]Formula!V:X,3,0))*VLOOKUP(AD5326,[2]Formula!V:X,2,0))*H5326)/SUMIF(AD:AD,AD5326,H:H)))</f>
        <v/>
      </c>
      <c r="L5326" s="38" t="str">
        <f t="shared" si="499"/>
        <v/>
      </c>
      <c r="M5326" s="38" t="str">
        <f t="shared" si="500"/>
        <v/>
      </c>
      <c r="N5326" s="38" t="str">
        <f t="shared" si="502"/>
        <v/>
      </c>
      <c r="O5326" s="38" t="str">
        <f t="shared" si="498"/>
        <v/>
      </c>
      <c r="P5326" s="39" t="str">
        <f t="shared" si="503"/>
        <v/>
      </c>
      <c r="AC5326" s="42" t="str">
        <f>IF(B5326="","",VLOOKUP(B5326,[2]Formula!B:C,2,0))</f>
        <v/>
      </c>
      <c r="AD5326" s="43" t="str">
        <f t="shared" si="501"/>
        <v/>
      </c>
    </row>
    <row r="5327" spans="1:30" x14ac:dyDescent="0.25">
      <c r="A5327" s="64"/>
      <c r="B5327" s="64"/>
      <c r="C5327" s="66"/>
      <c r="D5327" s="67"/>
      <c r="E5327" s="64"/>
      <c r="F5327" s="64"/>
      <c r="G5327" s="37" t="str">
        <f>IF(E5327="","",IF(OR(E5327="Project Management",E5327="Project Support",E5327="Sprint Management",E5327="Sprint Support"),"NA",ROUND((((VLOOKUP(AD5327,[2]Formula!V:X,3,0)))-SUMIF(AD:AD,AD5327,H:H)),2)))</f>
        <v/>
      </c>
      <c r="H5327" s="71"/>
      <c r="I5327" s="72"/>
      <c r="J5327" s="72"/>
      <c r="K5327" s="38" t="str">
        <f>IF(E5327="","",IF(OR(E5327="Project Management",E5327="Project Support",E5327="Sprint Management",E5327="Sprint Support"),"NA",(((SUMIF(AD:AD,AD5327,H:H)/VLOOKUP(AD5327,[2]Formula!V:X,3,0))*VLOOKUP(AD5327,[2]Formula!V:X,2,0))*H5327)/SUMIF(AD:AD,AD5327,H:H)))</f>
        <v/>
      </c>
      <c r="L5327" s="38" t="str">
        <f t="shared" si="499"/>
        <v/>
      </c>
      <c r="M5327" s="38" t="str">
        <f t="shared" si="500"/>
        <v/>
      </c>
      <c r="N5327" s="38" t="str">
        <f t="shared" si="502"/>
        <v/>
      </c>
      <c r="O5327" s="38" t="str">
        <f t="shared" si="498"/>
        <v/>
      </c>
      <c r="P5327" s="39" t="str">
        <f t="shared" si="503"/>
        <v/>
      </c>
      <c r="AC5327" s="42" t="str">
        <f>IF(B5327="","",VLOOKUP(B5327,[2]Formula!B:C,2,0))</f>
        <v/>
      </c>
      <c r="AD5327" s="43" t="str">
        <f t="shared" si="501"/>
        <v/>
      </c>
    </row>
    <row r="5328" spans="1:30" x14ac:dyDescent="0.25">
      <c r="A5328" s="64"/>
      <c r="B5328" s="64"/>
      <c r="C5328" s="66"/>
      <c r="D5328" s="67"/>
      <c r="E5328" s="64"/>
      <c r="F5328" s="64"/>
      <c r="G5328" s="37" t="str">
        <f>IF(E5328="","",IF(OR(E5328="Project Management",E5328="Project Support",E5328="Sprint Management",E5328="Sprint Support"),"NA",ROUND((((VLOOKUP(AD5328,[2]Formula!V:X,3,0)))-SUMIF(AD:AD,AD5328,H:H)),2)))</f>
        <v/>
      </c>
      <c r="H5328" s="71"/>
      <c r="I5328" s="72"/>
      <c r="J5328" s="72"/>
      <c r="K5328" s="38" t="str">
        <f>IF(E5328="","",IF(OR(E5328="Project Management",E5328="Project Support",E5328="Sprint Management",E5328="Sprint Support"),"NA",(((SUMIF(AD:AD,AD5328,H:H)/VLOOKUP(AD5328,[2]Formula!V:X,3,0))*VLOOKUP(AD5328,[2]Formula!V:X,2,0))*H5328)/SUMIF(AD:AD,AD5328,H:H)))</f>
        <v/>
      </c>
      <c r="L5328" s="38" t="str">
        <f t="shared" si="499"/>
        <v/>
      </c>
      <c r="M5328" s="38" t="str">
        <f t="shared" si="500"/>
        <v/>
      </c>
      <c r="N5328" s="38" t="str">
        <f t="shared" si="502"/>
        <v/>
      </c>
      <c r="O5328" s="38" t="str">
        <f t="shared" si="498"/>
        <v/>
      </c>
      <c r="P5328" s="39" t="str">
        <f t="shared" si="503"/>
        <v/>
      </c>
      <c r="AC5328" s="42" t="str">
        <f>IF(B5328="","",VLOOKUP(B5328,[2]Formula!B:C,2,0))</f>
        <v/>
      </c>
      <c r="AD5328" s="43" t="str">
        <f t="shared" si="501"/>
        <v/>
      </c>
    </row>
    <row r="5329" spans="1:30" x14ac:dyDescent="0.25">
      <c r="A5329" s="64"/>
      <c r="B5329" s="64"/>
      <c r="C5329" s="66"/>
      <c r="D5329" s="67"/>
      <c r="E5329" s="64"/>
      <c r="F5329" s="64"/>
      <c r="G5329" s="37" t="str">
        <f>IF(E5329="","",IF(OR(E5329="Project Management",E5329="Project Support",E5329="Sprint Management",E5329="Sprint Support"),"NA",ROUND((((VLOOKUP(AD5329,[2]Formula!V:X,3,0)))-SUMIF(AD:AD,AD5329,H:H)),2)))</f>
        <v/>
      </c>
      <c r="H5329" s="71"/>
      <c r="I5329" s="72"/>
      <c r="J5329" s="72"/>
      <c r="K5329" s="38" t="str">
        <f>IF(E5329="","",IF(OR(E5329="Project Management",E5329="Project Support",E5329="Sprint Management",E5329="Sprint Support"),"NA",(((SUMIF(AD:AD,AD5329,H:H)/VLOOKUP(AD5329,[2]Formula!V:X,3,0))*VLOOKUP(AD5329,[2]Formula!V:X,2,0))*H5329)/SUMIF(AD:AD,AD5329,H:H)))</f>
        <v/>
      </c>
      <c r="L5329" s="38" t="str">
        <f t="shared" si="499"/>
        <v/>
      </c>
      <c r="M5329" s="38" t="str">
        <f t="shared" si="500"/>
        <v/>
      </c>
      <c r="N5329" s="38" t="str">
        <f t="shared" si="502"/>
        <v/>
      </c>
      <c r="O5329" s="38" t="str">
        <f t="shared" si="498"/>
        <v/>
      </c>
      <c r="P5329" s="39" t="str">
        <f t="shared" si="503"/>
        <v/>
      </c>
      <c r="AC5329" s="42" t="str">
        <f>IF(B5329="","",VLOOKUP(B5329,[2]Formula!B:C,2,0))</f>
        <v/>
      </c>
      <c r="AD5329" s="43" t="str">
        <f t="shared" si="501"/>
        <v/>
      </c>
    </row>
    <row r="5330" spans="1:30" x14ac:dyDescent="0.25">
      <c r="A5330" s="64"/>
      <c r="B5330" s="64"/>
      <c r="C5330" s="66"/>
      <c r="D5330" s="67"/>
      <c r="E5330" s="64"/>
      <c r="F5330" s="64"/>
      <c r="G5330" s="37" t="str">
        <f>IF(E5330="","",IF(OR(E5330="Project Management",E5330="Project Support",E5330="Sprint Management",E5330="Sprint Support"),"NA",ROUND((((VLOOKUP(AD5330,[2]Formula!V:X,3,0)))-SUMIF(AD:AD,AD5330,H:H)),2)))</f>
        <v/>
      </c>
      <c r="H5330" s="71"/>
      <c r="I5330" s="72"/>
      <c r="J5330" s="72"/>
      <c r="K5330" s="38" t="str">
        <f>IF(E5330="","",IF(OR(E5330="Project Management",E5330="Project Support",E5330="Sprint Management",E5330="Sprint Support"),"NA",(((SUMIF(AD:AD,AD5330,H:H)/VLOOKUP(AD5330,[2]Formula!V:X,3,0))*VLOOKUP(AD5330,[2]Formula!V:X,2,0))*H5330)/SUMIF(AD:AD,AD5330,H:H)))</f>
        <v/>
      </c>
      <c r="L5330" s="38" t="str">
        <f t="shared" si="499"/>
        <v/>
      </c>
      <c r="M5330" s="38" t="str">
        <f t="shared" si="500"/>
        <v/>
      </c>
      <c r="N5330" s="38" t="str">
        <f t="shared" si="502"/>
        <v/>
      </c>
      <c r="O5330" s="38" t="str">
        <f t="shared" si="498"/>
        <v/>
      </c>
      <c r="P5330" s="39" t="str">
        <f t="shared" si="503"/>
        <v/>
      </c>
      <c r="AC5330" s="42" t="str">
        <f>IF(B5330="","",VLOOKUP(B5330,[2]Formula!B:C,2,0))</f>
        <v/>
      </c>
      <c r="AD5330" s="43" t="str">
        <f t="shared" si="501"/>
        <v/>
      </c>
    </row>
    <row r="5331" spans="1:30" x14ac:dyDescent="0.25">
      <c r="A5331" s="64"/>
      <c r="B5331" s="64"/>
      <c r="C5331" s="66"/>
      <c r="D5331" s="67"/>
      <c r="E5331" s="64"/>
      <c r="F5331" s="64"/>
      <c r="G5331" s="37" t="str">
        <f>IF(E5331="","",IF(OR(E5331="Project Management",E5331="Project Support",E5331="Sprint Management",E5331="Sprint Support"),"NA",ROUND((((VLOOKUP(AD5331,[2]Formula!V:X,3,0)))-SUMIF(AD:AD,AD5331,H:H)),2)))</f>
        <v/>
      </c>
      <c r="H5331" s="71"/>
      <c r="I5331" s="72"/>
      <c r="J5331" s="72"/>
      <c r="K5331" s="38" t="str">
        <f>IF(E5331="","",IF(OR(E5331="Project Management",E5331="Project Support",E5331="Sprint Management",E5331="Sprint Support"),"NA",(((SUMIF(AD:AD,AD5331,H:H)/VLOOKUP(AD5331,[2]Formula!V:X,3,0))*VLOOKUP(AD5331,[2]Formula!V:X,2,0))*H5331)/SUMIF(AD:AD,AD5331,H:H)))</f>
        <v/>
      </c>
      <c r="L5331" s="38" t="str">
        <f t="shared" si="499"/>
        <v/>
      </c>
      <c r="M5331" s="38" t="str">
        <f t="shared" si="500"/>
        <v/>
      </c>
      <c r="N5331" s="38" t="str">
        <f t="shared" si="502"/>
        <v/>
      </c>
      <c r="O5331" s="38" t="str">
        <f t="shared" si="498"/>
        <v/>
      </c>
      <c r="P5331" s="39" t="str">
        <f t="shared" si="503"/>
        <v/>
      </c>
      <c r="AC5331" s="42" t="str">
        <f>IF(B5331="","",VLOOKUP(B5331,[2]Formula!B:C,2,0))</f>
        <v/>
      </c>
      <c r="AD5331" s="43" t="str">
        <f t="shared" si="501"/>
        <v/>
      </c>
    </row>
    <row r="5332" spans="1:30" x14ac:dyDescent="0.25">
      <c r="A5332" s="64"/>
      <c r="B5332" s="64"/>
      <c r="C5332" s="66"/>
      <c r="D5332" s="67"/>
      <c r="E5332" s="64"/>
      <c r="F5332" s="64"/>
      <c r="G5332" s="37" t="str">
        <f>IF(E5332="","",IF(OR(E5332="Project Management",E5332="Project Support",E5332="Sprint Management",E5332="Sprint Support"),"NA",ROUND((((VLOOKUP(AD5332,[2]Formula!V:X,3,0)))-SUMIF(AD:AD,AD5332,H:H)),2)))</f>
        <v/>
      </c>
      <c r="H5332" s="71"/>
      <c r="I5332" s="72"/>
      <c r="J5332" s="72"/>
      <c r="K5332" s="38" t="str">
        <f>IF(E5332="","",IF(OR(E5332="Project Management",E5332="Project Support",E5332="Sprint Management",E5332="Sprint Support"),"NA",(((SUMIF(AD:AD,AD5332,H:H)/VLOOKUP(AD5332,[2]Formula!V:X,3,0))*VLOOKUP(AD5332,[2]Formula!V:X,2,0))*H5332)/SUMIF(AD:AD,AD5332,H:H)))</f>
        <v/>
      </c>
      <c r="L5332" s="38" t="str">
        <f t="shared" si="499"/>
        <v/>
      </c>
      <c r="M5332" s="38" t="str">
        <f t="shared" si="500"/>
        <v/>
      </c>
      <c r="N5332" s="38" t="str">
        <f t="shared" si="502"/>
        <v/>
      </c>
      <c r="O5332" s="38" t="str">
        <f t="shared" si="498"/>
        <v/>
      </c>
      <c r="P5332" s="39" t="str">
        <f t="shared" si="503"/>
        <v/>
      </c>
      <c r="AC5332" s="42" t="str">
        <f>IF(B5332="","",VLOOKUP(B5332,[2]Formula!B:C,2,0))</f>
        <v/>
      </c>
      <c r="AD5332" s="43" t="str">
        <f t="shared" si="501"/>
        <v/>
      </c>
    </row>
    <row r="5333" spans="1:30" x14ac:dyDescent="0.25">
      <c r="A5333" s="64"/>
      <c r="B5333" s="64"/>
      <c r="C5333" s="66"/>
      <c r="D5333" s="67"/>
      <c r="E5333" s="64"/>
      <c r="F5333" s="64"/>
      <c r="G5333" s="37" t="str">
        <f>IF(E5333="","",IF(OR(E5333="Project Management",E5333="Project Support",E5333="Sprint Management",E5333="Sprint Support"),"NA",ROUND((((VLOOKUP(AD5333,[2]Formula!V:X,3,0)))-SUMIF(AD:AD,AD5333,H:H)),2)))</f>
        <v/>
      </c>
      <c r="H5333" s="71"/>
      <c r="I5333" s="72"/>
      <c r="J5333" s="72"/>
      <c r="K5333" s="38" t="str">
        <f>IF(E5333="","",IF(OR(E5333="Project Management",E5333="Project Support",E5333="Sprint Management",E5333="Sprint Support"),"NA",(((SUMIF(AD:AD,AD5333,H:H)/VLOOKUP(AD5333,[2]Formula!V:X,3,0))*VLOOKUP(AD5333,[2]Formula!V:X,2,0))*H5333)/SUMIF(AD:AD,AD5333,H:H)))</f>
        <v/>
      </c>
      <c r="L5333" s="38" t="str">
        <f t="shared" si="499"/>
        <v/>
      </c>
      <c r="M5333" s="38" t="str">
        <f t="shared" si="500"/>
        <v/>
      </c>
      <c r="N5333" s="38" t="str">
        <f t="shared" si="502"/>
        <v/>
      </c>
      <c r="O5333" s="38" t="str">
        <f t="shared" si="498"/>
        <v/>
      </c>
      <c r="P5333" s="39" t="str">
        <f t="shared" si="503"/>
        <v/>
      </c>
      <c r="AC5333" s="42" t="str">
        <f>IF(B5333="","",VLOOKUP(B5333,[2]Formula!B:C,2,0))</f>
        <v/>
      </c>
      <c r="AD5333" s="43" t="str">
        <f t="shared" si="501"/>
        <v/>
      </c>
    </row>
    <row r="5334" spans="1:30" x14ac:dyDescent="0.25">
      <c r="A5334" s="64"/>
      <c r="B5334" s="64"/>
      <c r="C5334" s="66"/>
      <c r="D5334" s="67"/>
      <c r="E5334" s="64"/>
      <c r="F5334" s="64"/>
      <c r="G5334" s="37" t="str">
        <f>IF(E5334="","",IF(OR(E5334="Project Management",E5334="Project Support",E5334="Sprint Management",E5334="Sprint Support"),"NA",ROUND((((VLOOKUP(AD5334,[2]Formula!V:X,3,0)))-SUMIF(AD:AD,AD5334,H:H)),2)))</f>
        <v/>
      </c>
      <c r="H5334" s="71"/>
      <c r="I5334" s="72"/>
      <c r="J5334" s="72"/>
      <c r="K5334" s="38" t="str">
        <f>IF(E5334="","",IF(OR(E5334="Project Management",E5334="Project Support",E5334="Sprint Management",E5334="Sprint Support"),"NA",(((SUMIF(AD:AD,AD5334,H:H)/VLOOKUP(AD5334,[2]Formula!V:X,3,0))*VLOOKUP(AD5334,[2]Formula!V:X,2,0))*H5334)/SUMIF(AD:AD,AD5334,H:H)))</f>
        <v/>
      </c>
      <c r="L5334" s="38" t="str">
        <f t="shared" si="499"/>
        <v/>
      </c>
      <c r="M5334" s="38" t="str">
        <f t="shared" si="500"/>
        <v/>
      </c>
      <c r="N5334" s="38" t="str">
        <f t="shared" si="502"/>
        <v/>
      </c>
      <c r="O5334" s="38" t="str">
        <f t="shared" si="498"/>
        <v/>
      </c>
      <c r="P5334" s="39" t="str">
        <f t="shared" si="503"/>
        <v/>
      </c>
      <c r="AC5334" s="42" t="str">
        <f>IF(B5334="","",VLOOKUP(B5334,[2]Formula!B:C,2,0))</f>
        <v/>
      </c>
      <c r="AD5334" s="43" t="str">
        <f t="shared" si="501"/>
        <v/>
      </c>
    </row>
    <row r="5335" spans="1:30" x14ac:dyDescent="0.25">
      <c r="A5335" s="64"/>
      <c r="B5335" s="64"/>
      <c r="C5335" s="66"/>
      <c r="D5335" s="67"/>
      <c r="E5335" s="64"/>
      <c r="F5335" s="64"/>
      <c r="G5335" s="37" t="str">
        <f>IF(E5335="","",IF(OR(E5335="Project Management",E5335="Project Support",E5335="Sprint Management",E5335="Sprint Support"),"NA",ROUND((((VLOOKUP(AD5335,[2]Formula!V:X,3,0)))-SUMIF(AD:AD,AD5335,H:H)),2)))</f>
        <v/>
      </c>
      <c r="H5335" s="71"/>
      <c r="I5335" s="72"/>
      <c r="J5335" s="72"/>
      <c r="K5335" s="38" t="str">
        <f>IF(E5335="","",IF(OR(E5335="Project Management",E5335="Project Support",E5335="Sprint Management",E5335="Sprint Support"),"NA",(((SUMIF(AD:AD,AD5335,H:H)/VLOOKUP(AD5335,[2]Formula!V:X,3,0))*VLOOKUP(AD5335,[2]Formula!V:X,2,0))*H5335)/SUMIF(AD:AD,AD5335,H:H)))</f>
        <v/>
      </c>
      <c r="L5335" s="38" t="str">
        <f t="shared" si="499"/>
        <v/>
      </c>
      <c r="M5335" s="38" t="str">
        <f t="shared" si="500"/>
        <v/>
      </c>
      <c r="N5335" s="38" t="str">
        <f t="shared" si="502"/>
        <v/>
      </c>
      <c r="O5335" s="38" t="str">
        <f t="shared" si="498"/>
        <v/>
      </c>
      <c r="P5335" s="39" t="str">
        <f t="shared" si="503"/>
        <v/>
      </c>
      <c r="AC5335" s="42" t="str">
        <f>IF(B5335="","",VLOOKUP(B5335,[2]Formula!B:C,2,0))</f>
        <v/>
      </c>
      <c r="AD5335" s="43" t="str">
        <f t="shared" si="501"/>
        <v/>
      </c>
    </row>
    <row r="5336" spans="1:30" x14ac:dyDescent="0.25">
      <c r="A5336" s="64"/>
      <c r="B5336" s="64"/>
      <c r="C5336" s="66"/>
      <c r="D5336" s="67"/>
      <c r="E5336" s="64"/>
      <c r="F5336" s="64"/>
      <c r="G5336" s="37" t="str">
        <f>IF(E5336="","",IF(OR(E5336="Project Management",E5336="Project Support",E5336="Sprint Management",E5336="Sprint Support"),"NA",ROUND((((VLOOKUP(AD5336,[2]Formula!V:X,3,0)))-SUMIF(AD:AD,AD5336,H:H)),2)))</f>
        <v/>
      </c>
      <c r="H5336" s="71"/>
      <c r="I5336" s="72"/>
      <c r="J5336" s="72"/>
      <c r="K5336" s="38" t="str">
        <f>IF(E5336="","",IF(OR(E5336="Project Management",E5336="Project Support",E5336="Sprint Management",E5336="Sprint Support"),"NA",(((SUMIF(AD:AD,AD5336,H:H)/VLOOKUP(AD5336,[2]Formula!V:X,3,0))*VLOOKUP(AD5336,[2]Formula!V:X,2,0))*H5336)/SUMIF(AD:AD,AD5336,H:H)))</f>
        <v/>
      </c>
      <c r="L5336" s="38" t="str">
        <f t="shared" si="499"/>
        <v/>
      </c>
      <c r="M5336" s="38" t="str">
        <f t="shared" si="500"/>
        <v/>
      </c>
      <c r="N5336" s="38" t="str">
        <f t="shared" si="502"/>
        <v/>
      </c>
      <c r="O5336" s="38" t="str">
        <f t="shared" si="498"/>
        <v/>
      </c>
      <c r="P5336" s="39" t="str">
        <f t="shared" si="503"/>
        <v/>
      </c>
      <c r="AC5336" s="42" t="str">
        <f>IF(B5336="","",VLOOKUP(B5336,[2]Formula!B:C,2,0))</f>
        <v/>
      </c>
      <c r="AD5336" s="43" t="str">
        <f t="shared" si="501"/>
        <v/>
      </c>
    </row>
    <row r="5337" spans="1:30" x14ac:dyDescent="0.25">
      <c r="A5337" s="64"/>
      <c r="B5337" s="64"/>
      <c r="C5337" s="66"/>
      <c r="D5337" s="67"/>
      <c r="E5337" s="64"/>
      <c r="F5337" s="64"/>
      <c r="G5337" s="37" t="str">
        <f>IF(E5337="","",IF(OR(E5337="Project Management",E5337="Project Support",E5337="Sprint Management",E5337="Sprint Support"),"NA",ROUND((((VLOOKUP(AD5337,[2]Formula!V:X,3,0)))-SUMIF(AD:AD,AD5337,H:H)),2)))</f>
        <v/>
      </c>
      <c r="H5337" s="71"/>
      <c r="I5337" s="72"/>
      <c r="J5337" s="72"/>
      <c r="K5337" s="38" t="str">
        <f>IF(E5337="","",IF(OR(E5337="Project Management",E5337="Project Support",E5337="Sprint Management",E5337="Sprint Support"),"NA",(((SUMIF(AD:AD,AD5337,H:H)/VLOOKUP(AD5337,[2]Formula!V:X,3,0))*VLOOKUP(AD5337,[2]Formula!V:X,2,0))*H5337)/SUMIF(AD:AD,AD5337,H:H)))</f>
        <v/>
      </c>
      <c r="L5337" s="38" t="str">
        <f t="shared" si="499"/>
        <v/>
      </c>
      <c r="M5337" s="38" t="str">
        <f t="shared" si="500"/>
        <v/>
      </c>
      <c r="N5337" s="38" t="str">
        <f t="shared" si="502"/>
        <v/>
      </c>
      <c r="O5337" s="38" t="str">
        <f t="shared" si="498"/>
        <v/>
      </c>
      <c r="P5337" s="39" t="str">
        <f t="shared" si="503"/>
        <v/>
      </c>
      <c r="AC5337" s="42" t="str">
        <f>IF(B5337="","",VLOOKUP(B5337,[2]Formula!B:C,2,0))</f>
        <v/>
      </c>
      <c r="AD5337" s="43" t="str">
        <f t="shared" si="501"/>
        <v/>
      </c>
    </row>
    <row r="5338" spans="1:30" x14ac:dyDescent="0.25">
      <c r="A5338" s="64"/>
      <c r="B5338" s="64"/>
      <c r="C5338" s="66"/>
      <c r="D5338" s="67"/>
      <c r="E5338" s="64"/>
      <c r="F5338" s="64"/>
      <c r="G5338" s="37" t="str">
        <f>IF(E5338="","",IF(OR(E5338="Project Management",E5338="Project Support",E5338="Sprint Management",E5338="Sprint Support"),"NA",ROUND((((VLOOKUP(AD5338,[2]Formula!V:X,3,0)))-SUMIF(AD:AD,AD5338,H:H)),2)))</f>
        <v/>
      </c>
      <c r="H5338" s="71"/>
      <c r="I5338" s="72"/>
      <c r="J5338" s="72"/>
      <c r="K5338" s="38" t="str">
        <f>IF(E5338="","",IF(OR(E5338="Project Management",E5338="Project Support",E5338="Sprint Management",E5338="Sprint Support"),"NA",(((SUMIF(AD:AD,AD5338,H:H)/VLOOKUP(AD5338,[2]Formula!V:X,3,0))*VLOOKUP(AD5338,[2]Formula!V:X,2,0))*H5338)/SUMIF(AD:AD,AD5338,H:H)))</f>
        <v/>
      </c>
      <c r="L5338" s="38" t="str">
        <f t="shared" si="499"/>
        <v/>
      </c>
      <c r="M5338" s="38" t="str">
        <f t="shared" si="500"/>
        <v/>
      </c>
      <c r="N5338" s="38" t="str">
        <f t="shared" si="502"/>
        <v/>
      </c>
      <c r="O5338" s="38" t="str">
        <f t="shared" si="498"/>
        <v/>
      </c>
      <c r="P5338" s="39" t="str">
        <f t="shared" si="503"/>
        <v/>
      </c>
      <c r="AC5338" s="42" t="str">
        <f>IF(B5338="","",VLOOKUP(B5338,[2]Formula!B:C,2,0))</f>
        <v/>
      </c>
      <c r="AD5338" s="43" t="str">
        <f t="shared" si="501"/>
        <v/>
      </c>
    </row>
    <row r="5339" spans="1:30" x14ac:dyDescent="0.25">
      <c r="A5339" s="64"/>
      <c r="B5339" s="64"/>
      <c r="C5339" s="66"/>
      <c r="D5339" s="67"/>
      <c r="E5339" s="64"/>
      <c r="F5339" s="64"/>
      <c r="G5339" s="37" t="str">
        <f>IF(E5339="","",IF(OR(E5339="Project Management",E5339="Project Support",E5339="Sprint Management",E5339="Sprint Support"),"NA",ROUND((((VLOOKUP(AD5339,[2]Formula!V:X,3,0)))-SUMIF(AD:AD,AD5339,H:H)),2)))</f>
        <v/>
      </c>
      <c r="H5339" s="71"/>
      <c r="I5339" s="72"/>
      <c r="J5339" s="72"/>
      <c r="K5339" s="38" t="str">
        <f>IF(E5339="","",IF(OR(E5339="Project Management",E5339="Project Support",E5339="Sprint Management",E5339="Sprint Support"),"NA",(((SUMIF(AD:AD,AD5339,H:H)/VLOOKUP(AD5339,[2]Formula!V:X,3,0))*VLOOKUP(AD5339,[2]Formula!V:X,2,0))*H5339)/SUMIF(AD:AD,AD5339,H:H)))</f>
        <v/>
      </c>
      <c r="L5339" s="38" t="str">
        <f t="shared" si="499"/>
        <v/>
      </c>
      <c r="M5339" s="38" t="str">
        <f t="shared" si="500"/>
        <v/>
      </c>
      <c r="N5339" s="38" t="str">
        <f t="shared" si="502"/>
        <v/>
      </c>
      <c r="O5339" s="38" t="str">
        <f t="shared" si="498"/>
        <v/>
      </c>
      <c r="P5339" s="39" t="str">
        <f t="shared" si="503"/>
        <v/>
      </c>
      <c r="AC5339" s="42" t="str">
        <f>IF(B5339="","",VLOOKUP(B5339,[2]Formula!B:C,2,0))</f>
        <v/>
      </c>
      <c r="AD5339" s="43" t="str">
        <f t="shared" si="501"/>
        <v/>
      </c>
    </row>
    <row r="5340" spans="1:30" x14ac:dyDescent="0.25">
      <c r="A5340" s="64"/>
      <c r="B5340" s="64"/>
      <c r="C5340" s="66"/>
      <c r="D5340" s="67"/>
      <c r="E5340" s="64"/>
      <c r="F5340" s="64"/>
      <c r="G5340" s="37" t="str">
        <f>IF(E5340="","",IF(OR(E5340="Project Management",E5340="Project Support",E5340="Sprint Management",E5340="Sprint Support"),"NA",ROUND((((VLOOKUP(AD5340,[2]Formula!V:X,3,0)))-SUMIF(AD:AD,AD5340,H:H)),2)))</f>
        <v/>
      </c>
      <c r="H5340" s="71"/>
      <c r="I5340" s="72"/>
      <c r="J5340" s="72"/>
      <c r="K5340" s="38" t="str">
        <f>IF(E5340="","",IF(OR(E5340="Project Management",E5340="Project Support",E5340="Sprint Management",E5340="Sprint Support"),"NA",(((SUMIF(AD:AD,AD5340,H:H)/VLOOKUP(AD5340,[2]Formula!V:X,3,0))*VLOOKUP(AD5340,[2]Formula!V:X,2,0))*H5340)/SUMIF(AD:AD,AD5340,H:H)))</f>
        <v/>
      </c>
      <c r="L5340" s="38" t="str">
        <f t="shared" si="499"/>
        <v/>
      </c>
      <c r="M5340" s="38" t="str">
        <f t="shared" si="500"/>
        <v/>
      </c>
      <c r="N5340" s="38" t="str">
        <f t="shared" si="502"/>
        <v/>
      </c>
      <c r="O5340" s="38" t="str">
        <f t="shared" si="498"/>
        <v/>
      </c>
      <c r="P5340" s="39" t="str">
        <f t="shared" si="503"/>
        <v/>
      </c>
      <c r="AC5340" s="42" t="str">
        <f>IF(B5340="","",VLOOKUP(B5340,[2]Formula!B:C,2,0))</f>
        <v/>
      </c>
      <c r="AD5340" s="43" t="str">
        <f t="shared" si="501"/>
        <v/>
      </c>
    </row>
    <row r="5341" spans="1:30" x14ac:dyDescent="0.25">
      <c r="A5341" s="64"/>
      <c r="B5341" s="64"/>
      <c r="C5341" s="66"/>
      <c r="D5341" s="67"/>
      <c r="E5341" s="64"/>
      <c r="F5341" s="64"/>
      <c r="G5341" s="37" t="str">
        <f>IF(E5341="","",IF(OR(E5341="Project Management",E5341="Project Support",E5341="Sprint Management",E5341="Sprint Support"),"NA",ROUND((((VLOOKUP(AD5341,[2]Formula!V:X,3,0)))-SUMIF(AD:AD,AD5341,H:H)),2)))</f>
        <v/>
      </c>
      <c r="H5341" s="71"/>
      <c r="I5341" s="72"/>
      <c r="J5341" s="72"/>
      <c r="K5341" s="38" t="str">
        <f>IF(E5341="","",IF(OR(E5341="Project Management",E5341="Project Support",E5341="Sprint Management",E5341="Sprint Support"),"NA",(((SUMIF(AD:AD,AD5341,H:H)/VLOOKUP(AD5341,[2]Formula!V:X,3,0))*VLOOKUP(AD5341,[2]Formula!V:X,2,0))*H5341)/SUMIF(AD:AD,AD5341,H:H)))</f>
        <v/>
      </c>
      <c r="L5341" s="38" t="str">
        <f t="shared" si="499"/>
        <v/>
      </c>
      <c r="M5341" s="38" t="str">
        <f t="shared" si="500"/>
        <v/>
      </c>
      <c r="N5341" s="38" t="str">
        <f t="shared" si="502"/>
        <v/>
      </c>
      <c r="O5341" s="38" t="str">
        <f t="shared" si="498"/>
        <v/>
      </c>
      <c r="P5341" s="39" t="str">
        <f t="shared" si="503"/>
        <v/>
      </c>
      <c r="AC5341" s="42" t="str">
        <f>IF(B5341="","",VLOOKUP(B5341,[2]Formula!B:C,2,0))</f>
        <v/>
      </c>
      <c r="AD5341" s="43" t="str">
        <f t="shared" si="501"/>
        <v/>
      </c>
    </row>
    <row r="5342" spans="1:30" x14ac:dyDescent="0.25">
      <c r="A5342" s="64"/>
      <c r="B5342" s="64"/>
      <c r="C5342" s="66"/>
      <c r="D5342" s="67"/>
      <c r="E5342" s="64"/>
      <c r="F5342" s="64"/>
      <c r="G5342" s="37" t="str">
        <f>IF(E5342="","",IF(OR(E5342="Project Management",E5342="Project Support",E5342="Sprint Management",E5342="Sprint Support"),"NA",ROUND((((VLOOKUP(AD5342,[2]Formula!V:X,3,0)))-SUMIF(AD:AD,AD5342,H:H)),2)))</f>
        <v/>
      </c>
      <c r="H5342" s="71"/>
      <c r="I5342" s="72"/>
      <c r="J5342" s="72"/>
      <c r="K5342" s="38" t="str">
        <f>IF(E5342="","",IF(OR(E5342="Project Management",E5342="Project Support",E5342="Sprint Management",E5342="Sprint Support"),"NA",(((SUMIF(AD:AD,AD5342,H:H)/VLOOKUP(AD5342,[2]Formula!V:X,3,0))*VLOOKUP(AD5342,[2]Formula!V:X,2,0))*H5342)/SUMIF(AD:AD,AD5342,H:H)))</f>
        <v/>
      </c>
      <c r="L5342" s="38" t="str">
        <f t="shared" si="499"/>
        <v/>
      </c>
      <c r="M5342" s="38" t="str">
        <f t="shared" si="500"/>
        <v/>
      </c>
      <c r="N5342" s="38" t="str">
        <f t="shared" si="502"/>
        <v/>
      </c>
      <c r="O5342" s="38" t="str">
        <f t="shared" si="498"/>
        <v/>
      </c>
      <c r="P5342" s="39" t="str">
        <f t="shared" si="503"/>
        <v/>
      </c>
      <c r="AC5342" s="42" t="str">
        <f>IF(B5342="","",VLOOKUP(B5342,[2]Formula!B:C,2,0))</f>
        <v/>
      </c>
      <c r="AD5342" s="43" t="str">
        <f t="shared" si="501"/>
        <v/>
      </c>
    </row>
    <row r="5343" spans="1:30" x14ac:dyDescent="0.25">
      <c r="A5343" s="64"/>
      <c r="B5343" s="64"/>
      <c r="C5343" s="66"/>
      <c r="D5343" s="67"/>
      <c r="E5343" s="64"/>
      <c r="F5343" s="64"/>
      <c r="G5343" s="37" t="str">
        <f>IF(E5343="","",IF(OR(E5343="Project Management",E5343="Project Support",E5343="Sprint Management",E5343="Sprint Support"),"NA",ROUND((((VLOOKUP(AD5343,[2]Formula!V:X,3,0)))-SUMIF(AD:AD,AD5343,H:H)),2)))</f>
        <v/>
      </c>
      <c r="H5343" s="71"/>
      <c r="I5343" s="72"/>
      <c r="J5343" s="72"/>
      <c r="K5343" s="38" t="str">
        <f>IF(E5343="","",IF(OR(E5343="Project Management",E5343="Project Support",E5343="Sprint Management",E5343="Sprint Support"),"NA",(((SUMIF(AD:AD,AD5343,H:H)/VLOOKUP(AD5343,[2]Formula!V:X,3,0))*VLOOKUP(AD5343,[2]Formula!V:X,2,0))*H5343)/SUMIF(AD:AD,AD5343,H:H)))</f>
        <v/>
      </c>
      <c r="L5343" s="38" t="str">
        <f t="shared" si="499"/>
        <v/>
      </c>
      <c r="M5343" s="38" t="str">
        <f t="shared" si="500"/>
        <v/>
      </c>
      <c r="N5343" s="38" t="str">
        <f t="shared" si="502"/>
        <v/>
      </c>
      <c r="O5343" s="38" t="str">
        <f t="shared" si="498"/>
        <v/>
      </c>
      <c r="P5343" s="39" t="str">
        <f t="shared" si="503"/>
        <v/>
      </c>
      <c r="AC5343" s="42" t="str">
        <f>IF(B5343="","",VLOOKUP(B5343,[2]Formula!B:C,2,0))</f>
        <v/>
      </c>
      <c r="AD5343" s="43" t="str">
        <f t="shared" si="501"/>
        <v/>
      </c>
    </row>
    <row r="5344" spans="1:30" x14ac:dyDescent="0.25">
      <c r="A5344" s="64"/>
      <c r="B5344" s="64"/>
      <c r="C5344" s="66"/>
      <c r="D5344" s="67"/>
      <c r="E5344" s="64"/>
      <c r="F5344" s="64"/>
      <c r="G5344" s="37" t="str">
        <f>IF(E5344="","",IF(OR(E5344="Project Management",E5344="Project Support",E5344="Sprint Management",E5344="Sprint Support"),"NA",ROUND((((VLOOKUP(AD5344,[2]Formula!V:X,3,0)))-SUMIF(AD:AD,AD5344,H:H)),2)))</f>
        <v/>
      </c>
      <c r="H5344" s="71"/>
      <c r="I5344" s="72"/>
      <c r="J5344" s="72"/>
      <c r="K5344" s="38" t="str">
        <f>IF(E5344="","",IF(OR(E5344="Project Management",E5344="Project Support",E5344="Sprint Management",E5344="Sprint Support"),"NA",(((SUMIF(AD:AD,AD5344,H:H)/VLOOKUP(AD5344,[2]Formula!V:X,3,0))*VLOOKUP(AD5344,[2]Formula!V:X,2,0))*H5344)/SUMIF(AD:AD,AD5344,H:H)))</f>
        <v/>
      </c>
      <c r="L5344" s="38" t="str">
        <f t="shared" si="499"/>
        <v/>
      </c>
      <c r="M5344" s="38" t="str">
        <f t="shared" si="500"/>
        <v/>
      </c>
      <c r="N5344" s="38" t="str">
        <f t="shared" si="502"/>
        <v/>
      </c>
      <c r="O5344" s="38" t="str">
        <f t="shared" si="498"/>
        <v/>
      </c>
      <c r="P5344" s="39" t="str">
        <f t="shared" si="503"/>
        <v/>
      </c>
      <c r="AC5344" s="42" t="str">
        <f>IF(B5344="","",VLOOKUP(B5344,[2]Formula!B:C,2,0))</f>
        <v/>
      </c>
      <c r="AD5344" s="43" t="str">
        <f t="shared" si="501"/>
        <v/>
      </c>
    </row>
    <row r="5345" spans="1:30" x14ac:dyDescent="0.25">
      <c r="A5345" s="64"/>
      <c r="B5345" s="64"/>
      <c r="C5345" s="66"/>
      <c r="D5345" s="67"/>
      <c r="E5345" s="64"/>
      <c r="F5345" s="64"/>
      <c r="G5345" s="37" t="str">
        <f>IF(E5345="","",IF(OR(E5345="Project Management",E5345="Project Support",E5345="Sprint Management",E5345="Sprint Support"),"NA",ROUND((((VLOOKUP(AD5345,[2]Formula!V:X,3,0)))-SUMIF(AD:AD,AD5345,H:H)),2)))</f>
        <v/>
      </c>
      <c r="H5345" s="71"/>
      <c r="I5345" s="72"/>
      <c r="J5345" s="72"/>
      <c r="K5345" s="38" t="str">
        <f>IF(E5345="","",IF(OR(E5345="Project Management",E5345="Project Support",E5345="Sprint Management",E5345="Sprint Support"),"NA",(((SUMIF(AD:AD,AD5345,H:H)/VLOOKUP(AD5345,[2]Formula!V:X,3,0))*VLOOKUP(AD5345,[2]Formula!V:X,2,0))*H5345)/SUMIF(AD:AD,AD5345,H:H)))</f>
        <v/>
      </c>
      <c r="L5345" s="38" t="str">
        <f t="shared" si="499"/>
        <v/>
      </c>
      <c r="M5345" s="38" t="str">
        <f t="shared" si="500"/>
        <v/>
      </c>
      <c r="N5345" s="38" t="str">
        <f t="shared" si="502"/>
        <v/>
      </c>
      <c r="O5345" s="38" t="str">
        <f t="shared" si="498"/>
        <v/>
      </c>
      <c r="P5345" s="39" t="str">
        <f t="shared" si="503"/>
        <v/>
      </c>
      <c r="AC5345" s="42" t="str">
        <f>IF(B5345="","",VLOOKUP(B5345,[2]Formula!B:C,2,0))</f>
        <v/>
      </c>
      <c r="AD5345" s="43" t="str">
        <f t="shared" si="501"/>
        <v/>
      </c>
    </row>
    <row r="5346" spans="1:30" x14ac:dyDescent="0.25">
      <c r="A5346" s="64"/>
      <c r="B5346" s="64"/>
      <c r="C5346" s="66"/>
      <c r="D5346" s="67"/>
      <c r="E5346" s="64"/>
      <c r="F5346" s="64"/>
      <c r="G5346" s="37" t="str">
        <f>IF(E5346="","",IF(OR(E5346="Project Management",E5346="Project Support",E5346="Sprint Management",E5346="Sprint Support"),"NA",ROUND((((VLOOKUP(AD5346,[2]Formula!V:X,3,0)))-SUMIF(AD:AD,AD5346,H:H)),2)))</f>
        <v/>
      </c>
      <c r="H5346" s="71"/>
      <c r="I5346" s="72"/>
      <c r="J5346" s="72"/>
      <c r="K5346" s="38" t="str">
        <f>IF(E5346="","",IF(OR(E5346="Project Management",E5346="Project Support",E5346="Sprint Management",E5346="Sprint Support"),"NA",(((SUMIF(AD:AD,AD5346,H:H)/VLOOKUP(AD5346,[2]Formula!V:X,3,0))*VLOOKUP(AD5346,[2]Formula!V:X,2,0))*H5346)/SUMIF(AD:AD,AD5346,H:H)))</f>
        <v/>
      </c>
      <c r="L5346" s="38" t="str">
        <f t="shared" si="499"/>
        <v/>
      </c>
      <c r="M5346" s="38" t="str">
        <f t="shared" si="500"/>
        <v/>
      </c>
      <c r="N5346" s="38" t="str">
        <f t="shared" si="502"/>
        <v/>
      </c>
      <c r="O5346" s="38" t="str">
        <f t="shared" si="498"/>
        <v/>
      </c>
      <c r="P5346" s="39" t="str">
        <f t="shared" si="503"/>
        <v/>
      </c>
      <c r="AC5346" s="42" t="str">
        <f>IF(B5346="","",VLOOKUP(B5346,[2]Formula!B:C,2,0))</f>
        <v/>
      </c>
      <c r="AD5346" s="43" t="str">
        <f t="shared" si="501"/>
        <v/>
      </c>
    </row>
    <row r="5347" spans="1:30" x14ac:dyDescent="0.25">
      <c r="A5347" s="64"/>
      <c r="B5347" s="64"/>
      <c r="C5347" s="66"/>
      <c r="D5347" s="67"/>
      <c r="E5347" s="64"/>
      <c r="F5347" s="64"/>
      <c r="G5347" s="37" t="str">
        <f>IF(E5347="","",IF(OR(E5347="Project Management",E5347="Project Support",E5347="Sprint Management",E5347="Sprint Support"),"NA",ROUND((((VLOOKUP(AD5347,[2]Formula!V:X,3,0)))-SUMIF(AD:AD,AD5347,H:H)),2)))</f>
        <v/>
      </c>
      <c r="H5347" s="71"/>
      <c r="I5347" s="72"/>
      <c r="J5347" s="72"/>
      <c r="K5347" s="38" t="str">
        <f>IF(E5347="","",IF(OR(E5347="Project Management",E5347="Project Support",E5347="Sprint Management",E5347="Sprint Support"),"NA",(((SUMIF(AD:AD,AD5347,H:H)/VLOOKUP(AD5347,[2]Formula!V:X,3,0))*VLOOKUP(AD5347,[2]Formula!V:X,2,0))*H5347)/SUMIF(AD:AD,AD5347,H:H)))</f>
        <v/>
      </c>
      <c r="L5347" s="38" t="str">
        <f t="shared" si="499"/>
        <v/>
      </c>
      <c r="M5347" s="38" t="str">
        <f t="shared" si="500"/>
        <v/>
      </c>
      <c r="N5347" s="38" t="str">
        <f t="shared" si="502"/>
        <v/>
      </c>
      <c r="O5347" s="38" t="str">
        <f t="shared" si="498"/>
        <v/>
      </c>
      <c r="P5347" s="39" t="str">
        <f t="shared" si="503"/>
        <v/>
      </c>
      <c r="AC5347" s="42" t="str">
        <f>IF(B5347="","",VLOOKUP(B5347,[2]Formula!B:C,2,0))</f>
        <v/>
      </c>
      <c r="AD5347" s="43" t="str">
        <f t="shared" si="501"/>
        <v/>
      </c>
    </row>
    <row r="5348" spans="1:30" x14ac:dyDescent="0.25">
      <c r="A5348" s="64"/>
      <c r="B5348" s="64"/>
      <c r="C5348" s="66"/>
      <c r="D5348" s="67"/>
      <c r="E5348" s="64"/>
      <c r="F5348" s="64"/>
      <c r="G5348" s="37" t="str">
        <f>IF(E5348="","",IF(OR(E5348="Project Management",E5348="Project Support",E5348="Sprint Management",E5348="Sprint Support"),"NA",ROUND((((VLOOKUP(AD5348,[2]Formula!V:X,3,0)))-SUMIF(AD:AD,AD5348,H:H)),2)))</f>
        <v/>
      </c>
      <c r="H5348" s="71"/>
      <c r="I5348" s="72"/>
      <c r="J5348" s="72"/>
      <c r="K5348" s="38" t="str">
        <f>IF(E5348="","",IF(OR(E5348="Project Management",E5348="Project Support",E5348="Sprint Management",E5348="Sprint Support"),"NA",(((SUMIF(AD:AD,AD5348,H:H)/VLOOKUP(AD5348,[2]Formula!V:X,3,0))*VLOOKUP(AD5348,[2]Formula!V:X,2,0))*H5348)/SUMIF(AD:AD,AD5348,H:H)))</f>
        <v/>
      </c>
      <c r="L5348" s="38" t="str">
        <f t="shared" si="499"/>
        <v/>
      </c>
      <c r="M5348" s="38" t="str">
        <f t="shared" si="500"/>
        <v/>
      </c>
      <c r="N5348" s="38" t="str">
        <f t="shared" si="502"/>
        <v/>
      </c>
      <c r="O5348" s="38" t="str">
        <f t="shared" si="498"/>
        <v/>
      </c>
      <c r="P5348" s="39" t="str">
        <f t="shared" si="503"/>
        <v/>
      </c>
      <c r="AC5348" s="42" t="str">
        <f>IF(B5348="","",VLOOKUP(B5348,[2]Formula!B:C,2,0))</f>
        <v/>
      </c>
      <c r="AD5348" s="43" t="str">
        <f t="shared" si="501"/>
        <v/>
      </c>
    </row>
    <row r="5349" spans="1:30" x14ac:dyDescent="0.25">
      <c r="A5349" s="64"/>
      <c r="B5349" s="64"/>
      <c r="C5349" s="66"/>
      <c r="D5349" s="67"/>
      <c r="E5349" s="64"/>
      <c r="F5349" s="64"/>
      <c r="G5349" s="37" t="str">
        <f>IF(E5349="","",IF(OR(E5349="Project Management",E5349="Project Support",E5349="Sprint Management",E5349="Sprint Support"),"NA",ROUND((((VLOOKUP(AD5349,[2]Formula!V:X,3,0)))-SUMIF(AD:AD,AD5349,H:H)),2)))</f>
        <v/>
      </c>
      <c r="H5349" s="71"/>
      <c r="I5349" s="72"/>
      <c r="J5349" s="72"/>
      <c r="K5349" s="38" t="str">
        <f>IF(E5349="","",IF(OR(E5349="Project Management",E5349="Project Support",E5349="Sprint Management",E5349="Sprint Support"),"NA",(((SUMIF(AD:AD,AD5349,H:H)/VLOOKUP(AD5349,[2]Formula!V:X,3,0))*VLOOKUP(AD5349,[2]Formula!V:X,2,0))*H5349)/SUMIF(AD:AD,AD5349,H:H)))</f>
        <v/>
      </c>
      <c r="L5349" s="38" t="str">
        <f t="shared" si="499"/>
        <v/>
      </c>
      <c r="M5349" s="38" t="str">
        <f t="shared" si="500"/>
        <v/>
      </c>
      <c r="N5349" s="38" t="str">
        <f t="shared" si="502"/>
        <v/>
      </c>
      <c r="O5349" s="38" t="str">
        <f t="shared" si="498"/>
        <v/>
      </c>
      <c r="P5349" s="39" t="str">
        <f t="shared" si="503"/>
        <v/>
      </c>
      <c r="AC5349" s="42" t="str">
        <f>IF(B5349="","",VLOOKUP(B5349,[2]Formula!B:C,2,0))</f>
        <v/>
      </c>
      <c r="AD5349" s="43" t="str">
        <f t="shared" si="501"/>
        <v/>
      </c>
    </row>
    <row r="5350" spans="1:30" x14ac:dyDescent="0.25">
      <c r="A5350" s="64"/>
      <c r="B5350" s="64"/>
      <c r="C5350" s="66"/>
      <c r="D5350" s="67"/>
      <c r="E5350" s="64"/>
      <c r="F5350" s="64"/>
      <c r="G5350" s="37" t="str">
        <f>IF(E5350="","",IF(OR(E5350="Project Management",E5350="Project Support",E5350="Sprint Management",E5350="Sprint Support"),"NA",ROUND((((VLOOKUP(AD5350,[2]Formula!V:X,3,0)))-SUMIF(AD:AD,AD5350,H:H)),2)))</f>
        <v/>
      </c>
      <c r="H5350" s="71"/>
      <c r="I5350" s="72"/>
      <c r="J5350" s="72"/>
      <c r="K5350" s="38" t="str">
        <f>IF(E5350="","",IF(OR(E5350="Project Management",E5350="Project Support",E5350="Sprint Management",E5350="Sprint Support"),"NA",(((SUMIF(AD:AD,AD5350,H:H)/VLOOKUP(AD5350,[2]Formula!V:X,3,0))*VLOOKUP(AD5350,[2]Formula!V:X,2,0))*H5350)/SUMIF(AD:AD,AD5350,H:H)))</f>
        <v/>
      </c>
      <c r="L5350" s="38" t="str">
        <f t="shared" si="499"/>
        <v/>
      </c>
      <c r="M5350" s="38" t="str">
        <f t="shared" si="500"/>
        <v/>
      </c>
      <c r="N5350" s="38" t="str">
        <f t="shared" si="502"/>
        <v/>
      </c>
      <c r="O5350" s="38" t="str">
        <f t="shared" si="498"/>
        <v/>
      </c>
      <c r="P5350" s="39" t="str">
        <f t="shared" si="503"/>
        <v/>
      </c>
      <c r="AC5350" s="42" t="str">
        <f>IF(B5350="","",VLOOKUP(B5350,[2]Formula!B:C,2,0))</f>
        <v/>
      </c>
      <c r="AD5350" s="43" t="str">
        <f t="shared" si="501"/>
        <v/>
      </c>
    </row>
    <row r="5351" spans="1:30" x14ac:dyDescent="0.25">
      <c r="A5351" s="64"/>
      <c r="B5351" s="64"/>
      <c r="C5351" s="66"/>
      <c r="D5351" s="67"/>
      <c r="E5351" s="64"/>
      <c r="F5351" s="64"/>
      <c r="G5351" s="37" t="str">
        <f>IF(E5351="","",IF(OR(E5351="Project Management",E5351="Project Support",E5351="Sprint Management",E5351="Sprint Support"),"NA",ROUND((((VLOOKUP(AD5351,[2]Formula!V:X,3,0)))-SUMIF(AD:AD,AD5351,H:H)),2)))</f>
        <v/>
      </c>
      <c r="H5351" s="71"/>
      <c r="I5351" s="72"/>
      <c r="J5351" s="72"/>
      <c r="K5351" s="38" t="str">
        <f>IF(E5351="","",IF(OR(E5351="Project Management",E5351="Project Support",E5351="Sprint Management",E5351="Sprint Support"),"NA",(((SUMIF(AD:AD,AD5351,H:H)/VLOOKUP(AD5351,[2]Formula!V:X,3,0))*VLOOKUP(AD5351,[2]Formula!V:X,2,0))*H5351)/SUMIF(AD:AD,AD5351,H:H)))</f>
        <v/>
      </c>
      <c r="L5351" s="38" t="str">
        <f t="shared" si="499"/>
        <v/>
      </c>
      <c r="M5351" s="38" t="str">
        <f t="shared" si="500"/>
        <v/>
      </c>
      <c r="N5351" s="38" t="str">
        <f t="shared" si="502"/>
        <v/>
      </c>
      <c r="O5351" s="38" t="str">
        <f t="shared" si="498"/>
        <v/>
      </c>
      <c r="P5351" s="39" t="str">
        <f t="shared" si="503"/>
        <v/>
      </c>
      <c r="AC5351" s="42" t="str">
        <f>IF(B5351="","",VLOOKUP(B5351,[2]Formula!B:C,2,0))</f>
        <v/>
      </c>
      <c r="AD5351" s="43" t="str">
        <f t="shared" si="501"/>
        <v/>
      </c>
    </row>
    <row r="5352" spans="1:30" x14ac:dyDescent="0.25">
      <c r="A5352" s="64"/>
      <c r="B5352" s="64"/>
      <c r="C5352" s="66"/>
      <c r="D5352" s="67"/>
      <c r="E5352" s="64"/>
      <c r="F5352" s="64"/>
      <c r="G5352" s="37" t="str">
        <f>IF(E5352="","",IF(OR(E5352="Project Management",E5352="Project Support",E5352="Sprint Management",E5352="Sprint Support"),"NA",ROUND((((VLOOKUP(AD5352,[2]Formula!V:X,3,0)))-SUMIF(AD:AD,AD5352,H:H)),2)))</f>
        <v/>
      </c>
      <c r="H5352" s="71"/>
      <c r="I5352" s="72"/>
      <c r="J5352" s="72"/>
      <c r="K5352" s="38" t="str">
        <f>IF(E5352="","",IF(OR(E5352="Project Management",E5352="Project Support",E5352="Sprint Management",E5352="Sprint Support"),"NA",(((SUMIF(AD:AD,AD5352,H:H)/VLOOKUP(AD5352,[2]Formula!V:X,3,0))*VLOOKUP(AD5352,[2]Formula!V:X,2,0))*H5352)/SUMIF(AD:AD,AD5352,H:H)))</f>
        <v/>
      </c>
      <c r="L5352" s="38" t="str">
        <f t="shared" si="499"/>
        <v/>
      </c>
      <c r="M5352" s="38" t="str">
        <f t="shared" si="500"/>
        <v/>
      </c>
      <c r="N5352" s="38" t="str">
        <f t="shared" si="502"/>
        <v/>
      </c>
      <c r="O5352" s="38" t="str">
        <f t="shared" si="498"/>
        <v/>
      </c>
      <c r="P5352" s="39" t="str">
        <f t="shared" si="503"/>
        <v/>
      </c>
      <c r="AC5352" s="42" t="str">
        <f>IF(B5352="","",VLOOKUP(B5352,[2]Formula!B:C,2,0))</f>
        <v/>
      </c>
      <c r="AD5352" s="43" t="str">
        <f t="shared" si="501"/>
        <v/>
      </c>
    </row>
    <row r="5353" spans="1:30" x14ac:dyDescent="0.25">
      <c r="A5353" s="64"/>
      <c r="B5353" s="64"/>
      <c r="C5353" s="66"/>
      <c r="D5353" s="67"/>
      <c r="E5353" s="64"/>
      <c r="F5353" s="64"/>
      <c r="G5353" s="37" t="str">
        <f>IF(E5353="","",IF(OR(E5353="Project Management",E5353="Project Support",E5353="Sprint Management",E5353="Sprint Support"),"NA",ROUND((((VLOOKUP(AD5353,[2]Formula!V:X,3,0)))-SUMIF(AD:AD,AD5353,H:H)),2)))</f>
        <v/>
      </c>
      <c r="H5353" s="71"/>
      <c r="I5353" s="72"/>
      <c r="J5353" s="72"/>
      <c r="K5353" s="38" t="str">
        <f>IF(E5353="","",IF(OR(E5353="Project Management",E5353="Project Support",E5353="Sprint Management",E5353="Sprint Support"),"NA",(((SUMIF(AD:AD,AD5353,H:H)/VLOOKUP(AD5353,[2]Formula!V:X,3,0))*VLOOKUP(AD5353,[2]Formula!V:X,2,0))*H5353)/SUMIF(AD:AD,AD5353,H:H)))</f>
        <v/>
      </c>
      <c r="L5353" s="38" t="str">
        <f t="shared" si="499"/>
        <v/>
      </c>
      <c r="M5353" s="38" t="str">
        <f t="shared" si="500"/>
        <v/>
      </c>
      <c r="N5353" s="38" t="str">
        <f t="shared" si="502"/>
        <v/>
      </c>
      <c r="O5353" s="38" t="str">
        <f t="shared" si="498"/>
        <v/>
      </c>
      <c r="P5353" s="39" t="str">
        <f t="shared" si="503"/>
        <v/>
      </c>
      <c r="AC5353" s="42" t="str">
        <f>IF(B5353="","",VLOOKUP(B5353,[2]Formula!B:C,2,0))</f>
        <v/>
      </c>
      <c r="AD5353" s="43" t="str">
        <f t="shared" si="501"/>
        <v/>
      </c>
    </row>
    <row r="5354" spans="1:30" x14ac:dyDescent="0.25">
      <c r="A5354" s="64"/>
      <c r="B5354" s="64"/>
      <c r="C5354" s="66"/>
      <c r="D5354" s="67"/>
      <c r="E5354" s="64"/>
      <c r="F5354" s="64"/>
      <c r="G5354" s="37" t="str">
        <f>IF(E5354="","",IF(OR(E5354="Project Management",E5354="Project Support",E5354="Sprint Management",E5354="Sprint Support"),"NA",ROUND((((VLOOKUP(AD5354,[2]Formula!V:X,3,0)))-SUMIF(AD:AD,AD5354,H:H)),2)))</f>
        <v/>
      </c>
      <c r="H5354" s="71"/>
      <c r="I5354" s="72"/>
      <c r="J5354" s="72"/>
      <c r="K5354" s="38" t="str">
        <f>IF(E5354="","",IF(OR(E5354="Project Management",E5354="Project Support",E5354="Sprint Management",E5354="Sprint Support"),"NA",(((SUMIF(AD:AD,AD5354,H:H)/VLOOKUP(AD5354,[2]Formula!V:X,3,0))*VLOOKUP(AD5354,[2]Formula!V:X,2,0))*H5354)/SUMIF(AD:AD,AD5354,H:H)))</f>
        <v/>
      </c>
      <c r="L5354" s="38" t="str">
        <f t="shared" si="499"/>
        <v/>
      </c>
      <c r="M5354" s="38" t="str">
        <f t="shared" si="500"/>
        <v/>
      </c>
      <c r="N5354" s="38" t="str">
        <f t="shared" si="502"/>
        <v/>
      </c>
      <c r="O5354" s="38" t="str">
        <f t="shared" si="498"/>
        <v/>
      </c>
      <c r="P5354" s="39" t="str">
        <f t="shared" si="503"/>
        <v/>
      </c>
      <c r="AC5354" s="42" t="str">
        <f>IF(B5354="","",VLOOKUP(B5354,[2]Formula!B:C,2,0))</f>
        <v/>
      </c>
      <c r="AD5354" s="43" t="str">
        <f t="shared" si="501"/>
        <v/>
      </c>
    </row>
    <row r="5355" spans="1:30" x14ac:dyDescent="0.25">
      <c r="A5355" s="64"/>
      <c r="B5355" s="64"/>
      <c r="C5355" s="66"/>
      <c r="D5355" s="67"/>
      <c r="E5355" s="64"/>
      <c r="F5355" s="64"/>
      <c r="G5355" s="37" t="str">
        <f>IF(E5355="","",IF(OR(E5355="Project Management",E5355="Project Support",E5355="Sprint Management",E5355="Sprint Support"),"NA",ROUND((((VLOOKUP(AD5355,[2]Formula!V:X,3,0)))-SUMIF(AD:AD,AD5355,H:H)),2)))</f>
        <v/>
      </c>
      <c r="H5355" s="71"/>
      <c r="I5355" s="72"/>
      <c r="J5355" s="72"/>
      <c r="K5355" s="38" t="str">
        <f>IF(E5355="","",IF(OR(E5355="Project Management",E5355="Project Support",E5355="Sprint Management",E5355="Sprint Support"),"NA",(((SUMIF(AD:AD,AD5355,H:H)/VLOOKUP(AD5355,[2]Formula!V:X,3,0))*VLOOKUP(AD5355,[2]Formula!V:X,2,0))*H5355)/SUMIF(AD:AD,AD5355,H:H)))</f>
        <v/>
      </c>
      <c r="L5355" s="38" t="str">
        <f t="shared" si="499"/>
        <v/>
      </c>
      <c r="M5355" s="38" t="str">
        <f t="shared" si="500"/>
        <v/>
      </c>
      <c r="N5355" s="38" t="str">
        <f t="shared" si="502"/>
        <v/>
      </c>
      <c r="O5355" s="38" t="str">
        <f t="shared" si="498"/>
        <v/>
      </c>
      <c r="P5355" s="39" t="str">
        <f t="shared" si="503"/>
        <v/>
      </c>
      <c r="AC5355" s="42" t="str">
        <f>IF(B5355="","",VLOOKUP(B5355,[2]Formula!B:C,2,0))</f>
        <v/>
      </c>
      <c r="AD5355" s="43" t="str">
        <f t="shared" si="501"/>
        <v/>
      </c>
    </row>
    <row r="5356" spans="1:30" x14ac:dyDescent="0.25">
      <c r="A5356" s="64"/>
      <c r="B5356" s="64"/>
      <c r="C5356" s="66"/>
      <c r="D5356" s="67"/>
      <c r="E5356" s="64"/>
      <c r="F5356" s="64"/>
      <c r="G5356" s="37" t="str">
        <f>IF(E5356="","",IF(OR(E5356="Project Management",E5356="Project Support",E5356="Sprint Management",E5356="Sprint Support"),"NA",ROUND((((VLOOKUP(AD5356,[2]Formula!V:X,3,0)))-SUMIF(AD:AD,AD5356,H:H)),2)))</f>
        <v/>
      </c>
      <c r="H5356" s="71"/>
      <c r="I5356" s="72"/>
      <c r="J5356" s="72"/>
      <c r="K5356" s="38" t="str">
        <f>IF(E5356="","",IF(OR(E5356="Project Management",E5356="Project Support",E5356="Sprint Management",E5356="Sprint Support"),"NA",(((SUMIF(AD:AD,AD5356,H:H)/VLOOKUP(AD5356,[2]Formula!V:X,3,0))*VLOOKUP(AD5356,[2]Formula!V:X,2,0))*H5356)/SUMIF(AD:AD,AD5356,H:H)))</f>
        <v/>
      </c>
      <c r="L5356" s="38" t="str">
        <f t="shared" si="499"/>
        <v/>
      </c>
      <c r="M5356" s="38" t="str">
        <f t="shared" si="500"/>
        <v/>
      </c>
      <c r="N5356" s="38" t="str">
        <f t="shared" si="502"/>
        <v/>
      </c>
      <c r="O5356" s="38" t="str">
        <f t="shared" si="498"/>
        <v/>
      </c>
      <c r="P5356" s="39" t="str">
        <f t="shared" si="503"/>
        <v/>
      </c>
      <c r="AC5356" s="42" t="str">
        <f>IF(B5356="","",VLOOKUP(B5356,[2]Formula!B:C,2,0))</f>
        <v/>
      </c>
      <c r="AD5356" s="43" t="str">
        <f t="shared" si="501"/>
        <v/>
      </c>
    </row>
    <row r="5357" spans="1:30" x14ac:dyDescent="0.25">
      <c r="A5357" s="64"/>
      <c r="B5357" s="64"/>
      <c r="C5357" s="66"/>
      <c r="D5357" s="67"/>
      <c r="E5357" s="64"/>
      <c r="F5357" s="64"/>
      <c r="G5357" s="37" t="str">
        <f>IF(E5357="","",IF(OR(E5357="Project Management",E5357="Project Support",E5357="Sprint Management",E5357="Sprint Support"),"NA",ROUND((((VLOOKUP(AD5357,[2]Formula!V:X,3,0)))-SUMIF(AD:AD,AD5357,H:H)),2)))</f>
        <v/>
      </c>
      <c r="H5357" s="71"/>
      <c r="I5357" s="72"/>
      <c r="J5357" s="72"/>
      <c r="K5357" s="38" t="str">
        <f>IF(E5357="","",IF(OR(E5357="Project Management",E5357="Project Support",E5357="Sprint Management",E5357="Sprint Support"),"NA",(((SUMIF(AD:AD,AD5357,H:H)/VLOOKUP(AD5357,[2]Formula!V:X,3,0))*VLOOKUP(AD5357,[2]Formula!V:X,2,0))*H5357)/SUMIF(AD:AD,AD5357,H:H)))</f>
        <v/>
      </c>
      <c r="L5357" s="38" t="str">
        <f t="shared" si="499"/>
        <v/>
      </c>
      <c r="M5357" s="38" t="str">
        <f t="shared" si="500"/>
        <v/>
      </c>
      <c r="N5357" s="38" t="str">
        <f t="shared" si="502"/>
        <v/>
      </c>
      <c r="O5357" s="38" t="str">
        <f t="shared" si="498"/>
        <v/>
      </c>
      <c r="P5357" s="39" t="str">
        <f t="shared" si="503"/>
        <v/>
      </c>
      <c r="AC5357" s="42" t="str">
        <f>IF(B5357="","",VLOOKUP(B5357,[2]Formula!B:C,2,0))</f>
        <v/>
      </c>
      <c r="AD5357" s="43" t="str">
        <f t="shared" si="501"/>
        <v/>
      </c>
    </row>
    <row r="5358" spans="1:30" x14ac:dyDescent="0.25">
      <c r="A5358" s="64"/>
      <c r="B5358" s="64"/>
      <c r="C5358" s="66"/>
      <c r="D5358" s="67"/>
      <c r="E5358" s="64"/>
      <c r="F5358" s="64"/>
      <c r="G5358" s="37" t="str">
        <f>IF(E5358="","",IF(OR(E5358="Project Management",E5358="Project Support",E5358="Sprint Management",E5358="Sprint Support"),"NA",ROUND((((VLOOKUP(AD5358,[2]Formula!V:X,3,0)))-SUMIF(AD:AD,AD5358,H:H)),2)))</f>
        <v/>
      </c>
      <c r="H5358" s="71"/>
      <c r="I5358" s="72"/>
      <c r="J5358" s="72"/>
      <c r="K5358" s="38" t="str">
        <f>IF(E5358="","",IF(OR(E5358="Project Management",E5358="Project Support",E5358="Sprint Management",E5358="Sprint Support"),"NA",(((SUMIF(AD:AD,AD5358,H:H)/VLOOKUP(AD5358,[2]Formula!V:X,3,0))*VLOOKUP(AD5358,[2]Formula!V:X,2,0))*H5358)/SUMIF(AD:AD,AD5358,H:H)))</f>
        <v/>
      </c>
      <c r="L5358" s="38" t="str">
        <f t="shared" si="499"/>
        <v/>
      </c>
      <c r="M5358" s="38" t="str">
        <f t="shared" si="500"/>
        <v/>
      </c>
      <c r="N5358" s="38" t="str">
        <f t="shared" si="502"/>
        <v/>
      </c>
      <c r="O5358" s="38" t="str">
        <f t="shared" si="498"/>
        <v/>
      </c>
      <c r="P5358" s="39" t="str">
        <f t="shared" si="503"/>
        <v/>
      </c>
      <c r="AC5358" s="42" t="str">
        <f>IF(B5358="","",VLOOKUP(B5358,[2]Formula!B:C,2,0))</f>
        <v/>
      </c>
      <c r="AD5358" s="43" t="str">
        <f t="shared" si="501"/>
        <v/>
      </c>
    </row>
    <row r="5359" spans="1:30" x14ac:dyDescent="0.25">
      <c r="A5359" s="64"/>
      <c r="B5359" s="64"/>
      <c r="C5359" s="66"/>
      <c r="D5359" s="67"/>
      <c r="E5359" s="64"/>
      <c r="F5359" s="64"/>
      <c r="G5359" s="37" t="str">
        <f>IF(E5359="","",IF(OR(E5359="Project Management",E5359="Project Support",E5359="Sprint Management",E5359="Sprint Support"),"NA",ROUND((((VLOOKUP(AD5359,[2]Formula!V:X,3,0)))-SUMIF(AD:AD,AD5359,H:H)),2)))</f>
        <v/>
      </c>
      <c r="H5359" s="71"/>
      <c r="I5359" s="72"/>
      <c r="J5359" s="72"/>
      <c r="K5359" s="38" t="str">
        <f>IF(E5359="","",IF(OR(E5359="Project Management",E5359="Project Support",E5359="Sprint Management",E5359="Sprint Support"),"NA",(((SUMIF(AD:AD,AD5359,H:H)/VLOOKUP(AD5359,[2]Formula!V:X,3,0))*VLOOKUP(AD5359,[2]Formula!V:X,2,0))*H5359)/SUMIF(AD:AD,AD5359,H:H)))</f>
        <v/>
      </c>
      <c r="L5359" s="38" t="str">
        <f t="shared" si="499"/>
        <v/>
      </c>
      <c r="M5359" s="38" t="str">
        <f t="shared" si="500"/>
        <v/>
      </c>
      <c r="N5359" s="38" t="str">
        <f t="shared" si="502"/>
        <v/>
      </c>
      <c r="O5359" s="38" t="str">
        <f t="shared" si="498"/>
        <v/>
      </c>
      <c r="P5359" s="39" t="str">
        <f t="shared" si="503"/>
        <v/>
      </c>
      <c r="AC5359" s="42" t="str">
        <f>IF(B5359="","",VLOOKUP(B5359,[2]Formula!B:C,2,0))</f>
        <v/>
      </c>
      <c r="AD5359" s="43" t="str">
        <f t="shared" si="501"/>
        <v/>
      </c>
    </row>
    <row r="5360" spans="1:30" x14ac:dyDescent="0.25">
      <c r="A5360" s="64"/>
      <c r="B5360" s="64"/>
      <c r="C5360" s="66"/>
      <c r="D5360" s="67"/>
      <c r="E5360" s="64"/>
      <c r="F5360" s="64"/>
      <c r="G5360" s="37" t="str">
        <f>IF(E5360="","",IF(OR(E5360="Project Management",E5360="Project Support",E5360="Sprint Management",E5360="Sprint Support"),"NA",ROUND((((VLOOKUP(AD5360,[2]Formula!V:X,3,0)))-SUMIF(AD:AD,AD5360,H:H)),2)))</f>
        <v/>
      </c>
      <c r="H5360" s="71"/>
      <c r="I5360" s="72"/>
      <c r="J5360" s="72"/>
      <c r="K5360" s="38" t="str">
        <f>IF(E5360="","",IF(OR(E5360="Project Management",E5360="Project Support",E5360="Sprint Management",E5360="Sprint Support"),"NA",(((SUMIF(AD:AD,AD5360,H:H)/VLOOKUP(AD5360,[2]Formula!V:X,3,0))*VLOOKUP(AD5360,[2]Formula!V:X,2,0))*H5360)/SUMIF(AD:AD,AD5360,H:H)))</f>
        <v/>
      </c>
      <c r="L5360" s="38" t="str">
        <f t="shared" si="499"/>
        <v/>
      </c>
      <c r="M5360" s="38" t="str">
        <f t="shared" si="500"/>
        <v/>
      </c>
      <c r="N5360" s="38" t="str">
        <f t="shared" si="502"/>
        <v/>
      </c>
      <c r="O5360" s="38" t="str">
        <f t="shared" si="498"/>
        <v/>
      </c>
      <c r="P5360" s="39" t="str">
        <f t="shared" si="503"/>
        <v/>
      </c>
      <c r="AC5360" s="42" t="str">
        <f>IF(B5360="","",VLOOKUP(B5360,[2]Formula!B:C,2,0))</f>
        <v/>
      </c>
      <c r="AD5360" s="43" t="str">
        <f t="shared" si="501"/>
        <v/>
      </c>
    </row>
    <row r="5361" spans="1:30" x14ac:dyDescent="0.25">
      <c r="A5361" s="64"/>
      <c r="B5361" s="64"/>
      <c r="C5361" s="66"/>
      <c r="D5361" s="67"/>
      <c r="E5361" s="64"/>
      <c r="F5361" s="64"/>
      <c r="G5361" s="37" t="str">
        <f>IF(E5361="","",IF(OR(E5361="Project Management",E5361="Project Support",E5361="Sprint Management",E5361="Sprint Support"),"NA",ROUND((((VLOOKUP(AD5361,[2]Formula!V:X,3,0)))-SUMIF(AD:AD,AD5361,H:H)),2)))</f>
        <v/>
      </c>
      <c r="H5361" s="71"/>
      <c r="I5361" s="72"/>
      <c r="J5361" s="72"/>
      <c r="K5361" s="38" t="str">
        <f>IF(E5361="","",IF(OR(E5361="Project Management",E5361="Project Support",E5361="Sprint Management",E5361="Sprint Support"),"NA",(((SUMIF(AD:AD,AD5361,H:H)/VLOOKUP(AD5361,[2]Formula!V:X,3,0))*VLOOKUP(AD5361,[2]Formula!V:X,2,0))*H5361)/SUMIF(AD:AD,AD5361,H:H)))</f>
        <v/>
      </c>
      <c r="L5361" s="38" t="str">
        <f t="shared" si="499"/>
        <v/>
      </c>
      <c r="M5361" s="38" t="str">
        <f t="shared" si="500"/>
        <v/>
      </c>
      <c r="N5361" s="38" t="str">
        <f t="shared" si="502"/>
        <v/>
      </c>
      <c r="O5361" s="38" t="str">
        <f t="shared" si="498"/>
        <v/>
      </c>
      <c r="P5361" s="39" t="str">
        <f t="shared" si="503"/>
        <v/>
      </c>
      <c r="AC5361" s="42" t="str">
        <f>IF(B5361="","",VLOOKUP(B5361,[2]Formula!B:C,2,0))</f>
        <v/>
      </c>
      <c r="AD5361" s="43" t="str">
        <f t="shared" si="501"/>
        <v/>
      </c>
    </row>
    <row r="5362" spans="1:30" x14ac:dyDescent="0.25">
      <c r="A5362" s="64"/>
      <c r="B5362" s="64"/>
      <c r="C5362" s="66"/>
      <c r="D5362" s="67"/>
      <c r="E5362" s="64"/>
      <c r="F5362" s="64"/>
      <c r="G5362" s="37" t="str">
        <f>IF(E5362="","",IF(OR(E5362="Project Management",E5362="Project Support",E5362="Sprint Management",E5362="Sprint Support"),"NA",ROUND((((VLOOKUP(AD5362,[2]Formula!V:X,3,0)))-SUMIF(AD:AD,AD5362,H:H)),2)))</f>
        <v/>
      </c>
      <c r="H5362" s="71"/>
      <c r="I5362" s="72"/>
      <c r="J5362" s="72"/>
      <c r="K5362" s="38" t="str">
        <f>IF(E5362="","",IF(OR(E5362="Project Management",E5362="Project Support",E5362="Sprint Management",E5362="Sprint Support"),"NA",(((SUMIF(AD:AD,AD5362,H:H)/VLOOKUP(AD5362,[2]Formula!V:X,3,0))*VLOOKUP(AD5362,[2]Formula!V:X,2,0))*H5362)/SUMIF(AD:AD,AD5362,H:H)))</f>
        <v/>
      </c>
      <c r="L5362" s="38" t="str">
        <f t="shared" si="499"/>
        <v/>
      </c>
      <c r="M5362" s="38" t="str">
        <f t="shared" si="500"/>
        <v/>
      </c>
      <c r="N5362" s="38" t="str">
        <f t="shared" si="502"/>
        <v/>
      </c>
      <c r="O5362" s="38" t="str">
        <f t="shared" si="498"/>
        <v/>
      </c>
      <c r="P5362" s="39" t="str">
        <f t="shared" si="503"/>
        <v/>
      </c>
      <c r="AC5362" s="42" t="str">
        <f>IF(B5362="","",VLOOKUP(B5362,[2]Formula!B:C,2,0))</f>
        <v/>
      </c>
      <c r="AD5362" s="43" t="str">
        <f t="shared" si="501"/>
        <v/>
      </c>
    </row>
    <row r="5363" spans="1:30" x14ac:dyDescent="0.25">
      <c r="A5363" s="64"/>
      <c r="B5363" s="64"/>
      <c r="C5363" s="66"/>
      <c r="D5363" s="67"/>
      <c r="E5363" s="64"/>
      <c r="F5363" s="64"/>
      <c r="G5363" s="37" t="str">
        <f>IF(E5363="","",IF(OR(E5363="Project Management",E5363="Project Support",E5363="Sprint Management",E5363="Sprint Support"),"NA",ROUND((((VLOOKUP(AD5363,[2]Formula!V:X,3,0)))-SUMIF(AD:AD,AD5363,H:H)),2)))</f>
        <v/>
      </c>
      <c r="H5363" s="71"/>
      <c r="I5363" s="72"/>
      <c r="J5363" s="72"/>
      <c r="K5363" s="38" t="str">
        <f>IF(E5363="","",IF(OR(E5363="Project Management",E5363="Project Support",E5363="Sprint Management",E5363="Sprint Support"),"NA",(((SUMIF(AD:AD,AD5363,H:H)/VLOOKUP(AD5363,[2]Formula!V:X,3,0))*VLOOKUP(AD5363,[2]Formula!V:X,2,0))*H5363)/SUMIF(AD:AD,AD5363,H:H)))</f>
        <v/>
      </c>
      <c r="L5363" s="38" t="str">
        <f t="shared" si="499"/>
        <v/>
      </c>
      <c r="M5363" s="38" t="str">
        <f t="shared" si="500"/>
        <v/>
      </c>
      <c r="N5363" s="38" t="str">
        <f t="shared" si="502"/>
        <v/>
      </c>
      <c r="O5363" s="38" t="str">
        <f t="shared" si="498"/>
        <v/>
      </c>
      <c r="P5363" s="39" t="str">
        <f t="shared" si="503"/>
        <v/>
      </c>
      <c r="AC5363" s="42" t="str">
        <f>IF(B5363="","",VLOOKUP(B5363,[2]Formula!B:C,2,0))</f>
        <v/>
      </c>
      <c r="AD5363" s="43" t="str">
        <f t="shared" si="501"/>
        <v/>
      </c>
    </row>
    <row r="5364" spans="1:30" x14ac:dyDescent="0.25">
      <c r="A5364" s="64"/>
      <c r="B5364" s="64"/>
      <c r="C5364" s="66"/>
      <c r="D5364" s="67"/>
      <c r="E5364" s="64"/>
      <c r="F5364" s="64"/>
      <c r="G5364" s="37" t="str">
        <f>IF(E5364="","",IF(OR(E5364="Project Management",E5364="Project Support",E5364="Sprint Management",E5364="Sprint Support"),"NA",ROUND((((VLOOKUP(AD5364,[2]Formula!V:X,3,0)))-SUMIF(AD:AD,AD5364,H:H)),2)))</f>
        <v/>
      </c>
      <c r="H5364" s="71"/>
      <c r="I5364" s="72"/>
      <c r="J5364" s="72"/>
      <c r="K5364" s="38" t="str">
        <f>IF(E5364="","",IF(OR(E5364="Project Management",E5364="Project Support",E5364="Sprint Management",E5364="Sprint Support"),"NA",(((SUMIF(AD:AD,AD5364,H:H)/VLOOKUP(AD5364,[2]Formula!V:X,3,0))*VLOOKUP(AD5364,[2]Formula!V:X,2,0))*H5364)/SUMIF(AD:AD,AD5364,H:H)))</f>
        <v/>
      </c>
      <c r="L5364" s="38" t="str">
        <f t="shared" si="499"/>
        <v/>
      </c>
      <c r="M5364" s="38" t="str">
        <f t="shared" si="500"/>
        <v/>
      </c>
      <c r="N5364" s="38" t="str">
        <f t="shared" si="502"/>
        <v/>
      </c>
      <c r="O5364" s="38" t="str">
        <f t="shared" si="498"/>
        <v/>
      </c>
      <c r="P5364" s="39" t="str">
        <f t="shared" si="503"/>
        <v/>
      </c>
      <c r="AC5364" s="42" t="str">
        <f>IF(B5364="","",VLOOKUP(B5364,[2]Formula!B:C,2,0))</f>
        <v/>
      </c>
      <c r="AD5364" s="43" t="str">
        <f t="shared" si="501"/>
        <v/>
      </c>
    </row>
    <row r="5365" spans="1:30" x14ac:dyDescent="0.25">
      <c r="A5365" s="64"/>
      <c r="B5365" s="64"/>
      <c r="C5365" s="66"/>
      <c r="D5365" s="67"/>
      <c r="E5365" s="64"/>
      <c r="F5365" s="64"/>
      <c r="G5365" s="37" t="str">
        <f>IF(E5365="","",IF(OR(E5365="Project Management",E5365="Project Support",E5365="Sprint Management",E5365="Sprint Support"),"NA",ROUND((((VLOOKUP(AD5365,[2]Formula!V:X,3,0)))-SUMIF(AD:AD,AD5365,H:H)),2)))</f>
        <v/>
      </c>
      <c r="H5365" s="71"/>
      <c r="I5365" s="72"/>
      <c r="J5365" s="72"/>
      <c r="K5365" s="38" t="str">
        <f>IF(E5365="","",IF(OR(E5365="Project Management",E5365="Project Support",E5365="Sprint Management",E5365="Sprint Support"),"NA",(((SUMIF(AD:AD,AD5365,H:H)/VLOOKUP(AD5365,[2]Formula!V:X,3,0))*VLOOKUP(AD5365,[2]Formula!V:X,2,0))*H5365)/SUMIF(AD:AD,AD5365,H:H)))</f>
        <v/>
      </c>
      <c r="L5365" s="38" t="str">
        <f t="shared" si="499"/>
        <v/>
      </c>
      <c r="M5365" s="38" t="str">
        <f t="shared" si="500"/>
        <v/>
      </c>
      <c r="N5365" s="38" t="str">
        <f t="shared" si="502"/>
        <v/>
      </c>
      <c r="O5365" s="38" t="str">
        <f t="shared" ref="O5365:O5428" si="504">IFERROR(L5365/M5365,"")</f>
        <v/>
      </c>
      <c r="P5365" s="39" t="str">
        <f t="shared" si="503"/>
        <v/>
      </c>
      <c r="AC5365" s="42" t="str">
        <f>IF(B5365="","",VLOOKUP(B5365,[2]Formula!B:C,2,0))</f>
        <v/>
      </c>
      <c r="AD5365" s="43" t="str">
        <f t="shared" si="501"/>
        <v/>
      </c>
    </row>
    <row r="5366" spans="1:30" x14ac:dyDescent="0.25">
      <c r="A5366" s="64"/>
      <c r="B5366" s="64"/>
      <c r="C5366" s="66"/>
      <c r="D5366" s="67"/>
      <c r="E5366" s="64"/>
      <c r="F5366" s="64"/>
      <c r="G5366" s="37" t="str">
        <f>IF(E5366="","",IF(OR(E5366="Project Management",E5366="Project Support",E5366="Sprint Management",E5366="Sprint Support"),"NA",ROUND((((VLOOKUP(AD5366,[2]Formula!V:X,3,0)))-SUMIF(AD:AD,AD5366,H:H)),2)))</f>
        <v/>
      </c>
      <c r="H5366" s="71"/>
      <c r="I5366" s="72"/>
      <c r="J5366" s="72"/>
      <c r="K5366" s="38" t="str">
        <f>IF(E5366="","",IF(OR(E5366="Project Management",E5366="Project Support",E5366="Sprint Management",E5366="Sprint Support"),"NA",(((SUMIF(AD:AD,AD5366,H:H)/VLOOKUP(AD5366,[2]Formula!V:X,3,0))*VLOOKUP(AD5366,[2]Formula!V:X,2,0))*H5366)/SUMIF(AD:AD,AD5366,H:H)))</f>
        <v/>
      </c>
      <c r="L5366" s="38" t="str">
        <f t="shared" si="499"/>
        <v/>
      </c>
      <c r="M5366" s="38" t="str">
        <f t="shared" si="500"/>
        <v/>
      </c>
      <c r="N5366" s="38" t="str">
        <f t="shared" si="502"/>
        <v/>
      </c>
      <c r="O5366" s="38" t="str">
        <f t="shared" si="504"/>
        <v/>
      </c>
      <c r="P5366" s="39" t="str">
        <f t="shared" si="503"/>
        <v/>
      </c>
      <c r="AC5366" s="42" t="str">
        <f>IF(B5366="","",VLOOKUP(B5366,[2]Formula!B:C,2,0))</f>
        <v/>
      </c>
      <c r="AD5366" s="43" t="str">
        <f t="shared" si="501"/>
        <v/>
      </c>
    </row>
    <row r="5367" spans="1:30" x14ac:dyDescent="0.25">
      <c r="A5367" s="64"/>
      <c r="B5367" s="64"/>
      <c r="C5367" s="66"/>
      <c r="D5367" s="67"/>
      <c r="E5367" s="64"/>
      <c r="F5367" s="64"/>
      <c r="G5367" s="37" t="str">
        <f>IF(E5367="","",IF(OR(E5367="Project Management",E5367="Project Support",E5367="Sprint Management",E5367="Sprint Support"),"NA",ROUND((((VLOOKUP(AD5367,[2]Formula!V:X,3,0)))-SUMIF(AD:AD,AD5367,H:H)),2)))</f>
        <v/>
      </c>
      <c r="H5367" s="71"/>
      <c r="I5367" s="72"/>
      <c r="J5367" s="72"/>
      <c r="K5367" s="38" t="str">
        <f>IF(E5367="","",IF(OR(E5367="Project Management",E5367="Project Support",E5367="Sprint Management",E5367="Sprint Support"),"NA",(((SUMIF(AD:AD,AD5367,H:H)/VLOOKUP(AD5367,[2]Formula!V:X,3,0))*VLOOKUP(AD5367,[2]Formula!V:X,2,0))*H5367)/SUMIF(AD:AD,AD5367,H:H)))</f>
        <v/>
      </c>
      <c r="L5367" s="38" t="str">
        <f t="shared" si="499"/>
        <v/>
      </c>
      <c r="M5367" s="38" t="str">
        <f t="shared" si="500"/>
        <v/>
      </c>
      <c r="N5367" s="38" t="str">
        <f t="shared" si="502"/>
        <v/>
      </c>
      <c r="O5367" s="38" t="str">
        <f t="shared" si="504"/>
        <v/>
      </c>
      <c r="P5367" s="39" t="str">
        <f t="shared" si="503"/>
        <v/>
      </c>
      <c r="AC5367" s="42" t="str">
        <f>IF(B5367="","",VLOOKUP(B5367,[2]Formula!B:C,2,0))</f>
        <v/>
      </c>
      <c r="AD5367" s="43" t="str">
        <f t="shared" si="501"/>
        <v/>
      </c>
    </row>
    <row r="5368" spans="1:30" x14ac:dyDescent="0.25">
      <c r="A5368" s="64"/>
      <c r="B5368" s="64"/>
      <c r="C5368" s="66"/>
      <c r="D5368" s="67"/>
      <c r="E5368" s="64"/>
      <c r="F5368" s="64"/>
      <c r="G5368" s="37" t="str">
        <f>IF(E5368="","",IF(OR(E5368="Project Management",E5368="Project Support",E5368="Sprint Management",E5368="Sprint Support"),"NA",ROUND((((VLOOKUP(AD5368,[2]Formula!V:X,3,0)))-SUMIF(AD:AD,AD5368,H:H)),2)))</f>
        <v/>
      </c>
      <c r="H5368" s="71"/>
      <c r="I5368" s="72"/>
      <c r="J5368" s="72"/>
      <c r="K5368" s="38" t="str">
        <f>IF(E5368="","",IF(OR(E5368="Project Management",E5368="Project Support",E5368="Sprint Management",E5368="Sprint Support"),"NA",(((SUMIF(AD:AD,AD5368,H:H)/VLOOKUP(AD5368,[2]Formula!V:X,3,0))*VLOOKUP(AD5368,[2]Formula!V:X,2,0))*H5368)/SUMIF(AD:AD,AD5368,H:H)))</f>
        <v/>
      </c>
      <c r="L5368" s="38" t="str">
        <f t="shared" si="499"/>
        <v/>
      </c>
      <c r="M5368" s="38" t="str">
        <f t="shared" si="500"/>
        <v/>
      </c>
      <c r="N5368" s="38" t="str">
        <f t="shared" si="502"/>
        <v/>
      </c>
      <c r="O5368" s="38" t="str">
        <f t="shared" si="504"/>
        <v/>
      </c>
      <c r="P5368" s="39" t="str">
        <f t="shared" si="503"/>
        <v/>
      </c>
      <c r="AC5368" s="42" t="str">
        <f>IF(B5368="","",VLOOKUP(B5368,[2]Formula!B:C,2,0))</f>
        <v/>
      </c>
      <c r="AD5368" s="43" t="str">
        <f t="shared" si="501"/>
        <v/>
      </c>
    </row>
    <row r="5369" spans="1:30" x14ac:dyDescent="0.25">
      <c r="A5369" s="64"/>
      <c r="B5369" s="64"/>
      <c r="C5369" s="66"/>
      <c r="D5369" s="67"/>
      <c r="E5369" s="64"/>
      <c r="F5369" s="64"/>
      <c r="G5369" s="37" t="str">
        <f>IF(E5369="","",IF(OR(E5369="Project Management",E5369="Project Support",E5369="Sprint Management",E5369="Sprint Support"),"NA",ROUND((((VLOOKUP(AD5369,[2]Formula!V:X,3,0)))-SUMIF(AD:AD,AD5369,H:H)),2)))</f>
        <v/>
      </c>
      <c r="H5369" s="71"/>
      <c r="I5369" s="72"/>
      <c r="J5369" s="72"/>
      <c r="K5369" s="38" t="str">
        <f>IF(E5369="","",IF(OR(E5369="Project Management",E5369="Project Support",E5369="Sprint Management",E5369="Sprint Support"),"NA",(((SUMIF(AD:AD,AD5369,H:H)/VLOOKUP(AD5369,[2]Formula!V:X,3,0))*VLOOKUP(AD5369,[2]Formula!V:X,2,0))*H5369)/SUMIF(AD:AD,AD5369,H:H)))</f>
        <v/>
      </c>
      <c r="L5369" s="38" t="str">
        <f t="shared" si="499"/>
        <v/>
      </c>
      <c r="M5369" s="38" t="str">
        <f t="shared" si="500"/>
        <v/>
      </c>
      <c r="N5369" s="38" t="str">
        <f t="shared" si="502"/>
        <v/>
      </c>
      <c r="O5369" s="38" t="str">
        <f t="shared" si="504"/>
        <v/>
      </c>
      <c r="P5369" s="39" t="str">
        <f t="shared" si="503"/>
        <v/>
      </c>
      <c r="AC5369" s="42" t="str">
        <f>IF(B5369="","",VLOOKUP(B5369,[2]Formula!B:C,2,0))</f>
        <v/>
      </c>
      <c r="AD5369" s="43" t="str">
        <f t="shared" si="501"/>
        <v/>
      </c>
    </row>
    <row r="5370" spans="1:30" x14ac:dyDescent="0.25">
      <c r="A5370" s="64"/>
      <c r="B5370" s="64"/>
      <c r="C5370" s="66"/>
      <c r="D5370" s="67"/>
      <c r="E5370" s="64"/>
      <c r="F5370" s="64"/>
      <c r="G5370" s="37" t="str">
        <f>IF(E5370="","",IF(OR(E5370="Project Management",E5370="Project Support",E5370="Sprint Management",E5370="Sprint Support"),"NA",ROUND((((VLOOKUP(AD5370,[2]Formula!V:X,3,0)))-SUMIF(AD:AD,AD5370,H:H)),2)))</f>
        <v/>
      </c>
      <c r="H5370" s="71"/>
      <c r="I5370" s="72"/>
      <c r="J5370" s="72"/>
      <c r="K5370" s="38" t="str">
        <f>IF(E5370="","",IF(OR(E5370="Project Management",E5370="Project Support",E5370="Sprint Management",E5370="Sprint Support"),"NA",(((SUMIF(AD:AD,AD5370,H:H)/VLOOKUP(AD5370,[2]Formula!V:X,3,0))*VLOOKUP(AD5370,[2]Formula!V:X,2,0))*H5370)/SUMIF(AD:AD,AD5370,H:H)))</f>
        <v/>
      </c>
      <c r="L5370" s="38" t="str">
        <f t="shared" si="499"/>
        <v/>
      </c>
      <c r="M5370" s="38" t="str">
        <f t="shared" si="500"/>
        <v/>
      </c>
      <c r="N5370" s="38" t="str">
        <f t="shared" si="502"/>
        <v/>
      </c>
      <c r="O5370" s="38" t="str">
        <f t="shared" si="504"/>
        <v/>
      </c>
      <c r="P5370" s="39" t="str">
        <f t="shared" si="503"/>
        <v/>
      </c>
      <c r="AC5370" s="42" t="str">
        <f>IF(B5370="","",VLOOKUP(B5370,[2]Formula!B:C,2,0))</f>
        <v/>
      </c>
      <c r="AD5370" s="43" t="str">
        <f t="shared" si="501"/>
        <v/>
      </c>
    </row>
    <row r="5371" spans="1:30" x14ac:dyDescent="0.25">
      <c r="A5371" s="64"/>
      <c r="B5371" s="64"/>
      <c r="C5371" s="66"/>
      <c r="D5371" s="67"/>
      <c r="E5371" s="64"/>
      <c r="F5371" s="64"/>
      <c r="G5371" s="37" t="str">
        <f>IF(E5371="","",IF(OR(E5371="Project Management",E5371="Project Support",E5371="Sprint Management",E5371="Sprint Support"),"NA",ROUND((((VLOOKUP(AD5371,[2]Formula!V:X,3,0)))-SUMIF(AD:AD,AD5371,H:H)),2)))</f>
        <v/>
      </c>
      <c r="H5371" s="71"/>
      <c r="I5371" s="72"/>
      <c r="J5371" s="72"/>
      <c r="K5371" s="38" t="str">
        <f>IF(E5371="","",IF(OR(E5371="Project Management",E5371="Project Support",E5371="Sprint Management",E5371="Sprint Support"),"NA",(((SUMIF(AD:AD,AD5371,H:H)/VLOOKUP(AD5371,[2]Formula!V:X,3,0))*VLOOKUP(AD5371,[2]Formula!V:X,2,0))*H5371)/SUMIF(AD:AD,AD5371,H:H)))</f>
        <v/>
      </c>
      <c r="L5371" s="38" t="str">
        <f t="shared" si="499"/>
        <v/>
      </c>
      <c r="M5371" s="38" t="str">
        <f t="shared" si="500"/>
        <v/>
      </c>
      <c r="N5371" s="38" t="str">
        <f t="shared" si="502"/>
        <v/>
      </c>
      <c r="O5371" s="38" t="str">
        <f t="shared" si="504"/>
        <v/>
      </c>
      <c r="P5371" s="39" t="str">
        <f t="shared" si="503"/>
        <v/>
      </c>
      <c r="AC5371" s="42" t="str">
        <f>IF(B5371="","",VLOOKUP(B5371,[2]Formula!B:C,2,0))</f>
        <v/>
      </c>
      <c r="AD5371" s="43" t="str">
        <f t="shared" si="501"/>
        <v/>
      </c>
    </row>
    <row r="5372" spans="1:30" x14ac:dyDescent="0.25">
      <c r="A5372" s="64"/>
      <c r="B5372" s="64"/>
      <c r="C5372" s="66"/>
      <c r="D5372" s="67"/>
      <c r="E5372" s="64"/>
      <c r="F5372" s="64"/>
      <c r="G5372" s="37" t="str">
        <f>IF(E5372="","",IF(OR(E5372="Project Management",E5372="Project Support",E5372="Sprint Management",E5372="Sprint Support"),"NA",ROUND((((VLOOKUP(AD5372,[2]Formula!V:X,3,0)))-SUMIF(AD:AD,AD5372,H:H)),2)))</f>
        <v/>
      </c>
      <c r="H5372" s="71"/>
      <c r="I5372" s="72"/>
      <c r="J5372" s="72"/>
      <c r="K5372" s="38" t="str">
        <f>IF(E5372="","",IF(OR(E5372="Project Management",E5372="Project Support",E5372="Sprint Management",E5372="Sprint Support"),"NA",(((SUMIF(AD:AD,AD5372,H:H)/VLOOKUP(AD5372,[2]Formula!V:X,3,0))*VLOOKUP(AD5372,[2]Formula!V:X,2,0))*H5372)/SUMIF(AD:AD,AD5372,H:H)))</f>
        <v/>
      </c>
      <c r="L5372" s="38" t="str">
        <f t="shared" si="499"/>
        <v/>
      </c>
      <c r="M5372" s="38" t="str">
        <f t="shared" si="500"/>
        <v/>
      </c>
      <c r="N5372" s="38" t="str">
        <f t="shared" si="502"/>
        <v/>
      </c>
      <c r="O5372" s="38" t="str">
        <f t="shared" si="504"/>
        <v/>
      </c>
      <c r="P5372" s="39" t="str">
        <f t="shared" si="503"/>
        <v/>
      </c>
      <c r="AC5372" s="42" t="str">
        <f>IF(B5372="","",VLOOKUP(B5372,[2]Formula!B:C,2,0))</f>
        <v/>
      </c>
      <c r="AD5372" s="43" t="str">
        <f t="shared" si="501"/>
        <v/>
      </c>
    </row>
    <row r="5373" spans="1:30" x14ac:dyDescent="0.25">
      <c r="A5373" s="64"/>
      <c r="B5373" s="64"/>
      <c r="C5373" s="66"/>
      <c r="D5373" s="67"/>
      <c r="E5373" s="64"/>
      <c r="F5373" s="64"/>
      <c r="G5373" s="37" t="str">
        <f>IF(E5373="","",IF(OR(E5373="Project Management",E5373="Project Support",E5373="Sprint Management",E5373="Sprint Support"),"NA",ROUND((((VLOOKUP(AD5373,[2]Formula!V:X,3,0)))-SUMIF(AD:AD,AD5373,H:H)),2)))</f>
        <v/>
      </c>
      <c r="H5373" s="71"/>
      <c r="I5373" s="72"/>
      <c r="J5373" s="72"/>
      <c r="K5373" s="38" t="str">
        <f>IF(E5373="","",IF(OR(E5373="Project Management",E5373="Project Support",E5373="Sprint Management",E5373="Sprint Support"),"NA",(((SUMIF(AD:AD,AD5373,H:H)/VLOOKUP(AD5373,[2]Formula!V:X,3,0))*VLOOKUP(AD5373,[2]Formula!V:X,2,0))*H5373)/SUMIF(AD:AD,AD5373,H:H)))</f>
        <v/>
      </c>
      <c r="L5373" s="38" t="str">
        <f t="shared" si="499"/>
        <v/>
      </c>
      <c r="M5373" s="38" t="str">
        <f t="shared" si="500"/>
        <v/>
      </c>
      <c r="N5373" s="38" t="str">
        <f t="shared" si="502"/>
        <v/>
      </c>
      <c r="O5373" s="38" t="str">
        <f t="shared" si="504"/>
        <v/>
      </c>
      <c r="P5373" s="39" t="str">
        <f t="shared" si="503"/>
        <v/>
      </c>
      <c r="AC5373" s="42" t="str">
        <f>IF(B5373="","",VLOOKUP(B5373,[2]Formula!B:C,2,0))</f>
        <v/>
      </c>
      <c r="AD5373" s="43" t="str">
        <f t="shared" si="501"/>
        <v/>
      </c>
    </row>
    <row r="5374" spans="1:30" x14ac:dyDescent="0.25">
      <c r="A5374" s="64"/>
      <c r="B5374" s="64"/>
      <c r="C5374" s="66"/>
      <c r="D5374" s="67"/>
      <c r="E5374" s="64"/>
      <c r="F5374" s="64"/>
      <c r="G5374" s="37" t="str">
        <f>IF(E5374="","",IF(OR(E5374="Project Management",E5374="Project Support",E5374="Sprint Management",E5374="Sprint Support"),"NA",ROUND((((VLOOKUP(AD5374,[2]Formula!V:X,3,0)))-SUMIF(AD:AD,AD5374,H:H)),2)))</f>
        <v/>
      </c>
      <c r="H5374" s="71"/>
      <c r="I5374" s="72"/>
      <c r="J5374" s="72"/>
      <c r="K5374" s="38" t="str">
        <f>IF(E5374="","",IF(OR(E5374="Project Management",E5374="Project Support",E5374="Sprint Management",E5374="Sprint Support"),"NA",(((SUMIF(AD:AD,AD5374,H:H)/VLOOKUP(AD5374,[2]Formula!V:X,3,0))*VLOOKUP(AD5374,[2]Formula!V:X,2,0))*H5374)/SUMIF(AD:AD,AD5374,H:H)))</f>
        <v/>
      </c>
      <c r="L5374" s="38" t="str">
        <f t="shared" si="499"/>
        <v/>
      </c>
      <c r="M5374" s="38" t="str">
        <f t="shared" si="500"/>
        <v/>
      </c>
      <c r="N5374" s="38" t="str">
        <f t="shared" si="502"/>
        <v/>
      </c>
      <c r="O5374" s="38" t="str">
        <f t="shared" si="504"/>
        <v/>
      </c>
      <c r="P5374" s="39" t="str">
        <f t="shared" si="503"/>
        <v/>
      </c>
      <c r="AC5374" s="42" t="str">
        <f>IF(B5374="","",VLOOKUP(B5374,[2]Formula!B:C,2,0))</f>
        <v/>
      </c>
      <c r="AD5374" s="43" t="str">
        <f t="shared" si="501"/>
        <v/>
      </c>
    </row>
    <row r="5375" spans="1:30" x14ac:dyDescent="0.25">
      <c r="A5375" s="64"/>
      <c r="B5375" s="64"/>
      <c r="C5375" s="66"/>
      <c r="D5375" s="67"/>
      <c r="E5375" s="64"/>
      <c r="F5375" s="64"/>
      <c r="G5375" s="37" t="str">
        <f>IF(E5375="","",IF(OR(E5375="Project Management",E5375="Project Support",E5375="Sprint Management",E5375="Sprint Support"),"NA",ROUND((((VLOOKUP(AD5375,[2]Formula!V:X,3,0)))-SUMIF(AD:AD,AD5375,H:H)),2)))</f>
        <v/>
      </c>
      <c r="H5375" s="71"/>
      <c r="I5375" s="72"/>
      <c r="J5375" s="72"/>
      <c r="K5375" s="38" t="str">
        <f>IF(E5375="","",IF(OR(E5375="Project Management",E5375="Project Support",E5375="Sprint Management",E5375="Sprint Support"),"NA",(((SUMIF(AD:AD,AD5375,H:H)/VLOOKUP(AD5375,[2]Formula!V:X,3,0))*VLOOKUP(AD5375,[2]Formula!V:X,2,0))*H5375)/SUMIF(AD:AD,AD5375,H:H)))</f>
        <v/>
      </c>
      <c r="L5375" s="38" t="str">
        <f t="shared" si="499"/>
        <v/>
      </c>
      <c r="M5375" s="38" t="str">
        <f t="shared" si="500"/>
        <v/>
      </c>
      <c r="N5375" s="38" t="str">
        <f t="shared" si="502"/>
        <v/>
      </c>
      <c r="O5375" s="38" t="str">
        <f t="shared" si="504"/>
        <v/>
      </c>
      <c r="P5375" s="39" t="str">
        <f t="shared" si="503"/>
        <v/>
      </c>
      <c r="AC5375" s="42" t="str">
        <f>IF(B5375="","",VLOOKUP(B5375,[2]Formula!B:C,2,0))</f>
        <v/>
      </c>
      <c r="AD5375" s="43" t="str">
        <f t="shared" si="501"/>
        <v/>
      </c>
    </row>
    <row r="5376" spans="1:30" x14ac:dyDescent="0.25">
      <c r="A5376" s="64"/>
      <c r="B5376" s="64"/>
      <c r="C5376" s="66"/>
      <c r="D5376" s="67"/>
      <c r="E5376" s="64"/>
      <c r="F5376" s="64"/>
      <c r="G5376" s="37" t="str">
        <f>IF(E5376="","",IF(OR(E5376="Project Management",E5376="Project Support",E5376="Sprint Management",E5376="Sprint Support"),"NA",ROUND((((VLOOKUP(AD5376,[2]Formula!V:X,3,0)))-SUMIF(AD:AD,AD5376,H:H)),2)))</f>
        <v/>
      </c>
      <c r="H5376" s="71"/>
      <c r="I5376" s="72"/>
      <c r="J5376" s="72"/>
      <c r="K5376" s="38" t="str">
        <f>IF(E5376="","",IF(OR(E5376="Project Management",E5376="Project Support",E5376="Sprint Management",E5376="Sprint Support"),"NA",(((SUMIF(AD:AD,AD5376,H:H)/VLOOKUP(AD5376,[2]Formula!V:X,3,0))*VLOOKUP(AD5376,[2]Formula!V:X,2,0))*H5376)/SUMIF(AD:AD,AD5376,H:H)))</f>
        <v/>
      </c>
      <c r="L5376" s="38" t="str">
        <f t="shared" si="499"/>
        <v/>
      </c>
      <c r="M5376" s="38" t="str">
        <f t="shared" si="500"/>
        <v/>
      </c>
      <c r="N5376" s="38" t="str">
        <f t="shared" si="502"/>
        <v/>
      </c>
      <c r="O5376" s="38" t="str">
        <f t="shared" si="504"/>
        <v/>
      </c>
      <c r="P5376" s="39" t="str">
        <f t="shared" si="503"/>
        <v/>
      </c>
      <c r="AC5376" s="42" t="str">
        <f>IF(B5376="","",VLOOKUP(B5376,[2]Formula!B:C,2,0))</f>
        <v/>
      </c>
      <c r="AD5376" s="43" t="str">
        <f t="shared" si="501"/>
        <v/>
      </c>
    </row>
    <row r="5377" spans="1:30" x14ac:dyDescent="0.25">
      <c r="A5377" s="64"/>
      <c r="B5377" s="64"/>
      <c r="C5377" s="66"/>
      <c r="D5377" s="67"/>
      <c r="E5377" s="64"/>
      <c r="F5377" s="64"/>
      <c r="G5377" s="37" t="str">
        <f>IF(E5377="","",IF(OR(E5377="Project Management",E5377="Project Support",E5377="Sprint Management",E5377="Sprint Support"),"NA",ROUND((((VLOOKUP(AD5377,[2]Formula!V:X,3,0)))-SUMIF(AD:AD,AD5377,H:H)),2)))</f>
        <v/>
      </c>
      <c r="H5377" s="71"/>
      <c r="I5377" s="72"/>
      <c r="J5377" s="72"/>
      <c r="K5377" s="38" t="str">
        <f>IF(E5377="","",IF(OR(E5377="Project Management",E5377="Project Support",E5377="Sprint Management",E5377="Sprint Support"),"NA",(((SUMIF(AD:AD,AD5377,H:H)/VLOOKUP(AD5377,[2]Formula!V:X,3,0))*VLOOKUP(AD5377,[2]Formula!V:X,2,0))*H5377)/SUMIF(AD:AD,AD5377,H:H)))</f>
        <v/>
      </c>
      <c r="L5377" s="38" t="str">
        <f t="shared" si="499"/>
        <v/>
      </c>
      <c r="M5377" s="38" t="str">
        <f t="shared" si="500"/>
        <v/>
      </c>
      <c r="N5377" s="38" t="str">
        <f t="shared" si="502"/>
        <v/>
      </c>
      <c r="O5377" s="38" t="str">
        <f t="shared" si="504"/>
        <v/>
      </c>
      <c r="P5377" s="39" t="str">
        <f t="shared" si="503"/>
        <v/>
      </c>
      <c r="AC5377" s="42" t="str">
        <f>IF(B5377="","",VLOOKUP(B5377,[2]Formula!B:C,2,0))</f>
        <v/>
      </c>
      <c r="AD5377" s="43" t="str">
        <f t="shared" si="501"/>
        <v/>
      </c>
    </row>
    <row r="5378" spans="1:30" x14ac:dyDescent="0.25">
      <c r="A5378" s="64"/>
      <c r="B5378" s="64"/>
      <c r="C5378" s="66"/>
      <c r="D5378" s="67"/>
      <c r="E5378" s="64"/>
      <c r="F5378" s="64"/>
      <c r="G5378" s="37" t="str">
        <f>IF(E5378="","",IF(OR(E5378="Project Management",E5378="Project Support",E5378="Sprint Management",E5378="Sprint Support"),"NA",ROUND((((VLOOKUP(AD5378,[2]Formula!V:X,3,0)))-SUMIF(AD:AD,AD5378,H:H)),2)))</f>
        <v/>
      </c>
      <c r="H5378" s="71"/>
      <c r="I5378" s="72"/>
      <c r="J5378" s="72"/>
      <c r="K5378" s="38" t="str">
        <f>IF(E5378="","",IF(OR(E5378="Project Management",E5378="Project Support",E5378="Sprint Management",E5378="Sprint Support"),"NA",(((SUMIF(AD:AD,AD5378,H:H)/VLOOKUP(AD5378,[2]Formula!V:X,3,0))*VLOOKUP(AD5378,[2]Formula!V:X,2,0))*H5378)/SUMIF(AD:AD,AD5378,H:H)))</f>
        <v/>
      </c>
      <c r="L5378" s="38" t="str">
        <f t="shared" ref="L5378:L5441" si="505">IFERROR(IF(K5378="NA",(H5378/I5378),(K5378/I5378)),"")</f>
        <v/>
      </c>
      <c r="M5378" s="38" t="str">
        <f t="shared" ref="M5378:M5441" si="506">IFERROR(IF(K5378="NA",1,(K5378/H5378)),"")</f>
        <v/>
      </c>
      <c r="N5378" s="38" t="str">
        <f t="shared" si="502"/>
        <v/>
      </c>
      <c r="O5378" s="38" t="str">
        <f t="shared" si="504"/>
        <v/>
      </c>
      <c r="P5378" s="39" t="str">
        <f t="shared" si="503"/>
        <v/>
      </c>
      <c r="AC5378" s="42" t="str">
        <f>IF(B5378="","",VLOOKUP(B5378,[2]Formula!B:C,2,0))</f>
        <v/>
      </c>
      <c r="AD5378" s="43" t="str">
        <f t="shared" ref="AD5378:AD5441" si="507">IF(B5378="","",CONCATENATE(B5378,"_",E5378))</f>
        <v/>
      </c>
    </row>
    <row r="5379" spans="1:30" x14ac:dyDescent="0.25">
      <c r="A5379" s="64"/>
      <c r="B5379" s="64"/>
      <c r="C5379" s="66"/>
      <c r="D5379" s="67"/>
      <c r="E5379" s="64"/>
      <c r="F5379" s="64"/>
      <c r="G5379" s="37" t="str">
        <f>IF(E5379="","",IF(OR(E5379="Project Management",E5379="Project Support",E5379="Sprint Management",E5379="Sprint Support"),"NA",ROUND((((VLOOKUP(AD5379,[2]Formula!V:X,3,0)))-SUMIF(AD:AD,AD5379,H:H)),2)))</f>
        <v/>
      </c>
      <c r="H5379" s="71"/>
      <c r="I5379" s="72"/>
      <c r="J5379" s="72"/>
      <c r="K5379" s="38" t="str">
        <f>IF(E5379="","",IF(OR(E5379="Project Management",E5379="Project Support",E5379="Sprint Management",E5379="Sprint Support"),"NA",(((SUMIF(AD:AD,AD5379,H:H)/VLOOKUP(AD5379,[2]Formula!V:X,3,0))*VLOOKUP(AD5379,[2]Formula!V:X,2,0))*H5379)/SUMIF(AD:AD,AD5379,H:H)))</f>
        <v/>
      </c>
      <c r="L5379" s="38" t="str">
        <f t="shared" si="505"/>
        <v/>
      </c>
      <c r="M5379" s="38" t="str">
        <f t="shared" si="506"/>
        <v/>
      </c>
      <c r="N5379" s="38" t="str">
        <f t="shared" ref="N5379:N5442" si="508">IFERROR(((L5379-M5379)/M5379)*100,"")</f>
        <v/>
      </c>
      <c r="O5379" s="38" t="str">
        <f t="shared" si="504"/>
        <v/>
      </c>
      <c r="P5379" s="39" t="str">
        <f t="shared" ref="P5379:P5442" si="509">IF(O5379="","",1)</f>
        <v/>
      </c>
      <c r="AC5379" s="42" t="str">
        <f>IF(B5379="","",VLOOKUP(B5379,[2]Formula!B:C,2,0))</f>
        <v/>
      </c>
      <c r="AD5379" s="43" t="str">
        <f t="shared" si="507"/>
        <v/>
      </c>
    </row>
    <row r="5380" spans="1:30" x14ac:dyDescent="0.25">
      <c r="A5380" s="64"/>
      <c r="B5380" s="64"/>
      <c r="C5380" s="66"/>
      <c r="D5380" s="67"/>
      <c r="E5380" s="64"/>
      <c r="F5380" s="64"/>
      <c r="G5380" s="37" t="str">
        <f>IF(E5380="","",IF(OR(E5380="Project Management",E5380="Project Support",E5380="Sprint Management",E5380="Sprint Support"),"NA",ROUND((((VLOOKUP(AD5380,[2]Formula!V:X,3,0)))-SUMIF(AD:AD,AD5380,H:H)),2)))</f>
        <v/>
      </c>
      <c r="H5380" s="71"/>
      <c r="I5380" s="72"/>
      <c r="J5380" s="72"/>
      <c r="K5380" s="38" t="str">
        <f>IF(E5380="","",IF(OR(E5380="Project Management",E5380="Project Support",E5380="Sprint Management",E5380="Sprint Support"),"NA",(((SUMIF(AD:AD,AD5380,H:H)/VLOOKUP(AD5380,[2]Formula!V:X,3,0))*VLOOKUP(AD5380,[2]Formula!V:X,2,0))*H5380)/SUMIF(AD:AD,AD5380,H:H)))</f>
        <v/>
      </c>
      <c r="L5380" s="38" t="str">
        <f t="shared" si="505"/>
        <v/>
      </c>
      <c r="M5380" s="38" t="str">
        <f t="shared" si="506"/>
        <v/>
      </c>
      <c r="N5380" s="38" t="str">
        <f t="shared" si="508"/>
        <v/>
      </c>
      <c r="O5380" s="38" t="str">
        <f t="shared" si="504"/>
        <v/>
      </c>
      <c r="P5380" s="39" t="str">
        <f t="shared" si="509"/>
        <v/>
      </c>
      <c r="AC5380" s="42" t="str">
        <f>IF(B5380="","",VLOOKUP(B5380,[2]Formula!B:C,2,0))</f>
        <v/>
      </c>
      <c r="AD5380" s="43" t="str">
        <f t="shared" si="507"/>
        <v/>
      </c>
    </row>
    <row r="5381" spans="1:30" x14ac:dyDescent="0.25">
      <c r="A5381" s="64"/>
      <c r="B5381" s="64"/>
      <c r="C5381" s="66"/>
      <c r="D5381" s="67"/>
      <c r="E5381" s="64"/>
      <c r="F5381" s="64"/>
      <c r="G5381" s="37" t="str">
        <f>IF(E5381="","",IF(OR(E5381="Project Management",E5381="Project Support",E5381="Sprint Management",E5381="Sprint Support"),"NA",ROUND((((VLOOKUP(AD5381,[2]Formula!V:X,3,0)))-SUMIF(AD:AD,AD5381,H:H)),2)))</f>
        <v/>
      </c>
      <c r="H5381" s="71"/>
      <c r="I5381" s="72"/>
      <c r="J5381" s="72"/>
      <c r="K5381" s="38" t="str">
        <f>IF(E5381="","",IF(OR(E5381="Project Management",E5381="Project Support",E5381="Sprint Management",E5381="Sprint Support"),"NA",(((SUMIF(AD:AD,AD5381,H:H)/VLOOKUP(AD5381,[2]Formula!V:X,3,0))*VLOOKUP(AD5381,[2]Formula!V:X,2,0))*H5381)/SUMIF(AD:AD,AD5381,H:H)))</f>
        <v/>
      </c>
      <c r="L5381" s="38" t="str">
        <f t="shared" si="505"/>
        <v/>
      </c>
      <c r="M5381" s="38" t="str">
        <f t="shared" si="506"/>
        <v/>
      </c>
      <c r="N5381" s="38" t="str">
        <f t="shared" si="508"/>
        <v/>
      </c>
      <c r="O5381" s="38" t="str">
        <f t="shared" si="504"/>
        <v/>
      </c>
      <c r="P5381" s="39" t="str">
        <f t="shared" si="509"/>
        <v/>
      </c>
      <c r="AC5381" s="42" t="str">
        <f>IF(B5381="","",VLOOKUP(B5381,[2]Formula!B:C,2,0))</f>
        <v/>
      </c>
      <c r="AD5381" s="43" t="str">
        <f t="shared" si="507"/>
        <v/>
      </c>
    </row>
    <row r="5382" spans="1:30" x14ac:dyDescent="0.25">
      <c r="A5382" s="64"/>
      <c r="B5382" s="64"/>
      <c r="C5382" s="66"/>
      <c r="D5382" s="67"/>
      <c r="E5382" s="64"/>
      <c r="F5382" s="64"/>
      <c r="G5382" s="37" t="str">
        <f>IF(E5382="","",IF(OR(E5382="Project Management",E5382="Project Support",E5382="Sprint Management",E5382="Sprint Support"),"NA",ROUND((((VLOOKUP(AD5382,[2]Formula!V:X,3,0)))-SUMIF(AD:AD,AD5382,H:H)),2)))</f>
        <v/>
      </c>
      <c r="H5382" s="71"/>
      <c r="I5382" s="72"/>
      <c r="J5382" s="72"/>
      <c r="K5382" s="38" t="str">
        <f>IF(E5382="","",IF(OR(E5382="Project Management",E5382="Project Support",E5382="Sprint Management",E5382="Sprint Support"),"NA",(((SUMIF(AD:AD,AD5382,H:H)/VLOOKUP(AD5382,[2]Formula!V:X,3,0))*VLOOKUP(AD5382,[2]Formula!V:X,2,0))*H5382)/SUMIF(AD:AD,AD5382,H:H)))</f>
        <v/>
      </c>
      <c r="L5382" s="38" t="str">
        <f t="shared" si="505"/>
        <v/>
      </c>
      <c r="M5382" s="38" t="str">
        <f t="shared" si="506"/>
        <v/>
      </c>
      <c r="N5382" s="38" t="str">
        <f t="shared" si="508"/>
        <v/>
      </c>
      <c r="O5382" s="38" t="str">
        <f t="shared" si="504"/>
        <v/>
      </c>
      <c r="P5382" s="39" t="str">
        <f t="shared" si="509"/>
        <v/>
      </c>
      <c r="AC5382" s="42" t="str">
        <f>IF(B5382="","",VLOOKUP(B5382,[2]Formula!B:C,2,0))</f>
        <v/>
      </c>
      <c r="AD5382" s="43" t="str">
        <f t="shared" si="507"/>
        <v/>
      </c>
    </row>
    <row r="5383" spans="1:30" x14ac:dyDescent="0.25">
      <c r="A5383" s="64"/>
      <c r="B5383" s="64"/>
      <c r="C5383" s="66"/>
      <c r="D5383" s="67"/>
      <c r="E5383" s="64"/>
      <c r="F5383" s="64"/>
      <c r="G5383" s="37" t="str">
        <f>IF(E5383="","",IF(OR(E5383="Project Management",E5383="Project Support",E5383="Sprint Management",E5383="Sprint Support"),"NA",ROUND((((VLOOKUP(AD5383,[2]Formula!V:X,3,0)))-SUMIF(AD:AD,AD5383,H:H)),2)))</f>
        <v/>
      </c>
      <c r="H5383" s="71"/>
      <c r="I5383" s="72"/>
      <c r="J5383" s="72"/>
      <c r="K5383" s="38" t="str">
        <f>IF(E5383="","",IF(OR(E5383="Project Management",E5383="Project Support",E5383="Sprint Management",E5383="Sprint Support"),"NA",(((SUMIF(AD:AD,AD5383,H:H)/VLOOKUP(AD5383,[2]Formula!V:X,3,0))*VLOOKUP(AD5383,[2]Formula!V:X,2,0))*H5383)/SUMIF(AD:AD,AD5383,H:H)))</f>
        <v/>
      </c>
      <c r="L5383" s="38" t="str">
        <f t="shared" si="505"/>
        <v/>
      </c>
      <c r="M5383" s="38" t="str">
        <f t="shared" si="506"/>
        <v/>
      </c>
      <c r="N5383" s="38" t="str">
        <f t="shared" si="508"/>
        <v/>
      </c>
      <c r="O5383" s="38" t="str">
        <f t="shared" si="504"/>
        <v/>
      </c>
      <c r="P5383" s="39" t="str">
        <f t="shared" si="509"/>
        <v/>
      </c>
      <c r="AC5383" s="42" t="str">
        <f>IF(B5383="","",VLOOKUP(B5383,[2]Formula!B:C,2,0))</f>
        <v/>
      </c>
      <c r="AD5383" s="43" t="str">
        <f t="shared" si="507"/>
        <v/>
      </c>
    </row>
    <row r="5384" spans="1:30" x14ac:dyDescent="0.25">
      <c r="A5384" s="64"/>
      <c r="B5384" s="64"/>
      <c r="C5384" s="66"/>
      <c r="D5384" s="67"/>
      <c r="E5384" s="64"/>
      <c r="F5384" s="64"/>
      <c r="G5384" s="37" t="str">
        <f>IF(E5384="","",IF(OR(E5384="Project Management",E5384="Project Support",E5384="Sprint Management",E5384="Sprint Support"),"NA",ROUND((((VLOOKUP(AD5384,[2]Formula!V:X,3,0)))-SUMIF(AD:AD,AD5384,H:H)),2)))</f>
        <v/>
      </c>
      <c r="H5384" s="71"/>
      <c r="I5384" s="72"/>
      <c r="J5384" s="72"/>
      <c r="K5384" s="38" t="str">
        <f>IF(E5384="","",IF(OR(E5384="Project Management",E5384="Project Support",E5384="Sprint Management",E5384="Sprint Support"),"NA",(((SUMIF(AD:AD,AD5384,H:H)/VLOOKUP(AD5384,[2]Formula!V:X,3,0))*VLOOKUP(AD5384,[2]Formula!V:X,2,0))*H5384)/SUMIF(AD:AD,AD5384,H:H)))</f>
        <v/>
      </c>
      <c r="L5384" s="38" t="str">
        <f t="shared" si="505"/>
        <v/>
      </c>
      <c r="M5384" s="38" t="str">
        <f t="shared" si="506"/>
        <v/>
      </c>
      <c r="N5384" s="38" t="str">
        <f t="shared" si="508"/>
        <v/>
      </c>
      <c r="O5384" s="38" t="str">
        <f t="shared" si="504"/>
        <v/>
      </c>
      <c r="P5384" s="39" t="str">
        <f t="shared" si="509"/>
        <v/>
      </c>
      <c r="AC5384" s="42" t="str">
        <f>IF(B5384="","",VLOOKUP(B5384,[2]Formula!B:C,2,0))</f>
        <v/>
      </c>
      <c r="AD5384" s="43" t="str">
        <f t="shared" si="507"/>
        <v/>
      </c>
    </row>
    <row r="5385" spans="1:30" x14ac:dyDescent="0.25">
      <c r="A5385" s="64"/>
      <c r="B5385" s="64"/>
      <c r="C5385" s="66"/>
      <c r="D5385" s="67"/>
      <c r="E5385" s="64"/>
      <c r="F5385" s="64"/>
      <c r="G5385" s="37" t="str">
        <f>IF(E5385="","",IF(OR(E5385="Project Management",E5385="Project Support",E5385="Sprint Management",E5385="Sprint Support"),"NA",ROUND((((VLOOKUP(AD5385,[2]Formula!V:X,3,0)))-SUMIF(AD:AD,AD5385,H:H)),2)))</f>
        <v/>
      </c>
      <c r="H5385" s="71"/>
      <c r="I5385" s="72"/>
      <c r="J5385" s="72"/>
      <c r="K5385" s="38" t="str">
        <f>IF(E5385="","",IF(OR(E5385="Project Management",E5385="Project Support",E5385="Sprint Management",E5385="Sprint Support"),"NA",(((SUMIF(AD:AD,AD5385,H:H)/VLOOKUP(AD5385,[2]Formula!V:X,3,0))*VLOOKUP(AD5385,[2]Formula!V:X,2,0))*H5385)/SUMIF(AD:AD,AD5385,H:H)))</f>
        <v/>
      </c>
      <c r="L5385" s="38" t="str">
        <f t="shared" si="505"/>
        <v/>
      </c>
      <c r="M5385" s="38" t="str">
        <f t="shared" si="506"/>
        <v/>
      </c>
      <c r="N5385" s="38" t="str">
        <f t="shared" si="508"/>
        <v/>
      </c>
      <c r="O5385" s="38" t="str">
        <f t="shared" si="504"/>
        <v/>
      </c>
      <c r="P5385" s="39" t="str">
        <f t="shared" si="509"/>
        <v/>
      </c>
      <c r="AC5385" s="42" t="str">
        <f>IF(B5385="","",VLOOKUP(B5385,[2]Formula!B:C,2,0))</f>
        <v/>
      </c>
      <c r="AD5385" s="43" t="str">
        <f t="shared" si="507"/>
        <v/>
      </c>
    </row>
    <row r="5386" spans="1:30" x14ac:dyDescent="0.25">
      <c r="A5386" s="64"/>
      <c r="B5386" s="64"/>
      <c r="C5386" s="66"/>
      <c r="D5386" s="67"/>
      <c r="E5386" s="64"/>
      <c r="F5386" s="64"/>
      <c r="G5386" s="37" t="str">
        <f>IF(E5386="","",IF(OR(E5386="Project Management",E5386="Project Support",E5386="Sprint Management",E5386="Sprint Support"),"NA",ROUND((((VLOOKUP(AD5386,[2]Formula!V:X,3,0)))-SUMIF(AD:AD,AD5386,H:H)),2)))</f>
        <v/>
      </c>
      <c r="H5386" s="71"/>
      <c r="I5386" s="72"/>
      <c r="J5386" s="72"/>
      <c r="K5386" s="38" t="str">
        <f>IF(E5386="","",IF(OR(E5386="Project Management",E5386="Project Support",E5386="Sprint Management",E5386="Sprint Support"),"NA",(((SUMIF(AD:AD,AD5386,H:H)/VLOOKUP(AD5386,[2]Formula!V:X,3,0))*VLOOKUP(AD5386,[2]Formula!V:X,2,0))*H5386)/SUMIF(AD:AD,AD5386,H:H)))</f>
        <v/>
      </c>
      <c r="L5386" s="38" t="str">
        <f t="shared" si="505"/>
        <v/>
      </c>
      <c r="M5386" s="38" t="str">
        <f t="shared" si="506"/>
        <v/>
      </c>
      <c r="N5386" s="38" t="str">
        <f t="shared" si="508"/>
        <v/>
      </c>
      <c r="O5386" s="38" t="str">
        <f t="shared" si="504"/>
        <v/>
      </c>
      <c r="P5386" s="39" t="str">
        <f t="shared" si="509"/>
        <v/>
      </c>
      <c r="AC5386" s="42" t="str">
        <f>IF(B5386="","",VLOOKUP(B5386,[2]Formula!B:C,2,0))</f>
        <v/>
      </c>
      <c r="AD5386" s="43" t="str">
        <f t="shared" si="507"/>
        <v/>
      </c>
    </row>
    <row r="5387" spans="1:30" x14ac:dyDescent="0.25">
      <c r="A5387" s="64"/>
      <c r="B5387" s="64"/>
      <c r="C5387" s="66"/>
      <c r="D5387" s="67"/>
      <c r="E5387" s="64"/>
      <c r="F5387" s="64"/>
      <c r="G5387" s="37" t="str">
        <f>IF(E5387="","",IF(OR(E5387="Project Management",E5387="Project Support",E5387="Sprint Management",E5387="Sprint Support"),"NA",ROUND((((VLOOKUP(AD5387,[2]Formula!V:X,3,0)))-SUMIF(AD:AD,AD5387,H:H)),2)))</f>
        <v/>
      </c>
      <c r="H5387" s="71"/>
      <c r="I5387" s="72"/>
      <c r="J5387" s="72"/>
      <c r="K5387" s="38" t="str">
        <f>IF(E5387="","",IF(OR(E5387="Project Management",E5387="Project Support",E5387="Sprint Management",E5387="Sprint Support"),"NA",(((SUMIF(AD:AD,AD5387,H:H)/VLOOKUP(AD5387,[2]Formula!V:X,3,0))*VLOOKUP(AD5387,[2]Formula!V:X,2,0))*H5387)/SUMIF(AD:AD,AD5387,H:H)))</f>
        <v/>
      </c>
      <c r="L5387" s="38" t="str">
        <f t="shared" si="505"/>
        <v/>
      </c>
      <c r="M5387" s="38" t="str">
        <f t="shared" si="506"/>
        <v/>
      </c>
      <c r="N5387" s="38" t="str">
        <f t="shared" si="508"/>
        <v/>
      </c>
      <c r="O5387" s="38" t="str">
        <f t="shared" si="504"/>
        <v/>
      </c>
      <c r="P5387" s="39" t="str">
        <f t="shared" si="509"/>
        <v/>
      </c>
      <c r="AC5387" s="42" t="str">
        <f>IF(B5387="","",VLOOKUP(B5387,[2]Formula!B:C,2,0))</f>
        <v/>
      </c>
      <c r="AD5387" s="43" t="str">
        <f t="shared" si="507"/>
        <v/>
      </c>
    </row>
    <row r="5388" spans="1:30" x14ac:dyDescent="0.25">
      <c r="A5388" s="64"/>
      <c r="B5388" s="64"/>
      <c r="C5388" s="66"/>
      <c r="D5388" s="67"/>
      <c r="E5388" s="64"/>
      <c r="F5388" s="64"/>
      <c r="G5388" s="37" t="str">
        <f>IF(E5388="","",IF(OR(E5388="Project Management",E5388="Project Support",E5388="Sprint Management",E5388="Sprint Support"),"NA",ROUND((((VLOOKUP(AD5388,[2]Formula!V:X,3,0)))-SUMIF(AD:AD,AD5388,H:H)),2)))</f>
        <v/>
      </c>
      <c r="H5388" s="71"/>
      <c r="I5388" s="72"/>
      <c r="J5388" s="72"/>
      <c r="K5388" s="38" t="str">
        <f>IF(E5388="","",IF(OR(E5388="Project Management",E5388="Project Support",E5388="Sprint Management",E5388="Sprint Support"),"NA",(((SUMIF(AD:AD,AD5388,H:H)/VLOOKUP(AD5388,[2]Formula!V:X,3,0))*VLOOKUP(AD5388,[2]Formula!V:X,2,0))*H5388)/SUMIF(AD:AD,AD5388,H:H)))</f>
        <v/>
      </c>
      <c r="L5388" s="38" t="str">
        <f t="shared" si="505"/>
        <v/>
      </c>
      <c r="M5388" s="38" t="str">
        <f t="shared" si="506"/>
        <v/>
      </c>
      <c r="N5388" s="38" t="str">
        <f t="shared" si="508"/>
        <v/>
      </c>
      <c r="O5388" s="38" t="str">
        <f t="shared" si="504"/>
        <v/>
      </c>
      <c r="P5388" s="39" t="str">
        <f t="shared" si="509"/>
        <v/>
      </c>
      <c r="AC5388" s="42" t="str">
        <f>IF(B5388="","",VLOOKUP(B5388,[2]Formula!B:C,2,0))</f>
        <v/>
      </c>
      <c r="AD5388" s="43" t="str">
        <f t="shared" si="507"/>
        <v/>
      </c>
    </row>
    <row r="5389" spans="1:30" x14ac:dyDescent="0.25">
      <c r="A5389" s="64"/>
      <c r="B5389" s="64"/>
      <c r="C5389" s="66"/>
      <c r="D5389" s="67"/>
      <c r="E5389" s="64"/>
      <c r="F5389" s="64"/>
      <c r="G5389" s="37" t="str">
        <f>IF(E5389="","",IF(OR(E5389="Project Management",E5389="Project Support",E5389="Sprint Management",E5389="Sprint Support"),"NA",ROUND((((VLOOKUP(AD5389,[2]Formula!V:X,3,0)))-SUMIF(AD:AD,AD5389,H:H)),2)))</f>
        <v/>
      </c>
      <c r="H5389" s="71"/>
      <c r="I5389" s="72"/>
      <c r="J5389" s="72"/>
      <c r="K5389" s="38" t="str">
        <f>IF(E5389="","",IF(OR(E5389="Project Management",E5389="Project Support",E5389="Sprint Management",E5389="Sprint Support"),"NA",(((SUMIF(AD:AD,AD5389,H:H)/VLOOKUP(AD5389,[2]Formula!V:X,3,0))*VLOOKUP(AD5389,[2]Formula!V:X,2,0))*H5389)/SUMIF(AD:AD,AD5389,H:H)))</f>
        <v/>
      </c>
      <c r="L5389" s="38" t="str">
        <f t="shared" si="505"/>
        <v/>
      </c>
      <c r="M5389" s="38" t="str">
        <f t="shared" si="506"/>
        <v/>
      </c>
      <c r="N5389" s="38" t="str">
        <f t="shared" si="508"/>
        <v/>
      </c>
      <c r="O5389" s="38" t="str">
        <f t="shared" si="504"/>
        <v/>
      </c>
      <c r="P5389" s="39" t="str">
        <f t="shared" si="509"/>
        <v/>
      </c>
      <c r="AC5389" s="42" t="str">
        <f>IF(B5389="","",VLOOKUP(B5389,[2]Formula!B:C,2,0))</f>
        <v/>
      </c>
      <c r="AD5389" s="43" t="str">
        <f t="shared" si="507"/>
        <v/>
      </c>
    </row>
    <row r="5390" spans="1:30" x14ac:dyDescent="0.25">
      <c r="A5390" s="64"/>
      <c r="B5390" s="64"/>
      <c r="C5390" s="66"/>
      <c r="D5390" s="67"/>
      <c r="E5390" s="64"/>
      <c r="F5390" s="64"/>
      <c r="G5390" s="37" t="str">
        <f>IF(E5390="","",IF(OR(E5390="Project Management",E5390="Project Support",E5390="Sprint Management",E5390="Sprint Support"),"NA",ROUND((((VLOOKUP(AD5390,[2]Formula!V:X,3,0)))-SUMIF(AD:AD,AD5390,H:H)),2)))</f>
        <v/>
      </c>
      <c r="H5390" s="71"/>
      <c r="I5390" s="72"/>
      <c r="J5390" s="72"/>
      <c r="K5390" s="38" t="str">
        <f>IF(E5390="","",IF(OR(E5390="Project Management",E5390="Project Support",E5390="Sprint Management",E5390="Sprint Support"),"NA",(((SUMIF(AD:AD,AD5390,H:H)/VLOOKUP(AD5390,[2]Formula!V:X,3,0))*VLOOKUP(AD5390,[2]Formula!V:X,2,0))*H5390)/SUMIF(AD:AD,AD5390,H:H)))</f>
        <v/>
      </c>
      <c r="L5390" s="38" t="str">
        <f t="shared" si="505"/>
        <v/>
      </c>
      <c r="M5390" s="38" t="str">
        <f t="shared" si="506"/>
        <v/>
      </c>
      <c r="N5390" s="38" t="str">
        <f t="shared" si="508"/>
        <v/>
      </c>
      <c r="O5390" s="38" t="str">
        <f t="shared" si="504"/>
        <v/>
      </c>
      <c r="P5390" s="39" t="str">
        <f t="shared" si="509"/>
        <v/>
      </c>
      <c r="AC5390" s="42" t="str">
        <f>IF(B5390="","",VLOOKUP(B5390,[2]Formula!B:C,2,0))</f>
        <v/>
      </c>
      <c r="AD5390" s="43" t="str">
        <f t="shared" si="507"/>
        <v/>
      </c>
    </row>
    <row r="5391" spans="1:30" x14ac:dyDescent="0.25">
      <c r="A5391" s="64"/>
      <c r="B5391" s="64"/>
      <c r="C5391" s="66"/>
      <c r="D5391" s="67"/>
      <c r="E5391" s="64"/>
      <c r="F5391" s="64"/>
      <c r="G5391" s="37" t="str">
        <f>IF(E5391="","",IF(OR(E5391="Project Management",E5391="Project Support",E5391="Sprint Management",E5391="Sprint Support"),"NA",ROUND((((VLOOKUP(AD5391,[2]Formula!V:X,3,0)))-SUMIF(AD:AD,AD5391,H:H)),2)))</f>
        <v/>
      </c>
      <c r="H5391" s="71"/>
      <c r="I5391" s="72"/>
      <c r="J5391" s="72"/>
      <c r="K5391" s="38" t="str">
        <f>IF(E5391="","",IF(OR(E5391="Project Management",E5391="Project Support",E5391="Sprint Management",E5391="Sprint Support"),"NA",(((SUMIF(AD:AD,AD5391,H:H)/VLOOKUP(AD5391,[2]Formula!V:X,3,0))*VLOOKUP(AD5391,[2]Formula!V:X,2,0))*H5391)/SUMIF(AD:AD,AD5391,H:H)))</f>
        <v/>
      </c>
      <c r="L5391" s="38" t="str">
        <f t="shared" si="505"/>
        <v/>
      </c>
      <c r="M5391" s="38" t="str">
        <f t="shared" si="506"/>
        <v/>
      </c>
      <c r="N5391" s="38" t="str">
        <f t="shared" si="508"/>
        <v/>
      </c>
      <c r="O5391" s="38" t="str">
        <f t="shared" si="504"/>
        <v/>
      </c>
      <c r="P5391" s="39" t="str">
        <f t="shared" si="509"/>
        <v/>
      </c>
      <c r="AC5391" s="42" t="str">
        <f>IF(B5391="","",VLOOKUP(B5391,[2]Formula!B:C,2,0))</f>
        <v/>
      </c>
      <c r="AD5391" s="43" t="str">
        <f t="shared" si="507"/>
        <v/>
      </c>
    </row>
    <row r="5392" spans="1:30" x14ac:dyDescent="0.25">
      <c r="A5392" s="64"/>
      <c r="B5392" s="64"/>
      <c r="C5392" s="66"/>
      <c r="D5392" s="67"/>
      <c r="E5392" s="64"/>
      <c r="F5392" s="64"/>
      <c r="G5392" s="37" t="str">
        <f>IF(E5392="","",IF(OR(E5392="Project Management",E5392="Project Support",E5392="Sprint Management",E5392="Sprint Support"),"NA",ROUND((((VLOOKUP(AD5392,[2]Formula!V:X,3,0)))-SUMIF(AD:AD,AD5392,H:H)),2)))</f>
        <v/>
      </c>
      <c r="H5392" s="71"/>
      <c r="I5392" s="72"/>
      <c r="J5392" s="72"/>
      <c r="K5392" s="38" t="str">
        <f>IF(E5392="","",IF(OR(E5392="Project Management",E5392="Project Support",E5392="Sprint Management",E5392="Sprint Support"),"NA",(((SUMIF(AD:AD,AD5392,H:H)/VLOOKUP(AD5392,[2]Formula!V:X,3,0))*VLOOKUP(AD5392,[2]Formula!V:X,2,0))*H5392)/SUMIF(AD:AD,AD5392,H:H)))</f>
        <v/>
      </c>
      <c r="L5392" s="38" t="str">
        <f t="shared" si="505"/>
        <v/>
      </c>
      <c r="M5392" s="38" t="str">
        <f t="shared" si="506"/>
        <v/>
      </c>
      <c r="N5392" s="38" t="str">
        <f t="shared" si="508"/>
        <v/>
      </c>
      <c r="O5392" s="38" t="str">
        <f t="shared" si="504"/>
        <v/>
      </c>
      <c r="P5392" s="39" t="str">
        <f t="shared" si="509"/>
        <v/>
      </c>
      <c r="AC5392" s="42" t="str">
        <f>IF(B5392="","",VLOOKUP(B5392,[2]Formula!B:C,2,0))</f>
        <v/>
      </c>
      <c r="AD5392" s="43" t="str">
        <f t="shared" si="507"/>
        <v/>
      </c>
    </row>
    <row r="5393" spans="1:30" x14ac:dyDescent="0.25">
      <c r="A5393" s="64"/>
      <c r="B5393" s="64"/>
      <c r="C5393" s="66"/>
      <c r="D5393" s="67"/>
      <c r="E5393" s="64"/>
      <c r="F5393" s="64"/>
      <c r="G5393" s="37" t="str">
        <f>IF(E5393="","",IF(OR(E5393="Project Management",E5393="Project Support",E5393="Sprint Management",E5393="Sprint Support"),"NA",ROUND((((VLOOKUP(AD5393,[2]Formula!V:X,3,0)))-SUMIF(AD:AD,AD5393,H:H)),2)))</f>
        <v/>
      </c>
      <c r="H5393" s="71"/>
      <c r="I5393" s="72"/>
      <c r="J5393" s="72"/>
      <c r="K5393" s="38" t="str">
        <f>IF(E5393="","",IF(OR(E5393="Project Management",E5393="Project Support",E5393="Sprint Management",E5393="Sprint Support"),"NA",(((SUMIF(AD:AD,AD5393,H:H)/VLOOKUP(AD5393,[2]Formula!V:X,3,0))*VLOOKUP(AD5393,[2]Formula!V:X,2,0))*H5393)/SUMIF(AD:AD,AD5393,H:H)))</f>
        <v/>
      </c>
      <c r="L5393" s="38" t="str">
        <f t="shared" si="505"/>
        <v/>
      </c>
      <c r="M5393" s="38" t="str">
        <f t="shared" si="506"/>
        <v/>
      </c>
      <c r="N5393" s="38" t="str">
        <f t="shared" si="508"/>
        <v/>
      </c>
      <c r="O5393" s="38" t="str">
        <f t="shared" si="504"/>
        <v/>
      </c>
      <c r="P5393" s="39" t="str">
        <f t="shared" si="509"/>
        <v/>
      </c>
      <c r="AC5393" s="42" t="str">
        <f>IF(B5393="","",VLOOKUP(B5393,[2]Formula!B:C,2,0))</f>
        <v/>
      </c>
      <c r="AD5393" s="43" t="str">
        <f t="shared" si="507"/>
        <v/>
      </c>
    </row>
    <row r="5394" spans="1:30" x14ac:dyDescent="0.25">
      <c r="A5394" s="64"/>
      <c r="B5394" s="64"/>
      <c r="C5394" s="66"/>
      <c r="D5394" s="67"/>
      <c r="E5394" s="64"/>
      <c r="F5394" s="64"/>
      <c r="G5394" s="37" t="str">
        <f>IF(E5394="","",IF(OR(E5394="Project Management",E5394="Project Support",E5394="Sprint Management",E5394="Sprint Support"),"NA",ROUND((((VLOOKUP(AD5394,[2]Formula!V:X,3,0)))-SUMIF(AD:AD,AD5394,H:H)),2)))</f>
        <v/>
      </c>
      <c r="H5394" s="71"/>
      <c r="I5394" s="72"/>
      <c r="J5394" s="72"/>
      <c r="K5394" s="38" t="str">
        <f>IF(E5394="","",IF(OR(E5394="Project Management",E5394="Project Support",E5394="Sprint Management",E5394="Sprint Support"),"NA",(((SUMIF(AD:AD,AD5394,H:H)/VLOOKUP(AD5394,[2]Formula!V:X,3,0))*VLOOKUP(AD5394,[2]Formula!V:X,2,0))*H5394)/SUMIF(AD:AD,AD5394,H:H)))</f>
        <v/>
      </c>
      <c r="L5394" s="38" t="str">
        <f t="shared" si="505"/>
        <v/>
      </c>
      <c r="M5394" s="38" t="str">
        <f t="shared" si="506"/>
        <v/>
      </c>
      <c r="N5394" s="38" t="str">
        <f t="shared" si="508"/>
        <v/>
      </c>
      <c r="O5394" s="38" t="str">
        <f t="shared" si="504"/>
        <v/>
      </c>
      <c r="P5394" s="39" t="str">
        <f t="shared" si="509"/>
        <v/>
      </c>
      <c r="AC5394" s="42" t="str">
        <f>IF(B5394="","",VLOOKUP(B5394,[2]Formula!B:C,2,0))</f>
        <v/>
      </c>
      <c r="AD5394" s="43" t="str">
        <f t="shared" si="507"/>
        <v/>
      </c>
    </row>
    <row r="5395" spans="1:30" x14ac:dyDescent="0.25">
      <c r="A5395" s="64"/>
      <c r="B5395" s="64"/>
      <c r="C5395" s="66"/>
      <c r="D5395" s="67"/>
      <c r="E5395" s="64"/>
      <c r="F5395" s="64"/>
      <c r="G5395" s="37" t="str">
        <f>IF(E5395="","",IF(OR(E5395="Project Management",E5395="Project Support",E5395="Sprint Management",E5395="Sprint Support"),"NA",ROUND((((VLOOKUP(AD5395,[2]Formula!V:X,3,0)))-SUMIF(AD:AD,AD5395,H:H)),2)))</f>
        <v/>
      </c>
      <c r="H5395" s="71"/>
      <c r="I5395" s="72"/>
      <c r="J5395" s="72"/>
      <c r="K5395" s="38" t="str">
        <f>IF(E5395="","",IF(OR(E5395="Project Management",E5395="Project Support",E5395="Sprint Management",E5395="Sprint Support"),"NA",(((SUMIF(AD:AD,AD5395,H:H)/VLOOKUP(AD5395,[2]Formula!V:X,3,0))*VLOOKUP(AD5395,[2]Formula!V:X,2,0))*H5395)/SUMIF(AD:AD,AD5395,H:H)))</f>
        <v/>
      </c>
      <c r="L5395" s="38" t="str">
        <f t="shared" si="505"/>
        <v/>
      </c>
      <c r="M5395" s="38" t="str">
        <f t="shared" si="506"/>
        <v/>
      </c>
      <c r="N5395" s="38" t="str">
        <f t="shared" si="508"/>
        <v/>
      </c>
      <c r="O5395" s="38" t="str">
        <f t="shared" si="504"/>
        <v/>
      </c>
      <c r="P5395" s="39" t="str">
        <f t="shared" si="509"/>
        <v/>
      </c>
      <c r="AC5395" s="42" t="str">
        <f>IF(B5395="","",VLOOKUP(B5395,[2]Formula!B:C,2,0))</f>
        <v/>
      </c>
      <c r="AD5395" s="43" t="str">
        <f t="shared" si="507"/>
        <v/>
      </c>
    </row>
    <row r="5396" spans="1:30" x14ac:dyDescent="0.25">
      <c r="A5396" s="64"/>
      <c r="B5396" s="64"/>
      <c r="C5396" s="66"/>
      <c r="D5396" s="67"/>
      <c r="E5396" s="64"/>
      <c r="F5396" s="64"/>
      <c r="G5396" s="37" t="str">
        <f>IF(E5396="","",IF(OR(E5396="Project Management",E5396="Project Support",E5396="Sprint Management",E5396="Sprint Support"),"NA",ROUND((((VLOOKUP(AD5396,[2]Formula!V:X,3,0)))-SUMIF(AD:AD,AD5396,H:H)),2)))</f>
        <v/>
      </c>
      <c r="H5396" s="71"/>
      <c r="I5396" s="72"/>
      <c r="J5396" s="72"/>
      <c r="K5396" s="38" t="str">
        <f>IF(E5396="","",IF(OR(E5396="Project Management",E5396="Project Support",E5396="Sprint Management",E5396="Sprint Support"),"NA",(((SUMIF(AD:AD,AD5396,H:H)/VLOOKUP(AD5396,[2]Formula!V:X,3,0))*VLOOKUP(AD5396,[2]Formula!V:X,2,0))*H5396)/SUMIF(AD:AD,AD5396,H:H)))</f>
        <v/>
      </c>
      <c r="L5396" s="38" t="str">
        <f t="shared" si="505"/>
        <v/>
      </c>
      <c r="M5396" s="38" t="str">
        <f t="shared" si="506"/>
        <v/>
      </c>
      <c r="N5396" s="38" t="str">
        <f t="shared" si="508"/>
        <v/>
      </c>
      <c r="O5396" s="38" t="str">
        <f t="shared" si="504"/>
        <v/>
      </c>
      <c r="P5396" s="39" t="str">
        <f t="shared" si="509"/>
        <v/>
      </c>
      <c r="AC5396" s="42" t="str">
        <f>IF(B5396="","",VLOOKUP(B5396,[2]Formula!B:C,2,0))</f>
        <v/>
      </c>
      <c r="AD5396" s="43" t="str">
        <f t="shared" si="507"/>
        <v/>
      </c>
    </row>
    <row r="5397" spans="1:30" x14ac:dyDescent="0.25">
      <c r="A5397" s="64"/>
      <c r="B5397" s="64"/>
      <c r="C5397" s="66"/>
      <c r="D5397" s="67"/>
      <c r="E5397" s="64"/>
      <c r="F5397" s="64"/>
      <c r="G5397" s="37" t="str">
        <f>IF(E5397="","",IF(OR(E5397="Project Management",E5397="Project Support",E5397="Sprint Management",E5397="Sprint Support"),"NA",ROUND((((VLOOKUP(AD5397,[2]Formula!V:X,3,0)))-SUMIF(AD:AD,AD5397,H:H)),2)))</f>
        <v/>
      </c>
      <c r="H5397" s="71"/>
      <c r="I5397" s="72"/>
      <c r="J5397" s="72"/>
      <c r="K5397" s="38" t="str">
        <f>IF(E5397="","",IF(OR(E5397="Project Management",E5397="Project Support",E5397="Sprint Management",E5397="Sprint Support"),"NA",(((SUMIF(AD:AD,AD5397,H:H)/VLOOKUP(AD5397,[2]Formula!V:X,3,0))*VLOOKUP(AD5397,[2]Formula!V:X,2,0))*H5397)/SUMIF(AD:AD,AD5397,H:H)))</f>
        <v/>
      </c>
      <c r="L5397" s="38" t="str">
        <f t="shared" si="505"/>
        <v/>
      </c>
      <c r="M5397" s="38" t="str">
        <f t="shared" si="506"/>
        <v/>
      </c>
      <c r="N5397" s="38" t="str">
        <f t="shared" si="508"/>
        <v/>
      </c>
      <c r="O5397" s="38" t="str">
        <f t="shared" si="504"/>
        <v/>
      </c>
      <c r="P5397" s="39" t="str">
        <f t="shared" si="509"/>
        <v/>
      </c>
      <c r="AC5397" s="42" t="str">
        <f>IF(B5397="","",VLOOKUP(B5397,[2]Formula!B:C,2,0))</f>
        <v/>
      </c>
      <c r="AD5397" s="43" t="str">
        <f t="shared" si="507"/>
        <v/>
      </c>
    </row>
    <row r="5398" spans="1:30" x14ac:dyDescent="0.25">
      <c r="A5398" s="64"/>
      <c r="B5398" s="64"/>
      <c r="C5398" s="66"/>
      <c r="D5398" s="67"/>
      <c r="E5398" s="64"/>
      <c r="F5398" s="64"/>
      <c r="G5398" s="37" t="str">
        <f>IF(E5398="","",IF(OR(E5398="Project Management",E5398="Project Support",E5398="Sprint Management",E5398="Sprint Support"),"NA",ROUND((((VLOOKUP(AD5398,[2]Formula!V:X,3,0)))-SUMIF(AD:AD,AD5398,H:H)),2)))</f>
        <v/>
      </c>
      <c r="H5398" s="71"/>
      <c r="I5398" s="72"/>
      <c r="J5398" s="72"/>
      <c r="K5398" s="38" t="str">
        <f>IF(E5398="","",IF(OR(E5398="Project Management",E5398="Project Support",E5398="Sprint Management",E5398="Sprint Support"),"NA",(((SUMIF(AD:AD,AD5398,H:H)/VLOOKUP(AD5398,[2]Formula!V:X,3,0))*VLOOKUP(AD5398,[2]Formula!V:X,2,0))*H5398)/SUMIF(AD:AD,AD5398,H:H)))</f>
        <v/>
      </c>
      <c r="L5398" s="38" t="str">
        <f t="shared" si="505"/>
        <v/>
      </c>
      <c r="M5398" s="38" t="str">
        <f t="shared" si="506"/>
        <v/>
      </c>
      <c r="N5398" s="38" t="str">
        <f t="shared" si="508"/>
        <v/>
      </c>
      <c r="O5398" s="38" t="str">
        <f t="shared" si="504"/>
        <v/>
      </c>
      <c r="P5398" s="39" t="str">
        <f t="shared" si="509"/>
        <v/>
      </c>
      <c r="AC5398" s="42" t="str">
        <f>IF(B5398="","",VLOOKUP(B5398,[2]Formula!B:C,2,0))</f>
        <v/>
      </c>
      <c r="AD5398" s="43" t="str">
        <f t="shared" si="507"/>
        <v/>
      </c>
    </row>
    <row r="5399" spans="1:30" x14ac:dyDescent="0.25">
      <c r="A5399" s="64"/>
      <c r="B5399" s="64"/>
      <c r="C5399" s="66"/>
      <c r="D5399" s="67"/>
      <c r="E5399" s="64"/>
      <c r="F5399" s="64"/>
      <c r="G5399" s="37" t="str">
        <f>IF(E5399="","",IF(OR(E5399="Project Management",E5399="Project Support",E5399="Sprint Management",E5399="Sprint Support"),"NA",ROUND((((VLOOKUP(AD5399,[2]Formula!V:X,3,0)))-SUMIF(AD:AD,AD5399,H:H)),2)))</f>
        <v/>
      </c>
      <c r="H5399" s="71"/>
      <c r="I5399" s="72"/>
      <c r="J5399" s="72"/>
      <c r="K5399" s="38" t="str">
        <f>IF(E5399="","",IF(OR(E5399="Project Management",E5399="Project Support",E5399="Sprint Management",E5399="Sprint Support"),"NA",(((SUMIF(AD:AD,AD5399,H:H)/VLOOKUP(AD5399,[2]Formula!V:X,3,0))*VLOOKUP(AD5399,[2]Formula!V:X,2,0))*H5399)/SUMIF(AD:AD,AD5399,H:H)))</f>
        <v/>
      </c>
      <c r="L5399" s="38" t="str">
        <f t="shared" si="505"/>
        <v/>
      </c>
      <c r="M5399" s="38" t="str">
        <f t="shared" si="506"/>
        <v/>
      </c>
      <c r="N5399" s="38" t="str">
        <f t="shared" si="508"/>
        <v/>
      </c>
      <c r="O5399" s="38" t="str">
        <f t="shared" si="504"/>
        <v/>
      </c>
      <c r="P5399" s="39" t="str">
        <f t="shared" si="509"/>
        <v/>
      </c>
      <c r="AC5399" s="42" t="str">
        <f>IF(B5399="","",VLOOKUP(B5399,[2]Formula!B:C,2,0))</f>
        <v/>
      </c>
      <c r="AD5399" s="43" t="str">
        <f t="shared" si="507"/>
        <v/>
      </c>
    </row>
    <row r="5400" spans="1:30" x14ac:dyDescent="0.25">
      <c r="A5400" s="64"/>
      <c r="B5400" s="64"/>
      <c r="C5400" s="66"/>
      <c r="D5400" s="67"/>
      <c r="E5400" s="64"/>
      <c r="F5400" s="64"/>
      <c r="G5400" s="37" t="str">
        <f>IF(E5400="","",IF(OR(E5400="Project Management",E5400="Project Support",E5400="Sprint Management",E5400="Sprint Support"),"NA",ROUND((((VLOOKUP(AD5400,[2]Formula!V:X,3,0)))-SUMIF(AD:AD,AD5400,H:H)),2)))</f>
        <v/>
      </c>
      <c r="H5400" s="71"/>
      <c r="I5400" s="72"/>
      <c r="J5400" s="72"/>
      <c r="K5400" s="38" t="str">
        <f>IF(E5400="","",IF(OR(E5400="Project Management",E5400="Project Support",E5400="Sprint Management",E5400="Sprint Support"),"NA",(((SUMIF(AD:AD,AD5400,H:H)/VLOOKUP(AD5400,[2]Formula!V:X,3,0))*VLOOKUP(AD5400,[2]Formula!V:X,2,0))*H5400)/SUMIF(AD:AD,AD5400,H:H)))</f>
        <v/>
      </c>
      <c r="L5400" s="38" t="str">
        <f t="shared" si="505"/>
        <v/>
      </c>
      <c r="M5400" s="38" t="str">
        <f t="shared" si="506"/>
        <v/>
      </c>
      <c r="N5400" s="38" t="str">
        <f t="shared" si="508"/>
        <v/>
      </c>
      <c r="O5400" s="38" t="str">
        <f t="shared" si="504"/>
        <v/>
      </c>
      <c r="P5400" s="39" t="str">
        <f t="shared" si="509"/>
        <v/>
      </c>
      <c r="AC5400" s="42" t="str">
        <f>IF(B5400="","",VLOOKUP(B5400,[2]Formula!B:C,2,0))</f>
        <v/>
      </c>
      <c r="AD5400" s="43" t="str">
        <f t="shared" si="507"/>
        <v/>
      </c>
    </row>
    <row r="5401" spans="1:30" x14ac:dyDescent="0.25">
      <c r="A5401" s="64"/>
      <c r="B5401" s="64"/>
      <c r="C5401" s="66"/>
      <c r="D5401" s="67"/>
      <c r="E5401" s="64"/>
      <c r="F5401" s="64"/>
      <c r="G5401" s="37" t="str">
        <f>IF(E5401="","",IF(OR(E5401="Project Management",E5401="Project Support",E5401="Sprint Management",E5401="Sprint Support"),"NA",ROUND((((VLOOKUP(AD5401,[2]Formula!V:X,3,0)))-SUMIF(AD:AD,AD5401,H:H)),2)))</f>
        <v/>
      </c>
      <c r="H5401" s="71"/>
      <c r="I5401" s="72"/>
      <c r="J5401" s="72"/>
      <c r="K5401" s="38" t="str">
        <f>IF(E5401="","",IF(OR(E5401="Project Management",E5401="Project Support",E5401="Sprint Management",E5401="Sprint Support"),"NA",(((SUMIF(AD:AD,AD5401,H:H)/VLOOKUP(AD5401,[2]Formula!V:X,3,0))*VLOOKUP(AD5401,[2]Formula!V:X,2,0))*H5401)/SUMIF(AD:AD,AD5401,H:H)))</f>
        <v/>
      </c>
      <c r="L5401" s="38" t="str">
        <f t="shared" si="505"/>
        <v/>
      </c>
      <c r="M5401" s="38" t="str">
        <f t="shared" si="506"/>
        <v/>
      </c>
      <c r="N5401" s="38" t="str">
        <f t="shared" si="508"/>
        <v/>
      </c>
      <c r="O5401" s="38" t="str">
        <f t="shared" si="504"/>
        <v/>
      </c>
      <c r="P5401" s="39" t="str">
        <f t="shared" si="509"/>
        <v/>
      </c>
      <c r="AC5401" s="42" t="str">
        <f>IF(B5401="","",VLOOKUP(B5401,[2]Formula!B:C,2,0))</f>
        <v/>
      </c>
      <c r="AD5401" s="43" t="str">
        <f t="shared" si="507"/>
        <v/>
      </c>
    </row>
    <row r="5402" spans="1:30" x14ac:dyDescent="0.25">
      <c r="A5402" s="64"/>
      <c r="B5402" s="64"/>
      <c r="C5402" s="66"/>
      <c r="D5402" s="67"/>
      <c r="E5402" s="64"/>
      <c r="F5402" s="64"/>
      <c r="G5402" s="37" t="str">
        <f>IF(E5402="","",IF(OR(E5402="Project Management",E5402="Project Support",E5402="Sprint Management",E5402="Sprint Support"),"NA",ROUND((((VLOOKUP(AD5402,[2]Formula!V:X,3,0)))-SUMIF(AD:AD,AD5402,H:H)),2)))</f>
        <v/>
      </c>
      <c r="H5402" s="71"/>
      <c r="I5402" s="72"/>
      <c r="J5402" s="72"/>
      <c r="K5402" s="38" t="str">
        <f>IF(E5402="","",IF(OR(E5402="Project Management",E5402="Project Support",E5402="Sprint Management",E5402="Sprint Support"),"NA",(((SUMIF(AD:AD,AD5402,H:H)/VLOOKUP(AD5402,[2]Formula!V:X,3,0))*VLOOKUP(AD5402,[2]Formula!V:X,2,0))*H5402)/SUMIF(AD:AD,AD5402,H:H)))</f>
        <v/>
      </c>
      <c r="L5402" s="38" t="str">
        <f t="shared" si="505"/>
        <v/>
      </c>
      <c r="M5402" s="38" t="str">
        <f t="shared" si="506"/>
        <v/>
      </c>
      <c r="N5402" s="38" t="str">
        <f t="shared" si="508"/>
        <v/>
      </c>
      <c r="O5402" s="38" t="str">
        <f t="shared" si="504"/>
        <v/>
      </c>
      <c r="P5402" s="39" t="str">
        <f t="shared" si="509"/>
        <v/>
      </c>
      <c r="AC5402" s="42" t="str">
        <f>IF(B5402="","",VLOOKUP(B5402,[2]Formula!B:C,2,0))</f>
        <v/>
      </c>
      <c r="AD5402" s="43" t="str">
        <f t="shared" si="507"/>
        <v/>
      </c>
    </row>
    <row r="5403" spans="1:30" x14ac:dyDescent="0.25">
      <c r="A5403" s="64"/>
      <c r="B5403" s="64"/>
      <c r="C5403" s="66"/>
      <c r="D5403" s="67"/>
      <c r="E5403" s="64"/>
      <c r="F5403" s="64"/>
      <c r="G5403" s="37" t="str">
        <f>IF(E5403="","",IF(OR(E5403="Project Management",E5403="Project Support",E5403="Sprint Management",E5403="Sprint Support"),"NA",ROUND((((VLOOKUP(AD5403,[2]Formula!V:X,3,0)))-SUMIF(AD:AD,AD5403,H:H)),2)))</f>
        <v/>
      </c>
      <c r="H5403" s="71"/>
      <c r="I5403" s="72"/>
      <c r="J5403" s="72"/>
      <c r="K5403" s="38" t="str">
        <f>IF(E5403="","",IF(OR(E5403="Project Management",E5403="Project Support",E5403="Sprint Management",E5403="Sprint Support"),"NA",(((SUMIF(AD:AD,AD5403,H:H)/VLOOKUP(AD5403,[2]Formula!V:X,3,0))*VLOOKUP(AD5403,[2]Formula!V:X,2,0))*H5403)/SUMIF(AD:AD,AD5403,H:H)))</f>
        <v/>
      </c>
      <c r="L5403" s="38" t="str">
        <f t="shared" si="505"/>
        <v/>
      </c>
      <c r="M5403" s="38" t="str">
        <f t="shared" si="506"/>
        <v/>
      </c>
      <c r="N5403" s="38" t="str">
        <f t="shared" si="508"/>
        <v/>
      </c>
      <c r="O5403" s="38" t="str">
        <f t="shared" si="504"/>
        <v/>
      </c>
      <c r="P5403" s="39" t="str">
        <f t="shared" si="509"/>
        <v/>
      </c>
      <c r="AC5403" s="42" t="str">
        <f>IF(B5403="","",VLOOKUP(B5403,[2]Formula!B:C,2,0))</f>
        <v/>
      </c>
      <c r="AD5403" s="43" t="str">
        <f t="shared" si="507"/>
        <v/>
      </c>
    </row>
    <row r="5404" spans="1:30" x14ac:dyDescent="0.25">
      <c r="A5404" s="64"/>
      <c r="B5404" s="64"/>
      <c r="C5404" s="66"/>
      <c r="D5404" s="67"/>
      <c r="E5404" s="64"/>
      <c r="F5404" s="64"/>
      <c r="G5404" s="37" t="str">
        <f>IF(E5404="","",IF(OR(E5404="Project Management",E5404="Project Support",E5404="Sprint Management",E5404="Sprint Support"),"NA",ROUND((((VLOOKUP(AD5404,[2]Formula!V:X,3,0)))-SUMIF(AD:AD,AD5404,H:H)),2)))</f>
        <v/>
      </c>
      <c r="H5404" s="71"/>
      <c r="I5404" s="72"/>
      <c r="J5404" s="72"/>
      <c r="K5404" s="38" t="str">
        <f>IF(E5404="","",IF(OR(E5404="Project Management",E5404="Project Support",E5404="Sprint Management",E5404="Sprint Support"),"NA",(((SUMIF(AD:AD,AD5404,H:H)/VLOOKUP(AD5404,[2]Formula!V:X,3,0))*VLOOKUP(AD5404,[2]Formula!V:X,2,0))*H5404)/SUMIF(AD:AD,AD5404,H:H)))</f>
        <v/>
      </c>
      <c r="L5404" s="38" t="str">
        <f t="shared" si="505"/>
        <v/>
      </c>
      <c r="M5404" s="38" t="str">
        <f t="shared" si="506"/>
        <v/>
      </c>
      <c r="N5404" s="38" t="str">
        <f t="shared" si="508"/>
        <v/>
      </c>
      <c r="O5404" s="38" t="str">
        <f t="shared" si="504"/>
        <v/>
      </c>
      <c r="P5404" s="39" t="str">
        <f t="shared" si="509"/>
        <v/>
      </c>
      <c r="AC5404" s="42" t="str">
        <f>IF(B5404="","",VLOOKUP(B5404,[2]Formula!B:C,2,0))</f>
        <v/>
      </c>
      <c r="AD5404" s="43" t="str">
        <f t="shared" si="507"/>
        <v/>
      </c>
    </row>
    <row r="5405" spans="1:30" x14ac:dyDescent="0.25">
      <c r="A5405" s="64"/>
      <c r="B5405" s="64"/>
      <c r="C5405" s="66"/>
      <c r="D5405" s="67"/>
      <c r="E5405" s="64"/>
      <c r="F5405" s="64"/>
      <c r="G5405" s="37" t="str">
        <f>IF(E5405="","",IF(OR(E5405="Project Management",E5405="Project Support",E5405="Sprint Management",E5405="Sprint Support"),"NA",ROUND((((VLOOKUP(AD5405,[2]Formula!V:X,3,0)))-SUMIF(AD:AD,AD5405,H:H)),2)))</f>
        <v/>
      </c>
      <c r="H5405" s="71"/>
      <c r="I5405" s="72"/>
      <c r="J5405" s="72"/>
      <c r="K5405" s="38" t="str">
        <f>IF(E5405="","",IF(OR(E5405="Project Management",E5405="Project Support",E5405="Sprint Management",E5405="Sprint Support"),"NA",(((SUMIF(AD:AD,AD5405,H:H)/VLOOKUP(AD5405,[2]Formula!V:X,3,0))*VLOOKUP(AD5405,[2]Formula!V:X,2,0))*H5405)/SUMIF(AD:AD,AD5405,H:H)))</f>
        <v/>
      </c>
      <c r="L5405" s="38" t="str">
        <f t="shared" si="505"/>
        <v/>
      </c>
      <c r="M5405" s="38" t="str">
        <f t="shared" si="506"/>
        <v/>
      </c>
      <c r="N5405" s="38" t="str">
        <f t="shared" si="508"/>
        <v/>
      </c>
      <c r="O5405" s="38" t="str">
        <f t="shared" si="504"/>
        <v/>
      </c>
      <c r="P5405" s="39" t="str">
        <f t="shared" si="509"/>
        <v/>
      </c>
      <c r="AC5405" s="42" t="str">
        <f>IF(B5405="","",VLOOKUP(B5405,[2]Formula!B:C,2,0))</f>
        <v/>
      </c>
      <c r="AD5405" s="43" t="str">
        <f t="shared" si="507"/>
        <v/>
      </c>
    </row>
    <row r="5406" spans="1:30" x14ac:dyDescent="0.25">
      <c r="A5406" s="64"/>
      <c r="B5406" s="64"/>
      <c r="C5406" s="66"/>
      <c r="D5406" s="67"/>
      <c r="E5406" s="64"/>
      <c r="F5406" s="64"/>
      <c r="G5406" s="37" t="str">
        <f>IF(E5406="","",IF(OR(E5406="Project Management",E5406="Project Support",E5406="Sprint Management",E5406="Sprint Support"),"NA",ROUND((((VLOOKUP(AD5406,[2]Formula!V:X,3,0)))-SUMIF(AD:AD,AD5406,H:H)),2)))</f>
        <v/>
      </c>
      <c r="H5406" s="71"/>
      <c r="I5406" s="72"/>
      <c r="J5406" s="72"/>
      <c r="K5406" s="38" t="str">
        <f>IF(E5406="","",IF(OR(E5406="Project Management",E5406="Project Support",E5406="Sprint Management",E5406="Sprint Support"),"NA",(((SUMIF(AD:AD,AD5406,H:H)/VLOOKUP(AD5406,[2]Formula!V:X,3,0))*VLOOKUP(AD5406,[2]Formula!V:X,2,0))*H5406)/SUMIF(AD:AD,AD5406,H:H)))</f>
        <v/>
      </c>
      <c r="L5406" s="38" t="str">
        <f t="shared" si="505"/>
        <v/>
      </c>
      <c r="M5406" s="38" t="str">
        <f t="shared" si="506"/>
        <v/>
      </c>
      <c r="N5406" s="38" t="str">
        <f t="shared" si="508"/>
        <v/>
      </c>
      <c r="O5406" s="38" t="str">
        <f t="shared" si="504"/>
        <v/>
      </c>
      <c r="P5406" s="39" t="str">
        <f t="shared" si="509"/>
        <v/>
      </c>
      <c r="AC5406" s="42" t="str">
        <f>IF(B5406="","",VLOOKUP(B5406,[2]Formula!B:C,2,0))</f>
        <v/>
      </c>
      <c r="AD5406" s="43" t="str">
        <f t="shared" si="507"/>
        <v/>
      </c>
    </row>
    <row r="5407" spans="1:30" x14ac:dyDescent="0.25">
      <c r="A5407" s="64"/>
      <c r="B5407" s="64"/>
      <c r="C5407" s="66"/>
      <c r="D5407" s="67"/>
      <c r="E5407" s="64"/>
      <c r="F5407" s="64"/>
      <c r="G5407" s="37" t="str">
        <f>IF(E5407="","",IF(OR(E5407="Project Management",E5407="Project Support",E5407="Sprint Management",E5407="Sprint Support"),"NA",ROUND((((VLOOKUP(AD5407,[2]Formula!V:X,3,0)))-SUMIF(AD:AD,AD5407,H:H)),2)))</f>
        <v/>
      </c>
      <c r="H5407" s="71"/>
      <c r="I5407" s="72"/>
      <c r="J5407" s="72"/>
      <c r="K5407" s="38" t="str">
        <f>IF(E5407="","",IF(OR(E5407="Project Management",E5407="Project Support",E5407="Sprint Management",E5407="Sprint Support"),"NA",(((SUMIF(AD:AD,AD5407,H:H)/VLOOKUP(AD5407,[2]Formula!V:X,3,0))*VLOOKUP(AD5407,[2]Formula!V:X,2,0))*H5407)/SUMIF(AD:AD,AD5407,H:H)))</f>
        <v/>
      </c>
      <c r="L5407" s="38" t="str">
        <f t="shared" si="505"/>
        <v/>
      </c>
      <c r="M5407" s="38" t="str">
        <f t="shared" si="506"/>
        <v/>
      </c>
      <c r="N5407" s="38" t="str">
        <f t="shared" si="508"/>
        <v/>
      </c>
      <c r="O5407" s="38" t="str">
        <f t="shared" si="504"/>
        <v/>
      </c>
      <c r="P5407" s="39" t="str">
        <f t="shared" si="509"/>
        <v/>
      </c>
      <c r="AC5407" s="42" t="str">
        <f>IF(B5407="","",VLOOKUP(B5407,[2]Formula!B:C,2,0))</f>
        <v/>
      </c>
      <c r="AD5407" s="43" t="str">
        <f t="shared" si="507"/>
        <v/>
      </c>
    </row>
    <row r="5408" spans="1:30" x14ac:dyDescent="0.25">
      <c r="A5408" s="64"/>
      <c r="B5408" s="64"/>
      <c r="C5408" s="66"/>
      <c r="D5408" s="67"/>
      <c r="E5408" s="64"/>
      <c r="F5408" s="64"/>
      <c r="G5408" s="37" t="str">
        <f>IF(E5408="","",IF(OR(E5408="Project Management",E5408="Project Support",E5408="Sprint Management",E5408="Sprint Support"),"NA",ROUND((((VLOOKUP(AD5408,[2]Formula!V:X,3,0)))-SUMIF(AD:AD,AD5408,H:H)),2)))</f>
        <v/>
      </c>
      <c r="H5408" s="71"/>
      <c r="I5408" s="72"/>
      <c r="J5408" s="72"/>
      <c r="K5408" s="38" t="str">
        <f>IF(E5408="","",IF(OR(E5408="Project Management",E5408="Project Support",E5408="Sprint Management",E5408="Sprint Support"),"NA",(((SUMIF(AD:AD,AD5408,H:H)/VLOOKUP(AD5408,[2]Formula!V:X,3,0))*VLOOKUP(AD5408,[2]Formula!V:X,2,0))*H5408)/SUMIF(AD:AD,AD5408,H:H)))</f>
        <v/>
      </c>
      <c r="L5408" s="38" t="str">
        <f t="shared" si="505"/>
        <v/>
      </c>
      <c r="M5408" s="38" t="str">
        <f t="shared" si="506"/>
        <v/>
      </c>
      <c r="N5408" s="38" t="str">
        <f t="shared" si="508"/>
        <v/>
      </c>
      <c r="O5408" s="38" t="str">
        <f t="shared" si="504"/>
        <v/>
      </c>
      <c r="P5408" s="39" t="str">
        <f t="shared" si="509"/>
        <v/>
      </c>
      <c r="AC5408" s="42" t="str">
        <f>IF(B5408="","",VLOOKUP(B5408,[2]Formula!B:C,2,0))</f>
        <v/>
      </c>
      <c r="AD5408" s="43" t="str">
        <f t="shared" si="507"/>
        <v/>
      </c>
    </row>
    <row r="5409" spans="1:30" x14ac:dyDescent="0.25">
      <c r="A5409" s="64"/>
      <c r="B5409" s="64"/>
      <c r="C5409" s="66"/>
      <c r="D5409" s="67"/>
      <c r="E5409" s="64"/>
      <c r="F5409" s="64"/>
      <c r="G5409" s="37" t="str">
        <f>IF(E5409="","",IF(OR(E5409="Project Management",E5409="Project Support",E5409="Sprint Management",E5409="Sprint Support"),"NA",ROUND((((VLOOKUP(AD5409,[2]Formula!V:X,3,0)))-SUMIF(AD:AD,AD5409,H:H)),2)))</f>
        <v/>
      </c>
      <c r="H5409" s="71"/>
      <c r="I5409" s="72"/>
      <c r="J5409" s="72"/>
      <c r="K5409" s="38" t="str">
        <f>IF(E5409="","",IF(OR(E5409="Project Management",E5409="Project Support",E5409="Sprint Management",E5409="Sprint Support"),"NA",(((SUMIF(AD:AD,AD5409,H:H)/VLOOKUP(AD5409,[2]Formula!V:X,3,0))*VLOOKUP(AD5409,[2]Formula!V:X,2,0))*H5409)/SUMIF(AD:AD,AD5409,H:H)))</f>
        <v/>
      </c>
      <c r="L5409" s="38" t="str">
        <f t="shared" si="505"/>
        <v/>
      </c>
      <c r="M5409" s="38" t="str">
        <f t="shared" si="506"/>
        <v/>
      </c>
      <c r="N5409" s="38" t="str">
        <f t="shared" si="508"/>
        <v/>
      </c>
      <c r="O5409" s="38" t="str">
        <f t="shared" si="504"/>
        <v/>
      </c>
      <c r="P5409" s="39" t="str">
        <f t="shared" si="509"/>
        <v/>
      </c>
      <c r="AC5409" s="42" t="str">
        <f>IF(B5409="","",VLOOKUP(B5409,[2]Formula!B:C,2,0))</f>
        <v/>
      </c>
      <c r="AD5409" s="43" t="str">
        <f t="shared" si="507"/>
        <v/>
      </c>
    </row>
    <row r="5410" spans="1:30" x14ac:dyDescent="0.25">
      <c r="A5410" s="64"/>
      <c r="B5410" s="64"/>
      <c r="C5410" s="66"/>
      <c r="D5410" s="67"/>
      <c r="E5410" s="64"/>
      <c r="F5410" s="64"/>
      <c r="G5410" s="37" t="str">
        <f>IF(E5410="","",IF(OR(E5410="Project Management",E5410="Project Support",E5410="Sprint Management",E5410="Sprint Support"),"NA",ROUND((((VLOOKUP(AD5410,[2]Formula!V:X,3,0)))-SUMIF(AD:AD,AD5410,H:H)),2)))</f>
        <v/>
      </c>
      <c r="H5410" s="71"/>
      <c r="I5410" s="72"/>
      <c r="J5410" s="72"/>
      <c r="K5410" s="38" t="str">
        <f>IF(E5410="","",IF(OR(E5410="Project Management",E5410="Project Support",E5410="Sprint Management",E5410="Sprint Support"),"NA",(((SUMIF(AD:AD,AD5410,H:H)/VLOOKUP(AD5410,[2]Formula!V:X,3,0))*VLOOKUP(AD5410,[2]Formula!V:X,2,0))*H5410)/SUMIF(AD:AD,AD5410,H:H)))</f>
        <v/>
      </c>
      <c r="L5410" s="38" t="str">
        <f t="shared" si="505"/>
        <v/>
      </c>
      <c r="M5410" s="38" t="str">
        <f t="shared" si="506"/>
        <v/>
      </c>
      <c r="N5410" s="38" t="str">
        <f t="shared" si="508"/>
        <v/>
      </c>
      <c r="O5410" s="38" t="str">
        <f t="shared" si="504"/>
        <v/>
      </c>
      <c r="P5410" s="39" t="str">
        <f t="shared" si="509"/>
        <v/>
      </c>
      <c r="AC5410" s="42" t="str">
        <f>IF(B5410="","",VLOOKUP(B5410,[2]Formula!B:C,2,0))</f>
        <v/>
      </c>
      <c r="AD5410" s="43" t="str">
        <f t="shared" si="507"/>
        <v/>
      </c>
    </row>
    <row r="5411" spans="1:30" x14ac:dyDescent="0.25">
      <c r="A5411" s="64"/>
      <c r="B5411" s="64"/>
      <c r="C5411" s="66"/>
      <c r="D5411" s="67"/>
      <c r="E5411" s="64"/>
      <c r="F5411" s="64"/>
      <c r="G5411" s="37" t="str">
        <f>IF(E5411="","",IF(OR(E5411="Project Management",E5411="Project Support",E5411="Sprint Management",E5411="Sprint Support"),"NA",ROUND((((VLOOKUP(AD5411,[2]Formula!V:X,3,0)))-SUMIF(AD:AD,AD5411,H:H)),2)))</f>
        <v/>
      </c>
      <c r="H5411" s="71"/>
      <c r="I5411" s="72"/>
      <c r="J5411" s="72"/>
      <c r="K5411" s="38" t="str">
        <f>IF(E5411="","",IF(OR(E5411="Project Management",E5411="Project Support",E5411="Sprint Management",E5411="Sprint Support"),"NA",(((SUMIF(AD:AD,AD5411,H:H)/VLOOKUP(AD5411,[2]Formula!V:X,3,0))*VLOOKUP(AD5411,[2]Formula!V:X,2,0))*H5411)/SUMIF(AD:AD,AD5411,H:H)))</f>
        <v/>
      </c>
      <c r="L5411" s="38" t="str">
        <f t="shared" si="505"/>
        <v/>
      </c>
      <c r="M5411" s="38" t="str">
        <f t="shared" si="506"/>
        <v/>
      </c>
      <c r="N5411" s="38" t="str">
        <f t="shared" si="508"/>
        <v/>
      </c>
      <c r="O5411" s="38" t="str">
        <f t="shared" si="504"/>
        <v/>
      </c>
      <c r="P5411" s="39" t="str">
        <f t="shared" si="509"/>
        <v/>
      </c>
      <c r="AC5411" s="42" t="str">
        <f>IF(B5411="","",VLOOKUP(B5411,[2]Formula!B:C,2,0))</f>
        <v/>
      </c>
      <c r="AD5411" s="43" t="str">
        <f t="shared" si="507"/>
        <v/>
      </c>
    </row>
    <row r="5412" spans="1:30" x14ac:dyDescent="0.25">
      <c r="A5412" s="64"/>
      <c r="B5412" s="64"/>
      <c r="C5412" s="66"/>
      <c r="D5412" s="67"/>
      <c r="E5412" s="64"/>
      <c r="F5412" s="64"/>
      <c r="G5412" s="37" t="str">
        <f>IF(E5412="","",IF(OR(E5412="Project Management",E5412="Project Support",E5412="Sprint Management",E5412="Sprint Support"),"NA",ROUND((((VLOOKUP(AD5412,[2]Formula!V:X,3,0)))-SUMIF(AD:AD,AD5412,H:H)),2)))</f>
        <v/>
      </c>
      <c r="H5412" s="71"/>
      <c r="I5412" s="72"/>
      <c r="J5412" s="72"/>
      <c r="K5412" s="38" t="str">
        <f>IF(E5412="","",IF(OR(E5412="Project Management",E5412="Project Support",E5412="Sprint Management",E5412="Sprint Support"),"NA",(((SUMIF(AD:AD,AD5412,H:H)/VLOOKUP(AD5412,[2]Formula!V:X,3,0))*VLOOKUP(AD5412,[2]Formula!V:X,2,0))*H5412)/SUMIF(AD:AD,AD5412,H:H)))</f>
        <v/>
      </c>
      <c r="L5412" s="38" t="str">
        <f t="shared" si="505"/>
        <v/>
      </c>
      <c r="M5412" s="38" t="str">
        <f t="shared" si="506"/>
        <v/>
      </c>
      <c r="N5412" s="38" t="str">
        <f t="shared" si="508"/>
        <v/>
      </c>
      <c r="O5412" s="38" t="str">
        <f t="shared" si="504"/>
        <v/>
      </c>
      <c r="P5412" s="39" t="str">
        <f t="shared" si="509"/>
        <v/>
      </c>
      <c r="AC5412" s="42" t="str">
        <f>IF(B5412="","",VLOOKUP(B5412,[2]Formula!B:C,2,0))</f>
        <v/>
      </c>
      <c r="AD5412" s="43" t="str">
        <f t="shared" si="507"/>
        <v/>
      </c>
    </row>
    <row r="5413" spans="1:30" x14ac:dyDescent="0.25">
      <c r="A5413" s="64"/>
      <c r="B5413" s="64"/>
      <c r="C5413" s="66"/>
      <c r="D5413" s="67"/>
      <c r="E5413" s="64"/>
      <c r="F5413" s="64"/>
      <c r="G5413" s="37" t="str">
        <f>IF(E5413="","",IF(OR(E5413="Project Management",E5413="Project Support",E5413="Sprint Management",E5413="Sprint Support"),"NA",ROUND((((VLOOKUP(AD5413,[2]Formula!V:X,3,0)))-SUMIF(AD:AD,AD5413,H:H)),2)))</f>
        <v/>
      </c>
      <c r="H5413" s="71"/>
      <c r="I5413" s="72"/>
      <c r="J5413" s="72"/>
      <c r="K5413" s="38" t="str">
        <f>IF(E5413="","",IF(OR(E5413="Project Management",E5413="Project Support",E5413="Sprint Management",E5413="Sprint Support"),"NA",(((SUMIF(AD:AD,AD5413,H:H)/VLOOKUP(AD5413,[2]Formula!V:X,3,0))*VLOOKUP(AD5413,[2]Formula!V:X,2,0))*H5413)/SUMIF(AD:AD,AD5413,H:H)))</f>
        <v/>
      </c>
      <c r="L5413" s="38" t="str">
        <f t="shared" si="505"/>
        <v/>
      </c>
      <c r="M5413" s="38" t="str">
        <f t="shared" si="506"/>
        <v/>
      </c>
      <c r="N5413" s="38" t="str">
        <f t="shared" si="508"/>
        <v/>
      </c>
      <c r="O5413" s="38" t="str">
        <f t="shared" si="504"/>
        <v/>
      </c>
      <c r="P5413" s="39" t="str">
        <f t="shared" si="509"/>
        <v/>
      </c>
      <c r="AC5413" s="42" t="str">
        <f>IF(B5413="","",VLOOKUP(B5413,[2]Formula!B:C,2,0))</f>
        <v/>
      </c>
      <c r="AD5413" s="43" t="str">
        <f t="shared" si="507"/>
        <v/>
      </c>
    </row>
    <row r="5414" spans="1:30" x14ac:dyDescent="0.25">
      <c r="A5414" s="64"/>
      <c r="B5414" s="64"/>
      <c r="C5414" s="66"/>
      <c r="D5414" s="67"/>
      <c r="E5414" s="64"/>
      <c r="F5414" s="64"/>
      <c r="G5414" s="37" t="str">
        <f>IF(E5414="","",IF(OR(E5414="Project Management",E5414="Project Support",E5414="Sprint Management",E5414="Sprint Support"),"NA",ROUND((((VLOOKUP(AD5414,[2]Formula!V:X,3,0)))-SUMIF(AD:AD,AD5414,H:H)),2)))</f>
        <v/>
      </c>
      <c r="H5414" s="71"/>
      <c r="I5414" s="72"/>
      <c r="J5414" s="72"/>
      <c r="K5414" s="38" t="str">
        <f>IF(E5414="","",IF(OR(E5414="Project Management",E5414="Project Support",E5414="Sprint Management",E5414="Sprint Support"),"NA",(((SUMIF(AD:AD,AD5414,H:H)/VLOOKUP(AD5414,[2]Formula!V:X,3,0))*VLOOKUP(AD5414,[2]Formula!V:X,2,0))*H5414)/SUMIF(AD:AD,AD5414,H:H)))</f>
        <v/>
      </c>
      <c r="L5414" s="38" t="str">
        <f t="shared" si="505"/>
        <v/>
      </c>
      <c r="M5414" s="38" t="str">
        <f t="shared" si="506"/>
        <v/>
      </c>
      <c r="N5414" s="38" t="str">
        <f t="shared" si="508"/>
        <v/>
      </c>
      <c r="O5414" s="38" t="str">
        <f t="shared" si="504"/>
        <v/>
      </c>
      <c r="P5414" s="39" t="str">
        <f t="shared" si="509"/>
        <v/>
      </c>
      <c r="AC5414" s="42" t="str">
        <f>IF(B5414="","",VLOOKUP(B5414,[2]Formula!B:C,2,0))</f>
        <v/>
      </c>
      <c r="AD5414" s="43" t="str">
        <f t="shared" si="507"/>
        <v/>
      </c>
    </row>
    <row r="5415" spans="1:30" x14ac:dyDescent="0.25">
      <c r="A5415" s="64"/>
      <c r="B5415" s="64"/>
      <c r="C5415" s="66"/>
      <c r="D5415" s="67"/>
      <c r="E5415" s="64"/>
      <c r="F5415" s="64"/>
      <c r="G5415" s="37" t="str">
        <f>IF(E5415="","",IF(OR(E5415="Project Management",E5415="Project Support",E5415="Sprint Management",E5415="Sprint Support"),"NA",ROUND((((VLOOKUP(AD5415,[2]Formula!V:X,3,0)))-SUMIF(AD:AD,AD5415,H:H)),2)))</f>
        <v/>
      </c>
      <c r="H5415" s="71"/>
      <c r="I5415" s="72"/>
      <c r="J5415" s="72"/>
      <c r="K5415" s="38" t="str">
        <f>IF(E5415="","",IF(OR(E5415="Project Management",E5415="Project Support",E5415="Sprint Management",E5415="Sprint Support"),"NA",(((SUMIF(AD:AD,AD5415,H:H)/VLOOKUP(AD5415,[2]Formula!V:X,3,0))*VLOOKUP(AD5415,[2]Formula!V:X,2,0))*H5415)/SUMIF(AD:AD,AD5415,H:H)))</f>
        <v/>
      </c>
      <c r="L5415" s="38" t="str">
        <f t="shared" si="505"/>
        <v/>
      </c>
      <c r="M5415" s="38" t="str">
        <f t="shared" si="506"/>
        <v/>
      </c>
      <c r="N5415" s="38" t="str">
        <f t="shared" si="508"/>
        <v/>
      </c>
      <c r="O5415" s="38" t="str">
        <f t="shared" si="504"/>
        <v/>
      </c>
      <c r="P5415" s="39" t="str">
        <f t="shared" si="509"/>
        <v/>
      </c>
      <c r="AC5415" s="42" t="str">
        <f>IF(B5415="","",VLOOKUP(B5415,[2]Formula!B:C,2,0))</f>
        <v/>
      </c>
      <c r="AD5415" s="43" t="str">
        <f t="shared" si="507"/>
        <v/>
      </c>
    </row>
    <row r="5416" spans="1:30" x14ac:dyDescent="0.25">
      <c r="A5416" s="64"/>
      <c r="B5416" s="64"/>
      <c r="C5416" s="66"/>
      <c r="D5416" s="67"/>
      <c r="E5416" s="64"/>
      <c r="F5416" s="64"/>
      <c r="G5416" s="37" t="str">
        <f>IF(E5416="","",IF(OR(E5416="Project Management",E5416="Project Support",E5416="Sprint Management",E5416="Sprint Support"),"NA",ROUND((((VLOOKUP(AD5416,[2]Formula!V:X,3,0)))-SUMIF(AD:AD,AD5416,H:H)),2)))</f>
        <v/>
      </c>
      <c r="H5416" s="71"/>
      <c r="I5416" s="72"/>
      <c r="J5416" s="72"/>
      <c r="K5416" s="38" t="str">
        <f>IF(E5416="","",IF(OR(E5416="Project Management",E5416="Project Support",E5416="Sprint Management",E5416="Sprint Support"),"NA",(((SUMIF(AD:AD,AD5416,H:H)/VLOOKUP(AD5416,[2]Formula!V:X,3,0))*VLOOKUP(AD5416,[2]Formula!V:X,2,0))*H5416)/SUMIF(AD:AD,AD5416,H:H)))</f>
        <v/>
      </c>
      <c r="L5416" s="38" t="str">
        <f t="shared" si="505"/>
        <v/>
      </c>
      <c r="M5416" s="38" t="str">
        <f t="shared" si="506"/>
        <v/>
      </c>
      <c r="N5416" s="38" t="str">
        <f t="shared" si="508"/>
        <v/>
      </c>
      <c r="O5416" s="38" t="str">
        <f t="shared" si="504"/>
        <v/>
      </c>
      <c r="P5416" s="39" t="str">
        <f t="shared" si="509"/>
        <v/>
      </c>
      <c r="AC5416" s="42" t="str">
        <f>IF(B5416="","",VLOOKUP(B5416,[2]Formula!B:C,2,0))</f>
        <v/>
      </c>
      <c r="AD5416" s="43" t="str">
        <f t="shared" si="507"/>
        <v/>
      </c>
    </row>
    <row r="5417" spans="1:30" x14ac:dyDescent="0.25">
      <c r="A5417" s="64"/>
      <c r="B5417" s="64"/>
      <c r="C5417" s="66"/>
      <c r="D5417" s="67"/>
      <c r="E5417" s="64"/>
      <c r="F5417" s="64"/>
      <c r="G5417" s="37" t="str">
        <f>IF(E5417="","",IF(OR(E5417="Project Management",E5417="Project Support",E5417="Sprint Management",E5417="Sprint Support"),"NA",ROUND((((VLOOKUP(AD5417,[2]Formula!V:X,3,0)))-SUMIF(AD:AD,AD5417,H:H)),2)))</f>
        <v/>
      </c>
      <c r="H5417" s="71"/>
      <c r="I5417" s="72"/>
      <c r="J5417" s="72"/>
      <c r="K5417" s="38" t="str">
        <f>IF(E5417="","",IF(OR(E5417="Project Management",E5417="Project Support",E5417="Sprint Management",E5417="Sprint Support"),"NA",(((SUMIF(AD:AD,AD5417,H:H)/VLOOKUP(AD5417,[2]Formula!V:X,3,0))*VLOOKUP(AD5417,[2]Formula!V:X,2,0))*H5417)/SUMIF(AD:AD,AD5417,H:H)))</f>
        <v/>
      </c>
      <c r="L5417" s="38" t="str">
        <f t="shared" si="505"/>
        <v/>
      </c>
      <c r="M5417" s="38" t="str">
        <f t="shared" si="506"/>
        <v/>
      </c>
      <c r="N5417" s="38" t="str">
        <f t="shared" si="508"/>
        <v/>
      </c>
      <c r="O5417" s="38" t="str">
        <f t="shared" si="504"/>
        <v/>
      </c>
      <c r="P5417" s="39" t="str">
        <f t="shared" si="509"/>
        <v/>
      </c>
      <c r="AC5417" s="42" t="str">
        <f>IF(B5417="","",VLOOKUP(B5417,[2]Formula!B:C,2,0))</f>
        <v/>
      </c>
      <c r="AD5417" s="43" t="str">
        <f t="shared" si="507"/>
        <v/>
      </c>
    </row>
    <row r="5418" spans="1:30" x14ac:dyDescent="0.25">
      <c r="A5418" s="64"/>
      <c r="B5418" s="64"/>
      <c r="C5418" s="66"/>
      <c r="D5418" s="67"/>
      <c r="E5418" s="64"/>
      <c r="F5418" s="64"/>
      <c r="G5418" s="37" t="str">
        <f>IF(E5418="","",IF(OR(E5418="Project Management",E5418="Project Support",E5418="Sprint Management",E5418="Sprint Support"),"NA",ROUND((((VLOOKUP(AD5418,[2]Formula!V:X,3,0)))-SUMIF(AD:AD,AD5418,H:H)),2)))</f>
        <v/>
      </c>
      <c r="H5418" s="71"/>
      <c r="I5418" s="72"/>
      <c r="J5418" s="72"/>
      <c r="K5418" s="38" t="str">
        <f>IF(E5418="","",IF(OR(E5418="Project Management",E5418="Project Support",E5418="Sprint Management",E5418="Sprint Support"),"NA",(((SUMIF(AD:AD,AD5418,H:H)/VLOOKUP(AD5418,[2]Formula!V:X,3,0))*VLOOKUP(AD5418,[2]Formula!V:X,2,0))*H5418)/SUMIF(AD:AD,AD5418,H:H)))</f>
        <v/>
      </c>
      <c r="L5418" s="38" t="str">
        <f t="shared" si="505"/>
        <v/>
      </c>
      <c r="M5418" s="38" t="str">
        <f t="shared" si="506"/>
        <v/>
      </c>
      <c r="N5418" s="38" t="str">
        <f t="shared" si="508"/>
        <v/>
      </c>
      <c r="O5418" s="38" t="str">
        <f t="shared" si="504"/>
        <v/>
      </c>
      <c r="P5418" s="39" t="str">
        <f t="shared" si="509"/>
        <v/>
      </c>
      <c r="AC5418" s="42" t="str">
        <f>IF(B5418="","",VLOOKUP(B5418,[2]Formula!B:C,2,0))</f>
        <v/>
      </c>
      <c r="AD5418" s="43" t="str">
        <f t="shared" si="507"/>
        <v/>
      </c>
    </row>
    <row r="5419" spans="1:30" x14ac:dyDescent="0.25">
      <c r="A5419" s="64"/>
      <c r="B5419" s="64"/>
      <c r="C5419" s="66"/>
      <c r="D5419" s="67"/>
      <c r="E5419" s="64"/>
      <c r="F5419" s="64"/>
      <c r="G5419" s="37" t="str">
        <f>IF(E5419="","",IF(OR(E5419="Project Management",E5419="Project Support",E5419="Sprint Management",E5419="Sprint Support"),"NA",ROUND((((VLOOKUP(AD5419,[2]Formula!V:X,3,0)))-SUMIF(AD:AD,AD5419,H:H)),2)))</f>
        <v/>
      </c>
      <c r="H5419" s="71"/>
      <c r="I5419" s="72"/>
      <c r="J5419" s="72"/>
      <c r="K5419" s="38" t="str">
        <f>IF(E5419="","",IF(OR(E5419="Project Management",E5419="Project Support",E5419="Sprint Management",E5419="Sprint Support"),"NA",(((SUMIF(AD:AD,AD5419,H:H)/VLOOKUP(AD5419,[2]Formula!V:X,3,0))*VLOOKUP(AD5419,[2]Formula!V:X,2,0))*H5419)/SUMIF(AD:AD,AD5419,H:H)))</f>
        <v/>
      </c>
      <c r="L5419" s="38" t="str">
        <f t="shared" si="505"/>
        <v/>
      </c>
      <c r="M5419" s="38" t="str">
        <f t="shared" si="506"/>
        <v/>
      </c>
      <c r="N5419" s="38" t="str">
        <f t="shared" si="508"/>
        <v/>
      </c>
      <c r="O5419" s="38" t="str">
        <f t="shared" si="504"/>
        <v/>
      </c>
      <c r="P5419" s="39" t="str">
        <f t="shared" si="509"/>
        <v/>
      </c>
      <c r="AC5419" s="42" t="str">
        <f>IF(B5419="","",VLOOKUP(B5419,[2]Formula!B:C,2,0))</f>
        <v/>
      </c>
      <c r="AD5419" s="43" t="str">
        <f t="shared" si="507"/>
        <v/>
      </c>
    </row>
    <row r="5420" spans="1:30" x14ac:dyDescent="0.25">
      <c r="A5420" s="64"/>
      <c r="B5420" s="64"/>
      <c r="C5420" s="66"/>
      <c r="D5420" s="67"/>
      <c r="E5420" s="64"/>
      <c r="F5420" s="64"/>
      <c r="G5420" s="37" t="str">
        <f>IF(E5420="","",IF(OR(E5420="Project Management",E5420="Project Support",E5420="Sprint Management",E5420="Sprint Support"),"NA",ROUND((((VLOOKUP(AD5420,[2]Formula!V:X,3,0)))-SUMIF(AD:AD,AD5420,H:H)),2)))</f>
        <v/>
      </c>
      <c r="H5420" s="71"/>
      <c r="I5420" s="72"/>
      <c r="J5420" s="72"/>
      <c r="K5420" s="38" t="str">
        <f>IF(E5420="","",IF(OR(E5420="Project Management",E5420="Project Support",E5420="Sprint Management",E5420="Sprint Support"),"NA",(((SUMIF(AD:AD,AD5420,H:H)/VLOOKUP(AD5420,[2]Formula!V:X,3,0))*VLOOKUP(AD5420,[2]Formula!V:X,2,0))*H5420)/SUMIF(AD:AD,AD5420,H:H)))</f>
        <v/>
      </c>
      <c r="L5420" s="38" t="str">
        <f t="shared" si="505"/>
        <v/>
      </c>
      <c r="M5420" s="38" t="str">
        <f t="shared" si="506"/>
        <v/>
      </c>
      <c r="N5420" s="38" t="str">
        <f t="shared" si="508"/>
        <v/>
      </c>
      <c r="O5420" s="38" t="str">
        <f t="shared" si="504"/>
        <v/>
      </c>
      <c r="P5420" s="39" t="str">
        <f t="shared" si="509"/>
        <v/>
      </c>
      <c r="AC5420" s="42" t="str">
        <f>IF(B5420="","",VLOOKUP(B5420,[2]Formula!B:C,2,0))</f>
        <v/>
      </c>
      <c r="AD5420" s="43" t="str">
        <f t="shared" si="507"/>
        <v/>
      </c>
    </row>
    <row r="5421" spans="1:30" x14ac:dyDescent="0.25">
      <c r="A5421" s="64"/>
      <c r="B5421" s="64"/>
      <c r="C5421" s="66"/>
      <c r="D5421" s="67"/>
      <c r="E5421" s="64"/>
      <c r="F5421" s="64"/>
      <c r="G5421" s="37" t="str">
        <f>IF(E5421="","",IF(OR(E5421="Project Management",E5421="Project Support",E5421="Sprint Management",E5421="Sprint Support"),"NA",ROUND((((VLOOKUP(AD5421,[2]Formula!V:X,3,0)))-SUMIF(AD:AD,AD5421,H:H)),2)))</f>
        <v/>
      </c>
      <c r="H5421" s="71"/>
      <c r="I5421" s="72"/>
      <c r="J5421" s="72"/>
      <c r="K5421" s="38" t="str">
        <f>IF(E5421="","",IF(OR(E5421="Project Management",E5421="Project Support",E5421="Sprint Management",E5421="Sprint Support"),"NA",(((SUMIF(AD:AD,AD5421,H:H)/VLOOKUP(AD5421,[2]Formula!V:X,3,0))*VLOOKUP(AD5421,[2]Formula!V:X,2,0))*H5421)/SUMIF(AD:AD,AD5421,H:H)))</f>
        <v/>
      </c>
      <c r="L5421" s="38" t="str">
        <f t="shared" si="505"/>
        <v/>
      </c>
      <c r="M5421" s="38" t="str">
        <f t="shared" si="506"/>
        <v/>
      </c>
      <c r="N5421" s="38" t="str">
        <f t="shared" si="508"/>
        <v/>
      </c>
      <c r="O5421" s="38" t="str">
        <f t="shared" si="504"/>
        <v/>
      </c>
      <c r="P5421" s="39" t="str">
        <f t="shared" si="509"/>
        <v/>
      </c>
      <c r="AC5421" s="42" t="str">
        <f>IF(B5421="","",VLOOKUP(B5421,[2]Formula!B:C,2,0))</f>
        <v/>
      </c>
      <c r="AD5421" s="43" t="str">
        <f t="shared" si="507"/>
        <v/>
      </c>
    </row>
    <row r="5422" spans="1:30" x14ac:dyDescent="0.25">
      <c r="A5422" s="64"/>
      <c r="B5422" s="64"/>
      <c r="C5422" s="66"/>
      <c r="D5422" s="67"/>
      <c r="E5422" s="64"/>
      <c r="F5422" s="64"/>
      <c r="G5422" s="37" t="str">
        <f>IF(E5422="","",IF(OR(E5422="Project Management",E5422="Project Support",E5422="Sprint Management",E5422="Sprint Support"),"NA",ROUND((((VLOOKUP(AD5422,[2]Formula!V:X,3,0)))-SUMIF(AD:AD,AD5422,H:H)),2)))</f>
        <v/>
      </c>
      <c r="H5422" s="71"/>
      <c r="I5422" s="72"/>
      <c r="J5422" s="72"/>
      <c r="K5422" s="38" t="str">
        <f>IF(E5422="","",IF(OR(E5422="Project Management",E5422="Project Support",E5422="Sprint Management",E5422="Sprint Support"),"NA",(((SUMIF(AD:AD,AD5422,H:H)/VLOOKUP(AD5422,[2]Formula!V:X,3,0))*VLOOKUP(AD5422,[2]Formula!V:X,2,0))*H5422)/SUMIF(AD:AD,AD5422,H:H)))</f>
        <v/>
      </c>
      <c r="L5422" s="38" t="str">
        <f t="shared" si="505"/>
        <v/>
      </c>
      <c r="M5422" s="38" t="str">
        <f t="shared" si="506"/>
        <v/>
      </c>
      <c r="N5422" s="38" t="str">
        <f t="shared" si="508"/>
        <v/>
      </c>
      <c r="O5422" s="38" t="str">
        <f t="shared" si="504"/>
        <v/>
      </c>
      <c r="P5422" s="39" t="str">
        <f t="shared" si="509"/>
        <v/>
      </c>
      <c r="AC5422" s="42" t="str">
        <f>IF(B5422="","",VLOOKUP(B5422,[2]Formula!B:C,2,0))</f>
        <v/>
      </c>
      <c r="AD5422" s="43" t="str">
        <f t="shared" si="507"/>
        <v/>
      </c>
    </row>
    <row r="5423" spans="1:30" x14ac:dyDescent="0.25">
      <c r="A5423" s="64"/>
      <c r="B5423" s="64"/>
      <c r="C5423" s="66"/>
      <c r="D5423" s="67"/>
      <c r="E5423" s="64"/>
      <c r="F5423" s="64"/>
      <c r="G5423" s="37" t="str">
        <f>IF(E5423="","",IF(OR(E5423="Project Management",E5423="Project Support",E5423="Sprint Management",E5423="Sprint Support"),"NA",ROUND((((VLOOKUP(AD5423,[2]Formula!V:X,3,0)))-SUMIF(AD:AD,AD5423,H:H)),2)))</f>
        <v/>
      </c>
      <c r="H5423" s="71"/>
      <c r="I5423" s="72"/>
      <c r="J5423" s="72"/>
      <c r="K5423" s="38" t="str">
        <f>IF(E5423="","",IF(OR(E5423="Project Management",E5423="Project Support",E5423="Sprint Management",E5423="Sprint Support"),"NA",(((SUMIF(AD:AD,AD5423,H:H)/VLOOKUP(AD5423,[2]Formula!V:X,3,0))*VLOOKUP(AD5423,[2]Formula!V:X,2,0))*H5423)/SUMIF(AD:AD,AD5423,H:H)))</f>
        <v/>
      </c>
      <c r="L5423" s="38" t="str">
        <f t="shared" si="505"/>
        <v/>
      </c>
      <c r="M5423" s="38" t="str">
        <f t="shared" si="506"/>
        <v/>
      </c>
      <c r="N5423" s="38" t="str">
        <f t="shared" si="508"/>
        <v/>
      </c>
      <c r="O5423" s="38" t="str">
        <f t="shared" si="504"/>
        <v/>
      </c>
      <c r="P5423" s="39" t="str">
        <f t="shared" si="509"/>
        <v/>
      </c>
      <c r="AC5423" s="42" t="str">
        <f>IF(B5423="","",VLOOKUP(B5423,[2]Formula!B:C,2,0))</f>
        <v/>
      </c>
      <c r="AD5423" s="43" t="str">
        <f t="shared" si="507"/>
        <v/>
      </c>
    </row>
    <row r="5424" spans="1:30" x14ac:dyDescent="0.25">
      <c r="A5424" s="64"/>
      <c r="B5424" s="64"/>
      <c r="C5424" s="66"/>
      <c r="D5424" s="67"/>
      <c r="E5424" s="64"/>
      <c r="F5424" s="64"/>
      <c r="G5424" s="37" t="str">
        <f>IF(E5424="","",IF(OR(E5424="Project Management",E5424="Project Support",E5424="Sprint Management",E5424="Sprint Support"),"NA",ROUND((((VLOOKUP(AD5424,[2]Formula!V:X,3,0)))-SUMIF(AD:AD,AD5424,H:H)),2)))</f>
        <v/>
      </c>
      <c r="H5424" s="71"/>
      <c r="I5424" s="72"/>
      <c r="J5424" s="72"/>
      <c r="K5424" s="38" t="str">
        <f>IF(E5424="","",IF(OR(E5424="Project Management",E5424="Project Support",E5424="Sprint Management",E5424="Sprint Support"),"NA",(((SUMIF(AD:AD,AD5424,H:H)/VLOOKUP(AD5424,[2]Formula!V:X,3,0))*VLOOKUP(AD5424,[2]Formula!V:X,2,0))*H5424)/SUMIF(AD:AD,AD5424,H:H)))</f>
        <v/>
      </c>
      <c r="L5424" s="38" t="str">
        <f t="shared" si="505"/>
        <v/>
      </c>
      <c r="M5424" s="38" t="str">
        <f t="shared" si="506"/>
        <v/>
      </c>
      <c r="N5424" s="38" t="str">
        <f t="shared" si="508"/>
        <v/>
      </c>
      <c r="O5424" s="38" t="str">
        <f t="shared" si="504"/>
        <v/>
      </c>
      <c r="P5424" s="39" t="str">
        <f t="shared" si="509"/>
        <v/>
      </c>
      <c r="AC5424" s="42" t="str">
        <f>IF(B5424="","",VLOOKUP(B5424,[2]Formula!B:C,2,0))</f>
        <v/>
      </c>
      <c r="AD5424" s="43" t="str">
        <f t="shared" si="507"/>
        <v/>
      </c>
    </row>
    <row r="5425" spans="1:30" x14ac:dyDescent="0.25">
      <c r="A5425" s="64"/>
      <c r="B5425" s="64"/>
      <c r="C5425" s="66"/>
      <c r="D5425" s="67"/>
      <c r="E5425" s="64"/>
      <c r="F5425" s="64"/>
      <c r="G5425" s="37" t="str">
        <f>IF(E5425="","",IF(OR(E5425="Project Management",E5425="Project Support",E5425="Sprint Management",E5425="Sprint Support"),"NA",ROUND((((VLOOKUP(AD5425,[2]Formula!V:X,3,0)))-SUMIF(AD:AD,AD5425,H:H)),2)))</f>
        <v/>
      </c>
      <c r="H5425" s="71"/>
      <c r="I5425" s="72"/>
      <c r="J5425" s="72"/>
      <c r="K5425" s="38" t="str">
        <f>IF(E5425="","",IF(OR(E5425="Project Management",E5425="Project Support",E5425="Sprint Management",E5425="Sprint Support"),"NA",(((SUMIF(AD:AD,AD5425,H:H)/VLOOKUP(AD5425,[2]Formula!V:X,3,0))*VLOOKUP(AD5425,[2]Formula!V:X,2,0))*H5425)/SUMIF(AD:AD,AD5425,H:H)))</f>
        <v/>
      </c>
      <c r="L5425" s="38" t="str">
        <f t="shared" si="505"/>
        <v/>
      </c>
      <c r="M5425" s="38" t="str">
        <f t="shared" si="506"/>
        <v/>
      </c>
      <c r="N5425" s="38" t="str">
        <f t="shared" si="508"/>
        <v/>
      </c>
      <c r="O5425" s="38" t="str">
        <f t="shared" si="504"/>
        <v/>
      </c>
      <c r="P5425" s="39" t="str">
        <f t="shared" si="509"/>
        <v/>
      </c>
      <c r="AC5425" s="42" t="str">
        <f>IF(B5425="","",VLOOKUP(B5425,[2]Formula!B:C,2,0))</f>
        <v/>
      </c>
      <c r="AD5425" s="43" t="str">
        <f t="shared" si="507"/>
        <v/>
      </c>
    </row>
    <row r="5426" spans="1:30" x14ac:dyDescent="0.25">
      <c r="A5426" s="64"/>
      <c r="B5426" s="64"/>
      <c r="C5426" s="66"/>
      <c r="D5426" s="67"/>
      <c r="E5426" s="64"/>
      <c r="F5426" s="64"/>
      <c r="G5426" s="37" t="str">
        <f>IF(E5426="","",IF(OR(E5426="Project Management",E5426="Project Support",E5426="Sprint Management",E5426="Sprint Support"),"NA",ROUND((((VLOOKUP(AD5426,[2]Formula!V:X,3,0)))-SUMIF(AD:AD,AD5426,H:H)),2)))</f>
        <v/>
      </c>
      <c r="H5426" s="71"/>
      <c r="I5426" s="72"/>
      <c r="J5426" s="72"/>
      <c r="K5426" s="38" t="str">
        <f>IF(E5426="","",IF(OR(E5426="Project Management",E5426="Project Support",E5426="Sprint Management",E5426="Sprint Support"),"NA",(((SUMIF(AD:AD,AD5426,H:H)/VLOOKUP(AD5426,[2]Formula!V:X,3,0))*VLOOKUP(AD5426,[2]Formula!V:X,2,0))*H5426)/SUMIF(AD:AD,AD5426,H:H)))</f>
        <v/>
      </c>
      <c r="L5426" s="38" t="str">
        <f t="shared" si="505"/>
        <v/>
      </c>
      <c r="M5426" s="38" t="str">
        <f t="shared" si="506"/>
        <v/>
      </c>
      <c r="N5426" s="38" t="str">
        <f t="shared" si="508"/>
        <v/>
      </c>
      <c r="O5426" s="38" t="str">
        <f t="shared" si="504"/>
        <v/>
      </c>
      <c r="P5426" s="39" t="str">
        <f t="shared" si="509"/>
        <v/>
      </c>
      <c r="AC5426" s="42" t="str">
        <f>IF(B5426="","",VLOOKUP(B5426,[2]Formula!B:C,2,0))</f>
        <v/>
      </c>
      <c r="AD5426" s="43" t="str">
        <f t="shared" si="507"/>
        <v/>
      </c>
    </row>
    <row r="5427" spans="1:30" x14ac:dyDescent="0.25">
      <c r="A5427" s="64"/>
      <c r="B5427" s="64"/>
      <c r="C5427" s="66"/>
      <c r="D5427" s="67"/>
      <c r="E5427" s="64"/>
      <c r="F5427" s="64"/>
      <c r="G5427" s="37" t="str">
        <f>IF(E5427="","",IF(OR(E5427="Project Management",E5427="Project Support",E5427="Sprint Management",E5427="Sprint Support"),"NA",ROUND((((VLOOKUP(AD5427,[2]Formula!V:X,3,0)))-SUMIF(AD:AD,AD5427,H:H)),2)))</f>
        <v/>
      </c>
      <c r="H5427" s="71"/>
      <c r="I5427" s="72"/>
      <c r="J5427" s="72"/>
      <c r="K5427" s="38" t="str">
        <f>IF(E5427="","",IF(OR(E5427="Project Management",E5427="Project Support",E5427="Sprint Management",E5427="Sprint Support"),"NA",(((SUMIF(AD:AD,AD5427,H:H)/VLOOKUP(AD5427,[2]Formula!V:X,3,0))*VLOOKUP(AD5427,[2]Formula!V:X,2,0))*H5427)/SUMIF(AD:AD,AD5427,H:H)))</f>
        <v/>
      </c>
      <c r="L5427" s="38" t="str">
        <f t="shared" si="505"/>
        <v/>
      </c>
      <c r="M5427" s="38" t="str">
        <f t="shared" si="506"/>
        <v/>
      </c>
      <c r="N5427" s="38" t="str">
        <f t="shared" si="508"/>
        <v/>
      </c>
      <c r="O5427" s="38" t="str">
        <f t="shared" si="504"/>
        <v/>
      </c>
      <c r="P5427" s="39" t="str">
        <f t="shared" si="509"/>
        <v/>
      </c>
      <c r="AC5427" s="42" t="str">
        <f>IF(B5427="","",VLOOKUP(B5427,[2]Formula!B:C,2,0))</f>
        <v/>
      </c>
      <c r="AD5427" s="43" t="str">
        <f t="shared" si="507"/>
        <v/>
      </c>
    </row>
    <row r="5428" spans="1:30" x14ac:dyDescent="0.25">
      <c r="A5428" s="64"/>
      <c r="B5428" s="64"/>
      <c r="C5428" s="66"/>
      <c r="D5428" s="67"/>
      <c r="E5428" s="64"/>
      <c r="F5428" s="64"/>
      <c r="G5428" s="37" t="str">
        <f>IF(E5428="","",IF(OR(E5428="Project Management",E5428="Project Support",E5428="Sprint Management",E5428="Sprint Support"),"NA",ROUND((((VLOOKUP(AD5428,[2]Formula!V:X,3,0)))-SUMIF(AD:AD,AD5428,H:H)),2)))</f>
        <v/>
      </c>
      <c r="H5428" s="71"/>
      <c r="I5428" s="72"/>
      <c r="J5428" s="72"/>
      <c r="K5428" s="38" t="str">
        <f>IF(E5428="","",IF(OR(E5428="Project Management",E5428="Project Support",E5428="Sprint Management",E5428="Sprint Support"),"NA",(((SUMIF(AD:AD,AD5428,H:H)/VLOOKUP(AD5428,[2]Formula!V:X,3,0))*VLOOKUP(AD5428,[2]Formula!V:X,2,0))*H5428)/SUMIF(AD:AD,AD5428,H:H)))</f>
        <v/>
      </c>
      <c r="L5428" s="38" t="str">
        <f t="shared" si="505"/>
        <v/>
      </c>
      <c r="M5428" s="38" t="str">
        <f t="shared" si="506"/>
        <v/>
      </c>
      <c r="N5428" s="38" t="str">
        <f t="shared" si="508"/>
        <v/>
      </c>
      <c r="O5428" s="38" t="str">
        <f t="shared" si="504"/>
        <v/>
      </c>
      <c r="P5428" s="39" t="str">
        <f t="shared" si="509"/>
        <v/>
      </c>
      <c r="AC5428" s="42" t="str">
        <f>IF(B5428="","",VLOOKUP(B5428,[2]Formula!B:C,2,0))</f>
        <v/>
      </c>
      <c r="AD5428" s="43" t="str">
        <f t="shared" si="507"/>
        <v/>
      </c>
    </row>
    <row r="5429" spans="1:30" x14ac:dyDescent="0.25">
      <c r="A5429" s="64"/>
      <c r="B5429" s="64"/>
      <c r="C5429" s="66"/>
      <c r="D5429" s="67"/>
      <c r="E5429" s="64"/>
      <c r="F5429" s="64"/>
      <c r="G5429" s="37" t="str">
        <f>IF(E5429="","",IF(OR(E5429="Project Management",E5429="Project Support",E5429="Sprint Management",E5429="Sprint Support"),"NA",ROUND((((VLOOKUP(AD5429,[2]Formula!V:X,3,0)))-SUMIF(AD:AD,AD5429,H:H)),2)))</f>
        <v/>
      </c>
      <c r="H5429" s="71"/>
      <c r="I5429" s="72"/>
      <c r="J5429" s="72"/>
      <c r="K5429" s="38" t="str">
        <f>IF(E5429="","",IF(OR(E5429="Project Management",E5429="Project Support",E5429="Sprint Management",E5429="Sprint Support"),"NA",(((SUMIF(AD:AD,AD5429,H:H)/VLOOKUP(AD5429,[2]Formula!V:X,3,0))*VLOOKUP(AD5429,[2]Formula!V:X,2,0))*H5429)/SUMIF(AD:AD,AD5429,H:H)))</f>
        <v/>
      </c>
      <c r="L5429" s="38" t="str">
        <f t="shared" si="505"/>
        <v/>
      </c>
      <c r="M5429" s="38" t="str">
        <f t="shared" si="506"/>
        <v/>
      </c>
      <c r="N5429" s="38" t="str">
        <f t="shared" si="508"/>
        <v/>
      </c>
      <c r="O5429" s="38" t="str">
        <f t="shared" ref="O5429:O5492" si="510">IFERROR(L5429/M5429,"")</f>
        <v/>
      </c>
      <c r="P5429" s="39" t="str">
        <f t="shared" si="509"/>
        <v/>
      </c>
      <c r="AC5429" s="42" t="str">
        <f>IF(B5429="","",VLOOKUP(B5429,[2]Formula!B:C,2,0))</f>
        <v/>
      </c>
      <c r="AD5429" s="43" t="str">
        <f t="shared" si="507"/>
        <v/>
      </c>
    </row>
    <row r="5430" spans="1:30" x14ac:dyDescent="0.25">
      <c r="A5430" s="64"/>
      <c r="B5430" s="64"/>
      <c r="C5430" s="66"/>
      <c r="D5430" s="67"/>
      <c r="E5430" s="64"/>
      <c r="F5430" s="64"/>
      <c r="G5430" s="37" t="str">
        <f>IF(E5430="","",IF(OR(E5430="Project Management",E5430="Project Support",E5430="Sprint Management",E5430="Sprint Support"),"NA",ROUND((((VLOOKUP(AD5430,[2]Formula!V:X,3,0)))-SUMIF(AD:AD,AD5430,H:H)),2)))</f>
        <v/>
      </c>
      <c r="H5430" s="71"/>
      <c r="I5430" s="72"/>
      <c r="J5430" s="72"/>
      <c r="K5430" s="38" t="str">
        <f>IF(E5430="","",IF(OR(E5430="Project Management",E5430="Project Support",E5430="Sprint Management",E5430="Sprint Support"),"NA",(((SUMIF(AD:AD,AD5430,H:H)/VLOOKUP(AD5430,[2]Formula!V:X,3,0))*VLOOKUP(AD5430,[2]Formula!V:X,2,0))*H5430)/SUMIF(AD:AD,AD5430,H:H)))</f>
        <v/>
      </c>
      <c r="L5430" s="38" t="str">
        <f t="shared" si="505"/>
        <v/>
      </c>
      <c r="M5430" s="38" t="str">
        <f t="shared" si="506"/>
        <v/>
      </c>
      <c r="N5430" s="38" t="str">
        <f t="shared" si="508"/>
        <v/>
      </c>
      <c r="O5430" s="38" t="str">
        <f t="shared" si="510"/>
        <v/>
      </c>
      <c r="P5430" s="39" t="str">
        <f t="shared" si="509"/>
        <v/>
      </c>
      <c r="AC5430" s="42" t="str">
        <f>IF(B5430="","",VLOOKUP(B5430,[2]Formula!B:C,2,0))</f>
        <v/>
      </c>
      <c r="AD5430" s="43" t="str">
        <f t="shared" si="507"/>
        <v/>
      </c>
    </row>
    <row r="5431" spans="1:30" x14ac:dyDescent="0.25">
      <c r="A5431" s="64"/>
      <c r="B5431" s="64"/>
      <c r="C5431" s="66"/>
      <c r="D5431" s="67"/>
      <c r="E5431" s="64"/>
      <c r="F5431" s="64"/>
      <c r="G5431" s="37" t="str">
        <f>IF(E5431="","",IF(OR(E5431="Project Management",E5431="Project Support",E5431="Sprint Management",E5431="Sprint Support"),"NA",ROUND((((VLOOKUP(AD5431,[2]Formula!V:X,3,0)))-SUMIF(AD:AD,AD5431,H:H)),2)))</f>
        <v/>
      </c>
      <c r="H5431" s="71"/>
      <c r="I5431" s="72"/>
      <c r="J5431" s="72"/>
      <c r="K5431" s="38" t="str">
        <f>IF(E5431="","",IF(OR(E5431="Project Management",E5431="Project Support",E5431="Sprint Management",E5431="Sprint Support"),"NA",(((SUMIF(AD:AD,AD5431,H:H)/VLOOKUP(AD5431,[2]Formula!V:X,3,0))*VLOOKUP(AD5431,[2]Formula!V:X,2,0))*H5431)/SUMIF(AD:AD,AD5431,H:H)))</f>
        <v/>
      </c>
      <c r="L5431" s="38" t="str">
        <f t="shared" si="505"/>
        <v/>
      </c>
      <c r="M5431" s="38" t="str">
        <f t="shared" si="506"/>
        <v/>
      </c>
      <c r="N5431" s="38" t="str">
        <f t="shared" si="508"/>
        <v/>
      </c>
      <c r="O5431" s="38" t="str">
        <f t="shared" si="510"/>
        <v/>
      </c>
      <c r="P5431" s="39" t="str">
        <f t="shared" si="509"/>
        <v/>
      </c>
      <c r="AC5431" s="42" t="str">
        <f>IF(B5431="","",VLOOKUP(B5431,[2]Formula!B:C,2,0))</f>
        <v/>
      </c>
      <c r="AD5431" s="43" t="str">
        <f t="shared" si="507"/>
        <v/>
      </c>
    </row>
    <row r="5432" spans="1:30" x14ac:dyDescent="0.25">
      <c r="A5432" s="64"/>
      <c r="B5432" s="64"/>
      <c r="C5432" s="66"/>
      <c r="D5432" s="67"/>
      <c r="E5432" s="64"/>
      <c r="F5432" s="64"/>
      <c r="G5432" s="37" t="str">
        <f>IF(E5432="","",IF(OR(E5432="Project Management",E5432="Project Support",E5432="Sprint Management",E5432="Sprint Support"),"NA",ROUND((((VLOOKUP(AD5432,[2]Formula!V:X,3,0)))-SUMIF(AD:AD,AD5432,H:H)),2)))</f>
        <v/>
      </c>
      <c r="H5432" s="71"/>
      <c r="I5432" s="72"/>
      <c r="J5432" s="72"/>
      <c r="K5432" s="38" t="str">
        <f>IF(E5432="","",IF(OR(E5432="Project Management",E5432="Project Support",E5432="Sprint Management",E5432="Sprint Support"),"NA",(((SUMIF(AD:AD,AD5432,H:H)/VLOOKUP(AD5432,[2]Formula!V:X,3,0))*VLOOKUP(AD5432,[2]Formula!V:X,2,0))*H5432)/SUMIF(AD:AD,AD5432,H:H)))</f>
        <v/>
      </c>
      <c r="L5432" s="38" t="str">
        <f t="shared" si="505"/>
        <v/>
      </c>
      <c r="M5432" s="38" t="str">
        <f t="shared" si="506"/>
        <v/>
      </c>
      <c r="N5432" s="38" t="str">
        <f t="shared" si="508"/>
        <v/>
      </c>
      <c r="O5432" s="38" t="str">
        <f t="shared" si="510"/>
        <v/>
      </c>
      <c r="P5432" s="39" t="str">
        <f t="shared" si="509"/>
        <v/>
      </c>
      <c r="AC5432" s="42" t="str">
        <f>IF(B5432="","",VLOOKUP(B5432,[2]Formula!B:C,2,0))</f>
        <v/>
      </c>
      <c r="AD5432" s="43" t="str">
        <f t="shared" si="507"/>
        <v/>
      </c>
    </row>
    <row r="5433" spans="1:30" x14ac:dyDescent="0.25">
      <c r="A5433" s="64"/>
      <c r="B5433" s="64"/>
      <c r="C5433" s="66"/>
      <c r="D5433" s="67"/>
      <c r="E5433" s="64"/>
      <c r="F5433" s="64"/>
      <c r="G5433" s="37" t="str">
        <f>IF(E5433="","",IF(OR(E5433="Project Management",E5433="Project Support",E5433="Sprint Management",E5433="Sprint Support"),"NA",ROUND((((VLOOKUP(AD5433,[2]Formula!V:X,3,0)))-SUMIF(AD:AD,AD5433,H:H)),2)))</f>
        <v/>
      </c>
      <c r="H5433" s="71"/>
      <c r="I5433" s="72"/>
      <c r="J5433" s="72"/>
      <c r="K5433" s="38" t="str">
        <f>IF(E5433="","",IF(OR(E5433="Project Management",E5433="Project Support",E5433="Sprint Management",E5433="Sprint Support"),"NA",(((SUMIF(AD:AD,AD5433,H:H)/VLOOKUP(AD5433,[2]Formula!V:X,3,0))*VLOOKUP(AD5433,[2]Formula!V:X,2,0))*H5433)/SUMIF(AD:AD,AD5433,H:H)))</f>
        <v/>
      </c>
      <c r="L5433" s="38" t="str">
        <f t="shared" si="505"/>
        <v/>
      </c>
      <c r="M5433" s="38" t="str">
        <f t="shared" si="506"/>
        <v/>
      </c>
      <c r="N5433" s="38" t="str">
        <f t="shared" si="508"/>
        <v/>
      </c>
      <c r="O5433" s="38" t="str">
        <f t="shared" si="510"/>
        <v/>
      </c>
      <c r="P5433" s="39" t="str">
        <f t="shared" si="509"/>
        <v/>
      </c>
      <c r="AC5433" s="42" t="str">
        <f>IF(B5433="","",VLOOKUP(B5433,[2]Formula!B:C,2,0))</f>
        <v/>
      </c>
      <c r="AD5433" s="43" t="str">
        <f t="shared" si="507"/>
        <v/>
      </c>
    </row>
    <row r="5434" spans="1:30" x14ac:dyDescent="0.25">
      <c r="A5434" s="64"/>
      <c r="B5434" s="64"/>
      <c r="C5434" s="66"/>
      <c r="D5434" s="67"/>
      <c r="E5434" s="64"/>
      <c r="F5434" s="64"/>
      <c r="G5434" s="37" t="str">
        <f>IF(E5434="","",IF(OR(E5434="Project Management",E5434="Project Support",E5434="Sprint Management",E5434="Sprint Support"),"NA",ROUND((((VLOOKUP(AD5434,[2]Formula!V:X,3,0)))-SUMIF(AD:AD,AD5434,H:H)),2)))</f>
        <v/>
      </c>
      <c r="H5434" s="71"/>
      <c r="I5434" s="72"/>
      <c r="J5434" s="72"/>
      <c r="K5434" s="38" t="str">
        <f>IF(E5434="","",IF(OR(E5434="Project Management",E5434="Project Support",E5434="Sprint Management",E5434="Sprint Support"),"NA",(((SUMIF(AD:AD,AD5434,H:H)/VLOOKUP(AD5434,[2]Formula!V:X,3,0))*VLOOKUP(AD5434,[2]Formula!V:X,2,0))*H5434)/SUMIF(AD:AD,AD5434,H:H)))</f>
        <v/>
      </c>
      <c r="L5434" s="38" t="str">
        <f t="shared" si="505"/>
        <v/>
      </c>
      <c r="M5434" s="38" t="str">
        <f t="shared" si="506"/>
        <v/>
      </c>
      <c r="N5434" s="38" t="str">
        <f t="shared" si="508"/>
        <v/>
      </c>
      <c r="O5434" s="38" t="str">
        <f t="shared" si="510"/>
        <v/>
      </c>
      <c r="P5434" s="39" t="str">
        <f t="shared" si="509"/>
        <v/>
      </c>
      <c r="AC5434" s="42" t="str">
        <f>IF(B5434="","",VLOOKUP(B5434,[2]Formula!B:C,2,0))</f>
        <v/>
      </c>
      <c r="AD5434" s="43" t="str">
        <f t="shared" si="507"/>
        <v/>
      </c>
    </row>
    <row r="5435" spans="1:30" x14ac:dyDescent="0.25">
      <c r="A5435" s="64"/>
      <c r="B5435" s="64"/>
      <c r="C5435" s="66"/>
      <c r="D5435" s="67"/>
      <c r="E5435" s="64"/>
      <c r="F5435" s="64"/>
      <c r="G5435" s="37" t="str">
        <f>IF(E5435="","",IF(OR(E5435="Project Management",E5435="Project Support",E5435="Sprint Management",E5435="Sprint Support"),"NA",ROUND((((VLOOKUP(AD5435,[2]Formula!V:X,3,0)))-SUMIF(AD:AD,AD5435,H:H)),2)))</f>
        <v/>
      </c>
      <c r="H5435" s="71"/>
      <c r="I5435" s="72"/>
      <c r="J5435" s="72"/>
      <c r="K5435" s="38" t="str">
        <f>IF(E5435="","",IF(OR(E5435="Project Management",E5435="Project Support",E5435="Sprint Management",E5435="Sprint Support"),"NA",(((SUMIF(AD:AD,AD5435,H:H)/VLOOKUP(AD5435,[2]Formula!V:X,3,0))*VLOOKUP(AD5435,[2]Formula!V:X,2,0))*H5435)/SUMIF(AD:AD,AD5435,H:H)))</f>
        <v/>
      </c>
      <c r="L5435" s="38" t="str">
        <f t="shared" si="505"/>
        <v/>
      </c>
      <c r="M5435" s="38" t="str">
        <f t="shared" si="506"/>
        <v/>
      </c>
      <c r="N5435" s="38" t="str">
        <f t="shared" si="508"/>
        <v/>
      </c>
      <c r="O5435" s="38" t="str">
        <f t="shared" si="510"/>
        <v/>
      </c>
      <c r="P5435" s="39" t="str">
        <f t="shared" si="509"/>
        <v/>
      </c>
      <c r="AC5435" s="42" t="str">
        <f>IF(B5435="","",VLOOKUP(B5435,[2]Formula!B:C,2,0))</f>
        <v/>
      </c>
      <c r="AD5435" s="43" t="str">
        <f t="shared" si="507"/>
        <v/>
      </c>
    </row>
    <row r="5436" spans="1:30" x14ac:dyDescent="0.25">
      <c r="A5436" s="64"/>
      <c r="B5436" s="64"/>
      <c r="C5436" s="66"/>
      <c r="D5436" s="67"/>
      <c r="E5436" s="64"/>
      <c r="F5436" s="64"/>
      <c r="G5436" s="37" t="str">
        <f>IF(E5436="","",IF(OR(E5436="Project Management",E5436="Project Support",E5436="Sprint Management",E5436="Sprint Support"),"NA",ROUND((((VLOOKUP(AD5436,[2]Formula!V:X,3,0)))-SUMIF(AD:AD,AD5436,H:H)),2)))</f>
        <v/>
      </c>
      <c r="H5436" s="71"/>
      <c r="I5436" s="72"/>
      <c r="J5436" s="72"/>
      <c r="K5436" s="38" t="str">
        <f>IF(E5436="","",IF(OR(E5436="Project Management",E5436="Project Support",E5436="Sprint Management",E5436="Sprint Support"),"NA",(((SUMIF(AD:AD,AD5436,H:H)/VLOOKUP(AD5436,[2]Formula!V:X,3,0))*VLOOKUP(AD5436,[2]Formula!V:X,2,0))*H5436)/SUMIF(AD:AD,AD5436,H:H)))</f>
        <v/>
      </c>
      <c r="L5436" s="38" t="str">
        <f t="shared" si="505"/>
        <v/>
      </c>
      <c r="M5436" s="38" t="str">
        <f t="shared" si="506"/>
        <v/>
      </c>
      <c r="N5436" s="38" t="str">
        <f t="shared" si="508"/>
        <v/>
      </c>
      <c r="O5436" s="38" t="str">
        <f t="shared" si="510"/>
        <v/>
      </c>
      <c r="P5436" s="39" t="str">
        <f t="shared" si="509"/>
        <v/>
      </c>
      <c r="AC5436" s="42" t="str">
        <f>IF(B5436="","",VLOOKUP(B5436,[2]Formula!B:C,2,0))</f>
        <v/>
      </c>
      <c r="AD5436" s="43" t="str">
        <f t="shared" si="507"/>
        <v/>
      </c>
    </row>
    <row r="5437" spans="1:30" x14ac:dyDescent="0.25">
      <c r="A5437" s="64"/>
      <c r="B5437" s="64"/>
      <c r="C5437" s="66"/>
      <c r="D5437" s="67"/>
      <c r="E5437" s="64"/>
      <c r="F5437" s="64"/>
      <c r="G5437" s="37" t="str">
        <f>IF(E5437="","",IF(OR(E5437="Project Management",E5437="Project Support",E5437="Sprint Management",E5437="Sprint Support"),"NA",ROUND((((VLOOKUP(AD5437,[2]Formula!V:X,3,0)))-SUMIF(AD:AD,AD5437,H:H)),2)))</f>
        <v/>
      </c>
      <c r="H5437" s="71"/>
      <c r="I5437" s="72"/>
      <c r="J5437" s="72"/>
      <c r="K5437" s="38" t="str">
        <f>IF(E5437="","",IF(OR(E5437="Project Management",E5437="Project Support",E5437="Sprint Management",E5437="Sprint Support"),"NA",(((SUMIF(AD:AD,AD5437,H:H)/VLOOKUP(AD5437,[2]Formula!V:X,3,0))*VLOOKUP(AD5437,[2]Formula!V:X,2,0))*H5437)/SUMIF(AD:AD,AD5437,H:H)))</f>
        <v/>
      </c>
      <c r="L5437" s="38" t="str">
        <f t="shared" si="505"/>
        <v/>
      </c>
      <c r="M5437" s="38" t="str">
        <f t="shared" si="506"/>
        <v/>
      </c>
      <c r="N5437" s="38" t="str">
        <f t="shared" si="508"/>
        <v/>
      </c>
      <c r="O5437" s="38" t="str">
        <f t="shared" si="510"/>
        <v/>
      </c>
      <c r="P5437" s="39" t="str">
        <f t="shared" si="509"/>
        <v/>
      </c>
      <c r="AC5437" s="42" t="str">
        <f>IF(B5437="","",VLOOKUP(B5437,[2]Formula!B:C,2,0))</f>
        <v/>
      </c>
      <c r="AD5437" s="43" t="str">
        <f t="shared" si="507"/>
        <v/>
      </c>
    </row>
    <row r="5438" spans="1:30" x14ac:dyDescent="0.25">
      <c r="A5438" s="64"/>
      <c r="B5438" s="64"/>
      <c r="C5438" s="66"/>
      <c r="D5438" s="67"/>
      <c r="E5438" s="64"/>
      <c r="F5438" s="64"/>
      <c r="G5438" s="37" t="str">
        <f>IF(E5438="","",IF(OR(E5438="Project Management",E5438="Project Support",E5438="Sprint Management",E5438="Sprint Support"),"NA",ROUND((((VLOOKUP(AD5438,[2]Formula!V:X,3,0)))-SUMIF(AD:AD,AD5438,H:H)),2)))</f>
        <v/>
      </c>
      <c r="H5438" s="71"/>
      <c r="I5438" s="72"/>
      <c r="J5438" s="72"/>
      <c r="K5438" s="38" t="str">
        <f>IF(E5438="","",IF(OR(E5438="Project Management",E5438="Project Support",E5438="Sprint Management",E5438="Sprint Support"),"NA",(((SUMIF(AD:AD,AD5438,H:H)/VLOOKUP(AD5438,[2]Formula!V:X,3,0))*VLOOKUP(AD5438,[2]Formula!V:X,2,0))*H5438)/SUMIF(AD:AD,AD5438,H:H)))</f>
        <v/>
      </c>
      <c r="L5438" s="38" t="str">
        <f t="shared" si="505"/>
        <v/>
      </c>
      <c r="M5438" s="38" t="str">
        <f t="shared" si="506"/>
        <v/>
      </c>
      <c r="N5438" s="38" t="str">
        <f t="shared" si="508"/>
        <v/>
      </c>
      <c r="O5438" s="38" t="str">
        <f t="shared" si="510"/>
        <v/>
      </c>
      <c r="P5438" s="39" t="str">
        <f t="shared" si="509"/>
        <v/>
      </c>
      <c r="AC5438" s="42" t="str">
        <f>IF(B5438="","",VLOOKUP(B5438,[2]Formula!B:C,2,0))</f>
        <v/>
      </c>
      <c r="AD5438" s="43" t="str">
        <f t="shared" si="507"/>
        <v/>
      </c>
    </row>
    <row r="5439" spans="1:30" x14ac:dyDescent="0.25">
      <c r="A5439" s="64"/>
      <c r="B5439" s="64"/>
      <c r="C5439" s="66"/>
      <c r="D5439" s="67"/>
      <c r="E5439" s="64"/>
      <c r="F5439" s="64"/>
      <c r="G5439" s="37" t="str">
        <f>IF(E5439="","",IF(OR(E5439="Project Management",E5439="Project Support",E5439="Sprint Management",E5439="Sprint Support"),"NA",ROUND((((VLOOKUP(AD5439,[2]Formula!V:X,3,0)))-SUMIF(AD:AD,AD5439,H:H)),2)))</f>
        <v/>
      </c>
      <c r="H5439" s="71"/>
      <c r="I5439" s="72"/>
      <c r="J5439" s="72"/>
      <c r="K5439" s="38" t="str">
        <f>IF(E5439="","",IF(OR(E5439="Project Management",E5439="Project Support",E5439="Sprint Management",E5439="Sprint Support"),"NA",(((SUMIF(AD:AD,AD5439,H:H)/VLOOKUP(AD5439,[2]Formula!V:X,3,0))*VLOOKUP(AD5439,[2]Formula!V:X,2,0))*H5439)/SUMIF(AD:AD,AD5439,H:H)))</f>
        <v/>
      </c>
      <c r="L5439" s="38" t="str">
        <f t="shared" si="505"/>
        <v/>
      </c>
      <c r="M5439" s="38" t="str">
        <f t="shared" si="506"/>
        <v/>
      </c>
      <c r="N5439" s="38" t="str">
        <f t="shared" si="508"/>
        <v/>
      </c>
      <c r="O5439" s="38" t="str">
        <f t="shared" si="510"/>
        <v/>
      </c>
      <c r="P5439" s="39" t="str">
        <f t="shared" si="509"/>
        <v/>
      </c>
      <c r="AC5439" s="42" t="str">
        <f>IF(B5439="","",VLOOKUP(B5439,[2]Formula!B:C,2,0))</f>
        <v/>
      </c>
      <c r="AD5439" s="43" t="str">
        <f t="shared" si="507"/>
        <v/>
      </c>
    </row>
    <row r="5440" spans="1:30" x14ac:dyDescent="0.25">
      <c r="A5440" s="64"/>
      <c r="B5440" s="64"/>
      <c r="C5440" s="66"/>
      <c r="D5440" s="67"/>
      <c r="E5440" s="64"/>
      <c r="F5440" s="64"/>
      <c r="G5440" s="37" t="str">
        <f>IF(E5440="","",IF(OR(E5440="Project Management",E5440="Project Support",E5440="Sprint Management",E5440="Sprint Support"),"NA",ROUND((((VLOOKUP(AD5440,[2]Formula!V:X,3,0)))-SUMIF(AD:AD,AD5440,H:H)),2)))</f>
        <v/>
      </c>
      <c r="H5440" s="71"/>
      <c r="I5440" s="72"/>
      <c r="J5440" s="72"/>
      <c r="K5440" s="38" t="str">
        <f>IF(E5440="","",IF(OR(E5440="Project Management",E5440="Project Support",E5440="Sprint Management",E5440="Sprint Support"),"NA",(((SUMIF(AD:AD,AD5440,H:H)/VLOOKUP(AD5440,[2]Formula!V:X,3,0))*VLOOKUP(AD5440,[2]Formula!V:X,2,0))*H5440)/SUMIF(AD:AD,AD5440,H:H)))</f>
        <v/>
      </c>
      <c r="L5440" s="38" t="str">
        <f t="shared" si="505"/>
        <v/>
      </c>
      <c r="M5440" s="38" t="str">
        <f t="shared" si="506"/>
        <v/>
      </c>
      <c r="N5440" s="38" t="str">
        <f t="shared" si="508"/>
        <v/>
      </c>
      <c r="O5440" s="38" t="str">
        <f t="shared" si="510"/>
        <v/>
      </c>
      <c r="P5440" s="39" t="str">
        <f t="shared" si="509"/>
        <v/>
      </c>
      <c r="AC5440" s="42" t="str">
        <f>IF(B5440="","",VLOOKUP(B5440,[2]Formula!B:C,2,0))</f>
        <v/>
      </c>
      <c r="AD5440" s="43" t="str">
        <f t="shared" si="507"/>
        <v/>
      </c>
    </row>
    <row r="5441" spans="1:30" x14ac:dyDescent="0.25">
      <c r="A5441" s="64"/>
      <c r="B5441" s="64"/>
      <c r="C5441" s="66"/>
      <c r="D5441" s="67"/>
      <c r="E5441" s="64"/>
      <c r="F5441" s="64"/>
      <c r="G5441" s="37" t="str">
        <f>IF(E5441="","",IF(OR(E5441="Project Management",E5441="Project Support",E5441="Sprint Management",E5441="Sprint Support"),"NA",ROUND((((VLOOKUP(AD5441,[2]Formula!V:X,3,0)))-SUMIF(AD:AD,AD5441,H:H)),2)))</f>
        <v/>
      </c>
      <c r="H5441" s="71"/>
      <c r="I5441" s="72"/>
      <c r="J5441" s="72"/>
      <c r="K5441" s="38" t="str">
        <f>IF(E5441="","",IF(OR(E5441="Project Management",E5441="Project Support",E5441="Sprint Management",E5441="Sprint Support"),"NA",(((SUMIF(AD:AD,AD5441,H:H)/VLOOKUP(AD5441,[2]Formula!V:X,3,0))*VLOOKUP(AD5441,[2]Formula!V:X,2,0))*H5441)/SUMIF(AD:AD,AD5441,H:H)))</f>
        <v/>
      </c>
      <c r="L5441" s="38" t="str">
        <f t="shared" si="505"/>
        <v/>
      </c>
      <c r="M5441" s="38" t="str">
        <f t="shared" si="506"/>
        <v/>
      </c>
      <c r="N5441" s="38" t="str">
        <f t="shared" si="508"/>
        <v/>
      </c>
      <c r="O5441" s="38" t="str">
        <f t="shared" si="510"/>
        <v/>
      </c>
      <c r="P5441" s="39" t="str">
        <f t="shared" si="509"/>
        <v/>
      </c>
      <c r="AC5441" s="42" t="str">
        <f>IF(B5441="","",VLOOKUP(B5441,[2]Formula!B:C,2,0))</f>
        <v/>
      </c>
      <c r="AD5441" s="43" t="str">
        <f t="shared" si="507"/>
        <v/>
      </c>
    </row>
    <row r="5442" spans="1:30" x14ac:dyDescent="0.25">
      <c r="A5442" s="64"/>
      <c r="B5442" s="64"/>
      <c r="C5442" s="66"/>
      <c r="D5442" s="67"/>
      <c r="E5442" s="64"/>
      <c r="F5442" s="64"/>
      <c r="G5442" s="37" t="str">
        <f>IF(E5442="","",IF(OR(E5442="Project Management",E5442="Project Support",E5442="Sprint Management",E5442="Sprint Support"),"NA",ROUND((((VLOOKUP(AD5442,[2]Formula!V:X,3,0)))-SUMIF(AD:AD,AD5442,H:H)),2)))</f>
        <v/>
      </c>
      <c r="H5442" s="71"/>
      <c r="I5442" s="72"/>
      <c r="J5442" s="72"/>
      <c r="K5442" s="38" t="str">
        <f>IF(E5442="","",IF(OR(E5442="Project Management",E5442="Project Support",E5442="Sprint Management",E5442="Sprint Support"),"NA",(((SUMIF(AD:AD,AD5442,H:H)/VLOOKUP(AD5442,[2]Formula!V:X,3,0))*VLOOKUP(AD5442,[2]Formula!V:X,2,0))*H5442)/SUMIF(AD:AD,AD5442,H:H)))</f>
        <v/>
      </c>
      <c r="L5442" s="38" t="str">
        <f t="shared" ref="L5442:L5505" si="511">IFERROR(IF(K5442="NA",(H5442/I5442),(K5442/I5442)),"")</f>
        <v/>
      </c>
      <c r="M5442" s="38" t="str">
        <f t="shared" ref="M5442:M5505" si="512">IFERROR(IF(K5442="NA",1,(K5442/H5442)),"")</f>
        <v/>
      </c>
      <c r="N5442" s="38" t="str">
        <f t="shared" si="508"/>
        <v/>
      </c>
      <c r="O5442" s="38" t="str">
        <f t="shared" si="510"/>
        <v/>
      </c>
      <c r="P5442" s="39" t="str">
        <f t="shared" si="509"/>
        <v/>
      </c>
      <c r="AC5442" s="42" t="str">
        <f>IF(B5442="","",VLOOKUP(B5442,[2]Formula!B:C,2,0))</f>
        <v/>
      </c>
      <c r="AD5442" s="43" t="str">
        <f t="shared" ref="AD5442:AD5505" si="513">IF(B5442="","",CONCATENATE(B5442,"_",E5442))</f>
        <v/>
      </c>
    </row>
    <row r="5443" spans="1:30" x14ac:dyDescent="0.25">
      <c r="A5443" s="64"/>
      <c r="B5443" s="64"/>
      <c r="C5443" s="66"/>
      <c r="D5443" s="67"/>
      <c r="E5443" s="64"/>
      <c r="F5443" s="64"/>
      <c r="G5443" s="37" t="str">
        <f>IF(E5443="","",IF(OR(E5443="Project Management",E5443="Project Support",E5443="Sprint Management",E5443="Sprint Support"),"NA",ROUND((((VLOOKUP(AD5443,[2]Formula!V:X,3,0)))-SUMIF(AD:AD,AD5443,H:H)),2)))</f>
        <v/>
      </c>
      <c r="H5443" s="71"/>
      <c r="I5443" s="72"/>
      <c r="J5443" s="72"/>
      <c r="K5443" s="38" t="str">
        <f>IF(E5443="","",IF(OR(E5443="Project Management",E5443="Project Support",E5443="Sprint Management",E5443="Sprint Support"),"NA",(((SUMIF(AD:AD,AD5443,H:H)/VLOOKUP(AD5443,[2]Formula!V:X,3,0))*VLOOKUP(AD5443,[2]Formula!V:X,2,0))*H5443)/SUMIF(AD:AD,AD5443,H:H)))</f>
        <v/>
      </c>
      <c r="L5443" s="38" t="str">
        <f t="shared" si="511"/>
        <v/>
      </c>
      <c r="M5443" s="38" t="str">
        <f t="shared" si="512"/>
        <v/>
      </c>
      <c r="N5443" s="38" t="str">
        <f t="shared" ref="N5443:N5506" si="514">IFERROR(((L5443-M5443)/M5443)*100,"")</f>
        <v/>
      </c>
      <c r="O5443" s="38" t="str">
        <f t="shared" si="510"/>
        <v/>
      </c>
      <c r="P5443" s="39" t="str">
        <f t="shared" ref="P5443:P5506" si="515">IF(O5443="","",1)</f>
        <v/>
      </c>
      <c r="AC5443" s="42" t="str">
        <f>IF(B5443="","",VLOOKUP(B5443,[2]Formula!B:C,2,0))</f>
        <v/>
      </c>
      <c r="AD5443" s="43" t="str">
        <f t="shared" si="513"/>
        <v/>
      </c>
    </row>
    <row r="5444" spans="1:30" x14ac:dyDescent="0.25">
      <c r="A5444" s="64"/>
      <c r="B5444" s="64"/>
      <c r="C5444" s="66"/>
      <c r="D5444" s="67"/>
      <c r="E5444" s="64"/>
      <c r="F5444" s="64"/>
      <c r="G5444" s="37" t="str">
        <f>IF(E5444="","",IF(OR(E5444="Project Management",E5444="Project Support",E5444="Sprint Management",E5444="Sprint Support"),"NA",ROUND((((VLOOKUP(AD5444,[2]Formula!V:X,3,0)))-SUMIF(AD:AD,AD5444,H:H)),2)))</f>
        <v/>
      </c>
      <c r="H5444" s="71"/>
      <c r="I5444" s="72"/>
      <c r="J5444" s="72"/>
      <c r="K5444" s="38" t="str">
        <f>IF(E5444="","",IF(OR(E5444="Project Management",E5444="Project Support",E5444="Sprint Management",E5444="Sprint Support"),"NA",(((SUMIF(AD:AD,AD5444,H:H)/VLOOKUP(AD5444,[2]Formula!V:X,3,0))*VLOOKUP(AD5444,[2]Formula!V:X,2,0))*H5444)/SUMIF(AD:AD,AD5444,H:H)))</f>
        <v/>
      </c>
      <c r="L5444" s="38" t="str">
        <f t="shared" si="511"/>
        <v/>
      </c>
      <c r="M5444" s="38" t="str">
        <f t="shared" si="512"/>
        <v/>
      </c>
      <c r="N5444" s="38" t="str">
        <f t="shared" si="514"/>
        <v/>
      </c>
      <c r="O5444" s="38" t="str">
        <f t="shared" si="510"/>
        <v/>
      </c>
      <c r="P5444" s="39" t="str">
        <f t="shared" si="515"/>
        <v/>
      </c>
      <c r="AC5444" s="42" t="str">
        <f>IF(B5444="","",VLOOKUP(B5444,[2]Formula!B:C,2,0))</f>
        <v/>
      </c>
      <c r="AD5444" s="43" t="str">
        <f t="shared" si="513"/>
        <v/>
      </c>
    </row>
    <row r="5445" spans="1:30" x14ac:dyDescent="0.25">
      <c r="A5445" s="64"/>
      <c r="B5445" s="64"/>
      <c r="C5445" s="66"/>
      <c r="D5445" s="67"/>
      <c r="E5445" s="64"/>
      <c r="F5445" s="64"/>
      <c r="G5445" s="37" t="str">
        <f>IF(E5445="","",IF(OR(E5445="Project Management",E5445="Project Support",E5445="Sprint Management",E5445="Sprint Support"),"NA",ROUND((((VLOOKUP(AD5445,[2]Formula!V:X,3,0)))-SUMIF(AD:AD,AD5445,H:H)),2)))</f>
        <v/>
      </c>
      <c r="H5445" s="71"/>
      <c r="I5445" s="72"/>
      <c r="J5445" s="72"/>
      <c r="K5445" s="38" t="str">
        <f>IF(E5445="","",IF(OR(E5445="Project Management",E5445="Project Support",E5445="Sprint Management",E5445="Sprint Support"),"NA",(((SUMIF(AD:AD,AD5445,H:H)/VLOOKUP(AD5445,[2]Formula!V:X,3,0))*VLOOKUP(AD5445,[2]Formula!V:X,2,0))*H5445)/SUMIF(AD:AD,AD5445,H:H)))</f>
        <v/>
      </c>
      <c r="L5445" s="38" t="str">
        <f t="shared" si="511"/>
        <v/>
      </c>
      <c r="M5445" s="38" t="str">
        <f t="shared" si="512"/>
        <v/>
      </c>
      <c r="N5445" s="38" t="str">
        <f t="shared" si="514"/>
        <v/>
      </c>
      <c r="O5445" s="38" t="str">
        <f t="shared" si="510"/>
        <v/>
      </c>
      <c r="P5445" s="39" t="str">
        <f t="shared" si="515"/>
        <v/>
      </c>
      <c r="AC5445" s="42" t="str">
        <f>IF(B5445="","",VLOOKUP(B5445,[2]Formula!B:C,2,0))</f>
        <v/>
      </c>
      <c r="AD5445" s="43" t="str">
        <f t="shared" si="513"/>
        <v/>
      </c>
    </row>
    <row r="5446" spans="1:30" x14ac:dyDescent="0.25">
      <c r="A5446" s="64"/>
      <c r="B5446" s="64"/>
      <c r="C5446" s="66"/>
      <c r="D5446" s="67"/>
      <c r="E5446" s="64"/>
      <c r="F5446" s="64"/>
      <c r="G5446" s="37" t="str">
        <f>IF(E5446="","",IF(OR(E5446="Project Management",E5446="Project Support",E5446="Sprint Management",E5446="Sprint Support"),"NA",ROUND((((VLOOKUP(AD5446,[2]Formula!V:X,3,0)))-SUMIF(AD:AD,AD5446,H:H)),2)))</f>
        <v/>
      </c>
      <c r="H5446" s="71"/>
      <c r="I5446" s="72"/>
      <c r="J5446" s="72"/>
      <c r="K5446" s="38" t="str">
        <f>IF(E5446="","",IF(OR(E5446="Project Management",E5446="Project Support",E5446="Sprint Management",E5446="Sprint Support"),"NA",(((SUMIF(AD:AD,AD5446,H:H)/VLOOKUP(AD5446,[2]Formula!V:X,3,0))*VLOOKUP(AD5446,[2]Formula!V:X,2,0))*H5446)/SUMIF(AD:AD,AD5446,H:H)))</f>
        <v/>
      </c>
      <c r="L5446" s="38" t="str">
        <f t="shared" si="511"/>
        <v/>
      </c>
      <c r="M5446" s="38" t="str">
        <f t="shared" si="512"/>
        <v/>
      </c>
      <c r="N5446" s="38" t="str">
        <f t="shared" si="514"/>
        <v/>
      </c>
      <c r="O5446" s="38" t="str">
        <f t="shared" si="510"/>
        <v/>
      </c>
      <c r="P5446" s="39" t="str">
        <f t="shared" si="515"/>
        <v/>
      </c>
      <c r="AC5446" s="42" t="str">
        <f>IF(B5446="","",VLOOKUP(B5446,[2]Formula!B:C,2,0))</f>
        <v/>
      </c>
      <c r="AD5446" s="43" t="str">
        <f t="shared" si="513"/>
        <v/>
      </c>
    </row>
    <row r="5447" spans="1:30" x14ac:dyDescent="0.25">
      <c r="A5447" s="64"/>
      <c r="B5447" s="64"/>
      <c r="C5447" s="66"/>
      <c r="D5447" s="67"/>
      <c r="E5447" s="64"/>
      <c r="F5447" s="64"/>
      <c r="G5447" s="37" t="str">
        <f>IF(E5447="","",IF(OR(E5447="Project Management",E5447="Project Support",E5447="Sprint Management",E5447="Sprint Support"),"NA",ROUND((((VLOOKUP(AD5447,[2]Formula!V:X,3,0)))-SUMIF(AD:AD,AD5447,H:H)),2)))</f>
        <v/>
      </c>
      <c r="H5447" s="71"/>
      <c r="I5447" s="72"/>
      <c r="J5447" s="72"/>
      <c r="K5447" s="38" t="str">
        <f>IF(E5447="","",IF(OR(E5447="Project Management",E5447="Project Support",E5447="Sprint Management",E5447="Sprint Support"),"NA",(((SUMIF(AD:AD,AD5447,H:H)/VLOOKUP(AD5447,[2]Formula!V:X,3,0))*VLOOKUP(AD5447,[2]Formula!V:X,2,0))*H5447)/SUMIF(AD:AD,AD5447,H:H)))</f>
        <v/>
      </c>
      <c r="L5447" s="38" t="str">
        <f t="shared" si="511"/>
        <v/>
      </c>
      <c r="M5447" s="38" t="str">
        <f t="shared" si="512"/>
        <v/>
      </c>
      <c r="N5447" s="38" t="str">
        <f t="shared" si="514"/>
        <v/>
      </c>
      <c r="O5447" s="38" t="str">
        <f t="shared" si="510"/>
        <v/>
      </c>
      <c r="P5447" s="39" t="str">
        <f t="shared" si="515"/>
        <v/>
      </c>
      <c r="AC5447" s="42" t="str">
        <f>IF(B5447="","",VLOOKUP(B5447,[2]Formula!B:C,2,0))</f>
        <v/>
      </c>
      <c r="AD5447" s="43" t="str">
        <f t="shared" si="513"/>
        <v/>
      </c>
    </row>
    <row r="5448" spans="1:30" x14ac:dyDescent="0.25">
      <c r="A5448" s="64"/>
      <c r="B5448" s="64"/>
      <c r="C5448" s="66"/>
      <c r="D5448" s="67"/>
      <c r="E5448" s="64"/>
      <c r="F5448" s="64"/>
      <c r="G5448" s="37" t="str">
        <f>IF(E5448="","",IF(OR(E5448="Project Management",E5448="Project Support",E5448="Sprint Management",E5448="Sprint Support"),"NA",ROUND((((VLOOKUP(AD5448,[2]Formula!V:X,3,0)))-SUMIF(AD:AD,AD5448,H:H)),2)))</f>
        <v/>
      </c>
      <c r="H5448" s="71"/>
      <c r="I5448" s="72"/>
      <c r="J5448" s="72"/>
      <c r="K5448" s="38" t="str">
        <f>IF(E5448="","",IF(OR(E5448="Project Management",E5448="Project Support",E5448="Sprint Management",E5448="Sprint Support"),"NA",(((SUMIF(AD:AD,AD5448,H:H)/VLOOKUP(AD5448,[2]Formula!V:X,3,0))*VLOOKUP(AD5448,[2]Formula!V:X,2,0))*H5448)/SUMIF(AD:AD,AD5448,H:H)))</f>
        <v/>
      </c>
      <c r="L5448" s="38" t="str">
        <f t="shared" si="511"/>
        <v/>
      </c>
      <c r="M5448" s="38" t="str">
        <f t="shared" si="512"/>
        <v/>
      </c>
      <c r="N5448" s="38" t="str">
        <f t="shared" si="514"/>
        <v/>
      </c>
      <c r="O5448" s="38" t="str">
        <f t="shared" si="510"/>
        <v/>
      </c>
      <c r="P5448" s="39" t="str">
        <f t="shared" si="515"/>
        <v/>
      </c>
      <c r="AC5448" s="42" t="str">
        <f>IF(B5448="","",VLOOKUP(B5448,[2]Formula!B:C,2,0))</f>
        <v/>
      </c>
      <c r="AD5448" s="43" t="str">
        <f t="shared" si="513"/>
        <v/>
      </c>
    </row>
    <row r="5449" spans="1:30" x14ac:dyDescent="0.25">
      <c r="A5449" s="64"/>
      <c r="B5449" s="64"/>
      <c r="C5449" s="66"/>
      <c r="D5449" s="67"/>
      <c r="E5449" s="64"/>
      <c r="F5449" s="64"/>
      <c r="G5449" s="37" t="str">
        <f>IF(E5449="","",IF(OR(E5449="Project Management",E5449="Project Support",E5449="Sprint Management",E5449="Sprint Support"),"NA",ROUND((((VLOOKUP(AD5449,[2]Formula!V:X,3,0)))-SUMIF(AD:AD,AD5449,H:H)),2)))</f>
        <v/>
      </c>
      <c r="H5449" s="71"/>
      <c r="I5449" s="72"/>
      <c r="J5449" s="72"/>
      <c r="K5449" s="38" t="str">
        <f>IF(E5449="","",IF(OR(E5449="Project Management",E5449="Project Support",E5449="Sprint Management",E5449="Sprint Support"),"NA",(((SUMIF(AD:AD,AD5449,H:H)/VLOOKUP(AD5449,[2]Formula!V:X,3,0))*VLOOKUP(AD5449,[2]Formula!V:X,2,0))*H5449)/SUMIF(AD:AD,AD5449,H:H)))</f>
        <v/>
      </c>
      <c r="L5449" s="38" t="str">
        <f t="shared" si="511"/>
        <v/>
      </c>
      <c r="M5449" s="38" t="str">
        <f t="shared" si="512"/>
        <v/>
      </c>
      <c r="N5449" s="38" t="str">
        <f t="shared" si="514"/>
        <v/>
      </c>
      <c r="O5449" s="38" t="str">
        <f t="shared" si="510"/>
        <v/>
      </c>
      <c r="P5449" s="39" t="str">
        <f t="shared" si="515"/>
        <v/>
      </c>
      <c r="AC5449" s="42" t="str">
        <f>IF(B5449="","",VLOOKUP(B5449,[2]Formula!B:C,2,0))</f>
        <v/>
      </c>
      <c r="AD5449" s="43" t="str">
        <f t="shared" si="513"/>
        <v/>
      </c>
    </row>
    <row r="5450" spans="1:30" x14ac:dyDescent="0.25">
      <c r="A5450" s="64"/>
      <c r="B5450" s="64"/>
      <c r="C5450" s="66"/>
      <c r="D5450" s="67"/>
      <c r="E5450" s="64"/>
      <c r="F5450" s="64"/>
      <c r="G5450" s="37" t="str">
        <f>IF(E5450="","",IF(OR(E5450="Project Management",E5450="Project Support",E5450="Sprint Management",E5450="Sprint Support"),"NA",ROUND((((VLOOKUP(AD5450,[2]Formula!V:X,3,0)))-SUMIF(AD:AD,AD5450,H:H)),2)))</f>
        <v/>
      </c>
      <c r="H5450" s="71"/>
      <c r="I5450" s="72"/>
      <c r="J5450" s="72"/>
      <c r="K5450" s="38" t="str">
        <f>IF(E5450="","",IF(OR(E5450="Project Management",E5450="Project Support",E5450="Sprint Management",E5450="Sprint Support"),"NA",(((SUMIF(AD:AD,AD5450,H:H)/VLOOKUP(AD5450,[2]Formula!V:X,3,0))*VLOOKUP(AD5450,[2]Formula!V:X,2,0))*H5450)/SUMIF(AD:AD,AD5450,H:H)))</f>
        <v/>
      </c>
      <c r="L5450" s="38" t="str">
        <f t="shared" si="511"/>
        <v/>
      </c>
      <c r="M5450" s="38" t="str">
        <f t="shared" si="512"/>
        <v/>
      </c>
      <c r="N5450" s="38" t="str">
        <f t="shared" si="514"/>
        <v/>
      </c>
      <c r="O5450" s="38" t="str">
        <f t="shared" si="510"/>
        <v/>
      </c>
      <c r="P5450" s="39" t="str">
        <f t="shared" si="515"/>
        <v/>
      </c>
      <c r="AC5450" s="42" t="str">
        <f>IF(B5450="","",VLOOKUP(B5450,[2]Formula!B:C,2,0))</f>
        <v/>
      </c>
      <c r="AD5450" s="43" t="str">
        <f t="shared" si="513"/>
        <v/>
      </c>
    </row>
    <row r="5451" spans="1:30" x14ac:dyDescent="0.25">
      <c r="A5451" s="64"/>
      <c r="B5451" s="64"/>
      <c r="C5451" s="66"/>
      <c r="D5451" s="67"/>
      <c r="E5451" s="64"/>
      <c r="F5451" s="64"/>
      <c r="G5451" s="37" t="str">
        <f>IF(E5451="","",IF(OR(E5451="Project Management",E5451="Project Support",E5451="Sprint Management",E5451="Sprint Support"),"NA",ROUND((((VLOOKUP(AD5451,[2]Formula!V:X,3,0)))-SUMIF(AD:AD,AD5451,H:H)),2)))</f>
        <v/>
      </c>
      <c r="H5451" s="71"/>
      <c r="I5451" s="72"/>
      <c r="J5451" s="72"/>
      <c r="K5451" s="38" t="str">
        <f>IF(E5451="","",IF(OR(E5451="Project Management",E5451="Project Support",E5451="Sprint Management",E5451="Sprint Support"),"NA",(((SUMIF(AD:AD,AD5451,H:H)/VLOOKUP(AD5451,[2]Formula!V:X,3,0))*VLOOKUP(AD5451,[2]Formula!V:X,2,0))*H5451)/SUMIF(AD:AD,AD5451,H:H)))</f>
        <v/>
      </c>
      <c r="L5451" s="38" t="str">
        <f t="shared" si="511"/>
        <v/>
      </c>
      <c r="M5451" s="38" t="str">
        <f t="shared" si="512"/>
        <v/>
      </c>
      <c r="N5451" s="38" t="str">
        <f t="shared" si="514"/>
        <v/>
      </c>
      <c r="O5451" s="38" t="str">
        <f t="shared" si="510"/>
        <v/>
      </c>
      <c r="P5451" s="39" t="str">
        <f t="shared" si="515"/>
        <v/>
      </c>
      <c r="AC5451" s="42" t="str">
        <f>IF(B5451="","",VLOOKUP(B5451,[2]Formula!B:C,2,0))</f>
        <v/>
      </c>
      <c r="AD5451" s="43" t="str">
        <f t="shared" si="513"/>
        <v/>
      </c>
    </row>
    <row r="5452" spans="1:30" x14ac:dyDescent="0.25">
      <c r="A5452" s="64"/>
      <c r="B5452" s="64"/>
      <c r="C5452" s="66"/>
      <c r="D5452" s="67"/>
      <c r="E5452" s="64"/>
      <c r="F5452" s="64"/>
      <c r="G5452" s="37" t="str">
        <f>IF(E5452="","",IF(OR(E5452="Project Management",E5452="Project Support",E5452="Sprint Management",E5452="Sprint Support"),"NA",ROUND((((VLOOKUP(AD5452,[2]Formula!V:X,3,0)))-SUMIF(AD:AD,AD5452,H:H)),2)))</f>
        <v/>
      </c>
      <c r="H5452" s="71"/>
      <c r="I5452" s="72"/>
      <c r="J5452" s="72"/>
      <c r="K5452" s="38" t="str">
        <f>IF(E5452="","",IF(OR(E5452="Project Management",E5452="Project Support",E5452="Sprint Management",E5452="Sprint Support"),"NA",(((SUMIF(AD:AD,AD5452,H:H)/VLOOKUP(AD5452,[2]Formula!V:X,3,0))*VLOOKUP(AD5452,[2]Formula!V:X,2,0))*H5452)/SUMIF(AD:AD,AD5452,H:H)))</f>
        <v/>
      </c>
      <c r="L5452" s="38" t="str">
        <f t="shared" si="511"/>
        <v/>
      </c>
      <c r="M5452" s="38" t="str">
        <f t="shared" si="512"/>
        <v/>
      </c>
      <c r="N5452" s="38" t="str">
        <f t="shared" si="514"/>
        <v/>
      </c>
      <c r="O5452" s="38" t="str">
        <f t="shared" si="510"/>
        <v/>
      </c>
      <c r="P5452" s="39" t="str">
        <f t="shared" si="515"/>
        <v/>
      </c>
      <c r="AC5452" s="42" t="str">
        <f>IF(B5452="","",VLOOKUP(B5452,[2]Formula!B:C,2,0))</f>
        <v/>
      </c>
      <c r="AD5452" s="43" t="str">
        <f t="shared" si="513"/>
        <v/>
      </c>
    </row>
    <row r="5453" spans="1:30" x14ac:dyDescent="0.25">
      <c r="A5453" s="64"/>
      <c r="B5453" s="64"/>
      <c r="C5453" s="66"/>
      <c r="D5453" s="67"/>
      <c r="E5453" s="64"/>
      <c r="F5453" s="64"/>
      <c r="G5453" s="37" t="str">
        <f>IF(E5453="","",IF(OR(E5453="Project Management",E5453="Project Support",E5453="Sprint Management",E5453="Sprint Support"),"NA",ROUND((((VLOOKUP(AD5453,[2]Formula!V:X,3,0)))-SUMIF(AD:AD,AD5453,H:H)),2)))</f>
        <v/>
      </c>
      <c r="H5453" s="71"/>
      <c r="I5453" s="72"/>
      <c r="J5453" s="72"/>
      <c r="K5453" s="38" t="str">
        <f>IF(E5453="","",IF(OR(E5453="Project Management",E5453="Project Support",E5453="Sprint Management",E5453="Sprint Support"),"NA",(((SUMIF(AD:AD,AD5453,H:H)/VLOOKUP(AD5453,[2]Formula!V:X,3,0))*VLOOKUP(AD5453,[2]Formula!V:X,2,0))*H5453)/SUMIF(AD:AD,AD5453,H:H)))</f>
        <v/>
      </c>
      <c r="L5453" s="38" t="str">
        <f t="shared" si="511"/>
        <v/>
      </c>
      <c r="M5453" s="38" t="str">
        <f t="shared" si="512"/>
        <v/>
      </c>
      <c r="N5453" s="38" t="str">
        <f t="shared" si="514"/>
        <v/>
      </c>
      <c r="O5453" s="38" t="str">
        <f t="shared" si="510"/>
        <v/>
      </c>
      <c r="P5453" s="39" t="str">
        <f t="shared" si="515"/>
        <v/>
      </c>
      <c r="AC5453" s="42" t="str">
        <f>IF(B5453="","",VLOOKUP(B5453,[2]Formula!B:C,2,0))</f>
        <v/>
      </c>
      <c r="AD5453" s="43" t="str">
        <f t="shared" si="513"/>
        <v/>
      </c>
    </row>
    <row r="5454" spans="1:30" x14ac:dyDescent="0.25">
      <c r="A5454" s="64"/>
      <c r="B5454" s="64"/>
      <c r="C5454" s="66"/>
      <c r="D5454" s="67"/>
      <c r="E5454" s="64"/>
      <c r="F5454" s="64"/>
      <c r="G5454" s="37" t="str">
        <f>IF(E5454="","",IF(OR(E5454="Project Management",E5454="Project Support",E5454="Sprint Management",E5454="Sprint Support"),"NA",ROUND((((VLOOKUP(AD5454,[2]Formula!V:X,3,0)))-SUMIF(AD:AD,AD5454,H:H)),2)))</f>
        <v/>
      </c>
      <c r="H5454" s="71"/>
      <c r="I5454" s="72"/>
      <c r="J5454" s="72"/>
      <c r="K5454" s="38" t="str">
        <f>IF(E5454="","",IF(OR(E5454="Project Management",E5454="Project Support",E5454="Sprint Management",E5454="Sprint Support"),"NA",(((SUMIF(AD:AD,AD5454,H:H)/VLOOKUP(AD5454,[2]Formula!V:X,3,0))*VLOOKUP(AD5454,[2]Formula!V:X,2,0))*H5454)/SUMIF(AD:AD,AD5454,H:H)))</f>
        <v/>
      </c>
      <c r="L5454" s="38" t="str">
        <f t="shared" si="511"/>
        <v/>
      </c>
      <c r="M5454" s="38" t="str">
        <f t="shared" si="512"/>
        <v/>
      </c>
      <c r="N5454" s="38" t="str">
        <f t="shared" si="514"/>
        <v/>
      </c>
      <c r="O5454" s="38" t="str">
        <f t="shared" si="510"/>
        <v/>
      </c>
      <c r="P5454" s="39" t="str">
        <f t="shared" si="515"/>
        <v/>
      </c>
      <c r="AC5454" s="42" t="str">
        <f>IF(B5454="","",VLOOKUP(B5454,[2]Formula!B:C,2,0))</f>
        <v/>
      </c>
      <c r="AD5454" s="43" t="str">
        <f t="shared" si="513"/>
        <v/>
      </c>
    </row>
    <row r="5455" spans="1:30" x14ac:dyDescent="0.25">
      <c r="A5455" s="64"/>
      <c r="B5455" s="64"/>
      <c r="C5455" s="66"/>
      <c r="D5455" s="67"/>
      <c r="E5455" s="64"/>
      <c r="F5455" s="64"/>
      <c r="G5455" s="37" t="str">
        <f>IF(E5455="","",IF(OR(E5455="Project Management",E5455="Project Support",E5455="Sprint Management",E5455="Sprint Support"),"NA",ROUND((((VLOOKUP(AD5455,[2]Formula!V:X,3,0)))-SUMIF(AD:AD,AD5455,H:H)),2)))</f>
        <v/>
      </c>
      <c r="H5455" s="71"/>
      <c r="I5455" s="72"/>
      <c r="J5455" s="72"/>
      <c r="K5455" s="38" t="str">
        <f>IF(E5455="","",IF(OR(E5455="Project Management",E5455="Project Support",E5455="Sprint Management",E5455="Sprint Support"),"NA",(((SUMIF(AD:AD,AD5455,H:H)/VLOOKUP(AD5455,[2]Formula!V:X,3,0))*VLOOKUP(AD5455,[2]Formula!V:X,2,0))*H5455)/SUMIF(AD:AD,AD5455,H:H)))</f>
        <v/>
      </c>
      <c r="L5455" s="38" t="str">
        <f t="shared" si="511"/>
        <v/>
      </c>
      <c r="M5455" s="38" t="str">
        <f t="shared" si="512"/>
        <v/>
      </c>
      <c r="N5455" s="38" t="str">
        <f t="shared" si="514"/>
        <v/>
      </c>
      <c r="O5455" s="38" t="str">
        <f t="shared" si="510"/>
        <v/>
      </c>
      <c r="P5455" s="39" t="str">
        <f t="shared" si="515"/>
        <v/>
      </c>
      <c r="AC5455" s="42" t="str">
        <f>IF(B5455="","",VLOOKUP(B5455,[2]Formula!B:C,2,0))</f>
        <v/>
      </c>
      <c r="AD5455" s="43" t="str">
        <f t="shared" si="513"/>
        <v/>
      </c>
    </row>
    <row r="5456" spans="1:30" x14ac:dyDescent="0.25">
      <c r="A5456" s="64"/>
      <c r="B5456" s="64"/>
      <c r="C5456" s="66"/>
      <c r="D5456" s="67"/>
      <c r="E5456" s="64"/>
      <c r="F5456" s="64"/>
      <c r="G5456" s="37" t="str">
        <f>IF(E5456="","",IF(OR(E5456="Project Management",E5456="Project Support",E5456="Sprint Management",E5456="Sprint Support"),"NA",ROUND((((VLOOKUP(AD5456,[2]Formula!V:X,3,0)))-SUMIF(AD:AD,AD5456,H:H)),2)))</f>
        <v/>
      </c>
      <c r="H5456" s="71"/>
      <c r="I5456" s="72"/>
      <c r="J5456" s="72"/>
      <c r="K5456" s="38" t="str">
        <f>IF(E5456="","",IF(OR(E5456="Project Management",E5456="Project Support",E5456="Sprint Management",E5456="Sprint Support"),"NA",(((SUMIF(AD:AD,AD5456,H:H)/VLOOKUP(AD5456,[2]Formula!V:X,3,0))*VLOOKUP(AD5456,[2]Formula!V:X,2,0))*H5456)/SUMIF(AD:AD,AD5456,H:H)))</f>
        <v/>
      </c>
      <c r="L5456" s="38" t="str">
        <f t="shared" si="511"/>
        <v/>
      </c>
      <c r="M5456" s="38" t="str">
        <f t="shared" si="512"/>
        <v/>
      </c>
      <c r="N5456" s="38" t="str">
        <f t="shared" si="514"/>
        <v/>
      </c>
      <c r="O5456" s="38" t="str">
        <f t="shared" si="510"/>
        <v/>
      </c>
      <c r="P5456" s="39" t="str">
        <f t="shared" si="515"/>
        <v/>
      </c>
      <c r="AC5456" s="42" t="str">
        <f>IF(B5456="","",VLOOKUP(B5456,[2]Formula!B:C,2,0))</f>
        <v/>
      </c>
      <c r="AD5456" s="43" t="str">
        <f t="shared" si="513"/>
        <v/>
      </c>
    </row>
    <row r="5457" spans="1:30" x14ac:dyDescent="0.25">
      <c r="A5457" s="64"/>
      <c r="B5457" s="64"/>
      <c r="C5457" s="66"/>
      <c r="D5457" s="67"/>
      <c r="E5457" s="64"/>
      <c r="F5457" s="64"/>
      <c r="G5457" s="37" t="str">
        <f>IF(E5457="","",IF(OR(E5457="Project Management",E5457="Project Support",E5457="Sprint Management",E5457="Sprint Support"),"NA",ROUND((((VLOOKUP(AD5457,[2]Formula!V:X,3,0)))-SUMIF(AD:AD,AD5457,H:H)),2)))</f>
        <v/>
      </c>
      <c r="H5457" s="71"/>
      <c r="I5457" s="72"/>
      <c r="J5457" s="72"/>
      <c r="K5457" s="38" t="str">
        <f>IF(E5457="","",IF(OR(E5457="Project Management",E5457="Project Support",E5457="Sprint Management",E5457="Sprint Support"),"NA",(((SUMIF(AD:AD,AD5457,H:H)/VLOOKUP(AD5457,[2]Formula!V:X,3,0))*VLOOKUP(AD5457,[2]Formula!V:X,2,0))*H5457)/SUMIF(AD:AD,AD5457,H:H)))</f>
        <v/>
      </c>
      <c r="L5457" s="38" t="str">
        <f t="shared" si="511"/>
        <v/>
      </c>
      <c r="M5457" s="38" t="str">
        <f t="shared" si="512"/>
        <v/>
      </c>
      <c r="N5457" s="38" t="str">
        <f t="shared" si="514"/>
        <v/>
      </c>
      <c r="O5457" s="38" t="str">
        <f t="shared" si="510"/>
        <v/>
      </c>
      <c r="P5457" s="39" t="str">
        <f t="shared" si="515"/>
        <v/>
      </c>
      <c r="AC5457" s="42" t="str">
        <f>IF(B5457="","",VLOOKUP(B5457,[2]Formula!B:C,2,0))</f>
        <v/>
      </c>
      <c r="AD5457" s="43" t="str">
        <f t="shared" si="513"/>
        <v/>
      </c>
    </row>
    <row r="5458" spans="1:30" x14ac:dyDescent="0.25">
      <c r="A5458" s="64"/>
      <c r="B5458" s="64"/>
      <c r="C5458" s="66"/>
      <c r="D5458" s="67"/>
      <c r="E5458" s="64"/>
      <c r="F5458" s="64"/>
      <c r="G5458" s="37" t="str">
        <f>IF(E5458="","",IF(OR(E5458="Project Management",E5458="Project Support",E5458="Sprint Management",E5458="Sprint Support"),"NA",ROUND((((VLOOKUP(AD5458,[2]Formula!V:X,3,0)))-SUMIF(AD:AD,AD5458,H:H)),2)))</f>
        <v/>
      </c>
      <c r="H5458" s="71"/>
      <c r="I5458" s="72"/>
      <c r="J5458" s="72"/>
      <c r="K5458" s="38" t="str">
        <f>IF(E5458="","",IF(OR(E5458="Project Management",E5458="Project Support",E5458="Sprint Management",E5458="Sprint Support"),"NA",(((SUMIF(AD:AD,AD5458,H:H)/VLOOKUP(AD5458,[2]Formula!V:X,3,0))*VLOOKUP(AD5458,[2]Formula!V:X,2,0))*H5458)/SUMIF(AD:AD,AD5458,H:H)))</f>
        <v/>
      </c>
      <c r="L5458" s="38" t="str">
        <f t="shared" si="511"/>
        <v/>
      </c>
      <c r="M5458" s="38" t="str">
        <f t="shared" si="512"/>
        <v/>
      </c>
      <c r="N5458" s="38" t="str">
        <f t="shared" si="514"/>
        <v/>
      </c>
      <c r="O5458" s="38" t="str">
        <f t="shared" si="510"/>
        <v/>
      </c>
      <c r="P5458" s="39" t="str">
        <f t="shared" si="515"/>
        <v/>
      </c>
      <c r="AC5458" s="42" t="str">
        <f>IF(B5458="","",VLOOKUP(B5458,[2]Formula!B:C,2,0))</f>
        <v/>
      </c>
      <c r="AD5458" s="43" t="str">
        <f t="shared" si="513"/>
        <v/>
      </c>
    </row>
    <row r="5459" spans="1:30" x14ac:dyDescent="0.25">
      <c r="A5459" s="64"/>
      <c r="B5459" s="64"/>
      <c r="C5459" s="66"/>
      <c r="D5459" s="67"/>
      <c r="E5459" s="64"/>
      <c r="F5459" s="64"/>
      <c r="G5459" s="37" t="str">
        <f>IF(E5459="","",IF(OR(E5459="Project Management",E5459="Project Support",E5459="Sprint Management",E5459="Sprint Support"),"NA",ROUND((((VLOOKUP(AD5459,[2]Formula!V:X,3,0)))-SUMIF(AD:AD,AD5459,H:H)),2)))</f>
        <v/>
      </c>
      <c r="H5459" s="71"/>
      <c r="I5459" s="72"/>
      <c r="J5459" s="72"/>
      <c r="K5459" s="38" t="str">
        <f>IF(E5459="","",IF(OR(E5459="Project Management",E5459="Project Support",E5459="Sprint Management",E5459="Sprint Support"),"NA",(((SUMIF(AD:AD,AD5459,H:H)/VLOOKUP(AD5459,[2]Formula!V:X,3,0))*VLOOKUP(AD5459,[2]Formula!V:X,2,0))*H5459)/SUMIF(AD:AD,AD5459,H:H)))</f>
        <v/>
      </c>
      <c r="L5459" s="38" t="str">
        <f t="shared" si="511"/>
        <v/>
      </c>
      <c r="M5459" s="38" t="str">
        <f t="shared" si="512"/>
        <v/>
      </c>
      <c r="N5459" s="38" t="str">
        <f t="shared" si="514"/>
        <v/>
      </c>
      <c r="O5459" s="38" t="str">
        <f t="shared" si="510"/>
        <v/>
      </c>
      <c r="P5459" s="39" t="str">
        <f t="shared" si="515"/>
        <v/>
      </c>
      <c r="AC5459" s="42" t="str">
        <f>IF(B5459="","",VLOOKUP(B5459,[2]Formula!B:C,2,0))</f>
        <v/>
      </c>
      <c r="AD5459" s="43" t="str">
        <f t="shared" si="513"/>
        <v/>
      </c>
    </row>
    <row r="5460" spans="1:30" x14ac:dyDescent="0.25">
      <c r="A5460" s="64"/>
      <c r="B5460" s="64"/>
      <c r="C5460" s="66"/>
      <c r="D5460" s="67"/>
      <c r="E5460" s="64"/>
      <c r="F5460" s="64"/>
      <c r="G5460" s="37" t="str">
        <f>IF(E5460="","",IF(OR(E5460="Project Management",E5460="Project Support",E5460="Sprint Management",E5460="Sprint Support"),"NA",ROUND((((VLOOKUP(AD5460,[2]Formula!V:X,3,0)))-SUMIF(AD:AD,AD5460,H:H)),2)))</f>
        <v/>
      </c>
      <c r="H5460" s="71"/>
      <c r="I5460" s="72"/>
      <c r="J5460" s="72"/>
      <c r="K5460" s="38" t="str">
        <f>IF(E5460="","",IF(OR(E5460="Project Management",E5460="Project Support",E5460="Sprint Management",E5460="Sprint Support"),"NA",(((SUMIF(AD:AD,AD5460,H:H)/VLOOKUP(AD5460,[2]Formula!V:X,3,0))*VLOOKUP(AD5460,[2]Formula!V:X,2,0))*H5460)/SUMIF(AD:AD,AD5460,H:H)))</f>
        <v/>
      </c>
      <c r="L5460" s="38" t="str">
        <f t="shared" si="511"/>
        <v/>
      </c>
      <c r="M5460" s="38" t="str">
        <f t="shared" si="512"/>
        <v/>
      </c>
      <c r="N5460" s="38" t="str">
        <f t="shared" si="514"/>
        <v/>
      </c>
      <c r="O5460" s="38" t="str">
        <f t="shared" si="510"/>
        <v/>
      </c>
      <c r="P5460" s="39" t="str">
        <f t="shared" si="515"/>
        <v/>
      </c>
      <c r="AC5460" s="42" t="str">
        <f>IF(B5460="","",VLOOKUP(B5460,[2]Formula!B:C,2,0))</f>
        <v/>
      </c>
      <c r="AD5460" s="43" t="str">
        <f t="shared" si="513"/>
        <v/>
      </c>
    </row>
    <row r="5461" spans="1:30" x14ac:dyDescent="0.25">
      <c r="A5461" s="64"/>
      <c r="B5461" s="64"/>
      <c r="C5461" s="66"/>
      <c r="D5461" s="67"/>
      <c r="E5461" s="64"/>
      <c r="F5461" s="64"/>
      <c r="G5461" s="37" t="str">
        <f>IF(E5461="","",IF(OR(E5461="Project Management",E5461="Project Support",E5461="Sprint Management",E5461="Sprint Support"),"NA",ROUND((((VLOOKUP(AD5461,[2]Formula!V:X,3,0)))-SUMIF(AD:AD,AD5461,H:H)),2)))</f>
        <v/>
      </c>
      <c r="H5461" s="71"/>
      <c r="I5461" s="72"/>
      <c r="J5461" s="72"/>
      <c r="K5461" s="38" t="str">
        <f>IF(E5461="","",IF(OR(E5461="Project Management",E5461="Project Support",E5461="Sprint Management",E5461="Sprint Support"),"NA",(((SUMIF(AD:AD,AD5461,H:H)/VLOOKUP(AD5461,[2]Formula!V:X,3,0))*VLOOKUP(AD5461,[2]Formula!V:X,2,0))*H5461)/SUMIF(AD:AD,AD5461,H:H)))</f>
        <v/>
      </c>
      <c r="L5461" s="38" t="str">
        <f t="shared" si="511"/>
        <v/>
      </c>
      <c r="M5461" s="38" t="str">
        <f t="shared" si="512"/>
        <v/>
      </c>
      <c r="N5461" s="38" t="str">
        <f t="shared" si="514"/>
        <v/>
      </c>
      <c r="O5461" s="38" t="str">
        <f t="shared" si="510"/>
        <v/>
      </c>
      <c r="P5461" s="39" t="str">
        <f t="shared" si="515"/>
        <v/>
      </c>
      <c r="AC5461" s="42" t="str">
        <f>IF(B5461="","",VLOOKUP(B5461,[2]Formula!B:C,2,0))</f>
        <v/>
      </c>
      <c r="AD5461" s="43" t="str">
        <f t="shared" si="513"/>
        <v/>
      </c>
    </row>
    <row r="5462" spans="1:30" x14ac:dyDescent="0.25">
      <c r="A5462" s="64"/>
      <c r="B5462" s="64"/>
      <c r="C5462" s="66"/>
      <c r="D5462" s="67"/>
      <c r="E5462" s="64"/>
      <c r="F5462" s="64"/>
      <c r="G5462" s="37" t="str">
        <f>IF(E5462="","",IF(OR(E5462="Project Management",E5462="Project Support",E5462="Sprint Management",E5462="Sprint Support"),"NA",ROUND((((VLOOKUP(AD5462,[2]Formula!V:X,3,0)))-SUMIF(AD:AD,AD5462,H:H)),2)))</f>
        <v/>
      </c>
      <c r="H5462" s="71"/>
      <c r="I5462" s="72"/>
      <c r="J5462" s="72"/>
      <c r="K5462" s="38" t="str">
        <f>IF(E5462="","",IF(OR(E5462="Project Management",E5462="Project Support",E5462="Sprint Management",E5462="Sprint Support"),"NA",(((SUMIF(AD:AD,AD5462,H:H)/VLOOKUP(AD5462,[2]Formula!V:X,3,0))*VLOOKUP(AD5462,[2]Formula!V:X,2,0))*H5462)/SUMIF(AD:AD,AD5462,H:H)))</f>
        <v/>
      </c>
      <c r="L5462" s="38" t="str">
        <f t="shared" si="511"/>
        <v/>
      </c>
      <c r="M5462" s="38" t="str">
        <f t="shared" si="512"/>
        <v/>
      </c>
      <c r="N5462" s="38" t="str">
        <f t="shared" si="514"/>
        <v/>
      </c>
      <c r="O5462" s="38" t="str">
        <f t="shared" si="510"/>
        <v/>
      </c>
      <c r="P5462" s="39" t="str">
        <f t="shared" si="515"/>
        <v/>
      </c>
      <c r="AC5462" s="42" t="str">
        <f>IF(B5462="","",VLOOKUP(B5462,[2]Formula!B:C,2,0))</f>
        <v/>
      </c>
      <c r="AD5462" s="43" t="str">
        <f t="shared" si="513"/>
        <v/>
      </c>
    </row>
    <row r="5463" spans="1:30" x14ac:dyDescent="0.25">
      <c r="A5463" s="64"/>
      <c r="B5463" s="64"/>
      <c r="C5463" s="66"/>
      <c r="D5463" s="67"/>
      <c r="E5463" s="64"/>
      <c r="F5463" s="64"/>
      <c r="G5463" s="37" t="str">
        <f>IF(E5463="","",IF(OR(E5463="Project Management",E5463="Project Support",E5463="Sprint Management",E5463="Sprint Support"),"NA",ROUND((((VLOOKUP(AD5463,[2]Formula!V:X,3,0)))-SUMIF(AD:AD,AD5463,H:H)),2)))</f>
        <v/>
      </c>
      <c r="H5463" s="71"/>
      <c r="I5463" s="72"/>
      <c r="J5463" s="72"/>
      <c r="K5463" s="38" t="str">
        <f>IF(E5463="","",IF(OR(E5463="Project Management",E5463="Project Support",E5463="Sprint Management",E5463="Sprint Support"),"NA",(((SUMIF(AD:AD,AD5463,H:H)/VLOOKUP(AD5463,[2]Formula!V:X,3,0))*VLOOKUP(AD5463,[2]Formula!V:X,2,0))*H5463)/SUMIF(AD:AD,AD5463,H:H)))</f>
        <v/>
      </c>
      <c r="L5463" s="38" t="str">
        <f t="shared" si="511"/>
        <v/>
      </c>
      <c r="M5463" s="38" t="str">
        <f t="shared" si="512"/>
        <v/>
      </c>
      <c r="N5463" s="38" t="str">
        <f t="shared" si="514"/>
        <v/>
      </c>
      <c r="O5463" s="38" t="str">
        <f t="shared" si="510"/>
        <v/>
      </c>
      <c r="P5463" s="39" t="str">
        <f t="shared" si="515"/>
        <v/>
      </c>
      <c r="AC5463" s="42" t="str">
        <f>IF(B5463="","",VLOOKUP(B5463,[2]Formula!B:C,2,0))</f>
        <v/>
      </c>
      <c r="AD5463" s="43" t="str">
        <f t="shared" si="513"/>
        <v/>
      </c>
    </row>
    <row r="5464" spans="1:30" x14ac:dyDescent="0.25">
      <c r="A5464" s="64"/>
      <c r="B5464" s="64"/>
      <c r="C5464" s="66"/>
      <c r="D5464" s="67"/>
      <c r="E5464" s="64"/>
      <c r="F5464" s="64"/>
      <c r="G5464" s="37" t="str">
        <f>IF(E5464="","",IF(OR(E5464="Project Management",E5464="Project Support",E5464="Sprint Management",E5464="Sprint Support"),"NA",ROUND((((VLOOKUP(AD5464,[2]Formula!V:X,3,0)))-SUMIF(AD:AD,AD5464,H:H)),2)))</f>
        <v/>
      </c>
      <c r="H5464" s="71"/>
      <c r="I5464" s="72"/>
      <c r="J5464" s="72"/>
      <c r="K5464" s="38" t="str">
        <f>IF(E5464="","",IF(OR(E5464="Project Management",E5464="Project Support",E5464="Sprint Management",E5464="Sprint Support"),"NA",(((SUMIF(AD:AD,AD5464,H:H)/VLOOKUP(AD5464,[2]Formula!V:X,3,0))*VLOOKUP(AD5464,[2]Formula!V:X,2,0))*H5464)/SUMIF(AD:AD,AD5464,H:H)))</f>
        <v/>
      </c>
      <c r="L5464" s="38" t="str">
        <f t="shared" si="511"/>
        <v/>
      </c>
      <c r="M5464" s="38" t="str">
        <f t="shared" si="512"/>
        <v/>
      </c>
      <c r="N5464" s="38" t="str">
        <f t="shared" si="514"/>
        <v/>
      </c>
      <c r="O5464" s="38" t="str">
        <f t="shared" si="510"/>
        <v/>
      </c>
      <c r="P5464" s="39" t="str">
        <f t="shared" si="515"/>
        <v/>
      </c>
      <c r="AC5464" s="42" t="str">
        <f>IF(B5464="","",VLOOKUP(B5464,[2]Formula!B:C,2,0))</f>
        <v/>
      </c>
      <c r="AD5464" s="43" t="str">
        <f t="shared" si="513"/>
        <v/>
      </c>
    </row>
    <row r="5465" spans="1:30" x14ac:dyDescent="0.25">
      <c r="A5465" s="64"/>
      <c r="B5465" s="64"/>
      <c r="C5465" s="66"/>
      <c r="D5465" s="67"/>
      <c r="E5465" s="64"/>
      <c r="F5465" s="64"/>
      <c r="G5465" s="37" t="str">
        <f>IF(E5465="","",IF(OR(E5465="Project Management",E5465="Project Support",E5465="Sprint Management",E5465="Sprint Support"),"NA",ROUND((((VLOOKUP(AD5465,[2]Formula!V:X,3,0)))-SUMIF(AD:AD,AD5465,H:H)),2)))</f>
        <v/>
      </c>
      <c r="H5465" s="71"/>
      <c r="I5465" s="72"/>
      <c r="J5465" s="72"/>
      <c r="K5465" s="38" t="str">
        <f>IF(E5465="","",IF(OR(E5465="Project Management",E5465="Project Support",E5465="Sprint Management",E5465="Sprint Support"),"NA",(((SUMIF(AD:AD,AD5465,H:H)/VLOOKUP(AD5465,[2]Formula!V:X,3,0))*VLOOKUP(AD5465,[2]Formula!V:X,2,0))*H5465)/SUMIF(AD:AD,AD5465,H:H)))</f>
        <v/>
      </c>
      <c r="L5465" s="38" t="str">
        <f t="shared" si="511"/>
        <v/>
      </c>
      <c r="M5465" s="38" t="str">
        <f t="shared" si="512"/>
        <v/>
      </c>
      <c r="N5465" s="38" t="str">
        <f t="shared" si="514"/>
        <v/>
      </c>
      <c r="O5465" s="38" t="str">
        <f t="shared" si="510"/>
        <v/>
      </c>
      <c r="P5465" s="39" t="str">
        <f t="shared" si="515"/>
        <v/>
      </c>
      <c r="AC5465" s="42" t="str">
        <f>IF(B5465="","",VLOOKUP(B5465,[2]Formula!B:C,2,0))</f>
        <v/>
      </c>
      <c r="AD5465" s="43" t="str">
        <f t="shared" si="513"/>
        <v/>
      </c>
    </row>
    <row r="5466" spans="1:30" x14ac:dyDescent="0.25">
      <c r="A5466" s="64"/>
      <c r="B5466" s="64"/>
      <c r="C5466" s="66"/>
      <c r="D5466" s="67"/>
      <c r="E5466" s="64"/>
      <c r="F5466" s="64"/>
      <c r="G5466" s="37" t="str">
        <f>IF(E5466="","",IF(OR(E5466="Project Management",E5466="Project Support",E5466="Sprint Management",E5466="Sprint Support"),"NA",ROUND((((VLOOKUP(AD5466,[2]Formula!V:X,3,0)))-SUMIF(AD:AD,AD5466,H:H)),2)))</f>
        <v/>
      </c>
      <c r="H5466" s="71"/>
      <c r="I5466" s="72"/>
      <c r="J5466" s="72"/>
      <c r="K5466" s="38" t="str">
        <f>IF(E5466="","",IF(OR(E5466="Project Management",E5466="Project Support",E5466="Sprint Management",E5466="Sprint Support"),"NA",(((SUMIF(AD:AD,AD5466,H:H)/VLOOKUP(AD5466,[2]Formula!V:X,3,0))*VLOOKUP(AD5466,[2]Formula!V:X,2,0))*H5466)/SUMIF(AD:AD,AD5466,H:H)))</f>
        <v/>
      </c>
      <c r="L5466" s="38" t="str">
        <f t="shared" si="511"/>
        <v/>
      </c>
      <c r="M5466" s="38" t="str">
        <f t="shared" si="512"/>
        <v/>
      </c>
      <c r="N5466" s="38" t="str">
        <f t="shared" si="514"/>
        <v/>
      </c>
      <c r="O5466" s="38" t="str">
        <f t="shared" si="510"/>
        <v/>
      </c>
      <c r="P5466" s="39" t="str">
        <f t="shared" si="515"/>
        <v/>
      </c>
      <c r="AC5466" s="42" t="str">
        <f>IF(B5466="","",VLOOKUP(B5466,[2]Formula!B:C,2,0))</f>
        <v/>
      </c>
      <c r="AD5466" s="43" t="str">
        <f t="shared" si="513"/>
        <v/>
      </c>
    </row>
    <row r="5467" spans="1:30" x14ac:dyDescent="0.25">
      <c r="A5467" s="64"/>
      <c r="B5467" s="64"/>
      <c r="C5467" s="66"/>
      <c r="D5467" s="67"/>
      <c r="E5467" s="64"/>
      <c r="F5467" s="64"/>
      <c r="G5467" s="37" t="str">
        <f>IF(E5467="","",IF(OR(E5467="Project Management",E5467="Project Support",E5467="Sprint Management",E5467="Sprint Support"),"NA",ROUND((((VLOOKUP(AD5467,[2]Formula!V:X,3,0)))-SUMIF(AD:AD,AD5467,H:H)),2)))</f>
        <v/>
      </c>
      <c r="H5467" s="71"/>
      <c r="I5467" s="72"/>
      <c r="J5467" s="72"/>
      <c r="K5467" s="38" t="str">
        <f>IF(E5467="","",IF(OR(E5467="Project Management",E5467="Project Support",E5467="Sprint Management",E5467="Sprint Support"),"NA",(((SUMIF(AD:AD,AD5467,H:H)/VLOOKUP(AD5467,[2]Formula!V:X,3,0))*VLOOKUP(AD5467,[2]Formula!V:X,2,0))*H5467)/SUMIF(AD:AD,AD5467,H:H)))</f>
        <v/>
      </c>
      <c r="L5467" s="38" t="str">
        <f t="shared" si="511"/>
        <v/>
      </c>
      <c r="M5467" s="38" t="str">
        <f t="shared" si="512"/>
        <v/>
      </c>
      <c r="N5467" s="38" t="str">
        <f t="shared" si="514"/>
        <v/>
      </c>
      <c r="O5467" s="38" t="str">
        <f t="shared" si="510"/>
        <v/>
      </c>
      <c r="P5467" s="39" t="str">
        <f t="shared" si="515"/>
        <v/>
      </c>
      <c r="AC5467" s="42" t="str">
        <f>IF(B5467="","",VLOOKUP(B5467,[2]Formula!B:C,2,0))</f>
        <v/>
      </c>
      <c r="AD5467" s="43" t="str">
        <f t="shared" si="513"/>
        <v/>
      </c>
    </row>
    <row r="5468" spans="1:30" x14ac:dyDescent="0.25">
      <c r="A5468" s="64"/>
      <c r="B5468" s="64"/>
      <c r="C5468" s="66"/>
      <c r="D5468" s="67"/>
      <c r="E5468" s="64"/>
      <c r="F5468" s="64"/>
      <c r="G5468" s="37" t="str">
        <f>IF(E5468="","",IF(OR(E5468="Project Management",E5468="Project Support",E5468="Sprint Management",E5468="Sprint Support"),"NA",ROUND((((VLOOKUP(AD5468,[2]Formula!V:X,3,0)))-SUMIF(AD:AD,AD5468,H:H)),2)))</f>
        <v/>
      </c>
      <c r="H5468" s="71"/>
      <c r="I5468" s="72"/>
      <c r="J5468" s="72"/>
      <c r="K5468" s="38" t="str">
        <f>IF(E5468="","",IF(OR(E5468="Project Management",E5468="Project Support",E5468="Sprint Management",E5468="Sprint Support"),"NA",(((SUMIF(AD:AD,AD5468,H:H)/VLOOKUP(AD5468,[2]Formula!V:X,3,0))*VLOOKUP(AD5468,[2]Formula!V:X,2,0))*H5468)/SUMIF(AD:AD,AD5468,H:H)))</f>
        <v/>
      </c>
      <c r="L5468" s="38" t="str">
        <f t="shared" si="511"/>
        <v/>
      </c>
      <c r="M5468" s="38" t="str">
        <f t="shared" si="512"/>
        <v/>
      </c>
      <c r="N5468" s="38" t="str">
        <f t="shared" si="514"/>
        <v/>
      </c>
      <c r="O5468" s="38" t="str">
        <f t="shared" si="510"/>
        <v/>
      </c>
      <c r="P5468" s="39" t="str">
        <f t="shared" si="515"/>
        <v/>
      </c>
      <c r="AC5468" s="42" t="str">
        <f>IF(B5468="","",VLOOKUP(B5468,[2]Formula!B:C,2,0))</f>
        <v/>
      </c>
      <c r="AD5468" s="43" t="str">
        <f t="shared" si="513"/>
        <v/>
      </c>
    </row>
    <row r="5469" spans="1:30" x14ac:dyDescent="0.25">
      <c r="A5469" s="64"/>
      <c r="B5469" s="64"/>
      <c r="C5469" s="66"/>
      <c r="D5469" s="67"/>
      <c r="E5469" s="64"/>
      <c r="F5469" s="64"/>
      <c r="G5469" s="37" t="str">
        <f>IF(E5469="","",IF(OR(E5469="Project Management",E5469="Project Support",E5469="Sprint Management",E5469="Sprint Support"),"NA",ROUND((((VLOOKUP(AD5469,[2]Formula!V:X,3,0)))-SUMIF(AD:AD,AD5469,H:H)),2)))</f>
        <v/>
      </c>
      <c r="H5469" s="71"/>
      <c r="I5469" s="72"/>
      <c r="J5469" s="72"/>
      <c r="K5469" s="38" t="str">
        <f>IF(E5469="","",IF(OR(E5469="Project Management",E5469="Project Support",E5469="Sprint Management",E5469="Sprint Support"),"NA",(((SUMIF(AD:AD,AD5469,H:H)/VLOOKUP(AD5469,[2]Formula!V:X,3,0))*VLOOKUP(AD5469,[2]Formula!V:X,2,0))*H5469)/SUMIF(AD:AD,AD5469,H:H)))</f>
        <v/>
      </c>
      <c r="L5469" s="38" t="str">
        <f t="shared" si="511"/>
        <v/>
      </c>
      <c r="M5469" s="38" t="str">
        <f t="shared" si="512"/>
        <v/>
      </c>
      <c r="N5469" s="38" t="str">
        <f t="shared" si="514"/>
        <v/>
      </c>
      <c r="O5469" s="38" t="str">
        <f t="shared" si="510"/>
        <v/>
      </c>
      <c r="P5469" s="39" t="str">
        <f t="shared" si="515"/>
        <v/>
      </c>
      <c r="AC5469" s="42" t="str">
        <f>IF(B5469="","",VLOOKUP(B5469,[2]Formula!B:C,2,0))</f>
        <v/>
      </c>
      <c r="AD5469" s="43" t="str">
        <f t="shared" si="513"/>
        <v/>
      </c>
    </row>
    <row r="5470" spans="1:30" x14ac:dyDescent="0.25">
      <c r="A5470" s="64"/>
      <c r="B5470" s="64"/>
      <c r="C5470" s="66"/>
      <c r="D5470" s="67"/>
      <c r="E5470" s="64"/>
      <c r="F5470" s="64"/>
      <c r="G5470" s="37" t="str">
        <f>IF(E5470="","",IF(OR(E5470="Project Management",E5470="Project Support",E5470="Sprint Management",E5470="Sprint Support"),"NA",ROUND((((VLOOKUP(AD5470,[2]Formula!V:X,3,0)))-SUMIF(AD:AD,AD5470,H:H)),2)))</f>
        <v/>
      </c>
      <c r="H5470" s="71"/>
      <c r="I5470" s="72"/>
      <c r="J5470" s="72"/>
      <c r="K5470" s="38" t="str">
        <f>IF(E5470="","",IF(OR(E5470="Project Management",E5470="Project Support",E5470="Sprint Management",E5470="Sprint Support"),"NA",(((SUMIF(AD:AD,AD5470,H:H)/VLOOKUP(AD5470,[2]Formula!V:X,3,0))*VLOOKUP(AD5470,[2]Formula!V:X,2,0))*H5470)/SUMIF(AD:AD,AD5470,H:H)))</f>
        <v/>
      </c>
      <c r="L5470" s="38" t="str">
        <f t="shared" si="511"/>
        <v/>
      </c>
      <c r="M5470" s="38" t="str">
        <f t="shared" si="512"/>
        <v/>
      </c>
      <c r="N5470" s="38" t="str">
        <f t="shared" si="514"/>
        <v/>
      </c>
      <c r="O5470" s="38" t="str">
        <f t="shared" si="510"/>
        <v/>
      </c>
      <c r="P5470" s="39" t="str">
        <f t="shared" si="515"/>
        <v/>
      </c>
      <c r="AC5470" s="42" t="str">
        <f>IF(B5470="","",VLOOKUP(B5470,[2]Formula!B:C,2,0))</f>
        <v/>
      </c>
      <c r="AD5470" s="43" t="str">
        <f t="shared" si="513"/>
        <v/>
      </c>
    </row>
    <row r="5471" spans="1:30" x14ac:dyDescent="0.25">
      <c r="A5471" s="64"/>
      <c r="B5471" s="64"/>
      <c r="C5471" s="66"/>
      <c r="D5471" s="67"/>
      <c r="E5471" s="64"/>
      <c r="F5471" s="64"/>
      <c r="G5471" s="37" t="str">
        <f>IF(E5471="","",IF(OR(E5471="Project Management",E5471="Project Support",E5471="Sprint Management",E5471="Sprint Support"),"NA",ROUND((((VLOOKUP(AD5471,[2]Formula!V:X,3,0)))-SUMIF(AD:AD,AD5471,H:H)),2)))</f>
        <v/>
      </c>
      <c r="H5471" s="71"/>
      <c r="I5471" s="72"/>
      <c r="J5471" s="72"/>
      <c r="K5471" s="38" t="str">
        <f>IF(E5471="","",IF(OR(E5471="Project Management",E5471="Project Support",E5471="Sprint Management",E5471="Sprint Support"),"NA",(((SUMIF(AD:AD,AD5471,H:H)/VLOOKUP(AD5471,[2]Formula!V:X,3,0))*VLOOKUP(AD5471,[2]Formula!V:X,2,0))*H5471)/SUMIF(AD:AD,AD5471,H:H)))</f>
        <v/>
      </c>
      <c r="L5471" s="38" t="str">
        <f t="shared" si="511"/>
        <v/>
      </c>
      <c r="M5471" s="38" t="str">
        <f t="shared" si="512"/>
        <v/>
      </c>
      <c r="N5471" s="38" t="str">
        <f t="shared" si="514"/>
        <v/>
      </c>
      <c r="O5471" s="38" t="str">
        <f t="shared" si="510"/>
        <v/>
      </c>
      <c r="P5471" s="39" t="str">
        <f t="shared" si="515"/>
        <v/>
      </c>
      <c r="AC5471" s="42" t="str">
        <f>IF(B5471="","",VLOOKUP(B5471,[2]Formula!B:C,2,0))</f>
        <v/>
      </c>
      <c r="AD5471" s="43" t="str">
        <f t="shared" si="513"/>
        <v/>
      </c>
    </row>
    <row r="5472" spans="1:30" x14ac:dyDescent="0.25">
      <c r="A5472" s="64"/>
      <c r="B5472" s="64"/>
      <c r="C5472" s="66"/>
      <c r="D5472" s="67"/>
      <c r="E5472" s="64"/>
      <c r="F5472" s="64"/>
      <c r="G5472" s="37" t="str">
        <f>IF(E5472="","",IF(OR(E5472="Project Management",E5472="Project Support",E5472="Sprint Management",E5472="Sprint Support"),"NA",ROUND((((VLOOKUP(AD5472,[2]Formula!V:X,3,0)))-SUMIF(AD:AD,AD5472,H:H)),2)))</f>
        <v/>
      </c>
      <c r="H5472" s="71"/>
      <c r="I5472" s="72"/>
      <c r="J5472" s="72"/>
      <c r="K5472" s="38" t="str">
        <f>IF(E5472="","",IF(OR(E5472="Project Management",E5472="Project Support",E5472="Sprint Management",E5472="Sprint Support"),"NA",(((SUMIF(AD:AD,AD5472,H:H)/VLOOKUP(AD5472,[2]Formula!V:X,3,0))*VLOOKUP(AD5472,[2]Formula!V:X,2,0))*H5472)/SUMIF(AD:AD,AD5472,H:H)))</f>
        <v/>
      </c>
      <c r="L5472" s="38" t="str">
        <f t="shared" si="511"/>
        <v/>
      </c>
      <c r="M5472" s="38" t="str">
        <f t="shared" si="512"/>
        <v/>
      </c>
      <c r="N5472" s="38" t="str">
        <f t="shared" si="514"/>
        <v/>
      </c>
      <c r="O5472" s="38" t="str">
        <f t="shared" si="510"/>
        <v/>
      </c>
      <c r="P5472" s="39" t="str">
        <f t="shared" si="515"/>
        <v/>
      </c>
      <c r="AC5472" s="42" t="str">
        <f>IF(B5472="","",VLOOKUP(B5472,[2]Formula!B:C,2,0))</f>
        <v/>
      </c>
      <c r="AD5472" s="43" t="str">
        <f t="shared" si="513"/>
        <v/>
      </c>
    </row>
    <row r="5473" spans="1:30" x14ac:dyDescent="0.25">
      <c r="A5473" s="64"/>
      <c r="B5473" s="64"/>
      <c r="C5473" s="66"/>
      <c r="D5473" s="67"/>
      <c r="E5473" s="64"/>
      <c r="F5473" s="64"/>
      <c r="G5473" s="37" t="str">
        <f>IF(E5473="","",IF(OR(E5473="Project Management",E5473="Project Support",E5473="Sprint Management",E5473="Sprint Support"),"NA",ROUND((((VLOOKUP(AD5473,[2]Formula!V:X,3,0)))-SUMIF(AD:AD,AD5473,H:H)),2)))</f>
        <v/>
      </c>
      <c r="H5473" s="71"/>
      <c r="I5473" s="72"/>
      <c r="J5473" s="72"/>
      <c r="K5473" s="38" t="str">
        <f>IF(E5473="","",IF(OR(E5473="Project Management",E5473="Project Support",E5473="Sprint Management",E5473="Sprint Support"),"NA",(((SUMIF(AD:AD,AD5473,H:H)/VLOOKUP(AD5473,[2]Formula!V:X,3,0))*VLOOKUP(AD5473,[2]Formula!V:X,2,0))*H5473)/SUMIF(AD:AD,AD5473,H:H)))</f>
        <v/>
      </c>
      <c r="L5473" s="38" t="str">
        <f t="shared" si="511"/>
        <v/>
      </c>
      <c r="M5473" s="38" t="str">
        <f t="shared" si="512"/>
        <v/>
      </c>
      <c r="N5473" s="38" t="str">
        <f t="shared" si="514"/>
        <v/>
      </c>
      <c r="O5473" s="38" t="str">
        <f t="shared" si="510"/>
        <v/>
      </c>
      <c r="P5473" s="39" t="str">
        <f t="shared" si="515"/>
        <v/>
      </c>
      <c r="AC5473" s="42" t="str">
        <f>IF(B5473="","",VLOOKUP(B5473,[2]Formula!B:C,2,0))</f>
        <v/>
      </c>
      <c r="AD5473" s="43" t="str">
        <f t="shared" si="513"/>
        <v/>
      </c>
    </row>
    <row r="5474" spans="1:30" x14ac:dyDescent="0.25">
      <c r="A5474" s="64"/>
      <c r="B5474" s="64"/>
      <c r="C5474" s="66"/>
      <c r="D5474" s="67"/>
      <c r="E5474" s="64"/>
      <c r="F5474" s="64"/>
      <c r="G5474" s="37" t="str">
        <f>IF(E5474="","",IF(OR(E5474="Project Management",E5474="Project Support",E5474="Sprint Management",E5474="Sprint Support"),"NA",ROUND((((VLOOKUP(AD5474,[2]Formula!V:X,3,0)))-SUMIF(AD:AD,AD5474,H:H)),2)))</f>
        <v/>
      </c>
      <c r="H5474" s="71"/>
      <c r="I5474" s="72"/>
      <c r="J5474" s="72"/>
      <c r="K5474" s="38" t="str">
        <f>IF(E5474="","",IF(OR(E5474="Project Management",E5474="Project Support",E5474="Sprint Management",E5474="Sprint Support"),"NA",(((SUMIF(AD:AD,AD5474,H:H)/VLOOKUP(AD5474,[2]Formula!V:X,3,0))*VLOOKUP(AD5474,[2]Formula!V:X,2,0))*H5474)/SUMIF(AD:AD,AD5474,H:H)))</f>
        <v/>
      </c>
      <c r="L5474" s="38" t="str">
        <f t="shared" si="511"/>
        <v/>
      </c>
      <c r="M5474" s="38" t="str">
        <f t="shared" si="512"/>
        <v/>
      </c>
      <c r="N5474" s="38" t="str">
        <f t="shared" si="514"/>
        <v/>
      </c>
      <c r="O5474" s="38" t="str">
        <f t="shared" si="510"/>
        <v/>
      </c>
      <c r="P5474" s="39" t="str">
        <f t="shared" si="515"/>
        <v/>
      </c>
      <c r="AC5474" s="42" t="str">
        <f>IF(B5474="","",VLOOKUP(B5474,[2]Formula!B:C,2,0))</f>
        <v/>
      </c>
      <c r="AD5474" s="43" t="str">
        <f t="shared" si="513"/>
        <v/>
      </c>
    </row>
    <row r="5475" spans="1:30" x14ac:dyDescent="0.25">
      <c r="A5475" s="64"/>
      <c r="B5475" s="64"/>
      <c r="C5475" s="66"/>
      <c r="D5475" s="67"/>
      <c r="E5475" s="64"/>
      <c r="F5475" s="64"/>
      <c r="G5475" s="37" t="str">
        <f>IF(E5475="","",IF(OR(E5475="Project Management",E5475="Project Support",E5475="Sprint Management",E5475="Sprint Support"),"NA",ROUND((((VLOOKUP(AD5475,[2]Formula!V:X,3,0)))-SUMIF(AD:AD,AD5475,H:H)),2)))</f>
        <v/>
      </c>
      <c r="H5475" s="71"/>
      <c r="I5475" s="72"/>
      <c r="J5475" s="72"/>
      <c r="K5475" s="38" t="str">
        <f>IF(E5475="","",IF(OR(E5475="Project Management",E5475="Project Support",E5475="Sprint Management",E5475="Sprint Support"),"NA",(((SUMIF(AD:AD,AD5475,H:H)/VLOOKUP(AD5475,[2]Formula!V:X,3,0))*VLOOKUP(AD5475,[2]Formula!V:X,2,0))*H5475)/SUMIF(AD:AD,AD5475,H:H)))</f>
        <v/>
      </c>
      <c r="L5475" s="38" t="str">
        <f t="shared" si="511"/>
        <v/>
      </c>
      <c r="M5475" s="38" t="str">
        <f t="shared" si="512"/>
        <v/>
      </c>
      <c r="N5475" s="38" t="str">
        <f t="shared" si="514"/>
        <v/>
      </c>
      <c r="O5475" s="38" t="str">
        <f t="shared" si="510"/>
        <v/>
      </c>
      <c r="P5475" s="39" t="str">
        <f t="shared" si="515"/>
        <v/>
      </c>
      <c r="AC5475" s="42" t="str">
        <f>IF(B5475="","",VLOOKUP(B5475,[2]Formula!B:C,2,0))</f>
        <v/>
      </c>
      <c r="AD5475" s="43" t="str">
        <f t="shared" si="513"/>
        <v/>
      </c>
    </row>
    <row r="5476" spans="1:30" x14ac:dyDescent="0.25">
      <c r="A5476" s="64"/>
      <c r="B5476" s="64"/>
      <c r="C5476" s="66"/>
      <c r="D5476" s="67"/>
      <c r="E5476" s="64"/>
      <c r="F5476" s="64"/>
      <c r="G5476" s="37" t="str">
        <f>IF(E5476="","",IF(OR(E5476="Project Management",E5476="Project Support",E5476="Sprint Management",E5476="Sprint Support"),"NA",ROUND((((VLOOKUP(AD5476,[2]Formula!V:X,3,0)))-SUMIF(AD:AD,AD5476,H:H)),2)))</f>
        <v/>
      </c>
      <c r="H5476" s="71"/>
      <c r="I5476" s="72"/>
      <c r="J5476" s="72"/>
      <c r="K5476" s="38" t="str">
        <f>IF(E5476="","",IF(OR(E5476="Project Management",E5476="Project Support",E5476="Sprint Management",E5476="Sprint Support"),"NA",(((SUMIF(AD:AD,AD5476,H:H)/VLOOKUP(AD5476,[2]Formula!V:X,3,0))*VLOOKUP(AD5476,[2]Formula!V:X,2,0))*H5476)/SUMIF(AD:AD,AD5476,H:H)))</f>
        <v/>
      </c>
      <c r="L5476" s="38" t="str">
        <f t="shared" si="511"/>
        <v/>
      </c>
      <c r="M5476" s="38" t="str">
        <f t="shared" si="512"/>
        <v/>
      </c>
      <c r="N5476" s="38" t="str">
        <f t="shared" si="514"/>
        <v/>
      </c>
      <c r="O5476" s="38" t="str">
        <f t="shared" si="510"/>
        <v/>
      </c>
      <c r="P5476" s="39" t="str">
        <f t="shared" si="515"/>
        <v/>
      </c>
      <c r="AC5476" s="42" t="str">
        <f>IF(B5476="","",VLOOKUP(B5476,[2]Formula!B:C,2,0))</f>
        <v/>
      </c>
      <c r="AD5476" s="43" t="str">
        <f t="shared" si="513"/>
        <v/>
      </c>
    </row>
    <row r="5477" spans="1:30" x14ac:dyDescent="0.25">
      <c r="A5477" s="64"/>
      <c r="B5477" s="64"/>
      <c r="C5477" s="66"/>
      <c r="D5477" s="67"/>
      <c r="E5477" s="64"/>
      <c r="F5477" s="64"/>
      <c r="G5477" s="37" t="str">
        <f>IF(E5477="","",IF(OR(E5477="Project Management",E5477="Project Support",E5477="Sprint Management",E5477="Sprint Support"),"NA",ROUND((((VLOOKUP(AD5477,[2]Formula!V:X,3,0)))-SUMIF(AD:AD,AD5477,H:H)),2)))</f>
        <v/>
      </c>
      <c r="H5477" s="71"/>
      <c r="I5477" s="72"/>
      <c r="J5477" s="72"/>
      <c r="K5477" s="38" t="str">
        <f>IF(E5477="","",IF(OR(E5477="Project Management",E5477="Project Support",E5477="Sprint Management",E5477="Sprint Support"),"NA",(((SUMIF(AD:AD,AD5477,H:H)/VLOOKUP(AD5477,[2]Formula!V:X,3,0))*VLOOKUP(AD5477,[2]Formula!V:X,2,0))*H5477)/SUMIF(AD:AD,AD5477,H:H)))</f>
        <v/>
      </c>
      <c r="L5477" s="38" t="str">
        <f t="shared" si="511"/>
        <v/>
      </c>
      <c r="M5477" s="38" t="str">
        <f t="shared" si="512"/>
        <v/>
      </c>
      <c r="N5477" s="38" t="str">
        <f t="shared" si="514"/>
        <v/>
      </c>
      <c r="O5477" s="38" t="str">
        <f t="shared" si="510"/>
        <v/>
      </c>
      <c r="P5477" s="39" t="str">
        <f t="shared" si="515"/>
        <v/>
      </c>
      <c r="AC5477" s="42" t="str">
        <f>IF(B5477="","",VLOOKUP(B5477,[2]Formula!B:C,2,0))</f>
        <v/>
      </c>
      <c r="AD5477" s="43" t="str">
        <f t="shared" si="513"/>
        <v/>
      </c>
    </row>
    <row r="5478" spans="1:30" x14ac:dyDescent="0.25">
      <c r="A5478" s="64"/>
      <c r="B5478" s="64"/>
      <c r="C5478" s="66"/>
      <c r="D5478" s="67"/>
      <c r="E5478" s="64"/>
      <c r="F5478" s="64"/>
      <c r="G5478" s="37" t="str">
        <f>IF(E5478="","",IF(OR(E5478="Project Management",E5478="Project Support",E5478="Sprint Management",E5478="Sprint Support"),"NA",ROUND((((VLOOKUP(AD5478,[2]Formula!V:X,3,0)))-SUMIF(AD:AD,AD5478,H:H)),2)))</f>
        <v/>
      </c>
      <c r="H5478" s="71"/>
      <c r="I5478" s="72"/>
      <c r="J5478" s="72"/>
      <c r="K5478" s="38" t="str">
        <f>IF(E5478="","",IF(OR(E5478="Project Management",E5478="Project Support",E5478="Sprint Management",E5478="Sprint Support"),"NA",(((SUMIF(AD:AD,AD5478,H:H)/VLOOKUP(AD5478,[2]Formula!V:X,3,0))*VLOOKUP(AD5478,[2]Formula!V:X,2,0))*H5478)/SUMIF(AD:AD,AD5478,H:H)))</f>
        <v/>
      </c>
      <c r="L5478" s="38" t="str">
        <f t="shared" si="511"/>
        <v/>
      </c>
      <c r="M5478" s="38" t="str">
        <f t="shared" si="512"/>
        <v/>
      </c>
      <c r="N5478" s="38" t="str">
        <f t="shared" si="514"/>
        <v/>
      </c>
      <c r="O5478" s="38" t="str">
        <f t="shared" si="510"/>
        <v/>
      </c>
      <c r="P5478" s="39" t="str">
        <f t="shared" si="515"/>
        <v/>
      </c>
      <c r="AC5478" s="42" t="str">
        <f>IF(B5478="","",VLOOKUP(B5478,[2]Formula!B:C,2,0))</f>
        <v/>
      </c>
      <c r="AD5478" s="43" t="str">
        <f t="shared" si="513"/>
        <v/>
      </c>
    </row>
    <row r="5479" spans="1:30" x14ac:dyDescent="0.25">
      <c r="A5479" s="64"/>
      <c r="B5479" s="64"/>
      <c r="C5479" s="66"/>
      <c r="D5479" s="67"/>
      <c r="E5479" s="64"/>
      <c r="F5479" s="64"/>
      <c r="G5479" s="37" t="str">
        <f>IF(E5479="","",IF(OR(E5479="Project Management",E5479="Project Support",E5479="Sprint Management",E5479="Sprint Support"),"NA",ROUND((((VLOOKUP(AD5479,[2]Formula!V:X,3,0)))-SUMIF(AD:AD,AD5479,H:H)),2)))</f>
        <v/>
      </c>
      <c r="H5479" s="71"/>
      <c r="I5479" s="72"/>
      <c r="J5479" s="72"/>
      <c r="K5479" s="38" t="str">
        <f>IF(E5479="","",IF(OR(E5479="Project Management",E5479="Project Support",E5479="Sprint Management",E5479="Sprint Support"),"NA",(((SUMIF(AD:AD,AD5479,H:H)/VLOOKUP(AD5479,[2]Formula!V:X,3,0))*VLOOKUP(AD5479,[2]Formula!V:X,2,0))*H5479)/SUMIF(AD:AD,AD5479,H:H)))</f>
        <v/>
      </c>
      <c r="L5479" s="38" t="str">
        <f t="shared" si="511"/>
        <v/>
      </c>
      <c r="M5479" s="38" t="str">
        <f t="shared" si="512"/>
        <v/>
      </c>
      <c r="N5479" s="38" t="str">
        <f t="shared" si="514"/>
        <v/>
      </c>
      <c r="O5479" s="38" t="str">
        <f t="shared" si="510"/>
        <v/>
      </c>
      <c r="P5479" s="39" t="str">
        <f t="shared" si="515"/>
        <v/>
      </c>
      <c r="AC5479" s="42" t="str">
        <f>IF(B5479="","",VLOOKUP(B5479,[2]Formula!B:C,2,0))</f>
        <v/>
      </c>
      <c r="AD5479" s="43" t="str">
        <f t="shared" si="513"/>
        <v/>
      </c>
    </row>
    <row r="5480" spans="1:30" x14ac:dyDescent="0.25">
      <c r="A5480" s="64"/>
      <c r="B5480" s="64"/>
      <c r="C5480" s="66"/>
      <c r="D5480" s="67"/>
      <c r="E5480" s="64"/>
      <c r="F5480" s="64"/>
      <c r="G5480" s="37" t="str">
        <f>IF(E5480="","",IF(OR(E5480="Project Management",E5480="Project Support",E5480="Sprint Management",E5480="Sprint Support"),"NA",ROUND((((VLOOKUP(AD5480,[2]Formula!V:X,3,0)))-SUMIF(AD:AD,AD5480,H:H)),2)))</f>
        <v/>
      </c>
      <c r="H5480" s="71"/>
      <c r="I5480" s="72"/>
      <c r="J5480" s="72"/>
      <c r="K5480" s="38" t="str">
        <f>IF(E5480="","",IF(OR(E5480="Project Management",E5480="Project Support",E5480="Sprint Management",E5480="Sprint Support"),"NA",(((SUMIF(AD:AD,AD5480,H:H)/VLOOKUP(AD5480,[2]Formula!V:X,3,0))*VLOOKUP(AD5480,[2]Formula!V:X,2,0))*H5480)/SUMIF(AD:AD,AD5480,H:H)))</f>
        <v/>
      </c>
      <c r="L5480" s="38" t="str">
        <f t="shared" si="511"/>
        <v/>
      </c>
      <c r="M5480" s="38" t="str">
        <f t="shared" si="512"/>
        <v/>
      </c>
      <c r="N5480" s="38" t="str">
        <f t="shared" si="514"/>
        <v/>
      </c>
      <c r="O5480" s="38" t="str">
        <f t="shared" si="510"/>
        <v/>
      </c>
      <c r="P5480" s="39" t="str">
        <f t="shared" si="515"/>
        <v/>
      </c>
      <c r="AC5480" s="42" t="str">
        <f>IF(B5480="","",VLOOKUP(B5480,[2]Formula!B:C,2,0))</f>
        <v/>
      </c>
      <c r="AD5480" s="43" t="str">
        <f t="shared" si="513"/>
        <v/>
      </c>
    </row>
    <row r="5481" spans="1:30" x14ac:dyDescent="0.25">
      <c r="A5481" s="64"/>
      <c r="B5481" s="64"/>
      <c r="C5481" s="66"/>
      <c r="D5481" s="67"/>
      <c r="E5481" s="64"/>
      <c r="F5481" s="64"/>
      <c r="G5481" s="37" t="str">
        <f>IF(E5481="","",IF(OR(E5481="Project Management",E5481="Project Support",E5481="Sprint Management",E5481="Sprint Support"),"NA",ROUND((((VLOOKUP(AD5481,[2]Formula!V:X,3,0)))-SUMIF(AD:AD,AD5481,H:H)),2)))</f>
        <v/>
      </c>
      <c r="H5481" s="71"/>
      <c r="I5481" s="72"/>
      <c r="J5481" s="72"/>
      <c r="K5481" s="38" t="str">
        <f>IF(E5481="","",IF(OR(E5481="Project Management",E5481="Project Support",E5481="Sprint Management",E5481="Sprint Support"),"NA",(((SUMIF(AD:AD,AD5481,H:H)/VLOOKUP(AD5481,[2]Formula!V:X,3,0))*VLOOKUP(AD5481,[2]Formula!V:X,2,0))*H5481)/SUMIF(AD:AD,AD5481,H:H)))</f>
        <v/>
      </c>
      <c r="L5481" s="38" t="str">
        <f t="shared" si="511"/>
        <v/>
      </c>
      <c r="M5481" s="38" t="str">
        <f t="shared" si="512"/>
        <v/>
      </c>
      <c r="N5481" s="38" t="str">
        <f t="shared" si="514"/>
        <v/>
      </c>
      <c r="O5481" s="38" t="str">
        <f t="shared" si="510"/>
        <v/>
      </c>
      <c r="P5481" s="39" t="str">
        <f t="shared" si="515"/>
        <v/>
      </c>
      <c r="AC5481" s="42" t="str">
        <f>IF(B5481="","",VLOOKUP(B5481,[2]Formula!B:C,2,0))</f>
        <v/>
      </c>
      <c r="AD5481" s="43" t="str">
        <f t="shared" si="513"/>
        <v/>
      </c>
    </row>
    <row r="5482" spans="1:30" x14ac:dyDescent="0.25">
      <c r="A5482" s="64"/>
      <c r="B5482" s="64"/>
      <c r="C5482" s="66"/>
      <c r="D5482" s="67"/>
      <c r="E5482" s="64"/>
      <c r="F5482" s="64"/>
      <c r="G5482" s="37" t="str">
        <f>IF(E5482="","",IF(OR(E5482="Project Management",E5482="Project Support",E5482="Sprint Management",E5482="Sprint Support"),"NA",ROUND((((VLOOKUP(AD5482,[2]Formula!V:X,3,0)))-SUMIF(AD:AD,AD5482,H:H)),2)))</f>
        <v/>
      </c>
      <c r="H5482" s="71"/>
      <c r="I5482" s="72"/>
      <c r="J5482" s="72"/>
      <c r="K5482" s="38" t="str">
        <f>IF(E5482="","",IF(OR(E5482="Project Management",E5482="Project Support",E5482="Sprint Management",E5482="Sprint Support"),"NA",(((SUMIF(AD:AD,AD5482,H:H)/VLOOKUP(AD5482,[2]Formula!V:X,3,0))*VLOOKUP(AD5482,[2]Formula!V:X,2,0))*H5482)/SUMIF(AD:AD,AD5482,H:H)))</f>
        <v/>
      </c>
      <c r="L5482" s="38" t="str">
        <f t="shared" si="511"/>
        <v/>
      </c>
      <c r="M5482" s="38" t="str">
        <f t="shared" si="512"/>
        <v/>
      </c>
      <c r="N5482" s="38" t="str">
        <f t="shared" si="514"/>
        <v/>
      </c>
      <c r="O5482" s="38" t="str">
        <f t="shared" si="510"/>
        <v/>
      </c>
      <c r="P5482" s="39" t="str">
        <f t="shared" si="515"/>
        <v/>
      </c>
      <c r="AC5482" s="42" t="str">
        <f>IF(B5482="","",VLOOKUP(B5482,[2]Formula!B:C,2,0))</f>
        <v/>
      </c>
      <c r="AD5482" s="43" t="str">
        <f t="shared" si="513"/>
        <v/>
      </c>
    </row>
    <row r="5483" spans="1:30" x14ac:dyDescent="0.25">
      <c r="A5483" s="64"/>
      <c r="B5483" s="64"/>
      <c r="C5483" s="66"/>
      <c r="D5483" s="67"/>
      <c r="E5483" s="64"/>
      <c r="F5483" s="64"/>
      <c r="G5483" s="37" t="str">
        <f>IF(E5483="","",IF(OR(E5483="Project Management",E5483="Project Support",E5483="Sprint Management",E5483="Sprint Support"),"NA",ROUND((((VLOOKUP(AD5483,[2]Formula!V:X,3,0)))-SUMIF(AD:AD,AD5483,H:H)),2)))</f>
        <v/>
      </c>
      <c r="H5483" s="71"/>
      <c r="I5483" s="72"/>
      <c r="J5483" s="72"/>
      <c r="K5483" s="38" t="str">
        <f>IF(E5483="","",IF(OR(E5483="Project Management",E5483="Project Support",E5483="Sprint Management",E5483="Sprint Support"),"NA",(((SUMIF(AD:AD,AD5483,H:H)/VLOOKUP(AD5483,[2]Formula!V:X,3,0))*VLOOKUP(AD5483,[2]Formula!V:X,2,0))*H5483)/SUMIF(AD:AD,AD5483,H:H)))</f>
        <v/>
      </c>
      <c r="L5483" s="38" t="str">
        <f t="shared" si="511"/>
        <v/>
      </c>
      <c r="M5483" s="38" t="str">
        <f t="shared" si="512"/>
        <v/>
      </c>
      <c r="N5483" s="38" t="str">
        <f t="shared" si="514"/>
        <v/>
      </c>
      <c r="O5483" s="38" t="str">
        <f t="shared" si="510"/>
        <v/>
      </c>
      <c r="P5483" s="39" t="str">
        <f t="shared" si="515"/>
        <v/>
      </c>
      <c r="AC5483" s="42" t="str">
        <f>IF(B5483="","",VLOOKUP(B5483,[2]Formula!B:C,2,0))</f>
        <v/>
      </c>
      <c r="AD5483" s="43" t="str">
        <f t="shared" si="513"/>
        <v/>
      </c>
    </row>
    <row r="5484" spans="1:30" x14ac:dyDescent="0.25">
      <c r="A5484" s="64"/>
      <c r="B5484" s="64"/>
      <c r="C5484" s="66"/>
      <c r="D5484" s="67"/>
      <c r="E5484" s="64"/>
      <c r="F5484" s="64"/>
      <c r="G5484" s="37" t="str">
        <f>IF(E5484="","",IF(OR(E5484="Project Management",E5484="Project Support",E5484="Sprint Management",E5484="Sprint Support"),"NA",ROUND((((VLOOKUP(AD5484,[2]Formula!V:X,3,0)))-SUMIF(AD:AD,AD5484,H:H)),2)))</f>
        <v/>
      </c>
      <c r="H5484" s="71"/>
      <c r="I5484" s="72"/>
      <c r="J5484" s="72"/>
      <c r="K5484" s="38" t="str">
        <f>IF(E5484="","",IF(OR(E5484="Project Management",E5484="Project Support",E5484="Sprint Management",E5484="Sprint Support"),"NA",(((SUMIF(AD:AD,AD5484,H:H)/VLOOKUP(AD5484,[2]Formula!V:X,3,0))*VLOOKUP(AD5484,[2]Formula!V:X,2,0))*H5484)/SUMIF(AD:AD,AD5484,H:H)))</f>
        <v/>
      </c>
      <c r="L5484" s="38" t="str">
        <f t="shared" si="511"/>
        <v/>
      </c>
      <c r="M5484" s="38" t="str">
        <f t="shared" si="512"/>
        <v/>
      </c>
      <c r="N5484" s="38" t="str">
        <f t="shared" si="514"/>
        <v/>
      </c>
      <c r="O5484" s="38" t="str">
        <f t="shared" si="510"/>
        <v/>
      </c>
      <c r="P5484" s="39" t="str">
        <f t="shared" si="515"/>
        <v/>
      </c>
      <c r="AC5484" s="42" t="str">
        <f>IF(B5484="","",VLOOKUP(B5484,[2]Formula!B:C,2,0))</f>
        <v/>
      </c>
      <c r="AD5484" s="43" t="str">
        <f t="shared" si="513"/>
        <v/>
      </c>
    </row>
    <row r="5485" spans="1:30" x14ac:dyDescent="0.25">
      <c r="A5485" s="64"/>
      <c r="B5485" s="64"/>
      <c r="C5485" s="66"/>
      <c r="D5485" s="67"/>
      <c r="E5485" s="64"/>
      <c r="F5485" s="64"/>
      <c r="G5485" s="37" t="str">
        <f>IF(E5485="","",IF(OR(E5485="Project Management",E5485="Project Support",E5485="Sprint Management",E5485="Sprint Support"),"NA",ROUND((((VLOOKUP(AD5485,[2]Formula!V:X,3,0)))-SUMIF(AD:AD,AD5485,H:H)),2)))</f>
        <v/>
      </c>
      <c r="H5485" s="71"/>
      <c r="I5485" s="72"/>
      <c r="J5485" s="72"/>
      <c r="K5485" s="38" t="str">
        <f>IF(E5485="","",IF(OR(E5485="Project Management",E5485="Project Support",E5485="Sprint Management",E5485="Sprint Support"),"NA",(((SUMIF(AD:AD,AD5485,H:H)/VLOOKUP(AD5485,[2]Formula!V:X,3,0))*VLOOKUP(AD5485,[2]Formula!V:X,2,0))*H5485)/SUMIF(AD:AD,AD5485,H:H)))</f>
        <v/>
      </c>
      <c r="L5485" s="38" t="str">
        <f t="shared" si="511"/>
        <v/>
      </c>
      <c r="M5485" s="38" t="str">
        <f t="shared" si="512"/>
        <v/>
      </c>
      <c r="N5485" s="38" t="str">
        <f t="shared" si="514"/>
        <v/>
      </c>
      <c r="O5485" s="38" t="str">
        <f t="shared" si="510"/>
        <v/>
      </c>
      <c r="P5485" s="39" t="str">
        <f t="shared" si="515"/>
        <v/>
      </c>
      <c r="AC5485" s="42" t="str">
        <f>IF(B5485="","",VLOOKUP(B5485,[2]Formula!B:C,2,0))</f>
        <v/>
      </c>
      <c r="AD5485" s="43" t="str">
        <f t="shared" si="513"/>
        <v/>
      </c>
    </row>
    <row r="5486" spans="1:30" x14ac:dyDescent="0.25">
      <c r="A5486" s="64"/>
      <c r="B5486" s="64"/>
      <c r="C5486" s="66"/>
      <c r="D5486" s="67"/>
      <c r="E5486" s="64"/>
      <c r="F5486" s="64"/>
      <c r="G5486" s="37" t="str">
        <f>IF(E5486="","",IF(OR(E5486="Project Management",E5486="Project Support",E5486="Sprint Management",E5486="Sprint Support"),"NA",ROUND((((VLOOKUP(AD5486,[2]Formula!V:X,3,0)))-SUMIF(AD:AD,AD5486,H:H)),2)))</f>
        <v/>
      </c>
      <c r="H5486" s="71"/>
      <c r="I5486" s="72"/>
      <c r="J5486" s="72"/>
      <c r="K5486" s="38" t="str">
        <f>IF(E5486="","",IF(OR(E5486="Project Management",E5486="Project Support",E5486="Sprint Management",E5486="Sprint Support"),"NA",(((SUMIF(AD:AD,AD5486,H:H)/VLOOKUP(AD5486,[2]Formula!V:X,3,0))*VLOOKUP(AD5486,[2]Formula!V:X,2,0))*H5486)/SUMIF(AD:AD,AD5486,H:H)))</f>
        <v/>
      </c>
      <c r="L5486" s="38" t="str">
        <f t="shared" si="511"/>
        <v/>
      </c>
      <c r="M5486" s="38" t="str">
        <f t="shared" si="512"/>
        <v/>
      </c>
      <c r="N5486" s="38" t="str">
        <f t="shared" si="514"/>
        <v/>
      </c>
      <c r="O5486" s="38" t="str">
        <f t="shared" si="510"/>
        <v/>
      </c>
      <c r="P5486" s="39" t="str">
        <f t="shared" si="515"/>
        <v/>
      </c>
      <c r="AC5486" s="42" t="str">
        <f>IF(B5486="","",VLOOKUP(B5486,[2]Formula!B:C,2,0))</f>
        <v/>
      </c>
      <c r="AD5486" s="43" t="str">
        <f t="shared" si="513"/>
        <v/>
      </c>
    </row>
    <row r="5487" spans="1:30" x14ac:dyDescent="0.25">
      <c r="A5487" s="64"/>
      <c r="B5487" s="64"/>
      <c r="C5487" s="66"/>
      <c r="D5487" s="67"/>
      <c r="E5487" s="64"/>
      <c r="F5487" s="64"/>
      <c r="G5487" s="37" t="str">
        <f>IF(E5487="","",IF(OR(E5487="Project Management",E5487="Project Support",E5487="Sprint Management",E5487="Sprint Support"),"NA",ROUND((((VLOOKUP(AD5487,[2]Formula!V:X,3,0)))-SUMIF(AD:AD,AD5487,H:H)),2)))</f>
        <v/>
      </c>
      <c r="H5487" s="71"/>
      <c r="I5487" s="72"/>
      <c r="J5487" s="72"/>
      <c r="K5487" s="38" t="str">
        <f>IF(E5487="","",IF(OR(E5487="Project Management",E5487="Project Support",E5487="Sprint Management",E5487="Sprint Support"),"NA",(((SUMIF(AD:AD,AD5487,H:H)/VLOOKUP(AD5487,[2]Formula!V:X,3,0))*VLOOKUP(AD5487,[2]Formula!V:X,2,0))*H5487)/SUMIF(AD:AD,AD5487,H:H)))</f>
        <v/>
      </c>
      <c r="L5487" s="38" t="str">
        <f t="shared" si="511"/>
        <v/>
      </c>
      <c r="M5487" s="38" t="str">
        <f t="shared" si="512"/>
        <v/>
      </c>
      <c r="N5487" s="38" t="str">
        <f t="shared" si="514"/>
        <v/>
      </c>
      <c r="O5487" s="38" t="str">
        <f t="shared" si="510"/>
        <v/>
      </c>
      <c r="P5487" s="39" t="str">
        <f t="shared" si="515"/>
        <v/>
      </c>
      <c r="AC5487" s="42" t="str">
        <f>IF(B5487="","",VLOOKUP(B5487,[2]Formula!B:C,2,0))</f>
        <v/>
      </c>
      <c r="AD5487" s="43" t="str">
        <f t="shared" si="513"/>
        <v/>
      </c>
    </row>
    <row r="5488" spans="1:30" x14ac:dyDescent="0.25">
      <c r="A5488" s="64"/>
      <c r="B5488" s="64"/>
      <c r="C5488" s="66"/>
      <c r="D5488" s="67"/>
      <c r="E5488" s="64"/>
      <c r="F5488" s="64"/>
      <c r="G5488" s="37" t="str">
        <f>IF(E5488="","",IF(OR(E5488="Project Management",E5488="Project Support",E5488="Sprint Management",E5488="Sprint Support"),"NA",ROUND((((VLOOKUP(AD5488,[2]Formula!V:X,3,0)))-SUMIF(AD:AD,AD5488,H:H)),2)))</f>
        <v/>
      </c>
      <c r="H5488" s="71"/>
      <c r="I5488" s="72"/>
      <c r="J5488" s="72"/>
      <c r="K5488" s="38" t="str">
        <f>IF(E5488="","",IF(OR(E5488="Project Management",E5488="Project Support",E5488="Sprint Management",E5488="Sprint Support"),"NA",(((SUMIF(AD:AD,AD5488,H:H)/VLOOKUP(AD5488,[2]Formula!V:X,3,0))*VLOOKUP(AD5488,[2]Formula!V:X,2,0))*H5488)/SUMIF(AD:AD,AD5488,H:H)))</f>
        <v/>
      </c>
      <c r="L5488" s="38" t="str">
        <f t="shared" si="511"/>
        <v/>
      </c>
      <c r="M5488" s="38" t="str">
        <f t="shared" si="512"/>
        <v/>
      </c>
      <c r="N5488" s="38" t="str">
        <f t="shared" si="514"/>
        <v/>
      </c>
      <c r="O5488" s="38" t="str">
        <f t="shared" si="510"/>
        <v/>
      </c>
      <c r="P5488" s="39" t="str">
        <f t="shared" si="515"/>
        <v/>
      </c>
      <c r="AC5488" s="42" t="str">
        <f>IF(B5488="","",VLOOKUP(B5488,[2]Formula!B:C,2,0))</f>
        <v/>
      </c>
      <c r="AD5488" s="43" t="str">
        <f t="shared" si="513"/>
        <v/>
      </c>
    </row>
    <row r="5489" spans="1:30" x14ac:dyDescent="0.25">
      <c r="A5489" s="64"/>
      <c r="B5489" s="64"/>
      <c r="C5489" s="66"/>
      <c r="D5489" s="67"/>
      <c r="E5489" s="64"/>
      <c r="F5489" s="64"/>
      <c r="G5489" s="37" t="str">
        <f>IF(E5489="","",IF(OR(E5489="Project Management",E5489="Project Support",E5489="Sprint Management",E5489="Sprint Support"),"NA",ROUND((((VLOOKUP(AD5489,[2]Formula!V:X,3,0)))-SUMIF(AD:AD,AD5489,H:H)),2)))</f>
        <v/>
      </c>
      <c r="H5489" s="71"/>
      <c r="I5489" s="72"/>
      <c r="J5489" s="72"/>
      <c r="K5489" s="38" t="str">
        <f>IF(E5489="","",IF(OR(E5489="Project Management",E5489="Project Support",E5489="Sprint Management",E5489="Sprint Support"),"NA",(((SUMIF(AD:AD,AD5489,H:H)/VLOOKUP(AD5489,[2]Formula!V:X,3,0))*VLOOKUP(AD5489,[2]Formula!V:X,2,0))*H5489)/SUMIF(AD:AD,AD5489,H:H)))</f>
        <v/>
      </c>
      <c r="L5489" s="38" t="str">
        <f t="shared" si="511"/>
        <v/>
      </c>
      <c r="M5489" s="38" t="str">
        <f t="shared" si="512"/>
        <v/>
      </c>
      <c r="N5489" s="38" t="str">
        <f t="shared" si="514"/>
        <v/>
      </c>
      <c r="O5489" s="38" t="str">
        <f t="shared" si="510"/>
        <v/>
      </c>
      <c r="P5489" s="39" t="str">
        <f t="shared" si="515"/>
        <v/>
      </c>
      <c r="AC5489" s="42" t="str">
        <f>IF(B5489="","",VLOOKUP(B5489,[2]Formula!B:C,2,0))</f>
        <v/>
      </c>
      <c r="AD5489" s="43" t="str">
        <f t="shared" si="513"/>
        <v/>
      </c>
    </row>
    <row r="5490" spans="1:30" x14ac:dyDescent="0.25">
      <c r="A5490" s="64"/>
      <c r="B5490" s="64"/>
      <c r="C5490" s="66"/>
      <c r="D5490" s="67"/>
      <c r="E5490" s="64"/>
      <c r="F5490" s="64"/>
      <c r="G5490" s="37" t="str">
        <f>IF(E5490="","",IF(OR(E5490="Project Management",E5490="Project Support",E5490="Sprint Management",E5490="Sprint Support"),"NA",ROUND((((VLOOKUP(AD5490,[2]Formula!V:X,3,0)))-SUMIF(AD:AD,AD5490,H:H)),2)))</f>
        <v/>
      </c>
      <c r="H5490" s="71"/>
      <c r="I5490" s="72"/>
      <c r="J5490" s="72"/>
      <c r="K5490" s="38" t="str">
        <f>IF(E5490="","",IF(OR(E5490="Project Management",E5490="Project Support",E5490="Sprint Management",E5490="Sprint Support"),"NA",(((SUMIF(AD:AD,AD5490,H:H)/VLOOKUP(AD5490,[2]Formula!V:X,3,0))*VLOOKUP(AD5490,[2]Formula!V:X,2,0))*H5490)/SUMIF(AD:AD,AD5490,H:H)))</f>
        <v/>
      </c>
      <c r="L5490" s="38" t="str">
        <f t="shared" si="511"/>
        <v/>
      </c>
      <c r="M5490" s="38" t="str">
        <f t="shared" si="512"/>
        <v/>
      </c>
      <c r="N5490" s="38" t="str">
        <f t="shared" si="514"/>
        <v/>
      </c>
      <c r="O5490" s="38" t="str">
        <f t="shared" si="510"/>
        <v/>
      </c>
      <c r="P5490" s="39" t="str">
        <f t="shared" si="515"/>
        <v/>
      </c>
      <c r="AC5490" s="42" t="str">
        <f>IF(B5490="","",VLOOKUP(B5490,[2]Formula!B:C,2,0))</f>
        <v/>
      </c>
      <c r="AD5490" s="43" t="str">
        <f t="shared" si="513"/>
        <v/>
      </c>
    </row>
    <row r="5491" spans="1:30" x14ac:dyDescent="0.25">
      <c r="A5491" s="64"/>
      <c r="B5491" s="64"/>
      <c r="C5491" s="66"/>
      <c r="D5491" s="67"/>
      <c r="E5491" s="64"/>
      <c r="F5491" s="64"/>
      <c r="G5491" s="37" t="str">
        <f>IF(E5491="","",IF(OR(E5491="Project Management",E5491="Project Support",E5491="Sprint Management",E5491="Sprint Support"),"NA",ROUND((((VLOOKUP(AD5491,[2]Formula!V:X,3,0)))-SUMIF(AD:AD,AD5491,H:H)),2)))</f>
        <v/>
      </c>
      <c r="H5491" s="71"/>
      <c r="I5491" s="72"/>
      <c r="J5491" s="72"/>
      <c r="K5491" s="38" t="str">
        <f>IF(E5491="","",IF(OR(E5491="Project Management",E5491="Project Support",E5491="Sprint Management",E5491="Sprint Support"),"NA",(((SUMIF(AD:AD,AD5491,H:H)/VLOOKUP(AD5491,[2]Formula!V:X,3,0))*VLOOKUP(AD5491,[2]Formula!V:X,2,0))*H5491)/SUMIF(AD:AD,AD5491,H:H)))</f>
        <v/>
      </c>
      <c r="L5491" s="38" t="str">
        <f t="shared" si="511"/>
        <v/>
      </c>
      <c r="M5491" s="38" t="str">
        <f t="shared" si="512"/>
        <v/>
      </c>
      <c r="N5491" s="38" t="str">
        <f t="shared" si="514"/>
        <v/>
      </c>
      <c r="O5491" s="38" t="str">
        <f t="shared" si="510"/>
        <v/>
      </c>
      <c r="P5491" s="39" t="str">
        <f t="shared" si="515"/>
        <v/>
      </c>
      <c r="AC5491" s="42" t="str">
        <f>IF(B5491="","",VLOOKUP(B5491,[2]Formula!B:C,2,0))</f>
        <v/>
      </c>
      <c r="AD5491" s="43" t="str">
        <f t="shared" si="513"/>
        <v/>
      </c>
    </row>
    <row r="5492" spans="1:30" x14ac:dyDescent="0.25">
      <c r="A5492" s="64"/>
      <c r="B5492" s="64"/>
      <c r="C5492" s="66"/>
      <c r="D5492" s="67"/>
      <c r="E5492" s="64"/>
      <c r="F5492" s="64"/>
      <c r="G5492" s="37" t="str">
        <f>IF(E5492="","",IF(OR(E5492="Project Management",E5492="Project Support",E5492="Sprint Management",E5492="Sprint Support"),"NA",ROUND((((VLOOKUP(AD5492,[2]Formula!V:X,3,0)))-SUMIF(AD:AD,AD5492,H:H)),2)))</f>
        <v/>
      </c>
      <c r="H5492" s="71"/>
      <c r="I5492" s="72"/>
      <c r="J5492" s="72"/>
      <c r="K5492" s="38" t="str">
        <f>IF(E5492="","",IF(OR(E5492="Project Management",E5492="Project Support",E5492="Sprint Management",E5492="Sprint Support"),"NA",(((SUMIF(AD:AD,AD5492,H:H)/VLOOKUP(AD5492,[2]Formula!V:X,3,0))*VLOOKUP(AD5492,[2]Formula!V:X,2,0))*H5492)/SUMIF(AD:AD,AD5492,H:H)))</f>
        <v/>
      </c>
      <c r="L5492" s="38" t="str">
        <f t="shared" si="511"/>
        <v/>
      </c>
      <c r="M5492" s="38" t="str">
        <f t="shared" si="512"/>
        <v/>
      </c>
      <c r="N5492" s="38" t="str">
        <f t="shared" si="514"/>
        <v/>
      </c>
      <c r="O5492" s="38" t="str">
        <f t="shared" si="510"/>
        <v/>
      </c>
      <c r="P5492" s="39" t="str">
        <f t="shared" si="515"/>
        <v/>
      </c>
      <c r="AC5492" s="42" t="str">
        <f>IF(B5492="","",VLOOKUP(B5492,[2]Formula!B:C,2,0))</f>
        <v/>
      </c>
      <c r="AD5492" s="43" t="str">
        <f t="shared" si="513"/>
        <v/>
      </c>
    </row>
    <row r="5493" spans="1:30" x14ac:dyDescent="0.25">
      <c r="A5493" s="64"/>
      <c r="B5493" s="64"/>
      <c r="C5493" s="66"/>
      <c r="D5493" s="67"/>
      <c r="E5493" s="64"/>
      <c r="F5493" s="64"/>
      <c r="G5493" s="37" t="str">
        <f>IF(E5493="","",IF(OR(E5493="Project Management",E5493="Project Support",E5493="Sprint Management",E5493="Sprint Support"),"NA",ROUND((((VLOOKUP(AD5493,[2]Formula!V:X,3,0)))-SUMIF(AD:AD,AD5493,H:H)),2)))</f>
        <v/>
      </c>
      <c r="H5493" s="71"/>
      <c r="I5493" s="72"/>
      <c r="J5493" s="72"/>
      <c r="K5493" s="38" t="str">
        <f>IF(E5493="","",IF(OR(E5493="Project Management",E5493="Project Support",E5493="Sprint Management",E5493="Sprint Support"),"NA",(((SUMIF(AD:AD,AD5493,H:H)/VLOOKUP(AD5493,[2]Formula!V:X,3,0))*VLOOKUP(AD5493,[2]Formula!V:X,2,0))*H5493)/SUMIF(AD:AD,AD5493,H:H)))</f>
        <v/>
      </c>
      <c r="L5493" s="38" t="str">
        <f t="shared" si="511"/>
        <v/>
      </c>
      <c r="M5493" s="38" t="str">
        <f t="shared" si="512"/>
        <v/>
      </c>
      <c r="N5493" s="38" t="str">
        <f t="shared" si="514"/>
        <v/>
      </c>
      <c r="O5493" s="38" t="str">
        <f t="shared" ref="O5493:O5556" si="516">IFERROR(L5493/M5493,"")</f>
        <v/>
      </c>
      <c r="P5493" s="39" t="str">
        <f t="shared" si="515"/>
        <v/>
      </c>
      <c r="AC5493" s="42" t="str">
        <f>IF(B5493="","",VLOOKUP(B5493,[2]Formula!B:C,2,0))</f>
        <v/>
      </c>
      <c r="AD5493" s="43" t="str">
        <f t="shared" si="513"/>
        <v/>
      </c>
    </row>
    <row r="5494" spans="1:30" x14ac:dyDescent="0.25">
      <c r="A5494" s="64"/>
      <c r="B5494" s="64"/>
      <c r="C5494" s="66"/>
      <c r="D5494" s="67"/>
      <c r="E5494" s="64"/>
      <c r="F5494" s="64"/>
      <c r="G5494" s="37" t="str">
        <f>IF(E5494="","",IF(OR(E5494="Project Management",E5494="Project Support",E5494="Sprint Management",E5494="Sprint Support"),"NA",ROUND((((VLOOKUP(AD5494,[2]Formula!V:X,3,0)))-SUMIF(AD:AD,AD5494,H:H)),2)))</f>
        <v/>
      </c>
      <c r="H5494" s="71"/>
      <c r="I5494" s="72"/>
      <c r="J5494" s="72"/>
      <c r="K5494" s="38" t="str">
        <f>IF(E5494="","",IF(OR(E5494="Project Management",E5494="Project Support",E5494="Sprint Management",E5494="Sprint Support"),"NA",(((SUMIF(AD:AD,AD5494,H:H)/VLOOKUP(AD5494,[2]Formula!V:X,3,0))*VLOOKUP(AD5494,[2]Formula!V:X,2,0))*H5494)/SUMIF(AD:AD,AD5494,H:H)))</f>
        <v/>
      </c>
      <c r="L5494" s="38" t="str">
        <f t="shared" si="511"/>
        <v/>
      </c>
      <c r="M5494" s="38" t="str">
        <f t="shared" si="512"/>
        <v/>
      </c>
      <c r="N5494" s="38" t="str">
        <f t="shared" si="514"/>
        <v/>
      </c>
      <c r="O5494" s="38" t="str">
        <f t="shared" si="516"/>
        <v/>
      </c>
      <c r="P5494" s="39" t="str">
        <f t="shared" si="515"/>
        <v/>
      </c>
      <c r="AC5494" s="42" t="str">
        <f>IF(B5494="","",VLOOKUP(B5494,[2]Formula!B:C,2,0))</f>
        <v/>
      </c>
      <c r="AD5494" s="43" t="str">
        <f t="shared" si="513"/>
        <v/>
      </c>
    </row>
    <row r="5495" spans="1:30" x14ac:dyDescent="0.25">
      <c r="A5495" s="64"/>
      <c r="B5495" s="64"/>
      <c r="C5495" s="66"/>
      <c r="D5495" s="67"/>
      <c r="E5495" s="64"/>
      <c r="F5495" s="64"/>
      <c r="G5495" s="37" t="str">
        <f>IF(E5495="","",IF(OR(E5495="Project Management",E5495="Project Support",E5495="Sprint Management",E5495="Sprint Support"),"NA",ROUND((((VLOOKUP(AD5495,[2]Formula!V:X,3,0)))-SUMIF(AD:AD,AD5495,H:H)),2)))</f>
        <v/>
      </c>
      <c r="H5495" s="71"/>
      <c r="I5495" s="72"/>
      <c r="J5495" s="72"/>
      <c r="K5495" s="38" t="str">
        <f>IF(E5495="","",IF(OR(E5495="Project Management",E5495="Project Support",E5495="Sprint Management",E5495="Sprint Support"),"NA",(((SUMIF(AD:AD,AD5495,H:H)/VLOOKUP(AD5495,[2]Formula!V:X,3,0))*VLOOKUP(AD5495,[2]Formula!V:X,2,0))*H5495)/SUMIF(AD:AD,AD5495,H:H)))</f>
        <v/>
      </c>
      <c r="L5495" s="38" t="str">
        <f t="shared" si="511"/>
        <v/>
      </c>
      <c r="M5495" s="38" t="str">
        <f t="shared" si="512"/>
        <v/>
      </c>
      <c r="N5495" s="38" t="str">
        <f t="shared" si="514"/>
        <v/>
      </c>
      <c r="O5495" s="38" t="str">
        <f t="shared" si="516"/>
        <v/>
      </c>
      <c r="P5495" s="39" t="str">
        <f t="shared" si="515"/>
        <v/>
      </c>
      <c r="AC5495" s="42" t="str">
        <f>IF(B5495="","",VLOOKUP(B5495,[2]Formula!B:C,2,0))</f>
        <v/>
      </c>
      <c r="AD5495" s="43" t="str">
        <f t="shared" si="513"/>
        <v/>
      </c>
    </row>
    <row r="5496" spans="1:30" x14ac:dyDescent="0.25">
      <c r="A5496" s="64"/>
      <c r="B5496" s="64"/>
      <c r="C5496" s="66"/>
      <c r="D5496" s="67"/>
      <c r="E5496" s="64"/>
      <c r="F5496" s="64"/>
      <c r="G5496" s="37" t="str">
        <f>IF(E5496="","",IF(OR(E5496="Project Management",E5496="Project Support",E5496="Sprint Management",E5496="Sprint Support"),"NA",ROUND((((VLOOKUP(AD5496,[2]Formula!V:X,3,0)))-SUMIF(AD:AD,AD5496,H:H)),2)))</f>
        <v/>
      </c>
      <c r="H5496" s="71"/>
      <c r="I5496" s="72"/>
      <c r="J5496" s="72"/>
      <c r="K5496" s="38" t="str">
        <f>IF(E5496="","",IF(OR(E5496="Project Management",E5496="Project Support",E5496="Sprint Management",E5496="Sprint Support"),"NA",(((SUMIF(AD:AD,AD5496,H:H)/VLOOKUP(AD5496,[2]Formula!V:X,3,0))*VLOOKUP(AD5496,[2]Formula!V:X,2,0))*H5496)/SUMIF(AD:AD,AD5496,H:H)))</f>
        <v/>
      </c>
      <c r="L5496" s="38" t="str">
        <f t="shared" si="511"/>
        <v/>
      </c>
      <c r="M5496" s="38" t="str">
        <f t="shared" si="512"/>
        <v/>
      </c>
      <c r="N5496" s="38" t="str">
        <f t="shared" si="514"/>
        <v/>
      </c>
      <c r="O5496" s="38" t="str">
        <f t="shared" si="516"/>
        <v/>
      </c>
      <c r="P5496" s="39" t="str">
        <f t="shared" si="515"/>
        <v/>
      </c>
      <c r="AC5496" s="42" t="str">
        <f>IF(B5496="","",VLOOKUP(B5496,[2]Formula!B:C,2,0))</f>
        <v/>
      </c>
      <c r="AD5496" s="43" t="str">
        <f t="shared" si="513"/>
        <v/>
      </c>
    </row>
    <row r="5497" spans="1:30" x14ac:dyDescent="0.25">
      <c r="A5497" s="64"/>
      <c r="B5497" s="64"/>
      <c r="C5497" s="66"/>
      <c r="D5497" s="67"/>
      <c r="E5497" s="64"/>
      <c r="F5497" s="64"/>
      <c r="G5497" s="37" t="str">
        <f>IF(E5497="","",IF(OR(E5497="Project Management",E5497="Project Support",E5497="Sprint Management",E5497="Sprint Support"),"NA",ROUND((((VLOOKUP(AD5497,[2]Formula!V:X,3,0)))-SUMIF(AD:AD,AD5497,H:H)),2)))</f>
        <v/>
      </c>
      <c r="H5497" s="71"/>
      <c r="I5497" s="72"/>
      <c r="J5497" s="72"/>
      <c r="K5497" s="38" t="str">
        <f>IF(E5497="","",IF(OR(E5497="Project Management",E5497="Project Support",E5497="Sprint Management",E5497="Sprint Support"),"NA",(((SUMIF(AD:AD,AD5497,H:H)/VLOOKUP(AD5497,[2]Formula!V:X,3,0))*VLOOKUP(AD5497,[2]Formula!V:X,2,0))*H5497)/SUMIF(AD:AD,AD5497,H:H)))</f>
        <v/>
      </c>
      <c r="L5497" s="38" t="str">
        <f t="shared" si="511"/>
        <v/>
      </c>
      <c r="M5497" s="38" t="str">
        <f t="shared" si="512"/>
        <v/>
      </c>
      <c r="N5497" s="38" t="str">
        <f t="shared" si="514"/>
        <v/>
      </c>
      <c r="O5497" s="38" t="str">
        <f t="shared" si="516"/>
        <v/>
      </c>
      <c r="P5497" s="39" t="str">
        <f t="shared" si="515"/>
        <v/>
      </c>
      <c r="AC5497" s="42" t="str">
        <f>IF(B5497="","",VLOOKUP(B5497,[2]Formula!B:C,2,0))</f>
        <v/>
      </c>
      <c r="AD5497" s="43" t="str">
        <f t="shared" si="513"/>
        <v/>
      </c>
    </row>
    <row r="5498" spans="1:30" x14ac:dyDescent="0.25">
      <c r="A5498" s="64"/>
      <c r="B5498" s="64"/>
      <c r="C5498" s="66"/>
      <c r="D5498" s="67"/>
      <c r="E5498" s="64"/>
      <c r="F5498" s="64"/>
      <c r="G5498" s="37" t="str">
        <f>IF(E5498="","",IF(OR(E5498="Project Management",E5498="Project Support",E5498="Sprint Management",E5498="Sprint Support"),"NA",ROUND((((VLOOKUP(AD5498,[2]Formula!V:X,3,0)))-SUMIF(AD:AD,AD5498,H:H)),2)))</f>
        <v/>
      </c>
      <c r="H5498" s="71"/>
      <c r="I5498" s="72"/>
      <c r="J5498" s="72"/>
      <c r="K5498" s="38" t="str">
        <f>IF(E5498="","",IF(OR(E5498="Project Management",E5498="Project Support",E5498="Sprint Management",E5498="Sprint Support"),"NA",(((SUMIF(AD:AD,AD5498,H:H)/VLOOKUP(AD5498,[2]Formula!V:X,3,0))*VLOOKUP(AD5498,[2]Formula!V:X,2,0))*H5498)/SUMIF(AD:AD,AD5498,H:H)))</f>
        <v/>
      </c>
      <c r="L5498" s="38" t="str">
        <f t="shared" si="511"/>
        <v/>
      </c>
      <c r="M5498" s="38" t="str">
        <f t="shared" si="512"/>
        <v/>
      </c>
      <c r="N5498" s="38" t="str">
        <f t="shared" si="514"/>
        <v/>
      </c>
      <c r="O5498" s="38" t="str">
        <f t="shared" si="516"/>
        <v/>
      </c>
      <c r="P5498" s="39" t="str">
        <f t="shared" si="515"/>
        <v/>
      </c>
      <c r="AC5498" s="42" t="str">
        <f>IF(B5498="","",VLOOKUP(B5498,[2]Formula!B:C,2,0))</f>
        <v/>
      </c>
      <c r="AD5498" s="43" t="str">
        <f t="shared" si="513"/>
        <v/>
      </c>
    </row>
    <row r="5499" spans="1:30" x14ac:dyDescent="0.25">
      <c r="A5499" s="64"/>
      <c r="B5499" s="64"/>
      <c r="C5499" s="66"/>
      <c r="D5499" s="67"/>
      <c r="E5499" s="64"/>
      <c r="F5499" s="64"/>
      <c r="G5499" s="37" t="str">
        <f>IF(E5499="","",IF(OR(E5499="Project Management",E5499="Project Support",E5499="Sprint Management",E5499="Sprint Support"),"NA",ROUND((((VLOOKUP(AD5499,[2]Formula!V:X,3,0)))-SUMIF(AD:AD,AD5499,H:H)),2)))</f>
        <v/>
      </c>
      <c r="H5499" s="71"/>
      <c r="I5499" s="72"/>
      <c r="J5499" s="72"/>
      <c r="K5499" s="38" t="str">
        <f>IF(E5499="","",IF(OR(E5499="Project Management",E5499="Project Support",E5499="Sprint Management",E5499="Sprint Support"),"NA",(((SUMIF(AD:AD,AD5499,H:H)/VLOOKUP(AD5499,[2]Formula!V:X,3,0))*VLOOKUP(AD5499,[2]Formula!V:X,2,0))*H5499)/SUMIF(AD:AD,AD5499,H:H)))</f>
        <v/>
      </c>
      <c r="L5499" s="38" t="str">
        <f t="shared" si="511"/>
        <v/>
      </c>
      <c r="M5499" s="38" t="str">
        <f t="shared" si="512"/>
        <v/>
      </c>
      <c r="N5499" s="38" t="str">
        <f t="shared" si="514"/>
        <v/>
      </c>
      <c r="O5499" s="38" t="str">
        <f t="shared" si="516"/>
        <v/>
      </c>
      <c r="P5499" s="39" t="str">
        <f t="shared" si="515"/>
        <v/>
      </c>
      <c r="AC5499" s="42" t="str">
        <f>IF(B5499="","",VLOOKUP(B5499,[2]Formula!B:C,2,0))</f>
        <v/>
      </c>
      <c r="AD5499" s="43" t="str">
        <f t="shared" si="513"/>
        <v/>
      </c>
    </row>
    <row r="5500" spans="1:30" x14ac:dyDescent="0.25">
      <c r="A5500" s="64"/>
      <c r="B5500" s="64"/>
      <c r="C5500" s="66"/>
      <c r="D5500" s="67"/>
      <c r="E5500" s="64"/>
      <c r="F5500" s="64"/>
      <c r="G5500" s="37" t="str">
        <f>IF(E5500="","",IF(OR(E5500="Project Management",E5500="Project Support",E5500="Sprint Management",E5500="Sprint Support"),"NA",ROUND((((VLOOKUP(AD5500,[2]Formula!V:X,3,0)))-SUMIF(AD:AD,AD5500,H:H)),2)))</f>
        <v/>
      </c>
      <c r="H5500" s="71"/>
      <c r="I5500" s="72"/>
      <c r="J5500" s="72"/>
      <c r="K5500" s="38" t="str">
        <f>IF(E5500="","",IF(OR(E5500="Project Management",E5500="Project Support",E5500="Sprint Management",E5500="Sprint Support"),"NA",(((SUMIF(AD:AD,AD5500,H:H)/VLOOKUP(AD5500,[2]Formula!V:X,3,0))*VLOOKUP(AD5500,[2]Formula!V:X,2,0))*H5500)/SUMIF(AD:AD,AD5500,H:H)))</f>
        <v/>
      </c>
      <c r="L5500" s="38" t="str">
        <f t="shared" si="511"/>
        <v/>
      </c>
      <c r="M5500" s="38" t="str">
        <f t="shared" si="512"/>
        <v/>
      </c>
      <c r="N5500" s="38" t="str">
        <f t="shared" si="514"/>
        <v/>
      </c>
      <c r="O5500" s="38" t="str">
        <f t="shared" si="516"/>
        <v/>
      </c>
      <c r="P5500" s="39" t="str">
        <f t="shared" si="515"/>
        <v/>
      </c>
      <c r="AC5500" s="42" t="str">
        <f>IF(B5500="","",VLOOKUP(B5500,[2]Formula!B:C,2,0))</f>
        <v/>
      </c>
      <c r="AD5500" s="43" t="str">
        <f t="shared" si="513"/>
        <v/>
      </c>
    </row>
    <row r="5501" spans="1:30" x14ac:dyDescent="0.25">
      <c r="A5501" s="64"/>
      <c r="B5501" s="64"/>
      <c r="C5501" s="66"/>
      <c r="D5501" s="67"/>
      <c r="E5501" s="64"/>
      <c r="F5501" s="64"/>
      <c r="G5501" s="37" t="str">
        <f>IF(E5501="","",IF(OR(E5501="Project Management",E5501="Project Support",E5501="Sprint Management",E5501="Sprint Support"),"NA",ROUND((((VLOOKUP(AD5501,[2]Formula!V:X,3,0)))-SUMIF(AD:AD,AD5501,H:H)),2)))</f>
        <v/>
      </c>
      <c r="H5501" s="71"/>
      <c r="I5501" s="72"/>
      <c r="J5501" s="72"/>
      <c r="K5501" s="38" t="str">
        <f>IF(E5501="","",IF(OR(E5501="Project Management",E5501="Project Support",E5501="Sprint Management",E5501="Sprint Support"),"NA",(((SUMIF(AD:AD,AD5501,H:H)/VLOOKUP(AD5501,[2]Formula!V:X,3,0))*VLOOKUP(AD5501,[2]Formula!V:X,2,0))*H5501)/SUMIF(AD:AD,AD5501,H:H)))</f>
        <v/>
      </c>
      <c r="L5501" s="38" t="str">
        <f t="shared" si="511"/>
        <v/>
      </c>
      <c r="M5501" s="38" t="str">
        <f t="shared" si="512"/>
        <v/>
      </c>
      <c r="N5501" s="38" t="str">
        <f t="shared" si="514"/>
        <v/>
      </c>
      <c r="O5501" s="38" t="str">
        <f t="shared" si="516"/>
        <v/>
      </c>
      <c r="P5501" s="39" t="str">
        <f t="shared" si="515"/>
        <v/>
      </c>
      <c r="AC5501" s="42" t="str">
        <f>IF(B5501="","",VLOOKUP(B5501,[2]Formula!B:C,2,0))</f>
        <v/>
      </c>
      <c r="AD5501" s="43" t="str">
        <f t="shared" si="513"/>
        <v/>
      </c>
    </row>
    <row r="5502" spans="1:30" x14ac:dyDescent="0.25">
      <c r="A5502" s="64"/>
      <c r="B5502" s="64"/>
      <c r="C5502" s="66"/>
      <c r="D5502" s="67"/>
      <c r="E5502" s="64"/>
      <c r="F5502" s="64"/>
      <c r="G5502" s="37" t="str">
        <f>IF(E5502="","",IF(OR(E5502="Project Management",E5502="Project Support",E5502="Sprint Management",E5502="Sprint Support"),"NA",ROUND((((VLOOKUP(AD5502,[2]Formula!V:X,3,0)))-SUMIF(AD:AD,AD5502,H:H)),2)))</f>
        <v/>
      </c>
      <c r="H5502" s="71"/>
      <c r="I5502" s="72"/>
      <c r="J5502" s="72"/>
      <c r="K5502" s="38" t="str">
        <f>IF(E5502="","",IF(OR(E5502="Project Management",E5502="Project Support",E5502="Sprint Management",E5502="Sprint Support"),"NA",(((SUMIF(AD:AD,AD5502,H:H)/VLOOKUP(AD5502,[2]Formula!V:X,3,0))*VLOOKUP(AD5502,[2]Formula!V:X,2,0))*H5502)/SUMIF(AD:AD,AD5502,H:H)))</f>
        <v/>
      </c>
      <c r="L5502" s="38" t="str">
        <f t="shared" si="511"/>
        <v/>
      </c>
      <c r="M5502" s="38" t="str">
        <f t="shared" si="512"/>
        <v/>
      </c>
      <c r="N5502" s="38" t="str">
        <f t="shared" si="514"/>
        <v/>
      </c>
      <c r="O5502" s="38" t="str">
        <f t="shared" si="516"/>
        <v/>
      </c>
      <c r="P5502" s="39" t="str">
        <f t="shared" si="515"/>
        <v/>
      </c>
      <c r="AC5502" s="42" t="str">
        <f>IF(B5502="","",VLOOKUP(B5502,[2]Formula!B:C,2,0))</f>
        <v/>
      </c>
      <c r="AD5502" s="43" t="str">
        <f t="shared" si="513"/>
        <v/>
      </c>
    </row>
    <row r="5503" spans="1:30" x14ac:dyDescent="0.25">
      <c r="A5503" s="64"/>
      <c r="B5503" s="64"/>
      <c r="C5503" s="66"/>
      <c r="D5503" s="67"/>
      <c r="E5503" s="64"/>
      <c r="F5503" s="64"/>
      <c r="G5503" s="37" t="str">
        <f>IF(E5503="","",IF(OR(E5503="Project Management",E5503="Project Support",E5503="Sprint Management",E5503="Sprint Support"),"NA",ROUND((((VLOOKUP(AD5503,[2]Formula!V:X,3,0)))-SUMIF(AD:AD,AD5503,H:H)),2)))</f>
        <v/>
      </c>
      <c r="H5503" s="71"/>
      <c r="I5503" s="72"/>
      <c r="J5503" s="72"/>
      <c r="K5503" s="38" t="str">
        <f>IF(E5503="","",IF(OR(E5503="Project Management",E5503="Project Support",E5503="Sprint Management",E5503="Sprint Support"),"NA",(((SUMIF(AD:AD,AD5503,H:H)/VLOOKUP(AD5503,[2]Formula!V:X,3,0))*VLOOKUP(AD5503,[2]Formula!V:X,2,0))*H5503)/SUMIF(AD:AD,AD5503,H:H)))</f>
        <v/>
      </c>
      <c r="L5503" s="38" t="str">
        <f t="shared" si="511"/>
        <v/>
      </c>
      <c r="M5503" s="38" t="str">
        <f t="shared" si="512"/>
        <v/>
      </c>
      <c r="N5503" s="38" t="str">
        <f t="shared" si="514"/>
        <v/>
      </c>
      <c r="O5503" s="38" t="str">
        <f t="shared" si="516"/>
        <v/>
      </c>
      <c r="P5503" s="39" t="str">
        <f t="shared" si="515"/>
        <v/>
      </c>
      <c r="AC5503" s="42" t="str">
        <f>IF(B5503="","",VLOOKUP(B5503,[2]Formula!B:C,2,0))</f>
        <v/>
      </c>
      <c r="AD5503" s="43" t="str">
        <f t="shared" si="513"/>
        <v/>
      </c>
    </row>
    <row r="5504" spans="1:30" x14ac:dyDescent="0.25">
      <c r="A5504" s="64"/>
      <c r="B5504" s="64"/>
      <c r="C5504" s="66"/>
      <c r="D5504" s="67"/>
      <c r="E5504" s="64"/>
      <c r="F5504" s="64"/>
      <c r="G5504" s="37" t="str">
        <f>IF(E5504="","",IF(OR(E5504="Project Management",E5504="Project Support",E5504="Sprint Management",E5504="Sprint Support"),"NA",ROUND((((VLOOKUP(AD5504,[2]Formula!V:X,3,0)))-SUMIF(AD:AD,AD5504,H:H)),2)))</f>
        <v/>
      </c>
      <c r="H5504" s="71"/>
      <c r="I5504" s="72"/>
      <c r="J5504" s="72"/>
      <c r="K5504" s="38" t="str">
        <f>IF(E5504="","",IF(OR(E5504="Project Management",E5504="Project Support",E5504="Sprint Management",E5504="Sprint Support"),"NA",(((SUMIF(AD:AD,AD5504,H:H)/VLOOKUP(AD5504,[2]Formula!V:X,3,0))*VLOOKUP(AD5504,[2]Formula!V:X,2,0))*H5504)/SUMIF(AD:AD,AD5504,H:H)))</f>
        <v/>
      </c>
      <c r="L5504" s="38" t="str">
        <f t="shared" si="511"/>
        <v/>
      </c>
      <c r="M5504" s="38" t="str">
        <f t="shared" si="512"/>
        <v/>
      </c>
      <c r="N5504" s="38" t="str">
        <f t="shared" si="514"/>
        <v/>
      </c>
      <c r="O5504" s="38" t="str">
        <f t="shared" si="516"/>
        <v/>
      </c>
      <c r="P5504" s="39" t="str">
        <f t="shared" si="515"/>
        <v/>
      </c>
      <c r="AC5504" s="42" t="str">
        <f>IF(B5504="","",VLOOKUP(B5504,[2]Formula!B:C,2,0))</f>
        <v/>
      </c>
      <c r="AD5504" s="43" t="str">
        <f t="shared" si="513"/>
        <v/>
      </c>
    </row>
    <row r="5505" spans="1:30" x14ac:dyDescent="0.25">
      <c r="A5505" s="64"/>
      <c r="B5505" s="64"/>
      <c r="C5505" s="66"/>
      <c r="D5505" s="67"/>
      <c r="E5505" s="64"/>
      <c r="F5505" s="64"/>
      <c r="G5505" s="37" t="str">
        <f>IF(E5505="","",IF(OR(E5505="Project Management",E5505="Project Support",E5505="Sprint Management",E5505="Sprint Support"),"NA",ROUND((((VLOOKUP(AD5505,[2]Formula!V:X,3,0)))-SUMIF(AD:AD,AD5505,H:H)),2)))</f>
        <v/>
      </c>
      <c r="H5505" s="71"/>
      <c r="I5505" s="72"/>
      <c r="J5505" s="72"/>
      <c r="K5505" s="38" t="str">
        <f>IF(E5505="","",IF(OR(E5505="Project Management",E5505="Project Support",E5505="Sprint Management",E5505="Sprint Support"),"NA",(((SUMIF(AD:AD,AD5505,H:H)/VLOOKUP(AD5505,[2]Formula!V:X,3,0))*VLOOKUP(AD5505,[2]Formula!V:X,2,0))*H5505)/SUMIF(AD:AD,AD5505,H:H)))</f>
        <v/>
      </c>
      <c r="L5505" s="38" t="str">
        <f t="shared" si="511"/>
        <v/>
      </c>
      <c r="M5505" s="38" t="str">
        <f t="shared" si="512"/>
        <v/>
      </c>
      <c r="N5505" s="38" t="str">
        <f t="shared" si="514"/>
        <v/>
      </c>
      <c r="O5505" s="38" t="str">
        <f t="shared" si="516"/>
        <v/>
      </c>
      <c r="P5505" s="39" t="str">
        <f t="shared" si="515"/>
        <v/>
      </c>
      <c r="AC5505" s="42" t="str">
        <f>IF(B5505="","",VLOOKUP(B5505,[2]Formula!B:C,2,0))</f>
        <v/>
      </c>
      <c r="AD5505" s="43" t="str">
        <f t="shared" si="513"/>
        <v/>
      </c>
    </row>
    <row r="5506" spans="1:30" x14ac:dyDescent="0.25">
      <c r="A5506" s="64"/>
      <c r="B5506" s="64"/>
      <c r="C5506" s="66"/>
      <c r="D5506" s="67"/>
      <c r="E5506" s="64"/>
      <c r="F5506" s="64"/>
      <c r="G5506" s="37" t="str">
        <f>IF(E5506="","",IF(OR(E5506="Project Management",E5506="Project Support",E5506="Sprint Management",E5506="Sprint Support"),"NA",ROUND((((VLOOKUP(AD5506,[2]Formula!V:X,3,0)))-SUMIF(AD:AD,AD5506,H:H)),2)))</f>
        <v/>
      </c>
      <c r="H5506" s="71"/>
      <c r="I5506" s="72"/>
      <c r="J5506" s="72"/>
      <c r="K5506" s="38" t="str">
        <f>IF(E5506="","",IF(OR(E5506="Project Management",E5506="Project Support",E5506="Sprint Management",E5506="Sprint Support"),"NA",(((SUMIF(AD:AD,AD5506,H:H)/VLOOKUP(AD5506,[2]Formula!V:X,3,0))*VLOOKUP(AD5506,[2]Formula!V:X,2,0))*H5506)/SUMIF(AD:AD,AD5506,H:H)))</f>
        <v/>
      </c>
      <c r="L5506" s="38" t="str">
        <f t="shared" ref="L5506:L5569" si="517">IFERROR(IF(K5506="NA",(H5506/I5506),(K5506/I5506)),"")</f>
        <v/>
      </c>
      <c r="M5506" s="38" t="str">
        <f t="shared" ref="M5506:M5569" si="518">IFERROR(IF(K5506="NA",1,(K5506/H5506)),"")</f>
        <v/>
      </c>
      <c r="N5506" s="38" t="str">
        <f t="shared" si="514"/>
        <v/>
      </c>
      <c r="O5506" s="38" t="str">
        <f t="shared" si="516"/>
        <v/>
      </c>
      <c r="P5506" s="39" t="str">
        <f t="shared" si="515"/>
        <v/>
      </c>
      <c r="AC5506" s="42" t="str">
        <f>IF(B5506="","",VLOOKUP(B5506,[2]Formula!B:C,2,0))</f>
        <v/>
      </c>
      <c r="AD5506" s="43" t="str">
        <f t="shared" ref="AD5506:AD5569" si="519">IF(B5506="","",CONCATENATE(B5506,"_",E5506))</f>
        <v/>
      </c>
    </row>
    <row r="5507" spans="1:30" x14ac:dyDescent="0.25">
      <c r="A5507" s="64"/>
      <c r="B5507" s="64"/>
      <c r="C5507" s="66"/>
      <c r="D5507" s="67"/>
      <c r="E5507" s="64"/>
      <c r="F5507" s="64"/>
      <c r="G5507" s="37" t="str">
        <f>IF(E5507="","",IF(OR(E5507="Project Management",E5507="Project Support",E5507="Sprint Management",E5507="Sprint Support"),"NA",ROUND((((VLOOKUP(AD5507,[2]Formula!V:X,3,0)))-SUMIF(AD:AD,AD5507,H:H)),2)))</f>
        <v/>
      </c>
      <c r="H5507" s="71"/>
      <c r="I5507" s="72"/>
      <c r="J5507" s="72"/>
      <c r="K5507" s="38" t="str">
        <f>IF(E5507="","",IF(OR(E5507="Project Management",E5507="Project Support",E5507="Sprint Management",E5507="Sprint Support"),"NA",(((SUMIF(AD:AD,AD5507,H:H)/VLOOKUP(AD5507,[2]Formula!V:X,3,0))*VLOOKUP(AD5507,[2]Formula!V:X,2,0))*H5507)/SUMIF(AD:AD,AD5507,H:H)))</f>
        <v/>
      </c>
      <c r="L5507" s="38" t="str">
        <f t="shared" si="517"/>
        <v/>
      </c>
      <c r="M5507" s="38" t="str">
        <f t="shared" si="518"/>
        <v/>
      </c>
      <c r="N5507" s="38" t="str">
        <f t="shared" ref="N5507:N5570" si="520">IFERROR(((L5507-M5507)/M5507)*100,"")</f>
        <v/>
      </c>
      <c r="O5507" s="38" t="str">
        <f t="shared" si="516"/>
        <v/>
      </c>
      <c r="P5507" s="39" t="str">
        <f t="shared" ref="P5507:P5570" si="521">IF(O5507="","",1)</f>
        <v/>
      </c>
      <c r="AC5507" s="42" t="str">
        <f>IF(B5507="","",VLOOKUP(B5507,[2]Formula!B:C,2,0))</f>
        <v/>
      </c>
      <c r="AD5507" s="43" t="str">
        <f t="shared" si="519"/>
        <v/>
      </c>
    </row>
    <row r="5508" spans="1:30" x14ac:dyDescent="0.25">
      <c r="A5508" s="64"/>
      <c r="B5508" s="64"/>
      <c r="C5508" s="66"/>
      <c r="D5508" s="67"/>
      <c r="E5508" s="64"/>
      <c r="F5508" s="64"/>
      <c r="G5508" s="37" t="str">
        <f>IF(E5508="","",IF(OR(E5508="Project Management",E5508="Project Support",E5508="Sprint Management",E5508="Sprint Support"),"NA",ROUND((((VLOOKUP(AD5508,[2]Formula!V:X,3,0)))-SUMIF(AD:AD,AD5508,H:H)),2)))</f>
        <v/>
      </c>
      <c r="H5508" s="71"/>
      <c r="I5508" s="72"/>
      <c r="J5508" s="72"/>
      <c r="K5508" s="38" t="str">
        <f>IF(E5508="","",IF(OR(E5508="Project Management",E5508="Project Support",E5508="Sprint Management",E5508="Sprint Support"),"NA",(((SUMIF(AD:AD,AD5508,H:H)/VLOOKUP(AD5508,[2]Formula!V:X,3,0))*VLOOKUP(AD5508,[2]Formula!V:X,2,0))*H5508)/SUMIF(AD:AD,AD5508,H:H)))</f>
        <v/>
      </c>
      <c r="L5508" s="38" t="str">
        <f t="shared" si="517"/>
        <v/>
      </c>
      <c r="M5508" s="38" t="str">
        <f t="shared" si="518"/>
        <v/>
      </c>
      <c r="N5508" s="38" t="str">
        <f t="shared" si="520"/>
        <v/>
      </c>
      <c r="O5508" s="38" t="str">
        <f t="shared" si="516"/>
        <v/>
      </c>
      <c r="P5508" s="39" t="str">
        <f t="shared" si="521"/>
        <v/>
      </c>
      <c r="AC5508" s="42" t="str">
        <f>IF(B5508="","",VLOOKUP(B5508,[2]Formula!B:C,2,0))</f>
        <v/>
      </c>
      <c r="AD5508" s="43" t="str">
        <f t="shared" si="519"/>
        <v/>
      </c>
    </row>
    <row r="5509" spans="1:30" x14ac:dyDescent="0.25">
      <c r="A5509" s="64"/>
      <c r="B5509" s="64"/>
      <c r="C5509" s="66"/>
      <c r="D5509" s="67"/>
      <c r="E5509" s="64"/>
      <c r="F5509" s="64"/>
      <c r="G5509" s="37" t="str">
        <f>IF(E5509="","",IF(OR(E5509="Project Management",E5509="Project Support",E5509="Sprint Management",E5509="Sprint Support"),"NA",ROUND((((VLOOKUP(AD5509,[2]Formula!V:X,3,0)))-SUMIF(AD:AD,AD5509,H:H)),2)))</f>
        <v/>
      </c>
      <c r="H5509" s="71"/>
      <c r="I5509" s="72"/>
      <c r="J5509" s="72"/>
      <c r="K5509" s="38" t="str">
        <f>IF(E5509="","",IF(OR(E5509="Project Management",E5509="Project Support",E5509="Sprint Management",E5509="Sprint Support"),"NA",(((SUMIF(AD:AD,AD5509,H:H)/VLOOKUP(AD5509,[2]Formula!V:X,3,0))*VLOOKUP(AD5509,[2]Formula!V:X,2,0))*H5509)/SUMIF(AD:AD,AD5509,H:H)))</f>
        <v/>
      </c>
      <c r="L5509" s="38" t="str">
        <f t="shared" si="517"/>
        <v/>
      </c>
      <c r="M5509" s="38" t="str">
        <f t="shared" si="518"/>
        <v/>
      </c>
      <c r="N5509" s="38" t="str">
        <f t="shared" si="520"/>
        <v/>
      </c>
      <c r="O5509" s="38" t="str">
        <f t="shared" si="516"/>
        <v/>
      </c>
      <c r="P5509" s="39" t="str">
        <f t="shared" si="521"/>
        <v/>
      </c>
      <c r="AC5509" s="42" t="str">
        <f>IF(B5509="","",VLOOKUP(B5509,[2]Formula!B:C,2,0))</f>
        <v/>
      </c>
      <c r="AD5509" s="43" t="str">
        <f t="shared" si="519"/>
        <v/>
      </c>
    </row>
    <row r="5510" spans="1:30" x14ac:dyDescent="0.25">
      <c r="A5510" s="64"/>
      <c r="B5510" s="64"/>
      <c r="C5510" s="66"/>
      <c r="D5510" s="67"/>
      <c r="E5510" s="64"/>
      <c r="F5510" s="64"/>
      <c r="G5510" s="37" t="str">
        <f>IF(E5510="","",IF(OR(E5510="Project Management",E5510="Project Support",E5510="Sprint Management",E5510="Sprint Support"),"NA",ROUND((((VLOOKUP(AD5510,[2]Formula!V:X,3,0)))-SUMIF(AD:AD,AD5510,H:H)),2)))</f>
        <v/>
      </c>
      <c r="H5510" s="71"/>
      <c r="I5510" s="72"/>
      <c r="J5510" s="72"/>
      <c r="K5510" s="38" t="str">
        <f>IF(E5510="","",IF(OR(E5510="Project Management",E5510="Project Support",E5510="Sprint Management",E5510="Sprint Support"),"NA",(((SUMIF(AD:AD,AD5510,H:H)/VLOOKUP(AD5510,[2]Formula!V:X,3,0))*VLOOKUP(AD5510,[2]Formula!V:X,2,0))*H5510)/SUMIF(AD:AD,AD5510,H:H)))</f>
        <v/>
      </c>
      <c r="L5510" s="38" t="str">
        <f t="shared" si="517"/>
        <v/>
      </c>
      <c r="M5510" s="38" t="str">
        <f t="shared" si="518"/>
        <v/>
      </c>
      <c r="N5510" s="38" t="str">
        <f t="shared" si="520"/>
        <v/>
      </c>
      <c r="O5510" s="38" t="str">
        <f t="shared" si="516"/>
        <v/>
      </c>
      <c r="P5510" s="39" t="str">
        <f t="shared" si="521"/>
        <v/>
      </c>
      <c r="AC5510" s="42" t="str">
        <f>IF(B5510="","",VLOOKUP(B5510,[2]Formula!B:C,2,0))</f>
        <v/>
      </c>
      <c r="AD5510" s="43" t="str">
        <f t="shared" si="519"/>
        <v/>
      </c>
    </row>
    <row r="5511" spans="1:30" x14ac:dyDescent="0.25">
      <c r="A5511" s="64"/>
      <c r="B5511" s="64"/>
      <c r="C5511" s="66"/>
      <c r="D5511" s="67"/>
      <c r="E5511" s="64"/>
      <c r="F5511" s="64"/>
      <c r="G5511" s="37" t="str">
        <f>IF(E5511="","",IF(OR(E5511="Project Management",E5511="Project Support",E5511="Sprint Management",E5511="Sprint Support"),"NA",ROUND((((VLOOKUP(AD5511,[2]Formula!V:X,3,0)))-SUMIF(AD:AD,AD5511,H:H)),2)))</f>
        <v/>
      </c>
      <c r="H5511" s="71"/>
      <c r="I5511" s="72"/>
      <c r="J5511" s="72"/>
      <c r="K5511" s="38" t="str">
        <f>IF(E5511="","",IF(OR(E5511="Project Management",E5511="Project Support",E5511="Sprint Management",E5511="Sprint Support"),"NA",(((SUMIF(AD:AD,AD5511,H:H)/VLOOKUP(AD5511,[2]Formula!V:X,3,0))*VLOOKUP(AD5511,[2]Formula!V:X,2,0))*H5511)/SUMIF(AD:AD,AD5511,H:H)))</f>
        <v/>
      </c>
      <c r="L5511" s="38" t="str">
        <f t="shared" si="517"/>
        <v/>
      </c>
      <c r="M5511" s="38" t="str">
        <f t="shared" si="518"/>
        <v/>
      </c>
      <c r="N5511" s="38" t="str">
        <f t="shared" si="520"/>
        <v/>
      </c>
      <c r="O5511" s="38" t="str">
        <f t="shared" si="516"/>
        <v/>
      </c>
      <c r="P5511" s="39" t="str">
        <f t="shared" si="521"/>
        <v/>
      </c>
      <c r="AC5511" s="42" t="str">
        <f>IF(B5511="","",VLOOKUP(B5511,[2]Formula!B:C,2,0))</f>
        <v/>
      </c>
      <c r="AD5511" s="43" t="str">
        <f t="shared" si="519"/>
        <v/>
      </c>
    </row>
    <row r="5512" spans="1:30" x14ac:dyDescent="0.25">
      <c r="A5512" s="64"/>
      <c r="B5512" s="64"/>
      <c r="C5512" s="66"/>
      <c r="D5512" s="67"/>
      <c r="E5512" s="64"/>
      <c r="F5512" s="64"/>
      <c r="G5512" s="37" t="str">
        <f>IF(E5512="","",IF(OR(E5512="Project Management",E5512="Project Support",E5512="Sprint Management",E5512="Sprint Support"),"NA",ROUND((((VLOOKUP(AD5512,[2]Formula!V:X,3,0)))-SUMIF(AD:AD,AD5512,H:H)),2)))</f>
        <v/>
      </c>
      <c r="H5512" s="71"/>
      <c r="I5512" s="72"/>
      <c r="J5512" s="72"/>
      <c r="K5512" s="38" t="str">
        <f>IF(E5512="","",IF(OR(E5512="Project Management",E5512="Project Support",E5512="Sprint Management",E5512="Sprint Support"),"NA",(((SUMIF(AD:AD,AD5512,H:H)/VLOOKUP(AD5512,[2]Formula!V:X,3,0))*VLOOKUP(AD5512,[2]Formula!V:X,2,0))*H5512)/SUMIF(AD:AD,AD5512,H:H)))</f>
        <v/>
      </c>
      <c r="L5512" s="38" t="str">
        <f t="shared" si="517"/>
        <v/>
      </c>
      <c r="M5512" s="38" t="str">
        <f t="shared" si="518"/>
        <v/>
      </c>
      <c r="N5512" s="38" t="str">
        <f t="shared" si="520"/>
        <v/>
      </c>
      <c r="O5512" s="38" t="str">
        <f t="shared" si="516"/>
        <v/>
      </c>
      <c r="P5512" s="39" t="str">
        <f t="shared" si="521"/>
        <v/>
      </c>
      <c r="AC5512" s="42" t="str">
        <f>IF(B5512="","",VLOOKUP(B5512,[2]Formula!B:C,2,0))</f>
        <v/>
      </c>
      <c r="AD5512" s="43" t="str">
        <f t="shared" si="519"/>
        <v/>
      </c>
    </row>
    <row r="5513" spans="1:30" x14ac:dyDescent="0.25">
      <c r="A5513" s="64"/>
      <c r="B5513" s="64"/>
      <c r="C5513" s="66"/>
      <c r="D5513" s="67"/>
      <c r="E5513" s="64"/>
      <c r="F5513" s="64"/>
      <c r="G5513" s="37" t="str">
        <f>IF(E5513="","",IF(OR(E5513="Project Management",E5513="Project Support",E5513="Sprint Management",E5513="Sprint Support"),"NA",ROUND((((VLOOKUP(AD5513,[2]Formula!V:X,3,0)))-SUMIF(AD:AD,AD5513,H:H)),2)))</f>
        <v/>
      </c>
      <c r="H5513" s="71"/>
      <c r="I5513" s="72"/>
      <c r="J5513" s="72"/>
      <c r="K5513" s="38" t="str">
        <f>IF(E5513="","",IF(OR(E5513="Project Management",E5513="Project Support",E5513="Sprint Management",E5513="Sprint Support"),"NA",(((SUMIF(AD:AD,AD5513,H:H)/VLOOKUP(AD5513,[2]Formula!V:X,3,0))*VLOOKUP(AD5513,[2]Formula!V:X,2,0))*H5513)/SUMIF(AD:AD,AD5513,H:H)))</f>
        <v/>
      </c>
      <c r="L5513" s="38" t="str">
        <f t="shared" si="517"/>
        <v/>
      </c>
      <c r="M5513" s="38" t="str">
        <f t="shared" si="518"/>
        <v/>
      </c>
      <c r="N5513" s="38" t="str">
        <f t="shared" si="520"/>
        <v/>
      </c>
      <c r="O5513" s="38" t="str">
        <f t="shared" si="516"/>
        <v/>
      </c>
      <c r="P5513" s="39" t="str">
        <f t="shared" si="521"/>
        <v/>
      </c>
      <c r="AC5513" s="42" t="str">
        <f>IF(B5513="","",VLOOKUP(B5513,[2]Formula!B:C,2,0))</f>
        <v/>
      </c>
      <c r="AD5513" s="43" t="str">
        <f t="shared" si="519"/>
        <v/>
      </c>
    </row>
    <row r="5514" spans="1:30" x14ac:dyDescent="0.25">
      <c r="A5514" s="64"/>
      <c r="B5514" s="64"/>
      <c r="C5514" s="66"/>
      <c r="D5514" s="67"/>
      <c r="E5514" s="64"/>
      <c r="F5514" s="64"/>
      <c r="G5514" s="37" t="str">
        <f>IF(E5514="","",IF(OR(E5514="Project Management",E5514="Project Support",E5514="Sprint Management",E5514="Sprint Support"),"NA",ROUND((((VLOOKUP(AD5514,[2]Formula!V:X,3,0)))-SUMIF(AD:AD,AD5514,H:H)),2)))</f>
        <v/>
      </c>
      <c r="H5514" s="71"/>
      <c r="I5514" s="72"/>
      <c r="J5514" s="72"/>
      <c r="K5514" s="38" t="str">
        <f>IF(E5514="","",IF(OR(E5514="Project Management",E5514="Project Support",E5514="Sprint Management",E5514="Sprint Support"),"NA",(((SUMIF(AD:AD,AD5514,H:H)/VLOOKUP(AD5514,[2]Formula!V:X,3,0))*VLOOKUP(AD5514,[2]Formula!V:X,2,0))*H5514)/SUMIF(AD:AD,AD5514,H:H)))</f>
        <v/>
      </c>
      <c r="L5514" s="38" t="str">
        <f t="shared" si="517"/>
        <v/>
      </c>
      <c r="M5514" s="38" t="str">
        <f t="shared" si="518"/>
        <v/>
      </c>
      <c r="N5514" s="38" t="str">
        <f t="shared" si="520"/>
        <v/>
      </c>
      <c r="O5514" s="38" t="str">
        <f t="shared" si="516"/>
        <v/>
      </c>
      <c r="P5514" s="39" t="str">
        <f t="shared" si="521"/>
        <v/>
      </c>
      <c r="AC5514" s="42" t="str">
        <f>IF(B5514="","",VLOOKUP(B5514,[2]Formula!B:C,2,0))</f>
        <v/>
      </c>
      <c r="AD5514" s="43" t="str">
        <f t="shared" si="519"/>
        <v/>
      </c>
    </row>
    <row r="5515" spans="1:30" x14ac:dyDescent="0.25">
      <c r="A5515" s="64"/>
      <c r="B5515" s="64"/>
      <c r="C5515" s="66"/>
      <c r="D5515" s="67"/>
      <c r="E5515" s="64"/>
      <c r="F5515" s="64"/>
      <c r="G5515" s="37" t="str">
        <f>IF(E5515="","",IF(OR(E5515="Project Management",E5515="Project Support",E5515="Sprint Management",E5515="Sprint Support"),"NA",ROUND((((VLOOKUP(AD5515,[2]Formula!V:X,3,0)))-SUMIF(AD:AD,AD5515,H:H)),2)))</f>
        <v/>
      </c>
      <c r="H5515" s="71"/>
      <c r="I5515" s="72"/>
      <c r="J5515" s="72"/>
      <c r="K5515" s="38" t="str">
        <f>IF(E5515="","",IF(OR(E5515="Project Management",E5515="Project Support",E5515="Sprint Management",E5515="Sprint Support"),"NA",(((SUMIF(AD:AD,AD5515,H:H)/VLOOKUP(AD5515,[2]Formula!V:X,3,0))*VLOOKUP(AD5515,[2]Formula!V:X,2,0))*H5515)/SUMIF(AD:AD,AD5515,H:H)))</f>
        <v/>
      </c>
      <c r="L5515" s="38" t="str">
        <f t="shared" si="517"/>
        <v/>
      </c>
      <c r="M5515" s="38" t="str">
        <f t="shared" si="518"/>
        <v/>
      </c>
      <c r="N5515" s="38" t="str">
        <f t="shared" si="520"/>
        <v/>
      </c>
      <c r="O5515" s="38" t="str">
        <f t="shared" si="516"/>
        <v/>
      </c>
      <c r="P5515" s="39" t="str">
        <f t="shared" si="521"/>
        <v/>
      </c>
      <c r="AC5515" s="42" t="str">
        <f>IF(B5515="","",VLOOKUP(B5515,[2]Formula!B:C,2,0))</f>
        <v/>
      </c>
      <c r="AD5515" s="43" t="str">
        <f t="shared" si="519"/>
        <v/>
      </c>
    </row>
    <row r="5516" spans="1:30" x14ac:dyDescent="0.25">
      <c r="A5516" s="64"/>
      <c r="B5516" s="64"/>
      <c r="C5516" s="66"/>
      <c r="D5516" s="67"/>
      <c r="E5516" s="64"/>
      <c r="F5516" s="64"/>
      <c r="G5516" s="37" t="str">
        <f>IF(E5516="","",IF(OR(E5516="Project Management",E5516="Project Support",E5516="Sprint Management",E5516="Sprint Support"),"NA",ROUND((((VLOOKUP(AD5516,[2]Formula!V:X,3,0)))-SUMIF(AD:AD,AD5516,H:H)),2)))</f>
        <v/>
      </c>
      <c r="H5516" s="71"/>
      <c r="I5516" s="72"/>
      <c r="J5516" s="72"/>
      <c r="K5516" s="38" t="str">
        <f>IF(E5516="","",IF(OR(E5516="Project Management",E5516="Project Support",E5516="Sprint Management",E5516="Sprint Support"),"NA",(((SUMIF(AD:AD,AD5516,H:H)/VLOOKUP(AD5516,[2]Formula!V:X,3,0))*VLOOKUP(AD5516,[2]Formula!V:X,2,0))*H5516)/SUMIF(AD:AD,AD5516,H:H)))</f>
        <v/>
      </c>
      <c r="L5516" s="38" t="str">
        <f t="shared" si="517"/>
        <v/>
      </c>
      <c r="M5516" s="38" t="str">
        <f t="shared" si="518"/>
        <v/>
      </c>
      <c r="N5516" s="38" t="str">
        <f t="shared" si="520"/>
        <v/>
      </c>
      <c r="O5516" s="38" t="str">
        <f t="shared" si="516"/>
        <v/>
      </c>
      <c r="P5516" s="39" t="str">
        <f t="shared" si="521"/>
        <v/>
      </c>
      <c r="AC5516" s="42" t="str">
        <f>IF(B5516="","",VLOOKUP(B5516,[2]Formula!B:C,2,0))</f>
        <v/>
      </c>
      <c r="AD5516" s="43" t="str">
        <f t="shared" si="519"/>
        <v/>
      </c>
    </row>
    <row r="5517" spans="1:30" x14ac:dyDescent="0.25">
      <c r="A5517" s="64"/>
      <c r="B5517" s="64"/>
      <c r="C5517" s="66"/>
      <c r="D5517" s="67"/>
      <c r="E5517" s="64"/>
      <c r="F5517" s="64"/>
      <c r="G5517" s="37" t="str">
        <f>IF(E5517="","",IF(OR(E5517="Project Management",E5517="Project Support",E5517="Sprint Management",E5517="Sprint Support"),"NA",ROUND((((VLOOKUP(AD5517,[2]Formula!V:X,3,0)))-SUMIF(AD:AD,AD5517,H:H)),2)))</f>
        <v/>
      </c>
      <c r="H5517" s="71"/>
      <c r="I5517" s="72"/>
      <c r="J5517" s="72"/>
      <c r="K5517" s="38" t="str">
        <f>IF(E5517="","",IF(OR(E5517="Project Management",E5517="Project Support",E5517="Sprint Management",E5517="Sprint Support"),"NA",(((SUMIF(AD:AD,AD5517,H:H)/VLOOKUP(AD5517,[2]Formula!V:X,3,0))*VLOOKUP(AD5517,[2]Formula!V:X,2,0))*H5517)/SUMIF(AD:AD,AD5517,H:H)))</f>
        <v/>
      </c>
      <c r="L5517" s="38" t="str">
        <f t="shared" si="517"/>
        <v/>
      </c>
      <c r="M5517" s="38" t="str">
        <f t="shared" si="518"/>
        <v/>
      </c>
      <c r="N5517" s="38" t="str">
        <f t="shared" si="520"/>
        <v/>
      </c>
      <c r="O5517" s="38" t="str">
        <f t="shared" si="516"/>
        <v/>
      </c>
      <c r="P5517" s="39" t="str">
        <f t="shared" si="521"/>
        <v/>
      </c>
      <c r="AC5517" s="42" t="str">
        <f>IF(B5517="","",VLOOKUP(B5517,[2]Formula!B:C,2,0))</f>
        <v/>
      </c>
      <c r="AD5517" s="43" t="str">
        <f t="shared" si="519"/>
        <v/>
      </c>
    </row>
    <row r="5518" spans="1:30" x14ac:dyDescent="0.25">
      <c r="A5518" s="64"/>
      <c r="B5518" s="64"/>
      <c r="C5518" s="66"/>
      <c r="D5518" s="67"/>
      <c r="E5518" s="64"/>
      <c r="F5518" s="64"/>
      <c r="G5518" s="37" t="str">
        <f>IF(E5518="","",IF(OR(E5518="Project Management",E5518="Project Support",E5518="Sprint Management",E5518="Sprint Support"),"NA",ROUND((((VLOOKUP(AD5518,[2]Formula!V:X,3,0)))-SUMIF(AD:AD,AD5518,H:H)),2)))</f>
        <v/>
      </c>
      <c r="H5518" s="71"/>
      <c r="I5518" s="72"/>
      <c r="J5518" s="72"/>
      <c r="K5518" s="38" t="str">
        <f>IF(E5518="","",IF(OR(E5518="Project Management",E5518="Project Support",E5518="Sprint Management",E5518="Sprint Support"),"NA",(((SUMIF(AD:AD,AD5518,H:H)/VLOOKUP(AD5518,[2]Formula!V:X,3,0))*VLOOKUP(AD5518,[2]Formula!V:X,2,0))*H5518)/SUMIF(AD:AD,AD5518,H:H)))</f>
        <v/>
      </c>
      <c r="L5518" s="38" t="str">
        <f t="shared" si="517"/>
        <v/>
      </c>
      <c r="M5518" s="38" t="str">
        <f t="shared" si="518"/>
        <v/>
      </c>
      <c r="N5518" s="38" t="str">
        <f t="shared" si="520"/>
        <v/>
      </c>
      <c r="O5518" s="38" t="str">
        <f t="shared" si="516"/>
        <v/>
      </c>
      <c r="P5518" s="39" t="str">
        <f t="shared" si="521"/>
        <v/>
      </c>
      <c r="AC5518" s="42" t="str">
        <f>IF(B5518="","",VLOOKUP(B5518,[2]Formula!B:C,2,0))</f>
        <v/>
      </c>
      <c r="AD5518" s="43" t="str">
        <f t="shared" si="519"/>
        <v/>
      </c>
    </row>
    <row r="5519" spans="1:30" x14ac:dyDescent="0.25">
      <c r="A5519" s="64"/>
      <c r="B5519" s="64"/>
      <c r="C5519" s="66"/>
      <c r="D5519" s="67"/>
      <c r="E5519" s="64"/>
      <c r="F5519" s="64"/>
      <c r="G5519" s="37" t="str">
        <f>IF(E5519="","",IF(OR(E5519="Project Management",E5519="Project Support",E5519="Sprint Management",E5519="Sprint Support"),"NA",ROUND((((VLOOKUP(AD5519,[2]Formula!V:X,3,0)))-SUMIF(AD:AD,AD5519,H:H)),2)))</f>
        <v/>
      </c>
      <c r="H5519" s="71"/>
      <c r="I5519" s="72"/>
      <c r="J5519" s="72"/>
      <c r="K5519" s="38" t="str">
        <f>IF(E5519="","",IF(OR(E5519="Project Management",E5519="Project Support",E5519="Sprint Management",E5519="Sprint Support"),"NA",(((SUMIF(AD:AD,AD5519,H:H)/VLOOKUP(AD5519,[2]Formula!V:X,3,0))*VLOOKUP(AD5519,[2]Formula!V:X,2,0))*H5519)/SUMIF(AD:AD,AD5519,H:H)))</f>
        <v/>
      </c>
      <c r="L5519" s="38" t="str">
        <f t="shared" si="517"/>
        <v/>
      </c>
      <c r="M5519" s="38" t="str">
        <f t="shared" si="518"/>
        <v/>
      </c>
      <c r="N5519" s="38" t="str">
        <f t="shared" si="520"/>
        <v/>
      </c>
      <c r="O5519" s="38" t="str">
        <f t="shared" si="516"/>
        <v/>
      </c>
      <c r="P5519" s="39" t="str">
        <f t="shared" si="521"/>
        <v/>
      </c>
      <c r="AC5519" s="42" t="str">
        <f>IF(B5519="","",VLOOKUP(B5519,[2]Formula!B:C,2,0))</f>
        <v/>
      </c>
      <c r="AD5519" s="43" t="str">
        <f t="shared" si="519"/>
        <v/>
      </c>
    </row>
    <row r="5520" spans="1:30" x14ac:dyDescent="0.25">
      <c r="A5520" s="64"/>
      <c r="B5520" s="64"/>
      <c r="C5520" s="66"/>
      <c r="D5520" s="67"/>
      <c r="E5520" s="64"/>
      <c r="F5520" s="64"/>
      <c r="G5520" s="37" t="str">
        <f>IF(E5520="","",IF(OR(E5520="Project Management",E5520="Project Support",E5520="Sprint Management",E5520="Sprint Support"),"NA",ROUND((((VLOOKUP(AD5520,[2]Formula!V:X,3,0)))-SUMIF(AD:AD,AD5520,H:H)),2)))</f>
        <v/>
      </c>
      <c r="H5520" s="71"/>
      <c r="I5520" s="72"/>
      <c r="J5520" s="72"/>
      <c r="K5520" s="38" t="str">
        <f>IF(E5520="","",IF(OR(E5520="Project Management",E5520="Project Support",E5520="Sprint Management",E5520="Sprint Support"),"NA",(((SUMIF(AD:AD,AD5520,H:H)/VLOOKUP(AD5520,[2]Formula!V:X,3,0))*VLOOKUP(AD5520,[2]Formula!V:X,2,0))*H5520)/SUMIF(AD:AD,AD5520,H:H)))</f>
        <v/>
      </c>
      <c r="L5520" s="38" t="str">
        <f t="shared" si="517"/>
        <v/>
      </c>
      <c r="M5520" s="38" t="str">
        <f t="shared" si="518"/>
        <v/>
      </c>
      <c r="N5520" s="38" t="str">
        <f t="shared" si="520"/>
        <v/>
      </c>
      <c r="O5520" s="38" t="str">
        <f t="shared" si="516"/>
        <v/>
      </c>
      <c r="P5520" s="39" t="str">
        <f t="shared" si="521"/>
        <v/>
      </c>
      <c r="AC5520" s="42" t="str">
        <f>IF(B5520="","",VLOOKUP(B5520,[2]Formula!B:C,2,0))</f>
        <v/>
      </c>
      <c r="AD5520" s="43" t="str">
        <f t="shared" si="519"/>
        <v/>
      </c>
    </row>
    <row r="5521" spans="1:30" x14ac:dyDescent="0.25">
      <c r="A5521" s="64"/>
      <c r="B5521" s="64"/>
      <c r="C5521" s="66"/>
      <c r="D5521" s="67"/>
      <c r="E5521" s="64"/>
      <c r="F5521" s="64"/>
      <c r="G5521" s="37" t="str">
        <f>IF(E5521="","",IF(OR(E5521="Project Management",E5521="Project Support",E5521="Sprint Management",E5521="Sprint Support"),"NA",ROUND((((VLOOKUP(AD5521,[2]Formula!V:X,3,0)))-SUMIF(AD:AD,AD5521,H:H)),2)))</f>
        <v/>
      </c>
      <c r="H5521" s="71"/>
      <c r="I5521" s="72"/>
      <c r="J5521" s="72"/>
      <c r="K5521" s="38" t="str">
        <f>IF(E5521="","",IF(OR(E5521="Project Management",E5521="Project Support",E5521="Sprint Management",E5521="Sprint Support"),"NA",(((SUMIF(AD:AD,AD5521,H:H)/VLOOKUP(AD5521,[2]Formula!V:X,3,0))*VLOOKUP(AD5521,[2]Formula!V:X,2,0))*H5521)/SUMIF(AD:AD,AD5521,H:H)))</f>
        <v/>
      </c>
      <c r="L5521" s="38" t="str">
        <f t="shared" si="517"/>
        <v/>
      </c>
      <c r="M5521" s="38" t="str">
        <f t="shared" si="518"/>
        <v/>
      </c>
      <c r="N5521" s="38" t="str">
        <f t="shared" si="520"/>
        <v/>
      </c>
      <c r="O5521" s="38" t="str">
        <f t="shared" si="516"/>
        <v/>
      </c>
      <c r="P5521" s="39" t="str">
        <f t="shared" si="521"/>
        <v/>
      </c>
      <c r="AC5521" s="42" t="str">
        <f>IF(B5521="","",VLOOKUP(B5521,[2]Formula!B:C,2,0))</f>
        <v/>
      </c>
      <c r="AD5521" s="43" t="str">
        <f t="shared" si="519"/>
        <v/>
      </c>
    </row>
    <row r="5522" spans="1:30" x14ac:dyDescent="0.25">
      <c r="A5522" s="64"/>
      <c r="B5522" s="64"/>
      <c r="C5522" s="66"/>
      <c r="D5522" s="67"/>
      <c r="E5522" s="64"/>
      <c r="F5522" s="64"/>
      <c r="G5522" s="37" t="str">
        <f>IF(E5522="","",IF(OR(E5522="Project Management",E5522="Project Support",E5522="Sprint Management",E5522="Sprint Support"),"NA",ROUND((((VLOOKUP(AD5522,[2]Formula!V:X,3,0)))-SUMIF(AD:AD,AD5522,H:H)),2)))</f>
        <v/>
      </c>
      <c r="H5522" s="71"/>
      <c r="I5522" s="72"/>
      <c r="J5522" s="72"/>
      <c r="K5522" s="38" t="str">
        <f>IF(E5522="","",IF(OR(E5522="Project Management",E5522="Project Support",E5522="Sprint Management",E5522="Sprint Support"),"NA",(((SUMIF(AD:AD,AD5522,H:H)/VLOOKUP(AD5522,[2]Formula!V:X,3,0))*VLOOKUP(AD5522,[2]Formula!V:X,2,0))*H5522)/SUMIF(AD:AD,AD5522,H:H)))</f>
        <v/>
      </c>
      <c r="L5522" s="38" t="str">
        <f t="shared" si="517"/>
        <v/>
      </c>
      <c r="M5522" s="38" t="str">
        <f t="shared" si="518"/>
        <v/>
      </c>
      <c r="N5522" s="38" t="str">
        <f t="shared" si="520"/>
        <v/>
      </c>
      <c r="O5522" s="38" t="str">
        <f t="shared" si="516"/>
        <v/>
      </c>
      <c r="P5522" s="39" t="str">
        <f t="shared" si="521"/>
        <v/>
      </c>
      <c r="AC5522" s="42" t="str">
        <f>IF(B5522="","",VLOOKUP(B5522,[2]Formula!B:C,2,0))</f>
        <v/>
      </c>
      <c r="AD5522" s="43" t="str">
        <f t="shared" si="519"/>
        <v/>
      </c>
    </row>
    <row r="5523" spans="1:30" x14ac:dyDescent="0.25">
      <c r="A5523" s="64"/>
      <c r="B5523" s="64"/>
      <c r="C5523" s="66"/>
      <c r="D5523" s="67"/>
      <c r="E5523" s="64"/>
      <c r="F5523" s="64"/>
      <c r="G5523" s="37" t="str">
        <f>IF(E5523="","",IF(OR(E5523="Project Management",E5523="Project Support",E5523="Sprint Management",E5523="Sprint Support"),"NA",ROUND((((VLOOKUP(AD5523,[2]Formula!V:X,3,0)))-SUMIF(AD:AD,AD5523,H:H)),2)))</f>
        <v/>
      </c>
      <c r="H5523" s="71"/>
      <c r="I5523" s="72"/>
      <c r="J5523" s="72"/>
      <c r="K5523" s="38" t="str">
        <f>IF(E5523="","",IF(OR(E5523="Project Management",E5523="Project Support",E5523="Sprint Management",E5523="Sprint Support"),"NA",(((SUMIF(AD:AD,AD5523,H:H)/VLOOKUP(AD5523,[2]Formula!V:X,3,0))*VLOOKUP(AD5523,[2]Formula!V:X,2,0))*H5523)/SUMIF(AD:AD,AD5523,H:H)))</f>
        <v/>
      </c>
      <c r="L5523" s="38" t="str">
        <f t="shared" si="517"/>
        <v/>
      </c>
      <c r="M5523" s="38" t="str">
        <f t="shared" si="518"/>
        <v/>
      </c>
      <c r="N5523" s="38" t="str">
        <f t="shared" si="520"/>
        <v/>
      </c>
      <c r="O5523" s="38" t="str">
        <f t="shared" si="516"/>
        <v/>
      </c>
      <c r="P5523" s="39" t="str">
        <f t="shared" si="521"/>
        <v/>
      </c>
      <c r="AC5523" s="42" t="str">
        <f>IF(B5523="","",VLOOKUP(B5523,[2]Formula!B:C,2,0))</f>
        <v/>
      </c>
      <c r="AD5523" s="43" t="str">
        <f t="shared" si="519"/>
        <v/>
      </c>
    </row>
    <row r="5524" spans="1:30" x14ac:dyDescent="0.25">
      <c r="A5524" s="64"/>
      <c r="B5524" s="64"/>
      <c r="C5524" s="66"/>
      <c r="D5524" s="67"/>
      <c r="E5524" s="64"/>
      <c r="F5524" s="64"/>
      <c r="G5524" s="37" t="str">
        <f>IF(E5524="","",IF(OR(E5524="Project Management",E5524="Project Support",E5524="Sprint Management",E5524="Sprint Support"),"NA",ROUND((((VLOOKUP(AD5524,[2]Formula!V:X,3,0)))-SUMIF(AD:AD,AD5524,H:H)),2)))</f>
        <v/>
      </c>
      <c r="H5524" s="71"/>
      <c r="I5524" s="72"/>
      <c r="J5524" s="72"/>
      <c r="K5524" s="38" t="str">
        <f>IF(E5524="","",IF(OR(E5524="Project Management",E5524="Project Support",E5524="Sprint Management",E5524="Sprint Support"),"NA",(((SUMIF(AD:AD,AD5524,H:H)/VLOOKUP(AD5524,[2]Formula!V:X,3,0))*VLOOKUP(AD5524,[2]Formula!V:X,2,0))*H5524)/SUMIF(AD:AD,AD5524,H:H)))</f>
        <v/>
      </c>
      <c r="L5524" s="38" t="str">
        <f t="shared" si="517"/>
        <v/>
      </c>
      <c r="M5524" s="38" t="str">
        <f t="shared" si="518"/>
        <v/>
      </c>
      <c r="N5524" s="38" t="str">
        <f t="shared" si="520"/>
        <v/>
      </c>
      <c r="O5524" s="38" t="str">
        <f t="shared" si="516"/>
        <v/>
      </c>
      <c r="P5524" s="39" t="str">
        <f t="shared" si="521"/>
        <v/>
      </c>
      <c r="AC5524" s="42" t="str">
        <f>IF(B5524="","",VLOOKUP(B5524,[2]Formula!B:C,2,0))</f>
        <v/>
      </c>
      <c r="AD5524" s="43" t="str">
        <f t="shared" si="519"/>
        <v/>
      </c>
    </row>
    <row r="5525" spans="1:30" x14ac:dyDescent="0.25">
      <c r="A5525" s="64"/>
      <c r="B5525" s="64"/>
      <c r="C5525" s="66"/>
      <c r="D5525" s="67"/>
      <c r="E5525" s="64"/>
      <c r="F5525" s="64"/>
      <c r="G5525" s="37" t="str">
        <f>IF(E5525="","",IF(OR(E5525="Project Management",E5525="Project Support",E5525="Sprint Management",E5525="Sprint Support"),"NA",ROUND((((VLOOKUP(AD5525,[2]Formula!V:X,3,0)))-SUMIF(AD:AD,AD5525,H:H)),2)))</f>
        <v/>
      </c>
      <c r="H5525" s="71"/>
      <c r="I5525" s="72"/>
      <c r="J5525" s="72"/>
      <c r="K5525" s="38" t="str">
        <f>IF(E5525="","",IF(OR(E5525="Project Management",E5525="Project Support",E5525="Sprint Management",E5525="Sprint Support"),"NA",(((SUMIF(AD:AD,AD5525,H:H)/VLOOKUP(AD5525,[2]Formula!V:X,3,0))*VLOOKUP(AD5525,[2]Formula!V:X,2,0))*H5525)/SUMIF(AD:AD,AD5525,H:H)))</f>
        <v/>
      </c>
      <c r="L5525" s="38" t="str">
        <f t="shared" si="517"/>
        <v/>
      </c>
      <c r="M5525" s="38" t="str">
        <f t="shared" si="518"/>
        <v/>
      </c>
      <c r="N5525" s="38" t="str">
        <f t="shared" si="520"/>
        <v/>
      </c>
      <c r="O5525" s="38" t="str">
        <f t="shared" si="516"/>
        <v/>
      </c>
      <c r="P5525" s="39" t="str">
        <f t="shared" si="521"/>
        <v/>
      </c>
      <c r="AC5525" s="42" t="str">
        <f>IF(B5525="","",VLOOKUP(B5525,[2]Formula!B:C,2,0))</f>
        <v/>
      </c>
      <c r="AD5525" s="43" t="str">
        <f t="shared" si="519"/>
        <v/>
      </c>
    </row>
    <row r="5526" spans="1:30" x14ac:dyDescent="0.25">
      <c r="A5526" s="64"/>
      <c r="B5526" s="64"/>
      <c r="C5526" s="66"/>
      <c r="D5526" s="67"/>
      <c r="E5526" s="64"/>
      <c r="F5526" s="64"/>
      <c r="G5526" s="37" t="str">
        <f>IF(E5526="","",IF(OR(E5526="Project Management",E5526="Project Support",E5526="Sprint Management",E5526="Sprint Support"),"NA",ROUND((((VLOOKUP(AD5526,[2]Formula!V:X,3,0)))-SUMIF(AD:AD,AD5526,H:H)),2)))</f>
        <v/>
      </c>
      <c r="H5526" s="71"/>
      <c r="I5526" s="72"/>
      <c r="J5526" s="72"/>
      <c r="K5526" s="38" t="str">
        <f>IF(E5526="","",IF(OR(E5526="Project Management",E5526="Project Support",E5526="Sprint Management",E5526="Sprint Support"),"NA",(((SUMIF(AD:AD,AD5526,H:H)/VLOOKUP(AD5526,[2]Formula!V:X,3,0))*VLOOKUP(AD5526,[2]Formula!V:X,2,0))*H5526)/SUMIF(AD:AD,AD5526,H:H)))</f>
        <v/>
      </c>
      <c r="L5526" s="38" t="str">
        <f t="shared" si="517"/>
        <v/>
      </c>
      <c r="M5526" s="38" t="str">
        <f t="shared" si="518"/>
        <v/>
      </c>
      <c r="N5526" s="38" t="str">
        <f t="shared" si="520"/>
        <v/>
      </c>
      <c r="O5526" s="38" t="str">
        <f t="shared" si="516"/>
        <v/>
      </c>
      <c r="P5526" s="39" t="str">
        <f t="shared" si="521"/>
        <v/>
      </c>
      <c r="AC5526" s="42" t="str">
        <f>IF(B5526="","",VLOOKUP(B5526,[2]Formula!B:C,2,0))</f>
        <v/>
      </c>
      <c r="AD5526" s="43" t="str">
        <f t="shared" si="519"/>
        <v/>
      </c>
    </row>
    <row r="5527" spans="1:30" x14ac:dyDescent="0.25">
      <c r="A5527" s="64"/>
      <c r="B5527" s="64"/>
      <c r="C5527" s="66"/>
      <c r="D5527" s="67"/>
      <c r="E5527" s="64"/>
      <c r="F5527" s="64"/>
      <c r="G5527" s="37" t="str">
        <f>IF(E5527="","",IF(OR(E5527="Project Management",E5527="Project Support",E5527="Sprint Management",E5527="Sprint Support"),"NA",ROUND((((VLOOKUP(AD5527,[2]Formula!V:X,3,0)))-SUMIF(AD:AD,AD5527,H:H)),2)))</f>
        <v/>
      </c>
      <c r="H5527" s="71"/>
      <c r="I5527" s="72"/>
      <c r="J5527" s="72"/>
      <c r="K5527" s="38" t="str">
        <f>IF(E5527="","",IF(OR(E5527="Project Management",E5527="Project Support",E5527="Sprint Management",E5527="Sprint Support"),"NA",(((SUMIF(AD:AD,AD5527,H:H)/VLOOKUP(AD5527,[2]Formula!V:X,3,0))*VLOOKUP(AD5527,[2]Formula!V:X,2,0))*H5527)/SUMIF(AD:AD,AD5527,H:H)))</f>
        <v/>
      </c>
      <c r="L5527" s="38" t="str">
        <f t="shared" si="517"/>
        <v/>
      </c>
      <c r="M5527" s="38" t="str">
        <f t="shared" si="518"/>
        <v/>
      </c>
      <c r="N5527" s="38" t="str">
        <f t="shared" si="520"/>
        <v/>
      </c>
      <c r="O5527" s="38" t="str">
        <f t="shared" si="516"/>
        <v/>
      </c>
      <c r="P5527" s="39" t="str">
        <f t="shared" si="521"/>
        <v/>
      </c>
      <c r="AC5527" s="42" t="str">
        <f>IF(B5527="","",VLOOKUP(B5527,[2]Formula!B:C,2,0))</f>
        <v/>
      </c>
      <c r="AD5527" s="43" t="str">
        <f t="shared" si="519"/>
        <v/>
      </c>
    </row>
    <row r="5528" spans="1:30" x14ac:dyDescent="0.25">
      <c r="A5528" s="64"/>
      <c r="B5528" s="64"/>
      <c r="C5528" s="66"/>
      <c r="D5528" s="67"/>
      <c r="E5528" s="64"/>
      <c r="F5528" s="64"/>
      <c r="G5528" s="37" t="str">
        <f>IF(E5528="","",IF(OR(E5528="Project Management",E5528="Project Support",E5528="Sprint Management",E5528="Sprint Support"),"NA",ROUND((((VLOOKUP(AD5528,[2]Formula!V:X,3,0)))-SUMIF(AD:AD,AD5528,H:H)),2)))</f>
        <v/>
      </c>
      <c r="H5528" s="71"/>
      <c r="I5528" s="72"/>
      <c r="J5528" s="72"/>
      <c r="K5528" s="38" t="str">
        <f>IF(E5528="","",IF(OR(E5528="Project Management",E5528="Project Support",E5528="Sprint Management",E5528="Sprint Support"),"NA",(((SUMIF(AD:AD,AD5528,H:H)/VLOOKUP(AD5528,[2]Formula!V:X,3,0))*VLOOKUP(AD5528,[2]Formula!V:X,2,0))*H5528)/SUMIF(AD:AD,AD5528,H:H)))</f>
        <v/>
      </c>
      <c r="L5528" s="38" t="str">
        <f t="shared" si="517"/>
        <v/>
      </c>
      <c r="M5528" s="38" t="str">
        <f t="shared" si="518"/>
        <v/>
      </c>
      <c r="N5528" s="38" t="str">
        <f t="shared" si="520"/>
        <v/>
      </c>
      <c r="O5528" s="38" t="str">
        <f t="shared" si="516"/>
        <v/>
      </c>
      <c r="P5528" s="39" t="str">
        <f t="shared" si="521"/>
        <v/>
      </c>
      <c r="AC5528" s="42" t="str">
        <f>IF(B5528="","",VLOOKUP(B5528,[2]Formula!B:C,2,0))</f>
        <v/>
      </c>
      <c r="AD5528" s="43" t="str">
        <f t="shared" si="519"/>
        <v/>
      </c>
    </row>
    <row r="5529" spans="1:30" x14ac:dyDescent="0.25">
      <c r="A5529" s="64"/>
      <c r="B5529" s="64"/>
      <c r="C5529" s="66"/>
      <c r="D5529" s="67"/>
      <c r="E5529" s="64"/>
      <c r="F5529" s="64"/>
      <c r="G5529" s="37" t="str">
        <f>IF(E5529="","",IF(OR(E5529="Project Management",E5529="Project Support",E5529="Sprint Management",E5529="Sprint Support"),"NA",ROUND((((VLOOKUP(AD5529,[2]Formula!V:X,3,0)))-SUMIF(AD:AD,AD5529,H:H)),2)))</f>
        <v/>
      </c>
      <c r="H5529" s="71"/>
      <c r="I5529" s="72"/>
      <c r="J5529" s="72"/>
      <c r="K5529" s="38" t="str">
        <f>IF(E5529="","",IF(OR(E5529="Project Management",E5529="Project Support",E5529="Sprint Management",E5529="Sprint Support"),"NA",(((SUMIF(AD:AD,AD5529,H:H)/VLOOKUP(AD5529,[2]Formula!V:X,3,0))*VLOOKUP(AD5529,[2]Formula!V:X,2,0))*H5529)/SUMIF(AD:AD,AD5529,H:H)))</f>
        <v/>
      </c>
      <c r="L5529" s="38" t="str">
        <f t="shared" si="517"/>
        <v/>
      </c>
      <c r="M5529" s="38" t="str">
        <f t="shared" si="518"/>
        <v/>
      </c>
      <c r="N5529" s="38" t="str">
        <f t="shared" si="520"/>
        <v/>
      </c>
      <c r="O5529" s="38" t="str">
        <f t="shared" si="516"/>
        <v/>
      </c>
      <c r="P5529" s="39" t="str">
        <f t="shared" si="521"/>
        <v/>
      </c>
      <c r="AC5529" s="42" t="str">
        <f>IF(B5529="","",VLOOKUP(B5529,[2]Formula!B:C,2,0))</f>
        <v/>
      </c>
      <c r="AD5529" s="43" t="str">
        <f t="shared" si="519"/>
        <v/>
      </c>
    </row>
    <row r="5530" spans="1:30" x14ac:dyDescent="0.25">
      <c r="A5530" s="64"/>
      <c r="B5530" s="64"/>
      <c r="C5530" s="66"/>
      <c r="D5530" s="67"/>
      <c r="E5530" s="64"/>
      <c r="F5530" s="64"/>
      <c r="G5530" s="37" t="str">
        <f>IF(E5530="","",IF(OR(E5530="Project Management",E5530="Project Support",E5530="Sprint Management",E5530="Sprint Support"),"NA",ROUND((((VLOOKUP(AD5530,[2]Formula!V:X,3,0)))-SUMIF(AD:AD,AD5530,H:H)),2)))</f>
        <v/>
      </c>
      <c r="H5530" s="71"/>
      <c r="I5530" s="72"/>
      <c r="J5530" s="72"/>
      <c r="K5530" s="38" t="str">
        <f>IF(E5530="","",IF(OR(E5530="Project Management",E5530="Project Support",E5530="Sprint Management",E5530="Sprint Support"),"NA",(((SUMIF(AD:AD,AD5530,H:H)/VLOOKUP(AD5530,[2]Formula!V:X,3,0))*VLOOKUP(AD5530,[2]Formula!V:X,2,0))*H5530)/SUMIF(AD:AD,AD5530,H:H)))</f>
        <v/>
      </c>
      <c r="L5530" s="38" t="str">
        <f t="shared" si="517"/>
        <v/>
      </c>
      <c r="M5530" s="38" t="str">
        <f t="shared" si="518"/>
        <v/>
      </c>
      <c r="N5530" s="38" t="str">
        <f t="shared" si="520"/>
        <v/>
      </c>
      <c r="O5530" s="38" t="str">
        <f t="shared" si="516"/>
        <v/>
      </c>
      <c r="P5530" s="39" t="str">
        <f t="shared" si="521"/>
        <v/>
      </c>
      <c r="AC5530" s="42" t="str">
        <f>IF(B5530="","",VLOOKUP(B5530,[2]Formula!B:C,2,0))</f>
        <v/>
      </c>
      <c r="AD5530" s="43" t="str">
        <f t="shared" si="519"/>
        <v/>
      </c>
    </row>
    <row r="5531" spans="1:30" x14ac:dyDescent="0.25">
      <c r="A5531" s="64"/>
      <c r="B5531" s="64"/>
      <c r="C5531" s="66"/>
      <c r="D5531" s="67"/>
      <c r="E5531" s="64"/>
      <c r="F5531" s="64"/>
      <c r="G5531" s="37" t="str">
        <f>IF(E5531="","",IF(OR(E5531="Project Management",E5531="Project Support",E5531="Sprint Management",E5531="Sprint Support"),"NA",ROUND((((VLOOKUP(AD5531,[2]Formula!V:X,3,0)))-SUMIF(AD:AD,AD5531,H:H)),2)))</f>
        <v/>
      </c>
      <c r="H5531" s="71"/>
      <c r="I5531" s="72"/>
      <c r="J5531" s="72"/>
      <c r="K5531" s="38" t="str">
        <f>IF(E5531="","",IF(OR(E5531="Project Management",E5531="Project Support",E5531="Sprint Management",E5531="Sprint Support"),"NA",(((SUMIF(AD:AD,AD5531,H:H)/VLOOKUP(AD5531,[2]Formula!V:X,3,0))*VLOOKUP(AD5531,[2]Formula!V:X,2,0))*H5531)/SUMIF(AD:AD,AD5531,H:H)))</f>
        <v/>
      </c>
      <c r="L5531" s="38" t="str">
        <f t="shared" si="517"/>
        <v/>
      </c>
      <c r="M5531" s="38" t="str">
        <f t="shared" si="518"/>
        <v/>
      </c>
      <c r="N5531" s="38" t="str">
        <f t="shared" si="520"/>
        <v/>
      </c>
      <c r="O5531" s="38" t="str">
        <f t="shared" si="516"/>
        <v/>
      </c>
      <c r="P5531" s="39" t="str">
        <f t="shared" si="521"/>
        <v/>
      </c>
      <c r="AC5531" s="42" t="str">
        <f>IF(B5531="","",VLOOKUP(B5531,[2]Formula!B:C,2,0))</f>
        <v/>
      </c>
      <c r="AD5531" s="43" t="str">
        <f t="shared" si="519"/>
        <v/>
      </c>
    </row>
    <row r="5532" spans="1:30" x14ac:dyDescent="0.25">
      <c r="A5532" s="64"/>
      <c r="B5532" s="64"/>
      <c r="C5532" s="66"/>
      <c r="D5532" s="67"/>
      <c r="E5532" s="64"/>
      <c r="F5532" s="64"/>
      <c r="G5532" s="37" t="str">
        <f>IF(E5532="","",IF(OR(E5532="Project Management",E5532="Project Support",E5532="Sprint Management",E5532="Sprint Support"),"NA",ROUND((((VLOOKUP(AD5532,[2]Formula!V:X,3,0)))-SUMIF(AD:AD,AD5532,H:H)),2)))</f>
        <v/>
      </c>
      <c r="H5532" s="71"/>
      <c r="I5532" s="72"/>
      <c r="J5532" s="72"/>
      <c r="K5532" s="38" t="str">
        <f>IF(E5532="","",IF(OR(E5532="Project Management",E5532="Project Support",E5532="Sprint Management",E5532="Sprint Support"),"NA",(((SUMIF(AD:AD,AD5532,H:H)/VLOOKUP(AD5532,[2]Formula!V:X,3,0))*VLOOKUP(AD5532,[2]Formula!V:X,2,0))*H5532)/SUMIF(AD:AD,AD5532,H:H)))</f>
        <v/>
      </c>
      <c r="L5532" s="38" t="str">
        <f t="shared" si="517"/>
        <v/>
      </c>
      <c r="M5532" s="38" t="str">
        <f t="shared" si="518"/>
        <v/>
      </c>
      <c r="N5532" s="38" t="str">
        <f t="shared" si="520"/>
        <v/>
      </c>
      <c r="O5532" s="38" t="str">
        <f t="shared" si="516"/>
        <v/>
      </c>
      <c r="P5532" s="39" t="str">
        <f t="shared" si="521"/>
        <v/>
      </c>
      <c r="AC5532" s="42" t="str">
        <f>IF(B5532="","",VLOOKUP(B5532,[2]Formula!B:C,2,0))</f>
        <v/>
      </c>
      <c r="AD5532" s="43" t="str">
        <f t="shared" si="519"/>
        <v/>
      </c>
    </row>
    <row r="5533" spans="1:30" x14ac:dyDescent="0.25">
      <c r="A5533" s="64"/>
      <c r="B5533" s="64"/>
      <c r="C5533" s="66"/>
      <c r="D5533" s="67"/>
      <c r="E5533" s="64"/>
      <c r="F5533" s="64"/>
      <c r="G5533" s="37" t="str">
        <f>IF(E5533="","",IF(OR(E5533="Project Management",E5533="Project Support",E5533="Sprint Management",E5533="Sprint Support"),"NA",ROUND((((VLOOKUP(AD5533,[2]Formula!V:X,3,0)))-SUMIF(AD:AD,AD5533,H:H)),2)))</f>
        <v/>
      </c>
      <c r="H5533" s="71"/>
      <c r="I5533" s="72"/>
      <c r="J5533" s="72"/>
      <c r="K5533" s="38" t="str">
        <f>IF(E5533="","",IF(OR(E5533="Project Management",E5533="Project Support",E5533="Sprint Management",E5533="Sprint Support"),"NA",(((SUMIF(AD:AD,AD5533,H:H)/VLOOKUP(AD5533,[2]Formula!V:X,3,0))*VLOOKUP(AD5533,[2]Formula!V:X,2,0))*H5533)/SUMIF(AD:AD,AD5533,H:H)))</f>
        <v/>
      </c>
      <c r="L5533" s="38" t="str">
        <f t="shared" si="517"/>
        <v/>
      </c>
      <c r="M5533" s="38" t="str">
        <f t="shared" si="518"/>
        <v/>
      </c>
      <c r="N5533" s="38" t="str">
        <f t="shared" si="520"/>
        <v/>
      </c>
      <c r="O5533" s="38" t="str">
        <f t="shared" si="516"/>
        <v/>
      </c>
      <c r="P5533" s="39" t="str">
        <f t="shared" si="521"/>
        <v/>
      </c>
      <c r="AC5533" s="42" t="str">
        <f>IF(B5533="","",VLOOKUP(B5533,[2]Formula!B:C,2,0))</f>
        <v/>
      </c>
      <c r="AD5533" s="43" t="str">
        <f t="shared" si="519"/>
        <v/>
      </c>
    </row>
    <row r="5534" spans="1:30" x14ac:dyDescent="0.25">
      <c r="A5534" s="64"/>
      <c r="B5534" s="64"/>
      <c r="C5534" s="66"/>
      <c r="D5534" s="67"/>
      <c r="E5534" s="64"/>
      <c r="F5534" s="64"/>
      <c r="G5534" s="37" t="str">
        <f>IF(E5534="","",IF(OR(E5534="Project Management",E5534="Project Support",E5534="Sprint Management",E5534="Sprint Support"),"NA",ROUND((((VLOOKUP(AD5534,[2]Formula!V:X,3,0)))-SUMIF(AD:AD,AD5534,H:H)),2)))</f>
        <v/>
      </c>
      <c r="H5534" s="71"/>
      <c r="I5534" s="72"/>
      <c r="J5534" s="72"/>
      <c r="K5534" s="38" t="str">
        <f>IF(E5534="","",IF(OR(E5534="Project Management",E5534="Project Support",E5534="Sprint Management",E5534="Sprint Support"),"NA",(((SUMIF(AD:AD,AD5534,H:H)/VLOOKUP(AD5534,[2]Formula!V:X,3,0))*VLOOKUP(AD5534,[2]Formula!V:X,2,0))*H5534)/SUMIF(AD:AD,AD5534,H:H)))</f>
        <v/>
      </c>
      <c r="L5534" s="38" t="str">
        <f t="shared" si="517"/>
        <v/>
      </c>
      <c r="M5534" s="38" t="str">
        <f t="shared" si="518"/>
        <v/>
      </c>
      <c r="N5534" s="38" t="str">
        <f t="shared" si="520"/>
        <v/>
      </c>
      <c r="O5534" s="38" t="str">
        <f t="shared" si="516"/>
        <v/>
      </c>
      <c r="P5534" s="39" t="str">
        <f t="shared" si="521"/>
        <v/>
      </c>
      <c r="AC5534" s="42" t="str">
        <f>IF(B5534="","",VLOOKUP(B5534,[2]Formula!B:C,2,0))</f>
        <v/>
      </c>
      <c r="AD5534" s="43" t="str">
        <f t="shared" si="519"/>
        <v/>
      </c>
    </row>
    <row r="5535" spans="1:30" x14ac:dyDescent="0.25">
      <c r="A5535" s="64"/>
      <c r="B5535" s="64"/>
      <c r="C5535" s="66"/>
      <c r="D5535" s="67"/>
      <c r="E5535" s="64"/>
      <c r="F5535" s="64"/>
      <c r="G5535" s="37" t="str">
        <f>IF(E5535="","",IF(OR(E5535="Project Management",E5535="Project Support",E5535="Sprint Management",E5535="Sprint Support"),"NA",ROUND((((VLOOKUP(AD5535,[2]Formula!V:X,3,0)))-SUMIF(AD:AD,AD5535,H:H)),2)))</f>
        <v/>
      </c>
      <c r="H5535" s="71"/>
      <c r="I5535" s="72"/>
      <c r="J5535" s="72"/>
      <c r="K5535" s="38" t="str">
        <f>IF(E5535="","",IF(OR(E5535="Project Management",E5535="Project Support",E5535="Sprint Management",E5535="Sprint Support"),"NA",(((SUMIF(AD:AD,AD5535,H:H)/VLOOKUP(AD5535,[2]Formula!V:X,3,0))*VLOOKUP(AD5535,[2]Formula!V:X,2,0))*H5535)/SUMIF(AD:AD,AD5535,H:H)))</f>
        <v/>
      </c>
      <c r="L5535" s="38" t="str">
        <f t="shared" si="517"/>
        <v/>
      </c>
      <c r="M5535" s="38" t="str">
        <f t="shared" si="518"/>
        <v/>
      </c>
      <c r="N5535" s="38" t="str">
        <f t="shared" si="520"/>
        <v/>
      </c>
      <c r="O5535" s="38" t="str">
        <f t="shared" si="516"/>
        <v/>
      </c>
      <c r="P5535" s="39" t="str">
        <f t="shared" si="521"/>
        <v/>
      </c>
      <c r="AC5535" s="42" t="str">
        <f>IF(B5535="","",VLOOKUP(B5535,[2]Formula!B:C,2,0))</f>
        <v/>
      </c>
      <c r="AD5535" s="43" t="str">
        <f t="shared" si="519"/>
        <v/>
      </c>
    </row>
    <row r="5536" spans="1:30" x14ac:dyDescent="0.25">
      <c r="A5536" s="64"/>
      <c r="B5536" s="64"/>
      <c r="C5536" s="66"/>
      <c r="D5536" s="67"/>
      <c r="E5536" s="64"/>
      <c r="F5536" s="64"/>
      <c r="G5536" s="37" t="str">
        <f>IF(E5536="","",IF(OR(E5536="Project Management",E5536="Project Support",E5536="Sprint Management",E5536="Sprint Support"),"NA",ROUND((((VLOOKUP(AD5536,[2]Formula!V:X,3,0)))-SUMIF(AD:AD,AD5536,H:H)),2)))</f>
        <v/>
      </c>
      <c r="H5536" s="71"/>
      <c r="I5536" s="72"/>
      <c r="J5536" s="72"/>
      <c r="K5536" s="38" t="str">
        <f>IF(E5536="","",IF(OR(E5536="Project Management",E5536="Project Support",E5536="Sprint Management",E5536="Sprint Support"),"NA",(((SUMIF(AD:AD,AD5536,H:H)/VLOOKUP(AD5536,[2]Formula!V:X,3,0))*VLOOKUP(AD5536,[2]Formula!V:X,2,0))*H5536)/SUMIF(AD:AD,AD5536,H:H)))</f>
        <v/>
      </c>
      <c r="L5536" s="38" t="str">
        <f t="shared" si="517"/>
        <v/>
      </c>
      <c r="M5536" s="38" t="str">
        <f t="shared" si="518"/>
        <v/>
      </c>
      <c r="N5536" s="38" t="str">
        <f t="shared" si="520"/>
        <v/>
      </c>
      <c r="O5536" s="38" t="str">
        <f t="shared" si="516"/>
        <v/>
      </c>
      <c r="P5536" s="39" t="str">
        <f t="shared" si="521"/>
        <v/>
      </c>
      <c r="AC5536" s="42" t="str">
        <f>IF(B5536="","",VLOOKUP(B5536,[2]Formula!B:C,2,0))</f>
        <v/>
      </c>
      <c r="AD5536" s="43" t="str">
        <f t="shared" si="519"/>
        <v/>
      </c>
    </row>
    <row r="5537" spans="1:30" x14ac:dyDescent="0.25">
      <c r="A5537" s="64"/>
      <c r="B5537" s="64"/>
      <c r="C5537" s="66"/>
      <c r="D5537" s="67"/>
      <c r="E5537" s="64"/>
      <c r="F5537" s="64"/>
      <c r="G5537" s="37" t="str">
        <f>IF(E5537="","",IF(OR(E5537="Project Management",E5537="Project Support",E5537="Sprint Management",E5537="Sprint Support"),"NA",ROUND((((VLOOKUP(AD5537,[2]Formula!V:X,3,0)))-SUMIF(AD:AD,AD5537,H:H)),2)))</f>
        <v/>
      </c>
      <c r="H5537" s="71"/>
      <c r="I5537" s="72"/>
      <c r="J5537" s="72"/>
      <c r="K5537" s="38" t="str">
        <f>IF(E5537="","",IF(OR(E5537="Project Management",E5537="Project Support",E5537="Sprint Management",E5537="Sprint Support"),"NA",(((SUMIF(AD:AD,AD5537,H:H)/VLOOKUP(AD5537,[2]Formula!V:X,3,0))*VLOOKUP(AD5537,[2]Formula!V:X,2,0))*H5537)/SUMIF(AD:AD,AD5537,H:H)))</f>
        <v/>
      </c>
      <c r="L5537" s="38" t="str">
        <f t="shared" si="517"/>
        <v/>
      </c>
      <c r="M5537" s="38" t="str">
        <f t="shared" si="518"/>
        <v/>
      </c>
      <c r="N5537" s="38" t="str">
        <f t="shared" si="520"/>
        <v/>
      </c>
      <c r="O5537" s="38" t="str">
        <f t="shared" si="516"/>
        <v/>
      </c>
      <c r="P5537" s="39" t="str">
        <f t="shared" si="521"/>
        <v/>
      </c>
      <c r="AC5537" s="42" t="str">
        <f>IF(B5537="","",VLOOKUP(B5537,[2]Formula!B:C,2,0))</f>
        <v/>
      </c>
      <c r="AD5537" s="43" t="str">
        <f t="shared" si="519"/>
        <v/>
      </c>
    </row>
    <row r="5538" spans="1:30" x14ac:dyDescent="0.25">
      <c r="A5538" s="64"/>
      <c r="B5538" s="64"/>
      <c r="C5538" s="66"/>
      <c r="D5538" s="67"/>
      <c r="E5538" s="64"/>
      <c r="F5538" s="64"/>
      <c r="G5538" s="37" t="str">
        <f>IF(E5538="","",IF(OR(E5538="Project Management",E5538="Project Support",E5538="Sprint Management",E5538="Sprint Support"),"NA",ROUND((((VLOOKUP(AD5538,[2]Formula!V:X,3,0)))-SUMIF(AD:AD,AD5538,H:H)),2)))</f>
        <v/>
      </c>
      <c r="H5538" s="71"/>
      <c r="I5538" s="72"/>
      <c r="J5538" s="72"/>
      <c r="K5538" s="38" t="str">
        <f>IF(E5538="","",IF(OR(E5538="Project Management",E5538="Project Support",E5538="Sprint Management",E5538="Sprint Support"),"NA",(((SUMIF(AD:AD,AD5538,H:H)/VLOOKUP(AD5538,[2]Formula!V:X,3,0))*VLOOKUP(AD5538,[2]Formula!V:X,2,0))*H5538)/SUMIF(AD:AD,AD5538,H:H)))</f>
        <v/>
      </c>
      <c r="L5538" s="38" t="str">
        <f t="shared" si="517"/>
        <v/>
      </c>
      <c r="M5538" s="38" t="str">
        <f t="shared" si="518"/>
        <v/>
      </c>
      <c r="N5538" s="38" t="str">
        <f t="shared" si="520"/>
        <v/>
      </c>
      <c r="O5538" s="38" t="str">
        <f t="shared" si="516"/>
        <v/>
      </c>
      <c r="P5538" s="39" t="str">
        <f t="shared" si="521"/>
        <v/>
      </c>
      <c r="AC5538" s="42" t="str">
        <f>IF(B5538="","",VLOOKUP(B5538,[2]Formula!B:C,2,0))</f>
        <v/>
      </c>
      <c r="AD5538" s="43" t="str">
        <f t="shared" si="519"/>
        <v/>
      </c>
    </row>
    <row r="5539" spans="1:30" x14ac:dyDescent="0.25">
      <c r="A5539" s="64"/>
      <c r="B5539" s="64"/>
      <c r="C5539" s="66"/>
      <c r="D5539" s="67"/>
      <c r="E5539" s="64"/>
      <c r="F5539" s="64"/>
      <c r="G5539" s="37" t="str">
        <f>IF(E5539="","",IF(OR(E5539="Project Management",E5539="Project Support",E5539="Sprint Management",E5539="Sprint Support"),"NA",ROUND((((VLOOKUP(AD5539,[2]Formula!V:X,3,0)))-SUMIF(AD:AD,AD5539,H:H)),2)))</f>
        <v/>
      </c>
      <c r="H5539" s="71"/>
      <c r="I5539" s="72"/>
      <c r="J5539" s="72"/>
      <c r="K5539" s="38" t="str">
        <f>IF(E5539="","",IF(OR(E5539="Project Management",E5539="Project Support",E5539="Sprint Management",E5539="Sprint Support"),"NA",(((SUMIF(AD:AD,AD5539,H:H)/VLOOKUP(AD5539,[2]Formula!V:X,3,0))*VLOOKUP(AD5539,[2]Formula!V:X,2,0))*H5539)/SUMIF(AD:AD,AD5539,H:H)))</f>
        <v/>
      </c>
      <c r="L5539" s="38" t="str">
        <f t="shared" si="517"/>
        <v/>
      </c>
      <c r="M5539" s="38" t="str">
        <f t="shared" si="518"/>
        <v/>
      </c>
      <c r="N5539" s="38" t="str">
        <f t="shared" si="520"/>
        <v/>
      </c>
      <c r="O5539" s="38" t="str">
        <f t="shared" si="516"/>
        <v/>
      </c>
      <c r="P5539" s="39" t="str">
        <f t="shared" si="521"/>
        <v/>
      </c>
      <c r="AC5539" s="42" t="str">
        <f>IF(B5539="","",VLOOKUP(B5539,[2]Formula!B:C,2,0))</f>
        <v/>
      </c>
      <c r="AD5539" s="43" t="str">
        <f t="shared" si="519"/>
        <v/>
      </c>
    </row>
    <row r="5540" spans="1:30" x14ac:dyDescent="0.25">
      <c r="A5540" s="64"/>
      <c r="B5540" s="64"/>
      <c r="C5540" s="66"/>
      <c r="D5540" s="67"/>
      <c r="E5540" s="64"/>
      <c r="F5540" s="64"/>
      <c r="G5540" s="37" t="str">
        <f>IF(E5540="","",IF(OR(E5540="Project Management",E5540="Project Support",E5540="Sprint Management",E5540="Sprint Support"),"NA",ROUND((((VLOOKUP(AD5540,[2]Formula!V:X,3,0)))-SUMIF(AD:AD,AD5540,H:H)),2)))</f>
        <v/>
      </c>
      <c r="H5540" s="71"/>
      <c r="I5540" s="72"/>
      <c r="J5540" s="72"/>
      <c r="K5540" s="38" t="str">
        <f>IF(E5540="","",IF(OR(E5540="Project Management",E5540="Project Support",E5540="Sprint Management",E5540="Sprint Support"),"NA",(((SUMIF(AD:AD,AD5540,H:H)/VLOOKUP(AD5540,[2]Formula!V:X,3,0))*VLOOKUP(AD5540,[2]Formula!V:X,2,0))*H5540)/SUMIF(AD:AD,AD5540,H:H)))</f>
        <v/>
      </c>
      <c r="L5540" s="38" t="str">
        <f t="shared" si="517"/>
        <v/>
      </c>
      <c r="M5540" s="38" t="str">
        <f t="shared" si="518"/>
        <v/>
      </c>
      <c r="N5540" s="38" t="str">
        <f t="shared" si="520"/>
        <v/>
      </c>
      <c r="O5540" s="38" t="str">
        <f t="shared" si="516"/>
        <v/>
      </c>
      <c r="P5540" s="39" t="str">
        <f t="shared" si="521"/>
        <v/>
      </c>
      <c r="AC5540" s="42" t="str">
        <f>IF(B5540="","",VLOOKUP(B5540,[2]Formula!B:C,2,0))</f>
        <v/>
      </c>
      <c r="AD5540" s="43" t="str">
        <f t="shared" si="519"/>
        <v/>
      </c>
    </row>
    <row r="5541" spans="1:30" x14ac:dyDescent="0.25">
      <c r="A5541" s="64"/>
      <c r="B5541" s="64"/>
      <c r="C5541" s="66"/>
      <c r="D5541" s="67"/>
      <c r="E5541" s="64"/>
      <c r="F5541" s="64"/>
      <c r="G5541" s="37" t="str">
        <f>IF(E5541="","",IF(OR(E5541="Project Management",E5541="Project Support",E5541="Sprint Management",E5541="Sprint Support"),"NA",ROUND((((VLOOKUP(AD5541,[2]Formula!V:X,3,0)))-SUMIF(AD:AD,AD5541,H:H)),2)))</f>
        <v/>
      </c>
      <c r="H5541" s="71"/>
      <c r="I5541" s="72"/>
      <c r="J5541" s="72"/>
      <c r="K5541" s="38" t="str">
        <f>IF(E5541="","",IF(OR(E5541="Project Management",E5541="Project Support",E5541="Sprint Management",E5541="Sprint Support"),"NA",(((SUMIF(AD:AD,AD5541,H:H)/VLOOKUP(AD5541,[2]Formula!V:X,3,0))*VLOOKUP(AD5541,[2]Formula!V:X,2,0))*H5541)/SUMIF(AD:AD,AD5541,H:H)))</f>
        <v/>
      </c>
      <c r="L5541" s="38" t="str">
        <f t="shared" si="517"/>
        <v/>
      </c>
      <c r="M5541" s="38" t="str">
        <f t="shared" si="518"/>
        <v/>
      </c>
      <c r="N5541" s="38" t="str">
        <f t="shared" si="520"/>
        <v/>
      </c>
      <c r="O5541" s="38" t="str">
        <f t="shared" si="516"/>
        <v/>
      </c>
      <c r="P5541" s="39" t="str">
        <f t="shared" si="521"/>
        <v/>
      </c>
      <c r="AC5541" s="42" t="str">
        <f>IF(B5541="","",VLOOKUP(B5541,[2]Formula!B:C,2,0))</f>
        <v/>
      </c>
      <c r="AD5541" s="43" t="str">
        <f t="shared" si="519"/>
        <v/>
      </c>
    </row>
    <row r="5542" spans="1:30" x14ac:dyDescent="0.25">
      <c r="A5542" s="64"/>
      <c r="B5542" s="64"/>
      <c r="C5542" s="66"/>
      <c r="D5542" s="67"/>
      <c r="E5542" s="64"/>
      <c r="F5542" s="64"/>
      <c r="G5542" s="37" t="str">
        <f>IF(E5542="","",IF(OR(E5542="Project Management",E5542="Project Support",E5542="Sprint Management",E5542="Sprint Support"),"NA",ROUND((((VLOOKUP(AD5542,[2]Formula!V:X,3,0)))-SUMIF(AD:AD,AD5542,H:H)),2)))</f>
        <v/>
      </c>
      <c r="H5542" s="71"/>
      <c r="I5542" s="72"/>
      <c r="J5542" s="72"/>
      <c r="K5542" s="38" t="str">
        <f>IF(E5542="","",IF(OR(E5542="Project Management",E5542="Project Support",E5542="Sprint Management",E5542="Sprint Support"),"NA",(((SUMIF(AD:AD,AD5542,H:H)/VLOOKUP(AD5542,[2]Formula!V:X,3,0))*VLOOKUP(AD5542,[2]Formula!V:X,2,0))*H5542)/SUMIF(AD:AD,AD5542,H:H)))</f>
        <v/>
      </c>
      <c r="L5542" s="38" t="str">
        <f t="shared" si="517"/>
        <v/>
      </c>
      <c r="M5542" s="38" t="str">
        <f t="shared" si="518"/>
        <v/>
      </c>
      <c r="N5542" s="38" t="str">
        <f t="shared" si="520"/>
        <v/>
      </c>
      <c r="O5542" s="38" t="str">
        <f t="shared" si="516"/>
        <v/>
      </c>
      <c r="P5542" s="39" t="str">
        <f t="shared" si="521"/>
        <v/>
      </c>
      <c r="AC5542" s="42" t="str">
        <f>IF(B5542="","",VLOOKUP(B5542,[2]Formula!B:C,2,0))</f>
        <v/>
      </c>
      <c r="AD5542" s="43" t="str">
        <f t="shared" si="519"/>
        <v/>
      </c>
    </row>
    <row r="5543" spans="1:30" x14ac:dyDescent="0.25">
      <c r="A5543" s="64"/>
      <c r="B5543" s="64"/>
      <c r="C5543" s="66"/>
      <c r="D5543" s="67"/>
      <c r="E5543" s="64"/>
      <c r="F5543" s="64"/>
      <c r="G5543" s="37" t="str">
        <f>IF(E5543="","",IF(OR(E5543="Project Management",E5543="Project Support",E5543="Sprint Management",E5543="Sprint Support"),"NA",ROUND((((VLOOKUP(AD5543,[2]Formula!V:X,3,0)))-SUMIF(AD:AD,AD5543,H:H)),2)))</f>
        <v/>
      </c>
      <c r="H5543" s="71"/>
      <c r="I5543" s="72"/>
      <c r="J5543" s="72"/>
      <c r="K5543" s="38" t="str">
        <f>IF(E5543="","",IF(OR(E5543="Project Management",E5543="Project Support",E5543="Sprint Management",E5543="Sprint Support"),"NA",(((SUMIF(AD:AD,AD5543,H:H)/VLOOKUP(AD5543,[2]Formula!V:X,3,0))*VLOOKUP(AD5543,[2]Formula!V:X,2,0))*H5543)/SUMIF(AD:AD,AD5543,H:H)))</f>
        <v/>
      </c>
      <c r="L5543" s="38" t="str">
        <f t="shared" si="517"/>
        <v/>
      </c>
      <c r="M5543" s="38" t="str">
        <f t="shared" si="518"/>
        <v/>
      </c>
      <c r="N5543" s="38" t="str">
        <f t="shared" si="520"/>
        <v/>
      </c>
      <c r="O5543" s="38" t="str">
        <f t="shared" si="516"/>
        <v/>
      </c>
      <c r="P5543" s="39" t="str">
        <f t="shared" si="521"/>
        <v/>
      </c>
      <c r="AC5543" s="42" t="str">
        <f>IF(B5543="","",VLOOKUP(B5543,[2]Formula!B:C,2,0))</f>
        <v/>
      </c>
      <c r="AD5543" s="43" t="str">
        <f t="shared" si="519"/>
        <v/>
      </c>
    </row>
    <row r="5544" spans="1:30" x14ac:dyDescent="0.25">
      <c r="A5544" s="64"/>
      <c r="B5544" s="64"/>
      <c r="C5544" s="66"/>
      <c r="D5544" s="67"/>
      <c r="E5544" s="64"/>
      <c r="F5544" s="64"/>
      <c r="G5544" s="37" t="str">
        <f>IF(E5544="","",IF(OR(E5544="Project Management",E5544="Project Support",E5544="Sprint Management",E5544="Sprint Support"),"NA",ROUND((((VLOOKUP(AD5544,[2]Formula!V:X,3,0)))-SUMIF(AD:AD,AD5544,H:H)),2)))</f>
        <v/>
      </c>
      <c r="H5544" s="71"/>
      <c r="I5544" s="72"/>
      <c r="J5544" s="72"/>
      <c r="K5544" s="38" t="str">
        <f>IF(E5544="","",IF(OR(E5544="Project Management",E5544="Project Support",E5544="Sprint Management",E5544="Sprint Support"),"NA",(((SUMIF(AD:AD,AD5544,H:H)/VLOOKUP(AD5544,[2]Formula!V:X,3,0))*VLOOKUP(AD5544,[2]Formula!V:X,2,0))*H5544)/SUMIF(AD:AD,AD5544,H:H)))</f>
        <v/>
      </c>
      <c r="L5544" s="38" t="str">
        <f t="shared" si="517"/>
        <v/>
      </c>
      <c r="M5544" s="38" t="str">
        <f t="shared" si="518"/>
        <v/>
      </c>
      <c r="N5544" s="38" t="str">
        <f t="shared" si="520"/>
        <v/>
      </c>
      <c r="O5544" s="38" t="str">
        <f t="shared" si="516"/>
        <v/>
      </c>
      <c r="P5544" s="39" t="str">
        <f t="shared" si="521"/>
        <v/>
      </c>
      <c r="AC5544" s="42" t="str">
        <f>IF(B5544="","",VLOOKUP(B5544,[2]Formula!B:C,2,0))</f>
        <v/>
      </c>
      <c r="AD5544" s="43" t="str">
        <f t="shared" si="519"/>
        <v/>
      </c>
    </row>
    <row r="5545" spans="1:30" x14ac:dyDescent="0.25">
      <c r="A5545" s="64"/>
      <c r="B5545" s="64"/>
      <c r="C5545" s="66"/>
      <c r="D5545" s="67"/>
      <c r="E5545" s="64"/>
      <c r="F5545" s="64"/>
      <c r="G5545" s="37" t="str">
        <f>IF(E5545="","",IF(OR(E5545="Project Management",E5545="Project Support",E5545="Sprint Management",E5545="Sprint Support"),"NA",ROUND((((VLOOKUP(AD5545,[2]Formula!V:X,3,0)))-SUMIF(AD:AD,AD5545,H:H)),2)))</f>
        <v/>
      </c>
      <c r="H5545" s="71"/>
      <c r="I5545" s="72"/>
      <c r="J5545" s="72"/>
      <c r="K5545" s="38" t="str">
        <f>IF(E5545="","",IF(OR(E5545="Project Management",E5545="Project Support",E5545="Sprint Management",E5545="Sprint Support"),"NA",(((SUMIF(AD:AD,AD5545,H:H)/VLOOKUP(AD5545,[2]Formula!V:X,3,0))*VLOOKUP(AD5545,[2]Formula!V:X,2,0))*H5545)/SUMIF(AD:AD,AD5545,H:H)))</f>
        <v/>
      </c>
      <c r="L5545" s="38" t="str">
        <f t="shared" si="517"/>
        <v/>
      </c>
      <c r="M5545" s="38" t="str">
        <f t="shared" si="518"/>
        <v/>
      </c>
      <c r="N5545" s="38" t="str">
        <f t="shared" si="520"/>
        <v/>
      </c>
      <c r="O5545" s="38" t="str">
        <f t="shared" si="516"/>
        <v/>
      </c>
      <c r="P5545" s="39" t="str">
        <f t="shared" si="521"/>
        <v/>
      </c>
      <c r="AC5545" s="42" t="str">
        <f>IF(B5545="","",VLOOKUP(B5545,[2]Formula!B:C,2,0))</f>
        <v/>
      </c>
      <c r="AD5545" s="43" t="str">
        <f t="shared" si="519"/>
        <v/>
      </c>
    </row>
    <row r="5546" spans="1:30" x14ac:dyDescent="0.25">
      <c r="A5546" s="64"/>
      <c r="B5546" s="64"/>
      <c r="C5546" s="66"/>
      <c r="D5546" s="67"/>
      <c r="E5546" s="64"/>
      <c r="F5546" s="64"/>
      <c r="G5546" s="37" t="str">
        <f>IF(E5546="","",IF(OR(E5546="Project Management",E5546="Project Support",E5546="Sprint Management",E5546="Sprint Support"),"NA",ROUND((((VLOOKUP(AD5546,[2]Formula!V:X,3,0)))-SUMIF(AD:AD,AD5546,H:H)),2)))</f>
        <v/>
      </c>
      <c r="H5546" s="71"/>
      <c r="I5546" s="72"/>
      <c r="J5546" s="72"/>
      <c r="K5546" s="38" t="str">
        <f>IF(E5546="","",IF(OR(E5546="Project Management",E5546="Project Support",E5546="Sprint Management",E5546="Sprint Support"),"NA",(((SUMIF(AD:AD,AD5546,H:H)/VLOOKUP(AD5546,[2]Formula!V:X,3,0))*VLOOKUP(AD5546,[2]Formula!V:X,2,0))*H5546)/SUMIF(AD:AD,AD5546,H:H)))</f>
        <v/>
      </c>
      <c r="L5546" s="38" t="str">
        <f t="shared" si="517"/>
        <v/>
      </c>
      <c r="M5546" s="38" t="str">
        <f t="shared" si="518"/>
        <v/>
      </c>
      <c r="N5546" s="38" t="str">
        <f t="shared" si="520"/>
        <v/>
      </c>
      <c r="O5546" s="38" t="str">
        <f t="shared" si="516"/>
        <v/>
      </c>
      <c r="P5546" s="39" t="str">
        <f t="shared" si="521"/>
        <v/>
      </c>
      <c r="AC5546" s="42" t="str">
        <f>IF(B5546="","",VLOOKUP(B5546,[2]Formula!B:C,2,0))</f>
        <v/>
      </c>
      <c r="AD5546" s="43" t="str">
        <f t="shared" si="519"/>
        <v/>
      </c>
    </row>
    <row r="5547" spans="1:30" x14ac:dyDescent="0.25">
      <c r="A5547" s="64"/>
      <c r="B5547" s="64"/>
      <c r="C5547" s="66"/>
      <c r="D5547" s="67"/>
      <c r="E5547" s="64"/>
      <c r="F5547" s="64"/>
      <c r="G5547" s="37" t="str">
        <f>IF(E5547="","",IF(OR(E5547="Project Management",E5547="Project Support",E5547="Sprint Management",E5547="Sprint Support"),"NA",ROUND((((VLOOKUP(AD5547,[2]Formula!V:X,3,0)))-SUMIF(AD:AD,AD5547,H:H)),2)))</f>
        <v/>
      </c>
      <c r="H5547" s="71"/>
      <c r="I5547" s="72"/>
      <c r="J5547" s="72"/>
      <c r="K5547" s="38" t="str">
        <f>IF(E5547="","",IF(OR(E5547="Project Management",E5547="Project Support",E5547="Sprint Management",E5547="Sprint Support"),"NA",(((SUMIF(AD:AD,AD5547,H:H)/VLOOKUP(AD5547,[2]Formula!V:X,3,0))*VLOOKUP(AD5547,[2]Formula!V:X,2,0))*H5547)/SUMIF(AD:AD,AD5547,H:H)))</f>
        <v/>
      </c>
      <c r="L5547" s="38" t="str">
        <f t="shared" si="517"/>
        <v/>
      </c>
      <c r="M5547" s="38" t="str">
        <f t="shared" si="518"/>
        <v/>
      </c>
      <c r="N5547" s="38" t="str">
        <f t="shared" si="520"/>
        <v/>
      </c>
      <c r="O5547" s="38" t="str">
        <f t="shared" si="516"/>
        <v/>
      </c>
      <c r="P5547" s="39" t="str">
        <f t="shared" si="521"/>
        <v/>
      </c>
      <c r="AC5547" s="42" t="str">
        <f>IF(B5547="","",VLOOKUP(B5547,[2]Formula!B:C,2,0))</f>
        <v/>
      </c>
      <c r="AD5547" s="43" t="str">
        <f t="shared" si="519"/>
        <v/>
      </c>
    </row>
    <row r="5548" spans="1:30" x14ac:dyDescent="0.25">
      <c r="A5548" s="64"/>
      <c r="B5548" s="64"/>
      <c r="C5548" s="66"/>
      <c r="D5548" s="67"/>
      <c r="E5548" s="64"/>
      <c r="F5548" s="64"/>
      <c r="G5548" s="37" t="str">
        <f>IF(E5548="","",IF(OR(E5548="Project Management",E5548="Project Support",E5548="Sprint Management",E5548="Sprint Support"),"NA",ROUND((((VLOOKUP(AD5548,[2]Formula!V:X,3,0)))-SUMIF(AD:AD,AD5548,H:H)),2)))</f>
        <v/>
      </c>
      <c r="H5548" s="71"/>
      <c r="I5548" s="72"/>
      <c r="J5548" s="72"/>
      <c r="K5548" s="38" t="str">
        <f>IF(E5548="","",IF(OR(E5548="Project Management",E5548="Project Support",E5548="Sprint Management",E5548="Sprint Support"),"NA",(((SUMIF(AD:AD,AD5548,H:H)/VLOOKUP(AD5548,[2]Formula!V:X,3,0))*VLOOKUP(AD5548,[2]Formula!V:X,2,0))*H5548)/SUMIF(AD:AD,AD5548,H:H)))</f>
        <v/>
      </c>
      <c r="L5548" s="38" t="str">
        <f t="shared" si="517"/>
        <v/>
      </c>
      <c r="M5548" s="38" t="str">
        <f t="shared" si="518"/>
        <v/>
      </c>
      <c r="N5548" s="38" t="str">
        <f t="shared" si="520"/>
        <v/>
      </c>
      <c r="O5548" s="38" t="str">
        <f t="shared" si="516"/>
        <v/>
      </c>
      <c r="P5548" s="39" t="str">
        <f t="shared" si="521"/>
        <v/>
      </c>
      <c r="AC5548" s="42" t="str">
        <f>IF(B5548="","",VLOOKUP(B5548,[2]Formula!B:C,2,0))</f>
        <v/>
      </c>
      <c r="AD5548" s="43" t="str">
        <f t="shared" si="519"/>
        <v/>
      </c>
    </row>
    <row r="5549" spans="1:30" x14ac:dyDescent="0.25">
      <c r="A5549" s="64"/>
      <c r="B5549" s="64"/>
      <c r="C5549" s="66"/>
      <c r="D5549" s="67"/>
      <c r="E5549" s="64"/>
      <c r="F5549" s="64"/>
      <c r="G5549" s="37" t="str">
        <f>IF(E5549="","",IF(OR(E5549="Project Management",E5549="Project Support",E5549="Sprint Management",E5549="Sprint Support"),"NA",ROUND((((VLOOKUP(AD5549,[2]Formula!V:X,3,0)))-SUMIF(AD:AD,AD5549,H:H)),2)))</f>
        <v/>
      </c>
      <c r="H5549" s="71"/>
      <c r="I5549" s="72"/>
      <c r="J5549" s="72"/>
      <c r="K5549" s="38" t="str">
        <f>IF(E5549="","",IF(OR(E5549="Project Management",E5549="Project Support",E5549="Sprint Management",E5549="Sprint Support"),"NA",(((SUMIF(AD:AD,AD5549,H:H)/VLOOKUP(AD5549,[2]Formula!V:X,3,0))*VLOOKUP(AD5549,[2]Formula!V:X,2,0))*H5549)/SUMIF(AD:AD,AD5549,H:H)))</f>
        <v/>
      </c>
      <c r="L5549" s="38" t="str">
        <f t="shared" si="517"/>
        <v/>
      </c>
      <c r="M5549" s="38" t="str">
        <f t="shared" si="518"/>
        <v/>
      </c>
      <c r="N5549" s="38" t="str">
        <f t="shared" si="520"/>
        <v/>
      </c>
      <c r="O5549" s="38" t="str">
        <f t="shared" si="516"/>
        <v/>
      </c>
      <c r="P5549" s="39" t="str">
        <f t="shared" si="521"/>
        <v/>
      </c>
      <c r="AC5549" s="42" t="str">
        <f>IF(B5549="","",VLOOKUP(B5549,[2]Formula!B:C,2,0))</f>
        <v/>
      </c>
      <c r="AD5549" s="43" t="str">
        <f t="shared" si="519"/>
        <v/>
      </c>
    </row>
    <row r="5550" spans="1:30" x14ac:dyDescent="0.25">
      <c r="A5550" s="64"/>
      <c r="B5550" s="64"/>
      <c r="C5550" s="66"/>
      <c r="D5550" s="67"/>
      <c r="E5550" s="64"/>
      <c r="F5550" s="64"/>
      <c r="G5550" s="37" t="str">
        <f>IF(E5550="","",IF(OR(E5550="Project Management",E5550="Project Support",E5550="Sprint Management",E5550="Sprint Support"),"NA",ROUND((((VLOOKUP(AD5550,[2]Formula!V:X,3,0)))-SUMIF(AD:AD,AD5550,H:H)),2)))</f>
        <v/>
      </c>
      <c r="H5550" s="71"/>
      <c r="I5550" s="72"/>
      <c r="J5550" s="72"/>
      <c r="K5550" s="38" t="str">
        <f>IF(E5550="","",IF(OR(E5550="Project Management",E5550="Project Support",E5550="Sprint Management",E5550="Sprint Support"),"NA",(((SUMIF(AD:AD,AD5550,H:H)/VLOOKUP(AD5550,[2]Formula!V:X,3,0))*VLOOKUP(AD5550,[2]Formula!V:X,2,0))*H5550)/SUMIF(AD:AD,AD5550,H:H)))</f>
        <v/>
      </c>
      <c r="L5550" s="38" t="str">
        <f t="shared" si="517"/>
        <v/>
      </c>
      <c r="M5550" s="38" t="str">
        <f t="shared" si="518"/>
        <v/>
      </c>
      <c r="N5550" s="38" t="str">
        <f t="shared" si="520"/>
        <v/>
      </c>
      <c r="O5550" s="38" t="str">
        <f t="shared" si="516"/>
        <v/>
      </c>
      <c r="P5550" s="39" t="str">
        <f t="shared" si="521"/>
        <v/>
      </c>
      <c r="AC5550" s="42" t="str">
        <f>IF(B5550="","",VLOOKUP(B5550,[2]Formula!B:C,2,0))</f>
        <v/>
      </c>
      <c r="AD5550" s="43" t="str">
        <f t="shared" si="519"/>
        <v/>
      </c>
    </row>
    <row r="5551" spans="1:30" x14ac:dyDescent="0.25">
      <c r="A5551" s="64"/>
      <c r="B5551" s="64"/>
      <c r="C5551" s="66"/>
      <c r="D5551" s="67"/>
      <c r="E5551" s="64"/>
      <c r="F5551" s="64"/>
      <c r="G5551" s="37" t="str">
        <f>IF(E5551="","",IF(OR(E5551="Project Management",E5551="Project Support",E5551="Sprint Management",E5551="Sprint Support"),"NA",ROUND((((VLOOKUP(AD5551,[2]Formula!V:X,3,0)))-SUMIF(AD:AD,AD5551,H:H)),2)))</f>
        <v/>
      </c>
      <c r="H5551" s="71"/>
      <c r="I5551" s="72"/>
      <c r="J5551" s="72"/>
      <c r="K5551" s="38" t="str">
        <f>IF(E5551="","",IF(OR(E5551="Project Management",E5551="Project Support",E5551="Sprint Management",E5551="Sprint Support"),"NA",(((SUMIF(AD:AD,AD5551,H:H)/VLOOKUP(AD5551,[2]Formula!V:X,3,0))*VLOOKUP(AD5551,[2]Formula!V:X,2,0))*H5551)/SUMIF(AD:AD,AD5551,H:H)))</f>
        <v/>
      </c>
      <c r="L5551" s="38" t="str">
        <f t="shared" si="517"/>
        <v/>
      </c>
      <c r="M5551" s="38" t="str">
        <f t="shared" si="518"/>
        <v/>
      </c>
      <c r="N5551" s="38" t="str">
        <f t="shared" si="520"/>
        <v/>
      </c>
      <c r="O5551" s="38" t="str">
        <f t="shared" si="516"/>
        <v/>
      </c>
      <c r="P5551" s="39" t="str">
        <f t="shared" si="521"/>
        <v/>
      </c>
      <c r="AC5551" s="42" t="str">
        <f>IF(B5551="","",VLOOKUP(B5551,[2]Formula!B:C,2,0))</f>
        <v/>
      </c>
      <c r="AD5551" s="43" t="str">
        <f t="shared" si="519"/>
        <v/>
      </c>
    </row>
    <row r="5552" spans="1:30" x14ac:dyDescent="0.25">
      <c r="A5552" s="64"/>
      <c r="B5552" s="64"/>
      <c r="C5552" s="66"/>
      <c r="D5552" s="67"/>
      <c r="E5552" s="64"/>
      <c r="F5552" s="64"/>
      <c r="G5552" s="37" t="str">
        <f>IF(E5552="","",IF(OR(E5552="Project Management",E5552="Project Support",E5552="Sprint Management",E5552="Sprint Support"),"NA",ROUND((((VLOOKUP(AD5552,[2]Formula!V:X,3,0)))-SUMIF(AD:AD,AD5552,H:H)),2)))</f>
        <v/>
      </c>
      <c r="H5552" s="71"/>
      <c r="I5552" s="72"/>
      <c r="J5552" s="72"/>
      <c r="K5552" s="38" t="str">
        <f>IF(E5552="","",IF(OR(E5552="Project Management",E5552="Project Support",E5552="Sprint Management",E5552="Sprint Support"),"NA",(((SUMIF(AD:AD,AD5552,H:H)/VLOOKUP(AD5552,[2]Formula!V:X,3,0))*VLOOKUP(AD5552,[2]Formula!V:X,2,0))*H5552)/SUMIF(AD:AD,AD5552,H:H)))</f>
        <v/>
      </c>
      <c r="L5552" s="38" t="str">
        <f t="shared" si="517"/>
        <v/>
      </c>
      <c r="M5552" s="38" t="str">
        <f t="shared" si="518"/>
        <v/>
      </c>
      <c r="N5552" s="38" t="str">
        <f t="shared" si="520"/>
        <v/>
      </c>
      <c r="O5552" s="38" t="str">
        <f t="shared" si="516"/>
        <v/>
      </c>
      <c r="P5552" s="39" t="str">
        <f t="shared" si="521"/>
        <v/>
      </c>
      <c r="AC5552" s="42" t="str">
        <f>IF(B5552="","",VLOOKUP(B5552,[2]Formula!B:C,2,0))</f>
        <v/>
      </c>
      <c r="AD5552" s="43" t="str">
        <f t="shared" si="519"/>
        <v/>
      </c>
    </row>
    <row r="5553" spans="1:30" x14ac:dyDescent="0.25">
      <c r="A5553" s="64"/>
      <c r="B5553" s="64"/>
      <c r="C5553" s="66"/>
      <c r="D5553" s="67"/>
      <c r="E5553" s="64"/>
      <c r="F5553" s="64"/>
      <c r="G5553" s="37" t="str">
        <f>IF(E5553="","",IF(OR(E5553="Project Management",E5553="Project Support",E5553="Sprint Management",E5553="Sprint Support"),"NA",ROUND((((VLOOKUP(AD5553,[2]Formula!V:X,3,0)))-SUMIF(AD:AD,AD5553,H:H)),2)))</f>
        <v/>
      </c>
      <c r="H5553" s="71"/>
      <c r="I5553" s="72"/>
      <c r="J5553" s="72"/>
      <c r="K5553" s="38" t="str">
        <f>IF(E5553="","",IF(OR(E5553="Project Management",E5553="Project Support",E5553="Sprint Management",E5553="Sprint Support"),"NA",(((SUMIF(AD:AD,AD5553,H:H)/VLOOKUP(AD5553,[2]Formula!V:X,3,0))*VLOOKUP(AD5553,[2]Formula!V:X,2,0))*H5553)/SUMIF(AD:AD,AD5553,H:H)))</f>
        <v/>
      </c>
      <c r="L5553" s="38" t="str">
        <f t="shared" si="517"/>
        <v/>
      </c>
      <c r="M5553" s="38" t="str">
        <f t="shared" si="518"/>
        <v/>
      </c>
      <c r="N5553" s="38" t="str">
        <f t="shared" si="520"/>
        <v/>
      </c>
      <c r="O5553" s="38" t="str">
        <f t="shared" si="516"/>
        <v/>
      </c>
      <c r="P5553" s="39" t="str">
        <f t="shared" si="521"/>
        <v/>
      </c>
      <c r="AC5553" s="42" t="str">
        <f>IF(B5553="","",VLOOKUP(B5553,[2]Formula!B:C,2,0))</f>
        <v/>
      </c>
      <c r="AD5553" s="43" t="str">
        <f t="shared" si="519"/>
        <v/>
      </c>
    </row>
    <row r="5554" spans="1:30" x14ac:dyDescent="0.25">
      <c r="A5554" s="64"/>
      <c r="B5554" s="64"/>
      <c r="C5554" s="66"/>
      <c r="D5554" s="67"/>
      <c r="E5554" s="64"/>
      <c r="F5554" s="64"/>
      <c r="G5554" s="37" t="str">
        <f>IF(E5554="","",IF(OR(E5554="Project Management",E5554="Project Support",E5554="Sprint Management",E5554="Sprint Support"),"NA",ROUND((((VLOOKUP(AD5554,[2]Formula!V:X,3,0)))-SUMIF(AD:AD,AD5554,H:H)),2)))</f>
        <v/>
      </c>
      <c r="H5554" s="71"/>
      <c r="I5554" s="72"/>
      <c r="J5554" s="72"/>
      <c r="K5554" s="38" t="str">
        <f>IF(E5554="","",IF(OR(E5554="Project Management",E5554="Project Support",E5554="Sprint Management",E5554="Sprint Support"),"NA",(((SUMIF(AD:AD,AD5554,H:H)/VLOOKUP(AD5554,[2]Formula!V:X,3,0))*VLOOKUP(AD5554,[2]Formula!V:X,2,0))*H5554)/SUMIF(AD:AD,AD5554,H:H)))</f>
        <v/>
      </c>
      <c r="L5554" s="38" t="str">
        <f t="shared" si="517"/>
        <v/>
      </c>
      <c r="M5554" s="38" t="str">
        <f t="shared" si="518"/>
        <v/>
      </c>
      <c r="N5554" s="38" t="str">
        <f t="shared" si="520"/>
        <v/>
      </c>
      <c r="O5554" s="38" t="str">
        <f t="shared" si="516"/>
        <v/>
      </c>
      <c r="P5554" s="39" t="str">
        <f t="shared" si="521"/>
        <v/>
      </c>
      <c r="AC5554" s="42" t="str">
        <f>IF(B5554="","",VLOOKUP(B5554,[2]Formula!B:C,2,0))</f>
        <v/>
      </c>
      <c r="AD5554" s="43" t="str">
        <f t="shared" si="519"/>
        <v/>
      </c>
    </row>
    <row r="5555" spans="1:30" x14ac:dyDescent="0.25">
      <c r="A5555" s="64"/>
      <c r="B5555" s="64"/>
      <c r="C5555" s="66"/>
      <c r="D5555" s="67"/>
      <c r="E5555" s="64"/>
      <c r="F5555" s="64"/>
      <c r="G5555" s="37" t="str">
        <f>IF(E5555="","",IF(OR(E5555="Project Management",E5555="Project Support",E5555="Sprint Management",E5555="Sprint Support"),"NA",ROUND((((VLOOKUP(AD5555,[2]Formula!V:X,3,0)))-SUMIF(AD:AD,AD5555,H:H)),2)))</f>
        <v/>
      </c>
      <c r="H5555" s="71"/>
      <c r="I5555" s="72"/>
      <c r="J5555" s="72"/>
      <c r="K5555" s="38" t="str">
        <f>IF(E5555="","",IF(OR(E5555="Project Management",E5555="Project Support",E5555="Sprint Management",E5555="Sprint Support"),"NA",(((SUMIF(AD:AD,AD5555,H:H)/VLOOKUP(AD5555,[2]Formula!V:X,3,0))*VLOOKUP(AD5555,[2]Formula!V:X,2,0))*H5555)/SUMIF(AD:AD,AD5555,H:H)))</f>
        <v/>
      </c>
      <c r="L5555" s="38" t="str">
        <f t="shared" si="517"/>
        <v/>
      </c>
      <c r="M5555" s="38" t="str">
        <f t="shared" si="518"/>
        <v/>
      </c>
      <c r="N5555" s="38" t="str">
        <f t="shared" si="520"/>
        <v/>
      </c>
      <c r="O5555" s="38" t="str">
        <f t="shared" si="516"/>
        <v/>
      </c>
      <c r="P5555" s="39" t="str">
        <f t="shared" si="521"/>
        <v/>
      </c>
      <c r="AC5555" s="42" t="str">
        <f>IF(B5555="","",VLOOKUP(B5555,[2]Formula!B:C,2,0))</f>
        <v/>
      </c>
      <c r="AD5555" s="43" t="str">
        <f t="shared" si="519"/>
        <v/>
      </c>
    </row>
    <row r="5556" spans="1:30" x14ac:dyDescent="0.25">
      <c r="A5556" s="64"/>
      <c r="B5556" s="64"/>
      <c r="C5556" s="66"/>
      <c r="D5556" s="67"/>
      <c r="E5556" s="64"/>
      <c r="F5556" s="64"/>
      <c r="G5556" s="37" t="str">
        <f>IF(E5556="","",IF(OR(E5556="Project Management",E5556="Project Support",E5556="Sprint Management",E5556="Sprint Support"),"NA",ROUND((((VLOOKUP(AD5556,[2]Formula!V:X,3,0)))-SUMIF(AD:AD,AD5556,H:H)),2)))</f>
        <v/>
      </c>
      <c r="H5556" s="71"/>
      <c r="I5556" s="72"/>
      <c r="J5556" s="72"/>
      <c r="K5556" s="38" t="str">
        <f>IF(E5556="","",IF(OR(E5556="Project Management",E5556="Project Support",E5556="Sprint Management",E5556="Sprint Support"),"NA",(((SUMIF(AD:AD,AD5556,H:H)/VLOOKUP(AD5556,[2]Formula!V:X,3,0))*VLOOKUP(AD5556,[2]Formula!V:X,2,0))*H5556)/SUMIF(AD:AD,AD5556,H:H)))</f>
        <v/>
      </c>
      <c r="L5556" s="38" t="str">
        <f t="shared" si="517"/>
        <v/>
      </c>
      <c r="M5556" s="38" t="str">
        <f t="shared" si="518"/>
        <v/>
      </c>
      <c r="N5556" s="38" t="str">
        <f t="shared" si="520"/>
        <v/>
      </c>
      <c r="O5556" s="38" t="str">
        <f t="shared" si="516"/>
        <v/>
      </c>
      <c r="P5556" s="39" t="str">
        <f t="shared" si="521"/>
        <v/>
      </c>
      <c r="AC5556" s="42" t="str">
        <f>IF(B5556="","",VLOOKUP(B5556,[2]Formula!B:C,2,0))</f>
        <v/>
      </c>
      <c r="AD5556" s="43" t="str">
        <f t="shared" si="519"/>
        <v/>
      </c>
    </row>
    <row r="5557" spans="1:30" x14ac:dyDescent="0.25">
      <c r="A5557" s="64"/>
      <c r="B5557" s="64"/>
      <c r="C5557" s="66"/>
      <c r="D5557" s="67"/>
      <c r="E5557" s="64"/>
      <c r="F5557" s="64"/>
      <c r="G5557" s="37" t="str">
        <f>IF(E5557="","",IF(OR(E5557="Project Management",E5557="Project Support",E5557="Sprint Management",E5557="Sprint Support"),"NA",ROUND((((VLOOKUP(AD5557,[2]Formula!V:X,3,0)))-SUMIF(AD:AD,AD5557,H:H)),2)))</f>
        <v/>
      </c>
      <c r="H5557" s="71"/>
      <c r="I5557" s="72"/>
      <c r="J5557" s="72"/>
      <c r="K5557" s="38" t="str">
        <f>IF(E5557="","",IF(OR(E5557="Project Management",E5557="Project Support",E5557="Sprint Management",E5557="Sprint Support"),"NA",(((SUMIF(AD:AD,AD5557,H:H)/VLOOKUP(AD5557,[2]Formula!V:X,3,0))*VLOOKUP(AD5557,[2]Formula!V:X,2,0))*H5557)/SUMIF(AD:AD,AD5557,H:H)))</f>
        <v/>
      </c>
      <c r="L5557" s="38" t="str">
        <f t="shared" si="517"/>
        <v/>
      </c>
      <c r="M5557" s="38" t="str">
        <f t="shared" si="518"/>
        <v/>
      </c>
      <c r="N5557" s="38" t="str">
        <f t="shared" si="520"/>
        <v/>
      </c>
      <c r="O5557" s="38" t="str">
        <f t="shared" ref="O5557:O5620" si="522">IFERROR(L5557/M5557,"")</f>
        <v/>
      </c>
      <c r="P5557" s="39" t="str">
        <f t="shared" si="521"/>
        <v/>
      </c>
      <c r="AC5557" s="42" t="str">
        <f>IF(B5557="","",VLOOKUP(B5557,[2]Formula!B:C,2,0))</f>
        <v/>
      </c>
      <c r="AD5557" s="43" t="str">
        <f t="shared" si="519"/>
        <v/>
      </c>
    </row>
    <row r="5558" spans="1:30" x14ac:dyDescent="0.25">
      <c r="A5558" s="64"/>
      <c r="B5558" s="64"/>
      <c r="C5558" s="66"/>
      <c r="D5558" s="67"/>
      <c r="E5558" s="64"/>
      <c r="F5558" s="64"/>
      <c r="G5558" s="37" t="str">
        <f>IF(E5558="","",IF(OR(E5558="Project Management",E5558="Project Support",E5558="Sprint Management",E5558="Sprint Support"),"NA",ROUND((((VLOOKUP(AD5558,[2]Formula!V:X,3,0)))-SUMIF(AD:AD,AD5558,H:H)),2)))</f>
        <v/>
      </c>
      <c r="H5558" s="71"/>
      <c r="I5558" s="72"/>
      <c r="J5558" s="72"/>
      <c r="K5558" s="38" t="str">
        <f>IF(E5558="","",IF(OR(E5558="Project Management",E5558="Project Support",E5558="Sprint Management",E5558="Sprint Support"),"NA",(((SUMIF(AD:AD,AD5558,H:H)/VLOOKUP(AD5558,[2]Formula!V:X,3,0))*VLOOKUP(AD5558,[2]Formula!V:X,2,0))*H5558)/SUMIF(AD:AD,AD5558,H:H)))</f>
        <v/>
      </c>
      <c r="L5558" s="38" t="str">
        <f t="shared" si="517"/>
        <v/>
      </c>
      <c r="M5558" s="38" t="str">
        <f t="shared" si="518"/>
        <v/>
      </c>
      <c r="N5558" s="38" t="str">
        <f t="shared" si="520"/>
        <v/>
      </c>
      <c r="O5558" s="38" t="str">
        <f t="shared" si="522"/>
        <v/>
      </c>
      <c r="P5558" s="39" t="str">
        <f t="shared" si="521"/>
        <v/>
      </c>
      <c r="AC5558" s="42" t="str">
        <f>IF(B5558="","",VLOOKUP(B5558,[2]Formula!B:C,2,0))</f>
        <v/>
      </c>
      <c r="AD5558" s="43" t="str">
        <f t="shared" si="519"/>
        <v/>
      </c>
    </row>
    <row r="5559" spans="1:30" x14ac:dyDescent="0.25">
      <c r="A5559" s="64"/>
      <c r="B5559" s="64"/>
      <c r="C5559" s="66"/>
      <c r="D5559" s="67"/>
      <c r="E5559" s="64"/>
      <c r="F5559" s="64"/>
      <c r="G5559" s="37" t="str">
        <f>IF(E5559="","",IF(OR(E5559="Project Management",E5559="Project Support",E5559="Sprint Management",E5559="Sprint Support"),"NA",ROUND((((VLOOKUP(AD5559,[2]Formula!V:X,3,0)))-SUMIF(AD:AD,AD5559,H:H)),2)))</f>
        <v/>
      </c>
      <c r="H5559" s="71"/>
      <c r="I5559" s="72"/>
      <c r="J5559" s="72"/>
      <c r="K5559" s="38" t="str">
        <f>IF(E5559="","",IF(OR(E5559="Project Management",E5559="Project Support",E5559="Sprint Management",E5559="Sprint Support"),"NA",(((SUMIF(AD:AD,AD5559,H:H)/VLOOKUP(AD5559,[2]Formula!V:X,3,0))*VLOOKUP(AD5559,[2]Formula!V:X,2,0))*H5559)/SUMIF(AD:AD,AD5559,H:H)))</f>
        <v/>
      </c>
      <c r="L5559" s="38" t="str">
        <f t="shared" si="517"/>
        <v/>
      </c>
      <c r="M5559" s="38" t="str">
        <f t="shared" si="518"/>
        <v/>
      </c>
      <c r="N5559" s="38" t="str">
        <f t="shared" si="520"/>
        <v/>
      </c>
      <c r="O5559" s="38" t="str">
        <f t="shared" si="522"/>
        <v/>
      </c>
      <c r="P5559" s="39" t="str">
        <f t="shared" si="521"/>
        <v/>
      </c>
      <c r="AC5559" s="42" t="str">
        <f>IF(B5559="","",VLOOKUP(B5559,[2]Formula!B:C,2,0))</f>
        <v/>
      </c>
      <c r="AD5559" s="43" t="str">
        <f t="shared" si="519"/>
        <v/>
      </c>
    </row>
    <row r="5560" spans="1:30" x14ac:dyDescent="0.25">
      <c r="A5560" s="64"/>
      <c r="B5560" s="64"/>
      <c r="C5560" s="66"/>
      <c r="D5560" s="67"/>
      <c r="E5560" s="64"/>
      <c r="F5560" s="64"/>
      <c r="G5560" s="37" t="str">
        <f>IF(E5560="","",IF(OR(E5560="Project Management",E5560="Project Support",E5560="Sprint Management",E5560="Sprint Support"),"NA",ROUND((((VLOOKUP(AD5560,[2]Formula!V:X,3,0)))-SUMIF(AD:AD,AD5560,H:H)),2)))</f>
        <v/>
      </c>
      <c r="H5560" s="71"/>
      <c r="I5560" s="72"/>
      <c r="J5560" s="72"/>
      <c r="K5560" s="38" t="str">
        <f>IF(E5560="","",IF(OR(E5560="Project Management",E5560="Project Support",E5560="Sprint Management",E5560="Sprint Support"),"NA",(((SUMIF(AD:AD,AD5560,H:H)/VLOOKUP(AD5560,[2]Formula!V:X,3,0))*VLOOKUP(AD5560,[2]Formula!V:X,2,0))*H5560)/SUMIF(AD:AD,AD5560,H:H)))</f>
        <v/>
      </c>
      <c r="L5560" s="38" t="str">
        <f t="shared" si="517"/>
        <v/>
      </c>
      <c r="M5560" s="38" t="str">
        <f t="shared" si="518"/>
        <v/>
      </c>
      <c r="N5560" s="38" t="str">
        <f t="shared" si="520"/>
        <v/>
      </c>
      <c r="O5560" s="38" t="str">
        <f t="shared" si="522"/>
        <v/>
      </c>
      <c r="P5560" s="39" t="str">
        <f t="shared" si="521"/>
        <v/>
      </c>
      <c r="AC5560" s="42" t="str">
        <f>IF(B5560="","",VLOOKUP(B5560,[2]Formula!B:C,2,0))</f>
        <v/>
      </c>
      <c r="AD5560" s="43" t="str">
        <f t="shared" si="519"/>
        <v/>
      </c>
    </row>
    <row r="5561" spans="1:30" x14ac:dyDescent="0.25">
      <c r="A5561" s="64"/>
      <c r="B5561" s="64"/>
      <c r="C5561" s="66"/>
      <c r="D5561" s="67"/>
      <c r="E5561" s="64"/>
      <c r="F5561" s="64"/>
      <c r="G5561" s="37" t="str">
        <f>IF(E5561="","",IF(OR(E5561="Project Management",E5561="Project Support",E5561="Sprint Management",E5561="Sprint Support"),"NA",ROUND((((VLOOKUP(AD5561,[2]Formula!V:X,3,0)))-SUMIF(AD:AD,AD5561,H:H)),2)))</f>
        <v/>
      </c>
      <c r="H5561" s="71"/>
      <c r="I5561" s="72"/>
      <c r="J5561" s="72"/>
      <c r="K5561" s="38" t="str">
        <f>IF(E5561="","",IF(OR(E5561="Project Management",E5561="Project Support",E5561="Sprint Management",E5561="Sprint Support"),"NA",(((SUMIF(AD:AD,AD5561,H:H)/VLOOKUP(AD5561,[2]Formula!V:X,3,0))*VLOOKUP(AD5561,[2]Formula!V:X,2,0))*H5561)/SUMIF(AD:AD,AD5561,H:H)))</f>
        <v/>
      </c>
      <c r="L5561" s="38" t="str">
        <f t="shared" si="517"/>
        <v/>
      </c>
      <c r="M5561" s="38" t="str">
        <f t="shared" si="518"/>
        <v/>
      </c>
      <c r="N5561" s="38" t="str">
        <f t="shared" si="520"/>
        <v/>
      </c>
      <c r="O5561" s="38" t="str">
        <f t="shared" si="522"/>
        <v/>
      </c>
      <c r="P5561" s="39" t="str">
        <f t="shared" si="521"/>
        <v/>
      </c>
      <c r="AC5561" s="42" t="str">
        <f>IF(B5561="","",VLOOKUP(B5561,[2]Formula!B:C,2,0))</f>
        <v/>
      </c>
      <c r="AD5561" s="43" t="str">
        <f t="shared" si="519"/>
        <v/>
      </c>
    </row>
    <row r="5562" spans="1:30" x14ac:dyDescent="0.25">
      <c r="A5562" s="64"/>
      <c r="B5562" s="64"/>
      <c r="C5562" s="66"/>
      <c r="D5562" s="67"/>
      <c r="E5562" s="64"/>
      <c r="F5562" s="64"/>
      <c r="G5562" s="37" t="str">
        <f>IF(E5562="","",IF(OR(E5562="Project Management",E5562="Project Support",E5562="Sprint Management",E5562="Sprint Support"),"NA",ROUND((((VLOOKUP(AD5562,[2]Formula!V:X,3,0)))-SUMIF(AD:AD,AD5562,H:H)),2)))</f>
        <v/>
      </c>
      <c r="H5562" s="71"/>
      <c r="I5562" s="72"/>
      <c r="J5562" s="72"/>
      <c r="K5562" s="38" t="str">
        <f>IF(E5562="","",IF(OR(E5562="Project Management",E5562="Project Support",E5562="Sprint Management",E5562="Sprint Support"),"NA",(((SUMIF(AD:AD,AD5562,H:H)/VLOOKUP(AD5562,[2]Formula!V:X,3,0))*VLOOKUP(AD5562,[2]Formula!V:X,2,0))*H5562)/SUMIF(AD:AD,AD5562,H:H)))</f>
        <v/>
      </c>
      <c r="L5562" s="38" t="str">
        <f t="shared" si="517"/>
        <v/>
      </c>
      <c r="M5562" s="38" t="str">
        <f t="shared" si="518"/>
        <v/>
      </c>
      <c r="N5562" s="38" t="str">
        <f t="shared" si="520"/>
        <v/>
      </c>
      <c r="O5562" s="38" t="str">
        <f t="shared" si="522"/>
        <v/>
      </c>
      <c r="P5562" s="39" t="str">
        <f t="shared" si="521"/>
        <v/>
      </c>
      <c r="AC5562" s="42" t="str">
        <f>IF(B5562="","",VLOOKUP(B5562,[2]Formula!B:C,2,0))</f>
        <v/>
      </c>
      <c r="AD5562" s="43" t="str">
        <f t="shared" si="519"/>
        <v/>
      </c>
    </row>
    <row r="5563" spans="1:30" x14ac:dyDescent="0.25">
      <c r="A5563" s="64"/>
      <c r="B5563" s="64"/>
      <c r="C5563" s="66"/>
      <c r="D5563" s="67"/>
      <c r="E5563" s="64"/>
      <c r="F5563" s="64"/>
      <c r="G5563" s="37" t="str">
        <f>IF(E5563="","",IF(OR(E5563="Project Management",E5563="Project Support",E5563="Sprint Management",E5563="Sprint Support"),"NA",ROUND((((VLOOKUP(AD5563,[2]Formula!V:X,3,0)))-SUMIF(AD:AD,AD5563,H:H)),2)))</f>
        <v/>
      </c>
      <c r="H5563" s="71"/>
      <c r="I5563" s="72"/>
      <c r="J5563" s="72"/>
      <c r="K5563" s="38" t="str">
        <f>IF(E5563="","",IF(OR(E5563="Project Management",E5563="Project Support",E5563="Sprint Management",E5563="Sprint Support"),"NA",(((SUMIF(AD:AD,AD5563,H:H)/VLOOKUP(AD5563,[2]Formula!V:X,3,0))*VLOOKUP(AD5563,[2]Formula!V:X,2,0))*H5563)/SUMIF(AD:AD,AD5563,H:H)))</f>
        <v/>
      </c>
      <c r="L5563" s="38" t="str">
        <f t="shared" si="517"/>
        <v/>
      </c>
      <c r="M5563" s="38" t="str">
        <f t="shared" si="518"/>
        <v/>
      </c>
      <c r="N5563" s="38" t="str">
        <f t="shared" si="520"/>
        <v/>
      </c>
      <c r="O5563" s="38" t="str">
        <f t="shared" si="522"/>
        <v/>
      </c>
      <c r="P5563" s="39" t="str">
        <f t="shared" si="521"/>
        <v/>
      </c>
      <c r="AC5563" s="42" t="str">
        <f>IF(B5563="","",VLOOKUP(B5563,[2]Formula!B:C,2,0))</f>
        <v/>
      </c>
      <c r="AD5563" s="43" t="str">
        <f t="shared" si="519"/>
        <v/>
      </c>
    </row>
    <row r="5564" spans="1:30" x14ac:dyDescent="0.25">
      <c r="A5564" s="64"/>
      <c r="B5564" s="64"/>
      <c r="C5564" s="66"/>
      <c r="D5564" s="67"/>
      <c r="E5564" s="64"/>
      <c r="F5564" s="64"/>
      <c r="G5564" s="37" t="str">
        <f>IF(E5564="","",IF(OR(E5564="Project Management",E5564="Project Support",E5564="Sprint Management",E5564="Sprint Support"),"NA",ROUND((((VLOOKUP(AD5564,[2]Formula!V:X,3,0)))-SUMIF(AD:AD,AD5564,H:H)),2)))</f>
        <v/>
      </c>
      <c r="H5564" s="71"/>
      <c r="I5564" s="72"/>
      <c r="J5564" s="72"/>
      <c r="K5564" s="38" t="str">
        <f>IF(E5564="","",IF(OR(E5564="Project Management",E5564="Project Support",E5564="Sprint Management",E5564="Sprint Support"),"NA",(((SUMIF(AD:AD,AD5564,H:H)/VLOOKUP(AD5564,[2]Formula!V:X,3,0))*VLOOKUP(AD5564,[2]Formula!V:X,2,0))*H5564)/SUMIF(AD:AD,AD5564,H:H)))</f>
        <v/>
      </c>
      <c r="L5564" s="38" t="str">
        <f t="shared" si="517"/>
        <v/>
      </c>
      <c r="M5564" s="38" t="str">
        <f t="shared" si="518"/>
        <v/>
      </c>
      <c r="N5564" s="38" t="str">
        <f t="shared" si="520"/>
        <v/>
      </c>
      <c r="O5564" s="38" t="str">
        <f t="shared" si="522"/>
        <v/>
      </c>
      <c r="P5564" s="39" t="str">
        <f t="shared" si="521"/>
        <v/>
      </c>
      <c r="AC5564" s="42" t="str">
        <f>IF(B5564="","",VLOOKUP(B5564,[2]Formula!B:C,2,0))</f>
        <v/>
      </c>
      <c r="AD5564" s="43" t="str">
        <f t="shared" si="519"/>
        <v/>
      </c>
    </row>
    <row r="5565" spans="1:30" x14ac:dyDescent="0.25">
      <c r="A5565" s="64"/>
      <c r="B5565" s="64"/>
      <c r="C5565" s="66"/>
      <c r="D5565" s="67"/>
      <c r="E5565" s="64"/>
      <c r="F5565" s="64"/>
      <c r="G5565" s="37" t="str">
        <f>IF(E5565="","",IF(OR(E5565="Project Management",E5565="Project Support",E5565="Sprint Management",E5565="Sprint Support"),"NA",ROUND((((VLOOKUP(AD5565,[2]Formula!V:X,3,0)))-SUMIF(AD:AD,AD5565,H:H)),2)))</f>
        <v/>
      </c>
      <c r="H5565" s="71"/>
      <c r="I5565" s="72"/>
      <c r="J5565" s="72"/>
      <c r="K5565" s="38" t="str">
        <f>IF(E5565="","",IF(OR(E5565="Project Management",E5565="Project Support",E5565="Sprint Management",E5565="Sprint Support"),"NA",(((SUMIF(AD:AD,AD5565,H:H)/VLOOKUP(AD5565,[2]Formula!V:X,3,0))*VLOOKUP(AD5565,[2]Formula!V:X,2,0))*H5565)/SUMIF(AD:AD,AD5565,H:H)))</f>
        <v/>
      </c>
      <c r="L5565" s="38" t="str">
        <f t="shared" si="517"/>
        <v/>
      </c>
      <c r="M5565" s="38" t="str">
        <f t="shared" si="518"/>
        <v/>
      </c>
      <c r="N5565" s="38" t="str">
        <f t="shared" si="520"/>
        <v/>
      </c>
      <c r="O5565" s="38" t="str">
        <f t="shared" si="522"/>
        <v/>
      </c>
      <c r="P5565" s="39" t="str">
        <f t="shared" si="521"/>
        <v/>
      </c>
      <c r="AC5565" s="42" t="str">
        <f>IF(B5565="","",VLOOKUP(B5565,[2]Formula!B:C,2,0))</f>
        <v/>
      </c>
      <c r="AD5565" s="43" t="str">
        <f t="shared" si="519"/>
        <v/>
      </c>
    </row>
    <row r="5566" spans="1:30" x14ac:dyDescent="0.25">
      <c r="A5566" s="64"/>
      <c r="B5566" s="64"/>
      <c r="C5566" s="66"/>
      <c r="D5566" s="67"/>
      <c r="E5566" s="64"/>
      <c r="F5566" s="64"/>
      <c r="G5566" s="37" t="str">
        <f>IF(E5566="","",IF(OR(E5566="Project Management",E5566="Project Support",E5566="Sprint Management",E5566="Sprint Support"),"NA",ROUND((((VLOOKUP(AD5566,[2]Formula!V:X,3,0)))-SUMIF(AD:AD,AD5566,H:H)),2)))</f>
        <v/>
      </c>
      <c r="H5566" s="71"/>
      <c r="I5566" s="72"/>
      <c r="J5566" s="72"/>
      <c r="K5566" s="38" t="str">
        <f>IF(E5566="","",IF(OR(E5566="Project Management",E5566="Project Support",E5566="Sprint Management",E5566="Sprint Support"),"NA",(((SUMIF(AD:AD,AD5566,H:H)/VLOOKUP(AD5566,[2]Formula!V:X,3,0))*VLOOKUP(AD5566,[2]Formula!V:X,2,0))*H5566)/SUMIF(AD:AD,AD5566,H:H)))</f>
        <v/>
      </c>
      <c r="L5566" s="38" t="str">
        <f t="shared" si="517"/>
        <v/>
      </c>
      <c r="M5566" s="38" t="str">
        <f t="shared" si="518"/>
        <v/>
      </c>
      <c r="N5566" s="38" t="str">
        <f t="shared" si="520"/>
        <v/>
      </c>
      <c r="O5566" s="38" t="str">
        <f t="shared" si="522"/>
        <v/>
      </c>
      <c r="P5566" s="39" t="str">
        <f t="shared" si="521"/>
        <v/>
      </c>
      <c r="AC5566" s="42" t="str">
        <f>IF(B5566="","",VLOOKUP(B5566,[2]Formula!B:C,2,0))</f>
        <v/>
      </c>
      <c r="AD5566" s="43" t="str">
        <f t="shared" si="519"/>
        <v/>
      </c>
    </row>
    <row r="5567" spans="1:30" x14ac:dyDescent="0.25">
      <c r="A5567" s="64"/>
      <c r="B5567" s="64"/>
      <c r="C5567" s="66"/>
      <c r="D5567" s="67"/>
      <c r="E5567" s="64"/>
      <c r="F5567" s="64"/>
      <c r="G5567" s="37" t="str">
        <f>IF(E5567="","",IF(OR(E5567="Project Management",E5567="Project Support",E5567="Sprint Management",E5567="Sprint Support"),"NA",ROUND((((VLOOKUP(AD5567,[2]Formula!V:X,3,0)))-SUMIF(AD:AD,AD5567,H:H)),2)))</f>
        <v/>
      </c>
      <c r="H5567" s="71"/>
      <c r="I5567" s="72"/>
      <c r="J5567" s="72"/>
      <c r="K5567" s="38" t="str">
        <f>IF(E5567="","",IF(OR(E5567="Project Management",E5567="Project Support",E5567="Sprint Management",E5567="Sprint Support"),"NA",(((SUMIF(AD:AD,AD5567,H:H)/VLOOKUP(AD5567,[2]Formula!V:X,3,0))*VLOOKUP(AD5567,[2]Formula!V:X,2,0))*H5567)/SUMIF(AD:AD,AD5567,H:H)))</f>
        <v/>
      </c>
      <c r="L5567" s="38" t="str">
        <f t="shared" si="517"/>
        <v/>
      </c>
      <c r="M5567" s="38" t="str">
        <f t="shared" si="518"/>
        <v/>
      </c>
      <c r="N5567" s="38" t="str">
        <f t="shared" si="520"/>
        <v/>
      </c>
      <c r="O5567" s="38" t="str">
        <f t="shared" si="522"/>
        <v/>
      </c>
      <c r="P5567" s="39" t="str">
        <f t="shared" si="521"/>
        <v/>
      </c>
      <c r="AC5567" s="42" t="str">
        <f>IF(B5567="","",VLOOKUP(B5567,[2]Formula!B:C,2,0))</f>
        <v/>
      </c>
      <c r="AD5567" s="43" t="str">
        <f t="shared" si="519"/>
        <v/>
      </c>
    </row>
    <row r="5568" spans="1:30" x14ac:dyDescent="0.25">
      <c r="A5568" s="64"/>
      <c r="B5568" s="64"/>
      <c r="C5568" s="66"/>
      <c r="D5568" s="67"/>
      <c r="E5568" s="64"/>
      <c r="F5568" s="64"/>
      <c r="G5568" s="37" t="str">
        <f>IF(E5568="","",IF(OR(E5568="Project Management",E5568="Project Support",E5568="Sprint Management",E5568="Sprint Support"),"NA",ROUND((((VLOOKUP(AD5568,[2]Formula!V:X,3,0)))-SUMIF(AD:AD,AD5568,H:H)),2)))</f>
        <v/>
      </c>
      <c r="H5568" s="71"/>
      <c r="I5568" s="72"/>
      <c r="J5568" s="72"/>
      <c r="K5568" s="38" t="str">
        <f>IF(E5568="","",IF(OR(E5568="Project Management",E5568="Project Support",E5568="Sprint Management",E5568="Sprint Support"),"NA",(((SUMIF(AD:AD,AD5568,H:H)/VLOOKUP(AD5568,[2]Formula!V:X,3,0))*VLOOKUP(AD5568,[2]Formula!V:X,2,0))*H5568)/SUMIF(AD:AD,AD5568,H:H)))</f>
        <v/>
      </c>
      <c r="L5568" s="38" t="str">
        <f t="shared" si="517"/>
        <v/>
      </c>
      <c r="M5568" s="38" t="str">
        <f t="shared" si="518"/>
        <v/>
      </c>
      <c r="N5568" s="38" t="str">
        <f t="shared" si="520"/>
        <v/>
      </c>
      <c r="O5568" s="38" t="str">
        <f t="shared" si="522"/>
        <v/>
      </c>
      <c r="P5568" s="39" t="str">
        <f t="shared" si="521"/>
        <v/>
      </c>
      <c r="AC5568" s="42" t="str">
        <f>IF(B5568="","",VLOOKUP(B5568,[2]Formula!B:C,2,0))</f>
        <v/>
      </c>
      <c r="AD5568" s="43" t="str">
        <f t="shared" si="519"/>
        <v/>
      </c>
    </row>
    <row r="5569" spans="1:30" x14ac:dyDescent="0.25">
      <c r="A5569" s="64"/>
      <c r="B5569" s="64"/>
      <c r="C5569" s="66"/>
      <c r="D5569" s="67"/>
      <c r="E5569" s="64"/>
      <c r="F5569" s="64"/>
      <c r="G5569" s="37" t="str">
        <f>IF(E5569="","",IF(OR(E5569="Project Management",E5569="Project Support",E5569="Sprint Management",E5569="Sprint Support"),"NA",ROUND((((VLOOKUP(AD5569,[2]Formula!V:X,3,0)))-SUMIF(AD:AD,AD5569,H:H)),2)))</f>
        <v/>
      </c>
      <c r="H5569" s="71"/>
      <c r="I5569" s="72"/>
      <c r="J5569" s="72"/>
      <c r="K5569" s="38" t="str">
        <f>IF(E5569="","",IF(OR(E5569="Project Management",E5569="Project Support",E5569="Sprint Management",E5569="Sprint Support"),"NA",(((SUMIF(AD:AD,AD5569,H:H)/VLOOKUP(AD5569,[2]Formula!V:X,3,0))*VLOOKUP(AD5569,[2]Formula!V:X,2,0))*H5569)/SUMIF(AD:AD,AD5569,H:H)))</f>
        <v/>
      </c>
      <c r="L5569" s="38" t="str">
        <f t="shared" si="517"/>
        <v/>
      </c>
      <c r="M5569" s="38" t="str">
        <f t="shared" si="518"/>
        <v/>
      </c>
      <c r="N5569" s="38" t="str">
        <f t="shared" si="520"/>
        <v/>
      </c>
      <c r="O5569" s="38" t="str">
        <f t="shared" si="522"/>
        <v/>
      </c>
      <c r="P5569" s="39" t="str">
        <f t="shared" si="521"/>
        <v/>
      </c>
      <c r="AC5569" s="42" t="str">
        <f>IF(B5569="","",VLOOKUP(B5569,[2]Formula!B:C,2,0))</f>
        <v/>
      </c>
      <c r="AD5569" s="43" t="str">
        <f t="shared" si="519"/>
        <v/>
      </c>
    </row>
    <row r="5570" spans="1:30" x14ac:dyDescent="0.25">
      <c r="A5570" s="64"/>
      <c r="B5570" s="64"/>
      <c r="C5570" s="66"/>
      <c r="D5570" s="67"/>
      <c r="E5570" s="64"/>
      <c r="F5570" s="64"/>
      <c r="G5570" s="37" t="str">
        <f>IF(E5570="","",IF(OR(E5570="Project Management",E5570="Project Support",E5570="Sprint Management",E5570="Sprint Support"),"NA",ROUND((((VLOOKUP(AD5570,[2]Formula!V:X,3,0)))-SUMIF(AD:AD,AD5570,H:H)),2)))</f>
        <v/>
      </c>
      <c r="H5570" s="71"/>
      <c r="I5570" s="72"/>
      <c r="J5570" s="72"/>
      <c r="K5570" s="38" t="str">
        <f>IF(E5570="","",IF(OR(E5570="Project Management",E5570="Project Support",E5570="Sprint Management",E5570="Sprint Support"),"NA",(((SUMIF(AD:AD,AD5570,H:H)/VLOOKUP(AD5570,[2]Formula!V:X,3,0))*VLOOKUP(AD5570,[2]Formula!V:X,2,0))*H5570)/SUMIF(AD:AD,AD5570,H:H)))</f>
        <v/>
      </c>
      <c r="L5570" s="38" t="str">
        <f t="shared" ref="L5570:L5633" si="523">IFERROR(IF(K5570="NA",(H5570/I5570),(K5570/I5570)),"")</f>
        <v/>
      </c>
      <c r="M5570" s="38" t="str">
        <f t="shared" ref="M5570:M5633" si="524">IFERROR(IF(K5570="NA",1,(K5570/H5570)),"")</f>
        <v/>
      </c>
      <c r="N5570" s="38" t="str">
        <f t="shared" si="520"/>
        <v/>
      </c>
      <c r="O5570" s="38" t="str">
        <f t="shared" si="522"/>
        <v/>
      </c>
      <c r="P5570" s="39" t="str">
        <f t="shared" si="521"/>
        <v/>
      </c>
      <c r="AC5570" s="42" t="str">
        <f>IF(B5570="","",VLOOKUP(B5570,[2]Formula!B:C,2,0))</f>
        <v/>
      </c>
      <c r="AD5570" s="43" t="str">
        <f t="shared" ref="AD5570:AD5633" si="525">IF(B5570="","",CONCATENATE(B5570,"_",E5570))</f>
        <v/>
      </c>
    </row>
    <row r="5571" spans="1:30" x14ac:dyDescent="0.25">
      <c r="A5571" s="64"/>
      <c r="B5571" s="64"/>
      <c r="C5571" s="66"/>
      <c r="D5571" s="67"/>
      <c r="E5571" s="64"/>
      <c r="F5571" s="64"/>
      <c r="G5571" s="37" t="str">
        <f>IF(E5571="","",IF(OR(E5571="Project Management",E5571="Project Support",E5571="Sprint Management",E5571="Sprint Support"),"NA",ROUND((((VLOOKUP(AD5571,[2]Formula!V:X,3,0)))-SUMIF(AD:AD,AD5571,H:H)),2)))</f>
        <v/>
      </c>
      <c r="H5571" s="71"/>
      <c r="I5571" s="72"/>
      <c r="J5571" s="72"/>
      <c r="K5571" s="38" t="str">
        <f>IF(E5571="","",IF(OR(E5571="Project Management",E5571="Project Support",E5571="Sprint Management",E5571="Sprint Support"),"NA",(((SUMIF(AD:AD,AD5571,H:H)/VLOOKUP(AD5571,[2]Formula!V:X,3,0))*VLOOKUP(AD5571,[2]Formula!V:X,2,0))*H5571)/SUMIF(AD:AD,AD5571,H:H)))</f>
        <v/>
      </c>
      <c r="L5571" s="38" t="str">
        <f t="shared" si="523"/>
        <v/>
      </c>
      <c r="M5571" s="38" t="str">
        <f t="shared" si="524"/>
        <v/>
      </c>
      <c r="N5571" s="38" t="str">
        <f t="shared" ref="N5571:N5634" si="526">IFERROR(((L5571-M5571)/M5571)*100,"")</f>
        <v/>
      </c>
      <c r="O5571" s="38" t="str">
        <f t="shared" si="522"/>
        <v/>
      </c>
      <c r="P5571" s="39" t="str">
        <f t="shared" ref="P5571:P5634" si="527">IF(O5571="","",1)</f>
        <v/>
      </c>
      <c r="AC5571" s="42" t="str">
        <f>IF(B5571="","",VLOOKUP(B5571,[2]Formula!B:C,2,0))</f>
        <v/>
      </c>
      <c r="AD5571" s="43" t="str">
        <f t="shared" si="525"/>
        <v/>
      </c>
    </row>
    <row r="5572" spans="1:30" x14ac:dyDescent="0.25">
      <c r="A5572" s="64"/>
      <c r="B5572" s="64"/>
      <c r="C5572" s="66"/>
      <c r="D5572" s="67"/>
      <c r="E5572" s="64"/>
      <c r="F5572" s="64"/>
      <c r="G5572" s="37" t="str">
        <f>IF(E5572="","",IF(OR(E5572="Project Management",E5572="Project Support",E5572="Sprint Management",E5572="Sprint Support"),"NA",ROUND((((VLOOKUP(AD5572,[2]Formula!V:X,3,0)))-SUMIF(AD:AD,AD5572,H:H)),2)))</f>
        <v/>
      </c>
      <c r="H5572" s="71"/>
      <c r="I5572" s="72"/>
      <c r="J5572" s="72"/>
      <c r="K5572" s="38" t="str">
        <f>IF(E5572="","",IF(OR(E5572="Project Management",E5572="Project Support",E5572="Sprint Management",E5572="Sprint Support"),"NA",(((SUMIF(AD:AD,AD5572,H:H)/VLOOKUP(AD5572,[2]Formula!V:X,3,0))*VLOOKUP(AD5572,[2]Formula!V:X,2,0))*H5572)/SUMIF(AD:AD,AD5572,H:H)))</f>
        <v/>
      </c>
      <c r="L5572" s="38" t="str">
        <f t="shared" si="523"/>
        <v/>
      </c>
      <c r="M5572" s="38" t="str">
        <f t="shared" si="524"/>
        <v/>
      </c>
      <c r="N5572" s="38" t="str">
        <f t="shared" si="526"/>
        <v/>
      </c>
      <c r="O5572" s="38" t="str">
        <f t="shared" si="522"/>
        <v/>
      </c>
      <c r="P5572" s="39" t="str">
        <f t="shared" si="527"/>
        <v/>
      </c>
      <c r="AC5572" s="42" t="str">
        <f>IF(B5572="","",VLOOKUP(B5572,[2]Formula!B:C,2,0))</f>
        <v/>
      </c>
      <c r="AD5572" s="43" t="str">
        <f t="shared" si="525"/>
        <v/>
      </c>
    </row>
    <row r="5573" spans="1:30" x14ac:dyDescent="0.25">
      <c r="A5573" s="64"/>
      <c r="B5573" s="64"/>
      <c r="C5573" s="66"/>
      <c r="D5573" s="67"/>
      <c r="E5573" s="64"/>
      <c r="F5573" s="64"/>
      <c r="G5573" s="37" t="str">
        <f>IF(E5573="","",IF(OR(E5573="Project Management",E5573="Project Support",E5573="Sprint Management",E5573="Sprint Support"),"NA",ROUND((((VLOOKUP(AD5573,[2]Formula!V:X,3,0)))-SUMIF(AD:AD,AD5573,H:H)),2)))</f>
        <v/>
      </c>
      <c r="H5573" s="71"/>
      <c r="I5573" s="72"/>
      <c r="J5573" s="72"/>
      <c r="K5573" s="38" t="str">
        <f>IF(E5573="","",IF(OR(E5573="Project Management",E5573="Project Support",E5573="Sprint Management",E5573="Sprint Support"),"NA",(((SUMIF(AD:AD,AD5573,H:H)/VLOOKUP(AD5573,[2]Formula!V:X,3,0))*VLOOKUP(AD5573,[2]Formula!V:X,2,0))*H5573)/SUMIF(AD:AD,AD5573,H:H)))</f>
        <v/>
      </c>
      <c r="L5573" s="38" t="str">
        <f t="shared" si="523"/>
        <v/>
      </c>
      <c r="M5573" s="38" t="str">
        <f t="shared" si="524"/>
        <v/>
      </c>
      <c r="N5573" s="38" t="str">
        <f t="shared" si="526"/>
        <v/>
      </c>
      <c r="O5573" s="38" t="str">
        <f t="shared" si="522"/>
        <v/>
      </c>
      <c r="P5573" s="39" t="str">
        <f t="shared" si="527"/>
        <v/>
      </c>
      <c r="AC5573" s="42" t="str">
        <f>IF(B5573="","",VLOOKUP(B5573,[2]Formula!B:C,2,0))</f>
        <v/>
      </c>
      <c r="AD5573" s="43" t="str">
        <f t="shared" si="525"/>
        <v/>
      </c>
    </row>
    <row r="5574" spans="1:30" x14ac:dyDescent="0.25">
      <c r="A5574" s="64"/>
      <c r="B5574" s="64"/>
      <c r="C5574" s="66"/>
      <c r="D5574" s="67"/>
      <c r="E5574" s="64"/>
      <c r="F5574" s="64"/>
      <c r="G5574" s="37" t="str">
        <f>IF(E5574="","",IF(OR(E5574="Project Management",E5574="Project Support",E5574="Sprint Management",E5574="Sprint Support"),"NA",ROUND((((VLOOKUP(AD5574,[2]Formula!V:X,3,0)))-SUMIF(AD:AD,AD5574,H:H)),2)))</f>
        <v/>
      </c>
      <c r="H5574" s="71"/>
      <c r="I5574" s="72"/>
      <c r="J5574" s="72"/>
      <c r="K5574" s="38" t="str">
        <f>IF(E5574="","",IF(OR(E5574="Project Management",E5574="Project Support",E5574="Sprint Management",E5574="Sprint Support"),"NA",(((SUMIF(AD:AD,AD5574,H:H)/VLOOKUP(AD5574,[2]Formula!V:X,3,0))*VLOOKUP(AD5574,[2]Formula!V:X,2,0))*H5574)/SUMIF(AD:AD,AD5574,H:H)))</f>
        <v/>
      </c>
      <c r="L5574" s="38" t="str">
        <f t="shared" si="523"/>
        <v/>
      </c>
      <c r="M5574" s="38" t="str">
        <f t="shared" si="524"/>
        <v/>
      </c>
      <c r="N5574" s="38" t="str">
        <f t="shared" si="526"/>
        <v/>
      </c>
      <c r="O5574" s="38" t="str">
        <f t="shared" si="522"/>
        <v/>
      </c>
      <c r="P5574" s="39" t="str">
        <f t="shared" si="527"/>
        <v/>
      </c>
      <c r="AC5574" s="42" t="str">
        <f>IF(B5574="","",VLOOKUP(B5574,[2]Formula!B:C,2,0))</f>
        <v/>
      </c>
      <c r="AD5574" s="43" t="str">
        <f t="shared" si="525"/>
        <v/>
      </c>
    </row>
    <row r="5575" spans="1:30" x14ac:dyDescent="0.25">
      <c r="A5575" s="64"/>
      <c r="B5575" s="64"/>
      <c r="C5575" s="66"/>
      <c r="D5575" s="67"/>
      <c r="E5575" s="64"/>
      <c r="F5575" s="64"/>
      <c r="G5575" s="37" t="str">
        <f>IF(E5575="","",IF(OR(E5575="Project Management",E5575="Project Support",E5575="Sprint Management",E5575="Sprint Support"),"NA",ROUND((((VLOOKUP(AD5575,[2]Formula!V:X,3,0)))-SUMIF(AD:AD,AD5575,H:H)),2)))</f>
        <v/>
      </c>
      <c r="H5575" s="71"/>
      <c r="I5575" s="72"/>
      <c r="J5575" s="72"/>
      <c r="K5575" s="38" t="str">
        <f>IF(E5575="","",IF(OR(E5575="Project Management",E5575="Project Support",E5575="Sprint Management",E5575="Sprint Support"),"NA",(((SUMIF(AD:AD,AD5575,H:H)/VLOOKUP(AD5575,[2]Formula!V:X,3,0))*VLOOKUP(AD5575,[2]Formula!V:X,2,0))*H5575)/SUMIF(AD:AD,AD5575,H:H)))</f>
        <v/>
      </c>
      <c r="L5575" s="38" t="str">
        <f t="shared" si="523"/>
        <v/>
      </c>
      <c r="M5575" s="38" t="str">
        <f t="shared" si="524"/>
        <v/>
      </c>
      <c r="N5575" s="38" t="str">
        <f t="shared" si="526"/>
        <v/>
      </c>
      <c r="O5575" s="38" t="str">
        <f t="shared" si="522"/>
        <v/>
      </c>
      <c r="P5575" s="39" t="str">
        <f t="shared" si="527"/>
        <v/>
      </c>
      <c r="AC5575" s="42" t="str">
        <f>IF(B5575="","",VLOOKUP(B5575,[2]Formula!B:C,2,0))</f>
        <v/>
      </c>
      <c r="AD5575" s="43" t="str">
        <f t="shared" si="525"/>
        <v/>
      </c>
    </row>
    <row r="5576" spans="1:30" x14ac:dyDescent="0.25">
      <c r="A5576" s="64"/>
      <c r="B5576" s="64"/>
      <c r="C5576" s="66"/>
      <c r="D5576" s="67"/>
      <c r="E5576" s="64"/>
      <c r="F5576" s="64"/>
      <c r="G5576" s="37" t="str">
        <f>IF(E5576="","",IF(OR(E5576="Project Management",E5576="Project Support",E5576="Sprint Management",E5576="Sprint Support"),"NA",ROUND((((VLOOKUP(AD5576,[2]Formula!V:X,3,0)))-SUMIF(AD:AD,AD5576,H:H)),2)))</f>
        <v/>
      </c>
      <c r="H5576" s="71"/>
      <c r="I5576" s="72"/>
      <c r="J5576" s="72"/>
      <c r="K5576" s="38" t="str">
        <f>IF(E5576="","",IF(OR(E5576="Project Management",E5576="Project Support",E5576="Sprint Management",E5576="Sprint Support"),"NA",(((SUMIF(AD:AD,AD5576,H:H)/VLOOKUP(AD5576,[2]Formula!V:X,3,0))*VLOOKUP(AD5576,[2]Formula!V:X,2,0))*H5576)/SUMIF(AD:AD,AD5576,H:H)))</f>
        <v/>
      </c>
      <c r="L5576" s="38" t="str">
        <f t="shared" si="523"/>
        <v/>
      </c>
      <c r="M5576" s="38" t="str">
        <f t="shared" si="524"/>
        <v/>
      </c>
      <c r="N5576" s="38" t="str">
        <f t="shared" si="526"/>
        <v/>
      </c>
      <c r="O5576" s="38" t="str">
        <f t="shared" si="522"/>
        <v/>
      </c>
      <c r="P5576" s="39" t="str">
        <f t="shared" si="527"/>
        <v/>
      </c>
      <c r="AC5576" s="42" t="str">
        <f>IF(B5576="","",VLOOKUP(B5576,[2]Formula!B:C,2,0))</f>
        <v/>
      </c>
      <c r="AD5576" s="43" t="str">
        <f t="shared" si="525"/>
        <v/>
      </c>
    </row>
    <row r="5577" spans="1:30" x14ac:dyDescent="0.25">
      <c r="A5577" s="64"/>
      <c r="B5577" s="64"/>
      <c r="C5577" s="66"/>
      <c r="D5577" s="67"/>
      <c r="E5577" s="64"/>
      <c r="F5577" s="64"/>
      <c r="G5577" s="37" t="str">
        <f>IF(E5577="","",IF(OR(E5577="Project Management",E5577="Project Support",E5577="Sprint Management",E5577="Sprint Support"),"NA",ROUND((((VLOOKUP(AD5577,[2]Formula!V:X,3,0)))-SUMIF(AD:AD,AD5577,H:H)),2)))</f>
        <v/>
      </c>
      <c r="H5577" s="71"/>
      <c r="I5577" s="72"/>
      <c r="J5577" s="72"/>
      <c r="K5577" s="38" t="str">
        <f>IF(E5577="","",IF(OR(E5577="Project Management",E5577="Project Support",E5577="Sprint Management",E5577="Sprint Support"),"NA",(((SUMIF(AD:AD,AD5577,H:H)/VLOOKUP(AD5577,[2]Formula!V:X,3,0))*VLOOKUP(AD5577,[2]Formula!V:X,2,0))*H5577)/SUMIF(AD:AD,AD5577,H:H)))</f>
        <v/>
      </c>
      <c r="L5577" s="38" t="str">
        <f t="shared" si="523"/>
        <v/>
      </c>
      <c r="M5577" s="38" t="str">
        <f t="shared" si="524"/>
        <v/>
      </c>
      <c r="N5577" s="38" t="str">
        <f t="shared" si="526"/>
        <v/>
      </c>
      <c r="O5577" s="38" t="str">
        <f t="shared" si="522"/>
        <v/>
      </c>
      <c r="P5577" s="39" t="str">
        <f t="shared" si="527"/>
        <v/>
      </c>
      <c r="AC5577" s="42" t="str">
        <f>IF(B5577="","",VLOOKUP(B5577,[2]Formula!B:C,2,0))</f>
        <v/>
      </c>
      <c r="AD5577" s="43" t="str">
        <f t="shared" si="525"/>
        <v/>
      </c>
    </row>
    <row r="5578" spans="1:30" x14ac:dyDescent="0.25">
      <c r="A5578" s="64"/>
      <c r="B5578" s="64"/>
      <c r="C5578" s="66"/>
      <c r="D5578" s="67"/>
      <c r="E5578" s="64"/>
      <c r="F5578" s="64"/>
      <c r="G5578" s="37" t="str">
        <f>IF(E5578="","",IF(OR(E5578="Project Management",E5578="Project Support",E5578="Sprint Management",E5578="Sprint Support"),"NA",ROUND((((VLOOKUP(AD5578,[2]Formula!V:X,3,0)))-SUMIF(AD:AD,AD5578,H:H)),2)))</f>
        <v/>
      </c>
      <c r="H5578" s="71"/>
      <c r="I5578" s="72"/>
      <c r="J5578" s="72"/>
      <c r="K5578" s="38" t="str">
        <f>IF(E5578="","",IF(OR(E5578="Project Management",E5578="Project Support",E5578="Sprint Management",E5578="Sprint Support"),"NA",(((SUMIF(AD:AD,AD5578,H:H)/VLOOKUP(AD5578,[2]Formula!V:X,3,0))*VLOOKUP(AD5578,[2]Formula!V:X,2,0))*H5578)/SUMIF(AD:AD,AD5578,H:H)))</f>
        <v/>
      </c>
      <c r="L5578" s="38" t="str">
        <f t="shared" si="523"/>
        <v/>
      </c>
      <c r="M5578" s="38" t="str">
        <f t="shared" si="524"/>
        <v/>
      </c>
      <c r="N5578" s="38" t="str">
        <f t="shared" si="526"/>
        <v/>
      </c>
      <c r="O5578" s="38" t="str">
        <f t="shared" si="522"/>
        <v/>
      </c>
      <c r="P5578" s="39" t="str">
        <f t="shared" si="527"/>
        <v/>
      </c>
      <c r="AC5578" s="42" t="str">
        <f>IF(B5578="","",VLOOKUP(B5578,[2]Formula!B:C,2,0))</f>
        <v/>
      </c>
      <c r="AD5578" s="43" t="str">
        <f t="shared" si="525"/>
        <v/>
      </c>
    </row>
    <row r="5579" spans="1:30" x14ac:dyDescent="0.25">
      <c r="A5579" s="64"/>
      <c r="B5579" s="64"/>
      <c r="C5579" s="66"/>
      <c r="D5579" s="67"/>
      <c r="E5579" s="64"/>
      <c r="F5579" s="64"/>
      <c r="G5579" s="37" t="str">
        <f>IF(E5579="","",IF(OR(E5579="Project Management",E5579="Project Support",E5579="Sprint Management",E5579="Sprint Support"),"NA",ROUND((((VLOOKUP(AD5579,[2]Formula!V:X,3,0)))-SUMIF(AD:AD,AD5579,H:H)),2)))</f>
        <v/>
      </c>
      <c r="H5579" s="71"/>
      <c r="I5579" s="72"/>
      <c r="J5579" s="72"/>
      <c r="K5579" s="38" t="str">
        <f>IF(E5579="","",IF(OR(E5579="Project Management",E5579="Project Support",E5579="Sprint Management",E5579="Sprint Support"),"NA",(((SUMIF(AD:AD,AD5579,H:H)/VLOOKUP(AD5579,[2]Formula!V:X,3,0))*VLOOKUP(AD5579,[2]Formula!V:X,2,0))*H5579)/SUMIF(AD:AD,AD5579,H:H)))</f>
        <v/>
      </c>
      <c r="L5579" s="38" t="str">
        <f t="shared" si="523"/>
        <v/>
      </c>
      <c r="M5579" s="38" t="str">
        <f t="shared" si="524"/>
        <v/>
      </c>
      <c r="N5579" s="38" t="str">
        <f t="shared" si="526"/>
        <v/>
      </c>
      <c r="O5579" s="38" t="str">
        <f t="shared" si="522"/>
        <v/>
      </c>
      <c r="P5579" s="39" t="str">
        <f t="shared" si="527"/>
        <v/>
      </c>
      <c r="AC5579" s="42" t="str">
        <f>IF(B5579="","",VLOOKUP(B5579,[2]Formula!B:C,2,0))</f>
        <v/>
      </c>
      <c r="AD5579" s="43" t="str">
        <f t="shared" si="525"/>
        <v/>
      </c>
    </row>
    <row r="5580" spans="1:30" x14ac:dyDescent="0.25">
      <c r="A5580" s="64"/>
      <c r="B5580" s="64"/>
      <c r="C5580" s="66"/>
      <c r="D5580" s="67"/>
      <c r="E5580" s="64"/>
      <c r="F5580" s="64"/>
      <c r="G5580" s="37" t="str">
        <f>IF(E5580="","",IF(OR(E5580="Project Management",E5580="Project Support",E5580="Sprint Management",E5580="Sprint Support"),"NA",ROUND((((VLOOKUP(AD5580,[2]Formula!V:X,3,0)))-SUMIF(AD:AD,AD5580,H:H)),2)))</f>
        <v/>
      </c>
      <c r="H5580" s="71"/>
      <c r="I5580" s="72"/>
      <c r="J5580" s="72"/>
      <c r="K5580" s="38" t="str">
        <f>IF(E5580="","",IF(OR(E5580="Project Management",E5580="Project Support",E5580="Sprint Management",E5580="Sprint Support"),"NA",(((SUMIF(AD:AD,AD5580,H:H)/VLOOKUP(AD5580,[2]Formula!V:X,3,0))*VLOOKUP(AD5580,[2]Formula!V:X,2,0))*H5580)/SUMIF(AD:AD,AD5580,H:H)))</f>
        <v/>
      </c>
      <c r="L5580" s="38" t="str">
        <f t="shared" si="523"/>
        <v/>
      </c>
      <c r="M5580" s="38" t="str">
        <f t="shared" si="524"/>
        <v/>
      </c>
      <c r="N5580" s="38" t="str">
        <f t="shared" si="526"/>
        <v/>
      </c>
      <c r="O5580" s="38" t="str">
        <f t="shared" si="522"/>
        <v/>
      </c>
      <c r="P5580" s="39" t="str">
        <f t="shared" si="527"/>
        <v/>
      </c>
      <c r="AC5580" s="42" t="str">
        <f>IF(B5580="","",VLOOKUP(B5580,[2]Formula!B:C,2,0))</f>
        <v/>
      </c>
      <c r="AD5580" s="43" t="str">
        <f t="shared" si="525"/>
        <v/>
      </c>
    </row>
    <row r="5581" spans="1:30" x14ac:dyDescent="0.25">
      <c r="A5581" s="64"/>
      <c r="B5581" s="64"/>
      <c r="C5581" s="66"/>
      <c r="D5581" s="67"/>
      <c r="E5581" s="64"/>
      <c r="F5581" s="64"/>
      <c r="G5581" s="37" t="str">
        <f>IF(E5581="","",IF(OR(E5581="Project Management",E5581="Project Support",E5581="Sprint Management",E5581="Sprint Support"),"NA",ROUND((((VLOOKUP(AD5581,[2]Formula!V:X,3,0)))-SUMIF(AD:AD,AD5581,H:H)),2)))</f>
        <v/>
      </c>
      <c r="H5581" s="71"/>
      <c r="I5581" s="72"/>
      <c r="J5581" s="72"/>
      <c r="K5581" s="38" t="str">
        <f>IF(E5581="","",IF(OR(E5581="Project Management",E5581="Project Support",E5581="Sprint Management",E5581="Sprint Support"),"NA",(((SUMIF(AD:AD,AD5581,H:H)/VLOOKUP(AD5581,[2]Formula!V:X,3,0))*VLOOKUP(AD5581,[2]Formula!V:X,2,0))*H5581)/SUMIF(AD:AD,AD5581,H:H)))</f>
        <v/>
      </c>
      <c r="L5581" s="38" t="str">
        <f t="shared" si="523"/>
        <v/>
      </c>
      <c r="M5581" s="38" t="str">
        <f t="shared" si="524"/>
        <v/>
      </c>
      <c r="N5581" s="38" t="str">
        <f t="shared" si="526"/>
        <v/>
      </c>
      <c r="O5581" s="38" t="str">
        <f t="shared" si="522"/>
        <v/>
      </c>
      <c r="P5581" s="39" t="str">
        <f t="shared" si="527"/>
        <v/>
      </c>
      <c r="AC5581" s="42" t="str">
        <f>IF(B5581="","",VLOOKUP(B5581,[2]Formula!B:C,2,0))</f>
        <v/>
      </c>
      <c r="AD5581" s="43" t="str">
        <f t="shared" si="525"/>
        <v/>
      </c>
    </row>
    <row r="5582" spans="1:30" x14ac:dyDescent="0.25">
      <c r="A5582" s="64"/>
      <c r="B5582" s="64"/>
      <c r="C5582" s="66"/>
      <c r="D5582" s="67"/>
      <c r="E5582" s="64"/>
      <c r="F5582" s="64"/>
      <c r="G5582" s="37" t="str">
        <f>IF(E5582="","",IF(OR(E5582="Project Management",E5582="Project Support",E5582="Sprint Management",E5582="Sprint Support"),"NA",ROUND((((VLOOKUP(AD5582,[2]Formula!V:X,3,0)))-SUMIF(AD:AD,AD5582,H:H)),2)))</f>
        <v/>
      </c>
      <c r="H5582" s="71"/>
      <c r="I5582" s="72"/>
      <c r="J5582" s="72"/>
      <c r="K5582" s="38" t="str">
        <f>IF(E5582="","",IF(OR(E5582="Project Management",E5582="Project Support",E5582="Sprint Management",E5582="Sprint Support"),"NA",(((SUMIF(AD:AD,AD5582,H:H)/VLOOKUP(AD5582,[2]Formula!V:X,3,0))*VLOOKUP(AD5582,[2]Formula!V:X,2,0))*H5582)/SUMIF(AD:AD,AD5582,H:H)))</f>
        <v/>
      </c>
      <c r="L5582" s="38" t="str">
        <f t="shared" si="523"/>
        <v/>
      </c>
      <c r="M5582" s="38" t="str">
        <f t="shared" si="524"/>
        <v/>
      </c>
      <c r="N5582" s="38" t="str">
        <f t="shared" si="526"/>
        <v/>
      </c>
      <c r="O5582" s="38" t="str">
        <f t="shared" si="522"/>
        <v/>
      </c>
      <c r="P5582" s="39" t="str">
        <f t="shared" si="527"/>
        <v/>
      </c>
      <c r="AC5582" s="42" t="str">
        <f>IF(B5582="","",VLOOKUP(B5582,[2]Formula!B:C,2,0))</f>
        <v/>
      </c>
      <c r="AD5582" s="43" t="str">
        <f t="shared" si="525"/>
        <v/>
      </c>
    </row>
    <row r="5583" spans="1:30" x14ac:dyDescent="0.25">
      <c r="A5583" s="64"/>
      <c r="B5583" s="64"/>
      <c r="C5583" s="66"/>
      <c r="D5583" s="67"/>
      <c r="E5583" s="64"/>
      <c r="F5583" s="64"/>
      <c r="G5583" s="37" t="str">
        <f>IF(E5583="","",IF(OR(E5583="Project Management",E5583="Project Support",E5583="Sprint Management",E5583="Sprint Support"),"NA",ROUND((((VLOOKUP(AD5583,[2]Formula!V:X,3,0)))-SUMIF(AD:AD,AD5583,H:H)),2)))</f>
        <v/>
      </c>
      <c r="H5583" s="71"/>
      <c r="I5583" s="72"/>
      <c r="J5583" s="72"/>
      <c r="K5583" s="38" t="str">
        <f>IF(E5583="","",IF(OR(E5583="Project Management",E5583="Project Support",E5583="Sprint Management",E5583="Sprint Support"),"NA",(((SUMIF(AD:AD,AD5583,H:H)/VLOOKUP(AD5583,[2]Formula!V:X,3,0))*VLOOKUP(AD5583,[2]Formula!V:X,2,0))*H5583)/SUMIF(AD:AD,AD5583,H:H)))</f>
        <v/>
      </c>
      <c r="L5583" s="38" t="str">
        <f t="shared" si="523"/>
        <v/>
      </c>
      <c r="M5583" s="38" t="str">
        <f t="shared" si="524"/>
        <v/>
      </c>
      <c r="N5583" s="38" t="str">
        <f t="shared" si="526"/>
        <v/>
      </c>
      <c r="O5583" s="38" t="str">
        <f t="shared" si="522"/>
        <v/>
      </c>
      <c r="P5583" s="39" t="str">
        <f t="shared" si="527"/>
        <v/>
      </c>
      <c r="AC5583" s="42" t="str">
        <f>IF(B5583="","",VLOOKUP(B5583,[2]Formula!B:C,2,0))</f>
        <v/>
      </c>
      <c r="AD5583" s="43" t="str">
        <f t="shared" si="525"/>
        <v/>
      </c>
    </row>
    <row r="5584" spans="1:30" x14ac:dyDescent="0.25">
      <c r="A5584" s="64"/>
      <c r="B5584" s="64"/>
      <c r="C5584" s="66"/>
      <c r="D5584" s="67"/>
      <c r="E5584" s="64"/>
      <c r="F5584" s="64"/>
      <c r="G5584" s="37" t="str">
        <f>IF(E5584="","",IF(OR(E5584="Project Management",E5584="Project Support",E5584="Sprint Management",E5584="Sprint Support"),"NA",ROUND((((VLOOKUP(AD5584,[2]Formula!V:X,3,0)))-SUMIF(AD:AD,AD5584,H:H)),2)))</f>
        <v/>
      </c>
      <c r="H5584" s="71"/>
      <c r="I5584" s="72"/>
      <c r="J5584" s="72"/>
      <c r="K5584" s="38" t="str">
        <f>IF(E5584="","",IF(OR(E5584="Project Management",E5584="Project Support",E5584="Sprint Management",E5584="Sprint Support"),"NA",(((SUMIF(AD:AD,AD5584,H:H)/VLOOKUP(AD5584,[2]Formula!V:X,3,0))*VLOOKUP(AD5584,[2]Formula!V:X,2,0))*H5584)/SUMIF(AD:AD,AD5584,H:H)))</f>
        <v/>
      </c>
      <c r="L5584" s="38" t="str">
        <f t="shared" si="523"/>
        <v/>
      </c>
      <c r="M5584" s="38" t="str">
        <f t="shared" si="524"/>
        <v/>
      </c>
      <c r="N5584" s="38" t="str">
        <f t="shared" si="526"/>
        <v/>
      </c>
      <c r="O5584" s="38" t="str">
        <f t="shared" si="522"/>
        <v/>
      </c>
      <c r="P5584" s="39" t="str">
        <f t="shared" si="527"/>
        <v/>
      </c>
      <c r="AC5584" s="42" t="str">
        <f>IF(B5584="","",VLOOKUP(B5584,[2]Formula!B:C,2,0))</f>
        <v/>
      </c>
      <c r="AD5584" s="43" t="str">
        <f t="shared" si="525"/>
        <v/>
      </c>
    </row>
    <row r="5585" spans="1:30" x14ac:dyDescent="0.25">
      <c r="A5585" s="64"/>
      <c r="B5585" s="64"/>
      <c r="C5585" s="66"/>
      <c r="D5585" s="67"/>
      <c r="E5585" s="64"/>
      <c r="F5585" s="64"/>
      <c r="G5585" s="37" t="str">
        <f>IF(E5585="","",IF(OR(E5585="Project Management",E5585="Project Support",E5585="Sprint Management",E5585="Sprint Support"),"NA",ROUND((((VLOOKUP(AD5585,[2]Formula!V:X,3,0)))-SUMIF(AD:AD,AD5585,H:H)),2)))</f>
        <v/>
      </c>
      <c r="H5585" s="71"/>
      <c r="I5585" s="72"/>
      <c r="J5585" s="72"/>
      <c r="K5585" s="38" t="str">
        <f>IF(E5585="","",IF(OR(E5585="Project Management",E5585="Project Support",E5585="Sprint Management",E5585="Sprint Support"),"NA",(((SUMIF(AD:AD,AD5585,H:H)/VLOOKUP(AD5585,[2]Formula!V:X,3,0))*VLOOKUP(AD5585,[2]Formula!V:X,2,0))*H5585)/SUMIF(AD:AD,AD5585,H:H)))</f>
        <v/>
      </c>
      <c r="L5585" s="38" t="str">
        <f t="shared" si="523"/>
        <v/>
      </c>
      <c r="M5585" s="38" t="str">
        <f t="shared" si="524"/>
        <v/>
      </c>
      <c r="N5585" s="38" t="str">
        <f t="shared" si="526"/>
        <v/>
      </c>
      <c r="O5585" s="38" t="str">
        <f t="shared" si="522"/>
        <v/>
      </c>
      <c r="P5585" s="39" t="str">
        <f t="shared" si="527"/>
        <v/>
      </c>
      <c r="AC5585" s="42" t="str">
        <f>IF(B5585="","",VLOOKUP(B5585,[2]Formula!B:C,2,0))</f>
        <v/>
      </c>
      <c r="AD5585" s="43" t="str">
        <f t="shared" si="525"/>
        <v/>
      </c>
    </row>
    <row r="5586" spans="1:30" x14ac:dyDescent="0.25">
      <c r="A5586" s="64"/>
      <c r="B5586" s="64"/>
      <c r="C5586" s="66"/>
      <c r="D5586" s="67"/>
      <c r="E5586" s="64"/>
      <c r="F5586" s="64"/>
      <c r="G5586" s="37" t="str">
        <f>IF(E5586="","",IF(OR(E5586="Project Management",E5586="Project Support",E5586="Sprint Management",E5586="Sprint Support"),"NA",ROUND((((VLOOKUP(AD5586,[2]Formula!V:X,3,0)))-SUMIF(AD:AD,AD5586,H:H)),2)))</f>
        <v/>
      </c>
      <c r="H5586" s="71"/>
      <c r="I5586" s="72"/>
      <c r="J5586" s="72"/>
      <c r="K5586" s="38" t="str">
        <f>IF(E5586="","",IF(OR(E5586="Project Management",E5586="Project Support",E5586="Sprint Management",E5586="Sprint Support"),"NA",(((SUMIF(AD:AD,AD5586,H:H)/VLOOKUP(AD5586,[2]Formula!V:X,3,0))*VLOOKUP(AD5586,[2]Formula!V:X,2,0))*H5586)/SUMIF(AD:AD,AD5586,H:H)))</f>
        <v/>
      </c>
      <c r="L5586" s="38" t="str">
        <f t="shared" si="523"/>
        <v/>
      </c>
      <c r="M5586" s="38" t="str">
        <f t="shared" si="524"/>
        <v/>
      </c>
      <c r="N5586" s="38" t="str">
        <f t="shared" si="526"/>
        <v/>
      </c>
      <c r="O5586" s="38" t="str">
        <f t="shared" si="522"/>
        <v/>
      </c>
      <c r="P5586" s="39" t="str">
        <f t="shared" si="527"/>
        <v/>
      </c>
      <c r="AC5586" s="42" t="str">
        <f>IF(B5586="","",VLOOKUP(B5586,[2]Formula!B:C,2,0))</f>
        <v/>
      </c>
      <c r="AD5586" s="43" t="str">
        <f t="shared" si="525"/>
        <v/>
      </c>
    </row>
    <row r="5587" spans="1:30" x14ac:dyDescent="0.25">
      <c r="A5587" s="64"/>
      <c r="B5587" s="64"/>
      <c r="C5587" s="66"/>
      <c r="D5587" s="67"/>
      <c r="E5587" s="64"/>
      <c r="F5587" s="64"/>
      <c r="G5587" s="37" t="str">
        <f>IF(E5587="","",IF(OR(E5587="Project Management",E5587="Project Support",E5587="Sprint Management",E5587="Sprint Support"),"NA",ROUND((((VLOOKUP(AD5587,[2]Formula!V:X,3,0)))-SUMIF(AD:AD,AD5587,H:H)),2)))</f>
        <v/>
      </c>
      <c r="H5587" s="71"/>
      <c r="I5587" s="72"/>
      <c r="J5587" s="72"/>
      <c r="K5587" s="38" t="str">
        <f>IF(E5587="","",IF(OR(E5587="Project Management",E5587="Project Support",E5587="Sprint Management",E5587="Sprint Support"),"NA",(((SUMIF(AD:AD,AD5587,H:H)/VLOOKUP(AD5587,[2]Formula!V:X,3,0))*VLOOKUP(AD5587,[2]Formula!V:X,2,0))*H5587)/SUMIF(AD:AD,AD5587,H:H)))</f>
        <v/>
      </c>
      <c r="L5587" s="38" t="str">
        <f t="shared" si="523"/>
        <v/>
      </c>
      <c r="M5587" s="38" t="str">
        <f t="shared" si="524"/>
        <v/>
      </c>
      <c r="N5587" s="38" t="str">
        <f t="shared" si="526"/>
        <v/>
      </c>
      <c r="O5587" s="38" t="str">
        <f t="shared" si="522"/>
        <v/>
      </c>
      <c r="P5587" s="39" t="str">
        <f t="shared" si="527"/>
        <v/>
      </c>
      <c r="AC5587" s="42" t="str">
        <f>IF(B5587="","",VLOOKUP(B5587,[2]Formula!B:C,2,0))</f>
        <v/>
      </c>
      <c r="AD5587" s="43" t="str">
        <f t="shared" si="525"/>
        <v/>
      </c>
    </row>
    <row r="5588" spans="1:30" x14ac:dyDescent="0.25">
      <c r="A5588" s="64"/>
      <c r="B5588" s="64"/>
      <c r="C5588" s="66"/>
      <c r="D5588" s="67"/>
      <c r="E5588" s="64"/>
      <c r="F5588" s="64"/>
      <c r="G5588" s="37" t="str">
        <f>IF(E5588="","",IF(OR(E5588="Project Management",E5588="Project Support",E5588="Sprint Management",E5588="Sprint Support"),"NA",ROUND((((VLOOKUP(AD5588,[2]Formula!V:X,3,0)))-SUMIF(AD:AD,AD5588,H:H)),2)))</f>
        <v/>
      </c>
      <c r="H5588" s="71"/>
      <c r="I5588" s="72"/>
      <c r="J5588" s="72"/>
      <c r="K5588" s="38" t="str">
        <f>IF(E5588="","",IF(OR(E5588="Project Management",E5588="Project Support",E5588="Sprint Management",E5588="Sprint Support"),"NA",(((SUMIF(AD:AD,AD5588,H:H)/VLOOKUP(AD5588,[2]Formula!V:X,3,0))*VLOOKUP(AD5588,[2]Formula!V:X,2,0))*H5588)/SUMIF(AD:AD,AD5588,H:H)))</f>
        <v/>
      </c>
      <c r="L5588" s="38" t="str">
        <f t="shared" si="523"/>
        <v/>
      </c>
      <c r="M5588" s="38" t="str">
        <f t="shared" si="524"/>
        <v/>
      </c>
      <c r="N5588" s="38" t="str">
        <f t="shared" si="526"/>
        <v/>
      </c>
      <c r="O5588" s="38" t="str">
        <f t="shared" si="522"/>
        <v/>
      </c>
      <c r="P5588" s="39" t="str">
        <f t="shared" si="527"/>
        <v/>
      </c>
      <c r="AC5588" s="42" t="str">
        <f>IF(B5588="","",VLOOKUP(B5588,[2]Formula!B:C,2,0))</f>
        <v/>
      </c>
      <c r="AD5588" s="43" t="str">
        <f t="shared" si="525"/>
        <v/>
      </c>
    </row>
    <row r="5589" spans="1:30" x14ac:dyDescent="0.25">
      <c r="A5589" s="64"/>
      <c r="B5589" s="64"/>
      <c r="C5589" s="66"/>
      <c r="D5589" s="67"/>
      <c r="E5589" s="64"/>
      <c r="F5589" s="64"/>
      <c r="G5589" s="37" t="str">
        <f>IF(E5589="","",IF(OR(E5589="Project Management",E5589="Project Support",E5589="Sprint Management",E5589="Sprint Support"),"NA",ROUND((((VLOOKUP(AD5589,[2]Formula!V:X,3,0)))-SUMIF(AD:AD,AD5589,H:H)),2)))</f>
        <v/>
      </c>
      <c r="H5589" s="71"/>
      <c r="I5589" s="72"/>
      <c r="J5589" s="72"/>
      <c r="K5589" s="38" t="str">
        <f>IF(E5589="","",IF(OR(E5589="Project Management",E5589="Project Support",E5589="Sprint Management",E5589="Sprint Support"),"NA",(((SUMIF(AD:AD,AD5589,H:H)/VLOOKUP(AD5589,[2]Formula!V:X,3,0))*VLOOKUP(AD5589,[2]Formula!V:X,2,0))*H5589)/SUMIF(AD:AD,AD5589,H:H)))</f>
        <v/>
      </c>
      <c r="L5589" s="38" t="str">
        <f t="shared" si="523"/>
        <v/>
      </c>
      <c r="M5589" s="38" t="str">
        <f t="shared" si="524"/>
        <v/>
      </c>
      <c r="N5589" s="38" t="str">
        <f t="shared" si="526"/>
        <v/>
      </c>
      <c r="O5589" s="38" t="str">
        <f t="shared" si="522"/>
        <v/>
      </c>
      <c r="P5589" s="39" t="str">
        <f t="shared" si="527"/>
        <v/>
      </c>
      <c r="AC5589" s="42" t="str">
        <f>IF(B5589="","",VLOOKUP(B5589,[2]Formula!B:C,2,0))</f>
        <v/>
      </c>
      <c r="AD5589" s="43" t="str">
        <f t="shared" si="525"/>
        <v/>
      </c>
    </row>
    <row r="5590" spans="1:30" x14ac:dyDescent="0.25">
      <c r="A5590" s="64"/>
      <c r="B5590" s="64"/>
      <c r="C5590" s="66"/>
      <c r="D5590" s="67"/>
      <c r="E5590" s="64"/>
      <c r="F5590" s="64"/>
      <c r="G5590" s="37" t="str">
        <f>IF(E5590="","",IF(OR(E5590="Project Management",E5590="Project Support",E5590="Sprint Management",E5590="Sprint Support"),"NA",ROUND((((VLOOKUP(AD5590,[2]Formula!V:X,3,0)))-SUMIF(AD:AD,AD5590,H:H)),2)))</f>
        <v/>
      </c>
      <c r="H5590" s="71"/>
      <c r="I5590" s="72"/>
      <c r="J5590" s="72"/>
      <c r="K5590" s="38" t="str">
        <f>IF(E5590="","",IF(OR(E5590="Project Management",E5590="Project Support",E5590="Sprint Management",E5590="Sprint Support"),"NA",(((SUMIF(AD:AD,AD5590,H:H)/VLOOKUP(AD5590,[2]Formula!V:X,3,0))*VLOOKUP(AD5590,[2]Formula!V:X,2,0))*H5590)/SUMIF(AD:AD,AD5590,H:H)))</f>
        <v/>
      </c>
      <c r="L5590" s="38" t="str">
        <f t="shared" si="523"/>
        <v/>
      </c>
      <c r="M5590" s="38" t="str">
        <f t="shared" si="524"/>
        <v/>
      </c>
      <c r="N5590" s="38" t="str">
        <f t="shared" si="526"/>
        <v/>
      </c>
      <c r="O5590" s="38" t="str">
        <f t="shared" si="522"/>
        <v/>
      </c>
      <c r="P5590" s="39" t="str">
        <f t="shared" si="527"/>
        <v/>
      </c>
      <c r="AC5590" s="42" t="str">
        <f>IF(B5590="","",VLOOKUP(B5590,[2]Formula!B:C,2,0))</f>
        <v/>
      </c>
      <c r="AD5590" s="43" t="str">
        <f t="shared" si="525"/>
        <v/>
      </c>
    </row>
    <row r="5591" spans="1:30" x14ac:dyDescent="0.25">
      <c r="A5591" s="64"/>
      <c r="B5591" s="64"/>
      <c r="C5591" s="66"/>
      <c r="D5591" s="67"/>
      <c r="E5591" s="64"/>
      <c r="F5591" s="64"/>
      <c r="G5591" s="37" t="str">
        <f>IF(E5591="","",IF(OR(E5591="Project Management",E5591="Project Support",E5591="Sprint Management",E5591="Sprint Support"),"NA",ROUND((((VLOOKUP(AD5591,[2]Formula!V:X,3,0)))-SUMIF(AD:AD,AD5591,H:H)),2)))</f>
        <v/>
      </c>
      <c r="H5591" s="71"/>
      <c r="I5591" s="72"/>
      <c r="J5591" s="72"/>
      <c r="K5591" s="38" t="str">
        <f>IF(E5591="","",IF(OR(E5591="Project Management",E5591="Project Support",E5591="Sprint Management",E5591="Sprint Support"),"NA",(((SUMIF(AD:AD,AD5591,H:H)/VLOOKUP(AD5591,[2]Formula!V:X,3,0))*VLOOKUP(AD5591,[2]Formula!V:X,2,0))*H5591)/SUMIF(AD:AD,AD5591,H:H)))</f>
        <v/>
      </c>
      <c r="L5591" s="38" t="str">
        <f t="shared" si="523"/>
        <v/>
      </c>
      <c r="M5591" s="38" t="str">
        <f t="shared" si="524"/>
        <v/>
      </c>
      <c r="N5591" s="38" t="str">
        <f t="shared" si="526"/>
        <v/>
      </c>
      <c r="O5591" s="38" t="str">
        <f t="shared" si="522"/>
        <v/>
      </c>
      <c r="P5591" s="39" t="str">
        <f t="shared" si="527"/>
        <v/>
      </c>
      <c r="AC5591" s="42" t="str">
        <f>IF(B5591="","",VLOOKUP(B5591,[2]Formula!B:C,2,0))</f>
        <v/>
      </c>
      <c r="AD5591" s="43" t="str">
        <f t="shared" si="525"/>
        <v/>
      </c>
    </row>
    <row r="5592" spans="1:30" x14ac:dyDescent="0.25">
      <c r="A5592" s="64"/>
      <c r="B5592" s="64"/>
      <c r="C5592" s="66"/>
      <c r="D5592" s="67"/>
      <c r="E5592" s="64"/>
      <c r="F5592" s="64"/>
      <c r="G5592" s="37" t="str">
        <f>IF(E5592="","",IF(OR(E5592="Project Management",E5592="Project Support",E5592="Sprint Management",E5592="Sprint Support"),"NA",ROUND((((VLOOKUP(AD5592,[2]Formula!V:X,3,0)))-SUMIF(AD:AD,AD5592,H:H)),2)))</f>
        <v/>
      </c>
      <c r="H5592" s="71"/>
      <c r="I5592" s="72"/>
      <c r="J5592" s="72"/>
      <c r="K5592" s="38" t="str">
        <f>IF(E5592="","",IF(OR(E5592="Project Management",E5592="Project Support",E5592="Sprint Management",E5592="Sprint Support"),"NA",(((SUMIF(AD:AD,AD5592,H:H)/VLOOKUP(AD5592,[2]Formula!V:X,3,0))*VLOOKUP(AD5592,[2]Formula!V:X,2,0))*H5592)/SUMIF(AD:AD,AD5592,H:H)))</f>
        <v/>
      </c>
      <c r="L5592" s="38" t="str">
        <f t="shared" si="523"/>
        <v/>
      </c>
      <c r="M5592" s="38" t="str">
        <f t="shared" si="524"/>
        <v/>
      </c>
      <c r="N5592" s="38" t="str">
        <f t="shared" si="526"/>
        <v/>
      </c>
      <c r="O5592" s="38" t="str">
        <f t="shared" si="522"/>
        <v/>
      </c>
      <c r="P5592" s="39" t="str">
        <f t="shared" si="527"/>
        <v/>
      </c>
      <c r="AC5592" s="42" t="str">
        <f>IF(B5592="","",VLOOKUP(B5592,[2]Formula!B:C,2,0))</f>
        <v/>
      </c>
      <c r="AD5592" s="43" t="str">
        <f t="shared" si="525"/>
        <v/>
      </c>
    </row>
    <row r="5593" spans="1:30" x14ac:dyDescent="0.25">
      <c r="A5593" s="64"/>
      <c r="B5593" s="64"/>
      <c r="C5593" s="66"/>
      <c r="D5593" s="67"/>
      <c r="E5593" s="64"/>
      <c r="F5593" s="64"/>
      <c r="G5593" s="37" t="str">
        <f>IF(E5593="","",IF(OR(E5593="Project Management",E5593="Project Support",E5593="Sprint Management",E5593="Sprint Support"),"NA",ROUND((((VLOOKUP(AD5593,[2]Formula!V:X,3,0)))-SUMIF(AD:AD,AD5593,H:H)),2)))</f>
        <v/>
      </c>
      <c r="H5593" s="71"/>
      <c r="I5593" s="72"/>
      <c r="J5593" s="72"/>
      <c r="K5593" s="38" t="str">
        <f>IF(E5593="","",IF(OR(E5593="Project Management",E5593="Project Support",E5593="Sprint Management",E5593="Sprint Support"),"NA",(((SUMIF(AD:AD,AD5593,H:H)/VLOOKUP(AD5593,[2]Formula!V:X,3,0))*VLOOKUP(AD5593,[2]Formula!V:X,2,0))*H5593)/SUMIF(AD:AD,AD5593,H:H)))</f>
        <v/>
      </c>
      <c r="L5593" s="38" t="str">
        <f t="shared" si="523"/>
        <v/>
      </c>
      <c r="M5593" s="38" t="str">
        <f t="shared" si="524"/>
        <v/>
      </c>
      <c r="N5593" s="38" t="str">
        <f t="shared" si="526"/>
        <v/>
      </c>
      <c r="O5593" s="38" t="str">
        <f t="shared" si="522"/>
        <v/>
      </c>
      <c r="P5593" s="39" t="str">
        <f t="shared" si="527"/>
        <v/>
      </c>
      <c r="AC5593" s="42" t="str">
        <f>IF(B5593="","",VLOOKUP(B5593,[2]Formula!B:C,2,0))</f>
        <v/>
      </c>
      <c r="AD5593" s="43" t="str">
        <f t="shared" si="525"/>
        <v/>
      </c>
    </row>
    <row r="5594" spans="1:30" x14ac:dyDescent="0.25">
      <c r="A5594" s="64"/>
      <c r="B5594" s="64"/>
      <c r="C5594" s="66"/>
      <c r="D5594" s="67"/>
      <c r="E5594" s="64"/>
      <c r="F5594" s="64"/>
      <c r="G5594" s="37" t="str">
        <f>IF(E5594="","",IF(OR(E5594="Project Management",E5594="Project Support",E5594="Sprint Management",E5594="Sprint Support"),"NA",ROUND((((VLOOKUP(AD5594,[2]Formula!V:X,3,0)))-SUMIF(AD:AD,AD5594,H:H)),2)))</f>
        <v/>
      </c>
      <c r="H5594" s="71"/>
      <c r="I5594" s="72"/>
      <c r="J5594" s="72"/>
      <c r="K5594" s="38" t="str">
        <f>IF(E5594="","",IF(OR(E5594="Project Management",E5594="Project Support",E5594="Sprint Management",E5594="Sprint Support"),"NA",(((SUMIF(AD:AD,AD5594,H:H)/VLOOKUP(AD5594,[2]Formula!V:X,3,0))*VLOOKUP(AD5594,[2]Formula!V:X,2,0))*H5594)/SUMIF(AD:AD,AD5594,H:H)))</f>
        <v/>
      </c>
      <c r="L5594" s="38" t="str">
        <f t="shared" si="523"/>
        <v/>
      </c>
      <c r="M5594" s="38" t="str">
        <f t="shared" si="524"/>
        <v/>
      </c>
      <c r="N5594" s="38" t="str">
        <f t="shared" si="526"/>
        <v/>
      </c>
      <c r="O5594" s="38" t="str">
        <f t="shared" si="522"/>
        <v/>
      </c>
      <c r="P5594" s="39" t="str">
        <f t="shared" si="527"/>
        <v/>
      </c>
      <c r="AC5594" s="42" t="str">
        <f>IF(B5594="","",VLOOKUP(B5594,[2]Formula!B:C,2,0))</f>
        <v/>
      </c>
      <c r="AD5594" s="43" t="str">
        <f t="shared" si="525"/>
        <v/>
      </c>
    </row>
    <row r="5595" spans="1:30" x14ac:dyDescent="0.25">
      <c r="A5595" s="64"/>
      <c r="B5595" s="64"/>
      <c r="C5595" s="66"/>
      <c r="D5595" s="67"/>
      <c r="E5595" s="64"/>
      <c r="F5595" s="64"/>
      <c r="G5595" s="37" t="str">
        <f>IF(E5595="","",IF(OR(E5595="Project Management",E5595="Project Support",E5595="Sprint Management",E5595="Sprint Support"),"NA",ROUND((((VLOOKUP(AD5595,[2]Formula!V:X,3,0)))-SUMIF(AD:AD,AD5595,H:H)),2)))</f>
        <v/>
      </c>
      <c r="H5595" s="71"/>
      <c r="I5595" s="72"/>
      <c r="J5595" s="72"/>
      <c r="K5595" s="38" t="str">
        <f>IF(E5595="","",IF(OR(E5595="Project Management",E5595="Project Support",E5595="Sprint Management",E5595="Sprint Support"),"NA",(((SUMIF(AD:AD,AD5595,H:H)/VLOOKUP(AD5595,[2]Formula!V:X,3,0))*VLOOKUP(AD5595,[2]Formula!V:X,2,0))*H5595)/SUMIF(AD:AD,AD5595,H:H)))</f>
        <v/>
      </c>
      <c r="L5595" s="38" t="str">
        <f t="shared" si="523"/>
        <v/>
      </c>
      <c r="M5595" s="38" t="str">
        <f t="shared" si="524"/>
        <v/>
      </c>
      <c r="N5595" s="38" t="str">
        <f t="shared" si="526"/>
        <v/>
      </c>
      <c r="O5595" s="38" t="str">
        <f t="shared" si="522"/>
        <v/>
      </c>
      <c r="P5595" s="39" t="str">
        <f t="shared" si="527"/>
        <v/>
      </c>
      <c r="AC5595" s="42" t="str">
        <f>IF(B5595="","",VLOOKUP(B5595,[2]Formula!B:C,2,0))</f>
        <v/>
      </c>
      <c r="AD5595" s="43" t="str">
        <f t="shared" si="525"/>
        <v/>
      </c>
    </row>
    <row r="5596" spans="1:30" x14ac:dyDescent="0.25">
      <c r="A5596" s="64"/>
      <c r="B5596" s="64"/>
      <c r="C5596" s="66"/>
      <c r="D5596" s="67"/>
      <c r="E5596" s="64"/>
      <c r="F5596" s="64"/>
      <c r="G5596" s="37" t="str">
        <f>IF(E5596="","",IF(OR(E5596="Project Management",E5596="Project Support",E5596="Sprint Management",E5596="Sprint Support"),"NA",ROUND((((VLOOKUP(AD5596,[2]Formula!V:X,3,0)))-SUMIF(AD:AD,AD5596,H:H)),2)))</f>
        <v/>
      </c>
      <c r="H5596" s="71"/>
      <c r="I5596" s="72"/>
      <c r="J5596" s="72"/>
      <c r="K5596" s="38" t="str">
        <f>IF(E5596="","",IF(OR(E5596="Project Management",E5596="Project Support",E5596="Sprint Management",E5596="Sprint Support"),"NA",(((SUMIF(AD:AD,AD5596,H:H)/VLOOKUP(AD5596,[2]Formula!V:X,3,0))*VLOOKUP(AD5596,[2]Formula!V:X,2,0))*H5596)/SUMIF(AD:AD,AD5596,H:H)))</f>
        <v/>
      </c>
      <c r="L5596" s="38" t="str">
        <f t="shared" si="523"/>
        <v/>
      </c>
      <c r="M5596" s="38" t="str">
        <f t="shared" si="524"/>
        <v/>
      </c>
      <c r="N5596" s="38" t="str">
        <f t="shared" si="526"/>
        <v/>
      </c>
      <c r="O5596" s="38" t="str">
        <f t="shared" si="522"/>
        <v/>
      </c>
      <c r="P5596" s="39" t="str">
        <f t="shared" si="527"/>
        <v/>
      </c>
      <c r="AC5596" s="42" t="str">
        <f>IF(B5596="","",VLOOKUP(B5596,[2]Formula!B:C,2,0))</f>
        <v/>
      </c>
      <c r="AD5596" s="43" t="str">
        <f t="shared" si="525"/>
        <v/>
      </c>
    </row>
    <row r="5597" spans="1:30" x14ac:dyDescent="0.25">
      <c r="A5597" s="64"/>
      <c r="B5597" s="64"/>
      <c r="C5597" s="66"/>
      <c r="D5597" s="67"/>
      <c r="E5597" s="64"/>
      <c r="F5597" s="64"/>
      <c r="G5597" s="37" t="str">
        <f>IF(E5597="","",IF(OR(E5597="Project Management",E5597="Project Support",E5597="Sprint Management",E5597="Sprint Support"),"NA",ROUND((((VLOOKUP(AD5597,[2]Formula!V:X,3,0)))-SUMIF(AD:AD,AD5597,H:H)),2)))</f>
        <v/>
      </c>
      <c r="H5597" s="71"/>
      <c r="I5597" s="72"/>
      <c r="J5597" s="72"/>
      <c r="K5597" s="38" t="str">
        <f>IF(E5597="","",IF(OR(E5597="Project Management",E5597="Project Support",E5597="Sprint Management",E5597="Sprint Support"),"NA",(((SUMIF(AD:AD,AD5597,H:H)/VLOOKUP(AD5597,[2]Formula!V:X,3,0))*VLOOKUP(AD5597,[2]Formula!V:X,2,0))*H5597)/SUMIF(AD:AD,AD5597,H:H)))</f>
        <v/>
      </c>
      <c r="L5597" s="38" t="str">
        <f t="shared" si="523"/>
        <v/>
      </c>
      <c r="M5597" s="38" t="str">
        <f t="shared" si="524"/>
        <v/>
      </c>
      <c r="N5597" s="38" t="str">
        <f t="shared" si="526"/>
        <v/>
      </c>
      <c r="O5597" s="38" t="str">
        <f t="shared" si="522"/>
        <v/>
      </c>
      <c r="P5597" s="39" t="str">
        <f t="shared" si="527"/>
        <v/>
      </c>
      <c r="AC5597" s="42" t="str">
        <f>IF(B5597="","",VLOOKUP(B5597,[2]Formula!B:C,2,0))</f>
        <v/>
      </c>
      <c r="AD5597" s="43" t="str">
        <f t="shared" si="525"/>
        <v/>
      </c>
    </row>
    <row r="5598" spans="1:30" x14ac:dyDescent="0.25">
      <c r="A5598" s="64"/>
      <c r="B5598" s="64"/>
      <c r="C5598" s="66"/>
      <c r="D5598" s="67"/>
      <c r="E5598" s="64"/>
      <c r="F5598" s="64"/>
      <c r="G5598" s="37" t="str">
        <f>IF(E5598="","",IF(OR(E5598="Project Management",E5598="Project Support",E5598="Sprint Management",E5598="Sprint Support"),"NA",ROUND((((VLOOKUP(AD5598,[2]Formula!V:X,3,0)))-SUMIF(AD:AD,AD5598,H:H)),2)))</f>
        <v/>
      </c>
      <c r="H5598" s="71"/>
      <c r="I5598" s="72"/>
      <c r="J5598" s="72"/>
      <c r="K5598" s="38" t="str">
        <f>IF(E5598="","",IF(OR(E5598="Project Management",E5598="Project Support",E5598="Sprint Management",E5598="Sprint Support"),"NA",(((SUMIF(AD:AD,AD5598,H:H)/VLOOKUP(AD5598,[2]Formula!V:X,3,0))*VLOOKUP(AD5598,[2]Formula!V:X,2,0))*H5598)/SUMIF(AD:AD,AD5598,H:H)))</f>
        <v/>
      </c>
      <c r="L5598" s="38" t="str">
        <f t="shared" si="523"/>
        <v/>
      </c>
      <c r="M5598" s="38" t="str">
        <f t="shared" si="524"/>
        <v/>
      </c>
      <c r="N5598" s="38" t="str">
        <f t="shared" si="526"/>
        <v/>
      </c>
      <c r="O5598" s="38" t="str">
        <f t="shared" si="522"/>
        <v/>
      </c>
      <c r="P5598" s="39" t="str">
        <f t="shared" si="527"/>
        <v/>
      </c>
      <c r="AC5598" s="42" t="str">
        <f>IF(B5598="","",VLOOKUP(B5598,[2]Formula!B:C,2,0))</f>
        <v/>
      </c>
      <c r="AD5598" s="43" t="str">
        <f t="shared" si="525"/>
        <v/>
      </c>
    </row>
    <row r="5599" spans="1:30" x14ac:dyDescent="0.25">
      <c r="A5599" s="64"/>
      <c r="B5599" s="64"/>
      <c r="C5599" s="66"/>
      <c r="D5599" s="67"/>
      <c r="E5599" s="64"/>
      <c r="F5599" s="64"/>
      <c r="G5599" s="37" t="str">
        <f>IF(E5599="","",IF(OR(E5599="Project Management",E5599="Project Support",E5599="Sprint Management",E5599="Sprint Support"),"NA",ROUND((((VLOOKUP(AD5599,[2]Formula!V:X,3,0)))-SUMIF(AD:AD,AD5599,H:H)),2)))</f>
        <v/>
      </c>
      <c r="H5599" s="71"/>
      <c r="I5599" s="72"/>
      <c r="J5599" s="72"/>
      <c r="K5599" s="38" t="str">
        <f>IF(E5599="","",IF(OR(E5599="Project Management",E5599="Project Support",E5599="Sprint Management",E5599="Sprint Support"),"NA",(((SUMIF(AD:AD,AD5599,H:H)/VLOOKUP(AD5599,[2]Formula!V:X,3,0))*VLOOKUP(AD5599,[2]Formula!V:X,2,0))*H5599)/SUMIF(AD:AD,AD5599,H:H)))</f>
        <v/>
      </c>
      <c r="L5599" s="38" t="str">
        <f t="shared" si="523"/>
        <v/>
      </c>
      <c r="M5599" s="38" t="str">
        <f t="shared" si="524"/>
        <v/>
      </c>
      <c r="N5599" s="38" t="str">
        <f t="shared" si="526"/>
        <v/>
      </c>
      <c r="O5599" s="38" t="str">
        <f t="shared" si="522"/>
        <v/>
      </c>
      <c r="P5599" s="39" t="str">
        <f t="shared" si="527"/>
        <v/>
      </c>
      <c r="AC5599" s="42" t="str">
        <f>IF(B5599="","",VLOOKUP(B5599,[2]Formula!B:C,2,0))</f>
        <v/>
      </c>
      <c r="AD5599" s="43" t="str">
        <f t="shared" si="525"/>
        <v/>
      </c>
    </row>
    <row r="5600" spans="1:30" x14ac:dyDescent="0.25">
      <c r="A5600" s="64"/>
      <c r="B5600" s="64"/>
      <c r="C5600" s="66"/>
      <c r="D5600" s="67"/>
      <c r="E5600" s="64"/>
      <c r="F5600" s="64"/>
      <c r="G5600" s="37" t="str">
        <f>IF(E5600="","",IF(OR(E5600="Project Management",E5600="Project Support",E5600="Sprint Management",E5600="Sprint Support"),"NA",ROUND((((VLOOKUP(AD5600,[2]Formula!V:X,3,0)))-SUMIF(AD:AD,AD5600,H:H)),2)))</f>
        <v/>
      </c>
      <c r="H5600" s="71"/>
      <c r="I5600" s="72"/>
      <c r="J5600" s="72"/>
      <c r="K5600" s="38" t="str">
        <f>IF(E5600="","",IF(OR(E5600="Project Management",E5600="Project Support",E5600="Sprint Management",E5600="Sprint Support"),"NA",(((SUMIF(AD:AD,AD5600,H:H)/VLOOKUP(AD5600,[2]Formula!V:X,3,0))*VLOOKUP(AD5600,[2]Formula!V:X,2,0))*H5600)/SUMIF(AD:AD,AD5600,H:H)))</f>
        <v/>
      </c>
      <c r="L5600" s="38" t="str">
        <f t="shared" si="523"/>
        <v/>
      </c>
      <c r="M5600" s="38" t="str">
        <f t="shared" si="524"/>
        <v/>
      </c>
      <c r="N5600" s="38" t="str">
        <f t="shared" si="526"/>
        <v/>
      </c>
      <c r="O5600" s="38" t="str">
        <f t="shared" si="522"/>
        <v/>
      </c>
      <c r="P5600" s="39" t="str">
        <f t="shared" si="527"/>
        <v/>
      </c>
      <c r="AC5600" s="42" t="str">
        <f>IF(B5600="","",VLOOKUP(B5600,[2]Formula!B:C,2,0))</f>
        <v/>
      </c>
      <c r="AD5600" s="43" t="str">
        <f t="shared" si="525"/>
        <v/>
      </c>
    </row>
    <row r="5601" spans="1:30" x14ac:dyDescent="0.25">
      <c r="A5601" s="64"/>
      <c r="B5601" s="64"/>
      <c r="C5601" s="66"/>
      <c r="D5601" s="67"/>
      <c r="E5601" s="64"/>
      <c r="F5601" s="64"/>
      <c r="G5601" s="37" t="str">
        <f>IF(E5601="","",IF(OR(E5601="Project Management",E5601="Project Support",E5601="Sprint Management",E5601="Sprint Support"),"NA",ROUND((((VLOOKUP(AD5601,[2]Formula!V:X,3,0)))-SUMIF(AD:AD,AD5601,H:H)),2)))</f>
        <v/>
      </c>
      <c r="H5601" s="71"/>
      <c r="I5601" s="72"/>
      <c r="J5601" s="72"/>
      <c r="K5601" s="38" t="str">
        <f>IF(E5601="","",IF(OR(E5601="Project Management",E5601="Project Support",E5601="Sprint Management",E5601="Sprint Support"),"NA",(((SUMIF(AD:AD,AD5601,H:H)/VLOOKUP(AD5601,[2]Formula!V:X,3,0))*VLOOKUP(AD5601,[2]Formula!V:X,2,0))*H5601)/SUMIF(AD:AD,AD5601,H:H)))</f>
        <v/>
      </c>
      <c r="L5601" s="38" t="str">
        <f t="shared" si="523"/>
        <v/>
      </c>
      <c r="M5601" s="38" t="str">
        <f t="shared" si="524"/>
        <v/>
      </c>
      <c r="N5601" s="38" t="str">
        <f t="shared" si="526"/>
        <v/>
      </c>
      <c r="O5601" s="38" t="str">
        <f t="shared" si="522"/>
        <v/>
      </c>
      <c r="P5601" s="39" t="str">
        <f t="shared" si="527"/>
        <v/>
      </c>
      <c r="AC5601" s="42" t="str">
        <f>IF(B5601="","",VLOOKUP(B5601,[2]Formula!B:C,2,0))</f>
        <v/>
      </c>
      <c r="AD5601" s="43" t="str">
        <f t="shared" si="525"/>
        <v/>
      </c>
    </row>
    <row r="5602" spans="1:30" x14ac:dyDescent="0.25">
      <c r="A5602" s="64"/>
      <c r="B5602" s="64"/>
      <c r="C5602" s="66"/>
      <c r="D5602" s="67"/>
      <c r="E5602" s="64"/>
      <c r="F5602" s="64"/>
      <c r="G5602" s="37" t="str">
        <f>IF(E5602="","",IF(OR(E5602="Project Management",E5602="Project Support",E5602="Sprint Management",E5602="Sprint Support"),"NA",ROUND((((VLOOKUP(AD5602,[2]Formula!V:X,3,0)))-SUMIF(AD:AD,AD5602,H:H)),2)))</f>
        <v/>
      </c>
      <c r="H5602" s="71"/>
      <c r="I5602" s="72"/>
      <c r="J5602" s="72"/>
      <c r="K5602" s="38" t="str">
        <f>IF(E5602="","",IF(OR(E5602="Project Management",E5602="Project Support",E5602="Sprint Management",E5602="Sprint Support"),"NA",(((SUMIF(AD:AD,AD5602,H:H)/VLOOKUP(AD5602,[2]Formula!V:X,3,0))*VLOOKUP(AD5602,[2]Formula!V:X,2,0))*H5602)/SUMIF(AD:AD,AD5602,H:H)))</f>
        <v/>
      </c>
      <c r="L5602" s="38" t="str">
        <f t="shared" si="523"/>
        <v/>
      </c>
      <c r="M5602" s="38" t="str">
        <f t="shared" si="524"/>
        <v/>
      </c>
      <c r="N5602" s="38" t="str">
        <f t="shared" si="526"/>
        <v/>
      </c>
      <c r="O5602" s="38" t="str">
        <f t="shared" si="522"/>
        <v/>
      </c>
      <c r="P5602" s="39" t="str">
        <f t="shared" si="527"/>
        <v/>
      </c>
      <c r="AC5602" s="42" t="str">
        <f>IF(B5602="","",VLOOKUP(B5602,[2]Formula!B:C,2,0))</f>
        <v/>
      </c>
      <c r="AD5602" s="43" t="str">
        <f t="shared" si="525"/>
        <v/>
      </c>
    </row>
    <row r="5603" spans="1:30" x14ac:dyDescent="0.25">
      <c r="A5603" s="64"/>
      <c r="B5603" s="64"/>
      <c r="C5603" s="66"/>
      <c r="D5603" s="67"/>
      <c r="E5603" s="64"/>
      <c r="F5603" s="64"/>
      <c r="G5603" s="37" t="str">
        <f>IF(E5603="","",IF(OR(E5603="Project Management",E5603="Project Support",E5603="Sprint Management",E5603="Sprint Support"),"NA",ROUND((((VLOOKUP(AD5603,[2]Formula!V:X,3,0)))-SUMIF(AD:AD,AD5603,H:H)),2)))</f>
        <v/>
      </c>
      <c r="H5603" s="71"/>
      <c r="I5603" s="72"/>
      <c r="J5603" s="72"/>
      <c r="K5603" s="38" t="str">
        <f>IF(E5603="","",IF(OR(E5603="Project Management",E5603="Project Support",E5603="Sprint Management",E5603="Sprint Support"),"NA",(((SUMIF(AD:AD,AD5603,H:H)/VLOOKUP(AD5603,[2]Formula!V:X,3,0))*VLOOKUP(AD5603,[2]Formula!V:X,2,0))*H5603)/SUMIF(AD:AD,AD5603,H:H)))</f>
        <v/>
      </c>
      <c r="L5603" s="38" t="str">
        <f t="shared" si="523"/>
        <v/>
      </c>
      <c r="M5603" s="38" t="str">
        <f t="shared" si="524"/>
        <v/>
      </c>
      <c r="N5603" s="38" t="str">
        <f t="shared" si="526"/>
        <v/>
      </c>
      <c r="O5603" s="38" t="str">
        <f t="shared" si="522"/>
        <v/>
      </c>
      <c r="P5603" s="39" t="str">
        <f t="shared" si="527"/>
        <v/>
      </c>
      <c r="AC5603" s="42" t="str">
        <f>IF(B5603="","",VLOOKUP(B5603,[2]Formula!B:C,2,0))</f>
        <v/>
      </c>
      <c r="AD5603" s="43" t="str">
        <f t="shared" si="525"/>
        <v/>
      </c>
    </row>
    <row r="5604" spans="1:30" x14ac:dyDescent="0.25">
      <c r="A5604" s="64"/>
      <c r="B5604" s="64"/>
      <c r="C5604" s="66"/>
      <c r="D5604" s="67"/>
      <c r="E5604" s="64"/>
      <c r="F5604" s="64"/>
      <c r="G5604" s="37" t="str">
        <f>IF(E5604="","",IF(OR(E5604="Project Management",E5604="Project Support",E5604="Sprint Management",E5604="Sprint Support"),"NA",ROUND((((VLOOKUP(AD5604,[2]Formula!V:X,3,0)))-SUMIF(AD:AD,AD5604,H:H)),2)))</f>
        <v/>
      </c>
      <c r="H5604" s="71"/>
      <c r="I5604" s="72"/>
      <c r="J5604" s="72"/>
      <c r="K5604" s="38" t="str">
        <f>IF(E5604="","",IF(OR(E5604="Project Management",E5604="Project Support",E5604="Sprint Management",E5604="Sprint Support"),"NA",(((SUMIF(AD:AD,AD5604,H:H)/VLOOKUP(AD5604,[2]Formula!V:X,3,0))*VLOOKUP(AD5604,[2]Formula!V:X,2,0))*H5604)/SUMIF(AD:AD,AD5604,H:H)))</f>
        <v/>
      </c>
      <c r="L5604" s="38" t="str">
        <f t="shared" si="523"/>
        <v/>
      </c>
      <c r="M5604" s="38" t="str">
        <f t="shared" si="524"/>
        <v/>
      </c>
      <c r="N5604" s="38" t="str">
        <f t="shared" si="526"/>
        <v/>
      </c>
      <c r="O5604" s="38" t="str">
        <f t="shared" si="522"/>
        <v/>
      </c>
      <c r="P5604" s="39" t="str">
        <f t="shared" si="527"/>
        <v/>
      </c>
      <c r="AC5604" s="42" t="str">
        <f>IF(B5604="","",VLOOKUP(B5604,[2]Formula!B:C,2,0))</f>
        <v/>
      </c>
      <c r="AD5604" s="43" t="str">
        <f t="shared" si="525"/>
        <v/>
      </c>
    </row>
    <row r="5605" spans="1:30" x14ac:dyDescent="0.25">
      <c r="A5605" s="64"/>
      <c r="B5605" s="64"/>
      <c r="C5605" s="66"/>
      <c r="D5605" s="67"/>
      <c r="E5605" s="64"/>
      <c r="F5605" s="64"/>
      <c r="G5605" s="37" t="str">
        <f>IF(E5605="","",IF(OR(E5605="Project Management",E5605="Project Support",E5605="Sprint Management",E5605="Sprint Support"),"NA",ROUND((((VLOOKUP(AD5605,[2]Formula!V:X,3,0)))-SUMIF(AD:AD,AD5605,H:H)),2)))</f>
        <v/>
      </c>
      <c r="H5605" s="71"/>
      <c r="I5605" s="72"/>
      <c r="J5605" s="72"/>
      <c r="K5605" s="38" t="str">
        <f>IF(E5605="","",IF(OR(E5605="Project Management",E5605="Project Support",E5605="Sprint Management",E5605="Sprint Support"),"NA",(((SUMIF(AD:AD,AD5605,H:H)/VLOOKUP(AD5605,[2]Formula!V:X,3,0))*VLOOKUP(AD5605,[2]Formula!V:X,2,0))*H5605)/SUMIF(AD:AD,AD5605,H:H)))</f>
        <v/>
      </c>
      <c r="L5605" s="38" t="str">
        <f t="shared" si="523"/>
        <v/>
      </c>
      <c r="M5605" s="38" t="str">
        <f t="shared" si="524"/>
        <v/>
      </c>
      <c r="N5605" s="38" t="str">
        <f t="shared" si="526"/>
        <v/>
      </c>
      <c r="O5605" s="38" t="str">
        <f t="shared" si="522"/>
        <v/>
      </c>
      <c r="P5605" s="39" t="str">
        <f t="shared" si="527"/>
        <v/>
      </c>
      <c r="AC5605" s="42" t="str">
        <f>IF(B5605="","",VLOOKUP(B5605,[2]Formula!B:C,2,0))</f>
        <v/>
      </c>
      <c r="AD5605" s="43" t="str">
        <f t="shared" si="525"/>
        <v/>
      </c>
    </row>
    <row r="5606" spans="1:30" x14ac:dyDescent="0.25">
      <c r="A5606" s="64"/>
      <c r="B5606" s="64"/>
      <c r="C5606" s="66"/>
      <c r="D5606" s="67"/>
      <c r="E5606" s="64"/>
      <c r="F5606" s="64"/>
      <c r="G5606" s="37" t="str">
        <f>IF(E5606="","",IF(OR(E5606="Project Management",E5606="Project Support",E5606="Sprint Management",E5606="Sprint Support"),"NA",ROUND((((VLOOKUP(AD5606,[2]Formula!V:X,3,0)))-SUMIF(AD:AD,AD5606,H:H)),2)))</f>
        <v/>
      </c>
      <c r="H5606" s="71"/>
      <c r="I5606" s="72"/>
      <c r="J5606" s="72"/>
      <c r="K5606" s="38" t="str">
        <f>IF(E5606="","",IF(OR(E5606="Project Management",E5606="Project Support",E5606="Sprint Management",E5606="Sprint Support"),"NA",(((SUMIF(AD:AD,AD5606,H:H)/VLOOKUP(AD5606,[2]Formula!V:X,3,0))*VLOOKUP(AD5606,[2]Formula!V:X,2,0))*H5606)/SUMIF(AD:AD,AD5606,H:H)))</f>
        <v/>
      </c>
      <c r="L5606" s="38" t="str">
        <f t="shared" si="523"/>
        <v/>
      </c>
      <c r="M5606" s="38" t="str">
        <f t="shared" si="524"/>
        <v/>
      </c>
      <c r="N5606" s="38" t="str">
        <f t="shared" si="526"/>
        <v/>
      </c>
      <c r="O5606" s="38" t="str">
        <f t="shared" si="522"/>
        <v/>
      </c>
      <c r="P5606" s="39" t="str">
        <f t="shared" si="527"/>
        <v/>
      </c>
      <c r="AC5606" s="42" t="str">
        <f>IF(B5606="","",VLOOKUP(B5606,[2]Formula!B:C,2,0))</f>
        <v/>
      </c>
      <c r="AD5606" s="43" t="str">
        <f t="shared" si="525"/>
        <v/>
      </c>
    </row>
    <row r="5607" spans="1:30" x14ac:dyDescent="0.25">
      <c r="A5607" s="64"/>
      <c r="B5607" s="64"/>
      <c r="C5607" s="66"/>
      <c r="D5607" s="67"/>
      <c r="E5607" s="64"/>
      <c r="F5607" s="64"/>
      <c r="G5607" s="37" t="str">
        <f>IF(E5607="","",IF(OR(E5607="Project Management",E5607="Project Support",E5607="Sprint Management",E5607="Sprint Support"),"NA",ROUND((((VLOOKUP(AD5607,[2]Formula!V:X,3,0)))-SUMIF(AD:AD,AD5607,H:H)),2)))</f>
        <v/>
      </c>
      <c r="H5607" s="71"/>
      <c r="I5607" s="72"/>
      <c r="J5607" s="72"/>
      <c r="K5607" s="38" t="str">
        <f>IF(E5607="","",IF(OR(E5607="Project Management",E5607="Project Support",E5607="Sprint Management",E5607="Sprint Support"),"NA",(((SUMIF(AD:AD,AD5607,H:H)/VLOOKUP(AD5607,[2]Formula!V:X,3,0))*VLOOKUP(AD5607,[2]Formula!V:X,2,0))*H5607)/SUMIF(AD:AD,AD5607,H:H)))</f>
        <v/>
      </c>
      <c r="L5607" s="38" t="str">
        <f t="shared" si="523"/>
        <v/>
      </c>
      <c r="M5607" s="38" t="str">
        <f t="shared" si="524"/>
        <v/>
      </c>
      <c r="N5607" s="38" t="str">
        <f t="shared" si="526"/>
        <v/>
      </c>
      <c r="O5607" s="38" t="str">
        <f t="shared" si="522"/>
        <v/>
      </c>
      <c r="P5607" s="39" t="str">
        <f t="shared" si="527"/>
        <v/>
      </c>
      <c r="AC5607" s="42" t="str">
        <f>IF(B5607="","",VLOOKUP(B5607,[2]Formula!B:C,2,0))</f>
        <v/>
      </c>
      <c r="AD5607" s="43" t="str">
        <f t="shared" si="525"/>
        <v/>
      </c>
    </row>
    <row r="5608" spans="1:30" x14ac:dyDescent="0.25">
      <c r="A5608" s="64"/>
      <c r="B5608" s="64"/>
      <c r="C5608" s="66"/>
      <c r="D5608" s="67"/>
      <c r="E5608" s="64"/>
      <c r="F5608" s="64"/>
      <c r="G5608" s="37" t="str">
        <f>IF(E5608="","",IF(OR(E5608="Project Management",E5608="Project Support",E5608="Sprint Management",E5608="Sprint Support"),"NA",ROUND((((VLOOKUP(AD5608,[2]Formula!V:X,3,0)))-SUMIF(AD:AD,AD5608,H:H)),2)))</f>
        <v/>
      </c>
      <c r="H5608" s="71"/>
      <c r="I5608" s="72"/>
      <c r="J5608" s="72"/>
      <c r="K5608" s="38" t="str">
        <f>IF(E5608="","",IF(OR(E5608="Project Management",E5608="Project Support",E5608="Sprint Management",E5608="Sprint Support"),"NA",(((SUMIF(AD:AD,AD5608,H:H)/VLOOKUP(AD5608,[2]Formula!V:X,3,0))*VLOOKUP(AD5608,[2]Formula!V:X,2,0))*H5608)/SUMIF(AD:AD,AD5608,H:H)))</f>
        <v/>
      </c>
      <c r="L5608" s="38" t="str">
        <f t="shared" si="523"/>
        <v/>
      </c>
      <c r="M5608" s="38" t="str">
        <f t="shared" si="524"/>
        <v/>
      </c>
      <c r="N5608" s="38" t="str">
        <f t="shared" si="526"/>
        <v/>
      </c>
      <c r="O5608" s="38" t="str">
        <f t="shared" si="522"/>
        <v/>
      </c>
      <c r="P5608" s="39" t="str">
        <f t="shared" si="527"/>
        <v/>
      </c>
      <c r="AC5608" s="42" t="str">
        <f>IF(B5608="","",VLOOKUP(B5608,[2]Formula!B:C,2,0))</f>
        <v/>
      </c>
      <c r="AD5608" s="43" t="str">
        <f t="shared" si="525"/>
        <v/>
      </c>
    </row>
    <row r="5609" spans="1:30" x14ac:dyDescent="0.25">
      <c r="A5609" s="64"/>
      <c r="B5609" s="64"/>
      <c r="C5609" s="66"/>
      <c r="D5609" s="67"/>
      <c r="E5609" s="64"/>
      <c r="F5609" s="64"/>
      <c r="G5609" s="37" t="str">
        <f>IF(E5609="","",IF(OR(E5609="Project Management",E5609="Project Support",E5609="Sprint Management",E5609="Sprint Support"),"NA",ROUND((((VLOOKUP(AD5609,[2]Formula!V:X,3,0)))-SUMIF(AD:AD,AD5609,H:H)),2)))</f>
        <v/>
      </c>
      <c r="H5609" s="71"/>
      <c r="I5609" s="72"/>
      <c r="J5609" s="72"/>
      <c r="K5609" s="38" t="str">
        <f>IF(E5609="","",IF(OR(E5609="Project Management",E5609="Project Support",E5609="Sprint Management",E5609="Sprint Support"),"NA",(((SUMIF(AD:AD,AD5609,H:H)/VLOOKUP(AD5609,[2]Formula!V:X,3,0))*VLOOKUP(AD5609,[2]Formula!V:X,2,0))*H5609)/SUMIF(AD:AD,AD5609,H:H)))</f>
        <v/>
      </c>
      <c r="L5609" s="38" t="str">
        <f t="shared" si="523"/>
        <v/>
      </c>
      <c r="M5609" s="38" t="str">
        <f t="shared" si="524"/>
        <v/>
      </c>
      <c r="N5609" s="38" t="str">
        <f t="shared" si="526"/>
        <v/>
      </c>
      <c r="O5609" s="38" t="str">
        <f t="shared" si="522"/>
        <v/>
      </c>
      <c r="P5609" s="39" t="str">
        <f t="shared" si="527"/>
        <v/>
      </c>
      <c r="AC5609" s="42" t="str">
        <f>IF(B5609="","",VLOOKUP(B5609,[2]Formula!B:C,2,0))</f>
        <v/>
      </c>
      <c r="AD5609" s="43" t="str">
        <f t="shared" si="525"/>
        <v/>
      </c>
    </row>
    <row r="5610" spans="1:30" x14ac:dyDescent="0.25">
      <c r="A5610" s="64"/>
      <c r="B5610" s="64"/>
      <c r="C5610" s="66"/>
      <c r="D5610" s="67"/>
      <c r="E5610" s="64"/>
      <c r="F5610" s="64"/>
      <c r="G5610" s="37" t="str">
        <f>IF(E5610="","",IF(OR(E5610="Project Management",E5610="Project Support",E5610="Sprint Management",E5610="Sprint Support"),"NA",ROUND((((VLOOKUP(AD5610,[2]Formula!V:X,3,0)))-SUMIF(AD:AD,AD5610,H:H)),2)))</f>
        <v/>
      </c>
      <c r="H5610" s="71"/>
      <c r="I5610" s="72"/>
      <c r="J5610" s="72"/>
      <c r="K5610" s="38" t="str">
        <f>IF(E5610="","",IF(OR(E5610="Project Management",E5610="Project Support",E5610="Sprint Management",E5610="Sprint Support"),"NA",(((SUMIF(AD:AD,AD5610,H:H)/VLOOKUP(AD5610,[2]Formula!V:X,3,0))*VLOOKUP(AD5610,[2]Formula!V:X,2,0))*H5610)/SUMIF(AD:AD,AD5610,H:H)))</f>
        <v/>
      </c>
      <c r="L5610" s="38" t="str">
        <f t="shared" si="523"/>
        <v/>
      </c>
      <c r="M5610" s="38" t="str">
        <f t="shared" si="524"/>
        <v/>
      </c>
      <c r="N5610" s="38" t="str">
        <f t="shared" si="526"/>
        <v/>
      </c>
      <c r="O5610" s="38" t="str">
        <f t="shared" si="522"/>
        <v/>
      </c>
      <c r="P5610" s="39" t="str">
        <f t="shared" si="527"/>
        <v/>
      </c>
      <c r="AC5610" s="42" t="str">
        <f>IF(B5610="","",VLOOKUP(B5610,[2]Formula!B:C,2,0))</f>
        <v/>
      </c>
      <c r="AD5610" s="43" t="str">
        <f t="shared" si="525"/>
        <v/>
      </c>
    </row>
    <row r="5611" spans="1:30" x14ac:dyDescent="0.25">
      <c r="A5611" s="64"/>
      <c r="B5611" s="64"/>
      <c r="C5611" s="66"/>
      <c r="D5611" s="67"/>
      <c r="E5611" s="64"/>
      <c r="F5611" s="64"/>
      <c r="G5611" s="37" t="str">
        <f>IF(E5611="","",IF(OR(E5611="Project Management",E5611="Project Support",E5611="Sprint Management",E5611="Sprint Support"),"NA",ROUND((((VLOOKUP(AD5611,[2]Formula!V:X,3,0)))-SUMIF(AD:AD,AD5611,H:H)),2)))</f>
        <v/>
      </c>
      <c r="H5611" s="71"/>
      <c r="I5611" s="72"/>
      <c r="J5611" s="72"/>
      <c r="K5611" s="38" t="str">
        <f>IF(E5611="","",IF(OR(E5611="Project Management",E5611="Project Support",E5611="Sprint Management",E5611="Sprint Support"),"NA",(((SUMIF(AD:AD,AD5611,H:H)/VLOOKUP(AD5611,[2]Formula!V:X,3,0))*VLOOKUP(AD5611,[2]Formula!V:X,2,0))*H5611)/SUMIF(AD:AD,AD5611,H:H)))</f>
        <v/>
      </c>
      <c r="L5611" s="38" t="str">
        <f t="shared" si="523"/>
        <v/>
      </c>
      <c r="M5611" s="38" t="str">
        <f t="shared" si="524"/>
        <v/>
      </c>
      <c r="N5611" s="38" t="str">
        <f t="shared" si="526"/>
        <v/>
      </c>
      <c r="O5611" s="38" t="str">
        <f t="shared" si="522"/>
        <v/>
      </c>
      <c r="P5611" s="39" t="str">
        <f t="shared" si="527"/>
        <v/>
      </c>
      <c r="AC5611" s="42" t="str">
        <f>IF(B5611="","",VLOOKUP(B5611,[2]Formula!B:C,2,0))</f>
        <v/>
      </c>
      <c r="AD5611" s="43" t="str">
        <f t="shared" si="525"/>
        <v/>
      </c>
    </row>
    <row r="5612" spans="1:30" x14ac:dyDescent="0.25">
      <c r="A5612" s="64"/>
      <c r="B5612" s="64"/>
      <c r="C5612" s="66"/>
      <c r="D5612" s="67"/>
      <c r="E5612" s="64"/>
      <c r="F5612" s="64"/>
      <c r="G5612" s="37" t="str">
        <f>IF(E5612="","",IF(OR(E5612="Project Management",E5612="Project Support",E5612="Sprint Management",E5612="Sprint Support"),"NA",ROUND((((VLOOKUP(AD5612,[2]Formula!V:X,3,0)))-SUMIF(AD:AD,AD5612,H:H)),2)))</f>
        <v/>
      </c>
      <c r="H5612" s="71"/>
      <c r="I5612" s="72"/>
      <c r="J5612" s="72"/>
      <c r="K5612" s="38" t="str">
        <f>IF(E5612="","",IF(OR(E5612="Project Management",E5612="Project Support",E5612="Sprint Management",E5612="Sprint Support"),"NA",(((SUMIF(AD:AD,AD5612,H:H)/VLOOKUP(AD5612,[2]Formula!V:X,3,0))*VLOOKUP(AD5612,[2]Formula!V:X,2,0))*H5612)/SUMIF(AD:AD,AD5612,H:H)))</f>
        <v/>
      </c>
      <c r="L5612" s="38" t="str">
        <f t="shared" si="523"/>
        <v/>
      </c>
      <c r="M5612" s="38" t="str">
        <f t="shared" si="524"/>
        <v/>
      </c>
      <c r="N5612" s="38" t="str">
        <f t="shared" si="526"/>
        <v/>
      </c>
      <c r="O5612" s="38" t="str">
        <f t="shared" si="522"/>
        <v/>
      </c>
      <c r="P5612" s="39" t="str">
        <f t="shared" si="527"/>
        <v/>
      </c>
      <c r="AC5612" s="42" t="str">
        <f>IF(B5612="","",VLOOKUP(B5612,[2]Formula!B:C,2,0))</f>
        <v/>
      </c>
      <c r="AD5612" s="43" t="str">
        <f t="shared" si="525"/>
        <v/>
      </c>
    </row>
    <row r="5613" spans="1:30" x14ac:dyDescent="0.25">
      <c r="A5613" s="64"/>
      <c r="B5613" s="64"/>
      <c r="C5613" s="66"/>
      <c r="D5613" s="67"/>
      <c r="E5613" s="64"/>
      <c r="F5613" s="64"/>
      <c r="G5613" s="37" t="str">
        <f>IF(E5613="","",IF(OR(E5613="Project Management",E5613="Project Support",E5613="Sprint Management",E5613="Sprint Support"),"NA",ROUND((((VLOOKUP(AD5613,[2]Formula!V:X,3,0)))-SUMIF(AD:AD,AD5613,H:H)),2)))</f>
        <v/>
      </c>
      <c r="H5613" s="71"/>
      <c r="I5613" s="72"/>
      <c r="J5613" s="72"/>
      <c r="K5613" s="38" t="str">
        <f>IF(E5613="","",IF(OR(E5613="Project Management",E5613="Project Support",E5613="Sprint Management",E5613="Sprint Support"),"NA",(((SUMIF(AD:AD,AD5613,H:H)/VLOOKUP(AD5613,[2]Formula!V:X,3,0))*VLOOKUP(AD5613,[2]Formula!V:X,2,0))*H5613)/SUMIF(AD:AD,AD5613,H:H)))</f>
        <v/>
      </c>
      <c r="L5613" s="38" t="str">
        <f t="shared" si="523"/>
        <v/>
      </c>
      <c r="M5613" s="38" t="str">
        <f t="shared" si="524"/>
        <v/>
      </c>
      <c r="N5613" s="38" t="str">
        <f t="shared" si="526"/>
        <v/>
      </c>
      <c r="O5613" s="38" t="str">
        <f t="shared" si="522"/>
        <v/>
      </c>
      <c r="P5613" s="39" t="str">
        <f t="shared" si="527"/>
        <v/>
      </c>
      <c r="AC5613" s="42" t="str">
        <f>IF(B5613="","",VLOOKUP(B5613,[2]Formula!B:C,2,0))</f>
        <v/>
      </c>
      <c r="AD5613" s="43" t="str">
        <f t="shared" si="525"/>
        <v/>
      </c>
    </row>
    <row r="5614" spans="1:30" x14ac:dyDescent="0.25">
      <c r="A5614" s="64"/>
      <c r="B5614" s="64"/>
      <c r="C5614" s="66"/>
      <c r="D5614" s="67"/>
      <c r="E5614" s="64"/>
      <c r="F5614" s="64"/>
      <c r="G5614" s="37" t="str">
        <f>IF(E5614="","",IF(OR(E5614="Project Management",E5614="Project Support",E5614="Sprint Management",E5614="Sprint Support"),"NA",ROUND((((VLOOKUP(AD5614,[2]Formula!V:X,3,0)))-SUMIF(AD:AD,AD5614,H:H)),2)))</f>
        <v/>
      </c>
      <c r="H5614" s="71"/>
      <c r="I5614" s="72"/>
      <c r="J5614" s="72"/>
      <c r="K5614" s="38" t="str">
        <f>IF(E5614="","",IF(OR(E5614="Project Management",E5614="Project Support",E5614="Sprint Management",E5614="Sprint Support"),"NA",(((SUMIF(AD:AD,AD5614,H:H)/VLOOKUP(AD5614,[2]Formula!V:X,3,0))*VLOOKUP(AD5614,[2]Formula!V:X,2,0))*H5614)/SUMIF(AD:AD,AD5614,H:H)))</f>
        <v/>
      </c>
      <c r="L5614" s="38" t="str">
        <f t="shared" si="523"/>
        <v/>
      </c>
      <c r="M5614" s="38" t="str">
        <f t="shared" si="524"/>
        <v/>
      </c>
      <c r="N5614" s="38" t="str">
        <f t="shared" si="526"/>
        <v/>
      </c>
      <c r="O5614" s="38" t="str">
        <f t="shared" si="522"/>
        <v/>
      </c>
      <c r="P5614" s="39" t="str">
        <f t="shared" si="527"/>
        <v/>
      </c>
      <c r="AC5614" s="42" t="str">
        <f>IF(B5614="","",VLOOKUP(B5614,[2]Formula!B:C,2,0))</f>
        <v/>
      </c>
      <c r="AD5614" s="43" t="str">
        <f t="shared" si="525"/>
        <v/>
      </c>
    </row>
    <row r="5615" spans="1:30" x14ac:dyDescent="0.25">
      <c r="A5615" s="64"/>
      <c r="B5615" s="64"/>
      <c r="C5615" s="66"/>
      <c r="D5615" s="67"/>
      <c r="E5615" s="64"/>
      <c r="F5615" s="64"/>
      <c r="G5615" s="37" t="str">
        <f>IF(E5615="","",IF(OR(E5615="Project Management",E5615="Project Support",E5615="Sprint Management",E5615="Sprint Support"),"NA",ROUND((((VLOOKUP(AD5615,[2]Formula!V:X,3,0)))-SUMIF(AD:AD,AD5615,H:H)),2)))</f>
        <v/>
      </c>
      <c r="H5615" s="71"/>
      <c r="I5615" s="72"/>
      <c r="J5615" s="72"/>
      <c r="K5615" s="38" t="str">
        <f>IF(E5615="","",IF(OR(E5615="Project Management",E5615="Project Support",E5615="Sprint Management",E5615="Sprint Support"),"NA",(((SUMIF(AD:AD,AD5615,H:H)/VLOOKUP(AD5615,[2]Formula!V:X,3,0))*VLOOKUP(AD5615,[2]Formula!V:X,2,0))*H5615)/SUMIF(AD:AD,AD5615,H:H)))</f>
        <v/>
      </c>
      <c r="L5615" s="38" t="str">
        <f t="shared" si="523"/>
        <v/>
      </c>
      <c r="M5615" s="38" t="str">
        <f t="shared" si="524"/>
        <v/>
      </c>
      <c r="N5615" s="38" t="str">
        <f t="shared" si="526"/>
        <v/>
      </c>
      <c r="O5615" s="38" t="str">
        <f t="shared" si="522"/>
        <v/>
      </c>
      <c r="P5615" s="39" t="str">
        <f t="shared" si="527"/>
        <v/>
      </c>
      <c r="AC5615" s="42" t="str">
        <f>IF(B5615="","",VLOOKUP(B5615,[2]Formula!B:C,2,0))</f>
        <v/>
      </c>
      <c r="AD5615" s="43" t="str">
        <f t="shared" si="525"/>
        <v/>
      </c>
    </row>
    <row r="5616" spans="1:30" x14ac:dyDescent="0.25">
      <c r="A5616" s="64"/>
      <c r="B5616" s="64"/>
      <c r="C5616" s="66"/>
      <c r="D5616" s="67"/>
      <c r="E5616" s="64"/>
      <c r="F5616" s="64"/>
      <c r="G5616" s="37" t="str">
        <f>IF(E5616="","",IF(OR(E5616="Project Management",E5616="Project Support",E5616="Sprint Management",E5616="Sprint Support"),"NA",ROUND((((VLOOKUP(AD5616,[2]Formula!V:X,3,0)))-SUMIF(AD:AD,AD5616,H:H)),2)))</f>
        <v/>
      </c>
      <c r="H5616" s="71"/>
      <c r="I5616" s="72"/>
      <c r="J5616" s="72"/>
      <c r="K5616" s="38" t="str">
        <f>IF(E5616="","",IF(OR(E5616="Project Management",E5616="Project Support",E5616="Sprint Management",E5616="Sprint Support"),"NA",(((SUMIF(AD:AD,AD5616,H:H)/VLOOKUP(AD5616,[2]Formula!V:X,3,0))*VLOOKUP(AD5616,[2]Formula!V:X,2,0))*H5616)/SUMIF(AD:AD,AD5616,H:H)))</f>
        <v/>
      </c>
      <c r="L5616" s="38" t="str">
        <f t="shared" si="523"/>
        <v/>
      </c>
      <c r="M5616" s="38" t="str">
        <f t="shared" si="524"/>
        <v/>
      </c>
      <c r="N5616" s="38" t="str">
        <f t="shared" si="526"/>
        <v/>
      </c>
      <c r="O5616" s="38" t="str">
        <f t="shared" si="522"/>
        <v/>
      </c>
      <c r="P5616" s="39" t="str">
        <f t="shared" si="527"/>
        <v/>
      </c>
      <c r="AC5616" s="42" t="str">
        <f>IF(B5616="","",VLOOKUP(B5616,[2]Formula!B:C,2,0))</f>
        <v/>
      </c>
      <c r="AD5616" s="43" t="str">
        <f t="shared" si="525"/>
        <v/>
      </c>
    </row>
    <row r="5617" spans="1:30" x14ac:dyDescent="0.25">
      <c r="A5617" s="64"/>
      <c r="B5617" s="64"/>
      <c r="C5617" s="66"/>
      <c r="D5617" s="67"/>
      <c r="E5617" s="64"/>
      <c r="F5617" s="64"/>
      <c r="G5617" s="37" t="str">
        <f>IF(E5617="","",IF(OR(E5617="Project Management",E5617="Project Support",E5617="Sprint Management",E5617="Sprint Support"),"NA",ROUND((((VLOOKUP(AD5617,[2]Formula!V:X,3,0)))-SUMIF(AD:AD,AD5617,H:H)),2)))</f>
        <v/>
      </c>
      <c r="H5617" s="71"/>
      <c r="I5617" s="72"/>
      <c r="J5617" s="72"/>
      <c r="K5617" s="38" t="str">
        <f>IF(E5617="","",IF(OR(E5617="Project Management",E5617="Project Support",E5617="Sprint Management",E5617="Sprint Support"),"NA",(((SUMIF(AD:AD,AD5617,H:H)/VLOOKUP(AD5617,[2]Formula!V:X,3,0))*VLOOKUP(AD5617,[2]Formula!V:X,2,0))*H5617)/SUMIF(AD:AD,AD5617,H:H)))</f>
        <v/>
      </c>
      <c r="L5617" s="38" t="str">
        <f t="shared" si="523"/>
        <v/>
      </c>
      <c r="M5617" s="38" t="str">
        <f t="shared" si="524"/>
        <v/>
      </c>
      <c r="N5617" s="38" t="str">
        <f t="shared" si="526"/>
        <v/>
      </c>
      <c r="O5617" s="38" t="str">
        <f t="shared" si="522"/>
        <v/>
      </c>
      <c r="P5617" s="39" t="str">
        <f t="shared" si="527"/>
        <v/>
      </c>
      <c r="AC5617" s="42" t="str">
        <f>IF(B5617="","",VLOOKUP(B5617,[2]Formula!B:C,2,0))</f>
        <v/>
      </c>
      <c r="AD5617" s="43" t="str">
        <f t="shared" si="525"/>
        <v/>
      </c>
    </row>
    <row r="5618" spans="1:30" x14ac:dyDescent="0.25">
      <c r="A5618" s="64"/>
      <c r="B5618" s="64"/>
      <c r="C5618" s="66"/>
      <c r="D5618" s="67"/>
      <c r="E5618" s="64"/>
      <c r="F5618" s="64"/>
      <c r="G5618" s="37" t="str">
        <f>IF(E5618="","",IF(OR(E5618="Project Management",E5618="Project Support",E5618="Sprint Management",E5618="Sprint Support"),"NA",ROUND((((VLOOKUP(AD5618,[2]Formula!V:X,3,0)))-SUMIF(AD:AD,AD5618,H:H)),2)))</f>
        <v/>
      </c>
      <c r="H5618" s="71"/>
      <c r="I5618" s="72"/>
      <c r="J5618" s="72"/>
      <c r="K5618" s="38" t="str">
        <f>IF(E5618="","",IF(OR(E5618="Project Management",E5618="Project Support",E5618="Sprint Management",E5618="Sprint Support"),"NA",(((SUMIF(AD:AD,AD5618,H:H)/VLOOKUP(AD5618,[2]Formula!V:X,3,0))*VLOOKUP(AD5618,[2]Formula!V:X,2,0))*H5618)/SUMIF(AD:AD,AD5618,H:H)))</f>
        <v/>
      </c>
      <c r="L5618" s="38" t="str">
        <f t="shared" si="523"/>
        <v/>
      </c>
      <c r="M5618" s="38" t="str">
        <f t="shared" si="524"/>
        <v/>
      </c>
      <c r="N5618" s="38" t="str">
        <f t="shared" si="526"/>
        <v/>
      </c>
      <c r="O5618" s="38" t="str">
        <f t="shared" si="522"/>
        <v/>
      </c>
      <c r="P5618" s="39" t="str">
        <f t="shared" si="527"/>
        <v/>
      </c>
      <c r="AC5618" s="42" t="str">
        <f>IF(B5618="","",VLOOKUP(B5618,[2]Formula!B:C,2,0))</f>
        <v/>
      </c>
      <c r="AD5618" s="43" t="str">
        <f t="shared" si="525"/>
        <v/>
      </c>
    </row>
    <row r="5619" spans="1:30" x14ac:dyDescent="0.25">
      <c r="A5619" s="64"/>
      <c r="B5619" s="64"/>
      <c r="C5619" s="66"/>
      <c r="D5619" s="67"/>
      <c r="E5619" s="64"/>
      <c r="F5619" s="64"/>
      <c r="G5619" s="37" t="str">
        <f>IF(E5619="","",IF(OR(E5619="Project Management",E5619="Project Support",E5619="Sprint Management",E5619="Sprint Support"),"NA",ROUND((((VLOOKUP(AD5619,[2]Formula!V:X,3,0)))-SUMIF(AD:AD,AD5619,H:H)),2)))</f>
        <v/>
      </c>
      <c r="H5619" s="71"/>
      <c r="I5619" s="72"/>
      <c r="J5619" s="72"/>
      <c r="K5619" s="38" t="str">
        <f>IF(E5619="","",IF(OR(E5619="Project Management",E5619="Project Support",E5619="Sprint Management",E5619="Sprint Support"),"NA",(((SUMIF(AD:AD,AD5619,H:H)/VLOOKUP(AD5619,[2]Formula!V:X,3,0))*VLOOKUP(AD5619,[2]Formula!V:X,2,0))*H5619)/SUMIF(AD:AD,AD5619,H:H)))</f>
        <v/>
      </c>
      <c r="L5619" s="38" t="str">
        <f t="shared" si="523"/>
        <v/>
      </c>
      <c r="M5619" s="38" t="str">
        <f t="shared" si="524"/>
        <v/>
      </c>
      <c r="N5619" s="38" t="str">
        <f t="shared" si="526"/>
        <v/>
      </c>
      <c r="O5619" s="38" t="str">
        <f t="shared" si="522"/>
        <v/>
      </c>
      <c r="P5619" s="39" t="str">
        <f t="shared" si="527"/>
        <v/>
      </c>
      <c r="AC5619" s="42" t="str">
        <f>IF(B5619="","",VLOOKUP(B5619,[2]Formula!B:C,2,0))</f>
        <v/>
      </c>
      <c r="AD5619" s="43" t="str">
        <f t="shared" si="525"/>
        <v/>
      </c>
    </row>
    <row r="5620" spans="1:30" x14ac:dyDescent="0.25">
      <c r="A5620" s="64"/>
      <c r="B5620" s="64"/>
      <c r="C5620" s="66"/>
      <c r="D5620" s="67"/>
      <c r="E5620" s="64"/>
      <c r="F5620" s="64"/>
      <c r="G5620" s="37" t="str">
        <f>IF(E5620="","",IF(OR(E5620="Project Management",E5620="Project Support",E5620="Sprint Management",E5620="Sprint Support"),"NA",ROUND((((VLOOKUP(AD5620,[2]Formula!V:X,3,0)))-SUMIF(AD:AD,AD5620,H:H)),2)))</f>
        <v/>
      </c>
      <c r="H5620" s="71"/>
      <c r="I5620" s="72"/>
      <c r="J5620" s="72"/>
      <c r="K5620" s="38" t="str">
        <f>IF(E5620="","",IF(OR(E5620="Project Management",E5620="Project Support",E5620="Sprint Management",E5620="Sprint Support"),"NA",(((SUMIF(AD:AD,AD5620,H:H)/VLOOKUP(AD5620,[2]Formula!V:X,3,0))*VLOOKUP(AD5620,[2]Formula!V:X,2,0))*H5620)/SUMIF(AD:AD,AD5620,H:H)))</f>
        <v/>
      </c>
      <c r="L5620" s="38" t="str">
        <f t="shared" si="523"/>
        <v/>
      </c>
      <c r="M5620" s="38" t="str">
        <f t="shared" si="524"/>
        <v/>
      </c>
      <c r="N5620" s="38" t="str">
        <f t="shared" si="526"/>
        <v/>
      </c>
      <c r="O5620" s="38" t="str">
        <f t="shared" si="522"/>
        <v/>
      </c>
      <c r="P5620" s="39" t="str">
        <f t="shared" si="527"/>
        <v/>
      </c>
      <c r="AC5620" s="42" t="str">
        <f>IF(B5620="","",VLOOKUP(B5620,[2]Formula!B:C,2,0))</f>
        <v/>
      </c>
      <c r="AD5620" s="43" t="str">
        <f t="shared" si="525"/>
        <v/>
      </c>
    </row>
    <row r="5621" spans="1:30" x14ac:dyDescent="0.25">
      <c r="A5621" s="64"/>
      <c r="B5621" s="64"/>
      <c r="C5621" s="66"/>
      <c r="D5621" s="67"/>
      <c r="E5621" s="64"/>
      <c r="F5621" s="64"/>
      <c r="G5621" s="37" t="str">
        <f>IF(E5621="","",IF(OR(E5621="Project Management",E5621="Project Support",E5621="Sprint Management",E5621="Sprint Support"),"NA",ROUND((((VLOOKUP(AD5621,[2]Formula!V:X,3,0)))-SUMIF(AD:AD,AD5621,H:H)),2)))</f>
        <v/>
      </c>
      <c r="H5621" s="71"/>
      <c r="I5621" s="72"/>
      <c r="J5621" s="72"/>
      <c r="K5621" s="38" t="str">
        <f>IF(E5621="","",IF(OR(E5621="Project Management",E5621="Project Support",E5621="Sprint Management",E5621="Sprint Support"),"NA",(((SUMIF(AD:AD,AD5621,H:H)/VLOOKUP(AD5621,[2]Formula!V:X,3,0))*VLOOKUP(AD5621,[2]Formula!V:X,2,0))*H5621)/SUMIF(AD:AD,AD5621,H:H)))</f>
        <v/>
      </c>
      <c r="L5621" s="38" t="str">
        <f t="shared" si="523"/>
        <v/>
      </c>
      <c r="M5621" s="38" t="str">
        <f t="shared" si="524"/>
        <v/>
      </c>
      <c r="N5621" s="38" t="str">
        <f t="shared" si="526"/>
        <v/>
      </c>
      <c r="O5621" s="38" t="str">
        <f t="shared" ref="O5621:O5684" si="528">IFERROR(L5621/M5621,"")</f>
        <v/>
      </c>
      <c r="P5621" s="39" t="str">
        <f t="shared" si="527"/>
        <v/>
      </c>
      <c r="AC5621" s="42" t="str">
        <f>IF(B5621="","",VLOOKUP(B5621,[2]Formula!B:C,2,0))</f>
        <v/>
      </c>
      <c r="AD5621" s="43" t="str">
        <f t="shared" si="525"/>
        <v/>
      </c>
    </row>
    <row r="5622" spans="1:30" x14ac:dyDescent="0.25">
      <c r="A5622" s="64"/>
      <c r="B5622" s="64"/>
      <c r="C5622" s="66"/>
      <c r="D5622" s="67"/>
      <c r="E5622" s="64"/>
      <c r="F5622" s="64"/>
      <c r="G5622" s="37" t="str">
        <f>IF(E5622="","",IF(OR(E5622="Project Management",E5622="Project Support",E5622="Sprint Management",E5622="Sprint Support"),"NA",ROUND((((VLOOKUP(AD5622,[2]Formula!V:X,3,0)))-SUMIF(AD:AD,AD5622,H:H)),2)))</f>
        <v/>
      </c>
      <c r="H5622" s="71"/>
      <c r="I5622" s="72"/>
      <c r="J5622" s="72"/>
      <c r="K5622" s="38" t="str">
        <f>IF(E5622="","",IF(OR(E5622="Project Management",E5622="Project Support",E5622="Sprint Management",E5622="Sprint Support"),"NA",(((SUMIF(AD:AD,AD5622,H:H)/VLOOKUP(AD5622,[2]Formula!V:X,3,0))*VLOOKUP(AD5622,[2]Formula!V:X,2,0))*H5622)/SUMIF(AD:AD,AD5622,H:H)))</f>
        <v/>
      </c>
      <c r="L5622" s="38" t="str">
        <f t="shared" si="523"/>
        <v/>
      </c>
      <c r="M5622" s="38" t="str">
        <f t="shared" si="524"/>
        <v/>
      </c>
      <c r="N5622" s="38" t="str">
        <f t="shared" si="526"/>
        <v/>
      </c>
      <c r="O5622" s="38" t="str">
        <f t="shared" si="528"/>
        <v/>
      </c>
      <c r="P5622" s="39" t="str">
        <f t="shared" si="527"/>
        <v/>
      </c>
      <c r="AC5622" s="42" t="str">
        <f>IF(B5622="","",VLOOKUP(B5622,[2]Formula!B:C,2,0))</f>
        <v/>
      </c>
      <c r="AD5622" s="43" t="str">
        <f t="shared" si="525"/>
        <v/>
      </c>
    </row>
    <row r="5623" spans="1:30" x14ac:dyDescent="0.25">
      <c r="A5623" s="64"/>
      <c r="B5623" s="64"/>
      <c r="C5623" s="66"/>
      <c r="D5623" s="67"/>
      <c r="E5623" s="64"/>
      <c r="F5623" s="64"/>
      <c r="G5623" s="37" t="str">
        <f>IF(E5623="","",IF(OR(E5623="Project Management",E5623="Project Support",E5623="Sprint Management",E5623="Sprint Support"),"NA",ROUND((((VLOOKUP(AD5623,[2]Formula!V:X,3,0)))-SUMIF(AD:AD,AD5623,H:H)),2)))</f>
        <v/>
      </c>
      <c r="H5623" s="71"/>
      <c r="I5623" s="72"/>
      <c r="J5623" s="72"/>
      <c r="K5623" s="38" t="str">
        <f>IF(E5623="","",IF(OR(E5623="Project Management",E5623="Project Support",E5623="Sprint Management",E5623="Sprint Support"),"NA",(((SUMIF(AD:AD,AD5623,H:H)/VLOOKUP(AD5623,[2]Formula!V:X,3,0))*VLOOKUP(AD5623,[2]Formula!V:X,2,0))*H5623)/SUMIF(AD:AD,AD5623,H:H)))</f>
        <v/>
      </c>
      <c r="L5623" s="38" t="str">
        <f t="shared" si="523"/>
        <v/>
      </c>
      <c r="M5623" s="38" t="str">
        <f t="shared" si="524"/>
        <v/>
      </c>
      <c r="N5623" s="38" t="str">
        <f t="shared" si="526"/>
        <v/>
      </c>
      <c r="O5623" s="38" t="str">
        <f t="shared" si="528"/>
        <v/>
      </c>
      <c r="P5623" s="39" t="str">
        <f t="shared" si="527"/>
        <v/>
      </c>
      <c r="AC5623" s="42" t="str">
        <f>IF(B5623="","",VLOOKUP(B5623,[2]Formula!B:C,2,0))</f>
        <v/>
      </c>
      <c r="AD5623" s="43" t="str">
        <f t="shared" si="525"/>
        <v/>
      </c>
    </row>
    <row r="5624" spans="1:30" x14ac:dyDescent="0.25">
      <c r="A5624" s="64"/>
      <c r="B5624" s="64"/>
      <c r="C5624" s="66"/>
      <c r="D5624" s="67"/>
      <c r="E5624" s="64"/>
      <c r="F5624" s="64"/>
      <c r="G5624" s="37" t="str">
        <f>IF(E5624="","",IF(OR(E5624="Project Management",E5624="Project Support",E5624="Sprint Management",E5624="Sprint Support"),"NA",ROUND((((VLOOKUP(AD5624,[2]Formula!V:X,3,0)))-SUMIF(AD:AD,AD5624,H:H)),2)))</f>
        <v/>
      </c>
      <c r="H5624" s="71"/>
      <c r="I5624" s="72"/>
      <c r="J5624" s="72"/>
      <c r="K5624" s="38" t="str">
        <f>IF(E5624="","",IF(OR(E5624="Project Management",E5624="Project Support",E5624="Sprint Management",E5624="Sprint Support"),"NA",(((SUMIF(AD:AD,AD5624,H:H)/VLOOKUP(AD5624,[2]Formula!V:X,3,0))*VLOOKUP(AD5624,[2]Formula!V:X,2,0))*H5624)/SUMIF(AD:AD,AD5624,H:H)))</f>
        <v/>
      </c>
      <c r="L5624" s="38" t="str">
        <f t="shared" si="523"/>
        <v/>
      </c>
      <c r="M5624" s="38" t="str">
        <f t="shared" si="524"/>
        <v/>
      </c>
      <c r="N5624" s="38" t="str">
        <f t="shared" si="526"/>
        <v/>
      </c>
      <c r="O5624" s="38" t="str">
        <f t="shared" si="528"/>
        <v/>
      </c>
      <c r="P5624" s="39" t="str">
        <f t="shared" si="527"/>
        <v/>
      </c>
      <c r="AC5624" s="42" t="str">
        <f>IF(B5624="","",VLOOKUP(B5624,[2]Formula!B:C,2,0))</f>
        <v/>
      </c>
      <c r="AD5624" s="43" t="str">
        <f t="shared" si="525"/>
        <v/>
      </c>
    </row>
    <row r="5625" spans="1:30" x14ac:dyDescent="0.25">
      <c r="A5625" s="64"/>
      <c r="B5625" s="64"/>
      <c r="C5625" s="66"/>
      <c r="D5625" s="67"/>
      <c r="E5625" s="64"/>
      <c r="F5625" s="64"/>
      <c r="G5625" s="37" t="str">
        <f>IF(E5625="","",IF(OR(E5625="Project Management",E5625="Project Support",E5625="Sprint Management",E5625="Sprint Support"),"NA",ROUND((((VLOOKUP(AD5625,[2]Formula!V:X,3,0)))-SUMIF(AD:AD,AD5625,H:H)),2)))</f>
        <v/>
      </c>
      <c r="H5625" s="71"/>
      <c r="I5625" s="72"/>
      <c r="J5625" s="72"/>
      <c r="K5625" s="38" t="str">
        <f>IF(E5625="","",IF(OR(E5625="Project Management",E5625="Project Support",E5625="Sprint Management",E5625="Sprint Support"),"NA",(((SUMIF(AD:AD,AD5625,H:H)/VLOOKUP(AD5625,[2]Formula!V:X,3,0))*VLOOKUP(AD5625,[2]Formula!V:X,2,0))*H5625)/SUMIF(AD:AD,AD5625,H:H)))</f>
        <v/>
      </c>
      <c r="L5625" s="38" t="str">
        <f t="shared" si="523"/>
        <v/>
      </c>
      <c r="M5625" s="38" t="str">
        <f t="shared" si="524"/>
        <v/>
      </c>
      <c r="N5625" s="38" t="str">
        <f t="shared" si="526"/>
        <v/>
      </c>
      <c r="O5625" s="38" t="str">
        <f t="shared" si="528"/>
        <v/>
      </c>
      <c r="P5625" s="39" t="str">
        <f t="shared" si="527"/>
        <v/>
      </c>
      <c r="AC5625" s="42" t="str">
        <f>IF(B5625="","",VLOOKUP(B5625,[2]Formula!B:C,2,0))</f>
        <v/>
      </c>
      <c r="AD5625" s="43" t="str">
        <f t="shared" si="525"/>
        <v/>
      </c>
    </row>
    <row r="5626" spans="1:30" x14ac:dyDescent="0.25">
      <c r="A5626" s="64"/>
      <c r="B5626" s="64"/>
      <c r="C5626" s="66"/>
      <c r="D5626" s="67"/>
      <c r="E5626" s="64"/>
      <c r="F5626" s="64"/>
      <c r="G5626" s="37" t="str">
        <f>IF(E5626="","",IF(OR(E5626="Project Management",E5626="Project Support",E5626="Sprint Management",E5626="Sprint Support"),"NA",ROUND((((VLOOKUP(AD5626,[2]Formula!V:X,3,0)))-SUMIF(AD:AD,AD5626,H:H)),2)))</f>
        <v/>
      </c>
      <c r="H5626" s="71"/>
      <c r="I5626" s="72"/>
      <c r="J5626" s="72"/>
      <c r="K5626" s="38" t="str">
        <f>IF(E5626="","",IF(OR(E5626="Project Management",E5626="Project Support",E5626="Sprint Management",E5626="Sprint Support"),"NA",(((SUMIF(AD:AD,AD5626,H:H)/VLOOKUP(AD5626,[2]Formula!V:X,3,0))*VLOOKUP(AD5626,[2]Formula!V:X,2,0))*H5626)/SUMIF(AD:AD,AD5626,H:H)))</f>
        <v/>
      </c>
      <c r="L5626" s="38" t="str">
        <f t="shared" si="523"/>
        <v/>
      </c>
      <c r="M5626" s="38" t="str">
        <f t="shared" si="524"/>
        <v/>
      </c>
      <c r="N5626" s="38" t="str">
        <f t="shared" si="526"/>
        <v/>
      </c>
      <c r="O5626" s="38" t="str">
        <f t="shared" si="528"/>
        <v/>
      </c>
      <c r="P5626" s="39" t="str">
        <f t="shared" si="527"/>
        <v/>
      </c>
      <c r="AC5626" s="42" t="str">
        <f>IF(B5626="","",VLOOKUP(B5626,[2]Formula!B:C,2,0))</f>
        <v/>
      </c>
      <c r="AD5626" s="43" t="str">
        <f t="shared" si="525"/>
        <v/>
      </c>
    </row>
    <row r="5627" spans="1:30" x14ac:dyDescent="0.25">
      <c r="A5627" s="64"/>
      <c r="B5627" s="64"/>
      <c r="C5627" s="66"/>
      <c r="D5627" s="67"/>
      <c r="E5627" s="64"/>
      <c r="F5627" s="64"/>
      <c r="G5627" s="37" t="str">
        <f>IF(E5627="","",IF(OR(E5627="Project Management",E5627="Project Support",E5627="Sprint Management",E5627="Sprint Support"),"NA",ROUND((((VLOOKUP(AD5627,[2]Formula!V:X,3,0)))-SUMIF(AD:AD,AD5627,H:H)),2)))</f>
        <v/>
      </c>
      <c r="H5627" s="71"/>
      <c r="I5627" s="72"/>
      <c r="J5627" s="72"/>
      <c r="K5627" s="38" t="str">
        <f>IF(E5627="","",IF(OR(E5627="Project Management",E5627="Project Support",E5627="Sprint Management",E5627="Sprint Support"),"NA",(((SUMIF(AD:AD,AD5627,H:H)/VLOOKUP(AD5627,[2]Formula!V:X,3,0))*VLOOKUP(AD5627,[2]Formula!V:X,2,0))*H5627)/SUMIF(AD:AD,AD5627,H:H)))</f>
        <v/>
      </c>
      <c r="L5627" s="38" t="str">
        <f t="shared" si="523"/>
        <v/>
      </c>
      <c r="M5627" s="38" t="str">
        <f t="shared" si="524"/>
        <v/>
      </c>
      <c r="N5627" s="38" t="str">
        <f t="shared" si="526"/>
        <v/>
      </c>
      <c r="O5627" s="38" t="str">
        <f t="shared" si="528"/>
        <v/>
      </c>
      <c r="P5627" s="39" t="str">
        <f t="shared" si="527"/>
        <v/>
      </c>
      <c r="AC5627" s="42" t="str">
        <f>IF(B5627="","",VLOOKUP(B5627,[2]Formula!B:C,2,0))</f>
        <v/>
      </c>
      <c r="AD5627" s="43" t="str">
        <f t="shared" si="525"/>
        <v/>
      </c>
    </row>
    <row r="5628" spans="1:30" x14ac:dyDescent="0.25">
      <c r="A5628" s="64"/>
      <c r="B5628" s="64"/>
      <c r="C5628" s="66"/>
      <c r="D5628" s="67"/>
      <c r="E5628" s="64"/>
      <c r="F5628" s="64"/>
      <c r="G5628" s="37" t="str">
        <f>IF(E5628="","",IF(OR(E5628="Project Management",E5628="Project Support",E5628="Sprint Management",E5628="Sprint Support"),"NA",ROUND((((VLOOKUP(AD5628,[2]Formula!V:X,3,0)))-SUMIF(AD:AD,AD5628,H:H)),2)))</f>
        <v/>
      </c>
      <c r="H5628" s="71"/>
      <c r="I5628" s="72"/>
      <c r="J5628" s="72"/>
      <c r="K5628" s="38" t="str">
        <f>IF(E5628="","",IF(OR(E5628="Project Management",E5628="Project Support",E5628="Sprint Management",E5628="Sprint Support"),"NA",(((SUMIF(AD:AD,AD5628,H:H)/VLOOKUP(AD5628,[2]Formula!V:X,3,0))*VLOOKUP(AD5628,[2]Formula!V:X,2,0))*H5628)/SUMIF(AD:AD,AD5628,H:H)))</f>
        <v/>
      </c>
      <c r="L5628" s="38" t="str">
        <f t="shared" si="523"/>
        <v/>
      </c>
      <c r="M5628" s="38" t="str">
        <f t="shared" si="524"/>
        <v/>
      </c>
      <c r="N5628" s="38" t="str">
        <f t="shared" si="526"/>
        <v/>
      </c>
      <c r="O5628" s="38" t="str">
        <f t="shared" si="528"/>
        <v/>
      </c>
      <c r="P5628" s="39" t="str">
        <f t="shared" si="527"/>
        <v/>
      </c>
      <c r="AC5628" s="42" t="str">
        <f>IF(B5628="","",VLOOKUP(B5628,[2]Formula!B:C,2,0))</f>
        <v/>
      </c>
      <c r="AD5628" s="43" t="str">
        <f t="shared" si="525"/>
        <v/>
      </c>
    </row>
    <row r="5629" spans="1:30" x14ac:dyDescent="0.25">
      <c r="A5629" s="64"/>
      <c r="B5629" s="64"/>
      <c r="C5629" s="66"/>
      <c r="D5629" s="67"/>
      <c r="E5629" s="64"/>
      <c r="F5629" s="64"/>
      <c r="G5629" s="37" t="str">
        <f>IF(E5629="","",IF(OR(E5629="Project Management",E5629="Project Support",E5629="Sprint Management",E5629="Sprint Support"),"NA",ROUND((((VLOOKUP(AD5629,[2]Formula!V:X,3,0)))-SUMIF(AD:AD,AD5629,H:H)),2)))</f>
        <v/>
      </c>
      <c r="H5629" s="71"/>
      <c r="I5629" s="72"/>
      <c r="J5629" s="72"/>
      <c r="K5629" s="38" t="str">
        <f>IF(E5629="","",IF(OR(E5629="Project Management",E5629="Project Support",E5629="Sprint Management",E5629="Sprint Support"),"NA",(((SUMIF(AD:AD,AD5629,H:H)/VLOOKUP(AD5629,[2]Formula!V:X,3,0))*VLOOKUP(AD5629,[2]Formula!V:X,2,0))*H5629)/SUMIF(AD:AD,AD5629,H:H)))</f>
        <v/>
      </c>
      <c r="L5629" s="38" t="str">
        <f t="shared" si="523"/>
        <v/>
      </c>
      <c r="M5629" s="38" t="str">
        <f t="shared" si="524"/>
        <v/>
      </c>
      <c r="N5629" s="38" t="str">
        <f t="shared" si="526"/>
        <v/>
      </c>
      <c r="O5629" s="38" t="str">
        <f t="shared" si="528"/>
        <v/>
      </c>
      <c r="P5629" s="39" t="str">
        <f t="shared" si="527"/>
        <v/>
      </c>
      <c r="AC5629" s="42" t="str">
        <f>IF(B5629="","",VLOOKUP(B5629,[2]Formula!B:C,2,0))</f>
        <v/>
      </c>
      <c r="AD5629" s="43" t="str">
        <f t="shared" si="525"/>
        <v/>
      </c>
    </row>
    <row r="5630" spans="1:30" x14ac:dyDescent="0.25">
      <c r="A5630" s="64"/>
      <c r="B5630" s="64"/>
      <c r="C5630" s="66"/>
      <c r="D5630" s="67"/>
      <c r="E5630" s="64"/>
      <c r="F5630" s="64"/>
      <c r="G5630" s="37" t="str">
        <f>IF(E5630="","",IF(OR(E5630="Project Management",E5630="Project Support",E5630="Sprint Management",E5630="Sprint Support"),"NA",ROUND((((VLOOKUP(AD5630,[2]Formula!V:X,3,0)))-SUMIF(AD:AD,AD5630,H:H)),2)))</f>
        <v/>
      </c>
      <c r="H5630" s="71"/>
      <c r="I5630" s="72"/>
      <c r="J5630" s="72"/>
      <c r="K5630" s="38" t="str">
        <f>IF(E5630="","",IF(OR(E5630="Project Management",E5630="Project Support",E5630="Sprint Management",E5630="Sprint Support"),"NA",(((SUMIF(AD:AD,AD5630,H:H)/VLOOKUP(AD5630,[2]Formula!V:X,3,0))*VLOOKUP(AD5630,[2]Formula!V:X,2,0))*H5630)/SUMIF(AD:AD,AD5630,H:H)))</f>
        <v/>
      </c>
      <c r="L5630" s="38" t="str">
        <f t="shared" si="523"/>
        <v/>
      </c>
      <c r="M5630" s="38" t="str">
        <f t="shared" si="524"/>
        <v/>
      </c>
      <c r="N5630" s="38" t="str">
        <f t="shared" si="526"/>
        <v/>
      </c>
      <c r="O5630" s="38" t="str">
        <f t="shared" si="528"/>
        <v/>
      </c>
      <c r="P5630" s="39" t="str">
        <f t="shared" si="527"/>
        <v/>
      </c>
      <c r="AC5630" s="42" t="str">
        <f>IF(B5630="","",VLOOKUP(B5630,[2]Formula!B:C,2,0))</f>
        <v/>
      </c>
      <c r="AD5630" s="43" t="str">
        <f t="shared" si="525"/>
        <v/>
      </c>
    </row>
    <row r="5631" spans="1:30" x14ac:dyDescent="0.25">
      <c r="A5631" s="64"/>
      <c r="B5631" s="64"/>
      <c r="C5631" s="66"/>
      <c r="D5631" s="67"/>
      <c r="E5631" s="64"/>
      <c r="F5631" s="64"/>
      <c r="G5631" s="37" t="str">
        <f>IF(E5631="","",IF(OR(E5631="Project Management",E5631="Project Support",E5631="Sprint Management",E5631="Sprint Support"),"NA",ROUND((((VLOOKUP(AD5631,[2]Formula!V:X,3,0)))-SUMIF(AD:AD,AD5631,H:H)),2)))</f>
        <v/>
      </c>
      <c r="H5631" s="71"/>
      <c r="I5631" s="72"/>
      <c r="J5631" s="72"/>
      <c r="K5631" s="38" t="str">
        <f>IF(E5631="","",IF(OR(E5631="Project Management",E5631="Project Support",E5631="Sprint Management",E5631="Sprint Support"),"NA",(((SUMIF(AD:AD,AD5631,H:H)/VLOOKUP(AD5631,[2]Formula!V:X,3,0))*VLOOKUP(AD5631,[2]Formula!V:X,2,0))*H5631)/SUMIF(AD:AD,AD5631,H:H)))</f>
        <v/>
      </c>
      <c r="L5631" s="38" t="str">
        <f t="shared" si="523"/>
        <v/>
      </c>
      <c r="M5631" s="38" t="str">
        <f t="shared" si="524"/>
        <v/>
      </c>
      <c r="N5631" s="38" t="str">
        <f t="shared" si="526"/>
        <v/>
      </c>
      <c r="O5631" s="38" t="str">
        <f t="shared" si="528"/>
        <v/>
      </c>
      <c r="P5631" s="39" t="str">
        <f t="shared" si="527"/>
        <v/>
      </c>
      <c r="AC5631" s="42" t="str">
        <f>IF(B5631="","",VLOOKUP(B5631,[2]Formula!B:C,2,0))</f>
        <v/>
      </c>
      <c r="AD5631" s="43" t="str">
        <f t="shared" si="525"/>
        <v/>
      </c>
    </row>
    <row r="5632" spans="1:30" x14ac:dyDescent="0.25">
      <c r="A5632" s="64"/>
      <c r="B5632" s="64"/>
      <c r="C5632" s="66"/>
      <c r="D5632" s="67"/>
      <c r="E5632" s="64"/>
      <c r="F5632" s="64"/>
      <c r="G5632" s="37" t="str">
        <f>IF(E5632="","",IF(OR(E5632="Project Management",E5632="Project Support",E5632="Sprint Management",E5632="Sprint Support"),"NA",ROUND((((VLOOKUP(AD5632,[2]Formula!V:X,3,0)))-SUMIF(AD:AD,AD5632,H:H)),2)))</f>
        <v/>
      </c>
      <c r="H5632" s="71"/>
      <c r="I5632" s="72"/>
      <c r="J5632" s="72"/>
      <c r="K5632" s="38" t="str">
        <f>IF(E5632="","",IF(OR(E5632="Project Management",E5632="Project Support",E5632="Sprint Management",E5632="Sprint Support"),"NA",(((SUMIF(AD:AD,AD5632,H:H)/VLOOKUP(AD5632,[2]Formula!V:X,3,0))*VLOOKUP(AD5632,[2]Formula!V:X,2,0))*H5632)/SUMIF(AD:AD,AD5632,H:H)))</f>
        <v/>
      </c>
      <c r="L5632" s="38" t="str">
        <f t="shared" si="523"/>
        <v/>
      </c>
      <c r="M5632" s="38" t="str">
        <f t="shared" si="524"/>
        <v/>
      </c>
      <c r="N5632" s="38" t="str">
        <f t="shared" si="526"/>
        <v/>
      </c>
      <c r="O5632" s="38" t="str">
        <f t="shared" si="528"/>
        <v/>
      </c>
      <c r="P5632" s="39" t="str">
        <f t="shared" si="527"/>
        <v/>
      </c>
      <c r="AC5632" s="42" t="str">
        <f>IF(B5632="","",VLOOKUP(B5632,[2]Formula!B:C,2,0))</f>
        <v/>
      </c>
      <c r="AD5632" s="43" t="str">
        <f t="shared" si="525"/>
        <v/>
      </c>
    </row>
    <row r="5633" spans="1:30" x14ac:dyDescent="0.25">
      <c r="A5633" s="64"/>
      <c r="B5633" s="64"/>
      <c r="C5633" s="66"/>
      <c r="D5633" s="67"/>
      <c r="E5633" s="64"/>
      <c r="F5633" s="64"/>
      <c r="G5633" s="37" t="str">
        <f>IF(E5633="","",IF(OR(E5633="Project Management",E5633="Project Support",E5633="Sprint Management",E5633="Sprint Support"),"NA",ROUND((((VLOOKUP(AD5633,[2]Formula!V:X,3,0)))-SUMIF(AD:AD,AD5633,H:H)),2)))</f>
        <v/>
      </c>
      <c r="H5633" s="71"/>
      <c r="I5633" s="72"/>
      <c r="J5633" s="72"/>
      <c r="K5633" s="38" t="str">
        <f>IF(E5633="","",IF(OR(E5633="Project Management",E5633="Project Support",E5633="Sprint Management",E5633="Sprint Support"),"NA",(((SUMIF(AD:AD,AD5633,H:H)/VLOOKUP(AD5633,[2]Formula!V:X,3,0))*VLOOKUP(AD5633,[2]Formula!V:X,2,0))*H5633)/SUMIF(AD:AD,AD5633,H:H)))</f>
        <v/>
      </c>
      <c r="L5633" s="38" t="str">
        <f t="shared" si="523"/>
        <v/>
      </c>
      <c r="M5633" s="38" t="str">
        <f t="shared" si="524"/>
        <v/>
      </c>
      <c r="N5633" s="38" t="str">
        <f t="shared" si="526"/>
        <v/>
      </c>
      <c r="O5633" s="38" t="str">
        <f t="shared" si="528"/>
        <v/>
      </c>
      <c r="P5633" s="39" t="str">
        <f t="shared" si="527"/>
        <v/>
      </c>
      <c r="AC5633" s="42" t="str">
        <f>IF(B5633="","",VLOOKUP(B5633,[2]Formula!B:C,2,0))</f>
        <v/>
      </c>
      <c r="AD5633" s="43" t="str">
        <f t="shared" si="525"/>
        <v/>
      </c>
    </row>
    <row r="5634" spans="1:30" x14ac:dyDescent="0.25">
      <c r="A5634" s="64"/>
      <c r="B5634" s="64"/>
      <c r="C5634" s="66"/>
      <c r="D5634" s="67"/>
      <c r="E5634" s="64"/>
      <c r="F5634" s="64"/>
      <c r="G5634" s="37" t="str">
        <f>IF(E5634="","",IF(OR(E5634="Project Management",E5634="Project Support",E5634="Sprint Management",E5634="Sprint Support"),"NA",ROUND((((VLOOKUP(AD5634,[2]Formula!V:X,3,0)))-SUMIF(AD:AD,AD5634,H:H)),2)))</f>
        <v/>
      </c>
      <c r="H5634" s="71"/>
      <c r="I5634" s="72"/>
      <c r="J5634" s="72"/>
      <c r="K5634" s="38" t="str">
        <f>IF(E5634="","",IF(OR(E5634="Project Management",E5634="Project Support",E5634="Sprint Management",E5634="Sprint Support"),"NA",(((SUMIF(AD:AD,AD5634,H:H)/VLOOKUP(AD5634,[2]Formula!V:X,3,0))*VLOOKUP(AD5634,[2]Formula!V:X,2,0))*H5634)/SUMIF(AD:AD,AD5634,H:H)))</f>
        <v/>
      </c>
      <c r="L5634" s="38" t="str">
        <f t="shared" ref="L5634:L5697" si="529">IFERROR(IF(K5634="NA",(H5634/I5634),(K5634/I5634)),"")</f>
        <v/>
      </c>
      <c r="M5634" s="38" t="str">
        <f t="shared" ref="M5634:M5697" si="530">IFERROR(IF(K5634="NA",1,(K5634/H5634)),"")</f>
        <v/>
      </c>
      <c r="N5634" s="38" t="str">
        <f t="shared" si="526"/>
        <v/>
      </c>
      <c r="O5634" s="38" t="str">
        <f t="shared" si="528"/>
        <v/>
      </c>
      <c r="P5634" s="39" t="str">
        <f t="shared" si="527"/>
        <v/>
      </c>
      <c r="AC5634" s="42" t="str">
        <f>IF(B5634="","",VLOOKUP(B5634,[2]Formula!B:C,2,0))</f>
        <v/>
      </c>
      <c r="AD5634" s="43" t="str">
        <f t="shared" ref="AD5634:AD5697" si="531">IF(B5634="","",CONCATENATE(B5634,"_",E5634))</f>
        <v/>
      </c>
    </row>
    <row r="5635" spans="1:30" x14ac:dyDescent="0.25">
      <c r="A5635" s="64"/>
      <c r="B5635" s="64"/>
      <c r="C5635" s="66"/>
      <c r="D5635" s="67"/>
      <c r="E5635" s="64"/>
      <c r="F5635" s="64"/>
      <c r="G5635" s="37" t="str">
        <f>IF(E5635="","",IF(OR(E5635="Project Management",E5635="Project Support",E5635="Sprint Management",E5635="Sprint Support"),"NA",ROUND((((VLOOKUP(AD5635,[2]Formula!V:X,3,0)))-SUMIF(AD:AD,AD5635,H:H)),2)))</f>
        <v/>
      </c>
      <c r="H5635" s="71"/>
      <c r="I5635" s="72"/>
      <c r="J5635" s="72"/>
      <c r="K5635" s="38" t="str">
        <f>IF(E5635="","",IF(OR(E5635="Project Management",E5635="Project Support",E5635="Sprint Management",E5635="Sprint Support"),"NA",(((SUMIF(AD:AD,AD5635,H:H)/VLOOKUP(AD5635,[2]Formula!V:X,3,0))*VLOOKUP(AD5635,[2]Formula!V:X,2,0))*H5635)/SUMIF(AD:AD,AD5635,H:H)))</f>
        <v/>
      </c>
      <c r="L5635" s="38" t="str">
        <f t="shared" si="529"/>
        <v/>
      </c>
      <c r="M5635" s="38" t="str">
        <f t="shared" si="530"/>
        <v/>
      </c>
      <c r="N5635" s="38" t="str">
        <f t="shared" ref="N5635:N5698" si="532">IFERROR(((L5635-M5635)/M5635)*100,"")</f>
        <v/>
      </c>
      <c r="O5635" s="38" t="str">
        <f t="shared" si="528"/>
        <v/>
      </c>
      <c r="P5635" s="39" t="str">
        <f t="shared" ref="P5635:P5698" si="533">IF(O5635="","",1)</f>
        <v/>
      </c>
      <c r="AC5635" s="42" t="str">
        <f>IF(B5635="","",VLOOKUP(B5635,[2]Formula!B:C,2,0))</f>
        <v/>
      </c>
      <c r="AD5635" s="43" t="str">
        <f t="shared" si="531"/>
        <v/>
      </c>
    </row>
    <row r="5636" spans="1:30" x14ac:dyDescent="0.25">
      <c r="A5636" s="64"/>
      <c r="B5636" s="64"/>
      <c r="C5636" s="66"/>
      <c r="D5636" s="67"/>
      <c r="E5636" s="64"/>
      <c r="F5636" s="64"/>
      <c r="G5636" s="37" t="str">
        <f>IF(E5636="","",IF(OR(E5636="Project Management",E5636="Project Support",E5636="Sprint Management",E5636="Sprint Support"),"NA",ROUND((((VLOOKUP(AD5636,[2]Formula!V:X,3,0)))-SUMIF(AD:AD,AD5636,H:H)),2)))</f>
        <v/>
      </c>
      <c r="H5636" s="71"/>
      <c r="I5636" s="72"/>
      <c r="J5636" s="72"/>
      <c r="K5636" s="38" t="str">
        <f>IF(E5636="","",IF(OR(E5636="Project Management",E5636="Project Support",E5636="Sprint Management",E5636="Sprint Support"),"NA",(((SUMIF(AD:AD,AD5636,H:H)/VLOOKUP(AD5636,[2]Formula!V:X,3,0))*VLOOKUP(AD5636,[2]Formula!V:X,2,0))*H5636)/SUMIF(AD:AD,AD5636,H:H)))</f>
        <v/>
      </c>
      <c r="L5636" s="38" t="str">
        <f t="shared" si="529"/>
        <v/>
      </c>
      <c r="M5636" s="38" t="str">
        <f t="shared" si="530"/>
        <v/>
      </c>
      <c r="N5636" s="38" t="str">
        <f t="shared" si="532"/>
        <v/>
      </c>
      <c r="O5636" s="38" t="str">
        <f t="shared" si="528"/>
        <v/>
      </c>
      <c r="P5636" s="39" t="str">
        <f t="shared" si="533"/>
        <v/>
      </c>
      <c r="AC5636" s="42" t="str">
        <f>IF(B5636="","",VLOOKUP(B5636,[2]Formula!B:C,2,0))</f>
        <v/>
      </c>
      <c r="AD5636" s="43" t="str">
        <f t="shared" si="531"/>
        <v/>
      </c>
    </row>
    <row r="5637" spans="1:30" x14ac:dyDescent="0.25">
      <c r="A5637" s="64"/>
      <c r="B5637" s="64"/>
      <c r="C5637" s="66"/>
      <c r="D5637" s="67"/>
      <c r="E5637" s="64"/>
      <c r="F5637" s="64"/>
      <c r="G5637" s="37" t="str">
        <f>IF(E5637="","",IF(OR(E5637="Project Management",E5637="Project Support",E5637="Sprint Management",E5637="Sprint Support"),"NA",ROUND((((VLOOKUP(AD5637,[2]Formula!V:X,3,0)))-SUMIF(AD:AD,AD5637,H:H)),2)))</f>
        <v/>
      </c>
      <c r="H5637" s="71"/>
      <c r="I5637" s="72"/>
      <c r="J5637" s="72"/>
      <c r="K5637" s="38" t="str">
        <f>IF(E5637="","",IF(OR(E5637="Project Management",E5637="Project Support",E5637="Sprint Management",E5637="Sprint Support"),"NA",(((SUMIF(AD:AD,AD5637,H:H)/VLOOKUP(AD5637,[2]Formula!V:X,3,0))*VLOOKUP(AD5637,[2]Formula!V:X,2,0))*H5637)/SUMIF(AD:AD,AD5637,H:H)))</f>
        <v/>
      </c>
      <c r="L5637" s="38" t="str">
        <f t="shared" si="529"/>
        <v/>
      </c>
      <c r="M5637" s="38" t="str">
        <f t="shared" si="530"/>
        <v/>
      </c>
      <c r="N5637" s="38" t="str">
        <f t="shared" si="532"/>
        <v/>
      </c>
      <c r="O5637" s="38" t="str">
        <f t="shared" si="528"/>
        <v/>
      </c>
      <c r="P5637" s="39" t="str">
        <f t="shared" si="533"/>
        <v/>
      </c>
      <c r="AC5637" s="42" t="str">
        <f>IF(B5637="","",VLOOKUP(B5637,[2]Formula!B:C,2,0))</f>
        <v/>
      </c>
      <c r="AD5637" s="43" t="str">
        <f t="shared" si="531"/>
        <v/>
      </c>
    </row>
    <row r="5638" spans="1:30" x14ac:dyDescent="0.25">
      <c r="A5638" s="64"/>
      <c r="B5638" s="64"/>
      <c r="C5638" s="66"/>
      <c r="D5638" s="67"/>
      <c r="E5638" s="64"/>
      <c r="F5638" s="64"/>
      <c r="G5638" s="37" t="str">
        <f>IF(E5638="","",IF(OR(E5638="Project Management",E5638="Project Support",E5638="Sprint Management",E5638="Sprint Support"),"NA",ROUND((((VLOOKUP(AD5638,[2]Formula!V:X,3,0)))-SUMIF(AD:AD,AD5638,H:H)),2)))</f>
        <v/>
      </c>
      <c r="H5638" s="71"/>
      <c r="I5638" s="72"/>
      <c r="J5638" s="72"/>
      <c r="K5638" s="38" t="str">
        <f>IF(E5638="","",IF(OR(E5638="Project Management",E5638="Project Support",E5638="Sprint Management",E5638="Sprint Support"),"NA",(((SUMIF(AD:AD,AD5638,H:H)/VLOOKUP(AD5638,[2]Formula!V:X,3,0))*VLOOKUP(AD5638,[2]Formula!V:X,2,0))*H5638)/SUMIF(AD:AD,AD5638,H:H)))</f>
        <v/>
      </c>
      <c r="L5638" s="38" t="str">
        <f t="shared" si="529"/>
        <v/>
      </c>
      <c r="M5638" s="38" t="str">
        <f t="shared" si="530"/>
        <v/>
      </c>
      <c r="N5638" s="38" t="str">
        <f t="shared" si="532"/>
        <v/>
      </c>
      <c r="O5638" s="38" t="str">
        <f t="shared" si="528"/>
        <v/>
      </c>
      <c r="P5638" s="39" t="str">
        <f t="shared" si="533"/>
        <v/>
      </c>
      <c r="AC5638" s="42" t="str">
        <f>IF(B5638="","",VLOOKUP(B5638,[2]Formula!B:C,2,0))</f>
        <v/>
      </c>
      <c r="AD5638" s="43" t="str">
        <f t="shared" si="531"/>
        <v/>
      </c>
    </row>
    <row r="5639" spans="1:30" x14ac:dyDescent="0.25">
      <c r="A5639" s="64"/>
      <c r="B5639" s="64"/>
      <c r="C5639" s="66"/>
      <c r="D5639" s="67"/>
      <c r="E5639" s="64"/>
      <c r="F5639" s="64"/>
      <c r="G5639" s="37" t="str">
        <f>IF(E5639="","",IF(OR(E5639="Project Management",E5639="Project Support",E5639="Sprint Management",E5639="Sprint Support"),"NA",ROUND((((VLOOKUP(AD5639,[2]Formula!V:X,3,0)))-SUMIF(AD:AD,AD5639,H:H)),2)))</f>
        <v/>
      </c>
      <c r="H5639" s="71"/>
      <c r="I5639" s="72"/>
      <c r="J5639" s="72"/>
      <c r="K5639" s="38" t="str">
        <f>IF(E5639="","",IF(OR(E5639="Project Management",E5639="Project Support",E5639="Sprint Management",E5639="Sprint Support"),"NA",(((SUMIF(AD:AD,AD5639,H:H)/VLOOKUP(AD5639,[2]Formula!V:X,3,0))*VLOOKUP(AD5639,[2]Formula!V:X,2,0))*H5639)/SUMIF(AD:AD,AD5639,H:H)))</f>
        <v/>
      </c>
      <c r="L5639" s="38" t="str">
        <f t="shared" si="529"/>
        <v/>
      </c>
      <c r="M5639" s="38" t="str">
        <f t="shared" si="530"/>
        <v/>
      </c>
      <c r="N5639" s="38" t="str">
        <f t="shared" si="532"/>
        <v/>
      </c>
      <c r="O5639" s="38" t="str">
        <f t="shared" si="528"/>
        <v/>
      </c>
      <c r="P5639" s="39" t="str">
        <f t="shared" si="533"/>
        <v/>
      </c>
      <c r="AC5639" s="42" t="str">
        <f>IF(B5639="","",VLOOKUP(B5639,[2]Formula!B:C,2,0))</f>
        <v/>
      </c>
      <c r="AD5639" s="43" t="str">
        <f t="shared" si="531"/>
        <v/>
      </c>
    </row>
    <row r="5640" spans="1:30" x14ac:dyDescent="0.25">
      <c r="A5640" s="64"/>
      <c r="B5640" s="64"/>
      <c r="C5640" s="66"/>
      <c r="D5640" s="67"/>
      <c r="E5640" s="64"/>
      <c r="F5640" s="64"/>
      <c r="G5640" s="37" t="str">
        <f>IF(E5640="","",IF(OR(E5640="Project Management",E5640="Project Support",E5640="Sprint Management",E5640="Sprint Support"),"NA",ROUND((((VLOOKUP(AD5640,[2]Formula!V:X,3,0)))-SUMIF(AD:AD,AD5640,H:H)),2)))</f>
        <v/>
      </c>
      <c r="H5640" s="71"/>
      <c r="I5640" s="72"/>
      <c r="J5640" s="72"/>
      <c r="K5640" s="38" t="str">
        <f>IF(E5640="","",IF(OR(E5640="Project Management",E5640="Project Support",E5640="Sprint Management",E5640="Sprint Support"),"NA",(((SUMIF(AD:AD,AD5640,H:H)/VLOOKUP(AD5640,[2]Formula!V:X,3,0))*VLOOKUP(AD5640,[2]Formula!V:X,2,0))*H5640)/SUMIF(AD:AD,AD5640,H:H)))</f>
        <v/>
      </c>
      <c r="L5640" s="38" t="str">
        <f t="shared" si="529"/>
        <v/>
      </c>
      <c r="M5640" s="38" t="str">
        <f t="shared" si="530"/>
        <v/>
      </c>
      <c r="N5640" s="38" t="str">
        <f t="shared" si="532"/>
        <v/>
      </c>
      <c r="O5640" s="38" t="str">
        <f t="shared" si="528"/>
        <v/>
      </c>
      <c r="P5640" s="39" t="str">
        <f t="shared" si="533"/>
        <v/>
      </c>
      <c r="AC5640" s="42" t="str">
        <f>IF(B5640="","",VLOOKUP(B5640,[2]Formula!B:C,2,0))</f>
        <v/>
      </c>
      <c r="AD5640" s="43" t="str">
        <f t="shared" si="531"/>
        <v/>
      </c>
    </row>
    <row r="5641" spans="1:30" x14ac:dyDescent="0.25">
      <c r="A5641" s="64"/>
      <c r="B5641" s="64"/>
      <c r="C5641" s="66"/>
      <c r="D5641" s="67"/>
      <c r="E5641" s="64"/>
      <c r="F5641" s="64"/>
      <c r="G5641" s="37" t="str">
        <f>IF(E5641="","",IF(OR(E5641="Project Management",E5641="Project Support",E5641="Sprint Management",E5641="Sprint Support"),"NA",ROUND((((VLOOKUP(AD5641,[2]Formula!V:X,3,0)))-SUMIF(AD:AD,AD5641,H:H)),2)))</f>
        <v/>
      </c>
      <c r="H5641" s="71"/>
      <c r="I5641" s="72"/>
      <c r="J5641" s="72"/>
      <c r="K5641" s="38" t="str">
        <f>IF(E5641="","",IF(OR(E5641="Project Management",E5641="Project Support",E5641="Sprint Management",E5641="Sprint Support"),"NA",(((SUMIF(AD:AD,AD5641,H:H)/VLOOKUP(AD5641,[2]Formula!V:X,3,0))*VLOOKUP(AD5641,[2]Formula!V:X,2,0))*H5641)/SUMIF(AD:AD,AD5641,H:H)))</f>
        <v/>
      </c>
      <c r="L5641" s="38" t="str">
        <f t="shared" si="529"/>
        <v/>
      </c>
      <c r="M5641" s="38" t="str">
        <f t="shared" si="530"/>
        <v/>
      </c>
      <c r="N5641" s="38" t="str">
        <f t="shared" si="532"/>
        <v/>
      </c>
      <c r="O5641" s="38" t="str">
        <f t="shared" si="528"/>
        <v/>
      </c>
      <c r="P5641" s="39" t="str">
        <f t="shared" si="533"/>
        <v/>
      </c>
      <c r="AC5641" s="42" t="str">
        <f>IF(B5641="","",VLOOKUP(B5641,[2]Formula!B:C,2,0))</f>
        <v/>
      </c>
      <c r="AD5641" s="43" t="str">
        <f t="shared" si="531"/>
        <v/>
      </c>
    </row>
    <row r="5642" spans="1:30" x14ac:dyDescent="0.25">
      <c r="A5642" s="64"/>
      <c r="B5642" s="64"/>
      <c r="C5642" s="66"/>
      <c r="D5642" s="67"/>
      <c r="E5642" s="64"/>
      <c r="F5642" s="64"/>
      <c r="G5642" s="37" t="str">
        <f>IF(E5642="","",IF(OR(E5642="Project Management",E5642="Project Support",E5642="Sprint Management",E5642="Sprint Support"),"NA",ROUND((((VLOOKUP(AD5642,[2]Formula!V:X,3,0)))-SUMIF(AD:AD,AD5642,H:H)),2)))</f>
        <v/>
      </c>
      <c r="H5642" s="71"/>
      <c r="I5642" s="72"/>
      <c r="J5642" s="72"/>
      <c r="K5642" s="38" t="str">
        <f>IF(E5642="","",IF(OR(E5642="Project Management",E5642="Project Support",E5642="Sprint Management",E5642="Sprint Support"),"NA",(((SUMIF(AD:AD,AD5642,H:H)/VLOOKUP(AD5642,[2]Formula!V:X,3,0))*VLOOKUP(AD5642,[2]Formula!V:X,2,0))*H5642)/SUMIF(AD:AD,AD5642,H:H)))</f>
        <v/>
      </c>
      <c r="L5642" s="38" t="str">
        <f t="shared" si="529"/>
        <v/>
      </c>
      <c r="M5642" s="38" t="str">
        <f t="shared" si="530"/>
        <v/>
      </c>
      <c r="N5642" s="38" t="str">
        <f t="shared" si="532"/>
        <v/>
      </c>
      <c r="O5642" s="38" t="str">
        <f t="shared" si="528"/>
        <v/>
      </c>
      <c r="P5642" s="39" t="str">
        <f t="shared" si="533"/>
        <v/>
      </c>
      <c r="AC5642" s="42" t="str">
        <f>IF(B5642="","",VLOOKUP(B5642,[2]Formula!B:C,2,0))</f>
        <v/>
      </c>
      <c r="AD5642" s="43" t="str">
        <f t="shared" si="531"/>
        <v/>
      </c>
    </row>
    <row r="5643" spans="1:30" x14ac:dyDescent="0.25">
      <c r="A5643" s="64"/>
      <c r="B5643" s="64"/>
      <c r="C5643" s="66"/>
      <c r="D5643" s="67"/>
      <c r="E5643" s="64"/>
      <c r="F5643" s="64"/>
      <c r="G5643" s="37" t="str">
        <f>IF(E5643="","",IF(OR(E5643="Project Management",E5643="Project Support",E5643="Sprint Management",E5643="Sprint Support"),"NA",ROUND((((VLOOKUP(AD5643,[2]Formula!V:X,3,0)))-SUMIF(AD:AD,AD5643,H:H)),2)))</f>
        <v/>
      </c>
      <c r="H5643" s="71"/>
      <c r="I5643" s="72"/>
      <c r="J5643" s="72"/>
      <c r="K5643" s="38" t="str">
        <f>IF(E5643="","",IF(OR(E5643="Project Management",E5643="Project Support",E5643="Sprint Management",E5643="Sprint Support"),"NA",(((SUMIF(AD:AD,AD5643,H:H)/VLOOKUP(AD5643,[2]Formula!V:X,3,0))*VLOOKUP(AD5643,[2]Formula!V:X,2,0))*H5643)/SUMIF(AD:AD,AD5643,H:H)))</f>
        <v/>
      </c>
      <c r="L5643" s="38" t="str">
        <f t="shared" si="529"/>
        <v/>
      </c>
      <c r="M5643" s="38" t="str">
        <f t="shared" si="530"/>
        <v/>
      </c>
      <c r="N5643" s="38" t="str">
        <f t="shared" si="532"/>
        <v/>
      </c>
      <c r="O5643" s="38" t="str">
        <f t="shared" si="528"/>
        <v/>
      </c>
      <c r="P5643" s="39" t="str">
        <f t="shared" si="533"/>
        <v/>
      </c>
      <c r="AC5643" s="42" t="str">
        <f>IF(B5643="","",VLOOKUP(B5643,[2]Formula!B:C,2,0))</f>
        <v/>
      </c>
      <c r="AD5643" s="43" t="str">
        <f t="shared" si="531"/>
        <v/>
      </c>
    </row>
    <row r="5644" spans="1:30" x14ac:dyDescent="0.25">
      <c r="A5644" s="64"/>
      <c r="B5644" s="64"/>
      <c r="C5644" s="66"/>
      <c r="D5644" s="67"/>
      <c r="E5644" s="64"/>
      <c r="F5644" s="64"/>
      <c r="G5644" s="37" t="str">
        <f>IF(E5644="","",IF(OR(E5644="Project Management",E5644="Project Support",E5644="Sprint Management",E5644="Sprint Support"),"NA",ROUND((((VLOOKUP(AD5644,[2]Formula!V:X,3,0)))-SUMIF(AD:AD,AD5644,H:H)),2)))</f>
        <v/>
      </c>
      <c r="H5644" s="71"/>
      <c r="I5644" s="72"/>
      <c r="J5644" s="72"/>
      <c r="K5644" s="38" t="str">
        <f>IF(E5644="","",IF(OR(E5644="Project Management",E5644="Project Support",E5644="Sprint Management",E5644="Sprint Support"),"NA",(((SUMIF(AD:AD,AD5644,H:H)/VLOOKUP(AD5644,[2]Formula!V:X,3,0))*VLOOKUP(AD5644,[2]Formula!V:X,2,0))*H5644)/SUMIF(AD:AD,AD5644,H:H)))</f>
        <v/>
      </c>
      <c r="L5644" s="38" t="str">
        <f t="shared" si="529"/>
        <v/>
      </c>
      <c r="M5644" s="38" t="str">
        <f t="shared" si="530"/>
        <v/>
      </c>
      <c r="N5644" s="38" t="str">
        <f t="shared" si="532"/>
        <v/>
      </c>
      <c r="O5644" s="38" t="str">
        <f t="shared" si="528"/>
        <v/>
      </c>
      <c r="P5644" s="39" t="str">
        <f t="shared" si="533"/>
        <v/>
      </c>
      <c r="AC5644" s="42" t="str">
        <f>IF(B5644="","",VLOOKUP(B5644,[2]Formula!B:C,2,0))</f>
        <v/>
      </c>
      <c r="AD5644" s="43" t="str">
        <f t="shared" si="531"/>
        <v/>
      </c>
    </row>
    <row r="5645" spans="1:30" x14ac:dyDescent="0.25">
      <c r="A5645" s="64"/>
      <c r="B5645" s="64"/>
      <c r="C5645" s="66"/>
      <c r="D5645" s="67"/>
      <c r="E5645" s="64"/>
      <c r="F5645" s="64"/>
      <c r="G5645" s="37" t="str">
        <f>IF(E5645="","",IF(OR(E5645="Project Management",E5645="Project Support",E5645="Sprint Management",E5645="Sprint Support"),"NA",ROUND((((VLOOKUP(AD5645,[2]Formula!V:X,3,0)))-SUMIF(AD:AD,AD5645,H:H)),2)))</f>
        <v/>
      </c>
      <c r="H5645" s="71"/>
      <c r="I5645" s="72"/>
      <c r="J5645" s="72"/>
      <c r="K5645" s="38" t="str">
        <f>IF(E5645="","",IF(OR(E5645="Project Management",E5645="Project Support",E5645="Sprint Management",E5645="Sprint Support"),"NA",(((SUMIF(AD:AD,AD5645,H:H)/VLOOKUP(AD5645,[2]Formula!V:X,3,0))*VLOOKUP(AD5645,[2]Formula!V:X,2,0))*H5645)/SUMIF(AD:AD,AD5645,H:H)))</f>
        <v/>
      </c>
      <c r="L5645" s="38" t="str">
        <f t="shared" si="529"/>
        <v/>
      </c>
      <c r="M5645" s="38" t="str">
        <f t="shared" si="530"/>
        <v/>
      </c>
      <c r="N5645" s="38" t="str">
        <f t="shared" si="532"/>
        <v/>
      </c>
      <c r="O5645" s="38" t="str">
        <f t="shared" si="528"/>
        <v/>
      </c>
      <c r="P5645" s="39" t="str">
        <f t="shared" si="533"/>
        <v/>
      </c>
      <c r="AC5645" s="42" t="str">
        <f>IF(B5645="","",VLOOKUP(B5645,[2]Formula!B:C,2,0))</f>
        <v/>
      </c>
      <c r="AD5645" s="43" t="str">
        <f t="shared" si="531"/>
        <v/>
      </c>
    </row>
    <row r="5646" spans="1:30" x14ac:dyDescent="0.25">
      <c r="A5646" s="64"/>
      <c r="B5646" s="64"/>
      <c r="C5646" s="66"/>
      <c r="D5646" s="67"/>
      <c r="E5646" s="64"/>
      <c r="F5646" s="64"/>
      <c r="G5646" s="37" t="str">
        <f>IF(E5646="","",IF(OR(E5646="Project Management",E5646="Project Support",E5646="Sprint Management",E5646="Sprint Support"),"NA",ROUND((((VLOOKUP(AD5646,[2]Formula!V:X,3,0)))-SUMIF(AD:AD,AD5646,H:H)),2)))</f>
        <v/>
      </c>
      <c r="H5646" s="71"/>
      <c r="I5646" s="72"/>
      <c r="J5646" s="72"/>
      <c r="K5646" s="38" t="str">
        <f>IF(E5646="","",IF(OR(E5646="Project Management",E5646="Project Support",E5646="Sprint Management",E5646="Sprint Support"),"NA",(((SUMIF(AD:AD,AD5646,H:H)/VLOOKUP(AD5646,[2]Formula!V:X,3,0))*VLOOKUP(AD5646,[2]Formula!V:X,2,0))*H5646)/SUMIF(AD:AD,AD5646,H:H)))</f>
        <v/>
      </c>
      <c r="L5646" s="38" t="str">
        <f t="shared" si="529"/>
        <v/>
      </c>
      <c r="M5646" s="38" t="str">
        <f t="shared" si="530"/>
        <v/>
      </c>
      <c r="N5646" s="38" t="str">
        <f t="shared" si="532"/>
        <v/>
      </c>
      <c r="O5646" s="38" t="str">
        <f t="shared" si="528"/>
        <v/>
      </c>
      <c r="P5646" s="39" t="str">
        <f t="shared" si="533"/>
        <v/>
      </c>
      <c r="AC5646" s="42" t="str">
        <f>IF(B5646="","",VLOOKUP(B5646,[2]Formula!B:C,2,0))</f>
        <v/>
      </c>
      <c r="AD5646" s="43" t="str">
        <f t="shared" si="531"/>
        <v/>
      </c>
    </row>
    <row r="5647" spans="1:30" x14ac:dyDescent="0.25">
      <c r="A5647" s="64"/>
      <c r="B5647" s="64"/>
      <c r="C5647" s="66"/>
      <c r="D5647" s="67"/>
      <c r="E5647" s="64"/>
      <c r="F5647" s="64"/>
      <c r="G5647" s="37" t="str">
        <f>IF(E5647="","",IF(OR(E5647="Project Management",E5647="Project Support",E5647="Sprint Management",E5647="Sprint Support"),"NA",ROUND((((VLOOKUP(AD5647,[2]Formula!V:X,3,0)))-SUMIF(AD:AD,AD5647,H:H)),2)))</f>
        <v/>
      </c>
      <c r="H5647" s="71"/>
      <c r="I5647" s="72"/>
      <c r="J5647" s="72"/>
      <c r="K5647" s="38" t="str">
        <f>IF(E5647="","",IF(OR(E5647="Project Management",E5647="Project Support",E5647="Sprint Management",E5647="Sprint Support"),"NA",(((SUMIF(AD:AD,AD5647,H:H)/VLOOKUP(AD5647,[2]Formula!V:X,3,0))*VLOOKUP(AD5647,[2]Formula!V:X,2,0))*H5647)/SUMIF(AD:AD,AD5647,H:H)))</f>
        <v/>
      </c>
      <c r="L5647" s="38" t="str">
        <f t="shared" si="529"/>
        <v/>
      </c>
      <c r="M5647" s="38" t="str">
        <f t="shared" si="530"/>
        <v/>
      </c>
      <c r="N5647" s="38" t="str">
        <f t="shared" si="532"/>
        <v/>
      </c>
      <c r="O5647" s="38" t="str">
        <f t="shared" si="528"/>
        <v/>
      </c>
      <c r="P5647" s="39" t="str">
        <f t="shared" si="533"/>
        <v/>
      </c>
      <c r="AC5647" s="42" t="str">
        <f>IF(B5647="","",VLOOKUP(B5647,[2]Formula!B:C,2,0))</f>
        <v/>
      </c>
      <c r="AD5647" s="43" t="str">
        <f t="shared" si="531"/>
        <v/>
      </c>
    </row>
    <row r="5648" spans="1:30" x14ac:dyDescent="0.25">
      <c r="A5648" s="64"/>
      <c r="B5648" s="64"/>
      <c r="C5648" s="66"/>
      <c r="D5648" s="67"/>
      <c r="E5648" s="64"/>
      <c r="F5648" s="64"/>
      <c r="G5648" s="37" t="str">
        <f>IF(E5648="","",IF(OR(E5648="Project Management",E5648="Project Support",E5648="Sprint Management",E5648="Sprint Support"),"NA",ROUND((((VLOOKUP(AD5648,[2]Formula!V:X,3,0)))-SUMIF(AD:AD,AD5648,H:H)),2)))</f>
        <v/>
      </c>
      <c r="H5648" s="71"/>
      <c r="I5648" s="72"/>
      <c r="J5648" s="72"/>
      <c r="K5648" s="38" t="str">
        <f>IF(E5648="","",IF(OR(E5648="Project Management",E5648="Project Support",E5648="Sprint Management",E5648="Sprint Support"),"NA",(((SUMIF(AD:AD,AD5648,H:H)/VLOOKUP(AD5648,[2]Formula!V:X,3,0))*VLOOKUP(AD5648,[2]Formula!V:X,2,0))*H5648)/SUMIF(AD:AD,AD5648,H:H)))</f>
        <v/>
      </c>
      <c r="L5648" s="38" t="str">
        <f t="shared" si="529"/>
        <v/>
      </c>
      <c r="M5648" s="38" t="str">
        <f t="shared" si="530"/>
        <v/>
      </c>
      <c r="N5648" s="38" t="str">
        <f t="shared" si="532"/>
        <v/>
      </c>
      <c r="O5648" s="38" t="str">
        <f t="shared" si="528"/>
        <v/>
      </c>
      <c r="P5648" s="39" t="str">
        <f t="shared" si="533"/>
        <v/>
      </c>
      <c r="AC5648" s="42" t="str">
        <f>IF(B5648="","",VLOOKUP(B5648,[2]Formula!B:C,2,0))</f>
        <v/>
      </c>
      <c r="AD5648" s="43" t="str">
        <f t="shared" si="531"/>
        <v/>
      </c>
    </row>
    <row r="5649" spans="1:30" x14ac:dyDescent="0.25">
      <c r="A5649" s="64"/>
      <c r="B5649" s="64"/>
      <c r="C5649" s="66"/>
      <c r="D5649" s="67"/>
      <c r="E5649" s="64"/>
      <c r="F5649" s="64"/>
      <c r="G5649" s="37" t="str">
        <f>IF(E5649="","",IF(OR(E5649="Project Management",E5649="Project Support",E5649="Sprint Management",E5649="Sprint Support"),"NA",ROUND((((VLOOKUP(AD5649,[2]Formula!V:X,3,0)))-SUMIF(AD:AD,AD5649,H:H)),2)))</f>
        <v/>
      </c>
      <c r="H5649" s="71"/>
      <c r="I5649" s="72"/>
      <c r="J5649" s="72"/>
      <c r="K5649" s="38" t="str">
        <f>IF(E5649="","",IF(OR(E5649="Project Management",E5649="Project Support",E5649="Sprint Management",E5649="Sprint Support"),"NA",(((SUMIF(AD:AD,AD5649,H:H)/VLOOKUP(AD5649,[2]Formula!V:X,3,0))*VLOOKUP(AD5649,[2]Formula!V:X,2,0))*H5649)/SUMIF(AD:AD,AD5649,H:H)))</f>
        <v/>
      </c>
      <c r="L5649" s="38" t="str">
        <f t="shared" si="529"/>
        <v/>
      </c>
      <c r="M5649" s="38" t="str">
        <f t="shared" si="530"/>
        <v/>
      </c>
      <c r="N5649" s="38" t="str">
        <f t="shared" si="532"/>
        <v/>
      </c>
      <c r="O5649" s="38" t="str">
        <f t="shared" si="528"/>
        <v/>
      </c>
      <c r="P5649" s="39" t="str">
        <f t="shared" si="533"/>
        <v/>
      </c>
      <c r="AC5649" s="42" t="str">
        <f>IF(B5649="","",VLOOKUP(B5649,[2]Formula!B:C,2,0))</f>
        <v/>
      </c>
      <c r="AD5649" s="43" t="str">
        <f t="shared" si="531"/>
        <v/>
      </c>
    </row>
    <row r="5650" spans="1:30" x14ac:dyDescent="0.25">
      <c r="A5650" s="64"/>
      <c r="B5650" s="64"/>
      <c r="C5650" s="66"/>
      <c r="D5650" s="67"/>
      <c r="E5650" s="64"/>
      <c r="F5650" s="64"/>
      <c r="G5650" s="37" t="str">
        <f>IF(E5650="","",IF(OR(E5650="Project Management",E5650="Project Support",E5650="Sprint Management",E5650="Sprint Support"),"NA",ROUND((((VLOOKUP(AD5650,[2]Formula!V:X,3,0)))-SUMIF(AD:AD,AD5650,H:H)),2)))</f>
        <v/>
      </c>
      <c r="H5650" s="71"/>
      <c r="I5650" s="72"/>
      <c r="J5650" s="72"/>
      <c r="K5650" s="38" t="str">
        <f>IF(E5650="","",IF(OR(E5650="Project Management",E5650="Project Support",E5650="Sprint Management",E5650="Sprint Support"),"NA",(((SUMIF(AD:AD,AD5650,H:H)/VLOOKUP(AD5650,[2]Formula!V:X,3,0))*VLOOKUP(AD5650,[2]Formula!V:X,2,0))*H5650)/SUMIF(AD:AD,AD5650,H:H)))</f>
        <v/>
      </c>
      <c r="L5650" s="38" t="str">
        <f t="shared" si="529"/>
        <v/>
      </c>
      <c r="M5650" s="38" t="str">
        <f t="shared" si="530"/>
        <v/>
      </c>
      <c r="N5650" s="38" t="str">
        <f t="shared" si="532"/>
        <v/>
      </c>
      <c r="O5650" s="38" t="str">
        <f t="shared" si="528"/>
        <v/>
      </c>
      <c r="P5650" s="39" t="str">
        <f t="shared" si="533"/>
        <v/>
      </c>
      <c r="AC5650" s="42" t="str">
        <f>IF(B5650="","",VLOOKUP(B5650,[2]Formula!B:C,2,0))</f>
        <v/>
      </c>
      <c r="AD5650" s="43" t="str">
        <f t="shared" si="531"/>
        <v/>
      </c>
    </row>
    <row r="5651" spans="1:30" x14ac:dyDescent="0.25">
      <c r="A5651" s="64"/>
      <c r="B5651" s="64"/>
      <c r="C5651" s="66"/>
      <c r="D5651" s="67"/>
      <c r="E5651" s="64"/>
      <c r="F5651" s="64"/>
      <c r="G5651" s="37" t="str">
        <f>IF(E5651="","",IF(OR(E5651="Project Management",E5651="Project Support",E5651="Sprint Management",E5651="Sprint Support"),"NA",ROUND((((VLOOKUP(AD5651,[2]Formula!V:X,3,0)))-SUMIF(AD:AD,AD5651,H:H)),2)))</f>
        <v/>
      </c>
      <c r="H5651" s="71"/>
      <c r="I5651" s="72"/>
      <c r="J5651" s="72"/>
      <c r="K5651" s="38" t="str">
        <f>IF(E5651="","",IF(OR(E5651="Project Management",E5651="Project Support",E5651="Sprint Management",E5651="Sprint Support"),"NA",(((SUMIF(AD:AD,AD5651,H:H)/VLOOKUP(AD5651,[2]Formula!V:X,3,0))*VLOOKUP(AD5651,[2]Formula!V:X,2,0))*H5651)/SUMIF(AD:AD,AD5651,H:H)))</f>
        <v/>
      </c>
      <c r="L5651" s="38" t="str">
        <f t="shared" si="529"/>
        <v/>
      </c>
      <c r="M5651" s="38" t="str">
        <f t="shared" si="530"/>
        <v/>
      </c>
      <c r="N5651" s="38" t="str">
        <f t="shared" si="532"/>
        <v/>
      </c>
      <c r="O5651" s="38" t="str">
        <f t="shared" si="528"/>
        <v/>
      </c>
      <c r="P5651" s="39" t="str">
        <f t="shared" si="533"/>
        <v/>
      </c>
      <c r="AC5651" s="42" t="str">
        <f>IF(B5651="","",VLOOKUP(B5651,[2]Formula!B:C,2,0))</f>
        <v/>
      </c>
      <c r="AD5651" s="43" t="str">
        <f t="shared" si="531"/>
        <v/>
      </c>
    </row>
    <row r="5652" spans="1:30" x14ac:dyDescent="0.25">
      <c r="A5652" s="64"/>
      <c r="B5652" s="64"/>
      <c r="C5652" s="66"/>
      <c r="D5652" s="67"/>
      <c r="E5652" s="64"/>
      <c r="F5652" s="64"/>
      <c r="G5652" s="37" t="str">
        <f>IF(E5652="","",IF(OR(E5652="Project Management",E5652="Project Support",E5652="Sprint Management",E5652="Sprint Support"),"NA",ROUND((((VLOOKUP(AD5652,[2]Formula!V:X,3,0)))-SUMIF(AD:AD,AD5652,H:H)),2)))</f>
        <v/>
      </c>
      <c r="H5652" s="71"/>
      <c r="I5652" s="72"/>
      <c r="J5652" s="72"/>
      <c r="K5652" s="38" t="str">
        <f>IF(E5652="","",IF(OR(E5652="Project Management",E5652="Project Support",E5652="Sprint Management",E5652="Sprint Support"),"NA",(((SUMIF(AD:AD,AD5652,H:H)/VLOOKUP(AD5652,[2]Formula!V:X,3,0))*VLOOKUP(AD5652,[2]Formula!V:X,2,0))*H5652)/SUMIF(AD:AD,AD5652,H:H)))</f>
        <v/>
      </c>
      <c r="L5652" s="38" t="str">
        <f t="shared" si="529"/>
        <v/>
      </c>
      <c r="M5652" s="38" t="str">
        <f t="shared" si="530"/>
        <v/>
      </c>
      <c r="N5652" s="38" t="str">
        <f t="shared" si="532"/>
        <v/>
      </c>
      <c r="O5652" s="38" t="str">
        <f t="shared" si="528"/>
        <v/>
      </c>
      <c r="P5652" s="39" t="str">
        <f t="shared" si="533"/>
        <v/>
      </c>
      <c r="AC5652" s="42" t="str">
        <f>IF(B5652="","",VLOOKUP(B5652,[2]Formula!B:C,2,0))</f>
        <v/>
      </c>
      <c r="AD5652" s="43" t="str">
        <f t="shared" si="531"/>
        <v/>
      </c>
    </row>
    <row r="5653" spans="1:30" x14ac:dyDescent="0.25">
      <c r="A5653" s="64"/>
      <c r="B5653" s="64"/>
      <c r="C5653" s="66"/>
      <c r="D5653" s="67"/>
      <c r="E5653" s="64"/>
      <c r="F5653" s="64"/>
      <c r="G5653" s="37" t="str">
        <f>IF(E5653="","",IF(OR(E5653="Project Management",E5653="Project Support",E5653="Sprint Management",E5653="Sprint Support"),"NA",ROUND((((VLOOKUP(AD5653,[2]Formula!V:X,3,0)))-SUMIF(AD:AD,AD5653,H:H)),2)))</f>
        <v/>
      </c>
      <c r="H5653" s="71"/>
      <c r="I5653" s="72"/>
      <c r="J5653" s="72"/>
      <c r="K5653" s="38" t="str">
        <f>IF(E5653="","",IF(OR(E5653="Project Management",E5653="Project Support",E5653="Sprint Management",E5653="Sprint Support"),"NA",(((SUMIF(AD:AD,AD5653,H:H)/VLOOKUP(AD5653,[2]Formula!V:X,3,0))*VLOOKUP(AD5653,[2]Formula!V:X,2,0))*H5653)/SUMIF(AD:AD,AD5653,H:H)))</f>
        <v/>
      </c>
      <c r="L5653" s="38" t="str">
        <f t="shared" si="529"/>
        <v/>
      </c>
      <c r="M5653" s="38" t="str">
        <f t="shared" si="530"/>
        <v/>
      </c>
      <c r="N5653" s="38" t="str">
        <f t="shared" si="532"/>
        <v/>
      </c>
      <c r="O5653" s="38" t="str">
        <f t="shared" si="528"/>
        <v/>
      </c>
      <c r="P5653" s="39" t="str">
        <f t="shared" si="533"/>
        <v/>
      </c>
      <c r="AC5653" s="42" t="str">
        <f>IF(B5653="","",VLOOKUP(B5653,[2]Formula!B:C,2,0))</f>
        <v/>
      </c>
      <c r="AD5653" s="43" t="str">
        <f t="shared" si="531"/>
        <v/>
      </c>
    </row>
    <row r="5654" spans="1:30" x14ac:dyDescent="0.25">
      <c r="A5654" s="64"/>
      <c r="B5654" s="64"/>
      <c r="C5654" s="66"/>
      <c r="D5654" s="67"/>
      <c r="E5654" s="64"/>
      <c r="F5654" s="64"/>
      <c r="G5654" s="37" t="str">
        <f>IF(E5654="","",IF(OR(E5654="Project Management",E5654="Project Support",E5654="Sprint Management",E5654="Sprint Support"),"NA",ROUND((((VLOOKUP(AD5654,[2]Formula!V:X,3,0)))-SUMIF(AD:AD,AD5654,H:H)),2)))</f>
        <v/>
      </c>
      <c r="H5654" s="71"/>
      <c r="I5654" s="72"/>
      <c r="J5654" s="72"/>
      <c r="K5654" s="38" t="str">
        <f>IF(E5654="","",IF(OR(E5654="Project Management",E5654="Project Support",E5654="Sprint Management",E5654="Sprint Support"),"NA",(((SUMIF(AD:AD,AD5654,H:H)/VLOOKUP(AD5654,[2]Formula!V:X,3,0))*VLOOKUP(AD5654,[2]Formula!V:X,2,0))*H5654)/SUMIF(AD:AD,AD5654,H:H)))</f>
        <v/>
      </c>
      <c r="L5654" s="38" t="str">
        <f t="shared" si="529"/>
        <v/>
      </c>
      <c r="M5654" s="38" t="str">
        <f t="shared" si="530"/>
        <v/>
      </c>
      <c r="N5654" s="38" t="str">
        <f t="shared" si="532"/>
        <v/>
      </c>
      <c r="O5654" s="38" t="str">
        <f t="shared" si="528"/>
        <v/>
      </c>
      <c r="P5654" s="39" t="str">
        <f t="shared" si="533"/>
        <v/>
      </c>
      <c r="AC5654" s="42" t="str">
        <f>IF(B5654="","",VLOOKUP(B5654,[2]Formula!B:C,2,0))</f>
        <v/>
      </c>
      <c r="AD5654" s="43" t="str">
        <f t="shared" si="531"/>
        <v/>
      </c>
    </row>
    <row r="5655" spans="1:30" x14ac:dyDescent="0.25">
      <c r="A5655" s="64"/>
      <c r="B5655" s="64"/>
      <c r="C5655" s="66"/>
      <c r="D5655" s="67"/>
      <c r="E5655" s="64"/>
      <c r="F5655" s="64"/>
      <c r="G5655" s="37" t="str">
        <f>IF(E5655="","",IF(OR(E5655="Project Management",E5655="Project Support",E5655="Sprint Management",E5655="Sprint Support"),"NA",ROUND((((VLOOKUP(AD5655,[2]Formula!V:X,3,0)))-SUMIF(AD:AD,AD5655,H:H)),2)))</f>
        <v/>
      </c>
      <c r="H5655" s="71"/>
      <c r="I5655" s="72"/>
      <c r="J5655" s="72"/>
      <c r="K5655" s="38" t="str">
        <f>IF(E5655="","",IF(OR(E5655="Project Management",E5655="Project Support",E5655="Sprint Management",E5655="Sprint Support"),"NA",(((SUMIF(AD:AD,AD5655,H:H)/VLOOKUP(AD5655,[2]Formula!V:X,3,0))*VLOOKUP(AD5655,[2]Formula!V:X,2,0))*H5655)/SUMIF(AD:AD,AD5655,H:H)))</f>
        <v/>
      </c>
      <c r="L5655" s="38" t="str">
        <f t="shared" si="529"/>
        <v/>
      </c>
      <c r="M5655" s="38" t="str">
        <f t="shared" si="530"/>
        <v/>
      </c>
      <c r="N5655" s="38" t="str">
        <f t="shared" si="532"/>
        <v/>
      </c>
      <c r="O5655" s="38" t="str">
        <f t="shared" si="528"/>
        <v/>
      </c>
      <c r="P5655" s="39" t="str">
        <f t="shared" si="533"/>
        <v/>
      </c>
      <c r="AC5655" s="42" t="str">
        <f>IF(B5655="","",VLOOKUP(B5655,[2]Formula!B:C,2,0))</f>
        <v/>
      </c>
      <c r="AD5655" s="43" t="str">
        <f t="shared" si="531"/>
        <v/>
      </c>
    </row>
    <row r="5656" spans="1:30" x14ac:dyDescent="0.25">
      <c r="A5656" s="64"/>
      <c r="B5656" s="64"/>
      <c r="C5656" s="66"/>
      <c r="D5656" s="67"/>
      <c r="E5656" s="64"/>
      <c r="F5656" s="64"/>
      <c r="G5656" s="37" t="str">
        <f>IF(E5656="","",IF(OR(E5656="Project Management",E5656="Project Support",E5656="Sprint Management",E5656="Sprint Support"),"NA",ROUND((((VLOOKUP(AD5656,[2]Formula!V:X,3,0)))-SUMIF(AD:AD,AD5656,H:H)),2)))</f>
        <v/>
      </c>
      <c r="H5656" s="71"/>
      <c r="I5656" s="72"/>
      <c r="J5656" s="72"/>
      <c r="K5656" s="38" t="str">
        <f>IF(E5656="","",IF(OR(E5656="Project Management",E5656="Project Support",E5656="Sprint Management",E5656="Sprint Support"),"NA",(((SUMIF(AD:AD,AD5656,H:H)/VLOOKUP(AD5656,[2]Formula!V:X,3,0))*VLOOKUP(AD5656,[2]Formula!V:X,2,0))*H5656)/SUMIF(AD:AD,AD5656,H:H)))</f>
        <v/>
      </c>
      <c r="L5656" s="38" t="str">
        <f t="shared" si="529"/>
        <v/>
      </c>
      <c r="M5656" s="38" t="str">
        <f t="shared" si="530"/>
        <v/>
      </c>
      <c r="N5656" s="38" t="str">
        <f t="shared" si="532"/>
        <v/>
      </c>
      <c r="O5656" s="38" t="str">
        <f t="shared" si="528"/>
        <v/>
      </c>
      <c r="P5656" s="39" t="str">
        <f t="shared" si="533"/>
        <v/>
      </c>
      <c r="AC5656" s="42" t="str">
        <f>IF(B5656="","",VLOOKUP(B5656,[2]Formula!B:C,2,0))</f>
        <v/>
      </c>
      <c r="AD5656" s="43" t="str">
        <f t="shared" si="531"/>
        <v/>
      </c>
    </row>
    <row r="5657" spans="1:30" x14ac:dyDescent="0.25">
      <c r="A5657" s="64"/>
      <c r="B5657" s="64"/>
      <c r="C5657" s="66"/>
      <c r="D5657" s="67"/>
      <c r="E5657" s="64"/>
      <c r="F5657" s="64"/>
      <c r="G5657" s="37" t="str">
        <f>IF(E5657="","",IF(OR(E5657="Project Management",E5657="Project Support",E5657="Sprint Management",E5657="Sprint Support"),"NA",ROUND((((VLOOKUP(AD5657,[2]Formula!V:X,3,0)))-SUMIF(AD:AD,AD5657,H:H)),2)))</f>
        <v/>
      </c>
      <c r="H5657" s="71"/>
      <c r="I5657" s="72"/>
      <c r="J5657" s="72"/>
      <c r="K5657" s="38" t="str">
        <f>IF(E5657="","",IF(OR(E5657="Project Management",E5657="Project Support",E5657="Sprint Management",E5657="Sprint Support"),"NA",(((SUMIF(AD:AD,AD5657,H:H)/VLOOKUP(AD5657,[2]Formula!V:X,3,0))*VLOOKUP(AD5657,[2]Formula!V:X,2,0))*H5657)/SUMIF(AD:AD,AD5657,H:H)))</f>
        <v/>
      </c>
      <c r="L5657" s="38" t="str">
        <f t="shared" si="529"/>
        <v/>
      </c>
      <c r="M5657" s="38" t="str">
        <f t="shared" si="530"/>
        <v/>
      </c>
      <c r="N5657" s="38" t="str">
        <f t="shared" si="532"/>
        <v/>
      </c>
      <c r="O5657" s="38" t="str">
        <f t="shared" si="528"/>
        <v/>
      </c>
      <c r="P5657" s="39" t="str">
        <f t="shared" si="533"/>
        <v/>
      </c>
      <c r="AC5657" s="42" t="str">
        <f>IF(B5657="","",VLOOKUP(B5657,[2]Formula!B:C,2,0))</f>
        <v/>
      </c>
      <c r="AD5657" s="43" t="str">
        <f t="shared" si="531"/>
        <v/>
      </c>
    </row>
    <row r="5658" spans="1:30" x14ac:dyDescent="0.25">
      <c r="A5658" s="64"/>
      <c r="B5658" s="64"/>
      <c r="C5658" s="66"/>
      <c r="D5658" s="67"/>
      <c r="E5658" s="64"/>
      <c r="F5658" s="64"/>
      <c r="G5658" s="37" t="str">
        <f>IF(E5658="","",IF(OR(E5658="Project Management",E5658="Project Support",E5658="Sprint Management",E5658="Sprint Support"),"NA",ROUND((((VLOOKUP(AD5658,[2]Formula!V:X,3,0)))-SUMIF(AD:AD,AD5658,H:H)),2)))</f>
        <v/>
      </c>
      <c r="H5658" s="71"/>
      <c r="I5658" s="72"/>
      <c r="J5658" s="72"/>
      <c r="K5658" s="38" t="str">
        <f>IF(E5658="","",IF(OR(E5658="Project Management",E5658="Project Support",E5658="Sprint Management",E5658="Sprint Support"),"NA",(((SUMIF(AD:AD,AD5658,H:H)/VLOOKUP(AD5658,[2]Formula!V:X,3,0))*VLOOKUP(AD5658,[2]Formula!V:X,2,0))*H5658)/SUMIF(AD:AD,AD5658,H:H)))</f>
        <v/>
      </c>
      <c r="L5658" s="38" t="str">
        <f t="shared" si="529"/>
        <v/>
      </c>
      <c r="M5658" s="38" t="str">
        <f t="shared" si="530"/>
        <v/>
      </c>
      <c r="N5658" s="38" t="str">
        <f t="shared" si="532"/>
        <v/>
      </c>
      <c r="O5658" s="38" t="str">
        <f t="shared" si="528"/>
        <v/>
      </c>
      <c r="P5658" s="39" t="str">
        <f t="shared" si="533"/>
        <v/>
      </c>
      <c r="AC5658" s="42" t="str">
        <f>IF(B5658="","",VLOOKUP(B5658,[2]Formula!B:C,2,0))</f>
        <v/>
      </c>
      <c r="AD5658" s="43" t="str">
        <f t="shared" si="531"/>
        <v/>
      </c>
    </row>
    <row r="5659" spans="1:30" x14ac:dyDescent="0.25">
      <c r="A5659" s="64"/>
      <c r="B5659" s="64"/>
      <c r="C5659" s="66"/>
      <c r="D5659" s="67"/>
      <c r="E5659" s="64"/>
      <c r="F5659" s="64"/>
      <c r="G5659" s="37" t="str">
        <f>IF(E5659="","",IF(OR(E5659="Project Management",E5659="Project Support",E5659="Sprint Management",E5659="Sprint Support"),"NA",ROUND((((VLOOKUP(AD5659,[2]Formula!V:X,3,0)))-SUMIF(AD:AD,AD5659,H:H)),2)))</f>
        <v/>
      </c>
      <c r="H5659" s="71"/>
      <c r="I5659" s="72"/>
      <c r="J5659" s="72"/>
      <c r="K5659" s="38" t="str">
        <f>IF(E5659="","",IF(OR(E5659="Project Management",E5659="Project Support",E5659="Sprint Management",E5659="Sprint Support"),"NA",(((SUMIF(AD:AD,AD5659,H:H)/VLOOKUP(AD5659,[2]Formula!V:X,3,0))*VLOOKUP(AD5659,[2]Formula!V:X,2,0))*H5659)/SUMIF(AD:AD,AD5659,H:H)))</f>
        <v/>
      </c>
      <c r="L5659" s="38" t="str">
        <f t="shared" si="529"/>
        <v/>
      </c>
      <c r="M5659" s="38" t="str">
        <f t="shared" si="530"/>
        <v/>
      </c>
      <c r="N5659" s="38" t="str">
        <f t="shared" si="532"/>
        <v/>
      </c>
      <c r="O5659" s="38" t="str">
        <f t="shared" si="528"/>
        <v/>
      </c>
      <c r="P5659" s="39" t="str">
        <f t="shared" si="533"/>
        <v/>
      </c>
      <c r="AC5659" s="42" t="str">
        <f>IF(B5659="","",VLOOKUP(B5659,[2]Formula!B:C,2,0))</f>
        <v/>
      </c>
      <c r="AD5659" s="43" t="str">
        <f t="shared" si="531"/>
        <v/>
      </c>
    </row>
    <row r="5660" spans="1:30" x14ac:dyDescent="0.25">
      <c r="A5660" s="64"/>
      <c r="B5660" s="64"/>
      <c r="C5660" s="66"/>
      <c r="D5660" s="67"/>
      <c r="E5660" s="64"/>
      <c r="F5660" s="64"/>
      <c r="G5660" s="37" t="str">
        <f>IF(E5660="","",IF(OR(E5660="Project Management",E5660="Project Support",E5660="Sprint Management",E5660="Sprint Support"),"NA",ROUND((((VLOOKUP(AD5660,[2]Formula!V:X,3,0)))-SUMIF(AD:AD,AD5660,H:H)),2)))</f>
        <v/>
      </c>
      <c r="H5660" s="71"/>
      <c r="I5660" s="72"/>
      <c r="J5660" s="72"/>
      <c r="K5660" s="38" t="str">
        <f>IF(E5660="","",IF(OR(E5660="Project Management",E5660="Project Support",E5660="Sprint Management",E5660="Sprint Support"),"NA",(((SUMIF(AD:AD,AD5660,H:H)/VLOOKUP(AD5660,[2]Formula!V:X,3,0))*VLOOKUP(AD5660,[2]Formula!V:X,2,0))*H5660)/SUMIF(AD:AD,AD5660,H:H)))</f>
        <v/>
      </c>
      <c r="L5660" s="38" t="str">
        <f t="shared" si="529"/>
        <v/>
      </c>
      <c r="M5660" s="38" t="str">
        <f t="shared" si="530"/>
        <v/>
      </c>
      <c r="N5660" s="38" t="str">
        <f t="shared" si="532"/>
        <v/>
      </c>
      <c r="O5660" s="38" t="str">
        <f t="shared" si="528"/>
        <v/>
      </c>
      <c r="P5660" s="39" t="str">
        <f t="shared" si="533"/>
        <v/>
      </c>
      <c r="AC5660" s="42" t="str">
        <f>IF(B5660="","",VLOOKUP(B5660,[2]Formula!B:C,2,0))</f>
        <v/>
      </c>
      <c r="AD5660" s="43" t="str">
        <f t="shared" si="531"/>
        <v/>
      </c>
    </row>
    <row r="5661" spans="1:30" x14ac:dyDescent="0.25">
      <c r="A5661" s="64"/>
      <c r="B5661" s="64"/>
      <c r="C5661" s="66"/>
      <c r="D5661" s="67"/>
      <c r="E5661" s="64"/>
      <c r="F5661" s="64"/>
      <c r="G5661" s="37" t="str">
        <f>IF(E5661="","",IF(OR(E5661="Project Management",E5661="Project Support",E5661="Sprint Management",E5661="Sprint Support"),"NA",ROUND((((VLOOKUP(AD5661,[2]Formula!V:X,3,0)))-SUMIF(AD:AD,AD5661,H:H)),2)))</f>
        <v/>
      </c>
      <c r="H5661" s="71"/>
      <c r="I5661" s="72"/>
      <c r="J5661" s="72"/>
      <c r="K5661" s="38" t="str">
        <f>IF(E5661="","",IF(OR(E5661="Project Management",E5661="Project Support",E5661="Sprint Management",E5661="Sprint Support"),"NA",(((SUMIF(AD:AD,AD5661,H:H)/VLOOKUP(AD5661,[2]Formula!V:X,3,0))*VLOOKUP(AD5661,[2]Formula!V:X,2,0))*H5661)/SUMIF(AD:AD,AD5661,H:H)))</f>
        <v/>
      </c>
      <c r="L5661" s="38" t="str">
        <f t="shared" si="529"/>
        <v/>
      </c>
      <c r="M5661" s="38" t="str">
        <f t="shared" si="530"/>
        <v/>
      </c>
      <c r="N5661" s="38" t="str">
        <f t="shared" si="532"/>
        <v/>
      </c>
      <c r="O5661" s="38" t="str">
        <f t="shared" si="528"/>
        <v/>
      </c>
      <c r="P5661" s="39" t="str">
        <f t="shared" si="533"/>
        <v/>
      </c>
      <c r="AC5661" s="42" t="str">
        <f>IF(B5661="","",VLOOKUP(B5661,[2]Formula!B:C,2,0))</f>
        <v/>
      </c>
      <c r="AD5661" s="43" t="str">
        <f t="shared" si="531"/>
        <v/>
      </c>
    </row>
    <row r="5662" spans="1:30" x14ac:dyDescent="0.25">
      <c r="A5662" s="64"/>
      <c r="B5662" s="64"/>
      <c r="C5662" s="66"/>
      <c r="D5662" s="67"/>
      <c r="E5662" s="64"/>
      <c r="F5662" s="64"/>
      <c r="G5662" s="37" t="str">
        <f>IF(E5662="","",IF(OR(E5662="Project Management",E5662="Project Support",E5662="Sprint Management",E5662="Sprint Support"),"NA",ROUND((((VLOOKUP(AD5662,[2]Formula!V:X,3,0)))-SUMIF(AD:AD,AD5662,H:H)),2)))</f>
        <v/>
      </c>
      <c r="H5662" s="71"/>
      <c r="I5662" s="72"/>
      <c r="J5662" s="72"/>
      <c r="K5662" s="38" t="str">
        <f>IF(E5662="","",IF(OR(E5662="Project Management",E5662="Project Support",E5662="Sprint Management",E5662="Sprint Support"),"NA",(((SUMIF(AD:AD,AD5662,H:H)/VLOOKUP(AD5662,[2]Formula!V:X,3,0))*VLOOKUP(AD5662,[2]Formula!V:X,2,0))*H5662)/SUMIF(AD:AD,AD5662,H:H)))</f>
        <v/>
      </c>
      <c r="L5662" s="38" t="str">
        <f t="shared" si="529"/>
        <v/>
      </c>
      <c r="M5662" s="38" t="str">
        <f t="shared" si="530"/>
        <v/>
      </c>
      <c r="N5662" s="38" t="str">
        <f t="shared" si="532"/>
        <v/>
      </c>
      <c r="O5662" s="38" t="str">
        <f t="shared" si="528"/>
        <v/>
      </c>
      <c r="P5662" s="39" t="str">
        <f t="shared" si="533"/>
        <v/>
      </c>
      <c r="AC5662" s="42" t="str">
        <f>IF(B5662="","",VLOOKUP(B5662,[2]Formula!B:C,2,0))</f>
        <v/>
      </c>
      <c r="AD5662" s="43" t="str">
        <f t="shared" si="531"/>
        <v/>
      </c>
    </row>
    <row r="5663" spans="1:30" x14ac:dyDescent="0.25">
      <c r="A5663" s="64"/>
      <c r="B5663" s="64"/>
      <c r="C5663" s="66"/>
      <c r="D5663" s="67"/>
      <c r="E5663" s="64"/>
      <c r="F5663" s="64"/>
      <c r="G5663" s="37" t="str">
        <f>IF(E5663="","",IF(OR(E5663="Project Management",E5663="Project Support",E5663="Sprint Management",E5663="Sprint Support"),"NA",ROUND((((VLOOKUP(AD5663,[2]Formula!V:X,3,0)))-SUMIF(AD:AD,AD5663,H:H)),2)))</f>
        <v/>
      </c>
      <c r="H5663" s="71"/>
      <c r="I5663" s="72"/>
      <c r="J5663" s="72"/>
      <c r="K5663" s="38" t="str">
        <f>IF(E5663="","",IF(OR(E5663="Project Management",E5663="Project Support",E5663="Sprint Management",E5663="Sprint Support"),"NA",(((SUMIF(AD:AD,AD5663,H:H)/VLOOKUP(AD5663,[2]Formula!V:X,3,0))*VLOOKUP(AD5663,[2]Formula!V:X,2,0))*H5663)/SUMIF(AD:AD,AD5663,H:H)))</f>
        <v/>
      </c>
      <c r="L5663" s="38" t="str">
        <f t="shared" si="529"/>
        <v/>
      </c>
      <c r="M5663" s="38" t="str">
        <f t="shared" si="530"/>
        <v/>
      </c>
      <c r="N5663" s="38" t="str">
        <f t="shared" si="532"/>
        <v/>
      </c>
      <c r="O5663" s="38" t="str">
        <f t="shared" si="528"/>
        <v/>
      </c>
      <c r="P5663" s="39" t="str">
        <f t="shared" si="533"/>
        <v/>
      </c>
      <c r="AC5663" s="42" t="str">
        <f>IF(B5663="","",VLOOKUP(B5663,[2]Formula!B:C,2,0))</f>
        <v/>
      </c>
      <c r="AD5663" s="43" t="str">
        <f t="shared" si="531"/>
        <v/>
      </c>
    </row>
    <row r="5664" spans="1:30" x14ac:dyDescent="0.25">
      <c r="A5664" s="64"/>
      <c r="B5664" s="64"/>
      <c r="C5664" s="66"/>
      <c r="D5664" s="67"/>
      <c r="E5664" s="64"/>
      <c r="F5664" s="64"/>
      <c r="G5664" s="37" t="str">
        <f>IF(E5664="","",IF(OR(E5664="Project Management",E5664="Project Support",E5664="Sprint Management",E5664="Sprint Support"),"NA",ROUND((((VLOOKUP(AD5664,[2]Formula!V:X,3,0)))-SUMIF(AD:AD,AD5664,H:H)),2)))</f>
        <v/>
      </c>
      <c r="H5664" s="71"/>
      <c r="I5664" s="72"/>
      <c r="J5664" s="72"/>
      <c r="K5664" s="38" t="str">
        <f>IF(E5664="","",IF(OR(E5664="Project Management",E5664="Project Support",E5664="Sprint Management",E5664="Sprint Support"),"NA",(((SUMIF(AD:AD,AD5664,H:H)/VLOOKUP(AD5664,[2]Formula!V:X,3,0))*VLOOKUP(AD5664,[2]Formula!V:X,2,0))*H5664)/SUMIF(AD:AD,AD5664,H:H)))</f>
        <v/>
      </c>
      <c r="L5664" s="38" t="str">
        <f t="shared" si="529"/>
        <v/>
      </c>
      <c r="M5664" s="38" t="str">
        <f t="shared" si="530"/>
        <v/>
      </c>
      <c r="N5664" s="38" t="str">
        <f t="shared" si="532"/>
        <v/>
      </c>
      <c r="O5664" s="38" t="str">
        <f t="shared" si="528"/>
        <v/>
      </c>
      <c r="P5664" s="39" t="str">
        <f t="shared" si="533"/>
        <v/>
      </c>
      <c r="AC5664" s="42" t="str">
        <f>IF(B5664="","",VLOOKUP(B5664,[2]Formula!B:C,2,0))</f>
        <v/>
      </c>
      <c r="AD5664" s="43" t="str">
        <f t="shared" si="531"/>
        <v/>
      </c>
    </row>
    <row r="5665" spans="1:30" x14ac:dyDescent="0.25">
      <c r="A5665" s="64"/>
      <c r="B5665" s="64"/>
      <c r="C5665" s="66"/>
      <c r="D5665" s="67"/>
      <c r="E5665" s="64"/>
      <c r="F5665" s="64"/>
      <c r="G5665" s="37" t="str">
        <f>IF(E5665="","",IF(OR(E5665="Project Management",E5665="Project Support",E5665="Sprint Management",E5665="Sprint Support"),"NA",ROUND((((VLOOKUP(AD5665,[2]Formula!V:X,3,0)))-SUMIF(AD:AD,AD5665,H:H)),2)))</f>
        <v/>
      </c>
      <c r="H5665" s="71"/>
      <c r="I5665" s="72"/>
      <c r="J5665" s="72"/>
      <c r="K5665" s="38" t="str">
        <f>IF(E5665="","",IF(OR(E5665="Project Management",E5665="Project Support",E5665="Sprint Management",E5665="Sprint Support"),"NA",(((SUMIF(AD:AD,AD5665,H:H)/VLOOKUP(AD5665,[2]Formula!V:X,3,0))*VLOOKUP(AD5665,[2]Formula!V:X,2,0))*H5665)/SUMIF(AD:AD,AD5665,H:H)))</f>
        <v/>
      </c>
      <c r="L5665" s="38" t="str">
        <f t="shared" si="529"/>
        <v/>
      </c>
      <c r="M5665" s="38" t="str">
        <f t="shared" si="530"/>
        <v/>
      </c>
      <c r="N5665" s="38" t="str">
        <f t="shared" si="532"/>
        <v/>
      </c>
      <c r="O5665" s="38" t="str">
        <f t="shared" si="528"/>
        <v/>
      </c>
      <c r="P5665" s="39" t="str">
        <f t="shared" si="533"/>
        <v/>
      </c>
      <c r="AC5665" s="42" t="str">
        <f>IF(B5665="","",VLOOKUP(B5665,[2]Formula!B:C,2,0))</f>
        <v/>
      </c>
      <c r="AD5665" s="43" t="str">
        <f t="shared" si="531"/>
        <v/>
      </c>
    </row>
    <row r="5666" spans="1:30" x14ac:dyDescent="0.25">
      <c r="A5666" s="64"/>
      <c r="B5666" s="64"/>
      <c r="C5666" s="66"/>
      <c r="D5666" s="67"/>
      <c r="E5666" s="64"/>
      <c r="F5666" s="64"/>
      <c r="G5666" s="37" t="str">
        <f>IF(E5666="","",IF(OR(E5666="Project Management",E5666="Project Support",E5666="Sprint Management",E5666="Sprint Support"),"NA",ROUND((((VLOOKUP(AD5666,[2]Formula!V:X,3,0)))-SUMIF(AD:AD,AD5666,H:H)),2)))</f>
        <v/>
      </c>
      <c r="H5666" s="71"/>
      <c r="I5666" s="72"/>
      <c r="J5666" s="72"/>
      <c r="K5666" s="38" t="str">
        <f>IF(E5666="","",IF(OR(E5666="Project Management",E5666="Project Support",E5666="Sprint Management",E5666="Sprint Support"),"NA",(((SUMIF(AD:AD,AD5666,H:H)/VLOOKUP(AD5666,[2]Formula!V:X,3,0))*VLOOKUP(AD5666,[2]Formula!V:X,2,0))*H5666)/SUMIF(AD:AD,AD5666,H:H)))</f>
        <v/>
      </c>
      <c r="L5666" s="38" t="str">
        <f t="shared" si="529"/>
        <v/>
      </c>
      <c r="M5666" s="38" t="str">
        <f t="shared" si="530"/>
        <v/>
      </c>
      <c r="N5666" s="38" t="str">
        <f t="shared" si="532"/>
        <v/>
      </c>
      <c r="O5666" s="38" t="str">
        <f t="shared" si="528"/>
        <v/>
      </c>
      <c r="P5666" s="39" t="str">
        <f t="shared" si="533"/>
        <v/>
      </c>
      <c r="AC5666" s="42" t="str">
        <f>IF(B5666="","",VLOOKUP(B5666,[2]Formula!B:C,2,0))</f>
        <v/>
      </c>
      <c r="AD5666" s="43" t="str">
        <f t="shared" si="531"/>
        <v/>
      </c>
    </row>
    <row r="5667" spans="1:30" x14ac:dyDescent="0.25">
      <c r="A5667" s="64"/>
      <c r="B5667" s="64"/>
      <c r="C5667" s="66"/>
      <c r="D5667" s="67"/>
      <c r="E5667" s="64"/>
      <c r="F5667" s="64"/>
      <c r="G5667" s="37" t="str">
        <f>IF(E5667="","",IF(OR(E5667="Project Management",E5667="Project Support",E5667="Sprint Management",E5667="Sprint Support"),"NA",ROUND((((VLOOKUP(AD5667,[2]Formula!V:X,3,0)))-SUMIF(AD:AD,AD5667,H:H)),2)))</f>
        <v/>
      </c>
      <c r="H5667" s="71"/>
      <c r="I5667" s="72"/>
      <c r="J5667" s="72"/>
      <c r="K5667" s="38" t="str">
        <f>IF(E5667="","",IF(OR(E5667="Project Management",E5667="Project Support",E5667="Sprint Management",E5667="Sprint Support"),"NA",(((SUMIF(AD:AD,AD5667,H:H)/VLOOKUP(AD5667,[2]Formula!V:X,3,0))*VLOOKUP(AD5667,[2]Formula!V:X,2,0))*H5667)/SUMIF(AD:AD,AD5667,H:H)))</f>
        <v/>
      </c>
      <c r="L5667" s="38" t="str">
        <f t="shared" si="529"/>
        <v/>
      </c>
      <c r="M5667" s="38" t="str">
        <f t="shared" si="530"/>
        <v/>
      </c>
      <c r="N5667" s="38" t="str">
        <f t="shared" si="532"/>
        <v/>
      </c>
      <c r="O5667" s="38" t="str">
        <f t="shared" si="528"/>
        <v/>
      </c>
      <c r="P5667" s="39" t="str">
        <f t="shared" si="533"/>
        <v/>
      </c>
      <c r="AC5667" s="42" t="str">
        <f>IF(B5667="","",VLOOKUP(B5667,[2]Formula!B:C,2,0))</f>
        <v/>
      </c>
      <c r="AD5667" s="43" t="str">
        <f t="shared" si="531"/>
        <v/>
      </c>
    </row>
    <row r="5668" spans="1:30" x14ac:dyDescent="0.25">
      <c r="A5668" s="64"/>
      <c r="B5668" s="64"/>
      <c r="C5668" s="66"/>
      <c r="D5668" s="67"/>
      <c r="E5668" s="64"/>
      <c r="F5668" s="64"/>
      <c r="G5668" s="37" t="str">
        <f>IF(E5668="","",IF(OR(E5668="Project Management",E5668="Project Support",E5668="Sprint Management",E5668="Sprint Support"),"NA",ROUND((((VLOOKUP(AD5668,[2]Formula!V:X,3,0)))-SUMIF(AD:AD,AD5668,H:H)),2)))</f>
        <v/>
      </c>
      <c r="H5668" s="71"/>
      <c r="I5668" s="72"/>
      <c r="J5668" s="72"/>
      <c r="K5668" s="38" t="str">
        <f>IF(E5668="","",IF(OR(E5668="Project Management",E5668="Project Support",E5668="Sprint Management",E5668="Sprint Support"),"NA",(((SUMIF(AD:AD,AD5668,H:H)/VLOOKUP(AD5668,[2]Formula!V:X,3,0))*VLOOKUP(AD5668,[2]Formula!V:X,2,0))*H5668)/SUMIF(AD:AD,AD5668,H:H)))</f>
        <v/>
      </c>
      <c r="L5668" s="38" t="str">
        <f t="shared" si="529"/>
        <v/>
      </c>
      <c r="M5668" s="38" t="str">
        <f t="shared" si="530"/>
        <v/>
      </c>
      <c r="N5668" s="38" t="str">
        <f t="shared" si="532"/>
        <v/>
      </c>
      <c r="O5668" s="38" t="str">
        <f t="shared" si="528"/>
        <v/>
      </c>
      <c r="P5668" s="39" t="str">
        <f t="shared" si="533"/>
        <v/>
      </c>
      <c r="AC5668" s="42" t="str">
        <f>IF(B5668="","",VLOOKUP(B5668,[2]Formula!B:C,2,0))</f>
        <v/>
      </c>
      <c r="AD5668" s="43" t="str">
        <f t="shared" si="531"/>
        <v/>
      </c>
    </row>
    <row r="5669" spans="1:30" x14ac:dyDescent="0.25">
      <c r="A5669" s="64"/>
      <c r="B5669" s="64"/>
      <c r="C5669" s="66"/>
      <c r="D5669" s="67"/>
      <c r="E5669" s="64"/>
      <c r="F5669" s="64"/>
      <c r="G5669" s="37" t="str">
        <f>IF(E5669="","",IF(OR(E5669="Project Management",E5669="Project Support",E5669="Sprint Management",E5669="Sprint Support"),"NA",ROUND((((VLOOKUP(AD5669,[2]Formula!V:X,3,0)))-SUMIF(AD:AD,AD5669,H:H)),2)))</f>
        <v/>
      </c>
      <c r="H5669" s="71"/>
      <c r="I5669" s="72"/>
      <c r="J5669" s="72"/>
      <c r="K5669" s="38" t="str">
        <f>IF(E5669="","",IF(OR(E5669="Project Management",E5669="Project Support",E5669="Sprint Management",E5669="Sprint Support"),"NA",(((SUMIF(AD:AD,AD5669,H:H)/VLOOKUP(AD5669,[2]Formula!V:X,3,0))*VLOOKUP(AD5669,[2]Formula!V:X,2,0))*H5669)/SUMIF(AD:AD,AD5669,H:H)))</f>
        <v/>
      </c>
      <c r="L5669" s="38" t="str">
        <f t="shared" si="529"/>
        <v/>
      </c>
      <c r="M5669" s="38" t="str">
        <f t="shared" si="530"/>
        <v/>
      </c>
      <c r="N5669" s="38" t="str">
        <f t="shared" si="532"/>
        <v/>
      </c>
      <c r="O5669" s="38" t="str">
        <f t="shared" si="528"/>
        <v/>
      </c>
      <c r="P5669" s="39" t="str">
        <f t="shared" si="533"/>
        <v/>
      </c>
      <c r="AC5669" s="42" t="str">
        <f>IF(B5669="","",VLOOKUP(B5669,[2]Formula!B:C,2,0))</f>
        <v/>
      </c>
      <c r="AD5669" s="43" t="str">
        <f t="shared" si="531"/>
        <v/>
      </c>
    </row>
    <row r="5670" spans="1:30" x14ac:dyDescent="0.25">
      <c r="A5670" s="64"/>
      <c r="B5670" s="64"/>
      <c r="C5670" s="66"/>
      <c r="D5670" s="67"/>
      <c r="E5670" s="64"/>
      <c r="F5670" s="64"/>
      <c r="G5670" s="37" t="str">
        <f>IF(E5670="","",IF(OR(E5670="Project Management",E5670="Project Support",E5670="Sprint Management",E5670="Sprint Support"),"NA",ROUND((((VLOOKUP(AD5670,[2]Formula!V:X,3,0)))-SUMIF(AD:AD,AD5670,H:H)),2)))</f>
        <v/>
      </c>
      <c r="H5670" s="71"/>
      <c r="I5670" s="72"/>
      <c r="J5670" s="72"/>
      <c r="K5670" s="38" t="str">
        <f>IF(E5670="","",IF(OR(E5670="Project Management",E5670="Project Support",E5670="Sprint Management",E5670="Sprint Support"),"NA",(((SUMIF(AD:AD,AD5670,H:H)/VLOOKUP(AD5670,[2]Formula!V:X,3,0))*VLOOKUP(AD5670,[2]Formula!V:X,2,0))*H5670)/SUMIF(AD:AD,AD5670,H:H)))</f>
        <v/>
      </c>
      <c r="L5670" s="38" t="str">
        <f t="shared" si="529"/>
        <v/>
      </c>
      <c r="M5670" s="38" t="str">
        <f t="shared" si="530"/>
        <v/>
      </c>
      <c r="N5670" s="38" t="str">
        <f t="shared" si="532"/>
        <v/>
      </c>
      <c r="O5670" s="38" t="str">
        <f t="shared" si="528"/>
        <v/>
      </c>
      <c r="P5670" s="39" t="str">
        <f t="shared" si="533"/>
        <v/>
      </c>
      <c r="AC5670" s="42" t="str">
        <f>IF(B5670="","",VLOOKUP(B5670,[2]Formula!B:C,2,0))</f>
        <v/>
      </c>
      <c r="AD5670" s="43" t="str">
        <f t="shared" si="531"/>
        <v/>
      </c>
    </row>
    <row r="5671" spans="1:30" x14ac:dyDescent="0.25">
      <c r="A5671" s="64"/>
      <c r="B5671" s="64"/>
      <c r="C5671" s="66"/>
      <c r="D5671" s="67"/>
      <c r="E5671" s="64"/>
      <c r="F5671" s="64"/>
      <c r="G5671" s="37" t="str">
        <f>IF(E5671="","",IF(OR(E5671="Project Management",E5671="Project Support",E5671="Sprint Management",E5671="Sprint Support"),"NA",ROUND((((VLOOKUP(AD5671,[2]Formula!V:X,3,0)))-SUMIF(AD:AD,AD5671,H:H)),2)))</f>
        <v/>
      </c>
      <c r="H5671" s="71"/>
      <c r="I5671" s="72"/>
      <c r="J5671" s="72"/>
      <c r="K5671" s="38" t="str">
        <f>IF(E5671="","",IF(OR(E5671="Project Management",E5671="Project Support",E5671="Sprint Management",E5671="Sprint Support"),"NA",(((SUMIF(AD:AD,AD5671,H:H)/VLOOKUP(AD5671,[2]Formula!V:X,3,0))*VLOOKUP(AD5671,[2]Formula!V:X,2,0))*H5671)/SUMIF(AD:AD,AD5671,H:H)))</f>
        <v/>
      </c>
      <c r="L5671" s="38" t="str">
        <f t="shared" si="529"/>
        <v/>
      </c>
      <c r="M5671" s="38" t="str">
        <f t="shared" si="530"/>
        <v/>
      </c>
      <c r="N5671" s="38" t="str">
        <f t="shared" si="532"/>
        <v/>
      </c>
      <c r="O5671" s="38" t="str">
        <f t="shared" si="528"/>
        <v/>
      </c>
      <c r="P5671" s="39" t="str">
        <f t="shared" si="533"/>
        <v/>
      </c>
      <c r="AC5671" s="42" t="str">
        <f>IF(B5671="","",VLOOKUP(B5671,[2]Formula!B:C,2,0))</f>
        <v/>
      </c>
      <c r="AD5671" s="43" t="str">
        <f t="shared" si="531"/>
        <v/>
      </c>
    </row>
    <row r="5672" spans="1:30" x14ac:dyDescent="0.25">
      <c r="A5672" s="64"/>
      <c r="B5672" s="64"/>
      <c r="C5672" s="66"/>
      <c r="D5672" s="67"/>
      <c r="E5672" s="64"/>
      <c r="F5672" s="64"/>
      <c r="G5672" s="37" t="str">
        <f>IF(E5672="","",IF(OR(E5672="Project Management",E5672="Project Support",E5672="Sprint Management",E5672="Sprint Support"),"NA",ROUND((((VLOOKUP(AD5672,[2]Formula!V:X,3,0)))-SUMIF(AD:AD,AD5672,H:H)),2)))</f>
        <v/>
      </c>
      <c r="H5672" s="71"/>
      <c r="I5672" s="72"/>
      <c r="J5672" s="72"/>
      <c r="K5672" s="38" t="str">
        <f>IF(E5672="","",IF(OR(E5672="Project Management",E5672="Project Support",E5672="Sprint Management",E5672="Sprint Support"),"NA",(((SUMIF(AD:AD,AD5672,H:H)/VLOOKUP(AD5672,[2]Formula!V:X,3,0))*VLOOKUP(AD5672,[2]Formula!V:X,2,0))*H5672)/SUMIF(AD:AD,AD5672,H:H)))</f>
        <v/>
      </c>
      <c r="L5672" s="38" t="str">
        <f t="shared" si="529"/>
        <v/>
      </c>
      <c r="M5672" s="38" t="str">
        <f t="shared" si="530"/>
        <v/>
      </c>
      <c r="N5672" s="38" t="str">
        <f t="shared" si="532"/>
        <v/>
      </c>
      <c r="O5672" s="38" t="str">
        <f t="shared" si="528"/>
        <v/>
      </c>
      <c r="P5672" s="39" t="str">
        <f t="shared" si="533"/>
        <v/>
      </c>
      <c r="AC5672" s="42" t="str">
        <f>IF(B5672="","",VLOOKUP(B5672,[2]Formula!B:C,2,0))</f>
        <v/>
      </c>
      <c r="AD5672" s="43" t="str">
        <f t="shared" si="531"/>
        <v/>
      </c>
    </row>
    <row r="5673" spans="1:30" x14ac:dyDescent="0.25">
      <c r="A5673" s="64"/>
      <c r="B5673" s="64"/>
      <c r="C5673" s="66"/>
      <c r="D5673" s="67"/>
      <c r="E5673" s="64"/>
      <c r="F5673" s="64"/>
      <c r="G5673" s="37" t="str">
        <f>IF(E5673="","",IF(OR(E5673="Project Management",E5673="Project Support",E5673="Sprint Management",E5673="Sprint Support"),"NA",ROUND((((VLOOKUP(AD5673,[2]Formula!V:X,3,0)))-SUMIF(AD:AD,AD5673,H:H)),2)))</f>
        <v/>
      </c>
      <c r="H5673" s="71"/>
      <c r="I5673" s="72"/>
      <c r="J5673" s="72"/>
      <c r="K5673" s="38" t="str">
        <f>IF(E5673="","",IF(OR(E5673="Project Management",E5673="Project Support",E5673="Sprint Management",E5673="Sprint Support"),"NA",(((SUMIF(AD:AD,AD5673,H:H)/VLOOKUP(AD5673,[2]Formula!V:X,3,0))*VLOOKUP(AD5673,[2]Formula!V:X,2,0))*H5673)/SUMIF(AD:AD,AD5673,H:H)))</f>
        <v/>
      </c>
      <c r="L5673" s="38" t="str">
        <f t="shared" si="529"/>
        <v/>
      </c>
      <c r="M5673" s="38" t="str">
        <f t="shared" si="530"/>
        <v/>
      </c>
      <c r="N5673" s="38" t="str">
        <f t="shared" si="532"/>
        <v/>
      </c>
      <c r="O5673" s="38" t="str">
        <f t="shared" si="528"/>
        <v/>
      </c>
      <c r="P5673" s="39" t="str">
        <f t="shared" si="533"/>
        <v/>
      </c>
      <c r="AC5673" s="42" t="str">
        <f>IF(B5673="","",VLOOKUP(B5673,[2]Formula!B:C,2,0))</f>
        <v/>
      </c>
      <c r="AD5673" s="43" t="str">
        <f t="shared" si="531"/>
        <v/>
      </c>
    </row>
    <row r="5674" spans="1:30" x14ac:dyDescent="0.25">
      <c r="A5674" s="64"/>
      <c r="B5674" s="64"/>
      <c r="C5674" s="66"/>
      <c r="D5674" s="67"/>
      <c r="E5674" s="64"/>
      <c r="F5674" s="64"/>
      <c r="G5674" s="37" t="str">
        <f>IF(E5674="","",IF(OR(E5674="Project Management",E5674="Project Support",E5674="Sprint Management",E5674="Sprint Support"),"NA",ROUND((((VLOOKUP(AD5674,[2]Formula!V:X,3,0)))-SUMIF(AD:AD,AD5674,H:H)),2)))</f>
        <v/>
      </c>
      <c r="H5674" s="71"/>
      <c r="I5674" s="72"/>
      <c r="J5674" s="72"/>
      <c r="K5674" s="38" t="str">
        <f>IF(E5674="","",IF(OR(E5674="Project Management",E5674="Project Support",E5674="Sprint Management",E5674="Sprint Support"),"NA",(((SUMIF(AD:AD,AD5674,H:H)/VLOOKUP(AD5674,[2]Formula!V:X,3,0))*VLOOKUP(AD5674,[2]Formula!V:X,2,0))*H5674)/SUMIF(AD:AD,AD5674,H:H)))</f>
        <v/>
      </c>
      <c r="L5674" s="38" t="str">
        <f t="shared" si="529"/>
        <v/>
      </c>
      <c r="M5674" s="38" t="str">
        <f t="shared" si="530"/>
        <v/>
      </c>
      <c r="N5674" s="38" t="str">
        <f t="shared" si="532"/>
        <v/>
      </c>
      <c r="O5674" s="38" t="str">
        <f t="shared" si="528"/>
        <v/>
      </c>
      <c r="P5674" s="39" t="str">
        <f t="shared" si="533"/>
        <v/>
      </c>
      <c r="AC5674" s="42" t="str">
        <f>IF(B5674="","",VLOOKUP(B5674,[2]Formula!B:C,2,0))</f>
        <v/>
      </c>
      <c r="AD5674" s="43" t="str">
        <f t="shared" si="531"/>
        <v/>
      </c>
    </row>
    <row r="5675" spans="1:30" x14ac:dyDescent="0.25">
      <c r="A5675" s="64"/>
      <c r="B5675" s="64"/>
      <c r="C5675" s="66"/>
      <c r="D5675" s="67"/>
      <c r="E5675" s="64"/>
      <c r="F5675" s="64"/>
      <c r="G5675" s="37" t="str">
        <f>IF(E5675="","",IF(OR(E5675="Project Management",E5675="Project Support",E5675="Sprint Management",E5675="Sprint Support"),"NA",ROUND((((VLOOKUP(AD5675,[2]Formula!V:X,3,0)))-SUMIF(AD:AD,AD5675,H:H)),2)))</f>
        <v/>
      </c>
      <c r="H5675" s="71"/>
      <c r="I5675" s="72"/>
      <c r="J5675" s="72"/>
      <c r="K5675" s="38" t="str">
        <f>IF(E5675="","",IF(OR(E5675="Project Management",E5675="Project Support",E5675="Sprint Management",E5675="Sprint Support"),"NA",(((SUMIF(AD:AD,AD5675,H:H)/VLOOKUP(AD5675,[2]Formula!V:X,3,0))*VLOOKUP(AD5675,[2]Formula!V:X,2,0))*H5675)/SUMIF(AD:AD,AD5675,H:H)))</f>
        <v/>
      </c>
      <c r="L5675" s="38" t="str">
        <f t="shared" si="529"/>
        <v/>
      </c>
      <c r="M5675" s="38" t="str">
        <f t="shared" si="530"/>
        <v/>
      </c>
      <c r="N5675" s="38" t="str">
        <f t="shared" si="532"/>
        <v/>
      </c>
      <c r="O5675" s="38" t="str">
        <f t="shared" si="528"/>
        <v/>
      </c>
      <c r="P5675" s="39" t="str">
        <f t="shared" si="533"/>
        <v/>
      </c>
      <c r="AC5675" s="42" t="str">
        <f>IF(B5675="","",VLOOKUP(B5675,[2]Formula!B:C,2,0))</f>
        <v/>
      </c>
      <c r="AD5675" s="43" t="str">
        <f t="shared" si="531"/>
        <v/>
      </c>
    </row>
    <row r="5676" spans="1:30" x14ac:dyDescent="0.25">
      <c r="A5676" s="64"/>
      <c r="B5676" s="64"/>
      <c r="C5676" s="66"/>
      <c r="D5676" s="67"/>
      <c r="E5676" s="64"/>
      <c r="F5676" s="64"/>
      <c r="G5676" s="37" t="str">
        <f>IF(E5676="","",IF(OR(E5676="Project Management",E5676="Project Support",E5676="Sprint Management",E5676="Sprint Support"),"NA",ROUND((((VLOOKUP(AD5676,[2]Formula!V:X,3,0)))-SUMIF(AD:AD,AD5676,H:H)),2)))</f>
        <v/>
      </c>
      <c r="H5676" s="71"/>
      <c r="I5676" s="72"/>
      <c r="J5676" s="72"/>
      <c r="K5676" s="38" t="str">
        <f>IF(E5676="","",IF(OR(E5676="Project Management",E5676="Project Support",E5676="Sprint Management",E5676="Sprint Support"),"NA",(((SUMIF(AD:AD,AD5676,H:H)/VLOOKUP(AD5676,[2]Formula!V:X,3,0))*VLOOKUP(AD5676,[2]Formula!V:X,2,0))*H5676)/SUMIF(AD:AD,AD5676,H:H)))</f>
        <v/>
      </c>
      <c r="L5676" s="38" t="str">
        <f t="shared" si="529"/>
        <v/>
      </c>
      <c r="M5676" s="38" t="str">
        <f t="shared" si="530"/>
        <v/>
      </c>
      <c r="N5676" s="38" t="str">
        <f t="shared" si="532"/>
        <v/>
      </c>
      <c r="O5676" s="38" t="str">
        <f t="shared" si="528"/>
        <v/>
      </c>
      <c r="P5676" s="39" t="str">
        <f t="shared" si="533"/>
        <v/>
      </c>
      <c r="AC5676" s="42" t="str">
        <f>IF(B5676="","",VLOOKUP(B5676,[2]Formula!B:C,2,0))</f>
        <v/>
      </c>
      <c r="AD5676" s="43" t="str">
        <f t="shared" si="531"/>
        <v/>
      </c>
    </row>
    <row r="5677" spans="1:30" x14ac:dyDescent="0.25">
      <c r="A5677" s="64"/>
      <c r="B5677" s="64"/>
      <c r="C5677" s="66"/>
      <c r="D5677" s="67"/>
      <c r="E5677" s="64"/>
      <c r="F5677" s="64"/>
      <c r="G5677" s="37" t="str">
        <f>IF(E5677="","",IF(OR(E5677="Project Management",E5677="Project Support",E5677="Sprint Management",E5677="Sprint Support"),"NA",ROUND((((VLOOKUP(AD5677,[2]Formula!V:X,3,0)))-SUMIF(AD:AD,AD5677,H:H)),2)))</f>
        <v/>
      </c>
      <c r="H5677" s="71"/>
      <c r="I5677" s="72"/>
      <c r="J5677" s="72"/>
      <c r="K5677" s="38" t="str">
        <f>IF(E5677="","",IF(OR(E5677="Project Management",E5677="Project Support",E5677="Sprint Management",E5677="Sprint Support"),"NA",(((SUMIF(AD:AD,AD5677,H:H)/VLOOKUP(AD5677,[2]Formula!V:X,3,0))*VLOOKUP(AD5677,[2]Formula!V:X,2,0))*H5677)/SUMIF(AD:AD,AD5677,H:H)))</f>
        <v/>
      </c>
      <c r="L5677" s="38" t="str">
        <f t="shared" si="529"/>
        <v/>
      </c>
      <c r="M5677" s="38" t="str">
        <f t="shared" si="530"/>
        <v/>
      </c>
      <c r="N5677" s="38" t="str">
        <f t="shared" si="532"/>
        <v/>
      </c>
      <c r="O5677" s="38" t="str">
        <f t="shared" si="528"/>
        <v/>
      </c>
      <c r="P5677" s="39" t="str">
        <f t="shared" si="533"/>
        <v/>
      </c>
      <c r="AC5677" s="42" t="str">
        <f>IF(B5677="","",VLOOKUP(B5677,[2]Formula!B:C,2,0))</f>
        <v/>
      </c>
      <c r="AD5677" s="43" t="str">
        <f t="shared" si="531"/>
        <v/>
      </c>
    </row>
    <row r="5678" spans="1:30" x14ac:dyDescent="0.25">
      <c r="A5678" s="64"/>
      <c r="B5678" s="64"/>
      <c r="C5678" s="66"/>
      <c r="D5678" s="67"/>
      <c r="E5678" s="64"/>
      <c r="F5678" s="64"/>
      <c r="G5678" s="37" t="str">
        <f>IF(E5678="","",IF(OR(E5678="Project Management",E5678="Project Support",E5678="Sprint Management",E5678="Sprint Support"),"NA",ROUND((((VLOOKUP(AD5678,[2]Formula!V:X,3,0)))-SUMIF(AD:AD,AD5678,H:H)),2)))</f>
        <v/>
      </c>
      <c r="H5678" s="71"/>
      <c r="I5678" s="72"/>
      <c r="J5678" s="72"/>
      <c r="K5678" s="38" t="str">
        <f>IF(E5678="","",IF(OR(E5678="Project Management",E5678="Project Support",E5678="Sprint Management",E5678="Sprint Support"),"NA",(((SUMIF(AD:AD,AD5678,H:H)/VLOOKUP(AD5678,[2]Formula!V:X,3,0))*VLOOKUP(AD5678,[2]Formula!V:X,2,0))*H5678)/SUMIF(AD:AD,AD5678,H:H)))</f>
        <v/>
      </c>
      <c r="L5678" s="38" t="str">
        <f t="shared" si="529"/>
        <v/>
      </c>
      <c r="M5678" s="38" t="str">
        <f t="shared" si="530"/>
        <v/>
      </c>
      <c r="N5678" s="38" t="str">
        <f t="shared" si="532"/>
        <v/>
      </c>
      <c r="O5678" s="38" t="str">
        <f t="shared" si="528"/>
        <v/>
      </c>
      <c r="P5678" s="39" t="str">
        <f t="shared" si="533"/>
        <v/>
      </c>
      <c r="AC5678" s="42" t="str">
        <f>IF(B5678="","",VLOOKUP(B5678,[2]Formula!B:C,2,0))</f>
        <v/>
      </c>
      <c r="AD5678" s="43" t="str">
        <f t="shared" si="531"/>
        <v/>
      </c>
    </row>
    <row r="5679" spans="1:30" x14ac:dyDescent="0.25">
      <c r="A5679" s="64"/>
      <c r="B5679" s="64"/>
      <c r="C5679" s="66"/>
      <c r="D5679" s="67"/>
      <c r="E5679" s="64"/>
      <c r="F5679" s="64"/>
      <c r="G5679" s="37" t="str">
        <f>IF(E5679="","",IF(OR(E5679="Project Management",E5679="Project Support",E5679="Sprint Management",E5679="Sprint Support"),"NA",ROUND((((VLOOKUP(AD5679,[2]Formula!V:X,3,0)))-SUMIF(AD:AD,AD5679,H:H)),2)))</f>
        <v/>
      </c>
      <c r="H5679" s="71"/>
      <c r="I5679" s="72"/>
      <c r="J5679" s="72"/>
      <c r="K5679" s="38" t="str">
        <f>IF(E5679="","",IF(OR(E5679="Project Management",E5679="Project Support",E5679="Sprint Management",E5679="Sprint Support"),"NA",(((SUMIF(AD:AD,AD5679,H:H)/VLOOKUP(AD5679,[2]Formula!V:X,3,0))*VLOOKUP(AD5679,[2]Formula!V:X,2,0))*H5679)/SUMIF(AD:AD,AD5679,H:H)))</f>
        <v/>
      </c>
      <c r="L5679" s="38" t="str">
        <f t="shared" si="529"/>
        <v/>
      </c>
      <c r="M5679" s="38" t="str">
        <f t="shared" si="530"/>
        <v/>
      </c>
      <c r="N5679" s="38" t="str">
        <f t="shared" si="532"/>
        <v/>
      </c>
      <c r="O5679" s="38" t="str">
        <f t="shared" si="528"/>
        <v/>
      </c>
      <c r="P5679" s="39" t="str">
        <f t="shared" si="533"/>
        <v/>
      </c>
      <c r="AC5679" s="42" t="str">
        <f>IF(B5679="","",VLOOKUP(B5679,[2]Formula!B:C,2,0))</f>
        <v/>
      </c>
      <c r="AD5679" s="43" t="str">
        <f t="shared" si="531"/>
        <v/>
      </c>
    </row>
    <row r="5680" spans="1:30" x14ac:dyDescent="0.25">
      <c r="A5680" s="64"/>
      <c r="B5680" s="64"/>
      <c r="C5680" s="66"/>
      <c r="D5680" s="67"/>
      <c r="E5680" s="64"/>
      <c r="F5680" s="64"/>
      <c r="G5680" s="37" t="str">
        <f>IF(E5680="","",IF(OR(E5680="Project Management",E5680="Project Support",E5680="Sprint Management",E5680="Sprint Support"),"NA",ROUND((((VLOOKUP(AD5680,[2]Formula!V:X,3,0)))-SUMIF(AD:AD,AD5680,H:H)),2)))</f>
        <v/>
      </c>
      <c r="H5680" s="71"/>
      <c r="I5680" s="72"/>
      <c r="J5680" s="72"/>
      <c r="K5680" s="38" t="str">
        <f>IF(E5680="","",IF(OR(E5680="Project Management",E5680="Project Support",E5680="Sprint Management",E5680="Sprint Support"),"NA",(((SUMIF(AD:AD,AD5680,H:H)/VLOOKUP(AD5680,[2]Formula!V:X,3,0))*VLOOKUP(AD5680,[2]Formula!V:X,2,0))*H5680)/SUMIF(AD:AD,AD5680,H:H)))</f>
        <v/>
      </c>
      <c r="L5680" s="38" t="str">
        <f t="shared" si="529"/>
        <v/>
      </c>
      <c r="M5680" s="38" t="str">
        <f t="shared" si="530"/>
        <v/>
      </c>
      <c r="N5680" s="38" t="str">
        <f t="shared" si="532"/>
        <v/>
      </c>
      <c r="O5680" s="38" t="str">
        <f t="shared" si="528"/>
        <v/>
      </c>
      <c r="P5680" s="39" t="str">
        <f t="shared" si="533"/>
        <v/>
      </c>
      <c r="AC5680" s="42" t="str">
        <f>IF(B5680="","",VLOOKUP(B5680,[2]Formula!B:C,2,0))</f>
        <v/>
      </c>
      <c r="AD5680" s="43" t="str">
        <f t="shared" si="531"/>
        <v/>
      </c>
    </row>
    <row r="5681" spans="1:30" x14ac:dyDescent="0.25">
      <c r="A5681" s="64"/>
      <c r="B5681" s="64"/>
      <c r="C5681" s="66"/>
      <c r="D5681" s="67"/>
      <c r="E5681" s="64"/>
      <c r="F5681" s="64"/>
      <c r="G5681" s="37" t="str">
        <f>IF(E5681="","",IF(OR(E5681="Project Management",E5681="Project Support",E5681="Sprint Management",E5681="Sprint Support"),"NA",ROUND((((VLOOKUP(AD5681,[2]Formula!V:X,3,0)))-SUMIF(AD:AD,AD5681,H:H)),2)))</f>
        <v/>
      </c>
      <c r="H5681" s="71"/>
      <c r="I5681" s="72"/>
      <c r="J5681" s="72"/>
      <c r="K5681" s="38" t="str">
        <f>IF(E5681="","",IF(OR(E5681="Project Management",E5681="Project Support",E5681="Sprint Management",E5681="Sprint Support"),"NA",(((SUMIF(AD:AD,AD5681,H:H)/VLOOKUP(AD5681,[2]Formula!V:X,3,0))*VLOOKUP(AD5681,[2]Formula!V:X,2,0))*H5681)/SUMIF(AD:AD,AD5681,H:H)))</f>
        <v/>
      </c>
      <c r="L5681" s="38" t="str">
        <f t="shared" si="529"/>
        <v/>
      </c>
      <c r="M5681" s="38" t="str">
        <f t="shared" si="530"/>
        <v/>
      </c>
      <c r="N5681" s="38" t="str">
        <f t="shared" si="532"/>
        <v/>
      </c>
      <c r="O5681" s="38" t="str">
        <f t="shared" si="528"/>
        <v/>
      </c>
      <c r="P5681" s="39" t="str">
        <f t="shared" si="533"/>
        <v/>
      </c>
      <c r="AC5681" s="42" t="str">
        <f>IF(B5681="","",VLOOKUP(B5681,[2]Formula!B:C,2,0))</f>
        <v/>
      </c>
      <c r="AD5681" s="43" t="str">
        <f t="shared" si="531"/>
        <v/>
      </c>
    </row>
    <row r="5682" spans="1:30" x14ac:dyDescent="0.25">
      <c r="A5682" s="64"/>
      <c r="B5682" s="64"/>
      <c r="C5682" s="66"/>
      <c r="D5682" s="67"/>
      <c r="E5682" s="64"/>
      <c r="F5682" s="64"/>
      <c r="G5682" s="37" t="str">
        <f>IF(E5682="","",IF(OR(E5682="Project Management",E5682="Project Support",E5682="Sprint Management",E5682="Sprint Support"),"NA",ROUND((((VLOOKUP(AD5682,[2]Formula!V:X,3,0)))-SUMIF(AD:AD,AD5682,H:H)),2)))</f>
        <v/>
      </c>
      <c r="H5682" s="71"/>
      <c r="I5682" s="72"/>
      <c r="J5682" s="72"/>
      <c r="K5682" s="38" t="str">
        <f>IF(E5682="","",IF(OR(E5682="Project Management",E5682="Project Support",E5682="Sprint Management",E5682="Sprint Support"),"NA",(((SUMIF(AD:AD,AD5682,H:H)/VLOOKUP(AD5682,[2]Formula!V:X,3,0))*VLOOKUP(AD5682,[2]Formula!V:X,2,0))*H5682)/SUMIF(AD:AD,AD5682,H:H)))</f>
        <v/>
      </c>
      <c r="L5682" s="38" t="str">
        <f t="shared" si="529"/>
        <v/>
      </c>
      <c r="M5682" s="38" t="str">
        <f t="shared" si="530"/>
        <v/>
      </c>
      <c r="N5682" s="38" t="str">
        <f t="shared" si="532"/>
        <v/>
      </c>
      <c r="O5682" s="38" t="str">
        <f t="shared" si="528"/>
        <v/>
      </c>
      <c r="P5682" s="39" t="str">
        <f t="shared" si="533"/>
        <v/>
      </c>
      <c r="AC5682" s="42" t="str">
        <f>IF(B5682="","",VLOOKUP(B5682,[2]Formula!B:C,2,0))</f>
        <v/>
      </c>
      <c r="AD5682" s="43" t="str">
        <f t="shared" si="531"/>
        <v/>
      </c>
    </row>
    <row r="5683" spans="1:30" x14ac:dyDescent="0.25">
      <c r="A5683" s="64"/>
      <c r="B5683" s="64"/>
      <c r="C5683" s="66"/>
      <c r="D5683" s="67"/>
      <c r="E5683" s="64"/>
      <c r="F5683" s="64"/>
      <c r="G5683" s="37" t="str">
        <f>IF(E5683="","",IF(OR(E5683="Project Management",E5683="Project Support",E5683="Sprint Management",E5683="Sprint Support"),"NA",ROUND((((VLOOKUP(AD5683,[2]Formula!V:X,3,0)))-SUMIF(AD:AD,AD5683,H:H)),2)))</f>
        <v/>
      </c>
      <c r="H5683" s="71"/>
      <c r="I5683" s="72"/>
      <c r="J5683" s="72"/>
      <c r="K5683" s="38" t="str">
        <f>IF(E5683="","",IF(OR(E5683="Project Management",E5683="Project Support",E5683="Sprint Management",E5683="Sprint Support"),"NA",(((SUMIF(AD:AD,AD5683,H:H)/VLOOKUP(AD5683,[2]Formula!V:X,3,0))*VLOOKUP(AD5683,[2]Formula!V:X,2,0))*H5683)/SUMIF(AD:AD,AD5683,H:H)))</f>
        <v/>
      </c>
      <c r="L5683" s="38" t="str">
        <f t="shared" si="529"/>
        <v/>
      </c>
      <c r="M5683" s="38" t="str">
        <f t="shared" si="530"/>
        <v/>
      </c>
      <c r="N5683" s="38" t="str">
        <f t="shared" si="532"/>
        <v/>
      </c>
      <c r="O5683" s="38" t="str">
        <f t="shared" si="528"/>
        <v/>
      </c>
      <c r="P5683" s="39" t="str">
        <f t="shared" si="533"/>
        <v/>
      </c>
      <c r="AC5683" s="42" t="str">
        <f>IF(B5683="","",VLOOKUP(B5683,[2]Formula!B:C,2,0))</f>
        <v/>
      </c>
      <c r="AD5683" s="43" t="str">
        <f t="shared" si="531"/>
        <v/>
      </c>
    </row>
    <row r="5684" spans="1:30" x14ac:dyDescent="0.25">
      <c r="A5684" s="64"/>
      <c r="B5684" s="64"/>
      <c r="C5684" s="66"/>
      <c r="D5684" s="67"/>
      <c r="E5684" s="64"/>
      <c r="F5684" s="64"/>
      <c r="G5684" s="37" t="str">
        <f>IF(E5684="","",IF(OR(E5684="Project Management",E5684="Project Support",E5684="Sprint Management",E5684="Sprint Support"),"NA",ROUND((((VLOOKUP(AD5684,[2]Formula!V:X,3,0)))-SUMIF(AD:AD,AD5684,H:H)),2)))</f>
        <v/>
      </c>
      <c r="H5684" s="71"/>
      <c r="I5684" s="72"/>
      <c r="J5684" s="72"/>
      <c r="K5684" s="38" t="str">
        <f>IF(E5684="","",IF(OR(E5684="Project Management",E5684="Project Support",E5684="Sprint Management",E5684="Sprint Support"),"NA",(((SUMIF(AD:AD,AD5684,H:H)/VLOOKUP(AD5684,[2]Formula!V:X,3,0))*VLOOKUP(AD5684,[2]Formula!V:X,2,0))*H5684)/SUMIF(AD:AD,AD5684,H:H)))</f>
        <v/>
      </c>
      <c r="L5684" s="38" t="str">
        <f t="shared" si="529"/>
        <v/>
      </c>
      <c r="M5684" s="38" t="str">
        <f t="shared" si="530"/>
        <v/>
      </c>
      <c r="N5684" s="38" t="str">
        <f t="shared" si="532"/>
        <v/>
      </c>
      <c r="O5684" s="38" t="str">
        <f t="shared" si="528"/>
        <v/>
      </c>
      <c r="P5684" s="39" t="str">
        <f t="shared" si="533"/>
        <v/>
      </c>
      <c r="AC5684" s="42" t="str">
        <f>IF(B5684="","",VLOOKUP(B5684,[2]Formula!B:C,2,0))</f>
        <v/>
      </c>
      <c r="AD5684" s="43" t="str">
        <f t="shared" si="531"/>
        <v/>
      </c>
    </row>
    <row r="5685" spans="1:30" x14ac:dyDescent="0.25">
      <c r="A5685" s="64"/>
      <c r="B5685" s="64"/>
      <c r="C5685" s="66"/>
      <c r="D5685" s="67"/>
      <c r="E5685" s="64"/>
      <c r="F5685" s="64"/>
      <c r="G5685" s="37" t="str">
        <f>IF(E5685="","",IF(OR(E5685="Project Management",E5685="Project Support",E5685="Sprint Management",E5685="Sprint Support"),"NA",ROUND((((VLOOKUP(AD5685,[2]Formula!V:X,3,0)))-SUMIF(AD:AD,AD5685,H:H)),2)))</f>
        <v/>
      </c>
      <c r="H5685" s="71"/>
      <c r="I5685" s="72"/>
      <c r="J5685" s="72"/>
      <c r="K5685" s="38" t="str">
        <f>IF(E5685="","",IF(OR(E5685="Project Management",E5685="Project Support",E5685="Sprint Management",E5685="Sprint Support"),"NA",(((SUMIF(AD:AD,AD5685,H:H)/VLOOKUP(AD5685,[2]Formula!V:X,3,0))*VLOOKUP(AD5685,[2]Formula!V:X,2,0))*H5685)/SUMIF(AD:AD,AD5685,H:H)))</f>
        <v/>
      </c>
      <c r="L5685" s="38" t="str">
        <f t="shared" si="529"/>
        <v/>
      </c>
      <c r="M5685" s="38" t="str">
        <f t="shared" si="530"/>
        <v/>
      </c>
      <c r="N5685" s="38" t="str">
        <f t="shared" si="532"/>
        <v/>
      </c>
      <c r="O5685" s="38" t="str">
        <f t="shared" ref="O5685:O5748" si="534">IFERROR(L5685/M5685,"")</f>
        <v/>
      </c>
      <c r="P5685" s="39" t="str">
        <f t="shared" si="533"/>
        <v/>
      </c>
      <c r="AC5685" s="42" t="str">
        <f>IF(B5685="","",VLOOKUP(B5685,[2]Formula!B:C,2,0))</f>
        <v/>
      </c>
      <c r="AD5685" s="43" t="str">
        <f t="shared" si="531"/>
        <v/>
      </c>
    </row>
    <row r="5686" spans="1:30" x14ac:dyDescent="0.25">
      <c r="A5686" s="64"/>
      <c r="B5686" s="64"/>
      <c r="C5686" s="66"/>
      <c r="D5686" s="67"/>
      <c r="E5686" s="64"/>
      <c r="F5686" s="64"/>
      <c r="G5686" s="37" t="str">
        <f>IF(E5686="","",IF(OR(E5686="Project Management",E5686="Project Support",E5686="Sprint Management",E5686="Sprint Support"),"NA",ROUND((((VLOOKUP(AD5686,[2]Formula!V:X,3,0)))-SUMIF(AD:AD,AD5686,H:H)),2)))</f>
        <v/>
      </c>
      <c r="H5686" s="71"/>
      <c r="I5686" s="72"/>
      <c r="J5686" s="72"/>
      <c r="K5686" s="38" t="str">
        <f>IF(E5686="","",IF(OR(E5686="Project Management",E5686="Project Support",E5686="Sprint Management",E5686="Sprint Support"),"NA",(((SUMIF(AD:AD,AD5686,H:H)/VLOOKUP(AD5686,[2]Formula!V:X,3,0))*VLOOKUP(AD5686,[2]Formula!V:X,2,0))*H5686)/SUMIF(AD:AD,AD5686,H:H)))</f>
        <v/>
      </c>
      <c r="L5686" s="38" t="str">
        <f t="shared" si="529"/>
        <v/>
      </c>
      <c r="M5686" s="38" t="str">
        <f t="shared" si="530"/>
        <v/>
      </c>
      <c r="N5686" s="38" t="str">
        <f t="shared" si="532"/>
        <v/>
      </c>
      <c r="O5686" s="38" t="str">
        <f t="shared" si="534"/>
        <v/>
      </c>
      <c r="P5686" s="39" t="str">
        <f t="shared" si="533"/>
        <v/>
      </c>
      <c r="AC5686" s="42" t="str">
        <f>IF(B5686="","",VLOOKUP(B5686,[2]Formula!B:C,2,0))</f>
        <v/>
      </c>
      <c r="AD5686" s="43" t="str">
        <f t="shared" si="531"/>
        <v/>
      </c>
    </row>
    <row r="5687" spans="1:30" x14ac:dyDescent="0.25">
      <c r="A5687" s="64"/>
      <c r="B5687" s="64"/>
      <c r="C5687" s="66"/>
      <c r="D5687" s="67"/>
      <c r="E5687" s="64"/>
      <c r="F5687" s="64"/>
      <c r="G5687" s="37" t="str">
        <f>IF(E5687="","",IF(OR(E5687="Project Management",E5687="Project Support",E5687="Sprint Management",E5687="Sprint Support"),"NA",ROUND((((VLOOKUP(AD5687,[2]Formula!V:X,3,0)))-SUMIF(AD:AD,AD5687,H:H)),2)))</f>
        <v/>
      </c>
      <c r="H5687" s="71"/>
      <c r="I5687" s="72"/>
      <c r="J5687" s="72"/>
      <c r="K5687" s="38" t="str">
        <f>IF(E5687="","",IF(OR(E5687="Project Management",E5687="Project Support",E5687="Sprint Management",E5687="Sprint Support"),"NA",(((SUMIF(AD:AD,AD5687,H:H)/VLOOKUP(AD5687,[2]Formula!V:X,3,0))*VLOOKUP(AD5687,[2]Formula!V:X,2,0))*H5687)/SUMIF(AD:AD,AD5687,H:H)))</f>
        <v/>
      </c>
      <c r="L5687" s="38" t="str">
        <f t="shared" si="529"/>
        <v/>
      </c>
      <c r="M5687" s="38" t="str">
        <f t="shared" si="530"/>
        <v/>
      </c>
      <c r="N5687" s="38" t="str">
        <f t="shared" si="532"/>
        <v/>
      </c>
      <c r="O5687" s="38" t="str">
        <f t="shared" si="534"/>
        <v/>
      </c>
      <c r="P5687" s="39" t="str">
        <f t="shared" si="533"/>
        <v/>
      </c>
      <c r="AC5687" s="42" t="str">
        <f>IF(B5687="","",VLOOKUP(B5687,[2]Formula!B:C,2,0))</f>
        <v/>
      </c>
      <c r="AD5687" s="43" t="str">
        <f t="shared" si="531"/>
        <v/>
      </c>
    </row>
    <row r="5688" spans="1:30" x14ac:dyDescent="0.25">
      <c r="A5688" s="64"/>
      <c r="B5688" s="64"/>
      <c r="C5688" s="66"/>
      <c r="D5688" s="67"/>
      <c r="E5688" s="64"/>
      <c r="F5688" s="64"/>
      <c r="G5688" s="37" t="str">
        <f>IF(E5688="","",IF(OR(E5688="Project Management",E5688="Project Support",E5688="Sprint Management",E5688="Sprint Support"),"NA",ROUND((((VLOOKUP(AD5688,[2]Formula!V:X,3,0)))-SUMIF(AD:AD,AD5688,H:H)),2)))</f>
        <v/>
      </c>
      <c r="H5688" s="71"/>
      <c r="I5688" s="72"/>
      <c r="J5688" s="72"/>
      <c r="K5688" s="38" t="str">
        <f>IF(E5688="","",IF(OR(E5688="Project Management",E5688="Project Support",E5688="Sprint Management",E5688="Sprint Support"),"NA",(((SUMIF(AD:AD,AD5688,H:H)/VLOOKUP(AD5688,[2]Formula!V:X,3,0))*VLOOKUP(AD5688,[2]Formula!V:X,2,0))*H5688)/SUMIF(AD:AD,AD5688,H:H)))</f>
        <v/>
      </c>
      <c r="L5688" s="38" t="str">
        <f t="shared" si="529"/>
        <v/>
      </c>
      <c r="M5688" s="38" t="str">
        <f t="shared" si="530"/>
        <v/>
      </c>
      <c r="N5688" s="38" t="str">
        <f t="shared" si="532"/>
        <v/>
      </c>
      <c r="O5688" s="38" t="str">
        <f t="shared" si="534"/>
        <v/>
      </c>
      <c r="P5688" s="39" t="str">
        <f t="shared" si="533"/>
        <v/>
      </c>
      <c r="AC5688" s="42" t="str">
        <f>IF(B5688="","",VLOOKUP(B5688,[2]Formula!B:C,2,0))</f>
        <v/>
      </c>
      <c r="AD5688" s="43" t="str">
        <f t="shared" si="531"/>
        <v/>
      </c>
    </row>
    <row r="5689" spans="1:30" x14ac:dyDescent="0.25">
      <c r="A5689" s="64"/>
      <c r="B5689" s="64"/>
      <c r="C5689" s="66"/>
      <c r="D5689" s="67"/>
      <c r="E5689" s="64"/>
      <c r="F5689" s="64"/>
      <c r="G5689" s="37" t="str">
        <f>IF(E5689="","",IF(OR(E5689="Project Management",E5689="Project Support",E5689="Sprint Management",E5689="Sprint Support"),"NA",ROUND((((VLOOKUP(AD5689,[2]Formula!V:X,3,0)))-SUMIF(AD:AD,AD5689,H:H)),2)))</f>
        <v/>
      </c>
      <c r="H5689" s="71"/>
      <c r="I5689" s="72"/>
      <c r="J5689" s="72"/>
      <c r="K5689" s="38" t="str">
        <f>IF(E5689="","",IF(OR(E5689="Project Management",E5689="Project Support",E5689="Sprint Management",E5689="Sprint Support"),"NA",(((SUMIF(AD:AD,AD5689,H:H)/VLOOKUP(AD5689,[2]Formula!V:X,3,0))*VLOOKUP(AD5689,[2]Formula!V:X,2,0))*H5689)/SUMIF(AD:AD,AD5689,H:H)))</f>
        <v/>
      </c>
      <c r="L5689" s="38" t="str">
        <f t="shared" si="529"/>
        <v/>
      </c>
      <c r="M5689" s="38" t="str">
        <f t="shared" si="530"/>
        <v/>
      </c>
      <c r="N5689" s="38" t="str">
        <f t="shared" si="532"/>
        <v/>
      </c>
      <c r="O5689" s="38" t="str">
        <f t="shared" si="534"/>
        <v/>
      </c>
      <c r="P5689" s="39" t="str">
        <f t="shared" si="533"/>
        <v/>
      </c>
      <c r="AC5689" s="42" t="str">
        <f>IF(B5689="","",VLOOKUP(B5689,[2]Formula!B:C,2,0))</f>
        <v/>
      </c>
      <c r="AD5689" s="43" t="str">
        <f t="shared" si="531"/>
        <v/>
      </c>
    </row>
    <row r="5690" spans="1:30" x14ac:dyDescent="0.25">
      <c r="A5690" s="64"/>
      <c r="B5690" s="64"/>
      <c r="C5690" s="66"/>
      <c r="D5690" s="67"/>
      <c r="E5690" s="64"/>
      <c r="F5690" s="64"/>
      <c r="G5690" s="37" t="str">
        <f>IF(E5690="","",IF(OR(E5690="Project Management",E5690="Project Support",E5690="Sprint Management",E5690="Sprint Support"),"NA",ROUND((((VLOOKUP(AD5690,[2]Formula!V:X,3,0)))-SUMIF(AD:AD,AD5690,H:H)),2)))</f>
        <v/>
      </c>
      <c r="H5690" s="71"/>
      <c r="I5690" s="72"/>
      <c r="J5690" s="72"/>
      <c r="K5690" s="38" t="str">
        <f>IF(E5690="","",IF(OR(E5690="Project Management",E5690="Project Support",E5690="Sprint Management",E5690="Sprint Support"),"NA",(((SUMIF(AD:AD,AD5690,H:H)/VLOOKUP(AD5690,[2]Formula!V:X,3,0))*VLOOKUP(AD5690,[2]Formula!V:X,2,0))*H5690)/SUMIF(AD:AD,AD5690,H:H)))</f>
        <v/>
      </c>
      <c r="L5690" s="38" t="str">
        <f t="shared" si="529"/>
        <v/>
      </c>
      <c r="M5690" s="38" t="str">
        <f t="shared" si="530"/>
        <v/>
      </c>
      <c r="N5690" s="38" t="str">
        <f t="shared" si="532"/>
        <v/>
      </c>
      <c r="O5690" s="38" t="str">
        <f t="shared" si="534"/>
        <v/>
      </c>
      <c r="P5690" s="39" t="str">
        <f t="shared" si="533"/>
        <v/>
      </c>
      <c r="AC5690" s="42" t="str">
        <f>IF(B5690="","",VLOOKUP(B5690,[2]Formula!B:C,2,0))</f>
        <v/>
      </c>
      <c r="AD5690" s="43" t="str">
        <f t="shared" si="531"/>
        <v/>
      </c>
    </row>
    <row r="5691" spans="1:30" x14ac:dyDescent="0.25">
      <c r="A5691" s="64"/>
      <c r="B5691" s="64"/>
      <c r="C5691" s="66"/>
      <c r="D5691" s="67"/>
      <c r="E5691" s="64"/>
      <c r="F5691" s="64"/>
      <c r="G5691" s="37" t="str">
        <f>IF(E5691="","",IF(OR(E5691="Project Management",E5691="Project Support",E5691="Sprint Management",E5691="Sprint Support"),"NA",ROUND((((VLOOKUP(AD5691,[2]Formula!V:X,3,0)))-SUMIF(AD:AD,AD5691,H:H)),2)))</f>
        <v/>
      </c>
      <c r="H5691" s="71"/>
      <c r="I5691" s="72"/>
      <c r="J5691" s="72"/>
      <c r="K5691" s="38" t="str">
        <f>IF(E5691="","",IF(OR(E5691="Project Management",E5691="Project Support",E5691="Sprint Management",E5691="Sprint Support"),"NA",(((SUMIF(AD:AD,AD5691,H:H)/VLOOKUP(AD5691,[2]Formula!V:X,3,0))*VLOOKUP(AD5691,[2]Formula!V:X,2,0))*H5691)/SUMIF(AD:AD,AD5691,H:H)))</f>
        <v/>
      </c>
      <c r="L5691" s="38" t="str">
        <f t="shared" si="529"/>
        <v/>
      </c>
      <c r="M5691" s="38" t="str">
        <f t="shared" si="530"/>
        <v/>
      </c>
      <c r="N5691" s="38" t="str">
        <f t="shared" si="532"/>
        <v/>
      </c>
      <c r="O5691" s="38" t="str">
        <f t="shared" si="534"/>
        <v/>
      </c>
      <c r="P5691" s="39" t="str">
        <f t="shared" si="533"/>
        <v/>
      </c>
      <c r="AC5691" s="42" t="str">
        <f>IF(B5691="","",VLOOKUP(B5691,[2]Formula!B:C,2,0))</f>
        <v/>
      </c>
      <c r="AD5691" s="43" t="str">
        <f t="shared" si="531"/>
        <v/>
      </c>
    </row>
    <row r="5692" spans="1:30" x14ac:dyDescent="0.25">
      <c r="A5692" s="64"/>
      <c r="B5692" s="64"/>
      <c r="C5692" s="66"/>
      <c r="D5692" s="67"/>
      <c r="E5692" s="64"/>
      <c r="F5692" s="64"/>
      <c r="G5692" s="37" t="str">
        <f>IF(E5692="","",IF(OR(E5692="Project Management",E5692="Project Support",E5692="Sprint Management",E5692="Sprint Support"),"NA",ROUND((((VLOOKUP(AD5692,[2]Formula!V:X,3,0)))-SUMIF(AD:AD,AD5692,H:H)),2)))</f>
        <v/>
      </c>
      <c r="H5692" s="71"/>
      <c r="I5692" s="72"/>
      <c r="J5692" s="72"/>
      <c r="K5692" s="38" t="str">
        <f>IF(E5692="","",IF(OR(E5692="Project Management",E5692="Project Support",E5692="Sprint Management",E5692="Sprint Support"),"NA",(((SUMIF(AD:AD,AD5692,H:H)/VLOOKUP(AD5692,[2]Formula!V:X,3,0))*VLOOKUP(AD5692,[2]Formula!V:X,2,0))*H5692)/SUMIF(AD:AD,AD5692,H:H)))</f>
        <v/>
      </c>
      <c r="L5692" s="38" t="str">
        <f t="shared" si="529"/>
        <v/>
      </c>
      <c r="M5692" s="38" t="str">
        <f t="shared" si="530"/>
        <v/>
      </c>
      <c r="N5692" s="38" t="str">
        <f t="shared" si="532"/>
        <v/>
      </c>
      <c r="O5692" s="38" t="str">
        <f t="shared" si="534"/>
        <v/>
      </c>
      <c r="P5692" s="39" t="str">
        <f t="shared" si="533"/>
        <v/>
      </c>
      <c r="AC5692" s="42" t="str">
        <f>IF(B5692="","",VLOOKUP(B5692,[2]Formula!B:C,2,0))</f>
        <v/>
      </c>
      <c r="AD5692" s="43" t="str">
        <f t="shared" si="531"/>
        <v/>
      </c>
    </row>
    <row r="5693" spans="1:30" x14ac:dyDescent="0.25">
      <c r="A5693" s="64"/>
      <c r="B5693" s="64"/>
      <c r="C5693" s="66"/>
      <c r="D5693" s="67"/>
      <c r="E5693" s="64"/>
      <c r="F5693" s="64"/>
      <c r="G5693" s="37" t="str">
        <f>IF(E5693="","",IF(OR(E5693="Project Management",E5693="Project Support",E5693="Sprint Management",E5693="Sprint Support"),"NA",ROUND((((VLOOKUP(AD5693,[2]Formula!V:X,3,0)))-SUMIF(AD:AD,AD5693,H:H)),2)))</f>
        <v/>
      </c>
      <c r="H5693" s="71"/>
      <c r="I5693" s="72"/>
      <c r="J5693" s="72"/>
      <c r="K5693" s="38" t="str">
        <f>IF(E5693="","",IF(OR(E5693="Project Management",E5693="Project Support",E5693="Sprint Management",E5693="Sprint Support"),"NA",(((SUMIF(AD:AD,AD5693,H:H)/VLOOKUP(AD5693,[2]Formula!V:X,3,0))*VLOOKUP(AD5693,[2]Formula!V:X,2,0))*H5693)/SUMIF(AD:AD,AD5693,H:H)))</f>
        <v/>
      </c>
      <c r="L5693" s="38" t="str">
        <f t="shared" si="529"/>
        <v/>
      </c>
      <c r="M5693" s="38" t="str">
        <f t="shared" si="530"/>
        <v/>
      </c>
      <c r="N5693" s="38" t="str">
        <f t="shared" si="532"/>
        <v/>
      </c>
      <c r="O5693" s="38" t="str">
        <f t="shared" si="534"/>
        <v/>
      </c>
      <c r="P5693" s="39" t="str">
        <f t="shared" si="533"/>
        <v/>
      </c>
      <c r="AC5693" s="42" t="str">
        <f>IF(B5693="","",VLOOKUP(B5693,[2]Formula!B:C,2,0))</f>
        <v/>
      </c>
      <c r="AD5693" s="43" t="str">
        <f t="shared" si="531"/>
        <v/>
      </c>
    </row>
    <row r="5694" spans="1:30" x14ac:dyDescent="0.25">
      <c r="A5694" s="64"/>
      <c r="B5694" s="64"/>
      <c r="C5694" s="66"/>
      <c r="D5694" s="67"/>
      <c r="E5694" s="64"/>
      <c r="F5694" s="64"/>
      <c r="G5694" s="37" t="str">
        <f>IF(E5694="","",IF(OR(E5694="Project Management",E5694="Project Support",E5694="Sprint Management",E5694="Sprint Support"),"NA",ROUND((((VLOOKUP(AD5694,[2]Formula!V:X,3,0)))-SUMIF(AD:AD,AD5694,H:H)),2)))</f>
        <v/>
      </c>
      <c r="H5694" s="71"/>
      <c r="I5694" s="72"/>
      <c r="J5694" s="72"/>
      <c r="K5694" s="38" t="str">
        <f>IF(E5694="","",IF(OR(E5694="Project Management",E5694="Project Support",E5694="Sprint Management",E5694="Sprint Support"),"NA",(((SUMIF(AD:AD,AD5694,H:H)/VLOOKUP(AD5694,[2]Formula!V:X,3,0))*VLOOKUP(AD5694,[2]Formula!V:X,2,0))*H5694)/SUMIF(AD:AD,AD5694,H:H)))</f>
        <v/>
      </c>
      <c r="L5694" s="38" t="str">
        <f t="shared" si="529"/>
        <v/>
      </c>
      <c r="M5694" s="38" t="str">
        <f t="shared" si="530"/>
        <v/>
      </c>
      <c r="N5694" s="38" t="str">
        <f t="shared" si="532"/>
        <v/>
      </c>
      <c r="O5694" s="38" t="str">
        <f t="shared" si="534"/>
        <v/>
      </c>
      <c r="P5694" s="39" t="str">
        <f t="shared" si="533"/>
        <v/>
      </c>
      <c r="AC5694" s="42" t="str">
        <f>IF(B5694="","",VLOOKUP(B5694,[2]Formula!B:C,2,0))</f>
        <v/>
      </c>
      <c r="AD5694" s="43" t="str">
        <f t="shared" si="531"/>
        <v/>
      </c>
    </row>
    <row r="5695" spans="1:30" x14ac:dyDescent="0.25">
      <c r="A5695" s="64"/>
      <c r="B5695" s="64"/>
      <c r="C5695" s="66"/>
      <c r="D5695" s="67"/>
      <c r="E5695" s="64"/>
      <c r="F5695" s="64"/>
      <c r="G5695" s="37" t="str">
        <f>IF(E5695="","",IF(OR(E5695="Project Management",E5695="Project Support",E5695="Sprint Management",E5695="Sprint Support"),"NA",ROUND((((VLOOKUP(AD5695,[2]Formula!V:X,3,0)))-SUMIF(AD:AD,AD5695,H:H)),2)))</f>
        <v/>
      </c>
      <c r="H5695" s="71"/>
      <c r="I5695" s="72"/>
      <c r="J5695" s="72"/>
      <c r="K5695" s="38" t="str">
        <f>IF(E5695="","",IF(OR(E5695="Project Management",E5695="Project Support",E5695="Sprint Management",E5695="Sprint Support"),"NA",(((SUMIF(AD:AD,AD5695,H:H)/VLOOKUP(AD5695,[2]Formula!V:X,3,0))*VLOOKUP(AD5695,[2]Formula!V:X,2,0))*H5695)/SUMIF(AD:AD,AD5695,H:H)))</f>
        <v/>
      </c>
      <c r="L5695" s="38" t="str">
        <f t="shared" si="529"/>
        <v/>
      </c>
      <c r="M5695" s="38" t="str">
        <f t="shared" si="530"/>
        <v/>
      </c>
      <c r="N5695" s="38" t="str">
        <f t="shared" si="532"/>
        <v/>
      </c>
      <c r="O5695" s="38" t="str">
        <f t="shared" si="534"/>
        <v/>
      </c>
      <c r="P5695" s="39" t="str">
        <f t="shared" si="533"/>
        <v/>
      </c>
      <c r="AC5695" s="42" t="str">
        <f>IF(B5695="","",VLOOKUP(B5695,[2]Formula!B:C,2,0))</f>
        <v/>
      </c>
      <c r="AD5695" s="43" t="str">
        <f t="shared" si="531"/>
        <v/>
      </c>
    </row>
    <row r="5696" spans="1:30" x14ac:dyDescent="0.25">
      <c r="A5696" s="64"/>
      <c r="B5696" s="64"/>
      <c r="C5696" s="66"/>
      <c r="D5696" s="67"/>
      <c r="E5696" s="64"/>
      <c r="F5696" s="64"/>
      <c r="G5696" s="37" t="str">
        <f>IF(E5696="","",IF(OR(E5696="Project Management",E5696="Project Support",E5696="Sprint Management",E5696="Sprint Support"),"NA",ROUND((((VLOOKUP(AD5696,[2]Formula!V:X,3,0)))-SUMIF(AD:AD,AD5696,H:H)),2)))</f>
        <v/>
      </c>
      <c r="H5696" s="71"/>
      <c r="I5696" s="72"/>
      <c r="J5696" s="72"/>
      <c r="K5696" s="38" t="str">
        <f>IF(E5696="","",IF(OR(E5696="Project Management",E5696="Project Support",E5696="Sprint Management",E5696="Sprint Support"),"NA",(((SUMIF(AD:AD,AD5696,H:H)/VLOOKUP(AD5696,[2]Formula!V:X,3,0))*VLOOKUP(AD5696,[2]Formula!V:X,2,0))*H5696)/SUMIF(AD:AD,AD5696,H:H)))</f>
        <v/>
      </c>
      <c r="L5696" s="38" t="str">
        <f t="shared" si="529"/>
        <v/>
      </c>
      <c r="M5696" s="38" t="str">
        <f t="shared" si="530"/>
        <v/>
      </c>
      <c r="N5696" s="38" t="str">
        <f t="shared" si="532"/>
        <v/>
      </c>
      <c r="O5696" s="38" t="str">
        <f t="shared" si="534"/>
        <v/>
      </c>
      <c r="P5696" s="39" t="str">
        <f t="shared" si="533"/>
        <v/>
      </c>
      <c r="AC5696" s="42" t="str">
        <f>IF(B5696="","",VLOOKUP(B5696,[2]Formula!B:C,2,0))</f>
        <v/>
      </c>
      <c r="AD5696" s="43" t="str">
        <f t="shared" si="531"/>
        <v/>
      </c>
    </row>
    <row r="5697" spans="1:30" x14ac:dyDescent="0.25">
      <c r="A5697" s="64"/>
      <c r="B5697" s="64"/>
      <c r="C5697" s="66"/>
      <c r="D5697" s="67"/>
      <c r="E5697" s="64"/>
      <c r="F5697" s="64"/>
      <c r="G5697" s="37" t="str">
        <f>IF(E5697="","",IF(OR(E5697="Project Management",E5697="Project Support",E5697="Sprint Management",E5697="Sprint Support"),"NA",ROUND((((VLOOKUP(AD5697,[2]Formula!V:X,3,0)))-SUMIF(AD:AD,AD5697,H:H)),2)))</f>
        <v/>
      </c>
      <c r="H5697" s="71"/>
      <c r="I5697" s="72"/>
      <c r="J5697" s="72"/>
      <c r="K5697" s="38" t="str">
        <f>IF(E5697="","",IF(OR(E5697="Project Management",E5697="Project Support",E5697="Sprint Management",E5697="Sprint Support"),"NA",(((SUMIF(AD:AD,AD5697,H:H)/VLOOKUP(AD5697,[2]Formula!V:X,3,0))*VLOOKUP(AD5697,[2]Formula!V:X,2,0))*H5697)/SUMIF(AD:AD,AD5697,H:H)))</f>
        <v/>
      </c>
      <c r="L5697" s="38" t="str">
        <f t="shared" si="529"/>
        <v/>
      </c>
      <c r="M5697" s="38" t="str">
        <f t="shared" si="530"/>
        <v/>
      </c>
      <c r="N5697" s="38" t="str">
        <f t="shared" si="532"/>
        <v/>
      </c>
      <c r="O5697" s="38" t="str">
        <f t="shared" si="534"/>
        <v/>
      </c>
      <c r="P5697" s="39" t="str">
        <f t="shared" si="533"/>
        <v/>
      </c>
      <c r="AC5697" s="42" t="str">
        <f>IF(B5697="","",VLOOKUP(B5697,[2]Formula!B:C,2,0))</f>
        <v/>
      </c>
      <c r="AD5697" s="43" t="str">
        <f t="shared" si="531"/>
        <v/>
      </c>
    </row>
    <row r="5698" spans="1:30" x14ac:dyDescent="0.25">
      <c r="A5698" s="64"/>
      <c r="B5698" s="64"/>
      <c r="C5698" s="66"/>
      <c r="D5698" s="67"/>
      <c r="E5698" s="64"/>
      <c r="F5698" s="64"/>
      <c r="G5698" s="37" t="str">
        <f>IF(E5698="","",IF(OR(E5698="Project Management",E5698="Project Support",E5698="Sprint Management",E5698="Sprint Support"),"NA",ROUND((((VLOOKUP(AD5698,[2]Formula!V:X,3,0)))-SUMIF(AD:AD,AD5698,H:H)),2)))</f>
        <v/>
      </c>
      <c r="H5698" s="71"/>
      <c r="I5698" s="72"/>
      <c r="J5698" s="72"/>
      <c r="K5698" s="38" t="str">
        <f>IF(E5698="","",IF(OR(E5698="Project Management",E5698="Project Support",E5698="Sprint Management",E5698="Sprint Support"),"NA",(((SUMIF(AD:AD,AD5698,H:H)/VLOOKUP(AD5698,[2]Formula!V:X,3,0))*VLOOKUP(AD5698,[2]Formula!V:X,2,0))*H5698)/SUMIF(AD:AD,AD5698,H:H)))</f>
        <v/>
      </c>
      <c r="L5698" s="38" t="str">
        <f t="shared" ref="L5698:L5761" si="535">IFERROR(IF(K5698="NA",(H5698/I5698),(K5698/I5698)),"")</f>
        <v/>
      </c>
      <c r="M5698" s="38" t="str">
        <f t="shared" ref="M5698:M5761" si="536">IFERROR(IF(K5698="NA",1,(K5698/H5698)),"")</f>
        <v/>
      </c>
      <c r="N5698" s="38" t="str">
        <f t="shared" si="532"/>
        <v/>
      </c>
      <c r="O5698" s="38" t="str">
        <f t="shared" si="534"/>
        <v/>
      </c>
      <c r="P5698" s="39" t="str">
        <f t="shared" si="533"/>
        <v/>
      </c>
      <c r="AC5698" s="42" t="str">
        <f>IF(B5698="","",VLOOKUP(B5698,[2]Formula!B:C,2,0))</f>
        <v/>
      </c>
      <c r="AD5698" s="43" t="str">
        <f t="shared" ref="AD5698:AD5761" si="537">IF(B5698="","",CONCATENATE(B5698,"_",E5698))</f>
        <v/>
      </c>
    </row>
    <row r="5699" spans="1:30" x14ac:dyDescent="0.25">
      <c r="A5699" s="64"/>
      <c r="B5699" s="64"/>
      <c r="C5699" s="66"/>
      <c r="D5699" s="67"/>
      <c r="E5699" s="64"/>
      <c r="F5699" s="64"/>
      <c r="G5699" s="37" t="str">
        <f>IF(E5699="","",IF(OR(E5699="Project Management",E5699="Project Support",E5699="Sprint Management",E5699="Sprint Support"),"NA",ROUND((((VLOOKUP(AD5699,[2]Formula!V:X,3,0)))-SUMIF(AD:AD,AD5699,H:H)),2)))</f>
        <v/>
      </c>
      <c r="H5699" s="71"/>
      <c r="I5699" s="72"/>
      <c r="J5699" s="72"/>
      <c r="K5699" s="38" t="str">
        <f>IF(E5699="","",IF(OR(E5699="Project Management",E5699="Project Support",E5699="Sprint Management",E5699="Sprint Support"),"NA",(((SUMIF(AD:AD,AD5699,H:H)/VLOOKUP(AD5699,[2]Formula!V:X,3,0))*VLOOKUP(AD5699,[2]Formula!V:X,2,0))*H5699)/SUMIF(AD:AD,AD5699,H:H)))</f>
        <v/>
      </c>
      <c r="L5699" s="38" t="str">
        <f t="shared" si="535"/>
        <v/>
      </c>
      <c r="M5699" s="38" t="str">
        <f t="shared" si="536"/>
        <v/>
      </c>
      <c r="N5699" s="38" t="str">
        <f t="shared" ref="N5699:N5762" si="538">IFERROR(((L5699-M5699)/M5699)*100,"")</f>
        <v/>
      </c>
      <c r="O5699" s="38" t="str">
        <f t="shared" si="534"/>
        <v/>
      </c>
      <c r="P5699" s="39" t="str">
        <f t="shared" ref="P5699:P5762" si="539">IF(O5699="","",1)</f>
        <v/>
      </c>
      <c r="AC5699" s="42" t="str">
        <f>IF(B5699="","",VLOOKUP(B5699,[2]Formula!B:C,2,0))</f>
        <v/>
      </c>
      <c r="AD5699" s="43" t="str">
        <f t="shared" si="537"/>
        <v/>
      </c>
    </row>
    <row r="5700" spans="1:30" x14ac:dyDescent="0.25">
      <c r="A5700" s="64"/>
      <c r="B5700" s="64"/>
      <c r="C5700" s="66"/>
      <c r="D5700" s="67"/>
      <c r="E5700" s="64"/>
      <c r="F5700" s="64"/>
      <c r="G5700" s="37" t="str">
        <f>IF(E5700="","",IF(OR(E5700="Project Management",E5700="Project Support",E5700="Sprint Management",E5700="Sprint Support"),"NA",ROUND((((VLOOKUP(AD5700,[2]Formula!V:X,3,0)))-SUMIF(AD:AD,AD5700,H:H)),2)))</f>
        <v/>
      </c>
      <c r="H5700" s="71"/>
      <c r="I5700" s="72"/>
      <c r="J5700" s="72"/>
      <c r="K5700" s="38" t="str">
        <f>IF(E5700="","",IF(OR(E5700="Project Management",E5700="Project Support",E5700="Sprint Management",E5700="Sprint Support"),"NA",(((SUMIF(AD:AD,AD5700,H:H)/VLOOKUP(AD5700,[2]Formula!V:X,3,0))*VLOOKUP(AD5700,[2]Formula!V:X,2,0))*H5700)/SUMIF(AD:AD,AD5700,H:H)))</f>
        <v/>
      </c>
      <c r="L5700" s="38" t="str">
        <f t="shared" si="535"/>
        <v/>
      </c>
      <c r="M5700" s="38" t="str">
        <f t="shared" si="536"/>
        <v/>
      </c>
      <c r="N5700" s="38" t="str">
        <f t="shared" si="538"/>
        <v/>
      </c>
      <c r="O5700" s="38" t="str">
        <f t="shared" si="534"/>
        <v/>
      </c>
      <c r="P5700" s="39" t="str">
        <f t="shared" si="539"/>
        <v/>
      </c>
      <c r="AC5700" s="42" t="str">
        <f>IF(B5700="","",VLOOKUP(B5700,[2]Formula!B:C,2,0))</f>
        <v/>
      </c>
      <c r="AD5700" s="43" t="str">
        <f t="shared" si="537"/>
        <v/>
      </c>
    </row>
    <row r="5701" spans="1:30" x14ac:dyDescent="0.25">
      <c r="A5701" s="64"/>
      <c r="B5701" s="64"/>
      <c r="C5701" s="66"/>
      <c r="D5701" s="67"/>
      <c r="E5701" s="64"/>
      <c r="F5701" s="64"/>
      <c r="G5701" s="37" t="str">
        <f>IF(E5701="","",IF(OR(E5701="Project Management",E5701="Project Support",E5701="Sprint Management",E5701="Sprint Support"),"NA",ROUND((((VLOOKUP(AD5701,[2]Formula!V:X,3,0)))-SUMIF(AD:AD,AD5701,H:H)),2)))</f>
        <v/>
      </c>
      <c r="H5701" s="71"/>
      <c r="I5701" s="72"/>
      <c r="J5701" s="72"/>
      <c r="K5701" s="38" t="str">
        <f>IF(E5701="","",IF(OR(E5701="Project Management",E5701="Project Support",E5701="Sprint Management",E5701="Sprint Support"),"NA",(((SUMIF(AD:AD,AD5701,H:H)/VLOOKUP(AD5701,[2]Formula!V:X,3,0))*VLOOKUP(AD5701,[2]Formula!V:X,2,0))*H5701)/SUMIF(AD:AD,AD5701,H:H)))</f>
        <v/>
      </c>
      <c r="L5701" s="38" t="str">
        <f t="shared" si="535"/>
        <v/>
      </c>
      <c r="M5701" s="38" t="str">
        <f t="shared" si="536"/>
        <v/>
      </c>
      <c r="N5701" s="38" t="str">
        <f t="shared" si="538"/>
        <v/>
      </c>
      <c r="O5701" s="38" t="str">
        <f t="shared" si="534"/>
        <v/>
      </c>
      <c r="P5701" s="39" t="str">
        <f t="shared" si="539"/>
        <v/>
      </c>
      <c r="AC5701" s="42" t="str">
        <f>IF(B5701="","",VLOOKUP(B5701,[2]Formula!B:C,2,0))</f>
        <v/>
      </c>
      <c r="AD5701" s="43" t="str">
        <f t="shared" si="537"/>
        <v/>
      </c>
    </row>
    <row r="5702" spans="1:30" x14ac:dyDescent="0.25">
      <c r="A5702" s="64"/>
      <c r="B5702" s="64"/>
      <c r="C5702" s="66"/>
      <c r="D5702" s="67"/>
      <c r="E5702" s="64"/>
      <c r="F5702" s="64"/>
      <c r="G5702" s="37" t="str">
        <f>IF(E5702="","",IF(OR(E5702="Project Management",E5702="Project Support",E5702="Sprint Management",E5702="Sprint Support"),"NA",ROUND((((VLOOKUP(AD5702,[2]Formula!V:X,3,0)))-SUMIF(AD:AD,AD5702,H:H)),2)))</f>
        <v/>
      </c>
      <c r="H5702" s="71"/>
      <c r="I5702" s="72"/>
      <c r="J5702" s="72"/>
      <c r="K5702" s="38" t="str">
        <f>IF(E5702="","",IF(OR(E5702="Project Management",E5702="Project Support",E5702="Sprint Management",E5702="Sprint Support"),"NA",(((SUMIF(AD:AD,AD5702,H:H)/VLOOKUP(AD5702,[2]Formula!V:X,3,0))*VLOOKUP(AD5702,[2]Formula!V:X,2,0))*H5702)/SUMIF(AD:AD,AD5702,H:H)))</f>
        <v/>
      </c>
      <c r="L5702" s="38" t="str">
        <f t="shared" si="535"/>
        <v/>
      </c>
      <c r="M5702" s="38" t="str">
        <f t="shared" si="536"/>
        <v/>
      </c>
      <c r="N5702" s="38" t="str">
        <f t="shared" si="538"/>
        <v/>
      </c>
      <c r="O5702" s="38" t="str">
        <f t="shared" si="534"/>
        <v/>
      </c>
      <c r="P5702" s="39" t="str">
        <f t="shared" si="539"/>
        <v/>
      </c>
      <c r="AC5702" s="42" t="str">
        <f>IF(B5702="","",VLOOKUP(B5702,[2]Formula!B:C,2,0))</f>
        <v/>
      </c>
      <c r="AD5702" s="43" t="str">
        <f t="shared" si="537"/>
        <v/>
      </c>
    </row>
    <row r="5703" spans="1:30" x14ac:dyDescent="0.25">
      <c r="A5703" s="64"/>
      <c r="B5703" s="64"/>
      <c r="C5703" s="66"/>
      <c r="D5703" s="67"/>
      <c r="E5703" s="64"/>
      <c r="F5703" s="64"/>
      <c r="G5703" s="37" t="str">
        <f>IF(E5703="","",IF(OR(E5703="Project Management",E5703="Project Support",E5703="Sprint Management",E5703="Sprint Support"),"NA",ROUND((((VLOOKUP(AD5703,[2]Formula!V:X,3,0)))-SUMIF(AD:AD,AD5703,H:H)),2)))</f>
        <v/>
      </c>
      <c r="H5703" s="71"/>
      <c r="I5703" s="72"/>
      <c r="J5703" s="72"/>
      <c r="K5703" s="38" t="str">
        <f>IF(E5703="","",IF(OR(E5703="Project Management",E5703="Project Support",E5703="Sprint Management",E5703="Sprint Support"),"NA",(((SUMIF(AD:AD,AD5703,H:H)/VLOOKUP(AD5703,[2]Formula!V:X,3,0))*VLOOKUP(AD5703,[2]Formula!V:X,2,0))*H5703)/SUMIF(AD:AD,AD5703,H:H)))</f>
        <v/>
      </c>
      <c r="L5703" s="38" t="str">
        <f t="shared" si="535"/>
        <v/>
      </c>
      <c r="M5703" s="38" t="str">
        <f t="shared" si="536"/>
        <v/>
      </c>
      <c r="N5703" s="38" t="str">
        <f t="shared" si="538"/>
        <v/>
      </c>
      <c r="O5703" s="38" t="str">
        <f t="shared" si="534"/>
        <v/>
      </c>
      <c r="P5703" s="39" t="str">
        <f t="shared" si="539"/>
        <v/>
      </c>
      <c r="AC5703" s="42" t="str">
        <f>IF(B5703="","",VLOOKUP(B5703,[2]Formula!B:C,2,0))</f>
        <v/>
      </c>
      <c r="AD5703" s="43" t="str">
        <f t="shared" si="537"/>
        <v/>
      </c>
    </row>
    <row r="5704" spans="1:30" x14ac:dyDescent="0.25">
      <c r="A5704" s="64"/>
      <c r="B5704" s="64"/>
      <c r="C5704" s="66"/>
      <c r="D5704" s="67"/>
      <c r="E5704" s="64"/>
      <c r="F5704" s="64"/>
      <c r="G5704" s="37" t="str">
        <f>IF(E5704="","",IF(OR(E5704="Project Management",E5704="Project Support",E5704="Sprint Management",E5704="Sprint Support"),"NA",ROUND((((VLOOKUP(AD5704,[2]Formula!V:X,3,0)))-SUMIF(AD:AD,AD5704,H:H)),2)))</f>
        <v/>
      </c>
      <c r="H5704" s="71"/>
      <c r="I5704" s="72"/>
      <c r="J5704" s="72"/>
      <c r="K5704" s="38" t="str">
        <f>IF(E5704="","",IF(OR(E5704="Project Management",E5704="Project Support",E5704="Sprint Management",E5704="Sprint Support"),"NA",(((SUMIF(AD:AD,AD5704,H:H)/VLOOKUP(AD5704,[2]Formula!V:X,3,0))*VLOOKUP(AD5704,[2]Formula!V:X,2,0))*H5704)/SUMIF(AD:AD,AD5704,H:H)))</f>
        <v/>
      </c>
      <c r="L5704" s="38" t="str">
        <f t="shared" si="535"/>
        <v/>
      </c>
      <c r="M5704" s="38" t="str">
        <f t="shared" si="536"/>
        <v/>
      </c>
      <c r="N5704" s="38" t="str">
        <f t="shared" si="538"/>
        <v/>
      </c>
      <c r="O5704" s="38" t="str">
        <f t="shared" si="534"/>
        <v/>
      </c>
      <c r="P5704" s="39" t="str">
        <f t="shared" si="539"/>
        <v/>
      </c>
      <c r="AC5704" s="42" t="str">
        <f>IF(B5704="","",VLOOKUP(B5704,[2]Formula!B:C,2,0))</f>
        <v/>
      </c>
      <c r="AD5704" s="43" t="str">
        <f t="shared" si="537"/>
        <v/>
      </c>
    </row>
    <row r="5705" spans="1:30" x14ac:dyDescent="0.25">
      <c r="A5705" s="64"/>
      <c r="B5705" s="64"/>
      <c r="C5705" s="66"/>
      <c r="D5705" s="67"/>
      <c r="E5705" s="64"/>
      <c r="F5705" s="64"/>
      <c r="G5705" s="37" t="str">
        <f>IF(E5705="","",IF(OR(E5705="Project Management",E5705="Project Support",E5705="Sprint Management",E5705="Sprint Support"),"NA",ROUND((((VLOOKUP(AD5705,[2]Formula!V:X,3,0)))-SUMIF(AD:AD,AD5705,H:H)),2)))</f>
        <v/>
      </c>
      <c r="H5705" s="71"/>
      <c r="I5705" s="72"/>
      <c r="J5705" s="72"/>
      <c r="K5705" s="38" t="str">
        <f>IF(E5705="","",IF(OR(E5705="Project Management",E5705="Project Support",E5705="Sprint Management",E5705="Sprint Support"),"NA",(((SUMIF(AD:AD,AD5705,H:H)/VLOOKUP(AD5705,[2]Formula!V:X,3,0))*VLOOKUP(AD5705,[2]Formula!V:X,2,0))*H5705)/SUMIF(AD:AD,AD5705,H:H)))</f>
        <v/>
      </c>
      <c r="L5705" s="38" t="str">
        <f t="shared" si="535"/>
        <v/>
      </c>
      <c r="M5705" s="38" t="str">
        <f t="shared" si="536"/>
        <v/>
      </c>
      <c r="N5705" s="38" t="str">
        <f t="shared" si="538"/>
        <v/>
      </c>
      <c r="O5705" s="38" t="str">
        <f t="shared" si="534"/>
        <v/>
      </c>
      <c r="P5705" s="39" t="str">
        <f t="shared" si="539"/>
        <v/>
      </c>
      <c r="AC5705" s="42" t="str">
        <f>IF(B5705="","",VLOOKUP(B5705,[2]Formula!B:C,2,0))</f>
        <v/>
      </c>
      <c r="AD5705" s="43" t="str">
        <f t="shared" si="537"/>
        <v/>
      </c>
    </row>
    <row r="5706" spans="1:30" x14ac:dyDescent="0.25">
      <c r="A5706" s="64"/>
      <c r="B5706" s="64"/>
      <c r="C5706" s="66"/>
      <c r="D5706" s="67"/>
      <c r="E5706" s="64"/>
      <c r="F5706" s="64"/>
      <c r="G5706" s="37" t="str">
        <f>IF(E5706="","",IF(OR(E5706="Project Management",E5706="Project Support",E5706="Sprint Management",E5706="Sprint Support"),"NA",ROUND((((VLOOKUP(AD5706,[2]Formula!V:X,3,0)))-SUMIF(AD:AD,AD5706,H:H)),2)))</f>
        <v/>
      </c>
      <c r="H5706" s="71"/>
      <c r="I5706" s="72"/>
      <c r="J5706" s="72"/>
      <c r="K5706" s="38" t="str">
        <f>IF(E5706="","",IF(OR(E5706="Project Management",E5706="Project Support",E5706="Sprint Management",E5706="Sprint Support"),"NA",(((SUMIF(AD:AD,AD5706,H:H)/VLOOKUP(AD5706,[2]Formula!V:X,3,0))*VLOOKUP(AD5706,[2]Formula!V:X,2,0))*H5706)/SUMIF(AD:AD,AD5706,H:H)))</f>
        <v/>
      </c>
      <c r="L5706" s="38" t="str">
        <f t="shared" si="535"/>
        <v/>
      </c>
      <c r="M5706" s="38" t="str">
        <f t="shared" si="536"/>
        <v/>
      </c>
      <c r="N5706" s="38" t="str">
        <f t="shared" si="538"/>
        <v/>
      </c>
      <c r="O5706" s="38" t="str">
        <f t="shared" si="534"/>
        <v/>
      </c>
      <c r="P5706" s="39" t="str">
        <f t="shared" si="539"/>
        <v/>
      </c>
      <c r="AC5706" s="42" t="str">
        <f>IF(B5706="","",VLOOKUP(B5706,[2]Formula!B:C,2,0))</f>
        <v/>
      </c>
      <c r="AD5706" s="43" t="str">
        <f t="shared" si="537"/>
        <v/>
      </c>
    </row>
    <row r="5707" spans="1:30" x14ac:dyDescent="0.25">
      <c r="A5707" s="64"/>
      <c r="B5707" s="64"/>
      <c r="C5707" s="66"/>
      <c r="D5707" s="67"/>
      <c r="E5707" s="64"/>
      <c r="F5707" s="64"/>
      <c r="G5707" s="37" t="str">
        <f>IF(E5707="","",IF(OR(E5707="Project Management",E5707="Project Support",E5707="Sprint Management",E5707="Sprint Support"),"NA",ROUND((((VLOOKUP(AD5707,[2]Formula!V:X,3,0)))-SUMIF(AD:AD,AD5707,H:H)),2)))</f>
        <v/>
      </c>
      <c r="H5707" s="71"/>
      <c r="I5707" s="72"/>
      <c r="J5707" s="72"/>
      <c r="K5707" s="38" t="str">
        <f>IF(E5707="","",IF(OR(E5707="Project Management",E5707="Project Support",E5707="Sprint Management",E5707="Sprint Support"),"NA",(((SUMIF(AD:AD,AD5707,H:H)/VLOOKUP(AD5707,[2]Formula!V:X,3,0))*VLOOKUP(AD5707,[2]Formula!V:X,2,0))*H5707)/SUMIF(AD:AD,AD5707,H:H)))</f>
        <v/>
      </c>
      <c r="L5707" s="38" t="str">
        <f t="shared" si="535"/>
        <v/>
      </c>
      <c r="M5707" s="38" t="str">
        <f t="shared" si="536"/>
        <v/>
      </c>
      <c r="N5707" s="38" t="str">
        <f t="shared" si="538"/>
        <v/>
      </c>
      <c r="O5707" s="38" t="str">
        <f t="shared" si="534"/>
        <v/>
      </c>
      <c r="P5707" s="39" t="str">
        <f t="shared" si="539"/>
        <v/>
      </c>
      <c r="AC5707" s="42" t="str">
        <f>IF(B5707="","",VLOOKUP(B5707,[2]Formula!B:C,2,0))</f>
        <v/>
      </c>
      <c r="AD5707" s="43" t="str">
        <f t="shared" si="537"/>
        <v/>
      </c>
    </row>
    <row r="5708" spans="1:30" x14ac:dyDescent="0.25">
      <c r="A5708" s="64"/>
      <c r="B5708" s="64"/>
      <c r="C5708" s="66"/>
      <c r="D5708" s="67"/>
      <c r="E5708" s="64"/>
      <c r="F5708" s="64"/>
      <c r="G5708" s="37" t="str">
        <f>IF(E5708="","",IF(OR(E5708="Project Management",E5708="Project Support",E5708="Sprint Management",E5708="Sprint Support"),"NA",ROUND((((VLOOKUP(AD5708,[2]Formula!V:X,3,0)))-SUMIF(AD:AD,AD5708,H:H)),2)))</f>
        <v/>
      </c>
      <c r="H5708" s="71"/>
      <c r="I5708" s="72"/>
      <c r="J5708" s="72"/>
      <c r="K5708" s="38" t="str">
        <f>IF(E5708="","",IF(OR(E5708="Project Management",E5708="Project Support",E5708="Sprint Management",E5708="Sprint Support"),"NA",(((SUMIF(AD:AD,AD5708,H:H)/VLOOKUP(AD5708,[2]Formula!V:X,3,0))*VLOOKUP(AD5708,[2]Formula!V:X,2,0))*H5708)/SUMIF(AD:AD,AD5708,H:H)))</f>
        <v/>
      </c>
      <c r="L5708" s="38" t="str">
        <f t="shared" si="535"/>
        <v/>
      </c>
      <c r="M5708" s="38" t="str">
        <f t="shared" si="536"/>
        <v/>
      </c>
      <c r="N5708" s="38" t="str">
        <f t="shared" si="538"/>
        <v/>
      </c>
      <c r="O5708" s="38" t="str">
        <f t="shared" si="534"/>
        <v/>
      </c>
      <c r="P5708" s="39" t="str">
        <f t="shared" si="539"/>
        <v/>
      </c>
      <c r="AC5708" s="42" t="str">
        <f>IF(B5708="","",VLOOKUP(B5708,[2]Formula!B:C,2,0))</f>
        <v/>
      </c>
      <c r="AD5708" s="43" t="str">
        <f t="shared" si="537"/>
        <v/>
      </c>
    </row>
    <row r="5709" spans="1:30" x14ac:dyDescent="0.25">
      <c r="A5709" s="64"/>
      <c r="B5709" s="64"/>
      <c r="C5709" s="66"/>
      <c r="D5709" s="67"/>
      <c r="E5709" s="64"/>
      <c r="F5709" s="64"/>
      <c r="G5709" s="37" t="str">
        <f>IF(E5709="","",IF(OR(E5709="Project Management",E5709="Project Support",E5709="Sprint Management",E5709="Sprint Support"),"NA",ROUND((((VLOOKUP(AD5709,[2]Formula!V:X,3,0)))-SUMIF(AD:AD,AD5709,H:H)),2)))</f>
        <v/>
      </c>
      <c r="H5709" s="71"/>
      <c r="I5709" s="72"/>
      <c r="J5709" s="72"/>
      <c r="K5709" s="38" t="str">
        <f>IF(E5709="","",IF(OR(E5709="Project Management",E5709="Project Support",E5709="Sprint Management",E5709="Sprint Support"),"NA",(((SUMIF(AD:AD,AD5709,H:H)/VLOOKUP(AD5709,[2]Formula!V:X,3,0))*VLOOKUP(AD5709,[2]Formula!V:X,2,0))*H5709)/SUMIF(AD:AD,AD5709,H:H)))</f>
        <v/>
      </c>
      <c r="L5709" s="38" t="str">
        <f t="shared" si="535"/>
        <v/>
      </c>
      <c r="M5709" s="38" t="str">
        <f t="shared" si="536"/>
        <v/>
      </c>
      <c r="N5709" s="38" t="str">
        <f t="shared" si="538"/>
        <v/>
      </c>
      <c r="O5709" s="38" t="str">
        <f t="shared" si="534"/>
        <v/>
      </c>
      <c r="P5709" s="39" t="str">
        <f t="shared" si="539"/>
        <v/>
      </c>
      <c r="AC5709" s="42" t="str">
        <f>IF(B5709="","",VLOOKUP(B5709,[2]Formula!B:C,2,0))</f>
        <v/>
      </c>
      <c r="AD5709" s="43" t="str">
        <f t="shared" si="537"/>
        <v/>
      </c>
    </row>
    <row r="5710" spans="1:30" x14ac:dyDescent="0.25">
      <c r="A5710" s="64"/>
      <c r="B5710" s="64"/>
      <c r="C5710" s="66"/>
      <c r="D5710" s="67"/>
      <c r="E5710" s="64"/>
      <c r="F5710" s="64"/>
      <c r="G5710" s="37" t="str">
        <f>IF(E5710="","",IF(OR(E5710="Project Management",E5710="Project Support",E5710="Sprint Management",E5710="Sprint Support"),"NA",ROUND((((VLOOKUP(AD5710,[2]Formula!V:X,3,0)))-SUMIF(AD:AD,AD5710,H:H)),2)))</f>
        <v/>
      </c>
      <c r="H5710" s="71"/>
      <c r="I5710" s="72"/>
      <c r="J5710" s="72"/>
      <c r="K5710" s="38" t="str">
        <f>IF(E5710="","",IF(OR(E5710="Project Management",E5710="Project Support",E5710="Sprint Management",E5710="Sprint Support"),"NA",(((SUMIF(AD:AD,AD5710,H:H)/VLOOKUP(AD5710,[2]Formula!V:X,3,0))*VLOOKUP(AD5710,[2]Formula!V:X,2,0))*H5710)/SUMIF(AD:AD,AD5710,H:H)))</f>
        <v/>
      </c>
      <c r="L5710" s="38" t="str">
        <f t="shared" si="535"/>
        <v/>
      </c>
      <c r="M5710" s="38" t="str">
        <f t="shared" si="536"/>
        <v/>
      </c>
      <c r="N5710" s="38" t="str">
        <f t="shared" si="538"/>
        <v/>
      </c>
      <c r="O5710" s="38" t="str">
        <f t="shared" si="534"/>
        <v/>
      </c>
      <c r="P5710" s="39" t="str">
        <f t="shared" si="539"/>
        <v/>
      </c>
      <c r="AC5710" s="42" t="str">
        <f>IF(B5710="","",VLOOKUP(B5710,[2]Formula!B:C,2,0))</f>
        <v/>
      </c>
      <c r="AD5710" s="43" t="str">
        <f t="shared" si="537"/>
        <v/>
      </c>
    </row>
    <row r="5711" spans="1:30" x14ac:dyDescent="0.25">
      <c r="A5711" s="64"/>
      <c r="B5711" s="64"/>
      <c r="C5711" s="66"/>
      <c r="D5711" s="67"/>
      <c r="E5711" s="64"/>
      <c r="F5711" s="64"/>
      <c r="G5711" s="37" t="str">
        <f>IF(E5711="","",IF(OR(E5711="Project Management",E5711="Project Support",E5711="Sprint Management",E5711="Sprint Support"),"NA",ROUND((((VLOOKUP(AD5711,[2]Formula!V:X,3,0)))-SUMIF(AD:AD,AD5711,H:H)),2)))</f>
        <v/>
      </c>
      <c r="H5711" s="71"/>
      <c r="I5711" s="72"/>
      <c r="J5711" s="72"/>
      <c r="K5711" s="38" t="str">
        <f>IF(E5711="","",IF(OR(E5711="Project Management",E5711="Project Support",E5711="Sprint Management",E5711="Sprint Support"),"NA",(((SUMIF(AD:AD,AD5711,H:H)/VLOOKUP(AD5711,[2]Formula!V:X,3,0))*VLOOKUP(AD5711,[2]Formula!V:X,2,0))*H5711)/SUMIF(AD:AD,AD5711,H:H)))</f>
        <v/>
      </c>
      <c r="L5711" s="38" t="str">
        <f t="shared" si="535"/>
        <v/>
      </c>
      <c r="M5711" s="38" t="str">
        <f t="shared" si="536"/>
        <v/>
      </c>
      <c r="N5711" s="38" t="str">
        <f t="shared" si="538"/>
        <v/>
      </c>
      <c r="O5711" s="38" t="str">
        <f t="shared" si="534"/>
        <v/>
      </c>
      <c r="P5711" s="39" t="str">
        <f t="shared" si="539"/>
        <v/>
      </c>
      <c r="AC5711" s="42" t="str">
        <f>IF(B5711="","",VLOOKUP(B5711,[2]Formula!B:C,2,0))</f>
        <v/>
      </c>
      <c r="AD5711" s="43" t="str">
        <f t="shared" si="537"/>
        <v/>
      </c>
    </row>
    <row r="5712" spans="1:30" x14ac:dyDescent="0.25">
      <c r="A5712" s="64"/>
      <c r="B5712" s="64"/>
      <c r="C5712" s="66"/>
      <c r="D5712" s="67"/>
      <c r="E5712" s="64"/>
      <c r="F5712" s="64"/>
      <c r="G5712" s="37" t="str">
        <f>IF(E5712="","",IF(OR(E5712="Project Management",E5712="Project Support",E5712="Sprint Management",E5712="Sprint Support"),"NA",ROUND((((VLOOKUP(AD5712,[2]Formula!V:X,3,0)))-SUMIF(AD:AD,AD5712,H:H)),2)))</f>
        <v/>
      </c>
      <c r="H5712" s="71"/>
      <c r="I5712" s="72"/>
      <c r="J5712" s="72"/>
      <c r="K5712" s="38" t="str">
        <f>IF(E5712="","",IF(OR(E5712="Project Management",E5712="Project Support",E5712="Sprint Management",E5712="Sprint Support"),"NA",(((SUMIF(AD:AD,AD5712,H:H)/VLOOKUP(AD5712,[2]Formula!V:X,3,0))*VLOOKUP(AD5712,[2]Formula!V:X,2,0))*H5712)/SUMIF(AD:AD,AD5712,H:H)))</f>
        <v/>
      </c>
      <c r="L5712" s="38" t="str">
        <f t="shared" si="535"/>
        <v/>
      </c>
      <c r="M5712" s="38" t="str">
        <f t="shared" si="536"/>
        <v/>
      </c>
      <c r="N5712" s="38" t="str">
        <f t="shared" si="538"/>
        <v/>
      </c>
      <c r="O5712" s="38" t="str">
        <f t="shared" si="534"/>
        <v/>
      </c>
      <c r="P5712" s="39" t="str">
        <f t="shared" si="539"/>
        <v/>
      </c>
      <c r="AC5712" s="42" t="str">
        <f>IF(B5712="","",VLOOKUP(B5712,[2]Formula!B:C,2,0))</f>
        <v/>
      </c>
      <c r="AD5712" s="43" t="str">
        <f t="shared" si="537"/>
        <v/>
      </c>
    </row>
    <row r="5713" spans="1:30" x14ac:dyDescent="0.25">
      <c r="A5713" s="64"/>
      <c r="B5713" s="64"/>
      <c r="C5713" s="66"/>
      <c r="D5713" s="67"/>
      <c r="E5713" s="64"/>
      <c r="F5713" s="64"/>
      <c r="G5713" s="37" t="str">
        <f>IF(E5713="","",IF(OR(E5713="Project Management",E5713="Project Support",E5713="Sprint Management",E5713="Sprint Support"),"NA",ROUND((((VLOOKUP(AD5713,[2]Formula!V:X,3,0)))-SUMIF(AD:AD,AD5713,H:H)),2)))</f>
        <v/>
      </c>
      <c r="H5713" s="71"/>
      <c r="I5713" s="72"/>
      <c r="J5713" s="72"/>
      <c r="K5713" s="38" t="str">
        <f>IF(E5713="","",IF(OR(E5713="Project Management",E5713="Project Support",E5713="Sprint Management",E5713="Sprint Support"),"NA",(((SUMIF(AD:AD,AD5713,H:H)/VLOOKUP(AD5713,[2]Formula!V:X,3,0))*VLOOKUP(AD5713,[2]Formula!V:X,2,0))*H5713)/SUMIF(AD:AD,AD5713,H:H)))</f>
        <v/>
      </c>
      <c r="L5713" s="38" t="str">
        <f t="shared" si="535"/>
        <v/>
      </c>
      <c r="M5713" s="38" t="str">
        <f t="shared" si="536"/>
        <v/>
      </c>
      <c r="N5713" s="38" t="str">
        <f t="shared" si="538"/>
        <v/>
      </c>
      <c r="O5713" s="38" t="str">
        <f t="shared" si="534"/>
        <v/>
      </c>
      <c r="P5713" s="39" t="str">
        <f t="shared" si="539"/>
        <v/>
      </c>
      <c r="AC5713" s="42" t="str">
        <f>IF(B5713="","",VLOOKUP(B5713,[2]Formula!B:C,2,0))</f>
        <v/>
      </c>
      <c r="AD5713" s="43" t="str">
        <f t="shared" si="537"/>
        <v/>
      </c>
    </row>
    <row r="5714" spans="1:30" x14ac:dyDescent="0.25">
      <c r="A5714" s="64"/>
      <c r="B5714" s="64"/>
      <c r="C5714" s="66"/>
      <c r="D5714" s="67"/>
      <c r="E5714" s="64"/>
      <c r="F5714" s="64"/>
      <c r="G5714" s="37" t="str">
        <f>IF(E5714="","",IF(OR(E5714="Project Management",E5714="Project Support",E5714="Sprint Management",E5714="Sprint Support"),"NA",ROUND((((VLOOKUP(AD5714,[2]Formula!V:X,3,0)))-SUMIF(AD:AD,AD5714,H:H)),2)))</f>
        <v/>
      </c>
      <c r="H5714" s="71"/>
      <c r="I5714" s="72"/>
      <c r="J5714" s="72"/>
      <c r="K5714" s="38" t="str">
        <f>IF(E5714="","",IF(OR(E5714="Project Management",E5714="Project Support",E5714="Sprint Management",E5714="Sprint Support"),"NA",(((SUMIF(AD:AD,AD5714,H:H)/VLOOKUP(AD5714,[2]Formula!V:X,3,0))*VLOOKUP(AD5714,[2]Formula!V:X,2,0))*H5714)/SUMIF(AD:AD,AD5714,H:H)))</f>
        <v/>
      </c>
      <c r="L5714" s="38" t="str">
        <f t="shared" si="535"/>
        <v/>
      </c>
      <c r="M5714" s="38" t="str">
        <f t="shared" si="536"/>
        <v/>
      </c>
      <c r="N5714" s="38" t="str">
        <f t="shared" si="538"/>
        <v/>
      </c>
      <c r="O5714" s="38" t="str">
        <f t="shared" si="534"/>
        <v/>
      </c>
      <c r="P5714" s="39" t="str">
        <f t="shared" si="539"/>
        <v/>
      </c>
      <c r="AC5714" s="42" t="str">
        <f>IF(B5714="","",VLOOKUP(B5714,[2]Formula!B:C,2,0))</f>
        <v/>
      </c>
      <c r="AD5714" s="43" t="str">
        <f t="shared" si="537"/>
        <v/>
      </c>
    </row>
    <row r="5715" spans="1:30" x14ac:dyDescent="0.25">
      <c r="A5715" s="64"/>
      <c r="B5715" s="64"/>
      <c r="C5715" s="66"/>
      <c r="D5715" s="67"/>
      <c r="E5715" s="64"/>
      <c r="F5715" s="64"/>
      <c r="G5715" s="37" t="str">
        <f>IF(E5715="","",IF(OR(E5715="Project Management",E5715="Project Support",E5715="Sprint Management",E5715="Sprint Support"),"NA",ROUND((((VLOOKUP(AD5715,[2]Formula!V:X,3,0)))-SUMIF(AD:AD,AD5715,H:H)),2)))</f>
        <v/>
      </c>
      <c r="H5715" s="71"/>
      <c r="I5715" s="72"/>
      <c r="J5715" s="72"/>
      <c r="K5715" s="38" t="str">
        <f>IF(E5715="","",IF(OR(E5715="Project Management",E5715="Project Support",E5715="Sprint Management",E5715="Sprint Support"),"NA",(((SUMIF(AD:AD,AD5715,H:H)/VLOOKUP(AD5715,[2]Formula!V:X,3,0))*VLOOKUP(AD5715,[2]Formula!V:X,2,0))*H5715)/SUMIF(AD:AD,AD5715,H:H)))</f>
        <v/>
      </c>
      <c r="L5715" s="38" t="str">
        <f t="shared" si="535"/>
        <v/>
      </c>
      <c r="M5715" s="38" t="str">
        <f t="shared" si="536"/>
        <v/>
      </c>
      <c r="N5715" s="38" t="str">
        <f t="shared" si="538"/>
        <v/>
      </c>
      <c r="O5715" s="38" t="str">
        <f t="shared" si="534"/>
        <v/>
      </c>
      <c r="P5715" s="39" t="str">
        <f t="shared" si="539"/>
        <v/>
      </c>
      <c r="AC5715" s="42" t="str">
        <f>IF(B5715="","",VLOOKUP(B5715,[2]Formula!B:C,2,0))</f>
        <v/>
      </c>
      <c r="AD5715" s="43" t="str">
        <f t="shared" si="537"/>
        <v/>
      </c>
    </row>
    <row r="5716" spans="1:30" x14ac:dyDescent="0.25">
      <c r="A5716" s="64"/>
      <c r="B5716" s="64"/>
      <c r="C5716" s="66"/>
      <c r="D5716" s="67"/>
      <c r="E5716" s="64"/>
      <c r="F5716" s="64"/>
      <c r="G5716" s="37" t="str">
        <f>IF(E5716="","",IF(OR(E5716="Project Management",E5716="Project Support",E5716="Sprint Management",E5716="Sprint Support"),"NA",ROUND((((VLOOKUP(AD5716,[2]Formula!V:X,3,0)))-SUMIF(AD:AD,AD5716,H:H)),2)))</f>
        <v/>
      </c>
      <c r="H5716" s="71"/>
      <c r="I5716" s="72"/>
      <c r="J5716" s="72"/>
      <c r="K5716" s="38" t="str">
        <f>IF(E5716="","",IF(OR(E5716="Project Management",E5716="Project Support",E5716="Sprint Management",E5716="Sprint Support"),"NA",(((SUMIF(AD:AD,AD5716,H:H)/VLOOKUP(AD5716,[2]Formula!V:X,3,0))*VLOOKUP(AD5716,[2]Formula!V:X,2,0))*H5716)/SUMIF(AD:AD,AD5716,H:H)))</f>
        <v/>
      </c>
      <c r="L5716" s="38" t="str">
        <f t="shared" si="535"/>
        <v/>
      </c>
      <c r="M5716" s="38" t="str">
        <f t="shared" si="536"/>
        <v/>
      </c>
      <c r="N5716" s="38" t="str">
        <f t="shared" si="538"/>
        <v/>
      </c>
      <c r="O5716" s="38" t="str">
        <f t="shared" si="534"/>
        <v/>
      </c>
      <c r="P5716" s="39" t="str">
        <f t="shared" si="539"/>
        <v/>
      </c>
      <c r="AC5716" s="42" t="str">
        <f>IF(B5716="","",VLOOKUP(B5716,[2]Formula!B:C,2,0))</f>
        <v/>
      </c>
      <c r="AD5716" s="43" t="str">
        <f t="shared" si="537"/>
        <v/>
      </c>
    </row>
    <row r="5717" spans="1:30" x14ac:dyDescent="0.25">
      <c r="A5717" s="64"/>
      <c r="B5717" s="64"/>
      <c r="C5717" s="66"/>
      <c r="D5717" s="67"/>
      <c r="E5717" s="64"/>
      <c r="F5717" s="64"/>
      <c r="G5717" s="37" t="str">
        <f>IF(E5717="","",IF(OR(E5717="Project Management",E5717="Project Support",E5717="Sprint Management",E5717="Sprint Support"),"NA",ROUND((((VLOOKUP(AD5717,[2]Formula!V:X,3,0)))-SUMIF(AD:AD,AD5717,H:H)),2)))</f>
        <v/>
      </c>
      <c r="H5717" s="71"/>
      <c r="I5717" s="72"/>
      <c r="J5717" s="72"/>
      <c r="K5717" s="38" t="str">
        <f>IF(E5717="","",IF(OR(E5717="Project Management",E5717="Project Support",E5717="Sprint Management",E5717="Sprint Support"),"NA",(((SUMIF(AD:AD,AD5717,H:H)/VLOOKUP(AD5717,[2]Formula!V:X,3,0))*VLOOKUP(AD5717,[2]Formula!V:X,2,0))*H5717)/SUMIF(AD:AD,AD5717,H:H)))</f>
        <v/>
      </c>
      <c r="L5717" s="38" t="str">
        <f t="shared" si="535"/>
        <v/>
      </c>
      <c r="M5717" s="38" t="str">
        <f t="shared" si="536"/>
        <v/>
      </c>
      <c r="N5717" s="38" t="str">
        <f t="shared" si="538"/>
        <v/>
      </c>
      <c r="O5717" s="38" t="str">
        <f t="shared" si="534"/>
        <v/>
      </c>
      <c r="P5717" s="39" t="str">
        <f t="shared" si="539"/>
        <v/>
      </c>
      <c r="AC5717" s="42" t="str">
        <f>IF(B5717="","",VLOOKUP(B5717,[2]Formula!B:C,2,0))</f>
        <v/>
      </c>
      <c r="AD5717" s="43" t="str">
        <f t="shared" si="537"/>
        <v/>
      </c>
    </row>
    <row r="5718" spans="1:30" x14ac:dyDescent="0.25">
      <c r="A5718" s="64"/>
      <c r="B5718" s="64"/>
      <c r="C5718" s="66"/>
      <c r="D5718" s="67"/>
      <c r="E5718" s="64"/>
      <c r="F5718" s="64"/>
      <c r="G5718" s="37" t="str">
        <f>IF(E5718="","",IF(OR(E5718="Project Management",E5718="Project Support",E5718="Sprint Management",E5718="Sprint Support"),"NA",ROUND((((VLOOKUP(AD5718,[2]Formula!V:X,3,0)))-SUMIF(AD:AD,AD5718,H:H)),2)))</f>
        <v/>
      </c>
      <c r="H5718" s="71"/>
      <c r="I5718" s="72"/>
      <c r="J5718" s="72"/>
      <c r="K5718" s="38" t="str">
        <f>IF(E5718="","",IF(OR(E5718="Project Management",E5718="Project Support",E5718="Sprint Management",E5718="Sprint Support"),"NA",(((SUMIF(AD:AD,AD5718,H:H)/VLOOKUP(AD5718,[2]Formula!V:X,3,0))*VLOOKUP(AD5718,[2]Formula!V:X,2,0))*H5718)/SUMIF(AD:AD,AD5718,H:H)))</f>
        <v/>
      </c>
      <c r="L5718" s="38" t="str">
        <f t="shared" si="535"/>
        <v/>
      </c>
      <c r="M5718" s="38" t="str">
        <f t="shared" si="536"/>
        <v/>
      </c>
      <c r="N5718" s="38" t="str">
        <f t="shared" si="538"/>
        <v/>
      </c>
      <c r="O5718" s="38" t="str">
        <f t="shared" si="534"/>
        <v/>
      </c>
      <c r="P5718" s="39" t="str">
        <f t="shared" si="539"/>
        <v/>
      </c>
      <c r="AC5718" s="42" t="str">
        <f>IF(B5718="","",VLOOKUP(B5718,[2]Formula!B:C,2,0))</f>
        <v/>
      </c>
      <c r="AD5718" s="43" t="str">
        <f t="shared" si="537"/>
        <v/>
      </c>
    </row>
    <row r="5719" spans="1:30" x14ac:dyDescent="0.25">
      <c r="A5719" s="64"/>
      <c r="B5719" s="64"/>
      <c r="C5719" s="66"/>
      <c r="D5719" s="67"/>
      <c r="E5719" s="64"/>
      <c r="F5719" s="64"/>
      <c r="G5719" s="37" t="str">
        <f>IF(E5719="","",IF(OR(E5719="Project Management",E5719="Project Support",E5719="Sprint Management",E5719="Sprint Support"),"NA",ROUND((((VLOOKUP(AD5719,[2]Formula!V:X,3,0)))-SUMIF(AD:AD,AD5719,H:H)),2)))</f>
        <v/>
      </c>
      <c r="H5719" s="71"/>
      <c r="I5719" s="72"/>
      <c r="J5719" s="72"/>
      <c r="K5719" s="38" t="str">
        <f>IF(E5719="","",IF(OR(E5719="Project Management",E5719="Project Support",E5719="Sprint Management",E5719="Sprint Support"),"NA",(((SUMIF(AD:AD,AD5719,H:H)/VLOOKUP(AD5719,[2]Formula!V:X,3,0))*VLOOKUP(AD5719,[2]Formula!V:X,2,0))*H5719)/SUMIF(AD:AD,AD5719,H:H)))</f>
        <v/>
      </c>
      <c r="L5719" s="38" t="str">
        <f t="shared" si="535"/>
        <v/>
      </c>
      <c r="M5719" s="38" t="str">
        <f t="shared" si="536"/>
        <v/>
      </c>
      <c r="N5719" s="38" t="str">
        <f t="shared" si="538"/>
        <v/>
      </c>
      <c r="O5719" s="38" t="str">
        <f t="shared" si="534"/>
        <v/>
      </c>
      <c r="P5719" s="39" t="str">
        <f t="shared" si="539"/>
        <v/>
      </c>
      <c r="AC5719" s="42" t="str">
        <f>IF(B5719="","",VLOOKUP(B5719,[2]Formula!B:C,2,0))</f>
        <v/>
      </c>
      <c r="AD5719" s="43" t="str">
        <f t="shared" si="537"/>
        <v/>
      </c>
    </row>
    <row r="5720" spans="1:30" x14ac:dyDescent="0.25">
      <c r="A5720" s="64"/>
      <c r="B5720" s="64"/>
      <c r="C5720" s="66"/>
      <c r="D5720" s="67"/>
      <c r="E5720" s="64"/>
      <c r="F5720" s="64"/>
      <c r="G5720" s="37" t="str">
        <f>IF(E5720="","",IF(OR(E5720="Project Management",E5720="Project Support",E5720="Sprint Management",E5720="Sprint Support"),"NA",ROUND((((VLOOKUP(AD5720,[2]Formula!V:X,3,0)))-SUMIF(AD:AD,AD5720,H:H)),2)))</f>
        <v/>
      </c>
      <c r="H5720" s="71"/>
      <c r="I5720" s="72"/>
      <c r="J5720" s="72"/>
      <c r="K5720" s="38" t="str">
        <f>IF(E5720="","",IF(OR(E5720="Project Management",E5720="Project Support",E5720="Sprint Management",E5720="Sprint Support"),"NA",(((SUMIF(AD:AD,AD5720,H:H)/VLOOKUP(AD5720,[2]Formula!V:X,3,0))*VLOOKUP(AD5720,[2]Formula!V:X,2,0))*H5720)/SUMIF(AD:AD,AD5720,H:H)))</f>
        <v/>
      </c>
      <c r="L5720" s="38" t="str">
        <f t="shared" si="535"/>
        <v/>
      </c>
      <c r="M5720" s="38" t="str">
        <f t="shared" si="536"/>
        <v/>
      </c>
      <c r="N5720" s="38" t="str">
        <f t="shared" si="538"/>
        <v/>
      </c>
      <c r="O5720" s="38" t="str">
        <f t="shared" si="534"/>
        <v/>
      </c>
      <c r="P5720" s="39" t="str">
        <f t="shared" si="539"/>
        <v/>
      </c>
      <c r="AC5720" s="42" t="str">
        <f>IF(B5720="","",VLOOKUP(B5720,[2]Formula!B:C,2,0))</f>
        <v/>
      </c>
      <c r="AD5720" s="43" t="str">
        <f t="shared" si="537"/>
        <v/>
      </c>
    </row>
    <row r="5721" spans="1:30" x14ac:dyDescent="0.25">
      <c r="A5721" s="64"/>
      <c r="B5721" s="64"/>
      <c r="C5721" s="66"/>
      <c r="D5721" s="67"/>
      <c r="E5721" s="64"/>
      <c r="F5721" s="64"/>
      <c r="G5721" s="37" t="str">
        <f>IF(E5721="","",IF(OR(E5721="Project Management",E5721="Project Support",E5721="Sprint Management",E5721="Sprint Support"),"NA",ROUND((((VLOOKUP(AD5721,[2]Formula!V:X,3,0)))-SUMIF(AD:AD,AD5721,H:H)),2)))</f>
        <v/>
      </c>
      <c r="H5721" s="71"/>
      <c r="I5721" s="72"/>
      <c r="J5721" s="72"/>
      <c r="K5721" s="38" t="str">
        <f>IF(E5721="","",IF(OR(E5721="Project Management",E5721="Project Support",E5721="Sprint Management",E5721="Sprint Support"),"NA",(((SUMIF(AD:AD,AD5721,H:H)/VLOOKUP(AD5721,[2]Formula!V:X,3,0))*VLOOKUP(AD5721,[2]Formula!V:X,2,0))*H5721)/SUMIF(AD:AD,AD5721,H:H)))</f>
        <v/>
      </c>
      <c r="L5721" s="38" t="str">
        <f t="shared" si="535"/>
        <v/>
      </c>
      <c r="M5721" s="38" t="str">
        <f t="shared" si="536"/>
        <v/>
      </c>
      <c r="N5721" s="38" t="str">
        <f t="shared" si="538"/>
        <v/>
      </c>
      <c r="O5721" s="38" t="str">
        <f t="shared" si="534"/>
        <v/>
      </c>
      <c r="P5721" s="39" t="str">
        <f t="shared" si="539"/>
        <v/>
      </c>
      <c r="AC5721" s="42" t="str">
        <f>IF(B5721="","",VLOOKUP(B5721,[2]Formula!B:C,2,0))</f>
        <v/>
      </c>
      <c r="AD5721" s="43" t="str">
        <f t="shared" si="537"/>
        <v/>
      </c>
    </row>
    <row r="5722" spans="1:30" x14ac:dyDescent="0.25">
      <c r="A5722" s="64"/>
      <c r="B5722" s="64"/>
      <c r="C5722" s="66"/>
      <c r="D5722" s="67"/>
      <c r="E5722" s="64"/>
      <c r="F5722" s="64"/>
      <c r="G5722" s="37" t="str">
        <f>IF(E5722="","",IF(OR(E5722="Project Management",E5722="Project Support",E5722="Sprint Management",E5722="Sprint Support"),"NA",ROUND((((VLOOKUP(AD5722,[2]Formula!V:X,3,0)))-SUMIF(AD:AD,AD5722,H:H)),2)))</f>
        <v/>
      </c>
      <c r="H5722" s="71"/>
      <c r="I5722" s="72"/>
      <c r="J5722" s="72"/>
      <c r="K5722" s="38" t="str">
        <f>IF(E5722="","",IF(OR(E5722="Project Management",E5722="Project Support",E5722="Sprint Management",E5722="Sprint Support"),"NA",(((SUMIF(AD:AD,AD5722,H:H)/VLOOKUP(AD5722,[2]Formula!V:X,3,0))*VLOOKUP(AD5722,[2]Formula!V:X,2,0))*H5722)/SUMIF(AD:AD,AD5722,H:H)))</f>
        <v/>
      </c>
      <c r="L5722" s="38" t="str">
        <f t="shared" si="535"/>
        <v/>
      </c>
      <c r="M5722" s="38" t="str">
        <f t="shared" si="536"/>
        <v/>
      </c>
      <c r="N5722" s="38" t="str">
        <f t="shared" si="538"/>
        <v/>
      </c>
      <c r="O5722" s="38" t="str">
        <f t="shared" si="534"/>
        <v/>
      </c>
      <c r="P5722" s="39" t="str">
        <f t="shared" si="539"/>
        <v/>
      </c>
      <c r="AC5722" s="42" t="str">
        <f>IF(B5722="","",VLOOKUP(B5722,[2]Formula!B:C,2,0))</f>
        <v/>
      </c>
      <c r="AD5722" s="43" t="str">
        <f t="shared" si="537"/>
        <v/>
      </c>
    </row>
    <row r="5723" spans="1:30" x14ac:dyDescent="0.25">
      <c r="A5723" s="64"/>
      <c r="B5723" s="64"/>
      <c r="C5723" s="66"/>
      <c r="D5723" s="67"/>
      <c r="E5723" s="64"/>
      <c r="F5723" s="64"/>
      <c r="G5723" s="37" t="str">
        <f>IF(E5723="","",IF(OR(E5723="Project Management",E5723="Project Support",E5723="Sprint Management",E5723="Sprint Support"),"NA",ROUND((((VLOOKUP(AD5723,[2]Formula!V:X,3,0)))-SUMIF(AD:AD,AD5723,H:H)),2)))</f>
        <v/>
      </c>
      <c r="H5723" s="71"/>
      <c r="I5723" s="72"/>
      <c r="J5723" s="72"/>
      <c r="K5723" s="38" t="str">
        <f>IF(E5723="","",IF(OR(E5723="Project Management",E5723="Project Support",E5723="Sprint Management",E5723="Sprint Support"),"NA",(((SUMIF(AD:AD,AD5723,H:H)/VLOOKUP(AD5723,[2]Formula!V:X,3,0))*VLOOKUP(AD5723,[2]Formula!V:X,2,0))*H5723)/SUMIF(AD:AD,AD5723,H:H)))</f>
        <v/>
      </c>
      <c r="L5723" s="38" t="str">
        <f t="shared" si="535"/>
        <v/>
      </c>
      <c r="M5723" s="38" t="str">
        <f t="shared" si="536"/>
        <v/>
      </c>
      <c r="N5723" s="38" t="str">
        <f t="shared" si="538"/>
        <v/>
      </c>
      <c r="O5723" s="38" t="str">
        <f t="shared" si="534"/>
        <v/>
      </c>
      <c r="P5723" s="39" t="str">
        <f t="shared" si="539"/>
        <v/>
      </c>
      <c r="AC5723" s="42" t="str">
        <f>IF(B5723="","",VLOOKUP(B5723,[2]Formula!B:C,2,0))</f>
        <v/>
      </c>
      <c r="AD5723" s="43" t="str">
        <f t="shared" si="537"/>
        <v/>
      </c>
    </row>
    <row r="5724" spans="1:30" x14ac:dyDescent="0.25">
      <c r="A5724" s="64"/>
      <c r="B5724" s="64"/>
      <c r="C5724" s="66"/>
      <c r="D5724" s="67"/>
      <c r="E5724" s="64"/>
      <c r="F5724" s="64"/>
      <c r="G5724" s="37" t="str">
        <f>IF(E5724="","",IF(OR(E5724="Project Management",E5724="Project Support",E5724="Sprint Management",E5724="Sprint Support"),"NA",ROUND((((VLOOKUP(AD5724,[2]Formula!V:X,3,0)))-SUMIF(AD:AD,AD5724,H:H)),2)))</f>
        <v/>
      </c>
      <c r="H5724" s="71"/>
      <c r="I5724" s="72"/>
      <c r="J5724" s="72"/>
      <c r="K5724" s="38" t="str">
        <f>IF(E5724="","",IF(OR(E5724="Project Management",E5724="Project Support",E5724="Sprint Management",E5724="Sprint Support"),"NA",(((SUMIF(AD:AD,AD5724,H:H)/VLOOKUP(AD5724,[2]Formula!V:X,3,0))*VLOOKUP(AD5724,[2]Formula!V:X,2,0))*H5724)/SUMIF(AD:AD,AD5724,H:H)))</f>
        <v/>
      </c>
      <c r="L5724" s="38" t="str">
        <f t="shared" si="535"/>
        <v/>
      </c>
      <c r="M5724" s="38" t="str">
        <f t="shared" si="536"/>
        <v/>
      </c>
      <c r="N5724" s="38" t="str">
        <f t="shared" si="538"/>
        <v/>
      </c>
      <c r="O5724" s="38" t="str">
        <f t="shared" si="534"/>
        <v/>
      </c>
      <c r="P5724" s="39" t="str">
        <f t="shared" si="539"/>
        <v/>
      </c>
      <c r="AC5724" s="42" t="str">
        <f>IF(B5724="","",VLOOKUP(B5724,[2]Formula!B:C,2,0))</f>
        <v/>
      </c>
      <c r="AD5724" s="43" t="str">
        <f t="shared" si="537"/>
        <v/>
      </c>
    </row>
    <row r="5725" spans="1:30" x14ac:dyDescent="0.25">
      <c r="A5725" s="64"/>
      <c r="B5725" s="64"/>
      <c r="C5725" s="66"/>
      <c r="D5725" s="67"/>
      <c r="E5725" s="64"/>
      <c r="F5725" s="64"/>
      <c r="G5725" s="37" t="str">
        <f>IF(E5725="","",IF(OR(E5725="Project Management",E5725="Project Support",E5725="Sprint Management",E5725="Sprint Support"),"NA",ROUND((((VLOOKUP(AD5725,[2]Formula!V:X,3,0)))-SUMIF(AD:AD,AD5725,H:H)),2)))</f>
        <v/>
      </c>
      <c r="H5725" s="71"/>
      <c r="I5725" s="72"/>
      <c r="J5725" s="72"/>
      <c r="K5725" s="38" t="str">
        <f>IF(E5725="","",IF(OR(E5725="Project Management",E5725="Project Support",E5725="Sprint Management",E5725="Sprint Support"),"NA",(((SUMIF(AD:AD,AD5725,H:H)/VLOOKUP(AD5725,[2]Formula!V:X,3,0))*VLOOKUP(AD5725,[2]Formula!V:X,2,0))*H5725)/SUMIF(AD:AD,AD5725,H:H)))</f>
        <v/>
      </c>
      <c r="L5725" s="38" t="str">
        <f t="shared" si="535"/>
        <v/>
      </c>
      <c r="M5725" s="38" t="str">
        <f t="shared" si="536"/>
        <v/>
      </c>
      <c r="N5725" s="38" t="str">
        <f t="shared" si="538"/>
        <v/>
      </c>
      <c r="O5725" s="38" t="str">
        <f t="shared" si="534"/>
        <v/>
      </c>
      <c r="P5725" s="39" t="str">
        <f t="shared" si="539"/>
        <v/>
      </c>
      <c r="AC5725" s="42" t="str">
        <f>IF(B5725="","",VLOOKUP(B5725,[2]Formula!B:C,2,0))</f>
        <v/>
      </c>
      <c r="AD5725" s="43" t="str">
        <f t="shared" si="537"/>
        <v/>
      </c>
    </row>
    <row r="5726" spans="1:30" x14ac:dyDescent="0.25">
      <c r="A5726" s="64"/>
      <c r="B5726" s="64"/>
      <c r="C5726" s="66"/>
      <c r="D5726" s="67"/>
      <c r="E5726" s="64"/>
      <c r="F5726" s="64"/>
      <c r="G5726" s="37" t="str">
        <f>IF(E5726="","",IF(OR(E5726="Project Management",E5726="Project Support",E5726="Sprint Management",E5726="Sprint Support"),"NA",ROUND((((VLOOKUP(AD5726,[2]Formula!V:X,3,0)))-SUMIF(AD:AD,AD5726,H:H)),2)))</f>
        <v/>
      </c>
      <c r="H5726" s="71"/>
      <c r="I5726" s="72"/>
      <c r="J5726" s="72"/>
      <c r="K5726" s="38" t="str">
        <f>IF(E5726="","",IF(OR(E5726="Project Management",E5726="Project Support",E5726="Sprint Management",E5726="Sprint Support"),"NA",(((SUMIF(AD:AD,AD5726,H:H)/VLOOKUP(AD5726,[2]Formula!V:X,3,0))*VLOOKUP(AD5726,[2]Formula!V:X,2,0))*H5726)/SUMIF(AD:AD,AD5726,H:H)))</f>
        <v/>
      </c>
      <c r="L5726" s="38" t="str">
        <f t="shared" si="535"/>
        <v/>
      </c>
      <c r="M5726" s="38" t="str">
        <f t="shared" si="536"/>
        <v/>
      </c>
      <c r="N5726" s="38" t="str">
        <f t="shared" si="538"/>
        <v/>
      </c>
      <c r="O5726" s="38" t="str">
        <f t="shared" si="534"/>
        <v/>
      </c>
      <c r="P5726" s="39" t="str">
        <f t="shared" si="539"/>
        <v/>
      </c>
      <c r="AC5726" s="42" t="str">
        <f>IF(B5726="","",VLOOKUP(B5726,[2]Formula!B:C,2,0))</f>
        <v/>
      </c>
      <c r="AD5726" s="43" t="str">
        <f t="shared" si="537"/>
        <v/>
      </c>
    </row>
    <row r="5727" spans="1:30" x14ac:dyDescent="0.25">
      <c r="A5727" s="64"/>
      <c r="B5727" s="64"/>
      <c r="C5727" s="66"/>
      <c r="D5727" s="67"/>
      <c r="E5727" s="64"/>
      <c r="F5727" s="64"/>
      <c r="G5727" s="37" t="str">
        <f>IF(E5727="","",IF(OR(E5727="Project Management",E5727="Project Support",E5727="Sprint Management",E5727="Sprint Support"),"NA",ROUND((((VLOOKUP(AD5727,[2]Formula!V:X,3,0)))-SUMIF(AD:AD,AD5727,H:H)),2)))</f>
        <v/>
      </c>
      <c r="H5727" s="71"/>
      <c r="I5727" s="72"/>
      <c r="J5727" s="72"/>
      <c r="K5727" s="38" t="str">
        <f>IF(E5727="","",IF(OR(E5727="Project Management",E5727="Project Support",E5727="Sprint Management",E5727="Sprint Support"),"NA",(((SUMIF(AD:AD,AD5727,H:H)/VLOOKUP(AD5727,[2]Formula!V:X,3,0))*VLOOKUP(AD5727,[2]Formula!V:X,2,0))*H5727)/SUMIF(AD:AD,AD5727,H:H)))</f>
        <v/>
      </c>
      <c r="L5727" s="38" t="str">
        <f t="shared" si="535"/>
        <v/>
      </c>
      <c r="M5727" s="38" t="str">
        <f t="shared" si="536"/>
        <v/>
      </c>
      <c r="N5727" s="38" t="str">
        <f t="shared" si="538"/>
        <v/>
      </c>
      <c r="O5727" s="38" t="str">
        <f t="shared" si="534"/>
        <v/>
      </c>
      <c r="P5727" s="39" t="str">
        <f t="shared" si="539"/>
        <v/>
      </c>
      <c r="AC5727" s="42" t="str">
        <f>IF(B5727="","",VLOOKUP(B5727,[2]Formula!B:C,2,0))</f>
        <v/>
      </c>
      <c r="AD5727" s="43" t="str">
        <f t="shared" si="537"/>
        <v/>
      </c>
    </row>
    <row r="5728" spans="1:30" x14ac:dyDescent="0.25">
      <c r="A5728" s="64"/>
      <c r="B5728" s="64"/>
      <c r="C5728" s="66"/>
      <c r="D5728" s="67"/>
      <c r="E5728" s="64"/>
      <c r="F5728" s="64"/>
      <c r="G5728" s="37" t="str">
        <f>IF(E5728="","",IF(OR(E5728="Project Management",E5728="Project Support",E5728="Sprint Management",E5728="Sprint Support"),"NA",ROUND((((VLOOKUP(AD5728,[2]Formula!V:X,3,0)))-SUMIF(AD:AD,AD5728,H:H)),2)))</f>
        <v/>
      </c>
      <c r="H5728" s="71"/>
      <c r="I5728" s="72"/>
      <c r="J5728" s="72"/>
      <c r="K5728" s="38" t="str">
        <f>IF(E5728="","",IF(OR(E5728="Project Management",E5728="Project Support",E5728="Sprint Management",E5728="Sprint Support"),"NA",(((SUMIF(AD:AD,AD5728,H:H)/VLOOKUP(AD5728,[2]Formula!V:X,3,0))*VLOOKUP(AD5728,[2]Formula!V:X,2,0))*H5728)/SUMIF(AD:AD,AD5728,H:H)))</f>
        <v/>
      </c>
      <c r="L5728" s="38" t="str">
        <f t="shared" si="535"/>
        <v/>
      </c>
      <c r="M5728" s="38" t="str">
        <f t="shared" si="536"/>
        <v/>
      </c>
      <c r="N5728" s="38" t="str">
        <f t="shared" si="538"/>
        <v/>
      </c>
      <c r="O5728" s="38" t="str">
        <f t="shared" si="534"/>
        <v/>
      </c>
      <c r="P5728" s="39" t="str">
        <f t="shared" si="539"/>
        <v/>
      </c>
      <c r="AC5728" s="42" t="str">
        <f>IF(B5728="","",VLOOKUP(B5728,[2]Formula!B:C,2,0))</f>
        <v/>
      </c>
      <c r="AD5728" s="43" t="str">
        <f t="shared" si="537"/>
        <v/>
      </c>
    </row>
    <row r="5729" spans="1:30" x14ac:dyDescent="0.25">
      <c r="A5729" s="64"/>
      <c r="B5729" s="64"/>
      <c r="C5729" s="66"/>
      <c r="D5729" s="67"/>
      <c r="E5729" s="64"/>
      <c r="F5729" s="64"/>
      <c r="G5729" s="37" t="str">
        <f>IF(E5729="","",IF(OR(E5729="Project Management",E5729="Project Support",E5729="Sprint Management",E5729="Sprint Support"),"NA",ROUND((((VLOOKUP(AD5729,[2]Formula!V:X,3,0)))-SUMIF(AD:AD,AD5729,H:H)),2)))</f>
        <v/>
      </c>
      <c r="H5729" s="71"/>
      <c r="I5729" s="72"/>
      <c r="J5729" s="72"/>
      <c r="K5729" s="38" t="str">
        <f>IF(E5729="","",IF(OR(E5729="Project Management",E5729="Project Support",E5729="Sprint Management",E5729="Sprint Support"),"NA",(((SUMIF(AD:AD,AD5729,H:H)/VLOOKUP(AD5729,[2]Formula!V:X,3,0))*VLOOKUP(AD5729,[2]Formula!V:X,2,0))*H5729)/SUMIF(AD:AD,AD5729,H:H)))</f>
        <v/>
      </c>
      <c r="L5729" s="38" t="str">
        <f t="shared" si="535"/>
        <v/>
      </c>
      <c r="M5729" s="38" t="str">
        <f t="shared" si="536"/>
        <v/>
      </c>
      <c r="N5729" s="38" t="str">
        <f t="shared" si="538"/>
        <v/>
      </c>
      <c r="O5729" s="38" t="str">
        <f t="shared" si="534"/>
        <v/>
      </c>
      <c r="P5729" s="39" t="str">
        <f t="shared" si="539"/>
        <v/>
      </c>
      <c r="AC5729" s="42" t="str">
        <f>IF(B5729="","",VLOOKUP(B5729,[2]Formula!B:C,2,0))</f>
        <v/>
      </c>
      <c r="AD5729" s="43" t="str">
        <f t="shared" si="537"/>
        <v/>
      </c>
    </row>
    <row r="5730" spans="1:30" x14ac:dyDescent="0.25">
      <c r="A5730" s="64"/>
      <c r="B5730" s="64"/>
      <c r="C5730" s="66"/>
      <c r="D5730" s="67"/>
      <c r="E5730" s="64"/>
      <c r="F5730" s="64"/>
      <c r="G5730" s="37" t="str">
        <f>IF(E5730="","",IF(OR(E5730="Project Management",E5730="Project Support",E5730="Sprint Management",E5730="Sprint Support"),"NA",ROUND((((VLOOKUP(AD5730,[2]Formula!V:X,3,0)))-SUMIF(AD:AD,AD5730,H:H)),2)))</f>
        <v/>
      </c>
      <c r="H5730" s="71"/>
      <c r="I5730" s="72"/>
      <c r="J5730" s="72"/>
      <c r="K5730" s="38" t="str">
        <f>IF(E5730="","",IF(OR(E5730="Project Management",E5730="Project Support",E5730="Sprint Management",E5730="Sprint Support"),"NA",(((SUMIF(AD:AD,AD5730,H:H)/VLOOKUP(AD5730,[2]Formula!V:X,3,0))*VLOOKUP(AD5730,[2]Formula!V:X,2,0))*H5730)/SUMIF(AD:AD,AD5730,H:H)))</f>
        <v/>
      </c>
      <c r="L5730" s="38" t="str">
        <f t="shared" si="535"/>
        <v/>
      </c>
      <c r="M5730" s="38" t="str">
        <f t="shared" si="536"/>
        <v/>
      </c>
      <c r="N5730" s="38" t="str">
        <f t="shared" si="538"/>
        <v/>
      </c>
      <c r="O5730" s="38" t="str">
        <f t="shared" si="534"/>
        <v/>
      </c>
      <c r="P5730" s="39" t="str">
        <f t="shared" si="539"/>
        <v/>
      </c>
      <c r="AC5730" s="42" t="str">
        <f>IF(B5730="","",VLOOKUP(B5730,[2]Formula!B:C,2,0))</f>
        <v/>
      </c>
      <c r="AD5730" s="43" t="str">
        <f t="shared" si="537"/>
        <v/>
      </c>
    </row>
    <row r="5731" spans="1:30" x14ac:dyDescent="0.25">
      <c r="A5731" s="64"/>
      <c r="B5731" s="64"/>
      <c r="C5731" s="66"/>
      <c r="D5731" s="67"/>
      <c r="E5731" s="64"/>
      <c r="F5731" s="64"/>
      <c r="G5731" s="37" t="str">
        <f>IF(E5731="","",IF(OR(E5731="Project Management",E5731="Project Support",E5731="Sprint Management",E5731="Sprint Support"),"NA",ROUND((((VLOOKUP(AD5731,[2]Formula!V:X,3,0)))-SUMIF(AD:AD,AD5731,H:H)),2)))</f>
        <v/>
      </c>
      <c r="H5731" s="71"/>
      <c r="I5731" s="72"/>
      <c r="J5731" s="72"/>
      <c r="K5731" s="38" t="str">
        <f>IF(E5731="","",IF(OR(E5731="Project Management",E5731="Project Support",E5731="Sprint Management",E5731="Sprint Support"),"NA",(((SUMIF(AD:AD,AD5731,H:H)/VLOOKUP(AD5731,[2]Formula!V:X,3,0))*VLOOKUP(AD5731,[2]Formula!V:X,2,0))*H5731)/SUMIF(AD:AD,AD5731,H:H)))</f>
        <v/>
      </c>
      <c r="L5731" s="38" t="str">
        <f t="shared" si="535"/>
        <v/>
      </c>
      <c r="M5731" s="38" t="str">
        <f t="shared" si="536"/>
        <v/>
      </c>
      <c r="N5731" s="38" t="str">
        <f t="shared" si="538"/>
        <v/>
      </c>
      <c r="O5731" s="38" t="str">
        <f t="shared" si="534"/>
        <v/>
      </c>
      <c r="P5731" s="39" t="str">
        <f t="shared" si="539"/>
        <v/>
      </c>
      <c r="AC5731" s="42" t="str">
        <f>IF(B5731="","",VLOOKUP(B5731,[2]Formula!B:C,2,0))</f>
        <v/>
      </c>
      <c r="AD5731" s="43" t="str">
        <f t="shared" si="537"/>
        <v/>
      </c>
    </row>
    <row r="5732" spans="1:30" x14ac:dyDescent="0.25">
      <c r="A5732" s="64"/>
      <c r="B5732" s="64"/>
      <c r="C5732" s="66"/>
      <c r="D5732" s="67"/>
      <c r="E5732" s="64"/>
      <c r="F5732" s="64"/>
      <c r="G5732" s="37" t="str">
        <f>IF(E5732="","",IF(OR(E5732="Project Management",E5732="Project Support",E5732="Sprint Management",E5732="Sprint Support"),"NA",ROUND((((VLOOKUP(AD5732,[2]Formula!V:X,3,0)))-SUMIF(AD:AD,AD5732,H:H)),2)))</f>
        <v/>
      </c>
      <c r="H5732" s="71"/>
      <c r="I5732" s="72"/>
      <c r="J5732" s="72"/>
      <c r="K5732" s="38" t="str">
        <f>IF(E5732="","",IF(OR(E5732="Project Management",E5732="Project Support",E5732="Sprint Management",E5732="Sprint Support"),"NA",(((SUMIF(AD:AD,AD5732,H:H)/VLOOKUP(AD5732,[2]Formula!V:X,3,0))*VLOOKUP(AD5732,[2]Formula!V:X,2,0))*H5732)/SUMIF(AD:AD,AD5732,H:H)))</f>
        <v/>
      </c>
      <c r="L5732" s="38" t="str">
        <f t="shared" si="535"/>
        <v/>
      </c>
      <c r="M5732" s="38" t="str">
        <f t="shared" si="536"/>
        <v/>
      </c>
      <c r="N5732" s="38" t="str">
        <f t="shared" si="538"/>
        <v/>
      </c>
      <c r="O5732" s="38" t="str">
        <f t="shared" si="534"/>
        <v/>
      </c>
      <c r="P5732" s="39" t="str">
        <f t="shared" si="539"/>
        <v/>
      </c>
      <c r="AC5732" s="42" t="str">
        <f>IF(B5732="","",VLOOKUP(B5732,[2]Formula!B:C,2,0))</f>
        <v/>
      </c>
      <c r="AD5732" s="43" t="str">
        <f t="shared" si="537"/>
        <v/>
      </c>
    </row>
    <row r="5733" spans="1:30" x14ac:dyDescent="0.25">
      <c r="A5733" s="64"/>
      <c r="B5733" s="64"/>
      <c r="C5733" s="66"/>
      <c r="D5733" s="67"/>
      <c r="E5733" s="64"/>
      <c r="F5733" s="64"/>
      <c r="G5733" s="37" t="str">
        <f>IF(E5733="","",IF(OR(E5733="Project Management",E5733="Project Support",E5733="Sprint Management",E5733="Sprint Support"),"NA",ROUND((((VLOOKUP(AD5733,[2]Formula!V:X,3,0)))-SUMIF(AD:AD,AD5733,H:H)),2)))</f>
        <v/>
      </c>
      <c r="H5733" s="71"/>
      <c r="I5733" s="72"/>
      <c r="J5733" s="72"/>
      <c r="K5733" s="38" t="str">
        <f>IF(E5733="","",IF(OR(E5733="Project Management",E5733="Project Support",E5733="Sprint Management",E5733="Sprint Support"),"NA",(((SUMIF(AD:AD,AD5733,H:H)/VLOOKUP(AD5733,[2]Formula!V:X,3,0))*VLOOKUP(AD5733,[2]Formula!V:X,2,0))*H5733)/SUMIF(AD:AD,AD5733,H:H)))</f>
        <v/>
      </c>
      <c r="L5733" s="38" t="str">
        <f t="shared" si="535"/>
        <v/>
      </c>
      <c r="M5733" s="38" t="str">
        <f t="shared" si="536"/>
        <v/>
      </c>
      <c r="N5733" s="38" t="str">
        <f t="shared" si="538"/>
        <v/>
      </c>
      <c r="O5733" s="38" t="str">
        <f t="shared" si="534"/>
        <v/>
      </c>
      <c r="P5733" s="39" t="str">
        <f t="shared" si="539"/>
        <v/>
      </c>
      <c r="AC5733" s="42" t="str">
        <f>IF(B5733="","",VLOOKUP(B5733,[2]Formula!B:C,2,0))</f>
        <v/>
      </c>
      <c r="AD5733" s="43" t="str">
        <f t="shared" si="537"/>
        <v/>
      </c>
    </row>
    <row r="5734" spans="1:30" x14ac:dyDescent="0.25">
      <c r="A5734" s="64"/>
      <c r="B5734" s="64"/>
      <c r="C5734" s="66"/>
      <c r="D5734" s="67"/>
      <c r="E5734" s="64"/>
      <c r="F5734" s="64"/>
      <c r="G5734" s="37" t="str">
        <f>IF(E5734="","",IF(OR(E5734="Project Management",E5734="Project Support",E5734="Sprint Management",E5734="Sprint Support"),"NA",ROUND((((VLOOKUP(AD5734,[2]Formula!V:X,3,0)))-SUMIF(AD:AD,AD5734,H:H)),2)))</f>
        <v/>
      </c>
      <c r="H5734" s="71"/>
      <c r="I5734" s="72"/>
      <c r="J5734" s="72"/>
      <c r="K5734" s="38" t="str">
        <f>IF(E5734="","",IF(OR(E5734="Project Management",E5734="Project Support",E5734="Sprint Management",E5734="Sprint Support"),"NA",(((SUMIF(AD:AD,AD5734,H:H)/VLOOKUP(AD5734,[2]Formula!V:X,3,0))*VLOOKUP(AD5734,[2]Formula!V:X,2,0))*H5734)/SUMIF(AD:AD,AD5734,H:H)))</f>
        <v/>
      </c>
      <c r="L5734" s="38" t="str">
        <f t="shared" si="535"/>
        <v/>
      </c>
      <c r="M5734" s="38" t="str">
        <f t="shared" si="536"/>
        <v/>
      </c>
      <c r="N5734" s="38" t="str">
        <f t="shared" si="538"/>
        <v/>
      </c>
      <c r="O5734" s="38" t="str">
        <f t="shared" si="534"/>
        <v/>
      </c>
      <c r="P5734" s="39" t="str">
        <f t="shared" si="539"/>
        <v/>
      </c>
      <c r="AC5734" s="42" t="str">
        <f>IF(B5734="","",VLOOKUP(B5734,[2]Formula!B:C,2,0))</f>
        <v/>
      </c>
      <c r="AD5734" s="43" t="str">
        <f t="shared" si="537"/>
        <v/>
      </c>
    </row>
    <row r="5735" spans="1:30" x14ac:dyDescent="0.25">
      <c r="A5735" s="64"/>
      <c r="B5735" s="64"/>
      <c r="C5735" s="66"/>
      <c r="D5735" s="67"/>
      <c r="E5735" s="64"/>
      <c r="F5735" s="64"/>
      <c r="G5735" s="37" t="str">
        <f>IF(E5735="","",IF(OR(E5735="Project Management",E5735="Project Support",E5735="Sprint Management",E5735="Sprint Support"),"NA",ROUND((((VLOOKUP(AD5735,[2]Formula!V:X,3,0)))-SUMIF(AD:AD,AD5735,H:H)),2)))</f>
        <v/>
      </c>
      <c r="H5735" s="71"/>
      <c r="I5735" s="72"/>
      <c r="J5735" s="72"/>
      <c r="K5735" s="38" t="str">
        <f>IF(E5735="","",IF(OR(E5735="Project Management",E5735="Project Support",E5735="Sprint Management",E5735="Sprint Support"),"NA",(((SUMIF(AD:AD,AD5735,H:H)/VLOOKUP(AD5735,[2]Formula!V:X,3,0))*VLOOKUP(AD5735,[2]Formula!V:X,2,0))*H5735)/SUMIF(AD:AD,AD5735,H:H)))</f>
        <v/>
      </c>
      <c r="L5735" s="38" t="str">
        <f t="shared" si="535"/>
        <v/>
      </c>
      <c r="M5735" s="38" t="str">
        <f t="shared" si="536"/>
        <v/>
      </c>
      <c r="N5735" s="38" t="str">
        <f t="shared" si="538"/>
        <v/>
      </c>
      <c r="O5735" s="38" t="str">
        <f t="shared" si="534"/>
        <v/>
      </c>
      <c r="P5735" s="39" t="str">
        <f t="shared" si="539"/>
        <v/>
      </c>
      <c r="AC5735" s="42" t="str">
        <f>IF(B5735="","",VLOOKUP(B5735,[2]Formula!B:C,2,0))</f>
        <v/>
      </c>
      <c r="AD5735" s="43" t="str">
        <f t="shared" si="537"/>
        <v/>
      </c>
    </row>
    <row r="5736" spans="1:30" x14ac:dyDescent="0.25">
      <c r="A5736" s="64"/>
      <c r="B5736" s="64"/>
      <c r="C5736" s="66"/>
      <c r="D5736" s="67"/>
      <c r="E5736" s="64"/>
      <c r="F5736" s="64"/>
      <c r="G5736" s="37" t="str">
        <f>IF(E5736="","",IF(OR(E5736="Project Management",E5736="Project Support",E5736="Sprint Management",E5736="Sprint Support"),"NA",ROUND((((VLOOKUP(AD5736,[2]Formula!V:X,3,0)))-SUMIF(AD:AD,AD5736,H:H)),2)))</f>
        <v/>
      </c>
      <c r="H5736" s="71"/>
      <c r="I5736" s="72"/>
      <c r="J5736" s="72"/>
      <c r="K5736" s="38" t="str">
        <f>IF(E5736="","",IF(OR(E5736="Project Management",E5736="Project Support",E5736="Sprint Management",E5736="Sprint Support"),"NA",(((SUMIF(AD:AD,AD5736,H:H)/VLOOKUP(AD5736,[2]Formula!V:X,3,0))*VLOOKUP(AD5736,[2]Formula!V:X,2,0))*H5736)/SUMIF(AD:AD,AD5736,H:H)))</f>
        <v/>
      </c>
      <c r="L5736" s="38" t="str">
        <f t="shared" si="535"/>
        <v/>
      </c>
      <c r="M5736" s="38" t="str">
        <f t="shared" si="536"/>
        <v/>
      </c>
      <c r="N5736" s="38" t="str">
        <f t="shared" si="538"/>
        <v/>
      </c>
      <c r="O5736" s="38" t="str">
        <f t="shared" si="534"/>
        <v/>
      </c>
      <c r="P5736" s="39" t="str">
        <f t="shared" si="539"/>
        <v/>
      </c>
      <c r="AC5736" s="42" t="str">
        <f>IF(B5736="","",VLOOKUP(B5736,[2]Formula!B:C,2,0))</f>
        <v/>
      </c>
      <c r="AD5736" s="43" t="str">
        <f t="shared" si="537"/>
        <v/>
      </c>
    </row>
    <row r="5737" spans="1:30" x14ac:dyDescent="0.25">
      <c r="A5737" s="64"/>
      <c r="B5737" s="64"/>
      <c r="C5737" s="66"/>
      <c r="D5737" s="67"/>
      <c r="E5737" s="64"/>
      <c r="F5737" s="64"/>
      <c r="G5737" s="37" t="str">
        <f>IF(E5737="","",IF(OR(E5737="Project Management",E5737="Project Support",E5737="Sprint Management",E5737="Sprint Support"),"NA",ROUND((((VLOOKUP(AD5737,[2]Formula!V:X,3,0)))-SUMIF(AD:AD,AD5737,H:H)),2)))</f>
        <v/>
      </c>
      <c r="H5737" s="71"/>
      <c r="I5737" s="72"/>
      <c r="J5737" s="72"/>
      <c r="K5737" s="38" t="str">
        <f>IF(E5737="","",IF(OR(E5737="Project Management",E5737="Project Support",E5737="Sprint Management",E5737="Sprint Support"),"NA",(((SUMIF(AD:AD,AD5737,H:H)/VLOOKUP(AD5737,[2]Formula!V:X,3,0))*VLOOKUP(AD5737,[2]Formula!V:X,2,0))*H5737)/SUMIF(AD:AD,AD5737,H:H)))</f>
        <v/>
      </c>
      <c r="L5737" s="38" t="str">
        <f t="shared" si="535"/>
        <v/>
      </c>
      <c r="M5737" s="38" t="str">
        <f t="shared" si="536"/>
        <v/>
      </c>
      <c r="N5737" s="38" t="str">
        <f t="shared" si="538"/>
        <v/>
      </c>
      <c r="O5737" s="38" t="str">
        <f t="shared" si="534"/>
        <v/>
      </c>
      <c r="P5737" s="39" t="str">
        <f t="shared" si="539"/>
        <v/>
      </c>
      <c r="AC5737" s="42" t="str">
        <f>IF(B5737="","",VLOOKUP(B5737,[2]Formula!B:C,2,0))</f>
        <v/>
      </c>
      <c r="AD5737" s="43" t="str">
        <f t="shared" si="537"/>
        <v/>
      </c>
    </row>
    <row r="5738" spans="1:30" x14ac:dyDescent="0.25">
      <c r="A5738" s="64"/>
      <c r="B5738" s="64"/>
      <c r="C5738" s="66"/>
      <c r="D5738" s="67"/>
      <c r="E5738" s="64"/>
      <c r="F5738" s="64"/>
      <c r="G5738" s="37" t="str">
        <f>IF(E5738="","",IF(OR(E5738="Project Management",E5738="Project Support",E5738="Sprint Management",E5738="Sprint Support"),"NA",ROUND((((VLOOKUP(AD5738,[2]Formula!V:X,3,0)))-SUMIF(AD:AD,AD5738,H:H)),2)))</f>
        <v/>
      </c>
      <c r="H5738" s="71"/>
      <c r="I5738" s="72"/>
      <c r="J5738" s="72"/>
      <c r="K5738" s="38" t="str">
        <f>IF(E5738="","",IF(OR(E5738="Project Management",E5738="Project Support",E5738="Sprint Management",E5738="Sprint Support"),"NA",(((SUMIF(AD:AD,AD5738,H:H)/VLOOKUP(AD5738,[2]Formula!V:X,3,0))*VLOOKUP(AD5738,[2]Formula!V:X,2,0))*H5738)/SUMIF(AD:AD,AD5738,H:H)))</f>
        <v/>
      </c>
      <c r="L5738" s="38" t="str">
        <f t="shared" si="535"/>
        <v/>
      </c>
      <c r="M5738" s="38" t="str">
        <f t="shared" si="536"/>
        <v/>
      </c>
      <c r="N5738" s="38" t="str">
        <f t="shared" si="538"/>
        <v/>
      </c>
      <c r="O5738" s="38" t="str">
        <f t="shared" si="534"/>
        <v/>
      </c>
      <c r="P5738" s="39" t="str">
        <f t="shared" si="539"/>
        <v/>
      </c>
      <c r="AC5738" s="42" t="str">
        <f>IF(B5738="","",VLOOKUP(B5738,[2]Formula!B:C,2,0))</f>
        <v/>
      </c>
      <c r="AD5738" s="43" t="str">
        <f t="shared" si="537"/>
        <v/>
      </c>
    </row>
    <row r="5739" spans="1:30" x14ac:dyDescent="0.25">
      <c r="A5739" s="64"/>
      <c r="B5739" s="64"/>
      <c r="C5739" s="66"/>
      <c r="D5739" s="67"/>
      <c r="E5739" s="64"/>
      <c r="F5739" s="64"/>
      <c r="G5739" s="37" t="str">
        <f>IF(E5739="","",IF(OR(E5739="Project Management",E5739="Project Support",E5739="Sprint Management",E5739="Sprint Support"),"NA",ROUND((((VLOOKUP(AD5739,[2]Formula!V:X,3,0)))-SUMIF(AD:AD,AD5739,H:H)),2)))</f>
        <v/>
      </c>
      <c r="H5739" s="71"/>
      <c r="I5739" s="72"/>
      <c r="J5739" s="72"/>
      <c r="K5739" s="38" t="str">
        <f>IF(E5739="","",IF(OR(E5739="Project Management",E5739="Project Support",E5739="Sprint Management",E5739="Sprint Support"),"NA",(((SUMIF(AD:AD,AD5739,H:H)/VLOOKUP(AD5739,[2]Formula!V:X,3,0))*VLOOKUP(AD5739,[2]Formula!V:X,2,0))*H5739)/SUMIF(AD:AD,AD5739,H:H)))</f>
        <v/>
      </c>
      <c r="L5739" s="38" t="str">
        <f t="shared" si="535"/>
        <v/>
      </c>
      <c r="M5739" s="38" t="str">
        <f t="shared" si="536"/>
        <v/>
      </c>
      <c r="N5739" s="38" t="str">
        <f t="shared" si="538"/>
        <v/>
      </c>
      <c r="O5739" s="38" t="str">
        <f t="shared" si="534"/>
        <v/>
      </c>
      <c r="P5739" s="39" t="str">
        <f t="shared" si="539"/>
        <v/>
      </c>
      <c r="AC5739" s="42" t="str">
        <f>IF(B5739="","",VLOOKUP(B5739,[2]Formula!B:C,2,0))</f>
        <v/>
      </c>
      <c r="AD5739" s="43" t="str">
        <f t="shared" si="537"/>
        <v/>
      </c>
    </row>
    <row r="5740" spans="1:30" x14ac:dyDescent="0.25">
      <c r="A5740" s="64"/>
      <c r="B5740" s="64"/>
      <c r="C5740" s="66"/>
      <c r="D5740" s="67"/>
      <c r="E5740" s="64"/>
      <c r="F5740" s="64"/>
      <c r="G5740" s="37" t="str">
        <f>IF(E5740="","",IF(OR(E5740="Project Management",E5740="Project Support",E5740="Sprint Management",E5740="Sprint Support"),"NA",ROUND((((VLOOKUP(AD5740,[2]Formula!V:X,3,0)))-SUMIF(AD:AD,AD5740,H:H)),2)))</f>
        <v/>
      </c>
      <c r="H5740" s="71"/>
      <c r="I5740" s="72"/>
      <c r="J5740" s="72"/>
      <c r="K5740" s="38" t="str">
        <f>IF(E5740="","",IF(OR(E5740="Project Management",E5740="Project Support",E5740="Sprint Management",E5740="Sprint Support"),"NA",(((SUMIF(AD:AD,AD5740,H:H)/VLOOKUP(AD5740,[2]Formula!V:X,3,0))*VLOOKUP(AD5740,[2]Formula!V:X,2,0))*H5740)/SUMIF(AD:AD,AD5740,H:H)))</f>
        <v/>
      </c>
      <c r="L5740" s="38" t="str">
        <f t="shared" si="535"/>
        <v/>
      </c>
      <c r="M5740" s="38" t="str">
        <f t="shared" si="536"/>
        <v/>
      </c>
      <c r="N5740" s="38" t="str">
        <f t="shared" si="538"/>
        <v/>
      </c>
      <c r="O5740" s="38" t="str">
        <f t="shared" si="534"/>
        <v/>
      </c>
      <c r="P5740" s="39" t="str">
        <f t="shared" si="539"/>
        <v/>
      </c>
      <c r="AC5740" s="42" t="str">
        <f>IF(B5740="","",VLOOKUP(B5740,[2]Formula!B:C,2,0))</f>
        <v/>
      </c>
      <c r="AD5740" s="43" t="str">
        <f t="shared" si="537"/>
        <v/>
      </c>
    </row>
    <row r="5741" spans="1:30" x14ac:dyDescent="0.25">
      <c r="A5741" s="64"/>
      <c r="B5741" s="64"/>
      <c r="C5741" s="66"/>
      <c r="D5741" s="67"/>
      <c r="E5741" s="64"/>
      <c r="F5741" s="64"/>
      <c r="G5741" s="37" t="str">
        <f>IF(E5741="","",IF(OR(E5741="Project Management",E5741="Project Support",E5741="Sprint Management",E5741="Sprint Support"),"NA",ROUND((((VLOOKUP(AD5741,[2]Formula!V:X,3,0)))-SUMIF(AD:AD,AD5741,H:H)),2)))</f>
        <v/>
      </c>
      <c r="H5741" s="71"/>
      <c r="I5741" s="72"/>
      <c r="J5741" s="72"/>
      <c r="K5741" s="38" t="str">
        <f>IF(E5741="","",IF(OR(E5741="Project Management",E5741="Project Support",E5741="Sprint Management",E5741="Sprint Support"),"NA",(((SUMIF(AD:AD,AD5741,H:H)/VLOOKUP(AD5741,[2]Formula!V:X,3,0))*VLOOKUP(AD5741,[2]Formula!V:X,2,0))*H5741)/SUMIF(AD:AD,AD5741,H:H)))</f>
        <v/>
      </c>
      <c r="L5741" s="38" t="str">
        <f t="shared" si="535"/>
        <v/>
      </c>
      <c r="M5741" s="38" t="str">
        <f t="shared" si="536"/>
        <v/>
      </c>
      <c r="N5741" s="38" t="str">
        <f t="shared" si="538"/>
        <v/>
      </c>
      <c r="O5741" s="38" t="str">
        <f t="shared" si="534"/>
        <v/>
      </c>
      <c r="P5741" s="39" t="str">
        <f t="shared" si="539"/>
        <v/>
      </c>
      <c r="AC5741" s="42" t="str">
        <f>IF(B5741="","",VLOOKUP(B5741,[2]Formula!B:C,2,0))</f>
        <v/>
      </c>
      <c r="AD5741" s="43" t="str">
        <f t="shared" si="537"/>
        <v/>
      </c>
    </row>
    <row r="5742" spans="1:30" x14ac:dyDescent="0.25">
      <c r="A5742" s="64"/>
      <c r="B5742" s="64"/>
      <c r="C5742" s="66"/>
      <c r="D5742" s="67"/>
      <c r="E5742" s="64"/>
      <c r="F5742" s="64"/>
      <c r="G5742" s="37" t="str">
        <f>IF(E5742="","",IF(OR(E5742="Project Management",E5742="Project Support",E5742="Sprint Management",E5742="Sprint Support"),"NA",ROUND((((VLOOKUP(AD5742,[2]Formula!V:X,3,0)))-SUMIF(AD:AD,AD5742,H:H)),2)))</f>
        <v/>
      </c>
      <c r="H5742" s="71"/>
      <c r="I5742" s="72"/>
      <c r="J5742" s="72"/>
      <c r="K5742" s="38" t="str">
        <f>IF(E5742="","",IF(OR(E5742="Project Management",E5742="Project Support",E5742="Sprint Management",E5742="Sprint Support"),"NA",(((SUMIF(AD:AD,AD5742,H:H)/VLOOKUP(AD5742,[2]Formula!V:X,3,0))*VLOOKUP(AD5742,[2]Formula!V:X,2,0))*H5742)/SUMIF(AD:AD,AD5742,H:H)))</f>
        <v/>
      </c>
      <c r="L5742" s="38" t="str">
        <f t="shared" si="535"/>
        <v/>
      </c>
      <c r="M5742" s="38" t="str">
        <f t="shared" si="536"/>
        <v/>
      </c>
      <c r="N5742" s="38" t="str">
        <f t="shared" si="538"/>
        <v/>
      </c>
      <c r="O5742" s="38" t="str">
        <f t="shared" si="534"/>
        <v/>
      </c>
      <c r="P5742" s="39" t="str">
        <f t="shared" si="539"/>
        <v/>
      </c>
      <c r="AC5742" s="42" t="str">
        <f>IF(B5742="","",VLOOKUP(B5742,[2]Formula!B:C,2,0))</f>
        <v/>
      </c>
      <c r="AD5742" s="43" t="str">
        <f t="shared" si="537"/>
        <v/>
      </c>
    </row>
    <row r="5743" spans="1:30" x14ac:dyDescent="0.25">
      <c r="A5743" s="64"/>
      <c r="B5743" s="64"/>
      <c r="C5743" s="66"/>
      <c r="D5743" s="67"/>
      <c r="E5743" s="64"/>
      <c r="F5743" s="64"/>
      <c r="G5743" s="37" t="str">
        <f>IF(E5743="","",IF(OR(E5743="Project Management",E5743="Project Support",E5743="Sprint Management",E5743="Sprint Support"),"NA",ROUND((((VLOOKUP(AD5743,[2]Formula!V:X,3,0)))-SUMIF(AD:AD,AD5743,H:H)),2)))</f>
        <v/>
      </c>
      <c r="H5743" s="71"/>
      <c r="I5743" s="72"/>
      <c r="J5743" s="72"/>
      <c r="K5743" s="38" t="str">
        <f>IF(E5743="","",IF(OR(E5743="Project Management",E5743="Project Support",E5743="Sprint Management",E5743="Sprint Support"),"NA",(((SUMIF(AD:AD,AD5743,H:H)/VLOOKUP(AD5743,[2]Formula!V:X,3,0))*VLOOKUP(AD5743,[2]Formula!V:X,2,0))*H5743)/SUMIF(AD:AD,AD5743,H:H)))</f>
        <v/>
      </c>
      <c r="L5743" s="38" t="str">
        <f t="shared" si="535"/>
        <v/>
      </c>
      <c r="M5743" s="38" t="str">
        <f t="shared" si="536"/>
        <v/>
      </c>
      <c r="N5743" s="38" t="str">
        <f t="shared" si="538"/>
        <v/>
      </c>
      <c r="O5743" s="38" t="str">
        <f t="shared" si="534"/>
        <v/>
      </c>
      <c r="P5743" s="39" t="str">
        <f t="shared" si="539"/>
        <v/>
      </c>
      <c r="AC5743" s="42" t="str">
        <f>IF(B5743="","",VLOOKUP(B5743,[2]Formula!B:C,2,0))</f>
        <v/>
      </c>
      <c r="AD5743" s="43" t="str">
        <f t="shared" si="537"/>
        <v/>
      </c>
    </row>
    <row r="5744" spans="1:30" x14ac:dyDescent="0.25">
      <c r="A5744" s="64"/>
      <c r="B5744" s="64"/>
      <c r="C5744" s="66"/>
      <c r="D5744" s="67"/>
      <c r="E5744" s="64"/>
      <c r="F5744" s="64"/>
      <c r="G5744" s="37" t="str">
        <f>IF(E5744="","",IF(OR(E5744="Project Management",E5744="Project Support",E5744="Sprint Management",E5744="Sprint Support"),"NA",ROUND((((VLOOKUP(AD5744,[2]Formula!V:X,3,0)))-SUMIF(AD:AD,AD5744,H:H)),2)))</f>
        <v/>
      </c>
      <c r="H5744" s="71"/>
      <c r="I5744" s="72"/>
      <c r="J5744" s="72"/>
      <c r="K5744" s="38" t="str">
        <f>IF(E5744="","",IF(OR(E5744="Project Management",E5744="Project Support",E5744="Sprint Management",E5744="Sprint Support"),"NA",(((SUMIF(AD:AD,AD5744,H:H)/VLOOKUP(AD5744,[2]Formula!V:X,3,0))*VLOOKUP(AD5744,[2]Formula!V:X,2,0))*H5744)/SUMIF(AD:AD,AD5744,H:H)))</f>
        <v/>
      </c>
      <c r="L5744" s="38" t="str">
        <f t="shared" si="535"/>
        <v/>
      </c>
      <c r="M5744" s="38" t="str">
        <f t="shared" si="536"/>
        <v/>
      </c>
      <c r="N5744" s="38" t="str">
        <f t="shared" si="538"/>
        <v/>
      </c>
      <c r="O5744" s="38" t="str">
        <f t="shared" si="534"/>
        <v/>
      </c>
      <c r="P5744" s="39" t="str">
        <f t="shared" si="539"/>
        <v/>
      </c>
      <c r="AC5744" s="42" t="str">
        <f>IF(B5744="","",VLOOKUP(B5744,[2]Formula!B:C,2,0))</f>
        <v/>
      </c>
      <c r="AD5744" s="43" t="str">
        <f t="shared" si="537"/>
        <v/>
      </c>
    </row>
    <row r="5745" spans="1:30" x14ac:dyDescent="0.25">
      <c r="A5745" s="64"/>
      <c r="B5745" s="64"/>
      <c r="C5745" s="66"/>
      <c r="D5745" s="67"/>
      <c r="E5745" s="64"/>
      <c r="F5745" s="64"/>
      <c r="G5745" s="37" t="str">
        <f>IF(E5745="","",IF(OR(E5745="Project Management",E5745="Project Support",E5745="Sprint Management",E5745="Sprint Support"),"NA",ROUND((((VLOOKUP(AD5745,[2]Formula!V:X,3,0)))-SUMIF(AD:AD,AD5745,H:H)),2)))</f>
        <v/>
      </c>
      <c r="H5745" s="71"/>
      <c r="I5745" s="72"/>
      <c r="J5745" s="72"/>
      <c r="K5745" s="38" t="str">
        <f>IF(E5745="","",IF(OR(E5745="Project Management",E5745="Project Support",E5745="Sprint Management",E5745="Sprint Support"),"NA",(((SUMIF(AD:AD,AD5745,H:H)/VLOOKUP(AD5745,[2]Formula!V:X,3,0))*VLOOKUP(AD5745,[2]Formula!V:X,2,0))*H5745)/SUMIF(AD:AD,AD5745,H:H)))</f>
        <v/>
      </c>
      <c r="L5745" s="38" t="str">
        <f t="shared" si="535"/>
        <v/>
      </c>
      <c r="M5745" s="38" t="str">
        <f t="shared" si="536"/>
        <v/>
      </c>
      <c r="N5745" s="38" t="str">
        <f t="shared" si="538"/>
        <v/>
      </c>
      <c r="O5745" s="38" t="str">
        <f t="shared" si="534"/>
        <v/>
      </c>
      <c r="P5745" s="39" t="str">
        <f t="shared" si="539"/>
        <v/>
      </c>
      <c r="AC5745" s="42" t="str">
        <f>IF(B5745="","",VLOOKUP(B5745,[2]Formula!B:C,2,0))</f>
        <v/>
      </c>
      <c r="AD5745" s="43" t="str">
        <f t="shared" si="537"/>
        <v/>
      </c>
    </row>
    <row r="5746" spans="1:30" x14ac:dyDescent="0.25">
      <c r="A5746" s="64"/>
      <c r="B5746" s="64"/>
      <c r="C5746" s="66"/>
      <c r="D5746" s="67"/>
      <c r="E5746" s="64"/>
      <c r="F5746" s="64"/>
      <c r="G5746" s="37" t="str">
        <f>IF(E5746="","",IF(OR(E5746="Project Management",E5746="Project Support",E5746="Sprint Management",E5746="Sprint Support"),"NA",ROUND((((VLOOKUP(AD5746,[2]Formula!V:X,3,0)))-SUMIF(AD:AD,AD5746,H:H)),2)))</f>
        <v/>
      </c>
      <c r="H5746" s="71"/>
      <c r="I5746" s="72"/>
      <c r="J5746" s="72"/>
      <c r="K5746" s="38" t="str">
        <f>IF(E5746="","",IF(OR(E5746="Project Management",E5746="Project Support",E5746="Sprint Management",E5746="Sprint Support"),"NA",(((SUMIF(AD:AD,AD5746,H:H)/VLOOKUP(AD5746,[2]Formula!V:X,3,0))*VLOOKUP(AD5746,[2]Formula!V:X,2,0))*H5746)/SUMIF(AD:AD,AD5746,H:H)))</f>
        <v/>
      </c>
      <c r="L5746" s="38" t="str">
        <f t="shared" si="535"/>
        <v/>
      </c>
      <c r="M5746" s="38" t="str">
        <f t="shared" si="536"/>
        <v/>
      </c>
      <c r="N5746" s="38" t="str">
        <f t="shared" si="538"/>
        <v/>
      </c>
      <c r="O5746" s="38" t="str">
        <f t="shared" si="534"/>
        <v/>
      </c>
      <c r="P5746" s="39" t="str">
        <f t="shared" si="539"/>
        <v/>
      </c>
      <c r="AC5746" s="42" t="str">
        <f>IF(B5746="","",VLOOKUP(B5746,[2]Formula!B:C,2,0))</f>
        <v/>
      </c>
      <c r="AD5746" s="43" t="str">
        <f t="shared" si="537"/>
        <v/>
      </c>
    </row>
    <row r="5747" spans="1:30" x14ac:dyDescent="0.25">
      <c r="A5747" s="64"/>
      <c r="B5747" s="64"/>
      <c r="C5747" s="66"/>
      <c r="D5747" s="67"/>
      <c r="E5747" s="64"/>
      <c r="F5747" s="64"/>
      <c r="G5747" s="37" t="str">
        <f>IF(E5747="","",IF(OR(E5747="Project Management",E5747="Project Support",E5747="Sprint Management",E5747="Sprint Support"),"NA",ROUND((((VLOOKUP(AD5747,[2]Formula!V:X,3,0)))-SUMIF(AD:AD,AD5747,H:H)),2)))</f>
        <v/>
      </c>
      <c r="H5747" s="71"/>
      <c r="I5747" s="72"/>
      <c r="J5747" s="72"/>
      <c r="K5747" s="38" t="str">
        <f>IF(E5747="","",IF(OR(E5747="Project Management",E5747="Project Support",E5747="Sprint Management",E5747="Sprint Support"),"NA",(((SUMIF(AD:AD,AD5747,H:H)/VLOOKUP(AD5747,[2]Formula!V:X,3,0))*VLOOKUP(AD5747,[2]Formula!V:X,2,0))*H5747)/SUMIF(AD:AD,AD5747,H:H)))</f>
        <v/>
      </c>
      <c r="L5747" s="38" t="str">
        <f t="shared" si="535"/>
        <v/>
      </c>
      <c r="M5747" s="38" t="str">
        <f t="shared" si="536"/>
        <v/>
      </c>
      <c r="N5747" s="38" t="str">
        <f t="shared" si="538"/>
        <v/>
      </c>
      <c r="O5747" s="38" t="str">
        <f t="shared" si="534"/>
        <v/>
      </c>
      <c r="P5747" s="39" t="str">
        <f t="shared" si="539"/>
        <v/>
      </c>
      <c r="AC5747" s="42" t="str">
        <f>IF(B5747="","",VLOOKUP(B5747,[2]Formula!B:C,2,0))</f>
        <v/>
      </c>
      <c r="AD5747" s="43" t="str">
        <f t="shared" si="537"/>
        <v/>
      </c>
    </row>
    <row r="5748" spans="1:30" x14ac:dyDescent="0.25">
      <c r="A5748" s="64"/>
      <c r="B5748" s="64"/>
      <c r="C5748" s="66"/>
      <c r="D5748" s="67"/>
      <c r="E5748" s="64"/>
      <c r="F5748" s="64"/>
      <c r="G5748" s="37" t="str">
        <f>IF(E5748="","",IF(OR(E5748="Project Management",E5748="Project Support",E5748="Sprint Management",E5748="Sprint Support"),"NA",ROUND((((VLOOKUP(AD5748,[2]Formula!V:X,3,0)))-SUMIF(AD:AD,AD5748,H:H)),2)))</f>
        <v/>
      </c>
      <c r="H5748" s="71"/>
      <c r="I5748" s="72"/>
      <c r="J5748" s="72"/>
      <c r="K5748" s="38" t="str">
        <f>IF(E5748="","",IF(OR(E5748="Project Management",E5748="Project Support",E5748="Sprint Management",E5748="Sprint Support"),"NA",(((SUMIF(AD:AD,AD5748,H:H)/VLOOKUP(AD5748,[2]Formula!V:X,3,0))*VLOOKUP(AD5748,[2]Formula!V:X,2,0))*H5748)/SUMIF(AD:AD,AD5748,H:H)))</f>
        <v/>
      </c>
      <c r="L5748" s="38" t="str">
        <f t="shared" si="535"/>
        <v/>
      </c>
      <c r="M5748" s="38" t="str">
        <f t="shared" si="536"/>
        <v/>
      </c>
      <c r="N5748" s="38" t="str">
        <f t="shared" si="538"/>
        <v/>
      </c>
      <c r="O5748" s="38" t="str">
        <f t="shared" si="534"/>
        <v/>
      </c>
      <c r="P5748" s="39" t="str">
        <f t="shared" si="539"/>
        <v/>
      </c>
      <c r="AC5748" s="42" t="str">
        <f>IF(B5748="","",VLOOKUP(B5748,[2]Formula!B:C,2,0))</f>
        <v/>
      </c>
      <c r="AD5748" s="43" t="str">
        <f t="shared" si="537"/>
        <v/>
      </c>
    </row>
    <row r="5749" spans="1:30" x14ac:dyDescent="0.25">
      <c r="A5749" s="64"/>
      <c r="B5749" s="64"/>
      <c r="C5749" s="66"/>
      <c r="D5749" s="67"/>
      <c r="E5749" s="64"/>
      <c r="F5749" s="64"/>
      <c r="G5749" s="37" t="str">
        <f>IF(E5749="","",IF(OR(E5749="Project Management",E5749="Project Support",E5749="Sprint Management",E5749="Sprint Support"),"NA",ROUND((((VLOOKUP(AD5749,[2]Formula!V:X,3,0)))-SUMIF(AD:AD,AD5749,H:H)),2)))</f>
        <v/>
      </c>
      <c r="H5749" s="71"/>
      <c r="I5749" s="72"/>
      <c r="J5749" s="72"/>
      <c r="K5749" s="38" t="str">
        <f>IF(E5749="","",IF(OR(E5749="Project Management",E5749="Project Support",E5749="Sprint Management",E5749="Sprint Support"),"NA",(((SUMIF(AD:AD,AD5749,H:H)/VLOOKUP(AD5749,[2]Formula!V:X,3,0))*VLOOKUP(AD5749,[2]Formula!V:X,2,0))*H5749)/SUMIF(AD:AD,AD5749,H:H)))</f>
        <v/>
      </c>
      <c r="L5749" s="38" t="str">
        <f t="shared" si="535"/>
        <v/>
      </c>
      <c r="M5749" s="38" t="str">
        <f t="shared" si="536"/>
        <v/>
      </c>
      <c r="N5749" s="38" t="str">
        <f t="shared" si="538"/>
        <v/>
      </c>
      <c r="O5749" s="38" t="str">
        <f t="shared" ref="O5749:O5812" si="540">IFERROR(L5749/M5749,"")</f>
        <v/>
      </c>
      <c r="P5749" s="39" t="str">
        <f t="shared" si="539"/>
        <v/>
      </c>
      <c r="AC5749" s="42" t="str">
        <f>IF(B5749="","",VLOOKUP(B5749,[2]Formula!B:C,2,0))</f>
        <v/>
      </c>
      <c r="AD5749" s="43" t="str">
        <f t="shared" si="537"/>
        <v/>
      </c>
    </row>
    <row r="5750" spans="1:30" x14ac:dyDescent="0.25">
      <c r="A5750" s="64"/>
      <c r="B5750" s="64"/>
      <c r="C5750" s="66"/>
      <c r="D5750" s="67"/>
      <c r="E5750" s="64"/>
      <c r="F5750" s="64"/>
      <c r="G5750" s="37" t="str">
        <f>IF(E5750="","",IF(OR(E5750="Project Management",E5750="Project Support",E5750="Sprint Management",E5750="Sprint Support"),"NA",ROUND((((VLOOKUP(AD5750,[2]Formula!V:X,3,0)))-SUMIF(AD:AD,AD5750,H:H)),2)))</f>
        <v/>
      </c>
      <c r="H5750" s="71"/>
      <c r="I5750" s="72"/>
      <c r="J5750" s="72"/>
      <c r="K5750" s="38" t="str">
        <f>IF(E5750="","",IF(OR(E5750="Project Management",E5750="Project Support",E5750="Sprint Management",E5750="Sprint Support"),"NA",(((SUMIF(AD:AD,AD5750,H:H)/VLOOKUP(AD5750,[2]Formula!V:X,3,0))*VLOOKUP(AD5750,[2]Formula!V:X,2,0))*H5750)/SUMIF(AD:AD,AD5750,H:H)))</f>
        <v/>
      </c>
      <c r="L5750" s="38" t="str">
        <f t="shared" si="535"/>
        <v/>
      </c>
      <c r="M5750" s="38" t="str">
        <f t="shared" si="536"/>
        <v/>
      </c>
      <c r="N5750" s="38" t="str">
        <f t="shared" si="538"/>
        <v/>
      </c>
      <c r="O5750" s="38" t="str">
        <f t="shared" si="540"/>
        <v/>
      </c>
      <c r="P5750" s="39" t="str">
        <f t="shared" si="539"/>
        <v/>
      </c>
      <c r="AC5750" s="42" t="str">
        <f>IF(B5750="","",VLOOKUP(B5750,[2]Formula!B:C,2,0))</f>
        <v/>
      </c>
      <c r="AD5750" s="43" t="str">
        <f t="shared" si="537"/>
        <v/>
      </c>
    </row>
    <row r="5751" spans="1:30" x14ac:dyDescent="0.25">
      <c r="A5751" s="64"/>
      <c r="B5751" s="64"/>
      <c r="C5751" s="66"/>
      <c r="D5751" s="67"/>
      <c r="E5751" s="64"/>
      <c r="F5751" s="64"/>
      <c r="G5751" s="37" t="str">
        <f>IF(E5751="","",IF(OR(E5751="Project Management",E5751="Project Support",E5751="Sprint Management",E5751="Sprint Support"),"NA",ROUND((((VLOOKUP(AD5751,[2]Formula!V:X,3,0)))-SUMIF(AD:AD,AD5751,H:H)),2)))</f>
        <v/>
      </c>
      <c r="H5751" s="71"/>
      <c r="I5751" s="72"/>
      <c r="J5751" s="72"/>
      <c r="K5751" s="38" t="str">
        <f>IF(E5751="","",IF(OR(E5751="Project Management",E5751="Project Support",E5751="Sprint Management",E5751="Sprint Support"),"NA",(((SUMIF(AD:AD,AD5751,H:H)/VLOOKUP(AD5751,[2]Formula!V:X,3,0))*VLOOKUP(AD5751,[2]Formula!V:X,2,0))*H5751)/SUMIF(AD:AD,AD5751,H:H)))</f>
        <v/>
      </c>
      <c r="L5751" s="38" t="str">
        <f t="shared" si="535"/>
        <v/>
      </c>
      <c r="M5751" s="38" t="str">
        <f t="shared" si="536"/>
        <v/>
      </c>
      <c r="N5751" s="38" t="str">
        <f t="shared" si="538"/>
        <v/>
      </c>
      <c r="O5751" s="38" t="str">
        <f t="shared" si="540"/>
        <v/>
      </c>
      <c r="P5751" s="39" t="str">
        <f t="shared" si="539"/>
        <v/>
      </c>
      <c r="AC5751" s="42" t="str">
        <f>IF(B5751="","",VLOOKUP(B5751,[2]Formula!B:C,2,0))</f>
        <v/>
      </c>
      <c r="AD5751" s="43" t="str">
        <f t="shared" si="537"/>
        <v/>
      </c>
    </row>
    <row r="5752" spans="1:30" x14ac:dyDescent="0.25">
      <c r="A5752" s="64"/>
      <c r="B5752" s="64"/>
      <c r="C5752" s="66"/>
      <c r="D5752" s="67"/>
      <c r="E5752" s="64"/>
      <c r="F5752" s="64"/>
      <c r="G5752" s="37" t="str">
        <f>IF(E5752="","",IF(OR(E5752="Project Management",E5752="Project Support",E5752="Sprint Management",E5752="Sprint Support"),"NA",ROUND((((VLOOKUP(AD5752,[2]Formula!V:X,3,0)))-SUMIF(AD:AD,AD5752,H:H)),2)))</f>
        <v/>
      </c>
      <c r="H5752" s="71"/>
      <c r="I5752" s="72"/>
      <c r="J5752" s="72"/>
      <c r="K5752" s="38" t="str">
        <f>IF(E5752="","",IF(OR(E5752="Project Management",E5752="Project Support",E5752="Sprint Management",E5752="Sprint Support"),"NA",(((SUMIF(AD:AD,AD5752,H:H)/VLOOKUP(AD5752,[2]Formula!V:X,3,0))*VLOOKUP(AD5752,[2]Formula!V:X,2,0))*H5752)/SUMIF(AD:AD,AD5752,H:H)))</f>
        <v/>
      </c>
      <c r="L5752" s="38" t="str">
        <f t="shared" si="535"/>
        <v/>
      </c>
      <c r="M5752" s="38" t="str">
        <f t="shared" si="536"/>
        <v/>
      </c>
      <c r="N5752" s="38" t="str">
        <f t="shared" si="538"/>
        <v/>
      </c>
      <c r="O5752" s="38" t="str">
        <f t="shared" si="540"/>
        <v/>
      </c>
      <c r="P5752" s="39" t="str">
        <f t="shared" si="539"/>
        <v/>
      </c>
      <c r="AC5752" s="42" t="str">
        <f>IF(B5752="","",VLOOKUP(B5752,[2]Formula!B:C,2,0))</f>
        <v/>
      </c>
      <c r="AD5752" s="43" t="str">
        <f t="shared" si="537"/>
        <v/>
      </c>
    </row>
    <row r="5753" spans="1:30" x14ac:dyDescent="0.25">
      <c r="A5753" s="64"/>
      <c r="B5753" s="64"/>
      <c r="C5753" s="66"/>
      <c r="D5753" s="67"/>
      <c r="E5753" s="64"/>
      <c r="F5753" s="64"/>
      <c r="G5753" s="37" t="str">
        <f>IF(E5753="","",IF(OR(E5753="Project Management",E5753="Project Support",E5753="Sprint Management",E5753="Sprint Support"),"NA",ROUND((((VLOOKUP(AD5753,[2]Formula!V:X,3,0)))-SUMIF(AD:AD,AD5753,H:H)),2)))</f>
        <v/>
      </c>
      <c r="H5753" s="71"/>
      <c r="I5753" s="72"/>
      <c r="J5753" s="72"/>
      <c r="K5753" s="38" t="str">
        <f>IF(E5753="","",IF(OR(E5753="Project Management",E5753="Project Support",E5753="Sprint Management",E5753="Sprint Support"),"NA",(((SUMIF(AD:AD,AD5753,H:H)/VLOOKUP(AD5753,[2]Formula!V:X,3,0))*VLOOKUP(AD5753,[2]Formula!V:X,2,0))*H5753)/SUMIF(AD:AD,AD5753,H:H)))</f>
        <v/>
      </c>
      <c r="L5753" s="38" t="str">
        <f t="shared" si="535"/>
        <v/>
      </c>
      <c r="M5753" s="38" t="str">
        <f t="shared" si="536"/>
        <v/>
      </c>
      <c r="N5753" s="38" t="str">
        <f t="shared" si="538"/>
        <v/>
      </c>
      <c r="O5753" s="38" t="str">
        <f t="shared" si="540"/>
        <v/>
      </c>
      <c r="P5753" s="39" t="str">
        <f t="shared" si="539"/>
        <v/>
      </c>
      <c r="AC5753" s="42" t="str">
        <f>IF(B5753="","",VLOOKUP(B5753,[2]Formula!B:C,2,0))</f>
        <v/>
      </c>
      <c r="AD5753" s="43" t="str">
        <f t="shared" si="537"/>
        <v/>
      </c>
    </row>
    <row r="5754" spans="1:30" x14ac:dyDescent="0.25">
      <c r="A5754" s="64"/>
      <c r="B5754" s="64"/>
      <c r="C5754" s="66"/>
      <c r="D5754" s="67"/>
      <c r="E5754" s="64"/>
      <c r="F5754" s="64"/>
      <c r="G5754" s="37" t="str">
        <f>IF(E5754="","",IF(OR(E5754="Project Management",E5754="Project Support",E5754="Sprint Management",E5754="Sprint Support"),"NA",ROUND((((VLOOKUP(AD5754,[2]Formula!V:X,3,0)))-SUMIF(AD:AD,AD5754,H:H)),2)))</f>
        <v/>
      </c>
      <c r="H5754" s="71"/>
      <c r="I5754" s="72"/>
      <c r="J5754" s="72"/>
      <c r="K5754" s="38" t="str">
        <f>IF(E5754="","",IF(OR(E5754="Project Management",E5754="Project Support",E5754="Sprint Management",E5754="Sprint Support"),"NA",(((SUMIF(AD:AD,AD5754,H:H)/VLOOKUP(AD5754,[2]Formula!V:X,3,0))*VLOOKUP(AD5754,[2]Formula!V:X,2,0))*H5754)/SUMIF(AD:AD,AD5754,H:H)))</f>
        <v/>
      </c>
      <c r="L5754" s="38" t="str">
        <f t="shared" si="535"/>
        <v/>
      </c>
      <c r="M5754" s="38" t="str">
        <f t="shared" si="536"/>
        <v/>
      </c>
      <c r="N5754" s="38" t="str">
        <f t="shared" si="538"/>
        <v/>
      </c>
      <c r="O5754" s="38" t="str">
        <f t="shared" si="540"/>
        <v/>
      </c>
      <c r="P5754" s="39" t="str">
        <f t="shared" si="539"/>
        <v/>
      </c>
      <c r="AC5754" s="42" t="str">
        <f>IF(B5754="","",VLOOKUP(B5754,[2]Formula!B:C,2,0))</f>
        <v/>
      </c>
      <c r="AD5754" s="43" t="str">
        <f t="shared" si="537"/>
        <v/>
      </c>
    </row>
    <row r="5755" spans="1:30" x14ac:dyDescent="0.25">
      <c r="A5755" s="64"/>
      <c r="B5755" s="64"/>
      <c r="C5755" s="66"/>
      <c r="D5755" s="67"/>
      <c r="E5755" s="64"/>
      <c r="F5755" s="64"/>
      <c r="G5755" s="37" t="str">
        <f>IF(E5755="","",IF(OR(E5755="Project Management",E5755="Project Support",E5755="Sprint Management",E5755="Sprint Support"),"NA",ROUND((((VLOOKUP(AD5755,[2]Formula!V:X,3,0)))-SUMIF(AD:AD,AD5755,H:H)),2)))</f>
        <v/>
      </c>
      <c r="H5755" s="71"/>
      <c r="I5755" s="72"/>
      <c r="J5755" s="72"/>
      <c r="K5755" s="38" t="str">
        <f>IF(E5755="","",IF(OR(E5755="Project Management",E5755="Project Support",E5755="Sprint Management",E5755="Sprint Support"),"NA",(((SUMIF(AD:AD,AD5755,H:H)/VLOOKUP(AD5755,[2]Formula!V:X,3,0))*VLOOKUP(AD5755,[2]Formula!V:X,2,0))*H5755)/SUMIF(AD:AD,AD5755,H:H)))</f>
        <v/>
      </c>
      <c r="L5755" s="38" t="str">
        <f t="shared" si="535"/>
        <v/>
      </c>
      <c r="M5755" s="38" t="str">
        <f t="shared" si="536"/>
        <v/>
      </c>
      <c r="N5755" s="38" t="str">
        <f t="shared" si="538"/>
        <v/>
      </c>
      <c r="O5755" s="38" t="str">
        <f t="shared" si="540"/>
        <v/>
      </c>
      <c r="P5755" s="39" t="str">
        <f t="shared" si="539"/>
        <v/>
      </c>
      <c r="AC5755" s="42" t="str">
        <f>IF(B5755="","",VLOOKUP(B5755,[2]Formula!B:C,2,0))</f>
        <v/>
      </c>
      <c r="AD5755" s="43" t="str">
        <f t="shared" si="537"/>
        <v/>
      </c>
    </row>
    <row r="5756" spans="1:30" x14ac:dyDescent="0.25">
      <c r="A5756" s="64"/>
      <c r="B5756" s="64"/>
      <c r="C5756" s="66"/>
      <c r="D5756" s="67"/>
      <c r="E5756" s="64"/>
      <c r="F5756" s="64"/>
      <c r="G5756" s="37" t="str">
        <f>IF(E5756="","",IF(OR(E5756="Project Management",E5756="Project Support",E5756="Sprint Management",E5756="Sprint Support"),"NA",ROUND((((VLOOKUP(AD5756,[2]Formula!V:X,3,0)))-SUMIF(AD:AD,AD5756,H:H)),2)))</f>
        <v/>
      </c>
      <c r="H5756" s="71"/>
      <c r="I5756" s="72"/>
      <c r="J5756" s="72"/>
      <c r="K5756" s="38" t="str">
        <f>IF(E5756="","",IF(OR(E5756="Project Management",E5756="Project Support",E5756="Sprint Management",E5756="Sprint Support"),"NA",(((SUMIF(AD:AD,AD5756,H:H)/VLOOKUP(AD5756,[2]Formula!V:X,3,0))*VLOOKUP(AD5756,[2]Formula!V:X,2,0))*H5756)/SUMIF(AD:AD,AD5756,H:H)))</f>
        <v/>
      </c>
      <c r="L5756" s="38" t="str">
        <f t="shared" si="535"/>
        <v/>
      </c>
      <c r="M5756" s="38" t="str">
        <f t="shared" si="536"/>
        <v/>
      </c>
      <c r="N5756" s="38" t="str">
        <f t="shared" si="538"/>
        <v/>
      </c>
      <c r="O5756" s="38" t="str">
        <f t="shared" si="540"/>
        <v/>
      </c>
      <c r="P5756" s="39" t="str">
        <f t="shared" si="539"/>
        <v/>
      </c>
      <c r="AC5756" s="42" t="str">
        <f>IF(B5756="","",VLOOKUP(B5756,[2]Formula!B:C,2,0))</f>
        <v/>
      </c>
      <c r="AD5756" s="43" t="str">
        <f t="shared" si="537"/>
        <v/>
      </c>
    </row>
    <row r="5757" spans="1:30" x14ac:dyDescent="0.25">
      <c r="A5757" s="64"/>
      <c r="B5757" s="64"/>
      <c r="C5757" s="66"/>
      <c r="D5757" s="67"/>
      <c r="E5757" s="64"/>
      <c r="F5757" s="64"/>
      <c r="G5757" s="37" t="str">
        <f>IF(E5757="","",IF(OR(E5757="Project Management",E5757="Project Support",E5757="Sprint Management",E5757="Sprint Support"),"NA",ROUND((((VLOOKUP(AD5757,[2]Formula!V:X,3,0)))-SUMIF(AD:AD,AD5757,H:H)),2)))</f>
        <v/>
      </c>
      <c r="H5757" s="71"/>
      <c r="I5757" s="72"/>
      <c r="J5757" s="72"/>
      <c r="K5757" s="38" t="str">
        <f>IF(E5757="","",IF(OR(E5757="Project Management",E5757="Project Support",E5757="Sprint Management",E5757="Sprint Support"),"NA",(((SUMIF(AD:AD,AD5757,H:H)/VLOOKUP(AD5757,[2]Formula!V:X,3,0))*VLOOKUP(AD5757,[2]Formula!V:X,2,0))*H5757)/SUMIF(AD:AD,AD5757,H:H)))</f>
        <v/>
      </c>
      <c r="L5757" s="38" t="str">
        <f t="shared" si="535"/>
        <v/>
      </c>
      <c r="M5757" s="38" t="str">
        <f t="shared" si="536"/>
        <v/>
      </c>
      <c r="N5757" s="38" t="str">
        <f t="shared" si="538"/>
        <v/>
      </c>
      <c r="O5757" s="38" t="str">
        <f t="shared" si="540"/>
        <v/>
      </c>
      <c r="P5757" s="39" t="str">
        <f t="shared" si="539"/>
        <v/>
      </c>
      <c r="AC5757" s="42" t="str">
        <f>IF(B5757="","",VLOOKUP(B5757,[2]Formula!B:C,2,0))</f>
        <v/>
      </c>
      <c r="AD5757" s="43" t="str">
        <f t="shared" si="537"/>
        <v/>
      </c>
    </row>
    <row r="5758" spans="1:30" x14ac:dyDescent="0.25">
      <c r="A5758" s="64"/>
      <c r="B5758" s="64"/>
      <c r="C5758" s="66"/>
      <c r="D5758" s="67"/>
      <c r="E5758" s="64"/>
      <c r="F5758" s="64"/>
      <c r="G5758" s="37" t="str">
        <f>IF(E5758="","",IF(OR(E5758="Project Management",E5758="Project Support",E5758="Sprint Management",E5758="Sprint Support"),"NA",ROUND((((VLOOKUP(AD5758,[2]Formula!V:X,3,0)))-SUMIF(AD:AD,AD5758,H:H)),2)))</f>
        <v/>
      </c>
      <c r="H5758" s="71"/>
      <c r="I5758" s="72"/>
      <c r="J5758" s="72"/>
      <c r="K5758" s="38" t="str">
        <f>IF(E5758="","",IF(OR(E5758="Project Management",E5758="Project Support",E5758="Sprint Management",E5758="Sprint Support"),"NA",(((SUMIF(AD:AD,AD5758,H:H)/VLOOKUP(AD5758,[2]Formula!V:X,3,0))*VLOOKUP(AD5758,[2]Formula!V:X,2,0))*H5758)/SUMIF(AD:AD,AD5758,H:H)))</f>
        <v/>
      </c>
      <c r="L5758" s="38" t="str">
        <f t="shared" si="535"/>
        <v/>
      </c>
      <c r="M5758" s="38" t="str">
        <f t="shared" si="536"/>
        <v/>
      </c>
      <c r="N5758" s="38" t="str">
        <f t="shared" si="538"/>
        <v/>
      </c>
      <c r="O5758" s="38" t="str">
        <f t="shared" si="540"/>
        <v/>
      </c>
      <c r="P5758" s="39" t="str">
        <f t="shared" si="539"/>
        <v/>
      </c>
      <c r="AC5758" s="42" t="str">
        <f>IF(B5758="","",VLOOKUP(B5758,[2]Formula!B:C,2,0))</f>
        <v/>
      </c>
      <c r="AD5758" s="43" t="str">
        <f t="shared" si="537"/>
        <v/>
      </c>
    </row>
    <row r="5759" spans="1:30" x14ac:dyDescent="0.25">
      <c r="A5759" s="64"/>
      <c r="B5759" s="64"/>
      <c r="C5759" s="66"/>
      <c r="D5759" s="67"/>
      <c r="E5759" s="64"/>
      <c r="F5759" s="64"/>
      <c r="G5759" s="37" t="str">
        <f>IF(E5759="","",IF(OR(E5759="Project Management",E5759="Project Support",E5759="Sprint Management",E5759="Sprint Support"),"NA",ROUND((((VLOOKUP(AD5759,[2]Formula!V:X,3,0)))-SUMIF(AD:AD,AD5759,H:H)),2)))</f>
        <v/>
      </c>
      <c r="H5759" s="71"/>
      <c r="I5759" s="72"/>
      <c r="J5759" s="72"/>
      <c r="K5759" s="38" t="str">
        <f>IF(E5759="","",IF(OR(E5759="Project Management",E5759="Project Support",E5759="Sprint Management",E5759="Sprint Support"),"NA",(((SUMIF(AD:AD,AD5759,H:H)/VLOOKUP(AD5759,[2]Formula!V:X,3,0))*VLOOKUP(AD5759,[2]Formula!V:X,2,0))*H5759)/SUMIF(AD:AD,AD5759,H:H)))</f>
        <v/>
      </c>
      <c r="L5759" s="38" t="str">
        <f t="shared" si="535"/>
        <v/>
      </c>
      <c r="M5759" s="38" t="str">
        <f t="shared" si="536"/>
        <v/>
      </c>
      <c r="N5759" s="38" t="str">
        <f t="shared" si="538"/>
        <v/>
      </c>
      <c r="O5759" s="38" t="str">
        <f t="shared" si="540"/>
        <v/>
      </c>
      <c r="P5759" s="39" t="str">
        <f t="shared" si="539"/>
        <v/>
      </c>
      <c r="AC5759" s="42" t="str">
        <f>IF(B5759="","",VLOOKUP(B5759,[2]Formula!B:C,2,0))</f>
        <v/>
      </c>
      <c r="AD5759" s="43" t="str">
        <f t="shared" si="537"/>
        <v/>
      </c>
    </row>
    <row r="5760" spans="1:30" x14ac:dyDescent="0.25">
      <c r="A5760" s="64"/>
      <c r="B5760" s="64"/>
      <c r="C5760" s="66"/>
      <c r="D5760" s="67"/>
      <c r="E5760" s="64"/>
      <c r="F5760" s="64"/>
      <c r="G5760" s="37" t="str">
        <f>IF(E5760="","",IF(OR(E5760="Project Management",E5760="Project Support",E5760="Sprint Management",E5760="Sprint Support"),"NA",ROUND((((VLOOKUP(AD5760,[2]Formula!V:X,3,0)))-SUMIF(AD:AD,AD5760,H:H)),2)))</f>
        <v/>
      </c>
      <c r="H5760" s="71"/>
      <c r="I5760" s="72"/>
      <c r="J5760" s="72"/>
      <c r="K5760" s="38" t="str">
        <f>IF(E5760="","",IF(OR(E5760="Project Management",E5760="Project Support",E5760="Sprint Management",E5760="Sprint Support"),"NA",(((SUMIF(AD:AD,AD5760,H:H)/VLOOKUP(AD5760,[2]Formula!V:X,3,0))*VLOOKUP(AD5760,[2]Formula!V:X,2,0))*H5760)/SUMIF(AD:AD,AD5760,H:H)))</f>
        <v/>
      </c>
      <c r="L5760" s="38" t="str">
        <f t="shared" si="535"/>
        <v/>
      </c>
      <c r="M5760" s="38" t="str">
        <f t="shared" si="536"/>
        <v/>
      </c>
      <c r="N5760" s="38" t="str">
        <f t="shared" si="538"/>
        <v/>
      </c>
      <c r="O5760" s="38" t="str">
        <f t="shared" si="540"/>
        <v/>
      </c>
      <c r="P5760" s="39" t="str">
        <f t="shared" si="539"/>
        <v/>
      </c>
      <c r="AC5760" s="42" t="str">
        <f>IF(B5760="","",VLOOKUP(B5760,[2]Formula!B:C,2,0))</f>
        <v/>
      </c>
      <c r="AD5760" s="43" t="str">
        <f t="shared" si="537"/>
        <v/>
      </c>
    </row>
    <row r="5761" spans="1:30" x14ac:dyDescent="0.25">
      <c r="A5761" s="64"/>
      <c r="B5761" s="64"/>
      <c r="C5761" s="66"/>
      <c r="D5761" s="67"/>
      <c r="E5761" s="64"/>
      <c r="F5761" s="64"/>
      <c r="G5761" s="37" t="str">
        <f>IF(E5761="","",IF(OR(E5761="Project Management",E5761="Project Support",E5761="Sprint Management",E5761="Sprint Support"),"NA",ROUND((((VLOOKUP(AD5761,[2]Formula!V:X,3,0)))-SUMIF(AD:AD,AD5761,H:H)),2)))</f>
        <v/>
      </c>
      <c r="H5761" s="71"/>
      <c r="I5761" s="72"/>
      <c r="J5761" s="72"/>
      <c r="K5761" s="38" t="str">
        <f>IF(E5761="","",IF(OR(E5761="Project Management",E5761="Project Support",E5761="Sprint Management",E5761="Sprint Support"),"NA",(((SUMIF(AD:AD,AD5761,H:H)/VLOOKUP(AD5761,[2]Formula!V:X,3,0))*VLOOKUP(AD5761,[2]Formula!V:X,2,0))*H5761)/SUMIF(AD:AD,AD5761,H:H)))</f>
        <v/>
      </c>
      <c r="L5761" s="38" t="str">
        <f t="shared" si="535"/>
        <v/>
      </c>
      <c r="M5761" s="38" t="str">
        <f t="shared" si="536"/>
        <v/>
      </c>
      <c r="N5761" s="38" t="str">
        <f t="shared" si="538"/>
        <v/>
      </c>
      <c r="O5761" s="38" t="str">
        <f t="shared" si="540"/>
        <v/>
      </c>
      <c r="P5761" s="39" t="str">
        <f t="shared" si="539"/>
        <v/>
      </c>
      <c r="AC5761" s="42" t="str">
        <f>IF(B5761="","",VLOOKUP(B5761,[2]Formula!B:C,2,0))</f>
        <v/>
      </c>
      <c r="AD5761" s="43" t="str">
        <f t="shared" si="537"/>
        <v/>
      </c>
    </row>
    <row r="5762" spans="1:30" x14ac:dyDescent="0.25">
      <c r="A5762" s="64"/>
      <c r="B5762" s="64"/>
      <c r="C5762" s="66"/>
      <c r="D5762" s="67"/>
      <c r="E5762" s="64"/>
      <c r="F5762" s="64"/>
      <c r="G5762" s="37" t="str">
        <f>IF(E5762="","",IF(OR(E5762="Project Management",E5762="Project Support",E5762="Sprint Management",E5762="Sprint Support"),"NA",ROUND((((VLOOKUP(AD5762,[2]Formula!V:X,3,0)))-SUMIF(AD:AD,AD5762,H:H)),2)))</f>
        <v/>
      </c>
      <c r="H5762" s="71"/>
      <c r="I5762" s="72"/>
      <c r="J5762" s="72"/>
      <c r="K5762" s="38" t="str">
        <f>IF(E5762="","",IF(OR(E5762="Project Management",E5762="Project Support",E5762="Sprint Management",E5762="Sprint Support"),"NA",(((SUMIF(AD:AD,AD5762,H:H)/VLOOKUP(AD5762,[2]Formula!V:X,3,0))*VLOOKUP(AD5762,[2]Formula!V:X,2,0))*H5762)/SUMIF(AD:AD,AD5762,H:H)))</f>
        <v/>
      </c>
      <c r="L5762" s="38" t="str">
        <f t="shared" ref="L5762:L5825" si="541">IFERROR(IF(K5762="NA",(H5762/I5762),(K5762/I5762)),"")</f>
        <v/>
      </c>
      <c r="M5762" s="38" t="str">
        <f t="shared" ref="M5762:M5825" si="542">IFERROR(IF(K5762="NA",1,(K5762/H5762)),"")</f>
        <v/>
      </c>
      <c r="N5762" s="38" t="str">
        <f t="shared" si="538"/>
        <v/>
      </c>
      <c r="O5762" s="38" t="str">
        <f t="shared" si="540"/>
        <v/>
      </c>
      <c r="P5762" s="39" t="str">
        <f t="shared" si="539"/>
        <v/>
      </c>
      <c r="AC5762" s="42" t="str">
        <f>IF(B5762="","",VLOOKUP(B5762,[2]Formula!B:C,2,0))</f>
        <v/>
      </c>
      <c r="AD5762" s="43" t="str">
        <f t="shared" ref="AD5762:AD5825" si="543">IF(B5762="","",CONCATENATE(B5762,"_",E5762))</f>
        <v/>
      </c>
    </row>
    <row r="5763" spans="1:30" x14ac:dyDescent="0.25">
      <c r="A5763" s="64"/>
      <c r="B5763" s="64"/>
      <c r="C5763" s="66"/>
      <c r="D5763" s="67"/>
      <c r="E5763" s="64"/>
      <c r="F5763" s="64"/>
      <c r="G5763" s="37" t="str">
        <f>IF(E5763="","",IF(OR(E5763="Project Management",E5763="Project Support",E5763="Sprint Management",E5763="Sprint Support"),"NA",ROUND((((VLOOKUP(AD5763,[2]Formula!V:X,3,0)))-SUMIF(AD:AD,AD5763,H:H)),2)))</f>
        <v/>
      </c>
      <c r="H5763" s="71"/>
      <c r="I5763" s="72"/>
      <c r="J5763" s="72"/>
      <c r="K5763" s="38" t="str">
        <f>IF(E5763="","",IF(OR(E5763="Project Management",E5763="Project Support",E5763="Sprint Management",E5763="Sprint Support"),"NA",(((SUMIF(AD:AD,AD5763,H:H)/VLOOKUP(AD5763,[2]Formula!V:X,3,0))*VLOOKUP(AD5763,[2]Formula!V:X,2,0))*H5763)/SUMIF(AD:AD,AD5763,H:H)))</f>
        <v/>
      </c>
      <c r="L5763" s="38" t="str">
        <f t="shared" si="541"/>
        <v/>
      </c>
      <c r="M5763" s="38" t="str">
        <f t="shared" si="542"/>
        <v/>
      </c>
      <c r="N5763" s="38" t="str">
        <f t="shared" ref="N5763:N5826" si="544">IFERROR(((L5763-M5763)/M5763)*100,"")</f>
        <v/>
      </c>
      <c r="O5763" s="38" t="str">
        <f t="shared" si="540"/>
        <v/>
      </c>
      <c r="P5763" s="39" t="str">
        <f t="shared" ref="P5763:P5826" si="545">IF(O5763="","",1)</f>
        <v/>
      </c>
      <c r="AC5763" s="42" t="str">
        <f>IF(B5763="","",VLOOKUP(B5763,[2]Formula!B:C,2,0))</f>
        <v/>
      </c>
      <c r="AD5763" s="43" t="str">
        <f t="shared" si="543"/>
        <v/>
      </c>
    </row>
    <row r="5764" spans="1:30" x14ac:dyDescent="0.25">
      <c r="A5764" s="64"/>
      <c r="B5764" s="64"/>
      <c r="C5764" s="66"/>
      <c r="D5764" s="67"/>
      <c r="E5764" s="64"/>
      <c r="F5764" s="64"/>
      <c r="G5764" s="37" t="str">
        <f>IF(E5764="","",IF(OR(E5764="Project Management",E5764="Project Support",E5764="Sprint Management",E5764="Sprint Support"),"NA",ROUND((((VLOOKUP(AD5764,[2]Formula!V:X,3,0)))-SUMIF(AD:AD,AD5764,H:H)),2)))</f>
        <v/>
      </c>
      <c r="H5764" s="71"/>
      <c r="I5764" s="72"/>
      <c r="J5764" s="72"/>
      <c r="K5764" s="38" t="str">
        <f>IF(E5764="","",IF(OR(E5764="Project Management",E5764="Project Support",E5764="Sprint Management",E5764="Sprint Support"),"NA",(((SUMIF(AD:AD,AD5764,H:H)/VLOOKUP(AD5764,[2]Formula!V:X,3,0))*VLOOKUP(AD5764,[2]Formula!V:X,2,0))*H5764)/SUMIF(AD:AD,AD5764,H:H)))</f>
        <v/>
      </c>
      <c r="L5764" s="38" t="str">
        <f t="shared" si="541"/>
        <v/>
      </c>
      <c r="M5764" s="38" t="str">
        <f t="shared" si="542"/>
        <v/>
      </c>
      <c r="N5764" s="38" t="str">
        <f t="shared" si="544"/>
        <v/>
      </c>
      <c r="O5764" s="38" t="str">
        <f t="shared" si="540"/>
        <v/>
      </c>
      <c r="P5764" s="39" t="str">
        <f t="shared" si="545"/>
        <v/>
      </c>
      <c r="AC5764" s="42" t="str">
        <f>IF(B5764="","",VLOOKUP(B5764,[2]Formula!B:C,2,0))</f>
        <v/>
      </c>
      <c r="AD5764" s="43" t="str">
        <f t="shared" si="543"/>
        <v/>
      </c>
    </row>
    <row r="5765" spans="1:30" x14ac:dyDescent="0.25">
      <c r="A5765" s="64"/>
      <c r="B5765" s="64"/>
      <c r="C5765" s="66"/>
      <c r="D5765" s="67"/>
      <c r="E5765" s="64"/>
      <c r="F5765" s="64"/>
      <c r="G5765" s="37" t="str">
        <f>IF(E5765="","",IF(OR(E5765="Project Management",E5765="Project Support",E5765="Sprint Management",E5765="Sprint Support"),"NA",ROUND((((VLOOKUP(AD5765,[2]Formula!V:X,3,0)))-SUMIF(AD:AD,AD5765,H:H)),2)))</f>
        <v/>
      </c>
      <c r="H5765" s="71"/>
      <c r="I5765" s="72"/>
      <c r="J5765" s="72"/>
      <c r="K5765" s="38" t="str">
        <f>IF(E5765="","",IF(OR(E5765="Project Management",E5765="Project Support",E5765="Sprint Management",E5765="Sprint Support"),"NA",(((SUMIF(AD:AD,AD5765,H:H)/VLOOKUP(AD5765,[2]Formula!V:X,3,0))*VLOOKUP(AD5765,[2]Formula!V:X,2,0))*H5765)/SUMIF(AD:AD,AD5765,H:H)))</f>
        <v/>
      </c>
      <c r="L5765" s="38" t="str">
        <f t="shared" si="541"/>
        <v/>
      </c>
      <c r="M5765" s="38" t="str">
        <f t="shared" si="542"/>
        <v/>
      </c>
      <c r="N5765" s="38" t="str">
        <f t="shared" si="544"/>
        <v/>
      </c>
      <c r="O5765" s="38" t="str">
        <f t="shared" si="540"/>
        <v/>
      </c>
      <c r="P5765" s="39" t="str">
        <f t="shared" si="545"/>
        <v/>
      </c>
      <c r="AC5765" s="42" t="str">
        <f>IF(B5765="","",VLOOKUP(B5765,[2]Formula!B:C,2,0))</f>
        <v/>
      </c>
      <c r="AD5765" s="43" t="str">
        <f t="shared" si="543"/>
        <v/>
      </c>
    </row>
    <row r="5766" spans="1:30" x14ac:dyDescent="0.25">
      <c r="A5766" s="64"/>
      <c r="B5766" s="64"/>
      <c r="C5766" s="66"/>
      <c r="D5766" s="67"/>
      <c r="E5766" s="64"/>
      <c r="F5766" s="64"/>
      <c r="G5766" s="37" t="str">
        <f>IF(E5766="","",IF(OR(E5766="Project Management",E5766="Project Support",E5766="Sprint Management",E5766="Sprint Support"),"NA",ROUND((((VLOOKUP(AD5766,[2]Formula!V:X,3,0)))-SUMIF(AD:AD,AD5766,H:H)),2)))</f>
        <v/>
      </c>
      <c r="H5766" s="71"/>
      <c r="I5766" s="72"/>
      <c r="J5766" s="72"/>
      <c r="K5766" s="38" t="str">
        <f>IF(E5766="","",IF(OR(E5766="Project Management",E5766="Project Support",E5766="Sprint Management",E5766="Sprint Support"),"NA",(((SUMIF(AD:AD,AD5766,H:H)/VLOOKUP(AD5766,[2]Formula!V:X,3,0))*VLOOKUP(AD5766,[2]Formula!V:X,2,0))*H5766)/SUMIF(AD:AD,AD5766,H:H)))</f>
        <v/>
      </c>
      <c r="L5766" s="38" t="str">
        <f t="shared" si="541"/>
        <v/>
      </c>
      <c r="M5766" s="38" t="str">
        <f t="shared" si="542"/>
        <v/>
      </c>
      <c r="N5766" s="38" t="str">
        <f t="shared" si="544"/>
        <v/>
      </c>
      <c r="O5766" s="38" t="str">
        <f t="shared" si="540"/>
        <v/>
      </c>
      <c r="P5766" s="39" t="str">
        <f t="shared" si="545"/>
        <v/>
      </c>
      <c r="AC5766" s="42" t="str">
        <f>IF(B5766="","",VLOOKUP(B5766,[2]Formula!B:C,2,0))</f>
        <v/>
      </c>
      <c r="AD5766" s="43" t="str">
        <f t="shared" si="543"/>
        <v/>
      </c>
    </row>
    <row r="5767" spans="1:30" x14ac:dyDescent="0.25">
      <c r="A5767" s="64"/>
      <c r="B5767" s="64"/>
      <c r="C5767" s="66"/>
      <c r="D5767" s="67"/>
      <c r="E5767" s="64"/>
      <c r="F5767" s="64"/>
      <c r="G5767" s="37" t="str">
        <f>IF(E5767="","",IF(OR(E5767="Project Management",E5767="Project Support",E5767="Sprint Management",E5767="Sprint Support"),"NA",ROUND((((VLOOKUP(AD5767,[2]Formula!V:X,3,0)))-SUMIF(AD:AD,AD5767,H:H)),2)))</f>
        <v/>
      </c>
      <c r="H5767" s="71"/>
      <c r="I5767" s="72"/>
      <c r="J5767" s="72"/>
      <c r="K5767" s="38" t="str">
        <f>IF(E5767="","",IF(OR(E5767="Project Management",E5767="Project Support",E5767="Sprint Management",E5767="Sprint Support"),"NA",(((SUMIF(AD:AD,AD5767,H:H)/VLOOKUP(AD5767,[2]Formula!V:X,3,0))*VLOOKUP(AD5767,[2]Formula!V:X,2,0))*H5767)/SUMIF(AD:AD,AD5767,H:H)))</f>
        <v/>
      </c>
      <c r="L5767" s="38" t="str">
        <f t="shared" si="541"/>
        <v/>
      </c>
      <c r="M5767" s="38" t="str">
        <f t="shared" si="542"/>
        <v/>
      </c>
      <c r="N5767" s="38" t="str">
        <f t="shared" si="544"/>
        <v/>
      </c>
      <c r="O5767" s="38" t="str">
        <f t="shared" si="540"/>
        <v/>
      </c>
      <c r="P5767" s="39" t="str">
        <f t="shared" si="545"/>
        <v/>
      </c>
      <c r="AC5767" s="42" t="str">
        <f>IF(B5767="","",VLOOKUP(B5767,[2]Formula!B:C,2,0))</f>
        <v/>
      </c>
      <c r="AD5767" s="43" t="str">
        <f t="shared" si="543"/>
        <v/>
      </c>
    </row>
    <row r="5768" spans="1:30" x14ac:dyDescent="0.25">
      <c r="A5768" s="64"/>
      <c r="B5768" s="64"/>
      <c r="C5768" s="66"/>
      <c r="D5768" s="67"/>
      <c r="E5768" s="64"/>
      <c r="F5768" s="64"/>
      <c r="G5768" s="37" t="str">
        <f>IF(E5768="","",IF(OR(E5768="Project Management",E5768="Project Support",E5768="Sprint Management",E5768="Sprint Support"),"NA",ROUND((((VLOOKUP(AD5768,[2]Formula!V:X,3,0)))-SUMIF(AD:AD,AD5768,H:H)),2)))</f>
        <v/>
      </c>
      <c r="H5768" s="71"/>
      <c r="I5768" s="72"/>
      <c r="J5768" s="72"/>
      <c r="K5768" s="38" t="str">
        <f>IF(E5768="","",IF(OR(E5768="Project Management",E5768="Project Support",E5768="Sprint Management",E5768="Sprint Support"),"NA",(((SUMIF(AD:AD,AD5768,H:H)/VLOOKUP(AD5768,[2]Formula!V:X,3,0))*VLOOKUP(AD5768,[2]Formula!V:X,2,0))*H5768)/SUMIF(AD:AD,AD5768,H:H)))</f>
        <v/>
      </c>
      <c r="L5768" s="38" t="str">
        <f t="shared" si="541"/>
        <v/>
      </c>
      <c r="M5768" s="38" t="str">
        <f t="shared" si="542"/>
        <v/>
      </c>
      <c r="N5768" s="38" t="str">
        <f t="shared" si="544"/>
        <v/>
      </c>
      <c r="O5768" s="38" t="str">
        <f t="shared" si="540"/>
        <v/>
      </c>
      <c r="P5768" s="39" t="str">
        <f t="shared" si="545"/>
        <v/>
      </c>
      <c r="AC5768" s="42" t="str">
        <f>IF(B5768="","",VLOOKUP(B5768,[2]Formula!B:C,2,0))</f>
        <v/>
      </c>
      <c r="AD5768" s="43" t="str">
        <f t="shared" si="543"/>
        <v/>
      </c>
    </row>
    <row r="5769" spans="1:30" x14ac:dyDescent="0.25">
      <c r="A5769" s="64"/>
      <c r="B5769" s="64"/>
      <c r="C5769" s="66"/>
      <c r="D5769" s="67"/>
      <c r="E5769" s="64"/>
      <c r="F5769" s="64"/>
      <c r="G5769" s="37" t="str">
        <f>IF(E5769="","",IF(OR(E5769="Project Management",E5769="Project Support",E5769="Sprint Management",E5769="Sprint Support"),"NA",ROUND((((VLOOKUP(AD5769,[2]Formula!V:X,3,0)))-SUMIF(AD:AD,AD5769,H:H)),2)))</f>
        <v/>
      </c>
      <c r="H5769" s="71"/>
      <c r="I5769" s="72"/>
      <c r="J5769" s="72"/>
      <c r="K5769" s="38" t="str">
        <f>IF(E5769="","",IF(OR(E5769="Project Management",E5769="Project Support",E5769="Sprint Management",E5769="Sprint Support"),"NA",(((SUMIF(AD:AD,AD5769,H:H)/VLOOKUP(AD5769,[2]Formula!V:X,3,0))*VLOOKUP(AD5769,[2]Formula!V:X,2,0))*H5769)/SUMIF(AD:AD,AD5769,H:H)))</f>
        <v/>
      </c>
      <c r="L5769" s="38" t="str">
        <f t="shared" si="541"/>
        <v/>
      </c>
      <c r="M5769" s="38" t="str">
        <f t="shared" si="542"/>
        <v/>
      </c>
      <c r="N5769" s="38" t="str">
        <f t="shared" si="544"/>
        <v/>
      </c>
      <c r="O5769" s="38" t="str">
        <f t="shared" si="540"/>
        <v/>
      </c>
      <c r="P5769" s="39" t="str">
        <f t="shared" si="545"/>
        <v/>
      </c>
      <c r="AC5769" s="42" t="str">
        <f>IF(B5769="","",VLOOKUP(B5769,[2]Formula!B:C,2,0))</f>
        <v/>
      </c>
      <c r="AD5769" s="43" t="str">
        <f t="shared" si="543"/>
        <v/>
      </c>
    </row>
    <row r="5770" spans="1:30" x14ac:dyDescent="0.25">
      <c r="A5770" s="64"/>
      <c r="B5770" s="64"/>
      <c r="C5770" s="66"/>
      <c r="D5770" s="67"/>
      <c r="E5770" s="64"/>
      <c r="F5770" s="64"/>
      <c r="G5770" s="37" t="str">
        <f>IF(E5770="","",IF(OR(E5770="Project Management",E5770="Project Support",E5770="Sprint Management",E5770="Sprint Support"),"NA",ROUND((((VLOOKUP(AD5770,[2]Formula!V:X,3,0)))-SUMIF(AD:AD,AD5770,H:H)),2)))</f>
        <v/>
      </c>
      <c r="H5770" s="71"/>
      <c r="I5770" s="72"/>
      <c r="J5770" s="72"/>
      <c r="K5770" s="38" t="str">
        <f>IF(E5770="","",IF(OR(E5770="Project Management",E5770="Project Support",E5770="Sprint Management",E5770="Sprint Support"),"NA",(((SUMIF(AD:AD,AD5770,H:H)/VLOOKUP(AD5770,[2]Formula!V:X,3,0))*VLOOKUP(AD5770,[2]Formula!V:X,2,0))*H5770)/SUMIF(AD:AD,AD5770,H:H)))</f>
        <v/>
      </c>
      <c r="L5770" s="38" t="str">
        <f t="shared" si="541"/>
        <v/>
      </c>
      <c r="M5770" s="38" t="str">
        <f t="shared" si="542"/>
        <v/>
      </c>
      <c r="N5770" s="38" t="str">
        <f t="shared" si="544"/>
        <v/>
      </c>
      <c r="O5770" s="38" t="str">
        <f t="shared" si="540"/>
        <v/>
      </c>
      <c r="P5770" s="39" t="str">
        <f t="shared" si="545"/>
        <v/>
      </c>
      <c r="AC5770" s="42" t="str">
        <f>IF(B5770="","",VLOOKUP(B5770,[2]Formula!B:C,2,0))</f>
        <v/>
      </c>
      <c r="AD5770" s="43" t="str">
        <f t="shared" si="543"/>
        <v/>
      </c>
    </row>
    <row r="5771" spans="1:30" x14ac:dyDescent="0.25">
      <c r="A5771" s="64"/>
      <c r="B5771" s="64"/>
      <c r="C5771" s="66"/>
      <c r="D5771" s="67"/>
      <c r="E5771" s="64"/>
      <c r="F5771" s="64"/>
      <c r="G5771" s="37" t="str">
        <f>IF(E5771="","",IF(OR(E5771="Project Management",E5771="Project Support",E5771="Sprint Management",E5771="Sprint Support"),"NA",ROUND((((VLOOKUP(AD5771,[2]Formula!V:X,3,0)))-SUMIF(AD:AD,AD5771,H:H)),2)))</f>
        <v/>
      </c>
      <c r="H5771" s="71"/>
      <c r="I5771" s="72"/>
      <c r="J5771" s="72"/>
      <c r="K5771" s="38" t="str">
        <f>IF(E5771="","",IF(OR(E5771="Project Management",E5771="Project Support",E5771="Sprint Management",E5771="Sprint Support"),"NA",(((SUMIF(AD:AD,AD5771,H:H)/VLOOKUP(AD5771,[2]Formula!V:X,3,0))*VLOOKUP(AD5771,[2]Formula!V:X,2,0))*H5771)/SUMIF(AD:AD,AD5771,H:H)))</f>
        <v/>
      </c>
      <c r="L5771" s="38" t="str">
        <f t="shared" si="541"/>
        <v/>
      </c>
      <c r="M5771" s="38" t="str">
        <f t="shared" si="542"/>
        <v/>
      </c>
      <c r="N5771" s="38" t="str">
        <f t="shared" si="544"/>
        <v/>
      </c>
      <c r="O5771" s="38" t="str">
        <f t="shared" si="540"/>
        <v/>
      </c>
      <c r="P5771" s="39" t="str">
        <f t="shared" si="545"/>
        <v/>
      </c>
      <c r="AC5771" s="42" t="str">
        <f>IF(B5771="","",VLOOKUP(B5771,[2]Formula!B:C,2,0))</f>
        <v/>
      </c>
      <c r="AD5771" s="43" t="str">
        <f t="shared" si="543"/>
        <v/>
      </c>
    </row>
    <row r="5772" spans="1:30" x14ac:dyDescent="0.25">
      <c r="A5772" s="64"/>
      <c r="B5772" s="64"/>
      <c r="C5772" s="66"/>
      <c r="D5772" s="67"/>
      <c r="E5772" s="64"/>
      <c r="F5772" s="64"/>
      <c r="G5772" s="37" t="str">
        <f>IF(E5772="","",IF(OR(E5772="Project Management",E5772="Project Support",E5772="Sprint Management",E5772="Sprint Support"),"NA",ROUND((((VLOOKUP(AD5772,[2]Formula!V:X,3,0)))-SUMIF(AD:AD,AD5772,H:H)),2)))</f>
        <v/>
      </c>
      <c r="H5772" s="71"/>
      <c r="I5772" s="72"/>
      <c r="J5772" s="72"/>
      <c r="K5772" s="38" t="str">
        <f>IF(E5772="","",IF(OR(E5772="Project Management",E5772="Project Support",E5772="Sprint Management",E5772="Sprint Support"),"NA",(((SUMIF(AD:AD,AD5772,H:H)/VLOOKUP(AD5772,[2]Formula!V:X,3,0))*VLOOKUP(AD5772,[2]Formula!V:X,2,0))*H5772)/SUMIF(AD:AD,AD5772,H:H)))</f>
        <v/>
      </c>
      <c r="L5772" s="38" t="str">
        <f t="shared" si="541"/>
        <v/>
      </c>
      <c r="M5772" s="38" t="str">
        <f t="shared" si="542"/>
        <v/>
      </c>
      <c r="N5772" s="38" t="str">
        <f t="shared" si="544"/>
        <v/>
      </c>
      <c r="O5772" s="38" t="str">
        <f t="shared" si="540"/>
        <v/>
      </c>
      <c r="P5772" s="39" t="str">
        <f t="shared" si="545"/>
        <v/>
      </c>
      <c r="AC5772" s="42" t="str">
        <f>IF(B5772="","",VLOOKUP(B5772,[2]Formula!B:C,2,0))</f>
        <v/>
      </c>
      <c r="AD5772" s="43" t="str">
        <f t="shared" si="543"/>
        <v/>
      </c>
    </row>
    <row r="5773" spans="1:30" x14ac:dyDescent="0.25">
      <c r="A5773" s="64"/>
      <c r="B5773" s="64"/>
      <c r="C5773" s="66"/>
      <c r="D5773" s="67"/>
      <c r="E5773" s="64"/>
      <c r="F5773" s="64"/>
      <c r="G5773" s="37" t="str">
        <f>IF(E5773="","",IF(OR(E5773="Project Management",E5773="Project Support",E5773="Sprint Management",E5773="Sprint Support"),"NA",ROUND((((VLOOKUP(AD5773,[2]Formula!V:X,3,0)))-SUMIF(AD:AD,AD5773,H:H)),2)))</f>
        <v/>
      </c>
      <c r="H5773" s="71"/>
      <c r="I5773" s="72"/>
      <c r="J5773" s="72"/>
      <c r="K5773" s="38" t="str">
        <f>IF(E5773="","",IF(OR(E5773="Project Management",E5773="Project Support",E5773="Sprint Management",E5773="Sprint Support"),"NA",(((SUMIF(AD:AD,AD5773,H:H)/VLOOKUP(AD5773,[2]Formula!V:X,3,0))*VLOOKUP(AD5773,[2]Formula!V:X,2,0))*H5773)/SUMIF(AD:AD,AD5773,H:H)))</f>
        <v/>
      </c>
      <c r="L5773" s="38" t="str">
        <f t="shared" si="541"/>
        <v/>
      </c>
      <c r="M5773" s="38" t="str">
        <f t="shared" si="542"/>
        <v/>
      </c>
      <c r="N5773" s="38" t="str">
        <f t="shared" si="544"/>
        <v/>
      </c>
      <c r="O5773" s="38" t="str">
        <f t="shared" si="540"/>
        <v/>
      </c>
      <c r="P5773" s="39" t="str">
        <f t="shared" si="545"/>
        <v/>
      </c>
      <c r="AC5773" s="42" t="str">
        <f>IF(B5773="","",VLOOKUP(B5773,[2]Formula!B:C,2,0))</f>
        <v/>
      </c>
      <c r="AD5773" s="43" t="str">
        <f t="shared" si="543"/>
        <v/>
      </c>
    </row>
    <row r="5774" spans="1:30" x14ac:dyDescent="0.25">
      <c r="A5774" s="64"/>
      <c r="B5774" s="64"/>
      <c r="C5774" s="66"/>
      <c r="D5774" s="67"/>
      <c r="E5774" s="64"/>
      <c r="F5774" s="64"/>
      <c r="G5774" s="37" t="str">
        <f>IF(E5774="","",IF(OR(E5774="Project Management",E5774="Project Support",E5774="Sprint Management",E5774="Sprint Support"),"NA",ROUND((((VLOOKUP(AD5774,[2]Formula!V:X,3,0)))-SUMIF(AD:AD,AD5774,H:H)),2)))</f>
        <v/>
      </c>
      <c r="H5774" s="71"/>
      <c r="I5774" s="72"/>
      <c r="J5774" s="72"/>
      <c r="K5774" s="38" t="str">
        <f>IF(E5774="","",IF(OR(E5774="Project Management",E5774="Project Support",E5774="Sprint Management",E5774="Sprint Support"),"NA",(((SUMIF(AD:AD,AD5774,H:H)/VLOOKUP(AD5774,[2]Formula!V:X,3,0))*VLOOKUP(AD5774,[2]Formula!V:X,2,0))*H5774)/SUMIF(AD:AD,AD5774,H:H)))</f>
        <v/>
      </c>
      <c r="L5774" s="38" t="str">
        <f t="shared" si="541"/>
        <v/>
      </c>
      <c r="M5774" s="38" t="str">
        <f t="shared" si="542"/>
        <v/>
      </c>
      <c r="N5774" s="38" t="str">
        <f t="shared" si="544"/>
        <v/>
      </c>
      <c r="O5774" s="38" t="str">
        <f t="shared" si="540"/>
        <v/>
      </c>
      <c r="P5774" s="39" t="str">
        <f t="shared" si="545"/>
        <v/>
      </c>
      <c r="AC5774" s="42" t="str">
        <f>IF(B5774="","",VLOOKUP(B5774,[2]Formula!B:C,2,0))</f>
        <v/>
      </c>
      <c r="AD5774" s="43" t="str">
        <f t="shared" si="543"/>
        <v/>
      </c>
    </row>
    <row r="5775" spans="1:30" x14ac:dyDescent="0.25">
      <c r="A5775" s="64"/>
      <c r="B5775" s="64"/>
      <c r="C5775" s="66"/>
      <c r="D5775" s="67"/>
      <c r="E5775" s="64"/>
      <c r="F5775" s="64"/>
      <c r="G5775" s="37" t="str">
        <f>IF(E5775="","",IF(OR(E5775="Project Management",E5775="Project Support",E5775="Sprint Management",E5775="Sprint Support"),"NA",ROUND((((VLOOKUP(AD5775,[2]Formula!V:X,3,0)))-SUMIF(AD:AD,AD5775,H:H)),2)))</f>
        <v/>
      </c>
      <c r="H5775" s="71"/>
      <c r="I5775" s="72"/>
      <c r="J5775" s="72"/>
      <c r="K5775" s="38" t="str">
        <f>IF(E5775="","",IF(OR(E5775="Project Management",E5775="Project Support",E5775="Sprint Management",E5775="Sprint Support"),"NA",(((SUMIF(AD:AD,AD5775,H:H)/VLOOKUP(AD5775,[2]Formula!V:X,3,0))*VLOOKUP(AD5775,[2]Formula!V:X,2,0))*H5775)/SUMIF(AD:AD,AD5775,H:H)))</f>
        <v/>
      </c>
      <c r="L5775" s="38" t="str">
        <f t="shared" si="541"/>
        <v/>
      </c>
      <c r="M5775" s="38" t="str">
        <f t="shared" si="542"/>
        <v/>
      </c>
      <c r="N5775" s="38" t="str">
        <f t="shared" si="544"/>
        <v/>
      </c>
      <c r="O5775" s="38" t="str">
        <f t="shared" si="540"/>
        <v/>
      </c>
      <c r="P5775" s="39" t="str">
        <f t="shared" si="545"/>
        <v/>
      </c>
      <c r="AC5775" s="42" t="str">
        <f>IF(B5775="","",VLOOKUP(B5775,[2]Formula!B:C,2,0))</f>
        <v/>
      </c>
      <c r="AD5775" s="43" t="str">
        <f t="shared" si="543"/>
        <v/>
      </c>
    </row>
    <row r="5776" spans="1:30" x14ac:dyDescent="0.25">
      <c r="A5776" s="64"/>
      <c r="B5776" s="64"/>
      <c r="C5776" s="66"/>
      <c r="D5776" s="67"/>
      <c r="E5776" s="64"/>
      <c r="F5776" s="64"/>
      <c r="G5776" s="37" t="str">
        <f>IF(E5776="","",IF(OR(E5776="Project Management",E5776="Project Support",E5776="Sprint Management",E5776="Sprint Support"),"NA",ROUND((((VLOOKUP(AD5776,[2]Formula!V:X,3,0)))-SUMIF(AD:AD,AD5776,H:H)),2)))</f>
        <v/>
      </c>
      <c r="H5776" s="71"/>
      <c r="I5776" s="72"/>
      <c r="J5776" s="72"/>
      <c r="K5776" s="38" t="str">
        <f>IF(E5776="","",IF(OR(E5776="Project Management",E5776="Project Support",E5776="Sprint Management",E5776="Sprint Support"),"NA",(((SUMIF(AD:AD,AD5776,H:H)/VLOOKUP(AD5776,[2]Formula!V:X,3,0))*VLOOKUP(AD5776,[2]Formula!V:X,2,0))*H5776)/SUMIF(AD:AD,AD5776,H:H)))</f>
        <v/>
      </c>
      <c r="L5776" s="38" t="str">
        <f t="shared" si="541"/>
        <v/>
      </c>
      <c r="M5776" s="38" t="str">
        <f t="shared" si="542"/>
        <v/>
      </c>
      <c r="N5776" s="38" t="str">
        <f t="shared" si="544"/>
        <v/>
      </c>
      <c r="O5776" s="38" t="str">
        <f t="shared" si="540"/>
        <v/>
      </c>
      <c r="P5776" s="39" t="str">
        <f t="shared" si="545"/>
        <v/>
      </c>
      <c r="AC5776" s="42" t="str">
        <f>IF(B5776="","",VLOOKUP(B5776,[2]Formula!B:C,2,0))</f>
        <v/>
      </c>
      <c r="AD5776" s="43" t="str">
        <f t="shared" si="543"/>
        <v/>
      </c>
    </row>
    <row r="5777" spans="1:30" x14ac:dyDescent="0.25">
      <c r="A5777" s="64"/>
      <c r="B5777" s="64"/>
      <c r="C5777" s="66"/>
      <c r="D5777" s="67"/>
      <c r="E5777" s="64"/>
      <c r="F5777" s="64"/>
      <c r="G5777" s="37" t="str">
        <f>IF(E5777="","",IF(OR(E5777="Project Management",E5777="Project Support",E5777="Sprint Management",E5777="Sprint Support"),"NA",ROUND((((VLOOKUP(AD5777,[2]Formula!V:X,3,0)))-SUMIF(AD:AD,AD5777,H:H)),2)))</f>
        <v/>
      </c>
      <c r="H5777" s="71"/>
      <c r="I5777" s="72"/>
      <c r="J5777" s="72"/>
      <c r="K5777" s="38" t="str">
        <f>IF(E5777="","",IF(OR(E5777="Project Management",E5777="Project Support",E5777="Sprint Management",E5777="Sprint Support"),"NA",(((SUMIF(AD:AD,AD5777,H:H)/VLOOKUP(AD5777,[2]Formula!V:X,3,0))*VLOOKUP(AD5777,[2]Formula!V:X,2,0))*H5777)/SUMIF(AD:AD,AD5777,H:H)))</f>
        <v/>
      </c>
      <c r="L5777" s="38" t="str">
        <f t="shared" si="541"/>
        <v/>
      </c>
      <c r="M5777" s="38" t="str">
        <f t="shared" si="542"/>
        <v/>
      </c>
      <c r="N5777" s="38" t="str">
        <f t="shared" si="544"/>
        <v/>
      </c>
      <c r="O5777" s="38" t="str">
        <f t="shared" si="540"/>
        <v/>
      </c>
      <c r="P5777" s="39" t="str">
        <f t="shared" si="545"/>
        <v/>
      </c>
      <c r="AC5777" s="42" t="str">
        <f>IF(B5777="","",VLOOKUP(B5777,[2]Formula!B:C,2,0))</f>
        <v/>
      </c>
      <c r="AD5777" s="43" t="str">
        <f t="shared" si="543"/>
        <v/>
      </c>
    </row>
    <row r="5778" spans="1:30" x14ac:dyDescent="0.25">
      <c r="A5778" s="64"/>
      <c r="B5778" s="64"/>
      <c r="C5778" s="66"/>
      <c r="D5778" s="67"/>
      <c r="E5778" s="64"/>
      <c r="F5778" s="64"/>
      <c r="G5778" s="37" t="str">
        <f>IF(E5778="","",IF(OR(E5778="Project Management",E5778="Project Support",E5778="Sprint Management",E5778="Sprint Support"),"NA",ROUND((((VLOOKUP(AD5778,[2]Formula!V:X,3,0)))-SUMIF(AD:AD,AD5778,H:H)),2)))</f>
        <v/>
      </c>
      <c r="H5778" s="71"/>
      <c r="I5778" s="72"/>
      <c r="J5778" s="72"/>
      <c r="K5778" s="38" t="str">
        <f>IF(E5778="","",IF(OR(E5778="Project Management",E5778="Project Support",E5778="Sprint Management",E5778="Sprint Support"),"NA",(((SUMIF(AD:AD,AD5778,H:H)/VLOOKUP(AD5778,[2]Formula!V:X,3,0))*VLOOKUP(AD5778,[2]Formula!V:X,2,0))*H5778)/SUMIF(AD:AD,AD5778,H:H)))</f>
        <v/>
      </c>
      <c r="L5778" s="38" t="str">
        <f t="shared" si="541"/>
        <v/>
      </c>
      <c r="M5778" s="38" t="str">
        <f t="shared" si="542"/>
        <v/>
      </c>
      <c r="N5778" s="38" t="str">
        <f t="shared" si="544"/>
        <v/>
      </c>
      <c r="O5778" s="38" t="str">
        <f t="shared" si="540"/>
        <v/>
      </c>
      <c r="P5778" s="39" t="str">
        <f t="shared" si="545"/>
        <v/>
      </c>
      <c r="AC5778" s="42" t="str">
        <f>IF(B5778="","",VLOOKUP(B5778,[2]Formula!B:C,2,0))</f>
        <v/>
      </c>
      <c r="AD5778" s="43" t="str">
        <f t="shared" si="543"/>
        <v/>
      </c>
    </row>
    <row r="5779" spans="1:30" x14ac:dyDescent="0.25">
      <c r="A5779" s="64"/>
      <c r="B5779" s="64"/>
      <c r="C5779" s="66"/>
      <c r="D5779" s="67"/>
      <c r="E5779" s="64"/>
      <c r="F5779" s="64"/>
      <c r="G5779" s="37" t="str">
        <f>IF(E5779="","",IF(OR(E5779="Project Management",E5779="Project Support",E5779="Sprint Management",E5779="Sprint Support"),"NA",ROUND((((VLOOKUP(AD5779,[2]Formula!V:X,3,0)))-SUMIF(AD:AD,AD5779,H:H)),2)))</f>
        <v/>
      </c>
      <c r="H5779" s="71"/>
      <c r="I5779" s="72"/>
      <c r="J5779" s="72"/>
      <c r="K5779" s="38" t="str">
        <f>IF(E5779="","",IF(OR(E5779="Project Management",E5779="Project Support",E5779="Sprint Management",E5779="Sprint Support"),"NA",(((SUMIF(AD:AD,AD5779,H:H)/VLOOKUP(AD5779,[2]Formula!V:X,3,0))*VLOOKUP(AD5779,[2]Formula!V:X,2,0))*H5779)/SUMIF(AD:AD,AD5779,H:H)))</f>
        <v/>
      </c>
      <c r="L5779" s="38" t="str">
        <f t="shared" si="541"/>
        <v/>
      </c>
      <c r="M5779" s="38" t="str">
        <f t="shared" si="542"/>
        <v/>
      </c>
      <c r="N5779" s="38" t="str">
        <f t="shared" si="544"/>
        <v/>
      </c>
      <c r="O5779" s="38" t="str">
        <f t="shared" si="540"/>
        <v/>
      </c>
      <c r="P5779" s="39" t="str">
        <f t="shared" si="545"/>
        <v/>
      </c>
      <c r="AC5779" s="42" t="str">
        <f>IF(B5779="","",VLOOKUP(B5779,[2]Formula!B:C,2,0))</f>
        <v/>
      </c>
      <c r="AD5779" s="43" t="str">
        <f t="shared" si="543"/>
        <v/>
      </c>
    </row>
    <row r="5780" spans="1:30" x14ac:dyDescent="0.25">
      <c r="A5780" s="64"/>
      <c r="B5780" s="64"/>
      <c r="C5780" s="66"/>
      <c r="D5780" s="67"/>
      <c r="E5780" s="64"/>
      <c r="F5780" s="64"/>
      <c r="G5780" s="37" t="str">
        <f>IF(E5780="","",IF(OR(E5780="Project Management",E5780="Project Support",E5780="Sprint Management",E5780="Sprint Support"),"NA",ROUND((((VLOOKUP(AD5780,[2]Formula!V:X,3,0)))-SUMIF(AD:AD,AD5780,H:H)),2)))</f>
        <v/>
      </c>
      <c r="H5780" s="71"/>
      <c r="I5780" s="72"/>
      <c r="J5780" s="72"/>
      <c r="K5780" s="38" t="str">
        <f>IF(E5780="","",IF(OR(E5780="Project Management",E5780="Project Support",E5780="Sprint Management",E5780="Sprint Support"),"NA",(((SUMIF(AD:AD,AD5780,H:H)/VLOOKUP(AD5780,[2]Formula!V:X,3,0))*VLOOKUP(AD5780,[2]Formula!V:X,2,0))*H5780)/SUMIF(AD:AD,AD5780,H:H)))</f>
        <v/>
      </c>
      <c r="L5780" s="38" t="str">
        <f t="shared" si="541"/>
        <v/>
      </c>
      <c r="M5780" s="38" t="str">
        <f t="shared" si="542"/>
        <v/>
      </c>
      <c r="N5780" s="38" t="str">
        <f t="shared" si="544"/>
        <v/>
      </c>
      <c r="O5780" s="38" t="str">
        <f t="shared" si="540"/>
        <v/>
      </c>
      <c r="P5780" s="39" t="str">
        <f t="shared" si="545"/>
        <v/>
      </c>
      <c r="AC5780" s="42" t="str">
        <f>IF(B5780="","",VLOOKUP(B5780,[2]Formula!B:C,2,0))</f>
        <v/>
      </c>
      <c r="AD5780" s="43" t="str">
        <f t="shared" si="543"/>
        <v/>
      </c>
    </row>
    <row r="5781" spans="1:30" x14ac:dyDescent="0.25">
      <c r="A5781" s="64"/>
      <c r="B5781" s="64"/>
      <c r="C5781" s="66"/>
      <c r="D5781" s="67"/>
      <c r="E5781" s="64"/>
      <c r="F5781" s="64"/>
      <c r="G5781" s="37" t="str">
        <f>IF(E5781="","",IF(OR(E5781="Project Management",E5781="Project Support",E5781="Sprint Management",E5781="Sprint Support"),"NA",ROUND((((VLOOKUP(AD5781,[2]Formula!V:X,3,0)))-SUMIF(AD:AD,AD5781,H:H)),2)))</f>
        <v/>
      </c>
      <c r="H5781" s="71"/>
      <c r="I5781" s="72"/>
      <c r="J5781" s="72"/>
      <c r="K5781" s="38" t="str">
        <f>IF(E5781="","",IF(OR(E5781="Project Management",E5781="Project Support",E5781="Sprint Management",E5781="Sprint Support"),"NA",(((SUMIF(AD:AD,AD5781,H:H)/VLOOKUP(AD5781,[2]Formula!V:X,3,0))*VLOOKUP(AD5781,[2]Formula!V:X,2,0))*H5781)/SUMIF(AD:AD,AD5781,H:H)))</f>
        <v/>
      </c>
      <c r="L5781" s="38" t="str">
        <f t="shared" si="541"/>
        <v/>
      </c>
      <c r="M5781" s="38" t="str">
        <f t="shared" si="542"/>
        <v/>
      </c>
      <c r="N5781" s="38" t="str">
        <f t="shared" si="544"/>
        <v/>
      </c>
      <c r="O5781" s="38" t="str">
        <f t="shared" si="540"/>
        <v/>
      </c>
      <c r="P5781" s="39" t="str">
        <f t="shared" si="545"/>
        <v/>
      </c>
      <c r="AC5781" s="42" t="str">
        <f>IF(B5781="","",VLOOKUP(B5781,[2]Formula!B:C,2,0))</f>
        <v/>
      </c>
      <c r="AD5781" s="43" t="str">
        <f t="shared" si="543"/>
        <v/>
      </c>
    </row>
    <row r="5782" spans="1:30" x14ac:dyDescent="0.25">
      <c r="A5782" s="64"/>
      <c r="B5782" s="64"/>
      <c r="C5782" s="66"/>
      <c r="D5782" s="67"/>
      <c r="E5782" s="64"/>
      <c r="F5782" s="64"/>
      <c r="G5782" s="37" t="str">
        <f>IF(E5782="","",IF(OR(E5782="Project Management",E5782="Project Support",E5782="Sprint Management",E5782="Sprint Support"),"NA",ROUND((((VLOOKUP(AD5782,[2]Formula!V:X,3,0)))-SUMIF(AD:AD,AD5782,H:H)),2)))</f>
        <v/>
      </c>
      <c r="H5782" s="71"/>
      <c r="I5782" s="72"/>
      <c r="J5782" s="72"/>
      <c r="K5782" s="38" t="str">
        <f>IF(E5782="","",IF(OR(E5782="Project Management",E5782="Project Support",E5782="Sprint Management",E5782="Sprint Support"),"NA",(((SUMIF(AD:AD,AD5782,H:H)/VLOOKUP(AD5782,[2]Formula!V:X,3,0))*VLOOKUP(AD5782,[2]Formula!V:X,2,0))*H5782)/SUMIF(AD:AD,AD5782,H:H)))</f>
        <v/>
      </c>
      <c r="L5782" s="38" t="str">
        <f t="shared" si="541"/>
        <v/>
      </c>
      <c r="M5782" s="38" t="str">
        <f t="shared" si="542"/>
        <v/>
      </c>
      <c r="N5782" s="38" t="str">
        <f t="shared" si="544"/>
        <v/>
      </c>
      <c r="O5782" s="38" t="str">
        <f t="shared" si="540"/>
        <v/>
      </c>
      <c r="P5782" s="39" t="str">
        <f t="shared" si="545"/>
        <v/>
      </c>
      <c r="AC5782" s="42" t="str">
        <f>IF(B5782="","",VLOOKUP(B5782,[2]Formula!B:C,2,0))</f>
        <v/>
      </c>
      <c r="AD5782" s="43" t="str">
        <f t="shared" si="543"/>
        <v/>
      </c>
    </row>
    <row r="5783" spans="1:30" x14ac:dyDescent="0.25">
      <c r="A5783" s="64"/>
      <c r="B5783" s="64"/>
      <c r="C5783" s="66"/>
      <c r="D5783" s="67"/>
      <c r="E5783" s="64"/>
      <c r="F5783" s="64"/>
      <c r="G5783" s="37" t="str">
        <f>IF(E5783="","",IF(OR(E5783="Project Management",E5783="Project Support",E5783="Sprint Management",E5783="Sprint Support"),"NA",ROUND((((VLOOKUP(AD5783,[2]Formula!V:X,3,0)))-SUMIF(AD:AD,AD5783,H:H)),2)))</f>
        <v/>
      </c>
      <c r="H5783" s="71"/>
      <c r="I5783" s="72"/>
      <c r="J5783" s="72"/>
      <c r="K5783" s="38" t="str">
        <f>IF(E5783="","",IF(OR(E5783="Project Management",E5783="Project Support",E5783="Sprint Management",E5783="Sprint Support"),"NA",(((SUMIF(AD:AD,AD5783,H:H)/VLOOKUP(AD5783,[2]Formula!V:X,3,0))*VLOOKUP(AD5783,[2]Formula!V:X,2,0))*H5783)/SUMIF(AD:AD,AD5783,H:H)))</f>
        <v/>
      </c>
      <c r="L5783" s="38" t="str">
        <f t="shared" si="541"/>
        <v/>
      </c>
      <c r="M5783" s="38" t="str">
        <f t="shared" si="542"/>
        <v/>
      </c>
      <c r="N5783" s="38" t="str">
        <f t="shared" si="544"/>
        <v/>
      </c>
      <c r="O5783" s="38" t="str">
        <f t="shared" si="540"/>
        <v/>
      </c>
      <c r="P5783" s="39" t="str">
        <f t="shared" si="545"/>
        <v/>
      </c>
      <c r="AC5783" s="42" t="str">
        <f>IF(B5783="","",VLOOKUP(B5783,[2]Formula!B:C,2,0))</f>
        <v/>
      </c>
      <c r="AD5783" s="43" t="str">
        <f t="shared" si="543"/>
        <v/>
      </c>
    </row>
    <row r="5784" spans="1:30" x14ac:dyDescent="0.25">
      <c r="A5784" s="64"/>
      <c r="B5784" s="64"/>
      <c r="C5784" s="66"/>
      <c r="D5784" s="67"/>
      <c r="E5784" s="64"/>
      <c r="F5784" s="64"/>
      <c r="G5784" s="37" t="str">
        <f>IF(E5784="","",IF(OR(E5784="Project Management",E5784="Project Support",E5784="Sprint Management",E5784="Sprint Support"),"NA",ROUND((((VLOOKUP(AD5784,[2]Formula!V:X,3,0)))-SUMIF(AD:AD,AD5784,H:H)),2)))</f>
        <v/>
      </c>
      <c r="H5784" s="71"/>
      <c r="I5784" s="72"/>
      <c r="J5784" s="72"/>
      <c r="K5784" s="38" t="str">
        <f>IF(E5784="","",IF(OR(E5784="Project Management",E5784="Project Support",E5784="Sprint Management",E5784="Sprint Support"),"NA",(((SUMIF(AD:AD,AD5784,H:H)/VLOOKUP(AD5784,[2]Formula!V:X,3,0))*VLOOKUP(AD5784,[2]Formula!V:X,2,0))*H5784)/SUMIF(AD:AD,AD5784,H:H)))</f>
        <v/>
      </c>
      <c r="L5784" s="38" t="str">
        <f t="shared" si="541"/>
        <v/>
      </c>
      <c r="M5784" s="38" t="str">
        <f t="shared" si="542"/>
        <v/>
      </c>
      <c r="N5784" s="38" t="str">
        <f t="shared" si="544"/>
        <v/>
      </c>
      <c r="O5784" s="38" t="str">
        <f t="shared" si="540"/>
        <v/>
      </c>
      <c r="P5784" s="39" t="str">
        <f t="shared" si="545"/>
        <v/>
      </c>
      <c r="AC5784" s="42" t="str">
        <f>IF(B5784="","",VLOOKUP(B5784,[2]Formula!B:C,2,0))</f>
        <v/>
      </c>
      <c r="AD5784" s="43" t="str">
        <f t="shared" si="543"/>
        <v/>
      </c>
    </row>
    <row r="5785" spans="1:30" x14ac:dyDescent="0.25">
      <c r="A5785" s="64"/>
      <c r="B5785" s="64"/>
      <c r="C5785" s="66"/>
      <c r="D5785" s="67"/>
      <c r="E5785" s="64"/>
      <c r="F5785" s="64"/>
      <c r="G5785" s="37" t="str">
        <f>IF(E5785="","",IF(OR(E5785="Project Management",E5785="Project Support",E5785="Sprint Management",E5785="Sprint Support"),"NA",ROUND((((VLOOKUP(AD5785,[2]Formula!V:X,3,0)))-SUMIF(AD:AD,AD5785,H:H)),2)))</f>
        <v/>
      </c>
      <c r="H5785" s="71"/>
      <c r="I5785" s="72"/>
      <c r="J5785" s="72"/>
      <c r="K5785" s="38" t="str">
        <f>IF(E5785="","",IF(OR(E5785="Project Management",E5785="Project Support",E5785="Sprint Management",E5785="Sprint Support"),"NA",(((SUMIF(AD:AD,AD5785,H:H)/VLOOKUP(AD5785,[2]Formula!V:X,3,0))*VLOOKUP(AD5785,[2]Formula!V:X,2,0))*H5785)/SUMIF(AD:AD,AD5785,H:H)))</f>
        <v/>
      </c>
      <c r="L5785" s="38" t="str">
        <f t="shared" si="541"/>
        <v/>
      </c>
      <c r="M5785" s="38" t="str">
        <f t="shared" si="542"/>
        <v/>
      </c>
      <c r="N5785" s="38" t="str">
        <f t="shared" si="544"/>
        <v/>
      </c>
      <c r="O5785" s="38" t="str">
        <f t="shared" si="540"/>
        <v/>
      </c>
      <c r="P5785" s="39" t="str">
        <f t="shared" si="545"/>
        <v/>
      </c>
      <c r="AC5785" s="42" t="str">
        <f>IF(B5785="","",VLOOKUP(B5785,[2]Formula!B:C,2,0))</f>
        <v/>
      </c>
      <c r="AD5785" s="43" t="str">
        <f t="shared" si="543"/>
        <v/>
      </c>
    </row>
    <row r="5786" spans="1:30" x14ac:dyDescent="0.25">
      <c r="A5786" s="64"/>
      <c r="B5786" s="64"/>
      <c r="C5786" s="66"/>
      <c r="D5786" s="67"/>
      <c r="E5786" s="64"/>
      <c r="F5786" s="64"/>
      <c r="G5786" s="37" t="str">
        <f>IF(E5786="","",IF(OR(E5786="Project Management",E5786="Project Support",E5786="Sprint Management",E5786="Sprint Support"),"NA",ROUND((((VLOOKUP(AD5786,[2]Formula!V:X,3,0)))-SUMIF(AD:AD,AD5786,H:H)),2)))</f>
        <v/>
      </c>
      <c r="H5786" s="71"/>
      <c r="I5786" s="72"/>
      <c r="J5786" s="72"/>
      <c r="K5786" s="38" t="str">
        <f>IF(E5786="","",IF(OR(E5786="Project Management",E5786="Project Support",E5786="Sprint Management",E5786="Sprint Support"),"NA",(((SUMIF(AD:AD,AD5786,H:H)/VLOOKUP(AD5786,[2]Formula!V:X,3,0))*VLOOKUP(AD5786,[2]Formula!V:X,2,0))*H5786)/SUMIF(AD:AD,AD5786,H:H)))</f>
        <v/>
      </c>
      <c r="L5786" s="38" t="str">
        <f t="shared" si="541"/>
        <v/>
      </c>
      <c r="M5786" s="38" t="str">
        <f t="shared" si="542"/>
        <v/>
      </c>
      <c r="N5786" s="38" t="str">
        <f t="shared" si="544"/>
        <v/>
      </c>
      <c r="O5786" s="38" t="str">
        <f t="shared" si="540"/>
        <v/>
      </c>
      <c r="P5786" s="39" t="str">
        <f t="shared" si="545"/>
        <v/>
      </c>
      <c r="AC5786" s="42" t="str">
        <f>IF(B5786="","",VLOOKUP(B5786,[2]Formula!B:C,2,0))</f>
        <v/>
      </c>
      <c r="AD5786" s="43" t="str">
        <f t="shared" si="543"/>
        <v/>
      </c>
    </row>
    <row r="5787" spans="1:30" x14ac:dyDescent="0.25">
      <c r="A5787" s="64"/>
      <c r="B5787" s="64"/>
      <c r="C5787" s="66"/>
      <c r="D5787" s="67"/>
      <c r="E5787" s="64"/>
      <c r="F5787" s="64"/>
      <c r="G5787" s="37" t="str">
        <f>IF(E5787="","",IF(OR(E5787="Project Management",E5787="Project Support",E5787="Sprint Management",E5787="Sprint Support"),"NA",ROUND((((VLOOKUP(AD5787,[2]Formula!V:X,3,0)))-SUMIF(AD:AD,AD5787,H:H)),2)))</f>
        <v/>
      </c>
      <c r="H5787" s="71"/>
      <c r="I5787" s="72"/>
      <c r="J5787" s="72"/>
      <c r="K5787" s="38" t="str">
        <f>IF(E5787="","",IF(OR(E5787="Project Management",E5787="Project Support",E5787="Sprint Management",E5787="Sprint Support"),"NA",(((SUMIF(AD:AD,AD5787,H:H)/VLOOKUP(AD5787,[2]Formula!V:X,3,0))*VLOOKUP(AD5787,[2]Formula!V:X,2,0))*H5787)/SUMIF(AD:AD,AD5787,H:H)))</f>
        <v/>
      </c>
      <c r="L5787" s="38" t="str">
        <f t="shared" si="541"/>
        <v/>
      </c>
      <c r="M5787" s="38" t="str">
        <f t="shared" si="542"/>
        <v/>
      </c>
      <c r="N5787" s="38" t="str">
        <f t="shared" si="544"/>
        <v/>
      </c>
      <c r="O5787" s="38" t="str">
        <f t="shared" si="540"/>
        <v/>
      </c>
      <c r="P5787" s="39" t="str">
        <f t="shared" si="545"/>
        <v/>
      </c>
      <c r="AC5787" s="42" t="str">
        <f>IF(B5787="","",VLOOKUP(B5787,[2]Formula!B:C,2,0))</f>
        <v/>
      </c>
      <c r="AD5787" s="43" t="str">
        <f t="shared" si="543"/>
        <v/>
      </c>
    </row>
    <row r="5788" spans="1:30" x14ac:dyDescent="0.25">
      <c r="A5788" s="64"/>
      <c r="B5788" s="64"/>
      <c r="C5788" s="66"/>
      <c r="D5788" s="67"/>
      <c r="E5788" s="64"/>
      <c r="F5788" s="64"/>
      <c r="G5788" s="37" t="str">
        <f>IF(E5788="","",IF(OR(E5788="Project Management",E5788="Project Support",E5788="Sprint Management",E5788="Sprint Support"),"NA",ROUND((((VLOOKUP(AD5788,[2]Formula!V:X,3,0)))-SUMIF(AD:AD,AD5788,H:H)),2)))</f>
        <v/>
      </c>
      <c r="H5788" s="71"/>
      <c r="I5788" s="72"/>
      <c r="J5788" s="72"/>
      <c r="K5788" s="38" t="str">
        <f>IF(E5788="","",IF(OR(E5788="Project Management",E5788="Project Support",E5788="Sprint Management",E5788="Sprint Support"),"NA",(((SUMIF(AD:AD,AD5788,H:H)/VLOOKUP(AD5788,[2]Formula!V:X,3,0))*VLOOKUP(AD5788,[2]Formula!V:X,2,0))*H5788)/SUMIF(AD:AD,AD5788,H:H)))</f>
        <v/>
      </c>
      <c r="L5788" s="38" t="str">
        <f t="shared" si="541"/>
        <v/>
      </c>
      <c r="M5788" s="38" t="str">
        <f t="shared" si="542"/>
        <v/>
      </c>
      <c r="N5788" s="38" t="str">
        <f t="shared" si="544"/>
        <v/>
      </c>
      <c r="O5788" s="38" t="str">
        <f t="shared" si="540"/>
        <v/>
      </c>
      <c r="P5788" s="39" t="str">
        <f t="shared" si="545"/>
        <v/>
      </c>
      <c r="AC5788" s="42" t="str">
        <f>IF(B5788="","",VLOOKUP(B5788,[2]Formula!B:C,2,0))</f>
        <v/>
      </c>
      <c r="AD5788" s="43" t="str">
        <f t="shared" si="543"/>
        <v/>
      </c>
    </row>
    <row r="5789" spans="1:30" x14ac:dyDescent="0.25">
      <c r="A5789" s="64"/>
      <c r="B5789" s="64"/>
      <c r="C5789" s="66"/>
      <c r="D5789" s="67"/>
      <c r="E5789" s="64"/>
      <c r="F5789" s="64"/>
      <c r="G5789" s="37" t="str">
        <f>IF(E5789="","",IF(OR(E5789="Project Management",E5789="Project Support",E5789="Sprint Management",E5789="Sprint Support"),"NA",ROUND((((VLOOKUP(AD5789,[2]Formula!V:X,3,0)))-SUMIF(AD:AD,AD5789,H:H)),2)))</f>
        <v/>
      </c>
      <c r="H5789" s="71"/>
      <c r="I5789" s="72"/>
      <c r="J5789" s="72"/>
      <c r="K5789" s="38" t="str">
        <f>IF(E5789="","",IF(OR(E5789="Project Management",E5789="Project Support",E5789="Sprint Management",E5789="Sprint Support"),"NA",(((SUMIF(AD:AD,AD5789,H:H)/VLOOKUP(AD5789,[2]Formula!V:X,3,0))*VLOOKUP(AD5789,[2]Formula!V:X,2,0))*H5789)/SUMIF(AD:AD,AD5789,H:H)))</f>
        <v/>
      </c>
      <c r="L5789" s="38" t="str">
        <f t="shared" si="541"/>
        <v/>
      </c>
      <c r="M5789" s="38" t="str">
        <f t="shared" si="542"/>
        <v/>
      </c>
      <c r="N5789" s="38" t="str">
        <f t="shared" si="544"/>
        <v/>
      </c>
      <c r="O5789" s="38" t="str">
        <f t="shared" si="540"/>
        <v/>
      </c>
      <c r="P5789" s="39" t="str">
        <f t="shared" si="545"/>
        <v/>
      </c>
      <c r="AC5789" s="42" t="str">
        <f>IF(B5789="","",VLOOKUP(B5789,[2]Formula!B:C,2,0))</f>
        <v/>
      </c>
      <c r="AD5789" s="43" t="str">
        <f t="shared" si="543"/>
        <v/>
      </c>
    </row>
    <row r="5790" spans="1:30" x14ac:dyDescent="0.25">
      <c r="A5790" s="64"/>
      <c r="B5790" s="64"/>
      <c r="C5790" s="66"/>
      <c r="D5790" s="67"/>
      <c r="E5790" s="64"/>
      <c r="F5790" s="64"/>
      <c r="G5790" s="37" t="str">
        <f>IF(E5790="","",IF(OR(E5790="Project Management",E5790="Project Support",E5790="Sprint Management",E5790="Sprint Support"),"NA",ROUND((((VLOOKUP(AD5790,[2]Formula!V:X,3,0)))-SUMIF(AD:AD,AD5790,H:H)),2)))</f>
        <v/>
      </c>
      <c r="H5790" s="71"/>
      <c r="I5790" s="72"/>
      <c r="J5790" s="72"/>
      <c r="K5790" s="38" t="str">
        <f>IF(E5790="","",IF(OR(E5790="Project Management",E5790="Project Support",E5790="Sprint Management",E5790="Sprint Support"),"NA",(((SUMIF(AD:AD,AD5790,H:H)/VLOOKUP(AD5790,[2]Formula!V:X,3,0))*VLOOKUP(AD5790,[2]Formula!V:X,2,0))*H5790)/SUMIF(AD:AD,AD5790,H:H)))</f>
        <v/>
      </c>
      <c r="L5790" s="38" t="str">
        <f t="shared" si="541"/>
        <v/>
      </c>
      <c r="M5790" s="38" t="str">
        <f t="shared" si="542"/>
        <v/>
      </c>
      <c r="N5790" s="38" t="str">
        <f t="shared" si="544"/>
        <v/>
      </c>
      <c r="O5790" s="38" t="str">
        <f t="shared" si="540"/>
        <v/>
      </c>
      <c r="P5790" s="39" t="str">
        <f t="shared" si="545"/>
        <v/>
      </c>
      <c r="AC5790" s="42" t="str">
        <f>IF(B5790="","",VLOOKUP(B5790,[2]Formula!B:C,2,0))</f>
        <v/>
      </c>
      <c r="AD5790" s="43" t="str">
        <f t="shared" si="543"/>
        <v/>
      </c>
    </row>
    <row r="5791" spans="1:30" x14ac:dyDescent="0.25">
      <c r="A5791" s="64"/>
      <c r="B5791" s="64"/>
      <c r="C5791" s="66"/>
      <c r="D5791" s="67"/>
      <c r="E5791" s="64"/>
      <c r="F5791" s="64"/>
      <c r="G5791" s="37" t="str">
        <f>IF(E5791="","",IF(OR(E5791="Project Management",E5791="Project Support",E5791="Sprint Management",E5791="Sprint Support"),"NA",ROUND((((VLOOKUP(AD5791,[2]Formula!V:X,3,0)))-SUMIF(AD:AD,AD5791,H:H)),2)))</f>
        <v/>
      </c>
      <c r="H5791" s="71"/>
      <c r="I5791" s="72"/>
      <c r="J5791" s="72"/>
      <c r="K5791" s="38" t="str">
        <f>IF(E5791="","",IF(OR(E5791="Project Management",E5791="Project Support",E5791="Sprint Management",E5791="Sprint Support"),"NA",(((SUMIF(AD:AD,AD5791,H:H)/VLOOKUP(AD5791,[2]Formula!V:X,3,0))*VLOOKUP(AD5791,[2]Formula!V:X,2,0))*H5791)/SUMIF(AD:AD,AD5791,H:H)))</f>
        <v/>
      </c>
      <c r="L5791" s="38" t="str">
        <f t="shared" si="541"/>
        <v/>
      </c>
      <c r="M5791" s="38" t="str">
        <f t="shared" si="542"/>
        <v/>
      </c>
      <c r="N5791" s="38" t="str">
        <f t="shared" si="544"/>
        <v/>
      </c>
      <c r="O5791" s="38" t="str">
        <f t="shared" si="540"/>
        <v/>
      </c>
      <c r="P5791" s="39" t="str">
        <f t="shared" si="545"/>
        <v/>
      </c>
      <c r="AC5791" s="42" t="str">
        <f>IF(B5791="","",VLOOKUP(B5791,[2]Formula!B:C,2,0))</f>
        <v/>
      </c>
      <c r="AD5791" s="43" t="str">
        <f t="shared" si="543"/>
        <v/>
      </c>
    </row>
    <row r="5792" spans="1:30" x14ac:dyDescent="0.25">
      <c r="A5792" s="64"/>
      <c r="B5792" s="64"/>
      <c r="C5792" s="66"/>
      <c r="D5792" s="67"/>
      <c r="E5792" s="64"/>
      <c r="F5792" s="64"/>
      <c r="G5792" s="37" t="str">
        <f>IF(E5792="","",IF(OR(E5792="Project Management",E5792="Project Support",E5792="Sprint Management",E5792="Sprint Support"),"NA",ROUND((((VLOOKUP(AD5792,[2]Formula!V:X,3,0)))-SUMIF(AD:AD,AD5792,H:H)),2)))</f>
        <v/>
      </c>
      <c r="H5792" s="71"/>
      <c r="I5792" s="72"/>
      <c r="J5792" s="72"/>
      <c r="K5792" s="38" t="str">
        <f>IF(E5792="","",IF(OR(E5792="Project Management",E5792="Project Support",E5792="Sprint Management",E5792="Sprint Support"),"NA",(((SUMIF(AD:AD,AD5792,H:H)/VLOOKUP(AD5792,[2]Formula!V:X,3,0))*VLOOKUP(AD5792,[2]Formula!V:X,2,0))*H5792)/SUMIF(AD:AD,AD5792,H:H)))</f>
        <v/>
      </c>
      <c r="L5792" s="38" t="str">
        <f t="shared" si="541"/>
        <v/>
      </c>
      <c r="M5792" s="38" t="str">
        <f t="shared" si="542"/>
        <v/>
      </c>
      <c r="N5792" s="38" t="str">
        <f t="shared" si="544"/>
        <v/>
      </c>
      <c r="O5792" s="38" t="str">
        <f t="shared" si="540"/>
        <v/>
      </c>
      <c r="P5792" s="39" t="str">
        <f t="shared" si="545"/>
        <v/>
      </c>
      <c r="AC5792" s="42" t="str">
        <f>IF(B5792="","",VLOOKUP(B5792,[2]Formula!B:C,2,0))</f>
        <v/>
      </c>
      <c r="AD5792" s="43" t="str">
        <f t="shared" si="543"/>
        <v/>
      </c>
    </row>
    <row r="5793" spans="1:30" x14ac:dyDescent="0.25">
      <c r="A5793" s="64"/>
      <c r="B5793" s="64"/>
      <c r="C5793" s="66"/>
      <c r="D5793" s="67"/>
      <c r="E5793" s="64"/>
      <c r="F5793" s="64"/>
      <c r="G5793" s="37" t="str">
        <f>IF(E5793="","",IF(OR(E5793="Project Management",E5793="Project Support",E5793="Sprint Management",E5793="Sprint Support"),"NA",ROUND((((VLOOKUP(AD5793,[2]Formula!V:X,3,0)))-SUMIF(AD:AD,AD5793,H:H)),2)))</f>
        <v/>
      </c>
      <c r="H5793" s="71"/>
      <c r="I5793" s="72"/>
      <c r="J5793" s="72"/>
      <c r="K5793" s="38" t="str">
        <f>IF(E5793="","",IF(OR(E5793="Project Management",E5793="Project Support",E5793="Sprint Management",E5793="Sprint Support"),"NA",(((SUMIF(AD:AD,AD5793,H:H)/VLOOKUP(AD5793,[2]Formula!V:X,3,0))*VLOOKUP(AD5793,[2]Formula!V:X,2,0))*H5793)/SUMIF(AD:AD,AD5793,H:H)))</f>
        <v/>
      </c>
      <c r="L5793" s="38" t="str">
        <f t="shared" si="541"/>
        <v/>
      </c>
      <c r="M5793" s="38" t="str">
        <f t="shared" si="542"/>
        <v/>
      </c>
      <c r="N5793" s="38" t="str">
        <f t="shared" si="544"/>
        <v/>
      </c>
      <c r="O5793" s="38" t="str">
        <f t="shared" si="540"/>
        <v/>
      </c>
      <c r="P5793" s="39" t="str">
        <f t="shared" si="545"/>
        <v/>
      </c>
      <c r="AC5793" s="42" t="str">
        <f>IF(B5793="","",VLOOKUP(B5793,[2]Formula!B:C,2,0))</f>
        <v/>
      </c>
      <c r="AD5793" s="43" t="str">
        <f t="shared" si="543"/>
        <v/>
      </c>
    </row>
    <row r="5794" spans="1:30" x14ac:dyDescent="0.25">
      <c r="A5794" s="64"/>
      <c r="B5794" s="64"/>
      <c r="C5794" s="66"/>
      <c r="D5794" s="67"/>
      <c r="E5794" s="64"/>
      <c r="F5794" s="64"/>
      <c r="G5794" s="37" t="str">
        <f>IF(E5794="","",IF(OR(E5794="Project Management",E5794="Project Support",E5794="Sprint Management",E5794="Sprint Support"),"NA",ROUND((((VLOOKUP(AD5794,[2]Formula!V:X,3,0)))-SUMIF(AD:AD,AD5794,H:H)),2)))</f>
        <v/>
      </c>
      <c r="H5794" s="71"/>
      <c r="I5794" s="72"/>
      <c r="J5794" s="72"/>
      <c r="K5794" s="38" t="str">
        <f>IF(E5794="","",IF(OR(E5794="Project Management",E5794="Project Support",E5794="Sprint Management",E5794="Sprint Support"),"NA",(((SUMIF(AD:AD,AD5794,H:H)/VLOOKUP(AD5794,[2]Formula!V:X,3,0))*VLOOKUP(AD5794,[2]Formula!V:X,2,0))*H5794)/SUMIF(AD:AD,AD5794,H:H)))</f>
        <v/>
      </c>
      <c r="L5794" s="38" t="str">
        <f t="shared" si="541"/>
        <v/>
      </c>
      <c r="M5794" s="38" t="str">
        <f t="shared" si="542"/>
        <v/>
      </c>
      <c r="N5794" s="38" t="str">
        <f t="shared" si="544"/>
        <v/>
      </c>
      <c r="O5794" s="38" t="str">
        <f t="shared" si="540"/>
        <v/>
      </c>
      <c r="P5794" s="39" t="str">
        <f t="shared" si="545"/>
        <v/>
      </c>
      <c r="AC5794" s="42" t="str">
        <f>IF(B5794="","",VLOOKUP(B5794,[2]Formula!B:C,2,0))</f>
        <v/>
      </c>
      <c r="AD5794" s="43" t="str">
        <f t="shared" si="543"/>
        <v/>
      </c>
    </row>
    <row r="5795" spans="1:30" x14ac:dyDescent="0.25">
      <c r="A5795" s="64"/>
      <c r="B5795" s="64"/>
      <c r="C5795" s="66"/>
      <c r="D5795" s="67"/>
      <c r="E5795" s="64"/>
      <c r="F5795" s="64"/>
      <c r="G5795" s="37" t="str">
        <f>IF(E5795="","",IF(OR(E5795="Project Management",E5795="Project Support",E5795="Sprint Management",E5795="Sprint Support"),"NA",ROUND((((VLOOKUP(AD5795,[2]Formula!V:X,3,0)))-SUMIF(AD:AD,AD5795,H:H)),2)))</f>
        <v/>
      </c>
      <c r="H5795" s="71"/>
      <c r="I5795" s="72"/>
      <c r="J5795" s="72"/>
      <c r="K5795" s="38" t="str">
        <f>IF(E5795="","",IF(OR(E5795="Project Management",E5795="Project Support",E5795="Sprint Management",E5795="Sprint Support"),"NA",(((SUMIF(AD:AD,AD5795,H:H)/VLOOKUP(AD5795,[2]Formula!V:X,3,0))*VLOOKUP(AD5795,[2]Formula!V:X,2,0))*H5795)/SUMIF(AD:AD,AD5795,H:H)))</f>
        <v/>
      </c>
      <c r="L5795" s="38" t="str">
        <f t="shared" si="541"/>
        <v/>
      </c>
      <c r="M5795" s="38" t="str">
        <f t="shared" si="542"/>
        <v/>
      </c>
      <c r="N5795" s="38" t="str">
        <f t="shared" si="544"/>
        <v/>
      </c>
      <c r="O5795" s="38" t="str">
        <f t="shared" si="540"/>
        <v/>
      </c>
      <c r="P5795" s="39" t="str">
        <f t="shared" si="545"/>
        <v/>
      </c>
      <c r="AC5795" s="42" t="str">
        <f>IF(B5795="","",VLOOKUP(B5795,[2]Formula!B:C,2,0))</f>
        <v/>
      </c>
      <c r="AD5795" s="43" t="str">
        <f t="shared" si="543"/>
        <v/>
      </c>
    </row>
    <row r="5796" spans="1:30" x14ac:dyDescent="0.25">
      <c r="A5796" s="64"/>
      <c r="B5796" s="64"/>
      <c r="C5796" s="66"/>
      <c r="D5796" s="67"/>
      <c r="E5796" s="64"/>
      <c r="F5796" s="64"/>
      <c r="G5796" s="37" t="str">
        <f>IF(E5796="","",IF(OR(E5796="Project Management",E5796="Project Support",E5796="Sprint Management",E5796="Sprint Support"),"NA",ROUND((((VLOOKUP(AD5796,[2]Formula!V:X,3,0)))-SUMIF(AD:AD,AD5796,H:H)),2)))</f>
        <v/>
      </c>
      <c r="H5796" s="71"/>
      <c r="I5796" s="72"/>
      <c r="J5796" s="72"/>
      <c r="K5796" s="38" t="str">
        <f>IF(E5796="","",IF(OR(E5796="Project Management",E5796="Project Support",E5796="Sprint Management",E5796="Sprint Support"),"NA",(((SUMIF(AD:AD,AD5796,H:H)/VLOOKUP(AD5796,[2]Formula!V:X,3,0))*VLOOKUP(AD5796,[2]Formula!V:X,2,0))*H5796)/SUMIF(AD:AD,AD5796,H:H)))</f>
        <v/>
      </c>
      <c r="L5796" s="38" t="str">
        <f t="shared" si="541"/>
        <v/>
      </c>
      <c r="M5796" s="38" t="str">
        <f t="shared" si="542"/>
        <v/>
      </c>
      <c r="N5796" s="38" t="str">
        <f t="shared" si="544"/>
        <v/>
      </c>
      <c r="O5796" s="38" t="str">
        <f t="shared" si="540"/>
        <v/>
      </c>
      <c r="P5796" s="39" t="str">
        <f t="shared" si="545"/>
        <v/>
      </c>
      <c r="AC5796" s="42" t="str">
        <f>IF(B5796="","",VLOOKUP(B5796,[2]Formula!B:C,2,0))</f>
        <v/>
      </c>
      <c r="AD5796" s="43" t="str">
        <f t="shared" si="543"/>
        <v/>
      </c>
    </row>
    <row r="5797" spans="1:30" x14ac:dyDescent="0.25">
      <c r="A5797" s="64"/>
      <c r="B5797" s="64"/>
      <c r="C5797" s="66"/>
      <c r="D5797" s="67"/>
      <c r="E5797" s="64"/>
      <c r="F5797" s="64"/>
      <c r="G5797" s="37" t="str">
        <f>IF(E5797="","",IF(OR(E5797="Project Management",E5797="Project Support",E5797="Sprint Management",E5797="Sprint Support"),"NA",ROUND((((VLOOKUP(AD5797,[2]Formula!V:X,3,0)))-SUMIF(AD:AD,AD5797,H:H)),2)))</f>
        <v/>
      </c>
      <c r="H5797" s="71"/>
      <c r="I5797" s="72"/>
      <c r="J5797" s="72"/>
      <c r="K5797" s="38" t="str">
        <f>IF(E5797="","",IF(OR(E5797="Project Management",E5797="Project Support",E5797="Sprint Management",E5797="Sprint Support"),"NA",(((SUMIF(AD:AD,AD5797,H:H)/VLOOKUP(AD5797,[2]Formula!V:X,3,0))*VLOOKUP(AD5797,[2]Formula!V:X,2,0))*H5797)/SUMIF(AD:AD,AD5797,H:H)))</f>
        <v/>
      </c>
      <c r="L5797" s="38" t="str">
        <f t="shared" si="541"/>
        <v/>
      </c>
      <c r="M5797" s="38" t="str">
        <f t="shared" si="542"/>
        <v/>
      </c>
      <c r="N5797" s="38" t="str">
        <f t="shared" si="544"/>
        <v/>
      </c>
      <c r="O5797" s="38" t="str">
        <f t="shared" si="540"/>
        <v/>
      </c>
      <c r="P5797" s="39" t="str">
        <f t="shared" si="545"/>
        <v/>
      </c>
      <c r="AC5797" s="42" t="str">
        <f>IF(B5797="","",VLOOKUP(B5797,[2]Formula!B:C,2,0))</f>
        <v/>
      </c>
      <c r="AD5797" s="43" t="str">
        <f t="shared" si="543"/>
        <v/>
      </c>
    </row>
    <row r="5798" spans="1:30" x14ac:dyDescent="0.25">
      <c r="A5798" s="64"/>
      <c r="B5798" s="64"/>
      <c r="C5798" s="66"/>
      <c r="D5798" s="67"/>
      <c r="E5798" s="64"/>
      <c r="F5798" s="64"/>
      <c r="G5798" s="37" t="str">
        <f>IF(E5798="","",IF(OR(E5798="Project Management",E5798="Project Support",E5798="Sprint Management",E5798="Sprint Support"),"NA",ROUND((((VLOOKUP(AD5798,[2]Formula!V:X,3,0)))-SUMIF(AD:AD,AD5798,H:H)),2)))</f>
        <v/>
      </c>
      <c r="H5798" s="71"/>
      <c r="I5798" s="72"/>
      <c r="J5798" s="72"/>
      <c r="K5798" s="38" t="str">
        <f>IF(E5798="","",IF(OR(E5798="Project Management",E5798="Project Support",E5798="Sprint Management",E5798="Sprint Support"),"NA",(((SUMIF(AD:AD,AD5798,H:H)/VLOOKUP(AD5798,[2]Formula!V:X,3,0))*VLOOKUP(AD5798,[2]Formula!V:X,2,0))*H5798)/SUMIF(AD:AD,AD5798,H:H)))</f>
        <v/>
      </c>
      <c r="L5798" s="38" t="str">
        <f t="shared" si="541"/>
        <v/>
      </c>
      <c r="M5798" s="38" t="str">
        <f t="shared" si="542"/>
        <v/>
      </c>
      <c r="N5798" s="38" t="str">
        <f t="shared" si="544"/>
        <v/>
      </c>
      <c r="O5798" s="38" t="str">
        <f t="shared" si="540"/>
        <v/>
      </c>
      <c r="P5798" s="39" t="str">
        <f t="shared" si="545"/>
        <v/>
      </c>
      <c r="AC5798" s="42" t="str">
        <f>IF(B5798="","",VLOOKUP(B5798,[2]Formula!B:C,2,0))</f>
        <v/>
      </c>
      <c r="AD5798" s="43" t="str">
        <f t="shared" si="543"/>
        <v/>
      </c>
    </row>
    <row r="5799" spans="1:30" x14ac:dyDescent="0.25">
      <c r="A5799" s="64"/>
      <c r="B5799" s="64"/>
      <c r="C5799" s="66"/>
      <c r="D5799" s="67"/>
      <c r="E5799" s="64"/>
      <c r="F5799" s="64"/>
      <c r="G5799" s="37" t="str">
        <f>IF(E5799="","",IF(OR(E5799="Project Management",E5799="Project Support",E5799="Sprint Management",E5799="Sprint Support"),"NA",ROUND((((VLOOKUP(AD5799,[2]Formula!V:X,3,0)))-SUMIF(AD:AD,AD5799,H:H)),2)))</f>
        <v/>
      </c>
      <c r="H5799" s="71"/>
      <c r="I5799" s="72"/>
      <c r="J5799" s="72"/>
      <c r="K5799" s="38" t="str">
        <f>IF(E5799="","",IF(OR(E5799="Project Management",E5799="Project Support",E5799="Sprint Management",E5799="Sprint Support"),"NA",(((SUMIF(AD:AD,AD5799,H:H)/VLOOKUP(AD5799,[2]Formula!V:X,3,0))*VLOOKUP(AD5799,[2]Formula!V:X,2,0))*H5799)/SUMIF(AD:AD,AD5799,H:H)))</f>
        <v/>
      </c>
      <c r="L5799" s="38" t="str">
        <f t="shared" si="541"/>
        <v/>
      </c>
      <c r="M5799" s="38" t="str">
        <f t="shared" si="542"/>
        <v/>
      </c>
      <c r="N5799" s="38" t="str">
        <f t="shared" si="544"/>
        <v/>
      </c>
      <c r="O5799" s="38" t="str">
        <f t="shared" si="540"/>
        <v/>
      </c>
      <c r="P5799" s="39" t="str">
        <f t="shared" si="545"/>
        <v/>
      </c>
      <c r="AC5799" s="42" t="str">
        <f>IF(B5799="","",VLOOKUP(B5799,[2]Formula!B:C,2,0))</f>
        <v/>
      </c>
      <c r="AD5799" s="43" t="str">
        <f t="shared" si="543"/>
        <v/>
      </c>
    </row>
    <row r="5800" spans="1:30" x14ac:dyDescent="0.25">
      <c r="A5800" s="64"/>
      <c r="B5800" s="64"/>
      <c r="C5800" s="66"/>
      <c r="D5800" s="67"/>
      <c r="E5800" s="64"/>
      <c r="F5800" s="64"/>
      <c r="G5800" s="37" t="str">
        <f>IF(E5800="","",IF(OR(E5800="Project Management",E5800="Project Support",E5800="Sprint Management",E5800="Sprint Support"),"NA",ROUND((((VLOOKUP(AD5800,[2]Formula!V:X,3,0)))-SUMIF(AD:AD,AD5800,H:H)),2)))</f>
        <v/>
      </c>
      <c r="H5800" s="71"/>
      <c r="I5800" s="72"/>
      <c r="J5800" s="72"/>
      <c r="K5800" s="38" t="str">
        <f>IF(E5800="","",IF(OR(E5800="Project Management",E5800="Project Support",E5800="Sprint Management",E5800="Sprint Support"),"NA",(((SUMIF(AD:AD,AD5800,H:H)/VLOOKUP(AD5800,[2]Formula!V:X,3,0))*VLOOKUP(AD5800,[2]Formula!V:X,2,0))*H5800)/SUMIF(AD:AD,AD5800,H:H)))</f>
        <v/>
      </c>
      <c r="L5800" s="38" t="str">
        <f t="shared" si="541"/>
        <v/>
      </c>
      <c r="M5800" s="38" t="str">
        <f t="shared" si="542"/>
        <v/>
      </c>
      <c r="N5800" s="38" t="str">
        <f t="shared" si="544"/>
        <v/>
      </c>
      <c r="O5800" s="38" t="str">
        <f t="shared" si="540"/>
        <v/>
      </c>
      <c r="P5800" s="39" t="str">
        <f t="shared" si="545"/>
        <v/>
      </c>
      <c r="AC5800" s="42" t="str">
        <f>IF(B5800="","",VLOOKUP(B5800,[2]Formula!B:C,2,0))</f>
        <v/>
      </c>
      <c r="AD5800" s="43" t="str">
        <f t="shared" si="543"/>
        <v/>
      </c>
    </row>
    <row r="5801" spans="1:30" x14ac:dyDescent="0.25">
      <c r="A5801" s="64"/>
      <c r="B5801" s="64"/>
      <c r="C5801" s="66"/>
      <c r="D5801" s="67"/>
      <c r="E5801" s="64"/>
      <c r="F5801" s="64"/>
      <c r="G5801" s="37" t="str">
        <f>IF(E5801="","",IF(OR(E5801="Project Management",E5801="Project Support",E5801="Sprint Management",E5801="Sprint Support"),"NA",ROUND((((VLOOKUP(AD5801,[2]Formula!V:X,3,0)))-SUMIF(AD:AD,AD5801,H:H)),2)))</f>
        <v/>
      </c>
      <c r="H5801" s="71"/>
      <c r="I5801" s="72"/>
      <c r="J5801" s="72"/>
      <c r="K5801" s="38" t="str">
        <f>IF(E5801="","",IF(OR(E5801="Project Management",E5801="Project Support",E5801="Sprint Management",E5801="Sprint Support"),"NA",(((SUMIF(AD:AD,AD5801,H:H)/VLOOKUP(AD5801,[2]Formula!V:X,3,0))*VLOOKUP(AD5801,[2]Formula!V:X,2,0))*H5801)/SUMIF(AD:AD,AD5801,H:H)))</f>
        <v/>
      </c>
      <c r="L5801" s="38" t="str">
        <f t="shared" si="541"/>
        <v/>
      </c>
      <c r="M5801" s="38" t="str">
        <f t="shared" si="542"/>
        <v/>
      </c>
      <c r="N5801" s="38" t="str">
        <f t="shared" si="544"/>
        <v/>
      </c>
      <c r="O5801" s="38" t="str">
        <f t="shared" si="540"/>
        <v/>
      </c>
      <c r="P5801" s="39" t="str">
        <f t="shared" si="545"/>
        <v/>
      </c>
      <c r="AC5801" s="42" t="str">
        <f>IF(B5801="","",VLOOKUP(B5801,[2]Formula!B:C,2,0))</f>
        <v/>
      </c>
      <c r="AD5801" s="43" t="str">
        <f t="shared" si="543"/>
        <v/>
      </c>
    </row>
    <row r="5802" spans="1:30" x14ac:dyDescent="0.25">
      <c r="A5802" s="64"/>
      <c r="B5802" s="64"/>
      <c r="C5802" s="66"/>
      <c r="D5802" s="67"/>
      <c r="E5802" s="64"/>
      <c r="F5802" s="64"/>
      <c r="G5802" s="37" t="str">
        <f>IF(E5802="","",IF(OR(E5802="Project Management",E5802="Project Support",E5802="Sprint Management",E5802="Sprint Support"),"NA",ROUND((((VLOOKUP(AD5802,[2]Formula!V:X,3,0)))-SUMIF(AD:AD,AD5802,H:H)),2)))</f>
        <v/>
      </c>
      <c r="H5802" s="71"/>
      <c r="I5802" s="72"/>
      <c r="J5802" s="72"/>
      <c r="K5802" s="38" t="str">
        <f>IF(E5802="","",IF(OR(E5802="Project Management",E5802="Project Support",E5802="Sprint Management",E5802="Sprint Support"),"NA",(((SUMIF(AD:AD,AD5802,H:H)/VLOOKUP(AD5802,[2]Formula!V:X,3,0))*VLOOKUP(AD5802,[2]Formula!V:X,2,0))*H5802)/SUMIF(AD:AD,AD5802,H:H)))</f>
        <v/>
      </c>
      <c r="L5802" s="38" t="str">
        <f t="shared" si="541"/>
        <v/>
      </c>
      <c r="M5802" s="38" t="str">
        <f t="shared" si="542"/>
        <v/>
      </c>
      <c r="N5802" s="38" t="str">
        <f t="shared" si="544"/>
        <v/>
      </c>
      <c r="O5802" s="38" t="str">
        <f t="shared" si="540"/>
        <v/>
      </c>
      <c r="P5802" s="39" t="str">
        <f t="shared" si="545"/>
        <v/>
      </c>
      <c r="AC5802" s="42" t="str">
        <f>IF(B5802="","",VLOOKUP(B5802,[2]Formula!B:C,2,0))</f>
        <v/>
      </c>
      <c r="AD5802" s="43" t="str">
        <f t="shared" si="543"/>
        <v/>
      </c>
    </row>
    <row r="5803" spans="1:30" x14ac:dyDescent="0.25">
      <c r="A5803" s="64"/>
      <c r="B5803" s="64"/>
      <c r="C5803" s="66"/>
      <c r="D5803" s="67"/>
      <c r="E5803" s="64"/>
      <c r="F5803" s="64"/>
      <c r="G5803" s="37" t="str">
        <f>IF(E5803="","",IF(OR(E5803="Project Management",E5803="Project Support",E5803="Sprint Management",E5803="Sprint Support"),"NA",ROUND((((VLOOKUP(AD5803,[2]Formula!V:X,3,0)))-SUMIF(AD:AD,AD5803,H:H)),2)))</f>
        <v/>
      </c>
      <c r="H5803" s="71"/>
      <c r="I5803" s="72"/>
      <c r="J5803" s="72"/>
      <c r="K5803" s="38" t="str">
        <f>IF(E5803="","",IF(OR(E5803="Project Management",E5803="Project Support",E5803="Sprint Management",E5803="Sprint Support"),"NA",(((SUMIF(AD:AD,AD5803,H:H)/VLOOKUP(AD5803,[2]Formula!V:X,3,0))*VLOOKUP(AD5803,[2]Formula!V:X,2,0))*H5803)/SUMIF(AD:AD,AD5803,H:H)))</f>
        <v/>
      </c>
      <c r="L5803" s="38" t="str">
        <f t="shared" si="541"/>
        <v/>
      </c>
      <c r="M5803" s="38" t="str">
        <f t="shared" si="542"/>
        <v/>
      </c>
      <c r="N5803" s="38" t="str">
        <f t="shared" si="544"/>
        <v/>
      </c>
      <c r="O5803" s="38" t="str">
        <f t="shared" si="540"/>
        <v/>
      </c>
      <c r="P5803" s="39" t="str">
        <f t="shared" si="545"/>
        <v/>
      </c>
      <c r="AC5803" s="42" t="str">
        <f>IF(B5803="","",VLOOKUP(B5803,[2]Formula!B:C,2,0))</f>
        <v/>
      </c>
      <c r="AD5803" s="43" t="str">
        <f t="shared" si="543"/>
        <v/>
      </c>
    </row>
    <row r="5804" spans="1:30" x14ac:dyDescent="0.25">
      <c r="A5804" s="64"/>
      <c r="B5804" s="64"/>
      <c r="C5804" s="66"/>
      <c r="D5804" s="67"/>
      <c r="E5804" s="64"/>
      <c r="F5804" s="64"/>
      <c r="G5804" s="37" t="str">
        <f>IF(E5804="","",IF(OR(E5804="Project Management",E5804="Project Support",E5804="Sprint Management",E5804="Sprint Support"),"NA",ROUND((((VLOOKUP(AD5804,[2]Formula!V:X,3,0)))-SUMIF(AD:AD,AD5804,H:H)),2)))</f>
        <v/>
      </c>
      <c r="H5804" s="71"/>
      <c r="I5804" s="72"/>
      <c r="J5804" s="72"/>
      <c r="K5804" s="38" t="str">
        <f>IF(E5804="","",IF(OR(E5804="Project Management",E5804="Project Support",E5804="Sprint Management",E5804="Sprint Support"),"NA",(((SUMIF(AD:AD,AD5804,H:H)/VLOOKUP(AD5804,[2]Formula!V:X,3,0))*VLOOKUP(AD5804,[2]Formula!V:X,2,0))*H5804)/SUMIF(AD:AD,AD5804,H:H)))</f>
        <v/>
      </c>
      <c r="L5804" s="38" t="str">
        <f t="shared" si="541"/>
        <v/>
      </c>
      <c r="M5804" s="38" t="str">
        <f t="shared" si="542"/>
        <v/>
      </c>
      <c r="N5804" s="38" t="str">
        <f t="shared" si="544"/>
        <v/>
      </c>
      <c r="O5804" s="38" t="str">
        <f t="shared" si="540"/>
        <v/>
      </c>
      <c r="P5804" s="39" t="str">
        <f t="shared" si="545"/>
        <v/>
      </c>
      <c r="AC5804" s="42" t="str">
        <f>IF(B5804="","",VLOOKUP(B5804,[2]Formula!B:C,2,0))</f>
        <v/>
      </c>
      <c r="AD5804" s="43" t="str">
        <f t="shared" si="543"/>
        <v/>
      </c>
    </row>
    <row r="5805" spans="1:30" x14ac:dyDescent="0.25">
      <c r="A5805" s="64"/>
      <c r="B5805" s="64"/>
      <c r="C5805" s="66"/>
      <c r="D5805" s="67"/>
      <c r="E5805" s="64"/>
      <c r="F5805" s="64"/>
      <c r="G5805" s="37" t="str">
        <f>IF(E5805="","",IF(OR(E5805="Project Management",E5805="Project Support",E5805="Sprint Management",E5805="Sprint Support"),"NA",ROUND((((VLOOKUP(AD5805,[2]Formula!V:X,3,0)))-SUMIF(AD:AD,AD5805,H:H)),2)))</f>
        <v/>
      </c>
      <c r="H5805" s="71"/>
      <c r="I5805" s="72"/>
      <c r="J5805" s="72"/>
      <c r="K5805" s="38" t="str">
        <f>IF(E5805="","",IF(OR(E5805="Project Management",E5805="Project Support",E5805="Sprint Management",E5805="Sprint Support"),"NA",(((SUMIF(AD:AD,AD5805,H:H)/VLOOKUP(AD5805,[2]Formula!V:X,3,0))*VLOOKUP(AD5805,[2]Formula!V:X,2,0))*H5805)/SUMIF(AD:AD,AD5805,H:H)))</f>
        <v/>
      </c>
      <c r="L5805" s="38" t="str">
        <f t="shared" si="541"/>
        <v/>
      </c>
      <c r="M5805" s="38" t="str">
        <f t="shared" si="542"/>
        <v/>
      </c>
      <c r="N5805" s="38" t="str">
        <f t="shared" si="544"/>
        <v/>
      </c>
      <c r="O5805" s="38" t="str">
        <f t="shared" si="540"/>
        <v/>
      </c>
      <c r="P5805" s="39" t="str">
        <f t="shared" si="545"/>
        <v/>
      </c>
      <c r="AC5805" s="42" t="str">
        <f>IF(B5805="","",VLOOKUP(B5805,[2]Formula!B:C,2,0))</f>
        <v/>
      </c>
      <c r="AD5805" s="43" t="str">
        <f t="shared" si="543"/>
        <v/>
      </c>
    </row>
    <row r="5806" spans="1:30" x14ac:dyDescent="0.25">
      <c r="A5806" s="64"/>
      <c r="B5806" s="64"/>
      <c r="C5806" s="66"/>
      <c r="D5806" s="67"/>
      <c r="E5806" s="64"/>
      <c r="F5806" s="64"/>
      <c r="G5806" s="37" t="str">
        <f>IF(E5806="","",IF(OR(E5806="Project Management",E5806="Project Support",E5806="Sprint Management",E5806="Sprint Support"),"NA",ROUND((((VLOOKUP(AD5806,[2]Formula!V:X,3,0)))-SUMIF(AD:AD,AD5806,H:H)),2)))</f>
        <v/>
      </c>
      <c r="H5806" s="71"/>
      <c r="I5806" s="72"/>
      <c r="J5806" s="72"/>
      <c r="K5806" s="38" t="str">
        <f>IF(E5806="","",IF(OR(E5806="Project Management",E5806="Project Support",E5806="Sprint Management",E5806="Sprint Support"),"NA",(((SUMIF(AD:AD,AD5806,H:H)/VLOOKUP(AD5806,[2]Formula!V:X,3,0))*VLOOKUP(AD5806,[2]Formula!V:X,2,0))*H5806)/SUMIF(AD:AD,AD5806,H:H)))</f>
        <v/>
      </c>
      <c r="L5806" s="38" t="str">
        <f t="shared" si="541"/>
        <v/>
      </c>
      <c r="M5806" s="38" t="str">
        <f t="shared" si="542"/>
        <v/>
      </c>
      <c r="N5806" s="38" t="str">
        <f t="shared" si="544"/>
        <v/>
      </c>
      <c r="O5806" s="38" t="str">
        <f t="shared" si="540"/>
        <v/>
      </c>
      <c r="P5806" s="39" t="str">
        <f t="shared" si="545"/>
        <v/>
      </c>
      <c r="AC5806" s="42" t="str">
        <f>IF(B5806="","",VLOOKUP(B5806,[2]Formula!B:C,2,0))</f>
        <v/>
      </c>
      <c r="AD5806" s="43" t="str">
        <f t="shared" si="543"/>
        <v/>
      </c>
    </row>
    <row r="5807" spans="1:30" x14ac:dyDescent="0.25">
      <c r="A5807" s="64"/>
      <c r="B5807" s="64"/>
      <c r="C5807" s="66"/>
      <c r="D5807" s="67"/>
      <c r="E5807" s="64"/>
      <c r="F5807" s="64"/>
      <c r="G5807" s="37" t="str">
        <f>IF(E5807="","",IF(OR(E5807="Project Management",E5807="Project Support",E5807="Sprint Management",E5807="Sprint Support"),"NA",ROUND((((VLOOKUP(AD5807,[2]Formula!V:X,3,0)))-SUMIF(AD:AD,AD5807,H:H)),2)))</f>
        <v/>
      </c>
      <c r="H5807" s="71"/>
      <c r="I5807" s="72"/>
      <c r="J5807" s="72"/>
      <c r="K5807" s="38" t="str">
        <f>IF(E5807="","",IF(OR(E5807="Project Management",E5807="Project Support",E5807="Sprint Management",E5807="Sprint Support"),"NA",(((SUMIF(AD:AD,AD5807,H:H)/VLOOKUP(AD5807,[2]Formula!V:X,3,0))*VLOOKUP(AD5807,[2]Formula!V:X,2,0))*H5807)/SUMIF(AD:AD,AD5807,H:H)))</f>
        <v/>
      </c>
      <c r="L5807" s="38" t="str">
        <f t="shared" si="541"/>
        <v/>
      </c>
      <c r="M5807" s="38" t="str">
        <f t="shared" si="542"/>
        <v/>
      </c>
      <c r="N5807" s="38" t="str">
        <f t="shared" si="544"/>
        <v/>
      </c>
      <c r="O5807" s="38" t="str">
        <f t="shared" si="540"/>
        <v/>
      </c>
      <c r="P5807" s="39" t="str">
        <f t="shared" si="545"/>
        <v/>
      </c>
      <c r="AC5807" s="42" t="str">
        <f>IF(B5807="","",VLOOKUP(B5807,[2]Formula!B:C,2,0))</f>
        <v/>
      </c>
      <c r="AD5807" s="43" t="str">
        <f t="shared" si="543"/>
        <v/>
      </c>
    </row>
    <row r="5808" spans="1:30" x14ac:dyDescent="0.25">
      <c r="A5808" s="64"/>
      <c r="B5808" s="64"/>
      <c r="C5808" s="66"/>
      <c r="D5808" s="67"/>
      <c r="E5808" s="64"/>
      <c r="F5808" s="64"/>
      <c r="G5808" s="37" t="str">
        <f>IF(E5808="","",IF(OR(E5808="Project Management",E5808="Project Support",E5808="Sprint Management",E5808="Sprint Support"),"NA",ROUND((((VLOOKUP(AD5808,[2]Formula!V:X,3,0)))-SUMIF(AD:AD,AD5808,H:H)),2)))</f>
        <v/>
      </c>
      <c r="H5808" s="71"/>
      <c r="I5808" s="72"/>
      <c r="J5808" s="72"/>
      <c r="K5808" s="38" t="str">
        <f>IF(E5808="","",IF(OR(E5808="Project Management",E5808="Project Support",E5808="Sprint Management",E5808="Sprint Support"),"NA",(((SUMIF(AD:AD,AD5808,H:H)/VLOOKUP(AD5808,[2]Formula!V:X,3,0))*VLOOKUP(AD5808,[2]Formula!V:X,2,0))*H5808)/SUMIF(AD:AD,AD5808,H:H)))</f>
        <v/>
      </c>
      <c r="L5808" s="38" t="str">
        <f t="shared" si="541"/>
        <v/>
      </c>
      <c r="M5808" s="38" t="str">
        <f t="shared" si="542"/>
        <v/>
      </c>
      <c r="N5808" s="38" t="str">
        <f t="shared" si="544"/>
        <v/>
      </c>
      <c r="O5808" s="38" t="str">
        <f t="shared" si="540"/>
        <v/>
      </c>
      <c r="P5808" s="39" t="str">
        <f t="shared" si="545"/>
        <v/>
      </c>
      <c r="AC5808" s="42" t="str">
        <f>IF(B5808="","",VLOOKUP(B5808,[2]Formula!B:C,2,0))</f>
        <v/>
      </c>
      <c r="AD5808" s="43" t="str">
        <f t="shared" si="543"/>
        <v/>
      </c>
    </row>
    <row r="5809" spans="1:30" x14ac:dyDescent="0.25">
      <c r="A5809" s="64"/>
      <c r="B5809" s="64"/>
      <c r="C5809" s="66"/>
      <c r="D5809" s="67"/>
      <c r="E5809" s="64"/>
      <c r="F5809" s="64"/>
      <c r="G5809" s="37" t="str">
        <f>IF(E5809="","",IF(OR(E5809="Project Management",E5809="Project Support",E5809="Sprint Management",E5809="Sprint Support"),"NA",ROUND((((VLOOKUP(AD5809,[2]Formula!V:X,3,0)))-SUMIF(AD:AD,AD5809,H:H)),2)))</f>
        <v/>
      </c>
      <c r="H5809" s="71"/>
      <c r="I5809" s="72"/>
      <c r="J5809" s="72"/>
      <c r="K5809" s="38" t="str">
        <f>IF(E5809="","",IF(OR(E5809="Project Management",E5809="Project Support",E5809="Sprint Management",E5809="Sprint Support"),"NA",(((SUMIF(AD:AD,AD5809,H:H)/VLOOKUP(AD5809,[2]Formula!V:X,3,0))*VLOOKUP(AD5809,[2]Formula!V:X,2,0))*H5809)/SUMIF(AD:AD,AD5809,H:H)))</f>
        <v/>
      </c>
      <c r="L5809" s="38" t="str">
        <f t="shared" si="541"/>
        <v/>
      </c>
      <c r="M5809" s="38" t="str">
        <f t="shared" si="542"/>
        <v/>
      </c>
      <c r="N5809" s="38" t="str">
        <f t="shared" si="544"/>
        <v/>
      </c>
      <c r="O5809" s="38" t="str">
        <f t="shared" si="540"/>
        <v/>
      </c>
      <c r="P5809" s="39" t="str">
        <f t="shared" si="545"/>
        <v/>
      </c>
      <c r="AC5809" s="42" t="str">
        <f>IF(B5809="","",VLOOKUP(B5809,[2]Formula!B:C,2,0))</f>
        <v/>
      </c>
      <c r="AD5809" s="43" t="str">
        <f t="shared" si="543"/>
        <v/>
      </c>
    </row>
    <row r="5810" spans="1:30" x14ac:dyDescent="0.25">
      <c r="A5810" s="64"/>
      <c r="B5810" s="64"/>
      <c r="C5810" s="66"/>
      <c r="D5810" s="67"/>
      <c r="E5810" s="64"/>
      <c r="F5810" s="64"/>
      <c r="G5810" s="37" t="str">
        <f>IF(E5810="","",IF(OR(E5810="Project Management",E5810="Project Support",E5810="Sprint Management",E5810="Sprint Support"),"NA",ROUND((((VLOOKUP(AD5810,[2]Formula!V:X,3,0)))-SUMIF(AD:AD,AD5810,H:H)),2)))</f>
        <v/>
      </c>
      <c r="H5810" s="71"/>
      <c r="I5810" s="72"/>
      <c r="J5810" s="72"/>
      <c r="K5810" s="38" t="str">
        <f>IF(E5810="","",IF(OR(E5810="Project Management",E5810="Project Support",E5810="Sprint Management",E5810="Sprint Support"),"NA",(((SUMIF(AD:AD,AD5810,H:H)/VLOOKUP(AD5810,[2]Formula!V:X,3,0))*VLOOKUP(AD5810,[2]Formula!V:X,2,0))*H5810)/SUMIF(AD:AD,AD5810,H:H)))</f>
        <v/>
      </c>
      <c r="L5810" s="38" t="str">
        <f t="shared" si="541"/>
        <v/>
      </c>
      <c r="M5810" s="38" t="str">
        <f t="shared" si="542"/>
        <v/>
      </c>
      <c r="N5810" s="38" t="str">
        <f t="shared" si="544"/>
        <v/>
      </c>
      <c r="O5810" s="38" t="str">
        <f t="shared" si="540"/>
        <v/>
      </c>
      <c r="P5810" s="39" t="str">
        <f t="shared" si="545"/>
        <v/>
      </c>
      <c r="AC5810" s="42" t="str">
        <f>IF(B5810="","",VLOOKUP(B5810,[2]Formula!B:C,2,0))</f>
        <v/>
      </c>
      <c r="AD5810" s="43" t="str">
        <f t="shared" si="543"/>
        <v/>
      </c>
    </row>
    <row r="5811" spans="1:30" x14ac:dyDescent="0.25">
      <c r="A5811" s="64"/>
      <c r="B5811" s="64"/>
      <c r="C5811" s="66"/>
      <c r="D5811" s="67"/>
      <c r="E5811" s="64"/>
      <c r="F5811" s="64"/>
      <c r="G5811" s="37" t="str">
        <f>IF(E5811="","",IF(OR(E5811="Project Management",E5811="Project Support",E5811="Sprint Management",E5811="Sprint Support"),"NA",ROUND((((VLOOKUP(AD5811,[2]Formula!V:X,3,0)))-SUMIF(AD:AD,AD5811,H:H)),2)))</f>
        <v/>
      </c>
      <c r="H5811" s="71"/>
      <c r="I5811" s="72"/>
      <c r="J5811" s="72"/>
      <c r="K5811" s="38" t="str">
        <f>IF(E5811="","",IF(OR(E5811="Project Management",E5811="Project Support",E5811="Sprint Management",E5811="Sprint Support"),"NA",(((SUMIF(AD:AD,AD5811,H:H)/VLOOKUP(AD5811,[2]Formula!V:X,3,0))*VLOOKUP(AD5811,[2]Formula!V:X,2,0))*H5811)/SUMIF(AD:AD,AD5811,H:H)))</f>
        <v/>
      </c>
      <c r="L5811" s="38" t="str">
        <f t="shared" si="541"/>
        <v/>
      </c>
      <c r="M5811" s="38" t="str">
        <f t="shared" si="542"/>
        <v/>
      </c>
      <c r="N5811" s="38" t="str">
        <f t="shared" si="544"/>
        <v/>
      </c>
      <c r="O5811" s="38" t="str">
        <f t="shared" si="540"/>
        <v/>
      </c>
      <c r="P5811" s="39" t="str">
        <f t="shared" si="545"/>
        <v/>
      </c>
      <c r="AC5811" s="42" t="str">
        <f>IF(B5811="","",VLOOKUP(B5811,[2]Formula!B:C,2,0))</f>
        <v/>
      </c>
      <c r="AD5811" s="43" t="str">
        <f t="shared" si="543"/>
        <v/>
      </c>
    </row>
    <row r="5812" spans="1:30" x14ac:dyDescent="0.25">
      <c r="A5812" s="64"/>
      <c r="B5812" s="64"/>
      <c r="C5812" s="66"/>
      <c r="D5812" s="67"/>
      <c r="E5812" s="64"/>
      <c r="F5812" s="64"/>
      <c r="G5812" s="37" t="str">
        <f>IF(E5812="","",IF(OR(E5812="Project Management",E5812="Project Support",E5812="Sprint Management",E5812="Sprint Support"),"NA",ROUND((((VLOOKUP(AD5812,[2]Formula!V:X,3,0)))-SUMIF(AD:AD,AD5812,H:H)),2)))</f>
        <v/>
      </c>
      <c r="H5812" s="71"/>
      <c r="I5812" s="72"/>
      <c r="J5812" s="72"/>
      <c r="K5812" s="38" t="str">
        <f>IF(E5812="","",IF(OR(E5812="Project Management",E5812="Project Support",E5812="Sprint Management",E5812="Sprint Support"),"NA",(((SUMIF(AD:AD,AD5812,H:H)/VLOOKUP(AD5812,[2]Formula!V:X,3,0))*VLOOKUP(AD5812,[2]Formula!V:X,2,0))*H5812)/SUMIF(AD:AD,AD5812,H:H)))</f>
        <v/>
      </c>
      <c r="L5812" s="38" t="str">
        <f t="shared" si="541"/>
        <v/>
      </c>
      <c r="M5812" s="38" t="str">
        <f t="shared" si="542"/>
        <v/>
      </c>
      <c r="N5812" s="38" t="str">
        <f t="shared" si="544"/>
        <v/>
      </c>
      <c r="O5812" s="38" t="str">
        <f t="shared" si="540"/>
        <v/>
      </c>
      <c r="P5812" s="39" t="str">
        <f t="shared" si="545"/>
        <v/>
      </c>
      <c r="AC5812" s="42" t="str">
        <f>IF(B5812="","",VLOOKUP(B5812,[2]Formula!B:C,2,0))</f>
        <v/>
      </c>
      <c r="AD5812" s="43" t="str">
        <f t="shared" si="543"/>
        <v/>
      </c>
    </row>
    <row r="5813" spans="1:30" x14ac:dyDescent="0.25">
      <c r="A5813" s="64"/>
      <c r="B5813" s="64"/>
      <c r="C5813" s="66"/>
      <c r="D5813" s="67"/>
      <c r="E5813" s="64"/>
      <c r="F5813" s="64"/>
      <c r="G5813" s="37" t="str">
        <f>IF(E5813="","",IF(OR(E5813="Project Management",E5813="Project Support",E5813="Sprint Management",E5813="Sprint Support"),"NA",ROUND((((VLOOKUP(AD5813,[2]Formula!V:X,3,0)))-SUMIF(AD:AD,AD5813,H:H)),2)))</f>
        <v/>
      </c>
      <c r="H5813" s="71"/>
      <c r="I5813" s="72"/>
      <c r="J5813" s="72"/>
      <c r="K5813" s="38" t="str">
        <f>IF(E5813="","",IF(OR(E5813="Project Management",E5813="Project Support",E5813="Sprint Management",E5813="Sprint Support"),"NA",(((SUMIF(AD:AD,AD5813,H:H)/VLOOKUP(AD5813,[2]Formula!V:X,3,0))*VLOOKUP(AD5813,[2]Formula!V:X,2,0))*H5813)/SUMIF(AD:AD,AD5813,H:H)))</f>
        <v/>
      </c>
      <c r="L5813" s="38" t="str">
        <f t="shared" si="541"/>
        <v/>
      </c>
      <c r="M5813" s="38" t="str">
        <f t="shared" si="542"/>
        <v/>
      </c>
      <c r="N5813" s="38" t="str">
        <f t="shared" si="544"/>
        <v/>
      </c>
      <c r="O5813" s="38" t="str">
        <f t="shared" ref="O5813:O5876" si="546">IFERROR(L5813/M5813,"")</f>
        <v/>
      </c>
      <c r="P5813" s="39" t="str">
        <f t="shared" si="545"/>
        <v/>
      </c>
      <c r="AC5813" s="42" t="str">
        <f>IF(B5813="","",VLOOKUP(B5813,[2]Formula!B:C,2,0))</f>
        <v/>
      </c>
      <c r="AD5813" s="43" t="str">
        <f t="shared" si="543"/>
        <v/>
      </c>
    </row>
    <row r="5814" spans="1:30" x14ac:dyDescent="0.25">
      <c r="A5814" s="64"/>
      <c r="B5814" s="64"/>
      <c r="C5814" s="66"/>
      <c r="D5814" s="67"/>
      <c r="E5814" s="64"/>
      <c r="F5814" s="64"/>
      <c r="G5814" s="37" t="str">
        <f>IF(E5814="","",IF(OR(E5814="Project Management",E5814="Project Support",E5814="Sprint Management",E5814="Sprint Support"),"NA",ROUND((((VLOOKUP(AD5814,[2]Formula!V:X,3,0)))-SUMIF(AD:AD,AD5814,H:H)),2)))</f>
        <v/>
      </c>
      <c r="H5814" s="71"/>
      <c r="I5814" s="72"/>
      <c r="J5814" s="72"/>
      <c r="K5814" s="38" t="str">
        <f>IF(E5814="","",IF(OR(E5814="Project Management",E5814="Project Support",E5814="Sprint Management",E5814="Sprint Support"),"NA",(((SUMIF(AD:AD,AD5814,H:H)/VLOOKUP(AD5814,[2]Formula!V:X,3,0))*VLOOKUP(AD5814,[2]Formula!V:X,2,0))*H5814)/SUMIF(AD:AD,AD5814,H:H)))</f>
        <v/>
      </c>
      <c r="L5814" s="38" t="str">
        <f t="shared" si="541"/>
        <v/>
      </c>
      <c r="M5814" s="38" t="str">
        <f t="shared" si="542"/>
        <v/>
      </c>
      <c r="N5814" s="38" t="str">
        <f t="shared" si="544"/>
        <v/>
      </c>
      <c r="O5814" s="38" t="str">
        <f t="shared" si="546"/>
        <v/>
      </c>
      <c r="P5814" s="39" t="str">
        <f t="shared" si="545"/>
        <v/>
      </c>
      <c r="AC5814" s="42" t="str">
        <f>IF(B5814="","",VLOOKUP(B5814,[2]Formula!B:C,2,0))</f>
        <v/>
      </c>
      <c r="AD5814" s="43" t="str">
        <f t="shared" si="543"/>
        <v/>
      </c>
    </row>
    <row r="5815" spans="1:30" x14ac:dyDescent="0.25">
      <c r="A5815" s="64"/>
      <c r="B5815" s="64"/>
      <c r="C5815" s="66"/>
      <c r="D5815" s="67"/>
      <c r="E5815" s="64"/>
      <c r="F5815" s="64"/>
      <c r="G5815" s="37" t="str">
        <f>IF(E5815="","",IF(OR(E5815="Project Management",E5815="Project Support",E5815="Sprint Management",E5815="Sprint Support"),"NA",ROUND((((VLOOKUP(AD5815,[2]Formula!V:X,3,0)))-SUMIF(AD:AD,AD5815,H:H)),2)))</f>
        <v/>
      </c>
      <c r="H5815" s="71"/>
      <c r="I5815" s="72"/>
      <c r="J5815" s="72"/>
      <c r="K5815" s="38" t="str">
        <f>IF(E5815="","",IF(OR(E5815="Project Management",E5815="Project Support",E5815="Sprint Management",E5815="Sprint Support"),"NA",(((SUMIF(AD:AD,AD5815,H:H)/VLOOKUP(AD5815,[2]Formula!V:X,3,0))*VLOOKUP(AD5815,[2]Formula!V:X,2,0))*H5815)/SUMIF(AD:AD,AD5815,H:H)))</f>
        <v/>
      </c>
      <c r="L5815" s="38" t="str">
        <f t="shared" si="541"/>
        <v/>
      </c>
      <c r="M5815" s="38" t="str">
        <f t="shared" si="542"/>
        <v/>
      </c>
      <c r="N5815" s="38" t="str">
        <f t="shared" si="544"/>
        <v/>
      </c>
      <c r="O5815" s="38" t="str">
        <f t="shared" si="546"/>
        <v/>
      </c>
      <c r="P5815" s="39" t="str">
        <f t="shared" si="545"/>
        <v/>
      </c>
      <c r="AC5815" s="42" t="str">
        <f>IF(B5815="","",VLOOKUP(B5815,[2]Formula!B:C,2,0))</f>
        <v/>
      </c>
      <c r="AD5815" s="43" t="str">
        <f t="shared" si="543"/>
        <v/>
      </c>
    </row>
    <row r="5816" spans="1:30" x14ac:dyDescent="0.25">
      <c r="A5816" s="64"/>
      <c r="B5816" s="64"/>
      <c r="C5816" s="66"/>
      <c r="D5816" s="67"/>
      <c r="E5816" s="64"/>
      <c r="F5816" s="64"/>
      <c r="G5816" s="37" t="str">
        <f>IF(E5816="","",IF(OR(E5816="Project Management",E5816="Project Support",E5816="Sprint Management",E5816="Sprint Support"),"NA",ROUND((((VLOOKUP(AD5816,[2]Formula!V:X,3,0)))-SUMIF(AD:AD,AD5816,H:H)),2)))</f>
        <v/>
      </c>
      <c r="H5816" s="71"/>
      <c r="I5816" s="72"/>
      <c r="J5816" s="72"/>
      <c r="K5816" s="38" t="str">
        <f>IF(E5816="","",IF(OR(E5816="Project Management",E5816="Project Support",E5816="Sprint Management",E5816="Sprint Support"),"NA",(((SUMIF(AD:AD,AD5816,H:H)/VLOOKUP(AD5816,[2]Formula!V:X,3,0))*VLOOKUP(AD5816,[2]Formula!V:X,2,0))*H5816)/SUMIF(AD:AD,AD5816,H:H)))</f>
        <v/>
      </c>
      <c r="L5816" s="38" t="str">
        <f t="shared" si="541"/>
        <v/>
      </c>
      <c r="M5816" s="38" t="str">
        <f t="shared" si="542"/>
        <v/>
      </c>
      <c r="N5816" s="38" t="str">
        <f t="shared" si="544"/>
        <v/>
      </c>
      <c r="O5816" s="38" t="str">
        <f t="shared" si="546"/>
        <v/>
      </c>
      <c r="P5816" s="39" t="str">
        <f t="shared" si="545"/>
        <v/>
      </c>
      <c r="AC5816" s="42" t="str">
        <f>IF(B5816="","",VLOOKUP(B5816,[2]Formula!B:C,2,0))</f>
        <v/>
      </c>
      <c r="AD5816" s="43" t="str">
        <f t="shared" si="543"/>
        <v/>
      </c>
    </row>
    <row r="5817" spans="1:30" x14ac:dyDescent="0.25">
      <c r="A5817" s="64"/>
      <c r="B5817" s="64"/>
      <c r="C5817" s="66"/>
      <c r="D5817" s="67"/>
      <c r="E5817" s="64"/>
      <c r="F5817" s="64"/>
      <c r="G5817" s="37" t="str">
        <f>IF(E5817="","",IF(OR(E5817="Project Management",E5817="Project Support",E5817="Sprint Management",E5817="Sprint Support"),"NA",ROUND((((VLOOKUP(AD5817,[2]Formula!V:X,3,0)))-SUMIF(AD:AD,AD5817,H:H)),2)))</f>
        <v/>
      </c>
      <c r="H5817" s="71"/>
      <c r="I5817" s="72"/>
      <c r="J5817" s="72"/>
      <c r="K5817" s="38" t="str">
        <f>IF(E5817="","",IF(OR(E5817="Project Management",E5817="Project Support",E5817="Sprint Management",E5817="Sprint Support"),"NA",(((SUMIF(AD:AD,AD5817,H:H)/VLOOKUP(AD5817,[2]Formula!V:X,3,0))*VLOOKUP(AD5817,[2]Formula!V:X,2,0))*H5817)/SUMIF(AD:AD,AD5817,H:H)))</f>
        <v/>
      </c>
      <c r="L5817" s="38" t="str">
        <f t="shared" si="541"/>
        <v/>
      </c>
      <c r="M5817" s="38" t="str">
        <f t="shared" si="542"/>
        <v/>
      </c>
      <c r="N5817" s="38" t="str">
        <f t="shared" si="544"/>
        <v/>
      </c>
      <c r="O5817" s="38" t="str">
        <f t="shared" si="546"/>
        <v/>
      </c>
      <c r="P5817" s="39" t="str">
        <f t="shared" si="545"/>
        <v/>
      </c>
      <c r="AC5817" s="42" t="str">
        <f>IF(B5817="","",VLOOKUP(B5817,[2]Formula!B:C,2,0))</f>
        <v/>
      </c>
      <c r="AD5817" s="43" t="str">
        <f t="shared" si="543"/>
        <v/>
      </c>
    </row>
    <row r="5818" spans="1:30" x14ac:dyDescent="0.25">
      <c r="A5818" s="64"/>
      <c r="B5818" s="64"/>
      <c r="C5818" s="66"/>
      <c r="D5818" s="67"/>
      <c r="E5818" s="64"/>
      <c r="F5818" s="64"/>
      <c r="G5818" s="37" t="str">
        <f>IF(E5818="","",IF(OR(E5818="Project Management",E5818="Project Support",E5818="Sprint Management",E5818="Sprint Support"),"NA",ROUND((((VLOOKUP(AD5818,[2]Formula!V:X,3,0)))-SUMIF(AD:AD,AD5818,H:H)),2)))</f>
        <v/>
      </c>
      <c r="H5818" s="71"/>
      <c r="I5818" s="72"/>
      <c r="J5818" s="72"/>
      <c r="K5818" s="38" t="str">
        <f>IF(E5818="","",IF(OR(E5818="Project Management",E5818="Project Support",E5818="Sprint Management",E5818="Sprint Support"),"NA",(((SUMIF(AD:AD,AD5818,H:H)/VLOOKUP(AD5818,[2]Formula!V:X,3,0))*VLOOKUP(AD5818,[2]Formula!V:X,2,0))*H5818)/SUMIF(AD:AD,AD5818,H:H)))</f>
        <v/>
      </c>
      <c r="L5818" s="38" t="str">
        <f t="shared" si="541"/>
        <v/>
      </c>
      <c r="M5818" s="38" t="str">
        <f t="shared" si="542"/>
        <v/>
      </c>
      <c r="N5818" s="38" t="str">
        <f t="shared" si="544"/>
        <v/>
      </c>
      <c r="O5818" s="38" t="str">
        <f t="shared" si="546"/>
        <v/>
      </c>
      <c r="P5818" s="39" t="str">
        <f t="shared" si="545"/>
        <v/>
      </c>
      <c r="AC5818" s="42" t="str">
        <f>IF(B5818="","",VLOOKUP(B5818,[2]Formula!B:C,2,0))</f>
        <v/>
      </c>
      <c r="AD5818" s="43" t="str">
        <f t="shared" si="543"/>
        <v/>
      </c>
    </row>
    <row r="5819" spans="1:30" x14ac:dyDescent="0.25">
      <c r="A5819" s="64"/>
      <c r="B5819" s="64"/>
      <c r="C5819" s="66"/>
      <c r="D5819" s="67"/>
      <c r="E5819" s="64"/>
      <c r="F5819" s="64"/>
      <c r="G5819" s="37" t="str">
        <f>IF(E5819="","",IF(OR(E5819="Project Management",E5819="Project Support",E5819="Sprint Management",E5819="Sprint Support"),"NA",ROUND((((VLOOKUP(AD5819,[2]Formula!V:X,3,0)))-SUMIF(AD:AD,AD5819,H:H)),2)))</f>
        <v/>
      </c>
      <c r="H5819" s="71"/>
      <c r="I5819" s="72"/>
      <c r="J5819" s="72"/>
      <c r="K5819" s="38" t="str">
        <f>IF(E5819="","",IF(OR(E5819="Project Management",E5819="Project Support",E5819="Sprint Management",E5819="Sprint Support"),"NA",(((SUMIF(AD:AD,AD5819,H:H)/VLOOKUP(AD5819,[2]Formula!V:X,3,0))*VLOOKUP(AD5819,[2]Formula!V:X,2,0))*H5819)/SUMIF(AD:AD,AD5819,H:H)))</f>
        <v/>
      </c>
      <c r="L5819" s="38" t="str">
        <f t="shared" si="541"/>
        <v/>
      </c>
      <c r="M5819" s="38" t="str">
        <f t="shared" si="542"/>
        <v/>
      </c>
      <c r="N5819" s="38" t="str">
        <f t="shared" si="544"/>
        <v/>
      </c>
      <c r="O5819" s="38" t="str">
        <f t="shared" si="546"/>
        <v/>
      </c>
      <c r="P5819" s="39" t="str">
        <f t="shared" si="545"/>
        <v/>
      </c>
      <c r="AC5819" s="42" t="str">
        <f>IF(B5819="","",VLOOKUP(B5819,[2]Formula!B:C,2,0))</f>
        <v/>
      </c>
      <c r="AD5819" s="43" t="str">
        <f t="shared" si="543"/>
        <v/>
      </c>
    </row>
    <row r="5820" spans="1:30" x14ac:dyDescent="0.25">
      <c r="A5820" s="64"/>
      <c r="B5820" s="64"/>
      <c r="C5820" s="66"/>
      <c r="D5820" s="67"/>
      <c r="E5820" s="64"/>
      <c r="F5820" s="64"/>
      <c r="G5820" s="37" t="str">
        <f>IF(E5820="","",IF(OR(E5820="Project Management",E5820="Project Support",E5820="Sprint Management",E5820="Sprint Support"),"NA",ROUND((((VLOOKUP(AD5820,[2]Formula!V:X,3,0)))-SUMIF(AD:AD,AD5820,H:H)),2)))</f>
        <v/>
      </c>
      <c r="H5820" s="71"/>
      <c r="I5820" s="72"/>
      <c r="J5820" s="72"/>
      <c r="K5820" s="38" t="str">
        <f>IF(E5820="","",IF(OR(E5820="Project Management",E5820="Project Support",E5820="Sprint Management",E5820="Sprint Support"),"NA",(((SUMIF(AD:AD,AD5820,H:H)/VLOOKUP(AD5820,[2]Formula!V:X,3,0))*VLOOKUP(AD5820,[2]Formula!V:X,2,0))*H5820)/SUMIF(AD:AD,AD5820,H:H)))</f>
        <v/>
      </c>
      <c r="L5820" s="38" t="str">
        <f t="shared" si="541"/>
        <v/>
      </c>
      <c r="M5820" s="38" t="str">
        <f t="shared" si="542"/>
        <v/>
      </c>
      <c r="N5820" s="38" t="str">
        <f t="shared" si="544"/>
        <v/>
      </c>
      <c r="O5820" s="38" t="str">
        <f t="shared" si="546"/>
        <v/>
      </c>
      <c r="P5820" s="39" t="str">
        <f t="shared" si="545"/>
        <v/>
      </c>
      <c r="AC5820" s="42" t="str">
        <f>IF(B5820="","",VLOOKUP(B5820,[2]Formula!B:C,2,0))</f>
        <v/>
      </c>
      <c r="AD5820" s="43" t="str">
        <f t="shared" si="543"/>
        <v/>
      </c>
    </row>
    <row r="5821" spans="1:30" x14ac:dyDescent="0.25">
      <c r="A5821" s="64"/>
      <c r="B5821" s="64"/>
      <c r="C5821" s="66"/>
      <c r="D5821" s="67"/>
      <c r="E5821" s="64"/>
      <c r="F5821" s="64"/>
      <c r="G5821" s="37" t="str">
        <f>IF(E5821="","",IF(OR(E5821="Project Management",E5821="Project Support",E5821="Sprint Management",E5821="Sprint Support"),"NA",ROUND((((VLOOKUP(AD5821,[2]Formula!V:X,3,0)))-SUMIF(AD:AD,AD5821,H:H)),2)))</f>
        <v/>
      </c>
      <c r="H5821" s="71"/>
      <c r="I5821" s="72"/>
      <c r="J5821" s="72"/>
      <c r="K5821" s="38" t="str">
        <f>IF(E5821="","",IF(OR(E5821="Project Management",E5821="Project Support",E5821="Sprint Management",E5821="Sprint Support"),"NA",(((SUMIF(AD:AD,AD5821,H:H)/VLOOKUP(AD5821,[2]Formula!V:X,3,0))*VLOOKUP(AD5821,[2]Formula!V:X,2,0))*H5821)/SUMIF(AD:AD,AD5821,H:H)))</f>
        <v/>
      </c>
      <c r="L5821" s="38" t="str">
        <f t="shared" si="541"/>
        <v/>
      </c>
      <c r="M5821" s="38" t="str">
        <f t="shared" si="542"/>
        <v/>
      </c>
      <c r="N5821" s="38" t="str">
        <f t="shared" si="544"/>
        <v/>
      </c>
      <c r="O5821" s="38" t="str">
        <f t="shared" si="546"/>
        <v/>
      </c>
      <c r="P5821" s="39" t="str">
        <f t="shared" si="545"/>
        <v/>
      </c>
      <c r="AC5821" s="42" t="str">
        <f>IF(B5821="","",VLOOKUP(B5821,[2]Formula!B:C,2,0))</f>
        <v/>
      </c>
      <c r="AD5821" s="43" t="str">
        <f t="shared" si="543"/>
        <v/>
      </c>
    </row>
    <row r="5822" spans="1:30" x14ac:dyDescent="0.25">
      <c r="A5822" s="64"/>
      <c r="B5822" s="64"/>
      <c r="C5822" s="66"/>
      <c r="D5822" s="67"/>
      <c r="E5822" s="64"/>
      <c r="F5822" s="64"/>
      <c r="G5822" s="37" t="str">
        <f>IF(E5822="","",IF(OR(E5822="Project Management",E5822="Project Support",E5822="Sprint Management",E5822="Sprint Support"),"NA",ROUND((((VLOOKUP(AD5822,[2]Formula!V:X,3,0)))-SUMIF(AD:AD,AD5822,H:H)),2)))</f>
        <v/>
      </c>
      <c r="H5822" s="71"/>
      <c r="I5822" s="72"/>
      <c r="J5822" s="72"/>
      <c r="K5822" s="38" t="str">
        <f>IF(E5822="","",IF(OR(E5822="Project Management",E5822="Project Support",E5822="Sprint Management",E5822="Sprint Support"),"NA",(((SUMIF(AD:AD,AD5822,H:H)/VLOOKUP(AD5822,[2]Formula!V:X,3,0))*VLOOKUP(AD5822,[2]Formula!V:X,2,0))*H5822)/SUMIF(AD:AD,AD5822,H:H)))</f>
        <v/>
      </c>
      <c r="L5822" s="38" t="str">
        <f t="shared" si="541"/>
        <v/>
      </c>
      <c r="M5822" s="38" t="str">
        <f t="shared" si="542"/>
        <v/>
      </c>
      <c r="N5822" s="38" t="str">
        <f t="shared" si="544"/>
        <v/>
      </c>
      <c r="O5822" s="38" t="str">
        <f t="shared" si="546"/>
        <v/>
      </c>
      <c r="P5822" s="39" t="str">
        <f t="shared" si="545"/>
        <v/>
      </c>
      <c r="AC5822" s="42" t="str">
        <f>IF(B5822="","",VLOOKUP(B5822,[2]Formula!B:C,2,0))</f>
        <v/>
      </c>
      <c r="AD5822" s="43" t="str">
        <f t="shared" si="543"/>
        <v/>
      </c>
    </row>
    <row r="5823" spans="1:30" x14ac:dyDescent="0.25">
      <c r="A5823" s="64"/>
      <c r="B5823" s="64"/>
      <c r="C5823" s="66"/>
      <c r="D5823" s="67"/>
      <c r="E5823" s="64"/>
      <c r="F5823" s="64"/>
      <c r="G5823" s="37" t="str">
        <f>IF(E5823="","",IF(OR(E5823="Project Management",E5823="Project Support",E5823="Sprint Management",E5823="Sprint Support"),"NA",ROUND((((VLOOKUP(AD5823,[2]Formula!V:X,3,0)))-SUMIF(AD:AD,AD5823,H:H)),2)))</f>
        <v/>
      </c>
      <c r="H5823" s="71"/>
      <c r="I5823" s="72"/>
      <c r="J5823" s="72"/>
      <c r="K5823" s="38" t="str">
        <f>IF(E5823="","",IF(OR(E5823="Project Management",E5823="Project Support",E5823="Sprint Management",E5823="Sprint Support"),"NA",(((SUMIF(AD:AD,AD5823,H:H)/VLOOKUP(AD5823,[2]Formula!V:X,3,0))*VLOOKUP(AD5823,[2]Formula!V:X,2,0))*H5823)/SUMIF(AD:AD,AD5823,H:H)))</f>
        <v/>
      </c>
      <c r="L5823" s="38" t="str">
        <f t="shared" si="541"/>
        <v/>
      </c>
      <c r="M5823" s="38" t="str">
        <f t="shared" si="542"/>
        <v/>
      </c>
      <c r="N5823" s="38" t="str">
        <f t="shared" si="544"/>
        <v/>
      </c>
      <c r="O5823" s="38" t="str">
        <f t="shared" si="546"/>
        <v/>
      </c>
      <c r="P5823" s="39" t="str">
        <f t="shared" si="545"/>
        <v/>
      </c>
      <c r="AC5823" s="42" t="str">
        <f>IF(B5823="","",VLOOKUP(B5823,[2]Formula!B:C,2,0))</f>
        <v/>
      </c>
      <c r="AD5823" s="43" t="str">
        <f t="shared" si="543"/>
        <v/>
      </c>
    </row>
    <row r="5824" spans="1:30" x14ac:dyDescent="0.25">
      <c r="A5824" s="64"/>
      <c r="B5824" s="64"/>
      <c r="C5824" s="66"/>
      <c r="D5824" s="67"/>
      <c r="E5824" s="64"/>
      <c r="F5824" s="64"/>
      <c r="G5824" s="37" t="str">
        <f>IF(E5824="","",IF(OR(E5824="Project Management",E5824="Project Support",E5824="Sprint Management",E5824="Sprint Support"),"NA",ROUND((((VLOOKUP(AD5824,[2]Formula!V:X,3,0)))-SUMIF(AD:AD,AD5824,H:H)),2)))</f>
        <v/>
      </c>
      <c r="H5824" s="71"/>
      <c r="I5824" s="72"/>
      <c r="J5824" s="72"/>
      <c r="K5824" s="38" t="str">
        <f>IF(E5824="","",IF(OR(E5824="Project Management",E5824="Project Support",E5824="Sprint Management",E5824="Sprint Support"),"NA",(((SUMIF(AD:AD,AD5824,H:H)/VLOOKUP(AD5824,[2]Formula!V:X,3,0))*VLOOKUP(AD5824,[2]Formula!V:X,2,0))*H5824)/SUMIF(AD:AD,AD5824,H:H)))</f>
        <v/>
      </c>
      <c r="L5824" s="38" t="str">
        <f t="shared" si="541"/>
        <v/>
      </c>
      <c r="M5824" s="38" t="str">
        <f t="shared" si="542"/>
        <v/>
      </c>
      <c r="N5824" s="38" t="str">
        <f t="shared" si="544"/>
        <v/>
      </c>
      <c r="O5824" s="38" t="str">
        <f t="shared" si="546"/>
        <v/>
      </c>
      <c r="P5824" s="39" t="str">
        <f t="shared" si="545"/>
        <v/>
      </c>
      <c r="AC5824" s="42" t="str">
        <f>IF(B5824="","",VLOOKUP(B5824,[2]Formula!B:C,2,0))</f>
        <v/>
      </c>
      <c r="AD5824" s="43" t="str">
        <f t="shared" si="543"/>
        <v/>
      </c>
    </row>
    <row r="5825" spans="1:30" x14ac:dyDescent="0.25">
      <c r="A5825" s="64"/>
      <c r="B5825" s="64"/>
      <c r="C5825" s="66"/>
      <c r="D5825" s="67"/>
      <c r="E5825" s="64"/>
      <c r="F5825" s="64"/>
      <c r="G5825" s="37" t="str">
        <f>IF(E5825="","",IF(OR(E5825="Project Management",E5825="Project Support",E5825="Sprint Management",E5825="Sprint Support"),"NA",ROUND((((VLOOKUP(AD5825,[2]Formula!V:X,3,0)))-SUMIF(AD:AD,AD5825,H:H)),2)))</f>
        <v/>
      </c>
      <c r="H5825" s="71"/>
      <c r="I5825" s="72"/>
      <c r="J5825" s="72"/>
      <c r="K5825" s="38" t="str">
        <f>IF(E5825="","",IF(OR(E5825="Project Management",E5825="Project Support",E5825="Sprint Management",E5825="Sprint Support"),"NA",(((SUMIF(AD:AD,AD5825,H:H)/VLOOKUP(AD5825,[2]Formula!V:X,3,0))*VLOOKUP(AD5825,[2]Formula!V:X,2,0))*H5825)/SUMIF(AD:AD,AD5825,H:H)))</f>
        <v/>
      </c>
      <c r="L5825" s="38" t="str">
        <f t="shared" si="541"/>
        <v/>
      </c>
      <c r="M5825" s="38" t="str">
        <f t="shared" si="542"/>
        <v/>
      </c>
      <c r="N5825" s="38" t="str">
        <f t="shared" si="544"/>
        <v/>
      </c>
      <c r="O5825" s="38" t="str">
        <f t="shared" si="546"/>
        <v/>
      </c>
      <c r="P5825" s="39" t="str">
        <f t="shared" si="545"/>
        <v/>
      </c>
      <c r="AC5825" s="42" t="str">
        <f>IF(B5825="","",VLOOKUP(B5825,[2]Formula!B:C,2,0))</f>
        <v/>
      </c>
      <c r="AD5825" s="43" t="str">
        <f t="shared" si="543"/>
        <v/>
      </c>
    </row>
    <row r="5826" spans="1:30" x14ac:dyDescent="0.25">
      <c r="A5826" s="64"/>
      <c r="B5826" s="64"/>
      <c r="C5826" s="66"/>
      <c r="D5826" s="67"/>
      <c r="E5826" s="64"/>
      <c r="F5826" s="64"/>
      <c r="G5826" s="37" t="str">
        <f>IF(E5826="","",IF(OR(E5826="Project Management",E5826="Project Support",E5826="Sprint Management",E5826="Sprint Support"),"NA",ROUND((((VLOOKUP(AD5826,[2]Formula!V:X,3,0)))-SUMIF(AD:AD,AD5826,H:H)),2)))</f>
        <v/>
      </c>
      <c r="H5826" s="71"/>
      <c r="I5826" s="72"/>
      <c r="J5826" s="72"/>
      <c r="K5826" s="38" t="str">
        <f>IF(E5826="","",IF(OR(E5826="Project Management",E5826="Project Support",E5826="Sprint Management",E5826="Sprint Support"),"NA",(((SUMIF(AD:AD,AD5826,H:H)/VLOOKUP(AD5826,[2]Formula!V:X,3,0))*VLOOKUP(AD5826,[2]Formula!V:X,2,0))*H5826)/SUMIF(AD:AD,AD5826,H:H)))</f>
        <v/>
      </c>
      <c r="L5826" s="38" t="str">
        <f t="shared" ref="L5826:L5889" si="547">IFERROR(IF(K5826="NA",(H5826/I5826),(K5826/I5826)),"")</f>
        <v/>
      </c>
      <c r="M5826" s="38" t="str">
        <f t="shared" ref="M5826:M5889" si="548">IFERROR(IF(K5826="NA",1,(K5826/H5826)),"")</f>
        <v/>
      </c>
      <c r="N5826" s="38" t="str">
        <f t="shared" si="544"/>
        <v/>
      </c>
      <c r="O5826" s="38" t="str">
        <f t="shared" si="546"/>
        <v/>
      </c>
      <c r="P5826" s="39" t="str">
        <f t="shared" si="545"/>
        <v/>
      </c>
      <c r="AC5826" s="42" t="str">
        <f>IF(B5826="","",VLOOKUP(B5826,[2]Formula!B:C,2,0))</f>
        <v/>
      </c>
      <c r="AD5826" s="43" t="str">
        <f t="shared" ref="AD5826:AD5889" si="549">IF(B5826="","",CONCATENATE(B5826,"_",E5826))</f>
        <v/>
      </c>
    </row>
    <row r="5827" spans="1:30" x14ac:dyDescent="0.25">
      <c r="A5827" s="64"/>
      <c r="B5827" s="64"/>
      <c r="C5827" s="66"/>
      <c r="D5827" s="67"/>
      <c r="E5827" s="64"/>
      <c r="F5827" s="64"/>
      <c r="G5827" s="37" t="str">
        <f>IF(E5827="","",IF(OR(E5827="Project Management",E5827="Project Support",E5827="Sprint Management",E5827="Sprint Support"),"NA",ROUND((((VLOOKUP(AD5827,[2]Formula!V:X,3,0)))-SUMIF(AD:AD,AD5827,H:H)),2)))</f>
        <v/>
      </c>
      <c r="H5827" s="71"/>
      <c r="I5827" s="72"/>
      <c r="J5827" s="72"/>
      <c r="K5827" s="38" t="str">
        <f>IF(E5827="","",IF(OR(E5827="Project Management",E5827="Project Support",E5827="Sprint Management",E5827="Sprint Support"),"NA",(((SUMIF(AD:AD,AD5827,H:H)/VLOOKUP(AD5827,[2]Formula!V:X,3,0))*VLOOKUP(AD5827,[2]Formula!V:X,2,0))*H5827)/SUMIF(AD:AD,AD5827,H:H)))</f>
        <v/>
      </c>
      <c r="L5827" s="38" t="str">
        <f t="shared" si="547"/>
        <v/>
      </c>
      <c r="M5827" s="38" t="str">
        <f t="shared" si="548"/>
        <v/>
      </c>
      <c r="N5827" s="38" t="str">
        <f t="shared" ref="N5827:N5890" si="550">IFERROR(((L5827-M5827)/M5827)*100,"")</f>
        <v/>
      </c>
      <c r="O5827" s="38" t="str">
        <f t="shared" si="546"/>
        <v/>
      </c>
      <c r="P5827" s="39" t="str">
        <f t="shared" ref="P5827:P5890" si="551">IF(O5827="","",1)</f>
        <v/>
      </c>
      <c r="AC5827" s="42" t="str">
        <f>IF(B5827="","",VLOOKUP(B5827,[2]Formula!B:C,2,0))</f>
        <v/>
      </c>
      <c r="AD5827" s="43" t="str">
        <f t="shared" si="549"/>
        <v/>
      </c>
    </row>
    <row r="5828" spans="1:30" x14ac:dyDescent="0.25">
      <c r="A5828" s="64"/>
      <c r="B5828" s="64"/>
      <c r="C5828" s="66"/>
      <c r="D5828" s="67"/>
      <c r="E5828" s="64"/>
      <c r="F5828" s="64"/>
      <c r="G5828" s="37" t="str">
        <f>IF(E5828="","",IF(OR(E5828="Project Management",E5828="Project Support",E5828="Sprint Management",E5828="Sprint Support"),"NA",ROUND((((VLOOKUP(AD5828,[2]Formula!V:X,3,0)))-SUMIF(AD:AD,AD5828,H:H)),2)))</f>
        <v/>
      </c>
      <c r="H5828" s="71"/>
      <c r="I5828" s="72"/>
      <c r="J5828" s="72"/>
      <c r="K5828" s="38" t="str">
        <f>IF(E5828="","",IF(OR(E5828="Project Management",E5828="Project Support",E5828="Sprint Management",E5828="Sprint Support"),"NA",(((SUMIF(AD:AD,AD5828,H:H)/VLOOKUP(AD5828,[2]Formula!V:X,3,0))*VLOOKUP(AD5828,[2]Formula!V:X,2,0))*H5828)/SUMIF(AD:AD,AD5828,H:H)))</f>
        <v/>
      </c>
      <c r="L5828" s="38" t="str">
        <f t="shared" si="547"/>
        <v/>
      </c>
      <c r="M5828" s="38" t="str">
        <f t="shared" si="548"/>
        <v/>
      </c>
      <c r="N5828" s="38" t="str">
        <f t="shared" si="550"/>
        <v/>
      </c>
      <c r="O5828" s="38" t="str">
        <f t="shared" si="546"/>
        <v/>
      </c>
      <c r="P5828" s="39" t="str">
        <f t="shared" si="551"/>
        <v/>
      </c>
      <c r="AC5828" s="42" t="str">
        <f>IF(B5828="","",VLOOKUP(B5828,[2]Formula!B:C,2,0))</f>
        <v/>
      </c>
      <c r="AD5828" s="43" t="str">
        <f t="shared" si="549"/>
        <v/>
      </c>
    </row>
    <row r="5829" spans="1:30" x14ac:dyDescent="0.25">
      <c r="A5829" s="64"/>
      <c r="B5829" s="64"/>
      <c r="C5829" s="66"/>
      <c r="D5829" s="67"/>
      <c r="E5829" s="64"/>
      <c r="F5829" s="64"/>
      <c r="G5829" s="37" t="str">
        <f>IF(E5829="","",IF(OR(E5829="Project Management",E5829="Project Support",E5829="Sprint Management",E5829="Sprint Support"),"NA",ROUND((((VLOOKUP(AD5829,[2]Formula!V:X,3,0)))-SUMIF(AD:AD,AD5829,H:H)),2)))</f>
        <v/>
      </c>
      <c r="H5829" s="71"/>
      <c r="I5829" s="72"/>
      <c r="J5829" s="72"/>
      <c r="K5829" s="38" t="str">
        <f>IF(E5829="","",IF(OR(E5829="Project Management",E5829="Project Support",E5829="Sprint Management",E5829="Sprint Support"),"NA",(((SUMIF(AD:AD,AD5829,H:H)/VLOOKUP(AD5829,[2]Formula!V:X,3,0))*VLOOKUP(AD5829,[2]Formula!V:X,2,0))*H5829)/SUMIF(AD:AD,AD5829,H:H)))</f>
        <v/>
      </c>
      <c r="L5829" s="38" t="str">
        <f t="shared" si="547"/>
        <v/>
      </c>
      <c r="M5829" s="38" t="str">
        <f t="shared" si="548"/>
        <v/>
      </c>
      <c r="N5829" s="38" t="str">
        <f t="shared" si="550"/>
        <v/>
      </c>
      <c r="O5829" s="38" t="str">
        <f t="shared" si="546"/>
        <v/>
      </c>
      <c r="P5829" s="39" t="str">
        <f t="shared" si="551"/>
        <v/>
      </c>
      <c r="AC5829" s="42" t="str">
        <f>IF(B5829="","",VLOOKUP(B5829,[2]Formula!B:C,2,0))</f>
        <v/>
      </c>
      <c r="AD5829" s="43" t="str">
        <f t="shared" si="549"/>
        <v/>
      </c>
    </row>
    <row r="5830" spans="1:30" x14ac:dyDescent="0.25">
      <c r="A5830" s="64"/>
      <c r="B5830" s="64"/>
      <c r="C5830" s="66"/>
      <c r="D5830" s="67"/>
      <c r="E5830" s="64"/>
      <c r="F5830" s="64"/>
      <c r="G5830" s="37" t="str">
        <f>IF(E5830="","",IF(OR(E5830="Project Management",E5830="Project Support",E5830="Sprint Management",E5830="Sprint Support"),"NA",ROUND((((VLOOKUP(AD5830,[2]Formula!V:X,3,0)))-SUMIF(AD:AD,AD5830,H:H)),2)))</f>
        <v/>
      </c>
      <c r="H5830" s="71"/>
      <c r="I5830" s="72"/>
      <c r="J5830" s="72"/>
      <c r="K5830" s="38" t="str">
        <f>IF(E5830="","",IF(OR(E5830="Project Management",E5830="Project Support",E5830="Sprint Management",E5830="Sprint Support"),"NA",(((SUMIF(AD:AD,AD5830,H:H)/VLOOKUP(AD5830,[2]Formula!V:X,3,0))*VLOOKUP(AD5830,[2]Formula!V:X,2,0))*H5830)/SUMIF(AD:AD,AD5830,H:H)))</f>
        <v/>
      </c>
      <c r="L5830" s="38" t="str">
        <f t="shared" si="547"/>
        <v/>
      </c>
      <c r="M5830" s="38" t="str">
        <f t="shared" si="548"/>
        <v/>
      </c>
      <c r="N5830" s="38" t="str">
        <f t="shared" si="550"/>
        <v/>
      </c>
      <c r="O5830" s="38" t="str">
        <f t="shared" si="546"/>
        <v/>
      </c>
      <c r="P5830" s="39" t="str">
        <f t="shared" si="551"/>
        <v/>
      </c>
      <c r="AC5830" s="42" t="str">
        <f>IF(B5830="","",VLOOKUP(B5830,[2]Formula!B:C,2,0))</f>
        <v/>
      </c>
      <c r="AD5830" s="43" t="str">
        <f t="shared" si="549"/>
        <v/>
      </c>
    </row>
    <row r="5831" spans="1:30" x14ac:dyDescent="0.25">
      <c r="A5831" s="64"/>
      <c r="B5831" s="64"/>
      <c r="C5831" s="66"/>
      <c r="D5831" s="67"/>
      <c r="E5831" s="64"/>
      <c r="F5831" s="64"/>
      <c r="G5831" s="37" t="str">
        <f>IF(E5831="","",IF(OR(E5831="Project Management",E5831="Project Support",E5831="Sprint Management",E5831="Sprint Support"),"NA",ROUND((((VLOOKUP(AD5831,[2]Formula!V:X,3,0)))-SUMIF(AD:AD,AD5831,H:H)),2)))</f>
        <v/>
      </c>
      <c r="H5831" s="71"/>
      <c r="I5831" s="72"/>
      <c r="J5831" s="72"/>
      <c r="K5831" s="38" t="str">
        <f>IF(E5831="","",IF(OR(E5831="Project Management",E5831="Project Support",E5831="Sprint Management",E5831="Sprint Support"),"NA",(((SUMIF(AD:AD,AD5831,H:H)/VLOOKUP(AD5831,[2]Formula!V:X,3,0))*VLOOKUP(AD5831,[2]Formula!V:X,2,0))*H5831)/SUMIF(AD:AD,AD5831,H:H)))</f>
        <v/>
      </c>
      <c r="L5831" s="38" t="str">
        <f t="shared" si="547"/>
        <v/>
      </c>
      <c r="M5831" s="38" t="str">
        <f t="shared" si="548"/>
        <v/>
      </c>
      <c r="N5831" s="38" t="str">
        <f t="shared" si="550"/>
        <v/>
      </c>
      <c r="O5831" s="38" t="str">
        <f t="shared" si="546"/>
        <v/>
      </c>
      <c r="P5831" s="39" t="str">
        <f t="shared" si="551"/>
        <v/>
      </c>
      <c r="AC5831" s="42" t="str">
        <f>IF(B5831="","",VLOOKUP(B5831,[2]Formula!B:C,2,0))</f>
        <v/>
      </c>
      <c r="AD5831" s="43" t="str">
        <f t="shared" si="549"/>
        <v/>
      </c>
    </row>
    <row r="5832" spans="1:30" x14ac:dyDescent="0.25">
      <c r="A5832" s="64"/>
      <c r="B5832" s="64"/>
      <c r="C5832" s="66"/>
      <c r="D5832" s="67"/>
      <c r="E5832" s="64"/>
      <c r="F5832" s="64"/>
      <c r="G5832" s="37" t="str">
        <f>IF(E5832="","",IF(OR(E5832="Project Management",E5832="Project Support",E5832="Sprint Management",E5832="Sprint Support"),"NA",ROUND((((VLOOKUP(AD5832,[2]Formula!V:X,3,0)))-SUMIF(AD:AD,AD5832,H:H)),2)))</f>
        <v/>
      </c>
      <c r="H5832" s="71"/>
      <c r="I5832" s="72"/>
      <c r="J5832" s="72"/>
      <c r="K5832" s="38" t="str">
        <f>IF(E5832="","",IF(OR(E5832="Project Management",E5832="Project Support",E5832="Sprint Management",E5832="Sprint Support"),"NA",(((SUMIF(AD:AD,AD5832,H:H)/VLOOKUP(AD5832,[2]Formula!V:X,3,0))*VLOOKUP(AD5832,[2]Formula!V:X,2,0))*H5832)/SUMIF(AD:AD,AD5832,H:H)))</f>
        <v/>
      </c>
      <c r="L5832" s="38" t="str">
        <f t="shared" si="547"/>
        <v/>
      </c>
      <c r="M5832" s="38" t="str">
        <f t="shared" si="548"/>
        <v/>
      </c>
      <c r="N5832" s="38" t="str">
        <f t="shared" si="550"/>
        <v/>
      </c>
      <c r="O5832" s="38" t="str">
        <f t="shared" si="546"/>
        <v/>
      </c>
      <c r="P5832" s="39" t="str">
        <f t="shared" si="551"/>
        <v/>
      </c>
      <c r="AC5832" s="42" t="str">
        <f>IF(B5832="","",VLOOKUP(B5832,[2]Formula!B:C,2,0))</f>
        <v/>
      </c>
      <c r="AD5832" s="43" t="str">
        <f t="shared" si="549"/>
        <v/>
      </c>
    </row>
    <row r="5833" spans="1:30" x14ac:dyDescent="0.25">
      <c r="A5833" s="64"/>
      <c r="B5833" s="64"/>
      <c r="C5833" s="66"/>
      <c r="D5833" s="67"/>
      <c r="E5833" s="64"/>
      <c r="F5833" s="64"/>
      <c r="G5833" s="37" t="str">
        <f>IF(E5833="","",IF(OR(E5833="Project Management",E5833="Project Support",E5833="Sprint Management",E5833="Sprint Support"),"NA",ROUND((((VLOOKUP(AD5833,[2]Formula!V:X,3,0)))-SUMIF(AD:AD,AD5833,H:H)),2)))</f>
        <v/>
      </c>
      <c r="H5833" s="71"/>
      <c r="I5833" s="72"/>
      <c r="J5833" s="72"/>
      <c r="K5833" s="38" t="str">
        <f>IF(E5833="","",IF(OR(E5833="Project Management",E5833="Project Support",E5833="Sprint Management",E5833="Sprint Support"),"NA",(((SUMIF(AD:AD,AD5833,H:H)/VLOOKUP(AD5833,[2]Formula!V:X,3,0))*VLOOKUP(AD5833,[2]Formula!V:X,2,0))*H5833)/SUMIF(AD:AD,AD5833,H:H)))</f>
        <v/>
      </c>
      <c r="L5833" s="38" t="str">
        <f t="shared" si="547"/>
        <v/>
      </c>
      <c r="M5833" s="38" t="str">
        <f t="shared" si="548"/>
        <v/>
      </c>
      <c r="N5833" s="38" t="str">
        <f t="shared" si="550"/>
        <v/>
      </c>
      <c r="O5833" s="38" t="str">
        <f t="shared" si="546"/>
        <v/>
      </c>
      <c r="P5833" s="39" t="str">
        <f t="shared" si="551"/>
        <v/>
      </c>
      <c r="AC5833" s="42" t="str">
        <f>IF(B5833="","",VLOOKUP(B5833,[2]Formula!B:C,2,0))</f>
        <v/>
      </c>
      <c r="AD5833" s="43" t="str">
        <f t="shared" si="549"/>
        <v/>
      </c>
    </row>
    <row r="5834" spans="1:30" x14ac:dyDescent="0.25">
      <c r="A5834" s="64"/>
      <c r="B5834" s="64"/>
      <c r="C5834" s="66"/>
      <c r="D5834" s="67"/>
      <c r="E5834" s="64"/>
      <c r="F5834" s="64"/>
      <c r="G5834" s="37" t="str">
        <f>IF(E5834="","",IF(OR(E5834="Project Management",E5834="Project Support",E5834="Sprint Management",E5834="Sprint Support"),"NA",ROUND((((VLOOKUP(AD5834,[2]Formula!V:X,3,0)))-SUMIF(AD:AD,AD5834,H:H)),2)))</f>
        <v/>
      </c>
      <c r="H5834" s="71"/>
      <c r="I5834" s="72"/>
      <c r="J5834" s="72"/>
      <c r="K5834" s="38" t="str">
        <f>IF(E5834="","",IF(OR(E5834="Project Management",E5834="Project Support",E5834="Sprint Management",E5834="Sprint Support"),"NA",(((SUMIF(AD:AD,AD5834,H:H)/VLOOKUP(AD5834,[2]Formula!V:X,3,0))*VLOOKUP(AD5834,[2]Formula!V:X,2,0))*H5834)/SUMIF(AD:AD,AD5834,H:H)))</f>
        <v/>
      </c>
      <c r="L5834" s="38" t="str">
        <f t="shared" si="547"/>
        <v/>
      </c>
      <c r="M5834" s="38" t="str">
        <f t="shared" si="548"/>
        <v/>
      </c>
      <c r="N5834" s="38" t="str">
        <f t="shared" si="550"/>
        <v/>
      </c>
      <c r="O5834" s="38" t="str">
        <f t="shared" si="546"/>
        <v/>
      </c>
      <c r="P5834" s="39" t="str">
        <f t="shared" si="551"/>
        <v/>
      </c>
      <c r="AC5834" s="42" t="str">
        <f>IF(B5834="","",VLOOKUP(B5834,[2]Formula!B:C,2,0))</f>
        <v/>
      </c>
      <c r="AD5834" s="43" t="str">
        <f t="shared" si="549"/>
        <v/>
      </c>
    </row>
    <row r="5835" spans="1:30" x14ac:dyDescent="0.25">
      <c r="A5835" s="64"/>
      <c r="B5835" s="64"/>
      <c r="C5835" s="66"/>
      <c r="D5835" s="67"/>
      <c r="E5835" s="64"/>
      <c r="F5835" s="64"/>
      <c r="G5835" s="37" t="str">
        <f>IF(E5835="","",IF(OR(E5835="Project Management",E5835="Project Support",E5835="Sprint Management",E5835="Sprint Support"),"NA",ROUND((((VLOOKUP(AD5835,[2]Formula!V:X,3,0)))-SUMIF(AD:AD,AD5835,H:H)),2)))</f>
        <v/>
      </c>
      <c r="H5835" s="71"/>
      <c r="I5835" s="72"/>
      <c r="J5835" s="72"/>
      <c r="K5835" s="38" t="str">
        <f>IF(E5835="","",IF(OR(E5835="Project Management",E5835="Project Support",E5835="Sprint Management",E5835="Sprint Support"),"NA",(((SUMIF(AD:AD,AD5835,H:H)/VLOOKUP(AD5835,[2]Formula!V:X,3,0))*VLOOKUP(AD5835,[2]Formula!V:X,2,0))*H5835)/SUMIF(AD:AD,AD5835,H:H)))</f>
        <v/>
      </c>
      <c r="L5835" s="38" t="str">
        <f t="shared" si="547"/>
        <v/>
      </c>
      <c r="M5835" s="38" t="str">
        <f t="shared" si="548"/>
        <v/>
      </c>
      <c r="N5835" s="38" t="str">
        <f t="shared" si="550"/>
        <v/>
      </c>
      <c r="O5835" s="38" t="str">
        <f t="shared" si="546"/>
        <v/>
      </c>
      <c r="P5835" s="39" t="str">
        <f t="shared" si="551"/>
        <v/>
      </c>
      <c r="AC5835" s="42" t="str">
        <f>IF(B5835="","",VLOOKUP(B5835,[2]Formula!B:C,2,0))</f>
        <v/>
      </c>
      <c r="AD5835" s="43" t="str">
        <f t="shared" si="549"/>
        <v/>
      </c>
    </row>
    <row r="5836" spans="1:30" x14ac:dyDescent="0.25">
      <c r="A5836" s="64"/>
      <c r="B5836" s="64"/>
      <c r="C5836" s="66"/>
      <c r="D5836" s="67"/>
      <c r="E5836" s="64"/>
      <c r="F5836" s="64"/>
      <c r="G5836" s="37" t="str">
        <f>IF(E5836="","",IF(OR(E5836="Project Management",E5836="Project Support",E5836="Sprint Management",E5836="Sprint Support"),"NA",ROUND((((VLOOKUP(AD5836,[2]Formula!V:X,3,0)))-SUMIF(AD:AD,AD5836,H:H)),2)))</f>
        <v/>
      </c>
      <c r="H5836" s="71"/>
      <c r="I5836" s="72"/>
      <c r="J5836" s="72"/>
      <c r="K5836" s="38" t="str">
        <f>IF(E5836="","",IF(OR(E5836="Project Management",E5836="Project Support",E5836="Sprint Management",E5836="Sprint Support"),"NA",(((SUMIF(AD:AD,AD5836,H:H)/VLOOKUP(AD5836,[2]Formula!V:X,3,0))*VLOOKUP(AD5836,[2]Formula!V:X,2,0))*H5836)/SUMIF(AD:AD,AD5836,H:H)))</f>
        <v/>
      </c>
      <c r="L5836" s="38" t="str">
        <f t="shared" si="547"/>
        <v/>
      </c>
      <c r="M5836" s="38" t="str">
        <f t="shared" si="548"/>
        <v/>
      </c>
      <c r="N5836" s="38" t="str">
        <f t="shared" si="550"/>
        <v/>
      </c>
      <c r="O5836" s="38" t="str">
        <f t="shared" si="546"/>
        <v/>
      </c>
      <c r="P5836" s="39" t="str">
        <f t="shared" si="551"/>
        <v/>
      </c>
      <c r="AC5836" s="42" t="str">
        <f>IF(B5836="","",VLOOKUP(B5836,[2]Formula!B:C,2,0))</f>
        <v/>
      </c>
      <c r="AD5836" s="43" t="str">
        <f t="shared" si="549"/>
        <v/>
      </c>
    </row>
    <row r="5837" spans="1:30" x14ac:dyDescent="0.25">
      <c r="A5837" s="64"/>
      <c r="B5837" s="64"/>
      <c r="C5837" s="66"/>
      <c r="D5837" s="67"/>
      <c r="E5837" s="64"/>
      <c r="F5837" s="64"/>
      <c r="G5837" s="37" t="str">
        <f>IF(E5837="","",IF(OR(E5837="Project Management",E5837="Project Support",E5837="Sprint Management",E5837="Sprint Support"),"NA",ROUND((((VLOOKUP(AD5837,[2]Formula!V:X,3,0)))-SUMIF(AD:AD,AD5837,H:H)),2)))</f>
        <v/>
      </c>
      <c r="H5837" s="71"/>
      <c r="I5837" s="72"/>
      <c r="J5837" s="72"/>
      <c r="K5837" s="38" t="str">
        <f>IF(E5837="","",IF(OR(E5837="Project Management",E5837="Project Support",E5837="Sprint Management",E5837="Sprint Support"),"NA",(((SUMIF(AD:AD,AD5837,H:H)/VLOOKUP(AD5837,[2]Formula!V:X,3,0))*VLOOKUP(AD5837,[2]Formula!V:X,2,0))*H5837)/SUMIF(AD:AD,AD5837,H:H)))</f>
        <v/>
      </c>
      <c r="L5837" s="38" t="str">
        <f t="shared" si="547"/>
        <v/>
      </c>
      <c r="M5837" s="38" t="str">
        <f t="shared" si="548"/>
        <v/>
      </c>
      <c r="N5837" s="38" t="str">
        <f t="shared" si="550"/>
        <v/>
      </c>
      <c r="O5837" s="38" t="str">
        <f t="shared" si="546"/>
        <v/>
      </c>
      <c r="P5837" s="39" t="str">
        <f t="shared" si="551"/>
        <v/>
      </c>
      <c r="AC5837" s="42" t="str">
        <f>IF(B5837="","",VLOOKUP(B5837,[2]Formula!B:C,2,0))</f>
        <v/>
      </c>
      <c r="AD5837" s="43" t="str">
        <f t="shared" si="549"/>
        <v/>
      </c>
    </row>
    <row r="5838" spans="1:30" x14ac:dyDescent="0.25">
      <c r="A5838" s="64"/>
      <c r="B5838" s="64"/>
      <c r="C5838" s="66"/>
      <c r="D5838" s="67"/>
      <c r="E5838" s="64"/>
      <c r="F5838" s="64"/>
      <c r="G5838" s="37" t="str">
        <f>IF(E5838="","",IF(OR(E5838="Project Management",E5838="Project Support",E5838="Sprint Management",E5838="Sprint Support"),"NA",ROUND((((VLOOKUP(AD5838,[2]Formula!V:X,3,0)))-SUMIF(AD:AD,AD5838,H:H)),2)))</f>
        <v/>
      </c>
      <c r="H5838" s="71"/>
      <c r="I5838" s="72"/>
      <c r="J5838" s="72"/>
      <c r="K5838" s="38" t="str">
        <f>IF(E5838="","",IF(OR(E5838="Project Management",E5838="Project Support",E5838="Sprint Management",E5838="Sprint Support"),"NA",(((SUMIF(AD:AD,AD5838,H:H)/VLOOKUP(AD5838,[2]Formula!V:X,3,0))*VLOOKUP(AD5838,[2]Formula!V:X,2,0))*H5838)/SUMIF(AD:AD,AD5838,H:H)))</f>
        <v/>
      </c>
      <c r="L5838" s="38" t="str">
        <f t="shared" si="547"/>
        <v/>
      </c>
      <c r="M5838" s="38" t="str">
        <f t="shared" si="548"/>
        <v/>
      </c>
      <c r="N5838" s="38" t="str">
        <f t="shared" si="550"/>
        <v/>
      </c>
      <c r="O5838" s="38" t="str">
        <f t="shared" si="546"/>
        <v/>
      </c>
      <c r="P5838" s="39" t="str">
        <f t="shared" si="551"/>
        <v/>
      </c>
      <c r="AC5838" s="42" t="str">
        <f>IF(B5838="","",VLOOKUP(B5838,[2]Formula!B:C,2,0))</f>
        <v/>
      </c>
      <c r="AD5838" s="43" t="str">
        <f t="shared" si="549"/>
        <v/>
      </c>
    </row>
    <row r="5839" spans="1:30" x14ac:dyDescent="0.25">
      <c r="A5839" s="64"/>
      <c r="B5839" s="64"/>
      <c r="C5839" s="66"/>
      <c r="D5839" s="67"/>
      <c r="E5839" s="64"/>
      <c r="F5839" s="64"/>
      <c r="G5839" s="37" t="str">
        <f>IF(E5839="","",IF(OR(E5839="Project Management",E5839="Project Support",E5839="Sprint Management",E5839="Sprint Support"),"NA",ROUND((((VLOOKUP(AD5839,[2]Formula!V:X,3,0)))-SUMIF(AD:AD,AD5839,H:H)),2)))</f>
        <v/>
      </c>
      <c r="H5839" s="71"/>
      <c r="I5839" s="72"/>
      <c r="J5839" s="72"/>
      <c r="K5839" s="38" t="str">
        <f>IF(E5839="","",IF(OR(E5839="Project Management",E5839="Project Support",E5839="Sprint Management",E5839="Sprint Support"),"NA",(((SUMIF(AD:AD,AD5839,H:H)/VLOOKUP(AD5839,[2]Formula!V:X,3,0))*VLOOKUP(AD5839,[2]Formula!V:X,2,0))*H5839)/SUMIF(AD:AD,AD5839,H:H)))</f>
        <v/>
      </c>
      <c r="L5839" s="38" t="str">
        <f t="shared" si="547"/>
        <v/>
      </c>
      <c r="M5839" s="38" t="str">
        <f t="shared" si="548"/>
        <v/>
      </c>
      <c r="N5839" s="38" t="str">
        <f t="shared" si="550"/>
        <v/>
      </c>
      <c r="O5839" s="38" t="str">
        <f t="shared" si="546"/>
        <v/>
      </c>
      <c r="P5839" s="39" t="str">
        <f t="shared" si="551"/>
        <v/>
      </c>
      <c r="AC5839" s="42" t="str">
        <f>IF(B5839="","",VLOOKUP(B5839,[2]Formula!B:C,2,0))</f>
        <v/>
      </c>
      <c r="AD5839" s="43" t="str">
        <f t="shared" si="549"/>
        <v/>
      </c>
    </row>
    <row r="5840" spans="1:30" x14ac:dyDescent="0.25">
      <c r="A5840" s="64"/>
      <c r="B5840" s="64"/>
      <c r="C5840" s="66"/>
      <c r="D5840" s="67"/>
      <c r="E5840" s="64"/>
      <c r="F5840" s="64"/>
      <c r="G5840" s="37" t="str">
        <f>IF(E5840="","",IF(OR(E5840="Project Management",E5840="Project Support",E5840="Sprint Management",E5840="Sprint Support"),"NA",ROUND((((VLOOKUP(AD5840,[2]Formula!V:X,3,0)))-SUMIF(AD:AD,AD5840,H:H)),2)))</f>
        <v/>
      </c>
      <c r="H5840" s="71"/>
      <c r="I5840" s="72"/>
      <c r="J5840" s="72"/>
      <c r="K5840" s="38" t="str">
        <f>IF(E5840="","",IF(OR(E5840="Project Management",E5840="Project Support",E5840="Sprint Management",E5840="Sprint Support"),"NA",(((SUMIF(AD:AD,AD5840,H:H)/VLOOKUP(AD5840,[2]Formula!V:X,3,0))*VLOOKUP(AD5840,[2]Formula!V:X,2,0))*H5840)/SUMIF(AD:AD,AD5840,H:H)))</f>
        <v/>
      </c>
      <c r="L5840" s="38" t="str">
        <f t="shared" si="547"/>
        <v/>
      </c>
      <c r="M5840" s="38" t="str">
        <f t="shared" si="548"/>
        <v/>
      </c>
      <c r="N5840" s="38" t="str">
        <f t="shared" si="550"/>
        <v/>
      </c>
      <c r="O5840" s="38" t="str">
        <f t="shared" si="546"/>
        <v/>
      </c>
      <c r="P5840" s="39" t="str">
        <f t="shared" si="551"/>
        <v/>
      </c>
      <c r="AC5840" s="42" t="str">
        <f>IF(B5840="","",VLOOKUP(B5840,[2]Formula!B:C,2,0))</f>
        <v/>
      </c>
      <c r="AD5840" s="43" t="str">
        <f t="shared" si="549"/>
        <v/>
      </c>
    </row>
    <row r="5841" spans="1:30" x14ac:dyDescent="0.25">
      <c r="A5841" s="64"/>
      <c r="B5841" s="64"/>
      <c r="C5841" s="66"/>
      <c r="D5841" s="67"/>
      <c r="E5841" s="64"/>
      <c r="F5841" s="64"/>
      <c r="G5841" s="37" t="str">
        <f>IF(E5841="","",IF(OR(E5841="Project Management",E5841="Project Support",E5841="Sprint Management",E5841="Sprint Support"),"NA",ROUND((((VLOOKUP(AD5841,[2]Formula!V:X,3,0)))-SUMIF(AD:AD,AD5841,H:H)),2)))</f>
        <v/>
      </c>
      <c r="H5841" s="71"/>
      <c r="I5841" s="72"/>
      <c r="J5841" s="72"/>
      <c r="K5841" s="38" t="str">
        <f>IF(E5841="","",IF(OR(E5841="Project Management",E5841="Project Support",E5841="Sprint Management",E5841="Sprint Support"),"NA",(((SUMIF(AD:AD,AD5841,H:H)/VLOOKUP(AD5841,[2]Formula!V:X,3,0))*VLOOKUP(AD5841,[2]Formula!V:X,2,0))*H5841)/SUMIF(AD:AD,AD5841,H:H)))</f>
        <v/>
      </c>
      <c r="L5841" s="38" t="str">
        <f t="shared" si="547"/>
        <v/>
      </c>
      <c r="M5841" s="38" t="str">
        <f t="shared" si="548"/>
        <v/>
      </c>
      <c r="N5841" s="38" t="str">
        <f t="shared" si="550"/>
        <v/>
      </c>
      <c r="O5841" s="38" t="str">
        <f t="shared" si="546"/>
        <v/>
      </c>
      <c r="P5841" s="39" t="str">
        <f t="shared" si="551"/>
        <v/>
      </c>
      <c r="AC5841" s="42" t="str">
        <f>IF(B5841="","",VLOOKUP(B5841,[2]Formula!B:C,2,0))</f>
        <v/>
      </c>
      <c r="AD5841" s="43" t="str">
        <f t="shared" si="549"/>
        <v/>
      </c>
    </row>
    <row r="5842" spans="1:30" x14ac:dyDescent="0.25">
      <c r="A5842" s="64"/>
      <c r="B5842" s="64"/>
      <c r="C5842" s="66"/>
      <c r="D5842" s="67"/>
      <c r="E5842" s="64"/>
      <c r="F5842" s="64"/>
      <c r="G5842" s="37" t="str">
        <f>IF(E5842="","",IF(OR(E5842="Project Management",E5842="Project Support",E5842="Sprint Management",E5842="Sprint Support"),"NA",ROUND((((VLOOKUP(AD5842,[2]Formula!V:X,3,0)))-SUMIF(AD:AD,AD5842,H:H)),2)))</f>
        <v/>
      </c>
      <c r="H5842" s="71"/>
      <c r="I5842" s="72"/>
      <c r="J5842" s="72"/>
      <c r="K5842" s="38" t="str">
        <f>IF(E5842="","",IF(OR(E5842="Project Management",E5842="Project Support",E5842="Sprint Management",E5842="Sprint Support"),"NA",(((SUMIF(AD:AD,AD5842,H:H)/VLOOKUP(AD5842,[2]Formula!V:X,3,0))*VLOOKUP(AD5842,[2]Formula!V:X,2,0))*H5842)/SUMIF(AD:AD,AD5842,H:H)))</f>
        <v/>
      </c>
      <c r="L5842" s="38" t="str">
        <f t="shared" si="547"/>
        <v/>
      </c>
      <c r="M5842" s="38" t="str">
        <f t="shared" si="548"/>
        <v/>
      </c>
      <c r="N5842" s="38" t="str">
        <f t="shared" si="550"/>
        <v/>
      </c>
      <c r="O5842" s="38" t="str">
        <f t="shared" si="546"/>
        <v/>
      </c>
      <c r="P5842" s="39" t="str">
        <f t="shared" si="551"/>
        <v/>
      </c>
      <c r="AC5842" s="42" t="str">
        <f>IF(B5842="","",VLOOKUP(B5842,[2]Formula!B:C,2,0))</f>
        <v/>
      </c>
      <c r="AD5842" s="43" t="str">
        <f t="shared" si="549"/>
        <v/>
      </c>
    </row>
    <row r="5843" spans="1:30" x14ac:dyDescent="0.25">
      <c r="A5843" s="64"/>
      <c r="B5843" s="64"/>
      <c r="C5843" s="66"/>
      <c r="D5843" s="67"/>
      <c r="E5843" s="64"/>
      <c r="F5843" s="64"/>
      <c r="G5843" s="37" t="str">
        <f>IF(E5843="","",IF(OR(E5843="Project Management",E5843="Project Support",E5843="Sprint Management",E5843="Sprint Support"),"NA",ROUND((((VLOOKUP(AD5843,[2]Formula!V:X,3,0)))-SUMIF(AD:AD,AD5843,H:H)),2)))</f>
        <v/>
      </c>
      <c r="H5843" s="71"/>
      <c r="I5843" s="72"/>
      <c r="J5843" s="72"/>
      <c r="K5843" s="38" t="str">
        <f>IF(E5843="","",IF(OR(E5843="Project Management",E5843="Project Support",E5843="Sprint Management",E5843="Sprint Support"),"NA",(((SUMIF(AD:AD,AD5843,H:H)/VLOOKUP(AD5843,[2]Formula!V:X,3,0))*VLOOKUP(AD5843,[2]Formula!V:X,2,0))*H5843)/SUMIF(AD:AD,AD5843,H:H)))</f>
        <v/>
      </c>
      <c r="L5843" s="38" t="str">
        <f t="shared" si="547"/>
        <v/>
      </c>
      <c r="M5843" s="38" t="str">
        <f t="shared" si="548"/>
        <v/>
      </c>
      <c r="N5843" s="38" t="str">
        <f t="shared" si="550"/>
        <v/>
      </c>
      <c r="O5843" s="38" t="str">
        <f t="shared" si="546"/>
        <v/>
      </c>
      <c r="P5843" s="39" t="str">
        <f t="shared" si="551"/>
        <v/>
      </c>
      <c r="AC5843" s="42" t="str">
        <f>IF(B5843="","",VLOOKUP(B5843,[2]Formula!B:C,2,0))</f>
        <v/>
      </c>
      <c r="AD5843" s="43" t="str">
        <f t="shared" si="549"/>
        <v/>
      </c>
    </row>
    <row r="5844" spans="1:30" x14ac:dyDescent="0.25">
      <c r="A5844" s="64"/>
      <c r="B5844" s="64"/>
      <c r="C5844" s="66"/>
      <c r="D5844" s="67"/>
      <c r="E5844" s="64"/>
      <c r="F5844" s="64"/>
      <c r="G5844" s="37" t="str">
        <f>IF(E5844="","",IF(OR(E5844="Project Management",E5844="Project Support",E5844="Sprint Management",E5844="Sprint Support"),"NA",ROUND((((VLOOKUP(AD5844,[2]Formula!V:X,3,0)))-SUMIF(AD:AD,AD5844,H:H)),2)))</f>
        <v/>
      </c>
      <c r="H5844" s="71"/>
      <c r="I5844" s="72"/>
      <c r="J5844" s="72"/>
      <c r="K5844" s="38" t="str">
        <f>IF(E5844="","",IF(OR(E5844="Project Management",E5844="Project Support",E5844="Sprint Management",E5844="Sprint Support"),"NA",(((SUMIF(AD:AD,AD5844,H:H)/VLOOKUP(AD5844,[2]Formula!V:X,3,0))*VLOOKUP(AD5844,[2]Formula!V:X,2,0))*H5844)/SUMIF(AD:AD,AD5844,H:H)))</f>
        <v/>
      </c>
      <c r="L5844" s="38" t="str">
        <f t="shared" si="547"/>
        <v/>
      </c>
      <c r="M5844" s="38" t="str">
        <f t="shared" si="548"/>
        <v/>
      </c>
      <c r="N5844" s="38" t="str">
        <f t="shared" si="550"/>
        <v/>
      </c>
      <c r="O5844" s="38" t="str">
        <f t="shared" si="546"/>
        <v/>
      </c>
      <c r="P5844" s="39" t="str">
        <f t="shared" si="551"/>
        <v/>
      </c>
      <c r="AC5844" s="42" t="str">
        <f>IF(B5844="","",VLOOKUP(B5844,[2]Formula!B:C,2,0))</f>
        <v/>
      </c>
      <c r="AD5844" s="43" t="str">
        <f t="shared" si="549"/>
        <v/>
      </c>
    </row>
    <row r="5845" spans="1:30" x14ac:dyDescent="0.25">
      <c r="A5845" s="64"/>
      <c r="B5845" s="64"/>
      <c r="C5845" s="66"/>
      <c r="D5845" s="67"/>
      <c r="E5845" s="64"/>
      <c r="F5845" s="64"/>
      <c r="G5845" s="37" t="str">
        <f>IF(E5845="","",IF(OR(E5845="Project Management",E5845="Project Support",E5845="Sprint Management",E5845="Sprint Support"),"NA",ROUND((((VLOOKUP(AD5845,[2]Formula!V:X,3,0)))-SUMIF(AD:AD,AD5845,H:H)),2)))</f>
        <v/>
      </c>
      <c r="H5845" s="71"/>
      <c r="I5845" s="72"/>
      <c r="J5845" s="72"/>
      <c r="K5845" s="38" t="str">
        <f>IF(E5845="","",IF(OR(E5845="Project Management",E5845="Project Support",E5845="Sprint Management",E5845="Sprint Support"),"NA",(((SUMIF(AD:AD,AD5845,H:H)/VLOOKUP(AD5845,[2]Formula!V:X,3,0))*VLOOKUP(AD5845,[2]Formula!V:X,2,0))*H5845)/SUMIF(AD:AD,AD5845,H:H)))</f>
        <v/>
      </c>
      <c r="L5845" s="38" t="str">
        <f t="shared" si="547"/>
        <v/>
      </c>
      <c r="M5845" s="38" t="str">
        <f t="shared" si="548"/>
        <v/>
      </c>
      <c r="N5845" s="38" t="str">
        <f t="shared" si="550"/>
        <v/>
      </c>
      <c r="O5845" s="38" t="str">
        <f t="shared" si="546"/>
        <v/>
      </c>
      <c r="P5845" s="39" t="str">
        <f t="shared" si="551"/>
        <v/>
      </c>
      <c r="AC5845" s="42" t="str">
        <f>IF(B5845="","",VLOOKUP(B5845,[2]Formula!B:C,2,0))</f>
        <v/>
      </c>
      <c r="AD5845" s="43" t="str">
        <f t="shared" si="549"/>
        <v/>
      </c>
    </row>
    <row r="5846" spans="1:30" x14ac:dyDescent="0.25">
      <c r="A5846" s="64"/>
      <c r="B5846" s="64"/>
      <c r="C5846" s="66"/>
      <c r="D5846" s="67"/>
      <c r="E5846" s="64"/>
      <c r="F5846" s="64"/>
      <c r="G5846" s="37" t="str">
        <f>IF(E5846="","",IF(OR(E5846="Project Management",E5846="Project Support",E5846="Sprint Management",E5846="Sprint Support"),"NA",ROUND((((VLOOKUP(AD5846,[2]Formula!V:X,3,0)))-SUMIF(AD:AD,AD5846,H:H)),2)))</f>
        <v/>
      </c>
      <c r="H5846" s="71"/>
      <c r="I5846" s="72"/>
      <c r="J5846" s="72"/>
      <c r="K5846" s="38" t="str">
        <f>IF(E5846="","",IF(OR(E5846="Project Management",E5846="Project Support",E5846="Sprint Management",E5846="Sprint Support"),"NA",(((SUMIF(AD:AD,AD5846,H:H)/VLOOKUP(AD5846,[2]Formula!V:X,3,0))*VLOOKUP(AD5846,[2]Formula!V:X,2,0))*H5846)/SUMIF(AD:AD,AD5846,H:H)))</f>
        <v/>
      </c>
      <c r="L5846" s="38" t="str">
        <f t="shared" si="547"/>
        <v/>
      </c>
      <c r="M5846" s="38" t="str">
        <f t="shared" si="548"/>
        <v/>
      </c>
      <c r="N5846" s="38" t="str">
        <f t="shared" si="550"/>
        <v/>
      </c>
      <c r="O5846" s="38" t="str">
        <f t="shared" si="546"/>
        <v/>
      </c>
      <c r="P5846" s="39" t="str">
        <f t="shared" si="551"/>
        <v/>
      </c>
      <c r="AC5846" s="42" t="str">
        <f>IF(B5846="","",VLOOKUP(B5846,[2]Formula!B:C,2,0))</f>
        <v/>
      </c>
      <c r="AD5846" s="43" t="str">
        <f t="shared" si="549"/>
        <v/>
      </c>
    </row>
    <row r="5847" spans="1:30" x14ac:dyDescent="0.25">
      <c r="A5847" s="64"/>
      <c r="B5847" s="64"/>
      <c r="C5847" s="66"/>
      <c r="D5847" s="67"/>
      <c r="E5847" s="64"/>
      <c r="F5847" s="64"/>
      <c r="G5847" s="37" t="str">
        <f>IF(E5847="","",IF(OR(E5847="Project Management",E5847="Project Support",E5847="Sprint Management",E5847="Sprint Support"),"NA",ROUND((((VLOOKUP(AD5847,[2]Formula!V:X,3,0)))-SUMIF(AD:AD,AD5847,H:H)),2)))</f>
        <v/>
      </c>
      <c r="H5847" s="71"/>
      <c r="I5847" s="72"/>
      <c r="J5847" s="72"/>
      <c r="K5847" s="38" t="str">
        <f>IF(E5847="","",IF(OR(E5847="Project Management",E5847="Project Support",E5847="Sprint Management",E5847="Sprint Support"),"NA",(((SUMIF(AD:AD,AD5847,H:H)/VLOOKUP(AD5847,[2]Formula!V:X,3,0))*VLOOKUP(AD5847,[2]Formula!V:X,2,0))*H5847)/SUMIF(AD:AD,AD5847,H:H)))</f>
        <v/>
      </c>
      <c r="L5847" s="38" t="str">
        <f t="shared" si="547"/>
        <v/>
      </c>
      <c r="M5847" s="38" t="str">
        <f t="shared" si="548"/>
        <v/>
      </c>
      <c r="N5847" s="38" t="str">
        <f t="shared" si="550"/>
        <v/>
      </c>
      <c r="O5847" s="38" t="str">
        <f t="shared" si="546"/>
        <v/>
      </c>
      <c r="P5847" s="39" t="str">
        <f t="shared" si="551"/>
        <v/>
      </c>
      <c r="AC5847" s="42" t="str">
        <f>IF(B5847="","",VLOOKUP(B5847,[2]Formula!B:C,2,0))</f>
        <v/>
      </c>
      <c r="AD5847" s="43" t="str">
        <f t="shared" si="549"/>
        <v/>
      </c>
    </row>
    <row r="5848" spans="1:30" x14ac:dyDescent="0.25">
      <c r="A5848" s="64"/>
      <c r="B5848" s="64"/>
      <c r="C5848" s="66"/>
      <c r="D5848" s="67"/>
      <c r="E5848" s="64"/>
      <c r="F5848" s="64"/>
      <c r="G5848" s="37" t="str">
        <f>IF(E5848="","",IF(OR(E5848="Project Management",E5848="Project Support",E5848="Sprint Management",E5848="Sprint Support"),"NA",ROUND((((VLOOKUP(AD5848,[2]Formula!V:X,3,0)))-SUMIF(AD:AD,AD5848,H:H)),2)))</f>
        <v/>
      </c>
      <c r="H5848" s="71"/>
      <c r="I5848" s="72"/>
      <c r="J5848" s="72"/>
      <c r="K5848" s="38" t="str">
        <f>IF(E5848="","",IF(OR(E5848="Project Management",E5848="Project Support",E5848="Sprint Management",E5848="Sprint Support"),"NA",(((SUMIF(AD:AD,AD5848,H:H)/VLOOKUP(AD5848,[2]Formula!V:X,3,0))*VLOOKUP(AD5848,[2]Formula!V:X,2,0))*H5848)/SUMIF(AD:AD,AD5848,H:H)))</f>
        <v/>
      </c>
      <c r="L5848" s="38" t="str">
        <f t="shared" si="547"/>
        <v/>
      </c>
      <c r="M5848" s="38" t="str">
        <f t="shared" si="548"/>
        <v/>
      </c>
      <c r="N5848" s="38" t="str">
        <f t="shared" si="550"/>
        <v/>
      </c>
      <c r="O5848" s="38" t="str">
        <f t="shared" si="546"/>
        <v/>
      </c>
      <c r="P5848" s="39" t="str">
        <f t="shared" si="551"/>
        <v/>
      </c>
      <c r="AC5848" s="42" t="str">
        <f>IF(B5848="","",VLOOKUP(B5848,[2]Formula!B:C,2,0))</f>
        <v/>
      </c>
      <c r="AD5848" s="43" t="str">
        <f t="shared" si="549"/>
        <v/>
      </c>
    </row>
    <row r="5849" spans="1:30" x14ac:dyDescent="0.25">
      <c r="A5849" s="64"/>
      <c r="B5849" s="64"/>
      <c r="C5849" s="66"/>
      <c r="D5849" s="67"/>
      <c r="E5849" s="64"/>
      <c r="F5849" s="64"/>
      <c r="G5849" s="37" t="str">
        <f>IF(E5849="","",IF(OR(E5849="Project Management",E5849="Project Support",E5849="Sprint Management",E5849="Sprint Support"),"NA",ROUND((((VLOOKUP(AD5849,[2]Formula!V:X,3,0)))-SUMIF(AD:AD,AD5849,H:H)),2)))</f>
        <v/>
      </c>
      <c r="H5849" s="71"/>
      <c r="I5849" s="72"/>
      <c r="J5849" s="72"/>
      <c r="K5849" s="38" t="str">
        <f>IF(E5849="","",IF(OR(E5849="Project Management",E5849="Project Support",E5849="Sprint Management",E5849="Sprint Support"),"NA",(((SUMIF(AD:AD,AD5849,H:H)/VLOOKUP(AD5849,[2]Formula!V:X,3,0))*VLOOKUP(AD5849,[2]Formula!V:X,2,0))*H5849)/SUMIF(AD:AD,AD5849,H:H)))</f>
        <v/>
      </c>
      <c r="L5849" s="38" t="str">
        <f t="shared" si="547"/>
        <v/>
      </c>
      <c r="M5849" s="38" t="str">
        <f t="shared" si="548"/>
        <v/>
      </c>
      <c r="N5849" s="38" t="str">
        <f t="shared" si="550"/>
        <v/>
      </c>
      <c r="O5849" s="38" t="str">
        <f t="shared" si="546"/>
        <v/>
      </c>
      <c r="P5849" s="39" t="str">
        <f t="shared" si="551"/>
        <v/>
      </c>
      <c r="AC5849" s="42" t="str">
        <f>IF(B5849="","",VLOOKUP(B5849,[2]Formula!B:C,2,0))</f>
        <v/>
      </c>
      <c r="AD5849" s="43" t="str">
        <f t="shared" si="549"/>
        <v/>
      </c>
    </row>
    <row r="5850" spans="1:30" x14ac:dyDescent="0.25">
      <c r="A5850" s="64"/>
      <c r="B5850" s="64"/>
      <c r="C5850" s="66"/>
      <c r="D5850" s="67"/>
      <c r="E5850" s="64"/>
      <c r="F5850" s="64"/>
      <c r="G5850" s="37" t="str">
        <f>IF(E5850="","",IF(OR(E5850="Project Management",E5850="Project Support",E5850="Sprint Management",E5850="Sprint Support"),"NA",ROUND((((VLOOKUP(AD5850,[2]Formula!V:X,3,0)))-SUMIF(AD:AD,AD5850,H:H)),2)))</f>
        <v/>
      </c>
      <c r="H5850" s="71"/>
      <c r="I5850" s="72"/>
      <c r="J5850" s="72"/>
      <c r="K5850" s="38" t="str">
        <f>IF(E5850="","",IF(OR(E5850="Project Management",E5850="Project Support",E5850="Sprint Management",E5850="Sprint Support"),"NA",(((SUMIF(AD:AD,AD5850,H:H)/VLOOKUP(AD5850,[2]Formula!V:X,3,0))*VLOOKUP(AD5850,[2]Formula!V:X,2,0))*H5850)/SUMIF(AD:AD,AD5850,H:H)))</f>
        <v/>
      </c>
      <c r="L5850" s="38" t="str">
        <f t="shared" si="547"/>
        <v/>
      </c>
      <c r="M5850" s="38" t="str">
        <f t="shared" si="548"/>
        <v/>
      </c>
      <c r="N5850" s="38" t="str">
        <f t="shared" si="550"/>
        <v/>
      </c>
      <c r="O5850" s="38" t="str">
        <f t="shared" si="546"/>
        <v/>
      </c>
      <c r="P5850" s="39" t="str">
        <f t="shared" si="551"/>
        <v/>
      </c>
      <c r="AC5850" s="42" t="str">
        <f>IF(B5850="","",VLOOKUP(B5850,[2]Formula!B:C,2,0))</f>
        <v/>
      </c>
      <c r="AD5850" s="43" t="str">
        <f t="shared" si="549"/>
        <v/>
      </c>
    </row>
    <row r="5851" spans="1:30" x14ac:dyDescent="0.25">
      <c r="A5851" s="64"/>
      <c r="B5851" s="64"/>
      <c r="C5851" s="66"/>
      <c r="D5851" s="67"/>
      <c r="E5851" s="64"/>
      <c r="F5851" s="64"/>
      <c r="G5851" s="37" t="str">
        <f>IF(E5851="","",IF(OR(E5851="Project Management",E5851="Project Support",E5851="Sprint Management",E5851="Sprint Support"),"NA",ROUND((((VLOOKUP(AD5851,[2]Formula!V:X,3,0)))-SUMIF(AD:AD,AD5851,H:H)),2)))</f>
        <v/>
      </c>
      <c r="H5851" s="71"/>
      <c r="I5851" s="72"/>
      <c r="J5851" s="72"/>
      <c r="K5851" s="38" t="str">
        <f>IF(E5851="","",IF(OR(E5851="Project Management",E5851="Project Support",E5851="Sprint Management",E5851="Sprint Support"),"NA",(((SUMIF(AD:AD,AD5851,H:H)/VLOOKUP(AD5851,[2]Formula!V:X,3,0))*VLOOKUP(AD5851,[2]Formula!V:X,2,0))*H5851)/SUMIF(AD:AD,AD5851,H:H)))</f>
        <v/>
      </c>
      <c r="L5851" s="38" t="str">
        <f t="shared" si="547"/>
        <v/>
      </c>
      <c r="M5851" s="38" t="str">
        <f t="shared" si="548"/>
        <v/>
      </c>
      <c r="N5851" s="38" t="str">
        <f t="shared" si="550"/>
        <v/>
      </c>
      <c r="O5851" s="38" t="str">
        <f t="shared" si="546"/>
        <v/>
      </c>
      <c r="P5851" s="39" t="str">
        <f t="shared" si="551"/>
        <v/>
      </c>
      <c r="AC5851" s="42" t="str">
        <f>IF(B5851="","",VLOOKUP(B5851,[2]Formula!B:C,2,0))</f>
        <v/>
      </c>
      <c r="AD5851" s="43" t="str">
        <f t="shared" si="549"/>
        <v/>
      </c>
    </row>
    <row r="5852" spans="1:30" x14ac:dyDescent="0.25">
      <c r="A5852" s="64"/>
      <c r="B5852" s="64"/>
      <c r="C5852" s="66"/>
      <c r="D5852" s="67"/>
      <c r="E5852" s="64"/>
      <c r="F5852" s="64"/>
      <c r="G5852" s="37" t="str">
        <f>IF(E5852="","",IF(OR(E5852="Project Management",E5852="Project Support",E5852="Sprint Management",E5852="Sprint Support"),"NA",ROUND((((VLOOKUP(AD5852,[2]Formula!V:X,3,0)))-SUMIF(AD:AD,AD5852,H:H)),2)))</f>
        <v/>
      </c>
      <c r="H5852" s="71"/>
      <c r="I5852" s="72"/>
      <c r="J5852" s="72"/>
      <c r="K5852" s="38" t="str">
        <f>IF(E5852="","",IF(OR(E5852="Project Management",E5852="Project Support",E5852="Sprint Management",E5852="Sprint Support"),"NA",(((SUMIF(AD:AD,AD5852,H:H)/VLOOKUP(AD5852,[2]Formula!V:X,3,0))*VLOOKUP(AD5852,[2]Formula!V:X,2,0))*H5852)/SUMIF(AD:AD,AD5852,H:H)))</f>
        <v/>
      </c>
      <c r="L5852" s="38" t="str">
        <f t="shared" si="547"/>
        <v/>
      </c>
      <c r="M5852" s="38" t="str">
        <f t="shared" si="548"/>
        <v/>
      </c>
      <c r="N5852" s="38" t="str">
        <f t="shared" si="550"/>
        <v/>
      </c>
      <c r="O5852" s="38" t="str">
        <f t="shared" si="546"/>
        <v/>
      </c>
      <c r="P5852" s="39" t="str">
        <f t="shared" si="551"/>
        <v/>
      </c>
      <c r="AC5852" s="42" t="str">
        <f>IF(B5852="","",VLOOKUP(B5852,[2]Formula!B:C,2,0))</f>
        <v/>
      </c>
      <c r="AD5852" s="43" t="str">
        <f t="shared" si="549"/>
        <v/>
      </c>
    </row>
    <row r="5853" spans="1:30" x14ac:dyDescent="0.25">
      <c r="A5853" s="64"/>
      <c r="B5853" s="64"/>
      <c r="C5853" s="66"/>
      <c r="D5853" s="67"/>
      <c r="E5853" s="64"/>
      <c r="F5853" s="64"/>
      <c r="G5853" s="37" t="str">
        <f>IF(E5853="","",IF(OR(E5853="Project Management",E5853="Project Support",E5853="Sprint Management",E5853="Sprint Support"),"NA",ROUND((((VLOOKUP(AD5853,[2]Formula!V:X,3,0)))-SUMIF(AD:AD,AD5853,H:H)),2)))</f>
        <v/>
      </c>
      <c r="H5853" s="71"/>
      <c r="I5853" s="72"/>
      <c r="J5853" s="72"/>
      <c r="K5853" s="38" t="str">
        <f>IF(E5853="","",IF(OR(E5853="Project Management",E5853="Project Support",E5853="Sprint Management",E5853="Sprint Support"),"NA",(((SUMIF(AD:AD,AD5853,H:H)/VLOOKUP(AD5853,[2]Formula!V:X,3,0))*VLOOKUP(AD5853,[2]Formula!V:X,2,0))*H5853)/SUMIF(AD:AD,AD5853,H:H)))</f>
        <v/>
      </c>
      <c r="L5853" s="38" t="str">
        <f t="shared" si="547"/>
        <v/>
      </c>
      <c r="M5853" s="38" t="str">
        <f t="shared" si="548"/>
        <v/>
      </c>
      <c r="N5853" s="38" t="str">
        <f t="shared" si="550"/>
        <v/>
      </c>
      <c r="O5853" s="38" t="str">
        <f t="shared" si="546"/>
        <v/>
      </c>
      <c r="P5853" s="39" t="str">
        <f t="shared" si="551"/>
        <v/>
      </c>
      <c r="AC5853" s="42" t="str">
        <f>IF(B5853="","",VLOOKUP(B5853,[2]Formula!B:C,2,0))</f>
        <v/>
      </c>
      <c r="AD5853" s="43" t="str">
        <f t="shared" si="549"/>
        <v/>
      </c>
    </row>
    <row r="5854" spans="1:30" x14ac:dyDescent="0.25">
      <c r="A5854" s="64"/>
      <c r="B5854" s="64"/>
      <c r="C5854" s="66"/>
      <c r="D5854" s="67"/>
      <c r="E5854" s="64"/>
      <c r="F5854" s="64"/>
      <c r="G5854" s="37" t="str">
        <f>IF(E5854="","",IF(OR(E5854="Project Management",E5854="Project Support",E5854="Sprint Management",E5854="Sprint Support"),"NA",ROUND((((VLOOKUP(AD5854,[2]Formula!V:X,3,0)))-SUMIF(AD:AD,AD5854,H:H)),2)))</f>
        <v/>
      </c>
      <c r="H5854" s="71"/>
      <c r="I5854" s="72"/>
      <c r="J5854" s="72"/>
      <c r="K5854" s="38" t="str">
        <f>IF(E5854="","",IF(OR(E5854="Project Management",E5854="Project Support",E5854="Sprint Management",E5854="Sprint Support"),"NA",(((SUMIF(AD:AD,AD5854,H:H)/VLOOKUP(AD5854,[2]Formula!V:X,3,0))*VLOOKUP(AD5854,[2]Formula!V:X,2,0))*H5854)/SUMIF(AD:AD,AD5854,H:H)))</f>
        <v/>
      </c>
      <c r="L5854" s="38" t="str">
        <f t="shared" si="547"/>
        <v/>
      </c>
      <c r="M5854" s="38" t="str">
        <f t="shared" si="548"/>
        <v/>
      </c>
      <c r="N5854" s="38" t="str">
        <f t="shared" si="550"/>
        <v/>
      </c>
      <c r="O5854" s="38" t="str">
        <f t="shared" si="546"/>
        <v/>
      </c>
      <c r="P5854" s="39" t="str">
        <f t="shared" si="551"/>
        <v/>
      </c>
      <c r="AC5854" s="42" t="str">
        <f>IF(B5854="","",VLOOKUP(B5854,[2]Formula!B:C,2,0))</f>
        <v/>
      </c>
      <c r="AD5854" s="43" t="str">
        <f t="shared" si="549"/>
        <v/>
      </c>
    </row>
    <row r="5855" spans="1:30" x14ac:dyDescent="0.25">
      <c r="A5855" s="64"/>
      <c r="B5855" s="64"/>
      <c r="C5855" s="66"/>
      <c r="D5855" s="67"/>
      <c r="E5855" s="64"/>
      <c r="F5855" s="64"/>
      <c r="G5855" s="37" t="str">
        <f>IF(E5855="","",IF(OR(E5855="Project Management",E5855="Project Support",E5855="Sprint Management",E5855="Sprint Support"),"NA",ROUND((((VLOOKUP(AD5855,[2]Formula!V:X,3,0)))-SUMIF(AD:AD,AD5855,H:H)),2)))</f>
        <v/>
      </c>
      <c r="H5855" s="71"/>
      <c r="I5855" s="72"/>
      <c r="J5855" s="72"/>
      <c r="K5855" s="38" t="str">
        <f>IF(E5855="","",IF(OR(E5855="Project Management",E5855="Project Support",E5855="Sprint Management",E5855="Sprint Support"),"NA",(((SUMIF(AD:AD,AD5855,H:H)/VLOOKUP(AD5855,[2]Formula!V:X,3,0))*VLOOKUP(AD5855,[2]Formula!V:X,2,0))*H5855)/SUMIF(AD:AD,AD5855,H:H)))</f>
        <v/>
      </c>
      <c r="L5855" s="38" t="str">
        <f t="shared" si="547"/>
        <v/>
      </c>
      <c r="M5855" s="38" t="str">
        <f t="shared" si="548"/>
        <v/>
      </c>
      <c r="N5855" s="38" t="str">
        <f t="shared" si="550"/>
        <v/>
      </c>
      <c r="O5855" s="38" t="str">
        <f t="shared" si="546"/>
        <v/>
      </c>
      <c r="P5855" s="39" t="str">
        <f t="shared" si="551"/>
        <v/>
      </c>
      <c r="AC5855" s="42" t="str">
        <f>IF(B5855="","",VLOOKUP(B5855,[2]Formula!B:C,2,0))</f>
        <v/>
      </c>
      <c r="AD5855" s="43" t="str">
        <f t="shared" si="549"/>
        <v/>
      </c>
    </row>
    <row r="5856" spans="1:30" x14ac:dyDescent="0.25">
      <c r="A5856" s="64"/>
      <c r="B5856" s="64"/>
      <c r="C5856" s="66"/>
      <c r="D5856" s="67"/>
      <c r="E5856" s="64"/>
      <c r="F5856" s="64"/>
      <c r="G5856" s="37" t="str">
        <f>IF(E5856="","",IF(OR(E5856="Project Management",E5856="Project Support",E5856="Sprint Management",E5856="Sprint Support"),"NA",ROUND((((VLOOKUP(AD5856,[2]Formula!V:X,3,0)))-SUMIF(AD:AD,AD5856,H:H)),2)))</f>
        <v/>
      </c>
      <c r="H5856" s="71"/>
      <c r="I5856" s="72"/>
      <c r="J5856" s="72"/>
      <c r="K5856" s="38" t="str">
        <f>IF(E5856="","",IF(OR(E5856="Project Management",E5856="Project Support",E5856="Sprint Management",E5856="Sprint Support"),"NA",(((SUMIF(AD:AD,AD5856,H:H)/VLOOKUP(AD5856,[2]Formula!V:X,3,0))*VLOOKUP(AD5856,[2]Formula!V:X,2,0))*H5856)/SUMIF(AD:AD,AD5856,H:H)))</f>
        <v/>
      </c>
      <c r="L5856" s="38" t="str">
        <f t="shared" si="547"/>
        <v/>
      </c>
      <c r="M5856" s="38" t="str">
        <f t="shared" si="548"/>
        <v/>
      </c>
      <c r="N5856" s="38" t="str">
        <f t="shared" si="550"/>
        <v/>
      </c>
      <c r="O5856" s="38" t="str">
        <f t="shared" si="546"/>
        <v/>
      </c>
      <c r="P5856" s="39" t="str">
        <f t="shared" si="551"/>
        <v/>
      </c>
      <c r="AC5856" s="42" t="str">
        <f>IF(B5856="","",VLOOKUP(B5856,[2]Formula!B:C,2,0))</f>
        <v/>
      </c>
      <c r="AD5856" s="43" t="str">
        <f t="shared" si="549"/>
        <v/>
      </c>
    </row>
    <row r="5857" spans="1:30" x14ac:dyDescent="0.25">
      <c r="A5857" s="64"/>
      <c r="B5857" s="64"/>
      <c r="C5857" s="66"/>
      <c r="D5857" s="67"/>
      <c r="E5857" s="64"/>
      <c r="F5857" s="64"/>
      <c r="G5857" s="37" t="str">
        <f>IF(E5857="","",IF(OR(E5857="Project Management",E5857="Project Support",E5857="Sprint Management",E5857="Sprint Support"),"NA",ROUND((((VLOOKUP(AD5857,[2]Formula!V:X,3,0)))-SUMIF(AD:AD,AD5857,H:H)),2)))</f>
        <v/>
      </c>
      <c r="H5857" s="71"/>
      <c r="I5857" s="72"/>
      <c r="J5857" s="72"/>
      <c r="K5857" s="38" t="str">
        <f>IF(E5857="","",IF(OR(E5857="Project Management",E5857="Project Support",E5857="Sprint Management",E5857="Sprint Support"),"NA",(((SUMIF(AD:AD,AD5857,H:H)/VLOOKUP(AD5857,[2]Formula!V:X,3,0))*VLOOKUP(AD5857,[2]Formula!V:X,2,0))*H5857)/SUMIF(AD:AD,AD5857,H:H)))</f>
        <v/>
      </c>
      <c r="L5857" s="38" t="str">
        <f t="shared" si="547"/>
        <v/>
      </c>
      <c r="M5857" s="38" t="str">
        <f t="shared" si="548"/>
        <v/>
      </c>
      <c r="N5857" s="38" t="str">
        <f t="shared" si="550"/>
        <v/>
      </c>
      <c r="O5857" s="38" t="str">
        <f t="shared" si="546"/>
        <v/>
      </c>
      <c r="P5857" s="39" t="str">
        <f t="shared" si="551"/>
        <v/>
      </c>
      <c r="AC5857" s="42" t="str">
        <f>IF(B5857="","",VLOOKUP(B5857,[2]Formula!B:C,2,0))</f>
        <v/>
      </c>
      <c r="AD5857" s="43" t="str">
        <f t="shared" si="549"/>
        <v/>
      </c>
    </row>
    <row r="5858" spans="1:30" x14ac:dyDescent="0.25">
      <c r="A5858" s="64"/>
      <c r="B5858" s="64"/>
      <c r="C5858" s="66"/>
      <c r="D5858" s="67"/>
      <c r="E5858" s="64"/>
      <c r="F5858" s="64"/>
      <c r="G5858" s="37" t="str">
        <f>IF(E5858="","",IF(OR(E5858="Project Management",E5858="Project Support",E5858="Sprint Management",E5858="Sprint Support"),"NA",ROUND((((VLOOKUP(AD5858,[2]Formula!V:X,3,0)))-SUMIF(AD:AD,AD5858,H:H)),2)))</f>
        <v/>
      </c>
      <c r="H5858" s="71"/>
      <c r="I5858" s="72"/>
      <c r="J5858" s="72"/>
      <c r="K5858" s="38" t="str">
        <f>IF(E5858="","",IF(OR(E5858="Project Management",E5858="Project Support",E5858="Sprint Management",E5858="Sprint Support"),"NA",(((SUMIF(AD:AD,AD5858,H:H)/VLOOKUP(AD5858,[2]Formula!V:X,3,0))*VLOOKUP(AD5858,[2]Formula!V:X,2,0))*H5858)/SUMIF(AD:AD,AD5858,H:H)))</f>
        <v/>
      </c>
      <c r="L5858" s="38" t="str">
        <f t="shared" si="547"/>
        <v/>
      </c>
      <c r="M5858" s="38" t="str">
        <f t="shared" si="548"/>
        <v/>
      </c>
      <c r="N5858" s="38" t="str">
        <f t="shared" si="550"/>
        <v/>
      </c>
      <c r="O5858" s="38" t="str">
        <f t="shared" si="546"/>
        <v/>
      </c>
      <c r="P5858" s="39" t="str">
        <f t="shared" si="551"/>
        <v/>
      </c>
      <c r="AC5858" s="42" t="str">
        <f>IF(B5858="","",VLOOKUP(B5858,[2]Formula!B:C,2,0))</f>
        <v/>
      </c>
      <c r="AD5858" s="43" t="str">
        <f t="shared" si="549"/>
        <v/>
      </c>
    </row>
    <row r="5859" spans="1:30" x14ac:dyDescent="0.25">
      <c r="A5859" s="64"/>
      <c r="B5859" s="64"/>
      <c r="C5859" s="66"/>
      <c r="D5859" s="67"/>
      <c r="E5859" s="64"/>
      <c r="F5859" s="64"/>
      <c r="G5859" s="37" t="str">
        <f>IF(E5859="","",IF(OR(E5859="Project Management",E5859="Project Support",E5859="Sprint Management",E5859="Sprint Support"),"NA",ROUND((((VLOOKUP(AD5859,[2]Formula!V:X,3,0)))-SUMIF(AD:AD,AD5859,H:H)),2)))</f>
        <v/>
      </c>
      <c r="H5859" s="71"/>
      <c r="I5859" s="72"/>
      <c r="J5859" s="72"/>
      <c r="K5859" s="38" t="str">
        <f>IF(E5859="","",IF(OR(E5859="Project Management",E5859="Project Support",E5859="Sprint Management",E5859="Sprint Support"),"NA",(((SUMIF(AD:AD,AD5859,H:H)/VLOOKUP(AD5859,[2]Formula!V:X,3,0))*VLOOKUP(AD5859,[2]Formula!V:X,2,0))*H5859)/SUMIF(AD:AD,AD5859,H:H)))</f>
        <v/>
      </c>
      <c r="L5859" s="38" t="str">
        <f t="shared" si="547"/>
        <v/>
      </c>
      <c r="M5859" s="38" t="str">
        <f t="shared" si="548"/>
        <v/>
      </c>
      <c r="N5859" s="38" t="str">
        <f t="shared" si="550"/>
        <v/>
      </c>
      <c r="O5859" s="38" t="str">
        <f t="shared" si="546"/>
        <v/>
      </c>
      <c r="P5859" s="39" t="str">
        <f t="shared" si="551"/>
        <v/>
      </c>
      <c r="AC5859" s="42" t="str">
        <f>IF(B5859="","",VLOOKUP(B5859,[2]Formula!B:C,2,0))</f>
        <v/>
      </c>
      <c r="AD5859" s="43" t="str">
        <f t="shared" si="549"/>
        <v/>
      </c>
    </row>
    <row r="5860" spans="1:30" x14ac:dyDescent="0.25">
      <c r="A5860" s="64"/>
      <c r="B5860" s="64"/>
      <c r="C5860" s="66"/>
      <c r="D5860" s="67"/>
      <c r="E5860" s="64"/>
      <c r="F5860" s="64"/>
      <c r="G5860" s="37" t="str">
        <f>IF(E5860="","",IF(OR(E5860="Project Management",E5860="Project Support",E5860="Sprint Management",E5860="Sprint Support"),"NA",ROUND((((VLOOKUP(AD5860,[2]Formula!V:X,3,0)))-SUMIF(AD:AD,AD5860,H:H)),2)))</f>
        <v/>
      </c>
      <c r="H5860" s="71"/>
      <c r="I5860" s="72"/>
      <c r="J5860" s="72"/>
      <c r="K5860" s="38" t="str">
        <f>IF(E5860="","",IF(OR(E5860="Project Management",E5860="Project Support",E5860="Sprint Management",E5860="Sprint Support"),"NA",(((SUMIF(AD:AD,AD5860,H:H)/VLOOKUP(AD5860,[2]Formula!V:X,3,0))*VLOOKUP(AD5860,[2]Formula!V:X,2,0))*H5860)/SUMIF(AD:AD,AD5860,H:H)))</f>
        <v/>
      </c>
      <c r="L5860" s="38" t="str">
        <f t="shared" si="547"/>
        <v/>
      </c>
      <c r="M5860" s="38" t="str">
        <f t="shared" si="548"/>
        <v/>
      </c>
      <c r="N5860" s="38" t="str">
        <f t="shared" si="550"/>
        <v/>
      </c>
      <c r="O5860" s="38" t="str">
        <f t="shared" si="546"/>
        <v/>
      </c>
      <c r="P5860" s="39" t="str">
        <f t="shared" si="551"/>
        <v/>
      </c>
      <c r="AC5860" s="42" t="str">
        <f>IF(B5860="","",VLOOKUP(B5860,[2]Formula!B:C,2,0))</f>
        <v/>
      </c>
      <c r="AD5860" s="43" t="str">
        <f t="shared" si="549"/>
        <v/>
      </c>
    </row>
    <row r="5861" spans="1:30" x14ac:dyDescent="0.25">
      <c r="A5861" s="64"/>
      <c r="B5861" s="64"/>
      <c r="C5861" s="66"/>
      <c r="D5861" s="67"/>
      <c r="E5861" s="64"/>
      <c r="F5861" s="64"/>
      <c r="G5861" s="37" t="str">
        <f>IF(E5861="","",IF(OR(E5861="Project Management",E5861="Project Support",E5861="Sprint Management",E5861="Sprint Support"),"NA",ROUND((((VLOOKUP(AD5861,[2]Formula!V:X,3,0)))-SUMIF(AD:AD,AD5861,H:H)),2)))</f>
        <v/>
      </c>
      <c r="H5861" s="71"/>
      <c r="I5861" s="72"/>
      <c r="J5861" s="72"/>
      <c r="K5861" s="38" t="str">
        <f>IF(E5861="","",IF(OR(E5861="Project Management",E5861="Project Support",E5861="Sprint Management",E5861="Sprint Support"),"NA",(((SUMIF(AD:AD,AD5861,H:H)/VLOOKUP(AD5861,[2]Formula!V:X,3,0))*VLOOKUP(AD5861,[2]Formula!V:X,2,0))*H5861)/SUMIF(AD:AD,AD5861,H:H)))</f>
        <v/>
      </c>
      <c r="L5861" s="38" t="str">
        <f t="shared" si="547"/>
        <v/>
      </c>
      <c r="M5861" s="38" t="str">
        <f t="shared" si="548"/>
        <v/>
      </c>
      <c r="N5861" s="38" t="str">
        <f t="shared" si="550"/>
        <v/>
      </c>
      <c r="O5861" s="38" t="str">
        <f t="shared" si="546"/>
        <v/>
      </c>
      <c r="P5861" s="39" t="str">
        <f t="shared" si="551"/>
        <v/>
      </c>
      <c r="AC5861" s="42" t="str">
        <f>IF(B5861="","",VLOOKUP(B5861,[2]Formula!B:C,2,0))</f>
        <v/>
      </c>
      <c r="AD5861" s="43" t="str">
        <f t="shared" si="549"/>
        <v/>
      </c>
    </row>
    <row r="5862" spans="1:30" x14ac:dyDescent="0.25">
      <c r="A5862" s="64"/>
      <c r="B5862" s="64"/>
      <c r="C5862" s="66"/>
      <c r="D5862" s="67"/>
      <c r="E5862" s="64"/>
      <c r="F5862" s="64"/>
      <c r="G5862" s="37" t="str">
        <f>IF(E5862="","",IF(OR(E5862="Project Management",E5862="Project Support",E5862="Sprint Management",E5862="Sprint Support"),"NA",ROUND((((VLOOKUP(AD5862,[2]Formula!V:X,3,0)))-SUMIF(AD:AD,AD5862,H:H)),2)))</f>
        <v/>
      </c>
      <c r="H5862" s="71"/>
      <c r="I5862" s="72"/>
      <c r="J5862" s="72"/>
      <c r="K5862" s="38" t="str">
        <f>IF(E5862="","",IF(OR(E5862="Project Management",E5862="Project Support",E5862="Sprint Management",E5862="Sprint Support"),"NA",(((SUMIF(AD:AD,AD5862,H:H)/VLOOKUP(AD5862,[2]Formula!V:X,3,0))*VLOOKUP(AD5862,[2]Formula!V:X,2,0))*H5862)/SUMIF(AD:AD,AD5862,H:H)))</f>
        <v/>
      </c>
      <c r="L5862" s="38" t="str">
        <f t="shared" si="547"/>
        <v/>
      </c>
      <c r="M5862" s="38" t="str">
        <f t="shared" si="548"/>
        <v/>
      </c>
      <c r="N5862" s="38" t="str">
        <f t="shared" si="550"/>
        <v/>
      </c>
      <c r="O5862" s="38" t="str">
        <f t="shared" si="546"/>
        <v/>
      </c>
      <c r="P5862" s="39" t="str">
        <f t="shared" si="551"/>
        <v/>
      </c>
      <c r="AC5862" s="42" t="str">
        <f>IF(B5862="","",VLOOKUP(B5862,[2]Formula!B:C,2,0))</f>
        <v/>
      </c>
      <c r="AD5862" s="43" t="str">
        <f t="shared" si="549"/>
        <v/>
      </c>
    </row>
    <row r="5863" spans="1:30" x14ac:dyDescent="0.25">
      <c r="A5863" s="64"/>
      <c r="B5863" s="64"/>
      <c r="C5863" s="66"/>
      <c r="D5863" s="67"/>
      <c r="E5863" s="64"/>
      <c r="F5863" s="64"/>
      <c r="G5863" s="37" t="str">
        <f>IF(E5863="","",IF(OR(E5863="Project Management",E5863="Project Support",E5863="Sprint Management",E5863="Sprint Support"),"NA",ROUND((((VLOOKUP(AD5863,[2]Formula!V:X,3,0)))-SUMIF(AD:AD,AD5863,H:H)),2)))</f>
        <v/>
      </c>
      <c r="H5863" s="71"/>
      <c r="I5863" s="72"/>
      <c r="J5863" s="72"/>
      <c r="K5863" s="38" t="str">
        <f>IF(E5863="","",IF(OR(E5863="Project Management",E5863="Project Support",E5863="Sprint Management",E5863="Sprint Support"),"NA",(((SUMIF(AD:AD,AD5863,H:H)/VLOOKUP(AD5863,[2]Formula!V:X,3,0))*VLOOKUP(AD5863,[2]Formula!V:X,2,0))*H5863)/SUMIF(AD:AD,AD5863,H:H)))</f>
        <v/>
      </c>
      <c r="L5863" s="38" t="str">
        <f t="shared" si="547"/>
        <v/>
      </c>
      <c r="M5863" s="38" t="str">
        <f t="shared" si="548"/>
        <v/>
      </c>
      <c r="N5863" s="38" t="str">
        <f t="shared" si="550"/>
        <v/>
      </c>
      <c r="O5863" s="38" t="str">
        <f t="shared" si="546"/>
        <v/>
      </c>
      <c r="P5863" s="39" t="str">
        <f t="shared" si="551"/>
        <v/>
      </c>
      <c r="AC5863" s="42" t="str">
        <f>IF(B5863="","",VLOOKUP(B5863,[2]Formula!B:C,2,0))</f>
        <v/>
      </c>
      <c r="AD5863" s="43" t="str">
        <f t="shared" si="549"/>
        <v/>
      </c>
    </row>
    <row r="5864" spans="1:30" x14ac:dyDescent="0.25">
      <c r="A5864" s="64"/>
      <c r="B5864" s="64"/>
      <c r="C5864" s="66"/>
      <c r="D5864" s="67"/>
      <c r="E5864" s="64"/>
      <c r="F5864" s="64"/>
      <c r="G5864" s="37" t="str">
        <f>IF(E5864="","",IF(OR(E5864="Project Management",E5864="Project Support",E5864="Sprint Management",E5864="Sprint Support"),"NA",ROUND((((VLOOKUP(AD5864,[2]Formula!V:X,3,0)))-SUMIF(AD:AD,AD5864,H:H)),2)))</f>
        <v/>
      </c>
      <c r="H5864" s="71"/>
      <c r="I5864" s="72"/>
      <c r="J5864" s="72"/>
      <c r="K5864" s="38" t="str">
        <f>IF(E5864="","",IF(OR(E5864="Project Management",E5864="Project Support",E5864="Sprint Management",E5864="Sprint Support"),"NA",(((SUMIF(AD:AD,AD5864,H:H)/VLOOKUP(AD5864,[2]Formula!V:X,3,0))*VLOOKUP(AD5864,[2]Formula!V:X,2,0))*H5864)/SUMIF(AD:AD,AD5864,H:H)))</f>
        <v/>
      </c>
      <c r="L5864" s="38" t="str">
        <f t="shared" si="547"/>
        <v/>
      </c>
      <c r="M5864" s="38" t="str">
        <f t="shared" si="548"/>
        <v/>
      </c>
      <c r="N5864" s="38" t="str">
        <f t="shared" si="550"/>
        <v/>
      </c>
      <c r="O5864" s="38" t="str">
        <f t="shared" si="546"/>
        <v/>
      </c>
      <c r="P5864" s="39" t="str">
        <f t="shared" si="551"/>
        <v/>
      </c>
      <c r="AC5864" s="42" t="str">
        <f>IF(B5864="","",VLOOKUP(B5864,[2]Formula!B:C,2,0))</f>
        <v/>
      </c>
      <c r="AD5864" s="43" t="str">
        <f t="shared" si="549"/>
        <v/>
      </c>
    </row>
    <row r="5865" spans="1:30" x14ac:dyDescent="0.25">
      <c r="A5865" s="64"/>
      <c r="B5865" s="64"/>
      <c r="C5865" s="66"/>
      <c r="D5865" s="67"/>
      <c r="E5865" s="64"/>
      <c r="F5865" s="64"/>
      <c r="G5865" s="37" t="str">
        <f>IF(E5865="","",IF(OR(E5865="Project Management",E5865="Project Support",E5865="Sprint Management",E5865="Sprint Support"),"NA",ROUND((((VLOOKUP(AD5865,[2]Formula!V:X,3,0)))-SUMIF(AD:AD,AD5865,H:H)),2)))</f>
        <v/>
      </c>
      <c r="H5865" s="71"/>
      <c r="I5865" s="72"/>
      <c r="J5865" s="72"/>
      <c r="K5865" s="38" t="str">
        <f>IF(E5865="","",IF(OR(E5865="Project Management",E5865="Project Support",E5865="Sprint Management",E5865="Sprint Support"),"NA",(((SUMIF(AD:AD,AD5865,H:H)/VLOOKUP(AD5865,[2]Formula!V:X,3,0))*VLOOKUP(AD5865,[2]Formula!V:X,2,0))*H5865)/SUMIF(AD:AD,AD5865,H:H)))</f>
        <v/>
      </c>
      <c r="L5865" s="38" t="str">
        <f t="shared" si="547"/>
        <v/>
      </c>
      <c r="M5865" s="38" t="str">
        <f t="shared" si="548"/>
        <v/>
      </c>
      <c r="N5865" s="38" t="str">
        <f t="shared" si="550"/>
        <v/>
      </c>
      <c r="O5865" s="38" t="str">
        <f t="shared" si="546"/>
        <v/>
      </c>
      <c r="P5865" s="39" t="str">
        <f t="shared" si="551"/>
        <v/>
      </c>
      <c r="AC5865" s="42" t="str">
        <f>IF(B5865="","",VLOOKUP(B5865,[2]Formula!B:C,2,0))</f>
        <v/>
      </c>
      <c r="AD5865" s="43" t="str">
        <f t="shared" si="549"/>
        <v/>
      </c>
    </row>
    <row r="5866" spans="1:30" x14ac:dyDescent="0.25">
      <c r="A5866" s="64"/>
      <c r="B5866" s="64"/>
      <c r="C5866" s="66"/>
      <c r="D5866" s="67"/>
      <c r="E5866" s="64"/>
      <c r="F5866" s="64"/>
      <c r="G5866" s="37" t="str">
        <f>IF(E5866="","",IF(OR(E5866="Project Management",E5866="Project Support",E5866="Sprint Management",E5866="Sprint Support"),"NA",ROUND((((VLOOKUP(AD5866,[2]Formula!V:X,3,0)))-SUMIF(AD:AD,AD5866,H:H)),2)))</f>
        <v/>
      </c>
      <c r="H5866" s="71"/>
      <c r="I5866" s="72"/>
      <c r="J5866" s="72"/>
      <c r="K5866" s="38" t="str">
        <f>IF(E5866="","",IF(OR(E5866="Project Management",E5866="Project Support",E5866="Sprint Management",E5866="Sprint Support"),"NA",(((SUMIF(AD:AD,AD5866,H:H)/VLOOKUP(AD5866,[2]Formula!V:X,3,0))*VLOOKUP(AD5866,[2]Formula!V:X,2,0))*H5866)/SUMIF(AD:AD,AD5866,H:H)))</f>
        <v/>
      </c>
      <c r="L5866" s="38" t="str">
        <f t="shared" si="547"/>
        <v/>
      </c>
      <c r="M5866" s="38" t="str">
        <f t="shared" si="548"/>
        <v/>
      </c>
      <c r="N5866" s="38" t="str">
        <f t="shared" si="550"/>
        <v/>
      </c>
      <c r="O5866" s="38" t="str">
        <f t="shared" si="546"/>
        <v/>
      </c>
      <c r="P5866" s="39" t="str">
        <f t="shared" si="551"/>
        <v/>
      </c>
      <c r="AC5866" s="42" t="str">
        <f>IF(B5866="","",VLOOKUP(B5866,[2]Formula!B:C,2,0))</f>
        <v/>
      </c>
      <c r="AD5866" s="43" t="str">
        <f t="shared" si="549"/>
        <v/>
      </c>
    </row>
    <row r="5867" spans="1:30" x14ac:dyDescent="0.25">
      <c r="A5867" s="64"/>
      <c r="B5867" s="64"/>
      <c r="C5867" s="66"/>
      <c r="D5867" s="67"/>
      <c r="E5867" s="64"/>
      <c r="F5867" s="64"/>
      <c r="G5867" s="37" t="str">
        <f>IF(E5867="","",IF(OR(E5867="Project Management",E5867="Project Support",E5867="Sprint Management",E5867="Sprint Support"),"NA",ROUND((((VLOOKUP(AD5867,[2]Formula!V:X,3,0)))-SUMIF(AD:AD,AD5867,H:H)),2)))</f>
        <v/>
      </c>
      <c r="H5867" s="71"/>
      <c r="I5867" s="72"/>
      <c r="J5867" s="72"/>
      <c r="K5867" s="38" t="str">
        <f>IF(E5867="","",IF(OR(E5867="Project Management",E5867="Project Support",E5867="Sprint Management",E5867="Sprint Support"),"NA",(((SUMIF(AD:AD,AD5867,H:H)/VLOOKUP(AD5867,[2]Formula!V:X,3,0))*VLOOKUP(AD5867,[2]Formula!V:X,2,0))*H5867)/SUMIF(AD:AD,AD5867,H:H)))</f>
        <v/>
      </c>
      <c r="L5867" s="38" t="str">
        <f t="shared" si="547"/>
        <v/>
      </c>
      <c r="M5867" s="38" t="str">
        <f t="shared" si="548"/>
        <v/>
      </c>
      <c r="N5867" s="38" t="str">
        <f t="shared" si="550"/>
        <v/>
      </c>
      <c r="O5867" s="38" t="str">
        <f t="shared" si="546"/>
        <v/>
      </c>
      <c r="P5867" s="39" t="str">
        <f t="shared" si="551"/>
        <v/>
      </c>
      <c r="AC5867" s="42" t="str">
        <f>IF(B5867="","",VLOOKUP(B5867,[2]Formula!B:C,2,0))</f>
        <v/>
      </c>
      <c r="AD5867" s="43" t="str">
        <f t="shared" si="549"/>
        <v/>
      </c>
    </row>
    <row r="5868" spans="1:30" x14ac:dyDescent="0.25">
      <c r="A5868" s="64"/>
      <c r="B5868" s="64"/>
      <c r="C5868" s="66"/>
      <c r="D5868" s="67"/>
      <c r="E5868" s="64"/>
      <c r="F5868" s="64"/>
      <c r="G5868" s="37" t="str">
        <f>IF(E5868="","",IF(OR(E5868="Project Management",E5868="Project Support",E5868="Sprint Management",E5868="Sprint Support"),"NA",ROUND((((VLOOKUP(AD5868,[2]Formula!V:X,3,0)))-SUMIF(AD:AD,AD5868,H:H)),2)))</f>
        <v/>
      </c>
      <c r="H5868" s="71"/>
      <c r="I5868" s="72"/>
      <c r="J5868" s="72"/>
      <c r="K5868" s="38" t="str">
        <f>IF(E5868="","",IF(OR(E5868="Project Management",E5868="Project Support",E5868="Sprint Management",E5868="Sprint Support"),"NA",(((SUMIF(AD:AD,AD5868,H:H)/VLOOKUP(AD5868,[2]Formula!V:X,3,0))*VLOOKUP(AD5868,[2]Formula!V:X,2,0))*H5868)/SUMIF(AD:AD,AD5868,H:H)))</f>
        <v/>
      </c>
      <c r="L5868" s="38" t="str">
        <f t="shared" si="547"/>
        <v/>
      </c>
      <c r="M5868" s="38" t="str">
        <f t="shared" si="548"/>
        <v/>
      </c>
      <c r="N5868" s="38" t="str">
        <f t="shared" si="550"/>
        <v/>
      </c>
      <c r="O5868" s="38" t="str">
        <f t="shared" si="546"/>
        <v/>
      </c>
      <c r="P5868" s="39" t="str">
        <f t="shared" si="551"/>
        <v/>
      </c>
      <c r="AC5868" s="42" t="str">
        <f>IF(B5868="","",VLOOKUP(B5868,[2]Formula!B:C,2,0))</f>
        <v/>
      </c>
      <c r="AD5868" s="43" t="str">
        <f t="shared" si="549"/>
        <v/>
      </c>
    </row>
    <row r="5869" spans="1:30" x14ac:dyDescent="0.25">
      <c r="A5869" s="64"/>
      <c r="B5869" s="64"/>
      <c r="C5869" s="66"/>
      <c r="D5869" s="67"/>
      <c r="E5869" s="64"/>
      <c r="F5869" s="64"/>
      <c r="G5869" s="37" t="str">
        <f>IF(E5869="","",IF(OR(E5869="Project Management",E5869="Project Support",E5869="Sprint Management",E5869="Sprint Support"),"NA",ROUND((((VLOOKUP(AD5869,[2]Formula!V:X,3,0)))-SUMIF(AD:AD,AD5869,H:H)),2)))</f>
        <v/>
      </c>
      <c r="H5869" s="71"/>
      <c r="I5869" s="72"/>
      <c r="J5869" s="72"/>
      <c r="K5869" s="38" t="str">
        <f>IF(E5869="","",IF(OR(E5869="Project Management",E5869="Project Support",E5869="Sprint Management",E5869="Sprint Support"),"NA",(((SUMIF(AD:AD,AD5869,H:H)/VLOOKUP(AD5869,[2]Formula!V:X,3,0))*VLOOKUP(AD5869,[2]Formula!V:X,2,0))*H5869)/SUMIF(AD:AD,AD5869,H:H)))</f>
        <v/>
      </c>
      <c r="L5869" s="38" t="str">
        <f t="shared" si="547"/>
        <v/>
      </c>
      <c r="M5869" s="38" t="str">
        <f t="shared" si="548"/>
        <v/>
      </c>
      <c r="N5869" s="38" t="str">
        <f t="shared" si="550"/>
        <v/>
      </c>
      <c r="O5869" s="38" t="str">
        <f t="shared" si="546"/>
        <v/>
      </c>
      <c r="P5869" s="39" t="str">
        <f t="shared" si="551"/>
        <v/>
      </c>
      <c r="AC5869" s="42" t="str">
        <f>IF(B5869="","",VLOOKUP(B5869,[2]Formula!B:C,2,0))</f>
        <v/>
      </c>
      <c r="AD5869" s="43" t="str">
        <f t="shared" si="549"/>
        <v/>
      </c>
    </row>
    <row r="5870" spans="1:30" x14ac:dyDescent="0.25">
      <c r="A5870" s="64"/>
      <c r="B5870" s="64"/>
      <c r="C5870" s="66"/>
      <c r="D5870" s="67"/>
      <c r="E5870" s="64"/>
      <c r="F5870" s="64"/>
      <c r="G5870" s="37" t="str">
        <f>IF(E5870="","",IF(OR(E5870="Project Management",E5870="Project Support",E5870="Sprint Management",E5870="Sprint Support"),"NA",ROUND((((VLOOKUP(AD5870,[2]Formula!V:X,3,0)))-SUMIF(AD:AD,AD5870,H:H)),2)))</f>
        <v/>
      </c>
      <c r="H5870" s="71"/>
      <c r="I5870" s="72"/>
      <c r="J5870" s="72"/>
      <c r="K5870" s="38" t="str">
        <f>IF(E5870="","",IF(OR(E5870="Project Management",E5870="Project Support",E5870="Sprint Management",E5870="Sprint Support"),"NA",(((SUMIF(AD:AD,AD5870,H:H)/VLOOKUP(AD5870,[2]Formula!V:X,3,0))*VLOOKUP(AD5870,[2]Formula!V:X,2,0))*H5870)/SUMIF(AD:AD,AD5870,H:H)))</f>
        <v/>
      </c>
      <c r="L5870" s="38" t="str">
        <f t="shared" si="547"/>
        <v/>
      </c>
      <c r="M5870" s="38" t="str">
        <f t="shared" si="548"/>
        <v/>
      </c>
      <c r="N5870" s="38" t="str">
        <f t="shared" si="550"/>
        <v/>
      </c>
      <c r="O5870" s="38" t="str">
        <f t="shared" si="546"/>
        <v/>
      </c>
      <c r="P5870" s="39" t="str">
        <f t="shared" si="551"/>
        <v/>
      </c>
      <c r="AC5870" s="42" t="str">
        <f>IF(B5870="","",VLOOKUP(B5870,[2]Formula!B:C,2,0))</f>
        <v/>
      </c>
      <c r="AD5870" s="43" t="str">
        <f t="shared" si="549"/>
        <v/>
      </c>
    </row>
    <row r="5871" spans="1:30" x14ac:dyDescent="0.25">
      <c r="A5871" s="64"/>
      <c r="B5871" s="64"/>
      <c r="C5871" s="66"/>
      <c r="D5871" s="67"/>
      <c r="E5871" s="64"/>
      <c r="F5871" s="64"/>
      <c r="G5871" s="37" t="str">
        <f>IF(E5871="","",IF(OR(E5871="Project Management",E5871="Project Support",E5871="Sprint Management",E5871="Sprint Support"),"NA",ROUND((((VLOOKUP(AD5871,[2]Formula!V:X,3,0)))-SUMIF(AD:AD,AD5871,H:H)),2)))</f>
        <v/>
      </c>
      <c r="H5871" s="71"/>
      <c r="I5871" s="72"/>
      <c r="J5871" s="72"/>
      <c r="K5871" s="38" t="str">
        <f>IF(E5871="","",IF(OR(E5871="Project Management",E5871="Project Support",E5871="Sprint Management",E5871="Sprint Support"),"NA",(((SUMIF(AD:AD,AD5871,H:H)/VLOOKUP(AD5871,[2]Formula!V:X,3,0))*VLOOKUP(AD5871,[2]Formula!V:X,2,0))*H5871)/SUMIF(AD:AD,AD5871,H:H)))</f>
        <v/>
      </c>
      <c r="L5871" s="38" t="str">
        <f t="shared" si="547"/>
        <v/>
      </c>
      <c r="M5871" s="38" t="str">
        <f t="shared" si="548"/>
        <v/>
      </c>
      <c r="N5871" s="38" t="str">
        <f t="shared" si="550"/>
        <v/>
      </c>
      <c r="O5871" s="38" t="str">
        <f t="shared" si="546"/>
        <v/>
      </c>
      <c r="P5871" s="39" t="str">
        <f t="shared" si="551"/>
        <v/>
      </c>
      <c r="AC5871" s="42" t="str">
        <f>IF(B5871="","",VLOOKUP(B5871,[2]Formula!B:C,2,0))</f>
        <v/>
      </c>
      <c r="AD5871" s="43" t="str">
        <f t="shared" si="549"/>
        <v/>
      </c>
    </row>
    <row r="5872" spans="1:30" x14ac:dyDescent="0.25">
      <c r="A5872" s="64"/>
      <c r="B5872" s="64"/>
      <c r="C5872" s="66"/>
      <c r="D5872" s="67"/>
      <c r="E5872" s="64"/>
      <c r="F5872" s="64"/>
      <c r="G5872" s="37" t="str">
        <f>IF(E5872="","",IF(OR(E5872="Project Management",E5872="Project Support",E5872="Sprint Management",E5872="Sprint Support"),"NA",ROUND((((VLOOKUP(AD5872,[2]Formula!V:X,3,0)))-SUMIF(AD:AD,AD5872,H:H)),2)))</f>
        <v/>
      </c>
      <c r="H5872" s="71"/>
      <c r="I5872" s="72"/>
      <c r="J5872" s="72"/>
      <c r="K5872" s="38" t="str">
        <f>IF(E5872="","",IF(OR(E5872="Project Management",E5872="Project Support",E5872="Sprint Management",E5872="Sprint Support"),"NA",(((SUMIF(AD:AD,AD5872,H:H)/VLOOKUP(AD5872,[2]Formula!V:X,3,0))*VLOOKUP(AD5872,[2]Formula!V:X,2,0))*H5872)/SUMIF(AD:AD,AD5872,H:H)))</f>
        <v/>
      </c>
      <c r="L5872" s="38" t="str">
        <f t="shared" si="547"/>
        <v/>
      </c>
      <c r="M5872" s="38" t="str">
        <f t="shared" si="548"/>
        <v/>
      </c>
      <c r="N5872" s="38" t="str">
        <f t="shared" si="550"/>
        <v/>
      </c>
      <c r="O5872" s="38" t="str">
        <f t="shared" si="546"/>
        <v/>
      </c>
      <c r="P5872" s="39" t="str">
        <f t="shared" si="551"/>
        <v/>
      </c>
      <c r="AC5872" s="42" t="str">
        <f>IF(B5872="","",VLOOKUP(B5872,[2]Formula!B:C,2,0))</f>
        <v/>
      </c>
      <c r="AD5872" s="43" t="str">
        <f t="shared" si="549"/>
        <v/>
      </c>
    </row>
    <row r="5873" spans="1:30" x14ac:dyDescent="0.25">
      <c r="A5873" s="64"/>
      <c r="B5873" s="64"/>
      <c r="C5873" s="66"/>
      <c r="D5873" s="67"/>
      <c r="E5873" s="64"/>
      <c r="F5873" s="64"/>
      <c r="G5873" s="37" t="str">
        <f>IF(E5873="","",IF(OR(E5873="Project Management",E5873="Project Support",E5873="Sprint Management",E5873="Sprint Support"),"NA",ROUND((((VLOOKUP(AD5873,[2]Formula!V:X,3,0)))-SUMIF(AD:AD,AD5873,H:H)),2)))</f>
        <v/>
      </c>
      <c r="H5873" s="71"/>
      <c r="I5873" s="72"/>
      <c r="J5873" s="72"/>
      <c r="K5873" s="38" t="str">
        <f>IF(E5873="","",IF(OR(E5873="Project Management",E5873="Project Support",E5873="Sprint Management",E5873="Sprint Support"),"NA",(((SUMIF(AD:AD,AD5873,H:H)/VLOOKUP(AD5873,[2]Formula!V:X,3,0))*VLOOKUP(AD5873,[2]Formula!V:X,2,0))*H5873)/SUMIF(AD:AD,AD5873,H:H)))</f>
        <v/>
      </c>
      <c r="L5873" s="38" t="str">
        <f t="shared" si="547"/>
        <v/>
      </c>
      <c r="M5873" s="38" t="str">
        <f t="shared" si="548"/>
        <v/>
      </c>
      <c r="N5873" s="38" t="str">
        <f t="shared" si="550"/>
        <v/>
      </c>
      <c r="O5873" s="38" t="str">
        <f t="shared" si="546"/>
        <v/>
      </c>
      <c r="P5873" s="39" t="str">
        <f t="shared" si="551"/>
        <v/>
      </c>
      <c r="AC5873" s="42" t="str">
        <f>IF(B5873="","",VLOOKUP(B5873,[2]Formula!B:C,2,0))</f>
        <v/>
      </c>
      <c r="AD5873" s="43" t="str">
        <f t="shared" si="549"/>
        <v/>
      </c>
    </row>
    <row r="5874" spans="1:30" x14ac:dyDescent="0.25">
      <c r="A5874" s="64"/>
      <c r="B5874" s="64"/>
      <c r="C5874" s="66"/>
      <c r="D5874" s="67"/>
      <c r="E5874" s="64"/>
      <c r="F5874" s="64"/>
      <c r="G5874" s="37" t="str">
        <f>IF(E5874="","",IF(OR(E5874="Project Management",E5874="Project Support",E5874="Sprint Management",E5874="Sprint Support"),"NA",ROUND((((VLOOKUP(AD5874,[2]Formula!V:X,3,0)))-SUMIF(AD:AD,AD5874,H:H)),2)))</f>
        <v/>
      </c>
      <c r="H5874" s="71"/>
      <c r="I5874" s="72"/>
      <c r="J5874" s="72"/>
      <c r="K5874" s="38" t="str">
        <f>IF(E5874="","",IF(OR(E5874="Project Management",E5874="Project Support",E5874="Sprint Management",E5874="Sprint Support"),"NA",(((SUMIF(AD:AD,AD5874,H:H)/VLOOKUP(AD5874,[2]Formula!V:X,3,0))*VLOOKUP(AD5874,[2]Formula!V:X,2,0))*H5874)/SUMIF(AD:AD,AD5874,H:H)))</f>
        <v/>
      </c>
      <c r="L5874" s="38" t="str">
        <f t="shared" si="547"/>
        <v/>
      </c>
      <c r="M5874" s="38" t="str">
        <f t="shared" si="548"/>
        <v/>
      </c>
      <c r="N5874" s="38" t="str">
        <f t="shared" si="550"/>
        <v/>
      </c>
      <c r="O5874" s="38" t="str">
        <f t="shared" si="546"/>
        <v/>
      </c>
      <c r="P5874" s="39" t="str">
        <f t="shared" si="551"/>
        <v/>
      </c>
      <c r="AC5874" s="42" t="str">
        <f>IF(B5874="","",VLOOKUP(B5874,[2]Formula!B:C,2,0))</f>
        <v/>
      </c>
      <c r="AD5874" s="43" t="str">
        <f t="shared" si="549"/>
        <v/>
      </c>
    </row>
    <row r="5875" spans="1:30" x14ac:dyDescent="0.25">
      <c r="A5875" s="64"/>
      <c r="B5875" s="64"/>
      <c r="C5875" s="66"/>
      <c r="D5875" s="67"/>
      <c r="E5875" s="64"/>
      <c r="F5875" s="64"/>
      <c r="G5875" s="37" t="str">
        <f>IF(E5875="","",IF(OR(E5875="Project Management",E5875="Project Support",E5875="Sprint Management",E5875="Sprint Support"),"NA",ROUND((((VLOOKUP(AD5875,[2]Formula!V:X,3,0)))-SUMIF(AD:AD,AD5875,H:H)),2)))</f>
        <v/>
      </c>
      <c r="H5875" s="71"/>
      <c r="I5875" s="72"/>
      <c r="J5875" s="72"/>
      <c r="K5875" s="38" t="str">
        <f>IF(E5875="","",IF(OR(E5875="Project Management",E5875="Project Support",E5875="Sprint Management",E5875="Sprint Support"),"NA",(((SUMIF(AD:AD,AD5875,H:H)/VLOOKUP(AD5875,[2]Formula!V:X,3,0))*VLOOKUP(AD5875,[2]Formula!V:X,2,0))*H5875)/SUMIF(AD:AD,AD5875,H:H)))</f>
        <v/>
      </c>
      <c r="L5875" s="38" t="str">
        <f t="shared" si="547"/>
        <v/>
      </c>
      <c r="M5875" s="38" t="str">
        <f t="shared" si="548"/>
        <v/>
      </c>
      <c r="N5875" s="38" t="str">
        <f t="shared" si="550"/>
        <v/>
      </c>
      <c r="O5875" s="38" t="str">
        <f t="shared" si="546"/>
        <v/>
      </c>
      <c r="P5875" s="39" t="str">
        <f t="shared" si="551"/>
        <v/>
      </c>
      <c r="AC5875" s="42" t="str">
        <f>IF(B5875="","",VLOOKUP(B5875,[2]Formula!B:C,2,0))</f>
        <v/>
      </c>
      <c r="AD5875" s="43" t="str">
        <f t="shared" si="549"/>
        <v/>
      </c>
    </row>
    <row r="5876" spans="1:30" x14ac:dyDescent="0.25">
      <c r="A5876" s="64"/>
      <c r="B5876" s="64"/>
      <c r="C5876" s="66"/>
      <c r="D5876" s="67"/>
      <c r="E5876" s="64"/>
      <c r="F5876" s="64"/>
      <c r="G5876" s="37" t="str">
        <f>IF(E5876="","",IF(OR(E5876="Project Management",E5876="Project Support",E5876="Sprint Management",E5876="Sprint Support"),"NA",ROUND((((VLOOKUP(AD5876,[2]Formula!V:X,3,0)))-SUMIF(AD:AD,AD5876,H:H)),2)))</f>
        <v/>
      </c>
      <c r="H5876" s="71"/>
      <c r="I5876" s="72"/>
      <c r="J5876" s="72"/>
      <c r="K5876" s="38" t="str">
        <f>IF(E5876="","",IF(OR(E5876="Project Management",E5876="Project Support",E5876="Sprint Management",E5876="Sprint Support"),"NA",(((SUMIF(AD:AD,AD5876,H:H)/VLOOKUP(AD5876,[2]Formula!V:X,3,0))*VLOOKUP(AD5876,[2]Formula!V:X,2,0))*H5876)/SUMIF(AD:AD,AD5876,H:H)))</f>
        <v/>
      </c>
      <c r="L5876" s="38" t="str">
        <f t="shared" si="547"/>
        <v/>
      </c>
      <c r="M5876" s="38" t="str">
        <f t="shared" si="548"/>
        <v/>
      </c>
      <c r="N5876" s="38" t="str">
        <f t="shared" si="550"/>
        <v/>
      </c>
      <c r="O5876" s="38" t="str">
        <f t="shared" si="546"/>
        <v/>
      </c>
      <c r="P5876" s="39" t="str">
        <f t="shared" si="551"/>
        <v/>
      </c>
      <c r="AC5876" s="42" t="str">
        <f>IF(B5876="","",VLOOKUP(B5876,[2]Formula!B:C,2,0))</f>
        <v/>
      </c>
      <c r="AD5876" s="43" t="str">
        <f t="shared" si="549"/>
        <v/>
      </c>
    </row>
    <row r="5877" spans="1:30" x14ac:dyDescent="0.25">
      <c r="A5877" s="64"/>
      <c r="B5877" s="64"/>
      <c r="C5877" s="66"/>
      <c r="D5877" s="67"/>
      <c r="E5877" s="64"/>
      <c r="F5877" s="64"/>
      <c r="G5877" s="37" t="str">
        <f>IF(E5877="","",IF(OR(E5877="Project Management",E5877="Project Support",E5877="Sprint Management",E5877="Sprint Support"),"NA",ROUND((((VLOOKUP(AD5877,[2]Formula!V:X,3,0)))-SUMIF(AD:AD,AD5877,H:H)),2)))</f>
        <v/>
      </c>
      <c r="H5877" s="71"/>
      <c r="I5877" s="72"/>
      <c r="J5877" s="72"/>
      <c r="K5877" s="38" t="str">
        <f>IF(E5877="","",IF(OR(E5877="Project Management",E5877="Project Support",E5877="Sprint Management",E5877="Sprint Support"),"NA",(((SUMIF(AD:AD,AD5877,H:H)/VLOOKUP(AD5877,[2]Formula!V:X,3,0))*VLOOKUP(AD5877,[2]Formula!V:X,2,0))*H5877)/SUMIF(AD:AD,AD5877,H:H)))</f>
        <v/>
      </c>
      <c r="L5877" s="38" t="str">
        <f t="shared" si="547"/>
        <v/>
      </c>
      <c r="M5877" s="38" t="str">
        <f t="shared" si="548"/>
        <v/>
      </c>
      <c r="N5877" s="38" t="str">
        <f t="shared" si="550"/>
        <v/>
      </c>
      <c r="O5877" s="38" t="str">
        <f t="shared" ref="O5877:O5940" si="552">IFERROR(L5877/M5877,"")</f>
        <v/>
      </c>
      <c r="P5877" s="39" t="str">
        <f t="shared" si="551"/>
        <v/>
      </c>
      <c r="AC5877" s="42" t="str">
        <f>IF(B5877="","",VLOOKUP(B5877,[2]Formula!B:C,2,0))</f>
        <v/>
      </c>
      <c r="AD5877" s="43" t="str">
        <f t="shared" si="549"/>
        <v/>
      </c>
    </row>
    <row r="5878" spans="1:30" x14ac:dyDescent="0.25">
      <c r="A5878" s="64"/>
      <c r="B5878" s="64"/>
      <c r="C5878" s="66"/>
      <c r="D5878" s="67"/>
      <c r="E5878" s="64"/>
      <c r="F5878" s="64"/>
      <c r="G5878" s="37" t="str">
        <f>IF(E5878="","",IF(OR(E5878="Project Management",E5878="Project Support",E5878="Sprint Management",E5878="Sprint Support"),"NA",ROUND((((VLOOKUP(AD5878,[2]Formula!V:X,3,0)))-SUMIF(AD:AD,AD5878,H:H)),2)))</f>
        <v/>
      </c>
      <c r="H5878" s="71"/>
      <c r="I5878" s="72"/>
      <c r="J5878" s="72"/>
      <c r="K5878" s="38" t="str">
        <f>IF(E5878="","",IF(OR(E5878="Project Management",E5878="Project Support",E5878="Sprint Management",E5878="Sprint Support"),"NA",(((SUMIF(AD:AD,AD5878,H:H)/VLOOKUP(AD5878,[2]Formula!V:X,3,0))*VLOOKUP(AD5878,[2]Formula!V:X,2,0))*H5878)/SUMIF(AD:AD,AD5878,H:H)))</f>
        <v/>
      </c>
      <c r="L5878" s="38" t="str">
        <f t="shared" si="547"/>
        <v/>
      </c>
      <c r="M5878" s="38" t="str">
        <f t="shared" si="548"/>
        <v/>
      </c>
      <c r="N5878" s="38" t="str">
        <f t="shared" si="550"/>
        <v/>
      </c>
      <c r="O5878" s="38" t="str">
        <f t="shared" si="552"/>
        <v/>
      </c>
      <c r="P5878" s="39" t="str">
        <f t="shared" si="551"/>
        <v/>
      </c>
      <c r="AC5878" s="42" t="str">
        <f>IF(B5878="","",VLOOKUP(B5878,[2]Formula!B:C,2,0))</f>
        <v/>
      </c>
      <c r="AD5878" s="43" t="str">
        <f t="shared" si="549"/>
        <v/>
      </c>
    </row>
    <row r="5879" spans="1:30" x14ac:dyDescent="0.25">
      <c r="A5879" s="64"/>
      <c r="B5879" s="64"/>
      <c r="C5879" s="66"/>
      <c r="D5879" s="67"/>
      <c r="E5879" s="64"/>
      <c r="F5879" s="64"/>
      <c r="G5879" s="37" t="str">
        <f>IF(E5879="","",IF(OR(E5879="Project Management",E5879="Project Support",E5879="Sprint Management",E5879="Sprint Support"),"NA",ROUND((((VLOOKUP(AD5879,[2]Formula!V:X,3,0)))-SUMIF(AD:AD,AD5879,H:H)),2)))</f>
        <v/>
      </c>
      <c r="H5879" s="71"/>
      <c r="I5879" s="72"/>
      <c r="J5879" s="72"/>
      <c r="K5879" s="38" t="str">
        <f>IF(E5879="","",IF(OR(E5879="Project Management",E5879="Project Support",E5879="Sprint Management",E5879="Sprint Support"),"NA",(((SUMIF(AD:AD,AD5879,H:H)/VLOOKUP(AD5879,[2]Formula!V:X,3,0))*VLOOKUP(AD5879,[2]Formula!V:X,2,0))*H5879)/SUMIF(AD:AD,AD5879,H:H)))</f>
        <v/>
      </c>
      <c r="L5879" s="38" t="str">
        <f t="shared" si="547"/>
        <v/>
      </c>
      <c r="M5879" s="38" t="str">
        <f t="shared" si="548"/>
        <v/>
      </c>
      <c r="N5879" s="38" t="str">
        <f t="shared" si="550"/>
        <v/>
      </c>
      <c r="O5879" s="38" t="str">
        <f t="shared" si="552"/>
        <v/>
      </c>
      <c r="P5879" s="39" t="str">
        <f t="shared" si="551"/>
        <v/>
      </c>
      <c r="AC5879" s="42" t="str">
        <f>IF(B5879="","",VLOOKUP(B5879,[2]Formula!B:C,2,0))</f>
        <v/>
      </c>
      <c r="AD5879" s="43" t="str">
        <f t="shared" si="549"/>
        <v/>
      </c>
    </row>
    <row r="5880" spans="1:30" x14ac:dyDescent="0.25">
      <c r="A5880" s="64"/>
      <c r="B5880" s="64"/>
      <c r="C5880" s="66"/>
      <c r="D5880" s="67"/>
      <c r="E5880" s="64"/>
      <c r="F5880" s="64"/>
      <c r="G5880" s="37" t="str">
        <f>IF(E5880="","",IF(OR(E5880="Project Management",E5880="Project Support",E5880="Sprint Management",E5880="Sprint Support"),"NA",ROUND((((VLOOKUP(AD5880,[2]Formula!V:X,3,0)))-SUMIF(AD:AD,AD5880,H:H)),2)))</f>
        <v/>
      </c>
      <c r="H5880" s="71"/>
      <c r="I5880" s="72"/>
      <c r="J5880" s="72"/>
      <c r="K5880" s="38" t="str">
        <f>IF(E5880="","",IF(OR(E5880="Project Management",E5880="Project Support",E5880="Sprint Management",E5880="Sprint Support"),"NA",(((SUMIF(AD:AD,AD5880,H:H)/VLOOKUP(AD5880,[2]Formula!V:X,3,0))*VLOOKUP(AD5880,[2]Formula!V:X,2,0))*H5880)/SUMIF(AD:AD,AD5880,H:H)))</f>
        <v/>
      </c>
      <c r="L5880" s="38" t="str">
        <f t="shared" si="547"/>
        <v/>
      </c>
      <c r="M5880" s="38" t="str">
        <f t="shared" si="548"/>
        <v/>
      </c>
      <c r="N5880" s="38" t="str">
        <f t="shared" si="550"/>
        <v/>
      </c>
      <c r="O5880" s="38" t="str">
        <f t="shared" si="552"/>
        <v/>
      </c>
      <c r="P5880" s="39" t="str">
        <f t="shared" si="551"/>
        <v/>
      </c>
      <c r="AC5880" s="42" t="str">
        <f>IF(B5880="","",VLOOKUP(B5880,[2]Formula!B:C,2,0))</f>
        <v/>
      </c>
      <c r="AD5880" s="43" t="str">
        <f t="shared" si="549"/>
        <v/>
      </c>
    </row>
    <row r="5881" spans="1:30" x14ac:dyDescent="0.25">
      <c r="A5881" s="64"/>
      <c r="B5881" s="64"/>
      <c r="C5881" s="66"/>
      <c r="D5881" s="67"/>
      <c r="E5881" s="64"/>
      <c r="F5881" s="64"/>
      <c r="G5881" s="37" t="str">
        <f>IF(E5881="","",IF(OR(E5881="Project Management",E5881="Project Support",E5881="Sprint Management",E5881="Sprint Support"),"NA",ROUND((((VLOOKUP(AD5881,[2]Formula!V:X,3,0)))-SUMIF(AD:AD,AD5881,H:H)),2)))</f>
        <v/>
      </c>
      <c r="H5881" s="71"/>
      <c r="I5881" s="72"/>
      <c r="J5881" s="72"/>
      <c r="K5881" s="38" t="str">
        <f>IF(E5881="","",IF(OR(E5881="Project Management",E5881="Project Support",E5881="Sprint Management",E5881="Sprint Support"),"NA",(((SUMIF(AD:AD,AD5881,H:H)/VLOOKUP(AD5881,[2]Formula!V:X,3,0))*VLOOKUP(AD5881,[2]Formula!V:X,2,0))*H5881)/SUMIF(AD:AD,AD5881,H:H)))</f>
        <v/>
      </c>
      <c r="L5881" s="38" t="str">
        <f t="shared" si="547"/>
        <v/>
      </c>
      <c r="M5881" s="38" t="str">
        <f t="shared" si="548"/>
        <v/>
      </c>
      <c r="N5881" s="38" t="str">
        <f t="shared" si="550"/>
        <v/>
      </c>
      <c r="O5881" s="38" t="str">
        <f t="shared" si="552"/>
        <v/>
      </c>
      <c r="P5881" s="39" t="str">
        <f t="shared" si="551"/>
        <v/>
      </c>
      <c r="AC5881" s="42" t="str">
        <f>IF(B5881="","",VLOOKUP(B5881,[2]Formula!B:C,2,0))</f>
        <v/>
      </c>
      <c r="AD5881" s="43" t="str">
        <f t="shared" si="549"/>
        <v/>
      </c>
    </row>
    <row r="5882" spans="1:30" x14ac:dyDescent="0.25">
      <c r="A5882" s="64"/>
      <c r="B5882" s="64"/>
      <c r="C5882" s="66"/>
      <c r="D5882" s="67"/>
      <c r="E5882" s="64"/>
      <c r="F5882" s="64"/>
      <c r="G5882" s="37" t="str">
        <f>IF(E5882="","",IF(OR(E5882="Project Management",E5882="Project Support",E5882="Sprint Management",E5882="Sprint Support"),"NA",ROUND((((VLOOKUP(AD5882,[2]Formula!V:X,3,0)))-SUMIF(AD:AD,AD5882,H:H)),2)))</f>
        <v/>
      </c>
      <c r="H5882" s="71"/>
      <c r="I5882" s="72"/>
      <c r="J5882" s="72"/>
      <c r="K5882" s="38" t="str">
        <f>IF(E5882="","",IF(OR(E5882="Project Management",E5882="Project Support",E5882="Sprint Management",E5882="Sprint Support"),"NA",(((SUMIF(AD:AD,AD5882,H:H)/VLOOKUP(AD5882,[2]Formula!V:X,3,0))*VLOOKUP(AD5882,[2]Formula!V:X,2,0))*H5882)/SUMIF(AD:AD,AD5882,H:H)))</f>
        <v/>
      </c>
      <c r="L5882" s="38" t="str">
        <f t="shared" si="547"/>
        <v/>
      </c>
      <c r="M5882" s="38" t="str">
        <f t="shared" si="548"/>
        <v/>
      </c>
      <c r="N5882" s="38" t="str">
        <f t="shared" si="550"/>
        <v/>
      </c>
      <c r="O5882" s="38" t="str">
        <f t="shared" si="552"/>
        <v/>
      </c>
      <c r="P5882" s="39" t="str">
        <f t="shared" si="551"/>
        <v/>
      </c>
      <c r="AC5882" s="42" t="str">
        <f>IF(B5882="","",VLOOKUP(B5882,[2]Formula!B:C,2,0))</f>
        <v/>
      </c>
      <c r="AD5882" s="43" t="str">
        <f t="shared" si="549"/>
        <v/>
      </c>
    </row>
    <row r="5883" spans="1:30" x14ac:dyDescent="0.25">
      <c r="A5883" s="64"/>
      <c r="B5883" s="64"/>
      <c r="C5883" s="66"/>
      <c r="D5883" s="67"/>
      <c r="E5883" s="64"/>
      <c r="F5883" s="64"/>
      <c r="G5883" s="37" t="str">
        <f>IF(E5883="","",IF(OR(E5883="Project Management",E5883="Project Support",E5883="Sprint Management",E5883="Sprint Support"),"NA",ROUND((((VLOOKUP(AD5883,[2]Formula!V:X,3,0)))-SUMIF(AD:AD,AD5883,H:H)),2)))</f>
        <v/>
      </c>
      <c r="H5883" s="71"/>
      <c r="I5883" s="72"/>
      <c r="J5883" s="72"/>
      <c r="K5883" s="38" t="str">
        <f>IF(E5883="","",IF(OR(E5883="Project Management",E5883="Project Support",E5883="Sprint Management",E5883="Sprint Support"),"NA",(((SUMIF(AD:AD,AD5883,H:H)/VLOOKUP(AD5883,[2]Formula!V:X,3,0))*VLOOKUP(AD5883,[2]Formula!V:X,2,0))*H5883)/SUMIF(AD:AD,AD5883,H:H)))</f>
        <v/>
      </c>
      <c r="L5883" s="38" t="str">
        <f t="shared" si="547"/>
        <v/>
      </c>
      <c r="M5883" s="38" t="str">
        <f t="shared" si="548"/>
        <v/>
      </c>
      <c r="N5883" s="38" t="str">
        <f t="shared" si="550"/>
        <v/>
      </c>
      <c r="O5883" s="38" t="str">
        <f t="shared" si="552"/>
        <v/>
      </c>
      <c r="P5883" s="39" t="str">
        <f t="shared" si="551"/>
        <v/>
      </c>
      <c r="AC5883" s="42" t="str">
        <f>IF(B5883="","",VLOOKUP(B5883,[2]Formula!B:C,2,0))</f>
        <v/>
      </c>
      <c r="AD5883" s="43" t="str">
        <f t="shared" si="549"/>
        <v/>
      </c>
    </row>
    <row r="5884" spans="1:30" x14ac:dyDescent="0.25">
      <c r="A5884" s="64"/>
      <c r="B5884" s="64"/>
      <c r="C5884" s="66"/>
      <c r="D5884" s="67"/>
      <c r="E5884" s="64"/>
      <c r="F5884" s="64"/>
      <c r="G5884" s="37" t="str">
        <f>IF(E5884="","",IF(OR(E5884="Project Management",E5884="Project Support",E5884="Sprint Management",E5884="Sprint Support"),"NA",ROUND((((VLOOKUP(AD5884,[2]Formula!V:X,3,0)))-SUMIF(AD:AD,AD5884,H:H)),2)))</f>
        <v/>
      </c>
      <c r="H5884" s="71"/>
      <c r="I5884" s="72"/>
      <c r="J5884" s="72"/>
      <c r="K5884" s="38" t="str">
        <f>IF(E5884="","",IF(OR(E5884="Project Management",E5884="Project Support",E5884="Sprint Management",E5884="Sprint Support"),"NA",(((SUMIF(AD:AD,AD5884,H:H)/VLOOKUP(AD5884,[2]Formula!V:X,3,0))*VLOOKUP(AD5884,[2]Formula!V:X,2,0))*H5884)/SUMIF(AD:AD,AD5884,H:H)))</f>
        <v/>
      </c>
      <c r="L5884" s="38" t="str">
        <f t="shared" si="547"/>
        <v/>
      </c>
      <c r="M5884" s="38" t="str">
        <f t="shared" si="548"/>
        <v/>
      </c>
      <c r="N5884" s="38" t="str">
        <f t="shared" si="550"/>
        <v/>
      </c>
      <c r="O5884" s="38" t="str">
        <f t="shared" si="552"/>
        <v/>
      </c>
      <c r="P5884" s="39" t="str">
        <f t="shared" si="551"/>
        <v/>
      </c>
      <c r="AC5884" s="42" t="str">
        <f>IF(B5884="","",VLOOKUP(B5884,[2]Formula!B:C,2,0))</f>
        <v/>
      </c>
      <c r="AD5884" s="43" t="str">
        <f t="shared" si="549"/>
        <v/>
      </c>
    </row>
    <row r="5885" spans="1:30" x14ac:dyDescent="0.25">
      <c r="A5885" s="64"/>
      <c r="B5885" s="64"/>
      <c r="C5885" s="66"/>
      <c r="D5885" s="67"/>
      <c r="E5885" s="64"/>
      <c r="F5885" s="64"/>
      <c r="G5885" s="37" t="str">
        <f>IF(E5885="","",IF(OR(E5885="Project Management",E5885="Project Support",E5885="Sprint Management",E5885="Sprint Support"),"NA",ROUND((((VLOOKUP(AD5885,[2]Formula!V:X,3,0)))-SUMIF(AD:AD,AD5885,H:H)),2)))</f>
        <v/>
      </c>
      <c r="H5885" s="71"/>
      <c r="I5885" s="72"/>
      <c r="J5885" s="72"/>
      <c r="K5885" s="38" t="str">
        <f>IF(E5885="","",IF(OR(E5885="Project Management",E5885="Project Support",E5885="Sprint Management",E5885="Sprint Support"),"NA",(((SUMIF(AD:AD,AD5885,H:H)/VLOOKUP(AD5885,[2]Formula!V:X,3,0))*VLOOKUP(AD5885,[2]Formula!V:X,2,0))*H5885)/SUMIF(AD:AD,AD5885,H:H)))</f>
        <v/>
      </c>
      <c r="L5885" s="38" t="str">
        <f t="shared" si="547"/>
        <v/>
      </c>
      <c r="M5885" s="38" t="str">
        <f t="shared" si="548"/>
        <v/>
      </c>
      <c r="N5885" s="38" t="str">
        <f t="shared" si="550"/>
        <v/>
      </c>
      <c r="O5885" s="38" t="str">
        <f t="shared" si="552"/>
        <v/>
      </c>
      <c r="P5885" s="39" t="str">
        <f t="shared" si="551"/>
        <v/>
      </c>
      <c r="AC5885" s="42" t="str">
        <f>IF(B5885="","",VLOOKUP(B5885,[2]Formula!B:C,2,0))</f>
        <v/>
      </c>
      <c r="AD5885" s="43" t="str">
        <f t="shared" si="549"/>
        <v/>
      </c>
    </row>
    <row r="5886" spans="1:30" x14ac:dyDescent="0.25">
      <c r="A5886" s="64"/>
      <c r="B5886" s="64"/>
      <c r="C5886" s="66"/>
      <c r="D5886" s="67"/>
      <c r="E5886" s="64"/>
      <c r="F5886" s="64"/>
      <c r="G5886" s="37" t="str">
        <f>IF(E5886="","",IF(OR(E5886="Project Management",E5886="Project Support",E5886="Sprint Management",E5886="Sprint Support"),"NA",ROUND((((VLOOKUP(AD5886,[2]Formula!V:X,3,0)))-SUMIF(AD:AD,AD5886,H:H)),2)))</f>
        <v/>
      </c>
      <c r="H5886" s="71"/>
      <c r="I5886" s="72"/>
      <c r="J5886" s="72"/>
      <c r="K5886" s="38" t="str">
        <f>IF(E5886="","",IF(OR(E5886="Project Management",E5886="Project Support",E5886="Sprint Management",E5886="Sprint Support"),"NA",(((SUMIF(AD:AD,AD5886,H:H)/VLOOKUP(AD5886,[2]Formula!V:X,3,0))*VLOOKUP(AD5886,[2]Formula!V:X,2,0))*H5886)/SUMIF(AD:AD,AD5886,H:H)))</f>
        <v/>
      </c>
      <c r="L5886" s="38" t="str">
        <f t="shared" si="547"/>
        <v/>
      </c>
      <c r="M5886" s="38" t="str">
        <f t="shared" si="548"/>
        <v/>
      </c>
      <c r="N5886" s="38" t="str">
        <f t="shared" si="550"/>
        <v/>
      </c>
      <c r="O5886" s="38" t="str">
        <f t="shared" si="552"/>
        <v/>
      </c>
      <c r="P5886" s="39" t="str">
        <f t="shared" si="551"/>
        <v/>
      </c>
      <c r="AC5886" s="42" t="str">
        <f>IF(B5886="","",VLOOKUP(B5886,[2]Formula!B:C,2,0))</f>
        <v/>
      </c>
      <c r="AD5886" s="43" t="str">
        <f t="shared" si="549"/>
        <v/>
      </c>
    </row>
    <row r="5887" spans="1:30" x14ac:dyDescent="0.25">
      <c r="A5887" s="64"/>
      <c r="B5887" s="64"/>
      <c r="C5887" s="66"/>
      <c r="D5887" s="67"/>
      <c r="E5887" s="64"/>
      <c r="F5887" s="64"/>
      <c r="G5887" s="37" t="str">
        <f>IF(E5887="","",IF(OR(E5887="Project Management",E5887="Project Support",E5887="Sprint Management",E5887="Sprint Support"),"NA",ROUND((((VLOOKUP(AD5887,[2]Formula!V:X,3,0)))-SUMIF(AD:AD,AD5887,H:H)),2)))</f>
        <v/>
      </c>
      <c r="H5887" s="71"/>
      <c r="I5887" s="72"/>
      <c r="J5887" s="72"/>
      <c r="K5887" s="38" t="str">
        <f>IF(E5887="","",IF(OR(E5887="Project Management",E5887="Project Support",E5887="Sprint Management",E5887="Sprint Support"),"NA",(((SUMIF(AD:AD,AD5887,H:H)/VLOOKUP(AD5887,[2]Formula!V:X,3,0))*VLOOKUP(AD5887,[2]Formula!V:X,2,0))*H5887)/SUMIF(AD:AD,AD5887,H:H)))</f>
        <v/>
      </c>
      <c r="L5887" s="38" t="str">
        <f t="shared" si="547"/>
        <v/>
      </c>
      <c r="M5887" s="38" t="str">
        <f t="shared" si="548"/>
        <v/>
      </c>
      <c r="N5887" s="38" t="str">
        <f t="shared" si="550"/>
        <v/>
      </c>
      <c r="O5887" s="38" t="str">
        <f t="shared" si="552"/>
        <v/>
      </c>
      <c r="P5887" s="39" t="str">
        <f t="shared" si="551"/>
        <v/>
      </c>
      <c r="AC5887" s="42" t="str">
        <f>IF(B5887="","",VLOOKUP(B5887,[2]Formula!B:C,2,0))</f>
        <v/>
      </c>
      <c r="AD5887" s="43" t="str">
        <f t="shared" si="549"/>
        <v/>
      </c>
    </row>
    <row r="5888" spans="1:30" x14ac:dyDescent="0.25">
      <c r="A5888" s="64"/>
      <c r="B5888" s="64"/>
      <c r="C5888" s="66"/>
      <c r="D5888" s="67"/>
      <c r="E5888" s="64"/>
      <c r="F5888" s="64"/>
      <c r="G5888" s="37" t="str">
        <f>IF(E5888="","",IF(OR(E5888="Project Management",E5888="Project Support",E5888="Sprint Management",E5888="Sprint Support"),"NA",ROUND((((VLOOKUP(AD5888,[2]Formula!V:X,3,0)))-SUMIF(AD:AD,AD5888,H:H)),2)))</f>
        <v/>
      </c>
      <c r="H5888" s="71"/>
      <c r="I5888" s="72"/>
      <c r="J5888" s="72"/>
      <c r="K5888" s="38" t="str">
        <f>IF(E5888="","",IF(OR(E5888="Project Management",E5888="Project Support",E5888="Sprint Management",E5888="Sprint Support"),"NA",(((SUMIF(AD:AD,AD5888,H:H)/VLOOKUP(AD5888,[2]Formula!V:X,3,0))*VLOOKUP(AD5888,[2]Formula!V:X,2,0))*H5888)/SUMIF(AD:AD,AD5888,H:H)))</f>
        <v/>
      </c>
      <c r="L5888" s="38" t="str">
        <f t="shared" si="547"/>
        <v/>
      </c>
      <c r="M5888" s="38" t="str">
        <f t="shared" si="548"/>
        <v/>
      </c>
      <c r="N5888" s="38" t="str">
        <f t="shared" si="550"/>
        <v/>
      </c>
      <c r="O5888" s="38" t="str">
        <f t="shared" si="552"/>
        <v/>
      </c>
      <c r="P5888" s="39" t="str">
        <f t="shared" si="551"/>
        <v/>
      </c>
      <c r="AC5888" s="42" t="str">
        <f>IF(B5888="","",VLOOKUP(B5888,[2]Formula!B:C,2,0))</f>
        <v/>
      </c>
      <c r="AD5888" s="43" t="str">
        <f t="shared" si="549"/>
        <v/>
      </c>
    </row>
    <row r="5889" spans="1:30" x14ac:dyDescent="0.25">
      <c r="A5889" s="64"/>
      <c r="B5889" s="64"/>
      <c r="C5889" s="66"/>
      <c r="D5889" s="67"/>
      <c r="E5889" s="64"/>
      <c r="F5889" s="64"/>
      <c r="G5889" s="37" t="str">
        <f>IF(E5889="","",IF(OR(E5889="Project Management",E5889="Project Support",E5889="Sprint Management",E5889="Sprint Support"),"NA",ROUND((((VLOOKUP(AD5889,[2]Formula!V:X,3,0)))-SUMIF(AD:AD,AD5889,H:H)),2)))</f>
        <v/>
      </c>
      <c r="H5889" s="71"/>
      <c r="I5889" s="72"/>
      <c r="J5889" s="72"/>
      <c r="K5889" s="38" t="str">
        <f>IF(E5889="","",IF(OR(E5889="Project Management",E5889="Project Support",E5889="Sprint Management",E5889="Sprint Support"),"NA",(((SUMIF(AD:AD,AD5889,H:H)/VLOOKUP(AD5889,[2]Formula!V:X,3,0))*VLOOKUP(AD5889,[2]Formula!V:X,2,0))*H5889)/SUMIF(AD:AD,AD5889,H:H)))</f>
        <v/>
      </c>
      <c r="L5889" s="38" t="str">
        <f t="shared" si="547"/>
        <v/>
      </c>
      <c r="M5889" s="38" t="str">
        <f t="shared" si="548"/>
        <v/>
      </c>
      <c r="N5889" s="38" t="str">
        <f t="shared" si="550"/>
        <v/>
      </c>
      <c r="O5889" s="38" t="str">
        <f t="shared" si="552"/>
        <v/>
      </c>
      <c r="P5889" s="39" t="str">
        <f t="shared" si="551"/>
        <v/>
      </c>
      <c r="AC5889" s="42" t="str">
        <f>IF(B5889="","",VLOOKUP(B5889,[2]Formula!B:C,2,0))</f>
        <v/>
      </c>
      <c r="AD5889" s="43" t="str">
        <f t="shared" si="549"/>
        <v/>
      </c>
    </row>
    <row r="5890" spans="1:30" x14ac:dyDescent="0.25">
      <c r="A5890" s="64"/>
      <c r="B5890" s="64"/>
      <c r="C5890" s="66"/>
      <c r="D5890" s="67"/>
      <c r="E5890" s="64"/>
      <c r="F5890" s="64"/>
      <c r="G5890" s="37" t="str">
        <f>IF(E5890="","",IF(OR(E5890="Project Management",E5890="Project Support",E5890="Sprint Management",E5890="Sprint Support"),"NA",ROUND((((VLOOKUP(AD5890,[2]Formula!V:X,3,0)))-SUMIF(AD:AD,AD5890,H:H)),2)))</f>
        <v/>
      </c>
      <c r="H5890" s="71"/>
      <c r="I5890" s="72"/>
      <c r="J5890" s="72"/>
      <c r="K5890" s="38" t="str">
        <f>IF(E5890="","",IF(OR(E5890="Project Management",E5890="Project Support",E5890="Sprint Management",E5890="Sprint Support"),"NA",(((SUMIF(AD:AD,AD5890,H:H)/VLOOKUP(AD5890,[2]Formula!V:X,3,0))*VLOOKUP(AD5890,[2]Formula!V:X,2,0))*H5890)/SUMIF(AD:AD,AD5890,H:H)))</f>
        <v/>
      </c>
      <c r="L5890" s="38" t="str">
        <f t="shared" ref="L5890:L5953" si="553">IFERROR(IF(K5890="NA",(H5890/I5890),(K5890/I5890)),"")</f>
        <v/>
      </c>
      <c r="M5890" s="38" t="str">
        <f t="shared" ref="M5890:M5953" si="554">IFERROR(IF(K5890="NA",1,(K5890/H5890)),"")</f>
        <v/>
      </c>
      <c r="N5890" s="38" t="str">
        <f t="shared" si="550"/>
        <v/>
      </c>
      <c r="O5890" s="38" t="str">
        <f t="shared" si="552"/>
        <v/>
      </c>
      <c r="P5890" s="39" t="str">
        <f t="shared" si="551"/>
        <v/>
      </c>
      <c r="AC5890" s="42" t="str">
        <f>IF(B5890="","",VLOOKUP(B5890,[2]Formula!B:C,2,0))</f>
        <v/>
      </c>
      <c r="AD5890" s="43" t="str">
        <f t="shared" ref="AD5890:AD5953" si="555">IF(B5890="","",CONCATENATE(B5890,"_",E5890))</f>
        <v/>
      </c>
    </row>
    <row r="5891" spans="1:30" x14ac:dyDescent="0.25">
      <c r="A5891" s="64"/>
      <c r="B5891" s="64"/>
      <c r="C5891" s="66"/>
      <c r="D5891" s="67"/>
      <c r="E5891" s="64"/>
      <c r="F5891" s="64"/>
      <c r="G5891" s="37" t="str">
        <f>IF(E5891="","",IF(OR(E5891="Project Management",E5891="Project Support",E5891="Sprint Management",E5891="Sprint Support"),"NA",ROUND((((VLOOKUP(AD5891,[2]Formula!V:X,3,0)))-SUMIF(AD:AD,AD5891,H:H)),2)))</f>
        <v/>
      </c>
      <c r="H5891" s="71"/>
      <c r="I5891" s="72"/>
      <c r="J5891" s="72"/>
      <c r="K5891" s="38" t="str">
        <f>IF(E5891="","",IF(OR(E5891="Project Management",E5891="Project Support",E5891="Sprint Management",E5891="Sprint Support"),"NA",(((SUMIF(AD:AD,AD5891,H:H)/VLOOKUP(AD5891,[2]Formula!V:X,3,0))*VLOOKUP(AD5891,[2]Formula!V:X,2,0))*H5891)/SUMIF(AD:AD,AD5891,H:H)))</f>
        <v/>
      </c>
      <c r="L5891" s="38" t="str">
        <f t="shared" si="553"/>
        <v/>
      </c>
      <c r="M5891" s="38" t="str">
        <f t="shared" si="554"/>
        <v/>
      </c>
      <c r="N5891" s="38" t="str">
        <f t="shared" ref="N5891:N5954" si="556">IFERROR(((L5891-M5891)/M5891)*100,"")</f>
        <v/>
      </c>
      <c r="O5891" s="38" t="str">
        <f t="shared" si="552"/>
        <v/>
      </c>
      <c r="P5891" s="39" t="str">
        <f t="shared" ref="P5891:P5954" si="557">IF(O5891="","",1)</f>
        <v/>
      </c>
      <c r="AC5891" s="42" t="str">
        <f>IF(B5891="","",VLOOKUP(B5891,[2]Formula!B:C,2,0))</f>
        <v/>
      </c>
      <c r="AD5891" s="43" t="str">
        <f t="shared" si="555"/>
        <v/>
      </c>
    </row>
    <row r="5892" spans="1:30" x14ac:dyDescent="0.25">
      <c r="A5892" s="64"/>
      <c r="B5892" s="64"/>
      <c r="C5892" s="66"/>
      <c r="D5892" s="67"/>
      <c r="E5892" s="64"/>
      <c r="F5892" s="64"/>
      <c r="G5892" s="37" t="str">
        <f>IF(E5892="","",IF(OR(E5892="Project Management",E5892="Project Support",E5892="Sprint Management",E5892="Sprint Support"),"NA",ROUND((((VLOOKUP(AD5892,[2]Formula!V:X,3,0)))-SUMIF(AD:AD,AD5892,H:H)),2)))</f>
        <v/>
      </c>
      <c r="H5892" s="71"/>
      <c r="I5892" s="72"/>
      <c r="J5892" s="72"/>
      <c r="K5892" s="38" t="str">
        <f>IF(E5892="","",IF(OR(E5892="Project Management",E5892="Project Support",E5892="Sprint Management",E5892="Sprint Support"),"NA",(((SUMIF(AD:AD,AD5892,H:H)/VLOOKUP(AD5892,[2]Formula!V:X,3,0))*VLOOKUP(AD5892,[2]Formula!V:X,2,0))*H5892)/SUMIF(AD:AD,AD5892,H:H)))</f>
        <v/>
      </c>
      <c r="L5892" s="38" t="str">
        <f t="shared" si="553"/>
        <v/>
      </c>
      <c r="M5892" s="38" t="str">
        <f t="shared" si="554"/>
        <v/>
      </c>
      <c r="N5892" s="38" t="str">
        <f t="shared" si="556"/>
        <v/>
      </c>
      <c r="O5892" s="38" t="str">
        <f t="shared" si="552"/>
        <v/>
      </c>
      <c r="P5892" s="39" t="str">
        <f t="shared" si="557"/>
        <v/>
      </c>
      <c r="AC5892" s="42" t="str">
        <f>IF(B5892="","",VLOOKUP(B5892,[2]Formula!B:C,2,0))</f>
        <v/>
      </c>
      <c r="AD5892" s="43" t="str">
        <f t="shared" si="555"/>
        <v/>
      </c>
    </row>
    <row r="5893" spans="1:30" x14ac:dyDescent="0.25">
      <c r="A5893" s="64"/>
      <c r="B5893" s="64"/>
      <c r="C5893" s="66"/>
      <c r="D5893" s="67"/>
      <c r="E5893" s="64"/>
      <c r="F5893" s="64"/>
      <c r="G5893" s="37" t="str">
        <f>IF(E5893="","",IF(OR(E5893="Project Management",E5893="Project Support",E5893="Sprint Management",E5893="Sprint Support"),"NA",ROUND((((VLOOKUP(AD5893,[2]Formula!V:X,3,0)))-SUMIF(AD:AD,AD5893,H:H)),2)))</f>
        <v/>
      </c>
      <c r="H5893" s="71"/>
      <c r="I5893" s="72"/>
      <c r="J5893" s="72"/>
      <c r="K5893" s="38" t="str">
        <f>IF(E5893="","",IF(OR(E5893="Project Management",E5893="Project Support",E5893="Sprint Management",E5893="Sprint Support"),"NA",(((SUMIF(AD:AD,AD5893,H:H)/VLOOKUP(AD5893,[2]Formula!V:X,3,0))*VLOOKUP(AD5893,[2]Formula!V:X,2,0))*H5893)/SUMIF(AD:AD,AD5893,H:H)))</f>
        <v/>
      </c>
      <c r="L5893" s="38" t="str">
        <f t="shared" si="553"/>
        <v/>
      </c>
      <c r="M5893" s="38" t="str">
        <f t="shared" si="554"/>
        <v/>
      </c>
      <c r="N5893" s="38" t="str">
        <f t="shared" si="556"/>
        <v/>
      </c>
      <c r="O5893" s="38" t="str">
        <f t="shared" si="552"/>
        <v/>
      </c>
      <c r="P5893" s="39" t="str">
        <f t="shared" si="557"/>
        <v/>
      </c>
      <c r="AC5893" s="42" t="str">
        <f>IF(B5893="","",VLOOKUP(B5893,[2]Formula!B:C,2,0))</f>
        <v/>
      </c>
      <c r="AD5893" s="43" t="str">
        <f t="shared" si="555"/>
        <v/>
      </c>
    </row>
    <row r="5894" spans="1:30" x14ac:dyDescent="0.25">
      <c r="A5894" s="64"/>
      <c r="B5894" s="64"/>
      <c r="C5894" s="66"/>
      <c r="D5894" s="67"/>
      <c r="E5894" s="64"/>
      <c r="F5894" s="64"/>
      <c r="G5894" s="37" t="str">
        <f>IF(E5894="","",IF(OR(E5894="Project Management",E5894="Project Support",E5894="Sprint Management",E5894="Sprint Support"),"NA",ROUND((((VLOOKUP(AD5894,[2]Formula!V:X,3,0)))-SUMIF(AD:AD,AD5894,H:H)),2)))</f>
        <v/>
      </c>
      <c r="H5894" s="71"/>
      <c r="I5894" s="72"/>
      <c r="J5894" s="72"/>
      <c r="K5894" s="38" t="str">
        <f>IF(E5894="","",IF(OR(E5894="Project Management",E5894="Project Support",E5894="Sprint Management",E5894="Sprint Support"),"NA",(((SUMIF(AD:AD,AD5894,H:H)/VLOOKUP(AD5894,[2]Formula!V:X,3,0))*VLOOKUP(AD5894,[2]Formula!V:X,2,0))*H5894)/SUMIF(AD:AD,AD5894,H:H)))</f>
        <v/>
      </c>
      <c r="L5894" s="38" t="str">
        <f t="shared" si="553"/>
        <v/>
      </c>
      <c r="M5894" s="38" t="str">
        <f t="shared" si="554"/>
        <v/>
      </c>
      <c r="N5894" s="38" t="str">
        <f t="shared" si="556"/>
        <v/>
      </c>
      <c r="O5894" s="38" t="str">
        <f t="shared" si="552"/>
        <v/>
      </c>
      <c r="P5894" s="39" t="str">
        <f t="shared" si="557"/>
        <v/>
      </c>
      <c r="AC5894" s="42" t="str">
        <f>IF(B5894="","",VLOOKUP(B5894,[2]Formula!B:C,2,0))</f>
        <v/>
      </c>
      <c r="AD5894" s="43" t="str">
        <f t="shared" si="555"/>
        <v/>
      </c>
    </row>
    <row r="5895" spans="1:30" x14ac:dyDescent="0.25">
      <c r="A5895" s="64"/>
      <c r="B5895" s="64"/>
      <c r="C5895" s="66"/>
      <c r="D5895" s="67"/>
      <c r="E5895" s="64"/>
      <c r="F5895" s="64"/>
      <c r="G5895" s="37" t="str">
        <f>IF(E5895="","",IF(OR(E5895="Project Management",E5895="Project Support",E5895="Sprint Management",E5895="Sprint Support"),"NA",ROUND((((VLOOKUP(AD5895,[2]Formula!V:X,3,0)))-SUMIF(AD:AD,AD5895,H:H)),2)))</f>
        <v/>
      </c>
      <c r="H5895" s="71"/>
      <c r="I5895" s="72"/>
      <c r="J5895" s="72"/>
      <c r="K5895" s="38" t="str">
        <f>IF(E5895="","",IF(OR(E5895="Project Management",E5895="Project Support",E5895="Sprint Management",E5895="Sprint Support"),"NA",(((SUMIF(AD:AD,AD5895,H:H)/VLOOKUP(AD5895,[2]Formula!V:X,3,0))*VLOOKUP(AD5895,[2]Formula!V:X,2,0))*H5895)/SUMIF(AD:AD,AD5895,H:H)))</f>
        <v/>
      </c>
      <c r="L5895" s="38" t="str">
        <f t="shared" si="553"/>
        <v/>
      </c>
      <c r="M5895" s="38" t="str">
        <f t="shared" si="554"/>
        <v/>
      </c>
      <c r="N5895" s="38" t="str">
        <f t="shared" si="556"/>
        <v/>
      </c>
      <c r="O5895" s="38" t="str">
        <f t="shared" si="552"/>
        <v/>
      </c>
      <c r="P5895" s="39" t="str">
        <f t="shared" si="557"/>
        <v/>
      </c>
      <c r="AC5895" s="42" t="str">
        <f>IF(B5895="","",VLOOKUP(B5895,[2]Formula!B:C,2,0))</f>
        <v/>
      </c>
      <c r="AD5895" s="43" t="str">
        <f t="shared" si="555"/>
        <v/>
      </c>
    </row>
    <row r="5896" spans="1:30" x14ac:dyDescent="0.25">
      <c r="A5896" s="64"/>
      <c r="B5896" s="64"/>
      <c r="C5896" s="66"/>
      <c r="D5896" s="67"/>
      <c r="E5896" s="64"/>
      <c r="F5896" s="64"/>
      <c r="G5896" s="37" t="str">
        <f>IF(E5896="","",IF(OR(E5896="Project Management",E5896="Project Support",E5896="Sprint Management",E5896="Sprint Support"),"NA",ROUND((((VLOOKUP(AD5896,[2]Formula!V:X,3,0)))-SUMIF(AD:AD,AD5896,H:H)),2)))</f>
        <v/>
      </c>
      <c r="H5896" s="71"/>
      <c r="I5896" s="72"/>
      <c r="J5896" s="72"/>
      <c r="K5896" s="38" t="str">
        <f>IF(E5896="","",IF(OR(E5896="Project Management",E5896="Project Support",E5896="Sprint Management",E5896="Sprint Support"),"NA",(((SUMIF(AD:AD,AD5896,H:H)/VLOOKUP(AD5896,[2]Formula!V:X,3,0))*VLOOKUP(AD5896,[2]Formula!V:X,2,0))*H5896)/SUMIF(AD:AD,AD5896,H:H)))</f>
        <v/>
      </c>
      <c r="L5896" s="38" t="str">
        <f t="shared" si="553"/>
        <v/>
      </c>
      <c r="M5896" s="38" t="str">
        <f t="shared" si="554"/>
        <v/>
      </c>
      <c r="N5896" s="38" t="str">
        <f t="shared" si="556"/>
        <v/>
      </c>
      <c r="O5896" s="38" t="str">
        <f t="shared" si="552"/>
        <v/>
      </c>
      <c r="P5896" s="39" t="str">
        <f t="shared" si="557"/>
        <v/>
      </c>
      <c r="AC5896" s="42" t="str">
        <f>IF(B5896="","",VLOOKUP(B5896,[2]Formula!B:C,2,0))</f>
        <v/>
      </c>
      <c r="AD5896" s="43" t="str">
        <f t="shared" si="555"/>
        <v/>
      </c>
    </row>
    <row r="5897" spans="1:30" x14ac:dyDescent="0.25">
      <c r="A5897" s="64"/>
      <c r="B5897" s="64"/>
      <c r="C5897" s="66"/>
      <c r="D5897" s="67"/>
      <c r="E5897" s="64"/>
      <c r="F5897" s="64"/>
      <c r="G5897" s="37" t="str">
        <f>IF(E5897="","",IF(OR(E5897="Project Management",E5897="Project Support",E5897="Sprint Management",E5897="Sprint Support"),"NA",ROUND((((VLOOKUP(AD5897,[2]Formula!V:X,3,0)))-SUMIF(AD:AD,AD5897,H:H)),2)))</f>
        <v/>
      </c>
      <c r="H5897" s="71"/>
      <c r="I5897" s="72"/>
      <c r="J5897" s="72"/>
      <c r="K5897" s="38" t="str">
        <f>IF(E5897="","",IF(OR(E5897="Project Management",E5897="Project Support",E5897="Sprint Management",E5897="Sprint Support"),"NA",(((SUMIF(AD:AD,AD5897,H:H)/VLOOKUP(AD5897,[2]Formula!V:X,3,0))*VLOOKUP(AD5897,[2]Formula!V:X,2,0))*H5897)/SUMIF(AD:AD,AD5897,H:H)))</f>
        <v/>
      </c>
      <c r="L5897" s="38" t="str">
        <f t="shared" si="553"/>
        <v/>
      </c>
      <c r="M5897" s="38" t="str">
        <f t="shared" si="554"/>
        <v/>
      </c>
      <c r="N5897" s="38" t="str">
        <f t="shared" si="556"/>
        <v/>
      </c>
      <c r="O5897" s="38" t="str">
        <f t="shared" si="552"/>
        <v/>
      </c>
      <c r="P5897" s="39" t="str">
        <f t="shared" si="557"/>
        <v/>
      </c>
      <c r="AC5897" s="42" t="str">
        <f>IF(B5897="","",VLOOKUP(B5897,[2]Formula!B:C,2,0))</f>
        <v/>
      </c>
      <c r="AD5897" s="43" t="str">
        <f t="shared" si="555"/>
        <v/>
      </c>
    </row>
    <row r="5898" spans="1:30" x14ac:dyDescent="0.25">
      <c r="A5898" s="64"/>
      <c r="B5898" s="64"/>
      <c r="C5898" s="66"/>
      <c r="D5898" s="67"/>
      <c r="E5898" s="64"/>
      <c r="F5898" s="64"/>
      <c r="G5898" s="37" t="str">
        <f>IF(E5898="","",IF(OR(E5898="Project Management",E5898="Project Support",E5898="Sprint Management",E5898="Sprint Support"),"NA",ROUND((((VLOOKUP(AD5898,[2]Formula!V:X,3,0)))-SUMIF(AD:AD,AD5898,H:H)),2)))</f>
        <v/>
      </c>
      <c r="H5898" s="71"/>
      <c r="I5898" s="72"/>
      <c r="J5898" s="72"/>
      <c r="K5898" s="38" t="str">
        <f>IF(E5898="","",IF(OR(E5898="Project Management",E5898="Project Support",E5898="Sprint Management",E5898="Sprint Support"),"NA",(((SUMIF(AD:AD,AD5898,H:H)/VLOOKUP(AD5898,[2]Formula!V:X,3,0))*VLOOKUP(AD5898,[2]Formula!V:X,2,0))*H5898)/SUMIF(AD:AD,AD5898,H:H)))</f>
        <v/>
      </c>
      <c r="L5898" s="38" t="str">
        <f t="shared" si="553"/>
        <v/>
      </c>
      <c r="M5898" s="38" t="str">
        <f t="shared" si="554"/>
        <v/>
      </c>
      <c r="N5898" s="38" t="str">
        <f t="shared" si="556"/>
        <v/>
      </c>
      <c r="O5898" s="38" t="str">
        <f t="shared" si="552"/>
        <v/>
      </c>
      <c r="P5898" s="39" t="str">
        <f t="shared" si="557"/>
        <v/>
      </c>
      <c r="AC5898" s="42" t="str">
        <f>IF(B5898="","",VLOOKUP(B5898,[2]Formula!B:C,2,0))</f>
        <v/>
      </c>
      <c r="AD5898" s="43" t="str">
        <f t="shared" si="555"/>
        <v/>
      </c>
    </row>
    <row r="5899" spans="1:30" x14ac:dyDescent="0.25">
      <c r="A5899" s="64"/>
      <c r="B5899" s="64"/>
      <c r="C5899" s="66"/>
      <c r="D5899" s="67"/>
      <c r="E5899" s="64"/>
      <c r="F5899" s="64"/>
      <c r="G5899" s="37" t="str">
        <f>IF(E5899="","",IF(OR(E5899="Project Management",E5899="Project Support",E5899="Sprint Management",E5899="Sprint Support"),"NA",ROUND((((VLOOKUP(AD5899,[2]Formula!V:X,3,0)))-SUMIF(AD:AD,AD5899,H:H)),2)))</f>
        <v/>
      </c>
      <c r="H5899" s="71"/>
      <c r="I5899" s="72"/>
      <c r="J5899" s="72"/>
      <c r="K5899" s="38" t="str">
        <f>IF(E5899="","",IF(OR(E5899="Project Management",E5899="Project Support",E5899="Sprint Management",E5899="Sprint Support"),"NA",(((SUMIF(AD:AD,AD5899,H:H)/VLOOKUP(AD5899,[2]Formula!V:X,3,0))*VLOOKUP(AD5899,[2]Formula!V:X,2,0))*H5899)/SUMIF(AD:AD,AD5899,H:H)))</f>
        <v/>
      </c>
      <c r="L5899" s="38" t="str">
        <f t="shared" si="553"/>
        <v/>
      </c>
      <c r="M5899" s="38" t="str">
        <f t="shared" si="554"/>
        <v/>
      </c>
      <c r="N5899" s="38" t="str">
        <f t="shared" si="556"/>
        <v/>
      </c>
      <c r="O5899" s="38" t="str">
        <f t="shared" si="552"/>
        <v/>
      </c>
      <c r="P5899" s="39" t="str">
        <f t="shared" si="557"/>
        <v/>
      </c>
      <c r="AC5899" s="42" t="str">
        <f>IF(B5899="","",VLOOKUP(B5899,[2]Formula!B:C,2,0))</f>
        <v/>
      </c>
      <c r="AD5899" s="43" t="str">
        <f t="shared" si="555"/>
        <v/>
      </c>
    </row>
    <row r="5900" spans="1:30" x14ac:dyDescent="0.25">
      <c r="A5900" s="64"/>
      <c r="B5900" s="64"/>
      <c r="C5900" s="66"/>
      <c r="D5900" s="67"/>
      <c r="E5900" s="64"/>
      <c r="F5900" s="64"/>
      <c r="G5900" s="37" t="str">
        <f>IF(E5900="","",IF(OR(E5900="Project Management",E5900="Project Support",E5900="Sprint Management",E5900="Sprint Support"),"NA",ROUND((((VLOOKUP(AD5900,[2]Formula!V:X,3,0)))-SUMIF(AD:AD,AD5900,H:H)),2)))</f>
        <v/>
      </c>
      <c r="H5900" s="71"/>
      <c r="I5900" s="72"/>
      <c r="J5900" s="72"/>
      <c r="K5900" s="38" t="str">
        <f>IF(E5900="","",IF(OR(E5900="Project Management",E5900="Project Support",E5900="Sprint Management",E5900="Sprint Support"),"NA",(((SUMIF(AD:AD,AD5900,H:H)/VLOOKUP(AD5900,[2]Formula!V:X,3,0))*VLOOKUP(AD5900,[2]Formula!V:X,2,0))*H5900)/SUMIF(AD:AD,AD5900,H:H)))</f>
        <v/>
      </c>
      <c r="L5900" s="38" t="str">
        <f t="shared" si="553"/>
        <v/>
      </c>
      <c r="M5900" s="38" t="str">
        <f t="shared" si="554"/>
        <v/>
      </c>
      <c r="N5900" s="38" t="str">
        <f t="shared" si="556"/>
        <v/>
      </c>
      <c r="O5900" s="38" t="str">
        <f t="shared" si="552"/>
        <v/>
      </c>
      <c r="P5900" s="39" t="str">
        <f t="shared" si="557"/>
        <v/>
      </c>
      <c r="AC5900" s="42" t="str">
        <f>IF(B5900="","",VLOOKUP(B5900,[2]Formula!B:C,2,0))</f>
        <v/>
      </c>
      <c r="AD5900" s="43" t="str">
        <f t="shared" si="555"/>
        <v/>
      </c>
    </row>
    <row r="5901" spans="1:30" x14ac:dyDescent="0.25">
      <c r="A5901" s="64"/>
      <c r="B5901" s="64"/>
      <c r="C5901" s="66"/>
      <c r="D5901" s="67"/>
      <c r="E5901" s="64"/>
      <c r="F5901" s="64"/>
      <c r="G5901" s="37" t="str">
        <f>IF(E5901="","",IF(OR(E5901="Project Management",E5901="Project Support",E5901="Sprint Management",E5901="Sprint Support"),"NA",ROUND((((VLOOKUP(AD5901,[2]Formula!V:X,3,0)))-SUMIF(AD:AD,AD5901,H:H)),2)))</f>
        <v/>
      </c>
      <c r="H5901" s="71"/>
      <c r="I5901" s="72"/>
      <c r="J5901" s="72"/>
      <c r="K5901" s="38" t="str">
        <f>IF(E5901="","",IF(OR(E5901="Project Management",E5901="Project Support",E5901="Sprint Management",E5901="Sprint Support"),"NA",(((SUMIF(AD:AD,AD5901,H:H)/VLOOKUP(AD5901,[2]Formula!V:X,3,0))*VLOOKUP(AD5901,[2]Formula!V:X,2,0))*H5901)/SUMIF(AD:AD,AD5901,H:H)))</f>
        <v/>
      </c>
      <c r="L5901" s="38" t="str">
        <f t="shared" si="553"/>
        <v/>
      </c>
      <c r="M5901" s="38" t="str">
        <f t="shared" si="554"/>
        <v/>
      </c>
      <c r="N5901" s="38" t="str">
        <f t="shared" si="556"/>
        <v/>
      </c>
      <c r="O5901" s="38" t="str">
        <f t="shared" si="552"/>
        <v/>
      </c>
      <c r="P5901" s="39" t="str">
        <f t="shared" si="557"/>
        <v/>
      </c>
      <c r="AC5901" s="42" t="str">
        <f>IF(B5901="","",VLOOKUP(B5901,[2]Formula!B:C,2,0))</f>
        <v/>
      </c>
      <c r="AD5901" s="43" t="str">
        <f t="shared" si="555"/>
        <v/>
      </c>
    </row>
    <row r="5902" spans="1:30" x14ac:dyDescent="0.25">
      <c r="A5902" s="64"/>
      <c r="B5902" s="64"/>
      <c r="C5902" s="66"/>
      <c r="D5902" s="67"/>
      <c r="E5902" s="64"/>
      <c r="F5902" s="64"/>
      <c r="G5902" s="37" t="str">
        <f>IF(E5902="","",IF(OR(E5902="Project Management",E5902="Project Support",E5902="Sprint Management",E5902="Sprint Support"),"NA",ROUND((((VLOOKUP(AD5902,[2]Formula!V:X,3,0)))-SUMIF(AD:AD,AD5902,H:H)),2)))</f>
        <v/>
      </c>
      <c r="H5902" s="71"/>
      <c r="I5902" s="72"/>
      <c r="J5902" s="72"/>
      <c r="K5902" s="38" t="str">
        <f>IF(E5902="","",IF(OR(E5902="Project Management",E5902="Project Support",E5902="Sprint Management",E5902="Sprint Support"),"NA",(((SUMIF(AD:AD,AD5902,H:H)/VLOOKUP(AD5902,[2]Formula!V:X,3,0))*VLOOKUP(AD5902,[2]Formula!V:X,2,0))*H5902)/SUMIF(AD:AD,AD5902,H:H)))</f>
        <v/>
      </c>
      <c r="L5902" s="38" t="str">
        <f t="shared" si="553"/>
        <v/>
      </c>
      <c r="M5902" s="38" t="str">
        <f t="shared" si="554"/>
        <v/>
      </c>
      <c r="N5902" s="38" t="str">
        <f t="shared" si="556"/>
        <v/>
      </c>
      <c r="O5902" s="38" t="str">
        <f t="shared" si="552"/>
        <v/>
      </c>
      <c r="P5902" s="39" t="str">
        <f t="shared" si="557"/>
        <v/>
      </c>
      <c r="AC5902" s="42" t="str">
        <f>IF(B5902="","",VLOOKUP(B5902,[2]Formula!B:C,2,0))</f>
        <v/>
      </c>
      <c r="AD5902" s="43" t="str">
        <f t="shared" si="555"/>
        <v/>
      </c>
    </row>
    <row r="5903" spans="1:30" x14ac:dyDescent="0.25">
      <c r="A5903" s="64"/>
      <c r="B5903" s="64"/>
      <c r="C5903" s="66"/>
      <c r="D5903" s="67"/>
      <c r="E5903" s="64"/>
      <c r="F5903" s="64"/>
      <c r="G5903" s="37" t="str">
        <f>IF(E5903="","",IF(OR(E5903="Project Management",E5903="Project Support",E5903="Sprint Management",E5903="Sprint Support"),"NA",ROUND((((VLOOKUP(AD5903,[2]Formula!V:X,3,0)))-SUMIF(AD:AD,AD5903,H:H)),2)))</f>
        <v/>
      </c>
      <c r="H5903" s="71"/>
      <c r="I5903" s="72"/>
      <c r="J5903" s="72"/>
      <c r="K5903" s="38" t="str">
        <f>IF(E5903="","",IF(OR(E5903="Project Management",E5903="Project Support",E5903="Sprint Management",E5903="Sprint Support"),"NA",(((SUMIF(AD:AD,AD5903,H:H)/VLOOKUP(AD5903,[2]Formula!V:X,3,0))*VLOOKUP(AD5903,[2]Formula!V:X,2,0))*H5903)/SUMIF(AD:AD,AD5903,H:H)))</f>
        <v/>
      </c>
      <c r="L5903" s="38" t="str">
        <f t="shared" si="553"/>
        <v/>
      </c>
      <c r="M5903" s="38" t="str">
        <f t="shared" si="554"/>
        <v/>
      </c>
      <c r="N5903" s="38" t="str">
        <f t="shared" si="556"/>
        <v/>
      </c>
      <c r="O5903" s="38" t="str">
        <f t="shared" si="552"/>
        <v/>
      </c>
      <c r="P5903" s="39" t="str">
        <f t="shared" si="557"/>
        <v/>
      </c>
      <c r="AC5903" s="42" t="str">
        <f>IF(B5903="","",VLOOKUP(B5903,[2]Formula!B:C,2,0))</f>
        <v/>
      </c>
      <c r="AD5903" s="43" t="str">
        <f t="shared" si="555"/>
        <v/>
      </c>
    </row>
    <row r="5904" spans="1:30" x14ac:dyDescent="0.25">
      <c r="A5904" s="64"/>
      <c r="B5904" s="64"/>
      <c r="C5904" s="66"/>
      <c r="D5904" s="67"/>
      <c r="E5904" s="64"/>
      <c r="F5904" s="64"/>
      <c r="G5904" s="37" t="str">
        <f>IF(E5904="","",IF(OR(E5904="Project Management",E5904="Project Support",E5904="Sprint Management",E5904="Sprint Support"),"NA",ROUND((((VLOOKUP(AD5904,[2]Formula!V:X,3,0)))-SUMIF(AD:AD,AD5904,H:H)),2)))</f>
        <v/>
      </c>
      <c r="H5904" s="71"/>
      <c r="I5904" s="72"/>
      <c r="J5904" s="72"/>
      <c r="K5904" s="38" t="str">
        <f>IF(E5904="","",IF(OR(E5904="Project Management",E5904="Project Support",E5904="Sprint Management",E5904="Sprint Support"),"NA",(((SUMIF(AD:AD,AD5904,H:H)/VLOOKUP(AD5904,[2]Formula!V:X,3,0))*VLOOKUP(AD5904,[2]Formula!V:X,2,0))*H5904)/SUMIF(AD:AD,AD5904,H:H)))</f>
        <v/>
      </c>
      <c r="L5904" s="38" t="str">
        <f t="shared" si="553"/>
        <v/>
      </c>
      <c r="M5904" s="38" t="str">
        <f t="shared" si="554"/>
        <v/>
      </c>
      <c r="N5904" s="38" t="str">
        <f t="shared" si="556"/>
        <v/>
      </c>
      <c r="O5904" s="38" t="str">
        <f t="shared" si="552"/>
        <v/>
      </c>
      <c r="P5904" s="39" t="str">
        <f t="shared" si="557"/>
        <v/>
      </c>
      <c r="AC5904" s="42" t="str">
        <f>IF(B5904="","",VLOOKUP(B5904,[2]Formula!B:C,2,0))</f>
        <v/>
      </c>
      <c r="AD5904" s="43" t="str">
        <f t="shared" si="555"/>
        <v/>
      </c>
    </row>
    <row r="5905" spans="1:30" x14ac:dyDescent="0.25">
      <c r="A5905" s="64"/>
      <c r="B5905" s="64"/>
      <c r="C5905" s="66"/>
      <c r="D5905" s="67"/>
      <c r="E5905" s="64"/>
      <c r="F5905" s="64"/>
      <c r="G5905" s="37" t="str">
        <f>IF(E5905="","",IF(OR(E5905="Project Management",E5905="Project Support",E5905="Sprint Management",E5905="Sprint Support"),"NA",ROUND((((VLOOKUP(AD5905,[2]Formula!V:X,3,0)))-SUMIF(AD:AD,AD5905,H:H)),2)))</f>
        <v/>
      </c>
      <c r="H5905" s="71"/>
      <c r="I5905" s="72"/>
      <c r="J5905" s="72"/>
      <c r="K5905" s="38" t="str">
        <f>IF(E5905="","",IF(OR(E5905="Project Management",E5905="Project Support",E5905="Sprint Management",E5905="Sprint Support"),"NA",(((SUMIF(AD:AD,AD5905,H:H)/VLOOKUP(AD5905,[2]Formula!V:X,3,0))*VLOOKUP(AD5905,[2]Formula!V:X,2,0))*H5905)/SUMIF(AD:AD,AD5905,H:H)))</f>
        <v/>
      </c>
      <c r="L5905" s="38" t="str">
        <f t="shared" si="553"/>
        <v/>
      </c>
      <c r="M5905" s="38" t="str">
        <f t="shared" si="554"/>
        <v/>
      </c>
      <c r="N5905" s="38" t="str">
        <f t="shared" si="556"/>
        <v/>
      </c>
      <c r="O5905" s="38" t="str">
        <f t="shared" si="552"/>
        <v/>
      </c>
      <c r="P5905" s="39" t="str">
        <f t="shared" si="557"/>
        <v/>
      </c>
      <c r="AC5905" s="42" t="str">
        <f>IF(B5905="","",VLOOKUP(B5905,[2]Formula!B:C,2,0))</f>
        <v/>
      </c>
      <c r="AD5905" s="43" t="str">
        <f t="shared" si="555"/>
        <v/>
      </c>
    </row>
    <row r="5906" spans="1:30" x14ac:dyDescent="0.25">
      <c r="A5906" s="64"/>
      <c r="B5906" s="64"/>
      <c r="C5906" s="66"/>
      <c r="D5906" s="67"/>
      <c r="E5906" s="64"/>
      <c r="F5906" s="64"/>
      <c r="G5906" s="37" t="str">
        <f>IF(E5906="","",IF(OR(E5906="Project Management",E5906="Project Support",E5906="Sprint Management",E5906="Sprint Support"),"NA",ROUND((((VLOOKUP(AD5906,[2]Formula!V:X,3,0)))-SUMIF(AD:AD,AD5906,H:H)),2)))</f>
        <v/>
      </c>
      <c r="H5906" s="71"/>
      <c r="I5906" s="72"/>
      <c r="J5906" s="72"/>
      <c r="K5906" s="38" t="str">
        <f>IF(E5906="","",IF(OR(E5906="Project Management",E5906="Project Support",E5906="Sprint Management",E5906="Sprint Support"),"NA",(((SUMIF(AD:AD,AD5906,H:H)/VLOOKUP(AD5906,[2]Formula!V:X,3,0))*VLOOKUP(AD5906,[2]Formula!V:X,2,0))*H5906)/SUMIF(AD:AD,AD5906,H:H)))</f>
        <v/>
      </c>
      <c r="L5906" s="38" t="str">
        <f t="shared" si="553"/>
        <v/>
      </c>
      <c r="M5906" s="38" t="str">
        <f t="shared" si="554"/>
        <v/>
      </c>
      <c r="N5906" s="38" t="str">
        <f t="shared" si="556"/>
        <v/>
      </c>
      <c r="O5906" s="38" t="str">
        <f t="shared" si="552"/>
        <v/>
      </c>
      <c r="P5906" s="39" t="str">
        <f t="shared" si="557"/>
        <v/>
      </c>
      <c r="AC5906" s="42" t="str">
        <f>IF(B5906="","",VLOOKUP(B5906,[2]Formula!B:C,2,0))</f>
        <v/>
      </c>
      <c r="AD5906" s="43" t="str">
        <f t="shared" si="555"/>
        <v/>
      </c>
    </row>
    <row r="5907" spans="1:30" x14ac:dyDescent="0.25">
      <c r="A5907" s="64"/>
      <c r="B5907" s="64"/>
      <c r="C5907" s="66"/>
      <c r="D5907" s="67"/>
      <c r="E5907" s="64"/>
      <c r="F5907" s="64"/>
      <c r="G5907" s="37" t="str">
        <f>IF(E5907="","",IF(OR(E5907="Project Management",E5907="Project Support",E5907="Sprint Management",E5907="Sprint Support"),"NA",ROUND((((VLOOKUP(AD5907,[2]Formula!V:X,3,0)))-SUMIF(AD:AD,AD5907,H:H)),2)))</f>
        <v/>
      </c>
      <c r="H5907" s="71"/>
      <c r="I5907" s="72"/>
      <c r="J5907" s="72"/>
      <c r="K5907" s="38" t="str">
        <f>IF(E5907="","",IF(OR(E5907="Project Management",E5907="Project Support",E5907="Sprint Management",E5907="Sprint Support"),"NA",(((SUMIF(AD:AD,AD5907,H:H)/VLOOKUP(AD5907,[2]Formula!V:X,3,0))*VLOOKUP(AD5907,[2]Formula!V:X,2,0))*H5907)/SUMIF(AD:AD,AD5907,H:H)))</f>
        <v/>
      </c>
      <c r="L5907" s="38" t="str">
        <f t="shared" si="553"/>
        <v/>
      </c>
      <c r="M5907" s="38" t="str">
        <f t="shared" si="554"/>
        <v/>
      </c>
      <c r="N5907" s="38" t="str">
        <f t="shared" si="556"/>
        <v/>
      </c>
      <c r="O5907" s="38" t="str">
        <f t="shared" si="552"/>
        <v/>
      </c>
      <c r="P5907" s="39" t="str">
        <f t="shared" si="557"/>
        <v/>
      </c>
      <c r="AC5907" s="42" t="str">
        <f>IF(B5907="","",VLOOKUP(B5907,[2]Formula!B:C,2,0))</f>
        <v/>
      </c>
      <c r="AD5907" s="43" t="str">
        <f t="shared" si="555"/>
        <v/>
      </c>
    </row>
    <row r="5908" spans="1:30" x14ac:dyDescent="0.25">
      <c r="A5908" s="64"/>
      <c r="B5908" s="64"/>
      <c r="C5908" s="66"/>
      <c r="D5908" s="67"/>
      <c r="E5908" s="64"/>
      <c r="F5908" s="64"/>
      <c r="G5908" s="37" t="str">
        <f>IF(E5908="","",IF(OR(E5908="Project Management",E5908="Project Support",E5908="Sprint Management",E5908="Sprint Support"),"NA",ROUND((((VLOOKUP(AD5908,[2]Formula!V:X,3,0)))-SUMIF(AD:AD,AD5908,H:H)),2)))</f>
        <v/>
      </c>
      <c r="H5908" s="71"/>
      <c r="I5908" s="72"/>
      <c r="J5908" s="72"/>
      <c r="K5908" s="38" t="str">
        <f>IF(E5908="","",IF(OR(E5908="Project Management",E5908="Project Support",E5908="Sprint Management",E5908="Sprint Support"),"NA",(((SUMIF(AD:AD,AD5908,H:H)/VLOOKUP(AD5908,[2]Formula!V:X,3,0))*VLOOKUP(AD5908,[2]Formula!V:X,2,0))*H5908)/SUMIF(AD:AD,AD5908,H:H)))</f>
        <v/>
      </c>
      <c r="L5908" s="38" t="str">
        <f t="shared" si="553"/>
        <v/>
      </c>
      <c r="M5908" s="38" t="str">
        <f t="shared" si="554"/>
        <v/>
      </c>
      <c r="N5908" s="38" t="str">
        <f t="shared" si="556"/>
        <v/>
      </c>
      <c r="O5908" s="38" t="str">
        <f t="shared" si="552"/>
        <v/>
      </c>
      <c r="P5908" s="39" t="str">
        <f t="shared" si="557"/>
        <v/>
      </c>
      <c r="AC5908" s="42" t="str">
        <f>IF(B5908="","",VLOOKUP(B5908,[2]Formula!B:C,2,0))</f>
        <v/>
      </c>
      <c r="AD5908" s="43" t="str">
        <f t="shared" si="555"/>
        <v/>
      </c>
    </row>
    <row r="5909" spans="1:30" x14ac:dyDescent="0.25">
      <c r="A5909" s="64"/>
      <c r="B5909" s="64"/>
      <c r="C5909" s="66"/>
      <c r="D5909" s="67"/>
      <c r="E5909" s="64"/>
      <c r="F5909" s="64"/>
      <c r="G5909" s="37" t="str">
        <f>IF(E5909="","",IF(OR(E5909="Project Management",E5909="Project Support",E5909="Sprint Management",E5909="Sprint Support"),"NA",ROUND((((VLOOKUP(AD5909,[2]Formula!V:X,3,0)))-SUMIF(AD:AD,AD5909,H:H)),2)))</f>
        <v/>
      </c>
      <c r="H5909" s="71"/>
      <c r="I5909" s="72"/>
      <c r="J5909" s="72"/>
      <c r="K5909" s="38" t="str">
        <f>IF(E5909="","",IF(OR(E5909="Project Management",E5909="Project Support",E5909="Sprint Management",E5909="Sprint Support"),"NA",(((SUMIF(AD:AD,AD5909,H:H)/VLOOKUP(AD5909,[2]Formula!V:X,3,0))*VLOOKUP(AD5909,[2]Formula!V:X,2,0))*H5909)/SUMIF(AD:AD,AD5909,H:H)))</f>
        <v/>
      </c>
      <c r="L5909" s="38" t="str">
        <f t="shared" si="553"/>
        <v/>
      </c>
      <c r="M5909" s="38" t="str">
        <f t="shared" si="554"/>
        <v/>
      </c>
      <c r="N5909" s="38" t="str">
        <f t="shared" si="556"/>
        <v/>
      </c>
      <c r="O5909" s="38" t="str">
        <f t="shared" si="552"/>
        <v/>
      </c>
      <c r="P5909" s="39" t="str">
        <f t="shared" si="557"/>
        <v/>
      </c>
      <c r="AC5909" s="42" t="str">
        <f>IF(B5909="","",VLOOKUP(B5909,[2]Formula!B:C,2,0))</f>
        <v/>
      </c>
      <c r="AD5909" s="43" t="str">
        <f t="shared" si="555"/>
        <v/>
      </c>
    </row>
    <row r="5910" spans="1:30" x14ac:dyDescent="0.25">
      <c r="A5910" s="64"/>
      <c r="B5910" s="64"/>
      <c r="C5910" s="66"/>
      <c r="D5910" s="67"/>
      <c r="E5910" s="64"/>
      <c r="F5910" s="64"/>
      <c r="G5910" s="37" t="str">
        <f>IF(E5910="","",IF(OR(E5910="Project Management",E5910="Project Support",E5910="Sprint Management",E5910="Sprint Support"),"NA",ROUND((((VLOOKUP(AD5910,[2]Formula!V:X,3,0)))-SUMIF(AD:AD,AD5910,H:H)),2)))</f>
        <v/>
      </c>
      <c r="H5910" s="71"/>
      <c r="I5910" s="72"/>
      <c r="J5910" s="72"/>
      <c r="K5910" s="38" t="str">
        <f>IF(E5910="","",IF(OR(E5910="Project Management",E5910="Project Support",E5910="Sprint Management",E5910="Sprint Support"),"NA",(((SUMIF(AD:AD,AD5910,H:H)/VLOOKUP(AD5910,[2]Formula!V:X,3,0))*VLOOKUP(AD5910,[2]Formula!V:X,2,0))*H5910)/SUMIF(AD:AD,AD5910,H:H)))</f>
        <v/>
      </c>
      <c r="L5910" s="38" t="str">
        <f t="shared" si="553"/>
        <v/>
      </c>
      <c r="M5910" s="38" t="str">
        <f t="shared" si="554"/>
        <v/>
      </c>
      <c r="N5910" s="38" t="str">
        <f t="shared" si="556"/>
        <v/>
      </c>
      <c r="O5910" s="38" t="str">
        <f t="shared" si="552"/>
        <v/>
      </c>
      <c r="P5910" s="39" t="str">
        <f t="shared" si="557"/>
        <v/>
      </c>
      <c r="AC5910" s="42" t="str">
        <f>IF(B5910="","",VLOOKUP(B5910,[2]Formula!B:C,2,0))</f>
        <v/>
      </c>
      <c r="AD5910" s="43" t="str">
        <f t="shared" si="555"/>
        <v/>
      </c>
    </row>
    <row r="5911" spans="1:30" x14ac:dyDescent="0.25">
      <c r="A5911" s="64"/>
      <c r="B5911" s="64"/>
      <c r="C5911" s="66"/>
      <c r="D5911" s="67"/>
      <c r="E5911" s="64"/>
      <c r="F5911" s="64"/>
      <c r="G5911" s="37" t="str">
        <f>IF(E5911="","",IF(OR(E5911="Project Management",E5911="Project Support",E5911="Sprint Management",E5911="Sprint Support"),"NA",ROUND((((VLOOKUP(AD5911,[2]Formula!V:X,3,0)))-SUMIF(AD:AD,AD5911,H:H)),2)))</f>
        <v/>
      </c>
      <c r="H5911" s="71"/>
      <c r="I5911" s="72"/>
      <c r="J5911" s="72"/>
      <c r="K5911" s="38" t="str">
        <f>IF(E5911="","",IF(OR(E5911="Project Management",E5911="Project Support",E5911="Sprint Management",E5911="Sprint Support"),"NA",(((SUMIF(AD:AD,AD5911,H:H)/VLOOKUP(AD5911,[2]Formula!V:X,3,0))*VLOOKUP(AD5911,[2]Formula!V:X,2,0))*H5911)/SUMIF(AD:AD,AD5911,H:H)))</f>
        <v/>
      </c>
      <c r="L5911" s="38" t="str">
        <f t="shared" si="553"/>
        <v/>
      </c>
      <c r="M5911" s="38" t="str">
        <f t="shared" si="554"/>
        <v/>
      </c>
      <c r="N5911" s="38" t="str">
        <f t="shared" si="556"/>
        <v/>
      </c>
      <c r="O5911" s="38" t="str">
        <f t="shared" si="552"/>
        <v/>
      </c>
      <c r="P5911" s="39" t="str">
        <f t="shared" si="557"/>
        <v/>
      </c>
      <c r="AC5911" s="42" t="str">
        <f>IF(B5911="","",VLOOKUP(B5911,[2]Formula!B:C,2,0))</f>
        <v/>
      </c>
      <c r="AD5911" s="43" t="str">
        <f t="shared" si="555"/>
        <v/>
      </c>
    </row>
    <row r="5912" spans="1:30" x14ac:dyDescent="0.25">
      <c r="A5912" s="64"/>
      <c r="B5912" s="64"/>
      <c r="C5912" s="66"/>
      <c r="D5912" s="67"/>
      <c r="E5912" s="64"/>
      <c r="F5912" s="64"/>
      <c r="G5912" s="37" t="str">
        <f>IF(E5912="","",IF(OR(E5912="Project Management",E5912="Project Support",E5912="Sprint Management",E5912="Sprint Support"),"NA",ROUND((((VLOOKUP(AD5912,[2]Formula!V:X,3,0)))-SUMIF(AD:AD,AD5912,H:H)),2)))</f>
        <v/>
      </c>
      <c r="H5912" s="71"/>
      <c r="I5912" s="72"/>
      <c r="J5912" s="72"/>
      <c r="K5912" s="38" t="str">
        <f>IF(E5912="","",IF(OR(E5912="Project Management",E5912="Project Support",E5912="Sprint Management",E5912="Sprint Support"),"NA",(((SUMIF(AD:AD,AD5912,H:H)/VLOOKUP(AD5912,[2]Formula!V:X,3,0))*VLOOKUP(AD5912,[2]Formula!V:X,2,0))*H5912)/SUMIF(AD:AD,AD5912,H:H)))</f>
        <v/>
      </c>
      <c r="L5912" s="38" t="str">
        <f t="shared" si="553"/>
        <v/>
      </c>
      <c r="M5912" s="38" t="str">
        <f t="shared" si="554"/>
        <v/>
      </c>
      <c r="N5912" s="38" t="str">
        <f t="shared" si="556"/>
        <v/>
      </c>
      <c r="O5912" s="38" t="str">
        <f t="shared" si="552"/>
        <v/>
      </c>
      <c r="P5912" s="39" t="str">
        <f t="shared" si="557"/>
        <v/>
      </c>
      <c r="AC5912" s="42" t="str">
        <f>IF(B5912="","",VLOOKUP(B5912,[2]Formula!B:C,2,0))</f>
        <v/>
      </c>
      <c r="AD5912" s="43" t="str">
        <f t="shared" si="555"/>
        <v/>
      </c>
    </row>
    <row r="5913" spans="1:30" x14ac:dyDescent="0.25">
      <c r="A5913" s="64"/>
      <c r="B5913" s="64"/>
      <c r="C5913" s="66"/>
      <c r="D5913" s="67"/>
      <c r="E5913" s="64"/>
      <c r="F5913" s="64"/>
      <c r="G5913" s="37" t="str">
        <f>IF(E5913="","",IF(OR(E5913="Project Management",E5913="Project Support",E5913="Sprint Management",E5913="Sprint Support"),"NA",ROUND((((VLOOKUP(AD5913,[2]Formula!V:X,3,0)))-SUMIF(AD:AD,AD5913,H:H)),2)))</f>
        <v/>
      </c>
      <c r="H5913" s="71"/>
      <c r="I5913" s="72"/>
      <c r="J5913" s="72"/>
      <c r="K5913" s="38" t="str">
        <f>IF(E5913="","",IF(OR(E5913="Project Management",E5913="Project Support",E5913="Sprint Management",E5913="Sprint Support"),"NA",(((SUMIF(AD:AD,AD5913,H:H)/VLOOKUP(AD5913,[2]Formula!V:X,3,0))*VLOOKUP(AD5913,[2]Formula!V:X,2,0))*H5913)/SUMIF(AD:AD,AD5913,H:H)))</f>
        <v/>
      </c>
      <c r="L5913" s="38" t="str">
        <f t="shared" si="553"/>
        <v/>
      </c>
      <c r="M5913" s="38" t="str">
        <f t="shared" si="554"/>
        <v/>
      </c>
      <c r="N5913" s="38" t="str">
        <f t="shared" si="556"/>
        <v/>
      </c>
      <c r="O5913" s="38" t="str">
        <f t="shared" si="552"/>
        <v/>
      </c>
      <c r="P5913" s="39" t="str">
        <f t="shared" si="557"/>
        <v/>
      </c>
      <c r="AC5913" s="42" t="str">
        <f>IF(B5913="","",VLOOKUP(B5913,[2]Formula!B:C,2,0))</f>
        <v/>
      </c>
      <c r="AD5913" s="43" t="str">
        <f t="shared" si="555"/>
        <v/>
      </c>
    </row>
    <row r="5914" spans="1:30" x14ac:dyDescent="0.25">
      <c r="A5914" s="64"/>
      <c r="B5914" s="64"/>
      <c r="C5914" s="66"/>
      <c r="D5914" s="67"/>
      <c r="E5914" s="64"/>
      <c r="F5914" s="64"/>
      <c r="G5914" s="37" t="str">
        <f>IF(E5914="","",IF(OR(E5914="Project Management",E5914="Project Support",E5914="Sprint Management",E5914="Sprint Support"),"NA",ROUND((((VLOOKUP(AD5914,[2]Formula!V:X,3,0)))-SUMIF(AD:AD,AD5914,H:H)),2)))</f>
        <v/>
      </c>
      <c r="H5914" s="71"/>
      <c r="I5914" s="72"/>
      <c r="J5914" s="72"/>
      <c r="K5914" s="38" t="str">
        <f>IF(E5914="","",IF(OR(E5914="Project Management",E5914="Project Support",E5914="Sprint Management",E5914="Sprint Support"),"NA",(((SUMIF(AD:AD,AD5914,H:H)/VLOOKUP(AD5914,[2]Formula!V:X,3,0))*VLOOKUP(AD5914,[2]Formula!V:X,2,0))*H5914)/SUMIF(AD:AD,AD5914,H:H)))</f>
        <v/>
      </c>
      <c r="L5914" s="38" t="str">
        <f t="shared" si="553"/>
        <v/>
      </c>
      <c r="M5914" s="38" t="str">
        <f t="shared" si="554"/>
        <v/>
      </c>
      <c r="N5914" s="38" t="str">
        <f t="shared" si="556"/>
        <v/>
      </c>
      <c r="O5914" s="38" t="str">
        <f t="shared" si="552"/>
        <v/>
      </c>
      <c r="P5914" s="39" t="str">
        <f t="shared" si="557"/>
        <v/>
      </c>
      <c r="AC5914" s="42" t="str">
        <f>IF(B5914="","",VLOOKUP(B5914,[2]Formula!B:C,2,0))</f>
        <v/>
      </c>
      <c r="AD5914" s="43" t="str">
        <f t="shared" si="555"/>
        <v/>
      </c>
    </row>
    <row r="5915" spans="1:30" x14ac:dyDescent="0.25">
      <c r="A5915" s="64"/>
      <c r="B5915" s="64"/>
      <c r="C5915" s="66"/>
      <c r="D5915" s="67"/>
      <c r="E5915" s="64"/>
      <c r="F5915" s="64"/>
      <c r="G5915" s="37" t="str">
        <f>IF(E5915="","",IF(OR(E5915="Project Management",E5915="Project Support",E5915="Sprint Management",E5915="Sprint Support"),"NA",ROUND((((VLOOKUP(AD5915,[2]Formula!V:X,3,0)))-SUMIF(AD:AD,AD5915,H:H)),2)))</f>
        <v/>
      </c>
      <c r="H5915" s="71"/>
      <c r="I5915" s="72"/>
      <c r="J5915" s="72"/>
      <c r="K5915" s="38" t="str">
        <f>IF(E5915="","",IF(OR(E5915="Project Management",E5915="Project Support",E5915="Sprint Management",E5915="Sprint Support"),"NA",(((SUMIF(AD:AD,AD5915,H:H)/VLOOKUP(AD5915,[2]Formula!V:X,3,0))*VLOOKUP(AD5915,[2]Formula!V:X,2,0))*H5915)/SUMIF(AD:AD,AD5915,H:H)))</f>
        <v/>
      </c>
      <c r="L5915" s="38" t="str">
        <f t="shared" si="553"/>
        <v/>
      </c>
      <c r="M5915" s="38" t="str">
        <f t="shared" si="554"/>
        <v/>
      </c>
      <c r="N5915" s="38" t="str">
        <f t="shared" si="556"/>
        <v/>
      </c>
      <c r="O5915" s="38" t="str">
        <f t="shared" si="552"/>
        <v/>
      </c>
      <c r="P5915" s="39" t="str">
        <f t="shared" si="557"/>
        <v/>
      </c>
      <c r="AC5915" s="42" t="str">
        <f>IF(B5915="","",VLOOKUP(B5915,[2]Formula!B:C,2,0))</f>
        <v/>
      </c>
      <c r="AD5915" s="43" t="str">
        <f t="shared" si="555"/>
        <v/>
      </c>
    </row>
    <row r="5916" spans="1:30" x14ac:dyDescent="0.25">
      <c r="A5916" s="64"/>
      <c r="B5916" s="64"/>
      <c r="C5916" s="66"/>
      <c r="D5916" s="67"/>
      <c r="E5916" s="64"/>
      <c r="F5916" s="64"/>
      <c r="G5916" s="37" t="str">
        <f>IF(E5916="","",IF(OR(E5916="Project Management",E5916="Project Support",E5916="Sprint Management",E5916="Sprint Support"),"NA",ROUND((((VLOOKUP(AD5916,[2]Formula!V:X,3,0)))-SUMIF(AD:AD,AD5916,H:H)),2)))</f>
        <v/>
      </c>
      <c r="H5916" s="71"/>
      <c r="I5916" s="72"/>
      <c r="J5916" s="72"/>
      <c r="K5916" s="38" t="str">
        <f>IF(E5916="","",IF(OR(E5916="Project Management",E5916="Project Support",E5916="Sprint Management",E5916="Sprint Support"),"NA",(((SUMIF(AD:AD,AD5916,H:H)/VLOOKUP(AD5916,[2]Formula!V:X,3,0))*VLOOKUP(AD5916,[2]Formula!V:X,2,0))*H5916)/SUMIF(AD:AD,AD5916,H:H)))</f>
        <v/>
      </c>
      <c r="L5916" s="38" t="str">
        <f t="shared" si="553"/>
        <v/>
      </c>
      <c r="M5916" s="38" t="str">
        <f t="shared" si="554"/>
        <v/>
      </c>
      <c r="N5916" s="38" t="str">
        <f t="shared" si="556"/>
        <v/>
      </c>
      <c r="O5916" s="38" t="str">
        <f t="shared" si="552"/>
        <v/>
      </c>
      <c r="P5916" s="39" t="str">
        <f t="shared" si="557"/>
        <v/>
      </c>
      <c r="AC5916" s="42" t="str">
        <f>IF(B5916="","",VLOOKUP(B5916,[2]Formula!B:C,2,0))</f>
        <v/>
      </c>
      <c r="AD5916" s="43" t="str">
        <f t="shared" si="555"/>
        <v/>
      </c>
    </row>
    <row r="5917" spans="1:30" x14ac:dyDescent="0.25">
      <c r="A5917" s="64"/>
      <c r="B5917" s="64"/>
      <c r="C5917" s="66"/>
      <c r="D5917" s="67"/>
      <c r="E5917" s="64"/>
      <c r="F5917" s="64"/>
      <c r="G5917" s="37" t="str">
        <f>IF(E5917="","",IF(OR(E5917="Project Management",E5917="Project Support",E5917="Sprint Management",E5917="Sprint Support"),"NA",ROUND((((VLOOKUP(AD5917,[2]Formula!V:X,3,0)))-SUMIF(AD:AD,AD5917,H:H)),2)))</f>
        <v/>
      </c>
      <c r="H5917" s="71"/>
      <c r="I5917" s="72"/>
      <c r="J5917" s="72"/>
      <c r="K5917" s="38" t="str">
        <f>IF(E5917="","",IF(OR(E5917="Project Management",E5917="Project Support",E5917="Sprint Management",E5917="Sprint Support"),"NA",(((SUMIF(AD:AD,AD5917,H:H)/VLOOKUP(AD5917,[2]Formula!V:X,3,0))*VLOOKUP(AD5917,[2]Formula!V:X,2,0))*H5917)/SUMIF(AD:AD,AD5917,H:H)))</f>
        <v/>
      </c>
      <c r="L5917" s="38" t="str">
        <f t="shared" si="553"/>
        <v/>
      </c>
      <c r="M5917" s="38" t="str">
        <f t="shared" si="554"/>
        <v/>
      </c>
      <c r="N5917" s="38" t="str">
        <f t="shared" si="556"/>
        <v/>
      </c>
      <c r="O5917" s="38" t="str">
        <f t="shared" si="552"/>
        <v/>
      </c>
      <c r="P5917" s="39" t="str">
        <f t="shared" si="557"/>
        <v/>
      </c>
      <c r="AC5917" s="42" t="str">
        <f>IF(B5917="","",VLOOKUP(B5917,[2]Formula!B:C,2,0))</f>
        <v/>
      </c>
      <c r="AD5917" s="43" t="str">
        <f t="shared" si="555"/>
        <v/>
      </c>
    </row>
    <row r="5918" spans="1:30" x14ac:dyDescent="0.25">
      <c r="A5918" s="64"/>
      <c r="B5918" s="64"/>
      <c r="C5918" s="66"/>
      <c r="D5918" s="67"/>
      <c r="E5918" s="64"/>
      <c r="F5918" s="64"/>
      <c r="G5918" s="37" t="str">
        <f>IF(E5918="","",IF(OR(E5918="Project Management",E5918="Project Support",E5918="Sprint Management",E5918="Sprint Support"),"NA",ROUND((((VLOOKUP(AD5918,[2]Formula!V:X,3,0)))-SUMIF(AD:AD,AD5918,H:H)),2)))</f>
        <v/>
      </c>
      <c r="H5918" s="71"/>
      <c r="I5918" s="72"/>
      <c r="J5918" s="72"/>
      <c r="K5918" s="38" t="str">
        <f>IF(E5918="","",IF(OR(E5918="Project Management",E5918="Project Support",E5918="Sprint Management",E5918="Sprint Support"),"NA",(((SUMIF(AD:AD,AD5918,H:H)/VLOOKUP(AD5918,[2]Formula!V:X,3,0))*VLOOKUP(AD5918,[2]Formula!V:X,2,0))*H5918)/SUMIF(AD:AD,AD5918,H:H)))</f>
        <v/>
      </c>
      <c r="L5918" s="38" t="str">
        <f t="shared" si="553"/>
        <v/>
      </c>
      <c r="M5918" s="38" t="str">
        <f t="shared" si="554"/>
        <v/>
      </c>
      <c r="N5918" s="38" t="str">
        <f t="shared" si="556"/>
        <v/>
      </c>
      <c r="O5918" s="38" t="str">
        <f t="shared" si="552"/>
        <v/>
      </c>
      <c r="P5918" s="39" t="str">
        <f t="shared" si="557"/>
        <v/>
      </c>
      <c r="AC5918" s="42" t="str">
        <f>IF(B5918="","",VLOOKUP(B5918,[2]Formula!B:C,2,0))</f>
        <v/>
      </c>
      <c r="AD5918" s="43" t="str">
        <f t="shared" si="555"/>
        <v/>
      </c>
    </row>
    <row r="5919" spans="1:30" x14ac:dyDescent="0.25">
      <c r="A5919" s="64"/>
      <c r="B5919" s="64"/>
      <c r="C5919" s="66"/>
      <c r="D5919" s="67"/>
      <c r="E5919" s="64"/>
      <c r="F5919" s="64"/>
      <c r="G5919" s="37" t="str">
        <f>IF(E5919="","",IF(OR(E5919="Project Management",E5919="Project Support",E5919="Sprint Management",E5919="Sprint Support"),"NA",ROUND((((VLOOKUP(AD5919,[2]Formula!V:X,3,0)))-SUMIF(AD:AD,AD5919,H:H)),2)))</f>
        <v/>
      </c>
      <c r="H5919" s="71"/>
      <c r="I5919" s="72"/>
      <c r="J5919" s="72"/>
      <c r="K5919" s="38" t="str">
        <f>IF(E5919="","",IF(OR(E5919="Project Management",E5919="Project Support",E5919="Sprint Management",E5919="Sprint Support"),"NA",(((SUMIF(AD:AD,AD5919,H:H)/VLOOKUP(AD5919,[2]Formula!V:X,3,0))*VLOOKUP(AD5919,[2]Formula!V:X,2,0))*H5919)/SUMIF(AD:AD,AD5919,H:H)))</f>
        <v/>
      </c>
      <c r="L5919" s="38" t="str">
        <f t="shared" si="553"/>
        <v/>
      </c>
      <c r="M5919" s="38" t="str">
        <f t="shared" si="554"/>
        <v/>
      </c>
      <c r="N5919" s="38" t="str">
        <f t="shared" si="556"/>
        <v/>
      </c>
      <c r="O5919" s="38" t="str">
        <f t="shared" si="552"/>
        <v/>
      </c>
      <c r="P5919" s="39" t="str">
        <f t="shared" si="557"/>
        <v/>
      </c>
      <c r="AC5919" s="42" t="str">
        <f>IF(B5919="","",VLOOKUP(B5919,[2]Formula!B:C,2,0))</f>
        <v/>
      </c>
      <c r="AD5919" s="43" t="str">
        <f t="shared" si="555"/>
        <v/>
      </c>
    </row>
    <row r="5920" spans="1:30" x14ac:dyDescent="0.25">
      <c r="A5920" s="64"/>
      <c r="B5920" s="64"/>
      <c r="C5920" s="66"/>
      <c r="D5920" s="67"/>
      <c r="E5920" s="64"/>
      <c r="F5920" s="64"/>
      <c r="G5920" s="37" t="str">
        <f>IF(E5920="","",IF(OR(E5920="Project Management",E5920="Project Support",E5920="Sprint Management",E5920="Sprint Support"),"NA",ROUND((((VLOOKUP(AD5920,[2]Formula!V:X,3,0)))-SUMIF(AD:AD,AD5920,H:H)),2)))</f>
        <v/>
      </c>
      <c r="H5920" s="71"/>
      <c r="I5920" s="72"/>
      <c r="J5920" s="72"/>
      <c r="K5920" s="38" t="str">
        <f>IF(E5920="","",IF(OR(E5920="Project Management",E5920="Project Support",E5920="Sprint Management",E5920="Sprint Support"),"NA",(((SUMIF(AD:AD,AD5920,H:H)/VLOOKUP(AD5920,[2]Formula!V:X,3,0))*VLOOKUP(AD5920,[2]Formula!V:X,2,0))*H5920)/SUMIF(AD:AD,AD5920,H:H)))</f>
        <v/>
      </c>
      <c r="L5920" s="38" t="str">
        <f t="shared" si="553"/>
        <v/>
      </c>
      <c r="M5920" s="38" t="str">
        <f t="shared" si="554"/>
        <v/>
      </c>
      <c r="N5920" s="38" t="str">
        <f t="shared" si="556"/>
        <v/>
      </c>
      <c r="O5920" s="38" t="str">
        <f t="shared" si="552"/>
        <v/>
      </c>
      <c r="P5920" s="39" t="str">
        <f t="shared" si="557"/>
        <v/>
      </c>
      <c r="AC5920" s="42" t="str">
        <f>IF(B5920="","",VLOOKUP(B5920,[2]Formula!B:C,2,0))</f>
        <v/>
      </c>
      <c r="AD5920" s="43" t="str">
        <f t="shared" si="555"/>
        <v/>
      </c>
    </row>
    <row r="5921" spans="1:30" x14ac:dyDescent="0.25">
      <c r="A5921" s="64"/>
      <c r="B5921" s="64"/>
      <c r="C5921" s="66"/>
      <c r="D5921" s="67"/>
      <c r="E5921" s="64"/>
      <c r="F5921" s="64"/>
      <c r="G5921" s="37" t="str">
        <f>IF(E5921="","",IF(OR(E5921="Project Management",E5921="Project Support",E5921="Sprint Management",E5921="Sprint Support"),"NA",ROUND((((VLOOKUP(AD5921,[2]Formula!V:X,3,0)))-SUMIF(AD:AD,AD5921,H:H)),2)))</f>
        <v/>
      </c>
      <c r="H5921" s="71"/>
      <c r="I5921" s="72"/>
      <c r="J5921" s="72"/>
      <c r="K5921" s="38" t="str">
        <f>IF(E5921="","",IF(OR(E5921="Project Management",E5921="Project Support",E5921="Sprint Management",E5921="Sprint Support"),"NA",(((SUMIF(AD:AD,AD5921,H:H)/VLOOKUP(AD5921,[2]Formula!V:X,3,0))*VLOOKUP(AD5921,[2]Formula!V:X,2,0))*H5921)/SUMIF(AD:AD,AD5921,H:H)))</f>
        <v/>
      </c>
      <c r="L5921" s="38" t="str">
        <f t="shared" si="553"/>
        <v/>
      </c>
      <c r="M5921" s="38" t="str">
        <f t="shared" si="554"/>
        <v/>
      </c>
      <c r="N5921" s="38" t="str">
        <f t="shared" si="556"/>
        <v/>
      </c>
      <c r="O5921" s="38" t="str">
        <f t="shared" si="552"/>
        <v/>
      </c>
      <c r="P5921" s="39" t="str">
        <f t="shared" si="557"/>
        <v/>
      </c>
      <c r="AC5921" s="42" t="str">
        <f>IF(B5921="","",VLOOKUP(B5921,[2]Formula!B:C,2,0))</f>
        <v/>
      </c>
      <c r="AD5921" s="43" t="str">
        <f t="shared" si="555"/>
        <v/>
      </c>
    </row>
    <row r="5922" spans="1:30" x14ac:dyDescent="0.25">
      <c r="A5922" s="64"/>
      <c r="B5922" s="64"/>
      <c r="C5922" s="66"/>
      <c r="D5922" s="67"/>
      <c r="E5922" s="64"/>
      <c r="F5922" s="64"/>
      <c r="G5922" s="37" t="str">
        <f>IF(E5922="","",IF(OR(E5922="Project Management",E5922="Project Support",E5922="Sprint Management",E5922="Sprint Support"),"NA",ROUND((((VLOOKUP(AD5922,[2]Formula!V:X,3,0)))-SUMIF(AD:AD,AD5922,H:H)),2)))</f>
        <v/>
      </c>
      <c r="H5922" s="71"/>
      <c r="I5922" s="72"/>
      <c r="J5922" s="72"/>
      <c r="K5922" s="38" t="str">
        <f>IF(E5922="","",IF(OR(E5922="Project Management",E5922="Project Support",E5922="Sprint Management",E5922="Sprint Support"),"NA",(((SUMIF(AD:AD,AD5922,H:H)/VLOOKUP(AD5922,[2]Formula!V:X,3,0))*VLOOKUP(AD5922,[2]Formula!V:X,2,0))*H5922)/SUMIF(AD:AD,AD5922,H:H)))</f>
        <v/>
      </c>
      <c r="L5922" s="38" t="str">
        <f t="shared" si="553"/>
        <v/>
      </c>
      <c r="M5922" s="38" t="str">
        <f t="shared" si="554"/>
        <v/>
      </c>
      <c r="N5922" s="38" t="str">
        <f t="shared" si="556"/>
        <v/>
      </c>
      <c r="O5922" s="38" t="str">
        <f t="shared" si="552"/>
        <v/>
      </c>
      <c r="P5922" s="39" t="str">
        <f t="shared" si="557"/>
        <v/>
      </c>
      <c r="AC5922" s="42" t="str">
        <f>IF(B5922="","",VLOOKUP(B5922,[2]Formula!B:C,2,0))</f>
        <v/>
      </c>
      <c r="AD5922" s="43" t="str">
        <f t="shared" si="555"/>
        <v/>
      </c>
    </row>
    <row r="5923" spans="1:30" x14ac:dyDescent="0.25">
      <c r="A5923" s="64"/>
      <c r="B5923" s="64"/>
      <c r="C5923" s="66"/>
      <c r="D5923" s="67"/>
      <c r="E5923" s="64"/>
      <c r="F5923" s="64"/>
      <c r="G5923" s="37" t="str">
        <f>IF(E5923="","",IF(OR(E5923="Project Management",E5923="Project Support",E5923="Sprint Management",E5923="Sprint Support"),"NA",ROUND((((VLOOKUP(AD5923,[2]Formula!V:X,3,0)))-SUMIF(AD:AD,AD5923,H:H)),2)))</f>
        <v/>
      </c>
      <c r="H5923" s="71"/>
      <c r="I5923" s="72"/>
      <c r="J5923" s="72"/>
      <c r="K5923" s="38" t="str">
        <f>IF(E5923="","",IF(OR(E5923="Project Management",E5923="Project Support",E5923="Sprint Management",E5923="Sprint Support"),"NA",(((SUMIF(AD:AD,AD5923,H:H)/VLOOKUP(AD5923,[2]Formula!V:X,3,0))*VLOOKUP(AD5923,[2]Formula!V:X,2,0))*H5923)/SUMIF(AD:AD,AD5923,H:H)))</f>
        <v/>
      </c>
      <c r="L5923" s="38" t="str">
        <f t="shared" si="553"/>
        <v/>
      </c>
      <c r="M5923" s="38" t="str">
        <f t="shared" si="554"/>
        <v/>
      </c>
      <c r="N5923" s="38" t="str">
        <f t="shared" si="556"/>
        <v/>
      </c>
      <c r="O5923" s="38" t="str">
        <f t="shared" si="552"/>
        <v/>
      </c>
      <c r="P5923" s="39" t="str">
        <f t="shared" si="557"/>
        <v/>
      </c>
      <c r="AC5923" s="42" t="str">
        <f>IF(B5923="","",VLOOKUP(B5923,[2]Formula!B:C,2,0))</f>
        <v/>
      </c>
      <c r="AD5923" s="43" t="str">
        <f t="shared" si="555"/>
        <v/>
      </c>
    </row>
    <row r="5924" spans="1:30" x14ac:dyDescent="0.25">
      <c r="A5924" s="64"/>
      <c r="B5924" s="64"/>
      <c r="C5924" s="66"/>
      <c r="D5924" s="67"/>
      <c r="E5924" s="64"/>
      <c r="F5924" s="64"/>
      <c r="G5924" s="37" t="str">
        <f>IF(E5924="","",IF(OR(E5924="Project Management",E5924="Project Support",E5924="Sprint Management",E5924="Sprint Support"),"NA",ROUND((((VLOOKUP(AD5924,[2]Formula!V:X,3,0)))-SUMIF(AD:AD,AD5924,H:H)),2)))</f>
        <v/>
      </c>
      <c r="H5924" s="71"/>
      <c r="I5924" s="72"/>
      <c r="J5924" s="72"/>
      <c r="K5924" s="38" t="str">
        <f>IF(E5924="","",IF(OR(E5924="Project Management",E5924="Project Support",E5924="Sprint Management",E5924="Sprint Support"),"NA",(((SUMIF(AD:AD,AD5924,H:H)/VLOOKUP(AD5924,[2]Formula!V:X,3,0))*VLOOKUP(AD5924,[2]Formula!V:X,2,0))*H5924)/SUMIF(AD:AD,AD5924,H:H)))</f>
        <v/>
      </c>
      <c r="L5924" s="38" t="str">
        <f t="shared" si="553"/>
        <v/>
      </c>
      <c r="M5924" s="38" t="str">
        <f t="shared" si="554"/>
        <v/>
      </c>
      <c r="N5924" s="38" t="str">
        <f t="shared" si="556"/>
        <v/>
      </c>
      <c r="O5924" s="38" t="str">
        <f t="shared" si="552"/>
        <v/>
      </c>
      <c r="P5924" s="39" t="str">
        <f t="shared" si="557"/>
        <v/>
      </c>
      <c r="AC5924" s="42" t="str">
        <f>IF(B5924="","",VLOOKUP(B5924,[2]Formula!B:C,2,0))</f>
        <v/>
      </c>
      <c r="AD5924" s="43" t="str">
        <f t="shared" si="555"/>
        <v/>
      </c>
    </row>
    <row r="5925" spans="1:30" x14ac:dyDescent="0.25">
      <c r="A5925" s="64"/>
      <c r="B5925" s="64"/>
      <c r="C5925" s="66"/>
      <c r="D5925" s="67"/>
      <c r="E5925" s="64"/>
      <c r="F5925" s="64"/>
      <c r="G5925" s="37" t="str">
        <f>IF(E5925="","",IF(OR(E5925="Project Management",E5925="Project Support",E5925="Sprint Management",E5925="Sprint Support"),"NA",ROUND((((VLOOKUP(AD5925,[2]Formula!V:X,3,0)))-SUMIF(AD:AD,AD5925,H:H)),2)))</f>
        <v/>
      </c>
      <c r="H5925" s="71"/>
      <c r="I5925" s="72"/>
      <c r="J5925" s="72"/>
      <c r="K5925" s="38" t="str">
        <f>IF(E5925="","",IF(OR(E5925="Project Management",E5925="Project Support",E5925="Sprint Management",E5925="Sprint Support"),"NA",(((SUMIF(AD:AD,AD5925,H:H)/VLOOKUP(AD5925,[2]Formula!V:X,3,0))*VLOOKUP(AD5925,[2]Formula!V:X,2,0))*H5925)/SUMIF(AD:AD,AD5925,H:H)))</f>
        <v/>
      </c>
      <c r="L5925" s="38" t="str">
        <f t="shared" si="553"/>
        <v/>
      </c>
      <c r="M5925" s="38" t="str">
        <f t="shared" si="554"/>
        <v/>
      </c>
      <c r="N5925" s="38" t="str">
        <f t="shared" si="556"/>
        <v/>
      </c>
      <c r="O5925" s="38" t="str">
        <f t="shared" si="552"/>
        <v/>
      </c>
      <c r="P5925" s="39" t="str">
        <f t="shared" si="557"/>
        <v/>
      </c>
      <c r="AC5925" s="42" t="str">
        <f>IF(B5925="","",VLOOKUP(B5925,[2]Formula!B:C,2,0))</f>
        <v/>
      </c>
      <c r="AD5925" s="43" t="str">
        <f t="shared" si="555"/>
        <v/>
      </c>
    </row>
    <row r="5926" spans="1:30" x14ac:dyDescent="0.25">
      <c r="A5926" s="64"/>
      <c r="B5926" s="64"/>
      <c r="C5926" s="66"/>
      <c r="D5926" s="67"/>
      <c r="E5926" s="64"/>
      <c r="F5926" s="64"/>
      <c r="G5926" s="37" t="str">
        <f>IF(E5926="","",IF(OR(E5926="Project Management",E5926="Project Support",E5926="Sprint Management",E5926="Sprint Support"),"NA",ROUND((((VLOOKUP(AD5926,[2]Formula!V:X,3,0)))-SUMIF(AD:AD,AD5926,H:H)),2)))</f>
        <v/>
      </c>
      <c r="H5926" s="71"/>
      <c r="I5926" s="72"/>
      <c r="J5926" s="72"/>
      <c r="K5926" s="38" t="str">
        <f>IF(E5926="","",IF(OR(E5926="Project Management",E5926="Project Support",E5926="Sprint Management",E5926="Sprint Support"),"NA",(((SUMIF(AD:AD,AD5926,H:H)/VLOOKUP(AD5926,[2]Formula!V:X,3,0))*VLOOKUP(AD5926,[2]Formula!V:X,2,0))*H5926)/SUMIF(AD:AD,AD5926,H:H)))</f>
        <v/>
      </c>
      <c r="L5926" s="38" t="str">
        <f t="shared" si="553"/>
        <v/>
      </c>
      <c r="M5926" s="38" t="str">
        <f t="shared" si="554"/>
        <v/>
      </c>
      <c r="N5926" s="38" t="str">
        <f t="shared" si="556"/>
        <v/>
      </c>
      <c r="O5926" s="38" t="str">
        <f t="shared" si="552"/>
        <v/>
      </c>
      <c r="P5926" s="39" t="str">
        <f t="shared" si="557"/>
        <v/>
      </c>
      <c r="AC5926" s="42" t="str">
        <f>IF(B5926="","",VLOOKUP(B5926,[2]Formula!B:C,2,0))</f>
        <v/>
      </c>
      <c r="AD5926" s="43" t="str">
        <f t="shared" si="555"/>
        <v/>
      </c>
    </row>
    <row r="5927" spans="1:30" x14ac:dyDescent="0.25">
      <c r="A5927" s="64"/>
      <c r="B5927" s="64"/>
      <c r="C5927" s="66"/>
      <c r="D5927" s="67"/>
      <c r="E5927" s="64"/>
      <c r="F5927" s="64"/>
      <c r="G5927" s="37" t="str">
        <f>IF(E5927="","",IF(OR(E5927="Project Management",E5927="Project Support",E5927="Sprint Management",E5927="Sprint Support"),"NA",ROUND((((VLOOKUP(AD5927,[2]Formula!V:X,3,0)))-SUMIF(AD:AD,AD5927,H:H)),2)))</f>
        <v/>
      </c>
      <c r="H5927" s="71"/>
      <c r="I5927" s="72"/>
      <c r="J5927" s="72"/>
      <c r="K5927" s="38" t="str">
        <f>IF(E5927="","",IF(OR(E5927="Project Management",E5927="Project Support",E5927="Sprint Management",E5927="Sprint Support"),"NA",(((SUMIF(AD:AD,AD5927,H:H)/VLOOKUP(AD5927,[2]Formula!V:X,3,0))*VLOOKUP(AD5927,[2]Formula!V:X,2,0))*H5927)/SUMIF(AD:AD,AD5927,H:H)))</f>
        <v/>
      </c>
      <c r="L5927" s="38" t="str">
        <f t="shared" si="553"/>
        <v/>
      </c>
      <c r="M5927" s="38" t="str">
        <f t="shared" si="554"/>
        <v/>
      </c>
      <c r="N5927" s="38" t="str">
        <f t="shared" si="556"/>
        <v/>
      </c>
      <c r="O5927" s="38" t="str">
        <f t="shared" si="552"/>
        <v/>
      </c>
      <c r="P5927" s="39" t="str">
        <f t="shared" si="557"/>
        <v/>
      </c>
      <c r="AC5927" s="42" t="str">
        <f>IF(B5927="","",VLOOKUP(B5927,[2]Formula!B:C,2,0))</f>
        <v/>
      </c>
      <c r="AD5927" s="43" t="str">
        <f t="shared" si="555"/>
        <v/>
      </c>
    </row>
    <row r="5928" spans="1:30" x14ac:dyDescent="0.25">
      <c r="A5928" s="64"/>
      <c r="B5928" s="64"/>
      <c r="C5928" s="66"/>
      <c r="D5928" s="67"/>
      <c r="E5928" s="64"/>
      <c r="F5928" s="64"/>
      <c r="G5928" s="37" t="str">
        <f>IF(E5928="","",IF(OR(E5928="Project Management",E5928="Project Support",E5928="Sprint Management",E5928="Sprint Support"),"NA",ROUND((((VLOOKUP(AD5928,[2]Formula!V:X,3,0)))-SUMIF(AD:AD,AD5928,H:H)),2)))</f>
        <v/>
      </c>
      <c r="H5928" s="71"/>
      <c r="I5928" s="72"/>
      <c r="J5928" s="72"/>
      <c r="K5928" s="38" t="str">
        <f>IF(E5928="","",IF(OR(E5928="Project Management",E5928="Project Support",E5928="Sprint Management",E5928="Sprint Support"),"NA",(((SUMIF(AD:AD,AD5928,H:H)/VLOOKUP(AD5928,[2]Formula!V:X,3,0))*VLOOKUP(AD5928,[2]Formula!V:X,2,0))*H5928)/SUMIF(AD:AD,AD5928,H:H)))</f>
        <v/>
      </c>
      <c r="L5928" s="38" t="str">
        <f t="shared" si="553"/>
        <v/>
      </c>
      <c r="M5928" s="38" t="str">
        <f t="shared" si="554"/>
        <v/>
      </c>
      <c r="N5928" s="38" t="str">
        <f t="shared" si="556"/>
        <v/>
      </c>
      <c r="O5928" s="38" t="str">
        <f t="shared" si="552"/>
        <v/>
      </c>
      <c r="P5928" s="39" t="str">
        <f t="shared" si="557"/>
        <v/>
      </c>
      <c r="AC5928" s="42" t="str">
        <f>IF(B5928="","",VLOOKUP(B5928,[2]Formula!B:C,2,0))</f>
        <v/>
      </c>
      <c r="AD5928" s="43" t="str">
        <f t="shared" si="555"/>
        <v/>
      </c>
    </row>
    <row r="5929" spans="1:30" x14ac:dyDescent="0.25">
      <c r="A5929" s="64"/>
      <c r="B5929" s="64"/>
      <c r="C5929" s="66"/>
      <c r="D5929" s="67"/>
      <c r="E5929" s="64"/>
      <c r="F5929" s="64"/>
      <c r="G5929" s="37" t="str">
        <f>IF(E5929="","",IF(OR(E5929="Project Management",E5929="Project Support",E5929="Sprint Management",E5929="Sprint Support"),"NA",ROUND((((VLOOKUP(AD5929,[2]Formula!V:X,3,0)))-SUMIF(AD:AD,AD5929,H:H)),2)))</f>
        <v/>
      </c>
      <c r="H5929" s="71"/>
      <c r="I5929" s="72"/>
      <c r="J5929" s="72"/>
      <c r="K5929" s="38" t="str">
        <f>IF(E5929="","",IF(OR(E5929="Project Management",E5929="Project Support",E5929="Sprint Management",E5929="Sprint Support"),"NA",(((SUMIF(AD:AD,AD5929,H:H)/VLOOKUP(AD5929,[2]Formula!V:X,3,0))*VLOOKUP(AD5929,[2]Formula!V:X,2,0))*H5929)/SUMIF(AD:AD,AD5929,H:H)))</f>
        <v/>
      </c>
      <c r="L5929" s="38" t="str">
        <f t="shared" si="553"/>
        <v/>
      </c>
      <c r="M5929" s="38" t="str">
        <f t="shared" si="554"/>
        <v/>
      </c>
      <c r="N5929" s="38" t="str">
        <f t="shared" si="556"/>
        <v/>
      </c>
      <c r="O5929" s="38" t="str">
        <f t="shared" si="552"/>
        <v/>
      </c>
      <c r="P5929" s="39" t="str">
        <f t="shared" si="557"/>
        <v/>
      </c>
      <c r="AC5929" s="42" t="str">
        <f>IF(B5929="","",VLOOKUP(B5929,[2]Formula!B:C,2,0))</f>
        <v/>
      </c>
      <c r="AD5929" s="43" t="str">
        <f t="shared" si="555"/>
        <v/>
      </c>
    </row>
    <row r="5930" spans="1:30" x14ac:dyDescent="0.25">
      <c r="A5930" s="64"/>
      <c r="B5930" s="64"/>
      <c r="C5930" s="66"/>
      <c r="D5930" s="67"/>
      <c r="E5930" s="64"/>
      <c r="F5930" s="64"/>
      <c r="G5930" s="37" t="str">
        <f>IF(E5930="","",IF(OR(E5930="Project Management",E5930="Project Support",E5930="Sprint Management",E5930="Sprint Support"),"NA",ROUND((((VLOOKUP(AD5930,[2]Formula!V:X,3,0)))-SUMIF(AD:AD,AD5930,H:H)),2)))</f>
        <v/>
      </c>
      <c r="H5930" s="71"/>
      <c r="I5930" s="72"/>
      <c r="J5930" s="72"/>
      <c r="K5930" s="38" t="str">
        <f>IF(E5930="","",IF(OR(E5930="Project Management",E5930="Project Support",E5930="Sprint Management",E5930="Sprint Support"),"NA",(((SUMIF(AD:AD,AD5930,H:H)/VLOOKUP(AD5930,[2]Formula!V:X,3,0))*VLOOKUP(AD5930,[2]Formula!V:X,2,0))*H5930)/SUMIF(AD:AD,AD5930,H:H)))</f>
        <v/>
      </c>
      <c r="L5930" s="38" t="str">
        <f t="shared" si="553"/>
        <v/>
      </c>
      <c r="M5930" s="38" t="str">
        <f t="shared" si="554"/>
        <v/>
      </c>
      <c r="N5930" s="38" t="str">
        <f t="shared" si="556"/>
        <v/>
      </c>
      <c r="O5930" s="38" t="str">
        <f t="shared" si="552"/>
        <v/>
      </c>
      <c r="P5930" s="39" t="str">
        <f t="shared" si="557"/>
        <v/>
      </c>
      <c r="AC5930" s="42" t="str">
        <f>IF(B5930="","",VLOOKUP(B5930,[2]Formula!B:C,2,0))</f>
        <v/>
      </c>
      <c r="AD5930" s="43" t="str">
        <f t="shared" si="555"/>
        <v/>
      </c>
    </row>
    <row r="5931" spans="1:30" x14ac:dyDescent="0.25">
      <c r="A5931" s="64"/>
      <c r="B5931" s="64"/>
      <c r="C5931" s="66"/>
      <c r="D5931" s="67"/>
      <c r="E5931" s="64"/>
      <c r="F5931" s="64"/>
      <c r="G5931" s="37" t="str">
        <f>IF(E5931="","",IF(OR(E5931="Project Management",E5931="Project Support",E5931="Sprint Management",E5931="Sprint Support"),"NA",ROUND((((VLOOKUP(AD5931,[2]Formula!V:X,3,0)))-SUMIF(AD:AD,AD5931,H:H)),2)))</f>
        <v/>
      </c>
      <c r="H5931" s="71"/>
      <c r="I5931" s="72"/>
      <c r="J5931" s="72"/>
      <c r="K5931" s="38" t="str">
        <f>IF(E5931="","",IF(OR(E5931="Project Management",E5931="Project Support",E5931="Sprint Management",E5931="Sprint Support"),"NA",(((SUMIF(AD:AD,AD5931,H:H)/VLOOKUP(AD5931,[2]Formula!V:X,3,0))*VLOOKUP(AD5931,[2]Formula!V:X,2,0))*H5931)/SUMIF(AD:AD,AD5931,H:H)))</f>
        <v/>
      </c>
      <c r="L5931" s="38" t="str">
        <f t="shared" si="553"/>
        <v/>
      </c>
      <c r="M5931" s="38" t="str">
        <f t="shared" si="554"/>
        <v/>
      </c>
      <c r="N5931" s="38" t="str">
        <f t="shared" si="556"/>
        <v/>
      </c>
      <c r="O5931" s="38" t="str">
        <f t="shared" si="552"/>
        <v/>
      </c>
      <c r="P5931" s="39" t="str">
        <f t="shared" si="557"/>
        <v/>
      </c>
      <c r="AC5931" s="42" t="str">
        <f>IF(B5931="","",VLOOKUP(B5931,[2]Formula!B:C,2,0))</f>
        <v/>
      </c>
      <c r="AD5931" s="43" t="str">
        <f t="shared" si="555"/>
        <v/>
      </c>
    </row>
    <row r="5932" spans="1:30" x14ac:dyDescent="0.25">
      <c r="A5932" s="64"/>
      <c r="B5932" s="64"/>
      <c r="C5932" s="66"/>
      <c r="D5932" s="67"/>
      <c r="E5932" s="64"/>
      <c r="F5932" s="64"/>
      <c r="G5932" s="37" t="str">
        <f>IF(E5932="","",IF(OR(E5932="Project Management",E5932="Project Support",E5932="Sprint Management",E5932="Sprint Support"),"NA",ROUND((((VLOOKUP(AD5932,[2]Formula!V:X,3,0)))-SUMIF(AD:AD,AD5932,H:H)),2)))</f>
        <v/>
      </c>
      <c r="H5932" s="71"/>
      <c r="I5932" s="72"/>
      <c r="J5932" s="72"/>
      <c r="K5932" s="38" t="str">
        <f>IF(E5932="","",IF(OR(E5932="Project Management",E5932="Project Support",E5932="Sprint Management",E5932="Sprint Support"),"NA",(((SUMIF(AD:AD,AD5932,H:H)/VLOOKUP(AD5932,[2]Formula!V:X,3,0))*VLOOKUP(AD5932,[2]Formula!V:X,2,0))*H5932)/SUMIF(AD:AD,AD5932,H:H)))</f>
        <v/>
      </c>
      <c r="L5932" s="38" t="str">
        <f t="shared" si="553"/>
        <v/>
      </c>
      <c r="M5932" s="38" t="str">
        <f t="shared" si="554"/>
        <v/>
      </c>
      <c r="N5932" s="38" t="str">
        <f t="shared" si="556"/>
        <v/>
      </c>
      <c r="O5932" s="38" t="str">
        <f t="shared" si="552"/>
        <v/>
      </c>
      <c r="P5932" s="39" t="str">
        <f t="shared" si="557"/>
        <v/>
      </c>
      <c r="AC5932" s="42" t="str">
        <f>IF(B5932="","",VLOOKUP(B5932,[2]Formula!B:C,2,0))</f>
        <v/>
      </c>
      <c r="AD5932" s="43" t="str">
        <f t="shared" si="555"/>
        <v/>
      </c>
    </row>
    <row r="5933" spans="1:30" x14ac:dyDescent="0.25">
      <c r="A5933" s="64"/>
      <c r="B5933" s="64"/>
      <c r="C5933" s="66"/>
      <c r="D5933" s="67"/>
      <c r="E5933" s="64"/>
      <c r="F5933" s="64"/>
      <c r="G5933" s="37" t="str">
        <f>IF(E5933="","",IF(OR(E5933="Project Management",E5933="Project Support",E5933="Sprint Management",E5933="Sprint Support"),"NA",ROUND((((VLOOKUP(AD5933,[2]Formula!V:X,3,0)))-SUMIF(AD:AD,AD5933,H:H)),2)))</f>
        <v/>
      </c>
      <c r="H5933" s="71"/>
      <c r="I5933" s="72"/>
      <c r="J5933" s="72"/>
      <c r="K5933" s="38" t="str">
        <f>IF(E5933="","",IF(OR(E5933="Project Management",E5933="Project Support",E5933="Sprint Management",E5933="Sprint Support"),"NA",(((SUMIF(AD:AD,AD5933,H:H)/VLOOKUP(AD5933,[2]Formula!V:X,3,0))*VLOOKUP(AD5933,[2]Formula!V:X,2,0))*H5933)/SUMIF(AD:AD,AD5933,H:H)))</f>
        <v/>
      </c>
      <c r="L5933" s="38" t="str">
        <f t="shared" si="553"/>
        <v/>
      </c>
      <c r="M5933" s="38" t="str">
        <f t="shared" si="554"/>
        <v/>
      </c>
      <c r="N5933" s="38" t="str">
        <f t="shared" si="556"/>
        <v/>
      </c>
      <c r="O5933" s="38" t="str">
        <f t="shared" si="552"/>
        <v/>
      </c>
      <c r="P5933" s="39" t="str">
        <f t="shared" si="557"/>
        <v/>
      </c>
      <c r="AC5933" s="42" t="str">
        <f>IF(B5933="","",VLOOKUP(B5933,[2]Formula!B:C,2,0))</f>
        <v/>
      </c>
      <c r="AD5933" s="43" t="str">
        <f t="shared" si="555"/>
        <v/>
      </c>
    </row>
    <row r="5934" spans="1:30" x14ac:dyDescent="0.25">
      <c r="A5934" s="64"/>
      <c r="B5934" s="64"/>
      <c r="C5934" s="66"/>
      <c r="D5934" s="67"/>
      <c r="E5934" s="64"/>
      <c r="F5934" s="64"/>
      <c r="G5934" s="37" t="str">
        <f>IF(E5934="","",IF(OR(E5934="Project Management",E5934="Project Support",E5934="Sprint Management",E5934="Sprint Support"),"NA",ROUND((((VLOOKUP(AD5934,[2]Formula!V:X,3,0)))-SUMIF(AD:AD,AD5934,H:H)),2)))</f>
        <v/>
      </c>
      <c r="H5934" s="71"/>
      <c r="I5934" s="72"/>
      <c r="J5934" s="72"/>
      <c r="K5934" s="38" t="str">
        <f>IF(E5934="","",IF(OR(E5934="Project Management",E5934="Project Support",E5934="Sprint Management",E5934="Sprint Support"),"NA",(((SUMIF(AD:AD,AD5934,H:H)/VLOOKUP(AD5934,[2]Formula!V:X,3,0))*VLOOKUP(AD5934,[2]Formula!V:X,2,0))*H5934)/SUMIF(AD:AD,AD5934,H:H)))</f>
        <v/>
      </c>
      <c r="L5934" s="38" t="str">
        <f t="shared" si="553"/>
        <v/>
      </c>
      <c r="M5934" s="38" t="str">
        <f t="shared" si="554"/>
        <v/>
      </c>
      <c r="N5934" s="38" t="str">
        <f t="shared" si="556"/>
        <v/>
      </c>
      <c r="O5934" s="38" t="str">
        <f t="shared" si="552"/>
        <v/>
      </c>
      <c r="P5934" s="39" t="str">
        <f t="shared" si="557"/>
        <v/>
      </c>
      <c r="AC5934" s="42" t="str">
        <f>IF(B5934="","",VLOOKUP(B5934,[2]Formula!B:C,2,0))</f>
        <v/>
      </c>
      <c r="AD5934" s="43" t="str">
        <f t="shared" si="555"/>
        <v/>
      </c>
    </row>
    <row r="5935" spans="1:30" x14ac:dyDescent="0.25">
      <c r="A5935" s="64"/>
      <c r="B5935" s="64"/>
      <c r="C5935" s="66"/>
      <c r="D5935" s="67"/>
      <c r="E5935" s="64"/>
      <c r="F5935" s="64"/>
      <c r="G5935" s="37" t="str">
        <f>IF(E5935="","",IF(OR(E5935="Project Management",E5935="Project Support",E5935="Sprint Management",E5935="Sprint Support"),"NA",ROUND((((VLOOKUP(AD5935,[2]Formula!V:X,3,0)))-SUMIF(AD:AD,AD5935,H:H)),2)))</f>
        <v/>
      </c>
      <c r="H5935" s="71"/>
      <c r="I5935" s="72"/>
      <c r="J5935" s="72"/>
      <c r="K5935" s="38" t="str">
        <f>IF(E5935="","",IF(OR(E5935="Project Management",E5935="Project Support",E5935="Sprint Management",E5935="Sprint Support"),"NA",(((SUMIF(AD:AD,AD5935,H:H)/VLOOKUP(AD5935,[2]Formula!V:X,3,0))*VLOOKUP(AD5935,[2]Formula!V:X,2,0))*H5935)/SUMIF(AD:AD,AD5935,H:H)))</f>
        <v/>
      </c>
      <c r="L5935" s="38" t="str">
        <f t="shared" si="553"/>
        <v/>
      </c>
      <c r="M5935" s="38" t="str">
        <f t="shared" si="554"/>
        <v/>
      </c>
      <c r="N5935" s="38" t="str">
        <f t="shared" si="556"/>
        <v/>
      </c>
      <c r="O5935" s="38" t="str">
        <f t="shared" si="552"/>
        <v/>
      </c>
      <c r="P5935" s="39" t="str">
        <f t="shared" si="557"/>
        <v/>
      </c>
      <c r="AC5935" s="42" t="str">
        <f>IF(B5935="","",VLOOKUP(B5935,[2]Formula!B:C,2,0))</f>
        <v/>
      </c>
      <c r="AD5935" s="43" t="str">
        <f t="shared" si="555"/>
        <v/>
      </c>
    </row>
    <row r="5936" spans="1:30" x14ac:dyDescent="0.25">
      <c r="A5936" s="64"/>
      <c r="B5936" s="64"/>
      <c r="C5936" s="66"/>
      <c r="D5936" s="67"/>
      <c r="E5936" s="64"/>
      <c r="F5936" s="64"/>
      <c r="G5936" s="37" t="str">
        <f>IF(E5936="","",IF(OR(E5936="Project Management",E5936="Project Support",E5936="Sprint Management",E5936="Sprint Support"),"NA",ROUND((((VLOOKUP(AD5936,[2]Formula!V:X,3,0)))-SUMIF(AD:AD,AD5936,H:H)),2)))</f>
        <v/>
      </c>
      <c r="H5936" s="71"/>
      <c r="I5936" s="72"/>
      <c r="J5936" s="72"/>
      <c r="K5936" s="38" t="str">
        <f>IF(E5936="","",IF(OR(E5936="Project Management",E5936="Project Support",E5936="Sprint Management",E5936="Sprint Support"),"NA",(((SUMIF(AD:AD,AD5936,H:H)/VLOOKUP(AD5936,[2]Formula!V:X,3,0))*VLOOKUP(AD5936,[2]Formula!V:X,2,0))*H5936)/SUMIF(AD:AD,AD5936,H:H)))</f>
        <v/>
      </c>
      <c r="L5936" s="38" t="str">
        <f t="shared" si="553"/>
        <v/>
      </c>
      <c r="M5936" s="38" t="str">
        <f t="shared" si="554"/>
        <v/>
      </c>
      <c r="N5936" s="38" t="str">
        <f t="shared" si="556"/>
        <v/>
      </c>
      <c r="O5936" s="38" t="str">
        <f t="shared" si="552"/>
        <v/>
      </c>
      <c r="P5936" s="39" t="str">
        <f t="shared" si="557"/>
        <v/>
      </c>
      <c r="AC5936" s="42" t="str">
        <f>IF(B5936="","",VLOOKUP(B5936,[2]Formula!B:C,2,0))</f>
        <v/>
      </c>
      <c r="AD5936" s="43" t="str">
        <f t="shared" si="555"/>
        <v/>
      </c>
    </row>
    <row r="5937" spans="1:30" x14ac:dyDescent="0.25">
      <c r="A5937" s="64"/>
      <c r="B5937" s="64"/>
      <c r="C5937" s="66"/>
      <c r="D5937" s="67"/>
      <c r="E5937" s="64"/>
      <c r="F5937" s="64"/>
      <c r="G5937" s="37" t="str">
        <f>IF(E5937="","",IF(OR(E5937="Project Management",E5937="Project Support",E5937="Sprint Management",E5937="Sprint Support"),"NA",ROUND((((VLOOKUP(AD5937,[2]Formula!V:X,3,0)))-SUMIF(AD:AD,AD5937,H:H)),2)))</f>
        <v/>
      </c>
      <c r="H5937" s="71"/>
      <c r="I5937" s="72"/>
      <c r="J5937" s="72"/>
      <c r="K5937" s="38" t="str">
        <f>IF(E5937="","",IF(OR(E5937="Project Management",E5937="Project Support",E5937="Sprint Management",E5937="Sprint Support"),"NA",(((SUMIF(AD:AD,AD5937,H:H)/VLOOKUP(AD5937,[2]Formula!V:X,3,0))*VLOOKUP(AD5937,[2]Formula!V:X,2,0))*H5937)/SUMIF(AD:AD,AD5937,H:H)))</f>
        <v/>
      </c>
      <c r="L5937" s="38" t="str">
        <f t="shared" si="553"/>
        <v/>
      </c>
      <c r="M5937" s="38" t="str">
        <f t="shared" si="554"/>
        <v/>
      </c>
      <c r="N5937" s="38" t="str">
        <f t="shared" si="556"/>
        <v/>
      </c>
      <c r="O5937" s="38" t="str">
        <f t="shared" si="552"/>
        <v/>
      </c>
      <c r="P5937" s="39" t="str">
        <f t="shared" si="557"/>
        <v/>
      </c>
      <c r="AC5937" s="42" t="str">
        <f>IF(B5937="","",VLOOKUP(B5937,[2]Formula!B:C,2,0))</f>
        <v/>
      </c>
      <c r="AD5937" s="43" t="str">
        <f t="shared" si="555"/>
        <v/>
      </c>
    </row>
    <row r="5938" spans="1:30" x14ac:dyDescent="0.25">
      <c r="A5938" s="64"/>
      <c r="B5938" s="64"/>
      <c r="C5938" s="66"/>
      <c r="D5938" s="67"/>
      <c r="E5938" s="64"/>
      <c r="F5938" s="64"/>
      <c r="G5938" s="37" t="str">
        <f>IF(E5938="","",IF(OR(E5938="Project Management",E5938="Project Support",E5938="Sprint Management",E5938="Sprint Support"),"NA",ROUND((((VLOOKUP(AD5938,[2]Formula!V:X,3,0)))-SUMIF(AD:AD,AD5938,H:H)),2)))</f>
        <v/>
      </c>
      <c r="H5938" s="71"/>
      <c r="I5938" s="72"/>
      <c r="J5938" s="72"/>
      <c r="K5938" s="38" t="str">
        <f>IF(E5938="","",IF(OR(E5938="Project Management",E5938="Project Support",E5938="Sprint Management",E5938="Sprint Support"),"NA",(((SUMIF(AD:AD,AD5938,H:H)/VLOOKUP(AD5938,[2]Formula!V:X,3,0))*VLOOKUP(AD5938,[2]Formula!V:X,2,0))*H5938)/SUMIF(AD:AD,AD5938,H:H)))</f>
        <v/>
      </c>
      <c r="L5938" s="38" t="str">
        <f t="shared" si="553"/>
        <v/>
      </c>
      <c r="M5938" s="38" t="str">
        <f t="shared" si="554"/>
        <v/>
      </c>
      <c r="N5938" s="38" t="str">
        <f t="shared" si="556"/>
        <v/>
      </c>
      <c r="O5938" s="38" t="str">
        <f t="shared" si="552"/>
        <v/>
      </c>
      <c r="P5938" s="39" t="str">
        <f t="shared" si="557"/>
        <v/>
      </c>
      <c r="AC5938" s="42" t="str">
        <f>IF(B5938="","",VLOOKUP(B5938,[2]Formula!B:C,2,0))</f>
        <v/>
      </c>
      <c r="AD5938" s="43" t="str">
        <f t="shared" si="555"/>
        <v/>
      </c>
    </row>
    <row r="5939" spans="1:30" x14ac:dyDescent="0.25">
      <c r="A5939" s="64"/>
      <c r="B5939" s="64"/>
      <c r="C5939" s="66"/>
      <c r="D5939" s="67"/>
      <c r="E5939" s="64"/>
      <c r="F5939" s="64"/>
      <c r="G5939" s="37" t="str">
        <f>IF(E5939="","",IF(OR(E5939="Project Management",E5939="Project Support",E5939="Sprint Management",E5939="Sprint Support"),"NA",ROUND((((VLOOKUP(AD5939,[2]Formula!V:X,3,0)))-SUMIF(AD:AD,AD5939,H:H)),2)))</f>
        <v/>
      </c>
      <c r="H5939" s="71"/>
      <c r="I5939" s="72"/>
      <c r="J5939" s="72"/>
      <c r="K5939" s="38" t="str">
        <f>IF(E5939="","",IF(OR(E5939="Project Management",E5939="Project Support",E5939="Sprint Management",E5939="Sprint Support"),"NA",(((SUMIF(AD:AD,AD5939,H:H)/VLOOKUP(AD5939,[2]Formula!V:X,3,0))*VLOOKUP(AD5939,[2]Formula!V:X,2,0))*H5939)/SUMIF(AD:AD,AD5939,H:H)))</f>
        <v/>
      </c>
      <c r="L5939" s="38" t="str">
        <f t="shared" si="553"/>
        <v/>
      </c>
      <c r="M5939" s="38" t="str">
        <f t="shared" si="554"/>
        <v/>
      </c>
      <c r="N5939" s="38" t="str">
        <f t="shared" si="556"/>
        <v/>
      </c>
      <c r="O5939" s="38" t="str">
        <f t="shared" si="552"/>
        <v/>
      </c>
      <c r="P5939" s="39" t="str">
        <f t="shared" si="557"/>
        <v/>
      </c>
      <c r="AC5939" s="42" t="str">
        <f>IF(B5939="","",VLOOKUP(B5939,[2]Formula!B:C,2,0))</f>
        <v/>
      </c>
      <c r="AD5939" s="43" t="str">
        <f t="shared" si="555"/>
        <v/>
      </c>
    </row>
    <row r="5940" spans="1:30" x14ac:dyDescent="0.25">
      <c r="A5940" s="64"/>
      <c r="B5940" s="64"/>
      <c r="C5940" s="66"/>
      <c r="D5940" s="67"/>
      <c r="E5940" s="64"/>
      <c r="F5940" s="64"/>
      <c r="G5940" s="37" t="str">
        <f>IF(E5940="","",IF(OR(E5940="Project Management",E5940="Project Support",E5940="Sprint Management",E5940="Sprint Support"),"NA",ROUND((((VLOOKUP(AD5940,[2]Formula!V:X,3,0)))-SUMIF(AD:AD,AD5940,H:H)),2)))</f>
        <v/>
      </c>
      <c r="H5940" s="71"/>
      <c r="I5940" s="72"/>
      <c r="J5940" s="72"/>
      <c r="K5940" s="38" t="str">
        <f>IF(E5940="","",IF(OR(E5940="Project Management",E5940="Project Support",E5940="Sprint Management",E5940="Sprint Support"),"NA",(((SUMIF(AD:AD,AD5940,H:H)/VLOOKUP(AD5940,[2]Formula!V:X,3,0))*VLOOKUP(AD5940,[2]Formula!V:X,2,0))*H5940)/SUMIF(AD:AD,AD5940,H:H)))</f>
        <v/>
      </c>
      <c r="L5940" s="38" t="str">
        <f t="shared" si="553"/>
        <v/>
      </c>
      <c r="M5940" s="38" t="str">
        <f t="shared" si="554"/>
        <v/>
      </c>
      <c r="N5940" s="38" t="str">
        <f t="shared" si="556"/>
        <v/>
      </c>
      <c r="O5940" s="38" t="str">
        <f t="shared" si="552"/>
        <v/>
      </c>
      <c r="P5940" s="39" t="str">
        <f t="shared" si="557"/>
        <v/>
      </c>
      <c r="AC5940" s="42" t="str">
        <f>IF(B5940="","",VLOOKUP(B5940,[2]Formula!B:C,2,0))</f>
        <v/>
      </c>
      <c r="AD5940" s="43" t="str">
        <f t="shared" si="555"/>
        <v/>
      </c>
    </row>
    <row r="5941" spans="1:30" x14ac:dyDescent="0.25">
      <c r="A5941" s="64"/>
      <c r="B5941" s="64"/>
      <c r="C5941" s="66"/>
      <c r="D5941" s="67"/>
      <c r="E5941" s="64"/>
      <c r="F5941" s="64"/>
      <c r="G5941" s="37" t="str">
        <f>IF(E5941="","",IF(OR(E5941="Project Management",E5941="Project Support",E5941="Sprint Management",E5941="Sprint Support"),"NA",ROUND((((VLOOKUP(AD5941,[2]Formula!V:X,3,0)))-SUMIF(AD:AD,AD5941,H:H)),2)))</f>
        <v/>
      </c>
      <c r="H5941" s="71"/>
      <c r="I5941" s="72"/>
      <c r="J5941" s="72"/>
      <c r="K5941" s="38" t="str">
        <f>IF(E5941="","",IF(OR(E5941="Project Management",E5941="Project Support",E5941="Sprint Management",E5941="Sprint Support"),"NA",(((SUMIF(AD:AD,AD5941,H:H)/VLOOKUP(AD5941,[2]Formula!V:X,3,0))*VLOOKUP(AD5941,[2]Formula!V:X,2,0))*H5941)/SUMIF(AD:AD,AD5941,H:H)))</f>
        <v/>
      </c>
      <c r="L5941" s="38" t="str">
        <f t="shared" si="553"/>
        <v/>
      </c>
      <c r="M5941" s="38" t="str">
        <f t="shared" si="554"/>
        <v/>
      </c>
      <c r="N5941" s="38" t="str">
        <f t="shared" si="556"/>
        <v/>
      </c>
      <c r="O5941" s="38" t="str">
        <f t="shared" ref="O5941:O6004" si="558">IFERROR(L5941/M5941,"")</f>
        <v/>
      </c>
      <c r="P5941" s="39" t="str">
        <f t="shared" si="557"/>
        <v/>
      </c>
      <c r="AC5941" s="42" t="str">
        <f>IF(B5941="","",VLOOKUP(B5941,[2]Formula!B:C,2,0))</f>
        <v/>
      </c>
      <c r="AD5941" s="43" t="str">
        <f t="shared" si="555"/>
        <v/>
      </c>
    </row>
    <row r="5942" spans="1:30" x14ac:dyDescent="0.25">
      <c r="A5942" s="64"/>
      <c r="B5942" s="64"/>
      <c r="C5942" s="66"/>
      <c r="D5942" s="67"/>
      <c r="E5942" s="64"/>
      <c r="F5942" s="64"/>
      <c r="G5942" s="37" t="str">
        <f>IF(E5942="","",IF(OR(E5942="Project Management",E5942="Project Support",E5942="Sprint Management",E5942="Sprint Support"),"NA",ROUND((((VLOOKUP(AD5942,[2]Formula!V:X,3,0)))-SUMIF(AD:AD,AD5942,H:H)),2)))</f>
        <v/>
      </c>
      <c r="H5942" s="71"/>
      <c r="I5942" s="72"/>
      <c r="J5942" s="72"/>
      <c r="K5942" s="38" t="str">
        <f>IF(E5942="","",IF(OR(E5942="Project Management",E5942="Project Support",E5942="Sprint Management",E5942="Sprint Support"),"NA",(((SUMIF(AD:AD,AD5942,H:H)/VLOOKUP(AD5942,[2]Formula!V:X,3,0))*VLOOKUP(AD5942,[2]Formula!V:X,2,0))*H5942)/SUMIF(AD:AD,AD5942,H:H)))</f>
        <v/>
      </c>
      <c r="L5942" s="38" t="str">
        <f t="shared" si="553"/>
        <v/>
      </c>
      <c r="M5942" s="38" t="str">
        <f t="shared" si="554"/>
        <v/>
      </c>
      <c r="N5942" s="38" t="str">
        <f t="shared" si="556"/>
        <v/>
      </c>
      <c r="O5942" s="38" t="str">
        <f t="shared" si="558"/>
        <v/>
      </c>
      <c r="P5942" s="39" t="str">
        <f t="shared" si="557"/>
        <v/>
      </c>
      <c r="AC5942" s="42" t="str">
        <f>IF(B5942="","",VLOOKUP(B5942,[2]Formula!B:C,2,0))</f>
        <v/>
      </c>
      <c r="AD5942" s="43" t="str">
        <f t="shared" si="555"/>
        <v/>
      </c>
    </row>
    <row r="5943" spans="1:30" x14ac:dyDescent="0.25">
      <c r="A5943" s="64"/>
      <c r="B5943" s="64"/>
      <c r="C5943" s="66"/>
      <c r="D5943" s="67"/>
      <c r="E5943" s="64"/>
      <c r="F5943" s="64"/>
      <c r="G5943" s="37" t="str">
        <f>IF(E5943="","",IF(OR(E5943="Project Management",E5943="Project Support",E5943="Sprint Management",E5943="Sprint Support"),"NA",ROUND((((VLOOKUP(AD5943,[2]Formula!V:X,3,0)))-SUMIF(AD:AD,AD5943,H:H)),2)))</f>
        <v/>
      </c>
      <c r="H5943" s="71"/>
      <c r="I5943" s="72"/>
      <c r="J5943" s="72"/>
      <c r="K5943" s="38" t="str">
        <f>IF(E5943="","",IF(OR(E5943="Project Management",E5943="Project Support",E5943="Sprint Management",E5943="Sprint Support"),"NA",(((SUMIF(AD:AD,AD5943,H:H)/VLOOKUP(AD5943,[2]Formula!V:X,3,0))*VLOOKUP(AD5943,[2]Formula!V:X,2,0))*H5943)/SUMIF(AD:AD,AD5943,H:H)))</f>
        <v/>
      </c>
      <c r="L5943" s="38" t="str">
        <f t="shared" si="553"/>
        <v/>
      </c>
      <c r="M5943" s="38" t="str">
        <f t="shared" si="554"/>
        <v/>
      </c>
      <c r="N5943" s="38" t="str">
        <f t="shared" si="556"/>
        <v/>
      </c>
      <c r="O5943" s="38" t="str">
        <f t="shared" si="558"/>
        <v/>
      </c>
      <c r="P5943" s="39" t="str">
        <f t="shared" si="557"/>
        <v/>
      </c>
      <c r="AC5943" s="42" t="str">
        <f>IF(B5943="","",VLOOKUP(B5943,[2]Formula!B:C,2,0))</f>
        <v/>
      </c>
      <c r="AD5943" s="43" t="str">
        <f t="shared" si="555"/>
        <v/>
      </c>
    </row>
    <row r="5944" spans="1:30" x14ac:dyDescent="0.25">
      <c r="A5944" s="64"/>
      <c r="B5944" s="64"/>
      <c r="C5944" s="66"/>
      <c r="D5944" s="67"/>
      <c r="E5944" s="64"/>
      <c r="F5944" s="64"/>
      <c r="G5944" s="37" t="str">
        <f>IF(E5944="","",IF(OR(E5944="Project Management",E5944="Project Support",E5944="Sprint Management",E5944="Sprint Support"),"NA",ROUND((((VLOOKUP(AD5944,[2]Formula!V:X,3,0)))-SUMIF(AD:AD,AD5944,H:H)),2)))</f>
        <v/>
      </c>
      <c r="H5944" s="71"/>
      <c r="I5944" s="72"/>
      <c r="J5944" s="72"/>
      <c r="K5944" s="38" t="str">
        <f>IF(E5944="","",IF(OR(E5944="Project Management",E5944="Project Support",E5944="Sprint Management",E5944="Sprint Support"),"NA",(((SUMIF(AD:AD,AD5944,H:H)/VLOOKUP(AD5944,[2]Formula!V:X,3,0))*VLOOKUP(AD5944,[2]Formula!V:X,2,0))*H5944)/SUMIF(AD:AD,AD5944,H:H)))</f>
        <v/>
      </c>
      <c r="L5944" s="38" t="str">
        <f t="shared" si="553"/>
        <v/>
      </c>
      <c r="M5944" s="38" t="str">
        <f t="shared" si="554"/>
        <v/>
      </c>
      <c r="N5944" s="38" t="str">
        <f t="shared" si="556"/>
        <v/>
      </c>
      <c r="O5944" s="38" t="str">
        <f t="shared" si="558"/>
        <v/>
      </c>
      <c r="P5944" s="39" t="str">
        <f t="shared" si="557"/>
        <v/>
      </c>
      <c r="AC5944" s="42" t="str">
        <f>IF(B5944="","",VLOOKUP(B5944,[2]Formula!B:C,2,0))</f>
        <v/>
      </c>
      <c r="AD5944" s="43" t="str">
        <f t="shared" si="555"/>
        <v/>
      </c>
    </row>
    <row r="5945" spans="1:30" x14ac:dyDescent="0.25">
      <c r="A5945" s="64"/>
      <c r="B5945" s="64"/>
      <c r="C5945" s="66"/>
      <c r="D5945" s="67"/>
      <c r="E5945" s="64"/>
      <c r="F5945" s="64"/>
      <c r="G5945" s="37" t="str">
        <f>IF(E5945="","",IF(OR(E5945="Project Management",E5945="Project Support",E5945="Sprint Management",E5945="Sprint Support"),"NA",ROUND((((VLOOKUP(AD5945,[2]Formula!V:X,3,0)))-SUMIF(AD:AD,AD5945,H:H)),2)))</f>
        <v/>
      </c>
      <c r="H5945" s="71"/>
      <c r="I5945" s="72"/>
      <c r="J5945" s="72"/>
      <c r="K5945" s="38" t="str">
        <f>IF(E5945="","",IF(OR(E5945="Project Management",E5945="Project Support",E5945="Sprint Management",E5945="Sprint Support"),"NA",(((SUMIF(AD:AD,AD5945,H:H)/VLOOKUP(AD5945,[2]Formula!V:X,3,0))*VLOOKUP(AD5945,[2]Formula!V:X,2,0))*H5945)/SUMIF(AD:AD,AD5945,H:H)))</f>
        <v/>
      </c>
      <c r="L5945" s="38" t="str">
        <f t="shared" si="553"/>
        <v/>
      </c>
      <c r="M5945" s="38" t="str">
        <f t="shared" si="554"/>
        <v/>
      </c>
      <c r="N5945" s="38" t="str">
        <f t="shared" si="556"/>
        <v/>
      </c>
      <c r="O5945" s="38" t="str">
        <f t="shared" si="558"/>
        <v/>
      </c>
      <c r="P5945" s="39" t="str">
        <f t="shared" si="557"/>
        <v/>
      </c>
      <c r="AC5945" s="42" t="str">
        <f>IF(B5945="","",VLOOKUP(B5945,[2]Formula!B:C,2,0))</f>
        <v/>
      </c>
      <c r="AD5945" s="43" t="str">
        <f t="shared" si="555"/>
        <v/>
      </c>
    </row>
    <row r="5946" spans="1:30" x14ac:dyDescent="0.25">
      <c r="A5946" s="64"/>
      <c r="B5946" s="64"/>
      <c r="C5946" s="66"/>
      <c r="D5946" s="67"/>
      <c r="E5946" s="64"/>
      <c r="F5946" s="64"/>
      <c r="G5946" s="37" t="str">
        <f>IF(E5946="","",IF(OR(E5946="Project Management",E5946="Project Support",E5946="Sprint Management",E5946="Sprint Support"),"NA",ROUND((((VLOOKUP(AD5946,[2]Formula!V:X,3,0)))-SUMIF(AD:AD,AD5946,H:H)),2)))</f>
        <v/>
      </c>
      <c r="H5946" s="71"/>
      <c r="I5946" s="72"/>
      <c r="J5946" s="72"/>
      <c r="K5946" s="38" t="str">
        <f>IF(E5946="","",IF(OR(E5946="Project Management",E5946="Project Support",E5946="Sprint Management",E5946="Sprint Support"),"NA",(((SUMIF(AD:AD,AD5946,H:H)/VLOOKUP(AD5946,[2]Formula!V:X,3,0))*VLOOKUP(AD5946,[2]Formula!V:X,2,0))*H5946)/SUMIF(AD:AD,AD5946,H:H)))</f>
        <v/>
      </c>
      <c r="L5946" s="38" t="str">
        <f t="shared" si="553"/>
        <v/>
      </c>
      <c r="M5946" s="38" t="str">
        <f t="shared" si="554"/>
        <v/>
      </c>
      <c r="N5946" s="38" t="str">
        <f t="shared" si="556"/>
        <v/>
      </c>
      <c r="O5946" s="38" t="str">
        <f t="shared" si="558"/>
        <v/>
      </c>
      <c r="P5946" s="39" t="str">
        <f t="shared" si="557"/>
        <v/>
      </c>
      <c r="AC5946" s="42" t="str">
        <f>IF(B5946="","",VLOOKUP(B5946,[2]Formula!B:C,2,0))</f>
        <v/>
      </c>
      <c r="AD5946" s="43" t="str">
        <f t="shared" si="555"/>
        <v/>
      </c>
    </row>
    <row r="5947" spans="1:30" x14ac:dyDescent="0.25">
      <c r="A5947" s="64"/>
      <c r="B5947" s="64"/>
      <c r="C5947" s="66"/>
      <c r="D5947" s="67"/>
      <c r="E5947" s="64"/>
      <c r="F5947" s="64"/>
      <c r="G5947" s="37" t="str">
        <f>IF(E5947="","",IF(OR(E5947="Project Management",E5947="Project Support",E5947="Sprint Management",E5947="Sprint Support"),"NA",ROUND((((VLOOKUP(AD5947,[2]Formula!V:X,3,0)))-SUMIF(AD:AD,AD5947,H:H)),2)))</f>
        <v/>
      </c>
      <c r="H5947" s="71"/>
      <c r="I5947" s="72"/>
      <c r="J5947" s="72"/>
      <c r="K5947" s="38" t="str">
        <f>IF(E5947="","",IF(OR(E5947="Project Management",E5947="Project Support",E5947="Sprint Management",E5947="Sprint Support"),"NA",(((SUMIF(AD:AD,AD5947,H:H)/VLOOKUP(AD5947,[2]Formula!V:X,3,0))*VLOOKUP(AD5947,[2]Formula!V:X,2,0))*H5947)/SUMIF(AD:AD,AD5947,H:H)))</f>
        <v/>
      </c>
      <c r="L5947" s="38" t="str">
        <f t="shared" si="553"/>
        <v/>
      </c>
      <c r="M5947" s="38" t="str">
        <f t="shared" si="554"/>
        <v/>
      </c>
      <c r="N5947" s="38" t="str">
        <f t="shared" si="556"/>
        <v/>
      </c>
      <c r="O5947" s="38" t="str">
        <f t="shared" si="558"/>
        <v/>
      </c>
      <c r="P5947" s="39" t="str">
        <f t="shared" si="557"/>
        <v/>
      </c>
      <c r="AC5947" s="42" t="str">
        <f>IF(B5947="","",VLOOKUP(B5947,[2]Formula!B:C,2,0))</f>
        <v/>
      </c>
      <c r="AD5947" s="43" t="str">
        <f t="shared" si="555"/>
        <v/>
      </c>
    </row>
    <row r="5948" spans="1:30" x14ac:dyDescent="0.25">
      <c r="A5948" s="64"/>
      <c r="B5948" s="64"/>
      <c r="C5948" s="66"/>
      <c r="D5948" s="67"/>
      <c r="E5948" s="64"/>
      <c r="F5948" s="64"/>
      <c r="G5948" s="37" t="str">
        <f>IF(E5948="","",IF(OR(E5948="Project Management",E5948="Project Support",E5948="Sprint Management",E5948="Sprint Support"),"NA",ROUND((((VLOOKUP(AD5948,[2]Formula!V:X,3,0)))-SUMIF(AD:AD,AD5948,H:H)),2)))</f>
        <v/>
      </c>
      <c r="H5948" s="71"/>
      <c r="I5948" s="72"/>
      <c r="J5948" s="72"/>
      <c r="K5948" s="38" t="str">
        <f>IF(E5948="","",IF(OR(E5948="Project Management",E5948="Project Support",E5948="Sprint Management",E5948="Sprint Support"),"NA",(((SUMIF(AD:AD,AD5948,H:H)/VLOOKUP(AD5948,[2]Formula!V:X,3,0))*VLOOKUP(AD5948,[2]Formula!V:X,2,0))*H5948)/SUMIF(AD:AD,AD5948,H:H)))</f>
        <v/>
      </c>
      <c r="L5948" s="38" t="str">
        <f t="shared" si="553"/>
        <v/>
      </c>
      <c r="M5948" s="38" t="str">
        <f t="shared" si="554"/>
        <v/>
      </c>
      <c r="N5948" s="38" t="str">
        <f t="shared" si="556"/>
        <v/>
      </c>
      <c r="O5948" s="38" t="str">
        <f t="shared" si="558"/>
        <v/>
      </c>
      <c r="P5948" s="39" t="str">
        <f t="shared" si="557"/>
        <v/>
      </c>
      <c r="AC5948" s="42" t="str">
        <f>IF(B5948="","",VLOOKUP(B5948,[2]Formula!B:C,2,0))</f>
        <v/>
      </c>
      <c r="AD5948" s="43" t="str">
        <f t="shared" si="555"/>
        <v/>
      </c>
    </row>
    <row r="5949" spans="1:30" x14ac:dyDescent="0.25">
      <c r="A5949" s="64"/>
      <c r="B5949" s="64"/>
      <c r="C5949" s="66"/>
      <c r="D5949" s="67"/>
      <c r="E5949" s="64"/>
      <c r="F5949" s="64"/>
      <c r="G5949" s="37" t="str">
        <f>IF(E5949="","",IF(OR(E5949="Project Management",E5949="Project Support",E5949="Sprint Management",E5949="Sprint Support"),"NA",ROUND((((VLOOKUP(AD5949,[2]Formula!V:X,3,0)))-SUMIF(AD:AD,AD5949,H:H)),2)))</f>
        <v/>
      </c>
      <c r="H5949" s="71"/>
      <c r="I5949" s="72"/>
      <c r="J5949" s="72"/>
      <c r="K5949" s="38" t="str">
        <f>IF(E5949="","",IF(OR(E5949="Project Management",E5949="Project Support",E5949="Sprint Management",E5949="Sprint Support"),"NA",(((SUMIF(AD:AD,AD5949,H:H)/VLOOKUP(AD5949,[2]Formula!V:X,3,0))*VLOOKUP(AD5949,[2]Formula!V:X,2,0))*H5949)/SUMIF(AD:AD,AD5949,H:H)))</f>
        <v/>
      </c>
      <c r="L5949" s="38" t="str">
        <f t="shared" si="553"/>
        <v/>
      </c>
      <c r="M5949" s="38" t="str">
        <f t="shared" si="554"/>
        <v/>
      </c>
      <c r="N5949" s="38" t="str">
        <f t="shared" si="556"/>
        <v/>
      </c>
      <c r="O5949" s="38" t="str">
        <f t="shared" si="558"/>
        <v/>
      </c>
      <c r="P5949" s="39" t="str">
        <f t="shared" si="557"/>
        <v/>
      </c>
      <c r="AC5949" s="42" t="str">
        <f>IF(B5949="","",VLOOKUP(B5949,[2]Formula!B:C,2,0))</f>
        <v/>
      </c>
      <c r="AD5949" s="43" t="str">
        <f t="shared" si="555"/>
        <v/>
      </c>
    </row>
    <row r="5950" spans="1:30" x14ac:dyDescent="0.25">
      <c r="A5950" s="64"/>
      <c r="B5950" s="64"/>
      <c r="C5950" s="66"/>
      <c r="D5950" s="67"/>
      <c r="E5950" s="64"/>
      <c r="F5950" s="64"/>
      <c r="G5950" s="37" t="str">
        <f>IF(E5950="","",IF(OR(E5950="Project Management",E5950="Project Support",E5950="Sprint Management",E5950="Sprint Support"),"NA",ROUND((((VLOOKUP(AD5950,[2]Formula!V:X,3,0)))-SUMIF(AD:AD,AD5950,H:H)),2)))</f>
        <v/>
      </c>
      <c r="H5950" s="71"/>
      <c r="I5950" s="72"/>
      <c r="J5950" s="72"/>
      <c r="K5950" s="38" t="str">
        <f>IF(E5950="","",IF(OR(E5950="Project Management",E5950="Project Support",E5950="Sprint Management",E5950="Sprint Support"),"NA",(((SUMIF(AD:AD,AD5950,H:H)/VLOOKUP(AD5950,[2]Formula!V:X,3,0))*VLOOKUP(AD5950,[2]Formula!V:X,2,0))*H5950)/SUMIF(AD:AD,AD5950,H:H)))</f>
        <v/>
      </c>
      <c r="L5950" s="38" t="str">
        <f t="shared" si="553"/>
        <v/>
      </c>
      <c r="M5950" s="38" t="str">
        <f t="shared" si="554"/>
        <v/>
      </c>
      <c r="N5950" s="38" t="str">
        <f t="shared" si="556"/>
        <v/>
      </c>
      <c r="O5950" s="38" t="str">
        <f t="shared" si="558"/>
        <v/>
      </c>
      <c r="P5950" s="39" t="str">
        <f t="shared" si="557"/>
        <v/>
      </c>
      <c r="AC5950" s="42" t="str">
        <f>IF(B5950="","",VLOOKUP(B5950,[2]Formula!B:C,2,0))</f>
        <v/>
      </c>
      <c r="AD5950" s="43" t="str">
        <f t="shared" si="555"/>
        <v/>
      </c>
    </row>
    <row r="5951" spans="1:30" x14ac:dyDescent="0.25">
      <c r="A5951" s="64"/>
      <c r="B5951" s="64"/>
      <c r="C5951" s="66"/>
      <c r="D5951" s="67"/>
      <c r="E5951" s="64"/>
      <c r="F5951" s="64"/>
      <c r="G5951" s="37" t="str">
        <f>IF(E5951="","",IF(OR(E5951="Project Management",E5951="Project Support",E5951="Sprint Management",E5951="Sprint Support"),"NA",ROUND((((VLOOKUP(AD5951,[2]Formula!V:X,3,0)))-SUMIF(AD:AD,AD5951,H:H)),2)))</f>
        <v/>
      </c>
      <c r="H5951" s="71"/>
      <c r="I5951" s="72"/>
      <c r="J5951" s="72"/>
      <c r="K5951" s="38" t="str">
        <f>IF(E5951="","",IF(OR(E5951="Project Management",E5951="Project Support",E5951="Sprint Management",E5951="Sprint Support"),"NA",(((SUMIF(AD:AD,AD5951,H:H)/VLOOKUP(AD5951,[2]Formula!V:X,3,0))*VLOOKUP(AD5951,[2]Formula!V:X,2,0))*H5951)/SUMIF(AD:AD,AD5951,H:H)))</f>
        <v/>
      </c>
      <c r="L5951" s="38" t="str">
        <f t="shared" si="553"/>
        <v/>
      </c>
      <c r="M5951" s="38" t="str">
        <f t="shared" si="554"/>
        <v/>
      </c>
      <c r="N5951" s="38" t="str">
        <f t="shared" si="556"/>
        <v/>
      </c>
      <c r="O5951" s="38" t="str">
        <f t="shared" si="558"/>
        <v/>
      </c>
      <c r="P5951" s="39" t="str">
        <f t="shared" si="557"/>
        <v/>
      </c>
      <c r="AC5951" s="42" t="str">
        <f>IF(B5951="","",VLOOKUP(B5951,[2]Formula!B:C,2,0))</f>
        <v/>
      </c>
      <c r="AD5951" s="43" t="str">
        <f t="shared" si="555"/>
        <v/>
      </c>
    </row>
    <row r="5952" spans="1:30" x14ac:dyDescent="0.25">
      <c r="A5952" s="64"/>
      <c r="B5952" s="64"/>
      <c r="C5952" s="66"/>
      <c r="D5952" s="67"/>
      <c r="E5952" s="64"/>
      <c r="F5952" s="64"/>
      <c r="G5952" s="37" t="str">
        <f>IF(E5952="","",IF(OR(E5952="Project Management",E5952="Project Support",E5952="Sprint Management",E5952="Sprint Support"),"NA",ROUND((((VLOOKUP(AD5952,[2]Formula!V:X,3,0)))-SUMIF(AD:AD,AD5952,H:H)),2)))</f>
        <v/>
      </c>
      <c r="H5952" s="71"/>
      <c r="I5952" s="72"/>
      <c r="J5952" s="72"/>
      <c r="K5952" s="38" t="str">
        <f>IF(E5952="","",IF(OR(E5952="Project Management",E5952="Project Support",E5952="Sprint Management",E5952="Sprint Support"),"NA",(((SUMIF(AD:AD,AD5952,H:H)/VLOOKUP(AD5952,[2]Formula!V:X,3,0))*VLOOKUP(AD5952,[2]Formula!V:X,2,0))*H5952)/SUMIF(AD:AD,AD5952,H:H)))</f>
        <v/>
      </c>
      <c r="L5952" s="38" t="str">
        <f t="shared" si="553"/>
        <v/>
      </c>
      <c r="M5952" s="38" t="str">
        <f t="shared" si="554"/>
        <v/>
      </c>
      <c r="N5952" s="38" t="str">
        <f t="shared" si="556"/>
        <v/>
      </c>
      <c r="O5952" s="38" t="str">
        <f t="shared" si="558"/>
        <v/>
      </c>
      <c r="P5952" s="39" t="str">
        <f t="shared" si="557"/>
        <v/>
      </c>
      <c r="AC5952" s="42" t="str">
        <f>IF(B5952="","",VLOOKUP(B5952,[2]Formula!B:C,2,0))</f>
        <v/>
      </c>
      <c r="AD5952" s="43" t="str">
        <f t="shared" si="555"/>
        <v/>
      </c>
    </row>
    <row r="5953" spans="1:30" x14ac:dyDescent="0.25">
      <c r="A5953" s="64"/>
      <c r="B5953" s="64"/>
      <c r="C5953" s="66"/>
      <c r="D5953" s="67"/>
      <c r="E5953" s="64"/>
      <c r="F5953" s="64"/>
      <c r="G5953" s="37" t="str">
        <f>IF(E5953="","",IF(OR(E5953="Project Management",E5953="Project Support",E5953="Sprint Management",E5953="Sprint Support"),"NA",ROUND((((VLOOKUP(AD5953,[2]Formula!V:X,3,0)))-SUMIF(AD:AD,AD5953,H:H)),2)))</f>
        <v/>
      </c>
      <c r="H5953" s="71"/>
      <c r="I5953" s="72"/>
      <c r="J5953" s="72"/>
      <c r="K5953" s="38" t="str">
        <f>IF(E5953="","",IF(OR(E5953="Project Management",E5953="Project Support",E5953="Sprint Management",E5953="Sprint Support"),"NA",(((SUMIF(AD:AD,AD5953,H:H)/VLOOKUP(AD5953,[2]Formula!V:X,3,0))*VLOOKUP(AD5953,[2]Formula!V:X,2,0))*H5953)/SUMIF(AD:AD,AD5953,H:H)))</f>
        <v/>
      </c>
      <c r="L5953" s="38" t="str">
        <f t="shared" si="553"/>
        <v/>
      </c>
      <c r="M5953" s="38" t="str">
        <f t="shared" si="554"/>
        <v/>
      </c>
      <c r="N5953" s="38" t="str">
        <f t="shared" si="556"/>
        <v/>
      </c>
      <c r="O5953" s="38" t="str">
        <f t="shared" si="558"/>
        <v/>
      </c>
      <c r="P5953" s="39" t="str">
        <f t="shared" si="557"/>
        <v/>
      </c>
      <c r="AC5953" s="42" t="str">
        <f>IF(B5953="","",VLOOKUP(B5953,[2]Formula!B:C,2,0))</f>
        <v/>
      </c>
      <c r="AD5953" s="43" t="str">
        <f t="shared" si="555"/>
        <v/>
      </c>
    </row>
    <row r="5954" spans="1:30" x14ac:dyDescent="0.25">
      <c r="A5954" s="64"/>
      <c r="B5954" s="64"/>
      <c r="C5954" s="66"/>
      <c r="D5954" s="67"/>
      <c r="E5954" s="64"/>
      <c r="F5954" s="64"/>
      <c r="G5954" s="37" t="str">
        <f>IF(E5954="","",IF(OR(E5954="Project Management",E5954="Project Support",E5954="Sprint Management",E5954="Sprint Support"),"NA",ROUND((((VLOOKUP(AD5954,[2]Formula!V:X,3,0)))-SUMIF(AD:AD,AD5954,H:H)),2)))</f>
        <v/>
      </c>
      <c r="H5954" s="71"/>
      <c r="I5954" s="72"/>
      <c r="J5954" s="72"/>
      <c r="K5954" s="38" t="str">
        <f>IF(E5954="","",IF(OR(E5954="Project Management",E5954="Project Support",E5954="Sprint Management",E5954="Sprint Support"),"NA",(((SUMIF(AD:AD,AD5954,H:H)/VLOOKUP(AD5954,[2]Formula!V:X,3,0))*VLOOKUP(AD5954,[2]Formula!V:X,2,0))*H5954)/SUMIF(AD:AD,AD5954,H:H)))</f>
        <v/>
      </c>
      <c r="L5954" s="38" t="str">
        <f t="shared" ref="L5954:L6017" si="559">IFERROR(IF(K5954="NA",(H5954/I5954),(K5954/I5954)),"")</f>
        <v/>
      </c>
      <c r="M5954" s="38" t="str">
        <f t="shared" ref="M5954:M6017" si="560">IFERROR(IF(K5954="NA",1,(K5954/H5954)),"")</f>
        <v/>
      </c>
      <c r="N5954" s="38" t="str">
        <f t="shared" si="556"/>
        <v/>
      </c>
      <c r="O5954" s="38" t="str">
        <f t="shared" si="558"/>
        <v/>
      </c>
      <c r="P5954" s="39" t="str">
        <f t="shared" si="557"/>
        <v/>
      </c>
      <c r="AC5954" s="42" t="str">
        <f>IF(B5954="","",VLOOKUP(B5954,[2]Formula!B:C,2,0))</f>
        <v/>
      </c>
      <c r="AD5954" s="43" t="str">
        <f t="shared" ref="AD5954:AD6017" si="561">IF(B5954="","",CONCATENATE(B5954,"_",E5954))</f>
        <v/>
      </c>
    </row>
    <row r="5955" spans="1:30" x14ac:dyDescent="0.25">
      <c r="A5955" s="64"/>
      <c r="B5955" s="64"/>
      <c r="C5955" s="66"/>
      <c r="D5955" s="67"/>
      <c r="E5955" s="64"/>
      <c r="F5955" s="64"/>
      <c r="G5955" s="37" t="str">
        <f>IF(E5955="","",IF(OR(E5955="Project Management",E5955="Project Support",E5955="Sprint Management",E5955="Sprint Support"),"NA",ROUND((((VLOOKUP(AD5955,[2]Formula!V:X,3,0)))-SUMIF(AD:AD,AD5955,H:H)),2)))</f>
        <v/>
      </c>
      <c r="H5955" s="71"/>
      <c r="I5955" s="72"/>
      <c r="J5955" s="72"/>
      <c r="K5955" s="38" t="str">
        <f>IF(E5955="","",IF(OR(E5955="Project Management",E5955="Project Support",E5955="Sprint Management",E5955="Sprint Support"),"NA",(((SUMIF(AD:AD,AD5955,H:H)/VLOOKUP(AD5955,[2]Formula!V:X,3,0))*VLOOKUP(AD5955,[2]Formula!V:X,2,0))*H5955)/SUMIF(AD:AD,AD5955,H:H)))</f>
        <v/>
      </c>
      <c r="L5955" s="38" t="str">
        <f t="shared" si="559"/>
        <v/>
      </c>
      <c r="M5955" s="38" t="str">
        <f t="shared" si="560"/>
        <v/>
      </c>
      <c r="N5955" s="38" t="str">
        <f t="shared" ref="N5955:N6018" si="562">IFERROR(((L5955-M5955)/M5955)*100,"")</f>
        <v/>
      </c>
      <c r="O5955" s="38" t="str">
        <f t="shared" si="558"/>
        <v/>
      </c>
      <c r="P5955" s="39" t="str">
        <f t="shared" ref="P5955:P6018" si="563">IF(O5955="","",1)</f>
        <v/>
      </c>
      <c r="AC5955" s="42" t="str">
        <f>IF(B5955="","",VLOOKUP(B5955,[2]Formula!B:C,2,0))</f>
        <v/>
      </c>
      <c r="AD5955" s="43" t="str">
        <f t="shared" si="561"/>
        <v/>
      </c>
    </row>
    <row r="5956" spans="1:30" x14ac:dyDescent="0.25">
      <c r="A5956" s="64"/>
      <c r="B5956" s="64"/>
      <c r="C5956" s="66"/>
      <c r="D5956" s="67"/>
      <c r="E5956" s="64"/>
      <c r="F5956" s="64"/>
      <c r="G5956" s="37" t="str">
        <f>IF(E5956="","",IF(OR(E5956="Project Management",E5956="Project Support",E5956="Sprint Management",E5956="Sprint Support"),"NA",ROUND((((VLOOKUP(AD5956,[2]Formula!V:X,3,0)))-SUMIF(AD:AD,AD5956,H:H)),2)))</f>
        <v/>
      </c>
      <c r="H5956" s="71"/>
      <c r="I5956" s="72"/>
      <c r="J5956" s="72"/>
      <c r="K5956" s="38" t="str">
        <f>IF(E5956="","",IF(OR(E5956="Project Management",E5956="Project Support",E5956="Sprint Management",E5956="Sprint Support"),"NA",(((SUMIF(AD:AD,AD5956,H:H)/VLOOKUP(AD5956,[2]Formula!V:X,3,0))*VLOOKUP(AD5956,[2]Formula!V:X,2,0))*H5956)/SUMIF(AD:AD,AD5956,H:H)))</f>
        <v/>
      </c>
      <c r="L5956" s="38" t="str">
        <f t="shared" si="559"/>
        <v/>
      </c>
      <c r="M5956" s="38" t="str">
        <f t="shared" si="560"/>
        <v/>
      </c>
      <c r="N5956" s="38" t="str">
        <f t="shared" si="562"/>
        <v/>
      </c>
      <c r="O5956" s="38" t="str">
        <f t="shared" si="558"/>
        <v/>
      </c>
      <c r="P5956" s="39" t="str">
        <f t="shared" si="563"/>
        <v/>
      </c>
      <c r="AC5956" s="42" t="str">
        <f>IF(B5956="","",VLOOKUP(B5956,[2]Formula!B:C,2,0))</f>
        <v/>
      </c>
      <c r="AD5956" s="43" t="str">
        <f t="shared" si="561"/>
        <v/>
      </c>
    </row>
    <row r="5957" spans="1:30" x14ac:dyDescent="0.25">
      <c r="A5957" s="64"/>
      <c r="B5957" s="64"/>
      <c r="C5957" s="66"/>
      <c r="D5957" s="67"/>
      <c r="E5957" s="64"/>
      <c r="F5957" s="64"/>
      <c r="G5957" s="37" t="str">
        <f>IF(E5957="","",IF(OR(E5957="Project Management",E5957="Project Support",E5957="Sprint Management",E5957="Sprint Support"),"NA",ROUND((((VLOOKUP(AD5957,[2]Formula!V:X,3,0)))-SUMIF(AD:AD,AD5957,H:H)),2)))</f>
        <v/>
      </c>
      <c r="H5957" s="71"/>
      <c r="I5957" s="72"/>
      <c r="J5957" s="72"/>
      <c r="K5957" s="38" t="str">
        <f>IF(E5957="","",IF(OR(E5957="Project Management",E5957="Project Support",E5957="Sprint Management",E5957="Sprint Support"),"NA",(((SUMIF(AD:AD,AD5957,H:H)/VLOOKUP(AD5957,[2]Formula!V:X,3,0))*VLOOKUP(AD5957,[2]Formula!V:X,2,0))*H5957)/SUMIF(AD:AD,AD5957,H:H)))</f>
        <v/>
      </c>
      <c r="L5957" s="38" t="str">
        <f t="shared" si="559"/>
        <v/>
      </c>
      <c r="M5957" s="38" t="str">
        <f t="shared" si="560"/>
        <v/>
      </c>
      <c r="N5957" s="38" t="str">
        <f t="shared" si="562"/>
        <v/>
      </c>
      <c r="O5957" s="38" t="str">
        <f t="shared" si="558"/>
        <v/>
      </c>
      <c r="P5957" s="39" t="str">
        <f t="shared" si="563"/>
        <v/>
      </c>
      <c r="AC5957" s="42" t="str">
        <f>IF(B5957="","",VLOOKUP(B5957,[2]Formula!B:C,2,0))</f>
        <v/>
      </c>
      <c r="AD5957" s="43" t="str">
        <f t="shared" si="561"/>
        <v/>
      </c>
    </row>
    <row r="5958" spans="1:30" x14ac:dyDescent="0.25">
      <c r="A5958" s="64"/>
      <c r="B5958" s="64"/>
      <c r="C5958" s="66"/>
      <c r="D5958" s="67"/>
      <c r="E5958" s="64"/>
      <c r="F5958" s="64"/>
      <c r="G5958" s="37" t="str">
        <f>IF(E5958="","",IF(OR(E5958="Project Management",E5958="Project Support",E5958="Sprint Management",E5958="Sprint Support"),"NA",ROUND((((VLOOKUP(AD5958,[2]Formula!V:X,3,0)))-SUMIF(AD:AD,AD5958,H:H)),2)))</f>
        <v/>
      </c>
      <c r="H5958" s="71"/>
      <c r="I5958" s="72"/>
      <c r="J5958" s="72"/>
      <c r="K5958" s="38" t="str">
        <f>IF(E5958="","",IF(OR(E5958="Project Management",E5958="Project Support",E5958="Sprint Management",E5958="Sprint Support"),"NA",(((SUMIF(AD:AD,AD5958,H:H)/VLOOKUP(AD5958,[2]Formula!V:X,3,0))*VLOOKUP(AD5958,[2]Formula!V:X,2,0))*H5958)/SUMIF(AD:AD,AD5958,H:H)))</f>
        <v/>
      </c>
      <c r="L5958" s="38" t="str">
        <f t="shared" si="559"/>
        <v/>
      </c>
      <c r="M5958" s="38" t="str">
        <f t="shared" si="560"/>
        <v/>
      </c>
      <c r="N5958" s="38" t="str">
        <f t="shared" si="562"/>
        <v/>
      </c>
      <c r="O5958" s="38" t="str">
        <f t="shared" si="558"/>
        <v/>
      </c>
      <c r="P5958" s="39" t="str">
        <f t="shared" si="563"/>
        <v/>
      </c>
      <c r="AC5958" s="42" t="str">
        <f>IF(B5958="","",VLOOKUP(B5958,[2]Formula!B:C,2,0))</f>
        <v/>
      </c>
      <c r="AD5958" s="43" t="str">
        <f t="shared" si="561"/>
        <v/>
      </c>
    </row>
    <row r="5959" spans="1:30" x14ac:dyDescent="0.25">
      <c r="A5959" s="64"/>
      <c r="B5959" s="64"/>
      <c r="C5959" s="66"/>
      <c r="D5959" s="67"/>
      <c r="E5959" s="64"/>
      <c r="F5959" s="64"/>
      <c r="G5959" s="37" t="str">
        <f>IF(E5959="","",IF(OR(E5959="Project Management",E5959="Project Support",E5959="Sprint Management",E5959="Sprint Support"),"NA",ROUND((((VLOOKUP(AD5959,[2]Formula!V:X,3,0)))-SUMIF(AD:AD,AD5959,H:H)),2)))</f>
        <v/>
      </c>
      <c r="H5959" s="71"/>
      <c r="I5959" s="72"/>
      <c r="J5959" s="72"/>
      <c r="K5959" s="38" t="str">
        <f>IF(E5959="","",IF(OR(E5959="Project Management",E5959="Project Support",E5959="Sprint Management",E5959="Sprint Support"),"NA",(((SUMIF(AD:AD,AD5959,H:H)/VLOOKUP(AD5959,[2]Formula!V:X,3,0))*VLOOKUP(AD5959,[2]Formula!V:X,2,0))*H5959)/SUMIF(AD:AD,AD5959,H:H)))</f>
        <v/>
      </c>
      <c r="L5959" s="38" t="str">
        <f t="shared" si="559"/>
        <v/>
      </c>
      <c r="M5959" s="38" t="str">
        <f t="shared" si="560"/>
        <v/>
      </c>
      <c r="N5959" s="38" t="str">
        <f t="shared" si="562"/>
        <v/>
      </c>
      <c r="O5959" s="38" t="str">
        <f t="shared" si="558"/>
        <v/>
      </c>
      <c r="P5959" s="39" t="str">
        <f t="shared" si="563"/>
        <v/>
      </c>
      <c r="AC5959" s="42" t="str">
        <f>IF(B5959="","",VLOOKUP(B5959,[2]Formula!B:C,2,0))</f>
        <v/>
      </c>
      <c r="AD5959" s="43" t="str">
        <f t="shared" si="561"/>
        <v/>
      </c>
    </row>
    <row r="5960" spans="1:30" x14ac:dyDescent="0.25">
      <c r="A5960" s="64"/>
      <c r="B5960" s="64"/>
      <c r="C5960" s="66"/>
      <c r="D5960" s="67"/>
      <c r="E5960" s="64"/>
      <c r="F5960" s="64"/>
      <c r="G5960" s="37" t="str">
        <f>IF(E5960="","",IF(OR(E5960="Project Management",E5960="Project Support",E5960="Sprint Management",E5960="Sprint Support"),"NA",ROUND((((VLOOKUP(AD5960,[2]Formula!V:X,3,0)))-SUMIF(AD:AD,AD5960,H:H)),2)))</f>
        <v/>
      </c>
      <c r="H5960" s="71"/>
      <c r="I5960" s="72"/>
      <c r="J5960" s="72"/>
      <c r="K5960" s="38" t="str">
        <f>IF(E5960="","",IF(OR(E5960="Project Management",E5960="Project Support",E5960="Sprint Management",E5960="Sprint Support"),"NA",(((SUMIF(AD:AD,AD5960,H:H)/VLOOKUP(AD5960,[2]Formula!V:X,3,0))*VLOOKUP(AD5960,[2]Formula!V:X,2,0))*H5960)/SUMIF(AD:AD,AD5960,H:H)))</f>
        <v/>
      </c>
      <c r="L5960" s="38" t="str">
        <f t="shared" si="559"/>
        <v/>
      </c>
      <c r="M5960" s="38" t="str">
        <f t="shared" si="560"/>
        <v/>
      </c>
      <c r="N5960" s="38" t="str">
        <f t="shared" si="562"/>
        <v/>
      </c>
      <c r="O5960" s="38" t="str">
        <f t="shared" si="558"/>
        <v/>
      </c>
      <c r="P5960" s="39" t="str">
        <f t="shared" si="563"/>
        <v/>
      </c>
      <c r="AC5960" s="42" t="str">
        <f>IF(B5960="","",VLOOKUP(B5960,[2]Formula!B:C,2,0))</f>
        <v/>
      </c>
      <c r="AD5960" s="43" t="str">
        <f t="shared" si="561"/>
        <v/>
      </c>
    </row>
    <row r="5961" spans="1:30" x14ac:dyDescent="0.25">
      <c r="A5961" s="64"/>
      <c r="B5961" s="64"/>
      <c r="C5961" s="66"/>
      <c r="D5961" s="67"/>
      <c r="E5961" s="64"/>
      <c r="F5961" s="64"/>
      <c r="G5961" s="37" t="str">
        <f>IF(E5961="","",IF(OR(E5961="Project Management",E5961="Project Support",E5961="Sprint Management",E5961="Sprint Support"),"NA",ROUND((((VLOOKUP(AD5961,[2]Formula!V:X,3,0)))-SUMIF(AD:AD,AD5961,H:H)),2)))</f>
        <v/>
      </c>
      <c r="H5961" s="71"/>
      <c r="I5961" s="72"/>
      <c r="J5961" s="72"/>
      <c r="K5961" s="38" t="str">
        <f>IF(E5961="","",IF(OR(E5961="Project Management",E5961="Project Support",E5961="Sprint Management",E5961="Sprint Support"),"NA",(((SUMIF(AD:AD,AD5961,H:H)/VLOOKUP(AD5961,[2]Formula!V:X,3,0))*VLOOKUP(AD5961,[2]Formula!V:X,2,0))*H5961)/SUMIF(AD:AD,AD5961,H:H)))</f>
        <v/>
      </c>
      <c r="L5961" s="38" t="str">
        <f t="shared" si="559"/>
        <v/>
      </c>
      <c r="M5961" s="38" t="str">
        <f t="shared" si="560"/>
        <v/>
      </c>
      <c r="N5961" s="38" t="str">
        <f t="shared" si="562"/>
        <v/>
      </c>
      <c r="O5961" s="38" t="str">
        <f t="shared" si="558"/>
        <v/>
      </c>
      <c r="P5961" s="39" t="str">
        <f t="shared" si="563"/>
        <v/>
      </c>
      <c r="AC5961" s="42" t="str">
        <f>IF(B5961="","",VLOOKUP(B5961,[2]Formula!B:C,2,0))</f>
        <v/>
      </c>
      <c r="AD5961" s="43" t="str">
        <f t="shared" si="561"/>
        <v/>
      </c>
    </row>
    <row r="5962" spans="1:30" x14ac:dyDescent="0.25">
      <c r="A5962" s="64"/>
      <c r="B5962" s="64"/>
      <c r="C5962" s="66"/>
      <c r="D5962" s="67"/>
      <c r="E5962" s="64"/>
      <c r="F5962" s="64"/>
      <c r="G5962" s="37" t="str">
        <f>IF(E5962="","",IF(OR(E5962="Project Management",E5962="Project Support",E5962="Sprint Management",E5962="Sprint Support"),"NA",ROUND((((VLOOKUP(AD5962,[2]Formula!V:X,3,0)))-SUMIF(AD:AD,AD5962,H:H)),2)))</f>
        <v/>
      </c>
      <c r="H5962" s="71"/>
      <c r="I5962" s="72"/>
      <c r="J5962" s="72"/>
      <c r="K5962" s="38" t="str">
        <f>IF(E5962="","",IF(OR(E5962="Project Management",E5962="Project Support",E5962="Sprint Management",E5962="Sprint Support"),"NA",(((SUMIF(AD:AD,AD5962,H:H)/VLOOKUP(AD5962,[2]Formula!V:X,3,0))*VLOOKUP(AD5962,[2]Formula!V:X,2,0))*H5962)/SUMIF(AD:AD,AD5962,H:H)))</f>
        <v/>
      </c>
      <c r="L5962" s="38" t="str">
        <f t="shared" si="559"/>
        <v/>
      </c>
      <c r="M5962" s="38" t="str">
        <f t="shared" si="560"/>
        <v/>
      </c>
      <c r="N5962" s="38" t="str">
        <f t="shared" si="562"/>
        <v/>
      </c>
      <c r="O5962" s="38" t="str">
        <f t="shared" si="558"/>
        <v/>
      </c>
      <c r="P5962" s="39" t="str">
        <f t="shared" si="563"/>
        <v/>
      </c>
      <c r="AC5962" s="42" t="str">
        <f>IF(B5962="","",VLOOKUP(B5962,[2]Formula!B:C,2,0))</f>
        <v/>
      </c>
      <c r="AD5962" s="43" t="str">
        <f t="shared" si="561"/>
        <v/>
      </c>
    </row>
    <row r="5963" spans="1:30" x14ac:dyDescent="0.25">
      <c r="A5963" s="64"/>
      <c r="B5963" s="64"/>
      <c r="C5963" s="66"/>
      <c r="D5963" s="67"/>
      <c r="E5963" s="64"/>
      <c r="F5963" s="64"/>
      <c r="G5963" s="37" t="str">
        <f>IF(E5963="","",IF(OR(E5963="Project Management",E5963="Project Support",E5963="Sprint Management",E5963="Sprint Support"),"NA",ROUND((((VLOOKUP(AD5963,[2]Formula!V:X,3,0)))-SUMIF(AD:AD,AD5963,H:H)),2)))</f>
        <v/>
      </c>
      <c r="H5963" s="71"/>
      <c r="I5963" s="72"/>
      <c r="J5963" s="72"/>
      <c r="K5963" s="38" t="str">
        <f>IF(E5963="","",IF(OR(E5963="Project Management",E5963="Project Support",E5963="Sprint Management",E5963="Sprint Support"),"NA",(((SUMIF(AD:AD,AD5963,H:H)/VLOOKUP(AD5963,[2]Formula!V:X,3,0))*VLOOKUP(AD5963,[2]Formula!V:X,2,0))*H5963)/SUMIF(AD:AD,AD5963,H:H)))</f>
        <v/>
      </c>
      <c r="L5963" s="38" t="str">
        <f t="shared" si="559"/>
        <v/>
      </c>
      <c r="M5963" s="38" t="str">
        <f t="shared" si="560"/>
        <v/>
      </c>
      <c r="N5963" s="38" t="str">
        <f t="shared" si="562"/>
        <v/>
      </c>
      <c r="O5963" s="38" t="str">
        <f t="shared" si="558"/>
        <v/>
      </c>
      <c r="P5963" s="39" t="str">
        <f t="shared" si="563"/>
        <v/>
      </c>
      <c r="AC5963" s="42" t="str">
        <f>IF(B5963="","",VLOOKUP(B5963,[2]Formula!B:C,2,0))</f>
        <v/>
      </c>
      <c r="AD5963" s="43" t="str">
        <f t="shared" si="561"/>
        <v/>
      </c>
    </row>
    <row r="5964" spans="1:30" x14ac:dyDescent="0.25">
      <c r="A5964" s="64"/>
      <c r="B5964" s="64"/>
      <c r="C5964" s="66"/>
      <c r="D5964" s="67"/>
      <c r="E5964" s="64"/>
      <c r="F5964" s="64"/>
      <c r="G5964" s="37" t="str">
        <f>IF(E5964="","",IF(OR(E5964="Project Management",E5964="Project Support",E5964="Sprint Management",E5964="Sprint Support"),"NA",ROUND((((VLOOKUP(AD5964,[2]Formula!V:X,3,0)))-SUMIF(AD:AD,AD5964,H:H)),2)))</f>
        <v/>
      </c>
      <c r="H5964" s="71"/>
      <c r="I5964" s="72"/>
      <c r="J5964" s="72"/>
      <c r="K5964" s="38" t="str">
        <f>IF(E5964="","",IF(OR(E5964="Project Management",E5964="Project Support",E5964="Sprint Management",E5964="Sprint Support"),"NA",(((SUMIF(AD:AD,AD5964,H:H)/VLOOKUP(AD5964,[2]Formula!V:X,3,0))*VLOOKUP(AD5964,[2]Formula!V:X,2,0))*H5964)/SUMIF(AD:AD,AD5964,H:H)))</f>
        <v/>
      </c>
      <c r="L5964" s="38" t="str">
        <f t="shared" si="559"/>
        <v/>
      </c>
      <c r="M5964" s="38" t="str">
        <f t="shared" si="560"/>
        <v/>
      </c>
      <c r="N5964" s="38" t="str">
        <f t="shared" si="562"/>
        <v/>
      </c>
      <c r="O5964" s="38" t="str">
        <f t="shared" si="558"/>
        <v/>
      </c>
      <c r="P5964" s="39" t="str">
        <f t="shared" si="563"/>
        <v/>
      </c>
      <c r="AC5964" s="42" t="str">
        <f>IF(B5964="","",VLOOKUP(B5964,[2]Formula!B:C,2,0))</f>
        <v/>
      </c>
      <c r="AD5964" s="43" t="str">
        <f t="shared" si="561"/>
        <v/>
      </c>
    </row>
    <row r="5965" spans="1:30" x14ac:dyDescent="0.25">
      <c r="A5965" s="64"/>
      <c r="B5965" s="64"/>
      <c r="C5965" s="66"/>
      <c r="D5965" s="67"/>
      <c r="E5965" s="64"/>
      <c r="F5965" s="64"/>
      <c r="G5965" s="37" t="str">
        <f>IF(E5965="","",IF(OR(E5965="Project Management",E5965="Project Support",E5965="Sprint Management",E5965="Sprint Support"),"NA",ROUND((((VLOOKUP(AD5965,[2]Formula!V:X,3,0)))-SUMIF(AD:AD,AD5965,H:H)),2)))</f>
        <v/>
      </c>
      <c r="H5965" s="71"/>
      <c r="I5965" s="72"/>
      <c r="J5965" s="72"/>
      <c r="K5965" s="38" t="str">
        <f>IF(E5965="","",IF(OR(E5965="Project Management",E5965="Project Support",E5965="Sprint Management",E5965="Sprint Support"),"NA",(((SUMIF(AD:AD,AD5965,H:H)/VLOOKUP(AD5965,[2]Formula!V:X,3,0))*VLOOKUP(AD5965,[2]Formula!V:X,2,0))*H5965)/SUMIF(AD:AD,AD5965,H:H)))</f>
        <v/>
      </c>
      <c r="L5965" s="38" t="str">
        <f t="shared" si="559"/>
        <v/>
      </c>
      <c r="M5965" s="38" t="str">
        <f t="shared" si="560"/>
        <v/>
      </c>
      <c r="N5965" s="38" t="str">
        <f t="shared" si="562"/>
        <v/>
      </c>
      <c r="O5965" s="38" t="str">
        <f t="shared" si="558"/>
        <v/>
      </c>
      <c r="P5965" s="39" t="str">
        <f t="shared" si="563"/>
        <v/>
      </c>
      <c r="AC5965" s="42" t="str">
        <f>IF(B5965="","",VLOOKUP(B5965,[2]Formula!B:C,2,0))</f>
        <v/>
      </c>
      <c r="AD5965" s="43" t="str">
        <f t="shared" si="561"/>
        <v/>
      </c>
    </row>
    <row r="5966" spans="1:30" x14ac:dyDescent="0.25">
      <c r="A5966" s="64"/>
      <c r="B5966" s="64"/>
      <c r="C5966" s="66"/>
      <c r="D5966" s="67"/>
      <c r="E5966" s="64"/>
      <c r="F5966" s="64"/>
      <c r="G5966" s="37" t="str">
        <f>IF(E5966="","",IF(OR(E5966="Project Management",E5966="Project Support",E5966="Sprint Management",E5966="Sprint Support"),"NA",ROUND((((VLOOKUP(AD5966,[2]Formula!V:X,3,0)))-SUMIF(AD:AD,AD5966,H:H)),2)))</f>
        <v/>
      </c>
      <c r="H5966" s="71"/>
      <c r="I5966" s="72"/>
      <c r="J5966" s="72"/>
      <c r="K5966" s="38" t="str">
        <f>IF(E5966="","",IF(OR(E5966="Project Management",E5966="Project Support",E5966="Sprint Management",E5966="Sprint Support"),"NA",(((SUMIF(AD:AD,AD5966,H:H)/VLOOKUP(AD5966,[2]Formula!V:X,3,0))*VLOOKUP(AD5966,[2]Formula!V:X,2,0))*H5966)/SUMIF(AD:AD,AD5966,H:H)))</f>
        <v/>
      </c>
      <c r="L5966" s="38" t="str">
        <f t="shared" si="559"/>
        <v/>
      </c>
      <c r="M5966" s="38" t="str">
        <f t="shared" si="560"/>
        <v/>
      </c>
      <c r="N5966" s="38" t="str">
        <f t="shared" si="562"/>
        <v/>
      </c>
      <c r="O5966" s="38" t="str">
        <f t="shared" si="558"/>
        <v/>
      </c>
      <c r="P5966" s="39" t="str">
        <f t="shared" si="563"/>
        <v/>
      </c>
      <c r="AC5966" s="42" t="str">
        <f>IF(B5966="","",VLOOKUP(B5966,[2]Formula!B:C,2,0))</f>
        <v/>
      </c>
      <c r="AD5966" s="43" t="str">
        <f t="shared" si="561"/>
        <v/>
      </c>
    </row>
    <row r="5967" spans="1:30" x14ac:dyDescent="0.25">
      <c r="A5967" s="64"/>
      <c r="B5967" s="64"/>
      <c r="C5967" s="66"/>
      <c r="D5967" s="67"/>
      <c r="E5967" s="64"/>
      <c r="F5967" s="64"/>
      <c r="G5967" s="37" t="str">
        <f>IF(E5967="","",IF(OR(E5967="Project Management",E5967="Project Support",E5967="Sprint Management",E5967="Sprint Support"),"NA",ROUND((((VLOOKUP(AD5967,[2]Formula!V:X,3,0)))-SUMIF(AD:AD,AD5967,H:H)),2)))</f>
        <v/>
      </c>
      <c r="H5967" s="71"/>
      <c r="I5967" s="72"/>
      <c r="J5967" s="72"/>
      <c r="K5967" s="38" t="str">
        <f>IF(E5967="","",IF(OR(E5967="Project Management",E5967="Project Support",E5967="Sprint Management",E5967="Sprint Support"),"NA",(((SUMIF(AD:AD,AD5967,H:H)/VLOOKUP(AD5967,[2]Formula!V:X,3,0))*VLOOKUP(AD5967,[2]Formula!V:X,2,0))*H5967)/SUMIF(AD:AD,AD5967,H:H)))</f>
        <v/>
      </c>
      <c r="L5967" s="38" t="str">
        <f t="shared" si="559"/>
        <v/>
      </c>
      <c r="M5967" s="38" t="str">
        <f t="shared" si="560"/>
        <v/>
      </c>
      <c r="N5967" s="38" t="str">
        <f t="shared" si="562"/>
        <v/>
      </c>
      <c r="O5967" s="38" t="str">
        <f t="shared" si="558"/>
        <v/>
      </c>
      <c r="P5967" s="39" t="str">
        <f t="shared" si="563"/>
        <v/>
      </c>
      <c r="AC5967" s="42" t="str">
        <f>IF(B5967="","",VLOOKUP(B5967,[2]Formula!B:C,2,0))</f>
        <v/>
      </c>
      <c r="AD5967" s="43" t="str">
        <f t="shared" si="561"/>
        <v/>
      </c>
    </row>
    <row r="5968" spans="1:30" x14ac:dyDescent="0.25">
      <c r="A5968" s="64"/>
      <c r="B5968" s="64"/>
      <c r="C5968" s="66"/>
      <c r="D5968" s="67"/>
      <c r="E5968" s="64"/>
      <c r="F5968" s="64"/>
      <c r="G5968" s="37" t="str">
        <f>IF(E5968="","",IF(OR(E5968="Project Management",E5968="Project Support",E5968="Sprint Management",E5968="Sprint Support"),"NA",ROUND((((VLOOKUP(AD5968,[2]Formula!V:X,3,0)))-SUMIF(AD:AD,AD5968,H:H)),2)))</f>
        <v/>
      </c>
      <c r="H5968" s="71"/>
      <c r="I5968" s="72"/>
      <c r="J5968" s="72"/>
      <c r="K5968" s="38" t="str">
        <f>IF(E5968="","",IF(OR(E5968="Project Management",E5968="Project Support",E5968="Sprint Management",E5968="Sprint Support"),"NA",(((SUMIF(AD:AD,AD5968,H:H)/VLOOKUP(AD5968,[2]Formula!V:X,3,0))*VLOOKUP(AD5968,[2]Formula!V:X,2,0))*H5968)/SUMIF(AD:AD,AD5968,H:H)))</f>
        <v/>
      </c>
      <c r="L5968" s="38" t="str">
        <f t="shared" si="559"/>
        <v/>
      </c>
      <c r="M5968" s="38" t="str">
        <f t="shared" si="560"/>
        <v/>
      </c>
      <c r="N5968" s="38" t="str">
        <f t="shared" si="562"/>
        <v/>
      </c>
      <c r="O5968" s="38" t="str">
        <f t="shared" si="558"/>
        <v/>
      </c>
      <c r="P5968" s="39" t="str">
        <f t="shared" si="563"/>
        <v/>
      </c>
      <c r="AC5968" s="42" t="str">
        <f>IF(B5968="","",VLOOKUP(B5968,[2]Formula!B:C,2,0))</f>
        <v/>
      </c>
      <c r="AD5968" s="43" t="str">
        <f t="shared" si="561"/>
        <v/>
      </c>
    </row>
    <row r="5969" spans="1:30" x14ac:dyDescent="0.25">
      <c r="A5969" s="64"/>
      <c r="B5969" s="64"/>
      <c r="C5969" s="66"/>
      <c r="D5969" s="67"/>
      <c r="E5969" s="64"/>
      <c r="F5969" s="64"/>
      <c r="G5969" s="37" t="str">
        <f>IF(E5969="","",IF(OR(E5969="Project Management",E5969="Project Support",E5969="Sprint Management",E5969="Sprint Support"),"NA",ROUND((((VLOOKUP(AD5969,[2]Formula!V:X,3,0)))-SUMIF(AD:AD,AD5969,H:H)),2)))</f>
        <v/>
      </c>
      <c r="H5969" s="71"/>
      <c r="I5969" s="72"/>
      <c r="J5969" s="72"/>
      <c r="K5969" s="38" t="str">
        <f>IF(E5969="","",IF(OR(E5969="Project Management",E5969="Project Support",E5969="Sprint Management",E5969="Sprint Support"),"NA",(((SUMIF(AD:AD,AD5969,H:H)/VLOOKUP(AD5969,[2]Formula!V:X,3,0))*VLOOKUP(AD5969,[2]Formula!V:X,2,0))*H5969)/SUMIF(AD:AD,AD5969,H:H)))</f>
        <v/>
      </c>
      <c r="L5969" s="38" t="str">
        <f t="shared" si="559"/>
        <v/>
      </c>
      <c r="M5969" s="38" t="str">
        <f t="shared" si="560"/>
        <v/>
      </c>
      <c r="N5969" s="38" t="str">
        <f t="shared" si="562"/>
        <v/>
      </c>
      <c r="O5969" s="38" t="str">
        <f t="shared" si="558"/>
        <v/>
      </c>
      <c r="P5969" s="39" t="str">
        <f t="shared" si="563"/>
        <v/>
      </c>
      <c r="AC5969" s="42" t="str">
        <f>IF(B5969="","",VLOOKUP(B5969,[2]Formula!B:C,2,0))</f>
        <v/>
      </c>
      <c r="AD5969" s="43" t="str">
        <f t="shared" si="561"/>
        <v/>
      </c>
    </row>
    <row r="5970" spans="1:30" x14ac:dyDescent="0.25">
      <c r="A5970" s="64"/>
      <c r="B5970" s="64"/>
      <c r="C5970" s="66"/>
      <c r="D5970" s="67"/>
      <c r="E5970" s="64"/>
      <c r="F5970" s="64"/>
      <c r="G5970" s="37" t="str">
        <f>IF(E5970="","",IF(OR(E5970="Project Management",E5970="Project Support",E5970="Sprint Management",E5970="Sprint Support"),"NA",ROUND((((VLOOKUP(AD5970,[2]Formula!V:X,3,0)))-SUMIF(AD:AD,AD5970,H:H)),2)))</f>
        <v/>
      </c>
      <c r="H5970" s="71"/>
      <c r="I5970" s="72"/>
      <c r="J5970" s="72"/>
      <c r="K5970" s="38" t="str">
        <f>IF(E5970="","",IF(OR(E5970="Project Management",E5970="Project Support",E5970="Sprint Management",E5970="Sprint Support"),"NA",(((SUMIF(AD:AD,AD5970,H:H)/VLOOKUP(AD5970,[2]Formula!V:X,3,0))*VLOOKUP(AD5970,[2]Formula!V:X,2,0))*H5970)/SUMIF(AD:AD,AD5970,H:H)))</f>
        <v/>
      </c>
      <c r="L5970" s="38" t="str">
        <f t="shared" si="559"/>
        <v/>
      </c>
      <c r="M5970" s="38" t="str">
        <f t="shared" si="560"/>
        <v/>
      </c>
      <c r="N5970" s="38" t="str">
        <f t="shared" si="562"/>
        <v/>
      </c>
      <c r="O5970" s="38" t="str">
        <f t="shared" si="558"/>
        <v/>
      </c>
      <c r="P5970" s="39" t="str">
        <f t="shared" si="563"/>
        <v/>
      </c>
      <c r="AC5970" s="42" t="str">
        <f>IF(B5970="","",VLOOKUP(B5970,[2]Formula!B:C,2,0))</f>
        <v/>
      </c>
      <c r="AD5970" s="43" t="str">
        <f t="shared" si="561"/>
        <v/>
      </c>
    </row>
    <row r="5971" spans="1:30" x14ac:dyDescent="0.25">
      <c r="A5971" s="64"/>
      <c r="B5971" s="64"/>
      <c r="C5971" s="66"/>
      <c r="D5971" s="67"/>
      <c r="E5971" s="64"/>
      <c r="F5971" s="64"/>
      <c r="G5971" s="37" t="str">
        <f>IF(E5971="","",IF(OR(E5971="Project Management",E5971="Project Support",E5971="Sprint Management",E5971="Sprint Support"),"NA",ROUND((((VLOOKUP(AD5971,[2]Formula!V:X,3,0)))-SUMIF(AD:AD,AD5971,H:H)),2)))</f>
        <v/>
      </c>
      <c r="H5971" s="71"/>
      <c r="I5971" s="72"/>
      <c r="J5971" s="72"/>
      <c r="K5971" s="38" t="str">
        <f>IF(E5971="","",IF(OR(E5971="Project Management",E5971="Project Support",E5971="Sprint Management",E5971="Sprint Support"),"NA",(((SUMIF(AD:AD,AD5971,H:H)/VLOOKUP(AD5971,[2]Formula!V:X,3,0))*VLOOKUP(AD5971,[2]Formula!V:X,2,0))*H5971)/SUMIF(AD:AD,AD5971,H:H)))</f>
        <v/>
      </c>
      <c r="L5971" s="38" t="str">
        <f t="shared" si="559"/>
        <v/>
      </c>
      <c r="M5971" s="38" t="str">
        <f t="shared" si="560"/>
        <v/>
      </c>
      <c r="N5971" s="38" t="str">
        <f t="shared" si="562"/>
        <v/>
      </c>
      <c r="O5971" s="38" t="str">
        <f t="shared" si="558"/>
        <v/>
      </c>
      <c r="P5971" s="39" t="str">
        <f t="shared" si="563"/>
        <v/>
      </c>
      <c r="AC5971" s="42" t="str">
        <f>IF(B5971="","",VLOOKUP(B5971,[2]Formula!B:C,2,0))</f>
        <v/>
      </c>
      <c r="AD5971" s="43" t="str">
        <f t="shared" si="561"/>
        <v/>
      </c>
    </row>
    <row r="5972" spans="1:30" x14ac:dyDescent="0.25">
      <c r="A5972" s="64"/>
      <c r="B5972" s="64"/>
      <c r="C5972" s="66"/>
      <c r="D5972" s="67"/>
      <c r="E5972" s="64"/>
      <c r="F5972" s="64"/>
      <c r="G5972" s="37" t="str">
        <f>IF(E5972="","",IF(OR(E5972="Project Management",E5972="Project Support",E5972="Sprint Management",E5972="Sprint Support"),"NA",ROUND((((VLOOKUP(AD5972,[2]Formula!V:X,3,0)))-SUMIF(AD:AD,AD5972,H:H)),2)))</f>
        <v/>
      </c>
      <c r="H5972" s="71"/>
      <c r="I5972" s="72"/>
      <c r="J5972" s="72"/>
      <c r="K5972" s="38" t="str">
        <f>IF(E5972="","",IF(OR(E5972="Project Management",E5972="Project Support",E5972="Sprint Management",E5972="Sprint Support"),"NA",(((SUMIF(AD:AD,AD5972,H:H)/VLOOKUP(AD5972,[2]Formula!V:X,3,0))*VLOOKUP(AD5972,[2]Formula!V:X,2,0))*H5972)/SUMIF(AD:AD,AD5972,H:H)))</f>
        <v/>
      </c>
      <c r="L5972" s="38" t="str">
        <f t="shared" si="559"/>
        <v/>
      </c>
      <c r="M5972" s="38" t="str">
        <f t="shared" si="560"/>
        <v/>
      </c>
      <c r="N5972" s="38" t="str">
        <f t="shared" si="562"/>
        <v/>
      </c>
      <c r="O5972" s="38" t="str">
        <f t="shared" si="558"/>
        <v/>
      </c>
      <c r="P5972" s="39" t="str">
        <f t="shared" si="563"/>
        <v/>
      </c>
      <c r="AC5972" s="42" t="str">
        <f>IF(B5972="","",VLOOKUP(B5972,[2]Formula!B:C,2,0))</f>
        <v/>
      </c>
      <c r="AD5972" s="43" t="str">
        <f t="shared" si="561"/>
        <v/>
      </c>
    </row>
    <row r="5973" spans="1:30" x14ac:dyDescent="0.25">
      <c r="A5973" s="64"/>
      <c r="B5973" s="64"/>
      <c r="C5973" s="66"/>
      <c r="D5973" s="67"/>
      <c r="E5973" s="64"/>
      <c r="F5973" s="64"/>
      <c r="G5973" s="37" t="str">
        <f>IF(E5973="","",IF(OR(E5973="Project Management",E5973="Project Support",E5973="Sprint Management",E5973="Sprint Support"),"NA",ROUND((((VLOOKUP(AD5973,[2]Formula!V:X,3,0)))-SUMIF(AD:AD,AD5973,H:H)),2)))</f>
        <v/>
      </c>
      <c r="H5973" s="71"/>
      <c r="I5973" s="72"/>
      <c r="J5973" s="72"/>
      <c r="K5973" s="38" t="str">
        <f>IF(E5973="","",IF(OR(E5973="Project Management",E5973="Project Support",E5973="Sprint Management",E5973="Sprint Support"),"NA",(((SUMIF(AD:AD,AD5973,H:H)/VLOOKUP(AD5973,[2]Formula!V:X,3,0))*VLOOKUP(AD5973,[2]Formula!V:X,2,0))*H5973)/SUMIF(AD:AD,AD5973,H:H)))</f>
        <v/>
      </c>
      <c r="L5973" s="38" t="str">
        <f t="shared" si="559"/>
        <v/>
      </c>
      <c r="M5973" s="38" t="str">
        <f t="shared" si="560"/>
        <v/>
      </c>
      <c r="N5973" s="38" t="str">
        <f t="shared" si="562"/>
        <v/>
      </c>
      <c r="O5973" s="38" t="str">
        <f t="shared" si="558"/>
        <v/>
      </c>
      <c r="P5973" s="39" t="str">
        <f t="shared" si="563"/>
        <v/>
      </c>
      <c r="AC5973" s="42" t="str">
        <f>IF(B5973="","",VLOOKUP(B5973,[2]Formula!B:C,2,0))</f>
        <v/>
      </c>
      <c r="AD5973" s="43" t="str">
        <f t="shared" si="561"/>
        <v/>
      </c>
    </row>
    <row r="5974" spans="1:30" x14ac:dyDescent="0.25">
      <c r="A5974" s="64"/>
      <c r="B5974" s="64"/>
      <c r="C5974" s="66"/>
      <c r="D5974" s="67"/>
      <c r="E5974" s="64"/>
      <c r="F5974" s="64"/>
      <c r="G5974" s="37" t="str">
        <f>IF(E5974="","",IF(OR(E5974="Project Management",E5974="Project Support",E5974="Sprint Management",E5974="Sprint Support"),"NA",ROUND((((VLOOKUP(AD5974,[2]Formula!V:X,3,0)))-SUMIF(AD:AD,AD5974,H:H)),2)))</f>
        <v/>
      </c>
      <c r="H5974" s="71"/>
      <c r="I5974" s="72"/>
      <c r="J5974" s="72"/>
      <c r="K5974" s="38" t="str">
        <f>IF(E5974="","",IF(OR(E5974="Project Management",E5974="Project Support",E5974="Sprint Management",E5974="Sprint Support"),"NA",(((SUMIF(AD:AD,AD5974,H:H)/VLOOKUP(AD5974,[2]Formula!V:X,3,0))*VLOOKUP(AD5974,[2]Formula!V:X,2,0))*H5974)/SUMIF(AD:AD,AD5974,H:H)))</f>
        <v/>
      </c>
      <c r="L5974" s="38" t="str">
        <f t="shared" si="559"/>
        <v/>
      </c>
      <c r="M5974" s="38" t="str">
        <f t="shared" si="560"/>
        <v/>
      </c>
      <c r="N5974" s="38" t="str">
        <f t="shared" si="562"/>
        <v/>
      </c>
      <c r="O5974" s="38" t="str">
        <f t="shared" si="558"/>
        <v/>
      </c>
      <c r="P5974" s="39" t="str">
        <f t="shared" si="563"/>
        <v/>
      </c>
      <c r="AC5974" s="42" t="str">
        <f>IF(B5974="","",VLOOKUP(B5974,[2]Formula!B:C,2,0))</f>
        <v/>
      </c>
      <c r="AD5974" s="43" t="str">
        <f t="shared" si="561"/>
        <v/>
      </c>
    </row>
    <row r="5975" spans="1:30" x14ac:dyDescent="0.25">
      <c r="A5975" s="64"/>
      <c r="B5975" s="64"/>
      <c r="C5975" s="66"/>
      <c r="D5975" s="67"/>
      <c r="E5975" s="64"/>
      <c r="F5975" s="64"/>
      <c r="G5975" s="37" t="str">
        <f>IF(E5975="","",IF(OR(E5975="Project Management",E5975="Project Support",E5975="Sprint Management",E5975="Sprint Support"),"NA",ROUND((((VLOOKUP(AD5975,[2]Formula!V:X,3,0)))-SUMIF(AD:AD,AD5975,H:H)),2)))</f>
        <v/>
      </c>
      <c r="H5975" s="71"/>
      <c r="I5975" s="72"/>
      <c r="J5975" s="72"/>
      <c r="K5975" s="38" t="str">
        <f>IF(E5975="","",IF(OR(E5975="Project Management",E5975="Project Support",E5975="Sprint Management",E5975="Sprint Support"),"NA",(((SUMIF(AD:AD,AD5975,H:H)/VLOOKUP(AD5975,[2]Formula!V:X,3,0))*VLOOKUP(AD5975,[2]Formula!V:X,2,0))*H5975)/SUMIF(AD:AD,AD5975,H:H)))</f>
        <v/>
      </c>
      <c r="L5975" s="38" t="str">
        <f t="shared" si="559"/>
        <v/>
      </c>
      <c r="M5975" s="38" t="str">
        <f t="shared" si="560"/>
        <v/>
      </c>
      <c r="N5975" s="38" t="str">
        <f t="shared" si="562"/>
        <v/>
      </c>
      <c r="O5975" s="38" t="str">
        <f t="shared" si="558"/>
        <v/>
      </c>
      <c r="P5975" s="39" t="str">
        <f t="shared" si="563"/>
        <v/>
      </c>
      <c r="AC5975" s="42" t="str">
        <f>IF(B5975="","",VLOOKUP(B5975,[2]Formula!B:C,2,0))</f>
        <v/>
      </c>
      <c r="AD5975" s="43" t="str">
        <f t="shared" si="561"/>
        <v/>
      </c>
    </row>
    <row r="5976" spans="1:30" x14ac:dyDescent="0.25">
      <c r="A5976" s="64"/>
      <c r="B5976" s="64"/>
      <c r="C5976" s="66"/>
      <c r="D5976" s="67"/>
      <c r="E5976" s="64"/>
      <c r="F5976" s="64"/>
      <c r="G5976" s="37" t="str">
        <f>IF(E5976="","",IF(OR(E5976="Project Management",E5976="Project Support",E5976="Sprint Management",E5976="Sprint Support"),"NA",ROUND((((VLOOKUP(AD5976,[2]Formula!V:X,3,0)))-SUMIF(AD:AD,AD5976,H:H)),2)))</f>
        <v/>
      </c>
      <c r="H5976" s="71"/>
      <c r="I5976" s="72"/>
      <c r="J5976" s="72"/>
      <c r="K5976" s="38" t="str">
        <f>IF(E5976="","",IF(OR(E5976="Project Management",E5976="Project Support",E5976="Sprint Management",E5976="Sprint Support"),"NA",(((SUMIF(AD:AD,AD5976,H:H)/VLOOKUP(AD5976,[2]Formula!V:X,3,0))*VLOOKUP(AD5976,[2]Formula!V:X,2,0))*H5976)/SUMIF(AD:AD,AD5976,H:H)))</f>
        <v/>
      </c>
      <c r="L5976" s="38" t="str">
        <f t="shared" si="559"/>
        <v/>
      </c>
      <c r="M5976" s="38" t="str">
        <f t="shared" si="560"/>
        <v/>
      </c>
      <c r="N5976" s="38" t="str">
        <f t="shared" si="562"/>
        <v/>
      </c>
      <c r="O5976" s="38" t="str">
        <f t="shared" si="558"/>
        <v/>
      </c>
      <c r="P5976" s="39" t="str">
        <f t="shared" si="563"/>
        <v/>
      </c>
      <c r="AC5976" s="42" t="str">
        <f>IF(B5976="","",VLOOKUP(B5976,[2]Formula!B:C,2,0))</f>
        <v/>
      </c>
      <c r="AD5976" s="43" t="str">
        <f t="shared" si="561"/>
        <v/>
      </c>
    </row>
    <row r="5977" spans="1:30" x14ac:dyDescent="0.25">
      <c r="A5977" s="64"/>
      <c r="B5977" s="64"/>
      <c r="C5977" s="66"/>
      <c r="D5977" s="67"/>
      <c r="E5977" s="64"/>
      <c r="F5977" s="64"/>
      <c r="G5977" s="37" t="str">
        <f>IF(E5977="","",IF(OR(E5977="Project Management",E5977="Project Support",E5977="Sprint Management",E5977="Sprint Support"),"NA",ROUND((((VLOOKUP(AD5977,[2]Formula!V:X,3,0)))-SUMIF(AD:AD,AD5977,H:H)),2)))</f>
        <v/>
      </c>
      <c r="H5977" s="71"/>
      <c r="I5977" s="72"/>
      <c r="J5977" s="72"/>
      <c r="K5977" s="38" t="str">
        <f>IF(E5977="","",IF(OR(E5977="Project Management",E5977="Project Support",E5977="Sprint Management",E5977="Sprint Support"),"NA",(((SUMIF(AD:AD,AD5977,H:H)/VLOOKUP(AD5977,[2]Formula!V:X,3,0))*VLOOKUP(AD5977,[2]Formula!V:X,2,0))*H5977)/SUMIF(AD:AD,AD5977,H:H)))</f>
        <v/>
      </c>
      <c r="L5977" s="38" t="str">
        <f t="shared" si="559"/>
        <v/>
      </c>
      <c r="M5977" s="38" t="str">
        <f t="shared" si="560"/>
        <v/>
      </c>
      <c r="N5977" s="38" t="str">
        <f t="shared" si="562"/>
        <v/>
      </c>
      <c r="O5977" s="38" t="str">
        <f t="shared" si="558"/>
        <v/>
      </c>
      <c r="P5977" s="39" t="str">
        <f t="shared" si="563"/>
        <v/>
      </c>
      <c r="AC5977" s="42" t="str">
        <f>IF(B5977="","",VLOOKUP(B5977,[2]Formula!B:C,2,0))</f>
        <v/>
      </c>
      <c r="AD5977" s="43" t="str">
        <f t="shared" si="561"/>
        <v/>
      </c>
    </row>
    <row r="5978" spans="1:30" x14ac:dyDescent="0.25">
      <c r="A5978" s="64"/>
      <c r="B5978" s="64"/>
      <c r="C5978" s="66"/>
      <c r="D5978" s="67"/>
      <c r="E5978" s="64"/>
      <c r="F5978" s="64"/>
      <c r="G5978" s="37" t="str">
        <f>IF(E5978="","",IF(OR(E5978="Project Management",E5978="Project Support",E5978="Sprint Management",E5978="Sprint Support"),"NA",ROUND((((VLOOKUP(AD5978,[2]Formula!V:X,3,0)))-SUMIF(AD:AD,AD5978,H:H)),2)))</f>
        <v/>
      </c>
      <c r="H5978" s="71"/>
      <c r="I5978" s="72"/>
      <c r="J5978" s="72"/>
      <c r="K5978" s="38" t="str">
        <f>IF(E5978="","",IF(OR(E5978="Project Management",E5978="Project Support",E5978="Sprint Management",E5978="Sprint Support"),"NA",(((SUMIF(AD:AD,AD5978,H:H)/VLOOKUP(AD5978,[2]Formula!V:X,3,0))*VLOOKUP(AD5978,[2]Formula!V:X,2,0))*H5978)/SUMIF(AD:AD,AD5978,H:H)))</f>
        <v/>
      </c>
      <c r="L5978" s="38" t="str">
        <f t="shared" si="559"/>
        <v/>
      </c>
      <c r="M5978" s="38" t="str">
        <f t="shared" si="560"/>
        <v/>
      </c>
      <c r="N5978" s="38" t="str">
        <f t="shared" si="562"/>
        <v/>
      </c>
      <c r="O5978" s="38" t="str">
        <f t="shared" si="558"/>
        <v/>
      </c>
      <c r="P5978" s="39" t="str">
        <f t="shared" si="563"/>
        <v/>
      </c>
      <c r="AC5978" s="42" t="str">
        <f>IF(B5978="","",VLOOKUP(B5978,[2]Formula!B:C,2,0))</f>
        <v/>
      </c>
      <c r="AD5978" s="43" t="str">
        <f t="shared" si="561"/>
        <v/>
      </c>
    </row>
    <row r="5979" spans="1:30" x14ac:dyDescent="0.25">
      <c r="A5979" s="64"/>
      <c r="B5979" s="64"/>
      <c r="C5979" s="66"/>
      <c r="D5979" s="67"/>
      <c r="E5979" s="64"/>
      <c r="F5979" s="64"/>
      <c r="G5979" s="37" t="str">
        <f>IF(E5979="","",IF(OR(E5979="Project Management",E5979="Project Support",E5979="Sprint Management",E5979="Sprint Support"),"NA",ROUND((((VLOOKUP(AD5979,[2]Formula!V:X,3,0)))-SUMIF(AD:AD,AD5979,H:H)),2)))</f>
        <v/>
      </c>
      <c r="H5979" s="71"/>
      <c r="I5979" s="72"/>
      <c r="J5979" s="72"/>
      <c r="K5979" s="38" t="str">
        <f>IF(E5979="","",IF(OR(E5979="Project Management",E5979="Project Support",E5979="Sprint Management",E5979="Sprint Support"),"NA",(((SUMIF(AD:AD,AD5979,H:H)/VLOOKUP(AD5979,[2]Formula!V:X,3,0))*VLOOKUP(AD5979,[2]Formula!V:X,2,0))*H5979)/SUMIF(AD:AD,AD5979,H:H)))</f>
        <v/>
      </c>
      <c r="L5979" s="38" t="str">
        <f t="shared" si="559"/>
        <v/>
      </c>
      <c r="M5979" s="38" t="str">
        <f t="shared" si="560"/>
        <v/>
      </c>
      <c r="N5979" s="38" t="str">
        <f t="shared" si="562"/>
        <v/>
      </c>
      <c r="O5979" s="38" t="str">
        <f t="shared" si="558"/>
        <v/>
      </c>
      <c r="P5979" s="39" t="str">
        <f t="shared" si="563"/>
        <v/>
      </c>
      <c r="AC5979" s="42" t="str">
        <f>IF(B5979="","",VLOOKUP(B5979,[2]Formula!B:C,2,0))</f>
        <v/>
      </c>
      <c r="AD5979" s="43" t="str">
        <f t="shared" si="561"/>
        <v/>
      </c>
    </row>
    <row r="5980" spans="1:30" x14ac:dyDescent="0.25">
      <c r="A5980" s="64"/>
      <c r="B5980" s="64"/>
      <c r="C5980" s="66"/>
      <c r="D5980" s="67"/>
      <c r="E5980" s="64"/>
      <c r="F5980" s="64"/>
      <c r="G5980" s="37" t="str">
        <f>IF(E5980="","",IF(OR(E5980="Project Management",E5980="Project Support",E5980="Sprint Management",E5980="Sprint Support"),"NA",ROUND((((VLOOKUP(AD5980,[2]Formula!V:X,3,0)))-SUMIF(AD:AD,AD5980,H:H)),2)))</f>
        <v/>
      </c>
      <c r="H5980" s="71"/>
      <c r="I5980" s="72"/>
      <c r="J5980" s="72"/>
      <c r="K5980" s="38" t="str">
        <f>IF(E5980="","",IF(OR(E5980="Project Management",E5980="Project Support",E5980="Sprint Management",E5980="Sprint Support"),"NA",(((SUMIF(AD:AD,AD5980,H:H)/VLOOKUP(AD5980,[2]Formula!V:X,3,0))*VLOOKUP(AD5980,[2]Formula!V:X,2,0))*H5980)/SUMIF(AD:AD,AD5980,H:H)))</f>
        <v/>
      </c>
      <c r="L5980" s="38" t="str">
        <f t="shared" si="559"/>
        <v/>
      </c>
      <c r="M5980" s="38" t="str">
        <f t="shared" si="560"/>
        <v/>
      </c>
      <c r="N5980" s="38" t="str">
        <f t="shared" si="562"/>
        <v/>
      </c>
      <c r="O5980" s="38" t="str">
        <f t="shared" si="558"/>
        <v/>
      </c>
      <c r="P5980" s="39" t="str">
        <f t="shared" si="563"/>
        <v/>
      </c>
      <c r="AC5980" s="42" t="str">
        <f>IF(B5980="","",VLOOKUP(B5980,[2]Formula!B:C,2,0))</f>
        <v/>
      </c>
      <c r="AD5980" s="43" t="str">
        <f t="shared" si="561"/>
        <v/>
      </c>
    </row>
    <row r="5981" spans="1:30" x14ac:dyDescent="0.25">
      <c r="A5981" s="64"/>
      <c r="B5981" s="64"/>
      <c r="C5981" s="66"/>
      <c r="D5981" s="67"/>
      <c r="E5981" s="64"/>
      <c r="F5981" s="64"/>
      <c r="G5981" s="37" t="str">
        <f>IF(E5981="","",IF(OR(E5981="Project Management",E5981="Project Support",E5981="Sprint Management",E5981="Sprint Support"),"NA",ROUND((((VLOOKUP(AD5981,[2]Formula!V:X,3,0)))-SUMIF(AD:AD,AD5981,H:H)),2)))</f>
        <v/>
      </c>
      <c r="H5981" s="71"/>
      <c r="I5981" s="72"/>
      <c r="J5981" s="72"/>
      <c r="K5981" s="38" t="str">
        <f>IF(E5981="","",IF(OR(E5981="Project Management",E5981="Project Support",E5981="Sprint Management",E5981="Sprint Support"),"NA",(((SUMIF(AD:AD,AD5981,H:H)/VLOOKUP(AD5981,[2]Formula!V:X,3,0))*VLOOKUP(AD5981,[2]Formula!V:X,2,0))*H5981)/SUMIF(AD:AD,AD5981,H:H)))</f>
        <v/>
      </c>
      <c r="L5981" s="38" t="str">
        <f t="shared" si="559"/>
        <v/>
      </c>
      <c r="M5981" s="38" t="str">
        <f t="shared" si="560"/>
        <v/>
      </c>
      <c r="N5981" s="38" t="str">
        <f t="shared" si="562"/>
        <v/>
      </c>
      <c r="O5981" s="38" t="str">
        <f t="shared" si="558"/>
        <v/>
      </c>
      <c r="P5981" s="39" t="str">
        <f t="shared" si="563"/>
        <v/>
      </c>
      <c r="AC5981" s="42" t="str">
        <f>IF(B5981="","",VLOOKUP(B5981,[2]Formula!B:C,2,0))</f>
        <v/>
      </c>
      <c r="AD5981" s="43" t="str">
        <f t="shared" si="561"/>
        <v/>
      </c>
    </row>
    <row r="5982" spans="1:30" x14ac:dyDescent="0.25">
      <c r="A5982" s="64"/>
      <c r="B5982" s="64"/>
      <c r="C5982" s="66"/>
      <c r="D5982" s="67"/>
      <c r="E5982" s="64"/>
      <c r="F5982" s="64"/>
      <c r="G5982" s="37" t="str">
        <f>IF(E5982="","",IF(OR(E5982="Project Management",E5982="Project Support",E5982="Sprint Management",E5982="Sprint Support"),"NA",ROUND((((VLOOKUP(AD5982,[2]Formula!V:X,3,0)))-SUMIF(AD:AD,AD5982,H:H)),2)))</f>
        <v/>
      </c>
      <c r="H5982" s="71"/>
      <c r="I5982" s="72"/>
      <c r="J5982" s="72"/>
      <c r="K5982" s="38" t="str">
        <f>IF(E5982="","",IF(OR(E5982="Project Management",E5982="Project Support",E5982="Sprint Management",E5982="Sprint Support"),"NA",(((SUMIF(AD:AD,AD5982,H:H)/VLOOKUP(AD5982,[2]Formula!V:X,3,0))*VLOOKUP(AD5982,[2]Formula!V:X,2,0))*H5982)/SUMIF(AD:AD,AD5982,H:H)))</f>
        <v/>
      </c>
      <c r="L5982" s="38" t="str">
        <f t="shared" si="559"/>
        <v/>
      </c>
      <c r="M5982" s="38" t="str">
        <f t="shared" si="560"/>
        <v/>
      </c>
      <c r="N5982" s="38" t="str">
        <f t="shared" si="562"/>
        <v/>
      </c>
      <c r="O5982" s="38" t="str">
        <f t="shared" si="558"/>
        <v/>
      </c>
      <c r="P5982" s="39" t="str">
        <f t="shared" si="563"/>
        <v/>
      </c>
      <c r="AC5982" s="42" t="str">
        <f>IF(B5982="","",VLOOKUP(B5982,[2]Formula!B:C,2,0))</f>
        <v/>
      </c>
      <c r="AD5982" s="43" t="str">
        <f t="shared" si="561"/>
        <v/>
      </c>
    </row>
    <row r="5983" spans="1:30" x14ac:dyDescent="0.25">
      <c r="A5983" s="64"/>
      <c r="B5983" s="64"/>
      <c r="C5983" s="66"/>
      <c r="D5983" s="67"/>
      <c r="E5983" s="64"/>
      <c r="F5983" s="64"/>
      <c r="G5983" s="37" t="str">
        <f>IF(E5983="","",IF(OR(E5983="Project Management",E5983="Project Support",E5983="Sprint Management",E5983="Sprint Support"),"NA",ROUND((((VLOOKUP(AD5983,[2]Formula!V:X,3,0)))-SUMIF(AD:AD,AD5983,H:H)),2)))</f>
        <v/>
      </c>
      <c r="H5983" s="71"/>
      <c r="I5983" s="72"/>
      <c r="J5983" s="72"/>
      <c r="K5983" s="38" t="str">
        <f>IF(E5983="","",IF(OR(E5983="Project Management",E5983="Project Support",E5983="Sprint Management",E5983="Sprint Support"),"NA",(((SUMIF(AD:AD,AD5983,H:H)/VLOOKUP(AD5983,[2]Formula!V:X,3,0))*VLOOKUP(AD5983,[2]Formula!V:X,2,0))*H5983)/SUMIF(AD:AD,AD5983,H:H)))</f>
        <v/>
      </c>
      <c r="L5983" s="38" t="str">
        <f t="shared" si="559"/>
        <v/>
      </c>
      <c r="M5983" s="38" t="str">
        <f t="shared" si="560"/>
        <v/>
      </c>
      <c r="N5983" s="38" t="str">
        <f t="shared" si="562"/>
        <v/>
      </c>
      <c r="O5983" s="38" t="str">
        <f t="shared" si="558"/>
        <v/>
      </c>
      <c r="P5983" s="39" t="str">
        <f t="shared" si="563"/>
        <v/>
      </c>
      <c r="AC5983" s="42" t="str">
        <f>IF(B5983="","",VLOOKUP(B5983,[2]Formula!B:C,2,0))</f>
        <v/>
      </c>
      <c r="AD5983" s="43" t="str">
        <f t="shared" si="561"/>
        <v/>
      </c>
    </row>
    <row r="5984" spans="1:30" x14ac:dyDescent="0.25">
      <c r="A5984" s="64"/>
      <c r="B5984" s="64"/>
      <c r="C5984" s="66"/>
      <c r="D5984" s="67"/>
      <c r="E5984" s="64"/>
      <c r="F5984" s="64"/>
      <c r="G5984" s="37" t="str">
        <f>IF(E5984="","",IF(OR(E5984="Project Management",E5984="Project Support",E5984="Sprint Management",E5984="Sprint Support"),"NA",ROUND((((VLOOKUP(AD5984,[2]Formula!V:X,3,0)))-SUMIF(AD:AD,AD5984,H:H)),2)))</f>
        <v/>
      </c>
      <c r="H5984" s="71"/>
      <c r="I5984" s="72"/>
      <c r="J5984" s="72"/>
      <c r="K5984" s="38" t="str">
        <f>IF(E5984="","",IF(OR(E5984="Project Management",E5984="Project Support",E5984="Sprint Management",E5984="Sprint Support"),"NA",(((SUMIF(AD:AD,AD5984,H:H)/VLOOKUP(AD5984,[2]Formula!V:X,3,0))*VLOOKUP(AD5984,[2]Formula!V:X,2,0))*H5984)/SUMIF(AD:AD,AD5984,H:H)))</f>
        <v/>
      </c>
      <c r="L5984" s="38" t="str">
        <f t="shared" si="559"/>
        <v/>
      </c>
      <c r="M5984" s="38" t="str">
        <f t="shared" si="560"/>
        <v/>
      </c>
      <c r="N5984" s="38" t="str">
        <f t="shared" si="562"/>
        <v/>
      </c>
      <c r="O5984" s="38" t="str">
        <f t="shared" si="558"/>
        <v/>
      </c>
      <c r="P5984" s="39" t="str">
        <f t="shared" si="563"/>
        <v/>
      </c>
      <c r="AC5984" s="42" t="str">
        <f>IF(B5984="","",VLOOKUP(B5984,[2]Formula!B:C,2,0))</f>
        <v/>
      </c>
      <c r="AD5984" s="43" t="str">
        <f t="shared" si="561"/>
        <v/>
      </c>
    </row>
    <row r="5985" spans="1:30" x14ac:dyDescent="0.25">
      <c r="A5985" s="64"/>
      <c r="B5985" s="64"/>
      <c r="C5985" s="66"/>
      <c r="D5985" s="67"/>
      <c r="E5985" s="64"/>
      <c r="F5985" s="64"/>
      <c r="G5985" s="37" t="str">
        <f>IF(E5985="","",IF(OR(E5985="Project Management",E5985="Project Support",E5985="Sprint Management",E5985="Sprint Support"),"NA",ROUND((((VLOOKUP(AD5985,[2]Formula!V:X,3,0)))-SUMIF(AD:AD,AD5985,H:H)),2)))</f>
        <v/>
      </c>
      <c r="H5985" s="71"/>
      <c r="I5985" s="72"/>
      <c r="J5985" s="72"/>
      <c r="K5985" s="38" t="str">
        <f>IF(E5985="","",IF(OR(E5985="Project Management",E5985="Project Support",E5985="Sprint Management",E5985="Sprint Support"),"NA",(((SUMIF(AD:AD,AD5985,H:H)/VLOOKUP(AD5985,[2]Formula!V:X,3,0))*VLOOKUP(AD5985,[2]Formula!V:X,2,0))*H5985)/SUMIF(AD:AD,AD5985,H:H)))</f>
        <v/>
      </c>
      <c r="L5985" s="38" t="str">
        <f t="shared" si="559"/>
        <v/>
      </c>
      <c r="M5985" s="38" t="str">
        <f t="shared" si="560"/>
        <v/>
      </c>
      <c r="N5985" s="38" t="str">
        <f t="shared" si="562"/>
        <v/>
      </c>
      <c r="O5985" s="38" t="str">
        <f t="shared" si="558"/>
        <v/>
      </c>
      <c r="P5985" s="39" t="str">
        <f t="shared" si="563"/>
        <v/>
      </c>
      <c r="AC5985" s="42" t="str">
        <f>IF(B5985="","",VLOOKUP(B5985,[2]Formula!B:C,2,0))</f>
        <v/>
      </c>
      <c r="AD5985" s="43" t="str">
        <f t="shared" si="561"/>
        <v/>
      </c>
    </row>
    <row r="5986" spans="1:30" x14ac:dyDescent="0.25">
      <c r="A5986" s="64"/>
      <c r="B5986" s="64"/>
      <c r="C5986" s="66"/>
      <c r="D5986" s="67"/>
      <c r="E5986" s="64"/>
      <c r="F5986" s="64"/>
      <c r="G5986" s="37" t="str">
        <f>IF(E5986="","",IF(OR(E5986="Project Management",E5986="Project Support",E5986="Sprint Management",E5986="Sprint Support"),"NA",ROUND((((VLOOKUP(AD5986,[2]Formula!V:X,3,0)))-SUMIF(AD:AD,AD5986,H:H)),2)))</f>
        <v/>
      </c>
      <c r="H5986" s="71"/>
      <c r="I5986" s="72"/>
      <c r="J5986" s="72"/>
      <c r="K5986" s="38" t="str">
        <f>IF(E5986="","",IF(OR(E5986="Project Management",E5986="Project Support",E5986="Sprint Management",E5986="Sprint Support"),"NA",(((SUMIF(AD:AD,AD5986,H:H)/VLOOKUP(AD5986,[2]Formula!V:X,3,0))*VLOOKUP(AD5986,[2]Formula!V:X,2,0))*H5986)/SUMIF(AD:AD,AD5986,H:H)))</f>
        <v/>
      </c>
      <c r="L5986" s="38" t="str">
        <f t="shared" si="559"/>
        <v/>
      </c>
      <c r="M5986" s="38" t="str">
        <f t="shared" si="560"/>
        <v/>
      </c>
      <c r="N5986" s="38" t="str">
        <f t="shared" si="562"/>
        <v/>
      </c>
      <c r="O5986" s="38" t="str">
        <f t="shared" si="558"/>
        <v/>
      </c>
      <c r="P5986" s="39" t="str">
        <f t="shared" si="563"/>
        <v/>
      </c>
      <c r="AC5986" s="42" t="str">
        <f>IF(B5986="","",VLOOKUP(B5986,[2]Formula!B:C,2,0))</f>
        <v/>
      </c>
      <c r="AD5986" s="43" t="str">
        <f t="shared" si="561"/>
        <v/>
      </c>
    </row>
    <row r="5987" spans="1:30" x14ac:dyDescent="0.25">
      <c r="A5987" s="64"/>
      <c r="B5987" s="64"/>
      <c r="C5987" s="66"/>
      <c r="D5987" s="67"/>
      <c r="E5987" s="64"/>
      <c r="F5987" s="64"/>
      <c r="G5987" s="37" t="str">
        <f>IF(E5987="","",IF(OR(E5987="Project Management",E5987="Project Support",E5987="Sprint Management",E5987="Sprint Support"),"NA",ROUND((((VLOOKUP(AD5987,[2]Formula!V:X,3,0)))-SUMIF(AD:AD,AD5987,H:H)),2)))</f>
        <v/>
      </c>
      <c r="H5987" s="71"/>
      <c r="I5987" s="72"/>
      <c r="J5987" s="72"/>
      <c r="K5987" s="38" t="str">
        <f>IF(E5987="","",IF(OR(E5987="Project Management",E5987="Project Support",E5987="Sprint Management",E5987="Sprint Support"),"NA",(((SUMIF(AD:AD,AD5987,H:H)/VLOOKUP(AD5987,[2]Formula!V:X,3,0))*VLOOKUP(AD5987,[2]Formula!V:X,2,0))*H5987)/SUMIF(AD:AD,AD5987,H:H)))</f>
        <v/>
      </c>
      <c r="L5987" s="38" t="str">
        <f t="shared" si="559"/>
        <v/>
      </c>
      <c r="M5987" s="38" t="str">
        <f t="shared" si="560"/>
        <v/>
      </c>
      <c r="N5987" s="38" t="str">
        <f t="shared" si="562"/>
        <v/>
      </c>
      <c r="O5987" s="38" t="str">
        <f t="shared" si="558"/>
        <v/>
      </c>
      <c r="P5987" s="39" t="str">
        <f t="shared" si="563"/>
        <v/>
      </c>
      <c r="AC5987" s="42" t="str">
        <f>IF(B5987="","",VLOOKUP(B5987,[2]Formula!B:C,2,0))</f>
        <v/>
      </c>
      <c r="AD5987" s="43" t="str">
        <f t="shared" si="561"/>
        <v/>
      </c>
    </row>
    <row r="5988" spans="1:30" x14ac:dyDescent="0.25">
      <c r="A5988" s="64"/>
      <c r="B5988" s="64"/>
      <c r="C5988" s="66"/>
      <c r="D5988" s="67"/>
      <c r="E5988" s="64"/>
      <c r="F5988" s="64"/>
      <c r="G5988" s="37" t="str">
        <f>IF(E5988="","",IF(OR(E5988="Project Management",E5988="Project Support",E5988="Sprint Management",E5988="Sprint Support"),"NA",ROUND((((VLOOKUP(AD5988,[2]Formula!V:X,3,0)))-SUMIF(AD:AD,AD5988,H:H)),2)))</f>
        <v/>
      </c>
      <c r="H5988" s="71"/>
      <c r="I5988" s="72"/>
      <c r="J5988" s="72"/>
      <c r="K5988" s="38" t="str">
        <f>IF(E5988="","",IF(OR(E5988="Project Management",E5988="Project Support",E5988="Sprint Management",E5988="Sprint Support"),"NA",(((SUMIF(AD:AD,AD5988,H:H)/VLOOKUP(AD5988,[2]Formula!V:X,3,0))*VLOOKUP(AD5988,[2]Formula!V:X,2,0))*H5988)/SUMIF(AD:AD,AD5988,H:H)))</f>
        <v/>
      </c>
      <c r="L5988" s="38" t="str">
        <f t="shared" si="559"/>
        <v/>
      </c>
      <c r="M5988" s="38" t="str">
        <f t="shared" si="560"/>
        <v/>
      </c>
      <c r="N5988" s="38" t="str">
        <f t="shared" si="562"/>
        <v/>
      </c>
      <c r="O5988" s="38" t="str">
        <f t="shared" si="558"/>
        <v/>
      </c>
      <c r="P5988" s="39" t="str">
        <f t="shared" si="563"/>
        <v/>
      </c>
      <c r="AC5988" s="42" t="str">
        <f>IF(B5988="","",VLOOKUP(B5988,[2]Formula!B:C,2,0))</f>
        <v/>
      </c>
      <c r="AD5988" s="43" t="str">
        <f t="shared" si="561"/>
        <v/>
      </c>
    </row>
    <row r="5989" spans="1:30" x14ac:dyDescent="0.25">
      <c r="A5989" s="64"/>
      <c r="B5989" s="64"/>
      <c r="C5989" s="66"/>
      <c r="D5989" s="67"/>
      <c r="E5989" s="64"/>
      <c r="F5989" s="64"/>
      <c r="G5989" s="37" t="str">
        <f>IF(E5989="","",IF(OR(E5989="Project Management",E5989="Project Support",E5989="Sprint Management",E5989="Sprint Support"),"NA",ROUND((((VLOOKUP(AD5989,[2]Formula!V:X,3,0)))-SUMIF(AD:AD,AD5989,H:H)),2)))</f>
        <v/>
      </c>
      <c r="H5989" s="71"/>
      <c r="I5989" s="72"/>
      <c r="J5989" s="72"/>
      <c r="K5989" s="38" t="str">
        <f>IF(E5989="","",IF(OR(E5989="Project Management",E5989="Project Support",E5989="Sprint Management",E5989="Sprint Support"),"NA",(((SUMIF(AD:AD,AD5989,H:H)/VLOOKUP(AD5989,[2]Formula!V:X,3,0))*VLOOKUP(AD5989,[2]Formula!V:X,2,0))*H5989)/SUMIF(AD:AD,AD5989,H:H)))</f>
        <v/>
      </c>
      <c r="L5989" s="38" t="str">
        <f t="shared" si="559"/>
        <v/>
      </c>
      <c r="M5989" s="38" t="str">
        <f t="shared" si="560"/>
        <v/>
      </c>
      <c r="N5989" s="38" t="str">
        <f t="shared" si="562"/>
        <v/>
      </c>
      <c r="O5989" s="38" t="str">
        <f t="shared" si="558"/>
        <v/>
      </c>
      <c r="P5989" s="39" t="str">
        <f t="shared" si="563"/>
        <v/>
      </c>
      <c r="AC5989" s="42" t="str">
        <f>IF(B5989="","",VLOOKUP(B5989,[2]Formula!B:C,2,0))</f>
        <v/>
      </c>
      <c r="AD5989" s="43" t="str">
        <f t="shared" si="561"/>
        <v/>
      </c>
    </row>
    <row r="5990" spans="1:30" x14ac:dyDescent="0.25">
      <c r="A5990" s="64"/>
      <c r="B5990" s="64"/>
      <c r="C5990" s="66"/>
      <c r="D5990" s="67"/>
      <c r="E5990" s="64"/>
      <c r="F5990" s="64"/>
      <c r="G5990" s="37" t="str">
        <f>IF(E5990="","",IF(OR(E5990="Project Management",E5990="Project Support",E5990="Sprint Management",E5990="Sprint Support"),"NA",ROUND((((VLOOKUP(AD5990,[2]Formula!V:X,3,0)))-SUMIF(AD:AD,AD5990,H:H)),2)))</f>
        <v/>
      </c>
      <c r="H5990" s="71"/>
      <c r="I5990" s="72"/>
      <c r="J5990" s="72"/>
      <c r="K5990" s="38" t="str">
        <f>IF(E5990="","",IF(OR(E5990="Project Management",E5990="Project Support",E5990="Sprint Management",E5990="Sprint Support"),"NA",(((SUMIF(AD:AD,AD5990,H:H)/VLOOKUP(AD5990,[2]Formula!V:X,3,0))*VLOOKUP(AD5990,[2]Formula!V:X,2,0))*H5990)/SUMIF(AD:AD,AD5990,H:H)))</f>
        <v/>
      </c>
      <c r="L5990" s="38" t="str">
        <f t="shared" si="559"/>
        <v/>
      </c>
      <c r="M5990" s="38" t="str">
        <f t="shared" si="560"/>
        <v/>
      </c>
      <c r="N5990" s="38" t="str">
        <f t="shared" si="562"/>
        <v/>
      </c>
      <c r="O5990" s="38" t="str">
        <f t="shared" si="558"/>
        <v/>
      </c>
      <c r="P5990" s="39" t="str">
        <f t="shared" si="563"/>
        <v/>
      </c>
      <c r="AC5990" s="42" t="str">
        <f>IF(B5990="","",VLOOKUP(B5990,[2]Formula!B:C,2,0))</f>
        <v/>
      </c>
      <c r="AD5990" s="43" t="str">
        <f t="shared" si="561"/>
        <v/>
      </c>
    </row>
    <row r="5991" spans="1:30" x14ac:dyDescent="0.25">
      <c r="A5991" s="64"/>
      <c r="B5991" s="64"/>
      <c r="C5991" s="66"/>
      <c r="D5991" s="67"/>
      <c r="E5991" s="64"/>
      <c r="F5991" s="64"/>
      <c r="G5991" s="37" t="str">
        <f>IF(E5991="","",IF(OR(E5991="Project Management",E5991="Project Support",E5991="Sprint Management",E5991="Sprint Support"),"NA",ROUND((((VLOOKUP(AD5991,[2]Formula!V:X,3,0)))-SUMIF(AD:AD,AD5991,H:H)),2)))</f>
        <v/>
      </c>
      <c r="H5991" s="71"/>
      <c r="I5991" s="72"/>
      <c r="J5991" s="72"/>
      <c r="K5991" s="38" t="str">
        <f>IF(E5991="","",IF(OR(E5991="Project Management",E5991="Project Support",E5991="Sprint Management",E5991="Sprint Support"),"NA",(((SUMIF(AD:AD,AD5991,H:H)/VLOOKUP(AD5991,[2]Formula!V:X,3,0))*VLOOKUP(AD5991,[2]Formula!V:X,2,0))*H5991)/SUMIF(AD:AD,AD5991,H:H)))</f>
        <v/>
      </c>
      <c r="L5991" s="38" t="str">
        <f t="shared" si="559"/>
        <v/>
      </c>
      <c r="M5991" s="38" t="str">
        <f t="shared" si="560"/>
        <v/>
      </c>
      <c r="N5991" s="38" t="str">
        <f t="shared" si="562"/>
        <v/>
      </c>
      <c r="O5991" s="38" t="str">
        <f t="shared" si="558"/>
        <v/>
      </c>
      <c r="P5991" s="39" t="str">
        <f t="shared" si="563"/>
        <v/>
      </c>
      <c r="AC5991" s="42" t="str">
        <f>IF(B5991="","",VLOOKUP(B5991,[2]Formula!B:C,2,0))</f>
        <v/>
      </c>
      <c r="AD5991" s="43" t="str">
        <f t="shared" si="561"/>
        <v/>
      </c>
    </row>
    <row r="5992" spans="1:30" x14ac:dyDescent="0.25">
      <c r="A5992" s="64"/>
      <c r="B5992" s="64"/>
      <c r="C5992" s="66"/>
      <c r="D5992" s="67"/>
      <c r="E5992" s="64"/>
      <c r="F5992" s="64"/>
      <c r="G5992" s="37" t="str">
        <f>IF(E5992="","",IF(OR(E5992="Project Management",E5992="Project Support",E5992="Sprint Management",E5992="Sprint Support"),"NA",ROUND((((VLOOKUP(AD5992,[2]Formula!V:X,3,0)))-SUMIF(AD:AD,AD5992,H:H)),2)))</f>
        <v/>
      </c>
      <c r="H5992" s="71"/>
      <c r="I5992" s="72"/>
      <c r="J5992" s="72"/>
      <c r="K5992" s="38" t="str">
        <f>IF(E5992="","",IF(OR(E5992="Project Management",E5992="Project Support",E5992="Sprint Management",E5992="Sprint Support"),"NA",(((SUMIF(AD:AD,AD5992,H:H)/VLOOKUP(AD5992,[2]Formula!V:X,3,0))*VLOOKUP(AD5992,[2]Formula!V:X,2,0))*H5992)/SUMIF(AD:AD,AD5992,H:H)))</f>
        <v/>
      </c>
      <c r="L5992" s="38" t="str">
        <f t="shared" si="559"/>
        <v/>
      </c>
      <c r="M5992" s="38" t="str">
        <f t="shared" si="560"/>
        <v/>
      </c>
      <c r="N5992" s="38" t="str">
        <f t="shared" si="562"/>
        <v/>
      </c>
      <c r="O5992" s="38" t="str">
        <f t="shared" si="558"/>
        <v/>
      </c>
      <c r="P5992" s="39" t="str">
        <f t="shared" si="563"/>
        <v/>
      </c>
      <c r="AC5992" s="42" t="str">
        <f>IF(B5992="","",VLOOKUP(B5992,[2]Formula!B:C,2,0))</f>
        <v/>
      </c>
      <c r="AD5992" s="43" t="str">
        <f t="shared" si="561"/>
        <v/>
      </c>
    </row>
    <row r="5993" spans="1:30" x14ac:dyDescent="0.25">
      <c r="A5993" s="64"/>
      <c r="B5993" s="64"/>
      <c r="C5993" s="66"/>
      <c r="D5993" s="67"/>
      <c r="E5993" s="64"/>
      <c r="F5993" s="64"/>
      <c r="G5993" s="37" t="str">
        <f>IF(E5993="","",IF(OR(E5993="Project Management",E5993="Project Support",E5993="Sprint Management",E5993="Sprint Support"),"NA",ROUND((((VLOOKUP(AD5993,[2]Formula!V:X,3,0)))-SUMIF(AD:AD,AD5993,H:H)),2)))</f>
        <v/>
      </c>
      <c r="H5993" s="71"/>
      <c r="I5993" s="72"/>
      <c r="J5993" s="72"/>
      <c r="K5993" s="38" t="str">
        <f>IF(E5993="","",IF(OR(E5993="Project Management",E5993="Project Support",E5993="Sprint Management",E5993="Sprint Support"),"NA",(((SUMIF(AD:AD,AD5993,H:H)/VLOOKUP(AD5993,[2]Formula!V:X,3,0))*VLOOKUP(AD5993,[2]Formula!V:X,2,0))*H5993)/SUMIF(AD:AD,AD5993,H:H)))</f>
        <v/>
      </c>
      <c r="L5993" s="38" t="str">
        <f t="shared" si="559"/>
        <v/>
      </c>
      <c r="M5993" s="38" t="str">
        <f t="shared" si="560"/>
        <v/>
      </c>
      <c r="N5993" s="38" t="str">
        <f t="shared" si="562"/>
        <v/>
      </c>
      <c r="O5993" s="38" t="str">
        <f t="shared" si="558"/>
        <v/>
      </c>
      <c r="P5993" s="39" t="str">
        <f t="shared" si="563"/>
        <v/>
      </c>
      <c r="AC5993" s="42" t="str">
        <f>IF(B5993="","",VLOOKUP(B5993,[2]Formula!B:C,2,0))</f>
        <v/>
      </c>
      <c r="AD5993" s="43" t="str">
        <f t="shared" si="561"/>
        <v/>
      </c>
    </row>
    <row r="5994" spans="1:30" x14ac:dyDescent="0.25">
      <c r="A5994" s="64"/>
      <c r="B5994" s="64"/>
      <c r="C5994" s="66"/>
      <c r="D5994" s="67"/>
      <c r="E5994" s="64"/>
      <c r="F5994" s="64"/>
      <c r="G5994" s="37" t="str">
        <f>IF(E5994="","",IF(OR(E5994="Project Management",E5994="Project Support",E5994="Sprint Management",E5994="Sprint Support"),"NA",ROUND((((VLOOKUP(AD5994,[2]Formula!V:X,3,0)))-SUMIF(AD:AD,AD5994,H:H)),2)))</f>
        <v/>
      </c>
      <c r="H5994" s="71"/>
      <c r="I5994" s="72"/>
      <c r="J5994" s="72"/>
      <c r="K5994" s="38" t="str">
        <f>IF(E5994="","",IF(OR(E5994="Project Management",E5994="Project Support",E5994="Sprint Management",E5994="Sprint Support"),"NA",(((SUMIF(AD:AD,AD5994,H:H)/VLOOKUP(AD5994,[2]Formula!V:X,3,0))*VLOOKUP(AD5994,[2]Formula!V:X,2,0))*H5994)/SUMIF(AD:AD,AD5994,H:H)))</f>
        <v/>
      </c>
      <c r="L5994" s="38" t="str">
        <f t="shared" si="559"/>
        <v/>
      </c>
      <c r="M5994" s="38" t="str">
        <f t="shared" si="560"/>
        <v/>
      </c>
      <c r="N5994" s="38" t="str">
        <f t="shared" si="562"/>
        <v/>
      </c>
      <c r="O5994" s="38" t="str">
        <f t="shared" si="558"/>
        <v/>
      </c>
      <c r="P5994" s="39" t="str">
        <f t="shared" si="563"/>
        <v/>
      </c>
      <c r="AC5994" s="42" t="str">
        <f>IF(B5994="","",VLOOKUP(B5994,[2]Formula!B:C,2,0))</f>
        <v/>
      </c>
      <c r="AD5994" s="43" t="str">
        <f t="shared" si="561"/>
        <v/>
      </c>
    </row>
    <row r="5995" spans="1:30" x14ac:dyDescent="0.25">
      <c r="A5995" s="64"/>
      <c r="B5995" s="64"/>
      <c r="C5995" s="66"/>
      <c r="D5995" s="67"/>
      <c r="E5995" s="64"/>
      <c r="F5995" s="64"/>
      <c r="G5995" s="37" t="str">
        <f>IF(E5995="","",IF(OR(E5995="Project Management",E5995="Project Support",E5995="Sprint Management",E5995="Sprint Support"),"NA",ROUND((((VLOOKUP(AD5995,[2]Formula!V:X,3,0)))-SUMIF(AD:AD,AD5995,H:H)),2)))</f>
        <v/>
      </c>
      <c r="H5995" s="71"/>
      <c r="I5995" s="72"/>
      <c r="J5995" s="72"/>
      <c r="K5995" s="38" t="str">
        <f>IF(E5995="","",IF(OR(E5995="Project Management",E5995="Project Support",E5995="Sprint Management",E5995="Sprint Support"),"NA",(((SUMIF(AD:AD,AD5995,H:H)/VLOOKUP(AD5995,[2]Formula!V:X,3,0))*VLOOKUP(AD5995,[2]Formula!V:X,2,0))*H5995)/SUMIF(AD:AD,AD5995,H:H)))</f>
        <v/>
      </c>
      <c r="L5995" s="38" t="str">
        <f t="shared" si="559"/>
        <v/>
      </c>
      <c r="M5995" s="38" t="str">
        <f t="shared" si="560"/>
        <v/>
      </c>
      <c r="N5995" s="38" t="str">
        <f t="shared" si="562"/>
        <v/>
      </c>
      <c r="O5995" s="38" t="str">
        <f t="shared" si="558"/>
        <v/>
      </c>
      <c r="P5995" s="39" t="str">
        <f t="shared" si="563"/>
        <v/>
      </c>
      <c r="AC5995" s="42" t="str">
        <f>IF(B5995="","",VLOOKUP(B5995,[2]Formula!B:C,2,0))</f>
        <v/>
      </c>
      <c r="AD5995" s="43" t="str">
        <f t="shared" si="561"/>
        <v/>
      </c>
    </row>
    <row r="5996" spans="1:30" x14ac:dyDescent="0.25">
      <c r="A5996" s="64"/>
      <c r="B5996" s="64"/>
      <c r="C5996" s="66"/>
      <c r="D5996" s="67"/>
      <c r="E5996" s="64"/>
      <c r="F5996" s="64"/>
      <c r="G5996" s="37" t="str">
        <f>IF(E5996="","",IF(OR(E5996="Project Management",E5996="Project Support",E5996="Sprint Management",E5996="Sprint Support"),"NA",ROUND((((VLOOKUP(AD5996,[2]Formula!V:X,3,0)))-SUMIF(AD:AD,AD5996,H:H)),2)))</f>
        <v/>
      </c>
      <c r="H5996" s="71"/>
      <c r="I5996" s="72"/>
      <c r="J5996" s="72"/>
      <c r="K5996" s="38" t="str">
        <f>IF(E5996="","",IF(OR(E5996="Project Management",E5996="Project Support",E5996="Sprint Management",E5996="Sprint Support"),"NA",(((SUMIF(AD:AD,AD5996,H:H)/VLOOKUP(AD5996,[2]Formula!V:X,3,0))*VLOOKUP(AD5996,[2]Formula!V:X,2,0))*H5996)/SUMIF(AD:AD,AD5996,H:H)))</f>
        <v/>
      </c>
      <c r="L5996" s="38" t="str">
        <f t="shared" si="559"/>
        <v/>
      </c>
      <c r="M5996" s="38" t="str">
        <f t="shared" si="560"/>
        <v/>
      </c>
      <c r="N5996" s="38" t="str">
        <f t="shared" si="562"/>
        <v/>
      </c>
      <c r="O5996" s="38" t="str">
        <f t="shared" si="558"/>
        <v/>
      </c>
      <c r="P5996" s="39" t="str">
        <f t="shared" si="563"/>
        <v/>
      </c>
      <c r="AC5996" s="42" t="str">
        <f>IF(B5996="","",VLOOKUP(B5996,[2]Formula!B:C,2,0))</f>
        <v/>
      </c>
      <c r="AD5996" s="43" t="str">
        <f t="shared" si="561"/>
        <v/>
      </c>
    </row>
    <row r="5997" spans="1:30" x14ac:dyDescent="0.25">
      <c r="A5997" s="64"/>
      <c r="B5997" s="64"/>
      <c r="C5997" s="66"/>
      <c r="D5997" s="67"/>
      <c r="E5997" s="64"/>
      <c r="F5997" s="64"/>
      <c r="G5997" s="37" t="str">
        <f>IF(E5997="","",IF(OR(E5997="Project Management",E5997="Project Support",E5997="Sprint Management",E5997="Sprint Support"),"NA",ROUND((((VLOOKUP(AD5997,[2]Formula!V:X,3,0)))-SUMIF(AD:AD,AD5997,H:H)),2)))</f>
        <v/>
      </c>
      <c r="H5997" s="71"/>
      <c r="I5997" s="72"/>
      <c r="J5997" s="72"/>
      <c r="K5997" s="38" t="str">
        <f>IF(E5997="","",IF(OR(E5997="Project Management",E5997="Project Support",E5997="Sprint Management",E5997="Sprint Support"),"NA",(((SUMIF(AD:AD,AD5997,H:H)/VLOOKUP(AD5997,[2]Formula!V:X,3,0))*VLOOKUP(AD5997,[2]Formula!V:X,2,0))*H5997)/SUMIF(AD:AD,AD5997,H:H)))</f>
        <v/>
      </c>
      <c r="L5997" s="38" t="str">
        <f t="shared" si="559"/>
        <v/>
      </c>
      <c r="M5997" s="38" t="str">
        <f t="shared" si="560"/>
        <v/>
      </c>
      <c r="N5997" s="38" t="str">
        <f t="shared" si="562"/>
        <v/>
      </c>
      <c r="O5997" s="38" t="str">
        <f t="shared" si="558"/>
        <v/>
      </c>
      <c r="P5997" s="39" t="str">
        <f t="shared" si="563"/>
        <v/>
      </c>
      <c r="AC5997" s="42" t="str">
        <f>IF(B5997="","",VLOOKUP(B5997,[2]Formula!B:C,2,0))</f>
        <v/>
      </c>
      <c r="AD5997" s="43" t="str">
        <f t="shared" si="561"/>
        <v/>
      </c>
    </row>
    <row r="5998" spans="1:30" x14ac:dyDescent="0.25">
      <c r="A5998" s="64"/>
      <c r="B5998" s="64"/>
      <c r="C5998" s="66"/>
      <c r="D5998" s="67"/>
      <c r="E5998" s="64"/>
      <c r="F5998" s="64"/>
      <c r="G5998" s="37" t="str">
        <f>IF(E5998="","",IF(OR(E5998="Project Management",E5998="Project Support",E5998="Sprint Management",E5998="Sprint Support"),"NA",ROUND((((VLOOKUP(AD5998,[2]Formula!V:X,3,0)))-SUMIF(AD:AD,AD5998,H:H)),2)))</f>
        <v/>
      </c>
      <c r="H5998" s="71"/>
      <c r="I5998" s="72"/>
      <c r="J5998" s="72"/>
      <c r="K5998" s="38" t="str">
        <f>IF(E5998="","",IF(OR(E5998="Project Management",E5998="Project Support",E5998="Sprint Management",E5998="Sprint Support"),"NA",(((SUMIF(AD:AD,AD5998,H:H)/VLOOKUP(AD5998,[2]Formula!V:X,3,0))*VLOOKUP(AD5998,[2]Formula!V:X,2,0))*H5998)/SUMIF(AD:AD,AD5998,H:H)))</f>
        <v/>
      </c>
      <c r="L5998" s="38" t="str">
        <f t="shared" si="559"/>
        <v/>
      </c>
      <c r="M5998" s="38" t="str">
        <f t="shared" si="560"/>
        <v/>
      </c>
      <c r="N5998" s="38" t="str">
        <f t="shared" si="562"/>
        <v/>
      </c>
      <c r="O5998" s="38" t="str">
        <f t="shared" si="558"/>
        <v/>
      </c>
      <c r="P5998" s="39" t="str">
        <f t="shared" si="563"/>
        <v/>
      </c>
      <c r="AC5998" s="42" t="str">
        <f>IF(B5998="","",VLOOKUP(B5998,[2]Formula!B:C,2,0))</f>
        <v/>
      </c>
      <c r="AD5998" s="43" t="str">
        <f t="shared" si="561"/>
        <v/>
      </c>
    </row>
    <row r="5999" spans="1:30" x14ac:dyDescent="0.25">
      <c r="A5999" s="64"/>
      <c r="B5999" s="64"/>
      <c r="C5999" s="66"/>
      <c r="D5999" s="67"/>
      <c r="E5999" s="64"/>
      <c r="F5999" s="64"/>
      <c r="G5999" s="37" t="str">
        <f>IF(E5999="","",IF(OR(E5999="Project Management",E5999="Project Support",E5999="Sprint Management",E5999="Sprint Support"),"NA",ROUND((((VLOOKUP(AD5999,[2]Formula!V:X,3,0)))-SUMIF(AD:AD,AD5999,H:H)),2)))</f>
        <v/>
      </c>
      <c r="H5999" s="71"/>
      <c r="I5999" s="72"/>
      <c r="J5999" s="72"/>
      <c r="K5999" s="38" t="str">
        <f>IF(E5999="","",IF(OR(E5999="Project Management",E5999="Project Support",E5999="Sprint Management",E5999="Sprint Support"),"NA",(((SUMIF(AD:AD,AD5999,H:H)/VLOOKUP(AD5999,[2]Formula!V:X,3,0))*VLOOKUP(AD5999,[2]Formula!V:X,2,0))*H5999)/SUMIF(AD:AD,AD5999,H:H)))</f>
        <v/>
      </c>
      <c r="L5999" s="38" t="str">
        <f t="shared" si="559"/>
        <v/>
      </c>
      <c r="M5999" s="38" t="str">
        <f t="shared" si="560"/>
        <v/>
      </c>
      <c r="N5999" s="38" t="str">
        <f t="shared" si="562"/>
        <v/>
      </c>
      <c r="O5999" s="38" t="str">
        <f t="shared" si="558"/>
        <v/>
      </c>
      <c r="P5999" s="39" t="str">
        <f t="shared" si="563"/>
        <v/>
      </c>
      <c r="AC5999" s="42" t="str">
        <f>IF(B5999="","",VLOOKUP(B5999,[2]Formula!B:C,2,0))</f>
        <v/>
      </c>
      <c r="AD5999" s="43" t="str">
        <f t="shared" si="561"/>
        <v/>
      </c>
    </row>
    <row r="6000" spans="1:30" x14ac:dyDescent="0.25">
      <c r="A6000" s="64"/>
      <c r="B6000" s="64"/>
      <c r="C6000" s="66"/>
      <c r="D6000" s="67"/>
      <c r="E6000" s="64"/>
      <c r="F6000" s="64"/>
      <c r="G6000" s="37" t="str">
        <f>IF(E6000="","",IF(OR(E6000="Project Management",E6000="Project Support",E6000="Sprint Management",E6000="Sprint Support"),"NA",ROUND((((VLOOKUP(AD6000,[2]Formula!V:X,3,0)))-SUMIF(AD:AD,AD6000,H:H)),2)))</f>
        <v/>
      </c>
      <c r="H6000" s="71"/>
      <c r="I6000" s="72"/>
      <c r="J6000" s="72"/>
      <c r="K6000" s="38" t="str">
        <f>IF(E6000="","",IF(OR(E6000="Project Management",E6000="Project Support",E6000="Sprint Management",E6000="Sprint Support"),"NA",(((SUMIF(AD:AD,AD6000,H:H)/VLOOKUP(AD6000,[2]Formula!V:X,3,0))*VLOOKUP(AD6000,[2]Formula!V:X,2,0))*H6000)/SUMIF(AD:AD,AD6000,H:H)))</f>
        <v/>
      </c>
      <c r="L6000" s="38" t="str">
        <f t="shared" si="559"/>
        <v/>
      </c>
      <c r="M6000" s="38" t="str">
        <f t="shared" si="560"/>
        <v/>
      </c>
      <c r="N6000" s="38" t="str">
        <f t="shared" si="562"/>
        <v/>
      </c>
      <c r="O6000" s="38" t="str">
        <f t="shared" si="558"/>
        <v/>
      </c>
      <c r="P6000" s="39" t="str">
        <f t="shared" si="563"/>
        <v/>
      </c>
      <c r="AC6000" s="42" t="str">
        <f>IF(B6000="","",VLOOKUP(B6000,[2]Formula!B:C,2,0))</f>
        <v/>
      </c>
      <c r="AD6000" s="43" t="str">
        <f t="shared" si="561"/>
        <v/>
      </c>
    </row>
    <row r="6001" spans="1:30" x14ac:dyDescent="0.25">
      <c r="A6001" s="64"/>
      <c r="B6001" s="64"/>
      <c r="C6001" s="66"/>
      <c r="D6001" s="67"/>
      <c r="E6001" s="64"/>
      <c r="F6001" s="64"/>
      <c r="G6001" s="37" t="str">
        <f>IF(E6001="","",IF(OR(E6001="Project Management",E6001="Project Support",E6001="Sprint Management",E6001="Sprint Support"),"NA",ROUND((((VLOOKUP(AD6001,[2]Formula!V:X,3,0)))-SUMIF(AD:AD,AD6001,H:H)),2)))</f>
        <v/>
      </c>
      <c r="H6001" s="71"/>
      <c r="I6001" s="72"/>
      <c r="J6001" s="72"/>
      <c r="K6001" s="38" t="str">
        <f>IF(E6001="","",IF(OR(E6001="Project Management",E6001="Project Support",E6001="Sprint Management",E6001="Sprint Support"),"NA",(((SUMIF(AD:AD,AD6001,H:H)/VLOOKUP(AD6001,[2]Formula!V:X,3,0))*VLOOKUP(AD6001,[2]Formula!V:X,2,0))*H6001)/SUMIF(AD:AD,AD6001,H:H)))</f>
        <v/>
      </c>
      <c r="L6001" s="38" t="str">
        <f t="shared" si="559"/>
        <v/>
      </c>
      <c r="M6001" s="38" t="str">
        <f t="shared" si="560"/>
        <v/>
      </c>
      <c r="N6001" s="38" t="str">
        <f t="shared" si="562"/>
        <v/>
      </c>
      <c r="O6001" s="38" t="str">
        <f t="shared" si="558"/>
        <v/>
      </c>
      <c r="P6001" s="39" t="str">
        <f t="shared" si="563"/>
        <v/>
      </c>
      <c r="AC6001" s="42" t="str">
        <f>IF(B6001="","",VLOOKUP(B6001,[2]Formula!B:C,2,0))</f>
        <v/>
      </c>
      <c r="AD6001" s="43" t="str">
        <f t="shared" si="561"/>
        <v/>
      </c>
    </row>
    <row r="6002" spans="1:30" x14ac:dyDescent="0.25">
      <c r="A6002" s="64"/>
      <c r="B6002" s="64"/>
      <c r="C6002" s="66"/>
      <c r="D6002" s="67"/>
      <c r="E6002" s="64"/>
      <c r="F6002" s="64"/>
      <c r="G6002" s="37" t="str">
        <f>IF(E6002="","",IF(OR(E6002="Project Management",E6002="Project Support",E6002="Sprint Management",E6002="Sprint Support"),"NA",ROUND((((VLOOKUP(AD6002,[2]Formula!V:X,3,0)))-SUMIF(AD:AD,AD6002,H:H)),2)))</f>
        <v/>
      </c>
      <c r="H6002" s="71"/>
      <c r="I6002" s="72"/>
      <c r="J6002" s="72"/>
      <c r="K6002" s="38" t="str">
        <f>IF(E6002="","",IF(OR(E6002="Project Management",E6002="Project Support",E6002="Sprint Management",E6002="Sprint Support"),"NA",(((SUMIF(AD:AD,AD6002,H:H)/VLOOKUP(AD6002,[2]Formula!V:X,3,0))*VLOOKUP(AD6002,[2]Formula!V:X,2,0))*H6002)/SUMIF(AD:AD,AD6002,H:H)))</f>
        <v/>
      </c>
      <c r="L6002" s="38" t="str">
        <f t="shared" si="559"/>
        <v/>
      </c>
      <c r="M6002" s="38" t="str">
        <f t="shared" si="560"/>
        <v/>
      </c>
      <c r="N6002" s="38" t="str">
        <f t="shared" si="562"/>
        <v/>
      </c>
      <c r="O6002" s="38" t="str">
        <f t="shared" si="558"/>
        <v/>
      </c>
      <c r="P6002" s="39" t="str">
        <f t="shared" si="563"/>
        <v/>
      </c>
      <c r="AC6002" s="42" t="str">
        <f>IF(B6002="","",VLOOKUP(B6002,[2]Formula!B:C,2,0))</f>
        <v/>
      </c>
      <c r="AD6002" s="43" t="str">
        <f t="shared" si="561"/>
        <v/>
      </c>
    </row>
    <row r="6003" spans="1:30" x14ac:dyDescent="0.25">
      <c r="A6003" s="64"/>
      <c r="B6003" s="64"/>
      <c r="C6003" s="66"/>
      <c r="D6003" s="67"/>
      <c r="E6003" s="64"/>
      <c r="F6003" s="64"/>
      <c r="G6003" s="37" t="str">
        <f>IF(E6003="","",IF(OR(E6003="Project Management",E6003="Project Support",E6003="Sprint Management",E6003="Sprint Support"),"NA",ROUND((((VLOOKUP(AD6003,[2]Formula!V:X,3,0)))-SUMIF(AD:AD,AD6003,H:H)),2)))</f>
        <v/>
      </c>
      <c r="H6003" s="71"/>
      <c r="I6003" s="72"/>
      <c r="J6003" s="72"/>
      <c r="K6003" s="38" t="str">
        <f>IF(E6003="","",IF(OR(E6003="Project Management",E6003="Project Support",E6003="Sprint Management",E6003="Sprint Support"),"NA",(((SUMIF(AD:AD,AD6003,H:H)/VLOOKUP(AD6003,[2]Formula!V:X,3,0))*VLOOKUP(AD6003,[2]Formula!V:X,2,0))*H6003)/SUMIF(AD:AD,AD6003,H:H)))</f>
        <v/>
      </c>
      <c r="L6003" s="38" t="str">
        <f t="shared" si="559"/>
        <v/>
      </c>
      <c r="M6003" s="38" t="str">
        <f t="shared" si="560"/>
        <v/>
      </c>
      <c r="N6003" s="38" t="str">
        <f t="shared" si="562"/>
        <v/>
      </c>
      <c r="O6003" s="38" t="str">
        <f t="shared" si="558"/>
        <v/>
      </c>
      <c r="P6003" s="39" t="str">
        <f t="shared" si="563"/>
        <v/>
      </c>
      <c r="AC6003" s="42" t="str">
        <f>IF(B6003="","",VLOOKUP(B6003,[2]Formula!B:C,2,0))</f>
        <v/>
      </c>
      <c r="AD6003" s="43" t="str">
        <f t="shared" si="561"/>
        <v/>
      </c>
    </row>
    <row r="6004" spans="1:30" x14ac:dyDescent="0.25">
      <c r="A6004" s="64"/>
      <c r="B6004" s="64"/>
      <c r="C6004" s="66"/>
      <c r="D6004" s="67"/>
      <c r="E6004" s="64"/>
      <c r="F6004" s="64"/>
      <c r="G6004" s="37" t="str">
        <f>IF(E6004="","",IF(OR(E6004="Project Management",E6004="Project Support",E6004="Sprint Management",E6004="Sprint Support"),"NA",ROUND((((VLOOKUP(AD6004,[2]Formula!V:X,3,0)))-SUMIF(AD:AD,AD6004,H:H)),2)))</f>
        <v/>
      </c>
      <c r="H6004" s="71"/>
      <c r="I6004" s="72"/>
      <c r="J6004" s="72"/>
      <c r="K6004" s="38" t="str">
        <f>IF(E6004="","",IF(OR(E6004="Project Management",E6004="Project Support",E6004="Sprint Management",E6004="Sprint Support"),"NA",(((SUMIF(AD:AD,AD6004,H:H)/VLOOKUP(AD6004,[2]Formula!V:X,3,0))*VLOOKUP(AD6004,[2]Formula!V:X,2,0))*H6004)/SUMIF(AD:AD,AD6004,H:H)))</f>
        <v/>
      </c>
      <c r="L6004" s="38" t="str">
        <f t="shared" si="559"/>
        <v/>
      </c>
      <c r="M6004" s="38" t="str">
        <f t="shared" si="560"/>
        <v/>
      </c>
      <c r="N6004" s="38" t="str">
        <f t="shared" si="562"/>
        <v/>
      </c>
      <c r="O6004" s="38" t="str">
        <f t="shared" si="558"/>
        <v/>
      </c>
      <c r="P6004" s="39" t="str">
        <f t="shared" si="563"/>
        <v/>
      </c>
      <c r="AC6004" s="42" t="str">
        <f>IF(B6004="","",VLOOKUP(B6004,[2]Formula!B:C,2,0))</f>
        <v/>
      </c>
      <c r="AD6004" s="43" t="str">
        <f t="shared" si="561"/>
        <v/>
      </c>
    </row>
    <row r="6005" spans="1:30" x14ac:dyDescent="0.25">
      <c r="A6005" s="64"/>
      <c r="B6005" s="64"/>
      <c r="C6005" s="66"/>
      <c r="D6005" s="67"/>
      <c r="E6005" s="64"/>
      <c r="F6005" s="64"/>
      <c r="G6005" s="37" t="str">
        <f>IF(E6005="","",IF(OR(E6005="Project Management",E6005="Project Support",E6005="Sprint Management",E6005="Sprint Support"),"NA",ROUND((((VLOOKUP(AD6005,[2]Formula!V:X,3,0)))-SUMIF(AD:AD,AD6005,H:H)),2)))</f>
        <v/>
      </c>
      <c r="H6005" s="71"/>
      <c r="I6005" s="72"/>
      <c r="J6005" s="72"/>
      <c r="K6005" s="38" t="str">
        <f>IF(E6005="","",IF(OR(E6005="Project Management",E6005="Project Support",E6005="Sprint Management",E6005="Sprint Support"),"NA",(((SUMIF(AD:AD,AD6005,H:H)/VLOOKUP(AD6005,[2]Formula!V:X,3,0))*VLOOKUP(AD6005,[2]Formula!V:X,2,0))*H6005)/SUMIF(AD:AD,AD6005,H:H)))</f>
        <v/>
      </c>
      <c r="L6005" s="38" t="str">
        <f t="shared" si="559"/>
        <v/>
      </c>
      <c r="M6005" s="38" t="str">
        <f t="shared" si="560"/>
        <v/>
      </c>
      <c r="N6005" s="38" t="str">
        <f t="shared" si="562"/>
        <v/>
      </c>
      <c r="O6005" s="38" t="str">
        <f t="shared" ref="O6005:O6068" si="564">IFERROR(L6005/M6005,"")</f>
        <v/>
      </c>
      <c r="P6005" s="39" t="str">
        <f t="shared" si="563"/>
        <v/>
      </c>
      <c r="AC6005" s="42" t="str">
        <f>IF(B6005="","",VLOOKUP(B6005,[2]Formula!B:C,2,0))</f>
        <v/>
      </c>
      <c r="AD6005" s="43" t="str">
        <f t="shared" si="561"/>
        <v/>
      </c>
    </row>
    <row r="6006" spans="1:30" x14ac:dyDescent="0.25">
      <c r="A6006" s="64"/>
      <c r="B6006" s="64"/>
      <c r="C6006" s="66"/>
      <c r="D6006" s="67"/>
      <c r="E6006" s="64"/>
      <c r="F6006" s="64"/>
      <c r="G6006" s="37" t="str">
        <f>IF(E6006="","",IF(OR(E6006="Project Management",E6006="Project Support",E6006="Sprint Management",E6006="Sprint Support"),"NA",ROUND((((VLOOKUP(AD6006,[2]Formula!V:X,3,0)))-SUMIF(AD:AD,AD6006,H:H)),2)))</f>
        <v/>
      </c>
      <c r="H6006" s="71"/>
      <c r="I6006" s="72"/>
      <c r="J6006" s="72"/>
      <c r="K6006" s="38" t="str">
        <f>IF(E6006="","",IF(OR(E6006="Project Management",E6006="Project Support",E6006="Sprint Management",E6006="Sprint Support"),"NA",(((SUMIF(AD:AD,AD6006,H:H)/VLOOKUP(AD6006,[2]Formula!V:X,3,0))*VLOOKUP(AD6006,[2]Formula!V:X,2,0))*H6006)/SUMIF(AD:AD,AD6006,H:H)))</f>
        <v/>
      </c>
      <c r="L6006" s="38" t="str">
        <f t="shared" si="559"/>
        <v/>
      </c>
      <c r="M6006" s="38" t="str">
        <f t="shared" si="560"/>
        <v/>
      </c>
      <c r="N6006" s="38" t="str">
        <f t="shared" si="562"/>
        <v/>
      </c>
      <c r="O6006" s="38" t="str">
        <f t="shared" si="564"/>
        <v/>
      </c>
      <c r="P6006" s="39" t="str">
        <f t="shared" si="563"/>
        <v/>
      </c>
      <c r="AC6006" s="42" t="str">
        <f>IF(B6006="","",VLOOKUP(B6006,[2]Formula!B:C,2,0))</f>
        <v/>
      </c>
      <c r="AD6006" s="43" t="str">
        <f t="shared" si="561"/>
        <v/>
      </c>
    </row>
    <row r="6007" spans="1:30" x14ac:dyDescent="0.25">
      <c r="A6007" s="64"/>
      <c r="B6007" s="64"/>
      <c r="C6007" s="66"/>
      <c r="D6007" s="67"/>
      <c r="E6007" s="64"/>
      <c r="F6007" s="64"/>
      <c r="G6007" s="37" t="str">
        <f>IF(E6007="","",IF(OR(E6007="Project Management",E6007="Project Support",E6007="Sprint Management",E6007="Sprint Support"),"NA",ROUND((((VLOOKUP(AD6007,[2]Formula!V:X,3,0)))-SUMIF(AD:AD,AD6007,H:H)),2)))</f>
        <v/>
      </c>
      <c r="H6007" s="71"/>
      <c r="I6007" s="72"/>
      <c r="J6007" s="72"/>
      <c r="K6007" s="38" t="str">
        <f>IF(E6007="","",IF(OR(E6007="Project Management",E6007="Project Support",E6007="Sprint Management",E6007="Sprint Support"),"NA",(((SUMIF(AD:AD,AD6007,H:H)/VLOOKUP(AD6007,[2]Formula!V:X,3,0))*VLOOKUP(AD6007,[2]Formula!V:X,2,0))*H6007)/SUMIF(AD:AD,AD6007,H:H)))</f>
        <v/>
      </c>
      <c r="L6007" s="38" t="str">
        <f t="shared" si="559"/>
        <v/>
      </c>
      <c r="M6007" s="38" t="str">
        <f t="shared" si="560"/>
        <v/>
      </c>
      <c r="N6007" s="38" t="str">
        <f t="shared" si="562"/>
        <v/>
      </c>
      <c r="O6007" s="38" t="str">
        <f t="shared" si="564"/>
        <v/>
      </c>
      <c r="P6007" s="39" t="str">
        <f t="shared" si="563"/>
        <v/>
      </c>
      <c r="AC6007" s="42" t="str">
        <f>IF(B6007="","",VLOOKUP(B6007,[2]Formula!B:C,2,0))</f>
        <v/>
      </c>
      <c r="AD6007" s="43" t="str">
        <f t="shared" si="561"/>
        <v/>
      </c>
    </row>
    <row r="6008" spans="1:30" x14ac:dyDescent="0.25">
      <c r="A6008" s="64"/>
      <c r="B6008" s="64"/>
      <c r="C6008" s="66"/>
      <c r="D6008" s="67"/>
      <c r="E6008" s="64"/>
      <c r="F6008" s="64"/>
      <c r="G6008" s="37" t="str">
        <f>IF(E6008="","",IF(OR(E6008="Project Management",E6008="Project Support",E6008="Sprint Management",E6008="Sprint Support"),"NA",ROUND((((VLOOKUP(AD6008,[2]Formula!V:X,3,0)))-SUMIF(AD:AD,AD6008,H:H)),2)))</f>
        <v/>
      </c>
      <c r="H6008" s="71"/>
      <c r="I6008" s="72"/>
      <c r="J6008" s="72"/>
      <c r="K6008" s="38" t="str">
        <f>IF(E6008="","",IF(OR(E6008="Project Management",E6008="Project Support",E6008="Sprint Management",E6008="Sprint Support"),"NA",(((SUMIF(AD:AD,AD6008,H:H)/VLOOKUP(AD6008,[2]Formula!V:X,3,0))*VLOOKUP(AD6008,[2]Formula!V:X,2,0))*H6008)/SUMIF(AD:AD,AD6008,H:H)))</f>
        <v/>
      </c>
      <c r="L6008" s="38" t="str">
        <f t="shared" si="559"/>
        <v/>
      </c>
      <c r="M6008" s="38" t="str">
        <f t="shared" si="560"/>
        <v/>
      </c>
      <c r="N6008" s="38" t="str">
        <f t="shared" si="562"/>
        <v/>
      </c>
      <c r="O6008" s="38" t="str">
        <f t="shared" si="564"/>
        <v/>
      </c>
      <c r="P6008" s="39" t="str">
        <f t="shared" si="563"/>
        <v/>
      </c>
      <c r="AC6008" s="42" t="str">
        <f>IF(B6008="","",VLOOKUP(B6008,[2]Formula!B:C,2,0))</f>
        <v/>
      </c>
      <c r="AD6008" s="43" t="str">
        <f t="shared" si="561"/>
        <v/>
      </c>
    </row>
    <row r="6009" spans="1:30" x14ac:dyDescent="0.25">
      <c r="A6009" s="64"/>
      <c r="B6009" s="64"/>
      <c r="C6009" s="66"/>
      <c r="D6009" s="67"/>
      <c r="E6009" s="64"/>
      <c r="F6009" s="64"/>
      <c r="G6009" s="37" t="str">
        <f>IF(E6009="","",IF(OR(E6009="Project Management",E6009="Project Support",E6009="Sprint Management",E6009="Sprint Support"),"NA",ROUND((((VLOOKUP(AD6009,[2]Formula!V:X,3,0)))-SUMIF(AD:AD,AD6009,H:H)),2)))</f>
        <v/>
      </c>
      <c r="H6009" s="71"/>
      <c r="I6009" s="72"/>
      <c r="J6009" s="72"/>
      <c r="K6009" s="38" t="str">
        <f>IF(E6009="","",IF(OR(E6009="Project Management",E6009="Project Support",E6009="Sprint Management",E6009="Sprint Support"),"NA",(((SUMIF(AD:AD,AD6009,H:H)/VLOOKUP(AD6009,[2]Formula!V:X,3,0))*VLOOKUP(AD6009,[2]Formula!V:X,2,0))*H6009)/SUMIF(AD:AD,AD6009,H:H)))</f>
        <v/>
      </c>
      <c r="L6009" s="38" t="str">
        <f t="shared" si="559"/>
        <v/>
      </c>
      <c r="M6009" s="38" t="str">
        <f t="shared" si="560"/>
        <v/>
      </c>
      <c r="N6009" s="38" t="str">
        <f t="shared" si="562"/>
        <v/>
      </c>
      <c r="O6009" s="38" t="str">
        <f t="shared" si="564"/>
        <v/>
      </c>
      <c r="P6009" s="39" t="str">
        <f t="shared" si="563"/>
        <v/>
      </c>
      <c r="AC6009" s="42" t="str">
        <f>IF(B6009="","",VLOOKUP(B6009,[2]Formula!B:C,2,0))</f>
        <v/>
      </c>
      <c r="AD6009" s="43" t="str">
        <f t="shared" si="561"/>
        <v/>
      </c>
    </row>
    <row r="6010" spans="1:30" x14ac:dyDescent="0.25">
      <c r="A6010" s="64"/>
      <c r="B6010" s="64"/>
      <c r="C6010" s="66"/>
      <c r="D6010" s="67"/>
      <c r="E6010" s="64"/>
      <c r="F6010" s="64"/>
      <c r="G6010" s="37" t="str">
        <f>IF(E6010="","",IF(OR(E6010="Project Management",E6010="Project Support",E6010="Sprint Management",E6010="Sprint Support"),"NA",ROUND((((VLOOKUP(AD6010,[2]Formula!V:X,3,0)))-SUMIF(AD:AD,AD6010,H:H)),2)))</f>
        <v/>
      </c>
      <c r="H6010" s="71"/>
      <c r="I6010" s="72"/>
      <c r="J6010" s="72"/>
      <c r="K6010" s="38" t="str">
        <f>IF(E6010="","",IF(OR(E6010="Project Management",E6010="Project Support",E6010="Sprint Management",E6010="Sprint Support"),"NA",(((SUMIF(AD:AD,AD6010,H:H)/VLOOKUP(AD6010,[2]Formula!V:X,3,0))*VLOOKUP(AD6010,[2]Formula!V:X,2,0))*H6010)/SUMIF(AD:AD,AD6010,H:H)))</f>
        <v/>
      </c>
      <c r="L6010" s="38" t="str">
        <f t="shared" si="559"/>
        <v/>
      </c>
      <c r="M6010" s="38" t="str">
        <f t="shared" si="560"/>
        <v/>
      </c>
      <c r="N6010" s="38" t="str">
        <f t="shared" si="562"/>
        <v/>
      </c>
      <c r="O6010" s="38" t="str">
        <f t="shared" si="564"/>
        <v/>
      </c>
      <c r="P6010" s="39" t="str">
        <f t="shared" si="563"/>
        <v/>
      </c>
      <c r="AC6010" s="42" t="str">
        <f>IF(B6010="","",VLOOKUP(B6010,[2]Formula!B:C,2,0))</f>
        <v/>
      </c>
      <c r="AD6010" s="43" t="str">
        <f t="shared" si="561"/>
        <v/>
      </c>
    </row>
    <row r="6011" spans="1:30" x14ac:dyDescent="0.25">
      <c r="A6011" s="64"/>
      <c r="B6011" s="64"/>
      <c r="C6011" s="66"/>
      <c r="D6011" s="67"/>
      <c r="E6011" s="64"/>
      <c r="F6011" s="64"/>
      <c r="G6011" s="37" t="str">
        <f>IF(E6011="","",IF(OR(E6011="Project Management",E6011="Project Support",E6011="Sprint Management",E6011="Sprint Support"),"NA",ROUND((((VLOOKUP(AD6011,[2]Formula!V:X,3,0)))-SUMIF(AD:AD,AD6011,H:H)),2)))</f>
        <v/>
      </c>
      <c r="H6011" s="71"/>
      <c r="I6011" s="72"/>
      <c r="J6011" s="72"/>
      <c r="K6011" s="38" t="str">
        <f>IF(E6011="","",IF(OR(E6011="Project Management",E6011="Project Support",E6011="Sprint Management",E6011="Sprint Support"),"NA",(((SUMIF(AD:AD,AD6011,H:H)/VLOOKUP(AD6011,[2]Formula!V:X,3,0))*VLOOKUP(AD6011,[2]Formula!V:X,2,0))*H6011)/SUMIF(AD:AD,AD6011,H:H)))</f>
        <v/>
      </c>
      <c r="L6011" s="38" t="str">
        <f t="shared" si="559"/>
        <v/>
      </c>
      <c r="M6011" s="38" t="str">
        <f t="shared" si="560"/>
        <v/>
      </c>
      <c r="N6011" s="38" t="str">
        <f t="shared" si="562"/>
        <v/>
      </c>
      <c r="O6011" s="38" t="str">
        <f t="shared" si="564"/>
        <v/>
      </c>
      <c r="P6011" s="39" t="str">
        <f t="shared" si="563"/>
        <v/>
      </c>
      <c r="AC6011" s="42" t="str">
        <f>IF(B6011="","",VLOOKUP(B6011,[2]Formula!B:C,2,0))</f>
        <v/>
      </c>
      <c r="AD6011" s="43" t="str">
        <f t="shared" si="561"/>
        <v/>
      </c>
    </row>
    <row r="6012" spans="1:30" x14ac:dyDescent="0.25">
      <c r="A6012" s="64"/>
      <c r="B6012" s="64"/>
      <c r="C6012" s="66"/>
      <c r="D6012" s="67"/>
      <c r="E6012" s="64"/>
      <c r="F6012" s="64"/>
      <c r="G6012" s="37" t="str">
        <f>IF(E6012="","",IF(OR(E6012="Project Management",E6012="Project Support",E6012="Sprint Management",E6012="Sprint Support"),"NA",ROUND((((VLOOKUP(AD6012,[2]Formula!V:X,3,0)))-SUMIF(AD:AD,AD6012,H:H)),2)))</f>
        <v/>
      </c>
      <c r="H6012" s="71"/>
      <c r="I6012" s="72"/>
      <c r="J6012" s="72"/>
      <c r="K6012" s="38" t="str">
        <f>IF(E6012="","",IF(OR(E6012="Project Management",E6012="Project Support",E6012="Sprint Management",E6012="Sprint Support"),"NA",(((SUMIF(AD:AD,AD6012,H:H)/VLOOKUP(AD6012,[2]Formula!V:X,3,0))*VLOOKUP(AD6012,[2]Formula!V:X,2,0))*H6012)/SUMIF(AD:AD,AD6012,H:H)))</f>
        <v/>
      </c>
      <c r="L6012" s="38" t="str">
        <f t="shared" si="559"/>
        <v/>
      </c>
      <c r="M6012" s="38" t="str">
        <f t="shared" si="560"/>
        <v/>
      </c>
      <c r="N6012" s="38" t="str">
        <f t="shared" si="562"/>
        <v/>
      </c>
      <c r="O6012" s="38" t="str">
        <f t="shared" si="564"/>
        <v/>
      </c>
      <c r="P6012" s="39" t="str">
        <f t="shared" si="563"/>
        <v/>
      </c>
      <c r="AC6012" s="42" t="str">
        <f>IF(B6012="","",VLOOKUP(B6012,[2]Formula!B:C,2,0))</f>
        <v/>
      </c>
      <c r="AD6012" s="43" t="str">
        <f t="shared" si="561"/>
        <v/>
      </c>
    </row>
    <row r="6013" spans="1:30" x14ac:dyDescent="0.25">
      <c r="A6013" s="64"/>
      <c r="B6013" s="64"/>
      <c r="C6013" s="66"/>
      <c r="D6013" s="67"/>
      <c r="E6013" s="64"/>
      <c r="F6013" s="64"/>
      <c r="G6013" s="37" t="str">
        <f>IF(E6013="","",IF(OR(E6013="Project Management",E6013="Project Support",E6013="Sprint Management",E6013="Sprint Support"),"NA",ROUND((((VLOOKUP(AD6013,[2]Formula!V:X,3,0)))-SUMIF(AD:AD,AD6013,H:H)),2)))</f>
        <v/>
      </c>
      <c r="H6013" s="71"/>
      <c r="I6013" s="72"/>
      <c r="J6013" s="72"/>
      <c r="K6013" s="38" t="str">
        <f>IF(E6013="","",IF(OR(E6013="Project Management",E6013="Project Support",E6013="Sprint Management",E6013="Sprint Support"),"NA",(((SUMIF(AD:AD,AD6013,H:H)/VLOOKUP(AD6013,[2]Formula!V:X,3,0))*VLOOKUP(AD6013,[2]Formula!V:X,2,0))*H6013)/SUMIF(AD:AD,AD6013,H:H)))</f>
        <v/>
      </c>
      <c r="L6013" s="38" t="str">
        <f t="shared" si="559"/>
        <v/>
      </c>
      <c r="M6013" s="38" t="str">
        <f t="shared" si="560"/>
        <v/>
      </c>
      <c r="N6013" s="38" t="str">
        <f t="shared" si="562"/>
        <v/>
      </c>
      <c r="O6013" s="38" t="str">
        <f t="shared" si="564"/>
        <v/>
      </c>
      <c r="P6013" s="39" t="str">
        <f t="shared" si="563"/>
        <v/>
      </c>
      <c r="AC6013" s="42" t="str">
        <f>IF(B6013="","",VLOOKUP(B6013,[2]Formula!B:C,2,0))</f>
        <v/>
      </c>
      <c r="AD6013" s="43" t="str">
        <f t="shared" si="561"/>
        <v/>
      </c>
    </row>
    <row r="6014" spans="1:30" x14ac:dyDescent="0.25">
      <c r="A6014" s="64"/>
      <c r="B6014" s="64"/>
      <c r="C6014" s="66"/>
      <c r="D6014" s="67"/>
      <c r="E6014" s="64"/>
      <c r="F6014" s="64"/>
      <c r="G6014" s="37" t="str">
        <f>IF(E6014="","",IF(OR(E6014="Project Management",E6014="Project Support",E6014="Sprint Management",E6014="Sprint Support"),"NA",ROUND((((VLOOKUP(AD6014,[2]Formula!V:X,3,0)))-SUMIF(AD:AD,AD6014,H:H)),2)))</f>
        <v/>
      </c>
      <c r="H6014" s="71"/>
      <c r="I6014" s="72"/>
      <c r="J6014" s="72"/>
      <c r="K6014" s="38" t="str">
        <f>IF(E6014="","",IF(OR(E6014="Project Management",E6014="Project Support",E6014="Sprint Management",E6014="Sprint Support"),"NA",(((SUMIF(AD:AD,AD6014,H:H)/VLOOKUP(AD6014,[2]Formula!V:X,3,0))*VLOOKUP(AD6014,[2]Formula!V:X,2,0))*H6014)/SUMIF(AD:AD,AD6014,H:H)))</f>
        <v/>
      </c>
      <c r="L6014" s="38" t="str">
        <f t="shared" si="559"/>
        <v/>
      </c>
      <c r="M6014" s="38" t="str">
        <f t="shared" si="560"/>
        <v/>
      </c>
      <c r="N6014" s="38" t="str">
        <f t="shared" si="562"/>
        <v/>
      </c>
      <c r="O6014" s="38" t="str">
        <f t="shared" si="564"/>
        <v/>
      </c>
      <c r="P6014" s="39" t="str">
        <f t="shared" si="563"/>
        <v/>
      </c>
      <c r="AC6014" s="42" t="str">
        <f>IF(B6014="","",VLOOKUP(B6014,[2]Formula!B:C,2,0))</f>
        <v/>
      </c>
      <c r="AD6014" s="43" t="str">
        <f t="shared" si="561"/>
        <v/>
      </c>
    </row>
    <row r="6015" spans="1:30" x14ac:dyDescent="0.25">
      <c r="A6015" s="64"/>
      <c r="B6015" s="64"/>
      <c r="C6015" s="66"/>
      <c r="D6015" s="67"/>
      <c r="E6015" s="64"/>
      <c r="F6015" s="64"/>
      <c r="G6015" s="37" t="str">
        <f>IF(E6015="","",IF(OR(E6015="Project Management",E6015="Project Support",E6015="Sprint Management",E6015="Sprint Support"),"NA",ROUND((((VLOOKUP(AD6015,[2]Formula!V:X,3,0)))-SUMIF(AD:AD,AD6015,H:H)),2)))</f>
        <v/>
      </c>
      <c r="H6015" s="71"/>
      <c r="I6015" s="72"/>
      <c r="J6015" s="72"/>
      <c r="K6015" s="38" t="str">
        <f>IF(E6015="","",IF(OR(E6015="Project Management",E6015="Project Support",E6015="Sprint Management",E6015="Sprint Support"),"NA",(((SUMIF(AD:AD,AD6015,H:H)/VLOOKUP(AD6015,[2]Formula!V:X,3,0))*VLOOKUP(AD6015,[2]Formula!V:X,2,0))*H6015)/SUMIF(AD:AD,AD6015,H:H)))</f>
        <v/>
      </c>
      <c r="L6015" s="38" t="str">
        <f t="shared" si="559"/>
        <v/>
      </c>
      <c r="M6015" s="38" t="str">
        <f t="shared" si="560"/>
        <v/>
      </c>
      <c r="N6015" s="38" t="str">
        <f t="shared" si="562"/>
        <v/>
      </c>
      <c r="O6015" s="38" t="str">
        <f t="shared" si="564"/>
        <v/>
      </c>
      <c r="P6015" s="39" t="str">
        <f t="shared" si="563"/>
        <v/>
      </c>
      <c r="AC6015" s="42" t="str">
        <f>IF(B6015="","",VLOOKUP(B6015,[2]Formula!B:C,2,0))</f>
        <v/>
      </c>
      <c r="AD6015" s="43" t="str">
        <f t="shared" si="561"/>
        <v/>
      </c>
    </row>
    <row r="6016" spans="1:30" x14ac:dyDescent="0.25">
      <c r="A6016" s="64"/>
      <c r="B6016" s="64"/>
      <c r="C6016" s="66"/>
      <c r="D6016" s="67"/>
      <c r="E6016" s="64"/>
      <c r="F6016" s="64"/>
      <c r="G6016" s="37" t="str">
        <f>IF(E6016="","",IF(OR(E6016="Project Management",E6016="Project Support",E6016="Sprint Management",E6016="Sprint Support"),"NA",ROUND((((VLOOKUP(AD6016,[2]Formula!V:X,3,0)))-SUMIF(AD:AD,AD6016,H:H)),2)))</f>
        <v/>
      </c>
      <c r="H6016" s="71"/>
      <c r="I6016" s="72"/>
      <c r="J6016" s="72"/>
      <c r="K6016" s="38" t="str">
        <f>IF(E6016="","",IF(OR(E6016="Project Management",E6016="Project Support",E6016="Sprint Management",E6016="Sprint Support"),"NA",(((SUMIF(AD:AD,AD6016,H:H)/VLOOKUP(AD6016,[2]Formula!V:X,3,0))*VLOOKUP(AD6016,[2]Formula!V:X,2,0))*H6016)/SUMIF(AD:AD,AD6016,H:H)))</f>
        <v/>
      </c>
      <c r="L6016" s="38" t="str">
        <f t="shared" si="559"/>
        <v/>
      </c>
      <c r="M6016" s="38" t="str">
        <f t="shared" si="560"/>
        <v/>
      </c>
      <c r="N6016" s="38" t="str">
        <f t="shared" si="562"/>
        <v/>
      </c>
      <c r="O6016" s="38" t="str">
        <f t="shared" si="564"/>
        <v/>
      </c>
      <c r="P6016" s="39" t="str">
        <f t="shared" si="563"/>
        <v/>
      </c>
      <c r="AC6016" s="42" t="str">
        <f>IF(B6016="","",VLOOKUP(B6016,[2]Formula!B:C,2,0))</f>
        <v/>
      </c>
      <c r="AD6016" s="43" t="str">
        <f t="shared" si="561"/>
        <v/>
      </c>
    </row>
    <row r="6017" spans="1:30" x14ac:dyDescent="0.25">
      <c r="A6017" s="64"/>
      <c r="B6017" s="64"/>
      <c r="C6017" s="66"/>
      <c r="D6017" s="67"/>
      <c r="E6017" s="64"/>
      <c r="F6017" s="64"/>
      <c r="G6017" s="37" t="str">
        <f>IF(E6017="","",IF(OR(E6017="Project Management",E6017="Project Support",E6017="Sprint Management",E6017="Sprint Support"),"NA",ROUND((((VLOOKUP(AD6017,[2]Formula!V:X,3,0)))-SUMIF(AD:AD,AD6017,H:H)),2)))</f>
        <v/>
      </c>
      <c r="H6017" s="71"/>
      <c r="I6017" s="72"/>
      <c r="J6017" s="72"/>
      <c r="K6017" s="38" t="str">
        <f>IF(E6017="","",IF(OR(E6017="Project Management",E6017="Project Support",E6017="Sprint Management",E6017="Sprint Support"),"NA",(((SUMIF(AD:AD,AD6017,H:H)/VLOOKUP(AD6017,[2]Formula!V:X,3,0))*VLOOKUP(AD6017,[2]Formula!V:X,2,0))*H6017)/SUMIF(AD:AD,AD6017,H:H)))</f>
        <v/>
      </c>
      <c r="L6017" s="38" t="str">
        <f t="shared" si="559"/>
        <v/>
      </c>
      <c r="M6017" s="38" t="str">
        <f t="shared" si="560"/>
        <v/>
      </c>
      <c r="N6017" s="38" t="str">
        <f t="shared" si="562"/>
        <v/>
      </c>
      <c r="O6017" s="38" t="str">
        <f t="shared" si="564"/>
        <v/>
      </c>
      <c r="P6017" s="39" t="str">
        <f t="shared" si="563"/>
        <v/>
      </c>
      <c r="AC6017" s="42" t="str">
        <f>IF(B6017="","",VLOOKUP(B6017,[2]Formula!B:C,2,0))</f>
        <v/>
      </c>
      <c r="AD6017" s="43" t="str">
        <f t="shared" si="561"/>
        <v/>
      </c>
    </row>
    <row r="6018" spans="1:30" x14ac:dyDescent="0.25">
      <c r="A6018" s="64"/>
      <c r="B6018" s="64"/>
      <c r="C6018" s="66"/>
      <c r="D6018" s="67"/>
      <c r="E6018" s="64"/>
      <c r="F6018" s="64"/>
      <c r="G6018" s="37" t="str">
        <f>IF(E6018="","",IF(OR(E6018="Project Management",E6018="Project Support",E6018="Sprint Management",E6018="Sprint Support"),"NA",ROUND((((VLOOKUP(AD6018,[2]Formula!V:X,3,0)))-SUMIF(AD:AD,AD6018,H:H)),2)))</f>
        <v/>
      </c>
      <c r="H6018" s="71"/>
      <c r="I6018" s="72"/>
      <c r="J6018" s="72"/>
      <c r="K6018" s="38" t="str">
        <f>IF(E6018="","",IF(OR(E6018="Project Management",E6018="Project Support",E6018="Sprint Management",E6018="Sprint Support"),"NA",(((SUMIF(AD:AD,AD6018,H:H)/VLOOKUP(AD6018,[2]Formula!V:X,3,0))*VLOOKUP(AD6018,[2]Formula!V:X,2,0))*H6018)/SUMIF(AD:AD,AD6018,H:H)))</f>
        <v/>
      </c>
      <c r="L6018" s="38" t="str">
        <f t="shared" ref="L6018:L6081" si="565">IFERROR(IF(K6018="NA",(H6018/I6018),(K6018/I6018)),"")</f>
        <v/>
      </c>
      <c r="M6018" s="38" t="str">
        <f t="shared" ref="M6018:M6081" si="566">IFERROR(IF(K6018="NA",1,(K6018/H6018)),"")</f>
        <v/>
      </c>
      <c r="N6018" s="38" t="str">
        <f t="shared" si="562"/>
        <v/>
      </c>
      <c r="O6018" s="38" t="str">
        <f t="shared" si="564"/>
        <v/>
      </c>
      <c r="P6018" s="39" t="str">
        <f t="shared" si="563"/>
        <v/>
      </c>
      <c r="AC6018" s="42" t="str">
        <f>IF(B6018="","",VLOOKUP(B6018,[2]Formula!B:C,2,0))</f>
        <v/>
      </c>
      <c r="AD6018" s="43" t="str">
        <f t="shared" ref="AD6018:AD6081" si="567">IF(B6018="","",CONCATENATE(B6018,"_",E6018))</f>
        <v/>
      </c>
    </row>
    <row r="6019" spans="1:30" x14ac:dyDescent="0.25">
      <c r="A6019" s="64"/>
      <c r="B6019" s="64"/>
      <c r="C6019" s="66"/>
      <c r="D6019" s="67"/>
      <c r="E6019" s="64"/>
      <c r="F6019" s="64"/>
      <c r="G6019" s="37" t="str">
        <f>IF(E6019="","",IF(OR(E6019="Project Management",E6019="Project Support",E6019="Sprint Management",E6019="Sprint Support"),"NA",ROUND((((VLOOKUP(AD6019,[2]Formula!V:X,3,0)))-SUMIF(AD:AD,AD6019,H:H)),2)))</f>
        <v/>
      </c>
      <c r="H6019" s="71"/>
      <c r="I6019" s="72"/>
      <c r="J6019" s="72"/>
      <c r="K6019" s="38" t="str">
        <f>IF(E6019="","",IF(OR(E6019="Project Management",E6019="Project Support",E6019="Sprint Management",E6019="Sprint Support"),"NA",(((SUMIF(AD:AD,AD6019,H:H)/VLOOKUP(AD6019,[2]Formula!V:X,3,0))*VLOOKUP(AD6019,[2]Formula!V:X,2,0))*H6019)/SUMIF(AD:AD,AD6019,H:H)))</f>
        <v/>
      </c>
      <c r="L6019" s="38" t="str">
        <f t="shared" si="565"/>
        <v/>
      </c>
      <c r="M6019" s="38" t="str">
        <f t="shared" si="566"/>
        <v/>
      </c>
      <c r="N6019" s="38" t="str">
        <f t="shared" ref="N6019:N6082" si="568">IFERROR(((L6019-M6019)/M6019)*100,"")</f>
        <v/>
      </c>
      <c r="O6019" s="38" t="str">
        <f t="shared" si="564"/>
        <v/>
      </c>
      <c r="P6019" s="39" t="str">
        <f t="shared" ref="P6019:P6082" si="569">IF(O6019="","",1)</f>
        <v/>
      </c>
      <c r="AC6019" s="42" t="str">
        <f>IF(B6019="","",VLOOKUP(B6019,[2]Formula!B:C,2,0))</f>
        <v/>
      </c>
      <c r="AD6019" s="43" t="str">
        <f t="shared" si="567"/>
        <v/>
      </c>
    </row>
    <row r="6020" spans="1:30" x14ac:dyDescent="0.25">
      <c r="A6020" s="64"/>
      <c r="B6020" s="64"/>
      <c r="C6020" s="66"/>
      <c r="D6020" s="67"/>
      <c r="E6020" s="64"/>
      <c r="F6020" s="64"/>
      <c r="G6020" s="37" t="str">
        <f>IF(E6020="","",IF(OR(E6020="Project Management",E6020="Project Support",E6020="Sprint Management",E6020="Sprint Support"),"NA",ROUND((((VLOOKUP(AD6020,[2]Formula!V:X,3,0)))-SUMIF(AD:AD,AD6020,H:H)),2)))</f>
        <v/>
      </c>
      <c r="H6020" s="71"/>
      <c r="I6020" s="72"/>
      <c r="J6020" s="72"/>
      <c r="K6020" s="38" t="str">
        <f>IF(E6020="","",IF(OR(E6020="Project Management",E6020="Project Support",E6020="Sprint Management",E6020="Sprint Support"),"NA",(((SUMIF(AD:AD,AD6020,H:H)/VLOOKUP(AD6020,[2]Formula!V:X,3,0))*VLOOKUP(AD6020,[2]Formula!V:X,2,0))*H6020)/SUMIF(AD:AD,AD6020,H:H)))</f>
        <v/>
      </c>
      <c r="L6020" s="38" t="str">
        <f t="shared" si="565"/>
        <v/>
      </c>
      <c r="M6020" s="38" t="str">
        <f t="shared" si="566"/>
        <v/>
      </c>
      <c r="N6020" s="38" t="str">
        <f t="shared" si="568"/>
        <v/>
      </c>
      <c r="O6020" s="38" t="str">
        <f t="shared" si="564"/>
        <v/>
      </c>
      <c r="P6020" s="39" t="str">
        <f t="shared" si="569"/>
        <v/>
      </c>
      <c r="AC6020" s="42" t="str">
        <f>IF(B6020="","",VLOOKUP(B6020,[2]Formula!B:C,2,0))</f>
        <v/>
      </c>
      <c r="AD6020" s="43" t="str">
        <f t="shared" si="567"/>
        <v/>
      </c>
    </row>
    <row r="6021" spans="1:30" x14ac:dyDescent="0.25">
      <c r="A6021" s="64"/>
      <c r="B6021" s="64"/>
      <c r="C6021" s="66"/>
      <c r="D6021" s="67"/>
      <c r="E6021" s="64"/>
      <c r="F6021" s="64"/>
      <c r="G6021" s="37" t="str">
        <f>IF(E6021="","",IF(OR(E6021="Project Management",E6021="Project Support",E6021="Sprint Management",E6021="Sprint Support"),"NA",ROUND((((VLOOKUP(AD6021,[2]Formula!V:X,3,0)))-SUMIF(AD:AD,AD6021,H:H)),2)))</f>
        <v/>
      </c>
      <c r="H6021" s="71"/>
      <c r="I6021" s="72"/>
      <c r="J6021" s="72"/>
      <c r="K6021" s="38" t="str">
        <f>IF(E6021="","",IF(OR(E6021="Project Management",E6021="Project Support",E6021="Sprint Management",E6021="Sprint Support"),"NA",(((SUMIF(AD:AD,AD6021,H:H)/VLOOKUP(AD6021,[2]Formula!V:X,3,0))*VLOOKUP(AD6021,[2]Formula!V:X,2,0))*H6021)/SUMIF(AD:AD,AD6021,H:H)))</f>
        <v/>
      </c>
      <c r="L6021" s="38" t="str">
        <f t="shared" si="565"/>
        <v/>
      </c>
      <c r="M6021" s="38" t="str">
        <f t="shared" si="566"/>
        <v/>
      </c>
      <c r="N6021" s="38" t="str">
        <f t="shared" si="568"/>
        <v/>
      </c>
      <c r="O6021" s="38" t="str">
        <f t="shared" si="564"/>
        <v/>
      </c>
      <c r="P6021" s="39" t="str">
        <f t="shared" si="569"/>
        <v/>
      </c>
      <c r="AC6021" s="42" t="str">
        <f>IF(B6021="","",VLOOKUP(B6021,[2]Formula!B:C,2,0))</f>
        <v/>
      </c>
      <c r="AD6021" s="43" t="str">
        <f t="shared" si="567"/>
        <v/>
      </c>
    </row>
    <row r="6022" spans="1:30" x14ac:dyDescent="0.25">
      <c r="A6022" s="64"/>
      <c r="B6022" s="64"/>
      <c r="C6022" s="66"/>
      <c r="D6022" s="67"/>
      <c r="E6022" s="64"/>
      <c r="F6022" s="64"/>
      <c r="G6022" s="37" t="str">
        <f>IF(E6022="","",IF(OR(E6022="Project Management",E6022="Project Support",E6022="Sprint Management",E6022="Sprint Support"),"NA",ROUND((((VLOOKUP(AD6022,[2]Formula!V:X,3,0)))-SUMIF(AD:AD,AD6022,H:H)),2)))</f>
        <v/>
      </c>
      <c r="H6022" s="71"/>
      <c r="I6022" s="72"/>
      <c r="J6022" s="72"/>
      <c r="K6022" s="38" t="str">
        <f>IF(E6022="","",IF(OR(E6022="Project Management",E6022="Project Support",E6022="Sprint Management",E6022="Sprint Support"),"NA",(((SUMIF(AD:AD,AD6022,H:H)/VLOOKUP(AD6022,[2]Formula!V:X,3,0))*VLOOKUP(AD6022,[2]Formula!V:X,2,0))*H6022)/SUMIF(AD:AD,AD6022,H:H)))</f>
        <v/>
      </c>
      <c r="L6022" s="38" t="str">
        <f t="shared" si="565"/>
        <v/>
      </c>
      <c r="M6022" s="38" t="str">
        <f t="shared" si="566"/>
        <v/>
      </c>
      <c r="N6022" s="38" t="str">
        <f t="shared" si="568"/>
        <v/>
      </c>
      <c r="O6022" s="38" t="str">
        <f t="shared" si="564"/>
        <v/>
      </c>
      <c r="P6022" s="39" t="str">
        <f t="shared" si="569"/>
        <v/>
      </c>
      <c r="AC6022" s="42" t="str">
        <f>IF(B6022="","",VLOOKUP(B6022,[2]Formula!B:C,2,0))</f>
        <v/>
      </c>
      <c r="AD6022" s="43" t="str">
        <f t="shared" si="567"/>
        <v/>
      </c>
    </row>
    <row r="6023" spans="1:30" x14ac:dyDescent="0.25">
      <c r="A6023" s="64"/>
      <c r="B6023" s="64"/>
      <c r="C6023" s="66"/>
      <c r="D6023" s="67"/>
      <c r="E6023" s="64"/>
      <c r="F6023" s="64"/>
      <c r="G6023" s="37" t="str">
        <f>IF(E6023="","",IF(OR(E6023="Project Management",E6023="Project Support",E6023="Sprint Management",E6023="Sprint Support"),"NA",ROUND((((VLOOKUP(AD6023,[2]Formula!V:X,3,0)))-SUMIF(AD:AD,AD6023,H:H)),2)))</f>
        <v/>
      </c>
      <c r="H6023" s="71"/>
      <c r="I6023" s="72"/>
      <c r="J6023" s="72"/>
      <c r="K6023" s="38" t="str">
        <f>IF(E6023="","",IF(OR(E6023="Project Management",E6023="Project Support",E6023="Sprint Management",E6023="Sprint Support"),"NA",(((SUMIF(AD:AD,AD6023,H:H)/VLOOKUP(AD6023,[2]Formula!V:X,3,0))*VLOOKUP(AD6023,[2]Formula!V:X,2,0))*H6023)/SUMIF(AD:AD,AD6023,H:H)))</f>
        <v/>
      </c>
      <c r="L6023" s="38" t="str">
        <f t="shared" si="565"/>
        <v/>
      </c>
      <c r="M6023" s="38" t="str">
        <f t="shared" si="566"/>
        <v/>
      </c>
      <c r="N6023" s="38" t="str">
        <f t="shared" si="568"/>
        <v/>
      </c>
      <c r="O6023" s="38" t="str">
        <f t="shared" si="564"/>
        <v/>
      </c>
      <c r="P6023" s="39" t="str">
        <f t="shared" si="569"/>
        <v/>
      </c>
      <c r="AC6023" s="42" t="str">
        <f>IF(B6023="","",VLOOKUP(B6023,[2]Formula!B:C,2,0))</f>
        <v/>
      </c>
      <c r="AD6023" s="43" t="str">
        <f t="shared" si="567"/>
        <v/>
      </c>
    </row>
    <row r="6024" spans="1:30" x14ac:dyDescent="0.25">
      <c r="A6024" s="64"/>
      <c r="B6024" s="64"/>
      <c r="C6024" s="66"/>
      <c r="D6024" s="67"/>
      <c r="E6024" s="64"/>
      <c r="F6024" s="64"/>
      <c r="G6024" s="37" t="str">
        <f>IF(E6024="","",IF(OR(E6024="Project Management",E6024="Project Support",E6024="Sprint Management",E6024="Sprint Support"),"NA",ROUND((((VLOOKUP(AD6024,[2]Formula!V:X,3,0)))-SUMIF(AD:AD,AD6024,H:H)),2)))</f>
        <v/>
      </c>
      <c r="H6024" s="71"/>
      <c r="I6024" s="72"/>
      <c r="J6024" s="72"/>
      <c r="K6024" s="38" t="str">
        <f>IF(E6024="","",IF(OR(E6024="Project Management",E6024="Project Support",E6024="Sprint Management",E6024="Sprint Support"),"NA",(((SUMIF(AD:AD,AD6024,H:H)/VLOOKUP(AD6024,[2]Formula!V:X,3,0))*VLOOKUP(AD6024,[2]Formula!V:X,2,0))*H6024)/SUMIF(AD:AD,AD6024,H:H)))</f>
        <v/>
      </c>
      <c r="L6024" s="38" t="str">
        <f t="shared" si="565"/>
        <v/>
      </c>
      <c r="M6024" s="38" t="str">
        <f t="shared" si="566"/>
        <v/>
      </c>
      <c r="N6024" s="38" t="str">
        <f t="shared" si="568"/>
        <v/>
      </c>
      <c r="O6024" s="38" t="str">
        <f t="shared" si="564"/>
        <v/>
      </c>
      <c r="P6024" s="39" t="str">
        <f t="shared" si="569"/>
        <v/>
      </c>
      <c r="AC6024" s="42" t="str">
        <f>IF(B6024="","",VLOOKUP(B6024,[2]Formula!B:C,2,0))</f>
        <v/>
      </c>
      <c r="AD6024" s="43" t="str">
        <f t="shared" si="567"/>
        <v/>
      </c>
    </row>
    <row r="6025" spans="1:30" x14ac:dyDescent="0.25">
      <c r="A6025" s="64"/>
      <c r="B6025" s="64"/>
      <c r="C6025" s="66"/>
      <c r="D6025" s="67"/>
      <c r="E6025" s="64"/>
      <c r="F6025" s="64"/>
      <c r="G6025" s="37" t="str">
        <f>IF(E6025="","",IF(OR(E6025="Project Management",E6025="Project Support",E6025="Sprint Management",E6025="Sprint Support"),"NA",ROUND((((VLOOKUP(AD6025,[2]Formula!V:X,3,0)))-SUMIF(AD:AD,AD6025,H:H)),2)))</f>
        <v/>
      </c>
      <c r="H6025" s="71"/>
      <c r="I6025" s="72"/>
      <c r="J6025" s="72"/>
      <c r="K6025" s="38" t="str">
        <f>IF(E6025="","",IF(OR(E6025="Project Management",E6025="Project Support",E6025="Sprint Management",E6025="Sprint Support"),"NA",(((SUMIF(AD:AD,AD6025,H:H)/VLOOKUP(AD6025,[2]Formula!V:X,3,0))*VLOOKUP(AD6025,[2]Formula!V:X,2,0))*H6025)/SUMIF(AD:AD,AD6025,H:H)))</f>
        <v/>
      </c>
      <c r="L6025" s="38" t="str">
        <f t="shared" si="565"/>
        <v/>
      </c>
      <c r="M6025" s="38" t="str">
        <f t="shared" si="566"/>
        <v/>
      </c>
      <c r="N6025" s="38" t="str">
        <f t="shared" si="568"/>
        <v/>
      </c>
      <c r="O6025" s="38" t="str">
        <f t="shared" si="564"/>
        <v/>
      </c>
      <c r="P6025" s="39" t="str">
        <f t="shared" si="569"/>
        <v/>
      </c>
      <c r="AC6025" s="42" t="str">
        <f>IF(B6025="","",VLOOKUP(B6025,[2]Formula!B:C,2,0))</f>
        <v/>
      </c>
      <c r="AD6025" s="43" t="str">
        <f t="shared" si="567"/>
        <v/>
      </c>
    </row>
    <row r="6026" spans="1:30" x14ac:dyDescent="0.25">
      <c r="A6026" s="64"/>
      <c r="B6026" s="64"/>
      <c r="C6026" s="66"/>
      <c r="D6026" s="67"/>
      <c r="E6026" s="64"/>
      <c r="F6026" s="64"/>
      <c r="G6026" s="37" t="str">
        <f>IF(E6026="","",IF(OR(E6026="Project Management",E6026="Project Support",E6026="Sprint Management",E6026="Sprint Support"),"NA",ROUND((((VLOOKUP(AD6026,[2]Formula!V:X,3,0)))-SUMIF(AD:AD,AD6026,H:H)),2)))</f>
        <v/>
      </c>
      <c r="H6026" s="71"/>
      <c r="I6026" s="72"/>
      <c r="J6026" s="72"/>
      <c r="K6026" s="38" t="str">
        <f>IF(E6026="","",IF(OR(E6026="Project Management",E6026="Project Support",E6026="Sprint Management",E6026="Sprint Support"),"NA",(((SUMIF(AD:AD,AD6026,H:H)/VLOOKUP(AD6026,[2]Formula!V:X,3,0))*VLOOKUP(AD6026,[2]Formula!V:X,2,0))*H6026)/SUMIF(AD:AD,AD6026,H:H)))</f>
        <v/>
      </c>
      <c r="L6026" s="38" t="str">
        <f t="shared" si="565"/>
        <v/>
      </c>
      <c r="M6026" s="38" t="str">
        <f t="shared" si="566"/>
        <v/>
      </c>
      <c r="N6026" s="38" t="str">
        <f t="shared" si="568"/>
        <v/>
      </c>
      <c r="O6026" s="38" t="str">
        <f t="shared" si="564"/>
        <v/>
      </c>
      <c r="P6026" s="39" t="str">
        <f t="shared" si="569"/>
        <v/>
      </c>
      <c r="AC6026" s="42" t="str">
        <f>IF(B6026="","",VLOOKUP(B6026,[2]Formula!B:C,2,0))</f>
        <v/>
      </c>
      <c r="AD6026" s="43" t="str">
        <f t="shared" si="567"/>
        <v/>
      </c>
    </row>
    <row r="6027" spans="1:30" x14ac:dyDescent="0.25">
      <c r="A6027" s="64"/>
      <c r="B6027" s="64"/>
      <c r="C6027" s="66"/>
      <c r="D6027" s="67"/>
      <c r="E6027" s="64"/>
      <c r="F6027" s="64"/>
      <c r="G6027" s="37" t="str">
        <f>IF(E6027="","",IF(OR(E6027="Project Management",E6027="Project Support",E6027="Sprint Management",E6027="Sprint Support"),"NA",ROUND((((VLOOKUP(AD6027,[2]Formula!V:X,3,0)))-SUMIF(AD:AD,AD6027,H:H)),2)))</f>
        <v/>
      </c>
      <c r="H6027" s="71"/>
      <c r="I6027" s="72"/>
      <c r="J6027" s="72"/>
      <c r="K6027" s="38" t="str">
        <f>IF(E6027="","",IF(OR(E6027="Project Management",E6027="Project Support",E6027="Sprint Management",E6027="Sprint Support"),"NA",(((SUMIF(AD:AD,AD6027,H:H)/VLOOKUP(AD6027,[2]Formula!V:X,3,0))*VLOOKUP(AD6027,[2]Formula!V:X,2,0))*H6027)/SUMIF(AD:AD,AD6027,H:H)))</f>
        <v/>
      </c>
      <c r="L6027" s="38" t="str">
        <f t="shared" si="565"/>
        <v/>
      </c>
      <c r="M6027" s="38" t="str">
        <f t="shared" si="566"/>
        <v/>
      </c>
      <c r="N6027" s="38" t="str">
        <f t="shared" si="568"/>
        <v/>
      </c>
      <c r="O6027" s="38" t="str">
        <f t="shared" si="564"/>
        <v/>
      </c>
      <c r="P6027" s="39" t="str">
        <f t="shared" si="569"/>
        <v/>
      </c>
      <c r="AC6027" s="42" t="str">
        <f>IF(B6027="","",VLOOKUP(B6027,[2]Formula!B:C,2,0))</f>
        <v/>
      </c>
      <c r="AD6027" s="43" t="str">
        <f t="shared" si="567"/>
        <v/>
      </c>
    </row>
    <row r="6028" spans="1:30" x14ac:dyDescent="0.25">
      <c r="A6028" s="64"/>
      <c r="B6028" s="64"/>
      <c r="C6028" s="66"/>
      <c r="D6028" s="67"/>
      <c r="E6028" s="64"/>
      <c r="F6028" s="64"/>
      <c r="G6028" s="37" t="str">
        <f>IF(E6028="","",IF(OR(E6028="Project Management",E6028="Project Support",E6028="Sprint Management",E6028="Sprint Support"),"NA",ROUND((((VLOOKUP(AD6028,[2]Formula!V:X,3,0)))-SUMIF(AD:AD,AD6028,H:H)),2)))</f>
        <v/>
      </c>
      <c r="H6028" s="71"/>
      <c r="I6028" s="72"/>
      <c r="J6028" s="72"/>
      <c r="K6028" s="38" t="str">
        <f>IF(E6028="","",IF(OR(E6028="Project Management",E6028="Project Support",E6028="Sprint Management",E6028="Sprint Support"),"NA",(((SUMIF(AD:AD,AD6028,H:H)/VLOOKUP(AD6028,[2]Formula!V:X,3,0))*VLOOKUP(AD6028,[2]Formula!V:X,2,0))*H6028)/SUMIF(AD:AD,AD6028,H:H)))</f>
        <v/>
      </c>
      <c r="L6028" s="38" t="str">
        <f t="shared" si="565"/>
        <v/>
      </c>
      <c r="M6028" s="38" t="str">
        <f t="shared" si="566"/>
        <v/>
      </c>
      <c r="N6028" s="38" t="str">
        <f t="shared" si="568"/>
        <v/>
      </c>
      <c r="O6028" s="38" t="str">
        <f t="shared" si="564"/>
        <v/>
      </c>
      <c r="P6028" s="39" t="str">
        <f t="shared" si="569"/>
        <v/>
      </c>
      <c r="AC6028" s="42" t="str">
        <f>IF(B6028="","",VLOOKUP(B6028,[2]Formula!B:C,2,0))</f>
        <v/>
      </c>
      <c r="AD6028" s="43" t="str">
        <f t="shared" si="567"/>
        <v/>
      </c>
    </row>
    <row r="6029" spans="1:30" x14ac:dyDescent="0.25">
      <c r="A6029" s="64"/>
      <c r="B6029" s="64"/>
      <c r="C6029" s="66"/>
      <c r="D6029" s="67"/>
      <c r="E6029" s="64"/>
      <c r="F6029" s="64"/>
      <c r="G6029" s="37" t="str">
        <f>IF(E6029="","",IF(OR(E6029="Project Management",E6029="Project Support",E6029="Sprint Management",E6029="Sprint Support"),"NA",ROUND((((VLOOKUP(AD6029,[2]Formula!V:X,3,0)))-SUMIF(AD:AD,AD6029,H:H)),2)))</f>
        <v/>
      </c>
      <c r="H6029" s="71"/>
      <c r="I6029" s="72"/>
      <c r="J6029" s="72"/>
      <c r="K6029" s="38" t="str">
        <f>IF(E6029="","",IF(OR(E6029="Project Management",E6029="Project Support",E6029="Sprint Management",E6029="Sprint Support"),"NA",(((SUMIF(AD:AD,AD6029,H:H)/VLOOKUP(AD6029,[2]Formula!V:X,3,0))*VLOOKUP(AD6029,[2]Formula!V:X,2,0))*H6029)/SUMIF(AD:AD,AD6029,H:H)))</f>
        <v/>
      </c>
      <c r="L6029" s="38" t="str">
        <f t="shared" si="565"/>
        <v/>
      </c>
      <c r="M6029" s="38" t="str">
        <f t="shared" si="566"/>
        <v/>
      </c>
      <c r="N6029" s="38" t="str">
        <f t="shared" si="568"/>
        <v/>
      </c>
      <c r="O6029" s="38" t="str">
        <f t="shared" si="564"/>
        <v/>
      </c>
      <c r="P6029" s="39" t="str">
        <f t="shared" si="569"/>
        <v/>
      </c>
      <c r="AC6029" s="42" t="str">
        <f>IF(B6029="","",VLOOKUP(B6029,[2]Formula!B:C,2,0))</f>
        <v/>
      </c>
      <c r="AD6029" s="43" t="str">
        <f t="shared" si="567"/>
        <v/>
      </c>
    </row>
    <row r="6030" spans="1:30" x14ac:dyDescent="0.25">
      <c r="A6030" s="64"/>
      <c r="B6030" s="64"/>
      <c r="C6030" s="66"/>
      <c r="D6030" s="67"/>
      <c r="E6030" s="64"/>
      <c r="F6030" s="64"/>
      <c r="G6030" s="37" t="str">
        <f>IF(E6030="","",IF(OR(E6030="Project Management",E6030="Project Support",E6030="Sprint Management",E6030="Sprint Support"),"NA",ROUND((((VLOOKUP(AD6030,[2]Formula!V:X,3,0)))-SUMIF(AD:AD,AD6030,H:H)),2)))</f>
        <v/>
      </c>
      <c r="H6030" s="71"/>
      <c r="I6030" s="72"/>
      <c r="J6030" s="72"/>
      <c r="K6030" s="38" t="str">
        <f>IF(E6030="","",IF(OR(E6030="Project Management",E6030="Project Support",E6030="Sprint Management",E6030="Sprint Support"),"NA",(((SUMIF(AD:AD,AD6030,H:H)/VLOOKUP(AD6030,[2]Formula!V:X,3,0))*VLOOKUP(AD6030,[2]Formula!V:X,2,0))*H6030)/SUMIF(AD:AD,AD6030,H:H)))</f>
        <v/>
      </c>
      <c r="L6030" s="38" t="str">
        <f t="shared" si="565"/>
        <v/>
      </c>
      <c r="M6030" s="38" t="str">
        <f t="shared" si="566"/>
        <v/>
      </c>
      <c r="N6030" s="38" t="str">
        <f t="shared" si="568"/>
        <v/>
      </c>
      <c r="O6030" s="38" t="str">
        <f t="shared" si="564"/>
        <v/>
      </c>
      <c r="P6030" s="39" t="str">
        <f t="shared" si="569"/>
        <v/>
      </c>
      <c r="AC6030" s="42" t="str">
        <f>IF(B6030="","",VLOOKUP(B6030,[2]Formula!B:C,2,0))</f>
        <v/>
      </c>
      <c r="AD6030" s="43" t="str">
        <f t="shared" si="567"/>
        <v/>
      </c>
    </row>
    <row r="6031" spans="1:30" x14ac:dyDescent="0.25">
      <c r="A6031" s="64"/>
      <c r="B6031" s="64"/>
      <c r="C6031" s="66"/>
      <c r="D6031" s="67"/>
      <c r="E6031" s="64"/>
      <c r="F6031" s="64"/>
      <c r="G6031" s="37" t="str">
        <f>IF(E6031="","",IF(OR(E6031="Project Management",E6031="Project Support",E6031="Sprint Management",E6031="Sprint Support"),"NA",ROUND((((VLOOKUP(AD6031,[2]Formula!V:X,3,0)))-SUMIF(AD:AD,AD6031,H:H)),2)))</f>
        <v/>
      </c>
      <c r="H6031" s="71"/>
      <c r="I6031" s="72"/>
      <c r="J6031" s="72"/>
      <c r="K6031" s="38" t="str">
        <f>IF(E6031="","",IF(OR(E6031="Project Management",E6031="Project Support",E6031="Sprint Management",E6031="Sprint Support"),"NA",(((SUMIF(AD:AD,AD6031,H:H)/VLOOKUP(AD6031,[2]Formula!V:X,3,0))*VLOOKUP(AD6031,[2]Formula!V:X,2,0))*H6031)/SUMIF(AD:AD,AD6031,H:H)))</f>
        <v/>
      </c>
      <c r="L6031" s="38" t="str">
        <f t="shared" si="565"/>
        <v/>
      </c>
      <c r="M6031" s="38" t="str">
        <f t="shared" si="566"/>
        <v/>
      </c>
      <c r="N6031" s="38" t="str">
        <f t="shared" si="568"/>
        <v/>
      </c>
      <c r="O6031" s="38" t="str">
        <f t="shared" si="564"/>
        <v/>
      </c>
      <c r="P6031" s="39" t="str">
        <f t="shared" si="569"/>
        <v/>
      </c>
      <c r="AC6031" s="42" t="str">
        <f>IF(B6031="","",VLOOKUP(B6031,[2]Formula!B:C,2,0))</f>
        <v/>
      </c>
      <c r="AD6031" s="43" t="str">
        <f t="shared" si="567"/>
        <v/>
      </c>
    </row>
    <row r="6032" spans="1:30" x14ac:dyDescent="0.25">
      <c r="A6032" s="64"/>
      <c r="B6032" s="64"/>
      <c r="C6032" s="66"/>
      <c r="D6032" s="67"/>
      <c r="E6032" s="64"/>
      <c r="F6032" s="64"/>
      <c r="G6032" s="37" t="str">
        <f>IF(E6032="","",IF(OR(E6032="Project Management",E6032="Project Support",E6032="Sprint Management",E6032="Sprint Support"),"NA",ROUND((((VLOOKUP(AD6032,[2]Formula!V:X,3,0)))-SUMIF(AD:AD,AD6032,H:H)),2)))</f>
        <v/>
      </c>
      <c r="H6032" s="71"/>
      <c r="I6032" s="72"/>
      <c r="J6032" s="72"/>
      <c r="K6032" s="38" t="str">
        <f>IF(E6032="","",IF(OR(E6032="Project Management",E6032="Project Support",E6032="Sprint Management",E6032="Sprint Support"),"NA",(((SUMIF(AD:AD,AD6032,H:H)/VLOOKUP(AD6032,[2]Formula!V:X,3,0))*VLOOKUP(AD6032,[2]Formula!V:X,2,0))*H6032)/SUMIF(AD:AD,AD6032,H:H)))</f>
        <v/>
      </c>
      <c r="L6032" s="38" t="str">
        <f t="shared" si="565"/>
        <v/>
      </c>
      <c r="M6032" s="38" t="str">
        <f t="shared" si="566"/>
        <v/>
      </c>
      <c r="N6032" s="38" t="str">
        <f t="shared" si="568"/>
        <v/>
      </c>
      <c r="O6032" s="38" t="str">
        <f t="shared" si="564"/>
        <v/>
      </c>
      <c r="P6032" s="39" t="str">
        <f t="shared" si="569"/>
        <v/>
      </c>
      <c r="AC6032" s="42" t="str">
        <f>IF(B6032="","",VLOOKUP(B6032,[2]Formula!B:C,2,0))</f>
        <v/>
      </c>
      <c r="AD6032" s="43" t="str">
        <f t="shared" si="567"/>
        <v/>
      </c>
    </row>
    <row r="6033" spans="1:30" x14ac:dyDescent="0.25">
      <c r="A6033" s="64"/>
      <c r="B6033" s="64"/>
      <c r="C6033" s="66"/>
      <c r="D6033" s="67"/>
      <c r="E6033" s="64"/>
      <c r="F6033" s="64"/>
      <c r="G6033" s="37" t="str">
        <f>IF(E6033="","",IF(OR(E6033="Project Management",E6033="Project Support",E6033="Sprint Management",E6033="Sprint Support"),"NA",ROUND((((VLOOKUP(AD6033,[2]Formula!V:X,3,0)))-SUMIF(AD:AD,AD6033,H:H)),2)))</f>
        <v/>
      </c>
      <c r="H6033" s="71"/>
      <c r="I6033" s="72"/>
      <c r="J6033" s="72"/>
      <c r="K6033" s="38" t="str">
        <f>IF(E6033="","",IF(OR(E6033="Project Management",E6033="Project Support",E6033="Sprint Management",E6033="Sprint Support"),"NA",(((SUMIF(AD:AD,AD6033,H:H)/VLOOKUP(AD6033,[2]Formula!V:X,3,0))*VLOOKUP(AD6033,[2]Formula!V:X,2,0))*H6033)/SUMIF(AD:AD,AD6033,H:H)))</f>
        <v/>
      </c>
      <c r="L6033" s="38" t="str">
        <f t="shared" si="565"/>
        <v/>
      </c>
      <c r="M6033" s="38" t="str">
        <f t="shared" si="566"/>
        <v/>
      </c>
      <c r="N6033" s="38" t="str">
        <f t="shared" si="568"/>
        <v/>
      </c>
      <c r="O6033" s="38" t="str">
        <f t="shared" si="564"/>
        <v/>
      </c>
      <c r="P6033" s="39" t="str">
        <f t="shared" si="569"/>
        <v/>
      </c>
      <c r="AC6033" s="42" t="str">
        <f>IF(B6033="","",VLOOKUP(B6033,[2]Formula!B:C,2,0))</f>
        <v/>
      </c>
      <c r="AD6033" s="43" t="str">
        <f t="shared" si="567"/>
        <v/>
      </c>
    </row>
    <row r="6034" spans="1:30" x14ac:dyDescent="0.25">
      <c r="A6034" s="64"/>
      <c r="B6034" s="64"/>
      <c r="C6034" s="66"/>
      <c r="D6034" s="67"/>
      <c r="E6034" s="64"/>
      <c r="F6034" s="64"/>
      <c r="G6034" s="37" t="str">
        <f>IF(E6034="","",IF(OR(E6034="Project Management",E6034="Project Support",E6034="Sprint Management",E6034="Sprint Support"),"NA",ROUND((((VLOOKUP(AD6034,[2]Formula!V:X,3,0)))-SUMIF(AD:AD,AD6034,H:H)),2)))</f>
        <v/>
      </c>
      <c r="H6034" s="71"/>
      <c r="I6034" s="72"/>
      <c r="J6034" s="72"/>
      <c r="K6034" s="38" t="str">
        <f>IF(E6034="","",IF(OR(E6034="Project Management",E6034="Project Support",E6034="Sprint Management",E6034="Sprint Support"),"NA",(((SUMIF(AD:AD,AD6034,H:H)/VLOOKUP(AD6034,[2]Formula!V:X,3,0))*VLOOKUP(AD6034,[2]Formula!V:X,2,0))*H6034)/SUMIF(AD:AD,AD6034,H:H)))</f>
        <v/>
      </c>
      <c r="L6034" s="38" t="str">
        <f t="shared" si="565"/>
        <v/>
      </c>
      <c r="M6034" s="38" t="str">
        <f t="shared" si="566"/>
        <v/>
      </c>
      <c r="N6034" s="38" t="str">
        <f t="shared" si="568"/>
        <v/>
      </c>
      <c r="O6034" s="38" t="str">
        <f t="shared" si="564"/>
        <v/>
      </c>
      <c r="P6034" s="39" t="str">
        <f t="shared" si="569"/>
        <v/>
      </c>
      <c r="AC6034" s="42" t="str">
        <f>IF(B6034="","",VLOOKUP(B6034,[2]Formula!B:C,2,0))</f>
        <v/>
      </c>
      <c r="AD6034" s="43" t="str">
        <f t="shared" si="567"/>
        <v/>
      </c>
    </row>
    <row r="6035" spans="1:30" x14ac:dyDescent="0.25">
      <c r="A6035" s="64"/>
      <c r="B6035" s="64"/>
      <c r="C6035" s="66"/>
      <c r="D6035" s="67"/>
      <c r="E6035" s="64"/>
      <c r="F6035" s="64"/>
      <c r="G6035" s="37" t="str">
        <f>IF(E6035="","",IF(OR(E6035="Project Management",E6035="Project Support",E6035="Sprint Management",E6035="Sprint Support"),"NA",ROUND((((VLOOKUP(AD6035,[2]Formula!V:X,3,0)))-SUMIF(AD:AD,AD6035,H:H)),2)))</f>
        <v/>
      </c>
      <c r="H6035" s="71"/>
      <c r="I6035" s="72"/>
      <c r="J6035" s="72"/>
      <c r="K6035" s="38" t="str">
        <f>IF(E6035="","",IF(OR(E6035="Project Management",E6035="Project Support",E6035="Sprint Management",E6035="Sprint Support"),"NA",(((SUMIF(AD:AD,AD6035,H:H)/VLOOKUP(AD6035,[2]Formula!V:X,3,0))*VLOOKUP(AD6035,[2]Formula!V:X,2,0))*H6035)/SUMIF(AD:AD,AD6035,H:H)))</f>
        <v/>
      </c>
      <c r="L6035" s="38" t="str">
        <f t="shared" si="565"/>
        <v/>
      </c>
      <c r="M6035" s="38" t="str">
        <f t="shared" si="566"/>
        <v/>
      </c>
      <c r="N6035" s="38" t="str">
        <f t="shared" si="568"/>
        <v/>
      </c>
      <c r="O6035" s="38" t="str">
        <f t="shared" si="564"/>
        <v/>
      </c>
      <c r="P6035" s="39" t="str">
        <f t="shared" si="569"/>
        <v/>
      </c>
      <c r="AC6035" s="42" t="str">
        <f>IF(B6035="","",VLOOKUP(B6035,[2]Formula!B:C,2,0))</f>
        <v/>
      </c>
      <c r="AD6035" s="43" t="str">
        <f t="shared" si="567"/>
        <v/>
      </c>
    </row>
    <row r="6036" spans="1:30" x14ac:dyDescent="0.25">
      <c r="A6036" s="64"/>
      <c r="B6036" s="64"/>
      <c r="C6036" s="66"/>
      <c r="D6036" s="67"/>
      <c r="E6036" s="64"/>
      <c r="F6036" s="64"/>
      <c r="G6036" s="37" t="str">
        <f>IF(E6036="","",IF(OR(E6036="Project Management",E6036="Project Support",E6036="Sprint Management",E6036="Sprint Support"),"NA",ROUND((((VLOOKUP(AD6036,[2]Formula!V:X,3,0)))-SUMIF(AD:AD,AD6036,H:H)),2)))</f>
        <v/>
      </c>
      <c r="H6036" s="71"/>
      <c r="I6036" s="72"/>
      <c r="J6036" s="72"/>
      <c r="K6036" s="38" t="str">
        <f>IF(E6036="","",IF(OR(E6036="Project Management",E6036="Project Support",E6036="Sprint Management",E6036="Sprint Support"),"NA",(((SUMIF(AD:AD,AD6036,H:H)/VLOOKUP(AD6036,[2]Formula!V:X,3,0))*VLOOKUP(AD6036,[2]Formula!V:X,2,0))*H6036)/SUMIF(AD:AD,AD6036,H:H)))</f>
        <v/>
      </c>
      <c r="L6036" s="38" t="str">
        <f t="shared" si="565"/>
        <v/>
      </c>
      <c r="M6036" s="38" t="str">
        <f t="shared" si="566"/>
        <v/>
      </c>
      <c r="N6036" s="38" t="str">
        <f t="shared" si="568"/>
        <v/>
      </c>
      <c r="O6036" s="38" t="str">
        <f t="shared" si="564"/>
        <v/>
      </c>
      <c r="P6036" s="39" t="str">
        <f t="shared" si="569"/>
        <v/>
      </c>
      <c r="AC6036" s="42" t="str">
        <f>IF(B6036="","",VLOOKUP(B6036,[2]Formula!B:C,2,0))</f>
        <v/>
      </c>
      <c r="AD6036" s="43" t="str">
        <f t="shared" si="567"/>
        <v/>
      </c>
    </row>
    <row r="6037" spans="1:30" x14ac:dyDescent="0.25">
      <c r="A6037" s="64"/>
      <c r="B6037" s="64"/>
      <c r="C6037" s="66"/>
      <c r="D6037" s="67"/>
      <c r="E6037" s="64"/>
      <c r="F6037" s="64"/>
      <c r="G6037" s="37" t="str">
        <f>IF(E6037="","",IF(OR(E6037="Project Management",E6037="Project Support",E6037="Sprint Management",E6037="Sprint Support"),"NA",ROUND((((VLOOKUP(AD6037,[2]Formula!V:X,3,0)))-SUMIF(AD:AD,AD6037,H:H)),2)))</f>
        <v/>
      </c>
      <c r="H6037" s="71"/>
      <c r="I6037" s="72"/>
      <c r="J6037" s="72"/>
      <c r="K6037" s="38" t="str">
        <f>IF(E6037="","",IF(OR(E6037="Project Management",E6037="Project Support",E6037="Sprint Management",E6037="Sprint Support"),"NA",(((SUMIF(AD:AD,AD6037,H:H)/VLOOKUP(AD6037,[2]Formula!V:X,3,0))*VLOOKUP(AD6037,[2]Formula!V:X,2,0))*H6037)/SUMIF(AD:AD,AD6037,H:H)))</f>
        <v/>
      </c>
      <c r="L6037" s="38" t="str">
        <f t="shared" si="565"/>
        <v/>
      </c>
      <c r="M6037" s="38" t="str">
        <f t="shared" si="566"/>
        <v/>
      </c>
      <c r="N6037" s="38" t="str">
        <f t="shared" si="568"/>
        <v/>
      </c>
      <c r="O6037" s="38" t="str">
        <f t="shared" si="564"/>
        <v/>
      </c>
      <c r="P6037" s="39" t="str">
        <f t="shared" si="569"/>
        <v/>
      </c>
      <c r="AC6037" s="42" t="str">
        <f>IF(B6037="","",VLOOKUP(B6037,[2]Formula!B:C,2,0))</f>
        <v/>
      </c>
      <c r="AD6037" s="43" t="str">
        <f t="shared" si="567"/>
        <v/>
      </c>
    </row>
    <row r="6038" spans="1:30" x14ac:dyDescent="0.25">
      <c r="A6038" s="64"/>
      <c r="B6038" s="64"/>
      <c r="C6038" s="66"/>
      <c r="D6038" s="67"/>
      <c r="E6038" s="64"/>
      <c r="F6038" s="64"/>
      <c r="G6038" s="37" t="str">
        <f>IF(E6038="","",IF(OR(E6038="Project Management",E6038="Project Support",E6038="Sprint Management",E6038="Sprint Support"),"NA",ROUND((((VLOOKUP(AD6038,[2]Formula!V:X,3,0)))-SUMIF(AD:AD,AD6038,H:H)),2)))</f>
        <v/>
      </c>
      <c r="H6038" s="71"/>
      <c r="I6038" s="72"/>
      <c r="J6038" s="72"/>
      <c r="K6038" s="38" t="str">
        <f>IF(E6038="","",IF(OR(E6038="Project Management",E6038="Project Support",E6038="Sprint Management",E6038="Sprint Support"),"NA",(((SUMIF(AD:AD,AD6038,H:H)/VLOOKUP(AD6038,[2]Formula!V:X,3,0))*VLOOKUP(AD6038,[2]Formula!V:X,2,0))*H6038)/SUMIF(AD:AD,AD6038,H:H)))</f>
        <v/>
      </c>
      <c r="L6038" s="38" t="str">
        <f t="shared" si="565"/>
        <v/>
      </c>
      <c r="M6038" s="38" t="str">
        <f t="shared" si="566"/>
        <v/>
      </c>
      <c r="N6038" s="38" t="str">
        <f t="shared" si="568"/>
        <v/>
      </c>
      <c r="O6038" s="38" t="str">
        <f t="shared" si="564"/>
        <v/>
      </c>
      <c r="P6038" s="39" t="str">
        <f t="shared" si="569"/>
        <v/>
      </c>
      <c r="AC6038" s="42" t="str">
        <f>IF(B6038="","",VLOOKUP(B6038,[2]Formula!B:C,2,0))</f>
        <v/>
      </c>
      <c r="AD6038" s="43" t="str">
        <f t="shared" si="567"/>
        <v/>
      </c>
    </row>
    <row r="6039" spans="1:30" x14ac:dyDescent="0.25">
      <c r="A6039" s="64"/>
      <c r="B6039" s="64"/>
      <c r="C6039" s="66"/>
      <c r="D6039" s="67"/>
      <c r="E6039" s="64"/>
      <c r="F6039" s="64"/>
      <c r="G6039" s="37" t="str">
        <f>IF(E6039="","",IF(OR(E6039="Project Management",E6039="Project Support",E6039="Sprint Management",E6039="Sprint Support"),"NA",ROUND((((VLOOKUP(AD6039,[2]Formula!V:X,3,0)))-SUMIF(AD:AD,AD6039,H:H)),2)))</f>
        <v/>
      </c>
      <c r="H6039" s="71"/>
      <c r="I6039" s="72"/>
      <c r="J6039" s="72"/>
      <c r="K6039" s="38" t="str">
        <f>IF(E6039="","",IF(OR(E6039="Project Management",E6039="Project Support",E6039="Sprint Management",E6039="Sprint Support"),"NA",(((SUMIF(AD:AD,AD6039,H:H)/VLOOKUP(AD6039,[2]Formula!V:X,3,0))*VLOOKUP(AD6039,[2]Formula!V:X,2,0))*H6039)/SUMIF(AD:AD,AD6039,H:H)))</f>
        <v/>
      </c>
      <c r="L6039" s="38" t="str">
        <f t="shared" si="565"/>
        <v/>
      </c>
      <c r="M6039" s="38" t="str">
        <f t="shared" si="566"/>
        <v/>
      </c>
      <c r="N6039" s="38" t="str">
        <f t="shared" si="568"/>
        <v/>
      </c>
      <c r="O6039" s="38" t="str">
        <f t="shared" si="564"/>
        <v/>
      </c>
      <c r="P6039" s="39" t="str">
        <f t="shared" si="569"/>
        <v/>
      </c>
      <c r="AC6039" s="42" t="str">
        <f>IF(B6039="","",VLOOKUP(B6039,[2]Formula!B:C,2,0))</f>
        <v/>
      </c>
      <c r="AD6039" s="43" t="str">
        <f t="shared" si="567"/>
        <v/>
      </c>
    </row>
    <row r="6040" spans="1:30" x14ac:dyDescent="0.25">
      <c r="A6040" s="64"/>
      <c r="B6040" s="64"/>
      <c r="C6040" s="66"/>
      <c r="D6040" s="67"/>
      <c r="E6040" s="64"/>
      <c r="F6040" s="64"/>
      <c r="G6040" s="37" t="str">
        <f>IF(E6040="","",IF(OR(E6040="Project Management",E6040="Project Support",E6040="Sprint Management",E6040="Sprint Support"),"NA",ROUND((((VLOOKUP(AD6040,[2]Formula!V:X,3,0)))-SUMIF(AD:AD,AD6040,H:H)),2)))</f>
        <v/>
      </c>
      <c r="H6040" s="71"/>
      <c r="I6040" s="72"/>
      <c r="J6040" s="72"/>
      <c r="K6040" s="38" t="str">
        <f>IF(E6040="","",IF(OR(E6040="Project Management",E6040="Project Support",E6040="Sprint Management",E6040="Sprint Support"),"NA",(((SUMIF(AD:AD,AD6040,H:H)/VLOOKUP(AD6040,[2]Formula!V:X,3,0))*VLOOKUP(AD6040,[2]Formula!V:X,2,0))*H6040)/SUMIF(AD:AD,AD6040,H:H)))</f>
        <v/>
      </c>
      <c r="L6040" s="38" t="str">
        <f t="shared" si="565"/>
        <v/>
      </c>
      <c r="M6040" s="38" t="str">
        <f t="shared" si="566"/>
        <v/>
      </c>
      <c r="N6040" s="38" t="str">
        <f t="shared" si="568"/>
        <v/>
      </c>
      <c r="O6040" s="38" t="str">
        <f t="shared" si="564"/>
        <v/>
      </c>
      <c r="P6040" s="39" t="str">
        <f t="shared" si="569"/>
        <v/>
      </c>
      <c r="AC6040" s="42" t="str">
        <f>IF(B6040="","",VLOOKUP(B6040,[2]Formula!B:C,2,0))</f>
        <v/>
      </c>
      <c r="AD6040" s="43" t="str">
        <f t="shared" si="567"/>
        <v/>
      </c>
    </row>
    <row r="6041" spans="1:30" x14ac:dyDescent="0.25">
      <c r="A6041" s="64"/>
      <c r="B6041" s="64"/>
      <c r="C6041" s="66"/>
      <c r="D6041" s="67"/>
      <c r="E6041" s="64"/>
      <c r="F6041" s="64"/>
      <c r="G6041" s="37" t="str">
        <f>IF(E6041="","",IF(OR(E6041="Project Management",E6041="Project Support",E6041="Sprint Management",E6041="Sprint Support"),"NA",ROUND((((VLOOKUP(AD6041,[2]Formula!V:X,3,0)))-SUMIF(AD:AD,AD6041,H:H)),2)))</f>
        <v/>
      </c>
      <c r="H6041" s="71"/>
      <c r="I6041" s="72"/>
      <c r="J6041" s="72"/>
      <c r="K6041" s="38" t="str">
        <f>IF(E6041="","",IF(OR(E6041="Project Management",E6041="Project Support",E6041="Sprint Management",E6041="Sprint Support"),"NA",(((SUMIF(AD:AD,AD6041,H:H)/VLOOKUP(AD6041,[2]Formula!V:X,3,0))*VLOOKUP(AD6041,[2]Formula!V:X,2,0))*H6041)/SUMIF(AD:AD,AD6041,H:H)))</f>
        <v/>
      </c>
      <c r="L6041" s="38" t="str">
        <f t="shared" si="565"/>
        <v/>
      </c>
      <c r="M6041" s="38" t="str">
        <f t="shared" si="566"/>
        <v/>
      </c>
      <c r="N6041" s="38" t="str">
        <f t="shared" si="568"/>
        <v/>
      </c>
      <c r="O6041" s="38" t="str">
        <f t="shared" si="564"/>
        <v/>
      </c>
      <c r="P6041" s="39" t="str">
        <f t="shared" si="569"/>
        <v/>
      </c>
      <c r="AC6041" s="42" t="str">
        <f>IF(B6041="","",VLOOKUP(B6041,[2]Formula!B:C,2,0))</f>
        <v/>
      </c>
      <c r="AD6041" s="43" t="str">
        <f t="shared" si="567"/>
        <v/>
      </c>
    </row>
    <row r="6042" spans="1:30" x14ac:dyDescent="0.25">
      <c r="A6042" s="64"/>
      <c r="B6042" s="64"/>
      <c r="C6042" s="66"/>
      <c r="D6042" s="67"/>
      <c r="E6042" s="64"/>
      <c r="F6042" s="64"/>
      <c r="G6042" s="37" t="str">
        <f>IF(E6042="","",IF(OR(E6042="Project Management",E6042="Project Support",E6042="Sprint Management",E6042="Sprint Support"),"NA",ROUND((((VLOOKUP(AD6042,[2]Formula!V:X,3,0)))-SUMIF(AD:AD,AD6042,H:H)),2)))</f>
        <v/>
      </c>
      <c r="H6042" s="71"/>
      <c r="I6042" s="72"/>
      <c r="J6042" s="72"/>
      <c r="K6042" s="38" t="str">
        <f>IF(E6042="","",IF(OR(E6042="Project Management",E6042="Project Support",E6042="Sprint Management",E6042="Sprint Support"),"NA",(((SUMIF(AD:AD,AD6042,H:H)/VLOOKUP(AD6042,[2]Formula!V:X,3,0))*VLOOKUP(AD6042,[2]Formula!V:X,2,0))*H6042)/SUMIF(AD:AD,AD6042,H:H)))</f>
        <v/>
      </c>
      <c r="L6042" s="38" t="str">
        <f t="shared" si="565"/>
        <v/>
      </c>
      <c r="M6042" s="38" t="str">
        <f t="shared" si="566"/>
        <v/>
      </c>
      <c r="N6042" s="38" t="str">
        <f t="shared" si="568"/>
        <v/>
      </c>
      <c r="O6042" s="38" t="str">
        <f t="shared" si="564"/>
        <v/>
      </c>
      <c r="P6042" s="39" t="str">
        <f t="shared" si="569"/>
        <v/>
      </c>
      <c r="AC6042" s="42" t="str">
        <f>IF(B6042="","",VLOOKUP(B6042,[2]Formula!B:C,2,0))</f>
        <v/>
      </c>
      <c r="AD6042" s="43" t="str">
        <f t="shared" si="567"/>
        <v/>
      </c>
    </row>
    <row r="6043" spans="1:30" x14ac:dyDescent="0.25">
      <c r="A6043" s="64"/>
      <c r="B6043" s="64"/>
      <c r="C6043" s="66"/>
      <c r="D6043" s="67"/>
      <c r="E6043" s="64"/>
      <c r="F6043" s="64"/>
      <c r="G6043" s="37" t="str">
        <f>IF(E6043="","",IF(OR(E6043="Project Management",E6043="Project Support",E6043="Sprint Management",E6043="Sprint Support"),"NA",ROUND((((VLOOKUP(AD6043,[2]Formula!V:X,3,0)))-SUMIF(AD:AD,AD6043,H:H)),2)))</f>
        <v/>
      </c>
      <c r="H6043" s="71"/>
      <c r="I6043" s="72"/>
      <c r="J6043" s="72"/>
      <c r="K6043" s="38" t="str">
        <f>IF(E6043="","",IF(OR(E6043="Project Management",E6043="Project Support",E6043="Sprint Management",E6043="Sprint Support"),"NA",(((SUMIF(AD:AD,AD6043,H:H)/VLOOKUP(AD6043,[2]Formula!V:X,3,0))*VLOOKUP(AD6043,[2]Formula!V:X,2,0))*H6043)/SUMIF(AD:AD,AD6043,H:H)))</f>
        <v/>
      </c>
      <c r="L6043" s="38" t="str">
        <f t="shared" si="565"/>
        <v/>
      </c>
      <c r="M6043" s="38" t="str">
        <f t="shared" si="566"/>
        <v/>
      </c>
      <c r="N6043" s="38" t="str">
        <f t="shared" si="568"/>
        <v/>
      </c>
      <c r="O6043" s="38" t="str">
        <f t="shared" si="564"/>
        <v/>
      </c>
      <c r="P6043" s="39" t="str">
        <f t="shared" si="569"/>
        <v/>
      </c>
      <c r="AC6043" s="42" t="str">
        <f>IF(B6043="","",VLOOKUP(B6043,[2]Formula!B:C,2,0))</f>
        <v/>
      </c>
      <c r="AD6043" s="43" t="str">
        <f t="shared" si="567"/>
        <v/>
      </c>
    </row>
    <row r="6044" spans="1:30" x14ac:dyDescent="0.25">
      <c r="A6044" s="64"/>
      <c r="B6044" s="64"/>
      <c r="C6044" s="66"/>
      <c r="D6044" s="67"/>
      <c r="E6044" s="64"/>
      <c r="F6044" s="64"/>
      <c r="G6044" s="37" t="str">
        <f>IF(E6044="","",IF(OR(E6044="Project Management",E6044="Project Support",E6044="Sprint Management",E6044="Sprint Support"),"NA",ROUND((((VLOOKUP(AD6044,[2]Formula!V:X,3,0)))-SUMIF(AD:AD,AD6044,H:H)),2)))</f>
        <v/>
      </c>
      <c r="H6044" s="71"/>
      <c r="I6044" s="72"/>
      <c r="J6044" s="72"/>
      <c r="K6044" s="38" t="str">
        <f>IF(E6044="","",IF(OR(E6044="Project Management",E6044="Project Support",E6044="Sprint Management",E6044="Sprint Support"),"NA",(((SUMIF(AD:AD,AD6044,H:H)/VLOOKUP(AD6044,[2]Formula!V:X,3,0))*VLOOKUP(AD6044,[2]Formula!V:X,2,0))*H6044)/SUMIF(AD:AD,AD6044,H:H)))</f>
        <v/>
      </c>
      <c r="L6044" s="38" t="str">
        <f t="shared" si="565"/>
        <v/>
      </c>
      <c r="M6044" s="38" t="str">
        <f t="shared" si="566"/>
        <v/>
      </c>
      <c r="N6044" s="38" t="str">
        <f t="shared" si="568"/>
        <v/>
      </c>
      <c r="O6044" s="38" t="str">
        <f t="shared" si="564"/>
        <v/>
      </c>
      <c r="P6044" s="39" t="str">
        <f t="shared" si="569"/>
        <v/>
      </c>
      <c r="AC6044" s="42" t="str">
        <f>IF(B6044="","",VLOOKUP(B6044,[2]Formula!B:C,2,0))</f>
        <v/>
      </c>
      <c r="AD6044" s="43" t="str">
        <f t="shared" si="567"/>
        <v/>
      </c>
    </row>
    <row r="6045" spans="1:30" x14ac:dyDescent="0.25">
      <c r="A6045" s="64"/>
      <c r="B6045" s="64"/>
      <c r="C6045" s="66"/>
      <c r="D6045" s="67"/>
      <c r="E6045" s="64"/>
      <c r="F6045" s="64"/>
      <c r="G6045" s="37" t="str">
        <f>IF(E6045="","",IF(OR(E6045="Project Management",E6045="Project Support",E6045="Sprint Management",E6045="Sprint Support"),"NA",ROUND((((VLOOKUP(AD6045,[2]Formula!V:X,3,0)))-SUMIF(AD:AD,AD6045,H:H)),2)))</f>
        <v/>
      </c>
      <c r="H6045" s="71"/>
      <c r="I6045" s="72"/>
      <c r="J6045" s="72"/>
      <c r="K6045" s="38" t="str">
        <f>IF(E6045="","",IF(OR(E6045="Project Management",E6045="Project Support",E6045="Sprint Management",E6045="Sprint Support"),"NA",(((SUMIF(AD:AD,AD6045,H:H)/VLOOKUP(AD6045,[2]Formula!V:X,3,0))*VLOOKUP(AD6045,[2]Formula!V:X,2,0))*H6045)/SUMIF(AD:AD,AD6045,H:H)))</f>
        <v/>
      </c>
      <c r="L6045" s="38" t="str">
        <f t="shared" si="565"/>
        <v/>
      </c>
      <c r="M6045" s="38" t="str">
        <f t="shared" si="566"/>
        <v/>
      </c>
      <c r="N6045" s="38" t="str">
        <f t="shared" si="568"/>
        <v/>
      </c>
      <c r="O6045" s="38" t="str">
        <f t="shared" si="564"/>
        <v/>
      </c>
      <c r="P6045" s="39" t="str">
        <f t="shared" si="569"/>
        <v/>
      </c>
      <c r="AC6045" s="42" t="str">
        <f>IF(B6045="","",VLOOKUP(B6045,[2]Formula!B:C,2,0))</f>
        <v/>
      </c>
      <c r="AD6045" s="43" t="str">
        <f t="shared" si="567"/>
        <v/>
      </c>
    </row>
    <row r="6046" spans="1:30" x14ac:dyDescent="0.25">
      <c r="A6046" s="64"/>
      <c r="B6046" s="64"/>
      <c r="C6046" s="66"/>
      <c r="D6046" s="67"/>
      <c r="E6046" s="64"/>
      <c r="F6046" s="64"/>
      <c r="G6046" s="37" t="str">
        <f>IF(E6046="","",IF(OR(E6046="Project Management",E6046="Project Support",E6046="Sprint Management",E6046="Sprint Support"),"NA",ROUND((((VLOOKUP(AD6046,[2]Formula!V:X,3,0)))-SUMIF(AD:AD,AD6046,H:H)),2)))</f>
        <v/>
      </c>
      <c r="H6046" s="71"/>
      <c r="I6046" s="72"/>
      <c r="J6046" s="72"/>
      <c r="K6046" s="38" t="str">
        <f>IF(E6046="","",IF(OR(E6046="Project Management",E6046="Project Support",E6046="Sprint Management",E6046="Sprint Support"),"NA",(((SUMIF(AD:AD,AD6046,H:H)/VLOOKUP(AD6046,[2]Formula!V:X,3,0))*VLOOKUP(AD6046,[2]Formula!V:X,2,0))*H6046)/SUMIF(AD:AD,AD6046,H:H)))</f>
        <v/>
      </c>
      <c r="L6046" s="38" t="str">
        <f t="shared" si="565"/>
        <v/>
      </c>
      <c r="M6046" s="38" t="str">
        <f t="shared" si="566"/>
        <v/>
      </c>
      <c r="N6046" s="38" t="str">
        <f t="shared" si="568"/>
        <v/>
      </c>
      <c r="O6046" s="38" t="str">
        <f t="shared" si="564"/>
        <v/>
      </c>
      <c r="P6046" s="39" t="str">
        <f t="shared" si="569"/>
        <v/>
      </c>
      <c r="AC6046" s="42" t="str">
        <f>IF(B6046="","",VLOOKUP(B6046,[2]Formula!B:C,2,0))</f>
        <v/>
      </c>
      <c r="AD6046" s="43" t="str">
        <f t="shared" si="567"/>
        <v/>
      </c>
    </row>
    <row r="6047" spans="1:30" x14ac:dyDescent="0.25">
      <c r="A6047" s="64"/>
      <c r="B6047" s="64"/>
      <c r="C6047" s="66"/>
      <c r="D6047" s="67"/>
      <c r="E6047" s="64"/>
      <c r="F6047" s="64"/>
      <c r="G6047" s="37" t="str">
        <f>IF(E6047="","",IF(OR(E6047="Project Management",E6047="Project Support",E6047="Sprint Management",E6047="Sprint Support"),"NA",ROUND((((VLOOKUP(AD6047,[2]Formula!V:X,3,0)))-SUMIF(AD:AD,AD6047,H:H)),2)))</f>
        <v/>
      </c>
      <c r="H6047" s="71"/>
      <c r="I6047" s="72"/>
      <c r="J6047" s="72"/>
      <c r="K6047" s="38" t="str">
        <f>IF(E6047="","",IF(OR(E6047="Project Management",E6047="Project Support",E6047="Sprint Management",E6047="Sprint Support"),"NA",(((SUMIF(AD:AD,AD6047,H:H)/VLOOKUP(AD6047,[2]Formula!V:X,3,0))*VLOOKUP(AD6047,[2]Formula!V:X,2,0))*H6047)/SUMIF(AD:AD,AD6047,H:H)))</f>
        <v/>
      </c>
      <c r="L6047" s="38" t="str">
        <f t="shared" si="565"/>
        <v/>
      </c>
      <c r="M6047" s="38" t="str">
        <f t="shared" si="566"/>
        <v/>
      </c>
      <c r="N6047" s="38" t="str">
        <f t="shared" si="568"/>
        <v/>
      </c>
      <c r="O6047" s="38" t="str">
        <f t="shared" si="564"/>
        <v/>
      </c>
      <c r="P6047" s="39" t="str">
        <f t="shared" si="569"/>
        <v/>
      </c>
      <c r="AC6047" s="42" t="str">
        <f>IF(B6047="","",VLOOKUP(B6047,[2]Formula!B:C,2,0))</f>
        <v/>
      </c>
      <c r="AD6047" s="43" t="str">
        <f t="shared" si="567"/>
        <v/>
      </c>
    </row>
    <row r="6048" spans="1:30" x14ac:dyDescent="0.25">
      <c r="A6048" s="64"/>
      <c r="B6048" s="64"/>
      <c r="C6048" s="66"/>
      <c r="D6048" s="67"/>
      <c r="E6048" s="64"/>
      <c r="F6048" s="64"/>
      <c r="G6048" s="37" t="str">
        <f>IF(E6048="","",IF(OR(E6048="Project Management",E6048="Project Support",E6048="Sprint Management",E6048="Sprint Support"),"NA",ROUND((((VLOOKUP(AD6048,[2]Formula!V:X,3,0)))-SUMIF(AD:AD,AD6048,H:H)),2)))</f>
        <v/>
      </c>
      <c r="H6048" s="71"/>
      <c r="I6048" s="72"/>
      <c r="J6048" s="72"/>
      <c r="K6048" s="38" t="str">
        <f>IF(E6048="","",IF(OR(E6048="Project Management",E6048="Project Support",E6048="Sprint Management",E6048="Sprint Support"),"NA",(((SUMIF(AD:AD,AD6048,H:H)/VLOOKUP(AD6048,[2]Formula!V:X,3,0))*VLOOKUP(AD6048,[2]Formula!V:X,2,0))*H6048)/SUMIF(AD:AD,AD6048,H:H)))</f>
        <v/>
      </c>
      <c r="L6048" s="38" t="str">
        <f t="shared" si="565"/>
        <v/>
      </c>
      <c r="M6048" s="38" t="str">
        <f t="shared" si="566"/>
        <v/>
      </c>
      <c r="N6048" s="38" t="str">
        <f t="shared" si="568"/>
        <v/>
      </c>
      <c r="O6048" s="38" t="str">
        <f t="shared" si="564"/>
        <v/>
      </c>
      <c r="P6048" s="39" t="str">
        <f t="shared" si="569"/>
        <v/>
      </c>
      <c r="AC6048" s="42" t="str">
        <f>IF(B6048="","",VLOOKUP(B6048,[2]Formula!B:C,2,0))</f>
        <v/>
      </c>
      <c r="AD6048" s="43" t="str">
        <f t="shared" si="567"/>
        <v/>
      </c>
    </row>
    <row r="6049" spans="1:30" x14ac:dyDescent="0.25">
      <c r="A6049" s="64"/>
      <c r="B6049" s="64"/>
      <c r="C6049" s="66"/>
      <c r="D6049" s="67"/>
      <c r="E6049" s="64"/>
      <c r="F6049" s="64"/>
      <c r="G6049" s="37" t="str">
        <f>IF(E6049="","",IF(OR(E6049="Project Management",E6049="Project Support",E6049="Sprint Management",E6049="Sprint Support"),"NA",ROUND((((VLOOKUP(AD6049,[2]Formula!V:X,3,0)))-SUMIF(AD:AD,AD6049,H:H)),2)))</f>
        <v/>
      </c>
      <c r="H6049" s="71"/>
      <c r="I6049" s="72"/>
      <c r="J6049" s="72"/>
      <c r="K6049" s="38" t="str">
        <f>IF(E6049="","",IF(OR(E6049="Project Management",E6049="Project Support",E6049="Sprint Management",E6049="Sprint Support"),"NA",(((SUMIF(AD:AD,AD6049,H:H)/VLOOKUP(AD6049,[2]Formula!V:X,3,0))*VLOOKUP(AD6049,[2]Formula!V:X,2,0))*H6049)/SUMIF(AD:AD,AD6049,H:H)))</f>
        <v/>
      </c>
      <c r="L6049" s="38" t="str">
        <f t="shared" si="565"/>
        <v/>
      </c>
      <c r="M6049" s="38" t="str">
        <f t="shared" si="566"/>
        <v/>
      </c>
      <c r="N6049" s="38" t="str">
        <f t="shared" si="568"/>
        <v/>
      </c>
      <c r="O6049" s="38" t="str">
        <f t="shared" si="564"/>
        <v/>
      </c>
      <c r="P6049" s="39" t="str">
        <f t="shared" si="569"/>
        <v/>
      </c>
      <c r="AC6049" s="42" t="str">
        <f>IF(B6049="","",VLOOKUP(B6049,[2]Formula!B:C,2,0))</f>
        <v/>
      </c>
      <c r="AD6049" s="43" t="str">
        <f t="shared" si="567"/>
        <v/>
      </c>
    </row>
    <row r="6050" spans="1:30" x14ac:dyDescent="0.25">
      <c r="A6050" s="64"/>
      <c r="B6050" s="64"/>
      <c r="C6050" s="66"/>
      <c r="D6050" s="67"/>
      <c r="E6050" s="64"/>
      <c r="F6050" s="64"/>
      <c r="G6050" s="37" t="str">
        <f>IF(E6050="","",IF(OR(E6050="Project Management",E6050="Project Support",E6050="Sprint Management",E6050="Sprint Support"),"NA",ROUND((((VLOOKUP(AD6050,[2]Formula!V:X,3,0)))-SUMIF(AD:AD,AD6050,H:H)),2)))</f>
        <v/>
      </c>
      <c r="H6050" s="71"/>
      <c r="I6050" s="72"/>
      <c r="J6050" s="72"/>
      <c r="K6050" s="38" t="str">
        <f>IF(E6050="","",IF(OR(E6050="Project Management",E6050="Project Support",E6050="Sprint Management",E6050="Sprint Support"),"NA",(((SUMIF(AD:AD,AD6050,H:H)/VLOOKUP(AD6050,[2]Formula!V:X,3,0))*VLOOKUP(AD6050,[2]Formula!V:X,2,0))*H6050)/SUMIF(AD:AD,AD6050,H:H)))</f>
        <v/>
      </c>
      <c r="L6050" s="38" t="str">
        <f t="shared" si="565"/>
        <v/>
      </c>
      <c r="M6050" s="38" t="str">
        <f t="shared" si="566"/>
        <v/>
      </c>
      <c r="N6050" s="38" t="str">
        <f t="shared" si="568"/>
        <v/>
      </c>
      <c r="O6050" s="38" t="str">
        <f t="shared" si="564"/>
        <v/>
      </c>
      <c r="P6050" s="39" t="str">
        <f t="shared" si="569"/>
        <v/>
      </c>
      <c r="AC6050" s="42" t="str">
        <f>IF(B6050="","",VLOOKUP(B6050,[2]Formula!B:C,2,0))</f>
        <v/>
      </c>
      <c r="AD6050" s="43" t="str">
        <f t="shared" si="567"/>
        <v/>
      </c>
    </row>
    <row r="6051" spans="1:30" x14ac:dyDescent="0.25">
      <c r="A6051" s="64"/>
      <c r="B6051" s="64"/>
      <c r="C6051" s="66"/>
      <c r="D6051" s="67"/>
      <c r="E6051" s="64"/>
      <c r="F6051" s="64"/>
      <c r="G6051" s="37" t="str">
        <f>IF(E6051="","",IF(OR(E6051="Project Management",E6051="Project Support",E6051="Sprint Management",E6051="Sprint Support"),"NA",ROUND((((VLOOKUP(AD6051,[2]Formula!V:X,3,0)))-SUMIF(AD:AD,AD6051,H:H)),2)))</f>
        <v/>
      </c>
      <c r="H6051" s="71"/>
      <c r="I6051" s="72"/>
      <c r="J6051" s="72"/>
      <c r="K6051" s="38" t="str">
        <f>IF(E6051="","",IF(OR(E6051="Project Management",E6051="Project Support",E6051="Sprint Management",E6051="Sprint Support"),"NA",(((SUMIF(AD:AD,AD6051,H:H)/VLOOKUP(AD6051,[2]Formula!V:X,3,0))*VLOOKUP(AD6051,[2]Formula!V:X,2,0))*H6051)/SUMIF(AD:AD,AD6051,H:H)))</f>
        <v/>
      </c>
      <c r="L6051" s="38" t="str">
        <f t="shared" si="565"/>
        <v/>
      </c>
      <c r="M6051" s="38" t="str">
        <f t="shared" si="566"/>
        <v/>
      </c>
      <c r="N6051" s="38" t="str">
        <f t="shared" si="568"/>
        <v/>
      </c>
      <c r="O6051" s="38" t="str">
        <f t="shared" si="564"/>
        <v/>
      </c>
      <c r="P6051" s="39" t="str">
        <f t="shared" si="569"/>
        <v/>
      </c>
      <c r="AC6051" s="42" t="str">
        <f>IF(B6051="","",VLOOKUP(B6051,[2]Formula!B:C,2,0))</f>
        <v/>
      </c>
      <c r="AD6051" s="43" t="str">
        <f t="shared" si="567"/>
        <v/>
      </c>
    </row>
    <row r="6052" spans="1:30" x14ac:dyDescent="0.25">
      <c r="A6052" s="64"/>
      <c r="B6052" s="64"/>
      <c r="C6052" s="66"/>
      <c r="D6052" s="67"/>
      <c r="E6052" s="64"/>
      <c r="F6052" s="64"/>
      <c r="G6052" s="37" t="str">
        <f>IF(E6052="","",IF(OR(E6052="Project Management",E6052="Project Support",E6052="Sprint Management",E6052="Sprint Support"),"NA",ROUND((((VLOOKUP(AD6052,[2]Formula!V:X,3,0)))-SUMIF(AD:AD,AD6052,H:H)),2)))</f>
        <v/>
      </c>
      <c r="H6052" s="71"/>
      <c r="I6052" s="72"/>
      <c r="J6052" s="72"/>
      <c r="K6052" s="38" t="str">
        <f>IF(E6052="","",IF(OR(E6052="Project Management",E6052="Project Support",E6052="Sprint Management",E6052="Sprint Support"),"NA",(((SUMIF(AD:AD,AD6052,H:H)/VLOOKUP(AD6052,[2]Formula!V:X,3,0))*VLOOKUP(AD6052,[2]Formula!V:X,2,0))*H6052)/SUMIF(AD:AD,AD6052,H:H)))</f>
        <v/>
      </c>
      <c r="L6052" s="38" t="str">
        <f t="shared" si="565"/>
        <v/>
      </c>
      <c r="M6052" s="38" t="str">
        <f t="shared" si="566"/>
        <v/>
      </c>
      <c r="N6052" s="38" t="str">
        <f t="shared" si="568"/>
        <v/>
      </c>
      <c r="O6052" s="38" t="str">
        <f t="shared" si="564"/>
        <v/>
      </c>
      <c r="P6052" s="39" t="str">
        <f t="shared" si="569"/>
        <v/>
      </c>
      <c r="AC6052" s="42" t="str">
        <f>IF(B6052="","",VLOOKUP(B6052,[2]Formula!B:C,2,0))</f>
        <v/>
      </c>
      <c r="AD6052" s="43" t="str">
        <f t="shared" si="567"/>
        <v/>
      </c>
    </row>
    <row r="6053" spans="1:30" x14ac:dyDescent="0.25">
      <c r="A6053" s="64"/>
      <c r="B6053" s="64"/>
      <c r="C6053" s="66"/>
      <c r="D6053" s="67"/>
      <c r="E6053" s="64"/>
      <c r="F6053" s="64"/>
      <c r="G6053" s="37" t="str">
        <f>IF(E6053="","",IF(OR(E6053="Project Management",E6053="Project Support",E6053="Sprint Management",E6053="Sprint Support"),"NA",ROUND((((VLOOKUP(AD6053,[2]Formula!V:X,3,0)))-SUMIF(AD:AD,AD6053,H:H)),2)))</f>
        <v/>
      </c>
      <c r="H6053" s="71"/>
      <c r="I6053" s="72"/>
      <c r="J6053" s="72"/>
      <c r="K6053" s="38" t="str">
        <f>IF(E6053="","",IF(OR(E6053="Project Management",E6053="Project Support",E6053="Sprint Management",E6053="Sprint Support"),"NA",(((SUMIF(AD:AD,AD6053,H:H)/VLOOKUP(AD6053,[2]Formula!V:X,3,0))*VLOOKUP(AD6053,[2]Formula!V:X,2,0))*H6053)/SUMIF(AD:AD,AD6053,H:H)))</f>
        <v/>
      </c>
      <c r="L6053" s="38" t="str">
        <f t="shared" si="565"/>
        <v/>
      </c>
      <c r="M6053" s="38" t="str">
        <f t="shared" si="566"/>
        <v/>
      </c>
      <c r="N6053" s="38" t="str">
        <f t="shared" si="568"/>
        <v/>
      </c>
      <c r="O6053" s="38" t="str">
        <f t="shared" si="564"/>
        <v/>
      </c>
      <c r="P6053" s="39" t="str">
        <f t="shared" si="569"/>
        <v/>
      </c>
      <c r="AC6053" s="42" t="str">
        <f>IF(B6053="","",VLOOKUP(B6053,[2]Formula!B:C,2,0))</f>
        <v/>
      </c>
      <c r="AD6053" s="43" t="str">
        <f t="shared" si="567"/>
        <v/>
      </c>
    </row>
    <row r="6054" spans="1:30" x14ac:dyDescent="0.25">
      <c r="A6054" s="64"/>
      <c r="B6054" s="64"/>
      <c r="C6054" s="66"/>
      <c r="D6054" s="67"/>
      <c r="E6054" s="64"/>
      <c r="F6054" s="64"/>
      <c r="G6054" s="37" t="str">
        <f>IF(E6054="","",IF(OR(E6054="Project Management",E6054="Project Support",E6054="Sprint Management",E6054="Sprint Support"),"NA",ROUND((((VLOOKUP(AD6054,[2]Formula!V:X,3,0)))-SUMIF(AD:AD,AD6054,H:H)),2)))</f>
        <v/>
      </c>
      <c r="H6054" s="71"/>
      <c r="I6054" s="72"/>
      <c r="J6054" s="72"/>
      <c r="K6054" s="38" t="str">
        <f>IF(E6054="","",IF(OR(E6054="Project Management",E6054="Project Support",E6054="Sprint Management",E6054="Sprint Support"),"NA",(((SUMIF(AD:AD,AD6054,H:H)/VLOOKUP(AD6054,[2]Formula!V:X,3,0))*VLOOKUP(AD6054,[2]Formula!V:X,2,0))*H6054)/SUMIF(AD:AD,AD6054,H:H)))</f>
        <v/>
      </c>
      <c r="L6054" s="38" t="str">
        <f t="shared" si="565"/>
        <v/>
      </c>
      <c r="M6054" s="38" t="str">
        <f t="shared" si="566"/>
        <v/>
      </c>
      <c r="N6054" s="38" t="str">
        <f t="shared" si="568"/>
        <v/>
      </c>
      <c r="O6054" s="38" t="str">
        <f t="shared" si="564"/>
        <v/>
      </c>
      <c r="P6054" s="39" t="str">
        <f t="shared" si="569"/>
        <v/>
      </c>
      <c r="AC6054" s="42" t="str">
        <f>IF(B6054="","",VLOOKUP(B6054,[2]Formula!B:C,2,0))</f>
        <v/>
      </c>
      <c r="AD6054" s="43" t="str">
        <f t="shared" si="567"/>
        <v/>
      </c>
    </row>
    <row r="6055" spans="1:30" x14ac:dyDescent="0.25">
      <c r="A6055" s="64"/>
      <c r="B6055" s="64"/>
      <c r="C6055" s="66"/>
      <c r="D6055" s="67"/>
      <c r="E6055" s="64"/>
      <c r="F6055" s="64"/>
      <c r="G6055" s="37" t="str">
        <f>IF(E6055="","",IF(OR(E6055="Project Management",E6055="Project Support",E6055="Sprint Management",E6055="Sprint Support"),"NA",ROUND((((VLOOKUP(AD6055,[2]Formula!V:X,3,0)))-SUMIF(AD:AD,AD6055,H:H)),2)))</f>
        <v/>
      </c>
      <c r="H6055" s="71"/>
      <c r="I6055" s="72"/>
      <c r="J6055" s="72"/>
      <c r="K6055" s="38" t="str">
        <f>IF(E6055="","",IF(OR(E6055="Project Management",E6055="Project Support",E6055="Sprint Management",E6055="Sprint Support"),"NA",(((SUMIF(AD:AD,AD6055,H:H)/VLOOKUP(AD6055,[2]Formula!V:X,3,0))*VLOOKUP(AD6055,[2]Formula!V:X,2,0))*H6055)/SUMIF(AD:AD,AD6055,H:H)))</f>
        <v/>
      </c>
      <c r="L6055" s="38" t="str">
        <f t="shared" si="565"/>
        <v/>
      </c>
      <c r="M6055" s="38" t="str">
        <f t="shared" si="566"/>
        <v/>
      </c>
      <c r="N6055" s="38" t="str">
        <f t="shared" si="568"/>
        <v/>
      </c>
      <c r="O6055" s="38" t="str">
        <f t="shared" si="564"/>
        <v/>
      </c>
      <c r="P6055" s="39" t="str">
        <f t="shared" si="569"/>
        <v/>
      </c>
      <c r="AC6055" s="42" t="str">
        <f>IF(B6055="","",VLOOKUP(B6055,[2]Formula!B:C,2,0))</f>
        <v/>
      </c>
      <c r="AD6055" s="43" t="str">
        <f t="shared" si="567"/>
        <v/>
      </c>
    </row>
    <row r="6056" spans="1:30" x14ac:dyDescent="0.25">
      <c r="A6056" s="64"/>
      <c r="B6056" s="64"/>
      <c r="C6056" s="66"/>
      <c r="D6056" s="67"/>
      <c r="E6056" s="64"/>
      <c r="F6056" s="64"/>
      <c r="G6056" s="37" t="str">
        <f>IF(E6056="","",IF(OR(E6056="Project Management",E6056="Project Support",E6056="Sprint Management",E6056="Sprint Support"),"NA",ROUND((((VLOOKUP(AD6056,[2]Formula!V:X,3,0)))-SUMIF(AD:AD,AD6056,H:H)),2)))</f>
        <v/>
      </c>
      <c r="H6056" s="71"/>
      <c r="I6056" s="72"/>
      <c r="J6056" s="72"/>
      <c r="K6056" s="38" t="str">
        <f>IF(E6056="","",IF(OR(E6056="Project Management",E6056="Project Support",E6056="Sprint Management",E6056="Sprint Support"),"NA",(((SUMIF(AD:AD,AD6056,H:H)/VLOOKUP(AD6056,[2]Formula!V:X,3,0))*VLOOKUP(AD6056,[2]Formula!V:X,2,0))*H6056)/SUMIF(AD:AD,AD6056,H:H)))</f>
        <v/>
      </c>
      <c r="L6056" s="38" t="str">
        <f t="shared" si="565"/>
        <v/>
      </c>
      <c r="M6056" s="38" t="str">
        <f t="shared" si="566"/>
        <v/>
      </c>
      <c r="N6056" s="38" t="str">
        <f t="shared" si="568"/>
        <v/>
      </c>
      <c r="O6056" s="38" t="str">
        <f t="shared" si="564"/>
        <v/>
      </c>
      <c r="P6056" s="39" t="str">
        <f t="shared" si="569"/>
        <v/>
      </c>
      <c r="AC6056" s="42" t="str">
        <f>IF(B6056="","",VLOOKUP(B6056,[2]Formula!B:C,2,0))</f>
        <v/>
      </c>
      <c r="AD6056" s="43" t="str">
        <f t="shared" si="567"/>
        <v/>
      </c>
    </row>
    <row r="6057" spans="1:30" x14ac:dyDescent="0.25">
      <c r="A6057" s="64"/>
      <c r="B6057" s="64"/>
      <c r="C6057" s="66"/>
      <c r="D6057" s="67"/>
      <c r="E6057" s="64"/>
      <c r="F6057" s="64"/>
      <c r="G6057" s="37" t="str">
        <f>IF(E6057="","",IF(OR(E6057="Project Management",E6057="Project Support",E6057="Sprint Management",E6057="Sprint Support"),"NA",ROUND((((VLOOKUP(AD6057,[2]Formula!V:X,3,0)))-SUMIF(AD:AD,AD6057,H:H)),2)))</f>
        <v/>
      </c>
      <c r="H6057" s="71"/>
      <c r="I6057" s="72"/>
      <c r="J6057" s="72"/>
      <c r="K6057" s="38" t="str">
        <f>IF(E6057="","",IF(OR(E6057="Project Management",E6057="Project Support",E6057="Sprint Management",E6057="Sprint Support"),"NA",(((SUMIF(AD:AD,AD6057,H:H)/VLOOKUP(AD6057,[2]Formula!V:X,3,0))*VLOOKUP(AD6057,[2]Formula!V:X,2,0))*H6057)/SUMIF(AD:AD,AD6057,H:H)))</f>
        <v/>
      </c>
      <c r="L6057" s="38" t="str">
        <f t="shared" si="565"/>
        <v/>
      </c>
      <c r="M6057" s="38" t="str">
        <f t="shared" si="566"/>
        <v/>
      </c>
      <c r="N6057" s="38" t="str">
        <f t="shared" si="568"/>
        <v/>
      </c>
      <c r="O6057" s="38" t="str">
        <f t="shared" si="564"/>
        <v/>
      </c>
      <c r="P6057" s="39" t="str">
        <f t="shared" si="569"/>
        <v/>
      </c>
      <c r="AC6057" s="42" t="str">
        <f>IF(B6057="","",VLOOKUP(B6057,[2]Formula!B:C,2,0))</f>
        <v/>
      </c>
      <c r="AD6057" s="43" t="str">
        <f t="shared" si="567"/>
        <v/>
      </c>
    </row>
    <row r="6058" spans="1:30" x14ac:dyDescent="0.25">
      <c r="A6058" s="64"/>
      <c r="B6058" s="64"/>
      <c r="C6058" s="66"/>
      <c r="D6058" s="67"/>
      <c r="E6058" s="64"/>
      <c r="F6058" s="64"/>
      <c r="G6058" s="37" t="str">
        <f>IF(E6058="","",IF(OR(E6058="Project Management",E6058="Project Support",E6058="Sprint Management",E6058="Sprint Support"),"NA",ROUND((((VLOOKUP(AD6058,[2]Formula!V:X,3,0)))-SUMIF(AD:AD,AD6058,H:H)),2)))</f>
        <v/>
      </c>
      <c r="H6058" s="71"/>
      <c r="I6058" s="72"/>
      <c r="J6058" s="72"/>
      <c r="K6058" s="38" t="str">
        <f>IF(E6058="","",IF(OR(E6058="Project Management",E6058="Project Support",E6058="Sprint Management",E6058="Sprint Support"),"NA",(((SUMIF(AD:AD,AD6058,H:H)/VLOOKUP(AD6058,[2]Formula!V:X,3,0))*VLOOKUP(AD6058,[2]Formula!V:X,2,0))*H6058)/SUMIF(AD:AD,AD6058,H:H)))</f>
        <v/>
      </c>
      <c r="L6058" s="38" t="str">
        <f t="shared" si="565"/>
        <v/>
      </c>
      <c r="M6058" s="38" t="str">
        <f t="shared" si="566"/>
        <v/>
      </c>
      <c r="N6058" s="38" t="str">
        <f t="shared" si="568"/>
        <v/>
      </c>
      <c r="O6058" s="38" t="str">
        <f t="shared" si="564"/>
        <v/>
      </c>
      <c r="P6058" s="39" t="str">
        <f t="shared" si="569"/>
        <v/>
      </c>
      <c r="AC6058" s="42" t="str">
        <f>IF(B6058="","",VLOOKUP(B6058,[2]Formula!B:C,2,0))</f>
        <v/>
      </c>
      <c r="AD6058" s="43" t="str">
        <f t="shared" si="567"/>
        <v/>
      </c>
    </row>
    <row r="6059" spans="1:30" x14ac:dyDescent="0.25">
      <c r="A6059" s="64"/>
      <c r="B6059" s="64"/>
      <c r="C6059" s="66"/>
      <c r="D6059" s="67"/>
      <c r="E6059" s="64"/>
      <c r="F6059" s="64"/>
      <c r="G6059" s="37" t="str">
        <f>IF(E6059="","",IF(OR(E6059="Project Management",E6059="Project Support",E6059="Sprint Management",E6059="Sprint Support"),"NA",ROUND((((VLOOKUP(AD6059,[2]Formula!V:X,3,0)))-SUMIF(AD:AD,AD6059,H:H)),2)))</f>
        <v/>
      </c>
      <c r="H6059" s="71"/>
      <c r="I6059" s="72"/>
      <c r="J6059" s="72"/>
      <c r="K6059" s="38" t="str">
        <f>IF(E6059="","",IF(OR(E6059="Project Management",E6059="Project Support",E6059="Sprint Management",E6059="Sprint Support"),"NA",(((SUMIF(AD:AD,AD6059,H:H)/VLOOKUP(AD6059,[2]Formula!V:X,3,0))*VLOOKUP(AD6059,[2]Formula!V:X,2,0))*H6059)/SUMIF(AD:AD,AD6059,H:H)))</f>
        <v/>
      </c>
      <c r="L6059" s="38" t="str">
        <f t="shared" si="565"/>
        <v/>
      </c>
      <c r="M6059" s="38" t="str">
        <f t="shared" si="566"/>
        <v/>
      </c>
      <c r="N6059" s="38" t="str">
        <f t="shared" si="568"/>
        <v/>
      </c>
      <c r="O6059" s="38" t="str">
        <f t="shared" si="564"/>
        <v/>
      </c>
      <c r="P6059" s="39" t="str">
        <f t="shared" si="569"/>
        <v/>
      </c>
      <c r="AC6059" s="42" t="str">
        <f>IF(B6059="","",VLOOKUP(B6059,[2]Formula!B:C,2,0))</f>
        <v/>
      </c>
      <c r="AD6059" s="43" t="str">
        <f t="shared" si="567"/>
        <v/>
      </c>
    </row>
    <row r="6060" spans="1:30" x14ac:dyDescent="0.25">
      <c r="A6060" s="64"/>
      <c r="B6060" s="64"/>
      <c r="C6060" s="66"/>
      <c r="D6060" s="67"/>
      <c r="E6060" s="64"/>
      <c r="F6060" s="64"/>
      <c r="G6060" s="37" t="str">
        <f>IF(E6060="","",IF(OR(E6060="Project Management",E6060="Project Support",E6060="Sprint Management",E6060="Sprint Support"),"NA",ROUND((((VLOOKUP(AD6060,[2]Formula!V:X,3,0)))-SUMIF(AD:AD,AD6060,H:H)),2)))</f>
        <v/>
      </c>
      <c r="H6060" s="71"/>
      <c r="I6060" s="72"/>
      <c r="J6060" s="72"/>
      <c r="K6060" s="38" t="str">
        <f>IF(E6060="","",IF(OR(E6060="Project Management",E6060="Project Support",E6060="Sprint Management",E6060="Sprint Support"),"NA",(((SUMIF(AD:AD,AD6060,H:H)/VLOOKUP(AD6060,[2]Formula!V:X,3,0))*VLOOKUP(AD6060,[2]Formula!V:X,2,0))*H6060)/SUMIF(AD:AD,AD6060,H:H)))</f>
        <v/>
      </c>
      <c r="L6060" s="38" t="str">
        <f t="shared" si="565"/>
        <v/>
      </c>
      <c r="M6060" s="38" t="str">
        <f t="shared" si="566"/>
        <v/>
      </c>
      <c r="N6060" s="38" t="str">
        <f t="shared" si="568"/>
        <v/>
      </c>
      <c r="O6060" s="38" t="str">
        <f t="shared" si="564"/>
        <v/>
      </c>
      <c r="P6060" s="39" t="str">
        <f t="shared" si="569"/>
        <v/>
      </c>
      <c r="AC6060" s="42" t="str">
        <f>IF(B6060="","",VLOOKUP(B6060,[2]Formula!B:C,2,0))</f>
        <v/>
      </c>
      <c r="AD6060" s="43" t="str">
        <f t="shared" si="567"/>
        <v/>
      </c>
    </row>
    <row r="6061" spans="1:30" x14ac:dyDescent="0.25">
      <c r="A6061" s="64"/>
      <c r="B6061" s="64"/>
      <c r="C6061" s="66"/>
      <c r="D6061" s="67"/>
      <c r="E6061" s="64"/>
      <c r="F6061" s="64"/>
      <c r="G6061" s="37" t="str">
        <f>IF(E6061="","",IF(OR(E6061="Project Management",E6061="Project Support",E6061="Sprint Management",E6061="Sprint Support"),"NA",ROUND((((VLOOKUP(AD6061,[2]Formula!V:X,3,0)))-SUMIF(AD:AD,AD6061,H:H)),2)))</f>
        <v/>
      </c>
      <c r="H6061" s="71"/>
      <c r="I6061" s="72"/>
      <c r="J6061" s="72"/>
      <c r="K6061" s="38" t="str">
        <f>IF(E6061="","",IF(OR(E6061="Project Management",E6061="Project Support",E6061="Sprint Management",E6061="Sprint Support"),"NA",(((SUMIF(AD:AD,AD6061,H:H)/VLOOKUP(AD6061,[2]Formula!V:X,3,0))*VLOOKUP(AD6061,[2]Formula!V:X,2,0))*H6061)/SUMIF(AD:AD,AD6061,H:H)))</f>
        <v/>
      </c>
      <c r="L6061" s="38" t="str">
        <f t="shared" si="565"/>
        <v/>
      </c>
      <c r="M6061" s="38" t="str">
        <f t="shared" si="566"/>
        <v/>
      </c>
      <c r="N6061" s="38" t="str">
        <f t="shared" si="568"/>
        <v/>
      </c>
      <c r="O6061" s="38" t="str">
        <f t="shared" si="564"/>
        <v/>
      </c>
      <c r="P6061" s="39" t="str">
        <f t="shared" si="569"/>
        <v/>
      </c>
      <c r="AC6061" s="42" t="str">
        <f>IF(B6061="","",VLOOKUP(B6061,[2]Formula!B:C,2,0))</f>
        <v/>
      </c>
      <c r="AD6061" s="43" t="str">
        <f t="shared" si="567"/>
        <v/>
      </c>
    </row>
    <row r="6062" spans="1:30" x14ac:dyDescent="0.25">
      <c r="A6062" s="64"/>
      <c r="B6062" s="64"/>
      <c r="C6062" s="66"/>
      <c r="D6062" s="67"/>
      <c r="E6062" s="64"/>
      <c r="F6062" s="64"/>
      <c r="G6062" s="37" t="str">
        <f>IF(E6062="","",IF(OR(E6062="Project Management",E6062="Project Support",E6062="Sprint Management",E6062="Sprint Support"),"NA",ROUND((((VLOOKUP(AD6062,[2]Formula!V:X,3,0)))-SUMIF(AD:AD,AD6062,H:H)),2)))</f>
        <v/>
      </c>
      <c r="H6062" s="71"/>
      <c r="I6062" s="72"/>
      <c r="J6062" s="72"/>
      <c r="K6062" s="38" t="str">
        <f>IF(E6062="","",IF(OR(E6062="Project Management",E6062="Project Support",E6062="Sprint Management",E6062="Sprint Support"),"NA",(((SUMIF(AD:AD,AD6062,H:H)/VLOOKUP(AD6062,[2]Formula!V:X,3,0))*VLOOKUP(AD6062,[2]Formula!V:X,2,0))*H6062)/SUMIF(AD:AD,AD6062,H:H)))</f>
        <v/>
      </c>
      <c r="L6062" s="38" t="str">
        <f t="shared" si="565"/>
        <v/>
      </c>
      <c r="M6062" s="38" t="str">
        <f t="shared" si="566"/>
        <v/>
      </c>
      <c r="N6062" s="38" t="str">
        <f t="shared" si="568"/>
        <v/>
      </c>
      <c r="O6062" s="38" t="str">
        <f t="shared" si="564"/>
        <v/>
      </c>
      <c r="P6062" s="39" t="str">
        <f t="shared" si="569"/>
        <v/>
      </c>
      <c r="AC6062" s="42" t="str">
        <f>IF(B6062="","",VLOOKUP(B6062,[2]Formula!B:C,2,0))</f>
        <v/>
      </c>
      <c r="AD6062" s="43" t="str">
        <f t="shared" si="567"/>
        <v/>
      </c>
    </row>
    <row r="6063" spans="1:30" x14ac:dyDescent="0.25">
      <c r="A6063" s="64"/>
      <c r="B6063" s="64"/>
      <c r="C6063" s="66"/>
      <c r="D6063" s="67"/>
      <c r="E6063" s="64"/>
      <c r="F6063" s="64"/>
      <c r="G6063" s="37" t="str">
        <f>IF(E6063="","",IF(OR(E6063="Project Management",E6063="Project Support",E6063="Sprint Management",E6063="Sprint Support"),"NA",ROUND((((VLOOKUP(AD6063,[2]Formula!V:X,3,0)))-SUMIF(AD:AD,AD6063,H:H)),2)))</f>
        <v/>
      </c>
      <c r="H6063" s="71"/>
      <c r="I6063" s="72"/>
      <c r="J6063" s="72"/>
      <c r="K6063" s="38" t="str">
        <f>IF(E6063="","",IF(OR(E6063="Project Management",E6063="Project Support",E6063="Sprint Management",E6063="Sprint Support"),"NA",(((SUMIF(AD:AD,AD6063,H:H)/VLOOKUP(AD6063,[2]Formula!V:X,3,0))*VLOOKUP(AD6063,[2]Formula!V:X,2,0))*H6063)/SUMIF(AD:AD,AD6063,H:H)))</f>
        <v/>
      </c>
      <c r="L6063" s="38" t="str">
        <f t="shared" si="565"/>
        <v/>
      </c>
      <c r="M6063" s="38" t="str">
        <f t="shared" si="566"/>
        <v/>
      </c>
      <c r="N6063" s="38" t="str">
        <f t="shared" si="568"/>
        <v/>
      </c>
      <c r="O6063" s="38" t="str">
        <f t="shared" si="564"/>
        <v/>
      </c>
      <c r="P6063" s="39" t="str">
        <f t="shared" si="569"/>
        <v/>
      </c>
      <c r="AC6063" s="42" t="str">
        <f>IF(B6063="","",VLOOKUP(B6063,[2]Formula!B:C,2,0))</f>
        <v/>
      </c>
      <c r="AD6063" s="43" t="str">
        <f t="shared" si="567"/>
        <v/>
      </c>
    </row>
    <row r="6064" spans="1:30" x14ac:dyDescent="0.25">
      <c r="A6064" s="64"/>
      <c r="B6064" s="64"/>
      <c r="C6064" s="66"/>
      <c r="D6064" s="67"/>
      <c r="E6064" s="64"/>
      <c r="F6064" s="64"/>
      <c r="G6064" s="37" t="str">
        <f>IF(E6064="","",IF(OR(E6064="Project Management",E6064="Project Support",E6064="Sprint Management",E6064="Sprint Support"),"NA",ROUND((((VLOOKUP(AD6064,[2]Formula!V:X,3,0)))-SUMIF(AD:AD,AD6064,H:H)),2)))</f>
        <v/>
      </c>
      <c r="H6064" s="71"/>
      <c r="I6064" s="72"/>
      <c r="J6064" s="72"/>
      <c r="K6064" s="38" t="str">
        <f>IF(E6064="","",IF(OR(E6064="Project Management",E6064="Project Support",E6064="Sprint Management",E6064="Sprint Support"),"NA",(((SUMIF(AD:AD,AD6064,H:H)/VLOOKUP(AD6064,[2]Formula!V:X,3,0))*VLOOKUP(AD6064,[2]Formula!V:X,2,0))*H6064)/SUMIF(AD:AD,AD6064,H:H)))</f>
        <v/>
      </c>
      <c r="L6064" s="38" t="str">
        <f t="shared" si="565"/>
        <v/>
      </c>
      <c r="M6064" s="38" t="str">
        <f t="shared" si="566"/>
        <v/>
      </c>
      <c r="N6064" s="38" t="str">
        <f t="shared" si="568"/>
        <v/>
      </c>
      <c r="O6064" s="38" t="str">
        <f t="shared" si="564"/>
        <v/>
      </c>
      <c r="P6064" s="39" t="str">
        <f t="shared" si="569"/>
        <v/>
      </c>
      <c r="AC6064" s="42" t="str">
        <f>IF(B6064="","",VLOOKUP(B6064,[2]Formula!B:C,2,0))</f>
        <v/>
      </c>
      <c r="AD6064" s="43" t="str">
        <f t="shared" si="567"/>
        <v/>
      </c>
    </row>
    <row r="6065" spans="1:30" x14ac:dyDescent="0.25">
      <c r="A6065" s="64"/>
      <c r="B6065" s="64"/>
      <c r="C6065" s="66"/>
      <c r="D6065" s="67"/>
      <c r="E6065" s="64"/>
      <c r="F6065" s="64"/>
      <c r="G6065" s="37" t="str">
        <f>IF(E6065="","",IF(OR(E6065="Project Management",E6065="Project Support",E6065="Sprint Management",E6065="Sprint Support"),"NA",ROUND((((VLOOKUP(AD6065,[2]Formula!V:X,3,0)))-SUMIF(AD:AD,AD6065,H:H)),2)))</f>
        <v/>
      </c>
      <c r="H6065" s="71"/>
      <c r="I6065" s="72"/>
      <c r="J6065" s="72"/>
      <c r="K6065" s="38" t="str">
        <f>IF(E6065="","",IF(OR(E6065="Project Management",E6065="Project Support",E6065="Sprint Management",E6065="Sprint Support"),"NA",(((SUMIF(AD:AD,AD6065,H:H)/VLOOKUP(AD6065,[2]Formula!V:X,3,0))*VLOOKUP(AD6065,[2]Formula!V:X,2,0))*H6065)/SUMIF(AD:AD,AD6065,H:H)))</f>
        <v/>
      </c>
      <c r="L6065" s="38" t="str">
        <f t="shared" si="565"/>
        <v/>
      </c>
      <c r="M6065" s="38" t="str">
        <f t="shared" si="566"/>
        <v/>
      </c>
      <c r="N6065" s="38" t="str">
        <f t="shared" si="568"/>
        <v/>
      </c>
      <c r="O6065" s="38" t="str">
        <f t="shared" si="564"/>
        <v/>
      </c>
      <c r="P6065" s="39" t="str">
        <f t="shared" si="569"/>
        <v/>
      </c>
      <c r="AC6065" s="42" t="str">
        <f>IF(B6065="","",VLOOKUP(B6065,[2]Formula!B:C,2,0))</f>
        <v/>
      </c>
      <c r="AD6065" s="43" t="str">
        <f t="shared" si="567"/>
        <v/>
      </c>
    </row>
    <row r="6066" spans="1:30" x14ac:dyDescent="0.25">
      <c r="A6066" s="64"/>
      <c r="B6066" s="64"/>
      <c r="C6066" s="66"/>
      <c r="D6066" s="67"/>
      <c r="E6066" s="64"/>
      <c r="F6066" s="64"/>
      <c r="G6066" s="37" t="str">
        <f>IF(E6066="","",IF(OR(E6066="Project Management",E6066="Project Support",E6066="Sprint Management",E6066="Sprint Support"),"NA",ROUND((((VLOOKUP(AD6066,[2]Formula!V:X,3,0)))-SUMIF(AD:AD,AD6066,H:H)),2)))</f>
        <v/>
      </c>
      <c r="H6066" s="71"/>
      <c r="I6066" s="72"/>
      <c r="J6066" s="72"/>
      <c r="K6066" s="38" t="str">
        <f>IF(E6066="","",IF(OR(E6066="Project Management",E6066="Project Support",E6066="Sprint Management",E6066="Sprint Support"),"NA",(((SUMIF(AD:AD,AD6066,H:H)/VLOOKUP(AD6066,[2]Formula!V:X,3,0))*VLOOKUP(AD6066,[2]Formula!V:X,2,0))*H6066)/SUMIF(AD:AD,AD6066,H:H)))</f>
        <v/>
      </c>
      <c r="L6066" s="38" t="str">
        <f t="shared" si="565"/>
        <v/>
      </c>
      <c r="M6066" s="38" t="str">
        <f t="shared" si="566"/>
        <v/>
      </c>
      <c r="N6066" s="38" t="str">
        <f t="shared" si="568"/>
        <v/>
      </c>
      <c r="O6066" s="38" t="str">
        <f t="shared" si="564"/>
        <v/>
      </c>
      <c r="P6066" s="39" t="str">
        <f t="shared" si="569"/>
        <v/>
      </c>
      <c r="AC6066" s="42" t="str">
        <f>IF(B6066="","",VLOOKUP(B6066,[2]Formula!B:C,2,0))</f>
        <v/>
      </c>
      <c r="AD6066" s="43" t="str">
        <f t="shared" si="567"/>
        <v/>
      </c>
    </row>
    <row r="6067" spans="1:30" x14ac:dyDescent="0.25">
      <c r="A6067" s="64"/>
      <c r="B6067" s="64"/>
      <c r="C6067" s="66"/>
      <c r="D6067" s="67"/>
      <c r="E6067" s="64"/>
      <c r="F6067" s="64"/>
      <c r="G6067" s="37" t="str">
        <f>IF(E6067="","",IF(OR(E6067="Project Management",E6067="Project Support",E6067="Sprint Management",E6067="Sprint Support"),"NA",ROUND((((VLOOKUP(AD6067,[2]Formula!V:X,3,0)))-SUMIF(AD:AD,AD6067,H:H)),2)))</f>
        <v/>
      </c>
      <c r="H6067" s="71"/>
      <c r="I6067" s="72"/>
      <c r="J6067" s="72"/>
      <c r="K6067" s="38" t="str">
        <f>IF(E6067="","",IF(OR(E6067="Project Management",E6067="Project Support",E6067="Sprint Management",E6067="Sprint Support"),"NA",(((SUMIF(AD:AD,AD6067,H:H)/VLOOKUP(AD6067,[2]Formula!V:X,3,0))*VLOOKUP(AD6067,[2]Formula!V:X,2,0))*H6067)/SUMIF(AD:AD,AD6067,H:H)))</f>
        <v/>
      </c>
      <c r="L6067" s="38" t="str">
        <f t="shared" si="565"/>
        <v/>
      </c>
      <c r="M6067" s="38" t="str">
        <f t="shared" si="566"/>
        <v/>
      </c>
      <c r="N6067" s="38" t="str">
        <f t="shared" si="568"/>
        <v/>
      </c>
      <c r="O6067" s="38" t="str">
        <f t="shared" si="564"/>
        <v/>
      </c>
      <c r="P6067" s="39" t="str">
        <f t="shared" si="569"/>
        <v/>
      </c>
      <c r="AC6067" s="42" t="str">
        <f>IF(B6067="","",VLOOKUP(B6067,[2]Formula!B:C,2,0))</f>
        <v/>
      </c>
      <c r="AD6067" s="43" t="str">
        <f t="shared" si="567"/>
        <v/>
      </c>
    </row>
    <row r="6068" spans="1:30" x14ac:dyDescent="0.25">
      <c r="A6068" s="64"/>
      <c r="B6068" s="64"/>
      <c r="C6068" s="66"/>
      <c r="D6068" s="67"/>
      <c r="E6068" s="64"/>
      <c r="F6068" s="64"/>
      <c r="G6068" s="37" t="str">
        <f>IF(E6068="","",IF(OR(E6068="Project Management",E6068="Project Support",E6068="Sprint Management",E6068="Sprint Support"),"NA",ROUND((((VLOOKUP(AD6068,[2]Formula!V:X,3,0)))-SUMIF(AD:AD,AD6068,H:H)),2)))</f>
        <v/>
      </c>
      <c r="H6068" s="71"/>
      <c r="I6068" s="72"/>
      <c r="J6068" s="72"/>
      <c r="K6068" s="38" t="str">
        <f>IF(E6068="","",IF(OR(E6068="Project Management",E6068="Project Support",E6068="Sprint Management",E6068="Sprint Support"),"NA",(((SUMIF(AD:AD,AD6068,H:H)/VLOOKUP(AD6068,[2]Formula!V:X,3,0))*VLOOKUP(AD6068,[2]Formula!V:X,2,0))*H6068)/SUMIF(AD:AD,AD6068,H:H)))</f>
        <v/>
      </c>
      <c r="L6068" s="38" t="str">
        <f t="shared" si="565"/>
        <v/>
      </c>
      <c r="M6068" s="38" t="str">
        <f t="shared" si="566"/>
        <v/>
      </c>
      <c r="N6068" s="38" t="str">
        <f t="shared" si="568"/>
        <v/>
      </c>
      <c r="O6068" s="38" t="str">
        <f t="shared" si="564"/>
        <v/>
      </c>
      <c r="P6068" s="39" t="str">
        <f t="shared" si="569"/>
        <v/>
      </c>
      <c r="AC6068" s="42" t="str">
        <f>IF(B6068="","",VLOOKUP(B6068,[2]Formula!B:C,2,0))</f>
        <v/>
      </c>
      <c r="AD6068" s="43" t="str">
        <f t="shared" si="567"/>
        <v/>
      </c>
    </row>
    <row r="6069" spans="1:30" x14ac:dyDescent="0.25">
      <c r="A6069" s="64"/>
      <c r="B6069" s="64"/>
      <c r="C6069" s="66"/>
      <c r="D6069" s="67"/>
      <c r="E6069" s="64"/>
      <c r="F6069" s="64"/>
      <c r="G6069" s="37" t="str">
        <f>IF(E6069="","",IF(OR(E6069="Project Management",E6069="Project Support",E6069="Sprint Management",E6069="Sprint Support"),"NA",ROUND((((VLOOKUP(AD6069,[2]Formula!V:X,3,0)))-SUMIF(AD:AD,AD6069,H:H)),2)))</f>
        <v/>
      </c>
      <c r="H6069" s="71"/>
      <c r="I6069" s="72"/>
      <c r="J6069" s="72"/>
      <c r="K6069" s="38" t="str">
        <f>IF(E6069="","",IF(OR(E6069="Project Management",E6069="Project Support",E6069="Sprint Management",E6069="Sprint Support"),"NA",(((SUMIF(AD:AD,AD6069,H:H)/VLOOKUP(AD6069,[2]Formula!V:X,3,0))*VLOOKUP(AD6069,[2]Formula!V:X,2,0))*H6069)/SUMIF(AD:AD,AD6069,H:H)))</f>
        <v/>
      </c>
      <c r="L6069" s="38" t="str">
        <f t="shared" si="565"/>
        <v/>
      </c>
      <c r="M6069" s="38" t="str">
        <f t="shared" si="566"/>
        <v/>
      </c>
      <c r="N6069" s="38" t="str">
        <f t="shared" si="568"/>
        <v/>
      </c>
      <c r="O6069" s="38" t="str">
        <f t="shared" ref="O6069:O6132" si="570">IFERROR(L6069/M6069,"")</f>
        <v/>
      </c>
      <c r="P6069" s="39" t="str">
        <f t="shared" si="569"/>
        <v/>
      </c>
      <c r="AC6069" s="42" t="str">
        <f>IF(B6069="","",VLOOKUP(B6069,[2]Formula!B:C,2,0))</f>
        <v/>
      </c>
      <c r="AD6069" s="43" t="str">
        <f t="shared" si="567"/>
        <v/>
      </c>
    </row>
    <row r="6070" spans="1:30" x14ac:dyDescent="0.25">
      <c r="A6070" s="64"/>
      <c r="B6070" s="64"/>
      <c r="C6070" s="66"/>
      <c r="D6070" s="67"/>
      <c r="E6070" s="64"/>
      <c r="F6070" s="64"/>
      <c r="G6070" s="37" t="str">
        <f>IF(E6070="","",IF(OR(E6070="Project Management",E6070="Project Support",E6070="Sprint Management",E6070="Sprint Support"),"NA",ROUND((((VLOOKUP(AD6070,[2]Formula!V:X,3,0)))-SUMIF(AD:AD,AD6070,H:H)),2)))</f>
        <v/>
      </c>
      <c r="H6070" s="71"/>
      <c r="I6070" s="72"/>
      <c r="J6070" s="72"/>
      <c r="K6070" s="38" t="str">
        <f>IF(E6070="","",IF(OR(E6070="Project Management",E6070="Project Support",E6070="Sprint Management",E6070="Sprint Support"),"NA",(((SUMIF(AD:AD,AD6070,H:H)/VLOOKUP(AD6070,[2]Formula!V:X,3,0))*VLOOKUP(AD6070,[2]Formula!V:X,2,0))*H6070)/SUMIF(AD:AD,AD6070,H:H)))</f>
        <v/>
      </c>
      <c r="L6070" s="38" t="str">
        <f t="shared" si="565"/>
        <v/>
      </c>
      <c r="M6070" s="38" t="str">
        <f t="shared" si="566"/>
        <v/>
      </c>
      <c r="N6070" s="38" t="str">
        <f t="shared" si="568"/>
        <v/>
      </c>
      <c r="O6070" s="38" t="str">
        <f t="shared" si="570"/>
        <v/>
      </c>
      <c r="P6070" s="39" t="str">
        <f t="shared" si="569"/>
        <v/>
      </c>
      <c r="AC6070" s="42" t="str">
        <f>IF(B6070="","",VLOOKUP(B6070,[2]Formula!B:C,2,0))</f>
        <v/>
      </c>
      <c r="AD6070" s="43" t="str">
        <f t="shared" si="567"/>
        <v/>
      </c>
    </row>
    <row r="6071" spans="1:30" x14ac:dyDescent="0.25">
      <c r="A6071" s="64"/>
      <c r="B6071" s="64"/>
      <c r="C6071" s="66"/>
      <c r="D6071" s="67"/>
      <c r="E6071" s="64"/>
      <c r="F6071" s="64"/>
      <c r="G6071" s="37" t="str">
        <f>IF(E6071="","",IF(OR(E6071="Project Management",E6071="Project Support",E6071="Sprint Management",E6071="Sprint Support"),"NA",ROUND((((VLOOKUP(AD6071,[2]Formula!V:X,3,0)))-SUMIF(AD:AD,AD6071,H:H)),2)))</f>
        <v/>
      </c>
      <c r="H6071" s="71"/>
      <c r="I6071" s="72"/>
      <c r="J6071" s="72"/>
      <c r="K6071" s="38" t="str">
        <f>IF(E6071="","",IF(OR(E6071="Project Management",E6071="Project Support",E6071="Sprint Management",E6071="Sprint Support"),"NA",(((SUMIF(AD:AD,AD6071,H:H)/VLOOKUP(AD6071,[2]Formula!V:X,3,0))*VLOOKUP(AD6071,[2]Formula!V:X,2,0))*H6071)/SUMIF(AD:AD,AD6071,H:H)))</f>
        <v/>
      </c>
      <c r="L6071" s="38" t="str">
        <f t="shared" si="565"/>
        <v/>
      </c>
      <c r="M6071" s="38" t="str">
        <f t="shared" si="566"/>
        <v/>
      </c>
      <c r="N6071" s="38" t="str">
        <f t="shared" si="568"/>
        <v/>
      </c>
      <c r="O6071" s="38" t="str">
        <f t="shared" si="570"/>
        <v/>
      </c>
      <c r="P6071" s="39" t="str">
        <f t="shared" si="569"/>
        <v/>
      </c>
      <c r="AC6071" s="42" t="str">
        <f>IF(B6071="","",VLOOKUP(B6071,[2]Formula!B:C,2,0))</f>
        <v/>
      </c>
      <c r="AD6071" s="43" t="str">
        <f t="shared" si="567"/>
        <v/>
      </c>
    </row>
    <row r="6072" spans="1:30" x14ac:dyDescent="0.25">
      <c r="A6072" s="64"/>
      <c r="B6072" s="64"/>
      <c r="C6072" s="66"/>
      <c r="D6072" s="67"/>
      <c r="E6072" s="64"/>
      <c r="F6072" s="64"/>
      <c r="G6072" s="37" t="str">
        <f>IF(E6072="","",IF(OR(E6072="Project Management",E6072="Project Support",E6072="Sprint Management",E6072="Sprint Support"),"NA",ROUND((((VLOOKUP(AD6072,[2]Formula!V:X,3,0)))-SUMIF(AD:AD,AD6072,H:H)),2)))</f>
        <v/>
      </c>
      <c r="H6072" s="71"/>
      <c r="I6072" s="72"/>
      <c r="J6072" s="72"/>
      <c r="K6072" s="38" t="str">
        <f>IF(E6072="","",IF(OR(E6072="Project Management",E6072="Project Support",E6072="Sprint Management",E6072="Sprint Support"),"NA",(((SUMIF(AD:AD,AD6072,H:H)/VLOOKUP(AD6072,[2]Formula!V:X,3,0))*VLOOKUP(AD6072,[2]Formula!V:X,2,0))*H6072)/SUMIF(AD:AD,AD6072,H:H)))</f>
        <v/>
      </c>
      <c r="L6072" s="38" t="str">
        <f t="shared" si="565"/>
        <v/>
      </c>
      <c r="M6072" s="38" t="str">
        <f t="shared" si="566"/>
        <v/>
      </c>
      <c r="N6072" s="38" t="str">
        <f t="shared" si="568"/>
        <v/>
      </c>
      <c r="O6072" s="38" t="str">
        <f t="shared" si="570"/>
        <v/>
      </c>
      <c r="P6072" s="39" t="str">
        <f t="shared" si="569"/>
        <v/>
      </c>
      <c r="AC6072" s="42" t="str">
        <f>IF(B6072="","",VLOOKUP(B6072,[2]Formula!B:C,2,0))</f>
        <v/>
      </c>
      <c r="AD6072" s="43" t="str">
        <f t="shared" si="567"/>
        <v/>
      </c>
    </row>
    <row r="6073" spans="1:30" x14ac:dyDescent="0.25">
      <c r="A6073" s="64"/>
      <c r="B6073" s="64"/>
      <c r="C6073" s="66"/>
      <c r="D6073" s="67"/>
      <c r="E6073" s="64"/>
      <c r="F6073" s="64"/>
      <c r="G6073" s="37" t="str">
        <f>IF(E6073="","",IF(OR(E6073="Project Management",E6073="Project Support",E6073="Sprint Management",E6073="Sprint Support"),"NA",ROUND((((VLOOKUP(AD6073,[2]Formula!V:X,3,0)))-SUMIF(AD:AD,AD6073,H:H)),2)))</f>
        <v/>
      </c>
      <c r="H6073" s="71"/>
      <c r="I6073" s="72"/>
      <c r="J6073" s="72"/>
      <c r="K6073" s="38" t="str">
        <f>IF(E6073="","",IF(OR(E6073="Project Management",E6073="Project Support",E6073="Sprint Management",E6073="Sprint Support"),"NA",(((SUMIF(AD:AD,AD6073,H:H)/VLOOKUP(AD6073,[2]Formula!V:X,3,0))*VLOOKUP(AD6073,[2]Formula!V:X,2,0))*H6073)/SUMIF(AD:AD,AD6073,H:H)))</f>
        <v/>
      </c>
      <c r="L6073" s="38" t="str">
        <f t="shared" si="565"/>
        <v/>
      </c>
      <c r="M6073" s="38" t="str">
        <f t="shared" si="566"/>
        <v/>
      </c>
      <c r="N6073" s="38" t="str">
        <f t="shared" si="568"/>
        <v/>
      </c>
      <c r="O6073" s="38" t="str">
        <f t="shared" si="570"/>
        <v/>
      </c>
      <c r="P6073" s="39" t="str">
        <f t="shared" si="569"/>
        <v/>
      </c>
      <c r="AC6073" s="42" t="str">
        <f>IF(B6073="","",VLOOKUP(B6073,[2]Formula!B:C,2,0))</f>
        <v/>
      </c>
      <c r="AD6073" s="43" t="str">
        <f t="shared" si="567"/>
        <v/>
      </c>
    </row>
    <row r="6074" spans="1:30" x14ac:dyDescent="0.25">
      <c r="A6074" s="64"/>
      <c r="B6074" s="64"/>
      <c r="C6074" s="66"/>
      <c r="D6074" s="67"/>
      <c r="E6074" s="64"/>
      <c r="F6074" s="64"/>
      <c r="G6074" s="37" t="str">
        <f>IF(E6074="","",IF(OR(E6074="Project Management",E6074="Project Support",E6074="Sprint Management",E6074="Sprint Support"),"NA",ROUND((((VLOOKUP(AD6074,[2]Formula!V:X,3,0)))-SUMIF(AD:AD,AD6074,H:H)),2)))</f>
        <v/>
      </c>
      <c r="H6074" s="71"/>
      <c r="I6074" s="72"/>
      <c r="J6074" s="72"/>
      <c r="K6074" s="38" t="str">
        <f>IF(E6074="","",IF(OR(E6074="Project Management",E6074="Project Support",E6074="Sprint Management",E6074="Sprint Support"),"NA",(((SUMIF(AD:AD,AD6074,H:H)/VLOOKUP(AD6074,[2]Formula!V:X,3,0))*VLOOKUP(AD6074,[2]Formula!V:X,2,0))*H6074)/SUMIF(AD:AD,AD6074,H:H)))</f>
        <v/>
      </c>
      <c r="L6074" s="38" t="str">
        <f t="shared" si="565"/>
        <v/>
      </c>
      <c r="M6074" s="38" t="str">
        <f t="shared" si="566"/>
        <v/>
      </c>
      <c r="N6074" s="38" t="str">
        <f t="shared" si="568"/>
        <v/>
      </c>
      <c r="O6074" s="38" t="str">
        <f t="shared" si="570"/>
        <v/>
      </c>
      <c r="P6074" s="39" t="str">
        <f t="shared" si="569"/>
        <v/>
      </c>
      <c r="AC6074" s="42" t="str">
        <f>IF(B6074="","",VLOOKUP(B6074,[2]Formula!B:C,2,0))</f>
        <v/>
      </c>
      <c r="AD6074" s="43" t="str">
        <f t="shared" si="567"/>
        <v/>
      </c>
    </row>
    <row r="6075" spans="1:30" x14ac:dyDescent="0.25">
      <c r="A6075" s="64"/>
      <c r="B6075" s="64"/>
      <c r="C6075" s="66"/>
      <c r="D6075" s="67"/>
      <c r="E6075" s="64"/>
      <c r="F6075" s="64"/>
      <c r="G6075" s="37" t="str">
        <f>IF(E6075="","",IF(OR(E6075="Project Management",E6075="Project Support",E6075="Sprint Management",E6075="Sprint Support"),"NA",ROUND((((VLOOKUP(AD6075,[2]Formula!V:X,3,0)))-SUMIF(AD:AD,AD6075,H:H)),2)))</f>
        <v/>
      </c>
      <c r="H6075" s="71"/>
      <c r="I6075" s="72"/>
      <c r="J6075" s="72"/>
      <c r="K6075" s="38" t="str">
        <f>IF(E6075="","",IF(OR(E6075="Project Management",E6075="Project Support",E6075="Sprint Management",E6075="Sprint Support"),"NA",(((SUMIF(AD:AD,AD6075,H:H)/VLOOKUP(AD6075,[2]Formula!V:X,3,0))*VLOOKUP(AD6075,[2]Formula!V:X,2,0))*H6075)/SUMIF(AD:AD,AD6075,H:H)))</f>
        <v/>
      </c>
      <c r="L6075" s="38" t="str">
        <f t="shared" si="565"/>
        <v/>
      </c>
      <c r="M6075" s="38" t="str">
        <f t="shared" si="566"/>
        <v/>
      </c>
      <c r="N6075" s="38" t="str">
        <f t="shared" si="568"/>
        <v/>
      </c>
      <c r="O6075" s="38" t="str">
        <f t="shared" si="570"/>
        <v/>
      </c>
      <c r="P6075" s="39" t="str">
        <f t="shared" si="569"/>
        <v/>
      </c>
      <c r="AC6075" s="42" t="str">
        <f>IF(B6075="","",VLOOKUP(B6075,[2]Formula!B:C,2,0))</f>
        <v/>
      </c>
      <c r="AD6075" s="43" t="str">
        <f t="shared" si="567"/>
        <v/>
      </c>
    </row>
    <row r="6076" spans="1:30" x14ac:dyDescent="0.25">
      <c r="A6076" s="64"/>
      <c r="B6076" s="64"/>
      <c r="C6076" s="66"/>
      <c r="D6076" s="67"/>
      <c r="E6076" s="64"/>
      <c r="F6076" s="64"/>
      <c r="G6076" s="37" t="str">
        <f>IF(E6076="","",IF(OR(E6076="Project Management",E6076="Project Support",E6076="Sprint Management",E6076="Sprint Support"),"NA",ROUND((((VLOOKUP(AD6076,[2]Formula!V:X,3,0)))-SUMIF(AD:AD,AD6076,H:H)),2)))</f>
        <v/>
      </c>
      <c r="H6076" s="71"/>
      <c r="I6076" s="72"/>
      <c r="J6076" s="72"/>
      <c r="K6076" s="38" t="str">
        <f>IF(E6076="","",IF(OR(E6076="Project Management",E6076="Project Support",E6076="Sprint Management",E6076="Sprint Support"),"NA",(((SUMIF(AD:AD,AD6076,H:H)/VLOOKUP(AD6076,[2]Formula!V:X,3,0))*VLOOKUP(AD6076,[2]Formula!V:X,2,0))*H6076)/SUMIF(AD:AD,AD6076,H:H)))</f>
        <v/>
      </c>
      <c r="L6076" s="38" t="str">
        <f t="shared" si="565"/>
        <v/>
      </c>
      <c r="M6076" s="38" t="str">
        <f t="shared" si="566"/>
        <v/>
      </c>
      <c r="N6076" s="38" t="str">
        <f t="shared" si="568"/>
        <v/>
      </c>
      <c r="O6076" s="38" t="str">
        <f t="shared" si="570"/>
        <v/>
      </c>
      <c r="P6076" s="39" t="str">
        <f t="shared" si="569"/>
        <v/>
      </c>
      <c r="AC6076" s="42" t="str">
        <f>IF(B6076="","",VLOOKUP(B6076,[2]Formula!B:C,2,0))</f>
        <v/>
      </c>
      <c r="AD6076" s="43" t="str">
        <f t="shared" si="567"/>
        <v/>
      </c>
    </row>
    <row r="6077" spans="1:30" x14ac:dyDescent="0.25">
      <c r="A6077" s="64"/>
      <c r="B6077" s="64"/>
      <c r="C6077" s="66"/>
      <c r="D6077" s="67"/>
      <c r="E6077" s="64"/>
      <c r="F6077" s="64"/>
      <c r="G6077" s="37" t="str">
        <f>IF(E6077="","",IF(OR(E6077="Project Management",E6077="Project Support",E6077="Sprint Management",E6077="Sprint Support"),"NA",ROUND((((VLOOKUP(AD6077,[2]Formula!V:X,3,0)))-SUMIF(AD:AD,AD6077,H:H)),2)))</f>
        <v/>
      </c>
      <c r="H6077" s="71"/>
      <c r="I6077" s="72"/>
      <c r="J6077" s="72"/>
      <c r="K6077" s="38" t="str">
        <f>IF(E6077="","",IF(OR(E6077="Project Management",E6077="Project Support",E6077="Sprint Management",E6077="Sprint Support"),"NA",(((SUMIF(AD:AD,AD6077,H:H)/VLOOKUP(AD6077,[2]Formula!V:X,3,0))*VLOOKUP(AD6077,[2]Formula!V:X,2,0))*H6077)/SUMIF(AD:AD,AD6077,H:H)))</f>
        <v/>
      </c>
      <c r="L6077" s="38" t="str">
        <f t="shared" si="565"/>
        <v/>
      </c>
      <c r="M6077" s="38" t="str">
        <f t="shared" si="566"/>
        <v/>
      </c>
      <c r="N6077" s="38" t="str">
        <f t="shared" si="568"/>
        <v/>
      </c>
      <c r="O6077" s="38" t="str">
        <f t="shared" si="570"/>
        <v/>
      </c>
      <c r="P6077" s="39" t="str">
        <f t="shared" si="569"/>
        <v/>
      </c>
      <c r="AC6077" s="42" t="str">
        <f>IF(B6077="","",VLOOKUP(B6077,[2]Formula!B:C,2,0))</f>
        <v/>
      </c>
      <c r="AD6077" s="43" t="str">
        <f t="shared" si="567"/>
        <v/>
      </c>
    </row>
    <row r="6078" spans="1:30" x14ac:dyDescent="0.25">
      <c r="A6078" s="64"/>
      <c r="B6078" s="64"/>
      <c r="C6078" s="66"/>
      <c r="D6078" s="67"/>
      <c r="E6078" s="64"/>
      <c r="F6078" s="64"/>
      <c r="G6078" s="37" t="str">
        <f>IF(E6078="","",IF(OR(E6078="Project Management",E6078="Project Support",E6078="Sprint Management",E6078="Sprint Support"),"NA",ROUND((((VLOOKUP(AD6078,[2]Formula!V:X,3,0)))-SUMIF(AD:AD,AD6078,H:H)),2)))</f>
        <v/>
      </c>
      <c r="H6078" s="71"/>
      <c r="I6078" s="72"/>
      <c r="J6078" s="72"/>
      <c r="K6078" s="38" t="str">
        <f>IF(E6078="","",IF(OR(E6078="Project Management",E6078="Project Support",E6078="Sprint Management",E6078="Sprint Support"),"NA",(((SUMIF(AD:AD,AD6078,H:H)/VLOOKUP(AD6078,[2]Formula!V:X,3,0))*VLOOKUP(AD6078,[2]Formula!V:X,2,0))*H6078)/SUMIF(AD:AD,AD6078,H:H)))</f>
        <v/>
      </c>
      <c r="L6078" s="38" t="str">
        <f t="shared" si="565"/>
        <v/>
      </c>
      <c r="M6078" s="38" t="str">
        <f t="shared" si="566"/>
        <v/>
      </c>
      <c r="N6078" s="38" t="str">
        <f t="shared" si="568"/>
        <v/>
      </c>
      <c r="O6078" s="38" t="str">
        <f t="shared" si="570"/>
        <v/>
      </c>
      <c r="P6078" s="39" t="str">
        <f t="shared" si="569"/>
        <v/>
      </c>
      <c r="AC6078" s="42" t="str">
        <f>IF(B6078="","",VLOOKUP(B6078,[2]Formula!B:C,2,0))</f>
        <v/>
      </c>
      <c r="AD6078" s="43" t="str">
        <f t="shared" si="567"/>
        <v/>
      </c>
    </row>
    <row r="6079" spans="1:30" x14ac:dyDescent="0.25">
      <c r="A6079" s="64"/>
      <c r="B6079" s="64"/>
      <c r="C6079" s="66"/>
      <c r="D6079" s="67"/>
      <c r="E6079" s="64"/>
      <c r="F6079" s="64"/>
      <c r="G6079" s="37" t="str">
        <f>IF(E6079="","",IF(OR(E6079="Project Management",E6079="Project Support",E6079="Sprint Management",E6079="Sprint Support"),"NA",ROUND((((VLOOKUP(AD6079,[2]Formula!V:X,3,0)))-SUMIF(AD:AD,AD6079,H:H)),2)))</f>
        <v/>
      </c>
      <c r="H6079" s="71"/>
      <c r="I6079" s="72"/>
      <c r="J6079" s="72"/>
      <c r="K6079" s="38" t="str">
        <f>IF(E6079="","",IF(OR(E6079="Project Management",E6079="Project Support",E6079="Sprint Management",E6079="Sprint Support"),"NA",(((SUMIF(AD:AD,AD6079,H:H)/VLOOKUP(AD6079,[2]Formula!V:X,3,0))*VLOOKUP(AD6079,[2]Formula!V:X,2,0))*H6079)/SUMIF(AD:AD,AD6079,H:H)))</f>
        <v/>
      </c>
      <c r="L6079" s="38" t="str">
        <f t="shared" si="565"/>
        <v/>
      </c>
      <c r="M6079" s="38" t="str">
        <f t="shared" si="566"/>
        <v/>
      </c>
      <c r="N6079" s="38" t="str">
        <f t="shared" si="568"/>
        <v/>
      </c>
      <c r="O6079" s="38" t="str">
        <f t="shared" si="570"/>
        <v/>
      </c>
      <c r="P6079" s="39" t="str">
        <f t="shared" si="569"/>
        <v/>
      </c>
      <c r="AC6079" s="42" t="str">
        <f>IF(B6079="","",VLOOKUP(B6079,[2]Formula!B:C,2,0))</f>
        <v/>
      </c>
      <c r="AD6079" s="43" t="str">
        <f t="shared" si="567"/>
        <v/>
      </c>
    </row>
    <row r="6080" spans="1:30" x14ac:dyDescent="0.25">
      <c r="A6080" s="64"/>
      <c r="B6080" s="64"/>
      <c r="C6080" s="66"/>
      <c r="D6080" s="67"/>
      <c r="E6080" s="64"/>
      <c r="F6080" s="64"/>
      <c r="G6080" s="37" t="str">
        <f>IF(E6080="","",IF(OR(E6080="Project Management",E6080="Project Support",E6080="Sprint Management",E6080="Sprint Support"),"NA",ROUND((((VLOOKUP(AD6080,[2]Formula!V:X,3,0)))-SUMIF(AD:AD,AD6080,H:H)),2)))</f>
        <v/>
      </c>
      <c r="H6080" s="71"/>
      <c r="I6080" s="72"/>
      <c r="J6080" s="72"/>
      <c r="K6080" s="38" t="str">
        <f>IF(E6080="","",IF(OR(E6080="Project Management",E6080="Project Support",E6080="Sprint Management",E6080="Sprint Support"),"NA",(((SUMIF(AD:AD,AD6080,H:H)/VLOOKUP(AD6080,[2]Formula!V:X,3,0))*VLOOKUP(AD6080,[2]Formula!V:X,2,0))*H6080)/SUMIF(AD:AD,AD6080,H:H)))</f>
        <v/>
      </c>
      <c r="L6080" s="38" t="str">
        <f t="shared" si="565"/>
        <v/>
      </c>
      <c r="M6080" s="38" t="str">
        <f t="shared" si="566"/>
        <v/>
      </c>
      <c r="N6080" s="38" t="str">
        <f t="shared" si="568"/>
        <v/>
      </c>
      <c r="O6080" s="38" t="str">
        <f t="shared" si="570"/>
        <v/>
      </c>
      <c r="P6080" s="39" t="str">
        <f t="shared" si="569"/>
        <v/>
      </c>
      <c r="AC6080" s="42" t="str">
        <f>IF(B6080="","",VLOOKUP(B6080,[2]Formula!B:C,2,0))</f>
        <v/>
      </c>
      <c r="AD6080" s="43" t="str">
        <f t="shared" si="567"/>
        <v/>
      </c>
    </row>
    <row r="6081" spans="1:30" x14ac:dyDescent="0.25">
      <c r="A6081" s="64"/>
      <c r="B6081" s="64"/>
      <c r="C6081" s="66"/>
      <c r="D6081" s="67"/>
      <c r="E6081" s="64"/>
      <c r="F6081" s="64"/>
      <c r="G6081" s="37" t="str">
        <f>IF(E6081="","",IF(OR(E6081="Project Management",E6081="Project Support",E6081="Sprint Management",E6081="Sprint Support"),"NA",ROUND((((VLOOKUP(AD6081,[2]Formula!V:X,3,0)))-SUMIF(AD:AD,AD6081,H:H)),2)))</f>
        <v/>
      </c>
      <c r="H6081" s="71"/>
      <c r="I6081" s="72"/>
      <c r="J6081" s="72"/>
      <c r="K6081" s="38" t="str">
        <f>IF(E6081="","",IF(OR(E6081="Project Management",E6081="Project Support",E6081="Sprint Management",E6081="Sprint Support"),"NA",(((SUMIF(AD:AD,AD6081,H:H)/VLOOKUP(AD6081,[2]Formula!V:X,3,0))*VLOOKUP(AD6081,[2]Formula!V:X,2,0))*H6081)/SUMIF(AD:AD,AD6081,H:H)))</f>
        <v/>
      </c>
      <c r="L6081" s="38" t="str">
        <f t="shared" si="565"/>
        <v/>
      </c>
      <c r="M6081" s="38" t="str">
        <f t="shared" si="566"/>
        <v/>
      </c>
      <c r="N6081" s="38" t="str">
        <f t="shared" si="568"/>
        <v/>
      </c>
      <c r="O6081" s="38" t="str">
        <f t="shared" si="570"/>
        <v/>
      </c>
      <c r="P6081" s="39" t="str">
        <f t="shared" si="569"/>
        <v/>
      </c>
      <c r="AC6081" s="42" t="str">
        <f>IF(B6081="","",VLOOKUP(B6081,[2]Formula!B:C,2,0))</f>
        <v/>
      </c>
      <c r="AD6081" s="43" t="str">
        <f t="shared" si="567"/>
        <v/>
      </c>
    </row>
    <row r="6082" spans="1:30" x14ac:dyDescent="0.25">
      <c r="A6082" s="64"/>
      <c r="B6082" s="64"/>
      <c r="C6082" s="66"/>
      <c r="D6082" s="67"/>
      <c r="E6082" s="64"/>
      <c r="F6082" s="64"/>
      <c r="G6082" s="37" t="str">
        <f>IF(E6082="","",IF(OR(E6082="Project Management",E6082="Project Support",E6082="Sprint Management",E6082="Sprint Support"),"NA",ROUND((((VLOOKUP(AD6082,[2]Formula!V:X,3,0)))-SUMIF(AD:AD,AD6082,H:H)),2)))</f>
        <v/>
      </c>
      <c r="H6082" s="71"/>
      <c r="I6082" s="72"/>
      <c r="J6082" s="72"/>
      <c r="K6082" s="38" t="str">
        <f>IF(E6082="","",IF(OR(E6082="Project Management",E6082="Project Support",E6082="Sprint Management",E6082="Sprint Support"),"NA",(((SUMIF(AD:AD,AD6082,H:H)/VLOOKUP(AD6082,[2]Formula!V:X,3,0))*VLOOKUP(AD6082,[2]Formula!V:X,2,0))*H6082)/SUMIF(AD:AD,AD6082,H:H)))</f>
        <v/>
      </c>
      <c r="L6082" s="38" t="str">
        <f t="shared" ref="L6082:L6145" si="571">IFERROR(IF(K6082="NA",(H6082/I6082),(K6082/I6082)),"")</f>
        <v/>
      </c>
      <c r="M6082" s="38" t="str">
        <f t="shared" ref="M6082:M6145" si="572">IFERROR(IF(K6082="NA",1,(K6082/H6082)),"")</f>
        <v/>
      </c>
      <c r="N6082" s="38" t="str">
        <f t="shared" si="568"/>
        <v/>
      </c>
      <c r="O6082" s="38" t="str">
        <f t="shared" si="570"/>
        <v/>
      </c>
      <c r="P6082" s="39" t="str">
        <f t="shared" si="569"/>
        <v/>
      </c>
      <c r="AC6082" s="42" t="str">
        <f>IF(B6082="","",VLOOKUP(B6082,[2]Formula!B:C,2,0))</f>
        <v/>
      </c>
      <c r="AD6082" s="43" t="str">
        <f t="shared" ref="AD6082:AD6145" si="573">IF(B6082="","",CONCATENATE(B6082,"_",E6082))</f>
        <v/>
      </c>
    </row>
    <row r="6083" spans="1:30" x14ac:dyDescent="0.25">
      <c r="A6083" s="64"/>
      <c r="B6083" s="64"/>
      <c r="C6083" s="66"/>
      <c r="D6083" s="67"/>
      <c r="E6083" s="64"/>
      <c r="F6083" s="64"/>
      <c r="G6083" s="37" t="str">
        <f>IF(E6083="","",IF(OR(E6083="Project Management",E6083="Project Support",E6083="Sprint Management",E6083="Sprint Support"),"NA",ROUND((((VLOOKUP(AD6083,[2]Formula!V:X,3,0)))-SUMIF(AD:AD,AD6083,H:H)),2)))</f>
        <v/>
      </c>
      <c r="H6083" s="71"/>
      <c r="I6083" s="72"/>
      <c r="J6083" s="72"/>
      <c r="K6083" s="38" t="str">
        <f>IF(E6083="","",IF(OR(E6083="Project Management",E6083="Project Support",E6083="Sprint Management",E6083="Sprint Support"),"NA",(((SUMIF(AD:AD,AD6083,H:H)/VLOOKUP(AD6083,[2]Formula!V:X,3,0))*VLOOKUP(AD6083,[2]Formula!V:X,2,0))*H6083)/SUMIF(AD:AD,AD6083,H:H)))</f>
        <v/>
      </c>
      <c r="L6083" s="38" t="str">
        <f t="shared" si="571"/>
        <v/>
      </c>
      <c r="M6083" s="38" t="str">
        <f t="shared" si="572"/>
        <v/>
      </c>
      <c r="N6083" s="38" t="str">
        <f t="shared" ref="N6083:N6146" si="574">IFERROR(((L6083-M6083)/M6083)*100,"")</f>
        <v/>
      </c>
      <c r="O6083" s="38" t="str">
        <f t="shared" si="570"/>
        <v/>
      </c>
      <c r="P6083" s="39" t="str">
        <f t="shared" ref="P6083:P6146" si="575">IF(O6083="","",1)</f>
        <v/>
      </c>
      <c r="AC6083" s="42" t="str">
        <f>IF(B6083="","",VLOOKUP(B6083,[2]Formula!B:C,2,0))</f>
        <v/>
      </c>
      <c r="AD6083" s="43" t="str">
        <f t="shared" si="573"/>
        <v/>
      </c>
    </row>
    <row r="6084" spans="1:30" x14ac:dyDescent="0.25">
      <c r="A6084" s="64"/>
      <c r="B6084" s="64"/>
      <c r="C6084" s="66"/>
      <c r="D6084" s="67"/>
      <c r="E6084" s="64"/>
      <c r="F6084" s="64"/>
      <c r="G6084" s="37" t="str">
        <f>IF(E6084="","",IF(OR(E6084="Project Management",E6084="Project Support",E6084="Sprint Management",E6084="Sprint Support"),"NA",ROUND((((VLOOKUP(AD6084,[2]Formula!V:X,3,0)))-SUMIF(AD:AD,AD6084,H:H)),2)))</f>
        <v/>
      </c>
      <c r="H6084" s="71"/>
      <c r="I6084" s="72"/>
      <c r="J6084" s="72"/>
      <c r="K6084" s="38" t="str">
        <f>IF(E6084="","",IF(OR(E6084="Project Management",E6084="Project Support",E6084="Sprint Management",E6084="Sprint Support"),"NA",(((SUMIF(AD:AD,AD6084,H:H)/VLOOKUP(AD6084,[2]Formula!V:X,3,0))*VLOOKUP(AD6084,[2]Formula!V:X,2,0))*H6084)/SUMIF(AD:AD,AD6084,H:H)))</f>
        <v/>
      </c>
      <c r="L6084" s="38" t="str">
        <f t="shared" si="571"/>
        <v/>
      </c>
      <c r="M6084" s="38" t="str">
        <f t="shared" si="572"/>
        <v/>
      </c>
      <c r="N6084" s="38" t="str">
        <f t="shared" si="574"/>
        <v/>
      </c>
      <c r="O6084" s="38" t="str">
        <f t="shared" si="570"/>
        <v/>
      </c>
      <c r="P6084" s="39" t="str">
        <f t="shared" si="575"/>
        <v/>
      </c>
      <c r="AC6084" s="42" t="str">
        <f>IF(B6084="","",VLOOKUP(B6084,[2]Formula!B:C,2,0))</f>
        <v/>
      </c>
      <c r="AD6084" s="43" t="str">
        <f t="shared" si="573"/>
        <v/>
      </c>
    </row>
    <row r="6085" spans="1:30" x14ac:dyDescent="0.25">
      <c r="A6085" s="64"/>
      <c r="B6085" s="64"/>
      <c r="C6085" s="66"/>
      <c r="D6085" s="67"/>
      <c r="E6085" s="64"/>
      <c r="F6085" s="64"/>
      <c r="G6085" s="37" t="str">
        <f>IF(E6085="","",IF(OR(E6085="Project Management",E6085="Project Support",E6085="Sprint Management",E6085="Sprint Support"),"NA",ROUND((((VLOOKUP(AD6085,[2]Formula!V:X,3,0)))-SUMIF(AD:AD,AD6085,H:H)),2)))</f>
        <v/>
      </c>
      <c r="H6085" s="71"/>
      <c r="I6085" s="72"/>
      <c r="J6085" s="72"/>
      <c r="K6085" s="38" t="str">
        <f>IF(E6085="","",IF(OR(E6085="Project Management",E6085="Project Support",E6085="Sprint Management",E6085="Sprint Support"),"NA",(((SUMIF(AD:AD,AD6085,H:H)/VLOOKUP(AD6085,[2]Formula!V:X,3,0))*VLOOKUP(AD6085,[2]Formula!V:X,2,0))*H6085)/SUMIF(AD:AD,AD6085,H:H)))</f>
        <v/>
      </c>
      <c r="L6085" s="38" t="str">
        <f t="shared" si="571"/>
        <v/>
      </c>
      <c r="M6085" s="38" t="str">
        <f t="shared" si="572"/>
        <v/>
      </c>
      <c r="N6085" s="38" t="str">
        <f t="shared" si="574"/>
        <v/>
      </c>
      <c r="O6085" s="38" t="str">
        <f t="shared" si="570"/>
        <v/>
      </c>
      <c r="P6085" s="39" t="str">
        <f t="shared" si="575"/>
        <v/>
      </c>
      <c r="AC6085" s="42" t="str">
        <f>IF(B6085="","",VLOOKUP(B6085,[2]Formula!B:C,2,0))</f>
        <v/>
      </c>
      <c r="AD6085" s="43" t="str">
        <f t="shared" si="573"/>
        <v/>
      </c>
    </row>
    <row r="6086" spans="1:30" x14ac:dyDescent="0.25">
      <c r="A6086" s="64"/>
      <c r="B6086" s="64"/>
      <c r="C6086" s="66"/>
      <c r="D6086" s="67"/>
      <c r="E6086" s="64"/>
      <c r="F6086" s="64"/>
      <c r="G6086" s="37" t="str">
        <f>IF(E6086="","",IF(OR(E6086="Project Management",E6086="Project Support",E6086="Sprint Management",E6086="Sprint Support"),"NA",ROUND((((VLOOKUP(AD6086,[2]Formula!V:X,3,0)))-SUMIF(AD:AD,AD6086,H:H)),2)))</f>
        <v/>
      </c>
      <c r="H6086" s="71"/>
      <c r="I6086" s="72"/>
      <c r="J6086" s="72"/>
      <c r="K6086" s="38" t="str">
        <f>IF(E6086="","",IF(OR(E6086="Project Management",E6086="Project Support",E6086="Sprint Management",E6086="Sprint Support"),"NA",(((SUMIF(AD:AD,AD6086,H:H)/VLOOKUP(AD6086,[2]Formula!V:X,3,0))*VLOOKUP(AD6086,[2]Formula!V:X,2,0))*H6086)/SUMIF(AD:AD,AD6086,H:H)))</f>
        <v/>
      </c>
      <c r="L6086" s="38" t="str">
        <f t="shared" si="571"/>
        <v/>
      </c>
      <c r="M6086" s="38" t="str">
        <f t="shared" si="572"/>
        <v/>
      </c>
      <c r="N6086" s="38" t="str">
        <f t="shared" si="574"/>
        <v/>
      </c>
      <c r="O6086" s="38" t="str">
        <f t="shared" si="570"/>
        <v/>
      </c>
      <c r="P6086" s="39" t="str">
        <f t="shared" si="575"/>
        <v/>
      </c>
      <c r="AC6086" s="42" t="str">
        <f>IF(B6086="","",VLOOKUP(B6086,[2]Formula!B:C,2,0))</f>
        <v/>
      </c>
      <c r="AD6086" s="43" t="str">
        <f t="shared" si="573"/>
        <v/>
      </c>
    </row>
    <row r="6087" spans="1:30" x14ac:dyDescent="0.25">
      <c r="A6087" s="64"/>
      <c r="B6087" s="64"/>
      <c r="C6087" s="66"/>
      <c r="D6087" s="67"/>
      <c r="E6087" s="64"/>
      <c r="F6087" s="64"/>
      <c r="G6087" s="37" t="str">
        <f>IF(E6087="","",IF(OR(E6087="Project Management",E6087="Project Support",E6087="Sprint Management",E6087="Sprint Support"),"NA",ROUND((((VLOOKUP(AD6087,[2]Formula!V:X,3,0)))-SUMIF(AD:AD,AD6087,H:H)),2)))</f>
        <v/>
      </c>
      <c r="H6087" s="71"/>
      <c r="I6087" s="72"/>
      <c r="J6087" s="72"/>
      <c r="K6087" s="38" t="str">
        <f>IF(E6087="","",IF(OR(E6087="Project Management",E6087="Project Support",E6087="Sprint Management",E6087="Sprint Support"),"NA",(((SUMIF(AD:AD,AD6087,H:H)/VLOOKUP(AD6087,[2]Formula!V:X,3,0))*VLOOKUP(AD6087,[2]Formula!V:X,2,0))*H6087)/SUMIF(AD:AD,AD6087,H:H)))</f>
        <v/>
      </c>
      <c r="L6087" s="38" t="str">
        <f t="shared" si="571"/>
        <v/>
      </c>
      <c r="M6087" s="38" t="str">
        <f t="shared" si="572"/>
        <v/>
      </c>
      <c r="N6087" s="38" t="str">
        <f t="shared" si="574"/>
        <v/>
      </c>
      <c r="O6087" s="38" t="str">
        <f t="shared" si="570"/>
        <v/>
      </c>
      <c r="P6087" s="39" t="str">
        <f t="shared" si="575"/>
        <v/>
      </c>
      <c r="AC6087" s="42" t="str">
        <f>IF(B6087="","",VLOOKUP(B6087,[2]Formula!B:C,2,0))</f>
        <v/>
      </c>
      <c r="AD6087" s="43" t="str">
        <f t="shared" si="573"/>
        <v/>
      </c>
    </row>
    <row r="6088" spans="1:30" x14ac:dyDescent="0.25">
      <c r="A6088" s="64"/>
      <c r="B6088" s="64"/>
      <c r="C6088" s="66"/>
      <c r="D6088" s="67"/>
      <c r="E6088" s="64"/>
      <c r="F6088" s="64"/>
      <c r="G6088" s="37" t="str">
        <f>IF(E6088="","",IF(OR(E6088="Project Management",E6088="Project Support",E6088="Sprint Management",E6088="Sprint Support"),"NA",ROUND((((VLOOKUP(AD6088,[2]Formula!V:X,3,0)))-SUMIF(AD:AD,AD6088,H:H)),2)))</f>
        <v/>
      </c>
      <c r="H6088" s="71"/>
      <c r="I6088" s="72"/>
      <c r="J6088" s="72"/>
      <c r="K6088" s="38" t="str">
        <f>IF(E6088="","",IF(OR(E6088="Project Management",E6088="Project Support",E6088="Sprint Management",E6088="Sprint Support"),"NA",(((SUMIF(AD:AD,AD6088,H:H)/VLOOKUP(AD6088,[2]Formula!V:X,3,0))*VLOOKUP(AD6088,[2]Formula!V:X,2,0))*H6088)/SUMIF(AD:AD,AD6088,H:H)))</f>
        <v/>
      </c>
      <c r="L6088" s="38" t="str">
        <f t="shared" si="571"/>
        <v/>
      </c>
      <c r="M6088" s="38" t="str">
        <f t="shared" si="572"/>
        <v/>
      </c>
      <c r="N6088" s="38" t="str">
        <f t="shared" si="574"/>
        <v/>
      </c>
      <c r="O6088" s="38" t="str">
        <f t="shared" si="570"/>
        <v/>
      </c>
      <c r="P6088" s="39" t="str">
        <f t="shared" si="575"/>
        <v/>
      </c>
      <c r="AC6088" s="42" t="str">
        <f>IF(B6088="","",VLOOKUP(B6088,[2]Formula!B:C,2,0))</f>
        <v/>
      </c>
      <c r="AD6088" s="43" t="str">
        <f t="shared" si="573"/>
        <v/>
      </c>
    </row>
    <row r="6089" spans="1:30" x14ac:dyDescent="0.25">
      <c r="A6089" s="64"/>
      <c r="B6089" s="64"/>
      <c r="C6089" s="66"/>
      <c r="D6089" s="67"/>
      <c r="E6089" s="64"/>
      <c r="F6089" s="64"/>
      <c r="G6089" s="37" t="str">
        <f>IF(E6089="","",IF(OR(E6089="Project Management",E6089="Project Support",E6089="Sprint Management",E6089="Sprint Support"),"NA",ROUND((((VLOOKUP(AD6089,[2]Formula!V:X,3,0)))-SUMIF(AD:AD,AD6089,H:H)),2)))</f>
        <v/>
      </c>
      <c r="H6089" s="71"/>
      <c r="I6089" s="72"/>
      <c r="J6089" s="72"/>
      <c r="K6089" s="38" t="str">
        <f>IF(E6089="","",IF(OR(E6089="Project Management",E6089="Project Support",E6089="Sprint Management",E6089="Sprint Support"),"NA",(((SUMIF(AD:AD,AD6089,H:H)/VLOOKUP(AD6089,[2]Formula!V:X,3,0))*VLOOKUP(AD6089,[2]Formula!V:X,2,0))*H6089)/SUMIF(AD:AD,AD6089,H:H)))</f>
        <v/>
      </c>
      <c r="L6089" s="38" t="str">
        <f t="shared" si="571"/>
        <v/>
      </c>
      <c r="M6089" s="38" t="str">
        <f t="shared" si="572"/>
        <v/>
      </c>
      <c r="N6089" s="38" t="str">
        <f t="shared" si="574"/>
        <v/>
      </c>
      <c r="O6089" s="38" t="str">
        <f t="shared" si="570"/>
        <v/>
      </c>
      <c r="P6089" s="39" t="str">
        <f t="shared" si="575"/>
        <v/>
      </c>
      <c r="AC6089" s="42" t="str">
        <f>IF(B6089="","",VLOOKUP(B6089,[2]Formula!B:C,2,0))</f>
        <v/>
      </c>
      <c r="AD6089" s="43" t="str">
        <f t="shared" si="573"/>
        <v/>
      </c>
    </row>
    <row r="6090" spans="1:30" x14ac:dyDescent="0.25">
      <c r="A6090" s="64"/>
      <c r="B6090" s="64"/>
      <c r="C6090" s="66"/>
      <c r="D6090" s="67"/>
      <c r="E6090" s="64"/>
      <c r="F6090" s="64"/>
      <c r="G6090" s="37" t="str">
        <f>IF(E6090="","",IF(OR(E6090="Project Management",E6090="Project Support",E6090="Sprint Management",E6090="Sprint Support"),"NA",ROUND((((VLOOKUP(AD6090,[2]Formula!V:X,3,0)))-SUMIF(AD:AD,AD6090,H:H)),2)))</f>
        <v/>
      </c>
      <c r="H6090" s="71"/>
      <c r="I6090" s="72"/>
      <c r="J6090" s="72"/>
      <c r="K6090" s="38" t="str">
        <f>IF(E6090="","",IF(OR(E6090="Project Management",E6090="Project Support",E6090="Sprint Management",E6090="Sprint Support"),"NA",(((SUMIF(AD:AD,AD6090,H:H)/VLOOKUP(AD6090,[2]Formula!V:X,3,0))*VLOOKUP(AD6090,[2]Formula!V:X,2,0))*H6090)/SUMIF(AD:AD,AD6090,H:H)))</f>
        <v/>
      </c>
      <c r="L6090" s="38" t="str">
        <f t="shared" si="571"/>
        <v/>
      </c>
      <c r="M6090" s="38" t="str">
        <f t="shared" si="572"/>
        <v/>
      </c>
      <c r="N6090" s="38" t="str">
        <f t="shared" si="574"/>
        <v/>
      </c>
      <c r="O6090" s="38" t="str">
        <f t="shared" si="570"/>
        <v/>
      </c>
      <c r="P6090" s="39" t="str">
        <f t="shared" si="575"/>
        <v/>
      </c>
      <c r="AC6090" s="42" t="str">
        <f>IF(B6090="","",VLOOKUP(B6090,[2]Formula!B:C,2,0))</f>
        <v/>
      </c>
      <c r="AD6090" s="43" t="str">
        <f t="shared" si="573"/>
        <v/>
      </c>
    </row>
    <row r="6091" spans="1:30" x14ac:dyDescent="0.25">
      <c r="A6091" s="64"/>
      <c r="B6091" s="64"/>
      <c r="C6091" s="66"/>
      <c r="D6091" s="67"/>
      <c r="E6091" s="64"/>
      <c r="F6091" s="64"/>
      <c r="G6091" s="37" t="str">
        <f>IF(E6091="","",IF(OR(E6091="Project Management",E6091="Project Support",E6091="Sprint Management",E6091="Sprint Support"),"NA",ROUND((((VLOOKUP(AD6091,[2]Formula!V:X,3,0)))-SUMIF(AD:AD,AD6091,H:H)),2)))</f>
        <v/>
      </c>
      <c r="H6091" s="71"/>
      <c r="I6091" s="72"/>
      <c r="J6091" s="72"/>
      <c r="K6091" s="38" t="str">
        <f>IF(E6091="","",IF(OR(E6091="Project Management",E6091="Project Support",E6091="Sprint Management",E6091="Sprint Support"),"NA",(((SUMIF(AD:AD,AD6091,H:H)/VLOOKUP(AD6091,[2]Formula!V:X,3,0))*VLOOKUP(AD6091,[2]Formula!V:X,2,0))*H6091)/SUMIF(AD:AD,AD6091,H:H)))</f>
        <v/>
      </c>
      <c r="L6091" s="38" t="str">
        <f t="shared" si="571"/>
        <v/>
      </c>
      <c r="M6091" s="38" t="str">
        <f t="shared" si="572"/>
        <v/>
      </c>
      <c r="N6091" s="38" t="str">
        <f t="shared" si="574"/>
        <v/>
      </c>
      <c r="O6091" s="38" t="str">
        <f t="shared" si="570"/>
        <v/>
      </c>
      <c r="P6091" s="39" t="str">
        <f t="shared" si="575"/>
        <v/>
      </c>
      <c r="AC6091" s="42" t="str">
        <f>IF(B6091="","",VLOOKUP(B6091,[2]Formula!B:C,2,0))</f>
        <v/>
      </c>
      <c r="AD6091" s="43" t="str">
        <f t="shared" si="573"/>
        <v/>
      </c>
    </row>
    <row r="6092" spans="1:30" x14ac:dyDescent="0.25">
      <c r="A6092" s="64"/>
      <c r="B6092" s="64"/>
      <c r="C6092" s="66"/>
      <c r="D6092" s="67"/>
      <c r="E6092" s="64"/>
      <c r="F6092" s="64"/>
      <c r="G6092" s="37" t="str">
        <f>IF(E6092="","",IF(OR(E6092="Project Management",E6092="Project Support",E6092="Sprint Management",E6092="Sprint Support"),"NA",ROUND((((VLOOKUP(AD6092,[2]Formula!V:X,3,0)))-SUMIF(AD:AD,AD6092,H:H)),2)))</f>
        <v/>
      </c>
      <c r="H6092" s="71"/>
      <c r="I6092" s="72"/>
      <c r="J6092" s="72"/>
      <c r="K6092" s="38" t="str">
        <f>IF(E6092="","",IF(OR(E6092="Project Management",E6092="Project Support",E6092="Sprint Management",E6092="Sprint Support"),"NA",(((SUMIF(AD:AD,AD6092,H:H)/VLOOKUP(AD6092,[2]Formula!V:X,3,0))*VLOOKUP(AD6092,[2]Formula!V:X,2,0))*H6092)/SUMIF(AD:AD,AD6092,H:H)))</f>
        <v/>
      </c>
      <c r="L6092" s="38" t="str">
        <f t="shared" si="571"/>
        <v/>
      </c>
      <c r="M6092" s="38" t="str">
        <f t="shared" si="572"/>
        <v/>
      </c>
      <c r="N6092" s="38" t="str">
        <f t="shared" si="574"/>
        <v/>
      </c>
      <c r="O6092" s="38" t="str">
        <f t="shared" si="570"/>
        <v/>
      </c>
      <c r="P6092" s="39" t="str">
        <f t="shared" si="575"/>
        <v/>
      </c>
      <c r="AC6092" s="42" t="str">
        <f>IF(B6092="","",VLOOKUP(B6092,[2]Formula!B:C,2,0))</f>
        <v/>
      </c>
      <c r="AD6092" s="43" t="str">
        <f t="shared" si="573"/>
        <v/>
      </c>
    </row>
    <row r="6093" spans="1:30" x14ac:dyDescent="0.25">
      <c r="A6093" s="64"/>
      <c r="B6093" s="64"/>
      <c r="C6093" s="66"/>
      <c r="D6093" s="67"/>
      <c r="E6093" s="64"/>
      <c r="F6093" s="64"/>
      <c r="G6093" s="37" t="str">
        <f>IF(E6093="","",IF(OR(E6093="Project Management",E6093="Project Support",E6093="Sprint Management",E6093="Sprint Support"),"NA",ROUND((((VLOOKUP(AD6093,[2]Formula!V:X,3,0)))-SUMIF(AD:AD,AD6093,H:H)),2)))</f>
        <v/>
      </c>
      <c r="H6093" s="71"/>
      <c r="I6093" s="72"/>
      <c r="J6093" s="72"/>
      <c r="K6093" s="38" t="str">
        <f>IF(E6093="","",IF(OR(E6093="Project Management",E6093="Project Support",E6093="Sprint Management",E6093="Sprint Support"),"NA",(((SUMIF(AD:AD,AD6093,H:H)/VLOOKUP(AD6093,[2]Formula!V:X,3,0))*VLOOKUP(AD6093,[2]Formula!V:X,2,0))*H6093)/SUMIF(AD:AD,AD6093,H:H)))</f>
        <v/>
      </c>
      <c r="L6093" s="38" t="str">
        <f t="shared" si="571"/>
        <v/>
      </c>
      <c r="M6093" s="38" t="str">
        <f t="shared" si="572"/>
        <v/>
      </c>
      <c r="N6093" s="38" t="str">
        <f t="shared" si="574"/>
        <v/>
      </c>
      <c r="O6093" s="38" t="str">
        <f t="shared" si="570"/>
        <v/>
      </c>
      <c r="P6093" s="39" t="str">
        <f t="shared" si="575"/>
        <v/>
      </c>
      <c r="AC6093" s="42" t="str">
        <f>IF(B6093="","",VLOOKUP(B6093,[2]Formula!B:C,2,0))</f>
        <v/>
      </c>
      <c r="AD6093" s="43" t="str">
        <f t="shared" si="573"/>
        <v/>
      </c>
    </row>
    <row r="6094" spans="1:30" x14ac:dyDescent="0.25">
      <c r="A6094" s="64"/>
      <c r="B6094" s="64"/>
      <c r="C6094" s="66"/>
      <c r="D6094" s="67"/>
      <c r="E6094" s="64"/>
      <c r="F6094" s="64"/>
      <c r="G6094" s="37" t="str">
        <f>IF(E6094="","",IF(OR(E6094="Project Management",E6094="Project Support",E6094="Sprint Management",E6094="Sprint Support"),"NA",ROUND((((VLOOKUP(AD6094,[2]Formula!V:X,3,0)))-SUMIF(AD:AD,AD6094,H:H)),2)))</f>
        <v/>
      </c>
      <c r="H6094" s="71"/>
      <c r="I6094" s="72"/>
      <c r="J6094" s="72"/>
      <c r="K6094" s="38" t="str">
        <f>IF(E6094="","",IF(OR(E6094="Project Management",E6094="Project Support",E6094="Sprint Management",E6094="Sprint Support"),"NA",(((SUMIF(AD:AD,AD6094,H:H)/VLOOKUP(AD6094,[2]Formula!V:X,3,0))*VLOOKUP(AD6094,[2]Formula!V:X,2,0))*H6094)/SUMIF(AD:AD,AD6094,H:H)))</f>
        <v/>
      </c>
      <c r="L6094" s="38" t="str">
        <f t="shared" si="571"/>
        <v/>
      </c>
      <c r="M6094" s="38" t="str">
        <f t="shared" si="572"/>
        <v/>
      </c>
      <c r="N6094" s="38" t="str">
        <f t="shared" si="574"/>
        <v/>
      </c>
      <c r="O6094" s="38" t="str">
        <f t="shared" si="570"/>
        <v/>
      </c>
      <c r="P6094" s="39" t="str">
        <f t="shared" si="575"/>
        <v/>
      </c>
      <c r="AC6094" s="42" t="str">
        <f>IF(B6094="","",VLOOKUP(B6094,[2]Formula!B:C,2,0))</f>
        <v/>
      </c>
      <c r="AD6094" s="43" t="str">
        <f t="shared" si="573"/>
        <v/>
      </c>
    </row>
    <row r="6095" spans="1:30" x14ac:dyDescent="0.25">
      <c r="A6095" s="64"/>
      <c r="B6095" s="64"/>
      <c r="C6095" s="66"/>
      <c r="D6095" s="67"/>
      <c r="E6095" s="64"/>
      <c r="F6095" s="64"/>
      <c r="G6095" s="37" t="str">
        <f>IF(E6095="","",IF(OR(E6095="Project Management",E6095="Project Support",E6095="Sprint Management",E6095="Sprint Support"),"NA",ROUND((((VLOOKUP(AD6095,[2]Formula!V:X,3,0)))-SUMIF(AD:AD,AD6095,H:H)),2)))</f>
        <v/>
      </c>
      <c r="H6095" s="71"/>
      <c r="I6095" s="72"/>
      <c r="J6095" s="72"/>
      <c r="K6095" s="38" t="str">
        <f>IF(E6095="","",IF(OR(E6095="Project Management",E6095="Project Support",E6095="Sprint Management",E6095="Sprint Support"),"NA",(((SUMIF(AD:AD,AD6095,H:H)/VLOOKUP(AD6095,[2]Formula!V:X,3,0))*VLOOKUP(AD6095,[2]Formula!V:X,2,0))*H6095)/SUMIF(AD:AD,AD6095,H:H)))</f>
        <v/>
      </c>
      <c r="L6095" s="38" t="str">
        <f t="shared" si="571"/>
        <v/>
      </c>
      <c r="M6095" s="38" t="str">
        <f t="shared" si="572"/>
        <v/>
      </c>
      <c r="N6095" s="38" t="str">
        <f t="shared" si="574"/>
        <v/>
      </c>
      <c r="O6095" s="38" t="str">
        <f t="shared" si="570"/>
        <v/>
      </c>
      <c r="P6095" s="39" t="str">
        <f t="shared" si="575"/>
        <v/>
      </c>
      <c r="AC6095" s="42" t="str">
        <f>IF(B6095="","",VLOOKUP(B6095,[2]Formula!B:C,2,0))</f>
        <v/>
      </c>
      <c r="AD6095" s="43" t="str">
        <f t="shared" si="573"/>
        <v/>
      </c>
    </row>
    <row r="6096" spans="1:30" x14ac:dyDescent="0.25">
      <c r="A6096" s="64"/>
      <c r="B6096" s="64"/>
      <c r="C6096" s="66"/>
      <c r="D6096" s="67"/>
      <c r="E6096" s="64"/>
      <c r="F6096" s="64"/>
      <c r="G6096" s="37" t="str">
        <f>IF(E6096="","",IF(OR(E6096="Project Management",E6096="Project Support",E6096="Sprint Management",E6096="Sprint Support"),"NA",ROUND((((VLOOKUP(AD6096,[2]Formula!V:X,3,0)))-SUMIF(AD:AD,AD6096,H:H)),2)))</f>
        <v/>
      </c>
      <c r="H6096" s="71"/>
      <c r="I6096" s="72"/>
      <c r="J6096" s="72"/>
      <c r="K6096" s="38" t="str">
        <f>IF(E6096="","",IF(OR(E6096="Project Management",E6096="Project Support",E6096="Sprint Management",E6096="Sprint Support"),"NA",(((SUMIF(AD:AD,AD6096,H:H)/VLOOKUP(AD6096,[2]Formula!V:X,3,0))*VLOOKUP(AD6096,[2]Formula!V:X,2,0))*H6096)/SUMIF(AD:AD,AD6096,H:H)))</f>
        <v/>
      </c>
      <c r="L6096" s="38" t="str">
        <f t="shared" si="571"/>
        <v/>
      </c>
      <c r="M6096" s="38" t="str">
        <f t="shared" si="572"/>
        <v/>
      </c>
      <c r="N6096" s="38" t="str">
        <f t="shared" si="574"/>
        <v/>
      </c>
      <c r="O6096" s="38" t="str">
        <f t="shared" si="570"/>
        <v/>
      </c>
      <c r="P6096" s="39" t="str">
        <f t="shared" si="575"/>
        <v/>
      </c>
      <c r="AC6096" s="42" t="str">
        <f>IF(B6096="","",VLOOKUP(B6096,[2]Formula!B:C,2,0))</f>
        <v/>
      </c>
      <c r="AD6096" s="43" t="str">
        <f t="shared" si="573"/>
        <v/>
      </c>
    </row>
    <row r="6097" spans="1:30" x14ac:dyDescent="0.25">
      <c r="A6097" s="64"/>
      <c r="B6097" s="64"/>
      <c r="C6097" s="66"/>
      <c r="D6097" s="67"/>
      <c r="E6097" s="64"/>
      <c r="F6097" s="64"/>
      <c r="G6097" s="37" t="str">
        <f>IF(E6097="","",IF(OR(E6097="Project Management",E6097="Project Support",E6097="Sprint Management",E6097="Sprint Support"),"NA",ROUND((((VLOOKUP(AD6097,[2]Formula!V:X,3,0)))-SUMIF(AD:AD,AD6097,H:H)),2)))</f>
        <v/>
      </c>
      <c r="H6097" s="71"/>
      <c r="I6097" s="72"/>
      <c r="J6097" s="72"/>
      <c r="K6097" s="38" t="str">
        <f>IF(E6097="","",IF(OR(E6097="Project Management",E6097="Project Support",E6097="Sprint Management",E6097="Sprint Support"),"NA",(((SUMIF(AD:AD,AD6097,H:H)/VLOOKUP(AD6097,[2]Formula!V:X,3,0))*VLOOKUP(AD6097,[2]Formula!V:X,2,0))*H6097)/SUMIF(AD:AD,AD6097,H:H)))</f>
        <v/>
      </c>
      <c r="L6097" s="38" t="str">
        <f t="shared" si="571"/>
        <v/>
      </c>
      <c r="M6097" s="38" t="str">
        <f t="shared" si="572"/>
        <v/>
      </c>
      <c r="N6097" s="38" t="str">
        <f t="shared" si="574"/>
        <v/>
      </c>
      <c r="O6097" s="38" t="str">
        <f t="shared" si="570"/>
        <v/>
      </c>
      <c r="P6097" s="39" t="str">
        <f t="shared" si="575"/>
        <v/>
      </c>
      <c r="AC6097" s="42" t="str">
        <f>IF(B6097="","",VLOOKUP(B6097,[2]Formula!B:C,2,0))</f>
        <v/>
      </c>
      <c r="AD6097" s="43" t="str">
        <f t="shared" si="573"/>
        <v/>
      </c>
    </row>
    <row r="6098" spans="1:30" x14ac:dyDescent="0.25">
      <c r="A6098" s="64"/>
      <c r="B6098" s="64"/>
      <c r="C6098" s="66"/>
      <c r="D6098" s="67"/>
      <c r="E6098" s="64"/>
      <c r="F6098" s="64"/>
      <c r="G6098" s="37" t="str">
        <f>IF(E6098="","",IF(OR(E6098="Project Management",E6098="Project Support",E6098="Sprint Management",E6098="Sprint Support"),"NA",ROUND((((VLOOKUP(AD6098,[2]Formula!V:X,3,0)))-SUMIF(AD:AD,AD6098,H:H)),2)))</f>
        <v/>
      </c>
      <c r="H6098" s="71"/>
      <c r="I6098" s="72"/>
      <c r="J6098" s="72"/>
      <c r="K6098" s="38" t="str">
        <f>IF(E6098="","",IF(OR(E6098="Project Management",E6098="Project Support",E6098="Sprint Management",E6098="Sprint Support"),"NA",(((SUMIF(AD:AD,AD6098,H:H)/VLOOKUP(AD6098,[2]Formula!V:X,3,0))*VLOOKUP(AD6098,[2]Formula!V:X,2,0))*H6098)/SUMIF(AD:AD,AD6098,H:H)))</f>
        <v/>
      </c>
      <c r="L6098" s="38" t="str">
        <f t="shared" si="571"/>
        <v/>
      </c>
      <c r="M6098" s="38" t="str">
        <f t="shared" si="572"/>
        <v/>
      </c>
      <c r="N6098" s="38" t="str">
        <f t="shared" si="574"/>
        <v/>
      </c>
      <c r="O6098" s="38" t="str">
        <f t="shared" si="570"/>
        <v/>
      </c>
      <c r="P6098" s="39" t="str">
        <f t="shared" si="575"/>
        <v/>
      </c>
      <c r="AC6098" s="42" t="str">
        <f>IF(B6098="","",VLOOKUP(B6098,[2]Formula!B:C,2,0))</f>
        <v/>
      </c>
      <c r="AD6098" s="43" t="str">
        <f t="shared" si="573"/>
        <v/>
      </c>
    </row>
    <row r="6099" spans="1:30" x14ac:dyDescent="0.25">
      <c r="A6099" s="64"/>
      <c r="B6099" s="64"/>
      <c r="C6099" s="66"/>
      <c r="D6099" s="67"/>
      <c r="E6099" s="64"/>
      <c r="F6099" s="64"/>
      <c r="G6099" s="37" t="str">
        <f>IF(E6099="","",IF(OR(E6099="Project Management",E6099="Project Support",E6099="Sprint Management",E6099="Sprint Support"),"NA",ROUND((((VLOOKUP(AD6099,[2]Formula!V:X,3,0)))-SUMIF(AD:AD,AD6099,H:H)),2)))</f>
        <v/>
      </c>
      <c r="H6099" s="71"/>
      <c r="I6099" s="72"/>
      <c r="J6099" s="72"/>
      <c r="K6099" s="38" t="str">
        <f>IF(E6099="","",IF(OR(E6099="Project Management",E6099="Project Support",E6099="Sprint Management",E6099="Sprint Support"),"NA",(((SUMIF(AD:AD,AD6099,H:H)/VLOOKUP(AD6099,[2]Formula!V:X,3,0))*VLOOKUP(AD6099,[2]Formula!V:X,2,0))*H6099)/SUMIF(AD:AD,AD6099,H:H)))</f>
        <v/>
      </c>
      <c r="L6099" s="38" t="str">
        <f t="shared" si="571"/>
        <v/>
      </c>
      <c r="M6099" s="38" t="str">
        <f t="shared" si="572"/>
        <v/>
      </c>
      <c r="N6099" s="38" t="str">
        <f t="shared" si="574"/>
        <v/>
      </c>
      <c r="O6099" s="38" t="str">
        <f t="shared" si="570"/>
        <v/>
      </c>
      <c r="P6099" s="39" t="str">
        <f t="shared" si="575"/>
        <v/>
      </c>
      <c r="AC6099" s="42" t="str">
        <f>IF(B6099="","",VLOOKUP(B6099,[2]Formula!B:C,2,0))</f>
        <v/>
      </c>
      <c r="AD6099" s="43" t="str">
        <f t="shared" si="573"/>
        <v/>
      </c>
    </row>
    <row r="6100" spans="1:30" x14ac:dyDescent="0.25">
      <c r="A6100" s="64"/>
      <c r="B6100" s="64"/>
      <c r="C6100" s="66"/>
      <c r="D6100" s="67"/>
      <c r="E6100" s="64"/>
      <c r="F6100" s="64"/>
      <c r="G6100" s="37" t="str">
        <f>IF(E6100="","",IF(OR(E6100="Project Management",E6100="Project Support",E6100="Sprint Management",E6100="Sprint Support"),"NA",ROUND((((VLOOKUP(AD6100,[2]Formula!V:X,3,0)))-SUMIF(AD:AD,AD6100,H:H)),2)))</f>
        <v/>
      </c>
      <c r="H6100" s="71"/>
      <c r="I6100" s="72"/>
      <c r="J6100" s="72"/>
      <c r="K6100" s="38" t="str">
        <f>IF(E6100="","",IF(OR(E6100="Project Management",E6100="Project Support",E6100="Sprint Management",E6100="Sprint Support"),"NA",(((SUMIF(AD:AD,AD6100,H:H)/VLOOKUP(AD6100,[2]Formula!V:X,3,0))*VLOOKUP(AD6100,[2]Formula!V:X,2,0))*H6100)/SUMIF(AD:AD,AD6100,H:H)))</f>
        <v/>
      </c>
      <c r="L6100" s="38" t="str">
        <f t="shared" si="571"/>
        <v/>
      </c>
      <c r="M6100" s="38" t="str">
        <f t="shared" si="572"/>
        <v/>
      </c>
      <c r="N6100" s="38" t="str">
        <f t="shared" si="574"/>
        <v/>
      </c>
      <c r="O6100" s="38" t="str">
        <f t="shared" si="570"/>
        <v/>
      </c>
      <c r="P6100" s="39" t="str">
        <f t="shared" si="575"/>
        <v/>
      </c>
      <c r="AC6100" s="42" t="str">
        <f>IF(B6100="","",VLOOKUP(B6100,[2]Formula!B:C,2,0))</f>
        <v/>
      </c>
      <c r="AD6100" s="43" t="str">
        <f t="shared" si="573"/>
        <v/>
      </c>
    </row>
    <row r="6101" spans="1:30" x14ac:dyDescent="0.25">
      <c r="A6101" s="64"/>
      <c r="B6101" s="64"/>
      <c r="C6101" s="66"/>
      <c r="D6101" s="67"/>
      <c r="E6101" s="64"/>
      <c r="F6101" s="64"/>
      <c r="G6101" s="37" t="str">
        <f>IF(E6101="","",IF(OR(E6101="Project Management",E6101="Project Support",E6101="Sprint Management",E6101="Sprint Support"),"NA",ROUND((((VLOOKUP(AD6101,[2]Formula!V:X,3,0)))-SUMIF(AD:AD,AD6101,H:H)),2)))</f>
        <v/>
      </c>
      <c r="H6101" s="71"/>
      <c r="I6101" s="72"/>
      <c r="J6101" s="72"/>
      <c r="K6101" s="38" t="str">
        <f>IF(E6101="","",IF(OR(E6101="Project Management",E6101="Project Support",E6101="Sprint Management",E6101="Sprint Support"),"NA",(((SUMIF(AD:AD,AD6101,H:H)/VLOOKUP(AD6101,[2]Formula!V:X,3,0))*VLOOKUP(AD6101,[2]Formula!V:X,2,0))*H6101)/SUMIF(AD:AD,AD6101,H:H)))</f>
        <v/>
      </c>
      <c r="L6101" s="38" t="str">
        <f t="shared" si="571"/>
        <v/>
      </c>
      <c r="M6101" s="38" t="str">
        <f t="shared" si="572"/>
        <v/>
      </c>
      <c r="N6101" s="38" t="str">
        <f t="shared" si="574"/>
        <v/>
      </c>
      <c r="O6101" s="38" t="str">
        <f t="shared" si="570"/>
        <v/>
      </c>
      <c r="P6101" s="39" t="str">
        <f t="shared" si="575"/>
        <v/>
      </c>
      <c r="AC6101" s="42" t="str">
        <f>IF(B6101="","",VLOOKUP(B6101,[2]Formula!B:C,2,0))</f>
        <v/>
      </c>
      <c r="AD6101" s="43" t="str">
        <f t="shared" si="573"/>
        <v/>
      </c>
    </row>
    <row r="6102" spans="1:30" x14ac:dyDescent="0.25">
      <c r="A6102" s="64"/>
      <c r="B6102" s="64"/>
      <c r="C6102" s="66"/>
      <c r="D6102" s="67"/>
      <c r="E6102" s="64"/>
      <c r="F6102" s="64"/>
      <c r="G6102" s="37" t="str">
        <f>IF(E6102="","",IF(OR(E6102="Project Management",E6102="Project Support",E6102="Sprint Management",E6102="Sprint Support"),"NA",ROUND((((VLOOKUP(AD6102,[2]Formula!V:X,3,0)))-SUMIF(AD:AD,AD6102,H:H)),2)))</f>
        <v/>
      </c>
      <c r="H6102" s="71"/>
      <c r="I6102" s="72"/>
      <c r="J6102" s="72"/>
      <c r="K6102" s="38" t="str">
        <f>IF(E6102="","",IF(OR(E6102="Project Management",E6102="Project Support",E6102="Sprint Management",E6102="Sprint Support"),"NA",(((SUMIF(AD:AD,AD6102,H:H)/VLOOKUP(AD6102,[2]Formula!V:X,3,0))*VLOOKUP(AD6102,[2]Formula!V:X,2,0))*H6102)/SUMIF(AD:AD,AD6102,H:H)))</f>
        <v/>
      </c>
      <c r="L6102" s="38" t="str">
        <f t="shared" si="571"/>
        <v/>
      </c>
      <c r="M6102" s="38" t="str">
        <f t="shared" si="572"/>
        <v/>
      </c>
      <c r="N6102" s="38" t="str">
        <f t="shared" si="574"/>
        <v/>
      </c>
      <c r="O6102" s="38" t="str">
        <f t="shared" si="570"/>
        <v/>
      </c>
      <c r="P6102" s="39" t="str">
        <f t="shared" si="575"/>
        <v/>
      </c>
      <c r="AC6102" s="42" t="str">
        <f>IF(B6102="","",VLOOKUP(B6102,[2]Formula!B:C,2,0))</f>
        <v/>
      </c>
      <c r="AD6102" s="43" t="str">
        <f t="shared" si="573"/>
        <v/>
      </c>
    </row>
    <row r="6103" spans="1:30" x14ac:dyDescent="0.25">
      <c r="A6103" s="64"/>
      <c r="B6103" s="64"/>
      <c r="C6103" s="66"/>
      <c r="D6103" s="67"/>
      <c r="E6103" s="64"/>
      <c r="F6103" s="64"/>
      <c r="G6103" s="37" t="str">
        <f>IF(E6103="","",IF(OR(E6103="Project Management",E6103="Project Support",E6103="Sprint Management",E6103="Sprint Support"),"NA",ROUND((((VLOOKUP(AD6103,[2]Formula!V:X,3,0)))-SUMIF(AD:AD,AD6103,H:H)),2)))</f>
        <v/>
      </c>
      <c r="H6103" s="71"/>
      <c r="I6103" s="72"/>
      <c r="J6103" s="72"/>
      <c r="K6103" s="38" t="str">
        <f>IF(E6103="","",IF(OR(E6103="Project Management",E6103="Project Support",E6103="Sprint Management",E6103="Sprint Support"),"NA",(((SUMIF(AD:AD,AD6103,H:H)/VLOOKUP(AD6103,[2]Formula!V:X,3,0))*VLOOKUP(AD6103,[2]Formula!V:X,2,0))*H6103)/SUMIF(AD:AD,AD6103,H:H)))</f>
        <v/>
      </c>
      <c r="L6103" s="38" t="str">
        <f t="shared" si="571"/>
        <v/>
      </c>
      <c r="M6103" s="38" t="str">
        <f t="shared" si="572"/>
        <v/>
      </c>
      <c r="N6103" s="38" t="str">
        <f t="shared" si="574"/>
        <v/>
      </c>
      <c r="O6103" s="38" t="str">
        <f t="shared" si="570"/>
        <v/>
      </c>
      <c r="P6103" s="39" t="str">
        <f t="shared" si="575"/>
        <v/>
      </c>
      <c r="AC6103" s="42" t="str">
        <f>IF(B6103="","",VLOOKUP(B6103,[2]Formula!B:C,2,0))</f>
        <v/>
      </c>
      <c r="AD6103" s="43" t="str">
        <f t="shared" si="573"/>
        <v/>
      </c>
    </row>
    <row r="6104" spans="1:30" x14ac:dyDescent="0.25">
      <c r="A6104" s="64"/>
      <c r="B6104" s="64"/>
      <c r="C6104" s="66"/>
      <c r="D6104" s="67"/>
      <c r="E6104" s="64"/>
      <c r="F6104" s="64"/>
      <c r="G6104" s="37" t="str">
        <f>IF(E6104="","",IF(OR(E6104="Project Management",E6104="Project Support",E6104="Sprint Management",E6104="Sprint Support"),"NA",ROUND((((VLOOKUP(AD6104,[2]Formula!V:X,3,0)))-SUMIF(AD:AD,AD6104,H:H)),2)))</f>
        <v/>
      </c>
      <c r="H6104" s="71"/>
      <c r="I6104" s="72"/>
      <c r="J6104" s="72"/>
      <c r="K6104" s="38" t="str">
        <f>IF(E6104="","",IF(OR(E6104="Project Management",E6104="Project Support",E6104="Sprint Management",E6104="Sprint Support"),"NA",(((SUMIF(AD:AD,AD6104,H:H)/VLOOKUP(AD6104,[2]Formula!V:X,3,0))*VLOOKUP(AD6104,[2]Formula!V:X,2,0))*H6104)/SUMIF(AD:AD,AD6104,H:H)))</f>
        <v/>
      </c>
      <c r="L6104" s="38" t="str">
        <f t="shared" si="571"/>
        <v/>
      </c>
      <c r="M6104" s="38" t="str">
        <f t="shared" si="572"/>
        <v/>
      </c>
      <c r="N6104" s="38" t="str">
        <f t="shared" si="574"/>
        <v/>
      </c>
      <c r="O6104" s="38" t="str">
        <f t="shared" si="570"/>
        <v/>
      </c>
      <c r="P6104" s="39" t="str">
        <f t="shared" si="575"/>
        <v/>
      </c>
      <c r="AC6104" s="42" t="str">
        <f>IF(B6104="","",VLOOKUP(B6104,[2]Formula!B:C,2,0))</f>
        <v/>
      </c>
      <c r="AD6104" s="43" t="str">
        <f t="shared" si="573"/>
        <v/>
      </c>
    </row>
    <row r="6105" spans="1:30" x14ac:dyDescent="0.25">
      <c r="A6105" s="64"/>
      <c r="B6105" s="64"/>
      <c r="C6105" s="66"/>
      <c r="D6105" s="67"/>
      <c r="E6105" s="64"/>
      <c r="F6105" s="64"/>
      <c r="G6105" s="37" t="str">
        <f>IF(E6105="","",IF(OR(E6105="Project Management",E6105="Project Support",E6105="Sprint Management",E6105="Sprint Support"),"NA",ROUND((((VLOOKUP(AD6105,[2]Formula!V:X,3,0)))-SUMIF(AD:AD,AD6105,H:H)),2)))</f>
        <v/>
      </c>
      <c r="H6105" s="71"/>
      <c r="I6105" s="72"/>
      <c r="J6105" s="72"/>
      <c r="K6105" s="38" t="str">
        <f>IF(E6105="","",IF(OR(E6105="Project Management",E6105="Project Support",E6105="Sprint Management",E6105="Sprint Support"),"NA",(((SUMIF(AD:AD,AD6105,H:H)/VLOOKUP(AD6105,[2]Formula!V:X,3,0))*VLOOKUP(AD6105,[2]Formula!V:X,2,0))*H6105)/SUMIF(AD:AD,AD6105,H:H)))</f>
        <v/>
      </c>
      <c r="L6105" s="38" t="str">
        <f t="shared" si="571"/>
        <v/>
      </c>
      <c r="M6105" s="38" t="str">
        <f t="shared" si="572"/>
        <v/>
      </c>
      <c r="N6105" s="38" t="str">
        <f t="shared" si="574"/>
        <v/>
      </c>
      <c r="O6105" s="38" t="str">
        <f t="shared" si="570"/>
        <v/>
      </c>
      <c r="P6105" s="39" t="str">
        <f t="shared" si="575"/>
        <v/>
      </c>
      <c r="AC6105" s="42" t="str">
        <f>IF(B6105="","",VLOOKUP(B6105,[2]Formula!B:C,2,0))</f>
        <v/>
      </c>
      <c r="AD6105" s="43" t="str">
        <f t="shared" si="573"/>
        <v/>
      </c>
    </row>
    <row r="6106" spans="1:30" x14ac:dyDescent="0.25">
      <c r="A6106" s="64"/>
      <c r="B6106" s="64"/>
      <c r="C6106" s="66"/>
      <c r="D6106" s="67"/>
      <c r="E6106" s="64"/>
      <c r="F6106" s="64"/>
      <c r="G6106" s="37" t="str">
        <f>IF(E6106="","",IF(OR(E6106="Project Management",E6106="Project Support",E6106="Sprint Management",E6106="Sprint Support"),"NA",ROUND((((VLOOKUP(AD6106,[2]Formula!V:X,3,0)))-SUMIF(AD:AD,AD6106,H:H)),2)))</f>
        <v/>
      </c>
      <c r="H6106" s="71"/>
      <c r="I6106" s="72"/>
      <c r="J6106" s="72"/>
      <c r="K6106" s="38" t="str">
        <f>IF(E6106="","",IF(OR(E6106="Project Management",E6106="Project Support",E6106="Sprint Management",E6106="Sprint Support"),"NA",(((SUMIF(AD:AD,AD6106,H:H)/VLOOKUP(AD6106,[2]Formula!V:X,3,0))*VLOOKUP(AD6106,[2]Formula!V:X,2,0))*H6106)/SUMIF(AD:AD,AD6106,H:H)))</f>
        <v/>
      </c>
      <c r="L6106" s="38" t="str">
        <f t="shared" si="571"/>
        <v/>
      </c>
      <c r="M6106" s="38" t="str">
        <f t="shared" si="572"/>
        <v/>
      </c>
      <c r="N6106" s="38" t="str">
        <f t="shared" si="574"/>
        <v/>
      </c>
      <c r="O6106" s="38" t="str">
        <f t="shared" si="570"/>
        <v/>
      </c>
      <c r="P6106" s="39" t="str">
        <f t="shared" si="575"/>
        <v/>
      </c>
      <c r="AC6106" s="42" t="str">
        <f>IF(B6106="","",VLOOKUP(B6106,[2]Formula!B:C,2,0))</f>
        <v/>
      </c>
      <c r="AD6106" s="43" t="str">
        <f t="shared" si="573"/>
        <v/>
      </c>
    </row>
    <row r="6107" spans="1:30" x14ac:dyDescent="0.25">
      <c r="A6107" s="64"/>
      <c r="B6107" s="64"/>
      <c r="C6107" s="66"/>
      <c r="D6107" s="67"/>
      <c r="E6107" s="64"/>
      <c r="F6107" s="64"/>
      <c r="G6107" s="37" t="str">
        <f>IF(E6107="","",IF(OR(E6107="Project Management",E6107="Project Support",E6107="Sprint Management",E6107="Sprint Support"),"NA",ROUND((((VLOOKUP(AD6107,[2]Formula!V:X,3,0)))-SUMIF(AD:AD,AD6107,H:H)),2)))</f>
        <v/>
      </c>
      <c r="H6107" s="71"/>
      <c r="I6107" s="72"/>
      <c r="J6107" s="72"/>
      <c r="K6107" s="38" t="str">
        <f>IF(E6107="","",IF(OR(E6107="Project Management",E6107="Project Support",E6107="Sprint Management",E6107="Sprint Support"),"NA",(((SUMIF(AD:AD,AD6107,H:H)/VLOOKUP(AD6107,[2]Formula!V:X,3,0))*VLOOKUP(AD6107,[2]Formula!V:X,2,0))*H6107)/SUMIF(AD:AD,AD6107,H:H)))</f>
        <v/>
      </c>
      <c r="L6107" s="38" t="str">
        <f t="shared" si="571"/>
        <v/>
      </c>
      <c r="M6107" s="38" t="str">
        <f t="shared" si="572"/>
        <v/>
      </c>
      <c r="N6107" s="38" t="str">
        <f t="shared" si="574"/>
        <v/>
      </c>
      <c r="O6107" s="38" t="str">
        <f t="shared" si="570"/>
        <v/>
      </c>
      <c r="P6107" s="39" t="str">
        <f t="shared" si="575"/>
        <v/>
      </c>
      <c r="AC6107" s="42" t="str">
        <f>IF(B6107="","",VLOOKUP(B6107,[2]Formula!B:C,2,0))</f>
        <v/>
      </c>
      <c r="AD6107" s="43" t="str">
        <f t="shared" si="573"/>
        <v/>
      </c>
    </row>
    <row r="6108" spans="1:30" x14ac:dyDescent="0.25">
      <c r="A6108" s="64"/>
      <c r="B6108" s="64"/>
      <c r="C6108" s="66"/>
      <c r="D6108" s="67"/>
      <c r="E6108" s="64"/>
      <c r="F6108" s="64"/>
      <c r="G6108" s="37" t="str">
        <f>IF(E6108="","",IF(OR(E6108="Project Management",E6108="Project Support",E6108="Sprint Management",E6108="Sprint Support"),"NA",ROUND((((VLOOKUP(AD6108,[2]Formula!V:X,3,0)))-SUMIF(AD:AD,AD6108,H:H)),2)))</f>
        <v/>
      </c>
      <c r="H6108" s="71"/>
      <c r="I6108" s="72"/>
      <c r="J6108" s="72"/>
      <c r="K6108" s="38" t="str">
        <f>IF(E6108="","",IF(OR(E6108="Project Management",E6108="Project Support",E6108="Sprint Management",E6108="Sprint Support"),"NA",(((SUMIF(AD:AD,AD6108,H:H)/VLOOKUP(AD6108,[2]Formula!V:X,3,0))*VLOOKUP(AD6108,[2]Formula!V:X,2,0))*H6108)/SUMIF(AD:AD,AD6108,H:H)))</f>
        <v/>
      </c>
      <c r="L6108" s="38" t="str">
        <f t="shared" si="571"/>
        <v/>
      </c>
      <c r="M6108" s="38" t="str">
        <f t="shared" si="572"/>
        <v/>
      </c>
      <c r="N6108" s="38" t="str">
        <f t="shared" si="574"/>
        <v/>
      </c>
      <c r="O6108" s="38" t="str">
        <f t="shared" si="570"/>
        <v/>
      </c>
      <c r="P6108" s="39" t="str">
        <f t="shared" si="575"/>
        <v/>
      </c>
      <c r="AC6108" s="42" t="str">
        <f>IF(B6108="","",VLOOKUP(B6108,[2]Formula!B:C,2,0))</f>
        <v/>
      </c>
      <c r="AD6108" s="43" t="str">
        <f t="shared" si="573"/>
        <v/>
      </c>
    </row>
    <row r="6109" spans="1:30" x14ac:dyDescent="0.25">
      <c r="A6109" s="64"/>
      <c r="B6109" s="64"/>
      <c r="C6109" s="66"/>
      <c r="D6109" s="67"/>
      <c r="E6109" s="64"/>
      <c r="F6109" s="64"/>
      <c r="G6109" s="37" t="str">
        <f>IF(E6109="","",IF(OR(E6109="Project Management",E6109="Project Support",E6109="Sprint Management",E6109="Sprint Support"),"NA",ROUND((((VLOOKUP(AD6109,[2]Formula!V:X,3,0)))-SUMIF(AD:AD,AD6109,H:H)),2)))</f>
        <v/>
      </c>
      <c r="H6109" s="71"/>
      <c r="I6109" s="72"/>
      <c r="J6109" s="72"/>
      <c r="K6109" s="38" t="str">
        <f>IF(E6109="","",IF(OR(E6109="Project Management",E6109="Project Support",E6109="Sprint Management",E6109="Sprint Support"),"NA",(((SUMIF(AD:AD,AD6109,H:H)/VLOOKUP(AD6109,[2]Formula!V:X,3,0))*VLOOKUP(AD6109,[2]Formula!V:X,2,0))*H6109)/SUMIF(AD:AD,AD6109,H:H)))</f>
        <v/>
      </c>
      <c r="L6109" s="38" t="str">
        <f t="shared" si="571"/>
        <v/>
      </c>
      <c r="M6109" s="38" t="str">
        <f t="shared" si="572"/>
        <v/>
      </c>
      <c r="N6109" s="38" t="str">
        <f t="shared" si="574"/>
        <v/>
      </c>
      <c r="O6109" s="38" t="str">
        <f t="shared" si="570"/>
        <v/>
      </c>
      <c r="P6109" s="39" t="str">
        <f t="shared" si="575"/>
        <v/>
      </c>
      <c r="AC6109" s="42" t="str">
        <f>IF(B6109="","",VLOOKUP(B6109,[2]Formula!B:C,2,0))</f>
        <v/>
      </c>
      <c r="AD6109" s="43" t="str">
        <f t="shared" si="573"/>
        <v/>
      </c>
    </row>
    <row r="6110" spans="1:30" x14ac:dyDescent="0.25">
      <c r="A6110" s="64"/>
      <c r="B6110" s="64"/>
      <c r="C6110" s="66"/>
      <c r="D6110" s="67"/>
      <c r="E6110" s="64"/>
      <c r="F6110" s="64"/>
      <c r="G6110" s="37" t="str">
        <f>IF(E6110="","",IF(OR(E6110="Project Management",E6110="Project Support",E6110="Sprint Management",E6110="Sprint Support"),"NA",ROUND((((VLOOKUP(AD6110,[2]Formula!V:X,3,0)))-SUMIF(AD:AD,AD6110,H:H)),2)))</f>
        <v/>
      </c>
      <c r="H6110" s="71"/>
      <c r="I6110" s="72"/>
      <c r="J6110" s="72"/>
      <c r="K6110" s="38" t="str">
        <f>IF(E6110="","",IF(OR(E6110="Project Management",E6110="Project Support",E6110="Sprint Management",E6110="Sprint Support"),"NA",(((SUMIF(AD:AD,AD6110,H:H)/VLOOKUP(AD6110,[2]Formula!V:X,3,0))*VLOOKUP(AD6110,[2]Formula!V:X,2,0))*H6110)/SUMIF(AD:AD,AD6110,H:H)))</f>
        <v/>
      </c>
      <c r="L6110" s="38" t="str">
        <f t="shared" si="571"/>
        <v/>
      </c>
      <c r="M6110" s="38" t="str">
        <f t="shared" si="572"/>
        <v/>
      </c>
      <c r="N6110" s="38" t="str">
        <f t="shared" si="574"/>
        <v/>
      </c>
      <c r="O6110" s="38" t="str">
        <f t="shared" si="570"/>
        <v/>
      </c>
      <c r="P6110" s="39" t="str">
        <f t="shared" si="575"/>
        <v/>
      </c>
      <c r="AC6110" s="42" t="str">
        <f>IF(B6110="","",VLOOKUP(B6110,[2]Formula!B:C,2,0))</f>
        <v/>
      </c>
      <c r="AD6110" s="43" t="str">
        <f t="shared" si="573"/>
        <v/>
      </c>
    </row>
    <row r="6111" spans="1:30" x14ac:dyDescent="0.25">
      <c r="A6111" s="64"/>
      <c r="B6111" s="64"/>
      <c r="C6111" s="66"/>
      <c r="D6111" s="67"/>
      <c r="E6111" s="64"/>
      <c r="F6111" s="64"/>
      <c r="G6111" s="37" t="str">
        <f>IF(E6111="","",IF(OR(E6111="Project Management",E6111="Project Support",E6111="Sprint Management",E6111="Sprint Support"),"NA",ROUND((((VLOOKUP(AD6111,[2]Formula!V:X,3,0)))-SUMIF(AD:AD,AD6111,H:H)),2)))</f>
        <v/>
      </c>
      <c r="H6111" s="71"/>
      <c r="I6111" s="72"/>
      <c r="J6111" s="72"/>
      <c r="K6111" s="38" t="str">
        <f>IF(E6111="","",IF(OR(E6111="Project Management",E6111="Project Support",E6111="Sprint Management",E6111="Sprint Support"),"NA",(((SUMIF(AD:AD,AD6111,H:H)/VLOOKUP(AD6111,[2]Formula!V:X,3,0))*VLOOKUP(AD6111,[2]Formula!V:X,2,0))*H6111)/SUMIF(AD:AD,AD6111,H:H)))</f>
        <v/>
      </c>
      <c r="L6111" s="38" t="str">
        <f t="shared" si="571"/>
        <v/>
      </c>
      <c r="M6111" s="38" t="str">
        <f t="shared" si="572"/>
        <v/>
      </c>
      <c r="N6111" s="38" t="str">
        <f t="shared" si="574"/>
        <v/>
      </c>
      <c r="O6111" s="38" t="str">
        <f t="shared" si="570"/>
        <v/>
      </c>
      <c r="P6111" s="39" t="str">
        <f t="shared" si="575"/>
        <v/>
      </c>
      <c r="AC6111" s="42" t="str">
        <f>IF(B6111="","",VLOOKUP(B6111,[2]Formula!B:C,2,0))</f>
        <v/>
      </c>
      <c r="AD6111" s="43" t="str">
        <f t="shared" si="573"/>
        <v/>
      </c>
    </row>
    <row r="6112" spans="1:30" x14ac:dyDescent="0.25">
      <c r="A6112" s="64"/>
      <c r="B6112" s="64"/>
      <c r="C6112" s="66"/>
      <c r="D6112" s="67"/>
      <c r="E6112" s="64"/>
      <c r="F6112" s="64"/>
      <c r="G6112" s="37" t="str">
        <f>IF(E6112="","",IF(OR(E6112="Project Management",E6112="Project Support",E6112="Sprint Management",E6112="Sprint Support"),"NA",ROUND((((VLOOKUP(AD6112,[2]Formula!V:X,3,0)))-SUMIF(AD:AD,AD6112,H:H)),2)))</f>
        <v/>
      </c>
      <c r="H6112" s="71"/>
      <c r="I6112" s="72"/>
      <c r="J6112" s="72"/>
      <c r="K6112" s="38" t="str">
        <f>IF(E6112="","",IF(OR(E6112="Project Management",E6112="Project Support",E6112="Sprint Management",E6112="Sprint Support"),"NA",(((SUMIF(AD:AD,AD6112,H:H)/VLOOKUP(AD6112,[2]Formula!V:X,3,0))*VLOOKUP(AD6112,[2]Formula!V:X,2,0))*H6112)/SUMIF(AD:AD,AD6112,H:H)))</f>
        <v/>
      </c>
      <c r="L6112" s="38" t="str">
        <f t="shared" si="571"/>
        <v/>
      </c>
      <c r="M6112" s="38" t="str">
        <f t="shared" si="572"/>
        <v/>
      </c>
      <c r="N6112" s="38" t="str">
        <f t="shared" si="574"/>
        <v/>
      </c>
      <c r="O6112" s="38" t="str">
        <f t="shared" si="570"/>
        <v/>
      </c>
      <c r="P6112" s="39" t="str">
        <f t="shared" si="575"/>
        <v/>
      </c>
      <c r="AC6112" s="42" t="str">
        <f>IF(B6112="","",VLOOKUP(B6112,[2]Formula!B:C,2,0))</f>
        <v/>
      </c>
      <c r="AD6112" s="43" t="str">
        <f t="shared" si="573"/>
        <v/>
      </c>
    </row>
    <row r="6113" spans="1:30" x14ac:dyDescent="0.25">
      <c r="A6113" s="64"/>
      <c r="B6113" s="64"/>
      <c r="C6113" s="66"/>
      <c r="D6113" s="67"/>
      <c r="E6113" s="64"/>
      <c r="F6113" s="64"/>
      <c r="G6113" s="37" t="str">
        <f>IF(E6113="","",IF(OR(E6113="Project Management",E6113="Project Support",E6113="Sprint Management",E6113="Sprint Support"),"NA",ROUND((((VLOOKUP(AD6113,[2]Formula!V:X,3,0)))-SUMIF(AD:AD,AD6113,H:H)),2)))</f>
        <v/>
      </c>
      <c r="H6113" s="71"/>
      <c r="I6113" s="72"/>
      <c r="J6113" s="72"/>
      <c r="K6113" s="38" t="str">
        <f>IF(E6113="","",IF(OR(E6113="Project Management",E6113="Project Support",E6113="Sprint Management",E6113="Sprint Support"),"NA",(((SUMIF(AD:AD,AD6113,H:H)/VLOOKUP(AD6113,[2]Formula!V:X,3,0))*VLOOKUP(AD6113,[2]Formula!V:X,2,0))*H6113)/SUMIF(AD:AD,AD6113,H:H)))</f>
        <v/>
      </c>
      <c r="L6113" s="38" t="str">
        <f t="shared" si="571"/>
        <v/>
      </c>
      <c r="M6113" s="38" t="str">
        <f t="shared" si="572"/>
        <v/>
      </c>
      <c r="N6113" s="38" t="str">
        <f t="shared" si="574"/>
        <v/>
      </c>
      <c r="O6113" s="38" t="str">
        <f t="shared" si="570"/>
        <v/>
      </c>
      <c r="P6113" s="39" t="str">
        <f t="shared" si="575"/>
        <v/>
      </c>
      <c r="AC6113" s="42" t="str">
        <f>IF(B6113="","",VLOOKUP(B6113,[2]Formula!B:C,2,0))</f>
        <v/>
      </c>
      <c r="AD6113" s="43" t="str">
        <f t="shared" si="573"/>
        <v/>
      </c>
    </row>
    <row r="6114" spans="1:30" x14ac:dyDescent="0.25">
      <c r="A6114" s="64"/>
      <c r="B6114" s="64"/>
      <c r="C6114" s="66"/>
      <c r="D6114" s="67"/>
      <c r="E6114" s="64"/>
      <c r="F6114" s="64"/>
      <c r="G6114" s="37" t="str">
        <f>IF(E6114="","",IF(OR(E6114="Project Management",E6114="Project Support",E6114="Sprint Management",E6114="Sprint Support"),"NA",ROUND((((VLOOKUP(AD6114,[2]Formula!V:X,3,0)))-SUMIF(AD:AD,AD6114,H:H)),2)))</f>
        <v/>
      </c>
      <c r="H6114" s="71"/>
      <c r="I6114" s="72"/>
      <c r="J6114" s="72"/>
      <c r="K6114" s="38" t="str">
        <f>IF(E6114="","",IF(OR(E6114="Project Management",E6114="Project Support",E6114="Sprint Management",E6114="Sprint Support"),"NA",(((SUMIF(AD:AD,AD6114,H:H)/VLOOKUP(AD6114,[2]Formula!V:X,3,0))*VLOOKUP(AD6114,[2]Formula!V:X,2,0))*H6114)/SUMIF(AD:AD,AD6114,H:H)))</f>
        <v/>
      </c>
      <c r="L6114" s="38" t="str">
        <f t="shared" si="571"/>
        <v/>
      </c>
      <c r="M6114" s="38" t="str">
        <f t="shared" si="572"/>
        <v/>
      </c>
      <c r="N6114" s="38" t="str">
        <f t="shared" si="574"/>
        <v/>
      </c>
      <c r="O6114" s="38" t="str">
        <f t="shared" si="570"/>
        <v/>
      </c>
      <c r="P6114" s="39" t="str">
        <f t="shared" si="575"/>
        <v/>
      </c>
      <c r="AC6114" s="42" t="str">
        <f>IF(B6114="","",VLOOKUP(B6114,[2]Formula!B:C,2,0))</f>
        <v/>
      </c>
      <c r="AD6114" s="43" t="str">
        <f t="shared" si="573"/>
        <v/>
      </c>
    </row>
    <row r="6115" spans="1:30" x14ac:dyDescent="0.25">
      <c r="A6115" s="64"/>
      <c r="B6115" s="64"/>
      <c r="C6115" s="66"/>
      <c r="D6115" s="67"/>
      <c r="E6115" s="64"/>
      <c r="F6115" s="64"/>
      <c r="G6115" s="37" t="str">
        <f>IF(E6115="","",IF(OR(E6115="Project Management",E6115="Project Support",E6115="Sprint Management",E6115="Sprint Support"),"NA",ROUND((((VLOOKUP(AD6115,[2]Formula!V:X,3,0)))-SUMIF(AD:AD,AD6115,H:H)),2)))</f>
        <v/>
      </c>
      <c r="H6115" s="71"/>
      <c r="I6115" s="72"/>
      <c r="J6115" s="72"/>
      <c r="K6115" s="38" t="str">
        <f>IF(E6115="","",IF(OR(E6115="Project Management",E6115="Project Support",E6115="Sprint Management",E6115="Sprint Support"),"NA",(((SUMIF(AD:AD,AD6115,H:H)/VLOOKUP(AD6115,[2]Formula!V:X,3,0))*VLOOKUP(AD6115,[2]Formula!V:X,2,0))*H6115)/SUMIF(AD:AD,AD6115,H:H)))</f>
        <v/>
      </c>
      <c r="L6115" s="38" t="str">
        <f t="shared" si="571"/>
        <v/>
      </c>
      <c r="M6115" s="38" t="str">
        <f t="shared" si="572"/>
        <v/>
      </c>
      <c r="N6115" s="38" t="str">
        <f t="shared" si="574"/>
        <v/>
      </c>
      <c r="O6115" s="38" t="str">
        <f t="shared" si="570"/>
        <v/>
      </c>
      <c r="P6115" s="39" t="str">
        <f t="shared" si="575"/>
        <v/>
      </c>
      <c r="AC6115" s="42" t="str">
        <f>IF(B6115="","",VLOOKUP(B6115,[2]Formula!B:C,2,0))</f>
        <v/>
      </c>
      <c r="AD6115" s="43" t="str">
        <f t="shared" si="573"/>
        <v/>
      </c>
    </row>
    <row r="6116" spans="1:30" x14ac:dyDescent="0.25">
      <c r="A6116" s="64"/>
      <c r="B6116" s="64"/>
      <c r="C6116" s="66"/>
      <c r="D6116" s="67"/>
      <c r="E6116" s="64"/>
      <c r="F6116" s="64"/>
      <c r="G6116" s="37" t="str">
        <f>IF(E6116="","",IF(OR(E6116="Project Management",E6116="Project Support",E6116="Sprint Management",E6116="Sprint Support"),"NA",ROUND((((VLOOKUP(AD6116,[2]Formula!V:X,3,0)))-SUMIF(AD:AD,AD6116,H:H)),2)))</f>
        <v/>
      </c>
      <c r="H6116" s="71"/>
      <c r="I6116" s="72"/>
      <c r="J6116" s="72"/>
      <c r="K6116" s="38" t="str">
        <f>IF(E6116="","",IF(OR(E6116="Project Management",E6116="Project Support",E6116="Sprint Management",E6116="Sprint Support"),"NA",(((SUMIF(AD:AD,AD6116,H:H)/VLOOKUP(AD6116,[2]Formula!V:X,3,0))*VLOOKUP(AD6116,[2]Formula!V:X,2,0))*H6116)/SUMIF(AD:AD,AD6116,H:H)))</f>
        <v/>
      </c>
      <c r="L6116" s="38" t="str">
        <f t="shared" si="571"/>
        <v/>
      </c>
      <c r="M6116" s="38" t="str">
        <f t="shared" si="572"/>
        <v/>
      </c>
      <c r="N6116" s="38" t="str">
        <f t="shared" si="574"/>
        <v/>
      </c>
      <c r="O6116" s="38" t="str">
        <f t="shared" si="570"/>
        <v/>
      </c>
      <c r="P6116" s="39" t="str">
        <f t="shared" si="575"/>
        <v/>
      </c>
      <c r="AC6116" s="42" t="str">
        <f>IF(B6116="","",VLOOKUP(B6116,[2]Formula!B:C,2,0))</f>
        <v/>
      </c>
      <c r="AD6116" s="43" t="str">
        <f t="shared" si="573"/>
        <v/>
      </c>
    </row>
    <row r="6117" spans="1:30" x14ac:dyDescent="0.25">
      <c r="A6117" s="64"/>
      <c r="B6117" s="64"/>
      <c r="C6117" s="66"/>
      <c r="D6117" s="67"/>
      <c r="E6117" s="64"/>
      <c r="F6117" s="64"/>
      <c r="G6117" s="37" t="str">
        <f>IF(E6117="","",IF(OR(E6117="Project Management",E6117="Project Support",E6117="Sprint Management",E6117="Sprint Support"),"NA",ROUND((((VLOOKUP(AD6117,[2]Formula!V:X,3,0)))-SUMIF(AD:AD,AD6117,H:H)),2)))</f>
        <v/>
      </c>
      <c r="H6117" s="71"/>
      <c r="I6117" s="72"/>
      <c r="J6117" s="72"/>
      <c r="K6117" s="38" t="str">
        <f>IF(E6117="","",IF(OR(E6117="Project Management",E6117="Project Support",E6117="Sprint Management",E6117="Sprint Support"),"NA",(((SUMIF(AD:AD,AD6117,H:H)/VLOOKUP(AD6117,[2]Formula!V:X,3,0))*VLOOKUP(AD6117,[2]Formula!V:X,2,0))*H6117)/SUMIF(AD:AD,AD6117,H:H)))</f>
        <v/>
      </c>
      <c r="L6117" s="38" t="str">
        <f t="shared" si="571"/>
        <v/>
      </c>
      <c r="M6117" s="38" t="str">
        <f t="shared" si="572"/>
        <v/>
      </c>
      <c r="N6117" s="38" t="str">
        <f t="shared" si="574"/>
        <v/>
      </c>
      <c r="O6117" s="38" t="str">
        <f t="shared" si="570"/>
        <v/>
      </c>
      <c r="P6117" s="39" t="str">
        <f t="shared" si="575"/>
        <v/>
      </c>
      <c r="AC6117" s="42" t="str">
        <f>IF(B6117="","",VLOOKUP(B6117,[2]Formula!B:C,2,0))</f>
        <v/>
      </c>
      <c r="AD6117" s="43" t="str">
        <f t="shared" si="573"/>
        <v/>
      </c>
    </row>
    <row r="6118" spans="1:30" x14ac:dyDescent="0.25">
      <c r="A6118" s="64"/>
      <c r="B6118" s="64"/>
      <c r="C6118" s="66"/>
      <c r="D6118" s="67"/>
      <c r="E6118" s="64"/>
      <c r="F6118" s="64"/>
      <c r="G6118" s="37" t="str">
        <f>IF(E6118="","",IF(OR(E6118="Project Management",E6118="Project Support",E6118="Sprint Management",E6118="Sprint Support"),"NA",ROUND((((VLOOKUP(AD6118,[2]Formula!V:X,3,0)))-SUMIF(AD:AD,AD6118,H:H)),2)))</f>
        <v/>
      </c>
      <c r="H6118" s="71"/>
      <c r="I6118" s="72"/>
      <c r="J6118" s="72"/>
      <c r="K6118" s="38" t="str">
        <f>IF(E6118="","",IF(OR(E6118="Project Management",E6118="Project Support",E6118="Sprint Management",E6118="Sprint Support"),"NA",(((SUMIF(AD:AD,AD6118,H:H)/VLOOKUP(AD6118,[2]Formula!V:X,3,0))*VLOOKUP(AD6118,[2]Formula!V:X,2,0))*H6118)/SUMIF(AD:AD,AD6118,H:H)))</f>
        <v/>
      </c>
      <c r="L6118" s="38" t="str">
        <f t="shared" si="571"/>
        <v/>
      </c>
      <c r="M6118" s="38" t="str">
        <f t="shared" si="572"/>
        <v/>
      </c>
      <c r="N6118" s="38" t="str">
        <f t="shared" si="574"/>
        <v/>
      </c>
      <c r="O6118" s="38" t="str">
        <f t="shared" si="570"/>
        <v/>
      </c>
      <c r="P6118" s="39" t="str">
        <f t="shared" si="575"/>
        <v/>
      </c>
      <c r="AC6118" s="42" t="str">
        <f>IF(B6118="","",VLOOKUP(B6118,[2]Formula!B:C,2,0))</f>
        <v/>
      </c>
      <c r="AD6118" s="43" t="str">
        <f t="shared" si="573"/>
        <v/>
      </c>
    </row>
    <row r="6119" spans="1:30" x14ac:dyDescent="0.25">
      <c r="A6119" s="64"/>
      <c r="B6119" s="64"/>
      <c r="C6119" s="66"/>
      <c r="D6119" s="67"/>
      <c r="E6119" s="64"/>
      <c r="F6119" s="64"/>
      <c r="G6119" s="37" t="str">
        <f>IF(E6119="","",IF(OR(E6119="Project Management",E6119="Project Support",E6119="Sprint Management",E6119="Sprint Support"),"NA",ROUND((((VLOOKUP(AD6119,[2]Formula!V:X,3,0)))-SUMIF(AD:AD,AD6119,H:H)),2)))</f>
        <v/>
      </c>
      <c r="H6119" s="71"/>
      <c r="I6119" s="72"/>
      <c r="J6119" s="72"/>
      <c r="K6119" s="38" t="str">
        <f>IF(E6119="","",IF(OR(E6119="Project Management",E6119="Project Support",E6119="Sprint Management",E6119="Sprint Support"),"NA",(((SUMIF(AD:AD,AD6119,H:H)/VLOOKUP(AD6119,[2]Formula!V:X,3,0))*VLOOKUP(AD6119,[2]Formula!V:X,2,0))*H6119)/SUMIF(AD:AD,AD6119,H:H)))</f>
        <v/>
      </c>
      <c r="L6119" s="38" t="str">
        <f t="shared" si="571"/>
        <v/>
      </c>
      <c r="M6119" s="38" t="str">
        <f t="shared" si="572"/>
        <v/>
      </c>
      <c r="N6119" s="38" t="str">
        <f t="shared" si="574"/>
        <v/>
      </c>
      <c r="O6119" s="38" t="str">
        <f t="shared" si="570"/>
        <v/>
      </c>
      <c r="P6119" s="39" t="str">
        <f t="shared" si="575"/>
        <v/>
      </c>
      <c r="AC6119" s="42" t="str">
        <f>IF(B6119="","",VLOOKUP(B6119,[2]Formula!B:C,2,0))</f>
        <v/>
      </c>
      <c r="AD6119" s="43" t="str">
        <f t="shared" si="573"/>
        <v/>
      </c>
    </row>
    <row r="6120" spans="1:30" x14ac:dyDescent="0.25">
      <c r="A6120" s="64"/>
      <c r="B6120" s="64"/>
      <c r="C6120" s="66"/>
      <c r="D6120" s="67"/>
      <c r="E6120" s="64"/>
      <c r="F6120" s="64"/>
      <c r="G6120" s="37" t="str">
        <f>IF(E6120="","",IF(OR(E6120="Project Management",E6120="Project Support",E6120="Sprint Management",E6120="Sprint Support"),"NA",ROUND((((VLOOKUP(AD6120,[2]Formula!V:X,3,0)))-SUMIF(AD:AD,AD6120,H:H)),2)))</f>
        <v/>
      </c>
      <c r="H6120" s="71"/>
      <c r="I6120" s="72"/>
      <c r="J6120" s="72"/>
      <c r="K6120" s="38" t="str">
        <f>IF(E6120="","",IF(OR(E6120="Project Management",E6120="Project Support",E6120="Sprint Management",E6120="Sprint Support"),"NA",(((SUMIF(AD:AD,AD6120,H:H)/VLOOKUP(AD6120,[2]Formula!V:X,3,0))*VLOOKUP(AD6120,[2]Formula!V:X,2,0))*H6120)/SUMIF(AD:AD,AD6120,H:H)))</f>
        <v/>
      </c>
      <c r="L6120" s="38" t="str">
        <f t="shared" si="571"/>
        <v/>
      </c>
      <c r="M6120" s="38" t="str">
        <f t="shared" si="572"/>
        <v/>
      </c>
      <c r="N6120" s="38" t="str">
        <f t="shared" si="574"/>
        <v/>
      </c>
      <c r="O6120" s="38" t="str">
        <f t="shared" si="570"/>
        <v/>
      </c>
      <c r="P6120" s="39" t="str">
        <f t="shared" si="575"/>
        <v/>
      </c>
      <c r="AC6120" s="42" t="str">
        <f>IF(B6120="","",VLOOKUP(B6120,[2]Formula!B:C,2,0))</f>
        <v/>
      </c>
      <c r="AD6120" s="43" t="str">
        <f t="shared" si="573"/>
        <v/>
      </c>
    </row>
    <row r="6121" spans="1:30" x14ac:dyDescent="0.25">
      <c r="A6121" s="64"/>
      <c r="B6121" s="64"/>
      <c r="C6121" s="66"/>
      <c r="D6121" s="67"/>
      <c r="E6121" s="64"/>
      <c r="F6121" s="64"/>
      <c r="G6121" s="37" t="str">
        <f>IF(E6121="","",IF(OR(E6121="Project Management",E6121="Project Support",E6121="Sprint Management",E6121="Sprint Support"),"NA",ROUND((((VLOOKUP(AD6121,[2]Formula!V:X,3,0)))-SUMIF(AD:AD,AD6121,H:H)),2)))</f>
        <v/>
      </c>
      <c r="H6121" s="71"/>
      <c r="I6121" s="72"/>
      <c r="J6121" s="72"/>
      <c r="K6121" s="38" t="str">
        <f>IF(E6121="","",IF(OR(E6121="Project Management",E6121="Project Support",E6121="Sprint Management",E6121="Sprint Support"),"NA",(((SUMIF(AD:AD,AD6121,H:H)/VLOOKUP(AD6121,[2]Formula!V:X,3,0))*VLOOKUP(AD6121,[2]Formula!V:X,2,0))*H6121)/SUMIF(AD:AD,AD6121,H:H)))</f>
        <v/>
      </c>
      <c r="L6121" s="38" t="str">
        <f t="shared" si="571"/>
        <v/>
      </c>
      <c r="M6121" s="38" t="str">
        <f t="shared" si="572"/>
        <v/>
      </c>
      <c r="N6121" s="38" t="str">
        <f t="shared" si="574"/>
        <v/>
      </c>
      <c r="O6121" s="38" t="str">
        <f t="shared" si="570"/>
        <v/>
      </c>
      <c r="P6121" s="39" t="str">
        <f t="shared" si="575"/>
        <v/>
      </c>
      <c r="AC6121" s="42" t="str">
        <f>IF(B6121="","",VLOOKUP(B6121,[2]Formula!B:C,2,0))</f>
        <v/>
      </c>
      <c r="AD6121" s="43" t="str">
        <f t="shared" si="573"/>
        <v/>
      </c>
    </row>
    <row r="6122" spans="1:30" x14ac:dyDescent="0.25">
      <c r="A6122" s="64"/>
      <c r="B6122" s="64"/>
      <c r="C6122" s="66"/>
      <c r="D6122" s="67"/>
      <c r="E6122" s="64"/>
      <c r="F6122" s="64"/>
      <c r="G6122" s="37" t="str">
        <f>IF(E6122="","",IF(OR(E6122="Project Management",E6122="Project Support",E6122="Sprint Management",E6122="Sprint Support"),"NA",ROUND((((VLOOKUP(AD6122,[2]Formula!V:X,3,0)))-SUMIF(AD:AD,AD6122,H:H)),2)))</f>
        <v/>
      </c>
      <c r="H6122" s="71"/>
      <c r="I6122" s="72"/>
      <c r="J6122" s="72"/>
      <c r="K6122" s="38" t="str">
        <f>IF(E6122="","",IF(OR(E6122="Project Management",E6122="Project Support",E6122="Sprint Management",E6122="Sprint Support"),"NA",(((SUMIF(AD:AD,AD6122,H:H)/VLOOKUP(AD6122,[2]Formula!V:X,3,0))*VLOOKUP(AD6122,[2]Formula!V:X,2,0))*H6122)/SUMIF(AD:AD,AD6122,H:H)))</f>
        <v/>
      </c>
      <c r="L6122" s="38" t="str">
        <f t="shared" si="571"/>
        <v/>
      </c>
      <c r="M6122" s="38" t="str">
        <f t="shared" si="572"/>
        <v/>
      </c>
      <c r="N6122" s="38" t="str">
        <f t="shared" si="574"/>
        <v/>
      </c>
      <c r="O6122" s="38" t="str">
        <f t="shared" si="570"/>
        <v/>
      </c>
      <c r="P6122" s="39" t="str">
        <f t="shared" si="575"/>
        <v/>
      </c>
      <c r="AC6122" s="42" t="str">
        <f>IF(B6122="","",VLOOKUP(B6122,[2]Formula!B:C,2,0))</f>
        <v/>
      </c>
      <c r="AD6122" s="43" t="str">
        <f t="shared" si="573"/>
        <v/>
      </c>
    </row>
    <row r="6123" spans="1:30" x14ac:dyDescent="0.25">
      <c r="A6123" s="64"/>
      <c r="B6123" s="64"/>
      <c r="C6123" s="66"/>
      <c r="D6123" s="67"/>
      <c r="E6123" s="64"/>
      <c r="F6123" s="64"/>
      <c r="G6123" s="37" t="str">
        <f>IF(E6123="","",IF(OR(E6123="Project Management",E6123="Project Support",E6123="Sprint Management",E6123="Sprint Support"),"NA",ROUND((((VLOOKUP(AD6123,[2]Formula!V:X,3,0)))-SUMIF(AD:AD,AD6123,H:H)),2)))</f>
        <v/>
      </c>
      <c r="H6123" s="71"/>
      <c r="I6123" s="72"/>
      <c r="J6123" s="72"/>
      <c r="K6123" s="38" t="str">
        <f>IF(E6123="","",IF(OR(E6123="Project Management",E6123="Project Support",E6123="Sprint Management",E6123="Sprint Support"),"NA",(((SUMIF(AD:AD,AD6123,H:H)/VLOOKUP(AD6123,[2]Formula!V:X,3,0))*VLOOKUP(AD6123,[2]Formula!V:X,2,0))*H6123)/SUMIF(AD:AD,AD6123,H:H)))</f>
        <v/>
      </c>
      <c r="L6123" s="38" t="str">
        <f t="shared" si="571"/>
        <v/>
      </c>
      <c r="M6123" s="38" t="str">
        <f t="shared" si="572"/>
        <v/>
      </c>
      <c r="N6123" s="38" t="str">
        <f t="shared" si="574"/>
        <v/>
      </c>
      <c r="O6123" s="38" t="str">
        <f t="shared" si="570"/>
        <v/>
      </c>
      <c r="P6123" s="39" t="str">
        <f t="shared" si="575"/>
        <v/>
      </c>
      <c r="AC6123" s="42" t="str">
        <f>IF(B6123="","",VLOOKUP(B6123,[2]Formula!B:C,2,0))</f>
        <v/>
      </c>
      <c r="AD6123" s="43" t="str">
        <f t="shared" si="573"/>
        <v/>
      </c>
    </row>
    <row r="6124" spans="1:30" x14ac:dyDescent="0.25">
      <c r="A6124" s="64"/>
      <c r="B6124" s="64"/>
      <c r="C6124" s="66"/>
      <c r="D6124" s="67"/>
      <c r="E6124" s="64"/>
      <c r="F6124" s="64"/>
      <c r="G6124" s="37" t="str">
        <f>IF(E6124="","",IF(OR(E6124="Project Management",E6124="Project Support",E6124="Sprint Management",E6124="Sprint Support"),"NA",ROUND((((VLOOKUP(AD6124,[2]Formula!V:X,3,0)))-SUMIF(AD:AD,AD6124,H:H)),2)))</f>
        <v/>
      </c>
      <c r="H6124" s="71"/>
      <c r="I6124" s="72"/>
      <c r="J6124" s="72"/>
      <c r="K6124" s="38" t="str">
        <f>IF(E6124="","",IF(OR(E6124="Project Management",E6124="Project Support",E6124="Sprint Management",E6124="Sprint Support"),"NA",(((SUMIF(AD:AD,AD6124,H:H)/VLOOKUP(AD6124,[2]Formula!V:X,3,0))*VLOOKUP(AD6124,[2]Formula!V:X,2,0))*H6124)/SUMIF(AD:AD,AD6124,H:H)))</f>
        <v/>
      </c>
      <c r="L6124" s="38" t="str">
        <f t="shared" si="571"/>
        <v/>
      </c>
      <c r="M6124" s="38" t="str">
        <f t="shared" si="572"/>
        <v/>
      </c>
      <c r="N6124" s="38" t="str">
        <f t="shared" si="574"/>
        <v/>
      </c>
      <c r="O6124" s="38" t="str">
        <f t="shared" si="570"/>
        <v/>
      </c>
      <c r="P6124" s="39" t="str">
        <f t="shared" si="575"/>
        <v/>
      </c>
      <c r="AC6124" s="42" t="str">
        <f>IF(B6124="","",VLOOKUP(B6124,[2]Formula!B:C,2,0))</f>
        <v/>
      </c>
      <c r="AD6124" s="43" t="str">
        <f t="shared" si="573"/>
        <v/>
      </c>
    </row>
    <row r="6125" spans="1:30" x14ac:dyDescent="0.25">
      <c r="A6125" s="64"/>
      <c r="B6125" s="64"/>
      <c r="C6125" s="66"/>
      <c r="D6125" s="67"/>
      <c r="E6125" s="64"/>
      <c r="F6125" s="64"/>
      <c r="G6125" s="37" t="str">
        <f>IF(E6125="","",IF(OR(E6125="Project Management",E6125="Project Support",E6125="Sprint Management",E6125="Sprint Support"),"NA",ROUND((((VLOOKUP(AD6125,[2]Formula!V:X,3,0)))-SUMIF(AD:AD,AD6125,H:H)),2)))</f>
        <v/>
      </c>
      <c r="H6125" s="71"/>
      <c r="I6125" s="72"/>
      <c r="J6125" s="72"/>
      <c r="K6125" s="38" t="str">
        <f>IF(E6125="","",IF(OR(E6125="Project Management",E6125="Project Support",E6125="Sprint Management",E6125="Sprint Support"),"NA",(((SUMIF(AD:AD,AD6125,H:H)/VLOOKUP(AD6125,[2]Formula!V:X,3,0))*VLOOKUP(AD6125,[2]Formula!V:X,2,0))*H6125)/SUMIF(AD:AD,AD6125,H:H)))</f>
        <v/>
      </c>
      <c r="L6125" s="38" t="str">
        <f t="shared" si="571"/>
        <v/>
      </c>
      <c r="M6125" s="38" t="str">
        <f t="shared" si="572"/>
        <v/>
      </c>
      <c r="N6125" s="38" t="str">
        <f t="shared" si="574"/>
        <v/>
      </c>
      <c r="O6125" s="38" t="str">
        <f t="shared" si="570"/>
        <v/>
      </c>
      <c r="P6125" s="39" t="str">
        <f t="shared" si="575"/>
        <v/>
      </c>
      <c r="AC6125" s="42" t="str">
        <f>IF(B6125="","",VLOOKUP(B6125,[2]Formula!B:C,2,0))</f>
        <v/>
      </c>
      <c r="AD6125" s="43" t="str">
        <f t="shared" si="573"/>
        <v/>
      </c>
    </row>
    <row r="6126" spans="1:30" x14ac:dyDescent="0.25">
      <c r="A6126" s="64"/>
      <c r="B6126" s="64"/>
      <c r="C6126" s="66"/>
      <c r="D6126" s="67"/>
      <c r="E6126" s="64"/>
      <c r="F6126" s="64"/>
      <c r="G6126" s="37" t="str">
        <f>IF(E6126="","",IF(OR(E6126="Project Management",E6126="Project Support",E6126="Sprint Management",E6126="Sprint Support"),"NA",ROUND((((VLOOKUP(AD6126,[2]Formula!V:X,3,0)))-SUMIF(AD:AD,AD6126,H:H)),2)))</f>
        <v/>
      </c>
      <c r="H6126" s="71"/>
      <c r="I6126" s="72"/>
      <c r="J6126" s="72"/>
      <c r="K6126" s="38" t="str">
        <f>IF(E6126="","",IF(OR(E6126="Project Management",E6126="Project Support",E6126="Sprint Management",E6126="Sprint Support"),"NA",(((SUMIF(AD:AD,AD6126,H:H)/VLOOKUP(AD6126,[2]Formula!V:X,3,0))*VLOOKUP(AD6126,[2]Formula!V:X,2,0))*H6126)/SUMIF(AD:AD,AD6126,H:H)))</f>
        <v/>
      </c>
      <c r="L6126" s="38" t="str">
        <f t="shared" si="571"/>
        <v/>
      </c>
      <c r="M6126" s="38" t="str">
        <f t="shared" si="572"/>
        <v/>
      </c>
      <c r="N6126" s="38" t="str">
        <f t="shared" si="574"/>
        <v/>
      </c>
      <c r="O6126" s="38" t="str">
        <f t="shared" si="570"/>
        <v/>
      </c>
      <c r="P6126" s="39" t="str">
        <f t="shared" si="575"/>
        <v/>
      </c>
      <c r="AC6126" s="42" t="str">
        <f>IF(B6126="","",VLOOKUP(B6126,[2]Formula!B:C,2,0))</f>
        <v/>
      </c>
      <c r="AD6126" s="43" t="str">
        <f t="shared" si="573"/>
        <v/>
      </c>
    </row>
    <row r="6127" spans="1:30" x14ac:dyDescent="0.25">
      <c r="A6127" s="64"/>
      <c r="B6127" s="64"/>
      <c r="C6127" s="66"/>
      <c r="D6127" s="67"/>
      <c r="E6127" s="64"/>
      <c r="F6127" s="64"/>
      <c r="G6127" s="37" t="str">
        <f>IF(E6127="","",IF(OR(E6127="Project Management",E6127="Project Support",E6127="Sprint Management",E6127="Sprint Support"),"NA",ROUND((((VLOOKUP(AD6127,[2]Formula!V:X,3,0)))-SUMIF(AD:AD,AD6127,H:H)),2)))</f>
        <v/>
      </c>
      <c r="H6127" s="71"/>
      <c r="I6127" s="72"/>
      <c r="J6127" s="72"/>
      <c r="K6127" s="38" t="str">
        <f>IF(E6127="","",IF(OR(E6127="Project Management",E6127="Project Support",E6127="Sprint Management",E6127="Sprint Support"),"NA",(((SUMIF(AD:AD,AD6127,H:H)/VLOOKUP(AD6127,[2]Formula!V:X,3,0))*VLOOKUP(AD6127,[2]Formula!V:X,2,0))*H6127)/SUMIF(AD:AD,AD6127,H:H)))</f>
        <v/>
      </c>
      <c r="L6127" s="38" t="str">
        <f t="shared" si="571"/>
        <v/>
      </c>
      <c r="M6127" s="38" t="str">
        <f t="shared" si="572"/>
        <v/>
      </c>
      <c r="N6127" s="38" t="str">
        <f t="shared" si="574"/>
        <v/>
      </c>
      <c r="O6127" s="38" t="str">
        <f t="shared" si="570"/>
        <v/>
      </c>
      <c r="P6127" s="39" t="str">
        <f t="shared" si="575"/>
        <v/>
      </c>
      <c r="AC6127" s="42" t="str">
        <f>IF(B6127="","",VLOOKUP(B6127,[2]Formula!B:C,2,0))</f>
        <v/>
      </c>
      <c r="AD6127" s="43" t="str">
        <f t="shared" si="573"/>
        <v/>
      </c>
    </row>
    <row r="6128" spans="1:30" x14ac:dyDescent="0.25">
      <c r="A6128" s="64"/>
      <c r="B6128" s="64"/>
      <c r="C6128" s="66"/>
      <c r="D6128" s="67"/>
      <c r="E6128" s="64"/>
      <c r="F6128" s="64"/>
      <c r="G6128" s="37" t="str">
        <f>IF(E6128="","",IF(OR(E6128="Project Management",E6128="Project Support",E6128="Sprint Management",E6128="Sprint Support"),"NA",ROUND((((VLOOKUP(AD6128,[2]Formula!V:X,3,0)))-SUMIF(AD:AD,AD6128,H:H)),2)))</f>
        <v/>
      </c>
      <c r="H6128" s="71"/>
      <c r="I6128" s="72"/>
      <c r="J6128" s="72"/>
      <c r="K6128" s="38" t="str">
        <f>IF(E6128="","",IF(OR(E6128="Project Management",E6128="Project Support",E6128="Sprint Management",E6128="Sprint Support"),"NA",(((SUMIF(AD:AD,AD6128,H:H)/VLOOKUP(AD6128,[2]Formula!V:X,3,0))*VLOOKUP(AD6128,[2]Formula!V:X,2,0))*H6128)/SUMIF(AD:AD,AD6128,H:H)))</f>
        <v/>
      </c>
      <c r="L6128" s="38" t="str">
        <f t="shared" si="571"/>
        <v/>
      </c>
      <c r="M6128" s="38" t="str">
        <f t="shared" si="572"/>
        <v/>
      </c>
      <c r="N6128" s="38" t="str">
        <f t="shared" si="574"/>
        <v/>
      </c>
      <c r="O6128" s="38" t="str">
        <f t="shared" si="570"/>
        <v/>
      </c>
      <c r="P6128" s="39" t="str">
        <f t="shared" si="575"/>
        <v/>
      </c>
      <c r="AC6128" s="42" t="str">
        <f>IF(B6128="","",VLOOKUP(B6128,[2]Formula!B:C,2,0))</f>
        <v/>
      </c>
      <c r="AD6128" s="43" t="str">
        <f t="shared" si="573"/>
        <v/>
      </c>
    </row>
    <row r="6129" spans="1:30" x14ac:dyDescent="0.25">
      <c r="A6129" s="64"/>
      <c r="B6129" s="64"/>
      <c r="C6129" s="66"/>
      <c r="D6129" s="67"/>
      <c r="E6129" s="64"/>
      <c r="F6129" s="64"/>
      <c r="G6129" s="37" t="str">
        <f>IF(E6129="","",IF(OR(E6129="Project Management",E6129="Project Support",E6129="Sprint Management",E6129="Sprint Support"),"NA",ROUND((((VLOOKUP(AD6129,[2]Formula!V:X,3,0)))-SUMIF(AD:AD,AD6129,H:H)),2)))</f>
        <v/>
      </c>
      <c r="H6129" s="71"/>
      <c r="I6129" s="72"/>
      <c r="J6129" s="72"/>
      <c r="K6129" s="38" t="str">
        <f>IF(E6129="","",IF(OR(E6129="Project Management",E6129="Project Support",E6129="Sprint Management",E6129="Sprint Support"),"NA",(((SUMIF(AD:AD,AD6129,H:H)/VLOOKUP(AD6129,[2]Formula!V:X,3,0))*VLOOKUP(AD6129,[2]Formula!V:X,2,0))*H6129)/SUMIF(AD:AD,AD6129,H:H)))</f>
        <v/>
      </c>
      <c r="L6129" s="38" t="str">
        <f t="shared" si="571"/>
        <v/>
      </c>
      <c r="M6129" s="38" t="str">
        <f t="shared" si="572"/>
        <v/>
      </c>
      <c r="N6129" s="38" t="str">
        <f t="shared" si="574"/>
        <v/>
      </c>
      <c r="O6129" s="38" t="str">
        <f t="shared" si="570"/>
        <v/>
      </c>
      <c r="P6129" s="39" t="str">
        <f t="shared" si="575"/>
        <v/>
      </c>
      <c r="AC6129" s="42" t="str">
        <f>IF(B6129="","",VLOOKUP(B6129,[2]Formula!B:C,2,0))</f>
        <v/>
      </c>
      <c r="AD6129" s="43" t="str">
        <f t="shared" si="573"/>
        <v/>
      </c>
    </row>
    <row r="6130" spans="1:30" x14ac:dyDescent="0.25">
      <c r="A6130" s="64"/>
      <c r="B6130" s="64"/>
      <c r="C6130" s="66"/>
      <c r="D6130" s="67"/>
      <c r="E6130" s="64"/>
      <c r="F6130" s="64"/>
      <c r="G6130" s="37" t="str">
        <f>IF(E6130="","",IF(OR(E6130="Project Management",E6130="Project Support",E6130="Sprint Management",E6130="Sprint Support"),"NA",ROUND((((VLOOKUP(AD6130,[2]Formula!V:X,3,0)))-SUMIF(AD:AD,AD6130,H:H)),2)))</f>
        <v/>
      </c>
      <c r="H6130" s="71"/>
      <c r="I6130" s="72"/>
      <c r="J6130" s="72"/>
      <c r="K6130" s="38" t="str">
        <f>IF(E6130="","",IF(OR(E6130="Project Management",E6130="Project Support",E6130="Sprint Management",E6130="Sprint Support"),"NA",(((SUMIF(AD:AD,AD6130,H:H)/VLOOKUP(AD6130,[2]Formula!V:X,3,0))*VLOOKUP(AD6130,[2]Formula!V:X,2,0))*H6130)/SUMIF(AD:AD,AD6130,H:H)))</f>
        <v/>
      </c>
      <c r="L6130" s="38" t="str">
        <f t="shared" si="571"/>
        <v/>
      </c>
      <c r="M6130" s="38" t="str">
        <f t="shared" si="572"/>
        <v/>
      </c>
      <c r="N6130" s="38" t="str">
        <f t="shared" si="574"/>
        <v/>
      </c>
      <c r="O6130" s="38" t="str">
        <f t="shared" si="570"/>
        <v/>
      </c>
      <c r="P6130" s="39" t="str">
        <f t="shared" si="575"/>
        <v/>
      </c>
      <c r="AC6130" s="42" t="str">
        <f>IF(B6130="","",VLOOKUP(B6130,[2]Formula!B:C,2,0))</f>
        <v/>
      </c>
      <c r="AD6130" s="43" t="str">
        <f t="shared" si="573"/>
        <v/>
      </c>
    </row>
    <row r="6131" spans="1:30" x14ac:dyDescent="0.25">
      <c r="A6131" s="64"/>
      <c r="B6131" s="64"/>
      <c r="C6131" s="66"/>
      <c r="D6131" s="67"/>
      <c r="E6131" s="64"/>
      <c r="F6131" s="64"/>
      <c r="G6131" s="37" t="str">
        <f>IF(E6131="","",IF(OR(E6131="Project Management",E6131="Project Support",E6131="Sprint Management",E6131="Sprint Support"),"NA",ROUND((((VLOOKUP(AD6131,[2]Formula!V:X,3,0)))-SUMIF(AD:AD,AD6131,H:H)),2)))</f>
        <v/>
      </c>
      <c r="H6131" s="71"/>
      <c r="I6131" s="72"/>
      <c r="J6131" s="72"/>
      <c r="K6131" s="38" t="str">
        <f>IF(E6131="","",IF(OR(E6131="Project Management",E6131="Project Support",E6131="Sprint Management",E6131="Sprint Support"),"NA",(((SUMIF(AD:AD,AD6131,H:H)/VLOOKUP(AD6131,[2]Formula!V:X,3,0))*VLOOKUP(AD6131,[2]Formula!V:X,2,0))*H6131)/SUMIF(AD:AD,AD6131,H:H)))</f>
        <v/>
      </c>
      <c r="L6131" s="38" t="str">
        <f t="shared" si="571"/>
        <v/>
      </c>
      <c r="M6131" s="38" t="str">
        <f t="shared" si="572"/>
        <v/>
      </c>
      <c r="N6131" s="38" t="str">
        <f t="shared" si="574"/>
        <v/>
      </c>
      <c r="O6131" s="38" t="str">
        <f t="shared" si="570"/>
        <v/>
      </c>
      <c r="P6131" s="39" t="str">
        <f t="shared" si="575"/>
        <v/>
      </c>
      <c r="AC6131" s="42" t="str">
        <f>IF(B6131="","",VLOOKUP(B6131,[2]Formula!B:C,2,0))</f>
        <v/>
      </c>
      <c r="AD6131" s="43" t="str">
        <f t="shared" si="573"/>
        <v/>
      </c>
    </row>
    <row r="6132" spans="1:30" x14ac:dyDescent="0.25">
      <c r="A6132" s="64"/>
      <c r="B6132" s="64"/>
      <c r="C6132" s="66"/>
      <c r="D6132" s="67"/>
      <c r="E6132" s="64"/>
      <c r="F6132" s="64"/>
      <c r="G6132" s="37" t="str">
        <f>IF(E6132="","",IF(OR(E6132="Project Management",E6132="Project Support",E6132="Sprint Management",E6132="Sprint Support"),"NA",ROUND((((VLOOKUP(AD6132,[2]Formula!V:X,3,0)))-SUMIF(AD:AD,AD6132,H:H)),2)))</f>
        <v/>
      </c>
      <c r="H6132" s="71"/>
      <c r="I6132" s="72"/>
      <c r="J6132" s="72"/>
      <c r="K6132" s="38" t="str">
        <f>IF(E6132="","",IF(OR(E6132="Project Management",E6132="Project Support",E6132="Sprint Management",E6132="Sprint Support"),"NA",(((SUMIF(AD:AD,AD6132,H:H)/VLOOKUP(AD6132,[2]Formula!V:X,3,0))*VLOOKUP(AD6132,[2]Formula!V:X,2,0))*H6132)/SUMIF(AD:AD,AD6132,H:H)))</f>
        <v/>
      </c>
      <c r="L6132" s="38" t="str">
        <f t="shared" si="571"/>
        <v/>
      </c>
      <c r="M6132" s="38" t="str">
        <f t="shared" si="572"/>
        <v/>
      </c>
      <c r="N6132" s="38" t="str">
        <f t="shared" si="574"/>
        <v/>
      </c>
      <c r="O6132" s="38" t="str">
        <f t="shared" si="570"/>
        <v/>
      </c>
      <c r="P6132" s="39" t="str">
        <f t="shared" si="575"/>
        <v/>
      </c>
      <c r="AC6132" s="42" t="str">
        <f>IF(B6132="","",VLOOKUP(B6132,[2]Formula!B:C,2,0))</f>
        <v/>
      </c>
      <c r="AD6132" s="43" t="str">
        <f t="shared" si="573"/>
        <v/>
      </c>
    </row>
    <row r="6133" spans="1:30" x14ac:dyDescent="0.25">
      <c r="A6133" s="64"/>
      <c r="B6133" s="64"/>
      <c r="C6133" s="66"/>
      <c r="D6133" s="67"/>
      <c r="E6133" s="64"/>
      <c r="F6133" s="64"/>
      <c r="G6133" s="37" t="str">
        <f>IF(E6133="","",IF(OR(E6133="Project Management",E6133="Project Support",E6133="Sprint Management",E6133="Sprint Support"),"NA",ROUND((((VLOOKUP(AD6133,[2]Formula!V:X,3,0)))-SUMIF(AD:AD,AD6133,H:H)),2)))</f>
        <v/>
      </c>
      <c r="H6133" s="71"/>
      <c r="I6133" s="72"/>
      <c r="J6133" s="72"/>
      <c r="K6133" s="38" t="str">
        <f>IF(E6133="","",IF(OR(E6133="Project Management",E6133="Project Support",E6133="Sprint Management",E6133="Sprint Support"),"NA",(((SUMIF(AD:AD,AD6133,H:H)/VLOOKUP(AD6133,[2]Formula!V:X,3,0))*VLOOKUP(AD6133,[2]Formula!V:X,2,0))*H6133)/SUMIF(AD:AD,AD6133,H:H)))</f>
        <v/>
      </c>
      <c r="L6133" s="38" t="str">
        <f t="shared" si="571"/>
        <v/>
      </c>
      <c r="M6133" s="38" t="str">
        <f t="shared" si="572"/>
        <v/>
      </c>
      <c r="N6133" s="38" t="str">
        <f t="shared" si="574"/>
        <v/>
      </c>
      <c r="O6133" s="38" t="str">
        <f t="shared" ref="O6133:O6196" si="576">IFERROR(L6133/M6133,"")</f>
        <v/>
      </c>
      <c r="P6133" s="39" t="str">
        <f t="shared" si="575"/>
        <v/>
      </c>
      <c r="AC6133" s="42" t="str">
        <f>IF(B6133="","",VLOOKUP(B6133,[2]Formula!B:C,2,0))</f>
        <v/>
      </c>
      <c r="AD6133" s="43" t="str">
        <f t="shared" si="573"/>
        <v/>
      </c>
    </row>
    <row r="6134" spans="1:30" x14ac:dyDescent="0.25">
      <c r="A6134" s="64"/>
      <c r="B6134" s="64"/>
      <c r="C6134" s="66"/>
      <c r="D6134" s="67"/>
      <c r="E6134" s="64"/>
      <c r="F6134" s="64"/>
      <c r="G6134" s="37" t="str">
        <f>IF(E6134="","",IF(OR(E6134="Project Management",E6134="Project Support",E6134="Sprint Management",E6134="Sprint Support"),"NA",ROUND((((VLOOKUP(AD6134,[2]Formula!V:X,3,0)))-SUMIF(AD:AD,AD6134,H:H)),2)))</f>
        <v/>
      </c>
      <c r="H6134" s="71"/>
      <c r="I6134" s="72"/>
      <c r="J6134" s="72"/>
      <c r="K6134" s="38" t="str">
        <f>IF(E6134="","",IF(OR(E6134="Project Management",E6134="Project Support",E6134="Sprint Management",E6134="Sprint Support"),"NA",(((SUMIF(AD:AD,AD6134,H:H)/VLOOKUP(AD6134,[2]Formula!V:X,3,0))*VLOOKUP(AD6134,[2]Formula!V:X,2,0))*H6134)/SUMIF(AD:AD,AD6134,H:H)))</f>
        <v/>
      </c>
      <c r="L6134" s="38" t="str">
        <f t="shared" si="571"/>
        <v/>
      </c>
      <c r="M6134" s="38" t="str">
        <f t="shared" si="572"/>
        <v/>
      </c>
      <c r="N6134" s="38" t="str">
        <f t="shared" si="574"/>
        <v/>
      </c>
      <c r="O6134" s="38" t="str">
        <f t="shared" si="576"/>
        <v/>
      </c>
      <c r="P6134" s="39" t="str">
        <f t="shared" si="575"/>
        <v/>
      </c>
      <c r="AC6134" s="42" t="str">
        <f>IF(B6134="","",VLOOKUP(B6134,[2]Formula!B:C,2,0))</f>
        <v/>
      </c>
      <c r="AD6134" s="43" t="str">
        <f t="shared" si="573"/>
        <v/>
      </c>
    </row>
    <row r="6135" spans="1:30" x14ac:dyDescent="0.25">
      <c r="A6135" s="64"/>
      <c r="B6135" s="64"/>
      <c r="C6135" s="66"/>
      <c r="D6135" s="67"/>
      <c r="E6135" s="64"/>
      <c r="F6135" s="64"/>
      <c r="G6135" s="37" t="str">
        <f>IF(E6135="","",IF(OR(E6135="Project Management",E6135="Project Support",E6135="Sprint Management",E6135="Sprint Support"),"NA",ROUND((((VLOOKUP(AD6135,[2]Formula!V:X,3,0)))-SUMIF(AD:AD,AD6135,H:H)),2)))</f>
        <v/>
      </c>
      <c r="H6135" s="71"/>
      <c r="I6135" s="72"/>
      <c r="J6135" s="72"/>
      <c r="K6135" s="38" t="str">
        <f>IF(E6135="","",IF(OR(E6135="Project Management",E6135="Project Support",E6135="Sprint Management",E6135="Sprint Support"),"NA",(((SUMIF(AD:AD,AD6135,H:H)/VLOOKUP(AD6135,[2]Formula!V:X,3,0))*VLOOKUP(AD6135,[2]Formula!V:X,2,0))*H6135)/SUMIF(AD:AD,AD6135,H:H)))</f>
        <v/>
      </c>
      <c r="L6135" s="38" t="str">
        <f t="shared" si="571"/>
        <v/>
      </c>
      <c r="M6135" s="38" t="str">
        <f t="shared" si="572"/>
        <v/>
      </c>
      <c r="N6135" s="38" t="str">
        <f t="shared" si="574"/>
        <v/>
      </c>
      <c r="O6135" s="38" t="str">
        <f t="shared" si="576"/>
        <v/>
      </c>
      <c r="P6135" s="39" t="str">
        <f t="shared" si="575"/>
        <v/>
      </c>
      <c r="AC6135" s="42" t="str">
        <f>IF(B6135="","",VLOOKUP(B6135,[2]Formula!B:C,2,0))</f>
        <v/>
      </c>
      <c r="AD6135" s="43" t="str">
        <f t="shared" si="573"/>
        <v/>
      </c>
    </row>
    <row r="6136" spans="1:30" x14ac:dyDescent="0.25">
      <c r="A6136" s="64"/>
      <c r="B6136" s="64"/>
      <c r="C6136" s="66"/>
      <c r="D6136" s="67"/>
      <c r="E6136" s="64"/>
      <c r="F6136" s="64"/>
      <c r="G6136" s="37" t="str">
        <f>IF(E6136="","",IF(OR(E6136="Project Management",E6136="Project Support",E6136="Sprint Management",E6136="Sprint Support"),"NA",ROUND((((VLOOKUP(AD6136,[2]Formula!V:X,3,0)))-SUMIF(AD:AD,AD6136,H:H)),2)))</f>
        <v/>
      </c>
      <c r="H6136" s="71"/>
      <c r="I6136" s="72"/>
      <c r="J6136" s="72"/>
      <c r="K6136" s="38" t="str">
        <f>IF(E6136="","",IF(OR(E6136="Project Management",E6136="Project Support",E6136="Sprint Management",E6136="Sprint Support"),"NA",(((SUMIF(AD:AD,AD6136,H:H)/VLOOKUP(AD6136,[2]Formula!V:X,3,0))*VLOOKUP(AD6136,[2]Formula!V:X,2,0))*H6136)/SUMIF(AD:AD,AD6136,H:H)))</f>
        <v/>
      </c>
      <c r="L6136" s="38" t="str">
        <f t="shared" si="571"/>
        <v/>
      </c>
      <c r="M6136" s="38" t="str">
        <f t="shared" si="572"/>
        <v/>
      </c>
      <c r="N6136" s="38" t="str">
        <f t="shared" si="574"/>
        <v/>
      </c>
      <c r="O6136" s="38" t="str">
        <f t="shared" si="576"/>
        <v/>
      </c>
      <c r="P6136" s="39" t="str">
        <f t="shared" si="575"/>
        <v/>
      </c>
      <c r="AC6136" s="42" t="str">
        <f>IF(B6136="","",VLOOKUP(B6136,[2]Formula!B:C,2,0))</f>
        <v/>
      </c>
      <c r="AD6136" s="43" t="str">
        <f t="shared" si="573"/>
        <v/>
      </c>
    </row>
    <row r="6137" spans="1:30" x14ac:dyDescent="0.25">
      <c r="A6137" s="64"/>
      <c r="B6137" s="64"/>
      <c r="C6137" s="66"/>
      <c r="D6137" s="67"/>
      <c r="E6137" s="64"/>
      <c r="F6137" s="64"/>
      <c r="G6137" s="37" t="str">
        <f>IF(E6137="","",IF(OR(E6137="Project Management",E6137="Project Support",E6137="Sprint Management",E6137="Sprint Support"),"NA",ROUND((((VLOOKUP(AD6137,[2]Formula!V:X,3,0)))-SUMIF(AD:AD,AD6137,H:H)),2)))</f>
        <v/>
      </c>
      <c r="H6137" s="71"/>
      <c r="I6137" s="72"/>
      <c r="J6137" s="72"/>
      <c r="K6137" s="38" t="str">
        <f>IF(E6137="","",IF(OR(E6137="Project Management",E6137="Project Support",E6137="Sprint Management",E6137="Sprint Support"),"NA",(((SUMIF(AD:AD,AD6137,H:H)/VLOOKUP(AD6137,[2]Formula!V:X,3,0))*VLOOKUP(AD6137,[2]Formula!V:X,2,0))*H6137)/SUMIF(AD:AD,AD6137,H:H)))</f>
        <v/>
      </c>
      <c r="L6137" s="38" t="str">
        <f t="shared" si="571"/>
        <v/>
      </c>
      <c r="M6137" s="38" t="str">
        <f t="shared" si="572"/>
        <v/>
      </c>
      <c r="N6137" s="38" t="str">
        <f t="shared" si="574"/>
        <v/>
      </c>
      <c r="O6137" s="38" t="str">
        <f t="shared" si="576"/>
        <v/>
      </c>
      <c r="P6137" s="39" t="str">
        <f t="shared" si="575"/>
        <v/>
      </c>
      <c r="AC6137" s="42" t="str">
        <f>IF(B6137="","",VLOOKUP(B6137,[2]Formula!B:C,2,0))</f>
        <v/>
      </c>
      <c r="AD6137" s="43" t="str">
        <f t="shared" si="573"/>
        <v/>
      </c>
    </row>
    <row r="6138" spans="1:30" x14ac:dyDescent="0.25">
      <c r="A6138" s="64"/>
      <c r="B6138" s="64"/>
      <c r="C6138" s="66"/>
      <c r="D6138" s="67"/>
      <c r="E6138" s="64"/>
      <c r="F6138" s="64"/>
      <c r="G6138" s="37" t="str">
        <f>IF(E6138="","",IF(OR(E6138="Project Management",E6138="Project Support",E6138="Sprint Management",E6138="Sprint Support"),"NA",ROUND((((VLOOKUP(AD6138,[2]Formula!V:X,3,0)))-SUMIF(AD:AD,AD6138,H:H)),2)))</f>
        <v/>
      </c>
      <c r="H6138" s="71"/>
      <c r="I6138" s="72"/>
      <c r="J6138" s="72"/>
      <c r="K6138" s="38" t="str">
        <f>IF(E6138="","",IF(OR(E6138="Project Management",E6138="Project Support",E6138="Sprint Management",E6138="Sprint Support"),"NA",(((SUMIF(AD:AD,AD6138,H:H)/VLOOKUP(AD6138,[2]Formula!V:X,3,0))*VLOOKUP(AD6138,[2]Formula!V:X,2,0))*H6138)/SUMIF(AD:AD,AD6138,H:H)))</f>
        <v/>
      </c>
      <c r="L6138" s="38" t="str">
        <f t="shared" si="571"/>
        <v/>
      </c>
      <c r="M6138" s="38" t="str">
        <f t="shared" si="572"/>
        <v/>
      </c>
      <c r="N6138" s="38" t="str">
        <f t="shared" si="574"/>
        <v/>
      </c>
      <c r="O6138" s="38" t="str">
        <f t="shared" si="576"/>
        <v/>
      </c>
      <c r="P6138" s="39" t="str">
        <f t="shared" si="575"/>
        <v/>
      </c>
      <c r="AC6138" s="42" t="str">
        <f>IF(B6138="","",VLOOKUP(B6138,[2]Formula!B:C,2,0))</f>
        <v/>
      </c>
      <c r="AD6138" s="43" t="str">
        <f t="shared" si="573"/>
        <v/>
      </c>
    </row>
    <row r="6139" spans="1:30" x14ac:dyDescent="0.25">
      <c r="A6139" s="64"/>
      <c r="B6139" s="64"/>
      <c r="C6139" s="66"/>
      <c r="D6139" s="67"/>
      <c r="E6139" s="64"/>
      <c r="F6139" s="64"/>
      <c r="G6139" s="37" t="str">
        <f>IF(E6139="","",IF(OR(E6139="Project Management",E6139="Project Support",E6139="Sprint Management",E6139="Sprint Support"),"NA",ROUND((((VLOOKUP(AD6139,[2]Formula!V:X,3,0)))-SUMIF(AD:AD,AD6139,H:H)),2)))</f>
        <v/>
      </c>
      <c r="H6139" s="71"/>
      <c r="I6139" s="72"/>
      <c r="J6139" s="72"/>
      <c r="K6139" s="38" t="str">
        <f>IF(E6139="","",IF(OR(E6139="Project Management",E6139="Project Support",E6139="Sprint Management",E6139="Sprint Support"),"NA",(((SUMIF(AD:AD,AD6139,H:H)/VLOOKUP(AD6139,[2]Formula!V:X,3,0))*VLOOKUP(AD6139,[2]Formula!V:X,2,0))*H6139)/SUMIF(AD:AD,AD6139,H:H)))</f>
        <v/>
      </c>
      <c r="L6139" s="38" t="str">
        <f t="shared" si="571"/>
        <v/>
      </c>
      <c r="M6139" s="38" t="str">
        <f t="shared" si="572"/>
        <v/>
      </c>
      <c r="N6139" s="38" t="str">
        <f t="shared" si="574"/>
        <v/>
      </c>
      <c r="O6139" s="38" t="str">
        <f t="shared" si="576"/>
        <v/>
      </c>
      <c r="P6139" s="39" t="str">
        <f t="shared" si="575"/>
        <v/>
      </c>
      <c r="AC6139" s="42" t="str">
        <f>IF(B6139="","",VLOOKUP(B6139,[2]Formula!B:C,2,0))</f>
        <v/>
      </c>
      <c r="AD6139" s="43" t="str">
        <f t="shared" si="573"/>
        <v/>
      </c>
    </row>
    <row r="6140" spans="1:30" x14ac:dyDescent="0.25">
      <c r="A6140" s="64"/>
      <c r="B6140" s="64"/>
      <c r="C6140" s="66"/>
      <c r="D6140" s="67"/>
      <c r="E6140" s="64"/>
      <c r="F6140" s="64"/>
      <c r="G6140" s="37" t="str">
        <f>IF(E6140="","",IF(OR(E6140="Project Management",E6140="Project Support",E6140="Sprint Management",E6140="Sprint Support"),"NA",ROUND((((VLOOKUP(AD6140,[2]Formula!V:X,3,0)))-SUMIF(AD:AD,AD6140,H:H)),2)))</f>
        <v/>
      </c>
      <c r="H6140" s="71"/>
      <c r="I6140" s="72"/>
      <c r="J6140" s="72"/>
      <c r="K6140" s="38" t="str">
        <f>IF(E6140="","",IF(OR(E6140="Project Management",E6140="Project Support",E6140="Sprint Management",E6140="Sprint Support"),"NA",(((SUMIF(AD:AD,AD6140,H:H)/VLOOKUP(AD6140,[2]Formula!V:X,3,0))*VLOOKUP(AD6140,[2]Formula!V:X,2,0))*H6140)/SUMIF(AD:AD,AD6140,H:H)))</f>
        <v/>
      </c>
      <c r="L6140" s="38" t="str">
        <f t="shared" si="571"/>
        <v/>
      </c>
      <c r="M6140" s="38" t="str">
        <f t="shared" si="572"/>
        <v/>
      </c>
      <c r="N6140" s="38" t="str">
        <f t="shared" si="574"/>
        <v/>
      </c>
      <c r="O6140" s="38" t="str">
        <f t="shared" si="576"/>
        <v/>
      </c>
      <c r="P6140" s="39" t="str">
        <f t="shared" si="575"/>
        <v/>
      </c>
      <c r="AC6140" s="42" t="str">
        <f>IF(B6140="","",VLOOKUP(B6140,[2]Formula!B:C,2,0))</f>
        <v/>
      </c>
      <c r="AD6140" s="43" t="str">
        <f t="shared" si="573"/>
        <v/>
      </c>
    </row>
    <row r="6141" spans="1:30" x14ac:dyDescent="0.25">
      <c r="A6141" s="64"/>
      <c r="B6141" s="64"/>
      <c r="C6141" s="66"/>
      <c r="D6141" s="67"/>
      <c r="E6141" s="64"/>
      <c r="F6141" s="64"/>
      <c r="G6141" s="37" t="str">
        <f>IF(E6141="","",IF(OR(E6141="Project Management",E6141="Project Support",E6141="Sprint Management",E6141="Sprint Support"),"NA",ROUND((((VLOOKUP(AD6141,[2]Formula!V:X,3,0)))-SUMIF(AD:AD,AD6141,H:H)),2)))</f>
        <v/>
      </c>
      <c r="H6141" s="71"/>
      <c r="I6141" s="72"/>
      <c r="J6141" s="72"/>
      <c r="K6141" s="38" t="str">
        <f>IF(E6141="","",IF(OR(E6141="Project Management",E6141="Project Support",E6141="Sprint Management",E6141="Sprint Support"),"NA",(((SUMIF(AD:AD,AD6141,H:H)/VLOOKUP(AD6141,[2]Formula!V:X,3,0))*VLOOKUP(AD6141,[2]Formula!V:X,2,0))*H6141)/SUMIF(AD:AD,AD6141,H:H)))</f>
        <v/>
      </c>
      <c r="L6141" s="38" t="str">
        <f t="shared" si="571"/>
        <v/>
      </c>
      <c r="M6141" s="38" t="str">
        <f t="shared" si="572"/>
        <v/>
      </c>
      <c r="N6141" s="38" t="str">
        <f t="shared" si="574"/>
        <v/>
      </c>
      <c r="O6141" s="38" t="str">
        <f t="shared" si="576"/>
        <v/>
      </c>
      <c r="P6141" s="39" t="str">
        <f t="shared" si="575"/>
        <v/>
      </c>
      <c r="AC6141" s="42" t="str">
        <f>IF(B6141="","",VLOOKUP(B6141,[2]Formula!B:C,2,0))</f>
        <v/>
      </c>
      <c r="AD6141" s="43" t="str">
        <f t="shared" si="573"/>
        <v/>
      </c>
    </row>
    <row r="6142" spans="1:30" x14ac:dyDescent="0.25">
      <c r="A6142" s="64"/>
      <c r="B6142" s="64"/>
      <c r="C6142" s="66"/>
      <c r="D6142" s="67"/>
      <c r="E6142" s="64"/>
      <c r="F6142" s="64"/>
      <c r="G6142" s="37" t="str">
        <f>IF(E6142="","",IF(OR(E6142="Project Management",E6142="Project Support",E6142="Sprint Management",E6142="Sprint Support"),"NA",ROUND((((VLOOKUP(AD6142,[2]Formula!V:X,3,0)))-SUMIF(AD:AD,AD6142,H:H)),2)))</f>
        <v/>
      </c>
      <c r="H6142" s="71"/>
      <c r="I6142" s="72"/>
      <c r="J6142" s="72"/>
      <c r="K6142" s="38" t="str">
        <f>IF(E6142="","",IF(OR(E6142="Project Management",E6142="Project Support",E6142="Sprint Management",E6142="Sprint Support"),"NA",(((SUMIF(AD:AD,AD6142,H:H)/VLOOKUP(AD6142,[2]Formula!V:X,3,0))*VLOOKUP(AD6142,[2]Formula!V:X,2,0))*H6142)/SUMIF(AD:AD,AD6142,H:H)))</f>
        <v/>
      </c>
      <c r="L6142" s="38" t="str">
        <f t="shared" si="571"/>
        <v/>
      </c>
      <c r="M6142" s="38" t="str">
        <f t="shared" si="572"/>
        <v/>
      </c>
      <c r="N6142" s="38" t="str">
        <f t="shared" si="574"/>
        <v/>
      </c>
      <c r="O6142" s="38" t="str">
        <f t="shared" si="576"/>
        <v/>
      </c>
      <c r="P6142" s="39" t="str">
        <f t="shared" si="575"/>
        <v/>
      </c>
      <c r="AC6142" s="42" t="str">
        <f>IF(B6142="","",VLOOKUP(B6142,[2]Formula!B:C,2,0))</f>
        <v/>
      </c>
      <c r="AD6142" s="43" t="str">
        <f t="shared" si="573"/>
        <v/>
      </c>
    </row>
    <row r="6143" spans="1:30" x14ac:dyDescent="0.25">
      <c r="A6143" s="64"/>
      <c r="B6143" s="64"/>
      <c r="C6143" s="66"/>
      <c r="D6143" s="67"/>
      <c r="E6143" s="64"/>
      <c r="F6143" s="64"/>
      <c r="G6143" s="37" t="str">
        <f>IF(E6143="","",IF(OR(E6143="Project Management",E6143="Project Support",E6143="Sprint Management",E6143="Sprint Support"),"NA",ROUND((((VLOOKUP(AD6143,[2]Formula!V:X,3,0)))-SUMIF(AD:AD,AD6143,H:H)),2)))</f>
        <v/>
      </c>
      <c r="H6143" s="71"/>
      <c r="I6143" s="72"/>
      <c r="J6143" s="72"/>
      <c r="K6143" s="38" t="str">
        <f>IF(E6143="","",IF(OR(E6143="Project Management",E6143="Project Support",E6143="Sprint Management",E6143="Sprint Support"),"NA",(((SUMIF(AD:AD,AD6143,H:H)/VLOOKUP(AD6143,[2]Formula!V:X,3,0))*VLOOKUP(AD6143,[2]Formula!V:X,2,0))*H6143)/SUMIF(AD:AD,AD6143,H:H)))</f>
        <v/>
      </c>
      <c r="L6143" s="38" t="str">
        <f t="shared" si="571"/>
        <v/>
      </c>
      <c r="M6143" s="38" t="str">
        <f t="shared" si="572"/>
        <v/>
      </c>
      <c r="N6143" s="38" t="str">
        <f t="shared" si="574"/>
        <v/>
      </c>
      <c r="O6143" s="38" t="str">
        <f t="shared" si="576"/>
        <v/>
      </c>
      <c r="P6143" s="39" t="str">
        <f t="shared" si="575"/>
        <v/>
      </c>
      <c r="AC6143" s="42" t="str">
        <f>IF(B6143="","",VLOOKUP(B6143,[2]Formula!B:C,2,0))</f>
        <v/>
      </c>
      <c r="AD6143" s="43" t="str">
        <f t="shared" si="573"/>
        <v/>
      </c>
    </row>
    <row r="6144" spans="1:30" x14ac:dyDescent="0.25">
      <c r="A6144" s="64"/>
      <c r="B6144" s="64"/>
      <c r="C6144" s="66"/>
      <c r="D6144" s="67"/>
      <c r="E6144" s="64"/>
      <c r="F6144" s="64"/>
      <c r="G6144" s="37" t="str">
        <f>IF(E6144="","",IF(OR(E6144="Project Management",E6144="Project Support",E6144="Sprint Management",E6144="Sprint Support"),"NA",ROUND((((VLOOKUP(AD6144,[2]Formula!V:X,3,0)))-SUMIF(AD:AD,AD6144,H:H)),2)))</f>
        <v/>
      </c>
      <c r="H6144" s="71"/>
      <c r="I6144" s="72"/>
      <c r="J6144" s="72"/>
      <c r="K6144" s="38" t="str">
        <f>IF(E6144="","",IF(OR(E6144="Project Management",E6144="Project Support",E6144="Sprint Management",E6144="Sprint Support"),"NA",(((SUMIF(AD:AD,AD6144,H:H)/VLOOKUP(AD6144,[2]Formula!V:X,3,0))*VLOOKUP(AD6144,[2]Formula!V:X,2,0))*H6144)/SUMIF(AD:AD,AD6144,H:H)))</f>
        <v/>
      </c>
      <c r="L6144" s="38" t="str">
        <f t="shared" si="571"/>
        <v/>
      </c>
      <c r="M6144" s="38" t="str">
        <f t="shared" si="572"/>
        <v/>
      </c>
      <c r="N6144" s="38" t="str">
        <f t="shared" si="574"/>
        <v/>
      </c>
      <c r="O6144" s="38" t="str">
        <f t="shared" si="576"/>
        <v/>
      </c>
      <c r="P6144" s="39" t="str">
        <f t="shared" si="575"/>
        <v/>
      </c>
      <c r="AC6144" s="42" t="str">
        <f>IF(B6144="","",VLOOKUP(B6144,[2]Formula!B:C,2,0))</f>
        <v/>
      </c>
      <c r="AD6144" s="43" t="str">
        <f t="shared" si="573"/>
        <v/>
      </c>
    </row>
    <row r="6145" spans="1:30" x14ac:dyDescent="0.25">
      <c r="A6145" s="64"/>
      <c r="B6145" s="64"/>
      <c r="C6145" s="66"/>
      <c r="D6145" s="67"/>
      <c r="E6145" s="64"/>
      <c r="F6145" s="64"/>
      <c r="G6145" s="37" t="str">
        <f>IF(E6145="","",IF(OR(E6145="Project Management",E6145="Project Support",E6145="Sprint Management",E6145="Sprint Support"),"NA",ROUND((((VLOOKUP(AD6145,[2]Formula!V:X,3,0)))-SUMIF(AD:AD,AD6145,H:H)),2)))</f>
        <v/>
      </c>
      <c r="H6145" s="71"/>
      <c r="I6145" s="72"/>
      <c r="J6145" s="72"/>
      <c r="K6145" s="38" t="str">
        <f>IF(E6145="","",IF(OR(E6145="Project Management",E6145="Project Support",E6145="Sprint Management",E6145="Sprint Support"),"NA",(((SUMIF(AD:AD,AD6145,H:H)/VLOOKUP(AD6145,[2]Formula!V:X,3,0))*VLOOKUP(AD6145,[2]Formula!V:X,2,0))*H6145)/SUMIF(AD:AD,AD6145,H:H)))</f>
        <v/>
      </c>
      <c r="L6145" s="38" t="str">
        <f t="shared" si="571"/>
        <v/>
      </c>
      <c r="M6145" s="38" t="str">
        <f t="shared" si="572"/>
        <v/>
      </c>
      <c r="N6145" s="38" t="str">
        <f t="shared" si="574"/>
        <v/>
      </c>
      <c r="O6145" s="38" t="str">
        <f t="shared" si="576"/>
        <v/>
      </c>
      <c r="P6145" s="39" t="str">
        <f t="shared" si="575"/>
        <v/>
      </c>
      <c r="AC6145" s="42" t="str">
        <f>IF(B6145="","",VLOOKUP(B6145,[2]Formula!B:C,2,0))</f>
        <v/>
      </c>
      <c r="AD6145" s="43" t="str">
        <f t="shared" si="573"/>
        <v/>
      </c>
    </row>
    <row r="6146" spans="1:30" x14ac:dyDescent="0.25">
      <c r="A6146" s="64"/>
      <c r="B6146" s="64"/>
      <c r="C6146" s="66"/>
      <c r="D6146" s="67"/>
      <c r="E6146" s="64"/>
      <c r="F6146" s="64"/>
      <c r="G6146" s="37" t="str">
        <f>IF(E6146="","",IF(OR(E6146="Project Management",E6146="Project Support",E6146="Sprint Management",E6146="Sprint Support"),"NA",ROUND((((VLOOKUP(AD6146,[2]Formula!V:X,3,0)))-SUMIF(AD:AD,AD6146,H:H)),2)))</f>
        <v/>
      </c>
      <c r="H6146" s="71"/>
      <c r="I6146" s="72"/>
      <c r="J6146" s="72"/>
      <c r="K6146" s="38" t="str">
        <f>IF(E6146="","",IF(OR(E6146="Project Management",E6146="Project Support",E6146="Sprint Management",E6146="Sprint Support"),"NA",(((SUMIF(AD:AD,AD6146,H:H)/VLOOKUP(AD6146,[2]Formula!V:X,3,0))*VLOOKUP(AD6146,[2]Formula!V:X,2,0))*H6146)/SUMIF(AD:AD,AD6146,H:H)))</f>
        <v/>
      </c>
      <c r="L6146" s="38" t="str">
        <f t="shared" ref="L6146:L6209" si="577">IFERROR(IF(K6146="NA",(H6146/I6146),(K6146/I6146)),"")</f>
        <v/>
      </c>
      <c r="M6146" s="38" t="str">
        <f t="shared" ref="M6146:M6209" si="578">IFERROR(IF(K6146="NA",1,(K6146/H6146)),"")</f>
        <v/>
      </c>
      <c r="N6146" s="38" t="str">
        <f t="shared" si="574"/>
        <v/>
      </c>
      <c r="O6146" s="38" t="str">
        <f t="shared" si="576"/>
        <v/>
      </c>
      <c r="P6146" s="39" t="str">
        <f t="shared" si="575"/>
        <v/>
      </c>
      <c r="AC6146" s="42" t="str">
        <f>IF(B6146="","",VLOOKUP(B6146,[2]Formula!B:C,2,0))</f>
        <v/>
      </c>
      <c r="AD6146" s="43" t="str">
        <f t="shared" ref="AD6146:AD6209" si="579">IF(B6146="","",CONCATENATE(B6146,"_",E6146))</f>
        <v/>
      </c>
    </row>
    <row r="6147" spans="1:30" x14ac:dyDescent="0.25">
      <c r="A6147" s="64"/>
      <c r="B6147" s="64"/>
      <c r="C6147" s="66"/>
      <c r="D6147" s="67"/>
      <c r="E6147" s="64"/>
      <c r="F6147" s="64"/>
      <c r="G6147" s="37" t="str">
        <f>IF(E6147="","",IF(OR(E6147="Project Management",E6147="Project Support",E6147="Sprint Management",E6147="Sprint Support"),"NA",ROUND((((VLOOKUP(AD6147,[2]Formula!V:X,3,0)))-SUMIF(AD:AD,AD6147,H:H)),2)))</f>
        <v/>
      </c>
      <c r="H6147" s="71"/>
      <c r="I6147" s="72"/>
      <c r="J6147" s="72"/>
      <c r="K6147" s="38" t="str">
        <f>IF(E6147="","",IF(OR(E6147="Project Management",E6147="Project Support",E6147="Sprint Management",E6147="Sprint Support"),"NA",(((SUMIF(AD:AD,AD6147,H:H)/VLOOKUP(AD6147,[2]Formula!V:X,3,0))*VLOOKUP(AD6147,[2]Formula!V:X,2,0))*H6147)/SUMIF(AD:AD,AD6147,H:H)))</f>
        <v/>
      </c>
      <c r="L6147" s="38" t="str">
        <f t="shared" si="577"/>
        <v/>
      </c>
      <c r="M6147" s="38" t="str">
        <f t="shared" si="578"/>
        <v/>
      </c>
      <c r="N6147" s="38" t="str">
        <f t="shared" ref="N6147:N6210" si="580">IFERROR(((L6147-M6147)/M6147)*100,"")</f>
        <v/>
      </c>
      <c r="O6147" s="38" t="str">
        <f t="shared" si="576"/>
        <v/>
      </c>
      <c r="P6147" s="39" t="str">
        <f t="shared" ref="P6147:P6210" si="581">IF(O6147="","",1)</f>
        <v/>
      </c>
      <c r="AC6147" s="42" t="str">
        <f>IF(B6147="","",VLOOKUP(B6147,[2]Formula!B:C,2,0))</f>
        <v/>
      </c>
      <c r="AD6147" s="43" t="str">
        <f t="shared" si="579"/>
        <v/>
      </c>
    </row>
    <row r="6148" spans="1:30" x14ac:dyDescent="0.25">
      <c r="A6148" s="64"/>
      <c r="B6148" s="64"/>
      <c r="C6148" s="66"/>
      <c r="D6148" s="67"/>
      <c r="E6148" s="64"/>
      <c r="F6148" s="64"/>
      <c r="G6148" s="37" t="str">
        <f>IF(E6148="","",IF(OR(E6148="Project Management",E6148="Project Support",E6148="Sprint Management",E6148="Sprint Support"),"NA",ROUND((((VLOOKUP(AD6148,[2]Formula!V:X,3,0)))-SUMIF(AD:AD,AD6148,H:H)),2)))</f>
        <v/>
      </c>
      <c r="H6148" s="71"/>
      <c r="I6148" s="72"/>
      <c r="J6148" s="72"/>
      <c r="K6148" s="38" t="str">
        <f>IF(E6148="","",IF(OR(E6148="Project Management",E6148="Project Support",E6148="Sprint Management",E6148="Sprint Support"),"NA",(((SUMIF(AD:AD,AD6148,H:H)/VLOOKUP(AD6148,[2]Formula!V:X,3,0))*VLOOKUP(AD6148,[2]Formula!V:X,2,0))*H6148)/SUMIF(AD:AD,AD6148,H:H)))</f>
        <v/>
      </c>
      <c r="L6148" s="38" t="str">
        <f t="shared" si="577"/>
        <v/>
      </c>
      <c r="M6148" s="38" t="str">
        <f t="shared" si="578"/>
        <v/>
      </c>
      <c r="N6148" s="38" t="str">
        <f t="shared" si="580"/>
        <v/>
      </c>
      <c r="O6148" s="38" t="str">
        <f t="shared" si="576"/>
        <v/>
      </c>
      <c r="P6148" s="39" t="str">
        <f t="shared" si="581"/>
        <v/>
      </c>
      <c r="AC6148" s="42" t="str">
        <f>IF(B6148="","",VLOOKUP(B6148,[2]Formula!B:C,2,0))</f>
        <v/>
      </c>
      <c r="AD6148" s="43" t="str">
        <f t="shared" si="579"/>
        <v/>
      </c>
    </row>
    <row r="6149" spans="1:30" x14ac:dyDescent="0.25">
      <c r="A6149" s="64"/>
      <c r="B6149" s="64"/>
      <c r="C6149" s="66"/>
      <c r="D6149" s="67"/>
      <c r="E6149" s="64"/>
      <c r="F6149" s="64"/>
      <c r="G6149" s="37" t="str">
        <f>IF(E6149="","",IF(OR(E6149="Project Management",E6149="Project Support",E6149="Sprint Management",E6149="Sprint Support"),"NA",ROUND((((VLOOKUP(AD6149,[2]Formula!V:X,3,0)))-SUMIF(AD:AD,AD6149,H:H)),2)))</f>
        <v/>
      </c>
      <c r="H6149" s="71"/>
      <c r="I6149" s="72"/>
      <c r="J6149" s="72"/>
      <c r="K6149" s="38" t="str">
        <f>IF(E6149="","",IF(OR(E6149="Project Management",E6149="Project Support",E6149="Sprint Management",E6149="Sprint Support"),"NA",(((SUMIF(AD:AD,AD6149,H:H)/VLOOKUP(AD6149,[2]Formula!V:X,3,0))*VLOOKUP(AD6149,[2]Formula!V:X,2,0))*H6149)/SUMIF(AD:AD,AD6149,H:H)))</f>
        <v/>
      </c>
      <c r="L6149" s="38" t="str">
        <f t="shared" si="577"/>
        <v/>
      </c>
      <c r="M6149" s="38" t="str">
        <f t="shared" si="578"/>
        <v/>
      </c>
      <c r="N6149" s="38" t="str">
        <f t="shared" si="580"/>
        <v/>
      </c>
      <c r="O6149" s="38" t="str">
        <f t="shared" si="576"/>
        <v/>
      </c>
      <c r="P6149" s="39" t="str">
        <f t="shared" si="581"/>
        <v/>
      </c>
      <c r="AC6149" s="42" t="str">
        <f>IF(B6149="","",VLOOKUP(B6149,[2]Formula!B:C,2,0))</f>
        <v/>
      </c>
      <c r="AD6149" s="43" t="str">
        <f t="shared" si="579"/>
        <v/>
      </c>
    </row>
    <row r="6150" spans="1:30" x14ac:dyDescent="0.25">
      <c r="A6150" s="64"/>
      <c r="B6150" s="64"/>
      <c r="C6150" s="66"/>
      <c r="D6150" s="67"/>
      <c r="E6150" s="64"/>
      <c r="F6150" s="64"/>
      <c r="G6150" s="37" t="str">
        <f>IF(E6150="","",IF(OR(E6150="Project Management",E6150="Project Support",E6150="Sprint Management",E6150="Sprint Support"),"NA",ROUND((((VLOOKUP(AD6150,[2]Formula!V:X,3,0)))-SUMIF(AD:AD,AD6150,H:H)),2)))</f>
        <v/>
      </c>
      <c r="H6150" s="71"/>
      <c r="I6150" s="72"/>
      <c r="J6150" s="72"/>
      <c r="K6150" s="38" t="str">
        <f>IF(E6150="","",IF(OR(E6150="Project Management",E6150="Project Support",E6150="Sprint Management",E6150="Sprint Support"),"NA",(((SUMIF(AD:AD,AD6150,H:H)/VLOOKUP(AD6150,[2]Formula!V:X,3,0))*VLOOKUP(AD6150,[2]Formula!V:X,2,0))*H6150)/SUMIF(AD:AD,AD6150,H:H)))</f>
        <v/>
      </c>
      <c r="L6150" s="38" t="str">
        <f t="shared" si="577"/>
        <v/>
      </c>
      <c r="M6150" s="38" t="str">
        <f t="shared" si="578"/>
        <v/>
      </c>
      <c r="N6150" s="38" t="str">
        <f t="shared" si="580"/>
        <v/>
      </c>
      <c r="O6150" s="38" t="str">
        <f t="shared" si="576"/>
        <v/>
      </c>
      <c r="P6150" s="39" t="str">
        <f t="shared" si="581"/>
        <v/>
      </c>
      <c r="AC6150" s="42" t="str">
        <f>IF(B6150="","",VLOOKUP(B6150,[2]Formula!B:C,2,0))</f>
        <v/>
      </c>
      <c r="AD6150" s="43" t="str">
        <f t="shared" si="579"/>
        <v/>
      </c>
    </row>
    <row r="6151" spans="1:30" x14ac:dyDescent="0.25">
      <c r="A6151" s="64"/>
      <c r="B6151" s="64"/>
      <c r="C6151" s="66"/>
      <c r="D6151" s="67"/>
      <c r="E6151" s="64"/>
      <c r="F6151" s="64"/>
      <c r="G6151" s="37" t="str">
        <f>IF(E6151="","",IF(OR(E6151="Project Management",E6151="Project Support",E6151="Sprint Management",E6151="Sprint Support"),"NA",ROUND((((VLOOKUP(AD6151,[2]Formula!V:X,3,0)))-SUMIF(AD:AD,AD6151,H:H)),2)))</f>
        <v/>
      </c>
      <c r="H6151" s="71"/>
      <c r="I6151" s="72"/>
      <c r="J6151" s="72"/>
      <c r="K6151" s="38" t="str">
        <f>IF(E6151="","",IF(OR(E6151="Project Management",E6151="Project Support",E6151="Sprint Management",E6151="Sprint Support"),"NA",(((SUMIF(AD:AD,AD6151,H:H)/VLOOKUP(AD6151,[2]Formula!V:X,3,0))*VLOOKUP(AD6151,[2]Formula!V:X,2,0))*H6151)/SUMIF(AD:AD,AD6151,H:H)))</f>
        <v/>
      </c>
      <c r="L6151" s="38" t="str">
        <f t="shared" si="577"/>
        <v/>
      </c>
      <c r="M6151" s="38" t="str">
        <f t="shared" si="578"/>
        <v/>
      </c>
      <c r="N6151" s="38" t="str">
        <f t="shared" si="580"/>
        <v/>
      </c>
      <c r="O6151" s="38" t="str">
        <f t="shared" si="576"/>
        <v/>
      </c>
      <c r="P6151" s="39" t="str">
        <f t="shared" si="581"/>
        <v/>
      </c>
      <c r="AC6151" s="42" t="str">
        <f>IF(B6151="","",VLOOKUP(B6151,[2]Formula!B:C,2,0))</f>
        <v/>
      </c>
      <c r="AD6151" s="43" t="str">
        <f t="shared" si="579"/>
        <v/>
      </c>
    </row>
    <row r="6152" spans="1:30" x14ac:dyDescent="0.25">
      <c r="A6152" s="64"/>
      <c r="B6152" s="64"/>
      <c r="C6152" s="66"/>
      <c r="D6152" s="67"/>
      <c r="E6152" s="64"/>
      <c r="F6152" s="64"/>
      <c r="G6152" s="37" t="str">
        <f>IF(E6152="","",IF(OR(E6152="Project Management",E6152="Project Support",E6152="Sprint Management",E6152="Sprint Support"),"NA",ROUND((((VLOOKUP(AD6152,[2]Formula!V:X,3,0)))-SUMIF(AD:AD,AD6152,H:H)),2)))</f>
        <v/>
      </c>
      <c r="H6152" s="71"/>
      <c r="I6152" s="72"/>
      <c r="J6152" s="72"/>
      <c r="K6152" s="38" t="str">
        <f>IF(E6152="","",IF(OR(E6152="Project Management",E6152="Project Support",E6152="Sprint Management",E6152="Sprint Support"),"NA",(((SUMIF(AD:AD,AD6152,H:H)/VLOOKUP(AD6152,[2]Formula!V:X,3,0))*VLOOKUP(AD6152,[2]Formula!V:X,2,0))*H6152)/SUMIF(AD:AD,AD6152,H:H)))</f>
        <v/>
      </c>
      <c r="L6152" s="38" t="str">
        <f t="shared" si="577"/>
        <v/>
      </c>
      <c r="M6152" s="38" t="str">
        <f t="shared" si="578"/>
        <v/>
      </c>
      <c r="N6152" s="38" t="str">
        <f t="shared" si="580"/>
        <v/>
      </c>
      <c r="O6152" s="38" t="str">
        <f t="shared" si="576"/>
        <v/>
      </c>
      <c r="P6152" s="39" t="str">
        <f t="shared" si="581"/>
        <v/>
      </c>
      <c r="AC6152" s="42" t="str">
        <f>IF(B6152="","",VLOOKUP(B6152,[2]Formula!B:C,2,0))</f>
        <v/>
      </c>
      <c r="AD6152" s="43" t="str">
        <f t="shared" si="579"/>
        <v/>
      </c>
    </row>
    <row r="6153" spans="1:30" x14ac:dyDescent="0.25">
      <c r="A6153" s="64"/>
      <c r="B6153" s="64"/>
      <c r="C6153" s="66"/>
      <c r="D6153" s="67"/>
      <c r="E6153" s="64"/>
      <c r="F6153" s="64"/>
      <c r="G6153" s="37" t="str">
        <f>IF(E6153="","",IF(OR(E6153="Project Management",E6153="Project Support",E6153="Sprint Management",E6153="Sprint Support"),"NA",ROUND((((VLOOKUP(AD6153,[2]Formula!V:X,3,0)))-SUMIF(AD:AD,AD6153,H:H)),2)))</f>
        <v/>
      </c>
      <c r="H6153" s="71"/>
      <c r="I6153" s="72"/>
      <c r="J6153" s="72"/>
      <c r="K6153" s="38" t="str">
        <f>IF(E6153="","",IF(OR(E6153="Project Management",E6153="Project Support",E6153="Sprint Management",E6153="Sprint Support"),"NA",(((SUMIF(AD:AD,AD6153,H:H)/VLOOKUP(AD6153,[2]Formula!V:X,3,0))*VLOOKUP(AD6153,[2]Formula!V:X,2,0))*H6153)/SUMIF(AD:AD,AD6153,H:H)))</f>
        <v/>
      </c>
      <c r="L6153" s="38" t="str">
        <f t="shared" si="577"/>
        <v/>
      </c>
      <c r="M6153" s="38" t="str">
        <f t="shared" si="578"/>
        <v/>
      </c>
      <c r="N6153" s="38" t="str">
        <f t="shared" si="580"/>
        <v/>
      </c>
      <c r="O6153" s="38" t="str">
        <f t="shared" si="576"/>
        <v/>
      </c>
      <c r="P6153" s="39" t="str">
        <f t="shared" si="581"/>
        <v/>
      </c>
      <c r="AC6153" s="42" t="str">
        <f>IF(B6153="","",VLOOKUP(B6153,[2]Formula!B:C,2,0))</f>
        <v/>
      </c>
      <c r="AD6153" s="43" t="str">
        <f t="shared" si="579"/>
        <v/>
      </c>
    </row>
    <row r="6154" spans="1:30" x14ac:dyDescent="0.25">
      <c r="A6154" s="64"/>
      <c r="B6154" s="64"/>
      <c r="C6154" s="66"/>
      <c r="D6154" s="67"/>
      <c r="E6154" s="64"/>
      <c r="F6154" s="64"/>
      <c r="G6154" s="37" t="str">
        <f>IF(E6154="","",IF(OR(E6154="Project Management",E6154="Project Support",E6154="Sprint Management",E6154="Sprint Support"),"NA",ROUND((((VLOOKUP(AD6154,[2]Formula!V:X,3,0)))-SUMIF(AD:AD,AD6154,H:H)),2)))</f>
        <v/>
      </c>
      <c r="H6154" s="71"/>
      <c r="I6154" s="72"/>
      <c r="J6154" s="72"/>
      <c r="K6154" s="38" t="str">
        <f>IF(E6154="","",IF(OR(E6154="Project Management",E6154="Project Support",E6154="Sprint Management",E6154="Sprint Support"),"NA",(((SUMIF(AD:AD,AD6154,H:H)/VLOOKUP(AD6154,[2]Formula!V:X,3,0))*VLOOKUP(AD6154,[2]Formula!V:X,2,0))*H6154)/SUMIF(AD:AD,AD6154,H:H)))</f>
        <v/>
      </c>
      <c r="L6154" s="38" t="str">
        <f t="shared" si="577"/>
        <v/>
      </c>
      <c r="M6154" s="38" t="str">
        <f t="shared" si="578"/>
        <v/>
      </c>
      <c r="N6154" s="38" t="str">
        <f t="shared" si="580"/>
        <v/>
      </c>
      <c r="O6154" s="38" t="str">
        <f t="shared" si="576"/>
        <v/>
      </c>
      <c r="P6154" s="39" t="str">
        <f t="shared" si="581"/>
        <v/>
      </c>
      <c r="AC6154" s="42" t="str">
        <f>IF(B6154="","",VLOOKUP(B6154,[2]Formula!B:C,2,0))</f>
        <v/>
      </c>
      <c r="AD6154" s="43" t="str">
        <f t="shared" si="579"/>
        <v/>
      </c>
    </row>
    <row r="6155" spans="1:30" x14ac:dyDescent="0.25">
      <c r="A6155" s="64"/>
      <c r="B6155" s="64"/>
      <c r="C6155" s="66"/>
      <c r="D6155" s="67"/>
      <c r="E6155" s="64"/>
      <c r="F6155" s="64"/>
      <c r="G6155" s="37" t="str">
        <f>IF(E6155="","",IF(OR(E6155="Project Management",E6155="Project Support",E6155="Sprint Management",E6155="Sprint Support"),"NA",ROUND((((VLOOKUP(AD6155,[2]Formula!V:X,3,0)))-SUMIF(AD:AD,AD6155,H:H)),2)))</f>
        <v/>
      </c>
      <c r="H6155" s="71"/>
      <c r="I6155" s="72"/>
      <c r="J6155" s="72"/>
      <c r="K6155" s="38" t="str">
        <f>IF(E6155="","",IF(OR(E6155="Project Management",E6155="Project Support",E6155="Sprint Management",E6155="Sprint Support"),"NA",(((SUMIF(AD:AD,AD6155,H:H)/VLOOKUP(AD6155,[2]Formula!V:X,3,0))*VLOOKUP(AD6155,[2]Formula!V:X,2,0))*H6155)/SUMIF(AD:AD,AD6155,H:H)))</f>
        <v/>
      </c>
      <c r="L6155" s="38" t="str">
        <f t="shared" si="577"/>
        <v/>
      </c>
      <c r="M6155" s="38" t="str">
        <f t="shared" si="578"/>
        <v/>
      </c>
      <c r="N6155" s="38" t="str">
        <f t="shared" si="580"/>
        <v/>
      </c>
      <c r="O6155" s="38" t="str">
        <f t="shared" si="576"/>
        <v/>
      </c>
      <c r="P6155" s="39" t="str">
        <f t="shared" si="581"/>
        <v/>
      </c>
      <c r="AC6155" s="42" t="str">
        <f>IF(B6155="","",VLOOKUP(B6155,[2]Formula!B:C,2,0))</f>
        <v/>
      </c>
      <c r="AD6155" s="43" t="str">
        <f t="shared" si="579"/>
        <v/>
      </c>
    </row>
    <row r="6156" spans="1:30" x14ac:dyDescent="0.25">
      <c r="A6156" s="64"/>
      <c r="B6156" s="64"/>
      <c r="C6156" s="66"/>
      <c r="D6156" s="67"/>
      <c r="E6156" s="64"/>
      <c r="F6156" s="64"/>
      <c r="G6156" s="37" t="str">
        <f>IF(E6156="","",IF(OR(E6156="Project Management",E6156="Project Support",E6156="Sprint Management",E6156="Sprint Support"),"NA",ROUND((((VLOOKUP(AD6156,[2]Formula!V:X,3,0)))-SUMIF(AD:AD,AD6156,H:H)),2)))</f>
        <v/>
      </c>
      <c r="H6156" s="71"/>
      <c r="I6156" s="72"/>
      <c r="J6156" s="72"/>
      <c r="K6156" s="38" t="str">
        <f>IF(E6156="","",IF(OR(E6156="Project Management",E6156="Project Support",E6156="Sprint Management",E6156="Sprint Support"),"NA",(((SUMIF(AD:AD,AD6156,H:H)/VLOOKUP(AD6156,[2]Formula!V:X,3,0))*VLOOKUP(AD6156,[2]Formula!V:X,2,0))*H6156)/SUMIF(AD:AD,AD6156,H:H)))</f>
        <v/>
      </c>
      <c r="L6156" s="38" t="str">
        <f t="shared" si="577"/>
        <v/>
      </c>
      <c r="M6156" s="38" t="str">
        <f t="shared" si="578"/>
        <v/>
      </c>
      <c r="N6156" s="38" t="str">
        <f t="shared" si="580"/>
        <v/>
      </c>
      <c r="O6156" s="38" t="str">
        <f t="shared" si="576"/>
        <v/>
      </c>
      <c r="P6156" s="39" t="str">
        <f t="shared" si="581"/>
        <v/>
      </c>
      <c r="AC6156" s="42" t="str">
        <f>IF(B6156="","",VLOOKUP(B6156,[2]Formula!B:C,2,0))</f>
        <v/>
      </c>
      <c r="AD6156" s="43" t="str">
        <f t="shared" si="579"/>
        <v/>
      </c>
    </row>
    <row r="6157" spans="1:30" x14ac:dyDescent="0.25">
      <c r="A6157" s="64"/>
      <c r="B6157" s="64"/>
      <c r="C6157" s="66"/>
      <c r="D6157" s="67"/>
      <c r="E6157" s="64"/>
      <c r="F6157" s="64"/>
      <c r="G6157" s="37" t="str">
        <f>IF(E6157="","",IF(OR(E6157="Project Management",E6157="Project Support",E6157="Sprint Management",E6157="Sprint Support"),"NA",ROUND((((VLOOKUP(AD6157,[2]Formula!V:X,3,0)))-SUMIF(AD:AD,AD6157,H:H)),2)))</f>
        <v/>
      </c>
      <c r="H6157" s="71"/>
      <c r="I6157" s="72"/>
      <c r="J6157" s="72"/>
      <c r="K6157" s="38" t="str">
        <f>IF(E6157="","",IF(OR(E6157="Project Management",E6157="Project Support",E6157="Sprint Management",E6157="Sprint Support"),"NA",(((SUMIF(AD:AD,AD6157,H:H)/VLOOKUP(AD6157,[2]Formula!V:X,3,0))*VLOOKUP(AD6157,[2]Formula!V:X,2,0))*H6157)/SUMIF(AD:AD,AD6157,H:H)))</f>
        <v/>
      </c>
      <c r="L6157" s="38" t="str">
        <f t="shared" si="577"/>
        <v/>
      </c>
      <c r="M6157" s="38" t="str">
        <f t="shared" si="578"/>
        <v/>
      </c>
      <c r="N6157" s="38" t="str">
        <f t="shared" si="580"/>
        <v/>
      </c>
      <c r="O6157" s="38" t="str">
        <f t="shared" si="576"/>
        <v/>
      </c>
      <c r="P6157" s="39" t="str">
        <f t="shared" si="581"/>
        <v/>
      </c>
      <c r="AC6157" s="42" t="str">
        <f>IF(B6157="","",VLOOKUP(B6157,[2]Formula!B:C,2,0))</f>
        <v/>
      </c>
      <c r="AD6157" s="43" t="str">
        <f t="shared" si="579"/>
        <v/>
      </c>
    </row>
    <row r="6158" spans="1:30" x14ac:dyDescent="0.25">
      <c r="A6158" s="64"/>
      <c r="B6158" s="64"/>
      <c r="C6158" s="66"/>
      <c r="D6158" s="67"/>
      <c r="E6158" s="64"/>
      <c r="F6158" s="64"/>
      <c r="G6158" s="37" t="str">
        <f>IF(E6158="","",IF(OR(E6158="Project Management",E6158="Project Support",E6158="Sprint Management",E6158="Sprint Support"),"NA",ROUND((((VLOOKUP(AD6158,[2]Formula!V:X,3,0)))-SUMIF(AD:AD,AD6158,H:H)),2)))</f>
        <v/>
      </c>
      <c r="H6158" s="71"/>
      <c r="I6158" s="72"/>
      <c r="J6158" s="72"/>
      <c r="K6158" s="38" t="str">
        <f>IF(E6158="","",IF(OR(E6158="Project Management",E6158="Project Support",E6158="Sprint Management",E6158="Sprint Support"),"NA",(((SUMIF(AD:AD,AD6158,H:H)/VLOOKUP(AD6158,[2]Formula!V:X,3,0))*VLOOKUP(AD6158,[2]Formula!V:X,2,0))*H6158)/SUMIF(AD:AD,AD6158,H:H)))</f>
        <v/>
      </c>
      <c r="L6158" s="38" t="str">
        <f t="shared" si="577"/>
        <v/>
      </c>
      <c r="M6158" s="38" t="str">
        <f t="shared" si="578"/>
        <v/>
      </c>
      <c r="N6158" s="38" t="str">
        <f t="shared" si="580"/>
        <v/>
      </c>
      <c r="O6158" s="38" t="str">
        <f t="shared" si="576"/>
        <v/>
      </c>
      <c r="P6158" s="39" t="str">
        <f t="shared" si="581"/>
        <v/>
      </c>
      <c r="AC6158" s="42" t="str">
        <f>IF(B6158="","",VLOOKUP(B6158,[2]Formula!B:C,2,0))</f>
        <v/>
      </c>
      <c r="AD6158" s="43" t="str">
        <f t="shared" si="579"/>
        <v/>
      </c>
    </row>
    <row r="6159" spans="1:30" x14ac:dyDescent="0.25">
      <c r="A6159" s="64"/>
      <c r="B6159" s="64"/>
      <c r="C6159" s="66"/>
      <c r="D6159" s="67"/>
      <c r="E6159" s="64"/>
      <c r="F6159" s="64"/>
      <c r="G6159" s="37" t="str">
        <f>IF(E6159="","",IF(OR(E6159="Project Management",E6159="Project Support",E6159="Sprint Management",E6159="Sprint Support"),"NA",ROUND((((VLOOKUP(AD6159,[2]Formula!V:X,3,0)))-SUMIF(AD:AD,AD6159,H:H)),2)))</f>
        <v/>
      </c>
      <c r="H6159" s="71"/>
      <c r="I6159" s="72"/>
      <c r="J6159" s="72"/>
      <c r="K6159" s="38" t="str">
        <f>IF(E6159="","",IF(OR(E6159="Project Management",E6159="Project Support",E6159="Sprint Management",E6159="Sprint Support"),"NA",(((SUMIF(AD:AD,AD6159,H:H)/VLOOKUP(AD6159,[2]Formula!V:X,3,0))*VLOOKUP(AD6159,[2]Formula!V:X,2,0))*H6159)/SUMIF(AD:AD,AD6159,H:H)))</f>
        <v/>
      </c>
      <c r="L6159" s="38" t="str">
        <f t="shared" si="577"/>
        <v/>
      </c>
      <c r="M6159" s="38" t="str">
        <f t="shared" si="578"/>
        <v/>
      </c>
      <c r="N6159" s="38" t="str">
        <f t="shared" si="580"/>
        <v/>
      </c>
      <c r="O6159" s="38" t="str">
        <f t="shared" si="576"/>
        <v/>
      </c>
      <c r="P6159" s="39" t="str">
        <f t="shared" si="581"/>
        <v/>
      </c>
      <c r="AC6159" s="42" t="str">
        <f>IF(B6159="","",VLOOKUP(B6159,[2]Formula!B:C,2,0))</f>
        <v/>
      </c>
      <c r="AD6159" s="43" t="str">
        <f t="shared" si="579"/>
        <v/>
      </c>
    </row>
    <row r="6160" spans="1:30" x14ac:dyDescent="0.25">
      <c r="A6160" s="64"/>
      <c r="B6160" s="64"/>
      <c r="C6160" s="66"/>
      <c r="D6160" s="67"/>
      <c r="E6160" s="64"/>
      <c r="F6160" s="64"/>
      <c r="G6160" s="37" t="str">
        <f>IF(E6160="","",IF(OR(E6160="Project Management",E6160="Project Support",E6160="Sprint Management",E6160="Sprint Support"),"NA",ROUND((((VLOOKUP(AD6160,[2]Formula!V:X,3,0)))-SUMIF(AD:AD,AD6160,H:H)),2)))</f>
        <v/>
      </c>
      <c r="H6160" s="71"/>
      <c r="I6160" s="72"/>
      <c r="J6160" s="72"/>
      <c r="K6160" s="38" t="str">
        <f>IF(E6160="","",IF(OR(E6160="Project Management",E6160="Project Support",E6160="Sprint Management",E6160="Sprint Support"),"NA",(((SUMIF(AD:AD,AD6160,H:H)/VLOOKUP(AD6160,[2]Formula!V:X,3,0))*VLOOKUP(AD6160,[2]Formula!V:X,2,0))*H6160)/SUMIF(AD:AD,AD6160,H:H)))</f>
        <v/>
      </c>
      <c r="L6160" s="38" t="str">
        <f t="shared" si="577"/>
        <v/>
      </c>
      <c r="M6160" s="38" t="str">
        <f t="shared" si="578"/>
        <v/>
      </c>
      <c r="N6160" s="38" t="str">
        <f t="shared" si="580"/>
        <v/>
      </c>
      <c r="O6160" s="38" t="str">
        <f t="shared" si="576"/>
        <v/>
      </c>
      <c r="P6160" s="39" t="str">
        <f t="shared" si="581"/>
        <v/>
      </c>
      <c r="AC6160" s="42" t="str">
        <f>IF(B6160="","",VLOOKUP(B6160,[2]Formula!B:C,2,0))</f>
        <v/>
      </c>
      <c r="AD6160" s="43" t="str">
        <f t="shared" si="579"/>
        <v/>
      </c>
    </row>
    <row r="6161" spans="1:30" x14ac:dyDescent="0.25">
      <c r="A6161" s="64"/>
      <c r="B6161" s="64"/>
      <c r="C6161" s="66"/>
      <c r="D6161" s="67"/>
      <c r="E6161" s="64"/>
      <c r="F6161" s="64"/>
      <c r="G6161" s="37" t="str">
        <f>IF(E6161="","",IF(OR(E6161="Project Management",E6161="Project Support",E6161="Sprint Management",E6161="Sprint Support"),"NA",ROUND((((VLOOKUP(AD6161,[2]Formula!V:X,3,0)))-SUMIF(AD:AD,AD6161,H:H)),2)))</f>
        <v/>
      </c>
      <c r="H6161" s="71"/>
      <c r="I6161" s="72"/>
      <c r="J6161" s="72"/>
      <c r="K6161" s="38" t="str">
        <f>IF(E6161="","",IF(OR(E6161="Project Management",E6161="Project Support",E6161="Sprint Management",E6161="Sprint Support"),"NA",(((SUMIF(AD:AD,AD6161,H:H)/VLOOKUP(AD6161,[2]Formula!V:X,3,0))*VLOOKUP(AD6161,[2]Formula!V:X,2,0))*H6161)/SUMIF(AD:AD,AD6161,H:H)))</f>
        <v/>
      </c>
      <c r="L6161" s="38" t="str">
        <f t="shared" si="577"/>
        <v/>
      </c>
      <c r="M6161" s="38" t="str">
        <f t="shared" si="578"/>
        <v/>
      </c>
      <c r="N6161" s="38" t="str">
        <f t="shared" si="580"/>
        <v/>
      </c>
      <c r="O6161" s="38" t="str">
        <f t="shared" si="576"/>
        <v/>
      </c>
      <c r="P6161" s="39" t="str">
        <f t="shared" si="581"/>
        <v/>
      </c>
      <c r="AC6161" s="42" t="str">
        <f>IF(B6161="","",VLOOKUP(B6161,[2]Formula!B:C,2,0))</f>
        <v/>
      </c>
      <c r="AD6161" s="43" t="str">
        <f t="shared" si="579"/>
        <v/>
      </c>
    </row>
    <row r="6162" spans="1:30" x14ac:dyDescent="0.25">
      <c r="A6162" s="64"/>
      <c r="B6162" s="64"/>
      <c r="C6162" s="66"/>
      <c r="D6162" s="67"/>
      <c r="E6162" s="64"/>
      <c r="F6162" s="64"/>
      <c r="G6162" s="37" t="str">
        <f>IF(E6162="","",IF(OR(E6162="Project Management",E6162="Project Support",E6162="Sprint Management",E6162="Sprint Support"),"NA",ROUND((((VLOOKUP(AD6162,[2]Formula!V:X,3,0)))-SUMIF(AD:AD,AD6162,H:H)),2)))</f>
        <v/>
      </c>
      <c r="H6162" s="71"/>
      <c r="I6162" s="72"/>
      <c r="J6162" s="72"/>
      <c r="K6162" s="38" t="str">
        <f>IF(E6162="","",IF(OR(E6162="Project Management",E6162="Project Support",E6162="Sprint Management",E6162="Sprint Support"),"NA",(((SUMIF(AD:AD,AD6162,H:H)/VLOOKUP(AD6162,[2]Formula!V:X,3,0))*VLOOKUP(AD6162,[2]Formula!V:X,2,0))*H6162)/SUMIF(AD:AD,AD6162,H:H)))</f>
        <v/>
      </c>
      <c r="L6162" s="38" t="str">
        <f t="shared" si="577"/>
        <v/>
      </c>
      <c r="M6162" s="38" t="str">
        <f t="shared" si="578"/>
        <v/>
      </c>
      <c r="N6162" s="38" t="str">
        <f t="shared" si="580"/>
        <v/>
      </c>
      <c r="O6162" s="38" t="str">
        <f t="shared" si="576"/>
        <v/>
      </c>
      <c r="P6162" s="39" t="str">
        <f t="shared" si="581"/>
        <v/>
      </c>
      <c r="AC6162" s="42" t="str">
        <f>IF(B6162="","",VLOOKUP(B6162,[2]Formula!B:C,2,0))</f>
        <v/>
      </c>
      <c r="AD6162" s="43" t="str">
        <f t="shared" si="579"/>
        <v/>
      </c>
    </row>
    <row r="6163" spans="1:30" x14ac:dyDescent="0.25">
      <c r="A6163" s="64"/>
      <c r="B6163" s="64"/>
      <c r="C6163" s="66"/>
      <c r="D6163" s="67"/>
      <c r="E6163" s="64"/>
      <c r="F6163" s="64"/>
      <c r="G6163" s="37" t="str">
        <f>IF(E6163="","",IF(OR(E6163="Project Management",E6163="Project Support",E6163="Sprint Management",E6163="Sprint Support"),"NA",ROUND((((VLOOKUP(AD6163,[2]Formula!V:X,3,0)))-SUMIF(AD:AD,AD6163,H:H)),2)))</f>
        <v/>
      </c>
      <c r="H6163" s="71"/>
      <c r="I6163" s="72"/>
      <c r="J6163" s="72"/>
      <c r="K6163" s="38" t="str">
        <f>IF(E6163="","",IF(OR(E6163="Project Management",E6163="Project Support",E6163="Sprint Management",E6163="Sprint Support"),"NA",(((SUMIF(AD:AD,AD6163,H:H)/VLOOKUP(AD6163,[2]Formula!V:X,3,0))*VLOOKUP(AD6163,[2]Formula!V:X,2,0))*H6163)/SUMIF(AD:AD,AD6163,H:H)))</f>
        <v/>
      </c>
      <c r="L6163" s="38" t="str">
        <f t="shared" si="577"/>
        <v/>
      </c>
      <c r="M6163" s="38" t="str">
        <f t="shared" si="578"/>
        <v/>
      </c>
      <c r="N6163" s="38" t="str">
        <f t="shared" si="580"/>
        <v/>
      </c>
      <c r="O6163" s="38" t="str">
        <f t="shared" si="576"/>
        <v/>
      </c>
      <c r="P6163" s="39" t="str">
        <f t="shared" si="581"/>
        <v/>
      </c>
      <c r="AC6163" s="42" t="str">
        <f>IF(B6163="","",VLOOKUP(B6163,[2]Formula!B:C,2,0))</f>
        <v/>
      </c>
      <c r="AD6163" s="43" t="str">
        <f t="shared" si="579"/>
        <v/>
      </c>
    </row>
    <row r="6164" spans="1:30" x14ac:dyDescent="0.25">
      <c r="A6164" s="64"/>
      <c r="B6164" s="64"/>
      <c r="C6164" s="66"/>
      <c r="D6164" s="67"/>
      <c r="E6164" s="64"/>
      <c r="F6164" s="64"/>
      <c r="G6164" s="37" t="str">
        <f>IF(E6164="","",IF(OR(E6164="Project Management",E6164="Project Support",E6164="Sprint Management",E6164="Sprint Support"),"NA",ROUND((((VLOOKUP(AD6164,[2]Formula!V:X,3,0)))-SUMIF(AD:AD,AD6164,H:H)),2)))</f>
        <v/>
      </c>
      <c r="H6164" s="71"/>
      <c r="I6164" s="72"/>
      <c r="J6164" s="72"/>
      <c r="K6164" s="38" t="str">
        <f>IF(E6164="","",IF(OR(E6164="Project Management",E6164="Project Support",E6164="Sprint Management",E6164="Sprint Support"),"NA",(((SUMIF(AD:AD,AD6164,H:H)/VLOOKUP(AD6164,[2]Formula!V:X,3,0))*VLOOKUP(AD6164,[2]Formula!V:X,2,0))*H6164)/SUMIF(AD:AD,AD6164,H:H)))</f>
        <v/>
      </c>
      <c r="L6164" s="38" t="str">
        <f t="shared" si="577"/>
        <v/>
      </c>
      <c r="M6164" s="38" t="str">
        <f t="shared" si="578"/>
        <v/>
      </c>
      <c r="N6164" s="38" t="str">
        <f t="shared" si="580"/>
        <v/>
      </c>
      <c r="O6164" s="38" t="str">
        <f t="shared" si="576"/>
        <v/>
      </c>
      <c r="P6164" s="39" t="str">
        <f t="shared" si="581"/>
        <v/>
      </c>
      <c r="AC6164" s="42" t="str">
        <f>IF(B6164="","",VLOOKUP(B6164,[2]Formula!B:C,2,0))</f>
        <v/>
      </c>
      <c r="AD6164" s="43" t="str">
        <f t="shared" si="579"/>
        <v/>
      </c>
    </row>
    <row r="6165" spans="1:30" x14ac:dyDescent="0.25">
      <c r="A6165" s="64"/>
      <c r="B6165" s="64"/>
      <c r="C6165" s="66"/>
      <c r="D6165" s="67"/>
      <c r="E6165" s="64"/>
      <c r="F6165" s="64"/>
      <c r="G6165" s="37" t="str">
        <f>IF(E6165="","",IF(OR(E6165="Project Management",E6165="Project Support",E6165="Sprint Management",E6165="Sprint Support"),"NA",ROUND((((VLOOKUP(AD6165,[2]Formula!V:X,3,0)))-SUMIF(AD:AD,AD6165,H:H)),2)))</f>
        <v/>
      </c>
      <c r="H6165" s="71"/>
      <c r="I6165" s="72"/>
      <c r="J6165" s="72"/>
      <c r="K6165" s="38" t="str">
        <f>IF(E6165="","",IF(OR(E6165="Project Management",E6165="Project Support",E6165="Sprint Management",E6165="Sprint Support"),"NA",(((SUMIF(AD:AD,AD6165,H:H)/VLOOKUP(AD6165,[2]Formula!V:X,3,0))*VLOOKUP(AD6165,[2]Formula!V:X,2,0))*H6165)/SUMIF(AD:AD,AD6165,H:H)))</f>
        <v/>
      </c>
      <c r="L6165" s="38" t="str">
        <f t="shared" si="577"/>
        <v/>
      </c>
      <c r="M6165" s="38" t="str">
        <f t="shared" si="578"/>
        <v/>
      </c>
      <c r="N6165" s="38" t="str">
        <f t="shared" si="580"/>
        <v/>
      </c>
      <c r="O6165" s="38" t="str">
        <f t="shared" si="576"/>
        <v/>
      </c>
      <c r="P6165" s="39" t="str">
        <f t="shared" si="581"/>
        <v/>
      </c>
      <c r="AC6165" s="42" t="str">
        <f>IF(B6165="","",VLOOKUP(B6165,[2]Formula!B:C,2,0))</f>
        <v/>
      </c>
      <c r="AD6165" s="43" t="str">
        <f t="shared" si="579"/>
        <v/>
      </c>
    </row>
    <row r="6166" spans="1:30" x14ac:dyDescent="0.25">
      <c r="A6166" s="64"/>
      <c r="B6166" s="64"/>
      <c r="C6166" s="66"/>
      <c r="D6166" s="67"/>
      <c r="E6166" s="64"/>
      <c r="F6166" s="64"/>
      <c r="G6166" s="37" t="str">
        <f>IF(E6166="","",IF(OR(E6166="Project Management",E6166="Project Support",E6166="Sprint Management",E6166="Sprint Support"),"NA",ROUND((((VLOOKUP(AD6166,[2]Formula!V:X,3,0)))-SUMIF(AD:AD,AD6166,H:H)),2)))</f>
        <v/>
      </c>
      <c r="H6166" s="71"/>
      <c r="I6166" s="72"/>
      <c r="J6166" s="72"/>
      <c r="K6166" s="38" t="str">
        <f>IF(E6166="","",IF(OR(E6166="Project Management",E6166="Project Support",E6166="Sprint Management",E6166="Sprint Support"),"NA",(((SUMIF(AD:AD,AD6166,H:H)/VLOOKUP(AD6166,[2]Formula!V:X,3,0))*VLOOKUP(AD6166,[2]Formula!V:X,2,0))*H6166)/SUMIF(AD:AD,AD6166,H:H)))</f>
        <v/>
      </c>
      <c r="L6166" s="38" t="str">
        <f t="shared" si="577"/>
        <v/>
      </c>
      <c r="M6166" s="38" t="str">
        <f t="shared" si="578"/>
        <v/>
      </c>
      <c r="N6166" s="38" t="str">
        <f t="shared" si="580"/>
        <v/>
      </c>
      <c r="O6166" s="38" t="str">
        <f t="shared" si="576"/>
        <v/>
      </c>
      <c r="P6166" s="39" t="str">
        <f t="shared" si="581"/>
        <v/>
      </c>
      <c r="AC6166" s="42" t="str">
        <f>IF(B6166="","",VLOOKUP(B6166,[2]Formula!B:C,2,0))</f>
        <v/>
      </c>
      <c r="AD6166" s="43" t="str">
        <f t="shared" si="579"/>
        <v/>
      </c>
    </row>
    <row r="6167" spans="1:30" x14ac:dyDescent="0.25">
      <c r="A6167" s="64"/>
      <c r="B6167" s="64"/>
      <c r="C6167" s="66"/>
      <c r="D6167" s="67"/>
      <c r="E6167" s="64"/>
      <c r="F6167" s="64"/>
      <c r="G6167" s="37" t="str">
        <f>IF(E6167="","",IF(OR(E6167="Project Management",E6167="Project Support",E6167="Sprint Management",E6167="Sprint Support"),"NA",ROUND((((VLOOKUP(AD6167,[2]Formula!V:X,3,0)))-SUMIF(AD:AD,AD6167,H:H)),2)))</f>
        <v/>
      </c>
      <c r="H6167" s="71"/>
      <c r="I6167" s="72"/>
      <c r="J6167" s="72"/>
      <c r="K6167" s="38" t="str">
        <f>IF(E6167="","",IF(OR(E6167="Project Management",E6167="Project Support",E6167="Sprint Management",E6167="Sprint Support"),"NA",(((SUMIF(AD:AD,AD6167,H:H)/VLOOKUP(AD6167,[2]Formula!V:X,3,0))*VLOOKUP(AD6167,[2]Formula!V:X,2,0))*H6167)/SUMIF(AD:AD,AD6167,H:H)))</f>
        <v/>
      </c>
      <c r="L6167" s="38" t="str">
        <f t="shared" si="577"/>
        <v/>
      </c>
      <c r="M6167" s="38" t="str">
        <f t="shared" si="578"/>
        <v/>
      </c>
      <c r="N6167" s="38" t="str">
        <f t="shared" si="580"/>
        <v/>
      </c>
      <c r="O6167" s="38" t="str">
        <f t="shared" si="576"/>
        <v/>
      </c>
      <c r="P6167" s="39" t="str">
        <f t="shared" si="581"/>
        <v/>
      </c>
      <c r="AC6167" s="42" t="str">
        <f>IF(B6167="","",VLOOKUP(B6167,[2]Formula!B:C,2,0))</f>
        <v/>
      </c>
      <c r="AD6167" s="43" t="str">
        <f t="shared" si="579"/>
        <v/>
      </c>
    </row>
    <row r="6168" spans="1:30" x14ac:dyDescent="0.25">
      <c r="A6168" s="64"/>
      <c r="B6168" s="64"/>
      <c r="C6168" s="66"/>
      <c r="D6168" s="67"/>
      <c r="E6168" s="64"/>
      <c r="F6168" s="64"/>
      <c r="G6168" s="37" t="str">
        <f>IF(E6168="","",IF(OR(E6168="Project Management",E6168="Project Support",E6168="Sprint Management",E6168="Sprint Support"),"NA",ROUND((((VLOOKUP(AD6168,[2]Formula!V:X,3,0)))-SUMIF(AD:AD,AD6168,H:H)),2)))</f>
        <v/>
      </c>
      <c r="H6168" s="71"/>
      <c r="I6168" s="72"/>
      <c r="J6168" s="72"/>
      <c r="K6168" s="38" t="str">
        <f>IF(E6168="","",IF(OR(E6168="Project Management",E6168="Project Support",E6168="Sprint Management",E6168="Sprint Support"),"NA",(((SUMIF(AD:AD,AD6168,H:H)/VLOOKUP(AD6168,[2]Formula!V:X,3,0))*VLOOKUP(AD6168,[2]Formula!V:X,2,0))*H6168)/SUMIF(AD:AD,AD6168,H:H)))</f>
        <v/>
      </c>
      <c r="L6168" s="38" t="str">
        <f t="shared" si="577"/>
        <v/>
      </c>
      <c r="M6168" s="38" t="str">
        <f t="shared" si="578"/>
        <v/>
      </c>
      <c r="N6168" s="38" t="str">
        <f t="shared" si="580"/>
        <v/>
      </c>
      <c r="O6168" s="38" t="str">
        <f t="shared" si="576"/>
        <v/>
      </c>
      <c r="P6168" s="39" t="str">
        <f t="shared" si="581"/>
        <v/>
      </c>
      <c r="AC6168" s="42" t="str">
        <f>IF(B6168="","",VLOOKUP(B6168,[2]Formula!B:C,2,0))</f>
        <v/>
      </c>
      <c r="AD6168" s="43" t="str">
        <f t="shared" si="579"/>
        <v/>
      </c>
    </row>
    <row r="6169" spans="1:30" x14ac:dyDescent="0.25">
      <c r="A6169" s="64"/>
      <c r="B6169" s="64"/>
      <c r="C6169" s="66"/>
      <c r="D6169" s="67"/>
      <c r="E6169" s="64"/>
      <c r="F6169" s="64"/>
      <c r="G6169" s="37" t="str">
        <f>IF(E6169="","",IF(OR(E6169="Project Management",E6169="Project Support",E6169="Sprint Management",E6169="Sprint Support"),"NA",ROUND((((VLOOKUP(AD6169,[2]Formula!V:X,3,0)))-SUMIF(AD:AD,AD6169,H:H)),2)))</f>
        <v/>
      </c>
      <c r="H6169" s="71"/>
      <c r="I6169" s="72"/>
      <c r="J6169" s="72"/>
      <c r="K6169" s="38" t="str">
        <f>IF(E6169="","",IF(OR(E6169="Project Management",E6169="Project Support",E6169="Sprint Management",E6169="Sprint Support"),"NA",(((SUMIF(AD:AD,AD6169,H:H)/VLOOKUP(AD6169,[2]Formula!V:X,3,0))*VLOOKUP(AD6169,[2]Formula!V:X,2,0))*H6169)/SUMIF(AD:AD,AD6169,H:H)))</f>
        <v/>
      </c>
      <c r="L6169" s="38" t="str">
        <f t="shared" si="577"/>
        <v/>
      </c>
      <c r="M6169" s="38" t="str">
        <f t="shared" si="578"/>
        <v/>
      </c>
      <c r="N6169" s="38" t="str">
        <f t="shared" si="580"/>
        <v/>
      </c>
      <c r="O6169" s="38" t="str">
        <f t="shared" si="576"/>
        <v/>
      </c>
      <c r="P6169" s="39" t="str">
        <f t="shared" si="581"/>
        <v/>
      </c>
      <c r="AC6169" s="42" t="str">
        <f>IF(B6169="","",VLOOKUP(B6169,[2]Formula!B:C,2,0))</f>
        <v/>
      </c>
      <c r="AD6169" s="43" t="str">
        <f t="shared" si="579"/>
        <v/>
      </c>
    </row>
    <row r="6170" spans="1:30" x14ac:dyDescent="0.25">
      <c r="A6170" s="64"/>
      <c r="B6170" s="64"/>
      <c r="C6170" s="66"/>
      <c r="D6170" s="67"/>
      <c r="E6170" s="64"/>
      <c r="F6170" s="64"/>
      <c r="G6170" s="37" t="str">
        <f>IF(E6170="","",IF(OR(E6170="Project Management",E6170="Project Support",E6170="Sprint Management",E6170="Sprint Support"),"NA",ROUND((((VLOOKUP(AD6170,[2]Formula!V:X,3,0)))-SUMIF(AD:AD,AD6170,H:H)),2)))</f>
        <v/>
      </c>
      <c r="H6170" s="71"/>
      <c r="I6170" s="72"/>
      <c r="J6170" s="72"/>
      <c r="K6170" s="38" t="str">
        <f>IF(E6170="","",IF(OR(E6170="Project Management",E6170="Project Support",E6170="Sprint Management",E6170="Sprint Support"),"NA",(((SUMIF(AD:AD,AD6170,H:H)/VLOOKUP(AD6170,[2]Formula!V:X,3,0))*VLOOKUP(AD6170,[2]Formula!V:X,2,0))*H6170)/SUMIF(AD:AD,AD6170,H:H)))</f>
        <v/>
      </c>
      <c r="L6170" s="38" t="str">
        <f t="shared" si="577"/>
        <v/>
      </c>
      <c r="M6170" s="38" t="str">
        <f t="shared" si="578"/>
        <v/>
      </c>
      <c r="N6170" s="38" t="str">
        <f t="shared" si="580"/>
        <v/>
      </c>
      <c r="O6170" s="38" t="str">
        <f t="shared" si="576"/>
        <v/>
      </c>
      <c r="P6170" s="39" t="str">
        <f t="shared" si="581"/>
        <v/>
      </c>
      <c r="AC6170" s="42" t="str">
        <f>IF(B6170="","",VLOOKUP(B6170,[2]Formula!B:C,2,0))</f>
        <v/>
      </c>
      <c r="AD6170" s="43" t="str">
        <f t="shared" si="579"/>
        <v/>
      </c>
    </row>
    <row r="6171" spans="1:30" x14ac:dyDescent="0.25">
      <c r="A6171" s="64"/>
      <c r="B6171" s="64"/>
      <c r="C6171" s="66"/>
      <c r="D6171" s="67"/>
      <c r="E6171" s="64"/>
      <c r="F6171" s="64"/>
      <c r="G6171" s="37" t="str">
        <f>IF(E6171="","",IF(OR(E6171="Project Management",E6171="Project Support",E6171="Sprint Management",E6171="Sprint Support"),"NA",ROUND((((VLOOKUP(AD6171,[2]Formula!V:X,3,0)))-SUMIF(AD:AD,AD6171,H:H)),2)))</f>
        <v/>
      </c>
      <c r="H6171" s="71"/>
      <c r="I6171" s="72"/>
      <c r="J6171" s="72"/>
      <c r="K6171" s="38" t="str">
        <f>IF(E6171="","",IF(OR(E6171="Project Management",E6171="Project Support",E6171="Sprint Management",E6171="Sprint Support"),"NA",(((SUMIF(AD:AD,AD6171,H:H)/VLOOKUP(AD6171,[2]Formula!V:X,3,0))*VLOOKUP(AD6171,[2]Formula!V:X,2,0))*H6171)/SUMIF(AD:AD,AD6171,H:H)))</f>
        <v/>
      </c>
      <c r="L6171" s="38" t="str">
        <f t="shared" si="577"/>
        <v/>
      </c>
      <c r="M6171" s="38" t="str">
        <f t="shared" si="578"/>
        <v/>
      </c>
      <c r="N6171" s="38" t="str">
        <f t="shared" si="580"/>
        <v/>
      </c>
      <c r="O6171" s="38" t="str">
        <f t="shared" si="576"/>
        <v/>
      </c>
      <c r="P6171" s="39" t="str">
        <f t="shared" si="581"/>
        <v/>
      </c>
      <c r="AC6171" s="42" t="str">
        <f>IF(B6171="","",VLOOKUP(B6171,[2]Formula!B:C,2,0))</f>
        <v/>
      </c>
      <c r="AD6171" s="43" t="str">
        <f t="shared" si="579"/>
        <v/>
      </c>
    </row>
    <row r="6172" spans="1:30" x14ac:dyDescent="0.25">
      <c r="A6172" s="64"/>
      <c r="B6172" s="64"/>
      <c r="C6172" s="66"/>
      <c r="D6172" s="67"/>
      <c r="E6172" s="64"/>
      <c r="F6172" s="64"/>
      <c r="G6172" s="37" t="str">
        <f>IF(E6172="","",IF(OR(E6172="Project Management",E6172="Project Support",E6172="Sprint Management",E6172="Sprint Support"),"NA",ROUND((((VLOOKUP(AD6172,[2]Formula!V:X,3,0)))-SUMIF(AD:AD,AD6172,H:H)),2)))</f>
        <v/>
      </c>
      <c r="H6172" s="71"/>
      <c r="I6172" s="72"/>
      <c r="J6172" s="72"/>
      <c r="K6172" s="38" t="str">
        <f>IF(E6172="","",IF(OR(E6172="Project Management",E6172="Project Support",E6172="Sprint Management",E6172="Sprint Support"),"NA",(((SUMIF(AD:AD,AD6172,H:H)/VLOOKUP(AD6172,[2]Formula!V:X,3,0))*VLOOKUP(AD6172,[2]Formula!V:X,2,0))*H6172)/SUMIF(AD:AD,AD6172,H:H)))</f>
        <v/>
      </c>
      <c r="L6172" s="38" t="str">
        <f t="shared" si="577"/>
        <v/>
      </c>
      <c r="M6172" s="38" t="str">
        <f t="shared" si="578"/>
        <v/>
      </c>
      <c r="N6172" s="38" t="str">
        <f t="shared" si="580"/>
        <v/>
      </c>
      <c r="O6172" s="38" t="str">
        <f t="shared" si="576"/>
        <v/>
      </c>
      <c r="P6172" s="39" t="str">
        <f t="shared" si="581"/>
        <v/>
      </c>
      <c r="AC6172" s="42" t="str">
        <f>IF(B6172="","",VLOOKUP(B6172,[2]Formula!B:C,2,0))</f>
        <v/>
      </c>
      <c r="AD6172" s="43" t="str">
        <f t="shared" si="579"/>
        <v/>
      </c>
    </row>
    <row r="6173" spans="1:30" x14ac:dyDescent="0.25">
      <c r="A6173" s="64"/>
      <c r="B6173" s="64"/>
      <c r="C6173" s="66"/>
      <c r="D6173" s="67"/>
      <c r="E6173" s="64"/>
      <c r="F6173" s="64"/>
      <c r="G6173" s="37" t="str">
        <f>IF(E6173="","",IF(OR(E6173="Project Management",E6173="Project Support",E6173="Sprint Management",E6173="Sprint Support"),"NA",ROUND((((VLOOKUP(AD6173,[2]Formula!V:X,3,0)))-SUMIF(AD:AD,AD6173,H:H)),2)))</f>
        <v/>
      </c>
      <c r="H6173" s="71"/>
      <c r="I6173" s="72"/>
      <c r="J6173" s="72"/>
      <c r="K6173" s="38" t="str">
        <f>IF(E6173="","",IF(OR(E6173="Project Management",E6173="Project Support",E6173="Sprint Management",E6173="Sprint Support"),"NA",(((SUMIF(AD:AD,AD6173,H:H)/VLOOKUP(AD6173,[2]Formula!V:X,3,0))*VLOOKUP(AD6173,[2]Formula!V:X,2,0))*H6173)/SUMIF(AD:AD,AD6173,H:H)))</f>
        <v/>
      </c>
      <c r="L6173" s="38" t="str">
        <f t="shared" si="577"/>
        <v/>
      </c>
      <c r="M6173" s="38" t="str">
        <f t="shared" si="578"/>
        <v/>
      </c>
      <c r="N6173" s="38" t="str">
        <f t="shared" si="580"/>
        <v/>
      </c>
      <c r="O6173" s="38" t="str">
        <f t="shared" si="576"/>
        <v/>
      </c>
      <c r="P6173" s="39" t="str">
        <f t="shared" si="581"/>
        <v/>
      </c>
      <c r="AC6173" s="42" t="str">
        <f>IF(B6173="","",VLOOKUP(B6173,[2]Formula!B:C,2,0))</f>
        <v/>
      </c>
      <c r="AD6173" s="43" t="str">
        <f t="shared" si="579"/>
        <v/>
      </c>
    </row>
    <row r="6174" spans="1:30" x14ac:dyDescent="0.25">
      <c r="A6174" s="64"/>
      <c r="B6174" s="64"/>
      <c r="C6174" s="66"/>
      <c r="D6174" s="67"/>
      <c r="E6174" s="64"/>
      <c r="F6174" s="64"/>
      <c r="G6174" s="37" t="str">
        <f>IF(E6174="","",IF(OR(E6174="Project Management",E6174="Project Support",E6174="Sprint Management",E6174="Sprint Support"),"NA",ROUND((((VLOOKUP(AD6174,[2]Formula!V:X,3,0)))-SUMIF(AD:AD,AD6174,H:H)),2)))</f>
        <v/>
      </c>
      <c r="H6174" s="71"/>
      <c r="I6174" s="72"/>
      <c r="J6174" s="72"/>
      <c r="K6174" s="38" t="str">
        <f>IF(E6174="","",IF(OR(E6174="Project Management",E6174="Project Support",E6174="Sprint Management",E6174="Sprint Support"),"NA",(((SUMIF(AD:AD,AD6174,H:H)/VLOOKUP(AD6174,[2]Formula!V:X,3,0))*VLOOKUP(AD6174,[2]Formula!V:X,2,0))*H6174)/SUMIF(AD:AD,AD6174,H:H)))</f>
        <v/>
      </c>
      <c r="L6174" s="38" t="str">
        <f t="shared" si="577"/>
        <v/>
      </c>
      <c r="M6174" s="38" t="str">
        <f t="shared" si="578"/>
        <v/>
      </c>
      <c r="N6174" s="38" t="str">
        <f t="shared" si="580"/>
        <v/>
      </c>
      <c r="O6174" s="38" t="str">
        <f t="shared" si="576"/>
        <v/>
      </c>
      <c r="P6174" s="39" t="str">
        <f t="shared" si="581"/>
        <v/>
      </c>
      <c r="AC6174" s="42" t="str">
        <f>IF(B6174="","",VLOOKUP(B6174,[2]Formula!B:C,2,0))</f>
        <v/>
      </c>
      <c r="AD6174" s="43" t="str">
        <f t="shared" si="579"/>
        <v/>
      </c>
    </row>
    <row r="6175" spans="1:30" x14ac:dyDescent="0.25">
      <c r="A6175" s="64"/>
      <c r="B6175" s="64"/>
      <c r="C6175" s="66"/>
      <c r="D6175" s="67"/>
      <c r="E6175" s="64"/>
      <c r="F6175" s="64"/>
      <c r="G6175" s="37" t="str">
        <f>IF(E6175="","",IF(OR(E6175="Project Management",E6175="Project Support",E6175="Sprint Management",E6175="Sprint Support"),"NA",ROUND((((VLOOKUP(AD6175,[2]Formula!V:X,3,0)))-SUMIF(AD:AD,AD6175,H:H)),2)))</f>
        <v/>
      </c>
      <c r="H6175" s="71"/>
      <c r="I6175" s="72"/>
      <c r="J6175" s="72"/>
      <c r="K6175" s="38" t="str">
        <f>IF(E6175="","",IF(OR(E6175="Project Management",E6175="Project Support",E6175="Sprint Management",E6175="Sprint Support"),"NA",(((SUMIF(AD:AD,AD6175,H:H)/VLOOKUP(AD6175,[2]Formula!V:X,3,0))*VLOOKUP(AD6175,[2]Formula!V:X,2,0))*H6175)/SUMIF(AD:AD,AD6175,H:H)))</f>
        <v/>
      </c>
      <c r="L6175" s="38" t="str">
        <f t="shared" si="577"/>
        <v/>
      </c>
      <c r="M6175" s="38" t="str">
        <f t="shared" si="578"/>
        <v/>
      </c>
      <c r="N6175" s="38" t="str">
        <f t="shared" si="580"/>
        <v/>
      </c>
      <c r="O6175" s="38" t="str">
        <f t="shared" si="576"/>
        <v/>
      </c>
      <c r="P6175" s="39" t="str">
        <f t="shared" si="581"/>
        <v/>
      </c>
      <c r="AC6175" s="42" t="str">
        <f>IF(B6175="","",VLOOKUP(B6175,[2]Formula!B:C,2,0))</f>
        <v/>
      </c>
      <c r="AD6175" s="43" t="str">
        <f t="shared" si="579"/>
        <v/>
      </c>
    </row>
    <row r="6176" spans="1:30" x14ac:dyDescent="0.25">
      <c r="A6176" s="64"/>
      <c r="B6176" s="64"/>
      <c r="C6176" s="66"/>
      <c r="D6176" s="67"/>
      <c r="E6176" s="64"/>
      <c r="F6176" s="64"/>
      <c r="G6176" s="37" t="str">
        <f>IF(E6176="","",IF(OR(E6176="Project Management",E6176="Project Support",E6176="Sprint Management",E6176="Sprint Support"),"NA",ROUND((((VLOOKUP(AD6176,[2]Formula!V:X,3,0)))-SUMIF(AD:AD,AD6176,H:H)),2)))</f>
        <v/>
      </c>
      <c r="H6176" s="71"/>
      <c r="I6176" s="72"/>
      <c r="J6176" s="72"/>
      <c r="K6176" s="38" t="str">
        <f>IF(E6176="","",IF(OR(E6176="Project Management",E6176="Project Support",E6176="Sprint Management",E6176="Sprint Support"),"NA",(((SUMIF(AD:AD,AD6176,H:H)/VLOOKUP(AD6176,[2]Formula!V:X,3,0))*VLOOKUP(AD6176,[2]Formula!V:X,2,0))*H6176)/SUMIF(AD:AD,AD6176,H:H)))</f>
        <v/>
      </c>
      <c r="L6176" s="38" t="str">
        <f t="shared" si="577"/>
        <v/>
      </c>
      <c r="M6176" s="38" t="str">
        <f t="shared" si="578"/>
        <v/>
      </c>
      <c r="N6176" s="38" t="str">
        <f t="shared" si="580"/>
        <v/>
      </c>
      <c r="O6176" s="38" t="str">
        <f t="shared" si="576"/>
        <v/>
      </c>
      <c r="P6176" s="39" t="str">
        <f t="shared" si="581"/>
        <v/>
      </c>
      <c r="AC6176" s="42" t="str">
        <f>IF(B6176="","",VLOOKUP(B6176,[2]Formula!B:C,2,0))</f>
        <v/>
      </c>
      <c r="AD6176" s="43" t="str">
        <f t="shared" si="579"/>
        <v/>
      </c>
    </row>
    <row r="6177" spans="1:30" x14ac:dyDescent="0.25">
      <c r="A6177" s="64"/>
      <c r="B6177" s="64"/>
      <c r="C6177" s="66"/>
      <c r="D6177" s="67"/>
      <c r="E6177" s="64"/>
      <c r="F6177" s="64"/>
      <c r="G6177" s="37" t="str">
        <f>IF(E6177="","",IF(OR(E6177="Project Management",E6177="Project Support",E6177="Sprint Management",E6177="Sprint Support"),"NA",ROUND((((VLOOKUP(AD6177,[2]Formula!V:X,3,0)))-SUMIF(AD:AD,AD6177,H:H)),2)))</f>
        <v/>
      </c>
      <c r="H6177" s="71"/>
      <c r="I6177" s="72"/>
      <c r="J6177" s="72"/>
      <c r="K6177" s="38" t="str">
        <f>IF(E6177="","",IF(OR(E6177="Project Management",E6177="Project Support",E6177="Sprint Management",E6177="Sprint Support"),"NA",(((SUMIF(AD:AD,AD6177,H:H)/VLOOKUP(AD6177,[2]Formula!V:X,3,0))*VLOOKUP(AD6177,[2]Formula!V:X,2,0))*H6177)/SUMIF(AD:AD,AD6177,H:H)))</f>
        <v/>
      </c>
      <c r="L6177" s="38" t="str">
        <f t="shared" si="577"/>
        <v/>
      </c>
      <c r="M6177" s="38" t="str">
        <f t="shared" si="578"/>
        <v/>
      </c>
      <c r="N6177" s="38" t="str">
        <f t="shared" si="580"/>
        <v/>
      </c>
      <c r="O6177" s="38" t="str">
        <f t="shared" si="576"/>
        <v/>
      </c>
      <c r="P6177" s="39" t="str">
        <f t="shared" si="581"/>
        <v/>
      </c>
      <c r="AC6177" s="42" t="str">
        <f>IF(B6177="","",VLOOKUP(B6177,[2]Formula!B:C,2,0))</f>
        <v/>
      </c>
      <c r="AD6177" s="43" t="str">
        <f t="shared" si="579"/>
        <v/>
      </c>
    </row>
    <row r="6178" spans="1:30" x14ac:dyDescent="0.25">
      <c r="A6178" s="64"/>
      <c r="B6178" s="64"/>
      <c r="C6178" s="66"/>
      <c r="D6178" s="67"/>
      <c r="E6178" s="64"/>
      <c r="F6178" s="64"/>
      <c r="G6178" s="37" t="str">
        <f>IF(E6178="","",IF(OR(E6178="Project Management",E6178="Project Support",E6178="Sprint Management",E6178="Sprint Support"),"NA",ROUND((((VLOOKUP(AD6178,[2]Formula!V:X,3,0)))-SUMIF(AD:AD,AD6178,H:H)),2)))</f>
        <v/>
      </c>
      <c r="H6178" s="71"/>
      <c r="I6178" s="72"/>
      <c r="J6178" s="72"/>
      <c r="K6178" s="38" t="str">
        <f>IF(E6178="","",IF(OR(E6178="Project Management",E6178="Project Support",E6178="Sprint Management",E6178="Sprint Support"),"NA",(((SUMIF(AD:AD,AD6178,H:H)/VLOOKUP(AD6178,[2]Formula!V:X,3,0))*VLOOKUP(AD6178,[2]Formula!V:X,2,0))*H6178)/SUMIF(AD:AD,AD6178,H:H)))</f>
        <v/>
      </c>
      <c r="L6178" s="38" t="str">
        <f t="shared" si="577"/>
        <v/>
      </c>
      <c r="M6178" s="38" t="str">
        <f t="shared" si="578"/>
        <v/>
      </c>
      <c r="N6178" s="38" t="str">
        <f t="shared" si="580"/>
        <v/>
      </c>
      <c r="O6178" s="38" t="str">
        <f t="shared" si="576"/>
        <v/>
      </c>
      <c r="P6178" s="39" t="str">
        <f t="shared" si="581"/>
        <v/>
      </c>
      <c r="AC6178" s="42" t="str">
        <f>IF(B6178="","",VLOOKUP(B6178,[2]Formula!B:C,2,0))</f>
        <v/>
      </c>
      <c r="AD6178" s="43" t="str">
        <f t="shared" si="579"/>
        <v/>
      </c>
    </row>
    <row r="6179" spans="1:30" x14ac:dyDescent="0.25">
      <c r="A6179" s="64"/>
      <c r="B6179" s="64"/>
      <c r="C6179" s="66"/>
      <c r="D6179" s="67"/>
      <c r="E6179" s="64"/>
      <c r="F6179" s="64"/>
      <c r="G6179" s="37" t="str">
        <f>IF(E6179="","",IF(OR(E6179="Project Management",E6179="Project Support",E6179="Sprint Management",E6179="Sprint Support"),"NA",ROUND((((VLOOKUP(AD6179,[2]Formula!V:X,3,0)))-SUMIF(AD:AD,AD6179,H:H)),2)))</f>
        <v/>
      </c>
      <c r="H6179" s="71"/>
      <c r="I6179" s="72"/>
      <c r="J6179" s="72"/>
      <c r="K6179" s="38" t="str">
        <f>IF(E6179="","",IF(OR(E6179="Project Management",E6179="Project Support",E6179="Sprint Management",E6179="Sprint Support"),"NA",(((SUMIF(AD:AD,AD6179,H:H)/VLOOKUP(AD6179,[2]Formula!V:X,3,0))*VLOOKUP(AD6179,[2]Formula!V:X,2,0))*H6179)/SUMIF(AD:AD,AD6179,H:H)))</f>
        <v/>
      </c>
      <c r="L6179" s="38" t="str">
        <f t="shared" si="577"/>
        <v/>
      </c>
      <c r="M6179" s="38" t="str">
        <f t="shared" si="578"/>
        <v/>
      </c>
      <c r="N6179" s="38" t="str">
        <f t="shared" si="580"/>
        <v/>
      </c>
      <c r="O6179" s="38" t="str">
        <f t="shared" si="576"/>
        <v/>
      </c>
      <c r="P6179" s="39" t="str">
        <f t="shared" si="581"/>
        <v/>
      </c>
      <c r="AC6179" s="42" t="str">
        <f>IF(B6179="","",VLOOKUP(B6179,[2]Formula!B:C,2,0))</f>
        <v/>
      </c>
      <c r="AD6179" s="43" t="str">
        <f t="shared" si="579"/>
        <v/>
      </c>
    </row>
    <row r="6180" spans="1:30" x14ac:dyDescent="0.25">
      <c r="A6180" s="64"/>
      <c r="B6180" s="64"/>
      <c r="C6180" s="66"/>
      <c r="D6180" s="67"/>
      <c r="E6180" s="64"/>
      <c r="F6180" s="64"/>
      <c r="G6180" s="37" t="str">
        <f>IF(E6180="","",IF(OR(E6180="Project Management",E6180="Project Support",E6180="Sprint Management",E6180="Sprint Support"),"NA",ROUND((((VLOOKUP(AD6180,[2]Formula!V:X,3,0)))-SUMIF(AD:AD,AD6180,H:H)),2)))</f>
        <v/>
      </c>
      <c r="H6180" s="71"/>
      <c r="I6180" s="72"/>
      <c r="J6180" s="72"/>
      <c r="K6180" s="38" t="str">
        <f>IF(E6180="","",IF(OR(E6180="Project Management",E6180="Project Support",E6180="Sprint Management",E6180="Sprint Support"),"NA",(((SUMIF(AD:AD,AD6180,H:H)/VLOOKUP(AD6180,[2]Formula!V:X,3,0))*VLOOKUP(AD6180,[2]Formula!V:X,2,0))*H6180)/SUMIF(AD:AD,AD6180,H:H)))</f>
        <v/>
      </c>
      <c r="L6180" s="38" t="str">
        <f t="shared" si="577"/>
        <v/>
      </c>
      <c r="M6180" s="38" t="str">
        <f t="shared" si="578"/>
        <v/>
      </c>
      <c r="N6180" s="38" t="str">
        <f t="shared" si="580"/>
        <v/>
      </c>
      <c r="O6180" s="38" t="str">
        <f t="shared" si="576"/>
        <v/>
      </c>
      <c r="P6180" s="39" t="str">
        <f t="shared" si="581"/>
        <v/>
      </c>
      <c r="AC6180" s="42" t="str">
        <f>IF(B6180="","",VLOOKUP(B6180,[2]Formula!B:C,2,0))</f>
        <v/>
      </c>
      <c r="AD6180" s="43" t="str">
        <f t="shared" si="579"/>
        <v/>
      </c>
    </row>
    <row r="6181" spans="1:30" x14ac:dyDescent="0.25">
      <c r="A6181" s="64"/>
      <c r="B6181" s="64"/>
      <c r="C6181" s="66"/>
      <c r="D6181" s="67"/>
      <c r="E6181" s="64"/>
      <c r="F6181" s="64"/>
      <c r="G6181" s="37" t="str">
        <f>IF(E6181="","",IF(OR(E6181="Project Management",E6181="Project Support",E6181="Sprint Management",E6181="Sprint Support"),"NA",ROUND((((VLOOKUP(AD6181,[2]Formula!V:X,3,0)))-SUMIF(AD:AD,AD6181,H:H)),2)))</f>
        <v/>
      </c>
      <c r="H6181" s="71"/>
      <c r="I6181" s="72"/>
      <c r="J6181" s="72"/>
      <c r="K6181" s="38" t="str">
        <f>IF(E6181="","",IF(OR(E6181="Project Management",E6181="Project Support",E6181="Sprint Management",E6181="Sprint Support"),"NA",(((SUMIF(AD:AD,AD6181,H:H)/VLOOKUP(AD6181,[2]Formula!V:X,3,0))*VLOOKUP(AD6181,[2]Formula!V:X,2,0))*H6181)/SUMIF(AD:AD,AD6181,H:H)))</f>
        <v/>
      </c>
      <c r="L6181" s="38" t="str">
        <f t="shared" si="577"/>
        <v/>
      </c>
      <c r="M6181" s="38" t="str">
        <f t="shared" si="578"/>
        <v/>
      </c>
      <c r="N6181" s="38" t="str">
        <f t="shared" si="580"/>
        <v/>
      </c>
      <c r="O6181" s="38" t="str">
        <f t="shared" si="576"/>
        <v/>
      </c>
      <c r="P6181" s="39" t="str">
        <f t="shared" si="581"/>
        <v/>
      </c>
      <c r="AC6181" s="42" t="str">
        <f>IF(B6181="","",VLOOKUP(B6181,[2]Formula!B:C,2,0))</f>
        <v/>
      </c>
      <c r="AD6181" s="43" t="str">
        <f t="shared" si="579"/>
        <v/>
      </c>
    </row>
    <row r="6182" spans="1:30" x14ac:dyDescent="0.25">
      <c r="A6182" s="64"/>
      <c r="B6182" s="64"/>
      <c r="C6182" s="66"/>
      <c r="D6182" s="67"/>
      <c r="E6182" s="64"/>
      <c r="F6182" s="64"/>
      <c r="G6182" s="37" t="str">
        <f>IF(E6182="","",IF(OR(E6182="Project Management",E6182="Project Support",E6182="Sprint Management",E6182="Sprint Support"),"NA",ROUND((((VLOOKUP(AD6182,[2]Formula!V:X,3,0)))-SUMIF(AD:AD,AD6182,H:H)),2)))</f>
        <v/>
      </c>
      <c r="H6182" s="71"/>
      <c r="I6182" s="72"/>
      <c r="J6182" s="72"/>
      <c r="K6182" s="38" t="str">
        <f>IF(E6182="","",IF(OR(E6182="Project Management",E6182="Project Support",E6182="Sprint Management",E6182="Sprint Support"),"NA",(((SUMIF(AD:AD,AD6182,H:H)/VLOOKUP(AD6182,[2]Formula!V:X,3,0))*VLOOKUP(AD6182,[2]Formula!V:X,2,0))*H6182)/SUMIF(AD:AD,AD6182,H:H)))</f>
        <v/>
      </c>
      <c r="L6182" s="38" t="str">
        <f t="shared" si="577"/>
        <v/>
      </c>
      <c r="M6182" s="38" t="str">
        <f t="shared" si="578"/>
        <v/>
      </c>
      <c r="N6182" s="38" t="str">
        <f t="shared" si="580"/>
        <v/>
      </c>
      <c r="O6182" s="38" t="str">
        <f t="shared" si="576"/>
        <v/>
      </c>
      <c r="P6182" s="39" t="str">
        <f t="shared" si="581"/>
        <v/>
      </c>
      <c r="AC6182" s="42" t="str">
        <f>IF(B6182="","",VLOOKUP(B6182,[2]Formula!B:C,2,0))</f>
        <v/>
      </c>
      <c r="AD6182" s="43" t="str">
        <f t="shared" si="579"/>
        <v/>
      </c>
    </row>
    <row r="6183" spans="1:30" x14ac:dyDescent="0.25">
      <c r="A6183" s="64"/>
      <c r="B6183" s="64"/>
      <c r="C6183" s="66"/>
      <c r="D6183" s="67"/>
      <c r="E6183" s="64"/>
      <c r="F6183" s="64"/>
      <c r="G6183" s="37" t="str">
        <f>IF(E6183="","",IF(OR(E6183="Project Management",E6183="Project Support",E6183="Sprint Management",E6183="Sprint Support"),"NA",ROUND((((VLOOKUP(AD6183,[2]Formula!V:X,3,0)))-SUMIF(AD:AD,AD6183,H:H)),2)))</f>
        <v/>
      </c>
      <c r="H6183" s="71"/>
      <c r="I6183" s="72"/>
      <c r="J6183" s="72"/>
      <c r="K6183" s="38" t="str">
        <f>IF(E6183="","",IF(OR(E6183="Project Management",E6183="Project Support",E6183="Sprint Management",E6183="Sprint Support"),"NA",(((SUMIF(AD:AD,AD6183,H:H)/VLOOKUP(AD6183,[2]Formula!V:X,3,0))*VLOOKUP(AD6183,[2]Formula!V:X,2,0))*H6183)/SUMIF(AD:AD,AD6183,H:H)))</f>
        <v/>
      </c>
      <c r="L6183" s="38" t="str">
        <f t="shared" si="577"/>
        <v/>
      </c>
      <c r="M6183" s="38" t="str">
        <f t="shared" si="578"/>
        <v/>
      </c>
      <c r="N6183" s="38" t="str">
        <f t="shared" si="580"/>
        <v/>
      </c>
      <c r="O6183" s="38" t="str">
        <f t="shared" si="576"/>
        <v/>
      </c>
      <c r="P6183" s="39" t="str">
        <f t="shared" si="581"/>
        <v/>
      </c>
      <c r="AC6183" s="42" t="str">
        <f>IF(B6183="","",VLOOKUP(B6183,[2]Formula!B:C,2,0))</f>
        <v/>
      </c>
      <c r="AD6183" s="43" t="str">
        <f t="shared" si="579"/>
        <v/>
      </c>
    </row>
    <row r="6184" spans="1:30" x14ac:dyDescent="0.25">
      <c r="A6184" s="64"/>
      <c r="B6184" s="64"/>
      <c r="C6184" s="66"/>
      <c r="D6184" s="67"/>
      <c r="E6184" s="64"/>
      <c r="F6184" s="64"/>
      <c r="G6184" s="37" t="str">
        <f>IF(E6184="","",IF(OR(E6184="Project Management",E6184="Project Support",E6184="Sprint Management",E6184="Sprint Support"),"NA",ROUND((((VLOOKUP(AD6184,[2]Formula!V:X,3,0)))-SUMIF(AD:AD,AD6184,H:H)),2)))</f>
        <v/>
      </c>
      <c r="H6184" s="71"/>
      <c r="I6184" s="72"/>
      <c r="J6184" s="72"/>
      <c r="K6184" s="38" t="str">
        <f>IF(E6184="","",IF(OR(E6184="Project Management",E6184="Project Support",E6184="Sprint Management",E6184="Sprint Support"),"NA",(((SUMIF(AD:AD,AD6184,H:H)/VLOOKUP(AD6184,[2]Formula!V:X,3,0))*VLOOKUP(AD6184,[2]Formula!V:X,2,0))*H6184)/SUMIF(AD:AD,AD6184,H:H)))</f>
        <v/>
      </c>
      <c r="L6184" s="38" t="str">
        <f t="shared" si="577"/>
        <v/>
      </c>
      <c r="M6184" s="38" t="str">
        <f t="shared" si="578"/>
        <v/>
      </c>
      <c r="N6184" s="38" t="str">
        <f t="shared" si="580"/>
        <v/>
      </c>
      <c r="O6184" s="38" t="str">
        <f t="shared" si="576"/>
        <v/>
      </c>
      <c r="P6184" s="39" t="str">
        <f t="shared" si="581"/>
        <v/>
      </c>
      <c r="AC6184" s="42" t="str">
        <f>IF(B6184="","",VLOOKUP(B6184,[2]Formula!B:C,2,0))</f>
        <v/>
      </c>
      <c r="AD6184" s="43" t="str">
        <f t="shared" si="579"/>
        <v/>
      </c>
    </row>
    <row r="6185" spans="1:30" x14ac:dyDescent="0.25">
      <c r="A6185" s="64"/>
      <c r="B6185" s="64"/>
      <c r="C6185" s="66"/>
      <c r="D6185" s="67"/>
      <c r="E6185" s="64"/>
      <c r="F6185" s="64"/>
      <c r="G6185" s="37" t="str">
        <f>IF(E6185="","",IF(OR(E6185="Project Management",E6185="Project Support",E6185="Sprint Management",E6185="Sprint Support"),"NA",ROUND((((VLOOKUP(AD6185,[2]Formula!V:X,3,0)))-SUMIF(AD:AD,AD6185,H:H)),2)))</f>
        <v/>
      </c>
      <c r="H6185" s="71"/>
      <c r="I6185" s="72"/>
      <c r="J6185" s="72"/>
      <c r="K6185" s="38" t="str">
        <f>IF(E6185="","",IF(OR(E6185="Project Management",E6185="Project Support",E6185="Sprint Management",E6185="Sprint Support"),"NA",(((SUMIF(AD:AD,AD6185,H:H)/VLOOKUP(AD6185,[2]Formula!V:X,3,0))*VLOOKUP(AD6185,[2]Formula!V:X,2,0))*H6185)/SUMIF(AD:AD,AD6185,H:H)))</f>
        <v/>
      </c>
      <c r="L6185" s="38" t="str">
        <f t="shared" si="577"/>
        <v/>
      </c>
      <c r="M6185" s="38" t="str">
        <f t="shared" si="578"/>
        <v/>
      </c>
      <c r="N6185" s="38" t="str">
        <f t="shared" si="580"/>
        <v/>
      </c>
      <c r="O6185" s="38" t="str">
        <f t="shared" si="576"/>
        <v/>
      </c>
      <c r="P6185" s="39" t="str">
        <f t="shared" si="581"/>
        <v/>
      </c>
      <c r="AC6185" s="42" t="str">
        <f>IF(B6185="","",VLOOKUP(B6185,[2]Formula!B:C,2,0))</f>
        <v/>
      </c>
      <c r="AD6185" s="43" t="str">
        <f t="shared" si="579"/>
        <v/>
      </c>
    </row>
    <row r="6186" spans="1:30" x14ac:dyDescent="0.25">
      <c r="A6186" s="64"/>
      <c r="B6186" s="64"/>
      <c r="C6186" s="66"/>
      <c r="D6186" s="67"/>
      <c r="E6186" s="64"/>
      <c r="F6186" s="64"/>
      <c r="G6186" s="37" t="str">
        <f>IF(E6186="","",IF(OR(E6186="Project Management",E6186="Project Support",E6186="Sprint Management",E6186="Sprint Support"),"NA",ROUND((((VLOOKUP(AD6186,[2]Formula!V:X,3,0)))-SUMIF(AD:AD,AD6186,H:H)),2)))</f>
        <v/>
      </c>
      <c r="H6186" s="71"/>
      <c r="I6186" s="72"/>
      <c r="J6186" s="72"/>
      <c r="K6186" s="38" t="str">
        <f>IF(E6186="","",IF(OR(E6186="Project Management",E6186="Project Support",E6186="Sprint Management",E6186="Sprint Support"),"NA",(((SUMIF(AD:AD,AD6186,H:H)/VLOOKUP(AD6186,[2]Formula!V:X,3,0))*VLOOKUP(AD6186,[2]Formula!V:X,2,0))*H6186)/SUMIF(AD:AD,AD6186,H:H)))</f>
        <v/>
      </c>
      <c r="L6186" s="38" t="str">
        <f t="shared" si="577"/>
        <v/>
      </c>
      <c r="M6186" s="38" t="str">
        <f t="shared" si="578"/>
        <v/>
      </c>
      <c r="N6186" s="38" t="str">
        <f t="shared" si="580"/>
        <v/>
      </c>
      <c r="O6186" s="38" t="str">
        <f t="shared" si="576"/>
        <v/>
      </c>
      <c r="P6186" s="39" t="str">
        <f t="shared" si="581"/>
        <v/>
      </c>
      <c r="AC6186" s="42" t="str">
        <f>IF(B6186="","",VLOOKUP(B6186,[2]Formula!B:C,2,0))</f>
        <v/>
      </c>
      <c r="AD6186" s="43" t="str">
        <f t="shared" si="579"/>
        <v/>
      </c>
    </row>
    <row r="6187" spans="1:30" x14ac:dyDescent="0.25">
      <c r="A6187" s="64"/>
      <c r="B6187" s="64"/>
      <c r="C6187" s="66"/>
      <c r="D6187" s="67"/>
      <c r="E6187" s="64"/>
      <c r="F6187" s="64"/>
      <c r="G6187" s="37" t="str">
        <f>IF(E6187="","",IF(OR(E6187="Project Management",E6187="Project Support",E6187="Sprint Management",E6187="Sprint Support"),"NA",ROUND((((VLOOKUP(AD6187,[2]Formula!V:X,3,0)))-SUMIF(AD:AD,AD6187,H:H)),2)))</f>
        <v/>
      </c>
      <c r="H6187" s="71"/>
      <c r="I6187" s="72"/>
      <c r="J6187" s="72"/>
      <c r="K6187" s="38" t="str">
        <f>IF(E6187="","",IF(OR(E6187="Project Management",E6187="Project Support",E6187="Sprint Management",E6187="Sprint Support"),"NA",(((SUMIF(AD:AD,AD6187,H:H)/VLOOKUP(AD6187,[2]Formula!V:X,3,0))*VLOOKUP(AD6187,[2]Formula!V:X,2,0))*H6187)/SUMIF(AD:AD,AD6187,H:H)))</f>
        <v/>
      </c>
      <c r="L6187" s="38" t="str">
        <f t="shared" si="577"/>
        <v/>
      </c>
      <c r="M6187" s="38" t="str">
        <f t="shared" si="578"/>
        <v/>
      </c>
      <c r="N6187" s="38" t="str">
        <f t="shared" si="580"/>
        <v/>
      </c>
      <c r="O6187" s="38" t="str">
        <f t="shared" si="576"/>
        <v/>
      </c>
      <c r="P6187" s="39" t="str">
        <f t="shared" si="581"/>
        <v/>
      </c>
      <c r="AC6187" s="42" t="str">
        <f>IF(B6187="","",VLOOKUP(B6187,[2]Formula!B:C,2,0))</f>
        <v/>
      </c>
      <c r="AD6187" s="43" t="str">
        <f t="shared" si="579"/>
        <v/>
      </c>
    </row>
    <row r="6188" spans="1:30" x14ac:dyDescent="0.25">
      <c r="A6188" s="64"/>
      <c r="B6188" s="64"/>
      <c r="C6188" s="66"/>
      <c r="D6188" s="67"/>
      <c r="E6188" s="64"/>
      <c r="F6188" s="64"/>
      <c r="G6188" s="37" t="str">
        <f>IF(E6188="","",IF(OR(E6188="Project Management",E6188="Project Support",E6188="Sprint Management",E6188="Sprint Support"),"NA",ROUND((((VLOOKUP(AD6188,[2]Formula!V:X,3,0)))-SUMIF(AD:AD,AD6188,H:H)),2)))</f>
        <v/>
      </c>
      <c r="H6188" s="71"/>
      <c r="I6188" s="72"/>
      <c r="J6188" s="72"/>
      <c r="K6188" s="38" t="str">
        <f>IF(E6188="","",IF(OR(E6188="Project Management",E6188="Project Support",E6188="Sprint Management",E6188="Sprint Support"),"NA",(((SUMIF(AD:AD,AD6188,H:H)/VLOOKUP(AD6188,[2]Formula!V:X,3,0))*VLOOKUP(AD6188,[2]Formula!V:X,2,0))*H6188)/SUMIF(AD:AD,AD6188,H:H)))</f>
        <v/>
      </c>
      <c r="L6188" s="38" t="str">
        <f t="shared" si="577"/>
        <v/>
      </c>
      <c r="M6188" s="38" t="str">
        <f t="shared" si="578"/>
        <v/>
      </c>
      <c r="N6188" s="38" t="str">
        <f t="shared" si="580"/>
        <v/>
      </c>
      <c r="O6188" s="38" t="str">
        <f t="shared" si="576"/>
        <v/>
      </c>
      <c r="P6188" s="39" t="str">
        <f t="shared" si="581"/>
        <v/>
      </c>
      <c r="AC6188" s="42" t="str">
        <f>IF(B6188="","",VLOOKUP(B6188,[2]Formula!B:C,2,0))</f>
        <v/>
      </c>
      <c r="AD6188" s="43" t="str">
        <f t="shared" si="579"/>
        <v/>
      </c>
    </row>
    <row r="6189" spans="1:30" x14ac:dyDescent="0.25">
      <c r="A6189" s="64"/>
      <c r="B6189" s="64"/>
      <c r="C6189" s="66"/>
      <c r="D6189" s="67"/>
      <c r="E6189" s="64"/>
      <c r="F6189" s="64"/>
      <c r="G6189" s="37" t="str">
        <f>IF(E6189="","",IF(OR(E6189="Project Management",E6189="Project Support",E6189="Sprint Management",E6189="Sprint Support"),"NA",ROUND((((VLOOKUP(AD6189,[2]Formula!V:X,3,0)))-SUMIF(AD:AD,AD6189,H:H)),2)))</f>
        <v/>
      </c>
      <c r="H6189" s="71"/>
      <c r="I6189" s="72"/>
      <c r="J6189" s="72"/>
      <c r="K6189" s="38" t="str">
        <f>IF(E6189="","",IF(OR(E6189="Project Management",E6189="Project Support",E6189="Sprint Management",E6189="Sprint Support"),"NA",(((SUMIF(AD:AD,AD6189,H:H)/VLOOKUP(AD6189,[2]Formula!V:X,3,0))*VLOOKUP(AD6189,[2]Formula!V:X,2,0))*H6189)/SUMIF(AD:AD,AD6189,H:H)))</f>
        <v/>
      </c>
      <c r="L6189" s="38" t="str">
        <f t="shared" si="577"/>
        <v/>
      </c>
      <c r="M6189" s="38" t="str">
        <f t="shared" si="578"/>
        <v/>
      </c>
      <c r="N6189" s="38" t="str">
        <f t="shared" si="580"/>
        <v/>
      </c>
      <c r="O6189" s="38" t="str">
        <f t="shared" si="576"/>
        <v/>
      </c>
      <c r="P6189" s="39" t="str">
        <f t="shared" si="581"/>
        <v/>
      </c>
      <c r="AC6189" s="42" t="str">
        <f>IF(B6189="","",VLOOKUP(B6189,[2]Formula!B:C,2,0))</f>
        <v/>
      </c>
      <c r="AD6189" s="43" t="str">
        <f t="shared" si="579"/>
        <v/>
      </c>
    </row>
    <row r="6190" spans="1:30" x14ac:dyDescent="0.25">
      <c r="A6190" s="64"/>
      <c r="B6190" s="64"/>
      <c r="C6190" s="66"/>
      <c r="D6190" s="67"/>
      <c r="E6190" s="64"/>
      <c r="F6190" s="64"/>
      <c r="G6190" s="37" t="str">
        <f>IF(E6190="","",IF(OR(E6190="Project Management",E6190="Project Support",E6190="Sprint Management",E6190="Sprint Support"),"NA",ROUND((((VLOOKUP(AD6190,[2]Formula!V:X,3,0)))-SUMIF(AD:AD,AD6190,H:H)),2)))</f>
        <v/>
      </c>
      <c r="H6190" s="71"/>
      <c r="I6190" s="72"/>
      <c r="J6190" s="72"/>
      <c r="K6190" s="38" t="str">
        <f>IF(E6190="","",IF(OR(E6190="Project Management",E6190="Project Support",E6190="Sprint Management",E6190="Sprint Support"),"NA",(((SUMIF(AD:AD,AD6190,H:H)/VLOOKUP(AD6190,[2]Formula!V:X,3,0))*VLOOKUP(AD6190,[2]Formula!V:X,2,0))*H6190)/SUMIF(AD:AD,AD6190,H:H)))</f>
        <v/>
      </c>
      <c r="L6190" s="38" t="str">
        <f t="shared" si="577"/>
        <v/>
      </c>
      <c r="M6190" s="38" t="str">
        <f t="shared" si="578"/>
        <v/>
      </c>
      <c r="N6190" s="38" t="str">
        <f t="shared" si="580"/>
        <v/>
      </c>
      <c r="O6190" s="38" t="str">
        <f t="shared" si="576"/>
        <v/>
      </c>
      <c r="P6190" s="39" t="str">
        <f t="shared" si="581"/>
        <v/>
      </c>
      <c r="AC6190" s="42" t="str">
        <f>IF(B6190="","",VLOOKUP(B6190,[2]Formula!B:C,2,0))</f>
        <v/>
      </c>
      <c r="AD6190" s="43" t="str">
        <f t="shared" si="579"/>
        <v/>
      </c>
    </row>
    <row r="6191" spans="1:30" x14ac:dyDescent="0.25">
      <c r="A6191" s="64"/>
      <c r="B6191" s="64"/>
      <c r="C6191" s="66"/>
      <c r="D6191" s="67"/>
      <c r="E6191" s="64"/>
      <c r="F6191" s="64"/>
      <c r="G6191" s="37" t="str">
        <f>IF(E6191="","",IF(OR(E6191="Project Management",E6191="Project Support",E6191="Sprint Management",E6191="Sprint Support"),"NA",ROUND((((VLOOKUP(AD6191,[2]Formula!V:X,3,0)))-SUMIF(AD:AD,AD6191,H:H)),2)))</f>
        <v/>
      </c>
      <c r="H6191" s="71"/>
      <c r="I6191" s="72"/>
      <c r="J6191" s="72"/>
      <c r="K6191" s="38" t="str">
        <f>IF(E6191="","",IF(OR(E6191="Project Management",E6191="Project Support",E6191="Sprint Management",E6191="Sprint Support"),"NA",(((SUMIF(AD:AD,AD6191,H:H)/VLOOKUP(AD6191,[2]Formula!V:X,3,0))*VLOOKUP(AD6191,[2]Formula!V:X,2,0))*H6191)/SUMIF(AD:AD,AD6191,H:H)))</f>
        <v/>
      </c>
      <c r="L6191" s="38" t="str">
        <f t="shared" si="577"/>
        <v/>
      </c>
      <c r="M6191" s="38" t="str">
        <f t="shared" si="578"/>
        <v/>
      </c>
      <c r="N6191" s="38" t="str">
        <f t="shared" si="580"/>
        <v/>
      </c>
      <c r="O6191" s="38" t="str">
        <f t="shared" si="576"/>
        <v/>
      </c>
      <c r="P6191" s="39" t="str">
        <f t="shared" si="581"/>
        <v/>
      </c>
      <c r="AC6191" s="42" t="str">
        <f>IF(B6191="","",VLOOKUP(B6191,[2]Formula!B:C,2,0))</f>
        <v/>
      </c>
      <c r="AD6191" s="43" t="str">
        <f t="shared" si="579"/>
        <v/>
      </c>
    </row>
    <row r="6192" spans="1:30" x14ac:dyDescent="0.25">
      <c r="A6192" s="64"/>
      <c r="B6192" s="64"/>
      <c r="C6192" s="66"/>
      <c r="D6192" s="67"/>
      <c r="E6192" s="64"/>
      <c r="F6192" s="64"/>
      <c r="G6192" s="37" t="str">
        <f>IF(E6192="","",IF(OR(E6192="Project Management",E6192="Project Support",E6192="Sprint Management",E6192="Sprint Support"),"NA",ROUND((((VLOOKUP(AD6192,[2]Formula!V:X,3,0)))-SUMIF(AD:AD,AD6192,H:H)),2)))</f>
        <v/>
      </c>
      <c r="H6192" s="71"/>
      <c r="I6192" s="72"/>
      <c r="J6192" s="72"/>
      <c r="K6192" s="38" t="str">
        <f>IF(E6192="","",IF(OR(E6192="Project Management",E6192="Project Support",E6192="Sprint Management",E6192="Sprint Support"),"NA",(((SUMIF(AD:AD,AD6192,H:H)/VLOOKUP(AD6192,[2]Formula!V:X,3,0))*VLOOKUP(AD6192,[2]Formula!V:X,2,0))*H6192)/SUMIF(AD:AD,AD6192,H:H)))</f>
        <v/>
      </c>
      <c r="L6192" s="38" t="str">
        <f t="shared" si="577"/>
        <v/>
      </c>
      <c r="M6192" s="38" t="str">
        <f t="shared" si="578"/>
        <v/>
      </c>
      <c r="N6192" s="38" t="str">
        <f t="shared" si="580"/>
        <v/>
      </c>
      <c r="O6192" s="38" t="str">
        <f t="shared" si="576"/>
        <v/>
      </c>
      <c r="P6192" s="39" t="str">
        <f t="shared" si="581"/>
        <v/>
      </c>
      <c r="AC6192" s="42" t="str">
        <f>IF(B6192="","",VLOOKUP(B6192,[2]Formula!B:C,2,0))</f>
        <v/>
      </c>
      <c r="AD6192" s="43" t="str">
        <f t="shared" si="579"/>
        <v/>
      </c>
    </row>
    <row r="6193" spans="1:30" x14ac:dyDescent="0.25">
      <c r="A6193" s="64"/>
      <c r="B6193" s="64"/>
      <c r="C6193" s="66"/>
      <c r="D6193" s="67"/>
      <c r="E6193" s="64"/>
      <c r="F6193" s="64"/>
      <c r="G6193" s="37" t="str">
        <f>IF(E6193="","",IF(OR(E6193="Project Management",E6193="Project Support",E6193="Sprint Management",E6193="Sprint Support"),"NA",ROUND((((VLOOKUP(AD6193,[2]Formula!V:X,3,0)))-SUMIF(AD:AD,AD6193,H:H)),2)))</f>
        <v/>
      </c>
      <c r="H6193" s="71"/>
      <c r="I6193" s="72"/>
      <c r="J6193" s="72"/>
      <c r="K6193" s="38" t="str">
        <f>IF(E6193="","",IF(OR(E6193="Project Management",E6193="Project Support",E6193="Sprint Management",E6193="Sprint Support"),"NA",(((SUMIF(AD:AD,AD6193,H:H)/VLOOKUP(AD6193,[2]Formula!V:X,3,0))*VLOOKUP(AD6193,[2]Formula!V:X,2,0))*H6193)/SUMIF(AD:AD,AD6193,H:H)))</f>
        <v/>
      </c>
      <c r="L6193" s="38" t="str">
        <f t="shared" si="577"/>
        <v/>
      </c>
      <c r="M6193" s="38" t="str">
        <f t="shared" si="578"/>
        <v/>
      </c>
      <c r="N6193" s="38" t="str">
        <f t="shared" si="580"/>
        <v/>
      </c>
      <c r="O6193" s="38" t="str">
        <f t="shared" si="576"/>
        <v/>
      </c>
      <c r="P6193" s="39" t="str">
        <f t="shared" si="581"/>
        <v/>
      </c>
      <c r="AC6193" s="42" t="str">
        <f>IF(B6193="","",VLOOKUP(B6193,[2]Formula!B:C,2,0))</f>
        <v/>
      </c>
      <c r="AD6193" s="43" t="str">
        <f t="shared" si="579"/>
        <v/>
      </c>
    </row>
    <row r="6194" spans="1:30" x14ac:dyDescent="0.25">
      <c r="A6194" s="64"/>
      <c r="B6194" s="64"/>
      <c r="C6194" s="66"/>
      <c r="D6194" s="67"/>
      <c r="E6194" s="64"/>
      <c r="F6194" s="64"/>
      <c r="G6194" s="37" t="str">
        <f>IF(E6194="","",IF(OR(E6194="Project Management",E6194="Project Support",E6194="Sprint Management",E6194="Sprint Support"),"NA",ROUND((((VLOOKUP(AD6194,[2]Formula!V:X,3,0)))-SUMIF(AD:AD,AD6194,H:H)),2)))</f>
        <v/>
      </c>
      <c r="H6194" s="71"/>
      <c r="I6194" s="72"/>
      <c r="J6194" s="72"/>
      <c r="K6194" s="38" t="str">
        <f>IF(E6194="","",IF(OR(E6194="Project Management",E6194="Project Support",E6194="Sprint Management",E6194="Sprint Support"),"NA",(((SUMIF(AD:AD,AD6194,H:H)/VLOOKUP(AD6194,[2]Formula!V:X,3,0))*VLOOKUP(AD6194,[2]Formula!V:X,2,0))*H6194)/SUMIF(AD:AD,AD6194,H:H)))</f>
        <v/>
      </c>
      <c r="L6194" s="38" t="str">
        <f t="shared" si="577"/>
        <v/>
      </c>
      <c r="M6194" s="38" t="str">
        <f t="shared" si="578"/>
        <v/>
      </c>
      <c r="N6194" s="38" t="str">
        <f t="shared" si="580"/>
        <v/>
      </c>
      <c r="O6194" s="38" t="str">
        <f t="shared" si="576"/>
        <v/>
      </c>
      <c r="P6194" s="39" t="str">
        <f t="shared" si="581"/>
        <v/>
      </c>
      <c r="AC6194" s="42" t="str">
        <f>IF(B6194="","",VLOOKUP(B6194,[2]Formula!B:C,2,0))</f>
        <v/>
      </c>
      <c r="AD6194" s="43" t="str">
        <f t="shared" si="579"/>
        <v/>
      </c>
    </row>
    <row r="6195" spans="1:30" x14ac:dyDescent="0.25">
      <c r="A6195" s="64"/>
      <c r="B6195" s="64"/>
      <c r="C6195" s="66"/>
      <c r="D6195" s="67"/>
      <c r="E6195" s="64"/>
      <c r="F6195" s="64"/>
      <c r="G6195" s="37" t="str">
        <f>IF(E6195="","",IF(OR(E6195="Project Management",E6195="Project Support",E6195="Sprint Management",E6195="Sprint Support"),"NA",ROUND((((VLOOKUP(AD6195,[2]Formula!V:X,3,0)))-SUMIF(AD:AD,AD6195,H:H)),2)))</f>
        <v/>
      </c>
      <c r="H6195" s="71"/>
      <c r="I6195" s="72"/>
      <c r="J6195" s="72"/>
      <c r="K6195" s="38" t="str">
        <f>IF(E6195="","",IF(OR(E6195="Project Management",E6195="Project Support",E6195="Sprint Management",E6195="Sprint Support"),"NA",(((SUMIF(AD:AD,AD6195,H:H)/VLOOKUP(AD6195,[2]Formula!V:X,3,0))*VLOOKUP(AD6195,[2]Formula!V:X,2,0))*H6195)/SUMIF(AD:AD,AD6195,H:H)))</f>
        <v/>
      </c>
      <c r="L6195" s="38" t="str">
        <f t="shared" si="577"/>
        <v/>
      </c>
      <c r="M6195" s="38" t="str">
        <f t="shared" si="578"/>
        <v/>
      </c>
      <c r="N6195" s="38" t="str">
        <f t="shared" si="580"/>
        <v/>
      </c>
      <c r="O6195" s="38" t="str">
        <f t="shared" si="576"/>
        <v/>
      </c>
      <c r="P6195" s="39" t="str">
        <f t="shared" si="581"/>
        <v/>
      </c>
      <c r="AC6195" s="42" t="str">
        <f>IF(B6195="","",VLOOKUP(B6195,[2]Formula!B:C,2,0))</f>
        <v/>
      </c>
      <c r="AD6195" s="43" t="str">
        <f t="shared" si="579"/>
        <v/>
      </c>
    </row>
    <row r="6196" spans="1:30" x14ac:dyDescent="0.25">
      <c r="A6196" s="64"/>
      <c r="B6196" s="64"/>
      <c r="C6196" s="66"/>
      <c r="D6196" s="67"/>
      <c r="E6196" s="64"/>
      <c r="F6196" s="64"/>
      <c r="G6196" s="37" t="str">
        <f>IF(E6196="","",IF(OR(E6196="Project Management",E6196="Project Support",E6196="Sprint Management",E6196="Sprint Support"),"NA",ROUND((((VLOOKUP(AD6196,[2]Formula!V:X,3,0)))-SUMIF(AD:AD,AD6196,H:H)),2)))</f>
        <v/>
      </c>
      <c r="H6196" s="71"/>
      <c r="I6196" s="72"/>
      <c r="J6196" s="72"/>
      <c r="K6196" s="38" t="str">
        <f>IF(E6196="","",IF(OR(E6196="Project Management",E6196="Project Support",E6196="Sprint Management",E6196="Sprint Support"),"NA",(((SUMIF(AD:AD,AD6196,H:H)/VLOOKUP(AD6196,[2]Formula!V:X,3,0))*VLOOKUP(AD6196,[2]Formula!V:X,2,0))*H6196)/SUMIF(AD:AD,AD6196,H:H)))</f>
        <v/>
      </c>
      <c r="L6196" s="38" t="str">
        <f t="shared" si="577"/>
        <v/>
      </c>
      <c r="M6196" s="38" t="str">
        <f t="shared" si="578"/>
        <v/>
      </c>
      <c r="N6196" s="38" t="str">
        <f t="shared" si="580"/>
        <v/>
      </c>
      <c r="O6196" s="38" t="str">
        <f t="shared" si="576"/>
        <v/>
      </c>
      <c r="P6196" s="39" t="str">
        <f t="shared" si="581"/>
        <v/>
      </c>
      <c r="AC6196" s="42" t="str">
        <f>IF(B6196="","",VLOOKUP(B6196,[2]Formula!B:C,2,0))</f>
        <v/>
      </c>
      <c r="AD6196" s="43" t="str">
        <f t="shared" si="579"/>
        <v/>
      </c>
    </row>
    <row r="6197" spans="1:30" x14ac:dyDescent="0.25">
      <c r="A6197" s="64"/>
      <c r="B6197" s="64"/>
      <c r="C6197" s="66"/>
      <c r="D6197" s="67"/>
      <c r="E6197" s="64"/>
      <c r="F6197" s="64"/>
      <c r="G6197" s="37" t="str">
        <f>IF(E6197="","",IF(OR(E6197="Project Management",E6197="Project Support",E6197="Sprint Management",E6197="Sprint Support"),"NA",ROUND((((VLOOKUP(AD6197,[2]Formula!V:X,3,0)))-SUMIF(AD:AD,AD6197,H:H)),2)))</f>
        <v/>
      </c>
      <c r="H6197" s="71"/>
      <c r="I6197" s="72"/>
      <c r="J6197" s="72"/>
      <c r="K6197" s="38" t="str">
        <f>IF(E6197="","",IF(OR(E6197="Project Management",E6197="Project Support",E6197="Sprint Management",E6197="Sprint Support"),"NA",(((SUMIF(AD:AD,AD6197,H:H)/VLOOKUP(AD6197,[2]Formula!V:X,3,0))*VLOOKUP(AD6197,[2]Formula!V:X,2,0))*H6197)/SUMIF(AD:AD,AD6197,H:H)))</f>
        <v/>
      </c>
      <c r="L6197" s="38" t="str">
        <f t="shared" si="577"/>
        <v/>
      </c>
      <c r="M6197" s="38" t="str">
        <f t="shared" si="578"/>
        <v/>
      </c>
      <c r="N6197" s="38" t="str">
        <f t="shared" si="580"/>
        <v/>
      </c>
      <c r="O6197" s="38" t="str">
        <f t="shared" ref="O6197:O6260" si="582">IFERROR(L6197/M6197,"")</f>
        <v/>
      </c>
      <c r="P6197" s="39" t="str">
        <f t="shared" si="581"/>
        <v/>
      </c>
      <c r="AC6197" s="42" t="str">
        <f>IF(B6197="","",VLOOKUP(B6197,[2]Formula!B:C,2,0))</f>
        <v/>
      </c>
      <c r="AD6197" s="43" t="str">
        <f t="shared" si="579"/>
        <v/>
      </c>
    </row>
    <row r="6198" spans="1:30" x14ac:dyDescent="0.25">
      <c r="A6198" s="64"/>
      <c r="B6198" s="64"/>
      <c r="C6198" s="66"/>
      <c r="D6198" s="67"/>
      <c r="E6198" s="64"/>
      <c r="F6198" s="64"/>
      <c r="G6198" s="37" t="str">
        <f>IF(E6198="","",IF(OR(E6198="Project Management",E6198="Project Support",E6198="Sprint Management",E6198="Sprint Support"),"NA",ROUND((((VLOOKUP(AD6198,[2]Formula!V:X,3,0)))-SUMIF(AD:AD,AD6198,H:H)),2)))</f>
        <v/>
      </c>
      <c r="H6198" s="71"/>
      <c r="I6198" s="72"/>
      <c r="J6198" s="72"/>
      <c r="K6198" s="38" t="str">
        <f>IF(E6198="","",IF(OR(E6198="Project Management",E6198="Project Support",E6198="Sprint Management",E6198="Sprint Support"),"NA",(((SUMIF(AD:AD,AD6198,H:H)/VLOOKUP(AD6198,[2]Formula!V:X,3,0))*VLOOKUP(AD6198,[2]Formula!V:X,2,0))*H6198)/SUMIF(AD:AD,AD6198,H:H)))</f>
        <v/>
      </c>
      <c r="L6198" s="38" t="str">
        <f t="shared" si="577"/>
        <v/>
      </c>
      <c r="M6198" s="38" t="str">
        <f t="shared" si="578"/>
        <v/>
      </c>
      <c r="N6198" s="38" t="str">
        <f t="shared" si="580"/>
        <v/>
      </c>
      <c r="O6198" s="38" t="str">
        <f t="shared" si="582"/>
        <v/>
      </c>
      <c r="P6198" s="39" t="str">
        <f t="shared" si="581"/>
        <v/>
      </c>
      <c r="AC6198" s="42" t="str">
        <f>IF(B6198="","",VLOOKUP(B6198,[2]Formula!B:C,2,0))</f>
        <v/>
      </c>
      <c r="AD6198" s="43" t="str">
        <f t="shared" si="579"/>
        <v/>
      </c>
    </row>
    <row r="6199" spans="1:30" x14ac:dyDescent="0.25">
      <c r="A6199" s="64"/>
      <c r="B6199" s="64"/>
      <c r="C6199" s="66"/>
      <c r="D6199" s="67"/>
      <c r="E6199" s="64"/>
      <c r="F6199" s="64"/>
      <c r="G6199" s="37" t="str">
        <f>IF(E6199="","",IF(OR(E6199="Project Management",E6199="Project Support",E6199="Sprint Management",E6199="Sprint Support"),"NA",ROUND((((VLOOKUP(AD6199,[2]Formula!V:X,3,0)))-SUMIF(AD:AD,AD6199,H:H)),2)))</f>
        <v/>
      </c>
      <c r="H6199" s="71"/>
      <c r="I6199" s="72"/>
      <c r="J6199" s="72"/>
      <c r="K6199" s="38" t="str">
        <f>IF(E6199="","",IF(OR(E6199="Project Management",E6199="Project Support",E6199="Sprint Management",E6199="Sprint Support"),"NA",(((SUMIF(AD:AD,AD6199,H:H)/VLOOKUP(AD6199,[2]Formula!V:X,3,0))*VLOOKUP(AD6199,[2]Formula!V:X,2,0))*H6199)/SUMIF(AD:AD,AD6199,H:H)))</f>
        <v/>
      </c>
      <c r="L6199" s="38" t="str">
        <f t="shared" si="577"/>
        <v/>
      </c>
      <c r="M6199" s="38" t="str">
        <f t="shared" si="578"/>
        <v/>
      </c>
      <c r="N6199" s="38" t="str">
        <f t="shared" si="580"/>
        <v/>
      </c>
      <c r="O6199" s="38" t="str">
        <f t="shared" si="582"/>
        <v/>
      </c>
      <c r="P6199" s="39" t="str">
        <f t="shared" si="581"/>
        <v/>
      </c>
      <c r="AC6199" s="42" t="str">
        <f>IF(B6199="","",VLOOKUP(B6199,[2]Formula!B:C,2,0))</f>
        <v/>
      </c>
      <c r="AD6199" s="43" t="str">
        <f t="shared" si="579"/>
        <v/>
      </c>
    </row>
    <row r="6200" spans="1:30" x14ac:dyDescent="0.25">
      <c r="A6200" s="64"/>
      <c r="B6200" s="64"/>
      <c r="C6200" s="66"/>
      <c r="D6200" s="67"/>
      <c r="E6200" s="64"/>
      <c r="F6200" s="64"/>
      <c r="G6200" s="37" t="str">
        <f>IF(E6200="","",IF(OR(E6200="Project Management",E6200="Project Support",E6200="Sprint Management",E6200="Sprint Support"),"NA",ROUND((((VLOOKUP(AD6200,[2]Formula!V:X,3,0)))-SUMIF(AD:AD,AD6200,H:H)),2)))</f>
        <v/>
      </c>
      <c r="H6200" s="71"/>
      <c r="I6200" s="72"/>
      <c r="J6200" s="72"/>
      <c r="K6200" s="38" t="str">
        <f>IF(E6200="","",IF(OR(E6200="Project Management",E6200="Project Support",E6200="Sprint Management",E6200="Sprint Support"),"NA",(((SUMIF(AD:AD,AD6200,H:H)/VLOOKUP(AD6200,[2]Formula!V:X,3,0))*VLOOKUP(AD6200,[2]Formula!V:X,2,0))*H6200)/SUMIF(AD:AD,AD6200,H:H)))</f>
        <v/>
      </c>
      <c r="L6200" s="38" t="str">
        <f t="shared" si="577"/>
        <v/>
      </c>
      <c r="M6200" s="38" t="str">
        <f t="shared" si="578"/>
        <v/>
      </c>
      <c r="N6200" s="38" t="str">
        <f t="shared" si="580"/>
        <v/>
      </c>
      <c r="O6200" s="38" t="str">
        <f t="shared" si="582"/>
        <v/>
      </c>
      <c r="P6200" s="39" t="str">
        <f t="shared" si="581"/>
        <v/>
      </c>
      <c r="AC6200" s="42" t="str">
        <f>IF(B6200="","",VLOOKUP(B6200,[2]Formula!B:C,2,0))</f>
        <v/>
      </c>
      <c r="AD6200" s="43" t="str">
        <f t="shared" si="579"/>
        <v/>
      </c>
    </row>
    <row r="6201" spans="1:30" x14ac:dyDescent="0.25">
      <c r="A6201" s="64"/>
      <c r="B6201" s="64"/>
      <c r="C6201" s="66"/>
      <c r="D6201" s="67"/>
      <c r="E6201" s="64"/>
      <c r="F6201" s="64"/>
      <c r="G6201" s="37" t="str">
        <f>IF(E6201="","",IF(OR(E6201="Project Management",E6201="Project Support",E6201="Sprint Management",E6201="Sprint Support"),"NA",ROUND((((VLOOKUP(AD6201,[2]Formula!V:X,3,0)))-SUMIF(AD:AD,AD6201,H:H)),2)))</f>
        <v/>
      </c>
      <c r="H6201" s="71"/>
      <c r="I6201" s="72"/>
      <c r="J6201" s="72"/>
      <c r="K6201" s="38" t="str">
        <f>IF(E6201="","",IF(OR(E6201="Project Management",E6201="Project Support",E6201="Sprint Management",E6201="Sprint Support"),"NA",(((SUMIF(AD:AD,AD6201,H:H)/VLOOKUP(AD6201,[2]Formula!V:X,3,0))*VLOOKUP(AD6201,[2]Formula!V:X,2,0))*H6201)/SUMIF(AD:AD,AD6201,H:H)))</f>
        <v/>
      </c>
      <c r="L6201" s="38" t="str">
        <f t="shared" si="577"/>
        <v/>
      </c>
      <c r="M6201" s="38" t="str">
        <f t="shared" si="578"/>
        <v/>
      </c>
      <c r="N6201" s="38" t="str">
        <f t="shared" si="580"/>
        <v/>
      </c>
      <c r="O6201" s="38" t="str">
        <f t="shared" si="582"/>
        <v/>
      </c>
      <c r="P6201" s="39" t="str">
        <f t="shared" si="581"/>
        <v/>
      </c>
      <c r="AC6201" s="42" t="str">
        <f>IF(B6201="","",VLOOKUP(B6201,[2]Formula!B:C,2,0))</f>
        <v/>
      </c>
      <c r="AD6201" s="43" t="str">
        <f t="shared" si="579"/>
        <v/>
      </c>
    </row>
    <row r="6202" spans="1:30" x14ac:dyDescent="0.25">
      <c r="A6202" s="64"/>
      <c r="B6202" s="64"/>
      <c r="C6202" s="66"/>
      <c r="D6202" s="67"/>
      <c r="E6202" s="64"/>
      <c r="F6202" s="64"/>
      <c r="G6202" s="37" t="str">
        <f>IF(E6202="","",IF(OR(E6202="Project Management",E6202="Project Support",E6202="Sprint Management",E6202="Sprint Support"),"NA",ROUND((((VLOOKUP(AD6202,[2]Formula!V:X,3,0)))-SUMIF(AD:AD,AD6202,H:H)),2)))</f>
        <v/>
      </c>
      <c r="H6202" s="71"/>
      <c r="I6202" s="72"/>
      <c r="J6202" s="72"/>
      <c r="K6202" s="38" t="str">
        <f>IF(E6202="","",IF(OR(E6202="Project Management",E6202="Project Support",E6202="Sprint Management",E6202="Sprint Support"),"NA",(((SUMIF(AD:AD,AD6202,H:H)/VLOOKUP(AD6202,[2]Formula!V:X,3,0))*VLOOKUP(AD6202,[2]Formula!V:X,2,0))*H6202)/SUMIF(AD:AD,AD6202,H:H)))</f>
        <v/>
      </c>
      <c r="L6202" s="38" t="str">
        <f t="shared" si="577"/>
        <v/>
      </c>
      <c r="M6202" s="38" t="str">
        <f t="shared" si="578"/>
        <v/>
      </c>
      <c r="N6202" s="38" t="str">
        <f t="shared" si="580"/>
        <v/>
      </c>
      <c r="O6202" s="38" t="str">
        <f t="shared" si="582"/>
        <v/>
      </c>
      <c r="P6202" s="39" t="str">
        <f t="shared" si="581"/>
        <v/>
      </c>
      <c r="AC6202" s="42" t="str">
        <f>IF(B6202="","",VLOOKUP(B6202,[2]Formula!B:C,2,0))</f>
        <v/>
      </c>
      <c r="AD6202" s="43" t="str">
        <f t="shared" si="579"/>
        <v/>
      </c>
    </row>
    <row r="6203" spans="1:30" x14ac:dyDescent="0.25">
      <c r="A6203" s="64"/>
      <c r="B6203" s="64"/>
      <c r="C6203" s="66"/>
      <c r="D6203" s="67"/>
      <c r="E6203" s="64"/>
      <c r="F6203" s="64"/>
      <c r="G6203" s="37" t="str">
        <f>IF(E6203="","",IF(OR(E6203="Project Management",E6203="Project Support",E6203="Sprint Management",E6203="Sprint Support"),"NA",ROUND((((VLOOKUP(AD6203,[2]Formula!V:X,3,0)))-SUMIF(AD:AD,AD6203,H:H)),2)))</f>
        <v/>
      </c>
      <c r="H6203" s="71"/>
      <c r="I6203" s="72"/>
      <c r="J6203" s="72"/>
      <c r="K6203" s="38" t="str">
        <f>IF(E6203="","",IF(OR(E6203="Project Management",E6203="Project Support",E6203="Sprint Management",E6203="Sprint Support"),"NA",(((SUMIF(AD:AD,AD6203,H:H)/VLOOKUP(AD6203,[2]Formula!V:X,3,0))*VLOOKUP(AD6203,[2]Formula!V:X,2,0))*H6203)/SUMIF(AD:AD,AD6203,H:H)))</f>
        <v/>
      </c>
      <c r="L6203" s="38" t="str">
        <f t="shared" si="577"/>
        <v/>
      </c>
      <c r="M6203" s="38" t="str">
        <f t="shared" si="578"/>
        <v/>
      </c>
      <c r="N6203" s="38" t="str">
        <f t="shared" si="580"/>
        <v/>
      </c>
      <c r="O6203" s="38" t="str">
        <f t="shared" si="582"/>
        <v/>
      </c>
      <c r="P6203" s="39" t="str">
        <f t="shared" si="581"/>
        <v/>
      </c>
      <c r="AC6203" s="42" t="str">
        <f>IF(B6203="","",VLOOKUP(B6203,[2]Formula!B:C,2,0))</f>
        <v/>
      </c>
      <c r="AD6203" s="43" t="str">
        <f t="shared" si="579"/>
        <v/>
      </c>
    </row>
    <row r="6204" spans="1:30" x14ac:dyDescent="0.25">
      <c r="A6204" s="64"/>
      <c r="B6204" s="64"/>
      <c r="C6204" s="66"/>
      <c r="D6204" s="67"/>
      <c r="E6204" s="64"/>
      <c r="F6204" s="64"/>
      <c r="G6204" s="37" t="str">
        <f>IF(E6204="","",IF(OR(E6204="Project Management",E6204="Project Support",E6204="Sprint Management",E6204="Sprint Support"),"NA",ROUND((((VLOOKUP(AD6204,[2]Formula!V:X,3,0)))-SUMIF(AD:AD,AD6204,H:H)),2)))</f>
        <v/>
      </c>
      <c r="H6204" s="71"/>
      <c r="I6204" s="72"/>
      <c r="J6204" s="72"/>
      <c r="K6204" s="38" t="str">
        <f>IF(E6204="","",IF(OR(E6204="Project Management",E6204="Project Support",E6204="Sprint Management",E6204="Sprint Support"),"NA",(((SUMIF(AD:AD,AD6204,H:H)/VLOOKUP(AD6204,[2]Formula!V:X,3,0))*VLOOKUP(AD6204,[2]Formula!V:X,2,0))*H6204)/SUMIF(AD:AD,AD6204,H:H)))</f>
        <v/>
      </c>
      <c r="L6204" s="38" t="str">
        <f t="shared" si="577"/>
        <v/>
      </c>
      <c r="M6204" s="38" t="str">
        <f t="shared" si="578"/>
        <v/>
      </c>
      <c r="N6204" s="38" t="str">
        <f t="shared" si="580"/>
        <v/>
      </c>
      <c r="O6204" s="38" t="str">
        <f t="shared" si="582"/>
        <v/>
      </c>
      <c r="P6204" s="39" t="str">
        <f t="shared" si="581"/>
        <v/>
      </c>
      <c r="AC6204" s="42" t="str">
        <f>IF(B6204="","",VLOOKUP(B6204,[2]Formula!B:C,2,0))</f>
        <v/>
      </c>
      <c r="AD6204" s="43" t="str">
        <f t="shared" si="579"/>
        <v/>
      </c>
    </row>
    <row r="6205" spans="1:30" x14ac:dyDescent="0.25">
      <c r="A6205" s="64"/>
      <c r="B6205" s="64"/>
      <c r="C6205" s="66"/>
      <c r="D6205" s="67"/>
      <c r="E6205" s="64"/>
      <c r="F6205" s="64"/>
      <c r="G6205" s="37" t="str">
        <f>IF(E6205="","",IF(OR(E6205="Project Management",E6205="Project Support",E6205="Sprint Management",E6205="Sprint Support"),"NA",ROUND((((VLOOKUP(AD6205,[2]Formula!V:X,3,0)))-SUMIF(AD:AD,AD6205,H:H)),2)))</f>
        <v/>
      </c>
      <c r="H6205" s="71"/>
      <c r="I6205" s="72"/>
      <c r="J6205" s="72"/>
      <c r="K6205" s="38" t="str">
        <f>IF(E6205="","",IF(OR(E6205="Project Management",E6205="Project Support",E6205="Sprint Management",E6205="Sprint Support"),"NA",(((SUMIF(AD:AD,AD6205,H:H)/VLOOKUP(AD6205,[2]Formula!V:X,3,0))*VLOOKUP(AD6205,[2]Formula!V:X,2,0))*H6205)/SUMIF(AD:AD,AD6205,H:H)))</f>
        <v/>
      </c>
      <c r="L6205" s="38" t="str">
        <f t="shared" si="577"/>
        <v/>
      </c>
      <c r="M6205" s="38" t="str">
        <f t="shared" si="578"/>
        <v/>
      </c>
      <c r="N6205" s="38" t="str">
        <f t="shared" si="580"/>
        <v/>
      </c>
      <c r="O6205" s="38" t="str">
        <f t="shared" si="582"/>
        <v/>
      </c>
      <c r="P6205" s="39" t="str">
        <f t="shared" si="581"/>
        <v/>
      </c>
      <c r="AC6205" s="42" t="str">
        <f>IF(B6205="","",VLOOKUP(B6205,[2]Formula!B:C,2,0))</f>
        <v/>
      </c>
      <c r="AD6205" s="43" t="str">
        <f t="shared" si="579"/>
        <v/>
      </c>
    </row>
    <row r="6206" spans="1:30" x14ac:dyDescent="0.25">
      <c r="A6206" s="64"/>
      <c r="B6206" s="64"/>
      <c r="C6206" s="66"/>
      <c r="D6206" s="67"/>
      <c r="E6206" s="64"/>
      <c r="F6206" s="64"/>
      <c r="G6206" s="37" t="str">
        <f>IF(E6206="","",IF(OR(E6206="Project Management",E6206="Project Support",E6206="Sprint Management",E6206="Sprint Support"),"NA",ROUND((((VLOOKUP(AD6206,[2]Formula!V:X,3,0)))-SUMIF(AD:AD,AD6206,H:H)),2)))</f>
        <v/>
      </c>
      <c r="H6206" s="71"/>
      <c r="I6206" s="72"/>
      <c r="J6206" s="72"/>
      <c r="K6206" s="38" t="str">
        <f>IF(E6206="","",IF(OR(E6206="Project Management",E6206="Project Support",E6206="Sprint Management",E6206="Sprint Support"),"NA",(((SUMIF(AD:AD,AD6206,H:H)/VLOOKUP(AD6206,[2]Formula!V:X,3,0))*VLOOKUP(AD6206,[2]Formula!V:X,2,0))*H6206)/SUMIF(AD:AD,AD6206,H:H)))</f>
        <v/>
      </c>
      <c r="L6206" s="38" t="str">
        <f t="shared" si="577"/>
        <v/>
      </c>
      <c r="M6206" s="38" t="str">
        <f t="shared" si="578"/>
        <v/>
      </c>
      <c r="N6206" s="38" t="str">
        <f t="shared" si="580"/>
        <v/>
      </c>
      <c r="O6206" s="38" t="str">
        <f t="shared" si="582"/>
        <v/>
      </c>
      <c r="P6206" s="39" t="str">
        <f t="shared" si="581"/>
        <v/>
      </c>
      <c r="AC6206" s="42" t="str">
        <f>IF(B6206="","",VLOOKUP(B6206,[2]Formula!B:C,2,0))</f>
        <v/>
      </c>
      <c r="AD6206" s="43" t="str">
        <f t="shared" si="579"/>
        <v/>
      </c>
    </row>
    <row r="6207" spans="1:30" x14ac:dyDescent="0.25">
      <c r="A6207" s="64"/>
      <c r="B6207" s="64"/>
      <c r="C6207" s="66"/>
      <c r="D6207" s="67"/>
      <c r="E6207" s="64"/>
      <c r="F6207" s="64"/>
      <c r="G6207" s="37" t="str">
        <f>IF(E6207="","",IF(OR(E6207="Project Management",E6207="Project Support",E6207="Sprint Management",E6207="Sprint Support"),"NA",ROUND((((VLOOKUP(AD6207,[2]Formula!V:X,3,0)))-SUMIF(AD:AD,AD6207,H:H)),2)))</f>
        <v/>
      </c>
      <c r="H6207" s="71"/>
      <c r="I6207" s="72"/>
      <c r="J6207" s="72"/>
      <c r="K6207" s="38" t="str">
        <f>IF(E6207="","",IF(OR(E6207="Project Management",E6207="Project Support",E6207="Sprint Management",E6207="Sprint Support"),"NA",(((SUMIF(AD:AD,AD6207,H:H)/VLOOKUP(AD6207,[2]Formula!V:X,3,0))*VLOOKUP(AD6207,[2]Formula!V:X,2,0))*H6207)/SUMIF(AD:AD,AD6207,H:H)))</f>
        <v/>
      </c>
      <c r="L6207" s="38" t="str">
        <f t="shared" si="577"/>
        <v/>
      </c>
      <c r="M6207" s="38" t="str">
        <f t="shared" si="578"/>
        <v/>
      </c>
      <c r="N6207" s="38" t="str">
        <f t="shared" si="580"/>
        <v/>
      </c>
      <c r="O6207" s="38" t="str">
        <f t="shared" si="582"/>
        <v/>
      </c>
      <c r="P6207" s="39" t="str">
        <f t="shared" si="581"/>
        <v/>
      </c>
      <c r="AC6207" s="42" t="str">
        <f>IF(B6207="","",VLOOKUP(B6207,[2]Formula!B:C,2,0))</f>
        <v/>
      </c>
      <c r="AD6207" s="43" t="str">
        <f t="shared" si="579"/>
        <v/>
      </c>
    </row>
    <row r="6208" spans="1:30" x14ac:dyDescent="0.25">
      <c r="A6208" s="64"/>
      <c r="B6208" s="64"/>
      <c r="C6208" s="66"/>
      <c r="D6208" s="67"/>
      <c r="E6208" s="64"/>
      <c r="F6208" s="64"/>
      <c r="G6208" s="37" t="str">
        <f>IF(E6208="","",IF(OR(E6208="Project Management",E6208="Project Support",E6208="Sprint Management",E6208="Sprint Support"),"NA",ROUND((((VLOOKUP(AD6208,[2]Formula!V:X,3,0)))-SUMIF(AD:AD,AD6208,H:H)),2)))</f>
        <v/>
      </c>
      <c r="H6208" s="71"/>
      <c r="I6208" s="72"/>
      <c r="J6208" s="72"/>
      <c r="K6208" s="38" t="str">
        <f>IF(E6208="","",IF(OR(E6208="Project Management",E6208="Project Support",E6208="Sprint Management",E6208="Sprint Support"),"NA",(((SUMIF(AD:AD,AD6208,H:H)/VLOOKUP(AD6208,[2]Formula!V:X,3,0))*VLOOKUP(AD6208,[2]Formula!V:X,2,0))*H6208)/SUMIF(AD:AD,AD6208,H:H)))</f>
        <v/>
      </c>
      <c r="L6208" s="38" t="str">
        <f t="shared" si="577"/>
        <v/>
      </c>
      <c r="M6208" s="38" t="str">
        <f t="shared" si="578"/>
        <v/>
      </c>
      <c r="N6208" s="38" t="str">
        <f t="shared" si="580"/>
        <v/>
      </c>
      <c r="O6208" s="38" t="str">
        <f t="shared" si="582"/>
        <v/>
      </c>
      <c r="P6208" s="39" t="str">
        <f t="shared" si="581"/>
        <v/>
      </c>
      <c r="AC6208" s="42" t="str">
        <f>IF(B6208="","",VLOOKUP(B6208,[2]Formula!B:C,2,0))</f>
        <v/>
      </c>
      <c r="AD6208" s="43" t="str">
        <f t="shared" si="579"/>
        <v/>
      </c>
    </row>
    <row r="6209" spans="1:30" x14ac:dyDescent="0.25">
      <c r="A6209" s="64"/>
      <c r="B6209" s="64"/>
      <c r="C6209" s="66"/>
      <c r="D6209" s="67"/>
      <c r="E6209" s="64"/>
      <c r="F6209" s="64"/>
      <c r="G6209" s="37" t="str">
        <f>IF(E6209="","",IF(OR(E6209="Project Management",E6209="Project Support",E6209="Sprint Management",E6209="Sprint Support"),"NA",ROUND((((VLOOKUP(AD6209,[2]Formula!V:X,3,0)))-SUMIF(AD:AD,AD6209,H:H)),2)))</f>
        <v/>
      </c>
      <c r="H6209" s="71"/>
      <c r="I6209" s="72"/>
      <c r="J6209" s="72"/>
      <c r="K6209" s="38" t="str">
        <f>IF(E6209="","",IF(OR(E6209="Project Management",E6209="Project Support",E6209="Sprint Management",E6209="Sprint Support"),"NA",(((SUMIF(AD:AD,AD6209,H:H)/VLOOKUP(AD6209,[2]Formula!V:X,3,0))*VLOOKUP(AD6209,[2]Formula!V:X,2,0))*H6209)/SUMIF(AD:AD,AD6209,H:H)))</f>
        <v/>
      </c>
      <c r="L6209" s="38" t="str">
        <f t="shared" si="577"/>
        <v/>
      </c>
      <c r="M6209" s="38" t="str">
        <f t="shared" si="578"/>
        <v/>
      </c>
      <c r="N6209" s="38" t="str">
        <f t="shared" si="580"/>
        <v/>
      </c>
      <c r="O6209" s="38" t="str">
        <f t="shared" si="582"/>
        <v/>
      </c>
      <c r="P6209" s="39" t="str">
        <f t="shared" si="581"/>
        <v/>
      </c>
      <c r="AC6209" s="42" t="str">
        <f>IF(B6209="","",VLOOKUP(B6209,[2]Formula!B:C,2,0))</f>
        <v/>
      </c>
      <c r="AD6209" s="43" t="str">
        <f t="shared" si="579"/>
        <v/>
      </c>
    </row>
    <row r="6210" spans="1:30" x14ac:dyDescent="0.25">
      <c r="A6210" s="64"/>
      <c r="B6210" s="64"/>
      <c r="C6210" s="66"/>
      <c r="D6210" s="67"/>
      <c r="E6210" s="64"/>
      <c r="F6210" s="64"/>
      <c r="G6210" s="37" t="str">
        <f>IF(E6210="","",IF(OR(E6210="Project Management",E6210="Project Support",E6210="Sprint Management",E6210="Sprint Support"),"NA",ROUND((((VLOOKUP(AD6210,[2]Formula!V:X,3,0)))-SUMIF(AD:AD,AD6210,H:H)),2)))</f>
        <v/>
      </c>
      <c r="H6210" s="71"/>
      <c r="I6210" s="72"/>
      <c r="J6210" s="72"/>
      <c r="K6210" s="38" t="str">
        <f>IF(E6210="","",IF(OR(E6210="Project Management",E6210="Project Support",E6210="Sprint Management",E6210="Sprint Support"),"NA",(((SUMIF(AD:AD,AD6210,H:H)/VLOOKUP(AD6210,[2]Formula!V:X,3,0))*VLOOKUP(AD6210,[2]Formula!V:X,2,0))*H6210)/SUMIF(AD:AD,AD6210,H:H)))</f>
        <v/>
      </c>
      <c r="L6210" s="38" t="str">
        <f t="shared" ref="L6210:L6273" si="583">IFERROR(IF(K6210="NA",(H6210/I6210),(K6210/I6210)),"")</f>
        <v/>
      </c>
      <c r="M6210" s="38" t="str">
        <f t="shared" ref="M6210:M6273" si="584">IFERROR(IF(K6210="NA",1,(K6210/H6210)),"")</f>
        <v/>
      </c>
      <c r="N6210" s="38" t="str">
        <f t="shared" si="580"/>
        <v/>
      </c>
      <c r="O6210" s="38" t="str">
        <f t="shared" si="582"/>
        <v/>
      </c>
      <c r="P6210" s="39" t="str">
        <f t="shared" si="581"/>
        <v/>
      </c>
      <c r="AC6210" s="42" t="str">
        <f>IF(B6210="","",VLOOKUP(B6210,[2]Formula!B:C,2,0))</f>
        <v/>
      </c>
      <c r="AD6210" s="43" t="str">
        <f t="shared" ref="AD6210:AD6273" si="585">IF(B6210="","",CONCATENATE(B6210,"_",E6210))</f>
        <v/>
      </c>
    </row>
    <row r="6211" spans="1:30" x14ac:dyDescent="0.25">
      <c r="A6211" s="64"/>
      <c r="B6211" s="64"/>
      <c r="C6211" s="66"/>
      <c r="D6211" s="67"/>
      <c r="E6211" s="64"/>
      <c r="F6211" s="64"/>
      <c r="G6211" s="37" t="str">
        <f>IF(E6211="","",IF(OR(E6211="Project Management",E6211="Project Support",E6211="Sprint Management",E6211="Sprint Support"),"NA",ROUND((((VLOOKUP(AD6211,[2]Formula!V:X,3,0)))-SUMIF(AD:AD,AD6211,H:H)),2)))</f>
        <v/>
      </c>
      <c r="H6211" s="71"/>
      <c r="I6211" s="72"/>
      <c r="J6211" s="72"/>
      <c r="K6211" s="38" t="str">
        <f>IF(E6211="","",IF(OR(E6211="Project Management",E6211="Project Support",E6211="Sprint Management",E6211="Sprint Support"),"NA",(((SUMIF(AD:AD,AD6211,H:H)/VLOOKUP(AD6211,[2]Formula!V:X,3,0))*VLOOKUP(AD6211,[2]Formula!V:X,2,0))*H6211)/SUMIF(AD:AD,AD6211,H:H)))</f>
        <v/>
      </c>
      <c r="L6211" s="38" t="str">
        <f t="shared" si="583"/>
        <v/>
      </c>
      <c r="M6211" s="38" t="str">
        <f t="shared" si="584"/>
        <v/>
      </c>
      <c r="N6211" s="38" t="str">
        <f t="shared" ref="N6211:N6274" si="586">IFERROR(((L6211-M6211)/M6211)*100,"")</f>
        <v/>
      </c>
      <c r="O6211" s="38" t="str">
        <f t="shared" si="582"/>
        <v/>
      </c>
      <c r="P6211" s="39" t="str">
        <f t="shared" ref="P6211:P6274" si="587">IF(O6211="","",1)</f>
        <v/>
      </c>
      <c r="AC6211" s="42" t="str">
        <f>IF(B6211="","",VLOOKUP(B6211,[2]Formula!B:C,2,0))</f>
        <v/>
      </c>
      <c r="AD6211" s="43" t="str">
        <f t="shared" si="585"/>
        <v/>
      </c>
    </row>
    <row r="6212" spans="1:30" x14ac:dyDescent="0.25">
      <c r="A6212" s="64"/>
      <c r="B6212" s="64"/>
      <c r="C6212" s="66"/>
      <c r="D6212" s="67"/>
      <c r="E6212" s="64"/>
      <c r="F6212" s="64"/>
      <c r="G6212" s="37" t="str">
        <f>IF(E6212="","",IF(OR(E6212="Project Management",E6212="Project Support",E6212="Sprint Management",E6212="Sprint Support"),"NA",ROUND((((VLOOKUP(AD6212,[2]Formula!V:X,3,0)))-SUMIF(AD:AD,AD6212,H:H)),2)))</f>
        <v/>
      </c>
      <c r="H6212" s="71"/>
      <c r="I6212" s="72"/>
      <c r="J6212" s="72"/>
      <c r="K6212" s="38" t="str">
        <f>IF(E6212="","",IF(OR(E6212="Project Management",E6212="Project Support",E6212="Sprint Management",E6212="Sprint Support"),"NA",(((SUMIF(AD:AD,AD6212,H:H)/VLOOKUP(AD6212,[2]Formula!V:X,3,0))*VLOOKUP(AD6212,[2]Formula!V:X,2,0))*H6212)/SUMIF(AD:AD,AD6212,H:H)))</f>
        <v/>
      </c>
      <c r="L6212" s="38" t="str">
        <f t="shared" si="583"/>
        <v/>
      </c>
      <c r="M6212" s="38" t="str">
        <f t="shared" si="584"/>
        <v/>
      </c>
      <c r="N6212" s="38" t="str">
        <f t="shared" si="586"/>
        <v/>
      </c>
      <c r="O6212" s="38" t="str">
        <f t="shared" si="582"/>
        <v/>
      </c>
      <c r="P6212" s="39" t="str">
        <f t="shared" si="587"/>
        <v/>
      </c>
      <c r="AC6212" s="42" t="str">
        <f>IF(B6212="","",VLOOKUP(B6212,[2]Formula!B:C,2,0))</f>
        <v/>
      </c>
      <c r="AD6212" s="43" t="str">
        <f t="shared" si="585"/>
        <v/>
      </c>
    </row>
    <row r="6213" spans="1:30" x14ac:dyDescent="0.25">
      <c r="A6213" s="64"/>
      <c r="B6213" s="64"/>
      <c r="C6213" s="66"/>
      <c r="D6213" s="67"/>
      <c r="E6213" s="64"/>
      <c r="F6213" s="64"/>
      <c r="G6213" s="37" t="str">
        <f>IF(E6213="","",IF(OR(E6213="Project Management",E6213="Project Support",E6213="Sprint Management",E6213="Sprint Support"),"NA",ROUND((((VLOOKUP(AD6213,[2]Formula!V:X,3,0)))-SUMIF(AD:AD,AD6213,H:H)),2)))</f>
        <v/>
      </c>
      <c r="H6213" s="71"/>
      <c r="I6213" s="72"/>
      <c r="J6213" s="72"/>
      <c r="K6213" s="38" t="str">
        <f>IF(E6213="","",IF(OR(E6213="Project Management",E6213="Project Support",E6213="Sprint Management",E6213="Sprint Support"),"NA",(((SUMIF(AD:AD,AD6213,H:H)/VLOOKUP(AD6213,[2]Formula!V:X,3,0))*VLOOKUP(AD6213,[2]Formula!V:X,2,0))*H6213)/SUMIF(AD:AD,AD6213,H:H)))</f>
        <v/>
      </c>
      <c r="L6213" s="38" t="str">
        <f t="shared" si="583"/>
        <v/>
      </c>
      <c r="M6213" s="38" t="str">
        <f t="shared" si="584"/>
        <v/>
      </c>
      <c r="N6213" s="38" t="str">
        <f t="shared" si="586"/>
        <v/>
      </c>
      <c r="O6213" s="38" t="str">
        <f t="shared" si="582"/>
        <v/>
      </c>
      <c r="P6213" s="39" t="str">
        <f t="shared" si="587"/>
        <v/>
      </c>
      <c r="AC6213" s="42" t="str">
        <f>IF(B6213="","",VLOOKUP(B6213,[2]Formula!B:C,2,0))</f>
        <v/>
      </c>
      <c r="AD6213" s="43" t="str">
        <f t="shared" si="585"/>
        <v/>
      </c>
    </row>
    <row r="6214" spans="1:30" x14ac:dyDescent="0.25">
      <c r="A6214" s="64"/>
      <c r="B6214" s="64"/>
      <c r="C6214" s="66"/>
      <c r="D6214" s="67"/>
      <c r="E6214" s="64"/>
      <c r="F6214" s="64"/>
      <c r="G6214" s="37" t="str">
        <f>IF(E6214="","",IF(OR(E6214="Project Management",E6214="Project Support",E6214="Sprint Management",E6214="Sprint Support"),"NA",ROUND((((VLOOKUP(AD6214,[2]Formula!V:X,3,0)))-SUMIF(AD:AD,AD6214,H:H)),2)))</f>
        <v/>
      </c>
      <c r="H6214" s="71"/>
      <c r="I6214" s="72"/>
      <c r="J6214" s="72"/>
      <c r="K6214" s="38" t="str">
        <f>IF(E6214="","",IF(OR(E6214="Project Management",E6214="Project Support",E6214="Sprint Management",E6214="Sprint Support"),"NA",(((SUMIF(AD:AD,AD6214,H:H)/VLOOKUP(AD6214,[2]Formula!V:X,3,0))*VLOOKUP(AD6214,[2]Formula!V:X,2,0))*H6214)/SUMIF(AD:AD,AD6214,H:H)))</f>
        <v/>
      </c>
      <c r="L6214" s="38" t="str">
        <f t="shared" si="583"/>
        <v/>
      </c>
      <c r="M6214" s="38" t="str">
        <f t="shared" si="584"/>
        <v/>
      </c>
      <c r="N6214" s="38" t="str">
        <f t="shared" si="586"/>
        <v/>
      </c>
      <c r="O6214" s="38" t="str">
        <f t="shared" si="582"/>
        <v/>
      </c>
      <c r="P6214" s="39" t="str">
        <f t="shared" si="587"/>
        <v/>
      </c>
      <c r="AC6214" s="42" t="str">
        <f>IF(B6214="","",VLOOKUP(B6214,[2]Formula!B:C,2,0))</f>
        <v/>
      </c>
      <c r="AD6214" s="43" t="str">
        <f t="shared" si="585"/>
        <v/>
      </c>
    </row>
    <row r="6215" spans="1:30" x14ac:dyDescent="0.25">
      <c r="A6215" s="64"/>
      <c r="B6215" s="64"/>
      <c r="C6215" s="66"/>
      <c r="D6215" s="67"/>
      <c r="E6215" s="64"/>
      <c r="F6215" s="64"/>
      <c r="G6215" s="37" t="str">
        <f>IF(E6215="","",IF(OR(E6215="Project Management",E6215="Project Support",E6215="Sprint Management",E6215="Sprint Support"),"NA",ROUND((((VLOOKUP(AD6215,[2]Formula!V:X,3,0)))-SUMIF(AD:AD,AD6215,H:H)),2)))</f>
        <v/>
      </c>
      <c r="H6215" s="71"/>
      <c r="I6215" s="72"/>
      <c r="J6215" s="72"/>
      <c r="K6215" s="38" t="str">
        <f>IF(E6215="","",IF(OR(E6215="Project Management",E6215="Project Support",E6215="Sprint Management",E6215="Sprint Support"),"NA",(((SUMIF(AD:AD,AD6215,H:H)/VLOOKUP(AD6215,[2]Formula!V:X,3,0))*VLOOKUP(AD6215,[2]Formula!V:X,2,0))*H6215)/SUMIF(AD:AD,AD6215,H:H)))</f>
        <v/>
      </c>
      <c r="L6215" s="38" t="str">
        <f t="shared" si="583"/>
        <v/>
      </c>
      <c r="M6215" s="38" t="str">
        <f t="shared" si="584"/>
        <v/>
      </c>
      <c r="N6215" s="38" t="str">
        <f t="shared" si="586"/>
        <v/>
      </c>
      <c r="O6215" s="38" t="str">
        <f t="shared" si="582"/>
        <v/>
      </c>
      <c r="P6215" s="39" t="str">
        <f t="shared" si="587"/>
        <v/>
      </c>
      <c r="AC6215" s="42" t="str">
        <f>IF(B6215="","",VLOOKUP(B6215,[2]Formula!B:C,2,0))</f>
        <v/>
      </c>
      <c r="AD6215" s="43" t="str">
        <f t="shared" si="585"/>
        <v/>
      </c>
    </row>
    <row r="6216" spans="1:30" x14ac:dyDescent="0.25">
      <c r="A6216" s="64"/>
      <c r="B6216" s="64"/>
      <c r="C6216" s="66"/>
      <c r="D6216" s="67"/>
      <c r="E6216" s="64"/>
      <c r="F6216" s="64"/>
      <c r="G6216" s="37" t="str">
        <f>IF(E6216="","",IF(OR(E6216="Project Management",E6216="Project Support",E6216="Sprint Management",E6216="Sprint Support"),"NA",ROUND((((VLOOKUP(AD6216,[2]Formula!V:X,3,0)))-SUMIF(AD:AD,AD6216,H:H)),2)))</f>
        <v/>
      </c>
      <c r="H6216" s="71"/>
      <c r="I6216" s="72"/>
      <c r="J6216" s="72"/>
      <c r="K6216" s="38" t="str">
        <f>IF(E6216="","",IF(OR(E6216="Project Management",E6216="Project Support",E6216="Sprint Management",E6216="Sprint Support"),"NA",(((SUMIF(AD:AD,AD6216,H:H)/VLOOKUP(AD6216,[2]Formula!V:X,3,0))*VLOOKUP(AD6216,[2]Formula!V:X,2,0))*H6216)/SUMIF(AD:AD,AD6216,H:H)))</f>
        <v/>
      </c>
      <c r="L6216" s="38" t="str">
        <f t="shared" si="583"/>
        <v/>
      </c>
      <c r="M6216" s="38" t="str">
        <f t="shared" si="584"/>
        <v/>
      </c>
      <c r="N6216" s="38" t="str">
        <f t="shared" si="586"/>
        <v/>
      </c>
      <c r="O6216" s="38" t="str">
        <f t="shared" si="582"/>
        <v/>
      </c>
      <c r="P6216" s="39" t="str">
        <f t="shared" si="587"/>
        <v/>
      </c>
      <c r="AC6216" s="42" t="str">
        <f>IF(B6216="","",VLOOKUP(B6216,[2]Formula!B:C,2,0))</f>
        <v/>
      </c>
      <c r="AD6216" s="43" t="str">
        <f t="shared" si="585"/>
        <v/>
      </c>
    </row>
    <row r="6217" spans="1:30" x14ac:dyDescent="0.25">
      <c r="A6217" s="64"/>
      <c r="B6217" s="64"/>
      <c r="C6217" s="66"/>
      <c r="D6217" s="67"/>
      <c r="E6217" s="64"/>
      <c r="F6217" s="64"/>
      <c r="G6217" s="37" t="str">
        <f>IF(E6217="","",IF(OR(E6217="Project Management",E6217="Project Support",E6217="Sprint Management",E6217="Sprint Support"),"NA",ROUND((((VLOOKUP(AD6217,[2]Formula!V:X,3,0)))-SUMIF(AD:AD,AD6217,H:H)),2)))</f>
        <v/>
      </c>
      <c r="H6217" s="71"/>
      <c r="I6217" s="72"/>
      <c r="J6217" s="72"/>
      <c r="K6217" s="38" t="str">
        <f>IF(E6217="","",IF(OR(E6217="Project Management",E6217="Project Support",E6217="Sprint Management",E6217="Sprint Support"),"NA",(((SUMIF(AD:AD,AD6217,H:H)/VLOOKUP(AD6217,[2]Formula!V:X,3,0))*VLOOKUP(AD6217,[2]Formula!V:X,2,0))*H6217)/SUMIF(AD:AD,AD6217,H:H)))</f>
        <v/>
      </c>
      <c r="L6217" s="38" t="str">
        <f t="shared" si="583"/>
        <v/>
      </c>
      <c r="M6217" s="38" t="str">
        <f t="shared" si="584"/>
        <v/>
      </c>
      <c r="N6217" s="38" t="str">
        <f t="shared" si="586"/>
        <v/>
      </c>
      <c r="O6217" s="38" t="str">
        <f t="shared" si="582"/>
        <v/>
      </c>
      <c r="P6217" s="39" t="str">
        <f t="shared" si="587"/>
        <v/>
      </c>
      <c r="AC6217" s="42" t="str">
        <f>IF(B6217="","",VLOOKUP(B6217,[2]Formula!B:C,2,0))</f>
        <v/>
      </c>
      <c r="AD6217" s="43" t="str">
        <f t="shared" si="585"/>
        <v/>
      </c>
    </row>
    <row r="6218" spans="1:30" x14ac:dyDescent="0.25">
      <c r="A6218" s="64"/>
      <c r="B6218" s="64"/>
      <c r="C6218" s="66"/>
      <c r="D6218" s="67"/>
      <c r="E6218" s="64"/>
      <c r="F6218" s="64"/>
      <c r="G6218" s="37" t="str">
        <f>IF(E6218="","",IF(OR(E6218="Project Management",E6218="Project Support",E6218="Sprint Management",E6218="Sprint Support"),"NA",ROUND((((VLOOKUP(AD6218,[2]Formula!V:X,3,0)))-SUMIF(AD:AD,AD6218,H:H)),2)))</f>
        <v/>
      </c>
      <c r="H6218" s="71"/>
      <c r="I6218" s="72"/>
      <c r="J6218" s="72"/>
      <c r="K6218" s="38" t="str">
        <f>IF(E6218="","",IF(OR(E6218="Project Management",E6218="Project Support",E6218="Sprint Management",E6218="Sprint Support"),"NA",(((SUMIF(AD:AD,AD6218,H:H)/VLOOKUP(AD6218,[2]Formula!V:X,3,0))*VLOOKUP(AD6218,[2]Formula!V:X,2,0))*H6218)/SUMIF(AD:AD,AD6218,H:H)))</f>
        <v/>
      </c>
      <c r="L6218" s="38" t="str">
        <f t="shared" si="583"/>
        <v/>
      </c>
      <c r="M6218" s="38" t="str">
        <f t="shared" si="584"/>
        <v/>
      </c>
      <c r="N6218" s="38" t="str">
        <f t="shared" si="586"/>
        <v/>
      </c>
      <c r="O6218" s="38" t="str">
        <f t="shared" si="582"/>
        <v/>
      </c>
      <c r="P6218" s="39" t="str">
        <f t="shared" si="587"/>
        <v/>
      </c>
      <c r="AC6218" s="42" t="str">
        <f>IF(B6218="","",VLOOKUP(B6218,[2]Formula!B:C,2,0))</f>
        <v/>
      </c>
      <c r="AD6218" s="43" t="str">
        <f t="shared" si="585"/>
        <v/>
      </c>
    </row>
    <row r="6219" spans="1:30" x14ac:dyDescent="0.25">
      <c r="A6219" s="64"/>
      <c r="B6219" s="64"/>
      <c r="C6219" s="66"/>
      <c r="D6219" s="67"/>
      <c r="E6219" s="64"/>
      <c r="F6219" s="64"/>
      <c r="G6219" s="37" t="str">
        <f>IF(E6219="","",IF(OR(E6219="Project Management",E6219="Project Support",E6219="Sprint Management",E6219="Sprint Support"),"NA",ROUND((((VLOOKUP(AD6219,[2]Formula!V:X,3,0)))-SUMIF(AD:AD,AD6219,H:H)),2)))</f>
        <v/>
      </c>
      <c r="H6219" s="71"/>
      <c r="I6219" s="72"/>
      <c r="J6219" s="72"/>
      <c r="K6219" s="38" t="str">
        <f>IF(E6219="","",IF(OR(E6219="Project Management",E6219="Project Support",E6219="Sprint Management",E6219="Sprint Support"),"NA",(((SUMIF(AD:AD,AD6219,H:H)/VLOOKUP(AD6219,[2]Formula!V:X,3,0))*VLOOKUP(AD6219,[2]Formula!V:X,2,0))*H6219)/SUMIF(AD:AD,AD6219,H:H)))</f>
        <v/>
      </c>
      <c r="L6219" s="38" t="str">
        <f t="shared" si="583"/>
        <v/>
      </c>
      <c r="M6219" s="38" t="str">
        <f t="shared" si="584"/>
        <v/>
      </c>
      <c r="N6219" s="38" t="str">
        <f t="shared" si="586"/>
        <v/>
      </c>
      <c r="O6219" s="38" t="str">
        <f t="shared" si="582"/>
        <v/>
      </c>
      <c r="P6219" s="39" t="str">
        <f t="shared" si="587"/>
        <v/>
      </c>
      <c r="AC6219" s="42" t="str">
        <f>IF(B6219="","",VLOOKUP(B6219,[2]Formula!B:C,2,0))</f>
        <v/>
      </c>
      <c r="AD6219" s="43" t="str">
        <f t="shared" si="585"/>
        <v/>
      </c>
    </row>
    <row r="6220" spans="1:30" x14ac:dyDescent="0.25">
      <c r="A6220" s="64"/>
      <c r="B6220" s="64"/>
      <c r="C6220" s="66"/>
      <c r="D6220" s="67"/>
      <c r="E6220" s="64"/>
      <c r="F6220" s="64"/>
      <c r="G6220" s="37" t="str">
        <f>IF(E6220="","",IF(OR(E6220="Project Management",E6220="Project Support",E6220="Sprint Management",E6220="Sprint Support"),"NA",ROUND((((VLOOKUP(AD6220,[2]Formula!V:X,3,0)))-SUMIF(AD:AD,AD6220,H:H)),2)))</f>
        <v/>
      </c>
      <c r="H6220" s="71"/>
      <c r="I6220" s="72"/>
      <c r="J6220" s="72"/>
      <c r="K6220" s="38" t="str">
        <f>IF(E6220="","",IF(OR(E6220="Project Management",E6220="Project Support",E6220="Sprint Management",E6220="Sprint Support"),"NA",(((SUMIF(AD:AD,AD6220,H:H)/VLOOKUP(AD6220,[2]Formula!V:X,3,0))*VLOOKUP(AD6220,[2]Formula!V:X,2,0))*H6220)/SUMIF(AD:AD,AD6220,H:H)))</f>
        <v/>
      </c>
      <c r="L6220" s="38" t="str">
        <f t="shared" si="583"/>
        <v/>
      </c>
      <c r="M6220" s="38" t="str">
        <f t="shared" si="584"/>
        <v/>
      </c>
      <c r="N6220" s="38" t="str">
        <f t="shared" si="586"/>
        <v/>
      </c>
      <c r="O6220" s="38" t="str">
        <f t="shared" si="582"/>
        <v/>
      </c>
      <c r="P6220" s="39" t="str">
        <f t="shared" si="587"/>
        <v/>
      </c>
      <c r="AC6220" s="42" t="str">
        <f>IF(B6220="","",VLOOKUP(B6220,[2]Formula!B:C,2,0))</f>
        <v/>
      </c>
      <c r="AD6220" s="43" t="str">
        <f t="shared" si="585"/>
        <v/>
      </c>
    </row>
    <row r="6221" spans="1:30" x14ac:dyDescent="0.25">
      <c r="A6221" s="64"/>
      <c r="B6221" s="64"/>
      <c r="C6221" s="66"/>
      <c r="D6221" s="67"/>
      <c r="E6221" s="64"/>
      <c r="F6221" s="64"/>
      <c r="G6221" s="37" t="str">
        <f>IF(E6221="","",IF(OR(E6221="Project Management",E6221="Project Support",E6221="Sprint Management",E6221="Sprint Support"),"NA",ROUND((((VLOOKUP(AD6221,[2]Formula!V:X,3,0)))-SUMIF(AD:AD,AD6221,H:H)),2)))</f>
        <v/>
      </c>
      <c r="H6221" s="71"/>
      <c r="I6221" s="72"/>
      <c r="J6221" s="72"/>
      <c r="K6221" s="38" t="str">
        <f>IF(E6221="","",IF(OR(E6221="Project Management",E6221="Project Support",E6221="Sprint Management",E6221="Sprint Support"),"NA",(((SUMIF(AD:AD,AD6221,H:H)/VLOOKUP(AD6221,[2]Formula!V:X,3,0))*VLOOKUP(AD6221,[2]Formula!V:X,2,0))*H6221)/SUMIF(AD:AD,AD6221,H:H)))</f>
        <v/>
      </c>
      <c r="L6221" s="38" t="str">
        <f t="shared" si="583"/>
        <v/>
      </c>
      <c r="M6221" s="38" t="str">
        <f t="shared" si="584"/>
        <v/>
      </c>
      <c r="N6221" s="38" t="str">
        <f t="shared" si="586"/>
        <v/>
      </c>
      <c r="O6221" s="38" t="str">
        <f t="shared" si="582"/>
        <v/>
      </c>
      <c r="P6221" s="39" t="str">
        <f t="shared" si="587"/>
        <v/>
      </c>
      <c r="AC6221" s="42" t="str">
        <f>IF(B6221="","",VLOOKUP(B6221,[2]Formula!B:C,2,0))</f>
        <v/>
      </c>
      <c r="AD6221" s="43" t="str">
        <f t="shared" si="585"/>
        <v/>
      </c>
    </row>
    <row r="6222" spans="1:30" x14ac:dyDescent="0.25">
      <c r="A6222" s="64"/>
      <c r="B6222" s="64"/>
      <c r="C6222" s="66"/>
      <c r="D6222" s="67"/>
      <c r="E6222" s="64"/>
      <c r="F6222" s="64"/>
      <c r="G6222" s="37" t="str">
        <f>IF(E6222="","",IF(OR(E6222="Project Management",E6222="Project Support",E6222="Sprint Management",E6222="Sprint Support"),"NA",ROUND((((VLOOKUP(AD6222,[2]Formula!V:X,3,0)))-SUMIF(AD:AD,AD6222,H:H)),2)))</f>
        <v/>
      </c>
      <c r="H6222" s="71"/>
      <c r="I6222" s="72"/>
      <c r="J6222" s="72"/>
      <c r="K6222" s="38" t="str">
        <f>IF(E6222="","",IF(OR(E6222="Project Management",E6222="Project Support",E6222="Sprint Management",E6222="Sprint Support"),"NA",(((SUMIF(AD:AD,AD6222,H:H)/VLOOKUP(AD6222,[2]Formula!V:X,3,0))*VLOOKUP(AD6222,[2]Formula!V:X,2,0))*H6222)/SUMIF(AD:AD,AD6222,H:H)))</f>
        <v/>
      </c>
      <c r="L6222" s="38" t="str">
        <f t="shared" si="583"/>
        <v/>
      </c>
      <c r="M6222" s="38" t="str">
        <f t="shared" si="584"/>
        <v/>
      </c>
      <c r="N6222" s="38" t="str">
        <f t="shared" si="586"/>
        <v/>
      </c>
      <c r="O6222" s="38" t="str">
        <f t="shared" si="582"/>
        <v/>
      </c>
      <c r="P6222" s="39" t="str">
        <f t="shared" si="587"/>
        <v/>
      </c>
      <c r="AC6222" s="42" t="str">
        <f>IF(B6222="","",VLOOKUP(B6222,[2]Formula!B:C,2,0))</f>
        <v/>
      </c>
      <c r="AD6222" s="43" t="str">
        <f t="shared" si="585"/>
        <v/>
      </c>
    </row>
    <row r="6223" spans="1:30" x14ac:dyDescent="0.25">
      <c r="A6223" s="64"/>
      <c r="B6223" s="64"/>
      <c r="C6223" s="66"/>
      <c r="D6223" s="67"/>
      <c r="E6223" s="64"/>
      <c r="F6223" s="64"/>
      <c r="G6223" s="37" t="str">
        <f>IF(E6223="","",IF(OR(E6223="Project Management",E6223="Project Support",E6223="Sprint Management",E6223="Sprint Support"),"NA",ROUND((((VLOOKUP(AD6223,[2]Formula!V:X,3,0)))-SUMIF(AD:AD,AD6223,H:H)),2)))</f>
        <v/>
      </c>
      <c r="H6223" s="71"/>
      <c r="I6223" s="72"/>
      <c r="J6223" s="72"/>
      <c r="K6223" s="38" t="str">
        <f>IF(E6223="","",IF(OR(E6223="Project Management",E6223="Project Support",E6223="Sprint Management",E6223="Sprint Support"),"NA",(((SUMIF(AD:AD,AD6223,H:H)/VLOOKUP(AD6223,[2]Formula!V:X,3,0))*VLOOKUP(AD6223,[2]Formula!V:X,2,0))*H6223)/SUMIF(AD:AD,AD6223,H:H)))</f>
        <v/>
      </c>
      <c r="L6223" s="38" t="str">
        <f t="shared" si="583"/>
        <v/>
      </c>
      <c r="M6223" s="38" t="str">
        <f t="shared" si="584"/>
        <v/>
      </c>
      <c r="N6223" s="38" t="str">
        <f t="shared" si="586"/>
        <v/>
      </c>
      <c r="O6223" s="38" t="str">
        <f t="shared" si="582"/>
        <v/>
      </c>
      <c r="P6223" s="39" t="str">
        <f t="shared" si="587"/>
        <v/>
      </c>
      <c r="AC6223" s="42" t="str">
        <f>IF(B6223="","",VLOOKUP(B6223,[2]Formula!B:C,2,0))</f>
        <v/>
      </c>
      <c r="AD6223" s="43" t="str">
        <f t="shared" si="585"/>
        <v/>
      </c>
    </row>
    <row r="6224" spans="1:30" x14ac:dyDescent="0.25">
      <c r="A6224" s="64"/>
      <c r="B6224" s="64"/>
      <c r="C6224" s="66"/>
      <c r="D6224" s="67"/>
      <c r="E6224" s="64"/>
      <c r="F6224" s="64"/>
      <c r="G6224" s="37" t="str">
        <f>IF(E6224="","",IF(OR(E6224="Project Management",E6224="Project Support",E6224="Sprint Management",E6224="Sprint Support"),"NA",ROUND((((VLOOKUP(AD6224,[2]Formula!V:X,3,0)))-SUMIF(AD:AD,AD6224,H:H)),2)))</f>
        <v/>
      </c>
      <c r="H6224" s="71"/>
      <c r="I6224" s="72"/>
      <c r="J6224" s="72"/>
      <c r="K6224" s="38" t="str">
        <f>IF(E6224="","",IF(OR(E6224="Project Management",E6224="Project Support",E6224="Sprint Management",E6224="Sprint Support"),"NA",(((SUMIF(AD:AD,AD6224,H:H)/VLOOKUP(AD6224,[2]Formula!V:X,3,0))*VLOOKUP(AD6224,[2]Formula!V:X,2,0))*H6224)/SUMIF(AD:AD,AD6224,H:H)))</f>
        <v/>
      </c>
      <c r="L6224" s="38" t="str">
        <f t="shared" si="583"/>
        <v/>
      </c>
      <c r="M6224" s="38" t="str">
        <f t="shared" si="584"/>
        <v/>
      </c>
      <c r="N6224" s="38" t="str">
        <f t="shared" si="586"/>
        <v/>
      </c>
      <c r="O6224" s="38" t="str">
        <f t="shared" si="582"/>
        <v/>
      </c>
      <c r="P6224" s="39" t="str">
        <f t="shared" si="587"/>
        <v/>
      </c>
      <c r="AC6224" s="42" t="str">
        <f>IF(B6224="","",VLOOKUP(B6224,[2]Formula!B:C,2,0))</f>
        <v/>
      </c>
      <c r="AD6224" s="43" t="str">
        <f t="shared" si="585"/>
        <v/>
      </c>
    </row>
    <row r="6225" spans="1:30" x14ac:dyDescent="0.25">
      <c r="A6225" s="64"/>
      <c r="B6225" s="64"/>
      <c r="C6225" s="66"/>
      <c r="D6225" s="67"/>
      <c r="E6225" s="64"/>
      <c r="F6225" s="64"/>
      <c r="G6225" s="37" t="str">
        <f>IF(E6225="","",IF(OR(E6225="Project Management",E6225="Project Support",E6225="Sprint Management",E6225="Sprint Support"),"NA",ROUND((((VLOOKUP(AD6225,[2]Formula!V:X,3,0)))-SUMIF(AD:AD,AD6225,H:H)),2)))</f>
        <v/>
      </c>
      <c r="H6225" s="71"/>
      <c r="I6225" s="72"/>
      <c r="J6225" s="72"/>
      <c r="K6225" s="38" t="str">
        <f>IF(E6225="","",IF(OR(E6225="Project Management",E6225="Project Support",E6225="Sprint Management",E6225="Sprint Support"),"NA",(((SUMIF(AD:AD,AD6225,H:H)/VLOOKUP(AD6225,[2]Formula!V:X,3,0))*VLOOKUP(AD6225,[2]Formula!V:X,2,0))*H6225)/SUMIF(AD:AD,AD6225,H:H)))</f>
        <v/>
      </c>
      <c r="L6225" s="38" t="str">
        <f t="shared" si="583"/>
        <v/>
      </c>
      <c r="M6225" s="38" t="str">
        <f t="shared" si="584"/>
        <v/>
      </c>
      <c r="N6225" s="38" t="str">
        <f t="shared" si="586"/>
        <v/>
      </c>
      <c r="O6225" s="38" t="str">
        <f t="shared" si="582"/>
        <v/>
      </c>
      <c r="P6225" s="39" t="str">
        <f t="shared" si="587"/>
        <v/>
      </c>
      <c r="AC6225" s="42" t="str">
        <f>IF(B6225="","",VLOOKUP(B6225,[2]Formula!B:C,2,0))</f>
        <v/>
      </c>
      <c r="AD6225" s="43" t="str">
        <f t="shared" si="585"/>
        <v/>
      </c>
    </row>
    <row r="6226" spans="1:30" x14ac:dyDescent="0.25">
      <c r="A6226" s="64"/>
      <c r="B6226" s="64"/>
      <c r="C6226" s="66"/>
      <c r="D6226" s="67"/>
      <c r="E6226" s="64"/>
      <c r="F6226" s="64"/>
      <c r="G6226" s="37" t="str">
        <f>IF(E6226="","",IF(OR(E6226="Project Management",E6226="Project Support",E6226="Sprint Management",E6226="Sprint Support"),"NA",ROUND((((VLOOKUP(AD6226,[2]Formula!V:X,3,0)))-SUMIF(AD:AD,AD6226,H:H)),2)))</f>
        <v/>
      </c>
      <c r="H6226" s="71"/>
      <c r="I6226" s="72"/>
      <c r="J6226" s="72"/>
      <c r="K6226" s="38" t="str">
        <f>IF(E6226="","",IF(OR(E6226="Project Management",E6226="Project Support",E6226="Sprint Management",E6226="Sprint Support"),"NA",(((SUMIF(AD:AD,AD6226,H:H)/VLOOKUP(AD6226,[2]Formula!V:X,3,0))*VLOOKUP(AD6226,[2]Formula!V:X,2,0))*H6226)/SUMIF(AD:AD,AD6226,H:H)))</f>
        <v/>
      </c>
      <c r="L6226" s="38" t="str">
        <f t="shared" si="583"/>
        <v/>
      </c>
      <c r="M6226" s="38" t="str">
        <f t="shared" si="584"/>
        <v/>
      </c>
      <c r="N6226" s="38" t="str">
        <f t="shared" si="586"/>
        <v/>
      </c>
      <c r="O6226" s="38" t="str">
        <f t="shared" si="582"/>
        <v/>
      </c>
      <c r="P6226" s="39" t="str">
        <f t="shared" si="587"/>
        <v/>
      </c>
      <c r="AC6226" s="42" t="str">
        <f>IF(B6226="","",VLOOKUP(B6226,[2]Formula!B:C,2,0))</f>
        <v/>
      </c>
      <c r="AD6226" s="43" t="str">
        <f t="shared" si="585"/>
        <v/>
      </c>
    </row>
    <row r="6227" spans="1:30" x14ac:dyDescent="0.25">
      <c r="A6227" s="64"/>
      <c r="B6227" s="64"/>
      <c r="C6227" s="66"/>
      <c r="D6227" s="67"/>
      <c r="E6227" s="64"/>
      <c r="F6227" s="64"/>
      <c r="G6227" s="37" t="str">
        <f>IF(E6227="","",IF(OR(E6227="Project Management",E6227="Project Support",E6227="Sprint Management",E6227="Sprint Support"),"NA",ROUND((((VLOOKUP(AD6227,[2]Formula!V:X,3,0)))-SUMIF(AD:AD,AD6227,H:H)),2)))</f>
        <v/>
      </c>
      <c r="H6227" s="71"/>
      <c r="I6227" s="72"/>
      <c r="J6227" s="72"/>
      <c r="K6227" s="38" t="str">
        <f>IF(E6227="","",IF(OR(E6227="Project Management",E6227="Project Support",E6227="Sprint Management",E6227="Sprint Support"),"NA",(((SUMIF(AD:AD,AD6227,H:H)/VLOOKUP(AD6227,[2]Formula!V:X,3,0))*VLOOKUP(AD6227,[2]Formula!V:X,2,0))*H6227)/SUMIF(AD:AD,AD6227,H:H)))</f>
        <v/>
      </c>
      <c r="L6227" s="38" t="str">
        <f t="shared" si="583"/>
        <v/>
      </c>
      <c r="M6227" s="38" t="str">
        <f t="shared" si="584"/>
        <v/>
      </c>
      <c r="N6227" s="38" t="str">
        <f t="shared" si="586"/>
        <v/>
      </c>
      <c r="O6227" s="38" t="str">
        <f t="shared" si="582"/>
        <v/>
      </c>
      <c r="P6227" s="39" t="str">
        <f t="shared" si="587"/>
        <v/>
      </c>
      <c r="AC6227" s="42" t="str">
        <f>IF(B6227="","",VLOOKUP(B6227,[2]Formula!B:C,2,0))</f>
        <v/>
      </c>
      <c r="AD6227" s="43" t="str">
        <f t="shared" si="585"/>
        <v/>
      </c>
    </row>
    <row r="6228" spans="1:30" x14ac:dyDescent="0.25">
      <c r="A6228" s="64"/>
      <c r="B6228" s="64"/>
      <c r="C6228" s="66"/>
      <c r="D6228" s="67"/>
      <c r="E6228" s="64"/>
      <c r="F6228" s="64"/>
      <c r="G6228" s="37" t="str">
        <f>IF(E6228="","",IF(OR(E6228="Project Management",E6228="Project Support",E6228="Sprint Management",E6228="Sprint Support"),"NA",ROUND((((VLOOKUP(AD6228,[2]Formula!V:X,3,0)))-SUMIF(AD:AD,AD6228,H:H)),2)))</f>
        <v/>
      </c>
      <c r="H6228" s="71"/>
      <c r="I6228" s="72"/>
      <c r="J6228" s="72"/>
      <c r="K6228" s="38" t="str">
        <f>IF(E6228="","",IF(OR(E6228="Project Management",E6228="Project Support",E6228="Sprint Management",E6228="Sprint Support"),"NA",(((SUMIF(AD:AD,AD6228,H:H)/VLOOKUP(AD6228,[2]Formula!V:X,3,0))*VLOOKUP(AD6228,[2]Formula!V:X,2,0))*H6228)/SUMIF(AD:AD,AD6228,H:H)))</f>
        <v/>
      </c>
      <c r="L6228" s="38" t="str">
        <f t="shared" si="583"/>
        <v/>
      </c>
      <c r="M6228" s="38" t="str">
        <f t="shared" si="584"/>
        <v/>
      </c>
      <c r="N6228" s="38" t="str">
        <f t="shared" si="586"/>
        <v/>
      </c>
      <c r="O6228" s="38" t="str">
        <f t="shared" si="582"/>
        <v/>
      </c>
      <c r="P6228" s="39" t="str">
        <f t="shared" si="587"/>
        <v/>
      </c>
      <c r="AC6228" s="42" t="str">
        <f>IF(B6228="","",VLOOKUP(B6228,[2]Formula!B:C,2,0))</f>
        <v/>
      </c>
      <c r="AD6228" s="43" t="str">
        <f t="shared" si="585"/>
        <v/>
      </c>
    </row>
    <row r="6229" spans="1:30" x14ac:dyDescent="0.25">
      <c r="A6229" s="64"/>
      <c r="B6229" s="64"/>
      <c r="C6229" s="66"/>
      <c r="D6229" s="67"/>
      <c r="E6229" s="64"/>
      <c r="F6229" s="64"/>
      <c r="G6229" s="37" t="str">
        <f>IF(E6229="","",IF(OR(E6229="Project Management",E6229="Project Support",E6229="Sprint Management",E6229="Sprint Support"),"NA",ROUND((((VLOOKUP(AD6229,[2]Formula!V:X,3,0)))-SUMIF(AD:AD,AD6229,H:H)),2)))</f>
        <v/>
      </c>
      <c r="H6229" s="71"/>
      <c r="I6229" s="72"/>
      <c r="J6229" s="72"/>
      <c r="K6229" s="38" t="str">
        <f>IF(E6229="","",IF(OR(E6229="Project Management",E6229="Project Support",E6229="Sprint Management",E6229="Sprint Support"),"NA",(((SUMIF(AD:AD,AD6229,H:H)/VLOOKUP(AD6229,[2]Formula!V:X,3,0))*VLOOKUP(AD6229,[2]Formula!V:X,2,0))*H6229)/SUMIF(AD:AD,AD6229,H:H)))</f>
        <v/>
      </c>
      <c r="L6229" s="38" t="str">
        <f t="shared" si="583"/>
        <v/>
      </c>
      <c r="M6229" s="38" t="str">
        <f t="shared" si="584"/>
        <v/>
      </c>
      <c r="N6229" s="38" t="str">
        <f t="shared" si="586"/>
        <v/>
      </c>
      <c r="O6229" s="38" t="str">
        <f t="shared" si="582"/>
        <v/>
      </c>
      <c r="P6229" s="39" t="str">
        <f t="shared" si="587"/>
        <v/>
      </c>
      <c r="AC6229" s="42" t="str">
        <f>IF(B6229="","",VLOOKUP(B6229,[2]Formula!B:C,2,0))</f>
        <v/>
      </c>
      <c r="AD6229" s="43" t="str">
        <f t="shared" si="585"/>
        <v/>
      </c>
    </row>
    <row r="6230" spans="1:30" x14ac:dyDescent="0.25">
      <c r="A6230" s="64"/>
      <c r="B6230" s="64"/>
      <c r="C6230" s="66"/>
      <c r="D6230" s="67"/>
      <c r="E6230" s="64"/>
      <c r="F6230" s="64"/>
      <c r="G6230" s="37" t="str">
        <f>IF(E6230="","",IF(OR(E6230="Project Management",E6230="Project Support",E6230="Sprint Management",E6230="Sprint Support"),"NA",ROUND((((VLOOKUP(AD6230,[2]Formula!V:X,3,0)))-SUMIF(AD:AD,AD6230,H:H)),2)))</f>
        <v/>
      </c>
      <c r="H6230" s="71"/>
      <c r="I6230" s="72"/>
      <c r="J6230" s="72"/>
      <c r="K6230" s="38" t="str">
        <f>IF(E6230="","",IF(OR(E6230="Project Management",E6230="Project Support",E6230="Sprint Management",E6230="Sprint Support"),"NA",(((SUMIF(AD:AD,AD6230,H:H)/VLOOKUP(AD6230,[2]Formula!V:X,3,0))*VLOOKUP(AD6230,[2]Formula!V:X,2,0))*H6230)/SUMIF(AD:AD,AD6230,H:H)))</f>
        <v/>
      </c>
      <c r="L6230" s="38" t="str">
        <f t="shared" si="583"/>
        <v/>
      </c>
      <c r="M6230" s="38" t="str">
        <f t="shared" si="584"/>
        <v/>
      </c>
      <c r="N6230" s="38" t="str">
        <f t="shared" si="586"/>
        <v/>
      </c>
      <c r="O6230" s="38" t="str">
        <f t="shared" si="582"/>
        <v/>
      </c>
      <c r="P6230" s="39" t="str">
        <f t="shared" si="587"/>
        <v/>
      </c>
      <c r="AC6230" s="42" t="str">
        <f>IF(B6230="","",VLOOKUP(B6230,[2]Formula!B:C,2,0))</f>
        <v/>
      </c>
      <c r="AD6230" s="43" t="str">
        <f t="shared" si="585"/>
        <v/>
      </c>
    </row>
    <row r="6231" spans="1:30" x14ac:dyDescent="0.25">
      <c r="A6231" s="64"/>
      <c r="B6231" s="64"/>
      <c r="C6231" s="66"/>
      <c r="D6231" s="67"/>
      <c r="E6231" s="64"/>
      <c r="F6231" s="64"/>
      <c r="G6231" s="37" t="str">
        <f>IF(E6231="","",IF(OR(E6231="Project Management",E6231="Project Support",E6231="Sprint Management",E6231="Sprint Support"),"NA",ROUND((((VLOOKUP(AD6231,[2]Formula!V:X,3,0)))-SUMIF(AD:AD,AD6231,H:H)),2)))</f>
        <v/>
      </c>
      <c r="H6231" s="71"/>
      <c r="I6231" s="72"/>
      <c r="J6231" s="72"/>
      <c r="K6231" s="38" t="str">
        <f>IF(E6231="","",IF(OR(E6231="Project Management",E6231="Project Support",E6231="Sprint Management",E6231="Sprint Support"),"NA",(((SUMIF(AD:AD,AD6231,H:H)/VLOOKUP(AD6231,[2]Formula!V:X,3,0))*VLOOKUP(AD6231,[2]Formula!V:X,2,0))*H6231)/SUMIF(AD:AD,AD6231,H:H)))</f>
        <v/>
      </c>
      <c r="L6231" s="38" t="str">
        <f t="shared" si="583"/>
        <v/>
      </c>
      <c r="M6231" s="38" t="str">
        <f t="shared" si="584"/>
        <v/>
      </c>
      <c r="N6231" s="38" t="str">
        <f t="shared" si="586"/>
        <v/>
      </c>
      <c r="O6231" s="38" t="str">
        <f t="shared" si="582"/>
        <v/>
      </c>
      <c r="P6231" s="39" t="str">
        <f t="shared" si="587"/>
        <v/>
      </c>
      <c r="AC6231" s="42" t="str">
        <f>IF(B6231="","",VLOOKUP(B6231,[2]Formula!B:C,2,0))</f>
        <v/>
      </c>
      <c r="AD6231" s="43" t="str">
        <f t="shared" si="585"/>
        <v/>
      </c>
    </row>
    <row r="6232" spans="1:30" x14ac:dyDescent="0.25">
      <c r="A6232" s="64"/>
      <c r="B6232" s="64"/>
      <c r="C6232" s="66"/>
      <c r="D6232" s="67"/>
      <c r="E6232" s="64"/>
      <c r="F6232" s="64"/>
      <c r="G6232" s="37" t="str">
        <f>IF(E6232="","",IF(OR(E6232="Project Management",E6232="Project Support",E6232="Sprint Management",E6232="Sprint Support"),"NA",ROUND((((VLOOKUP(AD6232,[2]Formula!V:X,3,0)))-SUMIF(AD:AD,AD6232,H:H)),2)))</f>
        <v/>
      </c>
      <c r="H6232" s="71"/>
      <c r="I6232" s="72"/>
      <c r="J6232" s="72"/>
      <c r="K6232" s="38" t="str">
        <f>IF(E6232="","",IF(OR(E6232="Project Management",E6232="Project Support",E6232="Sprint Management",E6232="Sprint Support"),"NA",(((SUMIF(AD:AD,AD6232,H:H)/VLOOKUP(AD6232,[2]Formula!V:X,3,0))*VLOOKUP(AD6232,[2]Formula!V:X,2,0))*H6232)/SUMIF(AD:AD,AD6232,H:H)))</f>
        <v/>
      </c>
      <c r="L6232" s="38" t="str">
        <f t="shared" si="583"/>
        <v/>
      </c>
      <c r="M6232" s="38" t="str">
        <f t="shared" si="584"/>
        <v/>
      </c>
      <c r="N6232" s="38" t="str">
        <f t="shared" si="586"/>
        <v/>
      </c>
      <c r="O6232" s="38" t="str">
        <f t="shared" si="582"/>
        <v/>
      </c>
      <c r="P6232" s="39" t="str">
        <f t="shared" si="587"/>
        <v/>
      </c>
      <c r="AC6232" s="42" t="str">
        <f>IF(B6232="","",VLOOKUP(B6232,[2]Formula!B:C,2,0))</f>
        <v/>
      </c>
      <c r="AD6232" s="43" t="str">
        <f t="shared" si="585"/>
        <v/>
      </c>
    </row>
    <row r="6233" spans="1:30" x14ac:dyDescent="0.25">
      <c r="A6233" s="64"/>
      <c r="B6233" s="64"/>
      <c r="C6233" s="66"/>
      <c r="D6233" s="67"/>
      <c r="E6233" s="64"/>
      <c r="F6233" s="64"/>
      <c r="G6233" s="37" t="str">
        <f>IF(E6233="","",IF(OR(E6233="Project Management",E6233="Project Support",E6233="Sprint Management",E6233="Sprint Support"),"NA",ROUND((((VLOOKUP(AD6233,[2]Formula!V:X,3,0)))-SUMIF(AD:AD,AD6233,H:H)),2)))</f>
        <v/>
      </c>
      <c r="H6233" s="71"/>
      <c r="I6233" s="72"/>
      <c r="J6233" s="72"/>
      <c r="K6233" s="38" t="str">
        <f>IF(E6233="","",IF(OR(E6233="Project Management",E6233="Project Support",E6233="Sprint Management",E6233="Sprint Support"),"NA",(((SUMIF(AD:AD,AD6233,H:H)/VLOOKUP(AD6233,[2]Formula!V:X,3,0))*VLOOKUP(AD6233,[2]Formula!V:X,2,0))*H6233)/SUMIF(AD:AD,AD6233,H:H)))</f>
        <v/>
      </c>
      <c r="L6233" s="38" t="str">
        <f t="shared" si="583"/>
        <v/>
      </c>
      <c r="M6233" s="38" t="str">
        <f t="shared" si="584"/>
        <v/>
      </c>
      <c r="N6233" s="38" t="str">
        <f t="shared" si="586"/>
        <v/>
      </c>
      <c r="O6233" s="38" t="str">
        <f t="shared" si="582"/>
        <v/>
      </c>
      <c r="P6233" s="39" t="str">
        <f t="shared" si="587"/>
        <v/>
      </c>
      <c r="AC6233" s="42" t="str">
        <f>IF(B6233="","",VLOOKUP(B6233,[2]Formula!B:C,2,0))</f>
        <v/>
      </c>
      <c r="AD6233" s="43" t="str">
        <f t="shared" si="585"/>
        <v/>
      </c>
    </row>
    <row r="6234" spans="1:30" x14ac:dyDescent="0.25">
      <c r="A6234" s="64"/>
      <c r="B6234" s="64"/>
      <c r="C6234" s="66"/>
      <c r="D6234" s="67"/>
      <c r="E6234" s="64"/>
      <c r="F6234" s="64"/>
      <c r="G6234" s="37" t="str">
        <f>IF(E6234="","",IF(OR(E6234="Project Management",E6234="Project Support",E6234="Sprint Management",E6234="Sprint Support"),"NA",ROUND((((VLOOKUP(AD6234,[2]Formula!V:X,3,0)))-SUMIF(AD:AD,AD6234,H:H)),2)))</f>
        <v/>
      </c>
      <c r="H6234" s="71"/>
      <c r="I6234" s="72"/>
      <c r="J6234" s="72"/>
      <c r="K6234" s="38" t="str">
        <f>IF(E6234="","",IF(OR(E6234="Project Management",E6234="Project Support",E6234="Sprint Management",E6234="Sprint Support"),"NA",(((SUMIF(AD:AD,AD6234,H:H)/VLOOKUP(AD6234,[2]Formula!V:X,3,0))*VLOOKUP(AD6234,[2]Formula!V:X,2,0))*H6234)/SUMIF(AD:AD,AD6234,H:H)))</f>
        <v/>
      </c>
      <c r="L6234" s="38" t="str">
        <f t="shared" si="583"/>
        <v/>
      </c>
      <c r="M6234" s="38" t="str">
        <f t="shared" si="584"/>
        <v/>
      </c>
      <c r="N6234" s="38" t="str">
        <f t="shared" si="586"/>
        <v/>
      </c>
      <c r="O6234" s="38" t="str">
        <f t="shared" si="582"/>
        <v/>
      </c>
      <c r="P6234" s="39" t="str">
        <f t="shared" si="587"/>
        <v/>
      </c>
      <c r="AC6234" s="42" t="str">
        <f>IF(B6234="","",VLOOKUP(B6234,[2]Formula!B:C,2,0))</f>
        <v/>
      </c>
      <c r="AD6234" s="43" t="str">
        <f t="shared" si="585"/>
        <v/>
      </c>
    </row>
    <row r="6235" spans="1:30" x14ac:dyDescent="0.25">
      <c r="A6235" s="64"/>
      <c r="B6235" s="64"/>
      <c r="C6235" s="66"/>
      <c r="D6235" s="67"/>
      <c r="E6235" s="64"/>
      <c r="F6235" s="64"/>
      <c r="G6235" s="37" t="str">
        <f>IF(E6235="","",IF(OR(E6235="Project Management",E6235="Project Support",E6235="Sprint Management",E6235="Sprint Support"),"NA",ROUND((((VLOOKUP(AD6235,[2]Formula!V:X,3,0)))-SUMIF(AD:AD,AD6235,H:H)),2)))</f>
        <v/>
      </c>
      <c r="H6235" s="71"/>
      <c r="I6235" s="72"/>
      <c r="J6235" s="72"/>
      <c r="K6235" s="38" t="str">
        <f>IF(E6235="","",IF(OR(E6235="Project Management",E6235="Project Support",E6235="Sprint Management",E6235="Sprint Support"),"NA",(((SUMIF(AD:AD,AD6235,H:H)/VLOOKUP(AD6235,[2]Formula!V:X,3,0))*VLOOKUP(AD6235,[2]Formula!V:X,2,0))*H6235)/SUMIF(AD:AD,AD6235,H:H)))</f>
        <v/>
      </c>
      <c r="L6235" s="38" t="str">
        <f t="shared" si="583"/>
        <v/>
      </c>
      <c r="M6235" s="38" t="str">
        <f t="shared" si="584"/>
        <v/>
      </c>
      <c r="N6235" s="38" t="str">
        <f t="shared" si="586"/>
        <v/>
      </c>
      <c r="O6235" s="38" t="str">
        <f t="shared" si="582"/>
        <v/>
      </c>
      <c r="P6235" s="39" t="str">
        <f t="shared" si="587"/>
        <v/>
      </c>
      <c r="AC6235" s="42" t="str">
        <f>IF(B6235="","",VLOOKUP(B6235,[2]Formula!B:C,2,0))</f>
        <v/>
      </c>
      <c r="AD6235" s="43" t="str">
        <f t="shared" si="585"/>
        <v/>
      </c>
    </row>
    <row r="6236" spans="1:30" x14ac:dyDescent="0.25">
      <c r="A6236" s="64"/>
      <c r="B6236" s="64"/>
      <c r="C6236" s="66"/>
      <c r="D6236" s="67"/>
      <c r="E6236" s="64"/>
      <c r="F6236" s="64"/>
      <c r="G6236" s="37" t="str">
        <f>IF(E6236="","",IF(OR(E6236="Project Management",E6236="Project Support",E6236="Sprint Management",E6236="Sprint Support"),"NA",ROUND((((VLOOKUP(AD6236,[2]Formula!V:X,3,0)))-SUMIF(AD:AD,AD6236,H:H)),2)))</f>
        <v/>
      </c>
      <c r="H6236" s="71"/>
      <c r="I6236" s="72"/>
      <c r="J6236" s="72"/>
      <c r="K6236" s="38" t="str">
        <f>IF(E6236="","",IF(OR(E6236="Project Management",E6236="Project Support",E6236="Sprint Management",E6236="Sprint Support"),"NA",(((SUMIF(AD:AD,AD6236,H:H)/VLOOKUP(AD6236,[2]Formula!V:X,3,0))*VLOOKUP(AD6236,[2]Formula!V:X,2,0))*H6236)/SUMIF(AD:AD,AD6236,H:H)))</f>
        <v/>
      </c>
      <c r="L6236" s="38" t="str">
        <f t="shared" si="583"/>
        <v/>
      </c>
      <c r="M6236" s="38" t="str">
        <f t="shared" si="584"/>
        <v/>
      </c>
      <c r="N6236" s="38" t="str">
        <f t="shared" si="586"/>
        <v/>
      </c>
      <c r="O6236" s="38" t="str">
        <f t="shared" si="582"/>
        <v/>
      </c>
      <c r="P6236" s="39" t="str">
        <f t="shared" si="587"/>
        <v/>
      </c>
      <c r="AC6236" s="42" t="str">
        <f>IF(B6236="","",VLOOKUP(B6236,[2]Formula!B:C,2,0))</f>
        <v/>
      </c>
      <c r="AD6236" s="43" t="str">
        <f t="shared" si="585"/>
        <v/>
      </c>
    </row>
    <row r="6237" spans="1:30" x14ac:dyDescent="0.25">
      <c r="A6237" s="64"/>
      <c r="B6237" s="64"/>
      <c r="C6237" s="66"/>
      <c r="D6237" s="67"/>
      <c r="E6237" s="64"/>
      <c r="F6237" s="64"/>
      <c r="G6237" s="37" t="str">
        <f>IF(E6237="","",IF(OR(E6237="Project Management",E6237="Project Support",E6237="Sprint Management",E6237="Sprint Support"),"NA",ROUND((((VLOOKUP(AD6237,[2]Formula!V:X,3,0)))-SUMIF(AD:AD,AD6237,H:H)),2)))</f>
        <v/>
      </c>
      <c r="H6237" s="71"/>
      <c r="I6237" s="72"/>
      <c r="J6237" s="72"/>
      <c r="K6237" s="38" t="str">
        <f>IF(E6237="","",IF(OR(E6237="Project Management",E6237="Project Support",E6237="Sprint Management",E6237="Sprint Support"),"NA",(((SUMIF(AD:AD,AD6237,H:H)/VLOOKUP(AD6237,[2]Formula!V:X,3,0))*VLOOKUP(AD6237,[2]Formula!V:X,2,0))*H6237)/SUMIF(AD:AD,AD6237,H:H)))</f>
        <v/>
      </c>
      <c r="L6237" s="38" t="str">
        <f t="shared" si="583"/>
        <v/>
      </c>
      <c r="M6237" s="38" t="str">
        <f t="shared" si="584"/>
        <v/>
      </c>
      <c r="N6237" s="38" t="str">
        <f t="shared" si="586"/>
        <v/>
      </c>
      <c r="O6237" s="38" t="str">
        <f t="shared" si="582"/>
        <v/>
      </c>
      <c r="P6237" s="39" t="str">
        <f t="shared" si="587"/>
        <v/>
      </c>
      <c r="AC6237" s="42" t="str">
        <f>IF(B6237="","",VLOOKUP(B6237,[2]Formula!B:C,2,0))</f>
        <v/>
      </c>
      <c r="AD6237" s="43" t="str">
        <f t="shared" si="585"/>
        <v/>
      </c>
    </row>
    <row r="6238" spans="1:30" x14ac:dyDescent="0.25">
      <c r="A6238" s="64"/>
      <c r="B6238" s="64"/>
      <c r="C6238" s="66"/>
      <c r="D6238" s="67"/>
      <c r="E6238" s="64"/>
      <c r="F6238" s="64"/>
      <c r="G6238" s="37" t="str">
        <f>IF(E6238="","",IF(OR(E6238="Project Management",E6238="Project Support",E6238="Sprint Management",E6238="Sprint Support"),"NA",ROUND((((VLOOKUP(AD6238,[2]Formula!V:X,3,0)))-SUMIF(AD:AD,AD6238,H:H)),2)))</f>
        <v/>
      </c>
      <c r="H6238" s="71"/>
      <c r="I6238" s="72"/>
      <c r="J6238" s="72"/>
      <c r="K6238" s="38" t="str">
        <f>IF(E6238="","",IF(OR(E6238="Project Management",E6238="Project Support",E6238="Sprint Management",E6238="Sprint Support"),"NA",(((SUMIF(AD:AD,AD6238,H:H)/VLOOKUP(AD6238,[2]Formula!V:X,3,0))*VLOOKUP(AD6238,[2]Formula!V:X,2,0))*H6238)/SUMIF(AD:AD,AD6238,H:H)))</f>
        <v/>
      </c>
      <c r="L6238" s="38" t="str">
        <f t="shared" si="583"/>
        <v/>
      </c>
      <c r="M6238" s="38" t="str">
        <f t="shared" si="584"/>
        <v/>
      </c>
      <c r="N6238" s="38" t="str">
        <f t="shared" si="586"/>
        <v/>
      </c>
      <c r="O6238" s="38" t="str">
        <f t="shared" si="582"/>
        <v/>
      </c>
      <c r="P6238" s="39" t="str">
        <f t="shared" si="587"/>
        <v/>
      </c>
      <c r="AC6238" s="42" t="str">
        <f>IF(B6238="","",VLOOKUP(B6238,[2]Formula!B:C,2,0))</f>
        <v/>
      </c>
      <c r="AD6238" s="43" t="str">
        <f t="shared" si="585"/>
        <v/>
      </c>
    </row>
    <row r="6239" spans="1:30" x14ac:dyDescent="0.25">
      <c r="A6239" s="64"/>
      <c r="B6239" s="64"/>
      <c r="C6239" s="66"/>
      <c r="D6239" s="67"/>
      <c r="E6239" s="64"/>
      <c r="F6239" s="64"/>
      <c r="G6239" s="37" t="str">
        <f>IF(E6239="","",IF(OR(E6239="Project Management",E6239="Project Support",E6239="Sprint Management",E6239="Sprint Support"),"NA",ROUND((((VLOOKUP(AD6239,[2]Formula!V:X,3,0)))-SUMIF(AD:AD,AD6239,H:H)),2)))</f>
        <v/>
      </c>
      <c r="H6239" s="71"/>
      <c r="I6239" s="72"/>
      <c r="J6239" s="72"/>
      <c r="K6239" s="38" t="str">
        <f>IF(E6239="","",IF(OR(E6239="Project Management",E6239="Project Support",E6239="Sprint Management",E6239="Sprint Support"),"NA",(((SUMIF(AD:AD,AD6239,H:H)/VLOOKUP(AD6239,[2]Formula!V:X,3,0))*VLOOKUP(AD6239,[2]Formula!V:X,2,0))*H6239)/SUMIF(AD:AD,AD6239,H:H)))</f>
        <v/>
      </c>
      <c r="L6239" s="38" t="str">
        <f t="shared" si="583"/>
        <v/>
      </c>
      <c r="M6239" s="38" t="str">
        <f t="shared" si="584"/>
        <v/>
      </c>
      <c r="N6239" s="38" t="str">
        <f t="shared" si="586"/>
        <v/>
      </c>
      <c r="O6239" s="38" t="str">
        <f t="shared" si="582"/>
        <v/>
      </c>
      <c r="P6239" s="39" t="str">
        <f t="shared" si="587"/>
        <v/>
      </c>
      <c r="AC6239" s="42" t="str">
        <f>IF(B6239="","",VLOOKUP(B6239,[2]Formula!B:C,2,0))</f>
        <v/>
      </c>
      <c r="AD6239" s="43" t="str">
        <f t="shared" si="585"/>
        <v/>
      </c>
    </row>
    <row r="6240" spans="1:30" x14ac:dyDescent="0.25">
      <c r="A6240" s="64"/>
      <c r="B6240" s="64"/>
      <c r="C6240" s="66"/>
      <c r="D6240" s="67"/>
      <c r="E6240" s="64"/>
      <c r="F6240" s="64"/>
      <c r="G6240" s="37" t="str">
        <f>IF(E6240="","",IF(OR(E6240="Project Management",E6240="Project Support",E6240="Sprint Management",E6240="Sprint Support"),"NA",ROUND((((VLOOKUP(AD6240,[2]Formula!V:X,3,0)))-SUMIF(AD:AD,AD6240,H:H)),2)))</f>
        <v/>
      </c>
      <c r="H6240" s="71"/>
      <c r="I6240" s="72"/>
      <c r="J6240" s="72"/>
      <c r="K6240" s="38" t="str">
        <f>IF(E6240="","",IF(OR(E6240="Project Management",E6240="Project Support",E6240="Sprint Management",E6240="Sprint Support"),"NA",(((SUMIF(AD:AD,AD6240,H:H)/VLOOKUP(AD6240,[2]Formula!V:X,3,0))*VLOOKUP(AD6240,[2]Formula!V:X,2,0))*H6240)/SUMIF(AD:AD,AD6240,H:H)))</f>
        <v/>
      </c>
      <c r="L6240" s="38" t="str">
        <f t="shared" si="583"/>
        <v/>
      </c>
      <c r="M6240" s="38" t="str">
        <f t="shared" si="584"/>
        <v/>
      </c>
      <c r="N6240" s="38" t="str">
        <f t="shared" si="586"/>
        <v/>
      </c>
      <c r="O6240" s="38" t="str">
        <f t="shared" si="582"/>
        <v/>
      </c>
      <c r="P6240" s="39" t="str">
        <f t="shared" si="587"/>
        <v/>
      </c>
      <c r="AC6240" s="42" t="str">
        <f>IF(B6240="","",VLOOKUP(B6240,[2]Formula!B:C,2,0))</f>
        <v/>
      </c>
      <c r="AD6240" s="43" t="str">
        <f t="shared" si="585"/>
        <v/>
      </c>
    </row>
    <row r="6241" spans="1:30" x14ac:dyDescent="0.25">
      <c r="A6241" s="64"/>
      <c r="B6241" s="64"/>
      <c r="C6241" s="66"/>
      <c r="D6241" s="67"/>
      <c r="E6241" s="64"/>
      <c r="F6241" s="64"/>
      <c r="G6241" s="37" t="str">
        <f>IF(E6241="","",IF(OR(E6241="Project Management",E6241="Project Support",E6241="Sprint Management",E6241="Sprint Support"),"NA",ROUND((((VLOOKUP(AD6241,[2]Formula!V:X,3,0)))-SUMIF(AD:AD,AD6241,H:H)),2)))</f>
        <v/>
      </c>
      <c r="H6241" s="71"/>
      <c r="I6241" s="72"/>
      <c r="J6241" s="72"/>
      <c r="K6241" s="38" t="str">
        <f>IF(E6241="","",IF(OR(E6241="Project Management",E6241="Project Support",E6241="Sprint Management",E6241="Sprint Support"),"NA",(((SUMIF(AD:AD,AD6241,H:H)/VLOOKUP(AD6241,[2]Formula!V:X,3,0))*VLOOKUP(AD6241,[2]Formula!V:X,2,0))*H6241)/SUMIF(AD:AD,AD6241,H:H)))</f>
        <v/>
      </c>
      <c r="L6241" s="38" t="str">
        <f t="shared" si="583"/>
        <v/>
      </c>
      <c r="M6241" s="38" t="str">
        <f t="shared" si="584"/>
        <v/>
      </c>
      <c r="N6241" s="38" t="str">
        <f t="shared" si="586"/>
        <v/>
      </c>
      <c r="O6241" s="38" t="str">
        <f t="shared" si="582"/>
        <v/>
      </c>
      <c r="P6241" s="39" t="str">
        <f t="shared" si="587"/>
        <v/>
      </c>
      <c r="AC6241" s="42" t="str">
        <f>IF(B6241="","",VLOOKUP(B6241,[2]Formula!B:C,2,0))</f>
        <v/>
      </c>
      <c r="AD6241" s="43" t="str">
        <f t="shared" si="585"/>
        <v/>
      </c>
    </row>
    <row r="6242" spans="1:30" x14ac:dyDescent="0.25">
      <c r="A6242" s="64"/>
      <c r="B6242" s="64"/>
      <c r="C6242" s="66"/>
      <c r="D6242" s="67"/>
      <c r="E6242" s="64"/>
      <c r="F6242" s="64"/>
      <c r="G6242" s="37" t="str">
        <f>IF(E6242="","",IF(OR(E6242="Project Management",E6242="Project Support",E6242="Sprint Management",E6242="Sprint Support"),"NA",ROUND((((VLOOKUP(AD6242,[2]Formula!V:X,3,0)))-SUMIF(AD:AD,AD6242,H:H)),2)))</f>
        <v/>
      </c>
      <c r="H6242" s="71"/>
      <c r="I6242" s="72"/>
      <c r="J6242" s="72"/>
      <c r="K6242" s="38" t="str">
        <f>IF(E6242="","",IF(OR(E6242="Project Management",E6242="Project Support",E6242="Sprint Management",E6242="Sprint Support"),"NA",(((SUMIF(AD:AD,AD6242,H:H)/VLOOKUP(AD6242,[2]Formula!V:X,3,0))*VLOOKUP(AD6242,[2]Formula!V:X,2,0))*H6242)/SUMIF(AD:AD,AD6242,H:H)))</f>
        <v/>
      </c>
      <c r="L6242" s="38" t="str">
        <f t="shared" si="583"/>
        <v/>
      </c>
      <c r="M6242" s="38" t="str">
        <f t="shared" si="584"/>
        <v/>
      </c>
      <c r="N6242" s="38" t="str">
        <f t="shared" si="586"/>
        <v/>
      </c>
      <c r="O6242" s="38" t="str">
        <f t="shared" si="582"/>
        <v/>
      </c>
      <c r="P6242" s="39" t="str">
        <f t="shared" si="587"/>
        <v/>
      </c>
      <c r="AC6242" s="42" t="str">
        <f>IF(B6242="","",VLOOKUP(B6242,[2]Formula!B:C,2,0))</f>
        <v/>
      </c>
      <c r="AD6242" s="43" t="str">
        <f t="shared" si="585"/>
        <v/>
      </c>
    </row>
    <row r="6243" spans="1:30" x14ac:dyDescent="0.25">
      <c r="A6243" s="64"/>
      <c r="B6243" s="64"/>
      <c r="C6243" s="66"/>
      <c r="D6243" s="67"/>
      <c r="E6243" s="64"/>
      <c r="F6243" s="64"/>
      <c r="G6243" s="37" t="str">
        <f>IF(E6243="","",IF(OR(E6243="Project Management",E6243="Project Support",E6243="Sprint Management",E6243="Sprint Support"),"NA",ROUND((((VLOOKUP(AD6243,[2]Formula!V:X,3,0)))-SUMIF(AD:AD,AD6243,H:H)),2)))</f>
        <v/>
      </c>
      <c r="H6243" s="71"/>
      <c r="I6243" s="72"/>
      <c r="J6243" s="72"/>
      <c r="K6243" s="38" t="str">
        <f>IF(E6243="","",IF(OR(E6243="Project Management",E6243="Project Support",E6243="Sprint Management",E6243="Sprint Support"),"NA",(((SUMIF(AD:AD,AD6243,H:H)/VLOOKUP(AD6243,[2]Formula!V:X,3,0))*VLOOKUP(AD6243,[2]Formula!V:X,2,0))*H6243)/SUMIF(AD:AD,AD6243,H:H)))</f>
        <v/>
      </c>
      <c r="L6243" s="38" t="str">
        <f t="shared" si="583"/>
        <v/>
      </c>
      <c r="M6243" s="38" t="str">
        <f t="shared" si="584"/>
        <v/>
      </c>
      <c r="N6243" s="38" t="str">
        <f t="shared" si="586"/>
        <v/>
      </c>
      <c r="O6243" s="38" t="str">
        <f t="shared" si="582"/>
        <v/>
      </c>
      <c r="P6243" s="39" t="str">
        <f t="shared" si="587"/>
        <v/>
      </c>
      <c r="AC6243" s="42" t="str">
        <f>IF(B6243="","",VLOOKUP(B6243,[2]Formula!B:C,2,0))</f>
        <v/>
      </c>
      <c r="AD6243" s="43" t="str">
        <f t="shared" si="585"/>
        <v/>
      </c>
    </row>
    <row r="6244" spans="1:30" x14ac:dyDescent="0.25">
      <c r="A6244" s="64"/>
      <c r="B6244" s="64"/>
      <c r="C6244" s="66"/>
      <c r="D6244" s="67"/>
      <c r="E6244" s="64"/>
      <c r="F6244" s="64"/>
      <c r="G6244" s="37" t="str">
        <f>IF(E6244="","",IF(OR(E6244="Project Management",E6244="Project Support",E6244="Sprint Management",E6244="Sprint Support"),"NA",ROUND((((VLOOKUP(AD6244,[2]Formula!V:X,3,0)))-SUMIF(AD:AD,AD6244,H:H)),2)))</f>
        <v/>
      </c>
      <c r="H6244" s="71"/>
      <c r="I6244" s="72"/>
      <c r="J6244" s="72"/>
      <c r="K6244" s="38" t="str">
        <f>IF(E6244="","",IF(OR(E6244="Project Management",E6244="Project Support",E6244="Sprint Management",E6244="Sprint Support"),"NA",(((SUMIF(AD:AD,AD6244,H:H)/VLOOKUP(AD6244,[2]Formula!V:X,3,0))*VLOOKUP(AD6244,[2]Formula!V:X,2,0))*H6244)/SUMIF(AD:AD,AD6244,H:H)))</f>
        <v/>
      </c>
      <c r="L6244" s="38" t="str">
        <f t="shared" si="583"/>
        <v/>
      </c>
      <c r="M6244" s="38" t="str">
        <f t="shared" si="584"/>
        <v/>
      </c>
      <c r="N6244" s="38" t="str">
        <f t="shared" si="586"/>
        <v/>
      </c>
      <c r="O6244" s="38" t="str">
        <f t="shared" si="582"/>
        <v/>
      </c>
      <c r="P6244" s="39" t="str">
        <f t="shared" si="587"/>
        <v/>
      </c>
      <c r="AC6244" s="42" t="str">
        <f>IF(B6244="","",VLOOKUP(B6244,[2]Formula!B:C,2,0))</f>
        <v/>
      </c>
      <c r="AD6244" s="43" t="str">
        <f t="shared" si="585"/>
        <v/>
      </c>
    </row>
    <row r="6245" spans="1:30" x14ac:dyDescent="0.25">
      <c r="A6245" s="64"/>
      <c r="B6245" s="64"/>
      <c r="C6245" s="66"/>
      <c r="D6245" s="67"/>
      <c r="E6245" s="64"/>
      <c r="F6245" s="64"/>
      <c r="G6245" s="37" t="str">
        <f>IF(E6245="","",IF(OR(E6245="Project Management",E6245="Project Support",E6245="Sprint Management",E6245="Sprint Support"),"NA",ROUND((((VLOOKUP(AD6245,[2]Formula!V:X,3,0)))-SUMIF(AD:AD,AD6245,H:H)),2)))</f>
        <v/>
      </c>
      <c r="H6245" s="71"/>
      <c r="I6245" s="72"/>
      <c r="J6245" s="72"/>
      <c r="K6245" s="38" t="str">
        <f>IF(E6245="","",IF(OR(E6245="Project Management",E6245="Project Support",E6245="Sprint Management",E6245="Sprint Support"),"NA",(((SUMIF(AD:AD,AD6245,H:H)/VLOOKUP(AD6245,[2]Formula!V:X,3,0))*VLOOKUP(AD6245,[2]Formula!V:X,2,0))*H6245)/SUMIF(AD:AD,AD6245,H:H)))</f>
        <v/>
      </c>
      <c r="L6245" s="38" t="str">
        <f t="shared" si="583"/>
        <v/>
      </c>
      <c r="M6245" s="38" t="str">
        <f t="shared" si="584"/>
        <v/>
      </c>
      <c r="N6245" s="38" t="str">
        <f t="shared" si="586"/>
        <v/>
      </c>
      <c r="O6245" s="38" t="str">
        <f t="shared" si="582"/>
        <v/>
      </c>
      <c r="P6245" s="39" t="str">
        <f t="shared" si="587"/>
        <v/>
      </c>
      <c r="AC6245" s="42" t="str">
        <f>IF(B6245="","",VLOOKUP(B6245,[2]Formula!B:C,2,0))</f>
        <v/>
      </c>
      <c r="AD6245" s="43" t="str">
        <f t="shared" si="585"/>
        <v/>
      </c>
    </row>
    <row r="6246" spans="1:30" x14ac:dyDescent="0.25">
      <c r="A6246" s="64"/>
      <c r="B6246" s="64"/>
      <c r="C6246" s="66"/>
      <c r="D6246" s="67"/>
      <c r="E6246" s="64"/>
      <c r="F6246" s="64"/>
      <c r="G6246" s="37" t="str">
        <f>IF(E6246="","",IF(OR(E6246="Project Management",E6246="Project Support",E6246="Sprint Management",E6246="Sprint Support"),"NA",ROUND((((VLOOKUP(AD6246,[2]Formula!V:X,3,0)))-SUMIF(AD:AD,AD6246,H:H)),2)))</f>
        <v/>
      </c>
      <c r="H6246" s="71"/>
      <c r="I6246" s="72"/>
      <c r="J6246" s="72"/>
      <c r="K6246" s="38" t="str">
        <f>IF(E6246="","",IF(OR(E6246="Project Management",E6246="Project Support",E6246="Sprint Management",E6246="Sprint Support"),"NA",(((SUMIF(AD:AD,AD6246,H:H)/VLOOKUP(AD6246,[2]Formula!V:X,3,0))*VLOOKUP(AD6246,[2]Formula!V:X,2,0))*H6246)/SUMIF(AD:AD,AD6246,H:H)))</f>
        <v/>
      </c>
      <c r="L6246" s="38" t="str">
        <f t="shared" si="583"/>
        <v/>
      </c>
      <c r="M6246" s="38" t="str">
        <f t="shared" si="584"/>
        <v/>
      </c>
      <c r="N6246" s="38" t="str">
        <f t="shared" si="586"/>
        <v/>
      </c>
      <c r="O6246" s="38" t="str">
        <f t="shared" si="582"/>
        <v/>
      </c>
      <c r="P6246" s="39" t="str">
        <f t="shared" si="587"/>
        <v/>
      </c>
      <c r="AC6246" s="42" t="str">
        <f>IF(B6246="","",VLOOKUP(B6246,[2]Formula!B:C,2,0))</f>
        <v/>
      </c>
      <c r="AD6246" s="43" t="str">
        <f t="shared" si="585"/>
        <v/>
      </c>
    </row>
    <row r="6247" spans="1:30" x14ac:dyDescent="0.25">
      <c r="A6247" s="64"/>
      <c r="B6247" s="64"/>
      <c r="C6247" s="66"/>
      <c r="D6247" s="67"/>
      <c r="E6247" s="64"/>
      <c r="F6247" s="64"/>
      <c r="G6247" s="37" t="str">
        <f>IF(E6247="","",IF(OR(E6247="Project Management",E6247="Project Support",E6247="Sprint Management",E6247="Sprint Support"),"NA",ROUND((((VLOOKUP(AD6247,[2]Formula!V:X,3,0)))-SUMIF(AD:AD,AD6247,H:H)),2)))</f>
        <v/>
      </c>
      <c r="H6247" s="71"/>
      <c r="I6247" s="72"/>
      <c r="J6247" s="72"/>
      <c r="K6247" s="38" t="str">
        <f>IF(E6247="","",IF(OR(E6247="Project Management",E6247="Project Support",E6247="Sprint Management",E6247="Sprint Support"),"NA",(((SUMIF(AD:AD,AD6247,H:H)/VLOOKUP(AD6247,[2]Formula!V:X,3,0))*VLOOKUP(AD6247,[2]Formula!V:X,2,0))*H6247)/SUMIF(AD:AD,AD6247,H:H)))</f>
        <v/>
      </c>
      <c r="L6247" s="38" t="str">
        <f t="shared" si="583"/>
        <v/>
      </c>
      <c r="M6247" s="38" t="str">
        <f t="shared" si="584"/>
        <v/>
      </c>
      <c r="N6247" s="38" t="str">
        <f t="shared" si="586"/>
        <v/>
      </c>
      <c r="O6247" s="38" t="str">
        <f t="shared" si="582"/>
        <v/>
      </c>
      <c r="P6247" s="39" t="str">
        <f t="shared" si="587"/>
        <v/>
      </c>
      <c r="AC6247" s="42" t="str">
        <f>IF(B6247="","",VLOOKUP(B6247,[2]Formula!B:C,2,0))</f>
        <v/>
      </c>
      <c r="AD6247" s="43" t="str">
        <f t="shared" si="585"/>
        <v/>
      </c>
    </row>
    <row r="6248" spans="1:30" x14ac:dyDescent="0.25">
      <c r="A6248" s="64"/>
      <c r="B6248" s="64"/>
      <c r="C6248" s="66"/>
      <c r="D6248" s="67"/>
      <c r="E6248" s="64"/>
      <c r="F6248" s="64"/>
      <c r="G6248" s="37" t="str">
        <f>IF(E6248="","",IF(OR(E6248="Project Management",E6248="Project Support",E6248="Sprint Management",E6248="Sprint Support"),"NA",ROUND((((VLOOKUP(AD6248,[2]Formula!V:X,3,0)))-SUMIF(AD:AD,AD6248,H:H)),2)))</f>
        <v/>
      </c>
      <c r="H6248" s="71"/>
      <c r="I6248" s="72"/>
      <c r="J6248" s="72"/>
      <c r="K6248" s="38" t="str">
        <f>IF(E6248="","",IF(OR(E6248="Project Management",E6248="Project Support",E6248="Sprint Management",E6248="Sprint Support"),"NA",(((SUMIF(AD:AD,AD6248,H:H)/VLOOKUP(AD6248,[2]Formula!V:X,3,0))*VLOOKUP(AD6248,[2]Formula!V:X,2,0))*H6248)/SUMIF(AD:AD,AD6248,H:H)))</f>
        <v/>
      </c>
      <c r="L6248" s="38" t="str">
        <f t="shared" si="583"/>
        <v/>
      </c>
      <c r="M6248" s="38" t="str">
        <f t="shared" si="584"/>
        <v/>
      </c>
      <c r="N6248" s="38" t="str">
        <f t="shared" si="586"/>
        <v/>
      </c>
      <c r="O6248" s="38" t="str">
        <f t="shared" si="582"/>
        <v/>
      </c>
      <c r="P6248" s="39" t="str">
        <f t="shared" si="587"/>
        <v/>
      </c>
      <c r="AC6248" s="42" t="str">
        <f>IF(B6248="","",VLOOKUP(B6248,[2]Formula!B:C,2,0))</f>
        <v/>
      </c>
      <c r="AD6248" s="43" t="str">
        <f t="shared" si="585"/>
        <v/>
      </c>
    </row>
    <row r="6249" spans="1:30" x14ac:dyDescent="0.25">
      <c r="A6249" s="64"/>
      <c r="B6249" s="64"/>
      <c r="C6249" s="66"/>
      <c r="D6249" s="67"/>
      <c r="E6249" s="64"/>
      <c r="F6249" s="64"/>
      <c r="G6249" s="37" t="str">
        <f>IF(E6249="","",IF(OR(E6249="Project Management",E6249="Project Support",E6249="Sprint Management",E6249="Sprint Support"),"NA",ROUND((((VLOOKUP(AD6249,[2]Formula!V:X,3,0)))-SUMIF(AD:AD,AD6249,H:H)),2)))</f>
        <v/>
      </c>
      <c r="H6249" s="71"/>
      <c r="I6249" s="72"/>
      <c r="J6249" s="72"/>
      <c r="K6249" s="38" t="str">
        <f>IF(E6249="","",IF(OR(E6249="Project Management",E6249="Project Support",E6249="Sprint Management",E6249="Sprint Support"),"NA",(((SUMIF(AD:AD,AD6249,H:H)/VLOOKUP(AD6249,[2]Formula!V:X,3,0))*VLOOKUP(AD6249,[2]Formula!V:X,2,0))*H6249)/SUMIF(AD:AD,AD6249,H:H)))</f>
        <v/>
      </c>
      <c r="L6249" s="38" t="str">
        <f t="shared" si="583"/>
        <v/>
      </c>
      <c r="M6249" s="38" t="str">
        <f t="shared" si="584"/>
        <v/>
      </c>
      <c r="N6249" s="38" t="str">
        <f t="shared" si="586"/>
        <v/>
      </c>
      <c r="O6249" s="38" t="str">
        <f t="shared" si="582"/>
        <v/>
      </c>
      <c r="P6249" s="39" t="str">
        <f t="shared" si="587"/>
        <v/>
      </c>
      <c r="AC6249" s="42" t="str">
        <f>IF(B6249="","",VLOOKUP(B6249,[2]Formula!B:C,2,0))</f>
        <v/>
      </c>
      <c r="AD6249" s="43" t="str">
        <f t="shared" si="585"/>
        <v/>
      </c>
    </row>
    <row r="6250" spans="1:30" x14ac:dyDescent="0.25">
      <c r="A6250" s="64"/>
      <c r="B6250" s="64"/>
      <c r="C6250" s="66"/>
      <c r="D6250" s="67"/>
      <c r="E6250" s="64"/>
      <c r="F6250" s="64"/>
      <c r="G6250" s="37" t="str">
        <f>IF(E6250="","",IF(OR(E6250="Project Management",E6250="Project Support",E6250="Sprint Management",E6250="Sprint Support"),"NA",ROUND((((VLOOKUP(AD6250,[2]Formula!V:X,3,0)))-SUMIF(AD:AD,AD6250,H:H)),2)))</f>
        <v/>
      </c>
      <c r="H6250" s="71"/>
      <c r="I6250" s="72"/>
      <c r="J6250" s="72"/>
      <c r="K6250" s="38" t="str">
        <f>IF(E6250="","",IF(OR(E6250="Project Management",E6250="Project Support",E6250="Sprint Management",E6250="Sprint Support"),"NA",(((SUMIF(AD:AD,AD6250,H:H)/VLOOKUP(AD6250,[2]Formula!V:X,3,0))*VLOOKUP(AD6250,[2]Formula!V:X,2,0))*H6250)/SUMIF(AD:AD,AD6250,H:H)))</f>
        <v/>
      </c>
      <c r="L6250" s="38" t="str">
        <f t="shared" si="583"/>
        <v/>
      </c>
      <c r="M6250" s="38" t="str">
        <f t="shared" si="584"/>
        <v/>
      </c>
      <c r="N6250" s="38" t="str">
        <f t="shared" si="586"/>
        <v/>
      </c>
      <c r="O6250" s="38" t="str">
        <f t="shared" si="582"/>
        <v/>
      </c>
      <c r="P6250" s="39" t="str">
        <f t="shared" si="587"/>
        <v/>
      </c>
      <c r="AC6250" s="42" t="str">
        <f>IF(B6250="","",VLOOKUP(B6250,[2]Formula!B:C,2,0))</f>
        <v/>
      </c>
      <c r="AD6250" s="43" t="str">
        <f t="shared" si="585"/>
        <v/>
      </c>
    </row>
    <row r="6251" spans="1:30" x14ac:dyDescent="0.25">
      <c r="A6251" s="64"/>
      <c r="B6251" s="64"/>
      <c r="C6251" s="66"/>
      <c r="D6251" s="67"/>
      <c r="E6251" s="64"/>
      <c r="F6251" s="64"/>
      <c r="G6251" s="37" t="str">
        <f>IF(E6251="","",IF(OR(E6251="Project Management",E6251="Project Support",E6251="Sprint Management",E6251="Sprint Support"),"NA",ROUND((((VLOOKUP(AD6251,[2]Formula!V:X,3,0)))-SUMIF(AD:AD,AD6251,H:H)),2)))</f>
        <v/>
      </c>
      <c r="H6251" s="71"/>
      <c r="I6251" s="72"/>
      <c r="J6251" s="72"/>
      <c r="K6251" s="38" t="str">
        <f>IF(E6251="","",IF(OR(E6251="Project Management",E6251="Project Support",E6251="Sprint Management",E6251="Sprint Support"),"NA",(((SUMIF(AD:AD,AD6251,H:H)/VLOOKUP(AD6251,[2]Formula!V:X,3,0))*VLOOKUP(AD6251,[2]Formula!V:X,2,0))*H6251)/SUMIF(AD:AD,AD6251,H:H)))</f>
        <v/>
      </c>
      <c r="L6251" s="38" t="str">
        <f t="shared" si="583"/>
        <v/>
      </c>
      <c r="M6251" s="38" t="str">
        <f t="shared" si="584"/>
        <v/>
      </c>
      <c r="N6251" s="38" t="str">
        <f t="shared" si="586"/>
        <v/>
      </c>
      <c r="O6251" s="38" t="str">
        <f t="shared" si="582"/>
        <v/>
      </c>
      <c r="P6251" s="39" t="str">
        <f t="shared" si="587"/>
        <v/>
      </c>
      <c r="AC6251" s="42" t="str">
        <f>IF(B6251="","",VLOOKUP(B6251,[2]Formula!B:C,2,0))</f>
        <v/>
      </c>
      <c r="AD6251" s="43" t="str">
        <f t="shared" si="585"/>
        <v/>
      </c>
    </row>
    <row r="6252" spans="1:30" x14ac:dyDescent="0.25">
      <c r="A6252" s="64"/>
      <c r="B6252" s="64"/>
      <c r="C6252" s="66"/>
      <c r="D6252" s="67"/>
      <c r="E6252" s="64"/>
      <c r="F6252" s="64"/>
      <c r="G6252" s="37" t="str">
        <f>IF(E6252="","",IF(OR(E6252="Project Management",E6252="Project Support",E6252="Sprint Management",E6252="Sprint Support"),"NA",ROUND((((VLOOKUP(AD6252,[2]Formula!V:X,3,0)))-SUMIF(AD:AD,AD6252,H:H)),2)))</f>
        <v/>
      </c>
      <c r="H6252" s="71"/>
      <c r="I6252" s="72"/>
      <c r="J6252" s="72"/>
      <c r="K6252" s="38" t="str">
        <f>IF(E6252="","",IF(OR(E6252="Project Management",E6252="Project Support",E6252="Sprint Management",E6252="Sprint Support"),"NA",(((SUMIF(AD:AD,AD6252,H:H)/VLOOKUP(AD6252,[2]Formula!V:X,3,0))*VLOOKUP(AD6252,[2]Formula!V:X,2,0))*H6252)/SUMIF(AD:AD,AD6252,H:H)))</f>
        <v/>
      </c>
      <c r="L6252" s="38" t="str">
        <f t="shared" si="583"/>
        <v/>
      </c>
      <c r="M6252" s="38" t="str">
        <f t="shared" si="584"/>
        <v/>
      </c>
      <c r="N6252" s="38" t="str">
        <f t="shared" si="586"/>
        <v/>
      </c>
      <c r="O6252" s="38" t="str">
        <f t="shared" si="582"/>
        <v/>
      </c>
      <c r="P6252" s="39" t="str">
        <f t="shared" si="587"/>
        <v/>
      </c>
      <c r="AC6252" s="42" t="str">
        <f>IF(B6252="","",VLOOKUP(B6252,[2]Formula!B:C,2,0))</f>
        <v/>
      </c>
      <c r="AD6252" s="43" t="str">
        <f t="shared" si="585"/>
        <v/>
      </c>
    </row>
    <row r="6253" spans="1:30" x14ac:dyDescent="0.25">
      <c r="A6253" s="64"/>
      <c r="B6253" s="64"/>
      <c r="C6253" s="66"/>
      <c r="D6253" s="67"/>
      <c r="E6253" s="64"/>
      <c r="F6253" s="64"/>
      <c r="G6253" s="37" t="str">
        <f>IF(E6253="","",IF(OR(E6253="Project Management",E6253="Project Support",E6253="Sprint Management",E6253="Sprint Support"),"NA",ROUND((((VLOOKUP(AD6253,[2]Formula!V:X,3,0)))-SUMIF(AD:AD,AD6253,H:H)),2)))</f>
        <v/>
      </c>
      <c r="H6253" s="71"/>
      <c r="I6253" s="72"/>
      <c r="J6253" s="72"/>
      <c r="K6253" s="38" t="str">
        <f>IF(E6253="","",IF(OR(E6253="Project Management",E6253="Project Support",E6253="Sprint Management",E6253="Sprint Support"),"NA",(((SUMIF(AD:AD,AD6253,H:H)/VLOOKUP(AD6253,[2]Formula!V:X,3,0))*VLOOKUP(AD6253,[2]Formula!V:X,2,0))*H6253)/SUMIF(AD:AD,AD6253,H:H)))</f>
        <v/>
      </c>
      <c r="L6253" s="38" t="str">
        <f t="shared" si="583"/>
        <v/>
      </c>
      <c r="M6253" s="38" t="str">
        <f t="shared" si="584"/>
        <v/>
      </c>
      <c r="N6253" s="38" t="str">
        <f t="shared" si="586"/>
        <v/>
      </c>
      <c r="O6253" s="38" t="str">
        <f t="shared" si="582"/>
        <v/>
      </c>
      <c r="P6253" s="39" t="str">
        <f t="shared" si="587"/>
        <v/>
      </c>
      <c r="AC6253" s="42" t="str">
        <f>IF(B6253="","",VLOOKUP(B6253,[2]Formula!B:C,2,0))</f>
        <v/>
      </c>
      <c r="AD6253" s="43" t="str">
        <f t="shared" si="585"/>
        <v/>
      </c>
    </row>
    <row r="6254" spans="1:30" x14ac:dyDescent="0.25">
      <c r="A6254" s="64"/>
      <c r="B6254" s="64"/>
      <c r="C6254" s="66"/>
      <c r="D6254" s="67"/>
      <c r="E6254" s="64"/>
      <c r="F6254" s="64"/>
      <c r="G6254" s="37" t="str">
        <f>IF(E6254="","",IF(OR(E6254="Project Management",E6254="Project Support",E6254="Sprint Management",E6254="Sprint Support"),"NA",ROUND((((VLOOKUP(AD6254,[2]Formula!V:X,3,0)))-SUMIF(AD:AD,AD6254,H:H)),2)))</f>
        <v/>
      </c>
      <c r="H6254" s="71"/>
      <c r="I6254" s="72"/>
      <c r="J6254" s="72"/>
      <c r="K6254" s="38" t="str">
        <f>IF(E6254="","",IF(OR(E6254="Project Management",E6254="Project Support",E6254="Sprint Management",E6254="Sprint Support"),"NA",(((SUMIF(AD:AD,AD6254,H:H)/VLOOKUP(AD6254,[2]Formula!V:X,3,0))*VLOOKUP(AD6254,[2]Formula!V:X,2,0))*H6254)/SUMIF(AD:AD,AD6254,H:H)))</f>
        <v/>
      </c>
      <c r="L6254" s="38" t="str">
        <f t="shared" si="583"/>
        <v/>
      </c>
      <c r="M6254" s="38" t="str">
        <f t="shared" si="584"/>
        <v/>
      </c>
      <c r="N6254" s="38" t="str">
        <f t="shared" si="586"/>
        <v/>
      </c>
      <c r="O6254" s="38" t="str">
        <f t="shared" si="582"/>
        <v/>
      </c>
      <c r="P6254" s="39" t="str">
        <f t="shared" si="587"/>
        <v/>
      </c>
      <c r="AC6254" s="42" t="str">
        <f>IF(B6254="","",VLOOKUP(B6254,[2]Formula!B:C,2,0))</f>
        <v/>
      </c>
      <c r="AD6254" s="43" t="str">
        <f t="shared" si="585"/>
        <v/>
      </c>
    </row>
    <row r="6255" spans="1:30" x14ac:dyDescent="0.25">
      <c r="A6255" s="64"/>
      <c r="B6255" s="64"/>
      <c r="C6255" s="66"/>
      <c r="D6255" s="67"/>
      <c r="E6255" s="64"/>
      <c r="F6255" s="64"/>
      <c r="G6255" s="37" t="str">
        <f>IF(E6255="","",IF(OR(E6255="Project Management",E6255="Project Support",E6255="Sprint Management",E6255="Sprint Support"),"NA",ROUND((((VLOOKUP(AD6255,[2]Formula!V:X,3,0)))-SUMIF(AD:AD,AD6255,H:H)),2)))</f>
        <v/>
      </c>
      <c r="H6255" s="71"/>
      <c r="I6255" s="72"/>
      <c r="J6255" s="72"/>
      <c r="K6255" s="38" t="str">
        <f>IF(E6255="","",IF(OR(E6255="Project Management",E6255="Project Support",E6255="Sprint Management",E6255="Sprint Support"),"NA",(((SUMIF(AD:AD,AD6255,H:H)/VLOOKUP(AD6255,[2]Formula!V:X,3,0))*VLOOKUP(AD6255,[2]Formula!V:X,2,0))*H6255)/SUMIF(AD:AD,AD6255,H:H)))</f>
        <v/>
      </c>
      <c r="L6255" s="38" t="str">
        <f t="shared" si="583"/>
        <v/>
      </c>
      <c r="M6255" s="38" t="str">
        <f t="shared" si="584"/>
        <v/>
      </c>
      <c r="N6255" s="38" t="str">
        <f t="shared" si="586"/>
        <v/>
      </c>
      <c r="O6255" s="38" t="str">
        <f t="shared" si="582"/>
        <v/>
      </c>
      <c r="P6255" s="39" t="str">
        <f t="shared" si="587"/>
        <v/>
      </c>
      <c r="AC6255" s="42" t="str">
        <f>IF(B6255="","",VLOOKUP(B6255,[2]Formula!B:C,2,0))</f>
        <v/>
      </c>
      <c r="AD6255" s="43" t="str">
        <f t="shared" si="585"/>
        <v/>
      </c>
    </row>
    <row r="6256" spans="1:30" x14ac:dyDescent="0.25">
      <c r="A6256" s="64"/>
      <c r="B6256" s="64"/>
      <c r="C6256" s="66"/>
      <c r="D6256" s="67"/>
      <c r="E6256" s="64"/>
      <c r="F6256" s="64"/>
      <c r="G6256" s="37" t="str">
        <f>IF(E6256="","",IF(OR(E6256="Project Management",E6256="Project Support",E6256="Sprint Management",E6256="Sprint Support"),"NA",ROUND((((VLOOKUP(AD6256,[2]Formula!V:X,3,0)))-SUMIF(AD:AD,AD6256,H:H)),2)))</f>
        <v/>
      </c>
      <c r="H6256" s="71"/>
      <c r="I6256" s="72"/>
      <c r="J6256" s="72"/>
      <c r="K6256" s="38" t="str">
        <f>IF(E6256="","",IF(OR(E6256="Project Management",E6256="Project Support",E6256="Sprint Management",E6256="Sprint Support"),"NA",(((SUMIF(AD:AD,AD6256,H:H)/VLOOKUP(AD6256,[2]Formula!V:X,3,0))*VLOOKUP(AD6256,[2]Formula!V:X,2,0))*H6256)/SUMIF(AD:AD,AD6256,H:H)))</f>
        <v/>
      </c>
      <c r="L6256" s="38" t="str">
        <f t="shared" si="583"/>
        <v/>
      </c>
      <c r="M6256" s="38" t="str">
        <f t="shared" si="584"/>
        <v/>
      </c>
      <c r="N6256" s="38" t="str">
        <f t="shared" si="586"/>
        <v/>
      </c>
      <c r="O6256" s="38" t="str">
        <f t="shared" si="582"/>
        <v/>
      </c>
      <c r="P6256" s="39" t="str">
        <f t="shared" si="587"/>
        <v/>
      </c>
      <c r="AC6256" s="42" t="str">
        <f>IF(B6256="","",VLOOKUP(B6256,[2]Formula!B:C,2,0))</f>
        <v/>
      </c>
      <c r="AD6256" s="43" t="str">
        <f t="shared" si="585"/>
        <v/>
      </c>
    </row>
    <row r="6257" spans="1:30" x14ac:dyDescent="0.25">
      <c r="A6257" s="64"/>
      <c r="B6257" s="64"/>
      <c r="C6257" s="66"/>
      <c r="D6257" s="67"/>
      <c r="E6257" s="64"/>
      <c r="F6257" s="64"/>
      <c r="G6257" s="37" t="str">
        <f>IF(E6257="","",IF(OR(E6257="Project Management",E6257="Project Support",E6257="Sprint Management",E6257="Sprint Support"),"NA",ROUND((((VLOOKUP(AD6257,[2]Formula!V:X,3,0)))-SUMIF(AD:AD,AD6257,H:H)),2)))</f>
        <v/>
      </c>
      <c r="H6257" s="71"/>
      <c r="I6257" s="72"/>
      <c r="J6257" s="72"/>
      <c r="K6257" s="38" t="str">
        <f>IF(E6257="","",IF(OR(E6257="Project Management",E6257="Project Support",E6257="Sprint Management",E6257="Sprint Support"),"NA",(((SUMIF(AD:AD,AD6257,H:H)/VLOOKUP(AD6257,[2]Formula!V:X,3,0))*VLOOKUP(AD6257,[2]Formula!V:X,2,0))*H6257)/SUMIF(AD:AD,AD6257,H:H)))</f>
        <v/>
      </c>
      <c r="L6257" s="38" t="str">
        <f t="shared" si="583"/>
        <v/>
      </c>
      <c r="M6257" s="38" t="str">
        <f t="shared" si="584"/>
        <v/>
      </c>
      <c r="N6257" s="38" t="str">
        <f t="shared" si="586"/>
        <v/>
      </c>
      <c r="O6257" s="38" t="str">
        <f t="shared" si="582"/>
        <v/>
      </c>
      <c r="P6257" s="39" t="str">
        <f t="shared" si="587"/>
        <v/>
      </c>
      <c r="AC6257" s="42" t="str">
        <f>IF(B6257="","",VLOOKUP(B6257,[2]Formula!B:C,2,0))</f>
        <v/>
      </c>
      <c r="AD6257" s="43" t="str">
        <f t="shared" si="585"/>
        <v/>
      </c>
    </row>
    <row r="6258" spans="1:30" x14ac:dyDescent="0.25">
      <c r="A6258" s="64"/>
      <c r="B6258" s="64"/>
      <c r="C6258" s="66"/>
      <c r="D6258" s="67"/>
      <c r="E6258" s="64"/>
      <c r="F6258" s="64"/>
      <c r="G6258" s="37" t="str">
        <f>IF(E6258="","",IF(OR(E6258="Project Management",E6258="Project Support",E6258="Sprint Management",E6258="Sprint Support"),"NA",ROUND((((VLOOKUP(AD6258,[2]Formula!V:X,3,0)))-SUMIF(AD:AD,AD6258,H:H)),2)))</f>
        <v/>
      </c>
      <c r="H6258" s="71"/>
      <c r="I6258" s="72"/>
      <c r="J6258" s="72"/>
      <c r="K6258" s="38" t="str">
        <f>IF(E6258="","",IF(OR(E6258="Project Management",E6258="Project Support",E6258="Sprint Management",E6258="Sprint Support"),"NA",(((SUMIF(AD:AD,AD6258,H:H)/VLOOKUP(AD6258,[2]Formula!V:X,3,0))*VLOOKUP(AD6258,[2]Formula!V:X,2,0))*H6258)/SUMIF(AD:AD,AD6258,H:H)))</f>
        <v/>
      </c>
      <c r="L6258" s="38" t="str">
        <f t="shared" si="583"/>
        <v/>
      </c>
      <c r="M6258" s="38" t="str">
        <f t="shared" si="584"/>
        <v/>
      </c>
      <c r="N6258" s="38" t="str">
        <f t="shared" si="586"/>
        <v/>
      </c>
      <c r="O6258" s="38" t="str">
        <f t="shared" si="582"/>
        <v/>
      </c>
      <c r="P6258" s="39" t="str">
        <f t="shared" si="587"/>
        <v/>
      </c>
      <c r="AC6258" s="42" t="str">
        <f>IF(B6258="","",VLOOKUP(B6258,[2]Formula!B:C,2,0))</f>
        <v/>
      </c>
      <c r="AD6258" s="43" t="str">
        <f t="shared" si="585"/>
        <v/>
      </c>
    </row>
    <row r="6259" spans="1:30" x14ac:dyDescent="0.25">
      <c r="A6259" s="64"/>
      <c r="B6259" s="64"/>
      <c r="C6259" s="66"/>
      <c r="D6259" s="67"/>
      <c r="E6259" s="64"/>
      <c r="F6259" s="64"/>
      <c r="G6259" s="37" t="str">
        <f>IF(E6259="","",IF(OR(E6259="Project Management",E6259="Project Support",E6259="Sprint Management",E6259="Sprint Support"),"NA",ROUND((((VLOOKUP(AD6259,[2]Formula!V:X,3,0)))-SUMIF(AD:AD,AD6259,H:H)),2)))</f>
        <v/>
      </c>
      <c r="H6259" s="71"/>
      <c r="I6259" s="72"/>
      <c r="J6259" s="72"/>
      <c r="K6259" s="38" t="str">
        <f>IF(E6259="","",IF(OR(E6259="Project Management",E6259="Project Support",E6259="Sprint Management",E6259="Sprint Support"),"NA",(((SUMIF(AD:AD,AD6259,H:H)/VLOOKUP(AD6259,[2]Formula!V:X,3,0))*VLOOKUP(AD6259,[2]Formula!V:X,2,0))*H6259)/SUMIF(AD:AD,AD6259,H:H)))</f>
        <v/>
      </c>
      <c r="L6259" s="38" t="str">
        <f t="shared" si="583"/>
        <v/>
      </c>
      <c r="M6259" s="38" t="str">
        <f t="shared" si="584"/>
        <v/>
      </c>
      <c r="N6259" s="38" t="str">
        <f t="shared" si="586"/>
        <v/>
      </c>
      <c r="O6259" s="38" t="str">
        <f t="shared" si="582"/>
        <v/>
      </c>
      <c r="P6259" s="39" t="str">
        <f t="shared" si="587"/>
        <v/>
      </c>
      <c r="AC6259" s="42" t="str">
        <f>IF(B6259="","",VLOOKUP(B6259,[2]Formula!B:C,2,0))</f>
        <v/>
      </c>
      <c r="AD6259" s="43" t="str">
        <f t="shared" si="585"/>
        <v/>
      </c>
    </row>
    <row r="6260" spans="1:30" x14ac:dyDescent="0.25">
      <c r="A6260" s="64"/>
      <c r="B6260" s="64"/>
      <c r="C6260" s="66"/>
      <c r="D6260" s="67"/>
      <c r="E6260" s="64"/>
      <c r="F6260" s="64"/>
      <c r="G6260" s="37" t="str">
        <f>IF(E6260="","",IF(OR(E6260="Project Management",E6260="Project Support",E6260="Sprint Management",E6260="Sprint Support"),"NA",ROUND((((VLOOKUP(AD6260,[2]Formula!V:X,3,0)))-SUMIF(AD:AD,AD6260,H:H)),2)))</f>
        <v/>
      </c>
      <c r="H6260" s="71"/>
      <c r="I6260" s="72"/>
      <c r="J6260" s="72"/>
      <c r="K6260" s="38" t="str">
        <f>IF(E6260="","",IF(OR(E6260="Project Management",E6260="Project Support",E6260="Sprint Management",E6260="Sprint Support"),"NA",(((SUMIF(AD:AD,AD6260,H:H)/VLOOKUP(AD6260,[2]Formula!V:X,3,0))*VLOOKUP(AD6260,[2]Formula!V:X,2,0))*H6260)/SUMIF(AD:AD,AD6260,H:H)))</f>
        <v/>
      </c>
      <c r="L6260" s="38" t="str">
        <f t="shared" si="583"/>
        <v/>
      </c>
      <c r="M6260" s="38" t="str">
        <f t="shared" si="584"/>
        <v/>
      </c>
      <c r="N6260" s="38" t="str">
        <f t="shared" si="586"/>
        <v/>
      </c>
      <c r="O6260" s="38" t="str">
        <f t="shared" si="582"/>
        <v/>
      </c>
      <c r="P6260" s="39" t="str">
        <f t="shared" si="587"/>
        <v/>
      </c>
      <c r="AC6260" s="42" t="str">
        <f>IF(B6260="","",VLOOKUP(B6260,[2]Formula!B:C,2,0))</f>
        <v/>
      </c>
      <c r="AD6260" s="43" t="str">
        <f t="shared" si="585"/>
        <v/>
      </c>
    </row>
    <row r="6261" spans="1:30" x14ac:dyDescent="0.25">
      <c r="A6261" s="64"/>
      <c r="B6261" s="64"/>
      <c r="C6261" s="66"/>
      <c r="D6261" s="67"/>
      <c r="E6261" s="64"/>
      <c r="F6261" s="64"/>
      <c r="G6261" s="37" t="str">
        <f>IF(E6261="","",IF(OR(E6261="Project Management",E6261="Project Support",E6261="Sprint Management",E6261="Sprint Support"),"NA",ROUND((((VLOOKUP(AD6261,[2]Formula!V:X,3,0)))-SUMIF(AD:AD,AD6261,H:H)),2)))</f>
        <v/>
      </c>
      <c r="H6261" s="71"/>
      <c r="I6261" s="72"/>
      <c r="J6261" s="72"/>
      <c r="K6261" s="38" t="str">
        <f>IF(E6261="","",IF(OR(E6261="Project Management",E6261="Project Support",E6261="Sprint Management",E6261="Sprint Support"),"NA",(((SUMIF(AD:AD,AD6261,H:H)/VLOOKUP(AD6261,[2]Formula!V:X,3,0))*VLOOKUP(AD6261,[2]Formula!V:X,2,0))*H6261)/SUMIF(AD:AD,AD6261,H:H)))</f>
        <v/>
      </c>
      <c r="L6261" s="38" t="str">
        <f t="shared" si="583"/>
        <v/>
      </c>
      <c r="M6261" s="38" t="str">
        <f t="shared" si="584"/>
        <v/>
      </c>
      <c r="N6261" s="38" t="str">
        <f t="shared" si="586"/>
        <v/>
      </c>
      <c r="O6261" s="38" t="str">
        <f t="shared" ref="O6261:O6324" si="588">IFERROR(L6261/M6261,"")</f>
        <v/>
      </c>
      <c r="P6261" s="39" t="str">
        <f t="shared" si="587"/>
        <v/>
      </c>
      <c r="AC6261" s="42" t="str">
        <f>IF(B6261="","",VLOOKUP(B6261,[2]Formula!B:C,2,0))</f>
        <v/>
      </c>
      <c r="AD6261" s="43" t="str">
        <f t="shared" si="585"/>
        <v/>
      </c>
    </row>
    <row r="6262" spans="1:30" x14ac:dyDescent="0.25">
      <c r="A6262" s="64"/>
      <c r="B6262" s="64"/>
      <c r="C6262" s="66"/>
      <c r="D6262" s="67"/>
      <c r="E6262" s="64"/>
      <c r="F6262" s="64"/>
      <c r="G6262" s="37" t="str">
        <f>IF(E6262="","",IF(OR(E6262="Project Management",E6262="Project Support",E6262="Sprint Management",E6262="Sprint Support"),"NA",ROUND((((VLOOKUP(AD6262,[2]Formula!V:X,3,0)))-SUMIF(AD:AD,AD6262,H:H)),2)))</f>
        <v/>
      </c>
      <c r="H6262" s="71"/>
      <c r="I6262" s="72"/>
      <c r="J6262" s="72"/>
      <c r="K6262" s="38" t="str">
        <f>IF(E6262="","",IF(OR(E6262="Project Management",E6262="Project Support",E6262="Sprint Management",E6262="Sprint Support"),"NA",(((SUMIF(AD:AD,AD6262,H:H)/VLOOKUP(AD6262,[2]Formula!V:X,3,0))*VLOOKUP(AD6262,[2]Formula!V:X,2,0))*H6262)/SUMIF(AD:AD,AD6262,H:H)))</f>
        <v/>
      </c>
      <c r="L6262" s="38" t="str">
        <f t="shared" si="583"/>
        <v/>
      </c>
      <c r="M6262" s="38" t="str">
        <f t="shared" si="584"/>
        <v/>
      </c>
      <c r="N6262" s="38" t="str">
        <f t="shared" si="586"/>
        <v/>
      </c>
      <c r="O6262" s="38" t="str">
        <f t="shared" si="588"/>
        <v/>
      </c>
      <c r="P6262" s="39" t="str">
        <f t="shared" si="587"/>
        <v/>
      </c>
      <c r="AC6262" s="42" t="str">
        <f>IF(B6262="","",VLOOKUP(B6262,[2]Formula!B:C,2,0))</f>
        <v/>
      </c>
      <c r="AD6262" s="43" t="str">
        <f t="shared" si="585"/>
        <v/>
      </c>
    </row>
    <row r="6263" spans="1:30" x14ac:dyDescent="0.25">
      <c r="A6263" s="64"/>
      <c r="B6263" s="64"/>
      <c r="C6263" s="66"/>
      <c r="D6263" s="67"/>
      <c r="E6263" s="64"/>
      <c r="F6263" s="64"/>
      <c r="G6263" s="37" t="str">
        <f>IF(E6263="","",IF(OR(E6263="Project Management",E6263="Project Support",E6263="Sprint Management",E6263="Sprint Support"),"NA",ROUND((((VLOOKUP(AD6263,[2]Formula!V:X,3,0)))-SUMIF(AD:AD,AD6263,H:H)),2)))</f>
        <v/>
      </c>
      <c r="H6263" s="71"/>
      <c r="I6263" s="72"/>
      <c r="J6263" s="72"/>
      <c r="K6263" s="38" t="str">
        <f>IF(E6263="","",IF(OR(E6263="Project Management",E6263="Project Support",E6263="Sprint Management",E6263="Sprint Support"),"NA",(((SUMIF(AD:AD,AD6263,H:H)/VLOOKUP(AD6263,[2]Formula!V:X,3,0))*VLOOKUP(AD6263,[2]Formula!V:X,2,0))*H6263)/SUMIF(AD:AD,AD6263,H:H)))</f>
        <v/>
      </c>
      <c r="L6263" s="38" t="str">
        <f t="shared" si="583"/>
        <v/>
      </c>
      <c r="M6263" s="38" t="str">
        <f t="shared" si="584"/>
        <v/>
      </c>
      <c r="N6263" s="38" t="str">
        <f t="shared" si="586"/>
        <v/>
      </c>
      <c r="O6263" s="38" t="str">
        <f t="shared" si="588"/>
        <v/>
      </c>
      <c r="P6263" s="39" t="str">
        <f t="shared" si="587"/>
        <v/>
      </c>
      <c r="AC6263" s="42" t="str">
        <f>IF(B6263="","",VLOOKUP(B6263,[2]Formula!B:C,2,0))</f>
        <v/>
      </c>
      <c r="AD6263" s="43" t="str">
        <f t="shared" si="585"/>
        <v/>
      </c>
    </row>
    <row r="6264" spans="1:30" x14ac:dyDescent="0.25">
      <c r="A6264" s="64"/>
      <c r="B6264" s="64"/>
      <c r="C6264" s="66"/>
      <c r="D6264" s="67"/>
      <c r="E6264" s="64"/>
      <c r="F6264" s="64"/>
      <c r="G6264" s="37" t="str">
        <f>IF(E6264="","",IF(OR(E6264="Project Management",E6264="Project Support",E6264="Sprint Management",E6264="Sprint Support"),"NA",ROUND((((VLOOKUP(AD6264,[2]Formula!V:X,3,0)))-SUMIF(AD:AD,AD6264,H:H)),2)))</f>
        <v/>
      </c>
      <c r="H6264" s="71"/>
      <c r="I6264" s="72"/>
      <c r="J6264" s="72"/>
      <c r="K6264" s="38" t="str">
        <f>IF(E6264="","",IF(OR(E6264="Project Management",E6264="Project Support",E6264="Sprint Management",E6264="Sprint Support"),"NA",(((SUMIF(AD:AD,AD6264,H:H)/VLOOKUP(AD6264,[2]Formula!V:X,3,0))*VLOOKUP(AD6264,[2]Formula!V:X,2,0))*H6264)/SUMIF(AD:AD,AD6264,H:H)))</f>
        <v/>
      </c>
      <c r="L6264" s="38" t="str">
        <f t="shared" si="583"/>
        <v/>
      </c>
      <c r="M6264" s="38" t="str">
        <f t="shared" si="584"/>
        <v/>
      </c>
      <c r="N6264" s="38" t="str">
        <f t="shared" si="586"/>
        <v/>
      </c>
      <c r="O6264" s="38" t="str">
        <f t="shared" si="588"/>
        <v/>
      </c>
      <c r="P6264" s="39" t="str">
        <f t="shared" si="587"/>
        <v/>
      </c>
      <c r="AC6264" s="42" t="str">
        <f>IF(B6264="","",VLOOKUP(B6264,[2]Formula!B:C,2,0))</f>
        <v/>
      </c>
      <c r="AD6264" s="43" t="str">
        <f t="shared" si="585"/>
        <v/>
      </c>
    </row>
    <row r="6265" spans="1:30" x14ac:dyDescent="0.25">
      <c r="A6265" s="64"/>
      <c r="B6265" s="64"/>
      <c r="C6265" s="66"/>
      <c r="D6265" s="67"/>
      <c r="E6265" s="64"/>
      <c r="F6265" s="64"/>
      <c r="G6265" s="37" t="str">
        <f>IF(E6265="","",IF(OR(E6265="Project Management",E6265="Project Support",E6265="Sprint Management",E6265="Sprint Support"),"NA",ROUND((((VLOOKUP(AD6265,[2]Formula!V:X,3,0)))-SUMIF(AD:AD,AD6265,H:H)),2)))</f>
        <v/>
      </c>
      <c r="H6265" s="71"/>
      <c r="I6265" s="72"/>
      <c r="J6265" s="72"/>
      <c r="K6265" s="38" t="str">
        <f>IF(E6265="","",IF(OR(E6265="Project Management",E6265="Project Support",E6265="Sprint Management",E6265="Sprint Support"),"NA",(((SUMIF(AD:AD,AD6265,H:H)/VLOOKUP(AD6265,[2]Formula!V:X,3,0))*VLOOKUP(AD6265,[2]Formula!V:X,2,0))*H6265)/SUMIF(AD:AD,AD6265,H:H)))</f>
        <v/>
      </c>
      <c r="L6265" s="38" t="str">
        <f t="shared" si="583"/>
        <v/>
      </c>
      <c r="M6265" s="38" t="str">
        <f t="shared" si="584"/>
        <v/>
      </c>
      <c r="N6265" s="38" t="str">
        <f t="shared" si="586"/>
        <v/>
      </c>
      <c r="O6265" s="38" t="str">
        <f t="shared" si="588"/>
        <v/>
      </c>
      <c r="P6265" s="39" t="str">
        <f t="shared" si="587"/>
        <v/>
      </c>
      <c r="AC6265" s="42" t="str">
        <f>IF(B6265="","",VLOOKUP(B6265,[2]Formula!B:C,2,0))</f>
        <v/>
      </c>
      <c r="AD6265" s="43" t="str">
        <f t="shared" si="585"/>
        <v/>
      </c>
    </row>
    <row r="6266" spans="1:30" x14ac:dyDescent="0.25">
      <c r="A6266" s="64"/>
      <c r="B6266" s="64"/>
      <c r="C6266" s="66"/>
      <c r="D6266" s="67"/>
      <c r="E6266" s="64"/>
      <c r="F6266" s="64"/>
      <c r="G6266" s="37" t="str">
        <f>IF(E6266="","",IF(OR(E6266="Project Management",E6266="Project Support",E6266="Sprint Management",E6266="Sprint Support"),"NA",ROUND((((VLOOKUP(AD6266,[2]Formula!V:X,3,0)))-SUMIF(AD:AD,AD6266,H:H)),2)))</f>
        <v/>
      </c>
      <c r="H6266" s="71"/>
      <c r="I6266" s="72"/>
      <c r="J6266" s="72"/>
      <c r="K6266" s="38" t="str">
        <f>IF(E6266="","",IF(OR(E6266="Project Management",E6266="Project Support",E6266="Sprint Management",E6266="Sprint Support"),"NA",(((SUMIF(AD:AD,AD6266,H:H)/VLOOKUP(AD6266,[2]Formula!V:X,3,0))*VLOOKUP(AD6266,[2]Formula!V:X,2,0))*H6266)/SUMIF(AD:AD,AD6266,H:H)))</f>
        <v/>
      </c>
      <c r="L6266" s="38" t="str">
        <f t="shared" si="583"/>
        <v/>
      </c>
      <c r="M6266" s="38" t="str">
        <f t="shared" si="584"/>
        <v/>
      </c>
      <c r="N6266" s="38" t="str">
        <f t="shared" si="586"/>
        <v/>
      </c>
      <c r="O6266" s="38" t="str">
        <f t="shared" si="588"/>
        <v/>
      </c>
      <c r="P6266" s="39" t="str">
        <f t="shared" si="587"/>
        <v/>
      </c>
      <c r="AC6266" s="42" t="str">
        <f>IF(B6266="","",VLOOKUP(B6266,[2]Formula!B:C,2,0))</f>
        <v/>
      </c>
      <c r="AD6266" s="43" t="str">
        <f t="shared" si="585"/>
        <v/>
      </c>
    </row>
    <row r="6267" spans="1:30" x14ac:dyDescent="0.25">
      <c r="A6267" s="64"/>
      <c r="B6267" s="64"/>
      <c r="C6267" s="66"/>
      <c r="D6267" s="67"/>
      <c r="E6267" s="64"/>
      <c r="F6267" s="64"/>
      <c r="G6267" s="37" t="str">
        <f>IF(E6267="","",IF(OR(E6267="Project Management",E6267="Project Support",E6267="Sprint Management",E6267="Sprint Support"),"NA",ROUND((((VLOOKUP(AD6267,[2]Formula!V:X,3,0)))-SUMIF(AD:AD,AD6267,H:H)),2)))</f>
        <v/>
      </c>
      <c r="H6267" s="71"/>
      <c r="I6267" s="72"/>
      <c r="J6267" s="72"/>
      <c r="K6267" s="38" t="str">
        <f>IF(E6267="","",IF(OR(E6267="Project Management",E6267="Project Support",E6267="Sprint Management",E6267="Sprint Support"),"NA",(((SUMIF(AD:AD,AD6267,H:H)/VLOOKUP(AD6267,[2]Formula!V:X,3,0))*VLOOKUP(AD6267,[2]Formula!V:X,2,0))*H6267)/SUMIF(AD:AD,AD6267,H:H)))</f>
        <v/>
      </c>
      <c r="L6267" s="38" t="str">
        <f t="shared" si="583"/>
        <v/>
      </c>
      <c r="M6267" s="38" t="str">
        <f t="shared" si="584"/>
        <v/>
      </c>
      <c r="N6267" s="38" t="str">
        <f t="shared" si="586"/>
        <v/>
      </c>
      <c r="O6267" s="38" t="str">
        <f t="shared" si="588"/>
        <v/>
      </c>
      <c r="P6267" s="39" t="str">
        <f t="shared" si="587"/>
        <v/>
      </c>
      <c r="AC6267" s="42" t="str">
        <f>IF(B6267="","",VLOOKUP(B6267,[2]Formula!B:C,2,0))</f>
        <v/>
      </c>
      <c r="AD6267" s="43" t="str">
        <f t="shared" si="585"/>
        <v/>
      </c>
    </row>
    <row r="6268" spans="1:30" x14ac:dyDescent="0.25">
      <c r="A6268" s="64"/>
      <c r="B6268" s="64"/>
      <c r="C6268" s="66"/>
      <c r="D6268" s="67"/>
      <c r="E6268" s="64"/>
      <c r="F6268" s="64"/>
      <c r="G6268" s="37" t="str">
        <f>IF(E6268="","",IF(OR(E6268="Project Management",E6268="Project Support",E6268="Sprint Management",E6268="Sprint Support"),"NA",ROUND((((VLOOKUP(AD6268,[2]Formula!V:X,3,0)))-SUMIF(AD:AD,AD6268,H:H)),2)))</f>
        <v/>
      </c>
      <c r="H6268" s="71"/>
      <c r="I6268" s="72"/>
      <c r="J6268" s="72"/>
      <c r="K6268" s="38" t="str">
        <f>IF(E6268="","",IF(OR(E6268="Project Management",E6268="Project Support",E6268="Sprint Management",E6268="Sprint Support"),"NA",(((SUMIF(AD:AD,AD6268,H:H)/VLOOKUP(AD6268,[2]Formula!V:X,3,0))*VLOOKUP(AD6268,[2]Formula!V:X,2,0))*H6268)/SUMIF(AD:AD,AD6268,H:H)))</f>
        <v/>
      </c>
      <c r="L6268" s="38" t="str">
        <f t="shared" si="583"/>
        <v/>
      </c>
      <c r="M6268" s="38" t="str">
        <f t="shared" si="584"/>
        <v/>
      </c>
      <c r="N6268" s="38" t="str">
        <f t="shared" si="586"/>
        <v/>
      </c>
      <c r="O6268" s="38" t="str">
        <f t="shared" si="588"/>
        <v/>
      </c>
      <c r="P6268" s="39" t="str">
        <f t="shared" si="587"/>
        <v/>
      </c>
      <c r="AC6268" s="42" t="str">
        <f>IF(B6268="","",VLOOKUP(B6268,[2]Formula!B:C,2,0))</f>
        <v/>
      </c>
      <c r="AD6268" s="43" t="str">
        <f t="shared" si="585"/>
        <v/>
      </c>
    </row>
    <row r="6269" spans="1:30" x14ac:dyDescent="0.25">
      <c r="A6269" s="64"/>
      <c r="B6269" s="64"/>
      <c r="C6269" s="66"/>
      <c r="D6269" s="67"/>
      <c r="E6269" s="64"/>
      <c r="F6269" s="64"/>
      <c r="G6269" s="37" t="str">
        <f>IF(E6269="","",IF(OR(E6269="Project Management",E6269="Project Support",E6269="Sprint Management",E6269="Sprint Support"),"NA",ROUND((((VLOOKUP(AD6269,[2]Formula!V:X,3,0)))-SUMIF(AD:AD,AD6269,H:H)),2)))</f>
        <v/>
      </c>
      <c r="H6269" s="71"/>
      <c r="I6269" s="72"/>
      <c r="J6269" s="72"/>
      <c r="K6269" s="38" t="str">
        <f>IF(E6269="","",IF(OR(E6269="Project Management",E6269="Project Support",E6269="Sprint Management",E6269="Sprint Support"),"NA",(((SUMIF(AD:AD,AD6269,H:H)/VLOOKUP(AD6269,[2]Formula!V:X,3,0))*VLOOKUP(AD6269,[2]Formula!V:X,2,0))*H6269)/SUMIF(AD:AD,AD6269,H:H)))</f>
        <v/>
      </c>
      <c r="L6269" s="38" t="str">
        <f t="shared" si="583"/>
        <v/>
      </c>
      <c r="M6269" s="38" t="str">
        <f t="shared" si="584"/>
        <v/>
      </c>
      <c r="N6269" s="38" t="str">
        <f t="shared" si="586"/>
        <v/>
      </c>
      <c r="O6269" s="38" t="str">
        <f t="shared" si="588"/>
        <v/>
      </c>
      <c r="P6269" s="39" t="str">
        <f t="shared" si="587"/>
        <v/>
      </c>
      <c r="AC6269" s="42" t="str">
        <f>IF(B6269="","",VLOOKUP(B6269,[2]Formula!B:C,2,0))</f>
        <v/>
      </c>
      <c r="AD6269" s="43" t="str">
        <f t="shared" si="585"/>
        <v/>
      </c>
    </row>
    <row r="6270" spans="1:30" x14ac:dyDescent="0.25">
      <c r="A6270" s="64"/>
      <c r="B6270" s="64"/>
      <c r="C6270" s="66"/>
      <c r="D6270" s="67"/>
      <c r="E6270" s="64"/>
      <c r="F6270" s="64"/>
      <c r="G6270" s="37" t="str">
        <f>IF(E6270="","",IF(OR(E6270="Project Management",E6270="Project Support",E6270="Sprint Management",E6270="Sprint Support"),"NA",ROUND((((VLOOKUP(AD6270,[2]Formula!V:X,3,0)))-SUMIF(AD:AD,AD6270,H:H)),2)))</f>
        <v/>
      </c>
      <c r="H6270" s="71"/>
      <c r="I6270" s="72"/>
      <c r="J6270" s="72"/>
      <c r="K6270" s="38" t="str">
        <f>IF(E6270="","",IF(OR(E6270="Project Management",E6270="Project Support",E6270="Sprint Management",E6270="Sprint Support"),"NA",(((SUMIF(AD:AD,AD6270,H:H)/VLOOKUP(AD6270,[2]Formula!V:X,3,0))*VLOOKUP(AD6270,[2]Formula!V:X,2,0))*H6270)/SUMIF(AD:AD,AD6270,H:H)))</f>
        <v/>
      </c>
      <c r="L6270" s="38" t="str">
        <f t="shared" si="583"/>
        <v/>
      </c>
      <c r="M6270" s="38" t="str">
        <f t="shared" si="584"/>
        <v/>
      </c>
      <c r="N6270" s="38" t="str">
        <f t="shared" si="586"/>
        <v/>
      </c>
      <c r="O6270" s="38" t="str">
        <f t="shared" si="588"/>
        <v/>
      </c>
      <c r="P6270" s="39" t="str">
        <f t="shared" si="587"/>
        <v/>
      </c>
      <c r="AC6270" s="42" t="str">
        <f>IF(B6270="","",VLOOKUP(B6270,[2]Formula!B:C,2,0))</f>
        <v/>
      </c>
      <c r="AD6270" s="43" t="str">
        <f t="shared" si="585"/>
        <v/>
      </c>
    </row>
    <row r="6271" spans="1:30" x14ac:dyDescent="0.25">
      <c r="A6271" s="64"/>
      <c r="B6271" s="64"/>
      <c r="C6271" s="66"/>
      <c r="D6271" s="67"/>
      <c r="E6271" s="64"/>
      <c r="F6271" s="64"/>
      <c r="G6271" s="37" t="str">
        <f>IF(E6271="","",IF(OR(E6271="Project Management",E6271="Project Support",E6271="Sprint Management",E6271="Sprint Support"),"NA",ROUND((((VLOOKUP(AD6271,[2]Formula!V:X,3,0)))-SUMIF(AD:AD,AD6271,H:H)),2)))</f>
        <v/>
      </c>
      <c r="H6271" s="71"/>
      <c r="I6271" s="72"/>
      <c r="J6271" s="72"/>
      <c r="K6271" s="38" t="str">
        <f>IF(E6271="","",IF(OR(E6271="Project Management",E6271="Project Support",E6271="Sprint Management",E6271="Sprint Support"),"NA",(((SUMIF(AD:AD,AD6271,H:H)/VLOOKUP(AD6271,[2]Formula!V:X,3,0))*VLOOKUP(AD6271,[2]Formula!V:X,2,0))*H6271)/SUMIF(AD:AD,AD6271,H:H)))</f>
        <v/>
      </c>
      <c r="L6271" s="38" t="str">
        <f t="shared" si="583"/>
        <v/>
      </c>
      <c r="M6271" s="38" t="str">
        <f t="shared" si="584"/>
        <v/>
      </c>
      <c r="N6271" s="38" t="str">
        <f t="shared" si="586"/>
        <v/>
      </c>
      <c r="O6271" s="38" t="str">
        <f t="shared" si="588"/>
        <v/>
      </c>
      <c r="P6271" s="39" t="str">
        <f t="shared" si="587"/>
        <v/>
      </c>
      <c r="AC6271" s="42" t="str">
        <f>IF(B6271="","",VLOOKUP(B6271,[2]Formula!B:C,2,0))</f>
        <v/>
      </c>
      <c r="AD6271" s="43" t="str">
        <f t="shared" si="585"/>
        <v/>
      </c>
    </row>
    <row r="6272" spans="1:30" x14ac:dyDescent="0.25">
      <c r="A6272" s="64"/>
      <c r="B6272" s="64"/>
      <c r="C6272" s="66"/>
      <c r="D6272" s="67"/>
      <c r="E6272" s="64"/>
      <c r="F6272" s="64"/>
      <c r="G6272" s="37" t="str">
        <f>IF(E6272="","",IF(OR(E6272="Project Management",E6272="Project Support",E6272="Sprint Management",E6272="Sprint Support"),"NA",ROUND((((VLOOKUP(AD6272,[2]Formula!V:X,3,0)))-SUMIF(AD:AD,AD6272,H:H)),2)))</f>
        <v/>
      </c>
      <c r="H6272" s="71"/>
      <c r="I6272" s="72"/>
      <c r="J6272" s="72"/>
      <c r="K6272" s="38" t="str">
        <f>IF(E6272="","",IF(OR(E6272="Project Management",E6272="Project Support",E6272="Sprint Management",E6272="Sprint Support"),"NA",(((SUMIF(AD:AD,AD6272,H:H)/VLOOKUP(AD6272,[2]Formula!V:X,3,0))*VLOOKUP(AD6272,[2]Formula!V:X,2,0))*H6272)/SUMIF(AD:AD,AD6272,H:H)))</f>
        <v/>
      </c>
      <c r="L6272" s="38" t="str">
        <f t="shared" si="583"/>
        <v/>
      </c>
      <c r="M6272" s="38" t="str">
        <f t="shared" si="584"/>
        <v/>
      </c>
      <c r="N6272" s="38" t="str">
        <f t="shared" si="586"/>
        <v/>
      </c>
      <c r="O6272" s="38" t="str">
        <f t="shared" si="588"/>
        <v/>
      </c>
      <c r="P6272" s="39" t="str">
        <f t="shared" si="587"/>
        <v/>
      </c>
      <c r="AC6272" s="42" t="str">
        <f>IF(B6272="","",VLOOKUP(B6272,[2]Formula!B:C,2,0))</f>
        <v/>
      </c>
      <c r="AD6272" s="43" t="str">
        <f t="shared" si="585"/>
        <v/>
      </c>
    </row>
    <row r="6273" spans="1:30" x14ac:dyDescent="0.25">
      <c r="A6273" s="64"/>
      <c r="B6273" s="64"/>
      <c r="C6273" s="66"/>
      <c r="D6273" s="67"/>
      <c r="E6273" s="64"/>
      <c r="F6273" s="64"/>
      <c r="G6273" s="37" t="str">
        <f>IF(E6273="","",IF(OR(E6273="Project Management",E6273="Project Support",E6273="Sprint Management",E6273="Sprint Support"),"NA",ROUND((((VLOOKUP(AD6273,[2]Formula!V:X,3,0)))-SUMIF(AD:AD,AD6273,H:H)),2)))</f>
        <v/>
      </c>
      <c r="H6273" s="71"/>
      <c r="I6273" s="72"/>
      <c r="J6273" s="72"/>
      <c r="K6273" s="38" t="str">
        <f>IF(E6273="","",IF(OR(E6273="Project Management",E6273="Project Support",E6273="Sprint Management",E6273="Sprint Support"),"NA",(((SUMIF(AD:AD,AD6273,H:H)/VLOOKUP(AD6273,[2]Formula!V:X,3,0))*VLOOKUP(AD6273,[2]Formula!V:X,2,0))*H6273)/SUMIF(AD:AD,AD6273,H:H)))</f>
        <v/>
      </c>
      <c r="L6273" s="38" t="str">
        <f t="shared" si="583"/>
        <v/>
      </c>
      <c r="M6273" s="38" t="str">
        <f t="shared" si="584"/>
        <v/>
      </c>
      <c r="N6273" s="38" t="str">
        <f t="shared" si="586"/>
        <v/>
      </c>
      <c r="O6273" s="38" t="str">
        <f t="shared" si="588"/>
        <v/>
      </c>
      <c r="P6273" s="39" t="str">
        <f t="shared" si="587"/>
        <v/>
      </c>
      <c r="AC6273" s="42" t="str">
        <f>IF(B6273="","",VLOOKUP(B6273,[2]Formula!B:C,2,0))</f>
        <v/>
      </c>
      <c r="AD6273" s="43" t="str">
        <f t="shared" si="585"/>
        <v/>
      </c>
    </row>
    <row r="6274" spans="1:30" x14ac:dyDescent="0.25">
      <c r="A6274" s="64"/>
      <c r="B6274" s="64"/>
      <c r="C6274" s="66"/>
      <c r="D6274" s="67"/>
      <c r="E6274" s="64"/>
      <c r="F6274" s="64"/>
      <c r="G6274" s="37" t="str">
        <f>IF(E6274="","",IF(OR(E6274="Project Management",E6274="Project Support",E6274="Sprint Management",E6274="Sprint Support"),"NA",ROUND((((VLOOKUP(AD6274,[2]Formula!V:X,3,0)))-SUMIF(AD:AD,AD6274,H:H)),2)))</f>
        <v/>
      </c>
      <c r="H6274" s="71"/>
      <c r="I6274" s="72"/>
      <c r="J6274" s="72"/>
      <c r="K6274" s="38" t="str">
        <f>IF(E6274="","",IF(OR(E6274="Project Management",E6274="Project Support",E6274="Sprint Management",E6274="Sprint Support"),"NA",(((SUMIF(AD:AD,AD6274,H:H)/VLOOKUP(AD6274,[2]Formula!V:X,3,0))*VLOOKUP(AD6274,[2]Formula!V:X,2,0))*H6274)/SUMIF(AD:AD,AD6274,H:H)))</f>
        <v/>
      </c>
      <c r="L6274" s="38" t="str">
        <f t="shared" ref="L6274:L6337" si="589">IFERROR(IF(K6274="NA",(H6274/I6274),(K6274/I6274)),"")</f>
        <v/>
      </c>
      <c r="M6274" s="38" t="str">
        <f t="shared" ref="M6274:M6337" si="590">IFERROR(IF(K6274="NA",1,(K6274/H6274)),"")</f>
        <v/>
      </c>
      <c r="N6274" s="38" t="str">
        <f t="shared" si="586"/>
        <v/>
      </c>
      <c r="O6274" s="38" t="str">
        <f t="shared" si="588"/>
        <v/>
      </c>
      <c r="P6274" s="39" t="str">
        <f t="shared" si="587"/>
        <v/>
      </c>
      <c r="AC6274" s="42" t="str">
        <f>IF(B6274="","",VLOOKUP(B6274,[2]Formula!B:C,2,0))</f>
        <v/>
      </c>
      <c r="AD6274" s="43" t="str">
        <f t="shared" ref="AD6274:AD6337" si="591">IF(B6274="","",CONCATENATE(B6274,"_",E6274))</f>
        <v/>
      </c>
    </row>
    <row r="6275" spans="1:30" x14ac:dyDescent="0.25">
      <c r="A6275" s="64"/>
      <c r="B6275" s="64"/>
      <c r="C6275" s="66"/>
      <c r="D6275" s="67"/>
      <c r="E6275" s="64"/>
      <c r="F6275" s="64"/>
      <c r="G6275" s="37" t="str">
        <f>IF(E6275="","",IF(OR(E6275="Project Management",E6275="Project Support",E6275="Sprint Management",E6275="Sprint Support"),"NA",ROUND((((VLOOKUP(AD6275,[2]Formula!V:X,3,0)))-SUMIF(AD:AD,AD6275,H:H)),2)))</f>
        <v/>
      </c>
      <c r="H6275" s="71"/>
      <c r="I6275" s="72"/>
      <c r="J6275" s="72"/>
      <c r="K6275" s="38" t="str">
        <f>IF(E6275="","",IF(OR(E6275="Project Management",E6275="Project Support",E6275="Sprint Management",E6275="Sprint Support"),"NA",(((SUMIF(AD:AD,AD6275,H:H)/VLOOKUP(AD6275,[2]Formula!V:X,3,0))*VLOOKUP(AD6275,[2]Formula!V:X,2,0))*H6275)/SUMIF(AD:AD,AD6275,H:H)))</f>
        <v/>
      </c>
      <c r="L6275" s="38" t="str">
        <f t="shared" si="589"/>
        <v/>
      </c>
      <c r="M6275" s="38" t="str">
        <f t="shared" si="590"/>
        <v/>
      </c>
      <c r="N6275" s="38" t="str">
        <f t="shared" ref="N6275:N6338" si="592">IFERROR(((L6275-M6275)/M6275)*100,"")</f>
        <v/>
      </c>
      <c r="O6275" s="38" t="str">
        <f t="shared" si="588"/>
        <v/>
      </c>
      <c r="P6275" s="39" t="str">
        <f t="shared" ref="P6275:P6338" si="593">IF(O6275="","",1)</f>
        <v/>
      </c>
      <c r="AC6275" s="42" t="str">
        <f>IF(B6275="","",VLOOKUP(B6275,[2]Formula!B:C,2,0))</f>
        <v/>
      </c>
      <c r="AD6275" s="43" t="str">
        <f t="shared" si="591"/>
        <v/>
      </c>
    </row>
    <row r="6276" spans="1:30" x14ac:dyDescent="0.25">
      <c r="A6276" s="64"/>
      <c r="B6276" s="64"/>
      <c r="C6276" s="66"/>
      <c r="D6276" s="67"/>
      <c r="E6276" s="64"/>
      <c r="F6276" s="64"/>
      <c r="G6276" s="37" t="str">
        <f>IF(E6276="","",IF(OR(E6276="Project Management",E6276="Project Support",E6276="Sprint Management",E6276="Sprint Support"),"NA",ROUND((((VLOOKUP(AD6276,[2]Formula!V:X,3,0)))-SUMIF(AD:AD,AD6276,H:H)),2)))</f>
        <v/>
      </c>
      <c r="H6276" s="71"/>
      <c r="I6276" s="72"/>
      <c r="J6276" s="72"/>
      <c r="K6276" s="38" t="str">
        <f>IF(E6276="","",IF(OR(E6276="Project Management",E6276="Project Support",E6276="Sprint Management",E6276="Sprint Support"),"NA",(((SUMIF(AD:AD,AD6276,H:H)/VLOOKUP(AD6276,[2]Formula!V:X,3,0))*VLOOKUP(AD6276,[2]Formula!V:X,2,0))*H6276)/SUMIF(AD:AD,AD6276,H:H)))</f>
        <v/>
      </c>
      <c r="L6276" s="38" t="str">
        <f t="shared" si="589"/>
        <v/>
      </c>
      <c r="M6276" s="38" t="str">
        <f t="shared" si="590"/>
        <v/>
      </c>
      <c r="N6276" s="38" t="str">
        <f t="shared" si="592"/>
        <v/>
      </c>
      <c r="O6276" s="38" t="str">
        <f t="shared" si="588"/>
        <v/>
      </c>
      <c r="P6276" s="39" t="str">
        <f t="shared" si="593"/>
        <v/>
      </c>
      <c r="AC6276" s="42" t="str">
        <f>IF(B6276="","",VLOOKUP(B6276,[2]Formula!B:C,2,0))</f>
        <v/>
      </c>
      <c r="AD6276" s="43" t="str">
        <f t="shared" si="591"/>
        <v/>
      </c>
    </row>
    <row r="6277" spans="1:30" x14ac:dyDescent="0.25">
      <c r="A6277" s="64"/>
      <c r="B6277" s="64"/>
      <c r="C6277" s="66"/>
      <c r="D6277" s="67"/>
      <c r="E6277" s="64"/>
      <c r="F6277" s="64"/>
      <c r="G6277" s="37" t="str">
        <f>IF(E6277="","",IF(OR(E6277="Project Management",E6277="Project Support",E6277="Sprint Management",E6277="Sprint Support"),"NA",ROUND((((VLOOKUP(AD6277,[2]Formula!V:X,3,0)))-SUMIF(AD:AD,AD6277,H:H)),2)))</f>
        <v/>
      </c>
      <c r="H6277" s="71"/>
      <c r="I6277" s="72"/>
      <c r="J6277" s="72"/>
      <c r="K6277" s="38" t="str">
        <f>IF(E6277="","",IF(OR(E6277="Project Management",E6277="Project Support",E6277="Sprint Management",E6277="Sprint Support"),"NA",(((SUMIF(AD:AD,AD6277,H:H)/VLOOKUP(AD6277,[2]Formula!V:X,3,0))*VLOOKUP(AD6277,[2]Formula!V:X,2,0))*H6277)/SUMIF(AD:AD,AD6277,H:H)))</f>
        <v/>
      </c>
      <c r="L6277" s="38" t="str">
        <f t="shared" si="589"/>
        <v/>
      </c>
      <c r="M6277" s="38" t="str">
        <f t="shared" si="590"/>
        <v/>
      </c>
      <c r="N6277" s="38" t="str">
        <f t="shared" si="592"/>
        <v/>
      </c>
      <c r="O6277" s="38" t="str">
        <f t="shared" si="588"/>
        <v/>
      </c>
      <c r="P6277" s="39" t="str">
        <f t="shared" si="593"/>
        <v/>
      </c>
      <c r="AC6277" s="42" t="str">
        <f>IF(B6277="","",VLOOKUP(B6277,[2]Formula!B:C,2,0))</f>
        <v/>
      </c>
      <c r="AD6277" s="43" t="str">
        <f t="shared" si="591"/>
        <v/>
      </c>
    </row>
    <row r="6278" spans="1:30" x14ac:dyDescent="0.25">
      <c r="A6278" s="64"/>
      <c r="B6278" s="64"/>
      <c r="C6278" s="66"/>
      <c r="D6278" s="67"/>
      <c r="E6278" s="64"/>
      <c r="F6278" s="64"/>
      <c r="G6278" s="37" t="str">
        <f>IF(E6278="","",IF(OR(E6278="Project Management",E6278="Project Support",E6278="Sprint Management",E6278="Sprint Support"),"NA",ROUND((((VLOOKUP(AD6278,[2]Formula!V:X,3,0)))-SUMIF(AD:AD,AD6278,H:H)),2)))</f>
        <v/>
      </c>
      <c r="H6278" s="71"/>
      <c r="I6278" s="72"/>
      <c r="J6278" s="72"/>
      <c r="K6278" s="38" t="str">
        <f>IF(E6278="","",IF(OR(E6278="Project Management",E6278="Project Support",E6278="Sprint Management",E6278="Sprint Support"),"NA",(((SUMIF(AD:AD,AD6278,H:H)/VLOOKUP(AD6278,[2]Formula!V:X,3,0))*VLOOKUP(AD6278,[2]Formula!V:X,2,0))*H6278)/SUMIF(AD:AD,AD6278,H:H)))</f>
        <v/>
      </c>
      <c r="L6278" s="38" t="str">
        <f t="shared" si="589"/>
        <v/>
      </c>
      <c r="M6278" s="38" t="str">
        <f t="shared" si="590"/>
        <v/>
      </c>
      <c r="N6278" s="38" t="str">
        <f t="shared" si="592"/>
        <v/>
      </c>
      <c r="O6278" s="38" t="str">
        <f t="shared" si="588"/>
        <v/>
      </c>
      <c r="P6278" s="39" t="str">
        <f t="shared" si="593"/>
        <v/>
      </c>
      <c r="AC6278" s="42" t="str">
        <f>IF(B6278="","",VLOOKUP(B6278,[2]Formula!B:C,2,0))</f>
        <v/>
      </c>
      <c r="AD6278" s="43" t="str">
        <f t="shared" si="591"/>
        <v/>
      </c>
    </row>
    <row r="6279" spans="1:30" x14ac:dyDescent="0.25">
      <c r="A6279" s="64"/>
      <c r="B6279" s="64"/>
      <c r="C6279" s="66"/>
      <c r="D6279" s="67"/>
      <c r="E6279" s="64"/>
      <c r="F6279" s="64"/>
      <c r="G6279" s="37" t="str">
        <f>IF(E6279="","",IF(OR(E6279="Project Management",E6279="Project Support",E6279="Sprint Management",E6279="Sprint Support"),"NA",ROUND((((VLOOKUP(AD6279,[2]Formula!V:X,3,0)))-SUMIF(AD:AD,AD6279,H:H)),2)))</f>
        <v/>
      </c>
      <c r="H6279" s="71"/>
      <c r="I6279" s="72"/>
      <c r="J6279" s="72"/>
      <c r="K6279" s="38" t="str">
        <f>IF(E6279="","",IF(OR(E6279="Project Management",E6279="Project Support",E6279="Sprint Management",E6279="Sprint Support"),"NA",(((SUMIF(AD:AD,AD6279,H:H)/VLOOKUP(AD6279,[2]Formula!V:X,3,0))*VLOOKUP(AD6279,[2]Formula!V:X,2,0))*H6279)/SUMIF(AD:AD,AD6279,H:H)))</f>
        <v/>
      </c>
      <c r="L6279" s="38" t="str">
        <f t="shared" si="589"/>
        <v/>
      </c>
      <c r="M6279" s="38" t="str">
        <f t="shared" si="590"/>
        <v/>
      </c>
      <c r="N6279" s="38" t="str">
        <f t="shared" si="592"/>
        <v/>
      </c>
      <c r="O6279" s="38" t="str">
        <f t="shared" si="588"/>
        <v/>
      </c>
      <c r="P6279" s="39" t="str">
        <f t="shared" si="593"/>
        <v/>
      </c>
      <c r="AC6279" s="42" t="str">
        <f>IF(B6279="","",VLOOKUP(B6279,[2]Formula!B:C,2,0))</f>
        <v/>
      </c>
      <c r="AD6279" s="43" t="str">
        <f t="shared" si="591"/>
        <v/>
      </c>
    </row>
    <row r="6280" spans="1:30" x14ac:dyDescent="0.25">
      <c r="A6280" s="64"/>
      <c r="B6280" s="64"/>
      <c r="C6280" s="66"/>
      <c r="D6280" s="67"/>
      <c r="E6280" s="64"/>
      <c r="F6280" s="64"/>
      <c r="G6280" s="37" t="str">
        <f>IF(E6280="","",IF(OR(E6280="Project Management",E6280="Project Support",E6280="Sprint Management",E6280="Sprint Support"),"NA",ROUND((((VLOOKUP(AD6280,[2]Formula!V:X,3,0)))-SUMIF(AD:AD,AD6280,H:H)),2)))</f>
        <v/>
      </c>
      <c r="H6280" s="71"/>
      <c r="I6280" s="72"/>
      <c r="J6280" s="72"/>
      <c r="K6280" s="38" t="str">
        <f>IF(E6280="","",IF(OR(E6280="Project Management",E6280="Project Support",E6280="Sprint Management",E6280="Sprint Support"),"NA",(((SUMIF(AD:AD,AD6280,H:H)/VLOOKUP(AD6280,[2]Formula!V:X,3,0))*VLOOKUP(AD6280,[2]Formula!V:X,2,0))*H6280)/SUMIF(AD:AD,AD6280,H:H)))</f>
        <v/>
      </c>
      <c r="L6280" s="38" t="str">
        <f t="shared" si="589"/>
        <v/>
      </c>
      <c r="M6280" s="38" t="str">
        <f t="shared" si="590"/>
        <v/>
      </c>
      <c r="N6280" s="38" t="str">
        <f t="shared" si="592"/>
        <v/>
      </c>
      <c r="O6280" s="38" t="str">
        <f t="shared" si="588"/>
        <v/>
      </c>
      <c r="P6280" s="39" t="str">
        <f t="shared" si="593"/>
        <v/>
      </c>
      <c r="AC6280" s="42" t="str">
        <f>IF(B6280="","",VLOOKUP(B6280,[2]Formula!B:C,2,0))</f>
        <v/>
      </c>
      <c r="AD6280" s="43" t="str">
        <f t="shared" si="591"/>
        <v/>
      </c>
    </row>
    <row r="6281" spans="1:30" x14ac:dyDescent="0.25">
      <c r="A6281" s="64"/>
      <c r="B6281" s="64"/>
      <c r="C6281" s="66"/>
      <c r="D6281" s="67"/>
      <c r="E6281" s="64"/>
      <c r="F6281" s="64"/>
      <c r="G6281" s="37" t="str">
        <f>IF(E6281="","",IF(OR(E6281="Project Management",E6281="Project Support",E6281="Sprint Management",E6281="Sprint Support"),"NA",ROUND((((VLOOKUP(AD6281,[2]Formula!V:X,3,0)))-SUMIF(AD:AD,AD6281,H:H)),2)))</f>
        <v/>
      </c>
      <c r="H6281" s="71"/>
      <c r="I6281" s="72"/>
      <c r="J6281" s="72"/>
      <c r="K6281" s="38" t="str">
        <f>IF(E6281="","",IF(OR(E6281="Project Management",E6281="Project Support",E6281="Sprint Management",E6281="Sprint Support"),"NA",(((SUMIF(AD:AD,AD6281,H:H)/VLOOKUP(AD6281,[2]Formula!V:X,3,0))*VLOOKUP(AD6281,[2]Formula!V:X,2,0))*H6281)/SUMIF(AD:AD,AD6281,H:H)))</f>
        <v/>
      </c>
      <c r="L6281" s="38" t="str">
        <f t="shared" si="589"/>
        <v/>
      </c>
      <c r="M6281" s="38" t="str">
        <f t="shared" si="590"/>
        <v/>
      </c>
      <c r="N6281" s="38" t="str">
        <f t="shared" si="592"/>
        <v/>
      </c>
      <c r="O6281" s="38" t="str">
        <f t="shared" si="588"/>
        <v/>
      </c>
      <c r="P6281" s="39" t="str">
        <f t="shared" si="593"/>
        <v/>
      </c>
      <c r="AC6281" s="42" t="str">
        <f>IF(B6281="","",VLOOKUP(B6281,[2]Formula!B:C,2,0))</f>
        <v/>
      </c>
      <c r="AD6281" s="43" t="str">
        <f t="shared" si="591"/>
        <v/>
      </c>
    </row>
    <row r="6282" spans="1:30" x14ac:dyDescent="0.25">
      <c r="A6282" s="64"/>
      <c r="B6282" s="64"/>
      <c r="C6282" s="66"/>
      <c r="D6282" s="67"/>
      <c r="E6282" s="64"/>
      <c r="F6282" s="64"/>
      <c r="G6282" s="37" t="str">
        <f>IF(E6282="","",IF(OR(E6282="Project Management",E6282="Project Support",E6282="Sprint Management",E6282="Sprint Support"),"NA",ROUND((((VLOOKUP(AD6282,[2]Formula!V:X,3,0)))-SUMIF(AD:AD,AD6282,H:H)),2)))</f>
        <v/>
      </c>
      <c r="H6282" s="71"/>
      <c r="I6282" s="72"/>
      <c r="J6282" s="72"/>
      <c r="K6282" s="38" t="str">
        <f>IF(E6282="","",IF(OR(E6282="Project Management",E6282="Project Support",E6282="Sprint Management",E6282="Sprint Support"),"NA",(((SUMIF(AD:AD,AD6282,H:H)/VLOOKUP(AD6282,[2]Formula!V:X,3,0))*VLOOKUP(AD6282,[2]Formula!V:X,2,0))*H6282)/SUMIF(AD:AD,AD6282,H:H)))</f>
        <v/>
      </c>
      <c r="L6282" s="38" t="str">
        <f t="shared" si="589"/>
        <v/>
      </c>
      <c r="M6282" s="38" t="str">
        <f t="shared" si="590"/>
        <v/>
      </c>
      <c r="N6282" s="38" t="str">
        <f t="shared" si="592"/>
        <v/>
      </c>
      <c r="O6282" s="38" t="str">
        <f t="shared" si="588"/>
        <v/>
      </c>
      <c r="P6282" s="39" t="str">
        <f t="shared" si="593"/>
        <v/>
      </c>
      <c r="AC6282" s="42" t="str">
        <f>IF(B6282="","",VLOOKUP(B6282,[2]Formula!B:C,2,0))</f>
        <v/>
      </c>
      <c r="AD6282" s="43" t="str">
        <f t="shared" si="591"/>
        <v/>
      </c>
    </row>
    <row r="6283" spans="1:30" x14ac:dyDescent="0.25">
      <c r="A6283" s="64"/>
      <c r="B6283" s="64"/>
      <c r="C6283" s="66"/>
      <c r="D6283" s="67"/>
      <c r="E6283" s="64"/>
      <c r="F6283" s="64"/>
      <c r="G6283" s="37" t="str">
        <f>IF(E6283="","",IF(OR(E6283="Project Management",E6283="Project Support",E6283="Sprint Management",E6283="Sprint Support"),"NA",ROUND((((VLOOKUP(AD6283,[2]Formula!V:X,3,0)))-SUMIF(AD:AD,AD6283,H:H)),2)))</f>
        <v/>
      </c>
      <c r="H6283" s="71"/>
      <c r="I6283" s="72"/>
      <c r="J6283" s="72"/>
      <c r="K6283" s="38" t="str">
        <f>IF(E6283="","",IF(OR(E6283="Project Management",E6283="Project Support",E6283="Sprint Management",E6283="Sprint Support"),"NA",(((SUMIF(AD:AD,AD6283,H:H)/VLOOKUP(AD6283,[2]Formula!V:X,3,0))*VLOOKUP(AD6283,[2]Formula!V:X,2,0))*H6283)/SUMIF(AD:AD,AD6283,H:H)))</f>
        <v/>
      </c>
      <c r="L6283" s="38" t="str">
        <f t="shared" si="589"/>
        <v/>
      </c>
      <c r="M6283" s="38" t="str">
        <f t="shared" si="590"/>
        <v/>
      </c>
      <c r="N6283" s="38" t="str">
        <f t="shared" si="592"/>
        <v/>
      </c>
      <c r="O6283" s="38" t="str">
        <f t="shared" si="588"/>
        <v/>
      </c>
      <c r="P6283" s="39" t="str">
        <f t="shared" si="593"/>
        <v/>
      </c>
      <c r="AC6283" s="42" t="str">
        <f>IF(B6283="","",VLOOKUP(B6283,[2]Formula!B:C,2,0))</f>
        <v/>
      </c>
      <c r="AD6283" s="43" t="str">
        <f t="shared" si="591"/>
        <v/>
      </c>
    </row>
    <row r="6284" spans="1:30" x14ac:dyDescent="0.25">
      <c r="A6284" s="64"/>
      <c r="B6284" s="64"/>
      <c r="C6284" s="66"/>
      <c r="D6284" s="67"/>
      <c r="E6284" s="64"/>
      <c r="F6284" s="64"/>
      <c r="G6284" s="37" t="str">
        <f>IF(E6284="","",IF(OR(E6284="Project Management",E6284="Project Support",E6284="Sprint Management",E6284="Sprint Support"),"NA",ROUND((((VLOOKUP(AD6284,[2]Formula!V:X,3,0)))-SUMIF(AD:AD,AD6284,H:H)),2)))</f>
        <v/>
      </c>
      <c r="H6284" s="71"/>
      <c r="I6284" s="72"/>
      <c r="J6284" s="72"/>
      <c r="K6284" s="38" t="str">
        <f>IF(E6284="","",IF(OR(E6284="Project Management",E6284="Project Support",E6284="Sprint Management",E6284="Sprint Support"),"NA",(((SUMIF(AD:AD,AD6284,H:H)/VLOOKUP(AD6284,[2]Formula!V:X,3,0))*VLOOKUP(AD6284,[2]Formula!V:X,2,0))*H6284)/SUMIF(AD:AD,AD6284,H:H)))</f>
        <v/>
      </c>
      <c r="L6284" s="38" t="str">
        <f t="shared" si="589"/>
        <v/>
      </c>
      <c r="M6284" s="38" t="str">
        <f t="shared" si="590"/>
        <v/>
      </c>
      <c r="N6284" s="38" t="str">
        <f t="shared" si="592"/>
        <v/>
      </c>
      <c r="O6284" s="38" t="str">
        <f t="shared" si="588"/>
        <v/>
      </c>
      <c r="P6284" s="39" t="str">
        <f t="shared" si="593"/>
        <v/>
      </c>
      <c r="AC6284" s="42" t="str">
        <f>IF(B6284="","",VLOOKUP(B6284,[2]Formula!B:C,2,0))</f>
        <v/>
      </c>
      <c r="AD6284" s="43" t="str">
        <f t="shared" si="591"/>
        <v/>
      </c>
    </row>
    <row r="6285" spans="1:30" x14ac:dyDescent="0.25">
      <c r="A6285" s="64"/>
      <c r="B6285" s="64"/>
      <c r="C6285" s="66"/>
      <c r="D6285" s="67"/>
      <c r="E6285" s="64"/>
      <c r="F6285" s="64"/>
      <c r="G6285" s="37" t="str">
        <f>IF(E6285="","",IF(OR(E6285="Project Management",E6285="Project Support",E6285="Sprint Management",E6285="Sprint Support"),"NA",ROUND((((VLOOKUP(AD6285,[2]Formula!V:X,3,0)))-SUMIF(AD:AD,AD6285,H:H)),2)))</f>
        <v/>
      </c>
      <c r="H6285" s="71"/>
      <c r="I6285" s="72"/>
      <c r="J6285" s="72"/>
      <c r="K6285" s="38" t="str">
        <f>IF(E6285="","",IF(OR(E6285="Project Management",E6285="Project Support",E6285="Sprint Management",E6285="Sprint Support"),"NA",(((SUMIF(AD:AD,AD6285,H:H)/VLOOKUP(AD6285,[2]Formula!V:X,3,0))*VLOOKUP(AD6285,[2]Formula!V:X,2,0))*H6285)/SUMIF(AD:AD,AD6285,H:H)))</f>
        <v/>
      </c>
      <c r="L6285" s="38" t="str">
        <f t="shared" si="589"/>
        <v/>
      </c>
      <c r="M6285" s="38" t="str">
        <f t="shared" si="590"/>
        <v/>
      </c>
      <c r="N6285" s="38" t="str">
        <f t="shared" si="592"/>
        <v/>
      </c>
      <c r="O6285" s="38" t="str">
        <f t="shared" si="588"/>
        <v/>
      </c>
      <c r="P6285" s="39" t="str">
        <f t="shared" si="593"/>
        <v/>
      </c>
      <c r="AC6285" s="42" t="str">
        <f>IF(B6285="","",VLOOKUP(B6285,[2]Formula!B:C,2,0))</f>
        <v/>
      </c>
      <c r="AD6285" s="43" t="str">
        <f t="shared" si="591"/>
        <v/>
      </c>
    </row>
    <row r="6286" spans="1:30" x14ac:dyDescent="0.25">
      <c r="A6286" s="64"/>
      <c r="B6286" s="64"/>
      <c r="C6286" s="66"/>
      <c r="D6286" s="67"/>
      <c r="E6286" s="64"/>
      <c r="F6286" s="64"/>
      <c r="G6286" s="37" t="str">
        <f>IF(E6286="","",IF(OR(E6286="Project Management",E6286="Project Support",E6286="Sprint Management",E6286="Sprint Support"),"NA",ROUND((((VLOOKUP(AD6286,[2]Formula!V:X,3,0)))-SUMIF(AD:AD,AD6286,H:H)),2)))</f>
        <v/>
      </c>
      <c r="H6286" s="71"/>
      <c r="I6286" s="72"/>
      <c r="J6286" s="72"/>
      <c r="K6286" s="38" t="str">
        <f>IF(E6286="","",IF(OR(E6286="Project Management",E6286="Project Support",E6286="Sprint Management",E6286="Sprint Support"),"NA",(((SUMIF(AD:AD,AD6286,H:H)/VLOOKUP(AD6286,[2]Formula!V:X,3,0))*VLOOKUP(AD6286,[2]Formula!V:X,2,0))*H6286)/SUMIF(AD:AD,AD6286,H:H)))</f>
        <v/>
      </c>
      <c r="L6286" s="38" t="str">
        <f t="shared" si="589"/>
        <v/>
      </c>
      <c r="M6286" s="38" t="str">
        <f t="shared" si="590"/>
        <v/>
      </c>
      <c r="N6286" s="38" t="str">
        <f t="shared" si="592"/>
        <v/>
      </c>
      <c r="O6286" s="38" t="str">
        <f t="shared" si="588"/>
        <v/>
      </c>
      <c r="P6286" s="39" t="str">
        <f t="shared" si="593"/>
        <v/>
      </c>
      <c r="AC6286" s="42" t="str">
        <f>IF(B6286="","",VLOOKUP(B6286,[2]Formula!B:C,2,0))</f>
        <v/>
      </c>
      <c r="AD6286" s="43" t="str">
        <f t="shared" si="591"/>
        <v/>
      </c>
    </row>
    <row r="6287" spans="1:30" x14ac:dyDescent="0.25">
      <c r="A6287" s="64"/>
      <c r="B6287" s="64"/>
      <c r="C6287" s="66"/>
      <c r="D6287" s="67"/>
      <c r="E6287" s="64"/>
      <c r="F6287" s="64"/>
      <c r="G6287" s="37" t="str">
        <f>IF(E6287="","",IF(OR(E6287="Project Management",E6287="Project Support",E6287="Sprint Management",E6287="Sprint Support"),"NA",ROUND((((VLOOKUP(AD6287,[2]Formula!V:X,3,0)))-SUMIF(AD:AD,AD6287,H:H)),2)))</f>
        <v/>
      </c>
      <c r="H6287" s="71"/>
      <c r="I6287" s="72"/>
      <c r="J6287" s="72"/>
      <c r="K6287" s="38" t="str">
        <f>IF(E6287="","",IF(OR(E6287="Project Management",E6287="Project Support",E6287="Sprint Management",E6287="Sprint Support"),"NA",(((SUMIF(AD:AD,AD6287,H:H)/VLOOKUP(AD6287,[2]Formula!V:X,3,0))*VLOOKUP(AD6287,[2]Formula!V:X,2,0))*H6287)/SUMIF(AD:AD,AD6287,H:H)))</f>
        <v/>
      </c>
      <c r="L6287" s="38" t="str">
        <f t="shared" si="589"/>
        <v/>
      </c>
      <c r="M6287" s="38" t="str">
        <f t="shared" si="590"/>
        <v/>
      </c>
      <c r="N6287" s="38" t="str">
        <f t="shared" si="592"/>
        <v/>
      </c>
      <c r="O6287" s="38" t="str">
        <f t="shared" si="588"/>
        <v/>
      </c>
      <c r="P6287" s="39" t="str">
        <f t="shared" si="593"/>
        <v/>
      </c>
      <c r="AC6287" s="42" t="str">
        <f>IF(B6287="","",VLOOKUP(B6287,[2]Formula!B:C,2,0))</f>
        <v/>
      </c>
      <c r="AD6287" s="43" t="str">
        <f t="shared" si="591"/>
        <v/>
      </c>
    </row>
    <row r="6288" spans="1:30" x14ac:dyDescent="0.25">
      <c r="A6288" s="64"/>
      <c r="B6288" s="64"/>
      <c r="C6288" s="66"/>
      <c r="D6288" s="67"/>
      <c r="E6288" s="64"/>
      <c r="F6288" s="64"/>
      <c r="G6288" s="37" t="str">
        <f>IF(E6288="","",IF(OR(E6288="Project Management",E6288="Project Support",E6288="Sprint Management",E6288="Sprint Support"),"NA",ROUND((((VLOOKUP(AD6288,[2]Formula!V:X,3,0)))-SUMIF(AD:AD,AD6288,H:H)),2)))</f>
        <v/>
      </c>
      <c r="H6288" s="71"/>
      <c r="I6288" s="72"/>
      <c r="J6288" s="72"/>
      <c r="K6288" s="38" t="str">
        <f>IF(E6288="","",IF(OR(E6288="Project Management",E6288="Project Support",E6288="Sprint Management",E6288="Sprint Support"),"NA",(((SUMIF(AD:AD,AD6288,H:H)/VLOOKUP(AD6288,[2]Formula!V:X,3,0))*VLOOKUP(AD6288,[2]Formula!V:X,2,0))*H6288)/SUMIF(AD:AD,AD6288,H:H)))</f>
        <v/>
      </c>
      <c r="L6288" s="38" t="str">
        <f t="shared" si="589"/>
        <v/>
      </c>
      <c r="M6288" s="38" t="str">
        <f t="shared" si="590"/>
        <v/>
      </c>
      <c r="N6288" s="38" t="str">
        <f t="shared" si="592"/>
        <v/>
      </c>
      <c r="O6288" s="38" t="str">
        <f t="shared" si="588"/>
        <v/>
      </c>
      <c r="P6288" s="39" t="str">
        <f t="shared" si="593"/>
        <v/>
      </c>
      <c r="AC6288" s="42" t="str">
        <f>IF(B6288="","",VLOOKUP(B6288,[2]Formula!B:C,2,0))</f>
        <v/>
      </c>
      <c r="AD6288" s="43" t="str">
        <f t="shared" si="591"/>
        <v/>
      </c>
    </row>
    <row r="6289" spans="1:30" x14ac:dyDescent="0.25">
      <c r="A6289" s="64"/>
      <c r="B6289" s="64"/>
      <c r="C6289" s="66"/>
      <c r="D6289" s="67"/>
      <c r="E6289" s="64"/>
      <c r="F6289" s="64"/>
      <c r="G6289" s="37" t="str">
        <f>IF(E6289="","",IF(OR(E6289="Project Management",E6289="Project Support",E6289="Sprint Management",E6289="Sprint Support"),"NA",ROUND((((VLOOKUP(AD6289,[2]Formula!V:X,3,0)))-SUMIF(AD:AD,AD6289,H:H)),2)))</f>
        <v/>
      </c>
      <c r="H6289" s="71"/>
      <c r="I6289" s="72"/>
      <c r="J6289" s="72"/>
      <c r="K6289" s="38" t="str">
        <f>IF(E6289="","",IF(OR(E6289="Project Management",E6289="Project Support",E6289="Sprint Management",E6289="Sprint Support"),"NA",(((SUMIF(AD:AD,AD6289,H:H)/VLOOKUP(AD6289,[2]Formula!V:X,3,0))*VLOOKUP(AD6289,[2]Formula!V:X,2,0))*H6289)/SUMIF(AD:AD,AD6289,H:H)))</f>
        <v/>
      </c>
      <c r="L6289" s="38" t="str">
        <f t="shared" si="589"/>
        <v/>
      </c>
      <c r="M6289" s="38" t="str">
        <f t="shared" si="590"/>
        <v/>
      </c>
      <c r="N6289" s="38" t="str">
        <f t="shared" si="592"/>
        <v/>
      </c>
      <c r="O6289" s="38" t="str">
        <f t="shared" si="588"/>
        <v/>
      </c>
      <c r="P6289" s="39" t="str">
        <f t="shared" si="593"/>
        <v/>
      </c>
      <c r="AC6289" s="42" t="str">
        <f>IF(B6289="","",VLOOKUP(B6289,[2]Formula!B:C,2,0))</f>
        <v/>
      </c>
      <c r="AD6289" s="43" t="str">
        <f t="shared" si="591"/>
        <v/>
      </c>
    </row>
    <row r="6290" spans="1:30" x14ac:dyDescent="0.25">
      <c r="A6290" s="64"/>
      <c r="B6290" s="64"/>
      <c r="C6290" s="66"/>
      <c r="D6290" s="67"/>
      <c r="E6290" s="64"/>
      <c r="F6290" s="64"/>
      <c r="G6290" s="37" t="str">
        <f>IF(E6290="","",IF(OR(E6290="Project Management",E6290="Project Support",E6290="Sprint Management",E6290="Sprint Support"),"NA",ROUND((((VLOOKUP(AD6290,[2]Formula!V:X,3,0)))-SUMIF(AD:AD,AD6290,H:H)),2)))</f>
        <v/>
      </c>
      <c r="H6290" s="71"/>
      <c r="I6290" s="72"/>
      <c r="J6290" s="72"/>
      <c r="K6290" s="38" t="str">
        <f>IF(E6290="","",IF(OR(E6290="Project Management",E6290="Project Support",E6290="Sprint Management",E6290="Sprint Support"),"NA",(((SUMIF(AD:AD,AD6290,H:H)/VLOOKUP(AD6290,[2]Formula!V:X,3,0))*VLOOKUP(AD6290,[2]Formula!V:X,2,0))*H6290)/SUMIF(AD:AD,AD6290,H:H)))</f>
        <v/>
      </c>
      <c r="L6290" s="38" t="str">
        <f t="shared" si="589"/>
        <v/>
      </c>
      <c r="M6290" s="38" t="str">
        <f t="shared" si="590"/>
        <v/>
      </c>
      <c r="N6290" s="38" t="str">
        <f t="shared" si="592"/>
        <v/>
      </c>
      <c r="O6290" s="38" t="str">
        <f t="shared" si="588"/>
        <v/>
      </c>
      <c r="P6290" s="39" t="str">
        <f t="shared" si="593"/>
        <v/>
      </c>
      <c r="AC6290" s="42" t="str">
        <f>IF(B6290="","",VLOOKUP(B6290,[2]Formula!B:C,2,0))</f>
        <v/>
      </c>
      <c r="AD6290" s="43" t="str">
        <f t="shared" si="591"/>
        <v/>
      </c>
    </row>
    <row r="6291" spans="1:30" x14ac:dyDescent="0.25">
      <c r="A6291" s="64"/>
      <c r="B6291" s="64"/>
      <c r="C6291" s="66"/>
      <c r="D6291" s="67"/>
      <c r="E6291" s="64"/>
      <c r="F6291" s="64"/>
      <c r="G6291" s="37" t="str">
        <f>IF(E6291="","",IF(OR(E6291="Project Management",E6291="Project Support",E6291="Sprint Management",E6291="Sprint Support"),"NA",ROUND((((VLOOKUP(AD6291,[2]Formula!V:X,3,0)))-SUMIF(AD:AD,AD6291,H:H)),2)))</f>
        <v/>
      </c>
      <c r="H6291" s="71"/>
      <c r="I6291" s="72"/>
      <c r="J6291" s="72"/>
      <c r="K6291" s="38" t="str">
        <f>IF(E6291="","",IF(OR(E6291="Project Management",E6291="Project Support",E6291="Sprint Management",E6291="Sprint Support"),"NA",(((SUMIF(AD:AD,AD6291,H:H)/VLOOKUP(AD6291,[2]Formula!V:X,3,0))*VLOOKUP(AD6291,[2]Formula!V:X,2,0))*H6291)/SUMIF(AD:AD,AD6291,H:H)))</f>
        <v/>
      </c>
      <c r="L6291" s="38" t="str">
        <f t="shared" si="589"/>
        <v/>
      </c>
      <c r="M6291" s="38" t="str">
        <f t="shared" si="590"/>
        <v/>
      </c>
      <c r="N6291" s="38" t="str">
        <f t="shared" si="592"/>
        <v/>
      </c>
      <c r="O6291" s="38" t="str">
        <f t="shared" si="588"/>
        <v/>
      </c>
      <c r="P6291" s="39" t="str">
        <f t="shared" si="593"/>
        <v/>
      </c>
      <c r="AC6291" s="42" t="str">
        <f>IF(B6291="","",VLOOKUP(B6291,[2]Formula!B:C,2,0))</f>
        <v/>
      </c>
      <c r="AD6291" s="43" t="str">
        <f t="shared" si="591"/>
        <v/>
      </c>
    </row>
    <row r="6292" spans="1:30" x14ac:dyDescent="0.25">
      <c r="A6292" s="64"/>
      <c r="B6292" s="64"/>
      <c r="C6292" s="66"/>
      <c r="D6292" s="67"/>
      <c r="E6292" s="64"/>
      <c r="F6292" s="64"/>
      <c r="G6292" s="37" t="str">
        <f>IF(E6292="","",IF(OR(E6292="Project Management",E6292="Project Support",E6292="Sprint Management",E6292="Sprint Support"),"NA",ROUND((((VLOOKUP(AD6292,[2]Formula!V:X,3,0)))-SUMIF(AD:AD,AD6292,H:H)),2)))</f>
        <v/>
      </c>
      <c r="H6292" s="71"/>
      <c r="I6292" s="72"/>
      <c r="J6292" s="72"/>
      <c r="K6292" s="38" t="str">
        <f>IF(E6292="","",IF(OR(E6292="Project Management",E6292="Project Support",E6292="Sprint Management",E6292="Sprint Support"),"NA",(((SUMIF(AD:AD,AD6292,H:H)/VLOOKUP(AD6292,[2]Formula!V:X,3,0))*VLOOKUP(AD6292,[2]Formula!V:X,2,0))*H6292)/SUMIF(AD:AD,AD6292,H:H)))</f>
        <v/>
      </c>
      <c r="L6292" s="38" t="str">
        <f t="shared" si="589"/>
        <v/>
      </c>
      <c r="M6292" s="38" t="str">
        <f t="shared" si="590"/>
        <v/>
      </c>
      <c r="N6292" s="38" t="str">
        <f t="shared" si="592"/>
        <v/>
      </c>
      <c r="O6292" s="38" t="str">
        <f t="shared" si="588"/>
        <v/>
      </c>
      <c r="P6292" s="39" t="str">
        <f t="shared" si="593"/>
        <v/>
      </c>
      <c r="AC6292" s="42" t="str">
        <f>IF(B6292="","",VLOOKUP(B6292,[2]Formula!B:C,2,0))</f>
        <v/>
      </c>
      <c r="AD6292" s="43" t="str">
        <f t="shared" si="591"/>
        <v/>
      </c>
    </row>
    <row r="6293" spans="1:30" x14ac:dyDescent="0.25">
      <c r="A6293" s="64"/>
      <c r="B6293" s="64"/>
      <c r="C6293" s="66"/>
      <c r="D6293" s="67"/>
      <c r="E6293" s="64"/>
      <c r="F6293" s="64"/>
      <c r="G6293" s="37" t="str">
        <f>IF(E6293="","",IF(OR(E6293="Project Management",E6293="Project Support",E6293="Sprint Management",E6293="Sprint Support"),"NA",ROUND((((VLOOKUP(AD6293,[2]Formula!V:X,3,0)))-SUMIF(AD:AD,AD6293,H:H)),2)))</f>
        <v/>
      </c>
      <c r="H6293" s="71"/>
      <c r="I6293" s="72"/>
      <c r="J6293" s="72"/>
      <c r="K6293" s="38" t="str">
        <f>IF(E6293="","",IF(OR(E6293="Project Management",E6293="Project Support",E6293="Sprint Management",E6293="Sprint Support"),"NA",(((SUMIF(AD:AD,AD6293,H:H)/VLOOKUP(AD6293,[2]Formula!V:X,3,0))*VLOOKUP(AD6293,[2]Formula!V:X,2,0))*H6293)/SUMIF(AD:AD,AD6293,H:H)))</f>
        <v/>
      </c>
      <c r="L6293" s="38" t="str">
        <f t="shared" si="589"/>
        <v/>
      </c>
      <c r="M6293" s="38" t="str">
        <f t="shared" si="590"/>
        <v/>
      </c>
      <c r="N6293" s="38" t="str">
        <f t="shared" si="592"/>
        <v/>
      </c>
      <c r="O6293" s="38" t="str">
        <f t="shared" si="588"/>
        <v/>
      </c>
      <c r="P6293" s="39" t="str">
        <f t="shared" si="593"/>
        <v/>
      </c>
      <c r="AC6293" s="42" t="str">
        <f>IF(B6293="","",VLOOKUP(B6293,[2]Formula!B:C,2,0))</f>
        <v/>
      </c>
      <c r="AD6293" s="43" t="str">
        <f t="shared" si="591"/>
        <v/>
      </c>
    </row>
    <row r="6294" spans="1:30" x14ac:dyDescent="0.25">
      <c r="A6294" s="64"/>
      <c r="B6294" s="64"/>
      <c r="C6294" s="66"/>
      <c r="D6294" s="67"/>
      <c r="E6294" s="64"/>
      <c r="F6294" s="64"/>
      <c r="G6294" s="37" t="str">
        <f>IF(E6294="","",IF(OR(E6294="Project Management",E6294="Project Support",E6294="Sprint Management",E6294="Sprint Support"),"NA",ROUND((((VLOOKUP(AD6294,[2]Formula!V:X,3,0)))-SUMIF(AD:AD,AD6294,H:H)),2)))</f>
        <v/>
      </c>
      <c r="H6294" s="71"/>
      <c r="I6294" s="72"/>
      <c r="J6294" s="72"/>
      <c r="K6294" s="38" t="str">
        <f>IF(E6294="","",IF(OR(E6294="Project Management",E6294="Project Support",E6294="Sprint Management",E6294="Sprint Support"),"NA",(((SUMIF(AD:AD,AD6294,H:H)/VLOOKUP(AD6294,[2]Formula!V:X,3,0))*VLOOKUP(AD6294,[2]Formula!V:X,2,0))*H6294)/SUMIF(AD:AD,AD6294,H:H)))</f>
        <v/>
      </c>
      <c r="L6294" s="38" t="str">
        <f t="shared" si="589"/>
        <v/>
      </c>
      <c r="M6294" s="38" t="str">
        <f t="shared" si="590"/>
        <v/>
      </c>
      <c r="N6294" s="38" t="str">
        <f t="shared" si="592"/>
        <v/>
      </c>
      <c r="O6294" s="38" t="str">
        <f t="shared" si="588"/>
        <v/>
      </c>
      <c r="P6294" s="39" t="str">
        <f t="shared" si="593"/>
        <v/>
      </c>
      <c r="AC6294" s="42" t="str">
        <f>IF(B6294="","",VLOOKUP(B6294,[2]Formula!B:C,2,0))</f>
        <v/>
      </c>
      <c r="AD6294" s="43" t="str">
        <f t="shared" si="591"/>
        <v/>
      </c>
    </row>
    <row r="6295" spans="1:30" x14ac:dyDescent="0.25">
      <c r="A6295" s="64"/>
      <c r="B6295" s="64"/>
      <c r="C6295" s="66"/>
      <c r="D6295" s="67"/>
      <c r="E6295" s="64"/>
      <c r="F6295" s="64"/>
      <c r="G6295" s="37" t="str">
        <f>IF(E6295="","",IF(OR(E6295="Project Management",E6295="Project Support",E6295="Sprint Management",E6295="Sprint Support"),"NA",ROUND((((VLOOKUP(AD6295,[2]Formula!V:X,3,0)))-SUMIF(AD:AD,AD6295,H:H)),2)))</f>
        <v/>
      </c>
      <c r="H6295" s="71"/>
      <c r="I6295" s="72"/>
      <c r="J6295" s="72"/>
      <c r="K6295" s="38" t="str">
        <f>IF(E6295="","",IF(OR(E6295="Project Management",E6295="Project Support",E6295="Sprint Management",E6295="Sprint Support"),"NA",(((SUMIF(AD:AD,AD6295,H:H)/VLOOKUP(AD6295,[2]Formula!V:X,3,0))*VLOOKUP(AD6295,[2]Formula!V:X,2,0))*H6295)/SUMIF(AD:AD,AD6295,H:H)))</f>
        <v/>
      </c>
      <c r="L6295" s="38" t="str">
        <f t="shared" si="589"/>
        <v/>
      </c>
      <c r="M6295" s="38" t="str">
        <f t="shared" si="590"/>
        <v/>
      </c>
      <c r="N6295" s="38" t="str">
        <f t="shared" si="592"/>
        <v/>
      </c>
      <c r="O6295" s="38" t="str">
        <f t="shared" si="588"/>
        <v/>
      </c>
      <c r="P6295" s="39" t="str">
        <f t="shared" si="593"/>
        <v/>
      </c>
      <c r="AC6295" s="42" t="str">
        <f>IF(B6295="","",VLOOKUP(B6295,[2]Formula!B:C,2,0))</f>
        <v/>
      </c>
      <c r="AD6295" s="43" t="str">
        <f t="shared" si="591"/>
        <v/>
      </c>
    </row>
    <row r="6296" spans="1:30" x14ac:dyDescent="0.25">
      <c r="A6296" s="64"/>
      <c r="B6296" s="64"/>
      <c r="C6296" s="66"/>
      <c r="D6296" s="67"/>
      <c r="E6296" s="64"/>
      <c r="F6296" s="64"/>
      <c r="G6296" s="37" t="str">
        <f>IF(E6296="","",IF(OR(E6296="Project Management",E6296="Project Support",E6296="Sprint Management",E6296="Sprint Support"),"NA",ROUND((((VLOOKUP(AD6296,[2]Formula!V:X,3,0)))-SUMIF(AD:AD,AD6296,H:H)),2)))</f>
        <v/>
      </c>
      <c r="H6296" s="71"/>
      <c r="I6296" s="72"/>
      <c r="J6296" s="72"/>
      <c r="K6296" s="38" t="str">
        <f>IF(E6296="","",IF(OR(E6296="Project Management",E6296="Project Support",E6296="Sprint Management",E6296="Sprint Support"),"NA",(((SUMIF(AD:AD,AD6296,H:H)/VLOOKUP(AD6296,[2]Formula!V:X,3,0))*VLOOKUP(AD6296,[2]Formula!V:X,2,0))*H6296)/SUMIF(AD:AD,AD6296,H:H)))</f>
        <v/>
      </c>
      <c r="L6296" s="38" t="str">
        <f t="shared" si="589"/>
        <v/>
      </c>
      <c r="M6296" s="38" t="str">
        <f t="shared" si="590"/>
        <v/>
      </c>
      <c r="N6296" s="38" t="str">
        <f t="shared" si="592"/>
        <v/>
      </c>
      <c r="O6296" s="38" t="str">
        <f t="shared" si="588"/>
        <v/>
      </c>
      <c r="P6296" s="39" t="str">
        <f t="shared" si="593"/>
        <v/>
      </c>
      <c r="AC6296" s="42" t="str">
        <f>IF(B6296="","",VLOOKUP(B6296,[2]Formula!B:C,2,0))</f>
        <v/>
      </c>
      <c r="AD6296" s="43" t="str">
        <f t="shared" si="591"/>
        <v/>
      </c>
    </row>
    <row r="6297" spans="1:30" x14ac:dyDescent="0.25">
      <c r="A6297" s="64"/>
      <c r="B6297" s="64"/>
      <c r="C6297" s="66"/>
      <c r="D6297" s="67"/>
      <c r="E6297" s="64"/>
      <c r="F6297" s="64"/>
      <c r="G6297" s="37" t="str">
        <f>IF(E6297="","",IF(OR(E6297="Project Management",E6297="Project Support",E6297="Sprint Management",E6297="Sprint Support"),"NA",ROUND((((VLOOKUP(AD6297,[2]Formula!V:X,3,0)))-SUMIF(AD:AD,AD6297,H:H)),2)))</f>
        <v/>
      </c>
      <c r="H6297" s="71"/>
      <c r="I6297" s="72"/>
      <c r="J6297" s="72"/>
      <c r="K6297" s="38" t="str">
        <f>IF(E6297="","",IF(OR(E6297="Project Management",E6297="Project Support",E6297="Sprint Management",E6297="Sprint Support"),"NA",(((SUMIF(AD:AD,AD6297,H:H)/VLOOKUP(AD6297,[2]Formula!V:X,3,0))*VLOOKUP(AD6297,[2]Formula!V:X,2,0))*H6297)/SUMIF(AD:AD,AD6297,H:H)))</f>
        <v/>
      </c>
      <c r="L6297" s="38" t="str">
        <f t="shared" si="589"/>
        <v/>
      </c>
      <c r="M6297" s="38" t="str">
        <f t="shared" si="590"/>
        <v/>
      </c>
      <c r="N6297" s="38" t="str">
        <f t="shared" si="592"/>
        <v/>
      </c>
      <c r="O6297" s="38" t="str">
        <f t="shared" si="588"/>
        <v/>
      </c>
      <c r="P6297" s="39" t="str">
        <f t="shared" si="593"/>
        <v/>
      </c>
      <c r="AC6297" s="42" t="str">
        <f>IF(B6297="","",VLOOKUP(B6297,[2]Formula!B:C,2,0))</f>
        <v/>
      </c>
      <c r="AD6297" s="43" t="str">
        <f t="shared" si="591"/>
        <v/>
      </c>
    </row>
    <row r="6298" spans="1:30" x14ac:dyDescent="0.25">
      <c r="A6298" s="64"/>
      <c r="B6298" s="64"/>
      <c r="C6298" s="66"/>
      <c r="D6298" s="67"/>
      <c r="E6298" s="64"/>
      <c r="F6298" s="64"/>
      <c r="G6298" s="37" t="str">
        <f>IF(E6298="","",IF(OR(E6298="Project Management",E6298="Project Support",E6298="Sprint Management",E6298="Sprint Support"),"NA",ROUND((((VLOOKUP(AD6298,[2]Formula!V:X,3,0)))-SUMIF(AD:AD,AD6298,H:H)),2)))</f>
        <v/>
      </c>
      <c r="H6298" s="71"/>
      <c r="I6298" s="72"/>
      <c r="J6298" s="72"/>
      <c r="K6298" s="38" t="str">
        <f>IF(E6298="","",IF(OR(E6298="Project Management",E6298="Project Support",E6298="Sprint Management",E6298="Sprint Support"),"NA",(((SUMIF(AD:AD,AD6298,H:H)/VLOOKUP(AD6298,[2]Formula!V:X,3,0))*VLOOKUP(AD6298,[2]Formula!V:X,2,0))*H6298)/SUMIF(AD:AD,AD6298,H:H)))</f>
        <v/>
      </c>
      <c r="L6298" s="38" t="str">
        <f t="shared" si="589"/>
        <v/>
      </c>
      <c r="M6298" s="38" t="str">
        <f t="shared" si="590"/>
        <v/>
      </c>
      <c r="N6298" s="38" t="str">
        <f t="shared" si="592"/>
        <v/>
      </c>
      <c r="O6298" s="38" t="str">
        <f t="shared" si="588"/>
        <v/>
      </c>
      <c r="P6298" s="39" t="str">
        <f t="shared" si="593"/>
        <v/>
      </c>
      <c r="AC6298" s="42" t="str">
        <f>IF(B6298="","",VLOOKUP(B6298,[2]Formula!B:C,2,0))</f>
        <v/>
      </c>
      <c r="AD6298" s="43" t="str">
        <f t="shared" si="591"/>
        <v/>
      </c>
    </row>
    <row r="6299" spans="1:30" x14ac:dyDescent="0.25">
      <c r="A6299" s="64"/>
      <c r="B6299" s="64"/>
      <c r="C6299" s="66"/>
      <c r="D6299" s="67"/>
      <c r="E6299" s="64"/>
      <c r="F6299" s="64"/>
      <c r="G6299" s="37" t="str">
        <f>IF(E6299="","",IF(OR(E6299="Project Management",E6299="Project Support",E6299="Sprint Management",E6299="Sprint Support"),"NA",ROUND((((VLOOKUP(AD6299,[2]Formula!V:X,3,0)))-SUMIF(AD:AD,AD6299,H:H)),2)))</f>
        <v/>
      </c>
      <c r="H6299" s="71"/>
      <c r="I6299" s="72"/>
      <c r="J6299" s="72"/>
      <c r="K6299" s="38" t="str">
        <f>IF(E6299="","",IF(OR(E6299="Project Management",E6299="Project Support",E6299="Sprint Management",E6299="Sprint Support"),"NA",(((SUMIF(AD:AD,AD6299,H:H)/VLOOKUP(AD6299,[2]Formula!V:X,3,0))*VLOOKUP(AD6299,[2]Formula!V:X,2,0))*H6299)/SUMIF(AD:AD,AD6299,H:H)))</f>
        <v/>
      </c>
      <c r="L6299" s="38" t="str">
        <f t="shared" si="589"/>
        <v/>
      </c>
      <c r="M6299" s="38" t="str">
        <f t="shared" si="590"/>
        <v/>
      </c>
      <c r="N6299" s="38" t="str">
        <f t="shared" si="592"/>
        <v/>
      </c>
      <c r="O6299" s="38" t="str">
        <f t="shared" si="588"/>
        <v/>
      </c>
      <c r="P6299" s="39" t="str">
        <f t="shared" si="593"/>
        <v/>
      </c>
      <c r="AC6299" s="42" t="str">
        <f>IF(B6299="","",VLOOKUP(B6299,[2]Formula!B:C,2,0))</f>
        <v/>
      </c>
      <c r="AD6299" s="43" t="str">
        <f t="shared" si="591"/>
        <v/>
      </c>
    </row>
    <row r="6300" spans="1:30" x14ac:dyDescent="0.25">
      <c r="A6300" s="64"/>
      <c r="B6300" s="64"/>
      <c r="C6300" s="66"/>
      <c r="D6300" s="67"/>
      <c r="E6300" s="64"/>
      <c r="F6300" s="64"/>
      <c r="G6300" s="37" t="str">
        <f>IF(E6300="","",IF(OR(E6300="Project Management",E6300="Project Support",E6300="Sprint Management",E6300="Sprint Support"),"NA",ROUND((((VLOOKUP(AD6300,[2]Formula!V:X,3,0)))-SUMIF(AD:AD,AD6300,H:H)),2)))</f>
        <v/>
      </c>
      <c r="H6300" s="71"/>
      <c r="I6300" s="72"/>
      <c r="J6300" s="72"/>
      <c r="K6300" s="38" t="str">
        <f>IF(E6300="","",IF(OR(E6300="Project Management",E6300="Project Support",E6300="Sprint Management",E6300="Sprint Support"),"NA",(((SUMIF(AD:AD,AD6300,H:H)/VLOOKUP(AD6300,[2]Formula!V:X,3,0))*VLOOKUP(AD6300,[2]Formula!V:X,2,0))*H6300)/SUMIF(AD:AD,AD6300,H:H)))</f>
        <v/>
      </c>
      <c r="L6300" s="38" t="str">
        <f t="shared" si="589"/>
        <v/>
      </c>
      <c r="M6300" s="38" t="str">
        <f t="shared" si="590"/>
        <v/>
      </c>
      <c r="N6300" s="38" t="str">
        <f t="shared" si="592"/>
        <v/>
      </c>
      <c r="O6300" s="38" t="str">
        <f t="shared" si="588"/>
        <v/>
      </c>
      <c r="P6300" s="39" t="str">
        <f t="shared" si="593"/>
        <v/>
      </c>
      <c r="AC6300" s="42" t="str">
        <f>IF(B6300="","",VLOOKUP(B6300,[2]Formula!B:C,2,0))</f>
        <v/>
      </c>
      <c r="AD6300" s="43" t="str">
        <f t="shared" si="591"/>
        <v/>
      </c>
    </row>
    <row r="6301" spans="1:30" x14ac:dyDescent="0.25">
      <c r="A6301" s="64"/>
      <c r="B6301" s="64"/>
      <c r="C6301" s="66"/>
      <c r="D6301" s="67"/>
      <c r="E6301" s="64"/>
      <c r="F6301" s="64"/>
      <c r="G6301" s="37" t="str">
        <f>IF(E6301="","",IF(OR(E6301="Project Management",E6301="Project Support",E6301="Sprint Management",E6301="Sprint Support"),"NA",ROUND((((VLOOKUP(AD6301,[2]Formula!V:X,3,0)))-SUMIF(AD:AD,AD6301,H:H)),2)))</f>
        <v/>
      </c>
      <c r="H6301" s="71"/>
      <c r="I6301" s="72"/>
      <c r="J6301" s="72"/>
      <c r="K6301" s="38" t="str">
        <f>IF(E6301="","",IF(OR(E6301="Project Management",E6301="Project Support",E6301="Sprint Management",E6301="Sprint Support"),"NA",(((SUMIF(AD:AD,AD6301,H:H)/VLOOKUP(AD6301,[2]Formula!V:X,3,0))*VLOOKUP(AD6301,[2]Formula!V:X,2,0))*H6301)/SUMIF(AD:AD,AD6301,H:H)))</f>
        <v/>
      </c>
      <c r="L6301" s="38" t="str">
        <f t="shared" si="589"/>
        <v/>
      </c>
      <c r="M6301" s="38" t="str">
        <f t="shared" si="590"/>
        <v/>
      </c>
      <c r="N6301" s="38" t="str">
        <f t="shared" si="592"/>
        <v/>
      </c>
      <c r="O6301" s="38" t="str">
        <f t="shared" si="588"/>
        <v/>
      </c>
      <c r="P6301" s="39" t="str">
        <f t="shared" si="593"/>
        <v/>
      </c>
      <c r="AC6301" s="42" t="str">
        <f>IF(B6301="","",VLOOKUP(B6301,[2]Formula!B:C,2,0))</f>
        <v/>
      </c>
      <c r="AD6301" s="43" t="str">
        <f t="shared" si="591"/>
        <v/>
      </c>
    </row>
    <row r="6302" spans="1:30" x14ac:dyDescent="0.25">
      <c r="A6302" s="64"/>
      <c r="B6302" s="64"/>
      <c r="C6302" s="66"/>
      <c r="D6302" s="67"/>
      <c r="E6302" s="64"/>
      <c r="F6302" s="64"/>
      <c r="G6302" s="37" t="str">
        <f>IF(E6302="","",IF(OR(E6302="Project Management",E6302="Project Support",E6302="Sprint Management",E6302="Sprint Support"),"NA",ROUND((((VLOOKUP(AD6302,[2]Formula!V:X,3,0)))-SUMIF(AD:AD,AD6302,H:H)),2)))</f>
        <v/>
      </c>
      <c r="H6302" s="71"/>
      <c r="I6302" s="72"/>
      <c r="J6302" s="72"/>
      <c r="K6302" s="38" t="str">
        <f>IF(E6302="","",IF(OR(E6302="Project Management",E6302="Project Support",E6302="Sprint Management",E6302="Sprint Support"),"NA",(((SUMIF(AD:AD,AD6302,H:H)/VLOOKUP(AD6302,[2]Formula!V:X,3,0))*VLOOKUP(AD6302,[2]Formula!V:X,2,0))*H6302)/SUMIF(AD:AD,AD6302,H:H)))</f>
        <v/>
      </c>
      <c r="L6302" s="38" t="str">
        <f t="shared" si="589"/>
        <v/>
      </c>
      <c r="M6302" s="38" t="str">
        <f t="shared" si="590"/>
        <v/>
      </c>
      <c r="N6302" s="38" t="str">
        <f t="shared" si="592"/>
        <v/>
      </c>
      <c r="O6302" s="38" t="str">
        <f t="shared" si="588"/>
        <v/>
      </c>
      <c r="P6302" s="39" t="str">
        <f t="shared" si="593"/>
        <v/>
      </c>
      <c r="AC6302" s="42" t="str">
        <f>IF(B6302="","",VLOOKUP(B6302,[2]Formula!B:C,2,0))</f>
        <v/>
      </c>
      <c r="AD6302" s="43" t="str">
        <f t="shared" si="591"/>
        <v/>
      </c>
    </row>
    <row r="6303" spans="1:30" x14ac:dyDescent="0.25">
      <c r="A6303" s="64"/>
      <c r="B6303" s="64"/>
      <c r="C6303" s="66"/>
      <c r="D6303" s="67"/>
      <c r="E6303" s="64"/>
      <c r="F6303" s="64"/>
      <c r="G6303" s="37" t="str">
        <f>IF(E6303="","",IF(OR(E6303="Project Management",E6303="Project Support",E6303="Sprint Management",E6303="Sprint Support"),"NA",ROUND((((VLOOKUP(AD6303,[2]Formula!V:X,3,0)))-SUMIF(AD:AD,AD6303,H:H)),2)))</f>
        <v/>
      </c>
      <c r="H6303" s="71"/>
      <c r="I6303" s="72"/>
      <c r="J6303" s="72"/>
      <c r="K6303" s="38" t="str">
        <f>IF(E6303="","",IF(OR(E6303="Project Management",E6303="Project Support",E6303="Sprint Management",E6303="Sprint Support"),"NA",(((SUMIF(AD:AD,AD6303,H:H)/VLOOKUP(AD6303,[2]Formula!V:X,3,0))*VLOOKUP(AD6303,[2]Formula!V:X,2,0))*H6303)/SUMIF(AD:AD,AD6303,H:H)))</f>
        <v/>
      </c>
      <c r="L6303" s="38" t="str">
        <f t="shared" si="589"/>
        <v/>
      </c>
      <c r="M6303" s="38" t="str">
        <f t="shared" si="590"/>
        <v/>
      </c>
      <c r="N6303" s="38" t="str">
        <f t="shared" si="592"/>
        <v/>
      </c>
      <c r="O6303" s="38" t="str">
        <f t="shared" si="588"/>
        <v/>
      </c>
      <c r="P6303" s="39" t="str">
        <f t="shared" si="593"/>
        <v/>
      </c>
      <c r="AC6303" s="42" t="str">
        <f>IF(B6303="","",VLOOKUP(B6303,[2]Formula!B:C,2,0))</f>
        <v/>
      </c>
      <c r="AD6303" s="43" t="str">
        <f t="shared" si="591"/>
        <v/>
      </c>
    </row>
    <row r="6304" spans="1:30" x14ac:dyDescent="0.25">
      <c r="A6304" s="64"/>
      <c r="B6304" s="64"/>
      <c r="C6304" s="66"/>
      <c r="D6304" s="67"/>
      <c r="E6304" s="64"/>
      <c r="F6304" s="64"/>
      <c r="G6304" s="37" t="str">
        <f>IF(E6304="","",IF(OR(E6304="Project Management",E6304="Project Support",E6304="Sprint Management",E6304="Sprint Support"),"NA",ROUND((((VLOOKUP(AD6304,[2]Formula!V:X,3,0)))-SUMIF(AD:AD,AD6304,H:H)),2)))</f>
        <v/>
      </c>
      <c r="H6304" s="71"/>
      <c r="I6304" s="72"/>
      <c r="J6304" s="72"/>
      <c r="K6304" s="38" t="str">
        <f>IF(E6304="","",IF(OR(E6304="Project Management",E6304="Project Support",E6304="Sprint Management",E6304="Sprint Support"),"NA",(((SUMIF(AD:AD,AD6304,H:H)/VLOOKUP(AD6304,[2]Formula!V:X,3,0))*VLOOKUP(AD6304,[2]Formula!V:X,2,0))*H6304)/SUMIF(AD:AD,AD6304,H:H)))</f>
        <v/>
      </c>
      <c r="L6304" s="38" t="str">
        <f t="shared" si="589"/>
        <v/>
      </c>
      <c r="M6304" s="38" t="str">
        <f t="shared" si="590"/>
        <v/>
      </c>
      <c r="N6304" s="38" t="str">
        <f t="shared" si="592"/>
        <v/>
      </c>
      <c r="O6304" s="38" t="str">
        <f t="shared" si="588"/>
        <v/>
      </c>
      <c r="P6304" s="39" t="str">
        <f t="shared" si="593"/>
        <v/>
      </c>
      <c r="AC6304" s="42" t="str">
        <f>IF(B6304="","",VLOOKUP(B6304,[2]Formula!B:C,2,0))</f>
        <v/>
      </c>
      <c r="AD6304" s="43" t="str">
        <f t="shared" si="591"/>
        <v/>
      </c>
    </row>
    <row r="6305" spans="1:30" x14ac:dyDescent="0.25">
      <c r="A6305" s="64"/>
      <c r="B6305" s="64"/>
      <c r="C6305" s="66"/>
      <c r="D6305" s="67"/>
      <c r="E6305" s="64"/>
      <c r="F6305" s="64"/>
      <c r="G6305" s="37" t="str">
        <f>IF(E6305="","",IF(OR(E6305="Project Management",E6305="Project Support",E6305="Sprint Management",E6305="Sprint Support"),"NA",ROUND((((VLOOKUP(AD6305,[2]Formula!V:X,3,0)))-SUMIF(AD:AD,AD6305,H:H)),2)))</f>
        <v/>
      </c>
      <c r="H6305" s="71"/>
      <c r="I6305" s="72"/>
      <c r="J6305" s="72"/>
      <c r="K6305" s="38" t="str">
        <f>IF(E6305="","",IF(OR(E6305="Project Management",E6305="Project Support",E6305="Sprint Management",E6305="Sprint Support"),"NA",(((SUMIF(AD:AD,AD6305,H:H)/VLOOKUP(AD6305,[2]Formula!V:X,3,0))*VLOOKUP(AD6305,[2]Formula!V:X,2,0))*H6305)/SUMIF(AD:AD,AD6305,H:H)))</f>
        <v/>
      </c>
      <c r="L6305" s="38" t="str">
        <f t="shared" si="589"/>
        <v/>
      </c>
      <c r="M6305" s="38" t="str">
        <f t="shared" si="590"/>
        <v/>
      </c>
      <c r="N6305" s="38" t="str">
        <f t="shared" si="592"/>
        <v/>
      </c>
      <c r="O6305" s="38" t="str">
        <f t="shared" si="588"/>
        <v/>
      </c>
      <c r="P6305" s="39" t="str">
        <f t="shared" si="593"/>
        <v/>
      </c>
      <c r="AC6305" s="42" t="str">
        <f>IF(B6305="","",VLOOKUP(B6305,[2]Formula!B:C,2,0))</f>
        <v/>
      </c>
      <c r="AD6305" s="43" t="str">
        <f t="shared" si="591"/>
        <v/>
      </c>
    </row>
    <row r="6306" spans="1:30" x14ac:dyDescent="0.25">
      <c r="A6306" s="64"/>
      <c r="B6306" s="64"/>
      <c r="C6306" s="66"/>
      <c r="D6306" s="67"/>
      <c r="E6306" s="64"/>
      <c r="F6306" s="64"/>
      <c r="G6306" s="37" t="str">
        <f>IF(E6306="","",IF(OR(E6306="Project Management",E6306="Project Support",E6306="Sprint Management",E6306="Sprint Support"),"NA",ROUND((((VLOOKUP(AD6306,[2]Formula!V:X,3,0)))-SUMIF(AD:AD,AD6306,H:H)),2)))</f>
        <v/>
      </c>
      <c r="H6306" s="71"/>
      <c r="I6306" s="72"/>
      <c r="J6306" s="72"/>
      <c r="K6306" s="38" t="str">
        <f>IF(E6306="","",IF(OR(E6306="Project Management",E6306="Project Support",E6306="Sprint Management",E6306="Sprint Support"),"NA",(((SUMIF(AD:AD,AD6306,H:H)/VLOOKUP(AD6306,[2]Formula!V:X,3,0))*VLOOKUP(AD6306,[2]Formula!V:X,2,0))*H6306)/SUMIF(AD:AD,AD6306,H:H)))</f>
        <v/>
      </c>
      <c r="L6306" s="38" t="str">
        <f t="shared" si="589"/>
        <v/>
      </c>
      <c r="M6306" s="38" t="str">
        <f t="shared" si="590"/>
        <v/>
      </c>
      <c r="N6306" s="38" t="str">
        <f t="shared" si="592"/>
        <v/>
      </c>
      <c r="O6306" s="38" t="str">
        <f t="shared" si="588"/>
        <v/>
      </c>
      <c r="P6306" s="39" t="str">
        <f t="shared" si="593"/>
        <v/>
      </c>
      <c r="AC6306" s="42" t="str">
        <f>IF(B6306="","",VLOOKUP(B6306,[2]Formula!B:C,2,0))</f>
        <v/>
      </c>
      <c r="AD6306" s="43" t="str">
        <f t="shared" si="591"/>
        <v/>
      </c>
    </row>
    <row r="6307" spans="1:30" x14ac:dyDescent="0.25">
      <c r="A6307" s="64"/>
      <c r="B6307" s="64"/>
      <c r="C6307" s="66"/>
      <c r="D6307" s="67"/>
      <c r="E6307" s="64"/>
      <c r="F6307" s="64"/>
      <c r="G6307" s="37" t="str">
        <f>IF(E6307="","",IF(OR(E6307="Project Management",E6307="Project Support",E6307="Sprint Management",E6307="Sprint Support"),"NA",ROUND((((VLOOKUP(AD6307,[2]Formula!V:X,3,0)))-SUMIF(AD:AD,AD6307,H:H)),2)))</f>
        <v/>
      </c>
      <c r="H6307" s="71"/>
      <c r="I6307" s="72"/>
      <c r="J6307" s="72"/>
      <c r="K6307" s="38" t="str">
        <f>IF(E6307="","",IF(OR(E6307="Project Management",E6307="Project Support",E6307="Sprint Management",E6307="Sprint Support"),"NA",(((SUMIF(AD:AD,AD6307,H:H)/VLOOKUP(AD6307,[2]Formula!V:X,3,0))*VLOOKUP(AD6307,[2]Formula!V:X,2,0))*H6307)/SUMIF(AD:AD,AD6307,H:H)))</f>
        <v/>
      </c>
      <c r="L6307" s="38" t="str">
        <f t="shared" si="589"/>
        <v/>
      </c>
      <c r="M6307" s="38" t="str">
        <f t="shared" si="590"/>
        <v/>
      </c>
      <c r="N6307" s="38" t="str">
        <f t="shared" si="592"/>
        <v/>
      </c>
      <c r="O6307" s="38" t="str">
        <f t="shared" si="588"/>
        <v/>
      </c>
      <c r="P6307" s="39" t="str">
        <f t="shared" si="593"/>
        <v/>
      </c>
      <c r="AC6307" s="42" t="str">
        <f>IF(B6307="","",VLOOKUP(B6307,[2]Formula!B:C,2,0))</f>
        <v/>
      </c>
      <c r="AD6307" s="43" t="str">
        <f t="shared" si="591"/>
        <v/>
      </c>
    </row>
    <row r="6308" spans="1:30" x14ac:dyDescent="0.25">
      <c r="A6308" s="64"/>
      <c r="B6308" s="64"/>
      <c r="C6308" s="66"/>
      <c r="D6308" s="67"/>
      <c r="E6308" s="64"/>
      <c r="F6308" s="64"/>
      <c r="G6308" s="37" t="str">
        <f>IF(E6308="","",IF(OR(E6308="Project Management",E6308="Project Support",E6308="Sprint Management",E6308="Sprint Support"),"NA",ROUND((((VLOOKUP(AD6308,[2]Formula!V:X,3,0)))-SUMIF(AD:AD,AD6308,H:H)),2)))</f>
        <v/>
      </c>
      <c r="H6308" s="71"/>
      <c r="I6308" s="72"/>
      <c r="J6308" s="72"/>
      <c r="K6308" s="38" t="str">
        <f>IF(E6308="","",IF(OR(E6308="Project Management",E6308="Project Support",E6308="Sprint Management",E6308="Sprint Support"),"NA",(((SUMIF(AD:AD,AD6308,H:H)/VLOOKUP(AD6308,[2]Formula!V:X,3,0))*VLOOKUP(AD6308,[2]Formula!V:X,2,0))*H6308)/SUMIF(AD:AD,AD6308,H:H)))</f>
        <v/>
      </c>
      <c r="L6308" s="38" t="str">
        <f t="shared" si="589"/>
        <v/>
      </c>
      <c r="M6308" s="38" t="str">
        <f t="shared" si="590"/>
        <v/>
      </c>
      <c r="N6308" s="38" t="str">
        <f t="shared" si="592"/>
        <v/>
      </c>
      <c r="O6308" s="38" t="str">
        <f t="shared" si="588"/>
        <v/>
      </c>
      <c r="P6308" s="39" t="str">
        <f t="shared" si="593"/>
        <v/>
      </c>
      <c r="AC6308" s="42" t="str">
        <f>IF(B6308="","",VLOOKUP(B6308,[2]Formula!B:C,2,0))</f>
        <v/>
      </c>
      <c r="AD6308" s="43" t="str">
        <f t="shared" si="591"/>
        <v/>
      </c>
    </row>
    <row r="6309" spans="1:30" x14ac:dyDescent="0.25">
      <c r="A6309" s="64"/>
      <c r="B6309" s="64"/>
      <c r="C6309" s="66"/>
      <c r="D6309" s="67"/>
      <c r="E6309" s="64"/>
      <c r="F6309" s="64"/>
      <c r="G6309" s="37" t="str">
        <f>IF(E6309="","",IF(OR(E6309="Project Management",E6309="Project Support",E6309="Sprint Management",E6309="Sprint Support"),"NA",ROUND((((VLOOKUP(AD6309,[2]Formula!V:X,3,0)))-SUMIF(AD:AD,AD6309,H:H)),2)))</f>
        <v/>
      </c>
      <c r="H6309" s="71"/>
      <c r="I6309" s="72"/>
      <c r="J6309" s="72"/>
      <c r="K6309" s="38" t="str">
        <f>IF(E6309="","",IF(OR(E6309="Project Management",E6309="Project Support",E6309="Sprint Management",E6309="Sprint Support"),"NA",(((SUMIF(AD:AD,AD6309,H:H)/VLOOKUP(AD6309,[2]Formula!V:X,3,0))*VLOOKUP(AD6309,[2]Formula!V:X,2,0))*H6309)/SUMIF(AD:AD,AD6309,H:H)))</f>
        <v/>
      </c>
      <c r="L6309" s="38" t="str">
        <f t="shared" si="589"/>
        <v/>
      </c>
      <c r="M6309" s="38" t="str">
        <f t="shared" si="590"/>
        <v/>
      </c>
      <c r="N6309" s="38" t="str">
        <f t="shared" si="592"/>
        <v/>
      </c>
      <c r="O6309" s="38" t="str">
        <f t="shared" si="588"/>
        <v/>
      </c>
      <c r="P6309" s="39" t="str">
        <f t="shared" si="593"/>
        <v/>
      </c>
      <c r="AC6309" s="42" t="str">
        <f>IF(B6309="","",VLOOKUP(B6309,[2]Formula!B:C,2,0))</f>
        <v/>
      </c>
      <c r="AD6309" s="43" t="str">
        <f t="shared" si="591"/>
        <v/>
      </c>
    </row>
    <row r="6310" spans="1:30" x14ac:dyDescent="0.25">
      <c r="A6310" s="64"/>
      <c r="B6310" s="64"/>
      <c r="C6310" s="66"/>
      <c r="D6310" s="67"/>
      <c r="E6310" s="64"/>
      <c r="F6310" s="64"/>
      <c r="G6310" s="37" t="str">
        <f>IF(E6310="","",IF(OR(E6310="Project Management",E6310="Project Support",E6310="Sprint Management",E6310="Sprint Support"),"NA",ROUND((((VLOOKUP(AD6310,[2]Formula!V:X,3,0)))-SUMIF(AD:AD,AD6310,H:H)),2)))</f>
        <v/>
      </c>
      <c r="H6310" s="71"/>
      <c r="I6310" s="72"/>
      <c r="J6310" s="72"/>
      <c r="K6310" s="38" t="str">
        <f>IF(E6310="","",IF(OR(E6310="Project Management",E6310="Project Support",E6310="Sprint Management",E6310="Sprint Support"),"NA",(((SUMIF(AD:AD,AD6310,H:H)/VLOOKUP(AD6310,[2]Formula!V:X,3,0))*VLOOKUP(AD6310,[2]Formula!V:X,2,0))*H6310)/SUMIF(AD:AD,AD6310,H:H)))</f>
        <v/>
      </c>
      <c r="L6310" s="38" t="str">
        <f t="shared" si="589"/>
        <v/>
      </c>
      <c r="M6310" s="38" t="str">
        <f t="shared" si="590"/>
        <v/>
      </c>
      <c r="N6310" s="38" t="str">
        <f t="shared" si="592"/>
        <v/>
      </c>
      <c r="O6310" s="38" t="str">
        <f t="shared" si="588"/>
        <v/>
      </c>
      <c r="P6310" s="39" t="str">
        <f t="shared" si="593"/>
        <v/>
      </c>
      <c r="AC6310" s="42" t="str">
        <f>IF(B6310="","",VLOOKUP(B6310,[2]Formula!B:C,2,0))</f>
        <v/>
      </c>
      <c r="AD6310" s="43" t="str">
        <f t="shared" si="591"/>
        <v/>
      </c>
    </row>
    <row r="6311" spans="1:30" x14ac:dyDescent="0.25">
      <c r="A6311" s="64"/>
      <c r="B6311" s="64"/>
      <c r="C6311" s="66"/>
      <c r="D6311" s="67"/>
      <c r="E6311" s="64"/>
      <c r="F6311" s="64"/>
      <c r="G6311" s="37" t="str">
        <f>IF(E6311="","",IF(OR(E6311="Project Management",E6311="Project Support",E6311="Sprint Management",E6311="Sprint Support"),"NA",ROUND((((VLOOKUP(AD6311,[2]Formula!V:X,3,0)))-SUMIF(AD:AD,AD6311,H:H)),2)))</f>
        <v/>
      </c>
      <c r="H6311" s="71"/>
      <c r="I6311" s="72"/>
      <c r="J6311" s="72"/>
      <c r="K6311" s="38" t="str">
        <f>IF(E6311="","",IF(OR(E6311="Project Management",E6311="Project Support",E6311="Sprint Management",E6311="Sprint Support"),"NA",(((SUMIF(AD:AD,AD6311,H:H)/VLOOKUP(AD6311,[2]Formula!V:X,3,0))*VLOOKUP(AD6311,[2]Formula!V:X,2,0))*H6311)/SUMIF(AD:AD,AD6311,H:H)))</f>
        <v/>
      </c>
      <c r="L6311" s="38" t="str">
        <f t="shared" si="589"/>
        <v/>
      </c>
      <c r="M6311" s="38" t="str">
        <f t="shared" si="590"/>
        <v/>
      </c>
      <c r="N6311" s="38" t="str">
        <f t="shared" si="592"/>
        <v/>
      </c>
      <c r="O6311" s="38" t="str">
        <f t="shared" si="588"/>
        <v/>
      </c>
      <c r="P6311" s="39" t="str">
        <f t="shared" si="593"/>
        <v/>
      </c>
      <c r="AC6311" s="42" t="str">
        <f>IF(B6311="","",VLOOKUP(B6311,[2]Formula!B:C,2,0))</f>
        <v/>
      </c>
      <c r="AD6311" s="43" t="str">
        <f t="shared" si="591"/>
        <v/>
      </c>
    </row>
    <row r="6312" spans="1:30" x14ac:dyDescent="0.25">
      <c r="A6312" s="64"/>
      <c r="B6312" s="64"/>
      <c r="C6312" s="66"/>
      <c r="D6312" s="67"/>
      <c r="E6312" s="64"/>
      <c r="F6312" s="64"/>
      <c r="G6312" s="37" t="str">
        <f>IF(E6312="","",IF(OR(E6312="Project Management",E6312="Project Support",E6312="Sprint Management",E6312="Sprint Support"),"NA",ROUND((((VLOOKUP(AD6312,[2]Formula!V:X,3,0)))-SUMIF(AD:AD,AD6312,H:H)),2)))</f>
        <v/>
      </c>
      <c r="H6312" s="71"/>
      <c r="I6312" s="72"/>
      <c r="J6312" s="72"/>
      <c r="K6312" s="38" t="str">
        <f>IF(E6312="","",IF(OR(E6312="Project Management",E6312="Project Support",E6312="Sprint Management",E6312="Sprint Support"),"NA",(((SUMIF(AD:AD,AD6312,H:H)/VLOOKUP(AD6312,[2]Formula!V:X,3,0))*VLOOKUP(AD6312,[2]Formula!V:X,2,0))*H6312)/SUMIF(AD:AD,AD6312,H:H)))</f>
        <v/>
      </c>
      <c r="L6312" s="38" t="str">
        <f t="shared" si="589"/>
        <v/>
      </c>
      <c r="M6312" s="38" t="str">
        <f t="shared" si="590"/>
        <v/>
      </c>
      <c r="N6312" s="38" t="str">
        <f t="shared" si="592"/>
        <v/>
      </c>
      <c r="O6312" s="38" t="str">
        <f t="shared" si="588"/>
        <v/>
      </c>
      <c r="P6312" s="39" t="str">
        <f t="shared" si="593"/>
        <v/>
      </c>
      <c r="AC6312" s="42" t="str">
        <f>IF(B6312="","",VLOOKUP(B6312,[2]Formula!B:C,2,0))</f>
        <v/>
      </c>
      <c r="AD6312" s="43" t="str">
        <f t="shared" si="591"/>
        <v/>
      </c>
    </row>
    <row r="6313" spans="1:30" x14ac:dyDescent="0.25">
      <c r="A6313" s="64"/>
      <c r="B6313" s="64"/>
      <c r="C6313" s="66"/>
      <c r="D6313" s="67"/>
      <c r="E6313" s="64"/>
      <c r="F6313" s="64"/>
      <c r="G6313" s="37" t="str">
        <f>IF(E6313="","",IF(OR(E6313="Project Management",E6313="Project Support",E6313="Sprint Management",E6313="Sprint Support"),"NA",ROUND((((VLOOKUP(AD6313,[2]Formula!V:X,3,0)))-SUMIF(AD:AD,AD6313,H:H)),2)))</f>
        <v/>
      </c>
      <c r="H6313" s="71"/>
      <c r="I6313" s="72"/>
      <c r="J6313" s="72"/>
      <c r="K6313" s="38" t="str">
        <f>IF(E6313="","",IF(OR(E6313="Project Management",E6313="Project Support",E6313="Sprint Management",E6313="Sprint Support"),"NA",(((SUMIF(AD:AD,AD6313,H:H)/VLOOKUP(AD6313,[2]Formula!V:X,3,0))*VLOOKUP(AD6313,[2]Formula!V:X,2,0))*H6313)/SUMIF(AD:AD,AD6313,H:H)))</f>
        <v/>
      </c>
      <c r="L6313" s="38" t="str">
        <f t="shared" si="589"/>
        <v/>
      </c>
      <c r="M6313" s="38" t="str">
        <f t="shared" si="590"/>
        <v/>
      </c>
      <c r="N6313" s="38" t="str">
        <f t="shared" si="592"/>
        <v/>
      </c>
      <c r="O6313" s="38" t="str">
        <f t="shared" si="588"/>
        <v/>
      </c>
      <c r="P6313" s="39" t="str">
        <f t="shared" si="593"/>
        <v/>
      </c>
      <c r="AC6313" s="42" t="str">
        <f>IF(B6313="","",VLOOKUP(B6313,[2]Formula!B:C,2,0))</f>
        <v/>
      </c>
      <c r="AD6313" s="43" t="str">
        <f t="shared" si="591"/>
        <v/>
      </c>
    </row>
    <row r="6314" spans="1:30" x14ac:dyDescent="0.25">
      <c r="A6314" s="64"/>
      <c r="B6314" s="64"/>
      <c r="C6314" s="66"/>
      <c r="D6314" s="67"/>
      <c r="E6314" s="64"/>
      <c r="F6314" s="64"/>
      <c r="G6314" s="37" t="str">
        <f>IF(E6314="","",IF(OR(E6314="Project Management",E6314="Project Support",E6314="Sprint Management",E6314="Sprint Support"),"NA",ROUND((((VLOOKUP(AD6314,[2]Formula!V:X,3,0)))-SUMIF(AD:AD,AD6314,H:H)),2)))</f>
        <v/>
      </c>
      <c r="H6314" s="71"/>
      <c r="I6314" s="72"/>
      <c r="J6314" s="72"/>
      <c r="K6314" s="38" t="str">
        <f>IF(E6314="","",IF(OR(E6314="Project Management",E6314="Project Support",E6314="Sprint Management",E6314="Sprint Support"),"NA",(((SUMIF(AD:AD,AD6314,H:H)/VLOOKUP(AD6314,[2]Formula!V:X,3,0))*VLOOKUP(AD6314,[2]Formula!V:X,2,0))*H6314)/SUMIF(AD:AD,AD6314,H:H)))</f>
        <v/>
      </c>
      <c r="L6314" s="38" t="str">
        <f t="shared" si="589"/>
        <v/>
      </c>
      <c r="M6314" s="38" t="str">
        <f t="shared" si="590"/>
        <v/>
      </c>
      <c r="N6314" s="38" t="str">
        <f t="shared" si="592"/>
        <v/>
      </c>
      <c r="O6314" s="38" t="str">
        <f t="shared" si="588"/>
        <v/>
      </c>
      <c r="P6314" s="39" t="str">
        <f t="shared" si="593"/>
        <v/>
      </c>
      <c r="AC6314" s="42" t="str">
        <f>IF(B6314="","",VLOOKUP(B6314,[2]Formula!B:C,2,0))</f>
        <v/>
      </c>
      <c r="AD6314" s="43" t="str">
        <f t="shared" si="591"/>
        <v/>
      </c>
    </row>
    <row r="6315" spans="1:30" x14ac:dyDescent="0.25">
      <c r="A6315" s="64"/>
      <c r="B6315" s="64"/>
      <c r="C6315" s="66"/>
      <c r="D6315" s="67"/>
      <c r="E6315" s="64"/>
      <c r="F6315" s="64"/>
      <c r="G6315" s="37" t="str">
        <f>IF(E6315="","",IF(OR(E6315="Project Management",E6315="Project Support",E6315="Sprint Management",E6315="Sprint Support"),"NA",ROUND((((VLOOKUP(AD6315,[2]Formula!V:X,3,0)))-SUMIF(AD:AD,AD6315,H:H)),2)))</f>
        <v/>
      </c>
      <c r="H6315" s="71"/>
      <c r="I6315" s="72"/>
      <c r="J6315" s="72"/>
      <c r="K6315" s="38" t="str">
        <f>IF(E6315="","",IF(OR(E6315="Project Management",E6315="Project Support",E6315="Sprint Management",E6315="Sprint Support"),"NA",(((SUMIF(AD:AD,AD6315,H:H)/VLOOKUP(AD6315,[2]Formula!V:X,3,0))*VLOOKUP(AD6315,[2]Formula!V:X,2,0))*H6315)/SUMIF(AD:AD,AD6315,H:H)))</f>
        <v/>
      </c>
      <c r="L6315" s="38" t="str">
        <f t="shared" si="589"/>
        <v/>
      </c>
      <c r="M6315" s="38" t="str">
        <f t="shared" si="590"/>
        <v/>
      </c>
      <c r="N6315" s="38" t="str">
        <f t="shared" si="592"/>
        <v/>
      </c>
      <c r="O6315" s="38" t="str">
        <f t="shared" si="588"/>
        <v/>
      </c>
      <c r="P6315" s="39" t="str">
        <f t="shared" si="593"/>
        <v/>
      </c>
      <c r="AC6315" s="42" t="str">
        <f>IF(B6315="","",VLOOKUP(B6315,[2]Formula!B:C,2,0))</f>
        <v/>
      </c>
      <c r="AD6315" s="43" t="str">
        <f t="shared" si="591"/>
        <v/>
      </c>
    </row>
    <row r="6316" spans="1:30" x14ac:dyDescent="0.25">
      <c r="A6316" s="64"/>
      <c r="B6316" s="64"/>
      <c r="C6316" s="66"/>
      <c r="D6316" s="67"/>
      <c r="E6316" s="64"/>
      <c r="F6316" s="64"/>
      <c r="G6316" s="37" t="str">
        <f>IF(E6316="","",IF(OR(E6316="Project Management",E6316="Project Support",E6316="Sprint Management",E6316="Sprint Support"),"NA",ROUND((((VLOOKUP(AD6316,[2]Formula!V:X,3,0)))-SUMIF(AD:AD,AD6316,H:H)),2)))</f>
        <v/>
      </c>
      <c r="H6316" s="71"/>
      <c r="I6316" s="72"/>
      <c r="J6316" s="72"/>
      <c r="K6316" s="38" t="str">
        <f>IF(E6316="","",IF(OR(E6316="Project Management",E6316="Project Support",E6316="Sprint Management",E6316="Sprint Support"),"NA",(((SUMIF(AD:AD,AD6316,H:H)/VLOOKUP(AD6316,[2]Formula!V:X,3,0))*VLOOKUP(AD6316,[2]Formula!V:X,2,0))*H6316)/SUMIF(AD:AD,AD6316,H:H)))</f>
        <v/>
      </c>
      <c r="L6316" s="38" t="str">
        <f t="shared" si="589"/>
        <v/>
      </c>
      <c r="M6316" s="38" t="str">
        <f t="shared" si="590"/>
        <v/>
      </c>
      <c r="N6316" s="38" t="str">
        <f t="shared" si="592"/>
        <v/>
      </c>
      <c r="O6316" s="38" t="str">
        <f t="shared" si="588"/>
        <v/>
      </c>
      <c r="P6316" s="39" t="str">
        <f t="shared" si="593"/>
        <v/>
      </c>
      <c r="AC6316" s="42" t="str">
        <f>IF(B6316="","",VLOOKUP(B6316,[2]Formula!B:C,2,0))</f>
        <v/>
      </c>
      <c r="AD6316" s="43" t="str">
        <f t="shared" si="591"/>
        <v/>
      </c>
    </row>
    <row r="6317" spans="1:30" x14ac:dyDescent="0.25">
      <c r="A6317" s="64"/>
      <c r="B6317" s="64"/>
      <c r="C6317" s="66"/>
      <c r="D6317" s="67"/>
      <c r="E6317" s="64"/>
      <c r="F6317" s="64"/>
      <c r="G6317" s="37" t="str">
        <f>IF(E6317="","",IF(OR(E6317="Project Management",E6317="Project Support",E6317="Sprint Management",E6317="Sprint Support"),"NA",ROUND((((VLOOKUP(AD6317,[2]Formula!V:X,3,0)))-SUMIF(AD:AD,AD6317,H:H)),2)))</f>
        <v/>
      </c>
      <c r="H6317" s="71"/>
      <c r="I6317" s="72"/>
      <c r="J6317" s="72"/>
      <c r="K6317" s="38" t="str">
        <f>IF(E6317="","",IF(OR(E6317="Project Management",E6317="Project Support",E6317="Sprint Management",E6317="Sprint Support"),"NA",(((SUMIF(AD:AD,AD6317,H:H)/VLOOKUP(AD6317,[2]Formula!V:X,3,0))*VLOOKUP(AD6317,[2]Formula!V:X,2,0))*H6317)/SUMIF(AD:AD,AD6317,H:H)))</f>
        <v/>
      </c>
      <c r="L6317" s="38" t="str">
        <f t="shared" si="589"/>
        <v/>
      </c>
      <c r="M6317" s="38" t="str">
        <f t="shared" si="590"/>
        <v/>
      </c>
      <c r="N6317" s="38" t="str">
        <f t="shared" si="592"/>
        <v/>
      </c>
      <c r="O6317" s="38" t="str">
        <f t="shared" si="588"/>
        <v/>
      </c>
      <c r="P6317" s="39" t="str">
        <f t="shared" si="593"/>
        <v/>
      </c>
      <c r="AC6317" s="42" t="str">
        <f>IF(B6317="","",VLOOKUP(B6317,[2]Formula!B:C,2,0))</f>
        <v/>
      </c>
      <c r="AD6317" s="43" t="str">
        <f t="shared" si="591"/>
        <v/>
      </c>
    </row>
    <row r="6318" spans="1:30" x14ac:dyDescent="0.25">
      <c r="A6318" s="64"/>
      <c r="B6318" s="64"/>
      <c r="C6318" s="66"/>
      <c r="D6318" s="67"/>
      <c r="E6318" s="64"/>
      <c r="F6318" s="64"/>
      <c r="G6318" s="37" t="str">
        <f>IF(E6318="","",IF(OR(E6318="Project Management",E6318="Project Support",E6318="Sprint Management",E6318="Sprint Support"),"NA",ROUND((((VLOOKUP(AD6318,[2]Formula!V:X,3,0)))-SUMIF(AD:AD,AD6318,H:H)),2)))</f>
        <v/>
      </c>
      <c r="H6318" s="71"/>
      <c r="I6318" s="72"/>
      <c r="J6318" s="72"/>
      <c r="K6318" s="38" t="str">
        <f>IF(E6318="","",IF(OR(E6318="Project Management",E6318="Project Support",E6318="Sprint Management",E6318="Sprint Support"),"NA",(((SUMIF(AD:AD,AD6318,H:H)/VLOOKUP(AD6318,[2]Formula!V:X,3,0))*VLOOKUP(AD6318,[2]Formula!V:X,2,0))*H6318)/SUMIF(AD:AD,AD6318,H:H)))</f>
        <v/>
      </c>
      <c r="L6318" s="38" t="str">
        <f t="shared" si="589"/>
        <v/>
      </c>
      <c r="M6318" s="38" t="str">
        <f t="shared" si="590"/>
        <v/>
      </c>
      <c r="N6318" s="38" t="str">
        <f t="shared" si="592"/>
        <v/>
      </c>
      <c r="O6318" s="38" t="str">
        <f t="shared" si="588"/>
        <v/>
      </c>
      <c r="P6318" s="39" t="str">
        <f t="shared" si="593"/>
        <v/>
      </c>
      <c r="AC6318" s="42" t="str">
        <f>IF(B6318="","",VLOOKUP(B6318,[2]Formula!B:C,2,0))</f>
        <v/>
      </c>
      <c r="AD6318" s="43" t="str">
        <f t="shared" si="591"/>
        <v/>
      </c>
    </row>
    <row r="6319" spans="1:30" x14ac:dyDescent="0.25">
      <c r="A6319" s="64"/>
      <c r="B6319" s="64"/>
      <c r="C6319" s="66"/>
      <c r="D6319" s="67"/>
      <c r="E6319" s="64"/>
      <c r="F6319" s="64"/>
      <c r="G6319" s="37" t="str">
        <f>IF(E6319="","",IF(OR(E6319="Project Management",E6319="Project Support",E6319="Sprint Management",E6319="Sprint Support"),"NA",ROUND((((VLOOKUP(AD6319,[2]Formula!V:X,3,0)))-SUMIF(AD:AD,AD6319,H:H)),2)))</f>
        <v/>
      </c>
      <c r="H6319" s="71"/>
      <c r="I6319" s="72"/>
      <c r="J6319" s="72"/>
      <c r="K6319" s="38" t="str">
        <f>IF(E6319="","",IF(OR(E6319="Project Management",E6319="Project Support",E6319="Sprint Management",E6319="Sprint Support"),"NA",(((SUMIF(AD:AD,AD6319,H:H)/VLOOKUP(AD6319,[2]Formula!V:X,3,0))*VLOOKUP(AD6319,[2]Formula!V:X,2,0))*H6319)/SUMIF(AD:AD,AD6319,H:H)))</f>
        <v/>
      </c>
      <c r="L6319" s="38" t="str">
        <f t="shared" si="589"/>
        <v/>
      </c>
      <c r="M6319" s="38" t="str">
        <f t="shared" si="590"/>
        <v/>
      </c>
      <c r="N6319" s="38" t="str">
        <f t="shared" si="592"/>
        <v/>
      </c>
      <c r="O6319" s="38" t="str">
        <f t="shared" si="588"/>
        <v/>
      </c>
      <c r="P6319" s="39" t="str">
        <f t="shared" si="593"/>
        <v/>
      </c>
      <c r="AC6319" s="42" t="str">
        <f>IF(B6319="","",VLOOKUP(B6319,[2]Formula!B:C,2,0))</f>
        <v/>
      </c>
      <c r="AD6319" s="43" t="str">
        <f t="shared" si="591"/>
        <v/>
      </c>
    </row>
    <row r="6320" spans="1:30" x14ac:dyDescent="0.25">
      <c r="A6320" s="64"/>
      <c r="B6320" s="64"/>
      <c r="C6320" s="66"/>
      <c r="D6320" s="67"/>
      <c r="E6320" s="64"/>
      <c r="F6320" s="64"/>
      <c r="G6320" s="37" t="str">
        <f>IF(E6320="","",IF(OR(E6320="Project Management",E6320="Project Support",E6320="Sprint Management",E6320="Sprint Support"),"NA",ROUND((((VLOOKUP(AD6320,[2]Formula!V:X,3,0)))-SUMIF(AD:AD,AD6320,H:H)),2)))</f>
        <v/>
      </c>
      <c r="H6320" s="71"/>
      <c r="I6320" s="72"/>
      <c r="J6320" s="72"/>
      <c r="K6320" s="38" t="str">
        <f>IF(E6320="","",IF(OR(E6320="Project Management",E6320="Project Support",E6320="Sprint Management",E6320="Sprint Support"),"NA",(((SUMIF(AD:AD,AD6320,H:H)/VLOOKUP(AD6320,[2]Formula!V:X,3,0))*VLOOKUP(AD6320,[2]Formula!V:X,2,0))*H6320)/SUMIF(AD:AD,AD6320,H:H)))</f>
        <v/>
      </c>
      <c r="L6320" s="38" t="str">
        <f t="shared" si="589"/>
        <v/>
      </c>
      <c r="M6320" s="38" t="str">
        <f t="shared" si="590"/>
        <v/>
      </c>
      <c r="N6320" s="38" t="str">
        <f t="shared" si="592"/>
        <v/>
      </c>
      <c r="O6320" s="38" t="str">
        <f t="shared" si="588"/>
        <v/>
      </c>
      <c r="P6320" s="39" t="str">
        <f t="shared" si="593"/>
        <v/>
      </c>
      <c r="AC6320" s="42" t="str">
        <f>IF(B6320="","",VLOOKUP(B6320,[2]Formula!B:C,2,0))</f>
        <v/>
      </c>
      <c r="AD6320" s="43" t="str">
        <f t="shared" si="591"/>
        <v/>
      </c>
    </row>
    <row r="6321" spans="1:30" x14ac:dyDescent="0.25">
      <c r="A6321" s="64"/>
      <c r="B6321" s="64"/>
      <c r="C6321" s="66"/>
      <c r="D6321" s="67"/>
      <c r="E6321" s="64"/>
      <c r="F6321" s="64"/>
      <c r="G6321" s="37" t="str">
        <f>IF(E6321="","",IF(OR(E6321="Project Management",E6321="Project Support",E6321="Sprint Management",E6321="Sprint Support"),"NA",ROUND((((VLOOKUP(AD6321,[2]Formula!V:X,3,0)))-SUMIF(AD:AD,AD6321,H:H)),2)))</f>
        <v/>
      </c>
      <c r="H6321" s="71"/>
      <c r="I6321" s="72"/>
      <c r="J6321" s="72"/>
      <c r="K6321" s="38" t="str">
        <f>IF(E6321="","",IF(OR(E6321="Project Management",E6321="Project Support",E6321="Sprint Management",E6321="Sprint Support"),"NA",(((SUMIF(AD:AD,AD6321,H:H)/VLOOKUP(AD6321,[2]Formula!V:X,3,0))*VLOOKUP(AD6321,[2]Formula!V:X,2,0))*H6321)/SUMIF(AD:AD,AD6321,H:H)))</f>
        <v/>
      </c>
      <c r="L6321" s="38" t="str">
        <f t="shared" si="589"/>
        <v/>
      </c>
      <c r="M6321" s="38" t="str">
        <f t="shared" si="590"/>
        <v/>
      </c>
      <c r="N6321" s="38" t="str">
        <f t="shared" si="592"/>
        <v/>
      </c>
      <c r="O6321" s="38" t="str">
        <f t="shared" si="588"/>
        <v/>
      </c>
      <c r="P6321" s="39" t="str">
        <f t="shared" si="593"/>
        <v/>
      </c>
      <c r="AC6321" s="42" t="str">
        <f>IF(B6321="","",VLOOKUP(B6321,[2]Formula!B:C,2,0))</f>
        <v/>
      </c>
      <c r="AD6321" s="43" t="str">
        <f t="shared" si="591"/>
        <v/>
      </c>
    </row>
    <row r="6322" spans="1:30" x14ac:dyDescent="0.25">
      <c r="A6322" s="64"/>
      <c r="B6322" s="64"/>
      <c r="C6322" s="66"/>
      <c r="D6322" s="67"/>
      <c r="E6322" s="64"/>
      <c r="F6322" s="64"/>
      <c r="G6322" s="37" t="str">
        <f>IF(E6322="","",IF(OR(E6322="Project Management",E6322="Project Support",E6322="Sprint Management",E6322="Sprint Support"),"NA",ROUND((((VLOOKUP(AD6322,[2]Formula!V:X,3,0)))-SUMIF(AD:AD,AD6322,H:H)),2)))</f>
        <v/>
      </c>
      <c r="H6322" s="71"/>
      <c r="I6322" s="72"/>
      <c r="J6322" s="72"/>
      <c r="K6322" s="38" t="str">
        <f>IF(E6322="","",IF(OR(E6322="Project Management",E6322="Project Support",E6322="Sprint Management",E6322="Sprint Support"),"NA",(((SUMIF(AD:AD,AD6322,H:H)/VLOOKUP(AD6322,[2]Formula!V:X,3,0))*VLOOKUP(AD6322,[2]Formula!V:X,2,0))*H6322)/SUMIF(AD:AD,AD6322,H:H)))</f>
        <v/>
      </c>
      <c r="L6322" s="38" t="str">
        <f t="shared" si="589"/>
        <v/>
      </c>
      <c r="M6322" s="38" t="str">
        <f t="shared" si="590"/>
        <v/>
      </c>
      <c r="N6322" s="38" t="str">
        <f t="shared" si="592"/>
        <v/>
      </c>
      <c r="O6322" s="38" t="str">
        <f t="shared" si="588"/>
        <v/>
      </c>
      <c r="P6322" s="39" t="str">
        <f t="shared" si="593"/>
        <v/>
      </c>
      <c r="AC6322" s="42" t="str">
        <f>IF(B6322="","",VLOOKUP(B6322,[2]Formula!B:C,2,0))</f>
        <v/>
      </c>
      <c r="AD6322" s="43" t="str">
        <f t="shared" si="591"/>
        <v/>
      </c>
    </row>
    <row r="6323" spans="1:30" x14ac:dyDescent="0.25">
      <c r="A6323" s="64"/>
      <c r="B6323" s="64"/>
      <c r="C6323" s="66"/>
      <c r="D6323" s="67"/>
      <c r="E6323" s="64"/>
      <c r="F6323" s="64"/>
      <c r="G6323" s="37" t="str">
        <f>IF(E6323="","",IF(OR(E6323="Project Management",E6323="Project Support",E6323="Sprint Management",E6323="Sprint Support"),"NA",ROUND((((VLOOKUP(AD6323,[2]Formula!V:X,3,0)))-SUMIF(AD:AD,AD6323,H:H)),2)))</f>
        <v/>
      </c>
      <c r="H6323" s="71"/>
      <c r="I6323" s="72"/>
      <c r="J6323" s="72"/>
      <c r="K6323" s="38" t="str">
        <f>IF(E6323="","",IF(OR(E6323="Project Management",E6323="Project Support",E6323="Sprint Management",E6323="Sprint Support"),"NA",(((SUMIF(AD:AD,AD6323,H:H)/VLOOKUP(AD6323,[2]Formula!V:X,3,0))*VLOOKUP(AD6323,[2]Formula!V:X,2,0))*H6323)/SUMIF(AD:AD,AD6323,H:H)))</f>
        <v/>
      </c>
      <c r="L6323" s="38" t="str">
        <f t="shared" si="589"/>
        <v/>
      </c>
      <c r="M6323" s="38" t="str">
        <f t="shared" si="590"/>
        <v/>
      </c>
      <c r="N6323" s="38" t="str">
        <f t="shared" si="592"/>
        <v/>
      </c>
      <c r="O6323" s="38" t="str">
        <f t="shared" si="588"/>
        <v/>
      </c>
      <c r="P6323" s="39" t="str">
        <f t="shared" si="593"/>
        <v/>
      </c>
      <c r="AC6323" s="42" t="str">
        <f>IF(B6323="","",VLOOKUP(B6323,[2]Formula!B:C,2,0))</f>
        <v/>
      </c>
      <c r="AD6323" s="43" t="str">
        <f t="shared" si="591"/>
        <v/>
      </c>
    </row>
    <row r="6324" spans="1:30" x14ac:dyDescent="0.25">
      <c r="A6324" s="64"/>
      <c r="B6324" s="64"/>
      <c r="C6324" s="66"/>
      <c r="D6324" s="67"/>
      <c r="E6324" s="64"/>
      <c r="F6324" s="64"/>
      <c r="G6324" s="37" t="str">
        <f>IF(E6324="","",IF(OR(E6324="Project Management",E6324="Project Support",E6324="Sprint Management",E6324="Sprint Support"),"NA",ROUND((((VLOOKUP(AD6324,[2]Formula!V:X,3,0)))-SUMIF(AD:AD,AD6324,H:H)),2)))</f>
        <v/>
      </c>
      <c r="H6324" s="71"/>
      <c r="I6324" s="72"/>
      <c r="J6324" s="72"/>
      <c r="K6324" s="38" t="str">
        <f>IF(E6324="","",IF(OR(E6324="Project Management",E6324="Project Support",E6324="Sprint Management",E6324="Sprint Support"),"NA",(((SUMIF(AD:AD,AD6324,H:H)/VLOOKUP(AD6324,[2]Formula!V:X,3,0))*VLOOKUP(AD6324,[2]Formula!V:X,2,0))*H6324)/SUMIF(AD:AD,AD6324,H:H)))</f>
        <v/>
      </c>
      <c r="L6324" s="38" t="str">
        <f t="shared" si="589"/>
        <v/>
      </c>
      <c r="M6324" s="38" t="str">
        <f t="shared" si="590"/>
        <v/>
      </c>
      <c r="N6324" s="38" t="str">
        <f t="shared" si="592"/>
        <v/>
      </c>
      <c r="O6324" s="38" t="str">
        <f t="shared" si="588"/>
        <v/>
      </c>
      <c r="P6324" s="39" t="str">
        <f t="shared" si="593"/>
        <v/>
      </c>
      <c r="AC6324" s="42" t="str">
        <f>IF(B6324="","",VLOOKUP(B6324,[2]Formula!B:C,2,0))</f>
        <v/>
      </c>
      <c r="AD6324" s="43" t="str">
        <f t="shared" si="591"/>
        <v/>
      </c>
    </row>
    <row r="6325" spans="1:30" x14ac:dyDescent="0.25">
      <c r="A6325" s="64"/>
      <c r="B6325" s="64"/>
      <c r="C6325" s="66"/>
      <c r="D6325" s="67"/>
      <c r="E6325" s="64"/>
      <c r="F6325" s="64"/>
      <c r="G6325" s="37" t="str">
        <f>IF(E6325="","",IF(OR(E6325="Project Management",E6325="Project Support",E6325="Sprint Management",E6325="Sprint Support"),"NA",ROUND((((VLOOKUP(AD6325,[2]Formula!V:X,3,0)))-SUMIF(AD:AD,AD6325,H:H)),2)))</f>
        <v/>
      </c>
      <c r="H6325" s="71"/>
      <c r="I6325" s="72"/>
      <c r="J6325" s="72"/>
      <c r="K6325" s="38" t="str">
        <f>IF(E6325="","",IF(OR(E6325="Project Management",E6325="Project Support",E6325="Sprint Management",E6325="Sprint Support"),"NA",(((SUMIF(AD:AD,AD6325,H:H)/VLOOKUP(AD6325,[2]Formula!V:X,3,0))*VLOOKUP(AD6325,[2]Formula!V:X,2,0))*H6325)/SUMIF(AD:AD,AD6325,H:H)))</f>
        <v/>
      </c>
      <c r="L6325" s="38" t="str">
        <f t="shared" si="589"/>
        <v/>
      </c>
      <c r="M6325" s="38" t="str">
        <f t="shared" si="590"/>
        <v/>
      </c>
      <c r="N6325" s="38" t="str">
        <f t="shared" si="592"/>
        <v/>
      </c>
      <c r="O6325" s="38" t="str">
        <f t="shared" ref="O6325:O6388" si="594">IFERROR(L6325/M6325,"")</f>
        <v/>
      </c>
      <c r="P6325" s="39" t="str">
        <f t="shared" si="593"/>
        <v/>
      </c>
      <c r="AC6325" s="42" t="str">
        <f>IF(B6325="","",VLOOKUP(B6325,[2]Formula!B:C,2,0))</f>
        <v/>
      </c>
      <c r="AD6325" s="43" t="str">
        <f t="shared" si="591"/>
        <v/>
      </c>
    </row>
    <row r="6326" spans="1:30" x14ac:dyDescent="0.25">
      <c r="A6326" s="64"/>
      <c r="B6326" s="64"/>
      <c r="C6326" s="66"/>
      <c r="D6326" s="67"/>
      <c r="E6326" s="64"/>
      <c r="F6326" s="64"/>
      <c r="G6326" s="37" t="str">
        <f>IF(E6326="","",IF(OR(E6326="Project Management",E6326="Project Support",E6326="Sprint Management",E6326="Sprint Support"),"NA",ROUND((((VLOOKUP(AD6326,[2]Formula!V:X,3,0)))-SUMIF(AD:AD,AD6326,H:H)),2)))</f>
        <v/>
      </c>
      <c r="H6326" s="71"/>
      <c r="I6326" s="72"/>
      <c r="J6326" s="72"/>
      <c r="K6326" s="38" t="str">
        <f>IF(E6326="","",IF(OR(E6326="Project Management",E6326="Project Support",E6326="Sprint Management",E6326="Sprint Support"),"NA",(((SUMIF(AD:AD,AD6326,H:H)/VLOOKUP(AD6326,[2]Formula!V:X,3,0))*VLOOKUP(AD6326,[2]Formula!V:X,2,0))*H6326)/SUMIF(AD:AD,AD6326,H:H)))</f>
        <v/>
      </c>
      <c r="L6326" s="38" t="str">
        <f t="shared" si="589"/>
        <v/>
      </c>
      <c r="M6326" s="38" t="str">
        <f t="shared" si="590"/>
        <v/>
      </c>
      <c r="N6326" s="38" t="str">
        <f t="shared" si="592"/>
        <v/>
      </c>
      <c r="O6326" s="38" t="str">
        <f t="shared" si="594"/>
        <v/>
      </c>
      <c r="P6326" s="39" t="str">
        <f t="shared" si="593"/>
        <v/>
      </c>
      <c r="AC6326" s="42" t="str">
        <f>IF(B6326="","",VLOOKUP(B6326,[2]Formula!B:C,2,0))</f>
        <v/>
      </c>
      <c r="AD6326" s="43" t="str">
        <f t="shared" si="591"/>
        <v/>
      </c>
    </row>
    <row r="6327" spans="1:30" x14ac:dyDescent="0.25">
      <c r="A6327" s="64"/>
      <c r="B6327" s="64"/>
      <c r="C6327" s="66"/>
      <c r="D6327" s="67"/>
      <c r="E6327" s="64"/>
      <c r="F6327" s="64"/>
      <c r="G6327" s="37" t="str">
        <f>IF(E6327="","",IF(OR(E6327="Project Management",E6327="Project Support",E6327="Sprint Management",E6327="Sprint Support"),"NA",ROUND((((VLOOKUP(AD6327,[2]Formula!V:X,3,0)))-SUMIF(AD:AD,AD6327,H:H)),2)))</f>
        <v/>
      </c>
      <c r="H6327" s="71"/>
      <c r="I6327" s="72"/>
      <c r="J6327" s="72"/>
      <c r="K6327" s="38" t="str">
        <f>IF(E6327="","",IF(OR(E6327="Project Management",E6327="Project Support",E6327="Sprint Management",E6327="Sprint Support"),"NA",(((SUMIF(AD:AD,AD6327,H:H)/VLOOKUP(AD6327,[2]Formula!V:X,3,0))*VLOOKUP(AD6327,[2]Formula!V:X,2,0))*H6327)/SUMIF(AD:AD,AD6327,H:H)))</f>
        <v/>
      </c>
      <c r="L6327" s="38" t="str">
        <f t="shared" si="589"/>
        <v/>
      </c>
      <c r="M6327" s="38" t="str">
        <f t="shared" si="590"/>
        <v/>
      </c>
      <c r="N6327" s="38" t="str">
        <f t="shared" si="592"/>
        <v/>
      </c>
      <c r="O6327" s="38" t="str">
        <f t="shared" si="594"/>
        <v/>
      </c>
      <c r="P6327" s="39" t="str">
        <f t="shared" si="593"/>
        <v/>
      </c>
      <c r="AC6327" s="42" t="str">
        <f>IF(B6327="","",VLOOKUP(B6327,[2]Formula!B:C,2,0))</f>
        <v/>
      </c>
      <c r="AD6327" s="43" t="str">
        <f t="shared" si="591"/>
        <v/>
      </c>
    </row>
    <row r="6328" spans="1:30" x14ac:dyDescent="0.25">
      <c r="A6328" s="64"/>
      <c r="B6328" s="64"/>
      <c r="C6328" s="66"/>
      <c r="D6328" s="67"/>
      <c r="E6328" s="64"/>
      <c r="F6328" s="64"/>
      <c r="G6328" s="37" t="str">
        <f>IF(E6328="","",IF(OR(E6328="Project Management",E6328="Project Support",E6328="Sprint Management",E6328="Sprint Support"),"NA",ROUND((((VLOOKUP(AD6328,[2]Formula!V:X,3,0)))-SUMIF(AD:AD,AD6328,H:H)),2)))</f>
        <v/>
      </c>
      <c r="H6328" s="71"/>
      <c r="I6328" s="72"/>
      <c r="J6328" s="72"/>
      <c r="K6328" s="38" t="str">
        <f>IF(E6328="","",IF(OR(E6328="Project Management",E6328="Project Support",E6328="Sprint Management",E6328="Sprint Support"),"NA",(((SUMIF(AD:AD,AD6328,H:H)/VLOOKUP(AD6328,[2]Formula!V:X,3,0))*VLOOKUP(AD6328,[2]Formula!V:X,2,0))*H6328)/SUMIF(AD:AD,AD6328,H:H)))</f>
        <v/>
      </c>
      <c r="L6328" s="38" t="str">
        <f t="shared" si="589"/>
        <v/>
      </c>
      <c r="M6328" s="38" t="str">
        <f t="shared" si="590"/>
        <v/>
      </c>
      <c r="N6328" s="38" t="str">
        <f t="shared" si="592"/>
        <v/>
      </c>
      <c r="O6328" s="38" t="str">
        <f t="shared" si="594"/>
        <v/>
      </c>
      <c r="P6328" s="39" t="str">
        <f t="shared" si="593"/>
        <v/>
      </c>
      <c r="AC6328" s="42" t="str">
        <f>IF(B6328="","",VLOOKUP(B6328,[2]Formula!B:C,2,0))</f>
        <v/>
      </c>
      <c r="AD6328" s="43" t="str">
        <f t="shared" si="591"/>
        <v/>
      </c>
    </row>
    <row r="6329" spans="1:30" x14ac:dyDescent="0.25">
      <c r="A6329" s="64"/>
      <c r="B6329" s="64"/>
      <c r="C6329" s="66"/>
      <c r="D6329" s="67"/>
      <c r="E6329" s="64"/>
      <c r="F6329" s="64"/>
      <c r="G6329" s="37" t="str">
        <f>IF(E6329="","",IF(OR(E6329="Project Management",E6329="Project Support",E6329="Sprint Management",E6329="Sprint Support"),"NA",ROUND((((VLOOKUP(AD6329,[2]Formula!V:X,3,0)))-SUMIF(AD:AD,AD6329,H:H)),2)))</f>
        <v/>
      </c>
      <c r="H6329" s="71"/>
      <c r="I6329" s="72"/>
      <c r="J6329" s="72"/>
      <c r="K6329" s="38" t="str">
        <f>IF(E6329="","",IF(OR(E6329="Project Management",E6329="Project Support",E6329="Sprint Management",E6329="Sprint Support"),"NA",(((SUMIF(AD:AD,AD6329,H:H)/VLOOKUP(AD6329,[2]Formula!V:X,3,0))*VLOOKUP(AD6329,[2]Formula!V:X,2,0))*H6329)/SUMIF(AD:AD,AD6329,H:H)))</f>
        <v/>
      </c>
      <c r="L6329" s="38" t="str">
        <f t="shared" si="589"/>
        <v/>
      </c>
      <c r="M6329" s="38" t="str">
        <f t="shared" si="590"/>
        <v/>
      </c>
      <c r="N6329" s="38" t="str">
        <f t="shared" si="592"/>
        <v/>
      </c>
      <c r="O6329" s="38" t="str">
        <f t="shared" si="594"/>
        <v/>
      </c>
      <c r="P6329" s="39" t="str">
        <f t="shared" si="593"/>
        <v/>
      </c>
      <c r="AC6329" s="42" t="str">
        <f>IF(B6329="","",VLOOKUP(B6329,[2]Formula!B:C,2,0))</f>
        <v/>
      </c>
      <c r="AD6329" s="43" t="str">
        <f t="shared" si="591"/>
        <v/>
      </c>
    </row>
    <row r="6330" spans="1:30" x14ac:dyDescent="0.25">
      <c r="A6330" s="64"/>
      <c r="B6330" s="64"/>
      <c r="C6330" s="66"/>
      <c r="D6330" s="67"/>
      <c r="E6330" s="64"/>
      <c r="F6330" s="64"/>
      <c r="G6330" s="37" t="str">
        <f>IF(E6330="","",IF(OR(E6330="Project Management",E6330="Project Support",E6330="Sprint Management",E6330="Sprint Support"),"NA",ROUND((((VLOOKUP(AD6330,[2]Formula!V:X,3,0)))-SUMIF(AD:AD,AD6330,H:H)),2)))</f>
        <v/>
      </c>
      <c r="H6330" s="71"/>
      <c r="I6330" s="72"/>
      <c r="J6330" s="72"/>
      <c r="K6330" s="38" t="str">
        <f>IF(E6330="","",IF(OR(E6330="Project Management",E6330="Project Support",E6330="Sprint Management",E6330="Sprint Support"),"NA",(((SUMIF(AD:AD,AD6330,H:H)/VLOOKUP(AD6330,[2]Formula!V:X,3,0))*VLOOKUP(AD6330,[2]Formula!V:X,2,0))*H6330)/SUMIF(AD:AD,AD6330,H:H)))</f>
        <v/>
      </c>
      <c r="L6330" s="38" t="str">
        <f t="shared" si="589"/>
        <v/>
      </c>
      <c r="M6330" s="38" t="str">
        <f t="shared" si="590"/>
        <v/>
      </c>
      <c r="N6330" s="38" t="str">
        <f t="shared" si="592"/>
        <v/>
      </c>
      <c r="O6330" s="38" t="str">
        <f t="shared" si="594"/>
        <v/>
      </c>
      <c r="P6330" s="39" t="str">
        <f t="shared" si="593"/>
        <v/>
      </c>
      <c r="AC6330" s="42" t="str">
        <f>IF(B6330="","",VLOOKUP(B6330,[2]Formula!B:C,2,0))</f>
        <v/>
      </c>
      <c r="AD6330" s="43" t="str">
        <f t="shared" si="591"/>
        <v/>
      </c>
    </row>
    <row r="6331" spans="1:30" x14ac:dyDescent="0.25">
      <c r="A6331" s="64"/>
      <c r="B6331" s="64"/>
      <c r="C6331" s="66"/>
      <c r="D6331" s="67"/>
      <c r="E6331" s="64"/>
      <c r="F6331" s="64"/>
      <c r="G6331" s="37" t="str">
        <f>IF(E6331="","",IF(OR(E6331="Project Management",E6331="Project Support",E6331="Sprint Management",E6331="Sprint Support"),"NA",ROUND((((VLOOKUP(AD6331,[2]Formula!V:X,3,0)))-SUMIF(AD:AD,AD6331,H:H)),2)))</f>
        <v/>
      </c>
      <c r="H6331" s="71"/>
      <c r="I6331" s="72"/>
      <c r="J6331" s="72"/>
      <c r="K6331" s="38" t="str">
        <f>IF(E6331="","",IF(OR(E6331="Project Management",E6331="Project Support",E6331="Sprint Management",E6331="Sprint Support"),"NA",(((SUMIF(AD:AD,AD6331,H:H)/VLOOKUP(AD6331,[2]Formula!V:X,3,0))*VLOOKUP(AD6331,[2]Formula!V:X,2,0))*H6331)/SUMIF(AD:AD,AD6331,H:H)))</f>
        <v/>
      </c>
      <c r="L6331" s="38" t="str">
        <f t="shared" si="589"/>
        <v/>
      </c>
      <c r="M6331" s="38" t="str">
        <f t="shared" si="590"/>
        <v/>
      </c>
      <c r="N6331" s="38" t="str">
        <f t="shared" si="592"/>
        <v/>
      </c>
      <c r="O6331" s="38" t="str">
        <f t="shared" si="594"/>
        <v/>
      </c>
      <c r="P6331" s="39" t="str">
        <f t="shared" si="593"/>
        <v/>
      </c>
      <c r="AC6331" s="42" t="str">
        <f>IF(B6331="","",VLOOKUP(B6331,[2]Formula!B:C,2,0))</f>
        <v/>
      </c>
      <c r="AD6331" s="43" t="str">
        <f t="shared" si="591"/>
        <v/>
      </c>
    </row>
    <row r="6332" spans="1:30" x14ac:dyDescent="0.25">
      <c r="A6332" s="64"/>
      <c r="B6332" s="64"/>
      <c r="C6332" s="66"/>
      <c r="D6332" s="67"/>
      <c r="E6332" s="64"/>
      <c r="F6332" s="64"/>
      <c r="G6332" s="37" t="str">
        <f>IF(E6332="","",IF(OR(E6332="Project Management",E6332="Project Support",E6332="Sprint Management",E6332="Sprint Support"),"NA",ROUND((((VLOOKUP(AD6332,[2]Formula!V:X,3,0)))-SUMIF(AD:AD,AD6332,H:H)),2)))</f>
        <v/>
      </c>
      <c r="H6332" s="71"/>
      <c r="I6332" s="72"/>
      <c r="J6332" s="72"/>
      <c r="K6332" s="38" t="str">
        <f>IF(E6332="","",IF(OR(E6332="Project Management",E6332="Project Support",E6332="Sprint Management",E6332="Sprint Support"),"NA",(((SUMIF(AD:AD,AD6332,H:H)/VLOOKUP(AD6332,[2]Formula!V:X,3,0))*VLOOKUP(AD6332,[2]Formula!V:X,2,0))*H6332)/SUMIF(AD:AD,AD6332,H:H)))</f>
        <v/>
      </c>
      <c r="L6332" s="38" t="str">
        <f t="shared" si="589"/>
        <v/>
      </c>
      <c r="M6332" s="38" t="str">
        <f t="shared" si="590"/>
        <v/>
      </c>
      <c r="N6332" s="38" t="str">
        <f t="shared" si="592"/>
        <v/>
      </c>
      <c r="O6332" s="38" t="str">
        <f t="shared" si="594"/>
        <v/>
      </c>
      <c r="P6332" s="39" t="str">
        <f t="shared" si="593"/>
        <v/>
      </c>
      <c r="AC6332" s="42" t="str">
        <f>IF(B6332="","",VLOOKUP(B6332,[2]Formula!B:C,2,0))</f>
        <v/>
      </c>
      <c r="AD6332" s="43" t="str">
        <f t="shared" si="591"/>
        <v/>
      </c>
    </row>
    <row r="6333" spans="1:30" x14ac:dyDescent="0.25">
      <c r="A6333" s="64"/>
      <c r="B6333" s="64"/>
      <c r="C6333" s="66"/>
      <c r="D6333" s="67"/>
      <c r="E6333" s="64"/>
      <c r="F6333" s="64"/>
      <c r="G6333" s="37" t="str">
        <f>IF(E6333="","",IF(OR(E6333="Project Management",E6333="Project Support",E6333="Sprint Management",E6333="Sprint Support"),"NA",ROUND((((VLOOKUP(AD6333,[2]Formula!V:X,3,0)))-SUMIF(AD:AD,AD6333,H:H)),2)))</f>
        <v/>
      </c>
      <c r="H6333" s="71"/>
      <c r="I6333" s="72"/>
      <c r="J6333" s="72"/>
      <c r="K6333" s="38" t="str">
        <f>IF(E6333="","",IF(OR(E6333="Project Management",E6333="Project Support",E6333="Sprint Management",E6333="Sprint Support"),"NA",(((SUMIF(AD:AD,AD6333,H:H)/VLOOKUP(AD6333,[2]Formula!V:X,3,0))*VLOOKUP(AD6333,[2]Formula!V:X,2,0))*H6333)/SUMIF(AD:AD,AD6333,H:H)))</f>
        <v/>
      </c>
      <c r="L6333" s="38" t="str">
        <f t="shared" si="589"/>
        <v/>
      </c>
      <c r="M6333" s="38" t="str">
        <f t="shared" si="590"/>
        <v/>
      </c>
      <c r="N6333" s="38" t="str">
        <f t="shared" si="592"/>
        <v/>
      </c>
      <c r="O6333" s="38" t="str">
        <f t="shared" si="594"/>
        <v/>
      </c>
      <c r="P6333" s="39" t="str">
        <f t="shared" si="593"/>
        <v/>
      </c>
      <c r="AC6333" s="42" t="str">
        <f>IF(B6333="","",VLOOKUP(B6333,[2]Formula!B:C,2,0))</f>
        <v/>
      </c>
      <c r="AD6333" s="43" t="str">
        <f t="shared" si="591"/>
        <v/>
      </c>
    </row>
    <row r="6334" spans="1:30" x14ac:dyDescent="0.25">
      <c r="A6334" s="64"/>
      <c r="B6334" s="64"/>
      <c r="C6334" s="66"/>
      <c r="D6334" s="67"/>
      <c r="E6334" s="64"/>
      <c r="F6334" s="64"/>
      <c r="G6334" s="37" t="str">
        <f>IF(E6334="","",IF(OR(E6334="Project Management",E6334="Project Support",E6334="Sprint Management",E6334="Sprint Support"),"NA",ROUND((((VLOOKUP(AD6334,[2]Formula!V:X,3,0)))-SUMIF(AD:AD,AD6334,H:H)),2)))</f>
        <v/>
      </c>
      <c r="H6334" s="71"/>
      <c r="I6334" s="72"/>
      <c r="J6334" s="72"/>
      <c r="K6334" s="38" t="str">
        <f>IF(E6334="","",IF(OR(E6334="Project Management",E6334="Project Support",E6334="Sprint Management",E6334="Sprint Support"),"NA",(((SUMIF(AD:AD,AD6334,H:H)/VLOOKUP(AD6334,[2]Formula!V:X,3,0))*VLOOKUP(AD6334,[2]Formula!V:X,2,0))*H6334)/SUMIF(AD:AD,AD6334,H:H)))</f>
        <v/>
      </c>
      <c r="L6334" s="38" t="str">
        <f t="shared" si="589"/>
        <v/>
      </c>
      <c r="M6334" s="38" t="str">
        <f t="shared" si="590"/>
        <v/>
      </c>
      <c r="N6334" s="38" t="str">
        <f t="shared" si="592"/>
        <v/>
      </c>
      <c r="O6334" s="38" t="str">
        <f t="shared" si="594"/>
        <v/>
      </c>
      <c r="P6334" s="39" t="str">
        <f t="shared" si="593"/>
        <v/>
      </c>
      <c r="AC6334" s="42" t="str">
        <f>IF(B6334="","",VLOOKUP(B6334,[2]Formula!B:C,2,0))</f>
        <v/>
      </c>
      <c r="AD6334" s="43" t="str">
        <f t="shared" si="591"/>
        <v/>
      </c>
    </row>
    <row r="6335" spans="1:30" x14ac:dyDescent="0.25">
      <c r="A6335" s="64"/>
      <c r="B6335" s="64"/>
      <c r="C6335" s="66"/>
      <c r="D6335" s="67"/>
      <c r="E6335" s="64"/>
      <c r="F6335" s="64"/>
      <c r="G6335" s="37" t="str">
        <f>IF(E6335="","",IF(OR(E6335="Project Management",E6335="Project Support",E6335="Sprint Management",E6335="Sprint Support"),"NA",ROUND((((VLOOKUP(AD6335,[2]Formula!V:X,3,0)))-SUMIF(AD:AD,AD6335,H:H)),2)))</f>
        <v/>
      </c>
      <c r="H6335" s="71"/>
      <c r="I6335" s="72"/>
      <c r="J6335" s="72"/>
      <c r="K6335" s="38" t="str">
        <f>IF(E6335="","",IF(OR(E6335="Project Management",E6335="Project Support",E6335="Sprint Management",E6335="Sprint Support"),"NA",(((SUMIF(AD:AD,AD6335,H:H)/VLOOKUP(AD6335,[2]Formula!V:X,3,0))*VLOOKUP(AD6335,[2]Formula!V:X,2,0))*H6335)/SUMIF(AD:AD,AD6335,H:H)))</f>
        <v/>
      </c>
      <c r="L6335" s="38" t="str">
        <f t="shared" si="589"/>
        <v/>
      </c>
      <c r="M6335" s="38" t="str">
        <f t="shared" si="590"/>
        <v/>
      </c>
      <c r="N6335" s="38" t="str">
        <f t="shared" si="592"/>
        <v/>
      </c>
      <c r="O6335" s="38" t="str">
        <f t="shared" si="594"/>
        <v/>
      </c>
      <c r="P6335" s="39" t="str">
        <f t="shared" si="593"/>
        <v/>
      </c>
      <c r="AC6335" s="42" t="str">
        <f>IF(B6335="","",VLOOKUP(B6335,[2]Formula!B:C,2,0))</f>
        <v/>
      </c>
      <c r="AD6335" s="43" t="str">
        <f t="shared" si="591"/>
        <v/>
      </c>
    </row>
    <row r="6336" spans="1:30" x14ac:dyDescent="0.25">
      <c r="A6336" s="64"/>
      <c r="B6336" s="64"/>
      <c r="C6336" s="66"/>
      <c r="D6336" s="67"/>
      <c r="E6336" s="64"/>
      <c r="F6336" s="64"/>
      <c r="G6336" s="37" t="str">
        <f>IF(E6336="","",IF(OR(E6336="Project Management",E6336="Project Support",E6336="Sprint Management",E6336="Sprint Support"),"NA",ROUND((((VLOOKUP(AD6336,[2]Formula!V:X,3,0)))-SUMIF(AD:AD,AD6336,H:H)),2)))</f>
        <v/>
      </c>
      <c r="H6336" s="71"/>
      <c r="I6336" s="72"/>
      <c r="J6336" s="72"/>
      <c r="K6336" s="38" t="str">
        <f>IF(E6336="","",IF(OR(E6336="Project Management",E6336="Project Support",E6336="Sprint Management",E6336="Sprint Support"),"NA",(((SUMIF(AD:AD,AD6336,H:H)/VLOOKUP(AD6336,[2]Formula!V:X,3,0))*VLOOKUP(AD6336,[2]Formula!V:X,2,0))*H6336)/SUMIF(AD:AD,AD6336,H:H)))</f>
        <v/>
      </c>
      <c r="L6336" s="38" t="str">
        <f t="shared" si="589"/>
        <v/>
      </c>
      <c r="M6336" s="38" t="str">
        <f t="shared" si="590"/>
        <v/>
      </c>
      <c r="N6336" s="38" t="str">
        <f t="shared" si="592"/>
        <v/>
      </c>
      <c r="O6336" s="38" t="str">
        <f t="shared" si="594"/>
        <v/>
      </c>
      <c r="P6336" s="39" t="str">
        <f t="shared" si="593"/>
        <v/>
      </c>
      <c r="AC6336" s="42" t="str">
        <f>IF(B6336="","",VLOOKUP(B6336,[2]Formula!B:C,2,0))</f>
        <v/>
      </c>
      <c r="AD6336" s="43" t="str">
        <f t="shared" si="591"/>
        <v/>
      </c>
    </row>
    <row r="6337" spans="1:30" x14ac:dyDescent="0.25">
      <c r="A6337" s="64"/>
      <c r="B6337" s="64"/>
      <c r="C6337" s="66"/>
      <c r="D6337" s="67"/>
      <c r="E6337" s="64"/>
      <c r="F6337" s="64"/>
      <c r="G6337" s="37" t="str">
        <f>IF(E6337="","",IF(OR(E6337="Project Management",E6337="Project Support",E6337="Sprint Management",E6337="Sprint Support"),"NA",ROUND((((VLOOKUP(AD6337,[2]Formula!V:X,3,0)))-SUMIF(AD:AD,AD6337,H:H)),2)))</f>
        <v/>
      </c>
      <c r="H6337" s="71"/>
      <c r="I6337" s="72"/>
      <c r="J6337" s="72"/>
      <c r="K6337" s="38" t="str">
        <f>IF(E6337="","",IF(OR(E6337="Project Management",E6337="Project Support",E6337="Sprint Management",E6337="Sprint Support"),"NA",(((SUMIF(AD:AD,AD6337,H:H)/VLOOKUP(AD6337,[2]Formula!V:X,3,0))*VLOOKUP(AD6337,[2]Formula!V:X,2,0))*H6337)/SUMIF(AD:AD,AD6337,H:H)))</f>
        <v/>
      </c>
      <c r="L6337" s="38" t="str">
        <f t="shared" si="589"/>
        <v/>
      </c>
      <c r="M6337" s="38" t="str">
        <f t="shared" si="590"/>
        <v/>
      </c>
      <c r="N6337" s="38" t="str">
        <f t="shared" si="592"/>
        <v/>
      </c>
      <c r="O6337" s="38" t="str">
        <f t="shared" si="594"/>
        <v/>
      </c>
      <c r="P6337" s="39" t="str">
        <f t="shared" si="593"/>
        <v/>
      </c>
      <c r="AC6337" s="42" t="str">
        <f>IF(B6337="","",VLOOKUP(B6337,[2]Formula!B:C,2,0))</f>
        <v/>
      </c>
      <c r="AD6337" s="43" t="str">
        <f t="shared" si="591"/>
        <v/>
      </c>
    </row>
    <row r="6338" spans="1:30" x14ac:dyDescent="0.25">
      <c r="A6338" s="64"/>
      <c r="B6338" s="64"/>
      <c r="C6338" s="66"/>
      <c r="D6338" s="67"/>
      <c r="E6338" s="64"/>
      <c r="F6338" s="64"/>
      <c r="G6338" s="37" t="str">
        <f>IF(E6338="","",IF(OR(E6338="Project Management",E6338="Project Support",E6338="Sprint Management",E6338="Sprint Support"),"NA",ROUND((((VLOOKUP(AD6338,[2]Formula!V:X,3,0)))-SUMIF(AD:AD,AD6338,H:H)),2)))</f>
        <v/>
      </c>
      <c r="H6338" s="71"/>
      <c r="I6338" s="72"/>
      <c r="J6338" s="72"/>
      <c r="K6338" s="38" t="str">
        <f>IF(E6338="","",IF(OR(E6338="Project Management",E6338="Project Support",E6338="Sprint Management",E6338="Sprint Support"),"NA",(((SUMIF(AD:AD,AD6338,H:H)/VLOOKUP(AD6338,[2]Formula!V:X,3,0))*VLOOKUP(AD6338,[2]Formula!V:X,2,0))*H6338)/SUMIF(AD:AD,AD6338,H:H)))</f>
        <v/>
      </c>
      <c r="L6338" s="38" t="str">
        <f t="shared" ref="L6338:L6401" si="595">IFERROR(IF(K6338="NA",(H6338/I6338),(K6338/I6338)),"")</f>
        <v/>
      </c>
      <c r="M6338" s="38" t="str">
        <f t="shared" ref="M6338:M6401" si="596">IFERROR(IF(K6338="NA",1,(K6338/H6338)),"")</f>
        <v/>
      </c>
      <c r="N6338" s="38" t="str">
        <f t="shared" si="592"/>
        <v/>
      </c>
      <c r="O6338" s="38" t="str">
        <f t="shared" si="594"/>
        <v/>
      </c>
      <c r="P6338" s="39" t="str">
        <f t="shared" si="593"/>
        <v/>
      </c>
      <c r="AC6338" s="42" t="str">
        <f>IF(B6338="","",VLOOKUP(B6338,[2]Formula!B:C,2,0))</f>
        <v/>
      </c>
      <c r="AD6338" s="43" t="str">
        <f t="shared" ref="AD6338:AD6401" si="597">IF(B6338="","",CONCATENATE(B6338,"_",E6338))</f>
        <v/>
      </c>
    </row>
    <row r="6339" spans="1:30" x14ac:dyDescent="0.25">
      <c r="A6339" s="64"/>
      <c r="B6339" s="64"/>
      <c r="C6339" s="66"/>
      <c r="D6339" s="67"/>
      <c r="E6339" s="64"/>
      <c r="F6339" s="64"/>
      <c r="G6339" s="37" t="str">
        <f>IF(E6339="","",IF(OR(E6339="Project Management",E6339="Project Support",E6339="Sprint Management",E6339="Sprint Support"),"NA",ROUND((((VLOOKUP(AD6339,[2]Formula!V:X,3,0)))-SUMIF(AD:AD,AD6339,H:H)),2)))</f>
        <v/>
      </c>
      <c r="H6339" s="71"/>
      <c r="I6339" s="72"/>
      <c r="J6339" s="72"/>
      <c r="K6339" s="38" t="str">
        <f>IF(E6339="","",IF(OR(E6339="Project Management",E6339="Project Support",E6339="Sprint Management",E6339="Sprint Support"),"NA",(((SUMIF(AD:AD,AD6339,H:H)/VLOOKUP(AD6339,[2]Formula!V:X,3,0))*VLOOKUP(AD6339,[2]Formula!V:X,2,0))*H6339)/SUMIF(AD:AD,AD6339,H:H)))</f>
        <v/>
      </c>
      <c r="L6339" s="38" t="str">
        <f t="shared" si="595"/>
        <v/>
      </c>
      <c r="M6339" s="38" t="str">
        <f t="shared" si="596"/>
        <v/>
      </c>
      <c r="N6339" s="38" t="str">
        <f t="shared" ref="N6339:N6402" si="598">IFERROR(((L6339-M6339)/M6339)*100,"")</f>
        <v/>
      </c>
      <c r="O6339" s="38" t="str">
        <f t="shared" si="594"/>
        <v/>
      </c>
      <c r="P6339" s="39" t="str">
        <f t="shared" ref="P6339:P6402" si="599">IF(O6339="","",1)</f>
        <v/>
      </c>
      <c r="AC6339" s="42" t="str">
        <f>IF(B6339="","",VLOOKUP(B6339,[2]Formula!B:C,2,0))</f>
        <v/>
      </c>
      <c r="AD6339" s="43" t="str">
        <f t="shared" si="597"/>
        <v/>
      </c>
    </row>
    <row r="6340" spans="1:30" x14ac:dyDescent="0.25">
      <c r="A6340" s="64"/>
      <c r="B6340" s="64"/>
      <c r="C6340" s="66"/>
      <c r="D6340" s="67"/>
      <c r="E6340" s="64"/>
      <c r="F6340" s="64"/>
      <c r="G6340" s="37" t="str">
        <f>IF(E6340="","",IF(OR(E6340="Project Management",E6340="Project Support",E6340="Sprint Management",E6340="Sprint Support"),"NA",ROUND((((VLOOKUP(AD6340,[2]Formula!V:X,3,0)))-SUMIF(AD:AD,AD6340,H:H)),2)))</f>
        <v/>
      </c>
      <c r="H6340" s="71"/>
      <c r="I6340" s="72"/>
      <c r="J6340" s="72"/>
      <c r="K6340" s="38" t="str">
        <f>IF(E6340="","",IF(OR(E6340="Project Management",E6340="Project Support",E6340="Sprint Management",E6340="Sprint Support"),"NA",(((SUMIF(AD:AD,AD6340,H:H)/VLOOKUP(AD6340,[2]Formula!V:X,3,0))*VLOOKUP(AD6340,[2]Formula!V:X,2,0))*H6340)/SUMIF(AD:AD,AD6340,H:H)))</f>
        <v/>
      </c>
      <c r="L6340" s="38" t="str">
        <f t="shared" si="595"/>
        <v/>
      </c>
      <c r="M6340" s="38" t="str">
        <f t="shared" si="596"/>
        <v/>
      </c>
      <c r="N6340" s="38" t="str">
        <f t="shared" si="598"/>
        <v/>
      </c>
      <c r="O6340" s="38" t="str">
        <f t="shared" si="594"/>
        <v/>
      </c>
      <c r="P6340" s="39" t="str">
        <f t="shared" si="599"/>
        <v/>
      </c>
      <c r="AC6340" s="42" t="str">
        <f>IF(B6340="","",VLOOKUP(B6340,[2]Formula!B:C,2,0))</f>
        <v/>
      </c>
      <c r="AD6340" s="43" t="str">
        <f t="shared" si="597"/>
        <v/>
      </c>
    </row>
    <row r="6341" spans="1:30" x14ac:dyDescent="0.25">
      <c r="A6341" s="64"/>
      <c r="B6341" s="64"/>
      <c r="C6341" s="66"/>
      <c r="D6341" s="67"/>
      <c r="E6341" s="64"/>
      <c r="F6341" s="64"/>
      <c r="G6341" s="37" t="str">
        <f>IF(E6341="","",IF(OR(E6341="Project Management",E6341="Project Support",E6341="Sprint Management",E6341="Sprint Support"),"NA",ROUND((((VLOOKUP(AD6341,[2]Formula!V:X,3,0)))-SUMIF(AD:AD,AD6341,H:H)),2)))</f>
        <v/>
      </c>
      <c r="H6341" s="71"/>
      <c r="I6341" s="72"/>
      <c r="J6341" s="72"/>
      <c r="K6341" s="38" t="str">
        <f>IF(E6341="","",IF(OR(E6341="Project Management",E6341="Project Support",E6341="Sprint Management",E6341="Sprint Support"),"NA",(((SUMIF(AD:AD,AD6341,H:H)/VLOOKUP(AD6341,[2]Formula!V:X,3,0))*VLOOKUP(AD6341,[2]Formula!V:X,2,0))*H6341)/SUMIF(AD:AD,AD6341,H:H)))</f>
        <v/>
      </c>
      <c r="L6341" s="38" t="str">
        <f t="shared" si="595"/>
        <v/>
      </c>
      <c r="M6341" s="38" t="str">
        <f t="shared" si="596"/>
        <v/>
      </c>
      <c r="N6341" s="38" t="str">
        <f t="shared" si="598"/>
        <v/>
      </c>
      <c r="O6341" s="38" t="str">
        <f t="shared" si="594"/>
        <v/>
      </c>
      <c r="P6341" s="39" t="str">
        <f t="shared" si="599"/>
        <v/>
      </c>
      <c r="AC6341" s="42" t="str">
        <f>IF(B6341="","",VLOOKUP(B6341,[2]Formula!B:C,2,0))</f>
        <v/>
      </c>
      <c r="AD6341" s="43" t="str">
        <f t="shared" si="597"/>
        <v/>
      </c>
    </row>
    <row r="6342" spans="1:30" x14ac:dyDescent="0.25">
      <c r="A6342" s="64"/>
      <c r="B6342" s="64"/>
      <c r="C6342" s="66"/>
      <c r="D6342" s="67"/>
      <c r="E6342" s="64"/>
      <c r="F6342" s="64"/>
      <c r="G6342" s="37" t="str">
        <f>IF(E6342="","",IF(OR(E6342="Project Management",E6342="Project Support",E6342="Sprint Management",E6342="Sprint Support"),"NA",ROUND((((VLOOKUP(AD6342,[2]Formula!V:X,3,0)))-SUMIF(AD:AD,AD6342,H:H)),2)))</f>
        <v/>
      </c>
      <c r="H6342" s="71"/>
      <c r="I6342" s="72"/>
      <c r="J6342" s="72"/>
      <c r="K6342" s="38" t="str">
        <f>IF(E6342="","",IF(OR(E6342="Project Management",E6342="Project Support",E6342="Sprint Management",E6342="Sprint Support"),"NA",(((SUMIF(AD:AD,AD6342,H:H)/VLOOKUP(AD6342,[2]Formula!V:X,3,0))*VLOOKUP(AD6342,[2]Formula!V:X,2,0))*H6342)/SUMIF(AD:AD,AD6342,H:H)))</f>
        <v/>
      </c>
      <c r="L6342" s="38" t="str">
        <f t="shared" si="595"/>
        <v/>
      </c>
      <c r="M6342" s="38" t="str">
        <f t="shared" si="596"/>
        <v/>
      </c>
      <c r="N6342" s="38" t="str">
        <f t="shared" si="598"/>
        <v/>
      </c>
      <c r="O6342" s="38" t="str">
        <f t="shared" si="594"/>
        <v/>
      </c>
      <c r="P6342" s="39" t="str">
        <f t="shared" si="599"/>
        <v/>
      </c>
      <c r="AC6342" s="42" t="str">
        <f>IF(B6342="","",VLOOKUP(B6342,[2]Formula!B:C,2,0))</f>
        <v/>
      </c>
      <c r="AD6342" s="43" t="str">
        <f t="shared" si="597"/>
        <v/>
      </c>
    </row>
    <row r="6343" spans="1:30" x14ac:dyDescent="0.25">
      <c r="A6343" s="64"/>
      <c r="B6343" s="64"/>
      <c r="C6343" s="66"/>
      <c r="D6343" s="67"/>
      <c r="E6343" s="64"/>
      <c r="F6343" s="64"/>
      <c r="G6343" s="37" t="str">
        <f>IF(E6343="","",IF(OR(E6343="Project Management",E6343="Project Support",E6343="Sprint Management",E6343="Sprint Support"),"NA",ROUND((((VLOOKUP(AD6343,[2]Formula!V:X,3,0)))-SUMIF(AD:AD,AD6343,H:H)),2)))</f>
        <v/>
      </c>
      <c r="H6343" s="71"/>
      <c r="I6343" s="72"/>
      <c r="J6343" s="72"/>
      <c r="K6343" s="38" t="str">
        <f>IF(E6343="","",IF(OR(E6343="Project Management",E6343="Project Support",E6343="Sprint Management",E6343="Sprint Support"),"NA",(((SUMIF(AD:AD,AD6343,H:H)/VLOOKUP(AD6343,[2]Formula!V:X,3,0))*VLOOKUP(AD6343,[2]Formula!V:X,2,0))*H6343)/SUMIF(AD:AD,AD6343,H:H)))</f>
        <v/>
      </c>
      <c r="L6343" s="38" t="str">
        <f t="shared" si="595"/>
        <v/>
      </c>
      <c r="M6343" s="38" t="str">
        <f t="shared" si="596"/>
        <v/>
      </c>
      <c r="N6343" s="38" t="str">
        <f t="shared" si="598"/>
        <v/>
      </c>
      <c r="O6343" s="38" t="str">
        <f t="shared" si="594"/>
        <v/>
      </c>
      <c r="P6343" s="39" t="str">
        <f t="shared" si="599"/>
        <v/>
      </c>
      <c r="AC6343" s="42" t="str">
        <f>IF(B6343="","",VLOOKUP(B6343,[2]Formula!B:C,2,0))</f>
        <v/>
      </c>
      <c r="AD6343" s="43" t="str">
        <f t="shared" si="597"/>
        <v/>
      </c>
    </row>
    <row r="6344" spans="1:30" x14ac:dyDescent="0.25">
      <c r="A6344" s="64"/>
      <c r="B6344" s="64"/>
      <c r="C6344" s="66"/>
      <c r="D6344" s="67"/>
      <c r="E6344" s="64"/>
      <c r="F6344" s="64"/>
      <c r="G6344" s="37" t="str">
        <f>IF(E6344="","",IF(OR(E6344="Project Management",E6344="Project Support",E6344="Sprint Management",E6344="Sprint Support"),"NA",ROUND((((VLOOKUP(AD6344,[2]Formula!V:X,3,0)))-SUMIF(AD:AD,AD6344,H:H)),2)))</f>
        <v/>
      </c>
      <c r="H6344" s="71"/>
      <c r="I6344" s="72"/>
      <c r="J6344" s="72"/>
      <c r="K6344" s="38" t="str">
        <f>IF(E6344="","",IF(OR(E6344="Project Management",E6344="Project Support",E6344="Sprint Management",E6344="Sprint Support"),"NA",(((SUMIF(AD:AD,AD6344,H:H)/VLOOKUP(AD6344,[2]Formula!V:X,3,0))*VLOOKUP(AD6344,[2]Formula!V:X,2,0))*H6344)/SUMIF(AD:AD,AD6344,H:H)))</f>
        <v/>
      </c>
      <c r="L6344" s="38" t="str">
        <f t="shared" si="595"/>
        <v/>
      </c>
      <c r="M6344" s="38" t="str">
        <f t="shared" si="596"/>
        <v/>
      </c>
      <c r="N6344" s="38" t="str">
        <f t="shared" si="598"/>
        <v/>
      </c>
      <c r="O6344" s="38" t="str">
        <f t="shared" si="594"/>
        <v/>
      </c>
      <c r="P6344" s="39" t="str">
        <f t="shared" si="599"/>
        <v/>
      </c>
      <c r="AC6344" s="42" t="str">
        <f>IF(B6344="","",VLOOKUP(B6344,[2]Formula!B:C,2,0))</f>
        <v/>
      </c>
      <c r="AD6344" s="43" t="str">
        <f t="shared" si="597"/>
        <v/>
      </c>
    </row>
    <row r="6345" spans="1:30" x14ac:dyDescent="0.25">
      <c r="A6345" s="64"/>
      <c r="B6345" s="64"/>
      <c r="C6345" s="66"/>
      <c r="D6345" s="67"/>
      <c r="E6345" s="64"/>
      <c r="F6345" s="64"/>
      <c r="G6345" s="37" t="str">
        <f>IF(E6345="","",IF(OR(E6345="Project Management",E6345="Project Support",E6345="Sprint Management",E6345="Sprint Support"),"NA",ROUND((((VLOOKUP(AD6345,[2]Formula!V:X,3,0)))-SUMIF(AD:AD,AD6345,H:H)),2)))</f>
        <v/>
      </c>
      <c r="H6345" s="71"/>
      <c r="I6345" s="72"/>
      <c r="J6345" s="72"/>
      <c r="K6345" s="38" t="str">
        <f>IF(E6345="","",IF(OR(E6345="Project Management",E6345="Project Support",E6345="Sprint Management",E6345="Sprint Support"),"NA",(((SUMIF(AD:AD,AD6345,H:H)/VLOOKUP(AD6345,[2]Formula!V:X,3,0))*VLOOKUP(AD6345,[2]Formula!V:X,2,0))*H6345)/SUMIF(AD:AD,AD6345,H:H)))</f>
        <v/>
      </c>
      <c r="L6345" s="38" t="str">
        <f t="shared" si="595"/>
        <v/>
      </c>
      <c r="M6345" s="38" t="str">
        <f t="shared" si="596"/>
        <v/>
      </c>
      <c r="N6345" s="38" t="str">
        <f t="shared" si="598"/>
        <v/>
      </c>
      <c r="O6345" s="38" t="str">
        <f t="shared" si="594"/>
        <v/>
      </c>
      <c r="P6345" s="39" t="str">
        <f t="shared" si="599"/>
        <v/>
      </c>
      <c r="AC6345" s="42" t="str">
        <f>IF(B6345="","",VLOOKUP(B6345,[2]Formula!B:C,2,0))</f>
        <v/>
      </c>
      <c r="AD6345" s="43" t="str">
        <f t="shared" si="597"/>
        <v/>
      </c>
    </row>
    <row r="6346" spans="1:30" x14ac:dyDescent="0.25">
      <c r="A6346" s="64"/>
      <c r="B6346" s="64"/>
      <c r="C6346" s="66"/>
      <c r="D6346" s="67"/>
      <c r="E6346" s="64"/>
      <c r="F6346" s="64"/>
      <c r="G6346" s="37" t="str">
        <f>IF(E6346="","",IF(OR(E6346="Project Management",E6346="Project Support",E6346="Sprint Management",E6346="Sprint Support"),"NA",ROUND((((VLOOKUP(AD6346,[2]Formula!V:X,3,0)))-SUMIF(AD:AD,AD6346,H:H)),2)))</f>
        <v/>
      </c>
      <c r="H6346" s="71"/>
      <c r="I6346" s="72"/>
      <c r="J6346" s="72"/>
      <c r="K6346" s="38" t="str">
        <f>IF(E6346="","",IF(OR(E6346="Project Management",E6346="Project Support",E6346="Sprint Management",E6346="Sprint Support"),"NA",(((SUMIF(AD:AD,AD6346,H:H)/VLOOKUP(AD6346,[2]Formula!V:X,3,0))*VLOOKUP(AD6346,[2]Formula!V:X,2,0))*H6346)/SUMIF(AD:AD,AD6346,H:H)))</f>
        <v/>
      </c>
      <c r="L6346" s="38" t="str">
        <f t="shared" si="595"/>
        <v/>
      </c>
      <c r="M6346" s="38" t="str">
        <f t="shared" si="596"/>
        <v/>
      </c>
      <c r="N6346" s="38" t="str">
        <f t="shared" si="598"/>
        <v/>
      </c>
      <c r="O6346" s="38" t="str">
        <f t="shared" si="594"/>
        <v/>
      </c>
      <c r="P6346" s="39" t="str">
        <f t="shared" si="599"/>
        <v/>
      </c>
      <c r="AC6346" s="42" t="str">
        <f>IF(B6346="","",VLOOKUP(B6346,[2]Formula!B:C,2,0))</f>
        <v/>
      </c>
      <c r="AD6346" s="43" t="str">
        <f t="shared" si="597"/>
        <v/>
      </c>
    </row>
    <row r="6347" spans="1:30" x14ac:dyDescent="0.25">
      <c r="A6347" s="64"/>
      <c r="B6347" s="64"/>
      <c r="C6347" s="66"/>
      <c r="D6347" s="67"/>
      <c r="E6347" s="64"/>
      <c r="F6347" s="64"/>
      <c r="G6347" s="37" t="str">
        <f>IF(E6347="","",IF(OR(E6347="Project Management",E6347="Project Support",E6347="Sprint Management",E6347="Sprint Support"),"NA",ROUND((((VLOOKUP(AD6347,[2]Formula!V:X,3,0)))-SUMIF(AD:AD,AD6347,H:H)),2)))</f>
        <v/>
      </c>
      <c r="H6347" s="71"/>
      <c r="I6347" s="72"/>
      <c r="J6347" s="72"/>
      <c r="K6347" s="38" t="str">
        <f>IF(E6347="","",IF(OR(E6347="Project Management",E6347="Project Support",E6347="Sprint Management",E6347="Sprint Support"),"NA",(((SUMIF(AD:AD,AD6347,H:H)/VLOOKUP(AD6347,[2]Formula!V:X,3,0))*VLOOKUP(AD6347,[2]Formula!V:X,2,0))*H6347)/SUMIF(AD:AD,AD6347,H:H)))</f>
        <v/>
      </c>
      <c r="L6347" s="38" t="str">
        <f t="shared" si="595"/>
        <v/>
      </c>
      <c r="M6347" s="38" t="str">
        <f t="shared" si="596"/>
        <v/>
      </c>
      <c r="N6347" s="38" t="str">
        <f t="shared" si="598"/>
        <v/>
      </c>
      <c r="O6347" s="38" t="str">
        <f t="shared" si="594"/>
        <v/>
      </c>
      <c r="P6347" s="39" t="str">
        <f t="shared" si="599"/>
        <v/>
      </c>
      <c r="AC6347" s="42" t="str">
        <f>IF(B6347="","",VLOOKUP(B6347,[2]Formula!B:C,2,0))</f>
        <v/>
      </c>
      <c r="AD6347" s="43" t="str">
        <f t="shared" si="597"/>
        <v/>
      </c>
    </row>
    <row r="6348" spans="1:30" x14ac:dyDescent="0.25">
      <c r="A6348" s="64"/>
      <c r="B6348" s="64"/>
      <c r="C6348" s="66"/>
      <c r="D6348" s="67"/>
      <c r="E6348" s="64"/>
      <c r="F6348" s="64"/>
      <c r="G6348" s="37" t="str">
        <f>IF(E6348="","",IF(OR(E6348="Project Management",E6348="Project Support",E6348="Sprint Management",E6348="Sprint Support"),"NA",ROUND((((VLOOKUP(AD6348,[2]Formula!V:X,3,0)))-SUMIF(AD:AD,AD6348,H:H)),2)))</f>
        <v/>
      </c>
      <c r="H6348" s="71"/>
      <c r="I6348" s="72"/>
      <c r="J6348" s="72"/>
      <c r="K6348" s="38" t="str">
        <f>IF(E6348="","",IF(OR(E6348="Project Management",E6348="Project Support",E6348="Sprint Management",E6348="Sprint Support"),"NA",(((SUMIF(AD:AD,AD6348,H:H)/VLOOKUP(AD6348,[2]Formula!V:X,3,0))*VLOOKUP(AD6348,[2]Formula!V:X,2,0))*H6348)/SUMIF(AD:AD,AD6348,H:H)))</f>
        <v/>
      </c>
      <c r="L6348" s="38" t="str">
        <f t="shared" si="595"/>
        <v/>
      </c>
      <c r="M6348" s="38" t="str">
        <f t="shared" si="596"/>
        <v/>
      </c>
      <c r="N6348" s="38" t="str">
        <f t="shared" si="598"/>
        <v/>
      </c>
      <c r="O6348" s="38" t="str">
        <f t="shared" si="594"/>
        <v/>
      </c>
      <c r="P6348" s="39" t="str">
        <f t="shared" si="599"/>
        <v/>
      </c>
      <c r="AC6348" s="42" t="str">
        <f>IF(B6348="","",VLOOKUP(B6348,[2]Formula!B:C,2,0))</f>
        <v/>
      </c>
      <c r="AD6348" s="43" t="str">
        <f t="shared" si="597"/>
        <v/>
      </c>
    </row>
    <row r="6349" spans="1:30" x14ac:dyDescent="0.25">
      <c r="A6349" s="64"/>
      <c r="B6349" s="64"/>
      <c r="C6349" s="66"/>
      <c r="D6349" s="67"/>
      <c r="E6349" s="64"/>
      <c r="F6349" s="64"/>
      <c r="G6349" s="37" t="str">
        <f>IF(E6349="","",IF(OR(E6349="Project Management",E6349="Project Support",E6349="Sprint Management",E6349="Sprint Support"),"NA",ROUND((((VLOOKUP(AD6349,[2]Formula!V:X,3,0)))-SUMIF(AD:AD,AD6349,H:H)),2)))</f>
        <v/>
      </c>
      <c r="H6349" s="71"/>
      <c r="I6349" s="72"/>
      <c r="J6349" s="72"/>
      <c r="K6349" s="38" t="str">
        <f>IF(E6349="","",IF(OR(E6349="Project Management",E6349="Project Support",E6349="Sprint Management",E6349="Sprint Support"),"NA",(((SUMIF(AD:AD,AD6349,H:H)/VLOOKUP(AD6349,[2]Formula!V:X,3,0))*VLOOKUP(AD6349,[2]Formula!V:X,2,0))*H6349)/SUMIF(AD:AD,AD6349,H:H)))</f>
        <v/>
      </c>
      <c r="L6349" s="38" t="str">
        <f t="shared" si="595"/>
        <v/>
      </c>
      <c r="M6349" s="38" t="str">
        <f t="shared" si="596"/>
        <v/>
      </c>
      <c r="N6349" s="38" t="str">
        <f t="shared" si="598"/>
        <v/>
      </c>
      <c r="O6349" s="38" t="str">
        <f t="shared" si="594"/>
        <v/>
      </c>
      <c r="P6349" s="39" t="str">
        <f t="shared" si="599"/>
        <v/>
      </c>
      <c r="AC6349" s="42" t="str">
        <f>IF(B6349="","",VLOOKUP(B6349,[2]Formula!B:C,2,0))</f>
        <v/>
      </c>
      <c r="AD6349" s="43" t="str">
        <f t="shared" si="597"/>
        <v/>
      </c>
    </row>
    <row r="6350" spans="1:30" x14ac:dyDescent="0.25">
      <c r="A6350" s="64"/>
      <c r="B6350" s="64"/>
      <c r="C6350" s="66"/>
      <c r="D6350" s="67"/>
      <c r="E6350" s="64"/>
      <c r="F6350" s="64"/>
      <c r="G6350" s="37" t="str">
        <f>IF(E6350="","",IF(OR(E6350="Project Management",E6350="Project Support",E6350="Sprint Management",E6350="Sprint Support"),"NA",ROUND((((VLOOKUP(AD6350,[2]Formula!V:X,3,0)))-SUMIF(AD:AD,AD6350,H:H)),2)))</f>
        <v/>
      </c>
      <c r="H6350" s="71"/>
      <c r="I6350" s="72"/>
      <c r="J6350" s="72"/>
      <c r="K6350" s="38" t="str">
        <f>IF(E6350="","",IF(OR(E6350="Project Management",E6350="Project Support",E6350="Sprint Management",E6350="Sprint Support"),"NA",(((SUMIF(AD:AD,AD6350,H:H)/VLOOKUP(AD6350,[2]Formula!V:X,3,0))*VLOOKUP(AD6350,[2]Formula!V:X,2,0))*H6350)/SUMIF(AD:AD,AD6350,H:H)))</f>
        <v/>
      </c>
      <c r="L6350" s="38" t="str">
        <f t="shared" si="595"/>
        <v/>
      </c>
      <c r="M6350" s="38" t="str">
        <f t="shared" si="596"/>
        <v/>
      </c>
      <c r="N6350" s="38" t="str">
        <f t="shared" si="598"/>
        <v/>
      </c>
      <c r="O6350" s="38" t="str">
        <f t="shared" si="594"/>
        <v/>
      </c>
      <c r="P6350" s="39" t="str">
        <f t="shared" si="599"/>
        <v/>
      </c>
      <c r="AC6350" s="42" t="str">
        <f>IF(B6350="","",VLOOKUP(B6350,[2]Formula!B:C,2,0))</f>
        <v/>
      </c>
      <c r="AD6350" s="43" t="str">
        <f t="shared" si="597"/>
        <v/>
      </c>
    </row>
    <row r="6351" spans="1:30" x14ac:dyDescent="0.25">
      <c r="A6351" s="64"/>
      <c r="B6351" s="64"/>
      <c r="C6351" s="66"/>
      <c r="D6351" s="67"/>
      <c r="E6351" s="64"/>
      <c r="F6351" s="64"/>
      <c r="G6351" s="37" t="str">
        <f>IF(E6351="","",IF(OR(E6351="Project Management",E6351="Project Support",E6351="Sprint Management",E6351="Sprint Support"),"NA",ROUND((((VLOOKUP(AD6351,[2]Formula!V:X,3,0)))-SUMIF(AD:AD,AD6351,H:H)),2)))</f>
        <v/>
      </c>
      <c r="H6351" s="71"/>
      <c r="I6351" s="72"/>
      <c r="J6351" s="72"/>
      <c r="K6351" s="38" t="str">
        <f>IF(E6351="","",IF(OR(E6351="Project Management",E6351="Project Support",E6351="Sprint Management",E6351="Sprint Support"),"NA",(((SUMIF(AD:AD,AD6351,H:H)/VLOOKUP(AD6351,[2]Formula!V:X,3,0))*VLOOKUP(AD6351,[2]Formula!V:X,2,0))*H6351)/SUMIF(AD:AD,AD6351,H:H)))</f>
        <v/>
      </c>
      <c r="L6351" s="38" t="str">
        <f t="shared" si="595"/>
        <v/>
      </c>
      <c r="M6351" s="38" t="str">
        <f t="shared" si="596"/>
        <v/>
      </c>
      <c r="N6351" s="38" t="str">
        <f t="shared" si="598"/>
        <v/>
      </c>
      <c r="O6351" s="38" t="str">
        <f t="shared" si="594"/>
        <v/>
      </c>
      <c r="P6351" s="39" t="str">
        <f t="shared" si="599"/>
        <v/>
      </c>
      <c r="AC6351" s="42" t="str">
        <f>IF(B6351="","",VLOOKUP(B6351,[2]Formula!B:C,2,0))</f>
        <v/>
      </c>
      <c r="AD6351" s="43" t="str">
        <f t="shared" si="597"/>
        <v/>
      </c>
    </row>
    <row r="6352" spans="1:30" x14ac:dyDescent="0.25">
      <c r="A6352" s="64"/>
      <c r="B6352" s="64"/>
      <c r="C6352" s="66"/>
      <c r="D6352" s="67"/>
      <c r="E6352" s="64"/>
      <c r="F6352" s="64"/>
      <c r="G6352" s="37" t="str">
        <f>IF(E6352="","",IF(OR(E6352="Project Management",E6352="Project Support",E6352="Sprint Management",E6352="Sprint Support"),"NA",ROUND((((VLOOKUP(AD6352,[2]Formula!V:X,3,0)))-SUMIF(AD:AD,AD6352,H:H)),2)))</f>
        <v/>
      </c>
      <c r="H6352" s="71"/>
      <c r="I6352" s="72"/>
      <c r="J6352" s="72"/>
      <c r="K6352" s="38" t="str">
        <f>IF(E6352="","",IF(OR(E6352="Project Management",E6352="Project Support",E6352="Sprint Management",E6352="Sprint Support"),"NA",(((SUMIF(AD:AD,AD6352,H:H)/VLOOKUP(AD6352,[2]Formula!V:X,3,0))*VLOOKUP(AD6352,[2]Formula!V:X,2,0))*H6352)/SUMIF(AD:AD,AD6352,H:H)))</f>
        <v/>
      </c>
      <c r="L6352" s="38" t="str">
        <f t="shared" si="595"/>
        <v/>
      </c>
      <c r="M6352" s="38" t="str">
        <f t="shared" si="596"/>
        <v/>
      </c>
      <c r="N6352" s="38" t="str">
        <f t="shared" si="598"/>
        <v/>
      </c>
      <c r="O6352" s="38" t="str">
        <f t="shared" si="594"/>
        <v/>
      </c>
      <c r="P6352" s="39" t="str">
        <f t="shared" si="599"/>
        <v/>
      </c>
      <c r="AC6352" s="42" t="str">
        <f>IF(B6352="","",VLOOKUP(B6352,[2]Formula!B:C,2,0))</f>
        <v/>
      </c>
      <c r="AD6352" s="43" t="str">
        <f t="shared" si="597"/>
        <v/>
      </c>
    </row>
    <row r="6353" spans="1:30" x14ac:dyDescent="0.25">
      <c r="A6353" s="64"/>
      <c r="B6353" s="64"/>
      <c r="C6353" s="66"/>
      <c r="D6353" s="67"/>
      <c r="E6353" s="64"/>
      <c r="F6353" s="64"/>
      <c r="G6353" s="37" t="str">
        <f>IF(E6353="","",IF(OR(E6353="Project Management",E6353="Project Support",E6353="Sprint Management",E6353="Sprint Support"),"NA",ROUND((((VLOOKUP(AD6353,[2]Formula!V:X,3,0)))-SUMIF(AD:AD,AD6353,H:H)),2)))</f>
        <v/>
      </c>
      <c r="H6353" s="71"/>
      <c r="I6353" s="72"/>
      <c r="J6353" s="72"/>
      <c r="K6353" s="38" t="str">
        <f>IF(E6353="","",IF(OR(E6353="Project Management",E6353="Project Support",E6353="Sprint Management",E6353="Sprint Support"),"NA",(((SUMIF(AD:AD,AD6353,H:H)/VLOOKUP(AD6353,[2]Formula!V:X,3,0))*VLOOKUP(AD6353,[2]Formula!V:X,2,0))*H6353)/SUMIF(AD:AD,AD6353,H:H)))</f>
        <v/>
      </c>
      <c r="L6353" s="38" t="str">
        <f t="shared" si="595"/>
        <v/>
      </c>
      <c r="M6353" s="38" t="str">
        <f t="shared" si="596"/>
        <v/>
      </c>
      <c r="N6353" s="38" t="str">
        <f t="shared" si="598"/>
        <v/>
      </c>
      <c r="O6353" s="38" t="str">
        <f t="shared" si="594"/>
        <v/>
      </c>
      <c r="P6353" s="39" t="str">
        <f t="shared" si="599"/>
        <v/>
      </c>
      <c r="AC6353" s="42" t="str">
        <f>IF(B6353="","",VLOOKUP(B6353,[2]Formula!B:C,2,0))</f>
        <v/>
      </c>
      <c r="AD6353" s="43" t="str">
        <f t="shared" si="597"/>
        <v/>
      </c>
    </row>
    <row r="6354" spans="1:30" x14ac:dyDescent="0.25">
      <c r="A6354" s="64"/>
      <c r="B6354" s="64"/>
      <c r="C6354" s="66"/>
      <c r="D6354" s="67"/>
      <c r="E6354" s="64"/>
      <c r="F6354" s="64"/>
      <c r="G6354" s="37" t="str">
        <f>IF(E6354="","",IF(OR(E6354="Project Management",E6354="Project Support",E6354="Sprint Management",E6354="Sprint Support"),"NA",ROUND((((VLOOKUP(AD6354,[2]Formula!V:X,3,0)))-SUMIF(AD:AD,AD6354,H:H)),2)))</f>
        <v/>
      </c>
      <c r="H6354" s="71"/>
      <c r="I6354" s="72"/>
      <c r="J6354" s="72"/>
      <c r="K6354" s="38" t="str">
        <f>IF(E6354="","",IF(OR(E6354="Project Management",E6354="Project Support",E6354="Sprint Management",E6354="Sprint Support"),"NA",(((SUMIF(AD:AD,AD6354,H:H)/VLOOKUP(AD6354,[2]Formula!V:X,3,0))*VLOOKUP(AD6354,[2]Formula!V:X,2,0))*H6354)/SUMIF(AD:AD,AD6354,H:H)))</f>
        <v/>
      </c>
      <c r="L6354" s="38" t="str">
        <f t="shared" si="595"/>
        <v/>
      </c>
      <c r="M6354" s="38" t="str">
        <f t="shared" si="596"/>
        <v/>
      </c>
      <c r="N6354" s="38" t="str">
        <f t="shared" si="598"/>
        <v/>
      </c>
      <c r="O6354" s="38" t="str">
        <f t="shared" si="594"/>
        <v/>
      </c>
      <c r="P6354" s="39" t="str">
        <f t="shared" si="599"/>
        <v/>
      </c>
      <c r="AC6354" s="42" t="str">
        <f>IF(B6354="","",VLOOKUP(B6354,[2]Formula!B:C,2,0))</f>
        <v/>
      </c>
      <c r="AD6354" s="43" t="str">
        <f t="shared" si="597"/>
        <v/>
      </c>
    </row>
    <row r="6355" spans="1:30" x14ac:dyDescent="0.25">
      <c r="A6355" s="64"/>
      <c r="B6355" s="64"/>
      <c r="C6355" s="66"/>
      <c r="D6355" s="67"/>
      <c r="E6355" s="64"/>
      <c r="F6355" s="64"/>
      <c r="G6355" s="37" t="str">
        <f>IF(E6355="","",IF(OR(E6355="Project Management",E6355="Project Support",E6355="Sprint Management",E6355="Sprint Support"),"NA",ROUND((((VLOOKUP(AD6355,[2]Formula!V:X,3,0)))-SUMIF(AD:AD,AD6355,H:H)),2)))</f>
        <v/>
      </c>
      <c r="H6355" s="71"/>
      <c r="I6355" s="72"/>
      <c r="J6355" s="72"/>
      <c r="K6355" s="38" t="str">
        <f>IF(E6355="","",IF(OR(E6355="Project Management",E6355="Project Support",E6355="Sprint Management",E6355="Sprint Support"),"NA",(((SUMIF(AD:AD,AD6355,H:H)/VLOOKUP(AD6355,[2]Formula!V:X,3,0))*VLOOKUP(AD6355,[2]Formula!V:X,2,0))*H6355)/SUMIF(AD:AD,AD6355,H:H)))</f>
        <v/>
      </c>
      <c r="L6355" s="38" t="str">
        <f t="shared" si="595"/>
        <v/>
      </c>
      <c r="M6355" s="38" t="str">
        <f t="shared" si="596"/>
        <v/>
      </c>
      <c r="N6355" s="38" t="str">
        <f t="shared" si="598"/>
        <v/>
      </c>
      <c r="O6355" s="38" t="str">
        <f t="shared" si="594"/>
        <v/>
      </c>
      <c r="P6355" s="39" t="str">
        <f t="shared" si="599"/>
        <v/>
      </c>
      <c r="AC6355" s="42" t="str">
        <f>IF(B6355="","",VLOOKUP(B6355,[2]Formula!B:C,2,0))</f>
        <v/>
      </c>
      <c r="AD6355" s="43" t="str">
        <f t="shared" si="597"/>
        <v/>
      </c>
    </row>
    <row r="6356" spans="1:30" x14ac:dyDescent="0.25">
      <c r="A6356" s="64"/>
      <c r="B6356" s="64"/>
      <c r="C6356" s="66"/>
      <c r="D6356" s="67"/>
      <c r="E6356" s="64"/>
      <c r="F6356" s="64"/>
      <c r="G6356" s="37" t="str">
        <f>IF(E6356="","",IF(OR(E6356="Project Management",E6356="Project Support",E6356="Sprint Management",E6356="Sprint Support"),"NA",ROUND((((VLOOKUP(AD6356,[2]Formula!V:X,3,0)))-SUMIF(AD:AD,AD6356,H:H)),2)))</f>
        <v/>
      </c>
      <c r="H6356" s="71"/>
      <c r="I6356" s="72"/>
      <c r="J6356" s="72"/>
      <c r="K6356" s="38" t="str">
        <f>IF(E6356="","",IF(OR(E6356="Project Management",E6356="Project Support",E6356="Sprint Management",E6356="Sprint Support"),"NA",(((SUMIF(AD:AD,AD6356,H:H)/VLOOKUP(AD6356,[2]Formula!V:X,3,0))*VLOOKUP(AD6356,[2]Formula!V:X,2,0))*H6356)/SUMIF(AD:AD,AD6356,H:H)))</f>
        <v/>
      </c>
      <c r="L6356" s="38" t="str">
        <f t="shared" si="595"/>
        <v/>
      </c>
      <c r="M6356" s="38" t="str">
        <f t="shared" si="596"/>
        <v/>
      </c>
      <c r="N6356" s="38" t="str">
        <f t="shared" si="598"/>
        <v/>
      </c>
      <c r="O6356" s="38" t="str">
        <f t="shared" si="594"/>
        <v/>
      </c>
      <c r="P6356" s="39" t="str">
        <f t="shared" si="599"/>
        <v/>
      </c>
      <c r="AC6356" s="42" t="str">
        <f>IF(B6356="","",VLOOKUP(B6356,[2]Formula!B:C,2,0))</f>
        <v/>
      </c>
      <c r="AD6356" s="43" t="str">
        <f t="shared" si="597"/>
        <v/>
      </c>
    </row>
    <row r="6357" spans="1:30" x14ac:dyDescent="0.25">
      <c r="A6357" s="64"/>
      <c r="B6357" s="64"/>
      <c r="C6357" s="66"/>
      <c r="D6357" s="67"/>
      <c r="E6357" s="64"/>
      <c r="F6357" s="64"/>
      <c r="G6357" s="37" t="str">
        <f>IF(E6357="","",IF(OR(E6357="Project Management",E6357="Project Support",E6357="Sprint Management",E6357="Sprint Support"),"NA",ROUND((((VLOOKUP(AD6357,[2]Formula!V:X,3,0)))-SUMIF(AD:AD,AD6357,H:H)),2)))</f>
        <v/>
      </c>
      <c r="H6357" s="71"/>
      <c r="I6357" s="72"/>
      <c r="J6357" s="72"/>
      <c r="K6357" s="38" t="str">
        <f>IF(E6357="","",IF(OR(E6357="Project Management",E6357="Project Support",E6357="Sprint Management",E6357="Sprint Support"),"NA",(((SUMIF(AD:AD,AD6357,H:H)/VLOOKUP(AD6357,[2]Formula!V:X,3,0))*VLOOKUP(AD6357,[2]Formula!V:X,2,0))*H6357)/SUMIF(AD:AD,AD6357,H:H)))</f>
        <v/>
      </c>
      <c r="L6357" s="38" t="str">
        <f t="shared" si="595"/>
        <v/>
      </c>
      <c r="M6357" s="38" t="str">
        <f t="shared" si="596"/>
        <v/>
      </c>
      <c r="N6357" s="38" t="str">
        <f t="shared" si="598"/>
        <v/>
      </c>
      <c r="O6357" s="38" t="str">
        <f t="shared" si="594"/>
        <v/>
      </c>
      <c r="P6357" s="39" t="str">
        <f t="shared" si="599"/>
        <v/>
      </c>
      <c r="AC6357" s="42" t="str">
        <f>IF(B6357="","",VLOOKUP(B6357,[2]Formula!B:C,2,0))</f>
        <v/>
      </c>
      <c r="AD6357" s="43" t="str">
        <f t="shared" si="597"/>
        <v/>
      </c>
    </row>
    <row r="6358" spans="1:30" x14ac:dyDescent="0.25">
      <c r="A6358" s="64"/>
      <c r="B6358" s="64"/>
      <c r="C6358" s="66"/>
      <c r="D6358" s="67"/>
      <c r="E6358" s="64"/>
      <c r="F6358" s="64"/>
      <c r="G6358" s="37" t="str">
        <f>IF(E6358="","",IF(OR(E6358="Project Management",E6358="Project Support",E6358="Sprint Management",E6358="Sprint Support"),"NA",ROUND((((VLOOKUP(AD6358,[2]Formula!V:X,3,0)))-SUMIF(AD:AD,AD6358,H:H)),2)))</f>
        <v/>
      </c>
      <c r="H6358" s="71"/>
      <c r="I6358" s="72"/>
      <c r="J6358" s="72"/>
      <c r="K6358" s="38" t="str">
        <f>IF(E6358="","",IF(OR(E6358="Project Management",E6358="Project Support",E6358="Sprint Management",E6358="Sprint Support"),"NA",(((SUMIF(AD:AD,AD6358,H:H)/VLOOKUP(AD6358,[2]Formula!V:X,3,0))*VLOOKUP(AD6358,[2]Formula!V:X,2,0))*H6358)/SUMIF(AD:AD,AD6358,H:H)))</f>
        <v/>
      </c>
      <c r="L6358" s="38" t="str">
        <f t="shared" si="595"/>
        <v/>
      </c>
      <c r="M6358" s="38" t="str">
        <f t="shared" si="596"/>
        <v/>
      </c>
      <c r="N6358" s="38" t="str">
        <f t="shared" si="598"/>
        <v/>
      </c>
      <c r="O6358" s="38" t="str">
        <f t="shared" si="594"/>
        <v/>
      </c>
      <c r="P6358" s="39" t="str">
        <f t="shared" si="599"/>
        <v/>
      </c>
      <c r="AC6358" s="42" t="str">
        <f>IF(B6358="","",VLOOKUP(B6358,[2]Formula!B:C,2,0))</f>
        <v/>
      </c>
      <c r="AD6358" s="43" t="str">
        <f t="shared" si="597"/>
        <v/>
      </c>
    </row>
    <row r="6359" spans="1:30" x14ac:dyDescent="0.25">
      <c r="A6359" s="64"/>
      <c r="B6359" s="64"/>
      <c r="C6359" s="66"/>
      <c r="D6359" s="67"/>
      <c r="E6359" s="64"/>
      <c r="F6359" s="64"/>
      <c r="G6359" s="37" t="str">
        <f>IF(E6359="","",IF(OR(E6359="Project Management",E6359="Project Support",E6359="Sprint Management",E6359="Sprint Support"),"NA",ROUND((((VLOOKUP(AD6359,[2]Formula!V:X,3,0)))-SUMIF(AD:AD,AD6359,H:H)),2)))</f>
        <v/>
      </c>
      <c r="H6359" s="71"/>
      <c r="I6359" s="72"/>
      <c r="J6359" s="72"/>
      <c r="K6359" s="38" t="str">
        <f>IF(E6359="","",IF(OR(E6359="Project Management",E6359="Project Support",E6359="Sprint Management",E6359="Sprint Support"),"NA",(((SUMIF(AD:AD,AD6359,H:H)/VLOOKUP(AD6359,[2]Formula!V:X,3,0))*VLOOKUP(AD6359,[2]Formula!V:X,2,0))*H6359)/SUMIF(AD:AD,AD6359,H:H)))</f>
        <v/>
      </c>
      <c r="L6359" s="38" t="str">
        <f t="shared" si="595"/>
        <v/>
      </c>
      <c r="M6359" s="38" t="str">
        <f t="shared" si="596"/>
        <v/>
      </c>
      <c r="N6359" s="38" t="str">
        <f t="shared" si="598"/>
        <v/>
      </c>
      <c r="O6359" s="38" t="str">
        <f t="shared" si="594"/>
        <v/>
      </c>
      <c r="P6359" s="39" t="str">
        <f t="shared" si="599"/>
        <v/>
      </c>
      <c r="AC6359" s="42" t="str">
        <f>IF(B6359="","",VLOOKUP(B6359,[2]Formula!B:C,2,0))</f>
        <v/>
      </c>
      <c r="AD6359" s="43" t="str">
        <f t="shared" si="597"/>
        <v/>
      </c>
    </row>
    <row r="6360" spans="1:30" x14ac:dyDescent="0.25">
      <c r="A6360" s="64"/>
      <c r="B6360" s="64"/>
      <c r="C6360" s="66"/>
      <c r="D6360" s="67"/>
      <c r="E6360" s="64"/>
      <c r="F6360" s="64"/>
      <c r="G6360" s="37" t="str">
        <f>IF(E6360="","",IF(OR(E6360="Project Management",E6360="Project Support",E6360="Sprint Management",E6360="Sprint Support"),"NA",ROUND((((VLOOKUP(AD6360,[2]Formula!V:X,3,0)))-SUMIF(AD:AD,AD6360,H:H)),2)))</f>
        <v/>
      </c>
      <c r="H6360" s="71"/>
      <c r="I6360" s="72"/>
      <c r="J6360" s="72"/>
      <c r="K6360" s="38" t="str">
        <f>IF(E6360="","",IF(OR(E6360="Project Management",E6360="Project Support",E6360="Sprint Management",E6360="Sprint Support"),"NA",(((SUMIF(AD:AD,AD6360,H:H)/VLOOKUP(AD6360,[2]Formula!V:X,3,0))*VLOOKUP(AD6360,[2]Formula!V:X,2,0))*H6360)/SUMIF(AD:AD,AD6360,H:H)))</f>
        <v/>
      </c>
      <c r="L6360" s="38" t="str">
        <f t="shared" si="595"/>
        <v/>
      </c>
      <c r="M6360" s="38" t="str">
        <f t="shared" si="596"/>
        <v/>
      </c>
      <c r="N6360" s="38" t="str">
        <f t="shared" si="598"/>
        <v/>
      </c>
      <c r="O6360" s="38" t="str">
        <f t="shared" si="594"/>
        <v/>
      </c>
      <c r="P6360" s="39" t="str">
        <f t="shared" si="599"/>
        <v/>
      </c>
      <c r="AC6360" s="42" t="str">
        <f>IF(B6360="","",VLOOKUP(B6360,[2]Formula!B:C,2,0))</f>
        <v/>
      </c>
      <c r="AD6360" s="43" t="str">
        <f t="shared" si="597"/>
        <v/>
      </c>
    </row>
    <row r="6361" spans="1:30" x14ac:dyDescent="0.25">
      <c r="A6361" s="64"/>
      <c r="B6361" s="64"/>
      <c r="C6361" s="66"/>
      <c r="D6361" s="67"/>
      <c r="E6361" s="64"/>
      <c r="F6361" s="64"/>
      <c r="G6361" s="37" t="str">
        <f>IF(E6361="","",IF(OR(E6361="Project Management",E6361="Project Support",E6361="Sprint Management",E6361="Sprint Support"),"NA",ROUND((((VLOOKUP(AD6361,[2]Formula!V:X,3,0)))-SUMIF(AD:AD,AD6361,H:H)),2)))</f>
        <v/>
      </c>
      <c r="H6361" s="71"/>
      <c r="I6361" s="72"/>
      <c r="J6361" s="72"/>
      <c r="K6361" s="38" t="str">
        <f>IF(E6361="","",IF(OR(E6361="Project Management",E6361="Project Support",E6361="Sprint Management",E6361="Sprint Support"),"NA",(((SUMIF(AD:AD,AD6361,H:H)/VLOOKUP(AD6361,[2]Formula!V:X,3,0))*VLOOKUP(AD6361,[2]Formula!V:X,2,0))*H6361)/SUMIF(AD:AD,AD6361,H:H)))</f>
        <v/>
      </c>
      <c r="L6361" s="38" t="str">
        <f t="shared" si="595"/>
        <v/>
      </c>
      <c r="M6361" s="38" t="str">
        <f t="shared" si="596"/>
        <v/>
      </c>
      <c r="N6361" s="38" t="str">
        <f t="shared" si="598"/>
        <v/>
      </c>
      <c r="O6361" s="38" t="str">
        <f t="shared" si="594"/>
        <v/>
      </c>
      <c r="P6361" s="39" t="str">
        <f t="shared" si="599"/>
        <v/>
      </c>
      <c r="AC6361" s="42" t="str">
        <f>IF(B6361="","",VLOOKUP(B6361,[2]Formula!B:C,2,0))</f>
        <v/>
      </c>
      <c r="AD6361" s="43" t="str">
        <f t="shared" si="597"/>
        <v/>
      </c>
    </row>
    <row r="6362" spans="1:30" x14ac:dyDescent="0.25">
      <c r="A6362" s="64"/>
      <c r="B6362" s="64"/>
      <c r="C6362" s="66"/>
      <c r="D6362" s="67"/>
      <c r="E6362" s="64"/>
      <c r="F6362" s="64"/>
      <c r="G6362" s="37" t="str">
        <f>IF(E6362="","",IF(OR(E6362="Project Management",E6362="Project Support",E6362="Sprint Management",E6362="Sprint Support"),"NA",ROUND((((VLOOKUP(AD6362,[2]Formula!V:X,3,0)))-SUMIF(AD:AD,AD6362,H:H)),2)))</f>
        <v/>
      </c>
      <c r="H6362" s="71"/>
      <c r="I6362" s="72"/>
      <c r="J6362" s="72"/>
      <c r="K6362" s="38" t="str">
        <f>IF(E6362="","",IF(OR(E6362="Project Management",E6362="Project Support",E6362="Sprint Management",E6362="Sprint Support"),"NA",(((SUMIF(AD:AD,AD6362,H:H)/VLOOKUP(AD6362,[2]Formula!V:X,3,0))*VLOOKUP(AD6362,[2]Formula!V:X,2,0))*H6362)/SUMIF(AD:AD,AD6362,H:H)))</f>
        <v/>
      </c>
      <c r="L6362" s="38" t="str">
        <f t="shared" si="595"/>
        <v/>
      </c>
      <c r="M6362" s="38" t="str">
        <f t="shared" si="596"/>
        <v/>
      </c>
      <c r="N6362" s="38" t="str">
        <f t="shared" si="598"/>
        <v/>
      </c>
      <c r="O6362" s="38" t="str">
        <f t="shared" si="594"/>
        <v/>
      </c>
      <c r="P6362" s="39" t="str">
        <f t="shared" si="599"/>
        <v/>
      </c>
      <c r="AC6362" s="42" t="str">
        <f>IF(B6362="","",VLOOKUP(B6362,[2]Formula!B:C,2,0))</f>
        <v/>
      </c>
      <c r="AD6362" s="43" t="str">
        <f t="shared" si="597"/>
        <v/>
      </c>
    </row>
    <row r="6363" spans="1:30" x14ac:dyDescent="0.25">
      <c r="A6363" s="64"/>
      <c r="B6363" s="64"/>
      <c r="C6363" s="66"/>
      <c r="D6363" s="67"/>
      <c r="E6363" s="64"/>
      <c r="F6363" s="64"/>
      <c r="G6363" s="37" t="str">
        <f>IF(E6363="","",IF(OR(E6363="Project Management",E6363="Project Support",E6363="Sprint Management",E6363="Sprint Support"),"NA",ROUND((((VLOOKUP(AD6363,[2]Formula!V:X,3,0)))-SUMIF(AD:AD,AD6363,H:H)),2)))</f>
        <v/>
      </c>
      <c r="H6363" s="71"/>
      <c r="I6363" s="72"/>
      <c r="J6363" s="72"/>
      <c r="K6363" s="38" t="str">
        <f>IF(E6363="","",IF(OR(E6363="Project Management",E6363="Project Support",E6363="Sprint Management",E6363="Sprint Support"),"NA",(((SUMIF(AD:AD,AD6363,H:H)/VLOOKUP(AD6363,[2]Formula!V:X,3,0))*VLOOKUP(AD6363,[2]Formula!V:X,2,0))*H6363)/SUMIF(AD:AD,AD6363,H:H)))</f>
        <v/>
      </c>
      <c r="L6363" s="38" t="str">
        <f t="shared" si="595"/>
        <v/>
      </c>
      <c r="M6363" s="38" t="str">
        <f t="shared" si="596"/>
        <v/>
      </c>
      <c r="N6363" s="38" t="str">
        <f t="shared" si="598"/>
        <v/>
      </c>
      <c r="O6363" s="38" t="str">
        <f t="shared" si="594"/>
        <v/>
      </c>
      <c r="P6363" s="39" t="str">
        <f t="shared" si="599"/>
        <v/>
      </c>
      <c r="AC6363" s="42" t="str">
        <f>IF(B6363="","",VLOOKUP(B6363,[2]Formula!B:C,2,0))</f>
        <v/>
      </c>
      <c r="AD6363" s="43" t="str">
        <f t="shared" si="597"/>
        <v/>
      </c>
    </row>
    <row r="6364" spans="1:30" x14ac:dyDescent="0.25">
      <c r="A6364" s="64"/>
      <c r="B6364" s="64"/>
      <c r="C6364" s="66"/>
      <c r="D6364" s="67"/>
      <c r="E6364" s="64"/>
      <c r="F6364" s="64"/>
      <c r="G6364" s="37" t="str">
        <f>IF(E6364="","",IF(OR(E6364="Project Management",E6364="Project Support",E6364="Sprint Management",E6364="Sprint Support"),"NA",ROUND((((VLOOKUP(AD6364,[2]Formula!V:X,3,0)))-SUMIF(AD:AD,AD6364,H:H)),2)))</f>
        <v/>
      </c>
      <c r="H6364" s="71"/>
      <c r="I6364" s="72"/>
      <c r="J6364" s="72"/>
      <c r="K6364" s="38" t="str">
        <f>IF(E6364="","",IF(OR(E6364="Project Management",E6364="Project Support",E6364="Sprint Management",E6364="Sprint Support"),"NA",(((SUMIF(AD:AD,AD6364,H:H)/VLOOKUP(AD6364,[2]Formula!V:X,3,0))*VLOOKUP(AD6364,[2]Formula!V:X,2,0))*H6364)/SUMIF(AD:AD,AD6364,H:H)))</f>
        <v/>
      </c>
      <c r="L6364" s="38" t="str">
        <f t="shared" si="595"/>
        <v/>
      </c>
      <c r="M6364" s="38" t="str">
        <f t="shared" si="596"/>
        <v/>
      </c>
      <c r="N6364" s="38" t="str">
        <f t="shared" si="598"/>
        <v/>
      </c>
      <c r="O6364" s="38" t="str">
        <f t="shared" si="594"/>
        <v/>
      </c>
      <c r="P6364" s="39" t="str">
        <f t="shared" si="599"/>
        <v/>
      </c>
      <c r="AC6364" s="42" t="str">
        <f>IF(B6364="","",VLOOKUP(B6364,[2]Formula!B:C,2,0))</f>
        <v/>
      </c>
      <c r="AD6364" s="43" t="str">
        <f t="shared" si="597"/>
        <v/>
      </c>
    </row>
    <row r="6365" spans="1:30" x14ac:dyDescent="0.25">
      <c r="A6365" s="64"/>
      <c r="B6365" s="64"/>
      <c r="C6365" s="66"/>
      <c r="D6365" s="67"/>
      <c r="E6365" s="64"/>
      <c r="F6365" s="64"/>
      <c r="G6365" s="37" t="str">
        <f>IF(E6365="","",IF(OR(E6365="Project Management",E6365="Project Support",E6365="Sprint Management",E6365="Sprint Support"),"NA",ROUND((((VLOOKUP(AD6365,[2]Formula!V:X,3,0)))-SUMIF(AD:AD,AD6365,H:H)),2)))</f>
        <v/>
      </c>
      <c r="H6365" s="71"/>
      <c r="I6365" s="72"/>
      <c r="J6365" s="72"/>
      <c r="K6365" s="38" t="str">
        <f>IF(E6365="","",IF(OR(E6365="Project Management",E6365="Project Support",E6365="Sprint Management",E6365="Sprint Support"),"NA",(((SUMIF(AD:AD,AD6365,H:H)/VLOOKUP(AD6365,[2]Formula!V:X,3,0))*VLOOKUP(AD6365,[2]Formula!V:X,2,0))*H6365)/SUMIF(AD:AD,AD6365,H:H)))</f>
        <v/>
      </c>
      <c r="L6365" s="38" t="str">
        <f t="shared" si="595"/>
        <v/>
      </c>
      <c r="M6365" s="38" t="str">
        <f t="shared" si="596"/>
        <v/>
      </c>
      <c r="N6365" s="38" t="str">
        <f t="shared" si="598"/>
        <v/>
      </c>
      <c r="O6365" s="38" t="str">
        <f t="shared" si="594"/>
        <v/>
      </c>
      <c r="P6365" s="39" t="str">
        <f t="shared" si="599"/>
        <v/>
      </c>
      <c r="AC6365" s="42" t="str">
        <f>IF(B6365="","",VLOOKUP(B6365,[2]Formula!B:C,2,0))</f>
        <v/>
      </c>
      <c r="AD6365" s="43" t="str">
        <f t="shared" si="597"/>
        <v/>
      </c>
    </row>
    <row r="6366" spans="1:30" x14ac:dyDescent="0.25">
      <c r="A6366" s="64"/>
      <c r="B6366" s="64"/>
      <c r="C6366" s="66"/>
      <c r="D6366" s="67"/>
      <c r="E6366" s="64"/>
      <c r="F6366" s="64"/>
      <c r="G6366" s="37" t="str">
        <f>IF(E6366="","",IF(OR(E6366="Project Management",E6366="Project Support",E6366="Sprint Management",E6366="Sprint Support"),"NA",ROUND((((VLOOKUP(AD6366,[2]Formula!V:X,3,0)))-SUMIF(AD:AD,AD6366,H:H)),2)))</f>
        <v/>
      </c>
      <c r="H6366" s="71"/>
      <c r="I6366" s="72"/>
      <c r="J6366" s="72"/>
      <c r="K6366" s="38" t="str">
        <f>IF(E6366="","",IF(OR(E6366="Project Management",E6366="Project Support",E6366="Sprint Management",E6366="Sprint Support"),"NA",(((SUMIF(AD:AD,AD6366,H:H)/VLOOKUP(AD6366,[2]Formula!V:X,3,0))*VLOOKUP(AD6366,[2]Formula!V:X,2,0))*H6366)/SUMIF(AD:AD,AD6366,H:H)))</f>
        <v/>
      </c>
      <c r="L6366" s="38" t="str">
        <f t="shared" si="595"/>
        <v/>
      </c>
      <c r="M6366" s="38" t="str">
        <f t="shared" si="596"/>
        <v/>
      </c>
      <c r="N6366" s="38" t="str">
        <f t="shared" si="598"/>
        <v/>
      </c>
      <c r="O6366" s="38" t="str">
        <f t="shared" si="594"/>
        <v/>
      </c>
      <c r="P6366" s="39" t="str">
        <f t="shared" si="599"/>
        <v/>
      </c>
      <c r="AC6366" s="42" t="str">
        <f>IF(B6366="","",VLOOKUP(B6366,[2]Formula!B:C,2,0))</f>
        <v/>
      </c>
      <c r="AD6366" s="43" t="str">
        <f t="shared" si="597"/>
        <v/>
      </c>
    </row>
    <row r="6367" spans="1:30" x14ac:dyDescent="0.25">
      <c r="A6367" s="64"/>
      <c r="B6367" s="64"/>
      <c r="C6367" s="66"/>
      <c r="D6367" s="67"/>
      <c r="E6367" s="64"/>
      <c r="F6367" s="64"/>
      <c r="G6367" s="37" t="str">
        <f>IF(E6367="","",IF(OR(E6367="Project Management",E6367="Project Support",E6367="Sprint Management",E6367="Sprint Support"),"NA",ROUND((((VLOOKUP(AD6367,[2]Formula!V:X,3,0)))-SUMIF(AD:AD,AD6367,H:H)),2)))</f>
        <v/>
      </c>
      <c r="H6367" s="71"/>
      <c r="I6367" s="72"/>
      <c r="J6367" s="72"/>
      <c r="K6367" s="38" t="str">
        <f>IF(E6367="","",IF(OR(E6367="Project Management",E6367="Project Support",E6367="Sprint Management",E6367="Sprint Support"),"NA",(((SUMIF(AD:AD,AD6367,H:H)/VLOOKUP(AD6367,[2]Formula!V:X,3,0))*VLOOKUP(AD6367,[2]Formula!V:X,2,0))*H6367)/SUMIF(AD:AD,AD6367,H:H)))</f>
        <v/>
      </c>
      <c r="L6367" s="38" t="str">
        <f t="shared" si="595"/>
        <v/>
      </c>
      <c r="M6367" s="38" t="str">
        <f t="shared" si="596"/>
        <v/>
      </c>
      <c r="N6367" s="38" t="str">
        <f t="shared" si="598"/>
        <v/>
      </c>
      <c r="O6367" s="38" t="str">
        <f t="shared" si="594"/>
        <v/>
      </c>
      <c r="P6367" s="39" t="str">
        <f t="shared" si="599"/>
        <v/>
      </c>
      <c r="AC6367" s="42" t="str">
        <f>IF(B6367="","",VLOOKUP(B6367,[2]Formula!B:C,2,0))</f>
        <v/>
      </c>
      <c r="AD6367" s="43" t="str">
        <f t="shared" si="597"/>
        <v/>
      </c>
    </row>
    <row r="6368" spans="1:30" x14ac:dyDescent="0.25">
      <c r="A6368" s="64"/>
      <c r="B6368" s="64"/>
      <c r="C6368" s="66"/>
      <c r="D6368" s="67"/>
      <c r="E6368" s="64"/>
      <c r="F6368" s="64"/>
      <c r="G6368" s="37" t="str">
        <f>IF(E6368="","",IF(OR(E6368="Project Management",E6368="Project Support",E6368="Sprint Management",E6368="Sprint Support"),"NA",ROUND((((VLOOKUP(AD6368,[2]Formula!V:X,3,0)))-SUMIF(AD:AD,AD6368,H:H)),2)))</f>
        <v/>
      </c>
      <c r="H6368" s="71"/>
      <c r="I6368" s="72"/>
      <c r="J6368" s="72"/>
      <c r="K6368" s="38" t="str">
        <f>IF(E6368="","",IF(OR(E6368="Project Management",E6368="Project Support",E6368="Sprint Management",E6368="Sprint Support"),"NA",(((SUMIF(AD:AD,AD6368,H:H)/VLOOKUP(AD6368,[2]Formula!V:X,3,0))*VLOOKUP(AD6368,[2]Formula!V:X,2,0))*H6368)/SUMIF(AD:AD,AD6368,H:H)))</f>
        <v/>
      </c>
      <c r="L6368" s="38" t="str">
        <f t="shared" si="595"/>
        <v/>
      </c>
      <c r="M6368" s="38" t="str">
        <f t="shared" si="596"/>
        <v/>
      </c>
      <c r="N6368" s="38" t="str">
        <f t="shared" si="598"/>
        <v/>
      </c>
      <c r="O6368" s="38" t="str">
        <f t="shared" si="594"/>
        <v/>
      </c>
      <c r="P6368" s="39" t="str">
        <f t="shared" si="599"/>
        <v/>
      </c>
      <c r="AC6368" s="42" t="str">
        <f>IF(B6368="","",VLOOKUP(B6368,[2]Formula!B:C,2,0))</f>
        <v/>
      </c>
      <c r="AD6368" s="43" t="str">
        <f t="shared" si="597"/>
        <v/>
      </c>
    </row>
    <row r="6369" spans="1:30" x14ac:dyDescent="0.25">
      <c r="A6369" s="64"/>
      <c r="B6369" s="64"/>
      <c r="C6369" s="66"/>
      <c r="D6369" s="67"/>
      <c r="E6369" s="64"/>
      <c r="F6369" s="64"/>
      <c r="G6369" s="37" t="str">
        <f>IF(E6369="","",IF(OR(E6369="Project Management",E6369="Project Support",E6369="Sprint Management",E6369="Sprint Support"),"NA",ROUND((((VLOOKUP(AD6369,[2]Formula!V:X,3,0)))-SUMIF(AD:AD,AD6369,H:H)),2)))</f>
        <v/>
      </c>
      <c r="H6369" s="71"/>
      <c r="I6369" s="72"/>
      <c r="J6369" s="72"/>
      <c r="K6369" s="38" t="str">
        <f>IF(E6369="","",IF(OR(E6369="Project Management",E6369="Project Support",E6369="Sprint Management",E6369="Sprint Support"),"NA",(((SUMIF(AD:AD,AD6369,H:H)/VLOOKUP(AD6369,[2]Formula!V:X,3,0))*VLOOKUP(AD6369,[2]Formula!V:X,2,0))*H6369)/SUMIF(AD:AD,AD6369,H:H)))</f>
        <v/>
      </c>
      <c r="L6369" s="38" t="str">
        <f t="shared" si="595"/>
        <v/>
      </c>
      <c r="M6369" s="38" t="str">
        <f t="shared" si="596"/>
        <v/>
      </c>
      <c r="N6369" s="38" t="str">
        <f t="shared" si="598"/>
        <v/>
      </c>
      <c r="O6369" s="38" t="str">
        <f t="shared" si="594"/>
        <v/>
      </c>
      <c r="P6369" s="39" t="str">
        <f t="shared" si="599"/>
        <v/>
      </c>
      <c r="AC6369" s="42" t="str">
        <f>IF(B6369="","",VLOOKUP(B6369,[2]Formula!B:C,2,0))</f>
        <v/>
      </c>
      <c r="AD6369" s="43" t="str">
        <f t="shared" si="597"/>
        <v/>
      </c>
    </row>
    <row r="6370" spans="1:30" x14ac:dyDescent="0.25">
      <c r="A6370" s="64"/>
      <c r="B6370" s="64"/>
      <c r="C6370" s="66"/>
      <c r="D6370" s="67"/>
      <c r="E6370" s="64"/>
      <c r="F6370" s="64"/>
      <c r="G6370" s="37" t="str">
        <f>IF(E6370="","",IF(OR(E6370="Project Management",E6370="Project Support",E6370="Sprint Management",E6370="Sprint Support"),"NA",ROUND((((VLOOKUP(AD6370,[2]Formula!V:X,3,0)))-SUMIF(AD:AD,AD6370,H:H)),2)))</f>
        <v/>
      </c>
      <c r="H6370" s="71"/>
      <c r="I6370" s="72"/>
      <c r="J6370" s="72"/>
      <c r="K6370" s="38" t="str">
        <f>IF(E6370="","",IF(OR(E6370="Project Management",E6370="Project Support",E6370="Sprint Management",E6370="Sprint Support"),"NA",(((SUMIF(AD:AD,AD6370,H:H)/VLOOKUP(AD6370,[2]Formula!V:X,3,0))*VLOOKUP(AD6370,[2]Formula!V:X,2,0))*H6370)/SUMIF(AD:AD,AD6370,H:H)))</f>
        <v/>
      </c>
      <c r="L6370" s="38" t="str">
        <f t="shared" si="595"/>
        <v/>
      </c>
      <c r="M6370" s="38" t="str">
        <f t="shared" si="596"/>
        <v/>
      </c>
      <c r="N6370" s="38" t="str">
        <f t="shared" si="598"/>
        <v/>
      </c>
      <c r="O6370" s="38" t="str">
        <f t="shared" si="594"/>
        <v/>
      </c>
      <c r="P6370" s="39" t="str">
        <f t="shared" si="599"/>
        <v/>
      </c>
      <c r="AC6370" s="42" t="str">
        <f>IF(B6370="","",VLOOKUP(B6370,[2]Formula!B:C,2,0))</f>
        <v/>
      </c>
      <c r="AD6370" s="43" t="str">
        <f t="shared" si="597"/>
        <v/>
      </c>
    </row>
    <row r="6371" spans="1:30" x14ac:dyDescent="0.25">
      <c r="A6371" s="64"/>
      <c r="B6371" s="64"/>
      <c r="C6371" s="66"/>
      <c r="D6371" s="67"/>
      <c r="E6371" s="64"/>
      <c r="F6371" s="64"/>
      <c r="G6371" s="37" t="str">
        <f>IF(E6371="","",IF(OR(E6371="Project Management",E6371="Project Support",E6371="Sprint Management",E6371="Sprint Support"),"NA",ROUND((((VLOOKUP(AD6371,[2]Formula!V:X,3,0)))-SUMIF(AD:AD,AD6371,H:H)),2)))</f>
        <v/>
      </c>
      <c r="H6371" s="71"/>
      <c r="I6371" s="72"/>
      <c r="J6371" s="72"/>
      <c r="K6371" s="38" t="str">
        <f>IF(E6371="","",IF(OR(E6371="Project Management",E6371="Project Support",E6371="Sprint Management",E6371="Sprint Support"),"NA",(((SUMIF(AD:AD,AD6371,H:H)/VLOOKUP(AD6371,[2]Formula!V:X,3,0))*VLOOKUP(AD6371,[2]Formula!V:X,2,0))*H6371)/SUMIF(AD:AD,AD6371,H:H)))</f>
        <v/>
      </c>
      <c r="L6371" s="38" t="str">
        <f t="shared" si="595"/>
        <v/>
      </c>
      <c r="M6371" s="38" t="str">
        <f t="shared" si="596"/>
        <v/>
      </c>
      <c r="N6371" s="38" t="str">
        <f t="shared" si="598"/>
        <v/>
      </c>
      <c r="O6371" s="38" t="str">
        <f t="shared" si="594"/>
        <v/>
      </c>
      <c r="P6371" s="39" t="str">
        <f t="shared" si="599"/>
        <v/>
      </c>
      <c r="AC6371" s="42" t="str">
        <f>IF(B6371="","",VLOOKUP(B6371,[2]Formula!B:C,2,0))</f>
        <v/>
      </c>
      <c r="AD6371" s="43" t="str">
        <f t="shared" si="597"/>
        <v/>
      </c>
    </row>
    <row r="6372" spans="1:30" x14ac:dyDescent="0.25">
      <c r="A6372" s="64"/>
      <c r="B6372" s="64"/>
      <c r="C6372" s="66"/>
      <c r="D6372" s="67"/>
      <c r="E6372" s="64"/>
      <c r="F6372" s="64"/>
      <c r="G6372" s="37" t="str">
        <f>IF(E6372="","",IF(OR(E6372="Project Management",E6372="Project Support",E6372="Sprint Management",E6372="Sprint Support"),"NA",ROUND((((VLOOKUP(AD6372,[2]Formula!V:X,3,0)))-SUMIF(AD:AD,AD6372,H:H)),2)))</f>
        <v/>
      </c>
      <c r="H6372" s="71"/>
      <c r="I6372" s="72"/>
      <c r="J6372" s="72"/>
      <c r="K6372" s="38" t="str">
        <f>IF(E6372="","",IF(OR(E6372="Project Management",E6372="Project Support",E6372="Sprint Management",E6372="Sprint Support"),"NA",(((SUMIF(AD:AD,AD6372,H:H)/VLOOKUP(AD6372,[2]Formula!V:X,3,0))*VLOOKUP(AD6372,[2]Formula!V:X,2,0))*H6372)/SUMIF(AD:AD,AD6372,H:H)))</f>
        <v/>
      </c>
      <c r="L6372" s="38" t="str">
        <f t="shared" si="595"/>
        <v/>
      </c>
      <c r="M6372" s="38" t="str">
        <f t="shared" si="596"/>
        <v/>
      </c>
      <c r="N6372" s="38" t="str">
        <f t="shared" si="598"/>
        <v/>
      </c>
      <c r="O6372" s="38" t="str">
        <f t="shared" si="594"/>
        <v/>
      </c>
      <c r="P6372" s="39" t="str">
        <f t="shared" si="599"/>
        <v/>
      </c>
      <c r="AC6372" s="42" t="str">
        <f>IF(B6372="","",VLOOKUP(B6372,[2]Formula!B:C,2,0))</f>
        <v/>
      </c>
      <c r="AD6372" s="43" t="str">
        <f t="shared" si="597"/>
        <v/>
      </c>
    </row>
    <row r="6373" spans="1:30" x14ac:dyDescent="0.25">
      <c r="A6373" s="64"/>
      <c r="B6373" s="64"/>
      <c r="C6373" s="66"/>
      <c r="D6373" s="67"/>
      <c r="E6373" s="64"/>
      <c r="F6373" s="64"/>
      <c r="G6373" s="37" t="str">
        <f>IF(E6373="","",IF(OR(E6373="Project Management",E6373="Project Support",E6373="Sprint Management",E6373="Sprint Support"),"NA",ROUND((((VLOOKUP(AD6373,[2]Formula!V:X,3,0)))-SUMIF(AD:AD,AD6373,H:H)),2)))</f>
        <v/>
      </c>
      <c r="H6373" s="71"/>
      <c r="I6373" s="72"/>
      <c r="J6373" s="72"/>
      <c r="K6373" s="38" t="str">
        <f>IF(E6373="","",IF(OR(E6373="Project Management",E6373="Project Support",E6373="Sprint Management",E6373="Sprint Support"),"NA",(((SUMIF(AD:AD,AD6373,H:H)/VLOOKUP(AD6373,[2]Formula!V:X,3,0))*VLOOKUP(AD6373,[2]Formula!V:X,2,0))*H6373)/SUMIF(AD:AD,AD6373,H:H)))</f>
        <v/>
      </c>
      <c r="L6373" s="38" t="str">
        <f t="shared" si="595"/>
        <v/>
      </c>
      <c r="M6373" s="38" t="str">
        <f t="shared" si="596"/>
        <v/>
      </c>
      <c r="N6373" s="38" t="str">
        <f t="shared" si="598"/>
        <v/>
      </c>
      <c r="O6373" s="38" t="str">
        <f t="shared" si="594"/>
        <v/>
      </c>
      <c r="P6373" s="39" t="str">
        <f t="shared" si="599"/>
        <v/>
      </c>
      <c r="AC6373" s="42" t="str">
        <f>IF(B6373="","",VLOOKUP(B6373,[2]Formula!B:C,2,0))</f>
        <v/>
      </c>
      <c r="AD6373" s="43" t="str">
        <f t="shared" si="597"/>
        <v/>
      </c>
    </row>
    <row r="6374" spans="1:30" x14ac:dyDescent="0.25">
      <c r="A6374" s="64"/>
      <c r="B6374" s="64"/>
      <c r="C6374" s="66"/>
      <c r="D6374" s="67"/>
      <c r="E6374" s="64"/>
      <c r="F6374" s="64"/>
      <c r="G6374" s="37" t="str">
        <f>IF(E6374="","",IF(OR(E6374="Project Management",E6374="Project Support",E6374="Sprint Management",E6374="Sprint Support"),"NA",ROUND((((VLOOKUP(AD6374,[2]Formula!V:X,3,0)))-SUMIF(AD:AD,AD6374,H:H)),2)))</f>
        <v/>
      </c>
      <c r="H6374" s="71"/>
      <c r="I6374" s="72"/>
      <c r="J6374" s="72"/>
      <c r="K6374" s="38" t="str">
        <f>IF(E6374="","",IF(OR(E6374="Project Management",E6374="Project Support",E6374="Sprint Management",E6374="Sprint Support"),"NA",(((SUMIF(AD:AD,AD6374,H:H)/VLOOKUP(AD6374,[2]Formula!V:X,3,0))*VLOOKUP(AD6374,[2]Formula!V:X,2,0))*H6374)/SUMIF(AD:AD,AD6374,H:H)))</f>
        <v/>
      </c>
      <c r="L6374" s="38" t="str">
        <f t="shared" si="595"/>
        <v/>
      </c>
      <c r="M6374" s="38" t="str">
        <f t="shared" si="596"/>
        <v/>
      </c>
      <c r="N6374" s="38" t="str">
        <f t="shared" si="598"/>
        <v/>
      </c>
      <c r="O6374" s="38" t="str">
        <f t="shared" si="594"/>
        <v/>
      </c>
      <c r="P6374" s="39" t="str">
        <f t="shared" si="599"/>
        <v/>
      </c>
      <c r="AC6374" s="42" t="str">
        <f>IF(B6374="","",VLOOKUP(B6374,[2]Formula!B:C,2,0))</f>
        <v/>
      </c>
      <c r="AD6374" s="43" t="str">
        <f t="shared" si="597"/>
        <v/>
      </c>
    </row>
    <row r="6375" spans="1:30" x14ac:dyDescent="0.25">
      <c r="A6375" s="64"/>
      <c r="B6375" s="64"/>
      <c r="C6375" s="66"/>
      <c r="D6375" s="67"/>
      <c r="E6375" s="64"/>
      <c r="F6375" s="64"/>
      <c r="G6375" s="37" t="str">
        <f>IF(E6375="","",IF(OR(E6375="Project Management",E6375="Project Support",E6375="Sprint Management",E6375="Sprint Support"),"NA",ROUND((((VLOOKUP(AD6375,[2]Formula!V:X,3,0)))-SUMIF(AD:AD,AD6375,H:H)),2)))</f>
        <v/>
      </c>
      <c r="H6375" s="71"/>
      <c r="I6375" s="72"/>
      <c r="J6375" s="72"/>
      <c r="K6375" s="38" t="str">
        <f>IF(E6375="","",IF(OR(E6375="Project Management",E6375="Project Support",E6375="Sprint Management",E6375="Sprint Support"),"NA",(((SUMIF(AD:AD,AD6375,H:H)/VLOOKUP(AD6375,[2]Formula!V:X,3,0))*VLOOKUP(AD6375,[2]Formula!V:X,2,0))*H6375)/SUMIF(AD:AD,AD6375,H:H)))</f>
        <v/>
      </c>
      <c r="L6375" s="38" t="str">
        <f t="shared" si="595"/>
        <v/>
      </c>
      <c r="M6375" s="38" t="str">
        <f t="shared" si="596"/>
        <v/>
      </c>
      <c r="N6375" s="38" t="str">
        <f t="shared" si="598"/>
        <v/>
      </c>
      <c r="O6375" s="38" t="str">
        <f t="shared" si="594"/>
        <v/>
      </c>
      <c r="P6375" s="39" t="str">
        <f t="shared" si="599"/>
        <v/>
      </c>
      <c r="AC6375" s="42" t="str">
        <f>IF(B6375="","",VLOOKUP(B6375,[2]Formula!B:C,2,0))</f>
        <v/>
      </c>
      <c r="AD6375" s="43" t="str">
        <f t="shared" si="597"/>
        <v/>
      </c>
    </row>
    <row r="6376" spans="1:30" x14ac:dyDescent="0.25">
      <c r="A6376" s="64"/>
      <c r="B6376" s="64"/>
      <c r="C6376" s="66"/>
      <c r="D6376" s="67"/>
      <c r="E6376" s="64"/>
      <c r="F6376" s="64"/>
      <c r="G6376" s="37" t="str">
        <f>IF(E6376="","",IF(OR(E6376="Project Management",E6376="Project Support",E6376="Sprint Management",E6376="Sprint Support"),"NA",ROUND((((VLOOKUP(AD6376,[2]Formula!V:X,3,0)))-SUMIF(AD:AD,AD6376,H:H)),2)))</f>
        <v/>
      </c>
      <c r="H6376" s="71"/>
      <c r="I6376" s="72"/>
      <c r="J6376" s="72"/>
      <c r="K6376" s="38" t="str">
        <f>IF(E6376="","",IF(OR(E6376="Project Management",E6376="Project Support",E6376="Sprint Management",E6376="Sprint Support"),"NA",(((SUMIF(AD:AD,AD6376,H:H)/VLOOKUP(AD6376,[2]Formula!V:X,3,0))*VLOOKUP(AD6376,[2]Formula!V:X,2,0))*H6376)/SUMIF(AD:AD,AD6376,H:H)))</f>
        <v/>
      </c>
      <c r="L6376" s="38" t="str">
        <f t="shared" si="595"/>
        <v/>
      </c>
      <c r="M6376" s="38" t="str">
        <f t="shared" si="596"/>
        <v/>
      </c>
      <c r="N6376" s="38" t="str">
        <f t="shared" si="598"/>
        <v/>
      </c>
      <c r="O6376" s="38" t="str">
        <f t="shared" si="594"/>
        <v/>
      </c>
      <c r="P6376" s="39" t="str">
        <f t="shared" si="599"/>
        <v/>
      </c>
      <c r="AC6376" s="42" t="str">
        <f>IF(B6376="","",VLOOKUP(B6376,[2]Formula!B:C,2,0))</f>
        <v/>
      </c>
      <c r="AD6376" s="43" t="str">
        <f t="shared" si="597"/>
        <v/>
      </c>
    </row>
    <row r="6377" spans="1:30" x14ac:dyDescent="0.25">
      <c r="A6377" s="64"/>
      <c r="B6377" s="64"/>
      <c r="C6377" s="66"/>
      <c r="D6377" s="67"/>
      <c r="E6377" s="64"/>
      <c r="F6377" s="64"/>
      <c r="G6377" s="37" t="str">
        <f>IF(E6377="","",IF(OR(E6377="Project Management",E6377="Project Support",E6377="Sprint Management",E6377="Sprint Support"),"NA",ROUND((((VLOOKUP(AD6377,[2]Formula!V:X,3,0)))-SUMIF(AD:AD,AD6377,H:H)),2)))</f>
        <v/>
      </c>
      <c r="H6377" s="71"/>
      <c r="I6377" s="72"/>
      <c r="J6377" s="72"/>
      <c r="K6377" s="38" t="str">
        <f>IF(E6377="","",IF(OR(E6377="Project Management",E6377="Project Support",E6377="Sprint Management",E6377="Sprint Support"),"NA",(((SUMIF(AD:AD,AD6377,H:H)/VLOOKUP(AD6377,[2]Formula!V:X,3,0))*VLOOKUP(AD6377,[2]Formula!V:X,2,0))*H6377)/SUMIF(AD:AD,AD6377,H:H)))</f>
        <v/>
      </c>
      <c r="L6377" s="38" t="str">
        <f t="shared" si="595"/>
        <v/>
      </c>
      <c r="M6377" s="38" t="str">
        <f t="shared" si="596"/>
        <v/>
      </c>
      <c r="N6377" s="38" t="str">
        <f t="shared" si="598"/>
        <v/>
      </c>
      <c r="O6377" s="38" t="str">
        <f t="shared" si="594"/>
        <v/>
      </c>
      <c r="P6377" s="39" t="str">
        <f t="shared" si="599"/>
        <v/>
      </c>
      <c r="AC6377" s="42" t="str">
        <f>IF(B6377="","",VLOOKUP(B6377,[2]Formula!B:C,2,0))</f>
        <v/>
      </c>
      <c r="AD6377" s="43" t="str">
        <f t="shared" si="597"/>
        <v/>
      </c>
    </row>
    <row r="6378" spans="1:30" x14ac:dyDescent="0.25">
      <c r="A6378" s="64"/>
      <c r="B6378" s="64"/>
      <c r="C6378" s="66"/>
      <c r="D6378" s="67"/>
      <c r="E6378" s="64"/>
      <c r="F6378" s="64"/>
      <c r="G6378" s="37" t="str">
        <f>IF(E6378="","",IF(OR(E6378="Project Management",E6378="Project Support",E6378="Sprint Management",E6378="Sprint Support"),"NA",ROUND((((VLOOKUP(AD6378,[2]Formula!V:X,3,0)))-SUMIF(AD:AD,AD6378,H:H)),2)))</f>
        <v/>
      </c>
      <c r="H6378" s="71"/>
      <c r="I6378" s="72"/>
      <c r="J6378" s="72"/>
      <c r="K6378" s="38" t="str">
        <f>IF(E6378="","",IF(OR(E6378="Project Management",E6378="Project Support",E6378="Sprint Management",E6378="Sprint Support"),"NA",(((SUMIF(AD:AD,AD6378,H:H)/VLOOKUP(AD6378,[2]Formula!V:X,3,0))*VLOOKUP(AD6378,[2]Formula!V:X,2,0))*H6378)/SUMIF(AD:AD,AD6378,H:H)))</f>
        <v/>
      </c>
      <c r="L6378" s="38" t="str">
        <f t="shared" si="595"/>
        <v/>
      </c>
      <c r="M6378" s="38" t="str">
        <f t="shared" si="596"/>
        <v/>
      </c>
      <c r="N6378" s="38" t="str">
        <f t="shared" si="598"/>
        <v/>
      </c>
      <c r="O6378" s="38" t="str">
        <f t="shared" si="594"/>
        <v/>
      </c>
      <c r="P6378" s="39" t="str">
        <f t="shared" si="599"/>
        <v/>
      </c>
      <c r="AC6378" s="42" t="str">
        <f>IF(B6378="","",VLOOKUP(B6378,[2]Formula!B:C,2,0))</f>
        <v/>
      </c>
      <c r="AD6378" s="43" t="str">
        <f t="shared" si="597"/>
        <v/>
      </c>
    </row>
    <row r="6379" spans="1:30" x14ac:dyDescent="0.25">
      <c r="A6379" s="64"/>
      <c r="B6379" s="64"/>
      <c r="C6379" s="66"/>
      <c r="D6379" s="67"/>
      <c r="E6379" s="64"/>
      <c r="F6379" s="64"/>
      <c r="G6379" s="37" t="str">
        <f>IF(E6379="","",IF(OR(E6379="Project Management",E6379="Project Support",E6379="Sprint Management",E6379="Sprint Support"),"NA",ROUND((((VLOOKUP(AD6379,[2]Formula!V:X,3,0)))-SUMIF(AD:AD,AD6379,H:H)),2)))</f>
        <v/>
      </c>
      <c r="H6379" s="71"/>
      <c r="I6379" s="72"/>
      <c r="J6379" s="72"/>
      <c r="K6379" s="38" t="str">
        <f>IF(E6379="","",IF(OR(E6379="Project Management",E6379="Project Support",E6379="Sprint Management",E6379="Sprint Support"),"NA",(((SUMIF(AD:AD,AD6379,H:H)/VLOOKUP(AD6379,[2]Formula!V:X,3,0))*VLOOKUP(AD6379,[2]Formula!V:X,2,0))*H6379)/SUMIF(AD:AD,AD6379,H:H)))</f>
        <v/>
      </c>
      <c r="L6379" s="38" t="str">
        <f t="shared" si="595"/>
        <v/>
      </c>
      <c r="M6379" s="38" t="str">
        <f t="shared" si="596"/>
        <v/>
      </c>
      <c r="N6379" s="38" t="str">
        <f t="shared" si="598"/>
        <v/>
      </c>
      <c r="O6379" s="38" t="str">
        <f t="shared" si="594"/>
        <v/>
      </c>
      <c r="P6379" s="39" t="str">
        <f t="shared" si="599"/>
        <v/>
      </c>
      <c r="AC6379" s="42" t="str">
        <f>IF(B6379="","",VLOOKUP(B6379,[2]Formula!B:C,2,0))</f>
        <v/>
      </c>
      <c r="AD6379" s="43" t="str">
        <f t="shared" si="597"/>
        <v/>
      </c>
    </row>
    <row r="6380" spans="1:30" x14ac:dyDescent="0.25">
      <c r="A6380" s="64"/>
      <c r="B6380" s="64"/>
      <c r="C6380" s="66"/>
      <c r="D6380" s="67"/>
      <c r="E6380" s="64"/>
      <c r="F6380" s="64"/>
      <c r="G6380" s="37" t="str">
        <f>IF(E6380="","",IF(OR(E6380="Project Management",E6380="Project Support",E6380="Sprint Management",E6380="Sprint Support"),"NA",ROUND((((VLOOKUP(AD6380,[2]Formula!V:X,3,0)))-SUMIF(AD:AD,AD6380,H:H)),2)))</f>
        <v/>
      </c>
      <c r="H6380" s="71"/>
      <c r="I6380" s="72"/>
      <c r="J6380" s="72"/>
      <c r="K6380" s="38" t="str">
        <f>IF(E6380="","",IF(OR(E6380="Project Management",E6380="Project Support",E6380="Sprint Management",E6380="Sprint Support"),"NA",(((SUMIF(AD:AD,AD6380,H:H)/VLOOKUP(AD6380,[2]Formula!V:X,3,0))*VLOOKUP(AD6380,[2]Formula!V:X,2,0))*H6380)/SUMIF(AD:AD,AD6380,H:H)))</f>
        <v/>
      </c>
      <c r="L6380" s="38" t="str">
        <f t="shared" si="595"/>
        <v/>
      </c>
      <c r="M6380" s="38" t="str">
        <f t="shared" si="596"/>
        <v/>
      </c>
      <c r="N6380" s="38" t="str">
        <f t="shared" si="598"/>
        <v/>
      </c>
      <c r="O6380" s="38" t="str">
        <f t="shared" si="594"/>
        <v/>
      </c>
      <c r="P6380" s="39" t="str">
        <f t="shared" si="599"/>
        <v/>
      </c>
      <c r="AC6380" s="42" t="str">
        <f>IF(B6380="","",VLOOKUP(B6380,[2]Formula!B:C,2,0))</f>
        <v/>
      </c>
      <c r="AD6380" s="43" t="str">
        <f t="shared" si="597"/>
        <v/>
      </c>
    </row>
    <row r="6381" spans="1:30" x14ac:dyDescent="0.25">
      <c r="A6381" s="64"/>
      <c r="B6381" s="64"/>
      <c r="C6381" s="66"/>
      <c r="D6381" s="67"/>
      <c r="E6381" s="64"/>
      <c r="F6381" s="64"/>
      <c r="G6381" s="37" t="str">
        <f>IF(E6381="","",IF(OR(E6381="Project Management",E6381="Project Support",E6381="Sprint Management",E6381="Sprint Support"),"NA",ROUND((((VLOOKUP(AD6381,[2]Formula!V:X,3,0)))-SUMIF(AD:AD,AD6381,H:H)),2)))</f>
        <v/>
      </c>
      <c r="H6381" s="71"/>
      <c r="I6381" s="72"/>
      <c r="J6381" s="72"/>
      <c r="K6381" s="38" t="str">
        <f>IF(E6381="","",IF(OR(E6381="Project Management",E6381="Project Support",E6381="Sprint Management",E6381="Sprint Support"),"NA",(((SUMIF(AD:AD,AD6381,H:H)/VLOOKUP(AD6381,[2]Formula!V:X,3,0))*VLOOKUP(AD6381,[2]Formula!V:X,2,0))*H6381)/SUMIF(AD:AD,AD6381,H:H)))</f>
        <v/>
      </c>
      <c r="L6381" s="38" t="str">
        <f t="shared" si="595"/>
        <v/>
      </c>
      <c r="M6381" s="38" t="str">
        <f t="shared" si="596"/>
        <v/>
      </c>
      <c r="N6381" s="38" t="str">
        <f t="shared" si="598"/>
        <v/>
      </c>
      <c r="O6381" s="38" t="str">
        <f t="shared" si="594"/>
        <v/>
      </c>
      <c r="P6381" s="39" t="str">
        <f t="shared" si="599"/>
        <v/>
      </c>
      <c r="AC6381" s="42" t="str">
        <f>IF(B6381="","",VLOOKUP(B6381,[2]Formula!B:C,2,0))</f>
        <v/>
      </c>
      <c r="AD6381" s="43" t="str">
        <f t="shared" si="597"/>
        <v/>
      </c>
    </row>
    <row r="6382" spans="1:30" x14ac:dyDescent="0.25">
      <c r="A6382" s="64"/>
      <c r="B6382" s="64"/>
      <c r="C6382" s="66"/>
      <c r="D6382" s="67"/>
      <c r="E6382" s="64"/>
      <c r="F6382" s="64"/>
      <c r="G6382" s="37" t="str">
        <f>IF(E6382="","",IF(OR(E6382="Project Management",E6382="Project Support",E6382="Sprint Management",E6382="Sprint Support"),"NA",ROUND((((VLOOKUP(AD6382,[2]Formula!V:X,3,0)))-SUMIF(AD:AD,AD6382,H:H)),2)))</f>
        <v/>
      </c>
      <c r="H6382" s="71"/>
      <c r="I6382" s="72"/>
      <c r="J6382" s="72"/>
      <c r="K6382" s="38" t="str">
        <f>IF(E6382="","",IF(OR(E6382="Project Management",E6382="Project Support",E6382="Sprint Management",E6382="Sprint Support"),"NA",(((SUMIF(AD:AD,AD6382,H:H)/VLOOKUP(AD6382,[2]Formula!V:X,3,0))*VLOOKUP(AD6382,[2]Formula!V:X,2,0))*H6382)/SUMIF(AD:AD,AD6382,H:H)))</f>
        <v/>
      </c>
      <c r="L6382" s="38" t="str">
        <f t="shared" si="595"/>
        <v/>
      </c>
      <c r="M6382" s="38" t="str">
        <f t="shared" si="596"/>
        <v/>
      </c>
      <c r="N6382" s="38" t="str">
        <f t="shared" si="598"/>
        <v/>
      </c>
      <c r="O6382" s="38" t="str">
        <f t="shared" si="594"/>
        <v/>
      </c>
      <c r="P6382" s="39" t="str">
        <f t="shared" si="599"/>
        <v/>
      </c>
      <c r="AC6382" s="42" t="str">
        <f>IF(B6382="","",VLOOKUP(B6382,[2]Formula!B:C,2,0))</f>
        <v/>
      </c>
      <c r="AD6382" s="43" t="str">
        <f t="shared" si="597"/>
        <v/>
      </c>
    </row>
    <row r="6383" spans="1:30" x14ac:dyDescent="0.25">
      <c r="A6383" s="64"/>
      <c r="B6383" s="64"/>
      <c r="C6383" s="66"/>
      <c r="D6383" s="67"/>
      <c r="E6383" s="64"/>
      <c r="F6383" s="64"/>
      <c r="G6383" s="37" t="str">
        <f>IF(E6383="","",IF(OR(E6383="Project Management",E6383="Project Support",E6383="Sprint Management",E6383="Sprint Support"),"NA",ROUND((((VLOOKUP(AD6383,[2]Formula!V:X,3,0)))-SUMIF(AD:AD,AD6383,H:H)),2)))</f>
        <v/>
      </c>
      <c r="H6383" s="71"/>
      <c r="I6383" s="72"/>
      <c r="J6383" s="72"/>
      <c r="K6383" s="38" t="str">
        <f>IF(E6383="","",IF(OR(E6383="Project Management",E6383="Project Support",E6383="Sprint Management",E6383="Sprint Support"),"NA",(((SUMIF(AD:AD,AD6383,H:H)/VLOOKUP(AD6383,[2]Formula!V:X,3,0))*VLOOKUP(AD6383,[2]Formula!V:X,2,0))*H6383)/SUMIF(AD:AD,AD6383,H:H)))</f>
        <v/>
      </c>
      <c r="L6383" s="38" t="str">
        <f t="shared" si="595"/>
        <v/>
      </c>
      <c r="M6383" s="38" t="str">
        <f t="shared" si="596"/>
        <v/>
      </c>
      <c r="N6383" s="38" t="str">
        <f t="shared" si="598"/>
        <v/>
      </c>
      <c r="O6383" s="38" t="str">
        <f t="shared" si="594"/>
        <v/>
      </c>
      <c r="P6383" s="39" t="str">
        <f t="shared" si="599"/>
        <v/>
      </c>
      <c r="AC6383" s="42" t="str">
        <f>IF(B6383="","",VLOOKUP(B6383,[2]Formula!B:C,2,0))</f>
        <v/>
      </c>
      <c r="AD6383" s="43" t="str">
        <f t="shared" si="597"/>
        <v/>
      </c>
    </row>
    <row r="6384" spans="1:30" x14ac:dyDescent="0.25">
      <c r="A6384" s="64"/>
      <c r="B6384" s="64"/>
      <c r="C6384" s="66"/>
      <c r="D6384" s="67"/>
      <c r="E6384" s="64"/>
      <c r="F6384" s="64"/>
      <c r="G6384" s="37" t="str">
        <f>IF(E6384="","",IF(OR(E6384="Project Management",E6384="Project Support",E6384="Sprint Management",E6384="Sprint Support"),"NA",ROUND((((VLOOKUP(AD6384,[2]Formula!V:X,3,0)))-SUMIF(AD:AD,AD6384,H:H)),2)))</f>
        <v/>
      </c>
      <c r="H6384" s="71"/>
      <c r="I6384" s="72"/>
      <c r="J6384" s="72"/>
      <c r="K6384" s="38" t="str">
        <f>IF(E6384="","",IF(OR(E6384="Project Management",E6384="Project Support",E6384="Sprint Management",E6384="Sprint Support"),"NA",(((SUMIF(AD:AD,AD6384,H:H)/VLOOKUP(AD6384,[2]Formula!V:X,3,0))*VLOOKUP(AD6384,[2]Formula!V:X,2,0))*H6384)/SUMIF(AD:AD,AD6384,H:H)))</f>
        <v/>
      </c>
      <c r="L6384" s="38" t="str">
        <f t="shared" si="595"/>
        <v/>
      </c>
      <c r="M6384" s="38" t="str">
        <f t="shared" si="596"/>
        <v/>
      </c>
      <c r="N6384" s="38" t="str">
        <f t="shared" si="598"/>
        <v/>
      </c>
      <c r="O6384" s="38" t="str">
        <f t="shared" si="594"/>
        <v/>
      </c>
      <c r="P6384" s="39" t="str">
        <f t="shared" si="599"/>
        <v/>
      </c>
      <c r="AC6384" s="42" t="str">
        <f>IF(B6384="","",VLOOKUP(B6384,[2]Formula!B:C,2,0))</f>
        <v/>
      </c>
      <c r="AD6384" s="43" t="str">
        <f t="shared" si="597"/>
        <v/>
      </c>
    </row>
    <row r="6385" spans="1:30" x14ac:dyDescent="0.25">
      <c r="A6385" s="64"/>
      <c r="B6385" s="64"/>
      <c r="C6385" s="66"/>
      <c r="D6385" s="67"/>
      <c r="E6385" s="64"/>
      <c r="F6385" s="64"/>
      <c r="G6385" s="37" t="str">
        <f>IF(E6385="","",IF(OR(E6385="Project Management",E6385="Project Support",E6385="Sprint Management",E6385="Sprint Support"),"NA",ROUND((((VLOOKUP(AD6385,[2]Formula!V:X,3,0)))-SUMIF(AD:AD,AD6385,H:H)),2)))</f>
        <v/>
      </c>
      <c r="H6385" s="71"/>
      <c r="I6385" s="72"/>
      <c r="J6385" s="72"/>
      <c r="K6385" s="38" t="str">
        <f>IF(E6385="","",IF(OR(E6385="Project Management",E6385="Project Support",E6385="Sprint Management",E6385="Sprint Support"),"NA",(((SUMIF(AD:AD,AD6385,H:H)/VLOOKUP(AD6385,[2]Formula!V:X,3,0))*VLOOKUP(AD6385,[2]Formula!V:X,2,0))*H6385)/SUMIF(AD:AD,AD6385,H:H)))</f>
        <v/>
      </c>
      <c r="L6385" s="38" t="str">
        <f t="shared" si="595"/>
        <v/>
      </c>
      <c r="M6385" s="38" t="str">
        <f t="shared" si="596"/>
        <v/>
      </c>
      <c r="N6385" s="38" t="str">
        <f t="shared" si="598"/>
        <v/>
      </c>
      <c r="O6385" s="38" t="str">
        <f t="shared" si="594"/>
        <v/>
      </c>
      <c r="P6385" s="39" t="str">
        <f t="shared" si="599"/>
        <v/>
      </c>
      <c r="AC6385" s="42" t="str">
        <f>IF(B6385="","",VLOOKUP(B6385,[2]Formula!B:C,2,0))</f>
        <v/>
      </c>
      <c r="AD6385" s="43" t="str">
        <f t="shared" si="597"/>
        <v/>
      </c>
    </row>
    <row r="6386" spans="1:30" x14ac:dyDescent="0.25">
      <c r="A6386" s="64"/>
      <c r="B6386" s="64"/>
      <c r="C6386" s="66"/>
      <c r="D6386" s="67"/>
      <c r="E6386" s="64"/>
      <c r="F6386" s="64"/>
      <c r="G6386" s="37" t="str">
        <f>IF(E6386="","",IF(OR(E6386="Project Management",E6386="Project Support",E6386="Sprint Management",E6386="Sprint Support"),"NA",ROUND((((VLOOKUP(AD6386,[2]Formula!V:X,3,0)))-SUMIF(AD:AD,AD6386,H:H)),2)))</f>
        <v/>
      </c>
      <c r="H6386" s="71"/>
      <c r="I6386" s="72"/>
      <c r="J6386" s="72"/>
      <c r="K6386" s="38" t="str">
        <f>IF(E6386="","",IF(OR(E6386="Project Management",E6386="Project Support",E6386="Sprint Management",E6386="Sprint Support"),"NA",(((SUMIF(AD:AD,AD6386,H:H)/VLOOKUP(AD6386,[2]Formula!V:X,3,0))*VLOOKUP(AD6386,[2]Formula!V:X,2,0))*H6386)/SUMIF(AD:AD,AD6386,H:H)))</f>
        <v/>
      </c>
      <c r="L6386" s="38" t="str">
        <f t="shared" si="595"/>
        <v/>
      </c>
      <c r="M6386" s="38" t="str">
        <f t="shared" si="596"/>
        <v/>
      </c>
      <c r="N6386" s="38" t="str">
        <f t="shared" si="598"/>
        <v/>
      </c>
      <c r="O6386" s="38" t="str">
        <f t="shared" si="594"/>
        <v/>
      </c>
      <c r="P6386" s="39" t="str">
        <f t="shared" si="599"/>
        <v/>
      </c>
      <c r="AC6386" s="42" t="str">
        <f>IF(B6386="","",VLOOKUP(B6386,[2]Formula!B:C,2,0))</f>
        <v/>
      </c>
      <c r="AD6386" s="43" t="str">
        <f t="shared" si="597"/>
        <v/>
      </c>
    </row>
    <row r="6387" spans="1:30" x14ac:dyDescent="0.25">
      <c r="A6387" s="64"/>
      <c r="B6387" s="64"/>
      <c r="C6387" s="66"/>
      <c r="D6387" s="67"/>
      <c r="E6387" s="64"/>
      <c r="F6387" s="64"/>
      <c r="G6387" s="37" t="str">
        <f>IF(E6387="","",IF(OR(E6387="Project Management",E6387="Project Support",E6387="Sprint Management",E6387="Sprint Support"),"NA",ROUND((((VLOOKUP(AD6387,[2]Formula!V:X,3,0)))-SUMIF(AD:AD,AD6387,H:H)),2)))</f>
        <v/>
      </c>
      <c r="H6387" s="71"/>
      <c r="I6387" s="72"/>
      <c r="J6387" s="72"/>
      <c r="K6387" s="38" t="str">
        <f>IF(E6387="","",IF(OR(E6387="Project Management",E6387="Project Support",E6387="Sprint Management",E6387="Sprint Support"),"NA",(((SUMIF(AD:AD,AD6387,H:H)/VLOOKUP(AD6387,[2]Formula!V:X,3,0))*VLOOKUP(AD6387,[2]Formula!V:X,2,0))*H6387)/SUMIF(AD:AD,AD6387,H:H)))</f>
        <v/>
      </c>
      <c r="L6387" s="38" t="str">
        <f t="shared" si="595"/>
        <v/>
      </c>
      <c r="M6387" s="38" t="str">
        <f t="shared" si="596"/>
        <v/>
      </c>
      <c r="N6387" s="38" t="str">
        <f t="shared" si="598"/>
        <v/>
      </c>
      <c r="O6387" s="38" t="str">
        <f t="shared" si="594"/>
        <v/>
      </c>
      <c r="P6387" s="39" t="str">
        <f t="shared" si="599"/>
        <v/>
      </c>
      <c r="AC6387" s="42" t="str">
        <f>IF(B6387="","",VLOOKUP(B6387,[2]Formula!B:C,2,0))</f>
        <v/>
      </c>
      <c r="AD6387" s="43" t="str">
        <f t="shared" si="597"/>
        <v/>
      </c>
    </row>
    <row r="6388" spans="1:30" x14ac:dyDescent="0.25">
      <c r="A6388" s="64"/>
      <c r="B6388" s="64"/>
      <c r="C6388" s="66"/>
      <c r="D6388" s="67"/>
      <c r="E6388" s="64"/>
      <c r="F6388" s="64"/>
      <c r="G6388" s="37" t="str">
        <f>IF(E6388="","",IF(OR(E6388="Project Management",E6388="Project Support",E6388="Sprint Management",E6388="Sprint Support"),"NA",ROUND((((VLOOKUP(AD6388,[2]Formula!V:X,3,0)))-SUMIF(AD:AD,AD6388,H:H)),2)))</f>
        <v/>
      </c>
      <c r="H6388" s="71"/>
      <c r="I6388" s="72"/>
      <c r="J6388" s="72"/>
      <c r="K6388" s="38" t="str">
        <f>IF(E6388="","",IF(OR(E6388="Project Management",E6388="Project Support",E6388="Sprint Management",E6388="Sprint Support"),"NA",(((SUMIF(AD:AD,AD6388,H:H)/VLOOKUP(AD6388,[2]Formula!V:X,3,0))*VLOOKUP(AD6388,[2]Formula!V:X,2,0))*H6388)/SUMIF(AD:AD,AD6388,H:H)))</f>
        <v/>
      </c>
      <c r="L6388" s="38" t="str">
        <f t="shared" si="595"/>
        <v/>
      </c>
      <c r="M6388" s="38" t="str">
        <f t="shared" si="596"/>
        <v/>
      </c>
      <c r="N6388" s="38" t="str">
        <f t="shared" si="598"/>
        <v/>
      </c>
      <c r="O6388" s="38" t="str">
        <f t="shared" si="594"/>
        <v/>
      </c>
      <c r="P6388" s="39" t="str">
        <f t="shared" si="599"/>
        <v/>
      </c>
      <c r="AC6388" s="42" t="str">
        <f>IF(B6388="","",VLOOKUP(B6388,[2]Formula!B:C,2,0))</f>
        <v/>
      </c>
      <c r="AD6388" s="43" t="str">
        <f t="shared" si="597"/>
        <v/>
      </c>
    </row>
    <row r="6389" spans="1:30" x14ac:dyDescent="0.25">
      <c r="A6389" s="64"/>
      <c r="B6389" s="64"/>
      <c r="C6389" s="66"/>
      <c r="D6389" s="67"/>
      <c r="E6389" s="64"/>
      <c r="F6389" s="64"/>
      <c r="G6389" s="37" t="str">
        <f>IF(E6389="","",IF(OR(E6389="Project Management",E6389="Project Support",E6389="Sprint Management",E6389="Sprint Support"),"NA",ROUND((((VLOOKUP(AD6389,[2]Formula!V:X,3,0)))-SUMIF(AD:AD,AD6389,H:H)),2)))</f>
        <v/>
      </c>
      <c r="H6389" s="71"/>
      <c r="I6389" s="72"/>
      <c r="J6389" s="72"/>
      <c r="K6389" s="38" t="str">
        <f>IF(E6389="","",IF(OR(E6389="Project Management",E6389="Project Support",E6389="Sprint Management",E6389="Sprint Support"),"NA",(((SUMIF(AD:AD,AD6389,H:H)/VLOOKUP(AD6389,[2]Formula!V:X,3,0))*VLOOKUP(AD6389,[2]Formula!V:X,2,0))*H6389)/SUMIF(AD:AD,AD6389,H:H)))</f>
        <v/>
      </c>
      <c r="L6389" s="38" t="str">
        <f t="shared" si="595"/>
        <v/>
      </c>
      <c r="M6389" s="38" t="str">
        <f t="shared" si="596"/>
        <v/>
      </c>
      <c r="N6389" s="38" t="str">
        <f t="shared" si="598"/>
        <v/>
      </c>
      <c r="O6389" s="38" t="str">
        <f t="shared" ref="O6389:O6452" si="600">IFERROR(L6389/M6389,"")</f>
        <v/>
      </c>
      <c r="P6389" s="39" t="str">
        <f t="shared" si="599"/>
        <v/>
      </c>
      <c r="AC6389" s="42" t="str">
        <f>IF(B6389="","",VLOOKUP(B6389,[2]Formula!B:C,2,0))</f>
        <v/>
      </c>
      <c r="AD6389" s="43" t="str">
        <f t="shared" si="597"/>
        <v/>
      </c>
    </row>
    <row r="6390" spans="1:30" x14ac:dyDescent="0.25">
      <c r="A6390" s="64"/>
      <c r="B6390" s="64"/>
      <c r="C6390" s="66"/>
      <c r="D6390" s="67"/>
      <c r="E6390" s="64"/>
      <c r="F6390" s="64"/>
      <c r="G6390" s="37" t="str">
        <f>IF(E6390="","",IF(OR(E6390="Project Management",E6390="Project Support",E6390="Sprint Management",E6390="Sprint Support"),"NA",ROUND((((VLOOKUP(AD6390,[2]Formula!V:X,3,0)))-SUMIF(AD:AD,AD6390,H:H)),2)))</f>
        <v/>
      </c>
      <c r="H6390" s="71"/>
      <c r="I6390" s="72"/>
      <c r="J6390" s="72"/>
      <c r="K6390" s="38" t="str">
        <f>IF(E6390="","",IF(OR(E6390="Project Management",E6390="Project Support",E6390="Sprint Management",E6390="Sprint Support"),"NA",(((SUMIF(AD:AD,AD6390,H:H)/VLOOKUP(AD6390,[2]Formula!V:X,3,0))*VLOOKUP(AD6390,[2]Formula!V:X,2,0))*H6390)/SUMIF(AD:AD,AD6390,H:H)))</f>
        <v/>
      </c>
      <c r="L6390" s="38" t="str">
        <f t="shared" si="595"/>
        <v/>
      </c>
      <c r="M6390" s="38" t="str">
        <f t="shared" si="596"/>
        <v/>
      </c>
      <c r="N6390" s="38" t="str">
        <f t="shared" si="598"/>
        <v/>
      </c>
      <c r="O6390" s="38" t="str">
        <f t="shared" si="600"/>
        <v/>
      </c>
      <c r="P6390" s="39" t="str">
        <f t="shared" si="599"/>
        <v/>
      </c>
      <c r="AC6390" s="42" t="str">
        <f>IF(B6390="","",VLOOKUP(B6390,[2]Formula!B:C,2,0))</f>
        <v/>
      </c>
      <c r="AD6390" s="43" t="str">
        <f t="shared" si="597"/>
        <v/>
      </c>
    </row>
    <row r="6391" spans="1:30" x14ac:dyDescent="0.25">
      <c r="A6391" s="64"/>
      <c r="B6391" s="64"/>
      <c r="C6391" s="66"/>
      <c r="D6391" s="67"/>
      <c r="E6391" s="64"/>
      <c r="F6391" s="64"/>
      <c r="G6391" s="37" t="str">
        <f>IF(E6391="","",IF(OR(E6391="Project Management",E6391="Project Support",E6391="Sprint Management",E6391="Sprint Support"),"NA",ROUND((((VLOOKUP(AD6391,[2]Formula!V:X,3,0)))-SUMIF(AD:AD,AD6391,H:H)),2)))</f>
        <v/>
      </c>
      <c r="H6391" s="71"/>
      <c r="I6391" s="72"/>
      <c r="J6391" s="72"/>
      <c r="K6391" s="38" t="str">
        <f>IF(E6391="","",IF(OR(E6391="Project Management",E6391="Project Support",E6391="Sprint Management",E6391="Sprint Support"),"NA",(((SUMIF(AD:AD,AD6391,H:H)/VLOOKUP(AD6391,[2]Formula!V:X,3,0))*VLOOKUP(AD6391,[2]Formula!V:X,2,0))*H6391)/SUMIF(AD:AD,AD6391,H:H)))</f>
        <v/>
      </c>
      <c r="L6391" s="38" t="str">
        <f t="shared" si="595"/>
        <v/>
      </c>
      <c r="M6391" s="38" t="str">
        <f t="shared" si="596"/>
        <v/>
      </c>
      <c r="N6391" s="38" t="str">
        <f t="shared" si="598"/>
        <v/>
      </c>
      <c r="O6391" s="38" t="str">
        <f t="shared" si="600"/>
        <v/>
      </c>
      <c r="P6391" s="39" t="str">
        <f t="shared" si="599"/>
        <v/>
      </c>
      <c r="AC6391" s="42" t="str">
        <f>IF(B6391="","",VLOOKUP(B6391,[2]Formula!B:C,2,0))</f>
        <v/>
      </c>
      <c r="AD6391" s="43" t="str">
        <f t="shared" si="597"/>
        <v/>
      </c>
    </row>
    <row r="6392" spans="1:30" x14ac:dyDescent="0.25">
      <c r="A6392" s="64"/>
      <c r="B6392" s="64"/>
      <c r="C6392" s="66"/>
      <c r="D6392" s="67"/>
      <c r="E6392" s="64"/>
      <c r="F6392" s="64"/>
      <c r="G6392" s="37" t="str">
        <f>IF(E6392="","",IF(OR(E6392="Project Management",E6392="Project Support",E6392="Sprint Management",E6392="Sprint Support"),"NA",ROUND((((VLOOKUP(AD6392,[2]Formula!V:X,3,0)))-SUMIF(AD:AD,AD6392,H:H)),2)))</f>
        <v/>
      </c>
      <c r="H6392" s="71"/>
      <c r="I6392" s="72"/>
      <c r="J6392" s="72"/>
      <c r="K6392" s="38" t="str">
        <f>IF(E6392="","",IF(OR(E6392="Project Management",E6392="Project Support",E6392="Sprint Management",E6392="Sprint Support"),"NA",(((SUMIF(AD:AD,AD6392,H:H)/VLOOKUP(AD6392,[2]Formula!V:X,3,0))*VLOOKUP(AD6392,[2]Formula!V:X,2,0))*H6392)/SUMIF(AD:AD,AD6392,H:H)))</f>
        <v/>
      </c>
      <c r="L6392" s="38" t="str">
        <f t="shared" si="595"/>
        <v/>
      </c>
      <c r="M6392" s="38" t="str">
        <f t="shared" si="596"/>
        <v/>
      </c>
      <c r="N6392" s="38" t="str">
        <f t="shared" si="598"/>
        <v/>
      </c>
      <c r="O6392" s="38" t="str">
        <f t="shared" si="600"/>
        <v/>
      </c>
      <c r="P6392" s="39" t="str">
        <f t="shared" si="599"/>
        <v/>
      </c>
      <c r="AC6392" s="42" t="str">
        <f>IF(B6392="","",VLOOKUP(B6392,[2]Formula!B:C,2,0))</f>
        <v/>
      </c>
      <c r="AD6392" s="43" t="str">
        <f t="shared" si="597"/>
        <v/>
      </c>
    </row>
    <row r="6393" spans="1:30" x14ac:dyDescent="0.25">
      <c r="A6393" s="64"/>
      <c r="B6393" s="64"/>
      <c r="C6393" s="66"/>
      <c r="D6393" s="67"/>
      <c r="E6393" s="64"/>
      <c r="F6393" s="64"/>
      <c r="G6393" s="37" t="str">
        <f>IF(E6393="","",IF(OR(E6393="Project Management",E6393="Project Support",E6393="Sprint Management",E6393="Sprint Support"),"NA",ROUND((((VLOOKUP(AD6393,[2]Formula!V:X,3,0)))-SUMIF(AD:AD,AD6393,H:H)),2)))</f>
        <v/>
      </c>
      <c r="H6393" s="71"/>
      <c r="I6393" s="72"/>
      <c r="J6393" s="72"/>
      <c r="K6393" s="38" t="str">
        <f>IF(E6393="","",IF(OR(E6393="Project Management",E6393="Project Support",E6393="Sprint Management",E6393="Sprint Support"),"NA",(((SUMIF(AD:AD,AD6393,H:H)/VLOOKUP(AD6393,[2]Formula!V:X,3,0))*VLOOKUP(AD6393,[2]Formula!V:X,2,0))*H6393)/SUMIF(AD:AD,AD6393,H:H)))</f>
        <v/>
      </c>
      <c r="L6393" s="38" t="str">
        <f t="shared" si="595"/>
        <v/>
      </c>
      <c r="M6393" s="38" t="str">
        <f t="shared" si="596"/>
        <v/>
      </c>
      <c r="N6393" s="38" t="str">
        <f t="shared" si="598"/>
        <v/>
      </c>
      <c r="O6393" s="38" t="str">
        <f t="shared" si="600"/>
        <v/>
      </c>
      <c r="P6393" s="39" t="str">
        <f t="shared" si="599"/>
        <v/>
      </c>
      <c r="AC6393" s="42" t="str">
        <f>IF(B6393="","",VLOOKUP(B6393,[2]Formula!B:C,2,0))</f>
        <v/>
      </c>
      <c r="AD6393" s="43" t="str">
        <f t="shared" si="597"/>
        <v/>
      </c>
    </row>
    <row r="6394" spans="1:30" x14ac:dyDescent="0.25">
      <c r="A6394" s="64"/>
      <c r="B6394" s="64"/>
      <c r="C6394" s="66"/>
      <c r="D6394" s="67"/>
      <c r="E6394" s="64"/>
      <c r="F6394" s="64"/>
      <c r="G6394" s="37" t="str">
        <f>IF(E6394="","",IF(OR(E6394="Project Management",E6394="Project Support",E6394="Sprint Management",E6394="Sprint Support"),"NA",ROUND((((VLOOKUP(AD6394,[2]Formula!V:X,3,0)))-SUMIF(AD:AD,AD6394,H:H)),2)))</f>
        <v/>
      </c>
      <c r="H6394" s="71"/>
      <c r="I6394" s="72"/>
      <c r="J6394" s="72"/>
      <c r="K6394" s="38" t="str">
        <f>IF(E6394="","",IF(OR(E6394="Project Management",E6394="Project Support",E6394="Sprint Management",E6394="Sprint Support"),"NA",(((SUMIF(AD:AD,AD6394,H:H)/VLOOKUP(AD6394,[2]Formula!V:X,3,0))*VLOOKUP(AD6394,[2]Formula!V:X,2,0))*H6394)/SUMIF(AD:AD,AD6394,H:H)))</f>
        <v/>
      </c>
      <c r="L6394" s="38" t="str">
        <f t="shared" si="595"/>
        <v/>
      </c>
      <c r="M6394" s="38" t="str">
        <f t="shared" si="596"/>
        <v/>
      </c>
      <c r="N6394" s="38" t="str">
        <f t="shared" si="598"/>
        <v/>
      </c>
      <c r="O6394" s="38" t="str">
        <f t="shared" si="600"/>
        <v/>
      </c>
      <c r="P6394" s="39" t="str">
        <f t="shared" si="599"/>
        <v/>
      </c>
      <c r="AC6394" s="42" t="str">
        <f>IF(B6394="","",VLOOKUP(B6394,[2]Formula!B:C,2,0))</f>
        <v/>
      </c>
      <c r="AD6394" s="43" t="str">
        <f t="shared" si="597"/>
        <v/>
      </c>
    </row>
    <row r="6395" spans="1:30" x14ac:dyDescent="0.25">
      <c r="A6395" s="64"/>
      <c r="B6395" s="64"/>
      <c r="C6395" s="66"/>
      <c r="D6395" s="67"/>
      <c r="E6395" s="64"/>
      <c r="F6395" s="64"/>
      <c r="G6395" s="37" t="str">
        <f>IF(E6395="","",IF(OR(E6395="Project Management",E6395="Project Support",E6395="Sprint Management",E6395="Sprint Support"),"NA",ROUND((((VLOOKUP(AD6395,[2]Formula!V:X,3,0)))-SUMIF(AD:AD,AD6395,H:H)),2)))</f>
        <v/>
      </c>
      <c r="H6395" s="71"/>
      <c r="I6395" s="72"/>
      <c r="J6395" s="72"/>
      <c r="K6395" s="38" t="str">
        <f>IF(E6395="","",IF(OR(E6395="Project Management",E6395="Project Support",E6395="Sprint Management",E6395="Sprint Support"),"NA",(((SUMIF(AD:AD,AD6395,H:H)/VLOOKUP(AD6395,[2]Formula!V:X,3,0))*VLOOKUP(AD6395,[2]Formula!V:X,2,0))*H6395)/SUMIF(AD:AD,AD6395,H:H)))</f>
        <v/>
      </c>
      <c r="L6395" s="38" t="str">
        <f t="shared" si="595"/>
        <v/>
      </c>
      <c r="M6395" s="38" t="str">
        <f t="shared" si="596"/>
        <v/>
      </c>
      <c r="N6395" s="38" t="str">
        <f t="shared" si="598"/>
        <v/>
      </c>
      <c r="O6395" s="38" t="str">
        <f t="shared" si="600"/>
        <v/>
      </c>
      <c r="P6395" s="39" t="str">
        <f t="shared" si="599"/>
        <v/>
      </c>
      <c r="AC6395" s="42" t="str">
        <f>IF(B6395="","",VLOOKUP(B6395,[2]Formula!B:C,2,0))</f>
        <v/>
      </c>
      <c r="AD6395" s="43" t="str">
        <f t="shared" si="597"/>
        <v/>
      </c>
    </row>
    <row r="6396" spans="1:30" x14ac:dyDescent="0.25">
      <c r="A6396" s="64"/>
      <c r="B6396" s="64"/>
      <c r="C6396" s="66"/>
      <c r="D6396" s="67"/>
      <c r="E6396" s="64"/>
      <c r="F6396" s="64"/>
      <c r="G6396" s="37" t="str">
        <f>IF(E6396="","",IF(OR(E6396="Project Management",E6396="Project Support",E6396="Sprint Management",E6396="Sprint Support"),"NA",ROUND((((VLOOKUP(AD6396,[2]Formula!V:X,3,0)))-SUMIF(AD:AD,AD6396,H:H)),2)))</f>
        <v/>
      </c>
      <c r="H6396" s="71"/>
      <c r="I6396" s="72"/>
      <c r="J6396" s="72"/>
      <c r="K6396" s="38" t="str">
        <f>IF(E6396="","",IF(OR(E6396="Project Management",E6396="Project Support",E6396="Sprint Management",E6396="Sprint Support"),"NA",(((SUMIF(AD:AD,AD6396,H:H)/VLOOKUP(AD6396,[2]Formula!V:X,3,0))*VLOOKUP(AD6396,[2]Formula!V:X,2,0))*H6396)/SUMIF(AD:AD,AD6396,H:H)))</f>
        <v/>
      </c>
      <c r="L6396" s="38" t="str">
        <f t="shared" si="595"/>
        <v/>
      </c>
      <c r="M6396" s="38" t="str">
        <f t="shared" si="596"/>
        <v/>
      </c>
      <c r="N6396" s="38" t="str">
        <f t="shared" si="598"/>
        <v/>
      </c>
      <c r="O6396" s="38" t="str">
        <f t="shared" si="600"/>
        <v/>
      </c>
      <c r="P6396" s="39" t="str">
        <f t="shared" si="599"/>
        <v/>
      </c>
      <c r="AC6396" s="42" t="str">
        <f>IF(B6396="","",VLOOKUP(B6396,[2]Formula!B:C,2,0))</f>
        <v/>
      </c>
      <c r="AD6396" s="43" t="str">
        <f t="shared" si="597"/>
        <v/>
      </c>
    </row>
    <row r="6397" spans="1:30" x14ac:dyDescent="0.25">
      <c r="A6397" s="64"/>
      <c r="B6397" s="64"/>
      <c r="C6397" s="66"/>
      <c r="D6397" s="67"/>
      <c r="E6397" s="64"/>
      <c r="F6397" s="64"/>
      <c r="G6397" s="37" t="str">
        <f>IF(E6397="","",IF(OR(E6397="Project Management",E6397="Project Support",E6397="Sprint Management",E6397="Sprint Support"),"NA",ROUND((((VLOOKUP(AD6397,[2]Formula!V:X,3,0)))-SUMIF(AD:AD,AD6397,H:H)),2)))</f>
        <v/>
      </c>
      <c r="H6397" s="71"/>
      <c r="I6397" s="72"/>
      <c r="J6397" s="72"/>
      <c r="K6397" s="38" t="str">
        <f>IF(E6397="","",IF(OR(E6397="Project Management",E6397="Project Support",E6397="Sprint Management",E6397="Sprint Support"),"NA",(((SUMIF(AD:AD,AD6397,H:H)/VLOOKUP(AD6397,[2]Formula!V:X,3,0))*VLOOKUP(AD6397,[2]Formula!V:X,2,0))*H6397)/SUMIF(AD:AD,AD6397,H:H)))</f>
        <v/>
      </c>
      <c r="L6397" s="38" t="str">
        <f t="shared" si="595"/>
        <v/>
      </c>
      <c r="M6397" s="38" t="str">
        <f t="shared" si="596"/>
        <v/>
      </c>
      <c r="N6397" s="38" t="str">
        <f t="shared" si="598"/>
        <v/>
      </c>
      <c r="O6397" s="38" t="str">
        <f t="shared" si="600"/>
        <v/>
      </c>
      <c r="P6397" s="39" t="str">
        <f t="shared" si="599"/>
        <v/>
      </c>
      <c r="AC6397" s="42" t="str">
        <f>IF(B6397="","",VLOOKUP(B6397,[2]Formula!B:C,2,0))</f>
        <v/>
      </c>
      <c r="AD6397" s="43" t="str">
        <f t="shared" si="597"/>
        <v/>
      </c>
    </row>
    <row r="6398" spans="1:30" x14ac:dyDescent="0.25">
      <c r="A6398" s="64"/>
      <c r="B6398" s="64"/>
      <c r="C6398" s="66"/>
      <c r="D6398" s="67"/>
      <c r="E6398" s="64"/>
      <c r="F6398" s="64"/>
      <c r="G6398" s="37" t="str">
        <f>IF(E6398="","",IF(OR(E6398="Project Management",E6398="Project Support",E6398="Sprint Management",E6398="Sprint Support"),"NA",ROUND((((VLOOKUP(AD6398,[2]Formula!V:X,3,0)))-SUMIF(AD:AD,AD6398,H:H)),2)))</f>
        <v/>
      </c>
      <c r="H6398" s="71"/>
      <c r="I6398" s="72"/>
      <c r="J6398" s="72"/>
      <c r="K6398" s="38" t="str">
        <f>IF(E6398="","",IF(OR(E6398="Project Management",E6398="Project Support",E6398="Sprint Management",E6398="Sprint Support"),"NA",(((SUMIF(AD:AD,AD6398,H:H)/VLOOKUP(AD6398,[2]Formula!V:X,3,0))*VLOOKUP(AD6398,[2]Formula!V:X,2,0))*H6398)/SUMIF(AD:AD,AD6398,H:H)))</f>
        <v/>
      </c>
      <c r="L6398" s="38" t="str">
        <f t="shared" si="595"/>
        <v/>
      </c>
      <c r="M6398" s="38" t="str">
        <f t="shared" si="596"/>
        <v/>
      </c>
      <c r="N6398" s="38" t="str">
        <f t="shared" si="598"/>
        <v/>
      </c>
      <c r="O6398" s="38" t="str">
        <f t="shared" si="600"/>
        <v/>
      </c>
      <c r="P6398" s="39" t="str">
        <f t="shared" si="599"/>
        <v/>
      </c>
      <c r="AC6398" s="42" t="str">
        <f>IF(B6398="","",VLOOKUP(B6398,[2]Formula!B:C,2,0))</f>
        <v/>
      </c>
      <c r="AD6398" s="43" t="str">
        <f t="shared" si="597"/>
        <v/>
      </c>
    </row>
    <row r="6399" spans="1:30" x14ac:dyDescent="0.25">
      <c r="A6399" s="64"/>
      <c r="B6399" s="64"/>
      <c r="C6399" s="66"/>
      <c r="D6399" s="67"/>
      <c r="E6399" s="64"/>
      <c r="F6399" s="64"/>
      <c r="G6399" s="37" t="str">
        <f>IF(E6399="","",IF(OR(E6399="Project Management",E6399="Project Support",E6399="Sprint Management",E6399="Sprint Support"),"NA",ROUND((((VLOOKUP(AD6399,[2]Formula!V:X,3,0)))-SUMIF(AD:AD,AD6399,H:H)),2)))</f>
        <v/>
      </c>
      <c r="H6399" s="71"/>
      <c r="I6399" s="72"/>
      <c r="J6399" s="72"/>
      <c r="K6399" s="38" t="str">
        <f>IF(E6399="","",IF(OR(E6399="Project Management",E6399="Project Support",E6399="Sprint Management",E6399="Sprint Support"),"NA",(((SUMIF(AD:AD,AD6399,H:H)/VLOOKUP(AD6399,[2]Formula!V:X,3,0))*VLOOKUP(AD6399,[2]Formula!V:X,2,0))*H6399)/SUMIF(AD:AD,AD6399,H:H)))</f>
        <v/>
      </c>
      <c r="L6399" s="38" t="str">
        <f t="shared" si="595"/>
        <v/>
      </c>
      <c r="M6399" s="38" t="str">
        <f t="shared" si="596"/>
        <v/>
      </c>
      <c r="N6399" s="38" t="str">
        <f t="shared" si="598"/>
        <v/>
      </c>
      <c r="O6399" s="38" t="str">
        <f t="shared" si="600"/>
        <v/>
      </c>
      <c r="P6399" s="39" t="str">
        <f t="shared" si="599"/>
        <v/>
      </c>
      <c r="AC6399" s="42" t="str">
        <f>IF(B6399="","",VLOOKUP(B6399,[2]Formula!B:C,2,0))</f>
        <v/>
      </c>
      <c r="AD6399" s="43" t="str">
        <f t="shared" si="597"/>
        <v/>
      </c>
    </row>
    <row r="6400" spans="1:30" x14ac:dyDescent="0.25">
      <c r="A6400" s="64"/>
      <c r="B6400" s="64"/>
      <c r="C6400" s="66"/>
      <c r="D6400" s="67"/>
      <c r="E6400" s="64"/>
      <c r="F6400" s="64"/>
      <c r="G6400" s="37" t="str">
        <f>IF(E6400="","",IF(OR(E6400="Project Management",E6400="Project Support",E6400="Sprint Management",E6400="Sprint Support"),"NA",ROUND((((VLOOKUP(AD6400,[2]Formula!V:X,3,0)))-SUMIF(AD:AD,AD6400,H:H)),2)))</f>
        <v/>
      </c>
      <c r="H6400" s="71"/>
      <c r="I6400" s="72"/>
      <c r="J6400" s="72"/>
      <c r="K6400" s="38" t="str">
        <f>IF(E6400="","",IF(OR(E6400="Project Management",E6400="Project Support",E6400="Sprint Management",E6400="Sprint Support"),"NA",(((SUMIF(AD:AD,AD6400,H:H)/VLOOKUP(AD6400,[2]Formula!V:X,3,0))*VLOOKUP(AD6400,[2]Formula!V:X,2,0))*H6400)/SUMIF(AD:AD,AD6400,H:H)))</f>
        <v/>
      </c>
      <c r="L6400" s="38" t="str">
        <f t="shared" si="595"/>
        <v/>
      </c>
      <c r="M6400" s="38" t="str">
        <f t="shared" si="596"/>
        <v/>
      </c>
      <c r="N6400" s="38" t="str">
        <f t="shared" si="598"/>
        <v/>
      </c>
      <c r="O6400" s="38" t="str">
        <f t="shared" si="600"/>
        <v/>
      </c>
      <c r="P6400" s="39" t="str">
        <f t="shared" si="599"/>
        <v/>
      </c>
      <c r="AC6400" s="42" t="str">
        <f>IF(B6400="","",VLOOKUP(B6400,[2]Formula!B:C,2,0))</f>
        <v/>
      </c>
      <c r="AD6400" s="43" t="str">
        <f t="shared" si="597"/>
        <v/>
      </c>
    </row>
    <row r="6401" spans="1:30" x14ac:dyDescent="0.25">
      <c r="A6401" s="64"/>
      <c r="B6401" s="64"/>
      <c r="C6401" s="66"/>
      <c r="D6401" s="67"/>
      <c r="E6401" s="64"/>
      <c r="F6401" s="64"/>
      <c r="G6401" s="37" t="str">
        <f>IF(E6401="","",IF(OR(E6401="Project Management",E6401="Project Support",E6401="Sprint Management",E6401="Sprint Support"),"NA",ROUND((((VLOOKUP(AD6401,[2]Formula!V:X,3,0)))-SUMIF(AD:AD,AD6401,H:H)),2)))</f>
        <v/>
      </c>
      <c r="H6401" s="71"/>
      <c r="I6401" s="72"/>
      <c r="J6401" s="72"/>
      <c r="K6401" s="38" t="str">
        <f>IF(E6401="","",IF(OR(E6401="Project Management",E6401="Project Support",E6401="Sprint Management",E6401="Sprint Support"),"NA",(((SUMIF(AD:AD,AD6401,H:H)/VLOOKUP(AD6401,[2]Formula!V:X,3,0))*VLOOKUP(AD6401,[2]Formula!V:X,2,0))*H6401)/SUMIF(AD:AD,AD6401,H:H)))</f>
        <v/>
      </c>
      <c r="L6401" s="38" t="str">
        <f t="shared" si="595"/>
        <v/>
      </c>
      <c r="M6401" s="38" t="str">
        <f t="shared" si="596"/>
        <v/>
      </c>
      <c r="N6401" s="38" t="str">
        <f t="shared" si="598"/>
        <v/>
      </c>
      <c r="O6401" s="38" t="str">
        <f t="shared" si="600"/>
        <v/>
      </c>
      <c r="P6401" s="39" t="str">
        <f t="shared" si="599"/>
        <v/>
      </c>
      <c r="AC6401" s="42" t="str">
        <f>IF(B6401="","",VLOOKUP(B6401,[2]Formula!B:C,2,0))</f>
        <v/>
      </c>
      <c r="AD6401" s="43" t="str">
        <f t="shared" si="597"/>
        <v/>
      </c>
    </row>
    <row r="6402" spans="1:30" x14ac:dyDescent="0.25">
      <c r="A6402" s="64"/>
      <c r="B6402" s="64"/>
      <c r="C6402" s="66"/>
      <c r="D6402" s="67"/>
      <c r="E6402" s="64"/>
      <c r="F6402" s="64"/>
      <c r="G6402" s="37" t="str">
        <f>IF(E6402="","",IF(OR(E6402="Project Management",E6402="Project Support",E6402="Sprint Management",E6402="Sprint Support"),"NA",ROUND((((VLOOKUP(AD6402,[2]Formula!V:X,3,0)))-SUMIF(AD:AD,AD6402,H:H)),2)))</f>
        <v/>
      </c>
      <c r="H6402" s="71"/>
      <c r="I6402" s="72"/>
      <c r="J6402" s="72"/>
      <c r="K6402" s="38" t="str">
        <f>IF(E6402="","",IF(OR(E6402="Project Management",E6402="Project Support",E6402="Sprint Management",E6402="Sprint Support"),"NA",(((SUMIF(AD:AD,AD6402,H:H)/VLOOKUP(AD6402,[2]Formula!V:X,3,0))*VLOOKUP(AD6402,[2]Formula!V:X,2,0))*H6402)/SUMIF(AD:AD,AD6402,H:H)))</f>
        <v/>
      </c>
      <c r="L6402" s="38" t="str">
        <f t="shared" ref="L6402:L6465" si="601">IFERROR(IF(K6402="NA",(H6402/I6402),(K6402/I6402)),"")</f>
        <v/>
      </c>
      <c r="M6402" s="38" t="str">
        <f t="shared" ref="M6402:M6465" si="602">IFERROR(IF(K6402="NA",1,(K6402/H6402)),"")</f>
        <v/>
      </c>
      <c r="N6402" s="38" t="str">
        <f t="shared" si="598"/>
        <v/>
      </c>
      <c r="O6402" s="38" t="str">
        <f t="shared" si="600"/>
        <v/>
      </c>
      <c r="P6402" s="39" t="str">
        <f t="shared" si="599"/>
        <v/>
      </c>
      <c r="AC6402" s="42" t="str">
        <f>IF(B6402="","",VLOOKUP(B6402,[2]Formula!B:C,2,0))</f>
        <v/>
      </c>
      <c r="AD6402" s="43" t="str">
        <f t="shared" ref="AD6402:AD6465" si="603">IF(B6402="","",CONCATENATE(B6402,"_",E6402))</f>
        <v/>
      </c>
    </row>
    <row r="6403" spans="1:30" x14ac:dyDescent="0.25">
      <c r="A6403" s="64"/>
      <c r="B6403" s="64"/>
      <c r="C6403" s="66"/>
      <c r="D6403" s="67"/>
      <c r="E6403" s="64"/>
      <c r="F6403" s="64"/>
      <c r="G6403" s="37" t="str">
        <f>IF(E6403="","",IF(OR(E6403="Project Management",E6403="Project Support",E6403="Sprint Management",E6403="Sprint Support"),"NA",ROUND((((VLOOKUP(AD6403,[2]Formula!V:X,3,0)))-SUMIF(AD:AD,AD6403,H:H)),2)))</f>
        <v/>
      </c>
      <c r="H6403" s="71"/>
      <c r="I6403" s="72"/>
      <c r="J6403" s="72"/>
      <c r="K6403" s="38" t="str">
        <f>IF(E6403="","",IF(OR(E6403="Project Management",E6403="Project Support",E6403="Sprint Management",E6403="Sprint Support"),"NA",(((SUMIF(AD:AD,AD6403,H:H)/VLOOKUP(AD6403,[2]Formula!V:X,3,0))*VLOOKUP(AD6403,[2]Formula!V:X,2,0))*H6403)/SUMIF(AD:AD,AD6403,H:H)))</f>
        <v/>
      </c>
      <c r="L6403" s="38" t="str">
        <f t="shared" si="601"/>
        <v/>
      </c>
      <c r="M6403" s="38" t="str">
        <f t="shared" si="602"/>
        <v/>
      </c>
      <c r="N6403" s="38" t="str">
        <f t="shared" ref="N6403:N6466" si="604">IFERROR(((L6403-M6403)/M6403)*100,"")</f>
        <v/>
      </c>
      <c r="O6403" s="38" t="str">
        <f t="shared" si="600"/>
        <v/>
      </c>
      <c r="P6403" s="39" t="str">
        <f t="shared" ref="P6403:P6466" si="605">IF(O6403="","",1)</f>
        <v/>
      </c>
      <c r="AC6403" s="42" t="str">
        <f>IF(B6403="","",VLOOKUP(B6403,[2]Formula!B:C,2,0))</f>
        <v/>
      </c>
      <c r="AD6403" s="43" t="str">
        <f t="shared" si="603"/>
        <v/>
      </c>
    </row>
    <row r="6404" spans="1:30" x14ac:dyDescent="0.25">
      <c r="A6404" s="64"/>
      <c r="B6404" s="64"/>
      <c r="C6404" s="66"/>
      <c r="D6404" s="67"/>
      <c r="E6404" s="64"/>
      <c r="F6404" s="64"/>
      <c r="G6404" s="37" t="str">
        <f>IF(E6404="","",IF(OR(E6404="Project Management",E6404="Project Support",E6404="Sprint Management",E6404="Sprint Support"),"NA",ROUND((((VLOOKUP(AD6404,[2]Formula!V:X,3,0)))-SUMIF(AD:AD,AD6404,H:H)),2)))</f>
        <v/>
      </c>
      <c r="H6404" s="71"/>
      <c r="I6404" s="72"/>
      <c r="J6404" s="72"/>
      <c r="K6404" s="38" t="str">
        <f>IF(E6404="","",IF(OR(E6404="Project Management",E6404="Project Support",E6404="Sprint Management",E6404="Sprint Support"),"NA",(((SUMIF(AD:AD,AD6404,H:H)/VLOOKUP(AD6404,[2]Formula!V:X,3,0))*VLOOKUP(AD6404,[2]Formula!V:X,2,0))*H6404)/SUMIF(AD:AD,AD6404,H:H)))</f>
        <v/>
      </c>
      <c r="L6404" s="38" t="str">
        <f t="shared" si="601"/>
        <v/>
      </c>
      <c r="M6404" s="38" t="str">
        <f t="shared" si="602"/>
        <v/>
      </c>
      <c r="N6404" s="38" t="str">
        <f t="shared" si="604"/>
        <v/>
      </c>
      <c r="O6404" s="38" t="str">
        <f t="shared" si="600"/>
        <v/>
      </c>
      <c r="P6404" s="39" t="str">
        <f t="shared" si="605"/>
        <v/>
      </c>
      <c r="AC6404" s="42" t="str">
        <f>IF(B6404="","",VLOOKUP(B6404,[2]Formula!B:C,2,0))</f>
        <v/>
      </c>
      <c r="AD6404" s="43" t="str">
        <f t="shared" si="603"/>
        <v/>
      </c>
    </row>
    <row r="6405" spans="1:30" x14ac:dyDescent="0.25">
      <c r="A6405" s="64"/>
      <c r="B6405" s="64"/>
      <c r="C6405" s="66"/>
      <c r="D6405" s="67"/>
      <c r="E6405" s="64"/>
      <c r="F6405" s="64"/>
      <c r="G6405" s="37" t="str">
        <f>IF(E6405="","",IF(OR(E6405="Project Management",E6405="Project Support",E6405="Sprint Management",E6405="Sprint Support"),"NA",ROUND((((VLOOKUP(AD6405,[2]Formula!V:X,3,0)))-SUMIF(AD:AD,AD6405,H:H)),2)))</f>
        <v/>
      </c>
      <c r="H6405" s="71"/>
      <c r="I6405" s="72"/>
      <c r="J6405" s="72"/>
      <c r="K6405" s="38" t="str">
        <f>IF(E6405="","",IF(OR(E6405="Project Management",E6405="Project Support",E6405="Sprint Management",E6405="Sprint Support"),"NA",(((SUMIF(AD:AD,AD6405,H:H)/VLOOKUP(AD6405,[2]Formula!V:X,3,0))*VLOOKUP(AD6405,[2]Formula!V:X,2,0))*H6405)/SUMIF(AD:AD,AD6405,H:H)))</f>
        <v/>
      </c>
      <c r="L6405" s="38" t="str">
        <f t="shared" si="601"/>
        <v/>
      </c>
      <c r="M6405" s="38" t="str">
        <f t="shared" si="602"/>
        <v/>
      </c>
      <c r="N6405" s="38" t="str">
        <f t="shared" si="604"/>
        <v/>
      </c>
      <c r="O6405" s="38" t="str">
        <f t="shared" si="600"/>
        <v/>
      </c>
      <c r="P6405" s="39" t="str">
        <f t="shared" si="605"/>
        <v/>
      </c>
      <c r="AC6405" s="42" t="str">
        <f>IF(B6405="","",VLOOKUP(B6405,[2]Formula!B:C,2,0))</f>
        <v/>
      </c>
      <c r="AD6405" s="43" t="str">
        <f t="shared" si="603"/>
        <v/>
      </c>
    </row>
    <row r="6406" spans="1:30" x14ac:dyDescent="0.25">
      <c r="A6406" s="64"/>
      <c r="B6406" s="64"/>
      <c r="C6406" s="66"/>
      <c r="D6406" s="67"/>
      <c r="E6406" s="64"/>
      <c r="F6406" s="64"/>
      <c r="G6406" s="37" t="str">
        <f>IF(E6406="","",IF(OR(E6406="Project Management",E6406="Project Support",E6406="Sprint Management",E6406="Sprint Support"),"NA",ROUND((((VLOOKUP(AD6406,[2]Formula!V:X,3,0)))-SUMIF(AD:AD,AD6406,H:H)),2)))</f>
        <v/>
      </c>
      <c r="H6406" s="71"/>
      <c r="I6406" s="72"/>
      <c r="J6406" s="72"/>
      <c r="K6406" s="38" t="str">
        <f>IF(E6406="","",IF(OR(E6406="Project Management",E6406="Project Support",E6406="Sprint Management",E6406="Sprint Support"),"NA",(((SUMIF(AD:AD,AD6406,H:H)/VLOOKUP(AD6406,[2]Formula!V:X,3,0))*VLOOKUP(AD6406,[2]Formula!V:X,2,0))*H6406)/SUMIF(AD:AD,AD6406,H:H)))</f>
        <v/>
      </c>
      <c r="L6406" s="38" t="str">
        <f t="shared" si="601"/>
        <v/>
      </c>
      <c r="M6406" s="38" t="str">
        <f t="shared" si="602"/>
        <v/>
      </c>
      <c r="N6406" s="38" t="str">
        <f t="shared" si="604"/>
        <v/>
      </c>
      <c r="O6406" s="38" t="str">
        <f t="shared" si="600"/>
        <v/>
      </c>
      <c r="P6406" s="39" t="str">
        <f t="shared" si="605"/>
        <v/>
      </c>
      <c r="AC6406" s="42" t="str">
        <f>IF(B6406="","",VLOOKUP(B6406,[2]Formula!B:C,2,0))</f>
        <v/>
      </c>
      <c r="AD6406" s="43" t="str">
        <f t="shared" si="603"/>
        <v/>
      </c>
    </row>
    <row r="6407" spans="1:30" x14ac:dyDescent="0.25">
      <c r="A6407" s="64"/>
      <c r="B6407" s="64"/>
      <c r="C6407" s="66"/>
      <c r="D6407" s="67"/>
      <c r="E6407" s="64"/>
      <c r="F6407" s="64"/>
      <c r="G6407" s="37" t="str">
        <f>IF(E6407="","",IF(OR(E6407="Project Management",E6407="Project Support",E6407="Sprint Management",E6407="Sprint Support"),"NA",ROUND((((VLOOKUP(AD6407,[2]Formula!V:X,3,0)))-SUMIF(AD:AD,AD6407,H:H)),2)))</f>
        <v/>
      </c>
      <c r="H6407" s="71"/>
      <c r="I6407" s="72"/>
      <c r="J6407" s="72"/>
      <c r="K6407" s="38" t="str">
        <f>IF(E6407="","",IF(OR(E6407="Project Management",E6407="Project Support",E6407="Sprint Management",E6407="Sprint Support"),"NA",(((SUMIF(AD:AD,AD6407,H:H)/VLOOKUP(AD6407,[2]Formula!V:X,3,0))*VLOOKUP(AD6407,[2]Formula!V:X,2,0))*H6407)/SUMIF(AD:AD,AD6407,H:H)))</f>
        <v/>
      </c>
      <c r="L6407" s="38" t="str">
        <f t="shared" si="601"/>
        <v/>
      </c>
      <c r="M6407" s="38" t="str">
        <f t="shared" si="602"/>
        <v/>
      </c>
      <c r="N6407" s="38" t="str">
        <f t="shared" si="604"/>
        <v/>
      </c>
      <c r="O6407" s="38" t="str">
        <f t="shared" si="600"/>
        <v/>
      </c>
      <c r="P6407" s="39" t="str">
        <f t="shared" si="605"/>
        <v/>
      </c>
      <c r="AC6407" s="42" t="str">
        <f>IF(B6407="","",VLOOKUP(B6407,[2]Formula!B:C,2,0))</f>
        <v/>
      </c>
      <c r="AD6407" s="43" t="str">
        <f t="shared" si="603"/>
        <v/>
      </c>
    </row>
    <row r="6408" spans="1:30" x14ac:dyDescent="0.25">
      <c r="A6408" s="64"/>
      <c r="B6408" s="64"/>
      <c r="C6408" s="66"/>
      <c r="D6408" s="67"/>
      <c r="E6408" s="64"/>
      <c r="F6408" s="64"/>
      <c r="G6408" s="37" t="str">
        <f>IF(E6408="","",IF(OR(E6408="Project Management",E6408="Project Support",E6408="Sprint Management",E6408="Sprint Support"),"NA",ROUND((((VLOOKUP(AD6408,[2]Formula!V:X,3,0)))-SUMIF(AD:AD,AD6408,H:H)),2)))</f>
        <v/>
      </c>
      <c r="H6408" s="71"/>
      <c r="I6408" s="72"/>
      <c r="J6408" s="72"/>
      <c r="K6408" s="38" t="str">
        <f>IF(E6408="","",IF(OR(E6408="Project Management",E6408="Project Support",E6408="Sprint Management",E6408="Sprint Support"),"NA",(((SUMIF(AD:AD,AD6408,H:H)/VLOOKUP(AD6408,[2]Formula!V:X,3,0))*VLOOKUP(AD6408,[2]Formula!V:X,2,0))*H6408)/SUMIF(AD:AD,AD6408,H:H)))</f>
        <v/>
      </c>
      <c r="L6408" s="38" t="str">
        <f t="shared" si="601"/>
        <v/>
      </c>
      <c r="M6408" s="38" t="str">
        <f t="shared" si="602"/>
        <v/>
      </c>
      <c r="N6408" s="38" t="str">
        <f t="shared" si="604"/>
        <v/>
      </c>
      <c r="O6408" s="38" t="str">
        <f t="shared" si="600"/>
        <v/>
      </c>
      <c r="P6408" s="39" t="str">
        <f t="shared" si="605"/>
        <v/>
      </c>
      <c r="AC6408" s="42" t="str">
        <f>IF(B6408="","",VLOOKUP(B6408,[2]Formula!B:C,2,0))</f>
        <v/>
      </c>
      <c r="AD6408" s="43" t="str">
        <f t="shared" si="603"/>
        <v/>
      </c>
    </row>
    <row r="6409" spans="1:30" x14ac:dyDescent="0.25">
      <c r="A6409" s="64"/>
      <c r="B6409" s="64"/>
      <c r="C6409" s="66"/>
      <c r="D6409" s="67"/>
      <c r="E6409" s="64"/>
      <c r="F6409" s="64"/>
      <c r="G6409" s="37" t="str">
        <f>IF(E6409="","",IF(OR(E6409="Project Management",E6409="Project Support",E6409="Sprint Management",E6409="Sprint Support"),"NA",ROUND((((VLOOKUP(AD6409,[2]Formula!V:X,3,0)))-SUMIF(AD:AD,AD6409,H:H)),2)))</f>
        <v/>
      </c>
      <c r="H6409" s="71"/>
      <c r="I6409" s="72"/>
      <c r="J6409" s="72"/>
      <c r="K6409" s="38" t="str">
        <f>IF(E6409="","",IF(OR(E6409="Project Management",E6409="Project Support",E6409="Sprint Management",E6409="Sprint Support"),"NA",(((SUMIF(AD:AD,AD6409,H:H)/VLOOKUP(AD6409,[2]Formula!V:X,3,0))*VLOOKUP(AD6409,[2]Formula!V:X,2,0))*H6409)/SUMIF(AD:AD,AD6409,H:H)))</f>
        <v/>
      </c>
      <c r="L6409" s="38" t="str">
        <f t="shared" si="601"/>
        <v/>
      </c>
      <c r="M6409" s="38" t="str">
        <f t="shared" si="602"/>
        <v/>
      </c>
      <c r="N6409" s="38" t="str">
        <f t="shared" si="604"/>
        <v/>
      </c>
      <c r="O6409" s="38" t="str">
        <f t="shared" si="600"/>
        <v/>
      </c>
      <c r="P6409" s="39" t="str">
        <f t="shared" si="605"/>
        <v/>
      </c>
      <c r="AC6409" s="42" t="str">
        <f>IF(B6409="","",VLOOKUP(B6409,[2]Formula!B:C,2,0))</f>
        <v/>
      </c>
      <c r="AD6409" s="43" t="str">
        <f t="shared" si="603"/>
        <v/>
      </c>
    </row>
    <row r="6410" spans="1:30" x14ac:dyDescent="0.25">
      <c r="A6410" s="64"/>
      <c r="B6410" s="64"/>
      <c r="C6410" s="66"/>
      <c r="D6410" s="67"/>
      <c r="E6410" s="64"/>
      <c r="F6410" s="64"/>
      <c r="G6410" s="37" t="str">
        <f>IF(E6410="","",IF(OR(E6410="Project Management",E6410="Project Support",E6410="Sprint Management",E6410="Sprint Support"),"NA",ROUND((((VLOOKUP(AD6410,[2]Formula!V:X,3,0)))-SUMIF(AD:AD,AD6410,H:H)),2)))</f>
        <v/>
      </c>
      <c r="H6410" s="71"/>
      <c r="I6410" s="72"/>
      <c r="J6410" s="72"/>
      <c r="K6410" s="38" t="str">
        <f>IF(E6410="","",IF(OR(E6410="Project Management",E6410="Project Support",E6410="Sprint Management",E6410="Sprint Support"),"NA",(((SUMIF(AD:AD,AD6410,H:H)/VLOOKUP(AD6410,[2]Formula!V:X,3,0))*VLOOKUP(AD6410,[2]Formula!V:X,2,0))*H6410)/SUMIF(AD:AD,AD6410,H:H)))</f>
        <v/>
      </c>
      <c r="L6410" s="38" t="str">
        <f t="shared" si="601"/>
        <v/>
      </c>
      <c r="M6410" s="38" t="str">
        <f t="shared" si="602"/>
        <v/>
      </c>
      <c r="N6410" s="38" t="str">
        <f t="shared" si="604"/>
        <v/>
      </c>
      <c r="O6410" s="38" t="str">
        <f t="shared" si="600"/>
        <v/>
      </c>
      <c r="P6410" s="39" t="str">
        <f t="shared" si="605"/>
        <v/>
      </c>
      <c r="AC6410" s="42" t="str">
        <f>IF(B6410="","",VLOOKUP(B6410,[2]Formula!B:C,2,0))</f>
        <v/>
      </c>
      <c r="AD6410" s="43" t="str">
        <f t="shared" si="603"/>
        <v/>
      </c>
    </row>
    <row r="6411" spans="1:30" x14ac:dyDescent="0.25">
      <c r="A6411" s="64"/>
      <c r="B6411" s="64"/>
      <c r="C6411" s="66"/>
      <c r="D6411" s="67"/>
      <c r="E6411" s="64"/>
      <c r="F6411" s="64"/>
      <c r="G6411" s="37" t="str">
        <f>IF(E6411="","",IF(OR(E6411="Project Management",E6411="Project Support",E6411="Sprint Management",E6411="Sprint Support"),"NA",ROUND((((VLOOKUP(AD6411,[2]Formula!V:X,3,0)))-SUMIF(AD:AD,AD6411,H:H)),2)))</f>
        <v/>
      </c>
      <c r="H6411" s="71"/>
      <c r="I6411" s="72"/>
      <c r="J6411" s="72"/>
      <c r="K6411" s="38" t="str">
        <f>IF(E6411="","",IF(OR(E6411="Project Management",E6411="Project Support",E6411="Sprint Management",E6411="Sprint Support"),"NA",(((SUMIF(AD:AD,AD6411,H:H)/VLOOKUP(AD6411,[2]Formula!V:X,3,0))*VLOOKUP(AD6411,[2]Formula!V:X,2,0))*H6411)/SUMIF(AD:AD,AD6411,H:H)))</f>
        <v/>
      </c>
      <c r="L6411" s="38" t="str">
        <f t="shared" si="601"/>
        <v/>
      </c>
      <c r="M6411" s="38" t="str">
        <f t="shared" si="602"/>
        <v/>
      </c>
      <c r="N6411" s="38" t="str">
        <f t="shared" si="604"/>
        <v/>
      </c>
      <c r="O6411" s="38" t="str">
        <f t="shared" si="600"/>
        <v/>
      </c>
      <c r="P6411" s="39" t="str">
        <f t="shared" si="605"/>
        <v/>
      </c>
      <c r="AC6411" s="42" t="str">
        <f>IF(B6411="","",VLOOKUP(B6411,[2]Formula!B:C,2,0))</f>
        <v/>
      </c>
      <c r="AD6411" s="43" t="str">
        <f t="shared" si="603"/>
        <v/>
      </c>
    </row>
    <row r="6412" spans="1:30" x14ac:dyDescent="0.25">
      <c r="A6412" s="64"/>
      <c r="B6412" s="64"/>
      <c r="C6412" s="66"/>
      <c r="D6412" s="67"/>
      <c r="E6412" s="64"/>
      <c r="F6412" s="64"/>
      <c r="G6412" s="37" t="str">
        <f>IF(E6412="","",IF(OR(E6412="Project Management",E6412="Project Support",E6412="Sprint Management",E6412="Sprint Support"),"NA",ROUND((((VLOOKUP(AD6412,[2]Formula!V:X,3,0)))-SUMIF(AD:AD,AD6412,H:H)),2)))</f>
        <v/>
      </c>
      <c r="H6412" s="71"/>
      <c r="I6412" s="72"/>
      <c r="J6412" s="72"/>
      <c r="K6412" s="38" t="str">
        <f>IF(E6412="","",IF(OR(E6412="Project Management",E6412="Project Support",E6412="Sprint Management",E6412="Sprint Support"),"NA",(((SUMIF(AD:AD,AD6412,H:H)/VLOOKUP(AD6412,[2]Formula!V:X,3,0))*VLOOKUP(AD6412,[2]Formula!V:X,2,0))*H6412)/SUMIF(AD:AD,AD6412,H:H)))</f>
        <v/>
      </c>
      <c r="L6412" s="38" t="str">
        <f t="shared" si="601"/>
        <v/>
      </c>
      <c r="M6412" s="38" t="str">
        <f t="shared" si="602"/>
        <v/>
      </c>
      <c r="N6412" s="38" t="str">
        <f t="shared" si="604"/>
        <v/>
      </c>
      <c r="O6412" s="38" t="str">
        <f t="shared" si="600"/>
        <v/>
      </c>
      <c r="P6412" s="39" t="str">
        <f t="shared" si="605"/>
        <v/>
      </c>
      <c r="AC6412" s="42" t="str">
        <f>IF(B6412="","",VLOOKUP(B6412,[2]Formula!B:C,2,0))</f>
        <v/>
      </c>
      <c r="AD6412" s="43" t="str">
        <f t="shared" si="603"/>
        <v/>
      </c>
    </row>
    <row r="6413" spans="1:30" x14ac:dyDescent="0.25">
      <c r="A6413" s="64"/>
      <c r="B6413" s="64"/>
      <c r="C6413" s="66"/>
      <c r="D6413" s="67"/>
      <c r="E6413" s="64"/>
      <c r="F6413" s="64"/>
      <c r="G6413" s="37" t="str">
        <f>IF(E6413="","",IF(OR(E6413="Project Management",E6413="Project Support",E6413="Sprint Management",E6413="Sprint Support"),"NA",ROUND((((VLOOKUP(AD6413,[2]Formula!V:X,3,0)))-SUMIF(AD:AD,AD6413,H:H)),2)))</f>
        <v/>
      </c>
      <c r="H6413" s="71"/>
      <c r="I6413" s="72"/>
      <c r="J6413" s="72"/>
      <c r="K6413" s="38" t="str">
        <f>IF(E6413="","",IF(OR(E6413="Project Management",E6413="Project Support",E6413="Sprint Management",E6413="Sprint Support"),"NA",(((SUMIF(AD:AD,AD6413,H:H)/VLOOKUP(AD6413,[2]Formula!V:X,3,0))*VLOOKUP(AD6413,[2]Formula!V:X,2,0))*H6413)/SUMIF(AD:AD,AD6413,H:H)))</f>
        <v/>
      </c>
      <c r="L6413" s="38" t="str">
        <f t="shared" si="601"/>
        <v/>
      </c>
      <c r="M6413" s="38" t="str">
        <f t="shared" si="602"/>
        <v/>
      </c>
      <c r="N6413" s="38" t="str">
        <f t="shared" si="604"/>
        <v/>
      </c>
      <c r="O6413" s="38" t="str">
        <f t="shared" si="600"/>
        <v/>
      </c>
      <c r="P6413" s="39" t="str">
        <f t="shared" si="605"/>
        <v/>
      </c>
      <c r="AC6413" s="42" t="str">
        <f>IF(B6413="","",VLOOKUP(B6413,[2]Formula!B:C,2,0))</f>
        <v/>
      </c>
      <c r="AD6413" s="43" t="str">
        <f t="shared" si="603"/>
        <v/>
      </c>
    </row>
    <row r="6414" spans="1:30" x14ac:dyDescent="0.25">
      <c r="A6414" s="64"/>
      <c r="B6414" s="64"/>
      <c r="C6414" s="66"/>
      <c r="D6414" s="67"/>
      <c r="E6414" s="64"/>
      <c r="F6414" s="64"/>
      <c r="G6414" s="37" t="str">
        <f>IF(E6414="","",IF(OR(E6414="Project Management",E6414="Project Support",E6414="Sprint Management",E6414="Sprint Support"),"NA",ROUND((((VLOOKUP(AD6414,[2]Formula!V:X,3,0)))-SUMIF(AD:AD,AD6414,H:H)),2)))</f>
        <v/>
      </c>
      <c r="H6414" s="71"/>
      <c r="I6414" s="72"/>
      <c r="J6414" s="72"/>
      <c r="K6414" s="38" t="str">
        <f>IF(E6414="","",IF(OR(E6414="Project Management",E6414="Project Support",E6414="Sprint Management",E6414="Sprint Support"),"NA",(((SUMIF(AD:AD,AD6414,H:H)/VLOOKUP(AD6414,[2]Formula!V:X,3,0))*VLOOKUP(AD6414,[2]Formula!V:X,2,0))*H6414)/SUMIF(AD:AD,AD6414,H:H)))</f>
        <v/>
      </c>
      <c r="L6414" s="38" t="str">
        <f t="shared" si="601"/>
        <v/>
      </c>
      <c r="M6414" s="38" t="str">
        <f t="shared" si="602"/>
        <v/>
      </c>
      <c r="N6414" s="38" t="str">
        <f t="shared" si="604"/>
        <v/>
      </c>
      <c r="O6414" s="38" t="str">
        <f t="shared" si="600"/>
        <v/>
      </c>
      <c r="P6414" s="39" t="str">
        <f t="shared" si="605"/>
        <v/>
      </c>
      <c r="AC6414" s="42" t="str">
        <f>IF(B6414="","",VLOOKUP(B6414,[2]Formula!B:C,2,0))</f>
        <v/>
      </c>
      <c r="AD6414" s="43" t="str">
        <f t="shared" si="603"/>
        <v/>
      </c>
    </row>
    <row r="6415" spans="1:30" x14ac:dyDescent="0.25">
      <c r="A6415" s="64"/>
      <c r="B6415" s="64"/>
      <c r="C6415" s="66"/>
      <c r="D6415" s="67"/>
      <c r="E6415" s="64"/>
      <c r="F6415" s="64"/>
      <c r="G6415" s="37" t="str">
        <f>IF(E6415="","",IF(OR(E6415="Project Management",E6415="Project Support",E6415="Sprint Management",E6415="Sprint Support"),"NA",ROUND((((VLOOKUP(AD6415,[2]Formula!V:X,3,0)))-SUMIF(AD:AD,AD6415,H:H)),2)))</f>
        <v/>
      </c>
      <c r="H6415" s="71"/>
      <c r="I6415" s="72"/>
      <c r="J6415" s="72"/>
      <c r="K6415" s="38" t="str">
        <f>IF(E6415="","",IF(OR(E6415="Project Management",E6415="Project Support",E6415="Sprint Management",E6415="Sprint Support"),"NA",(((SUMIF(AD:AD,AD6415,H:H)/VLOOKUP(AD6415,[2]Formula!V:X,3,0))*VLOOKUP(AD6415,[2]Formula!V:X,2,0))*H6415)/SUMIF(AD:AD,AD6415,H:H)))</f>
        <v/>
      </c>
      <c r="L6415" s="38" t="str">
        <f t="shared" si="601"/>
        <v/>
      </c>
      <c r="M6415" s="38" t="str">
        <f t="shared" si="602"/>
        <v/>
      </c>
      <c r="N6415" s="38" t="str">
        <f t="shared" si="604"/>
        <v/>
      </c>
      <c r="O6415" s="38" t="str">
        <f t="shared" si="600"/>
        <v/>
      </c>
      <c r="P6415" s="39" t="str">
        <f t="shared" si="605"/>
        <v/>
      </c>
      <c r="AC6415" s="42" t="str">
        <f>IF(B6415="","",VLOOKUP(B6415,[2]Formula!B:C,2,0))</f>
        <v/>
      </c>
      <c r="AD6415" s="43" t="str">
        <f t="shared" si="603"/>
        <v/>
      </c>
    </row>
    <row r="6416" spans="1:30" x14ac:dyDescent="0.25">
      <c r="A6416" s="64"/>
      <c r="B6416" s="64"/>
      <c r="C6416" s="66"/>
      <c r="D6416" s="67"/>
      <c r="E6416" s="64"/>
      <c r="F6416" s="64"/>
      <c r="G6416" s="37" t="str">
        <f>IF(E6416="","",IF(OR(E6416="Project Management",E6416="Project Support",E6416="Sprint Management",E6416="Sprint Support"),"NA",ROUND((((VLOOKUP(AD6416,[2]Formula!V:X,3,0)))-SUMIF(AD:AD,AD6416,H:H)),2)))</f>
        <v/>
      </c>
      <c r="H6416" s="71"/>
      <c r="I6416" s="72"/>
      <c r="J6416" s="72"/>
      <c r="K6416" s="38" t="str">
        <f>IF(E6416="","",IF(OR(E6416="Project Management",E6416="Project Support",E6416="Sprint Management",E6416="Sprint Support"),"NA",(((SUMIF(AD:AD,AD6416,H:H)/VLOOKUP(AD6416,[2]Formula!V:X,3,0))*VLOOKUP(AD6416,[2]Formula!V:X,2,0))*H6416)/SUMIF(AD:AD,AD6416,H:H)))</f>
        <v/>
      </c>
      <c r="L6416" s="38" t="str">
        <f t="shared" si="601"/>
        <v/>
      </c>
      <c r="M6416" s="38" t="str">
        <f t="shared" si="602"/>
        <v/>
      </c>
      <c r="N6416" s="38" t="str">
        <f t="shared" si="604"/>
        <v/>
      </c>
      <c r="O6416" s="38" t="str">
        <f t="shared" si="600"/>
        <v/>
      </c>
      <c r="P6416" s="39" t="str">
        <f t="shared" si="605"/>
        <v/>
      </c>
      <c r="AC6416" s="42" t="str">
        <f>IF(B6416="","",VLOOKUP(B6416,[2]Formula!B:C,2,0))</f>
        <v/>
      </c>
      <c r="AD6416" s="43" t="str">
        <f t="shared" si="603"/>
        <v/>
      </c>
    </row>
    <row r="6417" spans="1:30" x14ac:dyDescent="0.25">
      <c r="A6417" s="64"/>
      <c r="B6417" s="64"/>
      <c r="C6417" s="66"/>
      <c r="D6417" s="67"/>
      <c r="E6417" s="64"/>
      <c r="F6417" s="64"/>
      <c r="G6417" s="37" t="str">
        <f>IF(E6417="","",IF(OR(E6417="Project Management",E6417="Project Support",E6417="Sprint Management",E6417="Sprint Support"),"NA",ROUND((((VLOOKUP(AD6417,[2]Formula!V:X,3,0)))-SUMIF(AD:AD,AD6417,H:H)),2)))</f>
        <v/>
      </c>
      <c r="H6417" s="71"/>
      <c r="I6417" s="72"/>
      <c r="J6417" s="72"/>
      <c r="K6417" s="38" t="str">
        <f>IF(E6417="","",IF(OR(E6417="Project Management",E6417="Project Support",E6417="Sprint Management",E6417="Sprint Support"),"NA",(((SUMIF(AD:AD,AD6417,H:H)/VLOOKUP(AD6417,[2]Formula!V:X,3,0))*VLOOKUP(AD6417,[2]Formula!V:X,2,0))*H6417)/SUMIF(AD:AD,AD6417,H:H)))</f>
        <v/>
      </c>
      <c r="L6417" s="38" t="str">
        <f t="shared" si="601"/>
        <v/>
      </c>
      <c r="M6417" s="38" t="str">
        <f t="shared" si="602"/>
        <v/>
      </c>
      <c r="N6417" s="38" t="str">
        <f t="shared" si="604"/>
        <v/>
      </c>
      <c r="O6417" s="38" t="str">
        <f t="shared" si="600"/>
        <v/>
      </c>
      <c r="P6417" s="39" t="str">
        <f t="shared" si="605"/>
        <v/>
      </c>
      <c r="AC6417" s="42" t="str">
        <f>IF(B6417="","",VLOOKUP(B6417,[2]Formula!B:C,2,0))</f>
        <v/>
      </c>
      <c r="AD6417" s="43" t="str">
        <f t="shared" si="603"/>
        <v/>
      </c>
    </row>
    <row r="6418" spans="1:30" x14ac:dyDescent="0.25">
      <c r="A6418" s="64"/>
      <c r="B6418" s="64"/>
      <c r="C6418" s="66"/>
      <c r="D6418" s="67"/>
      <c r="E6418" s="64"/>
      <c r="F6418" s="64"/>
      <c r="G6418" s="37" t="str">
        <f>IF(E6418="","",IF(OR(E6418="Project Management",E6418="Project Support",E6418="Sprint Management",E6418="Sprint Support"),"NA",ROUND((((VLOOKUP(AD6418,[2]Formula!V:X,3,0)))-SUMIF(AD:AD,AD6418,H:H)),2)))</f>
        <v/>
      </c>
      <c r="H6418" s="71"/>
      <c r="I6418" s="72"/>
      <c r="J6418" s="72"/>
      <c r="K6418" s="38" t="str">
        <f>IF(E6418="","",IF(OR(E6418="Project Management",E6418="Project Support",E6418="Sprint Management",E6418="Sprint Support"),"NA",(((SUMIF(AD:AD,AD6418,H:H)/VLOOKUP(AD6418,[2]Formula!V:X,3,0))*VLOOKUP(AD6418,[2]Formula!V:X,2,0))*H6418)/SUMIF(AD:AD,AD6418,H:H)))</f>
        <v/>
      </c>
      <c r="L6418" s="38" t="str">
        <f t="shared" si="601"/>
        <v/>
      </c>
      <c r="M6418" s="38" t="str">
        <f t="shared" si="602"/>
        <v/>
      </c>
      <c r="N6418" s="38" t="str">
        <f t="shared" si="604"/>
        <v/>
      </c>
      <c r="O6418" s="38" t="str">
        <f t="shared" si="600"/>
        <v/>
      </c>
      <c r="P6418" s="39" t="str">
        <f t="shared" si="605"/>
        <v/>
      </c>
      <c r="AC6418" s="42" t="str">
        <f>IF(B6418="","",VLOOKUP(B6418,[2]Formula!B:C,2,0))</f>
        <v/>
      </c>
      <c r="AD6418" s="43" t="str">
        <f t="shared" si="603"/>
        <v/>
      </c>
    </row>
    <row r="6419" spans="1:30" x14ac:dyDescent="0.25">
      <c r="A6419" s="64"/>
      <c r="B6419" s="64"/>
      <c r="C6419" s="66"/>
      <c r="D6419" s="67"/>
      <c r="E6419" s="64"/>
      <c r="F6419" s="64"/>
      <c r="G6419" s="37" t="str">
        <f>IF(E6419="","",IF(OR(E6419="Project Management",E6419="Project Support",E6419="Sprint Management",E6419="Sprint Support"),"NA",ROUND((((VLOOKUP(AD6419,[2]Formula!V:X,3,0)))-SUMIF(AD:AD,AD6419,H:H)),2)))</f>
        <v/>
      </c>
      <c r="H6419" s="71"/>
      <c r="I6419" s="72"/>
      <c r="J6419" s="72"/>
      <c r="K6419" s="38" t="str">
        <f>IF(E6419="","",IF(OR(E6419="Project Management",E6419="Project Support",E6419="Sprint Management",E6419="Sprint Support"),"NA",(((SUMIF(AD:AD,AD6419,H:H)/VLOOKUP(AD6419,[2]Formula!V:X,3,0))*VLOOKUP(AD6419,[2]Formula!V:X,2,0))*H6419)/SUMIF(AD:AD,AD6419,H:H)))</f>
        <v/>
      </c>
      <c r="L6419" s="38" t="str">
        <f t="shared" si="601"/>
        <v/>
      </c>
      <c r="M6419" s="38" t="str">
        <f t="shared" si="602"/>
        <v/>
      </c>
      <c r="N6419" s="38" t="str">
        <f t="shared" si="604"/>
        <v/>
      </c>
      <c r="O6419" s="38" t="str">
        <f t="shared" si="600"/>
        <v/>
      </c>
      <c r="P6419" s="39" t="str">
        <f t="shared" si="605"/>
        <v/>
      </c>
      <c r="AC6419" s="42" t="str">
        <f>IF(B6419="","",VLOOKUP(B6419,[2]Formula!B:C,2,0))</f>
        <v/>
      </c>
      <c r="AD6419" s="43" t="str">
        <f t="shared" si="603"/>
        <v/>
      </c>
    </row>
    <row r="6420" spans="1:30" x14ac:dyDescent="0.25">
      <c r="A6420" s="64"/>
      <c r="B6420" s="64"/>
      <c r="C6420" s="66"/>
      <c r="D6420" s="67"/>
      <c r="E6420" s="64"/>
      <c r="F6420" s="64"/>
      <c r="G6420" s="37" t="str">
        <f>IF(E6420="","",IF(OR(E6420="Project Management",E6420="Project Support",E6420="Sprint Management",E6420="Sprint Support"),"NA",ROUND((((VLOOKUP(AD6420,[2]Formula!V:X,3,0)))-SUMIF(AD:AD,AD6420,H:H)),2)))</f>
        <v/>
      </c>
      <c r="H6420" s="71"/>
      <c r="I6420" s="72"/>
      <c r="J6420" s="72"/>
      <c r="K6420" s="38" t="str">
        <f>IF(E6420="","",IF(OR(E6420="Project Management",E6420="Project Support",E6420="Sprint Management",E6420="Sprint Support"),"NA",(((SUMIF(AD:AD,AD6420,H:H)/VLOOKUP(AD6420,[2]Formula!V:X,3,0))*VLOOKUP(AD6420,[2]Formula!V:X,2,0))*H6420)/SUMIF(AD:AD,AD6420,H:H)))</f>
        <v/>
      </c>
      <c r="L6420" s="38" t="str">
        <f t="shared" si="601"/>
        <v/>
      </c>
      <c r="M6420" s="38" t="str">
        <f t="shared" si="602"/>
        <v/>
      </c>
      <c r="N6420" s="38" t="str">
        <f t="shared" si="604"/>
        <v/>
      </c>
      <c r="O6420" s="38" t="str">
        <f t="shared" si="600"/>
        <v/>
      </c>
      <c r="P6420" s="39" t="str">
        <f t="shared" si="605"/>
        <v/>
      </c>
      <c r="AC6420" s="42" t="str">
        <f>IF(B6420="","",VLOOKUP(B6420,[2]Formula!B:C,2,0))</f>
        <v/>
      </c>
      <c r="AD6420" s="43" t="str">
        <f t="shared" si="603"/>
        <v/>
      </c>
    </row>
    <row r="6421" spans="1:30" x14ac:dyDescent="0.25">
      <c r="A6421" s="64"/>
      <c r="B6421" s="64"/>
      <c r="C6421" s="66"/>
      <c r="D6421" s="67"/>
      <c r="E6421" s="64"/>
      <c r="F6421" s="64"/>
      <c r="G6421" s="37" t="str">
        <f>IF(E6421="","",IF(OR(E6421="Project Management",E6421="Project Support",E6421="Sprint Management",E6421="Sprint Support"),"NA",ROUND((((VLOOKUP(AD6421,[2]Formula!V:X,3,0)))-SUMIF(AD:AD,AD6421,H:H)),2)))</f>
        <v/>
      </c>
      <c r="H6421" s="71"/>
      <c r="I6421" s="72"/>
      <c r="J6421" s="72"/>
      <c r="K6421" s="38" t="str">
        <f>IF(E6421="","",IF(OR(E6421="Project Management",E6421="Project Support",E6421="Sprint Management",E6421="Sprint Support"),"NA",(((SUMIF(AD:AD,AD6421,H:H)/VLOOKUP(AD6421,[2]Formula!V:X,3,0))*VLOOKUP(AD6421,[2]Formula!V:X,2,0))*H6421)/SUMIF(AD:AD,AD6421,H:H)))</f>
        <v/>
      </c>
      <c r="L6421" s="38" t="str">
        <f t="shared" si="601"/>
        <v/>
      </c>
      <c r="M6421" s="38" t="str">
        <f t="shared" si="602"/>
        <v/>
      </c>
      <c r="N6421" s="38" t="str">
        <f t="shared" si="604"/>
        <v/>
      </c>
      <c r="O6421" s="38" t="str">
        <f t="shared" si="600"/>
        <v/>
      </c>
      <c r="P6421" s="39" t="str">
        <f t="shared" si="605"/>
        <v/>
      </c>
      <c r="AC6421" s="42" t="str">
        <f>IF(B6421="","",VLOOKUP(B6421,[2]Formula!B:C,2,0))</f>
        <v/>
      </c>
      <c r="AD6421" s="43" t="str">
        <f t="shared" si="603"/>
        <v/>
      </c>
    </row>
    <row r="6422" spans="1:30" x14ac:dyDescent="0.25">
      <c r="A6422" s="64"/>
      <c r="B6422" s="64"/>
      <c r="C6422" s="66"/>
      <c r="D6422" s="67"/>
      <c r="E6422" s="64"/>
      <c r="F6422" s="64"/>
      <c r="G6422" s="37" t="str">
        <f>IF(E6422="","",IF(OR(E6422="Project Management",E6422="Project Support",E6422="Sprint Management",E6422="Sprint Support"),"NA",ROUND((((VLOOKUP(AD6422,[2]Formula!V:X,3,0)))-SUMIF(AD:AD,AD6422,H:H)),2)))</f>
        <v/>
      </c>
      <c r="H6422" s="71"/>
      <c r="I6422" s="72"/>
      <c r="J6422" s="72"/>
      <c r="K6422" s="38" t="str">
        <f>IF(E6422="","",IF(OR(E6422="Project Management",E6422="Project Support",E6422="Sprint Management",E6422="Sprint Support"),"NA",(((SUMIF(AD:AD,AD6422,H:H)/VLOOKUP(AD6422,[2]Formula!V:X,3,0))*VLOOKUP(AD6422,[2]Formula!V:X,2,0))*H6422)/SUMIF(AD:AD,AD6422,H:H)))</f>
        <v/>
      </c>
      <c r="L6422" s="38" t="str">
        <f t="shared" si="601"/>
        <v/>
      </c>
      <c r="M6422" s="38" t="str">
        <f t="shared" si="602"/>
        <v/>
      </c>
      <c r="N6422" s="38" t="str">
        <f t="shared" si="604"/>
        <v/>
      </c>
      <c r="O6422" s="38" t="str">
        <f t="shared" si="600"/>
        <v/>
      </c>
      <c r="P6422" s="39" t="str">
        <f t="shared" si="605"/>
        <v/>
      </c>
      <c r="AC6422" s="42" t="str">
        <f>IF(B6422="","",VLOOKUP(B6422,[2]Formula!B:C,2,0))</f>
        <v/>
      </c>
      <c r="AD6422" s="43" t="str">
        <f t="shared" si="603"/>
        <v/>
      </c>
    </row>
    <row r="6423" spans="1:30" x14ac:dyDescent="0.25">
      <c r="A6423" s="64"/>
      <c r="B6423" s="64"/>
      <c r="C6423" s="66"/>
      <c r="D6423" s="67"/>
      <c r="E6423" s="64"/>
      <c r="F6423" s="64"/>
      <c r="G6423" s="37" t="str">
        <f>IF(E6423="","",IF(OR(E6423="Project Management",E6423="Project Support",E6423="Sprint Management",E6423="Sprint Support"),"NA",ROUND((((VLOOKUP(AD6423,[2]Formula!V:X,3,0)))-SUMIF(AD:AD,AD6423,H:H)),2)))</f>
        <v/>
      </c>
      <c r="H6423" s="71"/>
      <c r="I6423" s="72"/>
      <c r="J6423" s="72"/>
      <c r="K6423" s="38" t="str">
        <f>IF(E6423="","",IF(OR(E6423="Project Management",E6423="Project Support",E6423="Sprint Management",E6423="Sprint Support"),"NA",(((SUMIF(AD:AD,AD6423,H:H)/VLOOKUP(AD6423,[2]Formula!V:X,3,0))*VLOOKUP(AD6423,[2]Formula!V:X,2,0))*H6423)/SUMIF(AD:AD,AD6423,H:H)))</f>
        <v/>
      </c>
      <c r="L6423" s="38" t="str">
        <f t="shared" si="601"/>
        <v/>
      </c>
      <c r="M6423" s="38" t="str">
        <f t="shared" si="602"/>
        <v/>
      </c>
      <c r="N6423" s="38" t="str">
        <f t="shared" si="604"/>
        <v/>
      </c>
      <c r="O6423" s="38" t="str">
        <f t="shared" si="600"/>
        <v/>
      </c>
      <c r="P6423" s="39" t="str">
        <f t="shared" si="605"/>
        <v/>
      </c>
      <c r="AC6423" s="42" t="str">
        <f>IF(B6423="","",VLOOKUP(B6423,[2]Formula!B:C,2,0))</f>
        <v/>
      </c>
      <c r="AD6423" s="43" t="str">
        <f t="shared" si="603"/>
        <v/>
      </c>
    </row>
    <row r="6424" spans="1:30" x14ac:dyDescent="0.25">
      <c r="A6424" s="64"/>
      <c r="B6424" s="64"/>
      <c r="C6424" s="66"/>
      <c r="D6424" s="67"/>
      <c r="E6424" s="64"/>
      <c r="F6424" s="64"/>
      <c r="G6424" s="37" t="str">
        <f>IF(E6424="","",IF(OR(E6424="Project Management",E6424="Project Support",E6424="Sprint Management",E6424="Sprint Support"),"NA",ROUND((((VLOOKUP(AD6424,[2]Formula!V:X,3,0)))-SUMIF(AD:AD,AD6424,H:H)),2)))</f>
        <v/>
      </c>
      <c r="H6424" s="71"/>
      <c r="I6424" s="72"/>
      <c r="J6424" s="72"/>
      <c r="K6424" s="38" t="str">
        <f>IF(E6424="","",IF(OR(E6424="Project Management",E6424="Project Support",E6424="Sprint Management",E6424="Sprint Support"),"NA",(((SUMIF(AD:AD,AD6424,H:H)/VLOOKUP(AD6424,[2]Formula!V:X,3,0))*VLOOKUP(AD6424,[2]Formula!V:X,2,0))*H6424)/SUMIF(AD:AD,AD6424,H:H)))</f>
        <v/>
      </c>
      <c r="L6424" s="38" t="str">
        <f t="shared" si="601"/>
        <v/>
      </c>
      <c r="M6424" s="38" t="str">
        <f t="shared" si="602"/>
        <v/>
      </c>
      <c r="N6424" s="38" t="str">
        <f t="shared" si="604"/>
        <v/>
      </c>
      <c r="O6424" s="38" t="str">
        <f t="shared" si="600"/>
        <v/>
      </c>
      <c r="P6424" s="39" t="str">
        <f t="shared" si="605"/>
        <v/>
      </c>
      <c r="AC6424" s="42" t="str">
        <f>IF(B6424="","",VLOOKUP(B6424,[2]Formula!B:C,2,0))</f>
        <v/>
      </c>
      <c r="AD6424" s="43" t="str">
        <f t="shared" si="603"/>
        <v/>
      </c>
    </row>
    <row r="6425" spans="1:30" x14ac:dyDescent="0.25">
      <c r="A6425" s="64"/>
      <c r="B6425" s="64"/>
      <c r="C6425" s="66"/>
      <c r="D6425" s="67"/>
      <c r="E6425" s="64"/>
      <c r="F6425" s="64"/>
      <c r="G6425" s="37" t="str">
        <f>IF(E6425="","",IF(OR(E6425="Project Management",E6425="Project Support",E6425="Sprint Management",E6425="Sprint Support"),"NA",ROUND((((VLOOKUP(AD6425,[2]Formula!V:X,3,0)))-SUMIF(AD:AD,AD6425,H:H)),2)))</f>
        <v/>
      </c>
      <c r="H6425" s="71"/>
      <c r="I6425" s="72"/>
      <c r="J6425" s="72"/>
      <c r="K6425" s="38" t="str">
        <f>IF(E6425="","",IF(OR(E6425="Project Management",E6425="Project Support",E6425="Sprint Management",E6425="Sprint Support"),"NA",(((SUMIF(AD:AD,AD6425,H:H)/VLOOKUP(AD6425,[2]Formula!V:X,3,0))*VLOOKUP(AD6425,[2]Formula!V:X,2,0))*H6425)/SUMIF(AD:AD,AD6425,H:H)))</f>
        <v/>
      </c>
      <c r="L6425" s="38" t="str">
        <f t="shared" si="601"/>
        <v/>
      </c>
      <c r="M6425" s="38" t="str">
        <f t="shared" si="602"/>
        <v/>
      </c>
      <c r="N6425" s="38" t="str">
        <f t="shared" si="604"/>
        <v/>
      </c>
      <c r="O6425" s="38" t="str">
        <f t="shared" si="600"/>
        <v/>
      </c>
      <c r="P6425" s="39" t="str">
        <f t="shared" si="605"/>
        <v/>
      </c>
      <c r="AC6425" s="42" t="str">
        <f>IF(B6425="","",VLOOKUP(B6425,[2]Formula!B:C,2,0))</f>
        <v/>
      </c>
      <c r="AD6425" s="43" t="str">
        <f t="shared" si="603"/>
        <v/>
      </c>
    </row>
    <row r="6426" spans="1:30" x14ac:dyDescent="0.25">
      <c r="A6426" s="64"/>
      <c r="B6426" s="64"/>
      <c r="C6426" s="66"/>
      <c r="D6426" s="67"/>
      <c r="E6426" s="64"/>
      <c r="F6426" s="64"/>
      <c r="G6426" s="37" t="str">
        <f>IF(E6426="","",IF(OR(E6426="Project Management",E6426="Project Support",E6426="Sprint Management",E6426="Sprint Support"),"NA",ROUND((((VLOOKUP(AD6426,[2]Formula!V:X,3,0)))-SUMIF(AD:AD,AD6426,H:H)),2)))</f>
        <v/>
      </c>
      <c r="H6426" s="71"/>
      <c r="I6426" s="72"/>
      <c r="J6426" s="72"/>
      <c r="K6426" s="38" t="str">
        <f>IF(E6426="","",IF(OR(E6426="Project Management",E6426="Project Support",E6426="Sprint Management",E6426="Sprint Support"),"NA",(((SUMIF(AD:AD,AD6426,H:H)/VLOOKUP(AD6426,[2]Formula!V:X,3,0))*VLOOKUP(AD6426,[2]Formula!V:X,2,0))*H6426)/SUMIF(AD:AD,AD6426,H:H)))</f>
        <v/>
      </c>
      <c r="L6426" s="38" t="str">
        <f t="shared" si="601"/>
        <v/>
      </c>
      <c r="M6426" s="38" t="str">
        <f t="shared" si="602"/>
        <v/>
      </c>
      <c r="N6426" s="38" t="str">
        <f t="shared" si="604"/>
        <v/>
      </c>
      <c r="O6426" s="38" t="str">
        <f t="shared" si="600"/>
        <v/>
      </c>
      <c r="P6426" s="39" t="str">
        <f t="shared" si="605"/>
        <v/>
      </c>
      <c r="AC6426" s="42" t="str">
        <f>IF(B6426="","",VLOOKUP(B6426,[2]Formula!B:C,2,0))</f>
        <v/>
      </c>
      <c r="AD6426" s="43" t="str">
        <f t="shared" si="603"/>
        <v/>
      </c>
    </row>
    <row r="6427" spans="1:30" x14ac:dyDescent="0.25">
      <c r="A6427" s="64"/>
      <c r="B6427" s="64"/>
      <c r="C6427" s="66"/>
      <c r="D6427" s="67"/>
      <c r="E6427" s="64"/>
      <c r="F6427" s="64"/>
      <c r="G6427" s="37" t="str">
        <f>IF(E6427="","",IF(OR(E6427="Project Management",E6427="Project Support",E6427="Sprint Management",E6427="Sprint Support"),"NA",ROUND((((VLOOKUP(AD6427,[2]Formula!V:X,3,0)))-SUMIF(AD:AD,AD6427,H:H)),2)))</f>
        <v/>
      </c>
      <c r="H6427" s="71"/>
      <c r="I6427" s="72"/>
      <c r="J6427" s="72"/>
      <c r="K6427" s="38" t="str">
        <f>IF(E6427="","",IF(OR(E6427="Project Management",E6427="Project Support",E6427="Sprint Management",E6427="Sprint Support"),"NA",(((SUMIF(AD:AD,AD6427,H:H)/VLOOKUP(AD6427,[2]Formula!V:X,3,0))*VLOOKUP(AD6427,[2]Formula!V:X,2,0))*H6427)/SUMIF(AD:AD,AD6427,H:H)))</f>
        <v/>
      </c>
      <c r="L6427" s="38" t="str">
        <f t="shared" si="601"/>
        <v/>
      </c>
      <c r="M6427" s="38" t="str">
        <f t="shared" si="602"/>
        <v/>
      </c>
      <c r="N6427" s="38" t="str">
        <f t="shared" si="604"/>
        <v/>
      </c>
      <c r="O6427" s="38" t="str">
        <f t="shared" si="600"/>
        <v/>
      </c>
      <c r="P6427" s="39" t="str">
        <f t="shared" si="605"/>
        <v/>
      </c>
      <c r="AC6427" s="42" t="str">
        <f>IF(B6427="","",VLOOKUP(B6427,[2]Formula!B:C,2,0))</f>
        <v/>
      </c>
      <c r="AD6427" s="43" t="str">
        <f t="shared" si="603"/>
        <v/>
      </c>
    </row>
    <row r="6428" spans="1:30" x14ac:dyDescent="0.25">
      <c r="A6428" s="64"/>
      <c r="B6428" s="64"/>
      <c r="C6428" s="66"/>
      <c r="D6428" s="67"/>
      <c r="E6428" s="64"/>
      <c r="F6428" s="64"/>
      <c r="G6428" s="37" t="str">
        <f>IF(E6428="","",IF(OR(E6428="Project Management",E6428="Project Support",E6428="Sprint Management",E6428="Sprint Support"),"NA",ROUND((((VLOOKUP(AD6428,[2]Formula!V:X,3,0)))-SUMIF(AD:AD,AD6428,H:H)),2)))</f>
        <v/>
      </c>
      <c r="H6428" s="71"/>
      <c r="I6428" s="72"/>
      <c r="J6428" s="72"/>
      <c r="K6428" s="38" t="str">
        <f>IF(E6428="","",IF(OR(E6428="Project Management",E6428="Project Support",E6428="Sprint Management",E6428="Sprint Support"),"NA",(((SUMIF(AD:AD,AD6428,H:H)/VLOOKUP(AD6428,[2]Formula!V:X,3,0))*VLOOKUP(AD6428,[2]Formula!V:X,2,0))*H6428)/SUMIF(AD:AD,AD6428,H:H)))</f>
        <v/>
      </c>
      <c r="L6428" s="38" t="str">
        <f t="shared" si="601"/>
        <v/>
      </c>
      <c r="M6428" s="38" t="str">
        <f t="shared" si="602"/>
        <v/>
      </c>
      <c r="N6428" s="38" t="str">
        <f t="shared" si="604"/>
        <v/>
      </c>
      <c r="O6428" s="38" t="str">
        <f t="shared" si="600"/>
        <v/>
      </c>
      <c r="P6428" s="39" t="str">
        <f t="shared" si="605"/>
        <v/>
      </c>
      <c r="AC6428" s="42" t="str">
        <f>IF(B6428="","",VLOOKUP(B6428,[2]Formula!B:C,2,0))</f>
        <v/>
      </c>
      <c r="AD6428" s="43" t="str">
        <f t="shared" si="603"/>
        <v/>
      </c>
    </row>
    <row r="6429" spans="1:30" x14ac:dyDescent="0.25">
      <c r="A6429" s="64"/>
      <c r="B6429" s="64"/>
      <c r="C6429" s="66"/>
      <c r="D6429" s="67"/>
      <c r="E6429" s="64"/>
      <c r="F6429" s="64"/>
      <c r="G6429" s="37" t="str">
        <f>IF(E6429="","",IF(OR(E6429="Project Management",E6429="Project Support",E6429="Sprint Management",E6429="Sprint Support"),"NA",ROUND((((VLOOKUP(AD6429,[2]Formula!V:X,3,0)))-SUMIF(AD:AD,AD6429,H:H)),2)))</f>
        <v/>
      </c>
      <c r="H6429" s="71"/>
      <c r="I6429" s="72"/>
      <c r="J6429" s="72"/>
      <c r="K6429" s="38" t="str">
        <f>IF(E6429="","",IF(OR(E6429="Project Management",E6429="Project Support",E6429="Sprint Management",E6429="Sprint Support"),"NA",(((SUMIF(AD:AD,AD6429,H:H)/VLOOKUP(AD6429,[2]Formula!V:X,3,0))*VLOOKUP(AD6429,[2]Formula!V:X,2,0))*H6429)/SUMIF(AD:AD,AD6429,H:H)))</f>
        <v/>
      </c>
      <c r="L6429" s="38" t="str">
        <f t="shared" si="601"/>
        <v/>
      </c>
      <c r="M6429" s="38" t="str">
        <f t="shared" si="602"/>
        <v/>
      </c>
      <c r="N6429" s="38" t="str">
        <f t="shared" si="604"/>
        <v/>
      </c>
      <c r="O6429" s="38" t="str">
        <f t="shared" si="600"/>
        <v/>
      </c>
      <c r="P6429" s="39" t="str">
        <f t="shared" si="605"/>
        <v/>
      </c>
      <c r="AC6429" s="42" t="str">
        <f>IF(B6429="","",VLOOKUP(B6429,[2]Formula!B:C,2,0))</f>
        <v/>
      </c>
      <c r="AD6429" s="43" t="str">
        <f t="shared" si="603"/>
        <v/>
      </c>
    </row>
    <row r="6430" spans="1:30" x14ac:dyDescent="0.25">
      <c r="A6430" s="64"/>
      <c r="B6430" s="64"/>
      <c r="C6430" s="66"/>
      <c r="D6430" s="67"/>
      <c r="E6430" s="64"/>
      <c r="F6430" s="64"/>
      <c r="G6430" s="37" t="str">
        <f>IF(E6430="","",IF(OR(E6430="Project Management",E6430="Project Support",E6430="Sprint Management",E6430="Sprint Support"),"NA",ROUND((((VLOOKUP(AD6430,[2]Formula!V:X,3,0)))-SUMIF(AD:AD,AD6430,H:H)),2)))</f>
        <v/>
      </c>
      <c r="H6430" s="71"/>
      <c r="I6430" s="72"/>
      <c r="J6430" s="72"/>
      <c r="K6430" s="38" t="str">
        <f>IF(E6430="","",IF(OR(E6430="Project Management",E6430="Project Support",E6430="Sprint Management",E6430="Sprint Support"),"NA",(((SUMIF(AD:AD,AD6430,H:H)/VLOOKUP(AD6430,[2]Formula!V:X,3,0))*VLOOKUP(AD6430,[2]Formula!V:X,2,0))*H6430)/SUMIF(AD:AD,AD6430,H:H)))</f>
        <v/>
      </c>
      <c r="L6430" s="38" t="str">
        <f t="shared" si="601"/>
        <v/>
      </c>
      <c r="M6430" s="38" t="str">
        <f t="shared" si="602"/>
        <v/>
      </c>
      <c r="N6430" s="38" t="str">
        <f t="shared" si="604"/>
        <v/>
      </c>
      <c r="O6430" s="38" t="str">
        <f t="shared" si="600"/>
        <v/>
      </c>
      <c r="P6430" s="39" t="str">
        <f t="shared" si="605"/>
        <v/>
      </c>
      <c r="AC6430" s="42" t="str">
        <f>IF(B6430="","",VLOOKUP(B6430,[2]Formula!B:C,2,0))</f>
        <v/>
      </c>
      <c r="AD6430" s="43" t="str">
        <f t="shared" si="603"/>
        <v/>
      </c>
    </row>
    <row r="6431" spans="1:30" x14ac:dyDescent="0.25">
      <c r="A6431" s="64"/>
      <c r="B6431" s="64"/>
      <c r="C6431" s="66"/>
      <c r="D6431" s="67"/>
      <c r="E6431" s="64"/>
      <c r="F6431" s="64"/>
      <c r="G6431" s="37" t="str">
        <f>IF(E6431="","",IF(OR(E6431="Project Management",E6431="Project Support",E6431="Sprint Management",E6431="Sprint Support"),"NA",ROUND((((VLOOKUP(AD6431,[2]Formula!V:X,3,0)))-SUMIF(AD:AD,AD6431,H:H)),2)))</f>
        <v/>
      </c>
      <c r="H6431" s="71"/>
      <c r="I6431" s="72"/>
      <c r="J6431" s="72"/>
      <c r="K6431" s="38" t="str">
        <f>IF(E6431="","",IF(OR(E6431="Project Management",E6431="Project Support",E6431="Sprint Management",E6431="Sprint Support"),"NA",(((SUMIF(AD:AD,AD6431,H:H)/VLOOKUP(AD6431,[2]Formula!V:X,3,0))*VLOOKUP(AD6431,[2]Formula!V:X,2,0))*H6431)/SUMIF(AD:AD,AD6431,H:H)))</f>
        <v/>
      </c>
      <c r="L6431" s="38" t="str">
        <f t="shared" si="601"/>
        <v/>
      </c>
      <c r="M6431" s="38" t="str">
        <f t="shared" si="602"/>
        <v/>
      </c>
      <c r="N6431" s="38" t="str">
        <f t="shared" si="604"/>
        <v/>
      </c>
      <c r="O6431" s="38" t="str">
        <f t="shared" si="600"/>
        <v/>
      </c>
      <c r="P6431" s="39" t="str">
        <f t="shared" si="605"/>
        <v/>
      </c>
      <c r="AC6431" s="42" t="str">
        <f>IF(B6431="","",VLOOKUP(B6431,[2]Formula!B:C,2,0))</f>
        <v/>
      </c>
      <c r="AD6431" s="43" t="str">
        <f t="shared" si="603"/>
        <v/>
      </c>
    </row>
    <row r="6432" spans="1:30" x14ac:dyDescent="0.25">
      <c r="A6432" s="64"/>
      <c r="B6432" s="64"/>
      <c r="C6432" s="66"/>
      <c r="D6432" s="67"/>
      <c r="E6432" s="64"/>
      <c r="F6432" s="64"/>
      <c r="G6432" s="37" t="str">
        <f>IF(E6432="","",IF(OR(E6432="Project Management",E6432="Project Support",E6432="Sprint Management",E6432="Sprint Support"),"NA",ROUND((((VLOOKUP(AD6432,[2]Formula!V:X,3,0)))-SUMIF(AD:AD,AD6432,H:H)),2)))</f>
        <v/>
      </c>
      <c r="H6432" s="71"/>
      <c r="I6432" s="72"/>
      <c r="J6432" s="72"/>
      <c r="K6432" s="38" t="str">
        <f>IF(E6432="","",IF(OR(E6432="Project Management",E6432="Project Support",E6432="Sprint Management",E6432="Sprint Support"),"NA",(((SUMIF(AD:AD,AD6432,H:H)/VLOOKUP(AD6432,[2]Formula!V:X,3,0))*VLOOKUP(AD6432,[2]Formula!V:X,2,0))*H6432)/SUMIF(AD:AD,AD6432,H:H)))</f>
        <v/>
      </c>
      <c r="L6432" s="38" t="str">
        <f t="shared" si="601"/>
        <v/>
      </c>
      <c r="M6432" s="38" t="str">
        <f t="shared" si="602"/>
        <v/>
      </c>
      <c r="N6432" s="38" t="str">
        <f t="shared" si="604"/>
        <v/>
      </c>
      <c r="O6432" s="38" t="str">
        <f t="shared" si="600"/>
        <v/>
      </c>
      <c r="P6432" s="39" t="str">
        <f t="shared" si="605"/>
        <v/>
      </c>
      <c r="AC6432" s="42" t="str">
        <f>IF(B6432="","",VLOOKUP(B6432,[2]Formula!B:C,2,0))</f>
        <v/>
      </c>
      <c r="AD6432" s="43" t="str">
        <f t="shared" si="603"/>
        <v/>
      </c>
    </row>
    <row r="6433" spans="1:30" x14ac:dyDescent="0.25">
      <c r="A6433" s="64"/>
      <c r="B6433" s="64"/>
      <c r="C6433" s="66"/>
      <c r="D6433" s="67"/>
      <c r="E6433" s="64"/>
      <c r="F6433" s="64"/>
      <c r="G6433" s="37" t="str">
        <f>IF(E6433="","",IF(OR(E6433="Project Management",E6433="Project Support",E6433="Sprint Management",E6433="Sprint Support"),"NA",ROUND((((VLOOKUP(AD6433,[2]Formula!V:X,3,0)))-SUMIF(AD:AD,AD6433,H:H)),2)))</f>
        <v/>
      </c>
      <c r="H6433" s="71"/>
      <c r="I6433" s="72"/>
      <c r="J6433" s="72"/>
      <c r="K6433" s="38" t="str">
        <f>IF(E6433="","",IF(OR(E6433="Project Management",E6433="Project Support",E6433="Sprint Management",E6433="Sprint Support"),"NA",(((SUMIF(AD:AD,AD6433,H:H)/VLOOKUP(AD6433,[2]Formula!V:X,3,0))*VLOOKUP(AD6433,[2]Formula!V:X,2,0))*H6433)/SUMIF(AD:AD,AD6433,H:H)))</f>
        <v/>
      </c>
      <c r="L6433" s="38" t="str">
        <f t="shared" si="601"/>
        <v/>
      </c>
      <c r="M6433" s="38" t="str">
        <f t="shared" si="602"/>
        <v/>
      </c>
      <c r="N6433" s="38" t="str">
        <f t="shared" si="604"/>
        <v/>
      </c>
      <c r="O6433" s="38" t="str">
        <f t="shared" si="600"/>
        <v/>
      </c>
      <c r="P6433" s="39" t="str">
        <f t="shared" si="605"/>
        <v/>
      </c>
      <c r="AC6433" s="42" t="str">
        <f>IF(B6433="","",VLOOKUP(B6433,[2]Formula!B:C,2,0))</f>
        <v/>
      </c>
      <c r="AD6433" s="43" t="str">
        <f t="shared" si="603"/>
        <v/>
      </c>
    </row>
    <row r="6434" spans="1:30" x14ac:dyDescent="0.25">
      <c r="A6434" s="64"/>
      <c r="B6434" s="64"/>
      <c r="C6434" s="66"/>
      <c r="D6434" s="67"/>
      <c r="E6434" s="64"/>
      <c r="F6434" s="64"/>
      <c r="G6434" s="37" t="str">
        <f>IF(E6434="","",IF(OR(E6434="Project Management",E6434="Project Support",E6434="Sprint Management",E6434="Sprint Support"),"NA",ROUND((((VLOOKUP(AD6434,[2]Formula!V:X,3,0)))-SUMIF(AD:AD,AD6434,H:H)),2)))</f>
        <v/>
      </c>
      <c r="H6434" s="71"/>
      <c r="I6434" s="72"/>
      <c r="J6434" s="72"/>
      <c r="K6434" s="38" t="str">
        <f>IF(E6434="","",IF(OR(E6434="Project Management",E6434="Project Support",E6434="Sprint Management",E6434="Sprint Support"),"NA",(((SUMIF(AD:AD,AD6434,H:H)/VLOOKUP(AD6434,[2]Formula!V:X,3,0))*VLOOKUP(AD6434,[2]Formula!V:X,2,0))*H6434)/SUMIF(AD:AD,AD6434,H:H)))</f>
        <v/>
      </c>
      <c r="L6434" s="38" t="str">
        <f t="shared" si="601"/>
        <v/>
      </c>
      <c r="M6434" s="38" t="str">
        <f t="shared" si="602"/>
        <v/>
      </c>
      <c r="N6434" s="38" t="str">
        <f t="shared" si="604"/>
        <v/>
      </c>
      <c r="O6434" s="38" t="str">
        <f t="shared" si="600"/>
        <v/>
      </c>
      <c r="P6434" s="39" t="str">
        <f t="shared" si="605"/>
        <v/>
      </c>
      <c r="AC6434" s="42" t="str">
        <f>IF(B6434="","",VLOOKUP(B6434,[2]Formula!B:C,2,0))</f>
        <v/>
      </c>
      <c r="AD6434" s="43" t="str">
        <f t="shared" si="603"/>
        <v/>
      </c>
    </row>
    <row r="6435" spans="1:30" x14ac:dyDescent="0.25">
      <c r="A6435" s="64"/>
      <c r="B6435" s="64"/>
      <c r="C6435" s="66"/>
      <c r="D6435" s="67"/>
      <c r="E6435" s="64"/>
      <c r="F6435" s="64"/>
      <c r="G6435" s="37" t="str">
        <f>IF(E6435="","",IF(OR(E6435="Project Management",E6435="Project Support",E6435="Sprint Management",E6435="Sprint Support"),"NA",ROUND((((VLOOKUP(AD6435,[2]Formula!V:X,3,0)))-SUMIF(AD:AD,AD6435,H:H)),2)))</f>
        <v/>
      </c>
      <c r="H6435" s="71"/>
      <c r="I6435" s="72"/>
      <c r="J6435" s="72"/>
      <c r="K6435" s="38" t="str">
        <f>IF(E6435="","",IF(OR(E6435="Project Management",E6435="Project Support",E6435="Sprint Management",E6435="Sprint Support"),"NA",(((SUMIF(AD:AD,AD6435,H:H)/VLOOKUP(AD6435,[2]Formula!V:X,3,0))*VLOOKUP(AD6435,[2]Formula!V:X,2,0))*H6435)/SUMIF(AD:AD,AD6435,H:H)))</f>
        <v/>
      </c>
      <c r="L6435" s="38" t="str">
        <f t="shared" si="601"/>
        <v/>
      </c>
      <c r="M6435" s="38" t="str">
        <f t="shared" si="602"/>
        <v/>
      </c>
      <c r="N6435" s="38" t="str">
        <f t="shared" si="604"/>
        <v/>
      </c>
      <c r="O6435" s="38" t="str">
        <f t="shared" si="600"/>
        <v/>
      </c>
      <c r="P6435" s="39" t="str">
        <f t="shared" si="605"/>
        <v/>
      </c>
      <c r="AC6435" s="42" t="str">
        <f>IF(B6435="","",VLOOKUP(B6435,[2]Formula!B:C,2,0))</f>
        <v/>
      </c>
      <c r="AD6435" s="43" t="str">
        <f t="shared" si="603"/>
        <v/>
      </c>
    </row>
    <row r="6436" spans="1:30" x14ac:dyDescent="0.25">
      <c r="A6436" s="64"/>
      <c r="B6436" s="64"/>
      <c r="C6436" s="66"/>
      <c r="D6436" s="67"/>
      <c r="E6436" s="64"/>
      <c r="F6436" s="64"/>
      <c r="G6436" s="37" t="str">
        <f>IF(E6436="","",IF(OR(E6436="Project Management",E6436="Project Support",E6436="Sprint Management",E6436="Sprint Support"),"NA",ROUND((((VLOOKUP(AD6436,[2]Formula!V:X,3,0)))-SUMIF(AD:AD,AD6436,H:H)),2)))</f>
        <v/>
      </c>
      <c r="H6436" s="71"/>
      <c r="I6436" s="72"/>
      <c r="J6436" s="72"/>
      <c r="K6436" s="38" t="str">
        <f>IF(E6436="","",IF(OR(E6436="Project Management",E6436="Project Support",E6436="Sprint Management",E6436="Sprint Support"),"NA",(((SUMIF(AD:AD,AD6436,H:H)/VLOOKUP(AD6436,[2]Formula!V:X,3,0))*VLOOKUP(AD6436,[2]Formula!V:X,2,0))*H6436)/SUMIF(AD:AD,AD6436,H:H)))</f>
        <v/>
      </c>
      <c r="L6436" s="38" t="str">
        <f t="shared" si="601"/>
        <v/>
      </c>
      <c r="M6436" s="38" t="str">
        <f t="shared" si="602"/>
        <v/>
      </c>
      <c r="N6436" s="38" t="str">
        <f t="shared" si="604"/>
        <v/>
      </c>
      <c r="O6436" s="38" t="str">
        <f t="shared" si="600"/>
        <v/>
      </c>
      <c r="P6436" s="39" t="str">
        <f t="shared" si="605"/>
        <v/>
      </c>
      <c r="AC6436" s="42" t="str">
        <f>IF(B6436="","",VLOOKUP(B6436,[2]Formula!B:C,2,0))</f>
        <v/>
      </c>
      <c r="AD6436" s="43" t="str">
        <f t="shared" si="603"/>
        <v/>
      </c>
    </row>
    <row r="6437" spans="1:30" x14ac:dyDescent="0.25">
      <c r="A6437" s="64"/>
      <c r="B6437" s="64"/>
      <c r="C6437" s="66"/>
      <c r="D6437" s="67"/>
      <c r="E6437" s="64"/>
      <c r="F6437" s="64"/>
      <c r="G6437" s="37" t="str">
        <f>IF(E6437="","",IF(OR(E6437="Project Management",E6437="Project Support",E6437="Sprint Management",E6437="Sprint Support"),"NA",ROUND((((VLOOKUP(AD6437,[2]Formula!V:X,3,0)))-SUMIF(AD:AD,AD6437,H:H)),2)))</f>
        <v/>
      </c>
      <c r="H6437" s="71"/>
      <c r="I6437" s="72"/>
      <c r="J6437" s="72"/>
      <c r="K6437" s="38" t="str">
        <f>IF(E6437="","",IF(OR(E6437="Project Management",E6437="Project Support",E6437="Sprint Management",E6437="Sprint Support"),"NA",(((SUMIF(AD:AD,AD6437,H:H)/VLOOKUP(AD6437,[2]Formula!V:X,3,0))*VLOOKUP(AD6437,[2]Formula!V:X,2,0))*H6437)/SUMIF(AD:AD,AD6437,H:H)))</f>
        <v/>
      </c>
      <c r="L6437" s="38" t="str">
        <f t="shared" si="601"/>
        <v/>
      </c>
      <c r="M6437" s="38" t="str">
        <f t="shared" si="602"/>
        <v/>
      </c>
      <c r="N6437" s="38" t="str">
        <f t="shared" si="604"/>
        <v/>
      </c>
      <c r="O6437" s="38" t="str">
        <f t="shared" si="600"/>
        <v/>
      </c>
      <c r="P6437" s="39" t="str">
        <f t="shared" si="605"/>
        <v/>
      </c>
      <c r="AC6437" s="42" t="str">
        <f>IF(B6437="","",VLOOKUP(B6437,[2]Formula!B:C,2,0))</f>
        <v/>
      </c>
      <c r="AD6437" s="43" t="str">
        <f t="shared" si="603"/>
        <v/>
      </c>
    </row>
    <row r="6438" spans="1:30" x14ac:dyDescent="0.25">
      <c r="A6438" s="64"/>
      <c r="B6438" s="64"/>
      <c r="C6438" s="66"/>
      <c r="D6438" s="67"/>
      <c r="E6438" s="64"/>
      <c r="F6438" s="64"/>
      <c r="G6438" s="37" t="str">
        <f>IF(E6438="","",IF(OR(E6438="Project Management",E6438="Project Support",E6438="Sprint Management",E6438="Sprint Support"),"NA",ROUND((((VLOOKUP(AD6438,[2]Formula!V:X,3,0)))-SUMIF(AD:AD,AD6438,H:H)),2)))</f>
        <v/>
      </c>
      <c r="H6438" s="71"/>
      <c r="I6438" s="72"/>
      <c r="J6438" s="72"/>
      <c r="K6438" s="38" t="str">
        <f>IF(E6438="","",IF(OR(E6438="Project Management",E6438="Project Support",E6438="Sprint Management",E6438="Sprint Support"),"NA",(((SUMIF(AD:AD,AD6438,H:H)/VLOOKUP(AD6438,[2]Formula!V:X,3,0))*VLOOKUP(AD6438,[2]Formula!V:X,2,0))*H6438)/SUMIF(AD:AD,AD6438,H:H)))</f>
        <v/>
      </c>
      <c r="L6438" s="38" t="str">
        <f t="shared" si="601"/>
        <v/>
      </c>
      <c r="M6438" s="38" t="str">
        <f t="shared" si="602"/>
        <v/>
      </c>
      <c r="N6438" s="38" t="str">
        <f t="shared" si="604"/>
        <v/>
      </c>
      <c r="O6438" s="38" t="str">
        <f t="shared" si="600"/>
        <v/>
      </c>
      <c r="P6438" s="39" t="str">
        <f t="shared" si="605"/>
        <v/>
      </c>
      <c r="AC6438" s="42" t="str">
        <f>IF(B6438="","",VLOOKUP(B6438,[2]Formula!B:C,2,0))</f>
        <v/>
      </c>
      <c r="AD6438" s="43" t="str">
        <f t="shared" si="603"/>
        <v/>
      </c>
    </row>
    <row r="6439" spans="1:30" x14ac:dyDescent="0.25">
      <c r="A6439" s="64"/>
      <c r="B6439" s="64"/>
      <c r="C6439" s="66"/>
      <c r="D6439" s="67"/>
      <c r="E6439" s="64"/>
      <c r="F6439" s="64"/>
      <c r="G6439" s="37" t="str">
        <f>IF(E6439="","",IF(OR(E6439="Project Management",E6439="Project Support",E6439="Sprint Management",E6439="Sprint Support"),"NA",ROUND((((VLOOKUP(AD6439,[2]Formula!V:X,3,0)))-SUMIF(AD:AD,AD6439,H:H)),2)))</f>
        <v/>
      </c>
      <c r="H6439" s="71"/>
      <c r="I6439" s="72"/>
      <c r="J6439" s="72"/>
      <c r="K6439" s="38" t="str">
        <f>IF(E6439="","",IF(OR(E6439="Project Management",E6439="Project Support",E6439="Sprint Management",E6439="Sprint Support"),"NA",(((SUMIF(AD:AD,AD6439,H:H)/VLOOKUP(AD6439,[2]Formula!V:X,3,0))*VLOOKUP(AD6439,[2]Formula!V:X,2,0))*H6439)/SUMIF(AD:AD,AD6439,H:H)))</f>
        <v/>
      </c>
      <c r="L6439" s="38" t="str">
        <f t="shared" si="601"/>
        <v/>
      </c>
      <c r="M6439" s="38" t="str">
        <f t="shared" si="602"/>
        <v/>
      </c>
      <c r="N6439" s="38" t="str">
        <f t="shared" si="604"/>
        <v/>
      </c>
      <c r="O6439" s="38" t="str">
        <f t="shared" si="600"/>
        <v/>
      </c>
      <c r="P6439" s="39" t="str">
        <f t="shared" si="605"/>
        <v/>
      </c>
      <c r="AC6439" s="42" t="str">
        <f>IF(B6439="","",VLOOKUP(B6439,[2]Formula!B:C,2,0))</f>
        <v/>
      </c>
      <c r="AD6439" s="43" t="str">
        <f t="shared" si="603"/>
        <v/>
      </c>
    </row>
    <row r="6440" spans="1:30" x14ac:dyDescent="0.25">
      <c r="A6440" s="64"/>
      <c r="B6440" s="64"/>
      <c r="C6440" s="66"/>
      <c r="D6440" s="67"/>
      <c r="E6440" s="64"/>
      <c r="F6440" s="64"/>
      <c r="G6440" s="37" t="str">
        <f>IF(E6440="","",IF(OR(E6440="Project Management",E6440="Project Support",E6440="Sprint Management",E6440="Sprint Support"),"NA",ROUND((((VLOOKUP(AD6440,[2]Formula!V:X,3,0)))-SUMIF(AD:AD,AD6440,H:H)),2)))</f>
        <v/>
      </c>
      <c r="H6440" s="71"/>
      <c r="I6440" s="72"/>
      <c r="J6440" s="72"/>
      <c r="K6440" s="38" t="str">
        <f>IF(E6440="","",IF(OR(E6440="Project Management",E6440="Project Support",E6440="Sprint Management",E6440="Sprint Support"),"NA",(((SUMIF(AD:AD,AD6440,H:H)/VLOOKUP(AD6440,[2]Formula!V:X,3,0))*VLOOKUP(AD6440,[2]Formula!V:X,2,0))*H6440)/SUMIF(AD:AD,AD6440,H:H)))</f>
        <v/>
      </c>
      <c r="L6440" s="38" t="str">
        <f t="shared" si="601"/>
        <v/>
      </c>
      <c r="M6440" s="38" t="str">
        <f t="shared" si="602"/>
        <v/>
      </c>
      <c r="N6440" s="38" t="str">
        <f t="shared" si="604"/>
        <v/>
      </c>
      <c r="O6440" s="38" t="str">
        <f t="shared" si="600"/>
        <v/>
      </c>
      <c r="P6440" s="39" t="str">
        <f t="shared" si="605"/>
        <v/>
      </c>
      <c r="AC6440" s="42" t="str">
        <f>IF(B6440="","",VLOOKUP(B6440,[2]Formula!B:C,2,0))</f>
        <v/>
      </c>
      <c r="AD6440" s="43" t="str">
        <f t="shared" si="603"/>
        <v/>
      </c>
    </row>
    <row r="6441" spans="1:30" x14ac:dyDescent="0.25">
      <c r="A6441" s="64"/>
      <c r="B6441" s="64"/>
      <c r="C6441" s="66"/>
      <c r="D6441" s="67"/>
      <c r="E6441" s="64"/>
      <c r="F6441" s="64"/>
      <c r="G6441" s="37" t="str">
        <f>IF(E6441="","",IF(OR(E6441="Project Management",E6441="Project Support",E6441="Sprint Management",E6441="Sprint Support"),"NA",ROUND((((VLOOKUP(AD6441,[2]Formula!V:X,3,0)))-SUMIF(AD:AD,AD6441,H:H)),2)))</f>
        <v/>
      </c>
      <c r="H6441" s="71"/>
      <c r="I6441" s="72"/>
      <c r="J6441" s="72"/>
      <c r="K6441" s="38" t="str">
        <f>IF(E6441="","",IF(OR(E6441="Project Management",E6441="Project Support",E6441="Sprint Management",E6441="Sprint Support"),"NA",(((SUMIF(AD:AD,AD6441,H:H)/VLOOKUP(AD6441,[2]Formula!V:X,3,0))*VLOOKUP(AD6441,[2]Formula!V:X,2,0))*H6441)/SUMIF(AD:AD,AD6441,H:H)))</f>
        <v/>
      </c>
      <c r="L6441" s="38" t="str">
        <f t="shared" si="601"/>
        <v/>
      </c>
      <c r="M6441" s="38" t="str">
        <f t="shared" si="602"/>
        <v/>
      </c>
      <c r="N6441" s="38" t="str">
        <f t="shared" si="604"/>
        <v/>
      </c>
      <c r="O6441" s="38" t="str">
        <f t="shared" si="600"/>
        <v/>
      </c>
      <c r="P6441" s="39" t="str">
        <f t="shared" si="605"/>
        <v/>
      </c>
      <c r="AC6441" s="42" t="str">
        <f>IF(B6441="","",VLOOKUP(B6441,[2]Formula!B:C,2,0))</f>
        <v/>
      </c>
      <c r="AD6441" s="43" t="str">
        <f t="shared" si="603"/>
        <v/>
      </c>
    </row>
    <row r="6442" spans="1:30" x14ac:dyDescent="0.25">
      <c r="A6442" s="64"/>
      <c r="B6442" s="64"/>
      <c r="C6442" s="66"/>
      <c r="D6442" s="67"/>
      <c r="E6442" s="64"/>
      <c r="F6442" s="64"/>
      <c r="G6442" s="37" t="str">
        <f>IF(E6442="","",IF(OR(E6442="Project Management",E6442="Project Support",E6442="Sprint Management",E6442="Sprint Support"),"NA",ROUND((((VLOOKUP(AD6442,[2]Formula!V:X,3,0)))-SUMIF(AD:AD,AD6442,H:H)),2)))</f>
        <v/>
      </c>
      <c r="H6442" s="71"/>
      <c r="I6442" s="72"/>
      <c r="J6442" s="72"/>
      <c r="K6442" s="38" t="str">
        <f>IF(E6442="","",IF(OR(E6442="Project Management",E6442="Project Support",E6442="Sprint Management",E6442="Sprint Support"),"NA",(((SUMIF(AD:AD,AD6442,H:H)/VLOOKUP(AD6442,[2]Formula!V:X,3,0))*VLOOKUP(AD6442,[2]Formula!V:X,2,0))*H6442)/SUMIF(AD:AD,AD6442,H:H)))</f>
        <v/>
      </c>
      <c r="L6442" s="38" t="str">
        <f t="shared" si="601"/>
        <v/>
      </c>
      <c r="M6442" s="38" t="str">
        <f t="shared" si="602"/>
        <v/>
      </c>
      <c r="N6442" s="38" t="str">
        <f t="shared" si="604"/>
        <v/>
      </c>
      <c r="O6442" s="38" t="str">
        <f t="shared" si="600"/>
        <v/>
      </c>
      <c r="P6442" s="39" t="str">
        <f t="shared" si="605"/>
        <v/>
      </c>
      <c r="AC6442" s="42" t="str">
        <f>IF(B6442="","",VLOOKUP(B6442,[2]Formula!B:C,2,0))</f>
        <v/>
      </c>
      <c r="AD6442" s="43" t="str">
        <f t="shared" si="603"/>
        <v/>
      </c>
    </row>
    <row r="6443" spans="1:30" x14ac:dyDescent="0.25">
      <c r="A6443" s="64"/>
      <c r="B6443" s="64"/>
      <c r="C6443" s="66"/>
      <c r="D6443" s="67"/>
      <c r="E6443" s="64"/>
      <c r="F6443" s="64"/>
      <c r="G6443" s="37" t="str">
        <f>IF(E6443="","",IF(OR(E6443="Project Management",E6443="Project Support",E6443="Sprint Management",E6443="Sprint Support"),"NA",ROUND((((VLOOKUP(AD6443,[2]Formula!V:X,3,0)))-SUMIF(AD:AD,AD6443,H:H)),2)))</f>
        <v/>
      </c>
      <c r="H6443" s="71"/>
      <c r="I6443" s="72"/>
      <c r="J6443" s="72"/>
      <c r="K6443" s="38" t="str">
        <f>IF(E6443="","",IF(OR(E6443="Project Management",E6443="Project Support",E6443="Sprint Management",E6443="Sprint Support"),"NA",(((SUMIF(AD:AD,AD6443,H:H)/VLOOKUP(AD6443,[2]Formula!V:X,3,0))*VLOOKUP(AD6443,[2]Formula!V:X,2,0))*H6443)/SUMIF(AD:AD,AD6443,H:H)))</f>
        <v/>
      </c>
      <c r="L6443" s="38" t="str">
        <f t="shared" si="601"/>
        <v/>
      </c>
      <c r="M6443" s="38" t="str">
        <f t="shared" si="602"/>
        <v/>
      </c>
      <c r="N6443" s="38" t="str">
        <f t="shared" si="604"/>
        <v/>
      </c>
      <c r="O6443" s="38" t="str">
        <f t="shared" si="600"/>
        <v/>
      </c>
      <c r="P6443" s="39" t="str">
        <f t="shared" si="605"/>
        <v/>
      </c>
      <c r="AC6443" s="42" t="str">
        <f>IF(B6443="","",VLOOKUP(B6443,[2]Formula!B:C,2,0))</f>
        <v/>
      </c>
      <c r="AD6443" s="43" t="str">
        <f t="shared" si="603"/>
        <v/>
      </c>
    </row>
    <row r="6444" spans="1:30" x14ac:dyDescent="0.25">
      <c r="A6444" s="64"/>
      <c r="B6444" s="64"/>
      <c r="C6444" s="66"/>
      <c r="D6444" s="67"/>
      <c r="E6444" s="64"/>
      <c r="F6444" s="64"/>
      <c r="G6444" s="37" t="str">
        <f>IF(E6444="","",IF(OR(E6444="Project Management",E6444="Project Support",E6444="Sprint Management",E6444="Sprint Support"),"NA",ROUND((((VLOOKUP(AD6444,[2]Formula!V:X,3,0)))-SUMIF(AD:AD,AD6444,H:H)),2)))</f>
        <v/>
      </c>
      <c r="H6444" s="71"/>
      <c r="I6444" s="72"/>
      <c r="J6444" s="72"/>
      <c r="K6444" s="38" t="str">
        <f>IF(E6444="","",IF(OR(E6444="Project Management",E6444="Project Support",E6444="Sprint Management",E6444="Sprint Support"),"NA",(((SUMIF(AD:AD,AD6444,H:H)/VLOOKUP(AD6444,[2]Formula!V:X,3,0))*VLOOKUP(AD6444,[2]Formula!V:X,2,0))*H6444)/SUMIF(AD:AD,AD6444,H:H)))</f>
        <v/>
      </c>
      <c r="L6444" s="38" t="str">
        <f t="shared" si="601"/>
        <v/>
      </c>
      <c r="M6444" s="38" t="str">
        <f t="shared" si="602"/>
        <v/>
      </c>
      <c r="N6444" s="38" t="str">
        <f t="shared" si="604"/>
        <v/>
      </c>
      <c r="O6444" s="38" t="str">
        <f t="shared" si="600"/>
        <v/>
      </c>
      <c r="P6444" s="39" t="str">
        <f t="shared" si="605"/>
        <v/>
      </c>
      <c r="AC6444" s="42" t="str">
        <f>IF(B6444="","",VLOOKUP(B6444,[2]Formula!B:C,2,0))</f>
        <v/>
      </c>
      <c r="AD6444" s="43" t="str">
        <f t="shared" si="603"/>
        <v/>
      </c>
    </row>
    <row r="6445" spans="1:30" x14ac:dyDescent="0.25">
      <c r="A6445" s="64"/>
      <c r="B6445" s="64"/>
      <c r="C6445" s="66"/>
      <c r="D6445" s="67"/>
      <c r="E6445" s="64"/>
      <c r="F6445" s="64"/>
      <c r="G6445" s="37" t="str">
        <f>IF(E6445="","",IF(OR(E6445="Project Management",E6445="Project Support",E6445="Sprint Management",E6445="Sprint Support"),"NA",ROUND((((VLOOKUP(AD6445,[2]Formula!V:X,3,0)))-SUMIF(AD:AD,AD6445,H:H)),2)))</f>
        <v/>
      </c>
      <c r="H6445" s="71"/>
      <c r="I6445" s="72"/>
      <c r="J6445" s="72"/>
      <c r="K6445" s="38" t="str">
        <f>IF(E6445="","",IF(OR(E6445="Project Management",E6445="Project Support",E6445="Sprint Management",E6445="Sprint Support"),"NA",(((SUMIF(AD:AD,AD6445,H:H)/VLOOKUP(AD6445,[2]Formula!V:X,3,0))*VLOOKUP(AD6445,[2]Formula!V:X,2,0))*H6445)/SUMIF(AD:AD,AD6445,H:H)))</f>
        <v/>
      </c>
      <c r="L6445" s="38" t="str">
        <f t="shared" si="601"/>
        <v/>
      </c>
      <c r="M6445" s="38" t="str">
        <f t="shared" si="602"/>
        <v/>
      </c>
      <c r="N6445" s="38" t="str">
        <f t="shared" si="604"/>
        <v/>
      </c>
      <c r="O6445" s="38" t="str">
        <f t="shared" si="600"/>
        <v/>
      </c>
      <c r="P6445" s="39" t="str">
        <f t="shared" si="605"/>
        <v/>
      </c>
      <c r="AC6445" s="42" t="str">
        <f>IF(B6445="","",VLOOKUP(B6445,[2]Formula!B:C,2,0))</f>
        <v/>
      </c>
      <c r="AD6445" s="43" t="str">
        <f t="shared" si="603"/>
        <v/>
      </c>
    </row>
    <row r="6446" spans="1:30" x14ac:dyDescent="0.25">
      <c r="A6446" s="64"/>
      <c r="B6446" s="64"/>
      <c r="C6446" s="66"/>
      <c r="D6446" s="67"/>
      <c r="E6446" s="64"/>
      <c r="F6446" s="64"/>
      <c r="G6446" s="37" t="str">
        <f>IF(E6446="","",IF(OR(E6446="Project Management",E6446="Project Support",E6446="Sprint Management",E6446="Sprint Support"),"NA",ROUND((((VLOOKUP(AD6446,[2]Formula!V:X,3,0)))-SUMIF(AD:AD,AD6446,H:H)),2)))</f>
        <v/>
      </c>
      <c r="H6446" s="71"/>
      <c r="I6446" s="72"/>
      <c r="J6446" s="72"/>
      <c r="K6446" s="38" t="str">
        <f>IF(E6446="","",IF(OR(E6446="Project Management",E6446="Project Support",E6446="Sprint Management",E6446="Sprint Support"),"NA",(((SUMIF(AD:AD,AD6446,H:H)/VLOOKUP(AD6446,[2]Formula!V:X,3,0))*VLOOKUP(AD6446,[2]Formula!V:X,2,0))*H6446)/SUMIF(AD:AD,AD6446,H:H)))</f>
        <v/>
      </c>
      <c r="L6446" s="38" t="str">
        <f t="shared" si="601"/>
        <v/>
      </c>
      <c r="M6446" s="38" t="str">
        <f t="shared" si="602"/>
        <v/>
      </c>
      <c r="N6446" s="38" t="str">
        <f t="shared" si="604"/>
        <v/>
      </c>
      <c r="O6446" s="38" t="str">
        <f t="shared" si="600"/>
        <v/>
      </c>
      <c r="P6446" s="39" t="str">
        <f t="shared" si="605"/>
        <v/>
      </c>
      <c r="AC6446" s="42" t="str">
        <f>IF(B6446="","",VLOOKUP(B6446,[2]Formula!B:C,2,0))</f>
        <v/>
      </c>
      <c r="AD6446" s="43" t="str">
        <f t="shared" si="603"/>
        <v/>
      </c>
    </row>
    <row r="6447" spans="1:30" x14ac:dyDescent="0.25">
      <c r="A6447" s="64"/>
      <c r="B6447" s="64"/>
      <c r="C6447" s="66"/>
      <c r="D6447" s="67"/>
      <c r="E6447" s="64"/>
      <c r="F6447" s="64"/>
      <c r="G6447" s="37" t="str">
        <f>IF(E6447="","",IF(OR(E6447="Project Management",E6447="Project Support",E6447="Sprint Management",E6447="Sprint Support"),"NA",ROUND((((VLOOKUP(AD6447,[2]Formula!V:X,3,0)))-SUMIF(AD:AD,AD6447,H:H)),2)))</f>
        <v/>
      </c>
      <c r="H6447" s="71"/>
      <c r="I6447" s="72"/>
      <c r="J6447" s="72"/>
      <c r="K6447" s="38" t="str">
        <f>IF(E6447="","",IF(OR(E6447="Project Management",E6447="Project Support",E6447="Sprint Management",E6447="Sprint Support"),"NA",(((SUMIF(AD:AD,AD6447,H:H)/VLOOKUP(AD6447,[2]Formula!V:X,3,0))*VLOOKUP(AD6447,[2]Formula!V:X,2,0))*H6447)/SUMIF(AD:AD,AD6447,H:H)))</f>
        <v/>
      </c>
      <c r="L6447" s="38" t="str">
        <f t="shared" si="601"/>
        <v/>
      </c>
      <c r="M6447" s="38" t="str">
        <f t="shared" si="602"/>
        <v/>
      </c>
      <c r="N6447" s="38" t="str">
        <f t="shared" si="604"/>
        <v/>
      </c>
      <c r="O6447" s="38" t="str">
        <f t="shared" si="600"/>
        <v/>
      </c>
      <c r="P6447" s="39" t="str">
        <f t="shared" si="605"/>
        <v/>
      </c>
      <c r="AC6447" s="42" t="str">
        <f>IF(B6447="","",VLOOKUP(B6447,[2]Formula!B:C,2,0))</f>
        <v/>
      </c>
      <c r="AD6447" s="43" t="str">
        <f t="shared" si="603"/>
        <v/>
      </c>
    </row>
    <row r="6448" spans="1:30" x14ac:dyDescent="0.25">
      <c r="A6448" s="64"/>
      <c r="B6448" s="64"/>
      <c r="C6448" s="66"/>
      <c r="D6448" s="67"/>
      <c r="E6448" s="64"/>
      <c r="F6448" s="64"/>
      <c r="G6448" s="37" t="str">
        <f>IF(E6448="","",IF(OR(E6448="Project Management",E6448="Project Support",E6448="Sprint Management",E6448="Sprint Support"),"NA",ROUND((((VLOOKUP(AD6448,[2]Formula!V:X,3,0)))-SUMIF(AD:AD,AD6448,H:H)),2)))</f>
        <v/>
      </c>
      <c r="H6448" s="71"/>
      <c r="I6448" s="72"/>
      <c r="J6448" s="72"/>
      <c r="K6448" s="38" t="str">
        <f>IF(E6448="","",IF(OR(E6448="Project Management",E6448="Project Support",E6448="Sprint Management",E6448="Sprint Support"),"NA",(((SUMIF(AD:AD,AD6448,H:H)/VLOOKUP(AD6448,[2]Formula!V:X,3,0))*VLOOKUP(AD6448,[2]Formula!V:X,2,0))*H6448)/SUMIF(AD:AD,AD6448,H:H)))</f>
        <v/>
      </c>
      <c r="L6448" s="38" t="str">
        <f t="shared" si="601"/>
        <v/>
      </c>
      <c r="M6448" s="38" t="str">
        <f t="shared" si="602"/>
        <v/>
      </c>
      <c r="N6448" s="38" t="str">
        <f t="shared" si="604"/>
        <v/>
      </c>
      <c r="O6448" s="38" t="str">
        <f t="shared" si="600"/>
        <v/>
      </c>
      <c r="P6448" s="39" t="str">
        <f t="shared" si="605"/>
        <v/>
      </c>
      <c r="AC6448" s="42" t="str">
        <f>IF(B6448="","",VLOOKUP(B6448,[2]Formula!B:C,2,0))</f>
        <v/>
      </c>
      <c r="AD6448" s="43" t="str">
        <f t="shared" si="603"/>
        <v/>
      </c>
    </row>
    <row r="6449" spans="1:30" x14ac:dyDescent="0.25">
      <c r="A6449" s="64"/>
      <c r="B6449" s="64"/>
      <c r="C6449" s="66"/>
      <c r="D6449" s="67"/>
      <c r="E6449" s="64"/>
      <c r="F6449" s="64"/>
      <c r="G6449" s="37" t="str">
        <f>IF(E6449="","",IF(OR(E6449="Project Management",E6449="Project Support",E6449="Sprint Management",E6449="Sprint Support"),"NA",ROUND((((VLOOKUP(AD6449,[2]Formula!V:X,3,0)))-SUMIF(AD:AD,AD6449,H:H)),2)))</f>
        <v/>
      </c>
      <c r="H6449" s="71"/>
      <c r="I6449" s="72"/>
      <c r="J6449" s="72"/>
      <c r="K6449" s="38" t="str">
        <f>IF(E6449="","",IF(OR(E6449="Project Management",E6449="Project Support",E6449="Sprint Management",E6449="Sprint Support"),"NA",(((SUMIF(AD:AD,AD6449,H:H)/VLOOKUP(AD6449,[2]Formula!V:X,3,0))*VLOOKUP(AD6449,[2]Formula!V:X,2,0))*H6449)/SUMIF(AD:AD,AD6449,H:H)))</f>
        <v/>
      </c>
      <c r="L6449" s="38" t="str">
        <f t="shared" si="601"/>
        <v/>
      </c>
      <c r="M6449" s="38" t="str">
        <f t="shared" si="602"/>
        <v/>
      </c>
      <c r="N6449" s="38" t="str">
        <f t="shared" si="604"/>
        <v/>
      </c>
      <c r="O6449" s="38" t="str">
        <f t="shared" si="600"/>
        <v/>
      </c>
      <c r="P6449" s="39" t="str">
        <f t="shared" si="605"/>
        <v/>
      </c>
      <c r="AC6449" s="42" t="str">
        <f>IF(B6449="","",VLOOKUP(B6449,[2]Formula!B:C,2,0))</f>
        <v/>
      </c>
      <c r="AD6449" s="43" t="str">
        <f t="shared" si="603"/>
        <v/>
      </c>
    </row>
    <row r="6450" spans="1:30" x14ac:dyDescent="0.25">
      <c r="A6450" s="64"/>
      <c r="B6450" s="64"/>
      <c r="C6450" s="66"/>
      <c r="D6450" s="67"/>
      <c r="E6450" s="64"/>
      <c r="F6450" s="64"/>
      <c r="G6450" s="37" t="str">
        <f>IF(E6450="","",IF(OR(E6450="Project Management",E6450="Project Support",E6450="Sprint Management",E6450="Sprint Support"),"NA",ROUND((((VLOOKUP(AD6450,[2]Formula!V:X,3,0)))-SUMIF(AD:AD,AD6450,H:H)),2)))</f>
        <v/>
      </c>
      <c r="H6450" s="71"/>
      <c r="I6450" s="72"/>
      <c r="J6450" s="72"/>
      <c r="K6450" s="38" t="str">
        <f>IF(E6450="","",IF(OR(E6450="Project Management",E6450="Project Support",E6450="Sprint Management",E6450="Sprint Support"),"NA",(((SUMIF(AD:AD,AD6450,H:H)/VLOOKUP(AD6450,[2]Formula!V:X,3,0))*VLOOKUP(AD6450,[2]Formula!V:X,2,0))*H6450)/SUMIF(AD:AD,AD6450,H:H)))</f>
        <v/>
      </c>
      <c r="L6450" s="38" t="str">
        <f t="shared" si="601"/>
        <v/>
      </c>
      <c r="M6450" s="38" t="str">
        <f t="shared" si="602"/>
        <v/>
      </c>
      <c r="N6450" s="38" t="str">
        <f t="shared" si="604"/>
        <v/>
      </c>
      <c r="O6450" s="38" t="str">
        <f t="shared" si="600"/>
        <v/>
      </c>
      <c r="P6450" s="39" t="str">
        <f t="shared" si="605"/>
        <v/>
      </c>
      <c r="AC6450" s="42" t="str">
        <f>IF(B6450="","",VLOOKUP(B6450,[2]Formula!B:C,2,0))</f>
        <v/>
      </c>
      <c r="AD6450" s="43" t="str">
        <f t="shared" si="603"/>
        <v/>
      </c>
    </row>
    <row r="6451" spans="1:30" x14ac:dyDescent="0.25">
      <c r="A6451" s="64"/>
      <c r="B6451" s="64"/>
      <c r="C6451" s="66"/>
      <c r="D6451" s="67"/>
      <c r="E6451" s="64"/>
      <c r="F6451" s="64"/>
      <c r="G6451" s="37" t="str">
        <f>IF(E6451="","",IF(OR(E6451="Project Management",E6451="Project Support",E6451="Sprint Management",E6451="Sprint Support"),"NA",ROUND((((VLOOKUP(AD6451,[2]Formula!V:X,3,0)))-SUMIF(AD:AD,AD6451,H:H)),2)))</f>
        <v/>
      </c>
      <c r="H6451" s="71"/>
      <c r="I6451" s="72"/>
      <c r="J6451" s="72"/>
      <c r="K6451" s="38" t="str">
        <f>IF(E6451="","",IF(OR(E6451="Project Management",E6451="Project Support",E6451="Sprint Management",E6451="Sprint Support"),"NA",(((SUMIF(AD:AD,AD6451,H:H)/VLOOKUP(AD6451,[2]Formula!V:X,3,0))*VLOOKUP(AD6451,[2]Formula!V:X,2,0))*H6451)/SUMIF(AD:AD,AD6451,H:H)))</f>
        <v/>
      </c>
      <c r="L6451" s="38" t="str">
        <f t="shared" si="601"/>
        <v/>
      </c>
      <c r="M6451" s="38" t="str">
        <f t="shared" si="602"/>
        <v/>
      </c>
      <c r="N6451" s="38" t="str">
        <f t="shared" si="604"/>
        <v/>
      </c>
      <c r="O6451" s="38" t="str">
        <f t="shared" si="600"/>
        <v/>
      </c>
      <c r="P6451" s="39" t="str">
        <f t="shared" si="605"/>
        <v/>
      </c>
      <c r="AC6451" s="42" t="str">
        <f>IF(B6451="","",VLOOKUP(B6451,[2]Formula!B:C,2,0))</f>
        <v/>
      </c>
      <c r="AD6451" s="43" t="str">
        <f t="shared" si="603"/>
        <v/>
      </c>
    </row>
    <row r="6452" spans="1:30" x14ac:dyDescent="0.25">
      <c r="A6452" s="64"/>
      <c r="B6452" s="64"/>
      <c r="C6452" s="66"/>
      <c r="D6452" s="67"/>
      <c r="E6452" s="64"/>
      <c r="F6452" s="64"/>
      <c r="G6452" s="37" t="str">
        <f>IF(E6452="","",IF(OR(E6452="Project Management",E6452="Project Support",E6452="Sprint Management",E6452="Sprint Support"),"NA",ROUND((((VLOOKUP(AD6452,[2]Formula!V:X,3,0)))-SUMIF(AD:AD,AD6452,H:H)),2)))</f>
        <v/>
      </c>
      <c r="H6452" s="71"/>
      <c r="I6452" s="72"/>
      <c r="J6452" s="72"/>
      <c r="K6452" s="38" t="str">
        <f>IF(E6452="","",IF(OR(E6452="Project Management",E6452="Project Support",E6452="Sprint Management",E6452="Sprint Support"),"NA",(((SUMIF(AD:AD,AD6452,H:H)/VLOOKUP(AD6452,[2]Formula!V:X,3,0))*VLOOKUP(AD6452,[2]Formula!V:X,2,0))*H6452)/SUMIF(AD:AD,AD6452,H:H)))</f>
        <v/>
      </c>
      <c r="L6452" s="38" t="str">
        <f t="shared" si="601"/>
        <v/>
      </c>
      <c r="M6452" s="38" t="str">
        <f t="shared" si="602"/>
        <v/>
      </c>
      <c r="N6452" s="38" t="str">
        <f t="shared" si="604"/>
        <v/>
      </c>
      <c r="O6452" s="38" t="str">
        <f t="shared" si="600"/>
        <v/>
      </c>
      <c r="P6452" s="39" t="str">
        <f t="shared" si="605"/>
        <v/>
      </c>
      <c r="AC6452" s="42" t="str">
        <f>IF(B6452="","",VLOOKUP(B6452,[2]Formula!B:C,2,0))</f>
        <v/>
      </c>
      <c r="AD6452" s="43" t="str">
        <f t="shared" si="603"/>
        <v/>
      </c>
    </row>
    <row r="6453" spans="1:30" x14ac:dyDescent="0.25">
      <c r="A6453" s="64"/>
      <c r="B6453" s="64"/>
      <c r="C6453" s="66"/>
      <c r="D6453" s="67"/>
      <c r="E6453" s="64"/>
      <c r="F6453" s="64"/>
      <c r="G6453" s="37" t="str">
        <f>IF(E6453="","",IF(OR(E6453="Project Management",E6453="Project Support",E6453="Sprint Management",E6453="Sprint Support"),"NA",ROUND((((VLOOKUP(AD6453,[2]Formula!V:X,3,0)))-SUMIF(AD:AD,AD6453,H:H)),2)))</f>
        <v/>
      </c>
      <c r="H6453" s="71"/>
      <c r="I6453" s="72"/>
      <c r="J6453" s="72"/>
      <c r="K6453" s="38" t="str">
        <f>IF(E6453="","",IF(OR(E6453="Project Management",E6453="Project Support",E6453="Sprint Management",E6453="Sprint Support"),"NA",(((SUMIF(AD:AD,AD6453,H:H)/VLOOKUP(AD6453,[2]Formula!V:X,3,0))*VLOOKUP(AD6453,[2]Formula!V:X,2,0))*H6453)/SUMIF(AD:AD,AD6453,H:H)))</f>
        <v/>
      </c>
      <c r="L6453" s="38" t="str">
        <f t="shared" si="601"/>
        <v/>
      </c>
      <c r="M6453" s="38" t="str">
        <f t="shared" si="602"/>
        <v/>
      </c>
      <c r="N6453" s="38" t="str">
        <f t="shared" si="604"/>
        <v/>
      </c>
      <c r="O6453" s="38" t="str">
        <f t="shared" ref="O6453:O6516" si="606">IFERROR(L6453/M6453,"")</f>
        <v/>
      </c>
      <c r="P6453" s="39" t="str">
        <f t="shared" si="605"/>
        <v/>
      </c>
      <c r="AC6453" s="42" t="str">
        <f>IF(B6453="","",VLOOKUP(B6453,[2]Formula!B:C,2,0))</f>
        <v/>
      </c>
      <c r="AD6453" s="43" t="str">
        <f t="shared" si="603"/>
        <v/>
      </c>
    </row>
    <row r="6454" spans="1:30" x14ac:dyDescent="0.25">
      <c r="A6454" s="64"/>
      <c r="B6454" s="64"/>
      <c r="C6454" s="66"/>
      <c r="D6454" s="67"/>
      <c r="E6454" s="64"/>
      <c r="F6454" s="64"/>
      <c r="G6454" s="37" t="str">
        <f>IF(E6454="","",IF(OR(E6454="Project Management",E6454="Project Support",E6454="Sprint Management",E6454="Sprint Support"),"NA",ROUND((((VLOOKUP(AD6454,[2]Formula!V:X,3,0)))-SUMIF(AD:AD,AD6454,H:H)),2)))</f>
        <v/>
      </c>
      <c r="H6454" s="71"/>
      <c r="I6454" s="72"/>
      <c r="J6454" s="72"/>
      <c r="K6454" s="38" t="str">
        <f>IF(E6454="","",IF(OR(E6454="Project Management",E6454="Project Support",E6454="Sprint Management",E6454="Sprint Support"),"NA",(((SUMIF(AD:AD,AD6454,H:H)/VLOOKUP(AD6454,[2]Formula!V:X,3,0))*VLOOKUP(AD6454,[2]Formula!V:X,2,0))*H6454)/SUMIF(AD:AD,AD6454,H:H)))</f>
        <v/>
      </c>
      <c r="L6454" s="38" t="str">
        <f t="shared" si="601"/>
        <v/>
      </c>
      <c r="M6454" s="38" t="str">
        <f t="shared" si="602"/>
        <v/>
      </c>
      <c r="N6454" s="38" t="str">
        <f t="shared" si="604"/>
        <v/>
      </c>
      <c r="O6454" s="38" t="str">
        <f t="shared" si="606"/>
        <v/>
      </c>
      <c r="P6454" s="39" t="str">
        <f t="shared" si="605"/>
        <v/>
      </c>
      <c r="AC6454" s="42" t="str">
        <f>IF(B6454="","",VLOOKUP(B6454,[2]Formula!B:C,2,0))</f>
        <v/>
      </c>
      <c r="AD6454" s="43" t="str">
        <f t="shared" si="603"/>
        <v/>
      </c>
    </row>
    <row r="6455" spans="1:30" x14ac:dyDescent="0.25">
      <c r="A6455" s="64"/>
      <c r="B6455" s="64"/>
      <c r="C6455" s="66"/>
      <c r="D6455" s="67"/>
      <c r="E6455" s="64"/>
      <c r="F6455" s="64"/>
      <c r="G6455" s="37" t="str">
        <f>IF(E6455="","",IF(OR(E6455="Project Management",E6455="Project Support",E6455="Sprint Management",E6455="Sprint Support"),"NA",ROUND((((VLOOKUP(AD6455,[2]Formula!V:X,3,0)))-SUMIF(AD:AD,AD6455,H:H)),2)))</f>
        <v/>
      </c>
      <c r="H6455" s="71"/>
      <c r="I6455" s="72"/>
      <c r="J6455" s="72"/>
      <c r="K6455" s="38" t="str">
        <f>IF(E6455="","",IF(OR(E6455="Project Management",E6455="Project Support",E6455="Sprint Management",E6455="Sprint Support"),"NA",(((SUMIF(AD:AD,AD6455,H:H)/VLOOKUP(AD6455,[2]Formula!V:X,3,0))*VLOOKUP(AD6455,[2]Formula!V:X,2,0))*H6455)/SUMIF(AD:AD,AD6455,H:H)))</f>
        <v/>
      </c>
      <c r="L6455" s="38" t="str">
        <f t="shared" si="601"/>
        <v/>
      </c>
      <c r="M6455" s="38" t="str">
        <f t="shared" si="602"/>
        <v/>
      </c>
      <c r="N6455" s="38" t="str">
        <f t="shared" si="604"/>
        <v/>
      </c>
      <c r="O6455" s="38" t="str">
        <f t="shared" si="606"/>
        <v/>
      </c>
      <c r="P6455" s="39" t="str">
        <f t="shared" si="605"/>
        <v/>
      </c>
      <c r="AC6455" s="42" t="str">
        <f>IF(B6455="","",VLOOKUP(B6455,[2]Formula!B:C,2,0))</f>
        <v/>
      </c>
      <c r="AD6455" s="43" t="str">
        <f t="shared" si="603"/>
        <v/>
      </c>
    </row>
    <row r="6456" spans="1:30" x14ac:dyDescent="0.25">
      <c r="A6456" s="64"/>
      <c r="B6456" s="64"/>
      <c r="C6456" s="66"/>
      <c r="D6456" s="67"/>
      <c r="E6456" s="64"/>
      <c r="F6456" s="64"/>
      <c r="G6456" s="37" t="str">
        <f>IF(E6456="","",IF(OR(E6456="Project Management",E6456="Project Support",E6456="Sprint Management",E6456="Sprint Support"),"NA",ROUND((((VLOOKUP(AD6456,[2]Formula!V:X,3,0)))-SUMIF(AD:AD,AD6456,H:H)),2)))</f>
        <v/>
      </c>
      <c r="H6456" s="71"/>
      <c r="I6456" s="72"/>
      <c r="J6456" s="72"/>
      <c r="K6456" s="38" t="str">
        <f>IF(E6456="","",IF(OR(E6456="Project Management",E6456="Project Support",E6456="Sprint Management",E6456="Sprint Support"),"NA",(((SUMIF(AD:AD,AD6456,H:H)/VLOOKUP(AD6456,[2]Formula!V:X,3,0))*VLOOKUP(AD6456,[2]Formula!V:X,2,0))*H6456)/SUMIF(AD:AD,AD6456,H:H)))</f>
        <v/>
      </c>
      <c r="L6456" s="38" t="str">
        <f t="shared" si="601"/>
        <v/>
      </c>
      <c r="M6456" s="38" t="str">
        <f t="shared" si="602"/>
        <v/>
      </c>
      <c r="N6456" s="38" t="str">
        <f t="shared" si="604"/>
        <v/>
      </c>
      <c r="O6456" s="38" t="str">
        <f t="shared" si="606"/>
        <v/>
      </c>
      <c r="P6456" s="39" t="str">
        <f t="shared" si="605"/>
        <v/>
      </c>
      <c r="AC6456" s="42" t="str">
        <f>IF(B6456="","",VLOOKUP(B6456,[2]Formula!B:C,2,0))</f>
        <v/>
      </c>
      <c r="AD6456" s="43" t="str">
        <f t="shared" si="603"/>
        <v/>
      </c>
    </row>
    <row r="6457" spans="1:30" x14ac:dyDescent="0.25">
      <c r="A6457" s="64"/>
      <c r="B6457" s="64"/>
      <c r="C6457" s="66"/>
      <c r="D6457" s="67"/>
      <c r="E6457" s="64"/>
      <c r="F6457" s="64"/>
      <c r="G6457" s="37" t="str">
        <f>IF(E6457="","",IF(OR(E6457="Project Management",E6457="Project Support",E6457="Sprint Management",E6457="Sprint Support"),"NA",ROUND((((VLOOKUP(AD6457,[2]Formula!V:X,3,0)))-SUMIF(AD:AD,AD6457,H:H)),2)))</f>
        <v/>
      </c>
      <c r="H6457" s="71"/>
      <c r="I6457" s="72"/>
      <c r="J6457" s="72"/>
      <c r="K6457" s="38" t="str">
        <f>IF(E6457="","",IF(OR(E6457="Project Management",E6457="Project Support",E6457="Sprint Management",E6457="Sprint Support"),"NA",(((SUMIF(AD:AD,AD6457,H:H)/VLOOKUP(AD6457,[2]Formula!V:X,3,0))*VLOOKUP(AD6457,[2]Formula!V:X,2,0))*H6457)/SUMIF(AD:AD,AD6457,H:H)))</f>
        <v/>
      </c>
      <c r="L6457" s="38" t="str">
        <f t="shared" si="601"/>
        <v/>
      </c>
      <c r="M6457" s="38" t="str">
        <f t="shared" si="602"/>
        <v/>
      </c>
      <c r="N6457" s="38" t="str">
        <f t="shared" si="604"/>
        <v/>
      </c>
      <c r="O6457" s="38" t="str">
        <f t="shared" si="606"/>
        <v/>
      </c>
      <c r="P6457" s="39" t="str">
        <f t="shared" si="605"/>
        <v/>
      </c>
      <c r="AC6457" s="42" t="str">
        <f>IF(B6457="","",VLOOKUP(B6457,[2]Formula!B:C,2,0))</f>
        <v/>
      </c>
      <c r="AD6457" s="43" t="str">
        <f t="shared" si="603"/>
        <v/>
      </c>
    </row>
    <row r="6458" spans="1:30" x14ac:dyDescent="0.25">
      <c r="A6458" s="64"/>
      <c r="B6458" s="64"/>
      <c r="C6458" s="66"/>
      <c r="D6458" s="67"/>
      <c r="E6458" s="64"/>
      <c r="F6458" s="64"/>
      <c r="G6458" s="37" t="str">
        <f>IF(E6458="","",IF(OR(E6458="Project Management",E6458="Project Support",E6458="Sprint Management",E6458="Sprint Support"),"NA",ROUND((((VLOOKUP(AD6458,[2]Formula!V:X,3,0)))-SUMIF(AD:AD,AD6458,H:H)),2)))</f>
        <v/>
      </c>
      <c r="H6458" s="71"/>
      <c r="I6458" s="72"/>
      <c r="J6458" s="72"/>
      <c r="K6458" s="38" t="str">
        <f>IF(E6458="","",IF(OR(E6458="Project Management",E6458="Project Support",E6458="Sprint Management",E6458="Sprint Support"),"NA",(((SUMIF(AD:AD,AD6458,H:H)/VLOOKUP(AD6458,[2]Formula!V:X,3,0))*VLOOKUP(AD6458,[2]Formula!V:X,2,0))*H6458)/SUMIF(AD:AD,AD6458,H:H)))</f>
        <v/>
      </c>
      <c r="L6458" s="38" t="str">
        <f t="shared" si="601"/>
        <v/>
      </c>
      <c r="M6458" s="38" t="str">
        <f t="shared" si="602"/>
        <v/>
      </c>
      <c r="N6458" s="38" t="str">
        <f t="shared" si="604"/>
        <v/>
      </c>
      <c r="O6458" s="38" t="str">
        <f t="shared" si="606"/>
        <v/>
      </c>
      <c r="P6458" s="39" t="str">
        <f t="shared" si="605"/>
        <v/>
      </c>
      <c r="AC6458" s="42" t="str">
        <f>IF(B6458="","",VLOOKUP(B6458,[2]Formula!B:C,2,0))</f>
        <v/>
      </c>
      <c r="AD6458" s="43" t="str">
        <f t="shared" si="603"/>
        <v/>
      </c>
    </row>
    <row r="6459" spans="1:30" x14ac:dyDescent="0.25">
      <c r="A6459" s="64"/>
      <c r="B6459" s="64"/>
      <c r="C6459" s="66"/>
      <c r="D6459" s="67"/>
      <c r="E6459" s="64"/>
      <c r="F6459" s="64"/>
      <c r="G6459" s="37" t="str">
        <f>IF(E6459="","",IF(OR(E6459="Project Management",E6459="Project Support",E6459="Sprint Management",E6459="Sprint Support"),"NA",ROUND((((VLOOKUP(AD6459,[2]Formula!V:X,3,0)))-SUMIF(AD:AD,AD6459,H:H)),2)))</f>
        <v/>
      </c>
      <c r="H6459" s="71"/>
      <c r="I6459" s="72"/>
      <c r="J6459" s="72"/>
      <c r="K6459" s="38" t="str">
        <f>IF(E6459="","",IF(OR(E6459="Project Management",E6459="Project Support",E6459="Sprint Management",E6459="Sprint Support"),"NA",(((SUMIF(AD:AD,AD6459,H:H)/VLOOKUP(AD6459,[2]Formula!V:X,3,0))*VLOOKUP(AD6459,[2]Formula!V:X,2,0))*H6459)/SUMIF(AD:AD,AD6459,H:H)))</f>
        <v/>
      </c>
      <c r="L6459" s="38" t="str">
        <f t="shared" si="601"/>
        <v/>
      </c>
      <c r="M6459" s="38" t="str">
        <f t="shared" si="602"/>
        <v/>
      </c>
      <c r="N6459" s="38" t="str">
        <f t="shared" si="604"/>
        <v/>
      </c>
      <c r="O6459" s="38" t="str">
        <f t="shared" si="606"/>
        <v/>
      </c>
      <c r="P6459" s="39" t="str">
        <f t="shared" si="605"/>
        <v/>
      </c>
      <c r="AC6459" s="42" t="str">
        <f>IF(B6459="","",VLOOKUP(B6459,[2]Formula!B:C,2,0))</f>
        <v/>
      </c>
      <c r="AD6459" s="43" t="str">
        <f t="shared" si="603"/>
        <v/>
      </c>
    </row>
    <row r="6460" spans="1:30" x14ac:dyDescent="0.25">
      <c r="A6460" s="64"/>
      <c r="B6460" s="64"/>
      <c r="C6460" s="66"/>
      <c r="D6460" s="67"/>
      <c r="E6460" s="64"/>
      <c r="F6460" s="64"/>
      <c r="G6460" s="37" t="str">
        <f>IF(E6460="","",IF(OR(E6460="Project Management",E6460="Project Support",E6460="Sprint Management",E6460="Sprint Support"),"NA",ROUND((((VLOOKUP(AD6460,[2]Formula!V:X,3,0)))-SUMIF(AD:AD,AD6460,H:H)),2)))</f>
        <v/>
      </c>
      <c r="H6460" s="71"/>
      <c r="I6460" s="72"/>
      <c r="J6460" s="72"/>
      <c r="K6460" s="38" t="str">
        <f>IF(E6460="","",IF(OR(E6460="Project Management",E6460="Project Support",E6460="Sprint Management",E6460="Sprint Support"),"NA",(((SUMIF(AD:AD,AD6460,H:H)/VLOOKUP(AD6460,[2]Formula!V:X,3,0))*VLOOKUP(AD6460,[2]Formula!V:X,2,0))*H6460)/SUMIF(AD:AD,AD6460,H:H)))</f>
        <v/>
      </c>
      <c r="L6460" s="38" t="str">
        <f t="shared" si="601"/>
        <v/>
      </c>
      <c r="M6460" s="38" t="str">
        <f t="shared" si="602"/>
        <v/>
      </c>
      <c r="N6460" s="38" t="str">
        <f t="shared" si="604"/>
        <v/>
      </c>
      <c r="O6460" s="38" t="str">
        <f t="shared" si="606"/>
        <v/>
      </c>
      <c r="P6460" s="39" t="str">
        <f t="shared" si="605"/>
        <v/>
      </c>
      <c r="AC6460" s="42" t="str">
        <f>IF(B6460="","",VLOOKUP(B6460,[2]Formula!B:C,2,0))</f>
        <v/>
      </c>
      <c r="AD6460" s="43" t="str">
        <f t="shared" si="603"/>
        <v/>
      </c>
    </row>
    <row r="6461" spans="1:30" x14ac:dyDescent="0.25">
      <c r="A6461" s="64"/>
      <c r="B6461" s="64"/>
      <c r="C6461" s="66"/>
      <c r="D6461" s="67"/>
      <c r="E6461" s="64"/>
      <c r="F6461" s="64"/>
      <c r="G6461" s="37" t="str">
        <f>IF(E6461="","",IF(OR(E6461="Project Management",E6461="Project Support",E6461="Sprint Management",E6461="Sprint Support"),"NA",ROUND((((VLOOKUP(AD6461,[2]Formula!V:X,3,0)))-SUMIF(AD:AD,AD6461,H:H)),2)))</f>
        <v/>
      </c>
      <c r="H6461" s="71"/>
      <c r="I6461" s="72"/>
      <c r="J6461" s="72"/>
      <c r="K6461" s="38" t="str">
        <f>IF(E6461="","",IF(OR(E6461="Project Management",E6461="Project Support",E6461="Sprint Management",E6461="Sprint Support"),"NA",(((SUMIF(AD:AD,AD6461,H:H)/VLOOKUP(AD6461,[2]Formula!V:X,3,0))*VLOOKUP(AD6461,[2]Formula!V:X,2,0))*H6461)/SUMIF(AD:AD,AD6461,H:H)))</f>
        <v/>
      </c>
      <c r="L6461" s="38" t="str">
        <f t="shared" si="601"/>
        <v/>
      </c>
      <c r="M6461" s="38" t="str">
        <f t="shared" si="602"/>
        <v/>
      </c>
      <c r="N6461" s="38" t="str">
        <f t="shared" si="604"/>
        <v/>
      </c>
      <c r="O6461" s="38" t="str">
        <f t="shared" si="606"/>
        <v/>
      </c>
      <c r="P6461" s="39" t="str">
        <f t="shared" si="605"/>
        <v/>
      </c>
      <c r="AC6461" s="42" t="str">
        <f>IF(B6461="","",VLOOKUP(B6461,[2]Formula!B:C,2,0))</f>
        <v/>
      </c>
      <c r="AD6461" s="43" t="str">
        <f t="shared" si="603"/>
        <v/>
      </c>
    </row>
    <row r="6462" spans="1:30" x14ac:dyDescent="0.25">
      <c r="A6462" s="64"/>
      <c r="B6462" s="64"/>
      <c r="C6462" s="66"/>
      <c r="D6462" s="67"/>
      <c r="E6462" s="64"/>
      <c r="F6462" s="64"/>
      <c r="G6462" s="37" t="str">
        <f>IF(E6462="","",IF(OR(E6462="Project Management",E6462="Project Support",E6462="Sprint Management",E6462="Sprint Support"),"NA",ROUND((((VLOOKUP(AD6462,[2]Formula!V:X,3,0)))-SUMIF(AD:AD,AD6462,H:H)),2)))</f>
        <v/>
      </c>
      <c r="H6462" s="71"/>
      <c r="I6462" s="72"/>
      <c r="J6462" s="72"/>
      <c r="K6462" s="38" t="str">
        <f>IF(E6462="","",IF(OR(E6462="Project Management",E6462="Project Support",E6462="Sprint Management",E6462="Sprint Support"),"NA",(((SUMIF(AD:AD,AD6462,H:H)/VLOOKUP(AD6462,[2]Formula!V:X,3,0))*VLOOKUP(AD6462,[2]Formula!V:X,2,0))*H6462)/SUMIF(AD:AD,AD6462,H:H)))</f>
        <v/>
      </c>
      <c r="L6462" s="38" t="str">
        <f t="shared" si="601"/>
        <v/>
      </c>
      <c r="M6462" s="38" t="str">
        <f t="shared" si="602"/>
        <v/>
      </c>
      <c r="N6462" s="38" t="str">
        <f t="shared" si="604"/>
        <v/>
      </c>
      <c r="O6462" s="38" t="str">
        <f t="shared" si="606"/>
        <v/>
      </c>
      <c r="P6462" s="39" t="str">
        <f t="shared" si="605"/>
        <v/>
      </c>
      <c r="AC6462" s="42" t="str">
        <f>IF(B6462="","",VLOOKUP(B6462,[2]Formula!B:C,2,0))</f>
        <v/>
      </c>
      <c r="AD6462" s="43" t="str">
        <f t="shared" si="603"/>
        <v/>
      </c>
    </row>
    <row r="6463" spans="1:30" x14ac:dyDescent="0.25">
      <c r="A6463" s="64"/>
      <c r="B6463" s="64"/>
      <c r="C6463" s="66"/>
      <c r="D6463" s="67"/>
      <c r="E6463" s="64"/>
      <c r="F6463" s="64"/>
      <c r="G6463" s="37" t="str">
        <f>IF(E6463="","",IF(OR(E6463="Project Management",E6463="Project Support",E6463="Sprint Management",E6463="Sprint Support"),"NA",ROUND((((VLOOKUP(AD6463,[2]Formula!V:X,3,0)))-SUMIF(AD:AD,AD6463,H:H)),2)))</f>
        <v/>
      </c>
      <c r="H6463" s="71"/>
      <c r="I6463" s="72"/>
      <c r="J6463" s="72"/>
      <c r="K6463" s="38" t="str">
        <f>IF(E6463="","",IF(OR(E6463="Project Management",E6463="Project Support",E6463="Sprint Management",E6463="Sprint Support"),"NA",(((SUMIF(AD:AD,AD6463,H:H)/VLOOKUP(AD6463,[2]Formula!V:X,3,0))*VLOOKUP(AD6463,[2]Formula!V:X,2,0))*H6463)/SUMIF(AD:AD,AD6463,H:H)))</f>
        <v/>
      </c>
      <c r="L6463" s="38" t="str">
        <f t="shared" si="601"/>
        <v/>
      </c>
      <c r="M6463" s="38" t="str">
        <f t="shared" si="602"/>
        <v/>
      </c>
      <c r="N6463" s="38" t="str">
        <f t="shared" si="604"/>
        <v/>
      </c>
      <c r="O6463" s="38" t="str">
        <f t="shared" si="606"/>
        <v/>
      </c>
      <c r="P6463" s="39" t="str">
        <f t="shared" si="605"/>
        <v/>
      </c>
      <c r="AC6463" s="42" t="str">
        <f>IF(B6463="","",VLOOKUP(B6463,[2]Formula!B:C,2,0))</f>
        <v/>
      </c>
      <c r="AD6463" s="43" t="str">
        <f t="shared" si="603"/>
        <v/>
      </c>
    </row>
    <row r="6464" spans="1:30" x14ac:dyDescent="0.25">
      <c r="A6464" s="64"/>
      <c r="B6464" s="64"/>
      <c r="C6464" s="66"/>
      <c r="D6464" s="67"/>
      <c r="E6464" s="64"/>
      <c r="F6464" s="64"/>
      <c r="G6464" s="37" t="str">
        <f>IF(E6464="","",IF(OR(E6464="Project Management",E6464="Project Support",E6464="Sprint Management",E6464="Sprint Support"),"NA",ROUND((((VLOOKUP(AD6464,[2]Formula!V:X,3,0)))-SUMIF(AD:AD,AD6464,H:H)),2)))</f>
        <v/>
      </c>
      <c r="H6464" s="71"/>
      <c r="I6464" s="72"/>
      <c r="J6464" s="72"/>
      <c r="K6464" s="38" t="str">
        <f>IF(E6464="","",IF(OR(E6464="Project Management",E6464="Project Support",E6464="Sprint Management",E6464="Sprint Support"),"NA",(((SUMIF(AD:AD,AD6464,H:H)/VLOOKUP(AD6464,[2]Formula!V:X,3,0))*VLOOKUP(AD6464,[2]Formula!V:X,2,0))*H6464)/SUMIF(AD:AD,AD6464,H:H)))</f>
        <v/>
      </c>
      <c r="L6464" s="38" t="str">
        <f t="shared" si="601"/>
        <v/>
      </c>
      <c r="M6464" s="38" t="str">
        <f t="shared" si="602"/>
        <v/>
      </c>
      <c r="N6464" s="38" t="str">
        <f t="shared" si="604"/>
        <v/>
      </c>
      <c r="O6464" s="38" t="str">
        <f t="shared" si="606"/>
        <v/>
      </c>
      <c r="P6464" s="39" t="str">
        <f t="shared" si="605"/>
        <v/>
      </c>
      <c r="AC6464" s="42" t="str">
        <f>IF(B6464="","",VLOOKUP(B6464,[2]Formula!B:C,2,0))</f>
        <v/>
      </c>
      <c r="AD6464" s="43" t="str">
        <f t="shared" si="603"/>
        <v/>
      </c>
    </row>
    <row r="6465" spans="1:30" x14ac:dyDescent="0.25">
      <c r="A6465" s="64"/>
      <c r="B6465" s="64"/>
      <c r="C6465" s="66"/>
      <c r="D6465" s="67"/>
      <c r="E6465" s="64"/>
      <c r="F6465" s="64"/>
      <c r="G6465" s="37" t="str">
        <f>IF(E6465="","",IF(OR(E6465="Project Management",E6465="Project Support",E6465="Sprint Management",E6465="Sprint Support"),"NA",ROUND((((VLOOKUP(AD6465,[2]Formula!V:X,3,0)))-SUMIF(AD:AD,AD6465,H:H)),2)))</f>
        <v/>
      </c>
      <c r="H6465" s="71"/>
      <c r="I6465" s="72"/>
      <c r="J6465" s="72"/>
      <c r="K6465" s="38" t="str">
        <f>IF(E6465="","",IF(OR(E6465="Project Management",E6465="Project Support",E6465="Sprint Management",E6465="Sprint Support"),"NA",(((SUMIF(AD:AD,AD6465,H:H)/VLOOKUP(AD6465,[2]Formula!V:X,3,0))*VLOOKUP(AD6465,[2]Formula!V:X,2,0))*H6465)/SUMIF(AD:AD,AD6465,H:H)))</f>
        <v/>
      </c>
      <c r="L6465" s="38" t="str">
        <f t="shared" si="601"/>
        <v/>
      </c>
      <c r="M6465" s="38" t="str">
        <f t="shared" si="602"/>
        <v/>
      </c>
      <c r="N6465" s="38" t="str">
        <f t="shared" si="604"/>
        <v/>
      </c>
      <c r="O6465" s="38" t="str">
        <f t="shared" si="606"/>
        <v/>
      </c>
      <c r="P6465" s="39" t="str">
        <f t="shared" si="605"/>
        <v/>
      </c>
      <c r="AC6465" s="42" t="str">
        <f>IF(B6465="","",VLOOKUP(B6465,[2]Formula!B:C,2,0))</f>
        <v/>
      </c>
      <c r="AD6465" s="43" t="str">
        <f t="shared" si="603"/>
        <v/>
      </c>
    </row>
    <row r="6466" spans="1:30" x14ac:dyDescent="0.25">
      <c r="A6466" s="64"/>
      <c r="B6466" s="64"/>
      <c r="C6466" s="66"/>
      <c r="D6466" s="67"/>
      <c r="E6466" s="64"/>
      <c r="F6466" s="64"/>
      <c r="G6466" s="37" t="str">
        <f>IF(E6466="","",IF(OR(E6466="Project Management",E6466="Project Support",E6466="Sprint Management",E6466="Sprint Support"),"NA",ROUND((((VLOOKUP(AD6466,[2]Formula!V:X,3,0)))-SUMIF(AD:AD,AD6466,H:H)),2)))</f>
        <v/>
      </c>
      <c r="H6466" s="71"/>
      <c r="I6466" s="72"/>
      <c r="J6466" s="72"/>
      <c r="K6466" s="38" t="str">
        <f>IF(E6466="","",IF(OR(E6466="Project Management",E6466="Project Support",E6466="Sprint Management",E6466="Sprint Support"),"NA",(((SUMIF(AD:AD,AD6466,H:H)/VLOOKUP(AD6466,[2]Formula!V:X,3,0))*VLOOKUP(AD6466,[2]Formula!V:X,2,0))*H6466)/SUMIF(AD:AD,AD6466,H:H)))</f>
        <v/>
      </c>
      <c r="L6466" s="38" t="str">
        <f t="shared" ref="L6466:L6529" si="607">IFERROR(IF(K6466="NA",(H6466/I6466),(K6466/I6466)),"")</f>
        <v/>
      </c>
      <c r="M6466" s="38" t="str">
        <f t="shared" ref="M6466:M6529" si="608">IFERROR(IF(K6466="NA",1,(K6466/H6466)),"")</f>
        <v/>
      </c>
      <c r="N6466" s="38" t="str">
        <f t="shared" si="604"/>
        <v/>
      </c>
      <c r="O6466" s="38" t="str">
        <f t="shared" si="606"/>
        <v/>
      </c>
      <c r="P6466" s="39" t="str">
        <f t="shared" si="605"/>
        <v/>
      </c>
      <c r="AC6466" s="42" t="str">
        <f>IF(B6466="","",VLOOKUP(B6466,[2]Formula!B:C,2,0))</f>
        <v/>
      </c>
      <c r="AD6466" s="43" t="str">
        <f t="shared" ref="AD6466:AD6529" si="609">IF(B6466="","",CONCATENATE(B6466,"_",E6466))</f>
        <v/>
      </c>
    </row>
    <row r="6467" spans="1:30" x14ac:dyDescent="0.25">
      <c r="A6467" s="64"/>
      <c r="B6467" s="64"/>
      <c r="C6467" s="66"/>
      <c r="D6467" s="67"/>
      <c r="E6467" s="64"/>
      <c r="F6467" s="64"/>
      <c r="G6467" s="37" t="str">
        <f>IF(E6467="","",IF(OR(E6467="Project Management",E6467="Project Support",E6467="Sprint Management",E6467="Sprint Support"),"NA",ROUND((((VLOOKUP(AD6467,[2]Formula!V:X,3,0)))-SUMIF(AD:AD,AD6467,H:H)),2)))</f>
        <v/>
      </c>
      <c r="H6467" s="71"/>
      <c r="I6467" s="72"/>
      <c r="J6467" s="72"/>
      <c r="K6467" s="38" t="str">
        <f>IF(E6467="","",IF(OR(E6467="Project Management",E6467="Project Support",E6467="Sprint Management",E6467="Sprint Support"),"NA",(((SUMIF(AD:AD,AD6467,H:H)/VLOOKUP(AD6467,[2]Formula!V:X,3,0))*VLOOKUP(AD6467,[2]Formula!V:X,2,0))*H6467)/SUMIF(AD:AD,AD6467,H:H)))</f>
        <v/>
      </c>
      <c r="L6467" s="38" t="str">
        <f t="shared" si="607"/>
        <v/>
      </c>
      <c r="M6467" s="38" t="str">
        <f t="shared" si="608"/>
        <v/>
      </c>
      <c r="N6467" s="38" t="str">
        <f t="shared" ref="N6467:N6530" si="610">IFERROR(((L6467-M6467)/M6467)*100,"")</f>
        <v/>
      </c>
      <c r="O6467" s="38" t="str">
        <f t="shared" si="606"/>
        <v/>
      </c>
      <c r="P6467" s="39" t="str">
        <f t="shared" ref="P6467:P6530" si="611">IF(O6467="","",1)</f>
        <v/>
      </c>
      <c r="AC6467" s="42" t="str">
        <f>IF(B6467="","",VLOOKUP(B6467,[2]Formula!B:C,2,0))</f>
        <v/>
      </c>
      <c r="AD6467" s="43" t="str">
        <f t="shared" si="609"/>
        <v/>
      </c>
    </row>
    <row r="6468" spans="1:30" x14ac:dyDescent="0.25">
      <c r="A6468" s="64"/>
      <c r="B6468" s="64"/>
      <c r="C6468" s="66"/>
      <c r="D6468" s="67"/>
      <c r="E6468" s="64"/>
      <c r="F6468" s="64"/>
      <c r="G6468" s="37" t="str">
        <f>IF(E6468="","",IF(OR(E6468="Project Management",E6468="Project Support",E6468="Sprint Management",E6468="Sprint Support"),"NA",ROUND((((VLOOKUP(AD6468,[2]Formula!V:X,3,0)))-SUMIF(AD:AD,AD6468,H:H)),2)))</f>
        <v/>
      </c>
      <c r="H6468" s="71"/>
      <c r="I6468" s="72"/>
      <c r="J6468" s="72"/>
      <c r="K6468" s="38" t="str">
        <f>IF(E6468="","",IF(OR(E6468="Project Management",E6468="Project Support",E6468="Sprint Management",E6468="Sprint Support"),"NA",(((SUMIF(AD:AD,AD6468,H:H)/VLOOKUP(AD6468,[2]Formula!V:X,3,0))*VLOOKUP(AD6468,[2]Formula!V:X,2,0))*H6468)/SUMIF(AD:AD,AD6468,H:H)))</f>
        <v/>
      </c>
      <c r="L6468" s="38" t="str">
        <f t="shared" si="607"/>
        <v/>
      </c>
      <c r="M6468" s="38" t="str">
        <f t="shared" si="608"/>
        <v/>
      </c>
      <c r="N6468" s="38" t="str">
        <f t="shared" si="610"/>
        <v/>
      </c>
      <c r="O6468" s="38" t="str">
        <f t="shared" si="606"/>
        <v/>
      </c>
      <c r="P6468" s="39" t="str">
        <f t="shared" si="611"/>
        <v/>
      </c>
      <c r="AC6468" s="42" t="str">
        <f>IF(B6468="","",VLOOKUP(B6468,[2]Formula!B:C,2,0))</f>
        <v/>
      </c>
      <c r="AD6468" s="43" t="str">
        <f t="shared" si="609"/>
        <v/>
      </c>
    </row>
    <row r="6469" spans="1:30" x14ac:dyDescent="0.25">
      <c r="A6469" s="64"/>
      <c r="B6469" s="64"/>
      <c r="C6469" s="66"/>
      <c r="D6469" s="67"/>
      <c r="E6469" s="64"/>
      <c r="F6469" s="64"/>
      <c r="G6469" s="37" t="str">
        <f>IF(E6469="","",IF(OR(E6469="Project Management",E6469="Project Support",E6469="Sprint Management",E6469="Sprint Support"),"NA",ROUND((((VLOOKUP(AD6469,[2]Formula!V:X,3,0)))-SUMIF(AD:AD,AD6469,H:H)),2)))</f>
        <v/>
      </c>
      <c r="H6469" s="71"/>
      <c r="I6469" s="72"/>
      <c r="J6469" s="72"/>
      <c r="K6469" s="38" t="str">
        <f>IF(E6469="","",IF(OR(E6469="Project Management",E6469="Project Support",E6469="Sprint Management",E6469="Sprint Support"),"NA",(((SUMIF(AD:AD,AD6469,H:H)/VLOOKUP(AD6469,[2]Formula!V:X,3,0))*VLOOKUP(AD6469,[2]Formula!V:X,2,0))*H6469)/SUMIF(AD:AD,AD6469,H:H)))</f>
        <v/>
      </c>
      <c r="L6469" s="38" t="str">
        <f t="shared" si="607"/>
        <v/>
      </c>
      <c r="M6469" s="38" t="str">
        <f t="shared" si="608"/>
        <v/>
      </c>
      <c r="N6469" s="38" t="str">
        <f t="shared" si="610"/>
        <v/>
      </c>
      <c r="O6469" s="38" t="str">
        <f t="shared" si="606"/>
        <v/>
      </c>
      <c r="P6469" s="39" t="str">
        <f t="shared" si="611"/>
        <v/>
      </c>
      <c r="AC6469" s="42" t="str">
        <f>IF(B6469="","",VLOOKUP(B6469,[2]Formula!B:C,2,0))</f>
        <v/>
      </c>
      <c r="AD6469" s="43" t="str">
        <f t="shared" si="609"/>
        <v/>
      </c>
    </row>
    <row r="6470" spans="1:30" x14ac:dyDescent="0.25">
      <c r="A6470" s="64"/>
      <c r="B6470" s="64"/>
      <c r="C6470" s="66"/>
      <c r="D6470" s="67"/>
      <c r="E6470" s="64"/>
      <c r="F6470" s="64"/>
      <c r="G6470" s="37" t="str">
        <f>IF(E6470="","",IF(OR(E6470="Project Management",E6470="Project Support",E6470="Sprint Management",E6470="Sprint Support"),"NA",ROUND((((VLOOKUP(AD6470,[2]Formula!V:X,3,0)))-SUMIF(AD:AD,AD6470,H:H)),2)))</f>
        <v/>
      </c>
      <c r="H6470" s="71"/>
      <c r="I6470" s="72"/>
      <c r="J6470" s="72"/>
      <c r="K6470" s="38" t="str">
        <f>IF(E6470="","",IF(OR(E6470="Project Management",E6470="Project Support",E6470="Sprint Management",E6470="Sprint Support"),"NA",(((SUMIF(AD:AD,AD6470,H:H)/VLOOKUP(AD6470,[2]Formula!V:X,3,0))*VLOOKUP(AD6470,[2]Formula!V:X,2,0))*H6470)/SUMIF(AD:AD,AD6470,H:H)))</f>
        <v/>
      </c>
      <c r="L6470" s="38" t="str">
        <f t="shared" si="607"/>
        <v/>
      </c>
      <c r="M6470" s="38" t="str">
        <f t="shared" si="608"/>
        <v/>
      </c>
      <c r="N6470" s="38" t="str">
        <f t="shared" si="610"/>
        <v/>
      </c>
      <c r="O6470" s="38" t="str">
        <f t="shared" si="606"/>
        <v/>
      </c>
      <c r="P6470" s="39" t="str">
        <f t="shared" si="611"/>
        <v/>
      </c>
      <c r="AC6470" s="42" t="str">
        <f>IF(B6470="","",VLOOKUP(B6470,[2]Formula!B:C,2,0))</f>
        <v/>
      </c>
      <c r="AD6470" s="43" t="str">
        <f t="shared" si="609"/>
        <v/>
      </c>
    </row>
    <row r="6471" spans="1:30" x14ac:dyDescent="0.25">
      <c r="A6471" s="64"/>
      <c r="B6471" s="64"/>
      <c r="C6471" s="66"/>
      <c r="D6471" s="67"/>
      <c r="E6471" s="64"/>
      <c r="F6471" s="64"/>
      <c r="G6471" s="37" t="str">
        <f>IF(E6471="","",IF(OR(E6471="Project Management",E6471="Project Support",E6471="Sprint Management",E6471="Sprint Support"),"NA",ROUND((((VLOOKUP(AD6471,[2]Formula!V:X,3,0)))-SUMIF(AD:AD,AD6471,H:H)),2)))</f>
        <v/>
      </c>
      <c r="H6471" s="71"/>
      <c r="I6471" s="72"/>
      <c r="J6471" s="72"/>
      <c r="K6471" s="38" t="str">
        <f>IF(E6471="","",IF(OR(E6471="Project Management",E6471="Project Support",E6471="Sprint Management",E6471="Sprint Support"),"NA",(((SUMIF(AD:AD,AD6471,H:H)/VLOOKUP(AD6471,[2]Formula!V:X,3,0))*VLOOKUP(AD6471,[2]Formula!V:X,2,0))*H6471)/SUMIF(AD:AD,AD6471,H:H)))</f>
        <v/>
      </c>
      <c r="L6471" s="38" t="str">
        <f t="shared" si="607"/>
        <v/>
      </c>
      <c r="M6471" s="38" t="str">
        <f t="shared" si="608"/>
        <v/>
      </c>
      <c r="N6471" s="38" t="str">
        <f t="shared" si="610"/>
        <v/>
      </c>
      <c r="O6471" s="38" t="str">
        <f t="shared" si="606"/>
        <v/>
      </c>
      <c r="P6471" s="39" t="str">
        <f t="shared" si="611"/>
        <v/>
      </c>
      <c r="AC6471" s="42" t="str">
        <f>IF(B6471="","",VLOOKUP(B6471,[2]Formula!B:C,2,0))</f>
        <v/>
      </c>
      <c r="AD6471" s="43" t="str">
        <f t="shared" si="609"/>
        <v/>
      </c>
    </row>
    <row r="6472" spans="1:30" x14ac:dyDescent="0.25">
      <c r="A6472" s="64"/>
      <c r="B6472" s="64"/>
      <c r="C6472" s="66"/>
      <c r="D6472" s="67"/>
      <c r="E6472" s="64"/>
      <c r="F6472" s="64"/>
      <c r="G6472" s="37" t="str">
        <f>IF(E6472="","",IF(OR(E6472="Project Management",E6472="Project Support",E6472="Sprint Management",E6472="Sprint Support"),"NA",ROUND((((VLOOKUP(AD6472,[2]Formula!V:X,3,0)))-SUMIF(AD:AD,AD6472,H:H)),2)))</f>
        <v/>
      </c>
      <c r="H6472" s="71"/>
      <c r="I6472" s="72"/>
      <c r="J6472" s="72"/>
      <c r="K6472" s="38" t="str">
        <f>IF(E6472="","",IF(OR(E6472="Project Management",E6472="Project Support",E6472="Sprint Management",E6472="Sprint Support"),"NA",(((SUMIF(AD:AD,AD6472,H:H)/VLOOKUP(AD6472,[2]Formula!V:X,3,0))*VLOOKUP(AD6472,[2]Formula!V:X,2,0))*H6472)/SUMIF(AD:AD,AD6472,H:H)))</f>
        <v/>
      </c>
      <c r="L6472" s="38" t="str">
        <f t="shared" si="607"/>
        <v/>
      </c>
      <c r="M6472" s="38" t="str">
        <f t="shared" si="608"/>
        <v/>
      </c>
      <c r="N6472" s="38" t="str">
        <f t="shared" si="610"/>
        <v/>
      </c>
      <c r="O6472" s="38" t="str">
        <f t="shared" si="606"/>
        <v/>
      </c>
      <c r="P6472" s="39" t="str">
        <f t="shared" si="611"/>
        <v/>
      </c>
      <c r="AC6472" s="42" t="str">
        <f>IF(B6472="","",VLOOKUP(B6472,[2]Formula!B:C,2,0))</f>
        <v/>
      </c>
      <c r="AD6472" s="43" t="str">
        <f t="shared" si="609"/>
        <v/>
      </c>
    </row>
    <row r="6473" spans="1:30" x14ac:dyDescent="0.25">
      <c r="A6473" s="64"/>
      <c r="B6473" s="64"/>
      <c r="C6473" s="66"/>
      <c r="D6473" s="67"/>
      <c r="E6473" s="64"/>
      <c r="F6473" s="64"/>
      <c r="G6473" s="37" t="str">
        <f>IF(E6473="","",IF(OR(E6473="Project Management",E6473="Project Support",E6473="Sprint Management",E6473="Sprint Support"),"NA",ROUND((((VLOOKUP(AD6473,[2]Formula!V:X,3,0)))-SUMIF(AD:AD,AD6473,H:H)),2)))</f>
        <v/>
      </c>
      <c r="H6473" s="71"/>
      <c r="I6473" s="72"/>
      <c r="J6473" s="72"/>
      <c r="K6473" s="38" t="str">
        <f>IF(E6473="","",IF(OR(E6473="Project Management",E6473="Project Support",E6473="Sprint Management",E6473="Sprint Support"),"NA",(((SUMIF(AD:AD,AD6473,H:H)/VLOOKUP(AD6473,[2]Formula!V:X,3,0))*VLOOKUP(AD6473,[2]Formula!V:X,2,0))*H6473)/SUMIF(AD:AD,AD6473,H:H)))</f>
        <v/>
      </c>
      <c r="L6473" s="38" t="str">
        <f t="shared" si="607"/>
        <v/>
      </c>
      <c r="M6473" s="38" t="str">
        <f t="shared" si="608"/>
        <v/>
      </c>
      <c r="N6473" s="38" t="str">
        <f t="shared" si="610"/>
        <v/>
      </c>
      <c r="O6473" s="38" t="str">
        <f t="shared" si="606"/>
        <v/>
      </c>
      <c r="P6473" s="39" t="str">
        <f t="shared" si="611"/>
        <v/>
      </c>
      <c r="AC6473" s="42" t="str">
        <f>IF(B6473="","",VLOOKUP(B6473,[2]Formula!B:C,2,0))</f>
        <v/>
      </c>
      <c r="AD6473" s="43" t="str">
        <f t="shared" si="609"/>
        <v/>
      </c>
    </row>
    <row r="6474" spans="1:30" x14ac:dyDescent="0.25">
      <c r="A6474" s="64"/>
      <c r="B6474" s="64"/>
      <c r="C6474" s="66"/>
      <c r="D6474" s="67"/>
      <c r="E6474" s="64"/>
      <c r="F6474" s="64"/>
      <c r="G6474" s="37" t="str">
        <f>IF(E6474="","",IF(OR(E6474="Project Management",E6474="Project Support",E6474="Sprint Management",E6474="Sprint Support"),"NA",ROUND((((VLOOKUP(AD6474,[2]Formula!V:X,3,0)))-SUMIF(AD:AD,AD6474,H:H)),2)))</f>
        <v/>
      </c>
      <c r="H6474" s="71"/>
      <c r="I6474" s="72"/>
      <c r="J6474" s="72"/>
      <c r="K6474" s="38" t="str">
        <f>IF(E6474="","",IF(OR(E6474="Project Management",E6474="Project Support",E6474="Sprint Management",E6474="Sprint Support"),"NA",(((SUMIF(AD:AD,AD6474,H:H)/VLOOKUP(AD6474,[2]Formula!V:X,3,0))*VLOOKUP(AD6474,[2]Formula!V:X,2,0))*H6474)/SUMIF(AD:AD,AD6474,H:H)))</f>
        <v/>
      </c>
      <c r="L6474" s="38" t="str">
        <f t="shared" si="607"/>
        <v/>
      </c>
      <c r="M6474" s="38" t="str">
        <f t="shared" si="608"/>
        <v/>
      </c>
      <c r="N6474" s="38" t="str">
        <f t="shared" si="610"/>
        <v/>
      </c>
      <c r="O6474" s="38" t="str">
        <f t="shared" si="606"/>
        <v/>
      </c>
      <c r="P6474" s="39" t="str">
        <f t="shared" si="611"/>
        <v/>
      </c>
      <c r="AC6474" s="42" t="str">
        <f>IF(B6474="","",VLOOKUP(B6474,[2]Formula!B:C,2,0))</f>
        <v/>
      </c>
      <c r="AD6474" s="43" t="str">
        <f t="shared" si="609"/>
        <v/>
      </c>
    </row>
    <row r="6475" spans="1:30" x14ac:dyDescent="0.25">
      <c r="A6475" s="64"/>
      <c r="B6475" s="64"/>
      <c r="C6475" s="66"/>
      <c r="D6475" s="67"/>
      <c r="E6475" s="64"/>
      <c r="F6475" s="64"/>
      <c r="G6475" s="37" t="str">
        <f>IF(E6475="","",IF(OR(E6475="Project Management",E6475="Project Support",E6475="Sprint Management",E6475="Sprint Support"),"NA",ROUND((((VLOOKUP(AD6475,[2]Formula!V:X,3,0)))-SUMIF(AD:AD,AD6475,H:H)),2)))</f>
        <v/>
      </c>
      <c r="H6475" s="71"/>
      <c r="I6475" s="72"/>
      <c r="J6475" s="72"/>
      <c r="K6475" s="38" t="str">
        <f>IF(E6475="","",IF(OR(E6475="Project Management",E6475="Project Support",E6475="Sprint Management",E6475="Sprint Support"),"NA",(((SUMIF(AD:AD,AD6475,H:H)/VLOOKUP(AD6475,[2]Formula!V:X,3,0))*VLOOKUP(AD6475,[2]Formula!V:X,2,0))*H6475)/SUMIF(AD:AD,AD6475,H:H)))</f>
        <v/>
      </c>
      <c r="L6475" s="38" t="str">
        <f t="shared" si="607"/>
        <v/>
      </c>
      <c r="M6475" s="38" t="str">
        <f t="shared" si="608"/>
        <v/>
      </c>
      <c r="N6475" s="38" t="str">
        <f t="shared" si="610"/>
        <v/>
      </c>
      <c r="O6475" s="38" t="str">
        <f t="shared" si="606"/>
        <v/>
      </c>
      <c r="P6475" s="39" t="str">
        <f t="shared" si="611"/>
        <v/>
      </c>
      <c r="AC6475" s="42" t="str">
        <f>IF(B6475="","",VLOOKUP(B6475,[2]Formula!B:C,2,0))</f>
        <v/>
      </c>
      <c r="AD6475" s="43" t="str">
        <f t="shared" si="609"/>
        <v/>
      </c>
    </row>
    <row r="6476" spans="1:30" x14ac:dyDescent="0.25">
      <c r="A6476" s="64"/>
      <c r="B6476" s="64"/>
      <c r="C6476" s="66"/>
      <c r="D6476" s="67"/>
      <c r="E6476" s="64"/>
      <c r="F6476" s="64"/>
      <c r="G6476" s="37" t="str">
        <f>IF(E6476="","",IF(OR(E6476="Project Management",E6476="Project Support",E6476="Sprint Management",E6476="Sprint Support"),"NA",ROUND((((VLOOKUP(AD6476,[2]Formula!V:X,3,0)))-SUMIF(AD:AD,AD6476,H:H)),2)))</f>
        <v/>
      </c>
      <c r="H6476" s="71"/>
      <c r="I6476" s="72"/>
      <c r="J6476" s="72"/>
      <c r="K6476" s="38" t="str">
        <f>IF(E6476="","",IF(OR(E6476="Project Management",E6476="Project Support",E6476="Sprint Management",E6476="Sprint Support"),"NA",(((SUMIF(AD:AD,AD6476,H:H)/VLOOKUP(AD6476,[2]Formula!V:X,3,0))*VLOOKUP(AD6476,[2]Formula!V:X,2,0))*H6476)/SUMIF(AD:AD,AD6476,H:H)))</f>
        <v/>
      </c>
      <c r="L6476" s="38" t="str">
        <f t="shared" si="607"/>
        <v/>
      </c>
      <c r="M6476" s="38" t="str">
        <f t="shared" si="608"/>
        <v/>
      </c>
      <c r="N6476" s="38" t="str">
        <f t="shared" si="610"/>
        <v/>
      </c>
      <c r="O6476" s="38" t="str">
        <f t="shared" si="606"/>
        <v/>
      </c>
      <c r="P6476" s="39" t="str">
        <f t="shared" si="611"/>
        <v/>
      </c>
      <c r="AC6476" s="42" t="str">
        <f>IF(B6476="","",VLOOKUP(B6476,[2]Formula!B:C,2,0))</f>
        <v/>
      </c>
      <c r="AD6476" s="43" t="str">
        <f t="shared" si="609"/>
        <v/>
      </c>
    </row>
    <row r="6477" spans="1:30" x14ac:dyDescent="0.25">
      <c r="A6477" s="64"/>
      <c r="B6477" s="64"/>
      <c r="C6477" s="66"/>
      <c r="D6477" s="67"/>
      <c r="E6477" s="64"/>
      <c r="F6477" s="64"/>
      <c r="G6477" s="37" t="str">
        <f>IF(E6477="","",IF(OR(E6477="Project Management",E6477="Project Support",E6477="Sprint Management",E6477="Sprint Support"),"NA",ROUND((((VLOOKUP(AD6477,[2]Formula!V:X,3,0)))-SUMIF(AD:AD,AD6477,H:H)),2)))</f>
        <v/>
      </c>
      <c r="H6477" s="71"/>
      <c r="I6477" s="72"/>
      <c r="J6477" s="72"/>
      <c r="K6477" s="38" t="str">
        <f>IF(E6477="","",IF(OR(E6477="Project Management",E6477="Project Support",E6477="Sprint Management",E6477="Sprint Support"),"NA",(((SUMIF(AD:AD,AD6477,H:H)/VLOOKUP(AD6477,[2]Formula!V:X,3,0))*VLOOKUP(AD6477,[2]Formula!V:X,2,0))*H6477)/SUMIF(AD:AD,AD6477,H:H)))</f>
        <v/>
      </c>
      <c r="L6477" s="38" t="str">
        <f t="shared" si="607"/>
        <v/>
      </c>
      <c r="M6477" s="38" t="str">
        <f t="shared" si="608"/>
        <v/>
      </c>
      <c r="N6477" s="38" t="str">
        <f t="shared" si="610"/>
        <v/>
      </c>
      <c r="O6477" s="38" t="str">
        <f t="shared" si="606"/>
        <v/>
      </c>
      <c r="P6477" s="39" t="str">
        <f t="shared" si="611"/>
        <v/>
      </c>
      <c r="AC6477" s="42" t="str">
        <f>IF(B6477="","",VLOOKUP(B6477,[2]Formula!B:C,2,0))</f>
        <v/>
      </c>
      <c r="AD6477" s="43" t="str">
        <f t="shared" si="609"/>
        <v/>
      </c>
    </row>
    <row r="6478" spans="1:30" x14ac:dyDescent="0.25">
      <c r="A6478" s="64"/>
      <c r="B6478" s="64"/>
      <c r="C6478" s="66"/>
      <c r="D6478" s="67"/>
      <c r="E6478" s="64"/>
      <c r="F6478" s="64"/>
      <c r="G6478" s="37" t="str">
        <f>IF(E6478="","",IF(OR(E6478="Project Management",E6478="Project Support",E6478="Sprint Management",E6478="Sprint Support"),"NA",ROUND((((VLOOKUP(AD6478,[2]Formula!V:X,3,0)))-SUMIF(AD:AD,AD6478,H:H)),2)))</f>
        <v/>
      </c>
      <c r="H6478" s="71"/>
      <c r="I6478" s="72"/>
      <c r="J6478" s="72"/>
      <c r="K6478" s="38" t="str">
        <f>IF(E6478="","",IF(OR(E6478="Project Management",E6478="Project Support",E6478="Sprint Management",E6478="Sprint Support"),"NA",(((SUMIF(AD:AD,AD6478,H:H)/VLOOKUP(AD6478,[2]Formula!V:X,3,0))*VLOOKUP(AD6478,[2]Formula!V:X,2,0))*H6478)/SUMIF(AD:AD,AD6478,H:H)))</f>
        <v/>
      </c>
      <c r="L6478" s="38" t="str">
        <f t="shared" si="607"/>
        <v/>
      </c>
      <c r="M6478" s="38" t="str">
        <f t="shared" si="608"/>
        <v/>
      </c>
      <c r="N6478" s="38" t="str">
        <f t="shared" si="610"/>
        <v/>
      </c>
      <c r="O6478" s="38" t="str">
        <f t="shared" si="606"/>
        <v/>
      </c>
      <c r="P6478" s="39" t="str">
        <f t="shared" si="611"/>
        <v/>
      </c>
      <c r="AC6478" s="42" t="str">
        <f>IF(B6478="","",VLOOKUP(B6478,[2]Formula!B:C,2,0))</f>
        <v/>
      </c>
      <c r="AD6478" s="43" t="str">
        <f t="shared" si="609"/>
        <v/>
      </c>
    </row>
    <row r="6479" spans="1:30" x14ac:dyDescent="0.25">
      <c r="A6479" s="64"/>
      <c r="B6479" s="64"/>
      <c r="C6479" s="66"/>
      <c r="D6479" s="67"/>
      <c r="E6479" s="64"/>
      <c r="F6479" s="64"/>
      <c r="G6479" s="37" t="str">
        <f>IF(E6479="","",IF(OR(E6479="Project Management",E6479="Project Support",E6479="Sprint Management",E6479="Sprint Support"),"NA",ROUND((((VLOOKUP(AD6479,[2]Formula!V:X,3,0)))-SUMIF(AD:AD,AD6479,H:H)),2)))</f>
        <v/>
      </c>
      <c r="H6479" s="71"/>
      <c r="I6479" s="72"/>
      <c r="J6479" s="72"/>
      <c r="K6479" s="38" t="str">
        <f>IF(E6479="","",IF(OR(E6479="Project Management",E6479="Project Support",E6479="Sprint Management",E6479="Sprint Support"),"NA",(((SUMIF(AD:AD,AD6479,H:H)/VLOOKUP(AD6479,[2]Formula!V:X,3,0))*VLOOKUP(AD6479,[2]Formula!V:X,2,0))*H6479)/SUMIF(AD:AD,AD6479,H:H)))</f>
        <v/>
      </c>
      <c r="L6479" s="38" t="str">
        <f t="shared" si="607"/>
        <v/>
      </c>
      <c r="M6479" s="38" t="str">
        <f t="shared" si="608"/>
        <v/>
      </c>
      <c r="N6479" s="38" t="str">
        <f t="shared" si="610"/>
        <v/>
      </c>
      <c r="O6479" s="38" t="str">
        <f t="shared" si="606"/>
        <v/>
      </c>
      <c r="P6479" s="39" t="str">
        <f t="shared" si="611"/>
        <v/>
      </c>
      <c r="AC6479" s="42" t="str">
        <f>IF(B6479="","",VLOOKUP(B6479,[2]Formula!B:C,2,0))</f>
        <v/>
      </c>
      <c r="AD6479" s="43" t="str">
        <f t="shared" si="609"/>
        <v/>
      </c>
    </row>
    <row r="6480" spans="1:30" x14ac:dyDescent="0.25">
      <c r="A6480" s="64"/>
      <c r="B6480" s="64"/>
      <c r="C6480" s="66"/>
      <c r="D6480" s="67"/>
      <c r="E6480" s="64"/>
      <c r="F6480" s="64"/>
      <c r="G6480" s="37" t="str">
        <f>IF(E6480="","",IF(OR(E6480="Project Management",E6480="Project Support",E6480="Sprint Management",E6480="Sprint Support"),"NA",ROUND((((VLOOKUP(AD6480,[2]Formula!V:X,3,0)))-SUMIF(AD:AD,AD6480,H:H)),2)))</f>
        <v/>
      </c>
      <c r="H6480" s="71"/>
      <c r="I6480" s="72"/>
      <c r="J6480" s="72"/>
      <c r="K6480" s="38" t="str">
        <f>IF(E6480="","",IF(OR(E6480="Project Management",E6480="Project Support",E6480="Sprint Management",E6480="Sprint Support"),"NA",(((SUMIF(AD:AD,AD6480,H:H)/VLOOKUP(AD6480,[2]Formula!V:X,3,0))*VLOOKUP(AD6480,[2]Formula!V:X,2,0))*H6480)/SUMIF(AD:AD,AD6480,H:H)))</f>
        <v/>
      </c>
      <c r="L6480" s="38" t="str">
        <f t="shared" si="607"/>
        <v/>
      </c>
      <c r="M6480" s="38" t="str">
        <f t="shared" si="608"/>
        <v/>
      </c>
      <c r="N6480" s="38" t="str">
        <f t="shared" si="610"/>
        <v/>
      </c>
      <c r="O6480" s="38" t="str">
        <f t="shared" si="606"/>
        <v/>
      </c>
      <c r="P6480" s="39" t="str">
        <f t="shared" si="611"/>
        <v/>
      </c>
      <c r="AC6480" s="42" t="str">
        <f>IF(B6480="","",VLOOKUP(B6480,[2]Formula!B:C,2,0))</f>
        <v/>
      </c>
      <c r="AD6480" s="43" t="str">
        <f t="shared" si="609"/>
        <v/>
      </c>
    </row>
    <row r="6481" spans="1:30" x14ac:dyDescent="0.25">
      <c r="A6481" s="64"/>
      <c r="B6481" s="64"/>
      <c r="C6481" s="66"/>
      <c r="D6481" s="67"/>
      <c r="E6481" s="64"/>
      <c r="F6481" s="64"/>
      <c r="G6481" s="37" t="str">
        <f>IF(E6481="","",IF(OR(E6481="Project Management",E6481="Project Support",E6481="Sprint Management",E6481="Sprint Support"),"NA",ROUND((((VLOOKUP(AD6481,[2]Formula!V:X,3,0)))-SUMIF(AD:AD,AD6481,H:H)),2)))</f>
        <v/>
      </c>
      <c r="H6481" s="71"/>
      <c r="I6481" s="72"/>
      <c r="J6481" s="72"/>
      <c r="K6481" s="38" t="str">
        <f>IF(E6481="","",IF(OR(E6481="Project Management",E6481="Project Support",E6481="Sprint Management",E6481="Sprint Support"),"NA",(((SUMIF(AD:AD,AD6481,H:H)/VLOOKUP(AD6481,[2]Formula!V:X,3,0))*VLOOKUP(AD6481,[2]Formula!V:X,2,0))*H6481)/SUMIF(AD:AD,AD6481,H:H)))</f>
        <v/>
      </c>
      <c r="L6481" s="38" t="str">
        <f t="shared" si="607"/>
        <v/>
      </c>
      <c r="M6481" s="38" t="str">
        <f t="shared" si="608"/>
        <v/>
      </c>
      <c r="N6481" s="38" t="str">
        <f t="shared" si="610"/>
        <v/>
      </c>
      <c r="O6481" s="38" t="str">
        <f t="shared" si="606"/>
        <v/>
      </c>
      <c r="P6481" s="39" t="str">
        <f t="shared" si="611"/>
        <v/>
      </c>
      <c r="AC6481" s="42" t="str">
        <f>IF(B6481="","",VLOOKUP(B6481,[2]Formula!B:C,2,0))</f>
        <v/>
      </c>
      <c r="AD6481" s="43" t="str">
        <f t="shared" si="609"/>
        <v/>
      </c>
    </row>
    <row r="6482" spans="1:30" x14ac:dyDescent="0.25">
      <c r="A6482" s="64"/>
      <c r="B6482" s="64"/>
      <c r="C6482" s="66"/>
      <c r="D6482" s="67"/>
      <c r="E6482" s="64"/>
      <c r="F6482" s="64"/>
      <c r="G6482" s="37" t="str">
        <f>IF(E6482="","",IF(OR(E6482="Project Management",E6482="Project Support",E6482="Sprint Management",E6482="Sprint Support"),"NA",ROUND((((VLOOKUP(AD6482,[2]Formula!V:X,3,0)))-SUMIF(AD:AD,AD6482,H:H)),2)))</f>
        <v/>
      </c>
      <c r="H6482" s="71"/>
      <c r="I6482" s="72"/>
      <c r="J6482" s="72"/>
      <c r="K6482" s="38" t="str">
        <f>IF(E6482="","",IF(OR(E6482="Project Management",E6482="Project Support",E6482="Sprint Management",E6482="Sprint Support"),"NA",(((SUMIF(AD:AD,AD6482,H:H)/VLOOKUP(AD6482,[2]Formula!V:X,3,0))*VLOOKUP(AD6482,[2]Formula!V:X,2,0))*H6482)/SUMIF(AD:AD,AD6482,H:H)))</f>
        <v/>
      </c>
      <c r="L6482" s="38" t="str">
        <f t="shared" si="607"/>
        <v/>
      </c>
      <c r="M6482" s="38" t="str">
        <f t="shared" si="608"/>
        <v/>
      </c>
      <c r="N6482" s="38" t="str">
        <f t="shared" si="610"/>
        <v/>
      </c>
      <c r="O6482" s="38" t="str">
        <f t="shared" si="606"/>
        <v/>
      </c>
      <c r="P6482" s="39" t="str">
        <f t="shared" si="611"/>
        <v/>
      </c>
      <c r="AC6482" s="42" t="str">
        <f>IF(B6482="","",VLOOKUP(B6482,[2]Formula!B:C,2,0))</f>
        <v/>
      </c>
      <c r="AD6482" s="43" t="str">
        <f t="shared" si="609"/>
        <v/>
      </c>
    </row>
    <row r="6483" spans="1:30" x14ac:dyDescent="0.25">
      <c r="A6483" s="64"/>
      <c r="B6483" s="64"/>
      <c r="C6483" s="66"/>
      <c r="D6483" s="67"/>
      <c r="E6483" s="64"/>
      <c r="F6483" s="64"/>
      <c r="G6483" s="37" t="str">
        <f>IF(E6483="","",IF(OR(E6483="Project Management",E6483="Project Support",E6483="Sprint Management",E6483="Sprint Support"),"NA",ROUND((((VLOOKUP(AD6483,[2]Formula!V:X,3,0)))-SUMIF(AD:AD,AD6483,H:H)),2)))</f>
        <v/>
      </c>
      <c r="H6483" s="71"/>
      <c r="I6483" s="72"/>
      <c r="J6483" s="72"/>
      <c r="K6483" s="38" t="str">
        <f>IF(E6483="","",IF(OR(E6483="Project Management",E6483="Project Support",E6483="Sprint Management",E6483="Sprint Support"),"NA",(((SUMIF(AD:AD,AD6483,H:H)/VLOOKUP(AD6483,[2]Formula!V:X,3,0))*VLOOKUP(AD6483,[2]Formula!V:X,2,0))*H6483)/SUMIF(AD:AD,AD6483,H:H)))</f>
        <v/>
      </c>
      <c r="L6483" s="38" t="str">
        <f t="shared" si="607"/>
        <v/>
      </c>
      <c r="M6483" s="38" t="str">
        <f t="shared" si="608"/>
        <v/>
      </c>
      <c r="N6483" s="38" t="str">
        <f t="shared" si="610"/>
        <v/>
      </c>
      <c r="O6483" s="38" t="str">
        <f t="shared" si="606"/>
        <v/>
      </c>
      <c r="P6483" s="39" t="str">
        <f t="shared" si="611"/>
        <v/>
      </c>
      <c r="AC6483" s="42" t="str">
        <f>IF(B6483="","",VLOOKUP(B6483,[2]Formula!B:C,2,0))</f>
        <v/>
      </c>
      <c r="AD6483" s="43" t="str">
        <f t="shared" si="609"/>
        <v/>
      </c>
    </row>
    <row r="6484" spans="1:30" x14ac:dyDescent="0.25">
      <c r="A6484" s="64"/>
      <c r="B6484" s="64"/>
      <c r="C6484" s="66"/>
      <c r="D6484" s="67"/>
      <c r="E6484" s="64"/>
      <c r="F6484" s="64"/>
      <c r="G6484" s="37" t="str">
        <f>IF(E6484="","",IF(OR(E6484="Project Management",E6484="Project Support",E6484="Sprint Management",E6484="Sprint Support"),"NA",ROUND((((VLOOKUP(AD6484,[2]Formula!V:X,3,0)))-SUMIF(AD:AD,AD6484,H:H)),2)))</f>
        <v/>
      </c>
      <c r="H6484" s="71"/>
      <c r="I6484" s="72"/>
      <c r="J6484" s="72"/>
      <c r="K6484" s="38" t="str">
        <f>IF(E6484="","",IF(OR(E6484="Project Management",E6484="Project Support",E6484="Sprint Management",E6484="Sprint Support"),"NA",(((SUMIF(AD:AD,AD6484,H:H)/VLOOKUP(AD6484,[2]Formula!V:X,3,0))*VLOOKUP(AD6484,[2]Formula!V:X,2,0))*H6484)/SUMIF(AD:AD,AD6484,H:H)))</f>
        <v/>
      </c>
      <c r="L6484" s="38" t="str">
        <f t="shared" si="607"/>
        <v/>
      </c>
      <c r="M6484" s="38" t="str">
        <f t="shared" si="608"/>
        <v/>
      </c>
      <c r="N6484" s="38" t="str">
        <f t="shared" si="610"/>
        <v/>
      </c>
      <c r="O6484" s="38" t="str">
        <f t="shared" si="606"/>
        <v/>
      </c>
      <c r="P6484" s="39" t="str">
        <f t="shared" si="611"/>
        <v/>
      </c>
      <c r="AC6484" s="42" t="str">
        <f>IF(B6484="","",VLOOKUP(B6484,[2]Formula!B:C,2,0))</f>
        <v/>
      </c>
      <c r="AD6484" s="43" t="str">
        <f t="shared" si="609"/>
        <v/>
      </c>
    </row>
    <row r="6485" spans="1:30" x14ac:dyDescent="0.25">
      <c r="A6485" s="64"/>
      <c r="B6485" s="64"/>
      <c r="C6485" s="66"/>
      <c r="D6485" s="67"/>
      <c r="E6485" s="64"/>
      <c r="F6485" s="64"/>
      <c r="G6485" s="37" t="str">
        <f>IF(E6485="","",IF(OR(E6485="Project Management",E6485="Project Support",E6485="Sprint Management",E6485="Sprint Support"),"NA",ROUND((((VLOOKUP(AD6485,[2]Formula!V:X,3,0)))-SUMIF(AD:AD,AD6485,H:H)),2)))</f>
        <v/>
      </c>
      <c r="H6485" s="71"/>
      <c r="I6485" s="72"/>
      <c r="J6485" s="72"/>
      <c r="K6485" s="38" t="str">
        <f>IF(E6485="","",IF(OR(E6485="Project Management",E6485="Project Support",E6485="Sprint Management",E6485="Sprint Support"),"NA",(((SUMIF(AD:AD,AD6485,H:H)/VLOOKUP(AD6485,[2]Formula!V:X,3,0))*VLOOKUP(AD6485,[2]Formula!V:X,2,0))*H6485)/SUMIF(AD:AD,AD6485,H:H)))</f>
        <v/>
      </c>
      <c r="L6485" s="38" t="str">
        <f t="shared" si="607"/>
        <v/>
      </c>
      <c r="M6485" s="38" t="str">
        <f t="shared" si="608"/>
        <v/>
      </c>
      <c r="N6485" s="38" t="str">
        <f t="shared" si="610"/>
        <v/>
      </c>
      <c r="O6485" s="38" t="str">
        <f t="shared" si="606"/>
        <v/>
      </c>
      <c r="P6485" s="39" t="str">
        <f t="shared" si="611"/>
        <v/>
      </c>
      <c r="AC6485" s="42" t="str">
        <f>IF(B6485="","",VLOOKUP(B6485,[2]Formula!B:C,2,0))</f>
        <v/>
      </c>
      <c r="AD6485" s="43" t="str">
        <f t="shared" si="609"/>
        <v/>
      </c>
    </row>
    <row r="6486" spans="1:30" x14ac:dyDescent="0.25">
      <c r="A6486" s="64"/>
      <c r="B6486" s="64"/>
      <c r="C6486" s="66"/>
      <c r="D6486" s="67"/>
      <c r="E6486" s="64"/>
      <c r="F6486" s="64"/>
      <c r="G6486" s="37" t="str">
        <f>IF(E6486="","",IF(OR(E6486="Project Management",E6486="Project Support",E6486="Sprint Management",E6486="Sprint Support"),"NA",ROUND((((VLOOKUP(AD6486,[2]Formula!V:X,3,0)))-SUMIF(AD:AD,AD6486,H:H)),2)))</f>
        <v/>
      </c>
      <c r="H6486" s="71"/>
      <c r="I6486" s="72"/>
      <c r="J6486" s="72"/>
      <c r="K6486" s="38" t="str">
        <f>IF(E6486="","",IF(OR(E6486="Project Management",E6486="Project Support",E6486="Sprint Management",E6486="Sprint Support"),"NA",(((SUMIF(AD:AD,AD6486,H:H)/VLOOKUP(AD6486,[2]Formula!V:X,3,0))*VLOOKUP(AD6486,[2]Formula!V:X,2,0))*H6486)/SUMIF(AD:AD,AD6486,H:H)))</f>
        <v/>
      </c>
      <c r="L6486" s="38" t="str">
        <f t="shared" si="607"/>
        <v/>
      </c>
      <c r="M6486" s="38" t="str">
        <f t="shared" si="608"/>
        <v/>
      </c>
      <c r="N6486" s="38" t="str">
        <f t="shared" si="610"/>
        <v/>
      </c>
      <c r="O6486" s="38" t="str">
        <f t="shared" si="606"/>
        <v/>
      </c>
      <c r="P6486" s="39" t="str">
        <f t="shared" si="611"/>
        <v/>
      </c>
      <c r="AC6486" s="42" t="str">
        <f>IF(B6486="","",VLOOKUP(B6486,[2]Formula!B:C,2,0))</f>
        <v/>
      </c>
      <c r="AD6486" s="43" t="str">
        <f t="shared" si="609"/>
        <v/>
      </c>
    </row>
    <row r="6487" spans="1:30" x14ac:dyDescent="0.25">
      <c r="A6487" s="64"/>
      <c r="B6487" s="64"/>
      <c r="C6487" s="66"/>
      <c r="D6487" s="67"/>
      <c r="E6487" s="64"/>
      <c r="F6487" s="64"/>
      <c r="G6487" s="37" t="str">
        <f>IF(E6487="","",IF(OR(E6487="Project Management",E6487="Project Support",E6487="Sprint Management",E6487="Sprint Support"),"NA",ROUND((((VLOOKUP(AD6487,[2]Formula!V:X,3,0)))-SUMIF(AD:AD,AD6487,H:H)),2)))</f>
        <v/>
      </c>
      <c r="H6487" s="71"/>
      <c r="I6487" s="72"/>
      <c r="J6487" s="72"/>
      <c r="K6487" s="38" t="str">
        <f>IF(E6487="","",IF(OR(E6487="Project Management",E6487="Project Support",E6487="Sprint Management",E6487="Sprint Support"),"NA",(((SUMIF(AD:AD,AD6487,H:H)/VLOOKUP(AD6487,[2]Formula!V:X,3,0))*VLOOKUP(AD6487,[2]Formula!V:X,2,0))*H6487)/SUMIF(AD:AD,AD6487,H:H)))</f>
        <v/>
      </c>
      <c r="L6487" s="38" t="str">
        <f t="shared" si="607"/>
        <v/>
      </c>
      <c r="M6487" s="38" t="str">
        <f t="shared" si="608"/>
        <v/>
      </c>
      <c r="N6487" s="38" t="str">
        <f t="shared" si="610"/>
        <v/>
      </c>
      <c r="O6487" s="38" t="str">
        <f t="shared" si="606"/>
        <v/>
      </c>
      <c r="P6487" s="39" t="str">
        <f t="shared" si="611"/>
        <v/>
      </c>
      <c r="AC6487" s="42" t="str">
        <f>IF(B6487="","",VLOOKUP(B6487,[2]Formula!B:C,2,0))</f>
        <v/>
      </c>
      <c r="AD6487" s="43" t="str">
        <f t="shared" si="609"/>
        <v/>
      </c>
    </row>
    <row r="6488" spans="1:30" x14ac:dyDescent="0.25">
      <c r="A6488" s="64"/>
      <c r="B6488" s="64"/>
      <c r="C6488" s="66"/>
      <c r="D6488" s="67"/>
      <c r="E6488" s="64"/>
      <c r="F6488" s="64"/>
      <c r="G6488" s="37" t="str">
        <f>IF(E6488="","",IF(OR(E6488="Project Management",E6488="Project Support",E6488="Sprint Management",E6488="Sprint Support"),"NA",ROUND((((VLOOKUP(AD6488,[2]Formula!V:X,3,0)))-SUMIF(AD:AD,AD6488,H:H)),2)))</f>
        <v/>
      </c>
      <c r="H6488" s="71"/>
      <c r="I6488" s="72"/>
      <c r="J6488" s="72"/>
      <c r="K6488" s="38" t="str">
        <f>IF(E6488="","",IF(OR(E6488="Project Management",E6488="Project Support",E6488="Sprint Management",E6488="Sprint Support"),"NA",(((SUMIF(AD:AD,AD6488,H:H)/VLOOKUP(AD6488,[2]Formula!V:X,3,0))*VLOOKUP(AD6488,[2]Formula!V:X,2,0))*H6488)/SUMIF(AD:AD,AD6488,H:H)))</f>
        <v/>
      </c>
      <c r="L6488" s="38" t="str">
        <f t="shared" si="607"/>
        <v/>
      </c>
      <c r="M6488" s="38" t="str">
        <f t="shared" si="608"/>
        <v/>
      </c>
      <c r="N6488" s="38" t="str">
        <f t="shared" si="610"/>
        <v/>
      </c>
      <c r="O6488" s="38" t="str">
        <f t="shared" si="606"/>
        <v/>
      </c>
      <c r="P6488" s="39" t="str">
        <f t="shared" si="611"/>
        <v/>
      </c>
      <c r="AC6488" s="42" t="str">
        <f>IF(B6488="","",VLOOKUP(B6488,[2]Formula!B:C,2,0))</f>
        <v/>
      </c>
      <c r="AD6488" s="43" t="str">
        <f t="shared" si="609"/>
        <v/>
      </c>
    </row>
    <row r="6489" spans="1:30" x14ac:dyDescent="0.25">
      <c r="A6489" s="64"/>
      <c r="B6489" s="64"/>
      <c r="C6489" s="66"/>
      <c r="D6489" s="67"/>
      <c r="E6489" s="64"/>
      <c r="F6489" s="64"/>
      <c r="G6489" s="37" t="str">
        <f>IF(E6489="","",IF(OR(E6489="Project Management",E6489="Project Support",E6489="Sprint Management",E6489="Sprint Support"),"NA",ROUND((((VLOOKUP(AD6489,[2]Formula!V:X,3,0)))-SUMIF(AD:AD,AD6489,H:H)),2)))</f>
        <v/>
      </c>
      <c r="H6489" s="71"/>
      <c r="I6489" s="72"/>
      <c r="J6489" s="72"/>
      <c r="K6489" s="38" t="str">
        <f>IF(E6489="","",IF(OR(E6489="Project Management",E6489="Project Support",E6489="Sprint Management",E6489="Sprint Support"),"NA",(((SUMIF(AD:AD,AD6489,H:H)/VLOOKUP(AD6489,[2]Formula!V:X,3,0))*VLOOKUP(AD6489,[2]Formula!V:X,2,0))*H6489)/SUMIF(AD:AD,AD6489,H:H)))</f>
        <v/>
      </c>
      <c r="L6489" s="38" t="str">
        <f t="shared" si="607"/>
        <v/>
      </c>
      <c r="M6489" s="38" t="str">
        <f t="shared" si="608"/>
        <v/>
      </c>
      <c r="N6489" s="38" t="str">
        <f t="shared" si="610"/>
        <v/>
      </c>
      <c r="O6489" s="38" t="str">
        <f t="shared" si="606"/>
        <v/>
      </c>
      <c r="P6489" s="39" t="str">
        <f t="shared" si="611"/>
        <v/>
      </c>
      <c r="AC6489" s="42" t="str">
        <f>IF(B6489="","",VLOOKUP(B6489,[2]Formula!B:C,2,0))</f>
        <v/>
      </c>
      <c r="AD6489" s="43" t="str">
        <f t="shared" si="609"/>
        <v/>
      </c>
    </row>
    <row r="6490" spans="1:30" x14ac:dyDescent="0.25">
      <c r="A6490" s="64"/>
      <c r="B6490" s="64"/>
      <c r="C6490" s="66"/>
      <c r="D6490" s="67"/>
      <c r="E6490" s="64"/>
      <c r="F6490" s="64"/>
      <c r="G6490" s="37" t="str">
        <f>IF(E6490="","",IF(OR(E6490="Project Management",E6490="Project Support",E6490="Sprint Management",E6490="Sprint Support"),"NA",ROUND((((VLOOKUP(AD6490,[2]Formula!V:X,3,0)))-SUMIF(AD:AD,AD6490,H:H)),2)))</f>
        <v/>
      </c>
      <c r="H6490" s="71"/>
      <c r="I6490" s="72"/>
      <c r="J6490" s="72"/>
      <c r="K6490" s="38" t="str">
        <f>IF(E6490="","",IF(OR(E6490="Project Management",E6490="Project Support",E6490="Sprint Management",E6490="Sprint Support"),"NA",(((SUMIF(AD:AD,AD6490,H:H)/VLOOKUP(AD6490,[2]Formula!V:X,3,0))*VLOOKUP(AD6490,[2]Formula!V:X,2,0))*H6490)/SUMIF(AD:AD,AD6490,H:H)))</f>
        <v/>
      </c>
      <c r="L6490" s="38" t="str">
        <f t="shared" si="607"/>
        <v/>
      </c>
      <c r="M6490" s="38" t="str">
        <f t="shared" si="608"/>
        <v/>
      </c>
      <c r="N6490" s="38" t="str">
        <f t="shared" si="610"/>
        <v/>
      </c>
      <c r="O6490" s="38" t="str">
        <f t="shared" si="606"/>
        <v/>
      </c>
      <c r="P6490" s="39" t="str">
        <f t="shared" si="611"/>
        <v/>
      </c>
      <c r="AC6490" s="42" t="str">
        <f>IF(B6490="","",VLOOKUP(B6490,[2]Formula!B:C,2,0))</f>
        <v/>
      </c>
      <c r="AD6490" s="43" t="str">
        <f t="shared" si="609"/>
        <v/>
      </c>
    </row>
    <row r="6491" spans="1:30" x14ac:dyDescent="0.25">
      <c r="A6491" s="64"/>
      <c r="B6491" s="64"/>
      <c r="C6491" s="66"/>
      <c r="D6491" s="67"/>
      <c r="E6491" s="64"/>
      <c r="F6491" s="64"/>
      <c r="G6491" s="37" t="str">
        <f>IF(E6491="","",IF(OR(E6491="Project Management",E6491="Project Support",E6491="Sprint Management",E6491="Sprint Support"),"NA",ROUND((((VLOOKUP(AD6491,[2]Formula!V:X,3,0)))-SUMIF(AD:AD,AD6491,H:H)),2)))</f>
        <v/>
      </c>
      <c r="H6491" s="71"/>
      <c r="I6491" s="72"/>
      <c r="J6491" s="72"/>
      <c r="K6491" s="38" t="str">
        <f>IF(E6491="","",IF(OR(E6491="Project Management",E6491="Project Support",E6491="Sprint Management",E6491="Sprint Support"),"NA",(((SUMIF(AD:AD,AD6491,H:H)/VLOOKUP(AD6491,[2]Formula!V:X,3,0))*VLOOKUP(AD6491,[2]Formula!V:X,2,0))*H6491)/SUMIF(AD:AD,AD6491,H:H)))</f>
        <v/>
      </c>
      <c r="L6491" s="38" t="str">
        <f t="shared" si="607"/>
        <v/>
      </c>
      <c r="M6491" s="38" t="str">
        <f t="shared" si="608"/>
        <v/>
      </c>
      <c r="N6491" s="38" t="str">
        <f t="shared" si="610"/>
        <v/>
      </c>
      <c r="O6491" s="38" t="str">
        <f t="shared" si="606"/>
        <v/>
      </c>
      <c r="P6491" s="39" t="str">
        <f t="shared" si="611"/>
        <v/>
      </c>
      <c r="AC6491" s="42" t="str">
        <f>IF(B6491="","",VLOOKUP(B6491,[2]Formula!B:C,2,0))</f>
        <v/>
      </c>
      <c r="AD6491" s="43" t="str">
        <f t="shared" si="609"/>
        <v/>
      </c>
    </row>
    <row r="6492" spans="1:30" x14ac:dyDescent="0.25">
      <c r="A6492" s="64"/>
      <c r="B6492" s="64"/>
      <c r="C6492" s="66"/>
      <c r="D6492" s="67"/>
      <c r="E6492" s="64"/>
      <c r="F6492" s="64"/>
      <c r="G6492" s="37" t="str">
        <f>IF(E6492="","",IF(OR(E6492="Project Management",E6492="Project Support",E6492="Sprint Management",E6492="Sprint Support"),"NA",ROUND((((VLOOKUP(AD6492,[2]Formula!V:X,3,0)))-SUMIF(AD:AD,AD6492,H:H)),2)))</f>
        <v/>
      </c>
      <c r="H6492" s="71"/>
      <c r="I6492" s="72"/>
      <c r="J6492" s="72"/>
      <c r="K6492" s="38" t="str">
        <f>IF(E6492="","",IF(OR(E6492="Project Management",E6492="Project Support",E6492="Sprint Management",E6492="Sprint Support"),"NA",(((SUMIF(AD:AD,AD6492,H:H)/VLOOKUP(AD6492,[2]Formula!V:X,3,0))*VLOOKUP(AD6492,[2]Formula!V:X,2,0))*H6492)/SUMIF(AD:AD,AD6492,H:H)))</f>
        <v/>
      </c>
      <c r="L6492" s="38" t="str">
        <f t="shared" si="607"/>
        <v/>
      </c>
      <c r="M6492" s="38" t="str">
        <f t="shared" si="608"/>
        <v/>
      </c>
      <c r="N6492" s="38" t="str">
        <f t="shared" si="610"/>
        <v/>
      </c>
      <c r="O6492" s="38" t="str">
        <f t="shared" si="606"/>
        <v/>
      </c>
      <c r="P6492" s="39" t="str">
        <f t="shared" si="611"/>
        <v/>
      </c>
      <c r="AC6492" s="42" t="str">
        <f>IF(B6492="","",VLOOKUP(B6492,[2]Formula!B:C,2,0))</f>
        <v/>
      </c>
      <c r="AD6492" s="43" t="str">
        <f t="shared" si="609"/>
        <v/>
      </c>
    </row>
    <row r="6493" spans="1:30" x14ac:dyDescent="0.25">
      <c r="A6493" s="64"/>
      <c r="B6493" s="64"/>
      <c r="C6493" s="66"/>
      <c r="D6493" s="67"/>
      <c r="E6493" s="64"/>
      <c r="F6493" s="64"/>
      <c r="G6493" s="37" t="str">
        <f>IF(E6493="","",IF(OR(E6493="Project Management",E6493="Project Support",E6493="Sprint Management",E6493="Sprint Support"),"NA",ROUND((((VLOOKUP(AD6493,[2]Formula!V:X,3,0)))-SUMIF(AD:AD,AD6493,H:H)),2)))</f>
        <v/>
      </c>
      <c r="H6493" s="71"/>
      <c r="I6493" s="72"/>
      <c r="J6493" s="72"/>
      <c r="K6493" s="38" t="str">
        <f>IF(E6493="","",IF(OR(E6493="Project Management",E6493="Project Support",E6493="Sprint Management",E6493="Sprint Support"),"NA",(((SUMIF(AD:AD,AD6493,H:H)/VLOOKUP(AD6493,[2]Formula!V:X,3,0))*VLOOKUP(AD6493,[2]Formula!V:X,2,0))*H6493)/SUMIF(AD:AD,AD6493,H:H)))</f>
        <v/>
      </c>
      <c r="L6493" s="38" t="str">
        <f t="shared" si="607"/>
        <v/>
      </c>
      <c r="M6493" s="38" t="str">
        <f t="shared" si="608"/>
        <v/>
      </c>
      <c r="N6493" s="38" t="str">
        <f t="shared" si="610"/>
        <v/>
      </c>
      <c r="O6493" s="38" t="str">
        <f t="shared" si="606"/>
        <v/>
      </c>
      <c r="P6493" s="39" t="str">
        <f t="shared" si="611"/>
        <v/>
      </c>
      <c r="AC6493" s="42" t="str">
        <f>IF(B6493="","",VLOOKUP(B6493,[2]Formula!B:C,2,0))</f>
        <v/>
      </c>
      <c r="AD6493" s="43" t="str">
        <f t="shared" si="609"/>
        <v/>
      </c>
    </row>
    <row r="6494" spans="1:30" x14ac:dyDescent="0.25">
      <c r="A6494" s="64"/>
      <c r="B6494" s="64"/>
      <c r="C6494" s="66"/>
      <c r="D6494" s="67"/>
      <c r="E6494" s="64"/>
      <c r="F6494" s="64"/>
      <c r="G6494" s="37" t="str">
        <f>IF(E6494="","",IF(OR(E6494="Project Management",E6494="Project Support",E6494="Sprint Management",E6494="Sprint Support"),"NA",ROUND((((VLOOKUP(AD6494,[2]Formula!V:X,3,0)))-SUMIF(AD:AD,AD6494,H:H)),2)))</f>
        <v/>
      </c>
      <c r="H6494" s="71"/>
      <c r="I6494" s="72"/>
      <c r="J6494" s="72"/>
      <c r="K6494" s="38" t="str">
        <f>IF(E6494="","",IF(OR(E6494="Project Management",E6494="Project Support",E6494="Sprint Management",E6494="Sprint Support"),"NA",(((SUMIF(AD:AD,AD6494,H:H)/VLOOKUP(AD6494,[2]Formula!V:X,3,0))*VLOOKUP(AD6494,[2]Formula!V:X,2,0))*H6494)/SUMIF(AD:AD,AD6494,H:H)))</f>
        <v/>
      </c>
      <c r="L6494" s="38" t="str">
        <f t="shared" si="607"/>
        <v/>
      </c>
      <c r="M6494" s="38" t="str">
        <f t="shared" si="608"/>
        <v/>
      </c>
      <c r="N6494" s="38" t="str">
        <f t="shared" si="610"/>
        <v/>
      </c>
      <c r="O6494" s="38" t="str">
        <f t="shared" si="606"/>
        <v/>
      </c>
      <c r="P6494" s="39" t="str">
        <f t="shared" si="611"/>
        <v/>
      </c>
      <c r="AC6494" s="42" t="str">
        <f>IF(B6494="","",VLOOKUP(B6494,[2]Formula!B:C,2,0))</f>
        <v/>
      </c>
      <c r="AD6494" s="43" t="str">
        <f t="shared" si="609"/>
        <v/>
      </c>
    </row>
    <row r="6495" spans="1:30" x14ac:dyDescent="0.25">
      <c r="A6495" s="64"/>
      <c r="B6495" s="64"/>
      <c r="C6495" s="66"/>
      <c r="D6495" s="67"/>
      <c r="E6495" s="64"/>
      <c r="F6495" s="64"/>
      <c r="G6495" s="37" t="str">
        <f>IF(E6495="","",IF(OR(E6495="Project Management",E6495="Project Support",E6495="Sprint Management",E6495="Sprint Support"),"NA",ROUND((((VLOOKUP(AD6495,[2]Formula!V:X,3,0)))-SUMIF(AD:AD,AD6495,H:H)),2)))</f>
        <v/>
      </c>
      <c r="H6495" s="71"/>
      <c r="I6495" s="72"/>
      <c r="J6495" s="72"/>
      <c r="K6495" s="38" t="str">
        <f>IF(E6495="","",IF(OR(E6495="Project Management",E6495="Project Support",E6495="Sprint Management",E6495="Sprint Support"),"NA",(((SUMIF(AD:AD,AD6495,H:H)/VLOOKUP(AD6495,[2]Formula!V:X,3,0))*VLOOKUP(AD6495,[2]Formula!V:X,2,0))*H6495)/SUMIF(AD:AD,AD6495,H:H)))</f>
        <v/>
      </c>
      <c r="L6495" s="38" t="str">
        <f t="shared" si="607"/>
        <v/>
      </c>
      <c r="M6495" s="38" t="str">
        <f t="shared" si="608"/>
        <v/>
      </c>
      <c r="N6495" s="38" t="str">
        <f t="shared" si="610"/>
        <v/>
      </c>
      <c r="O6495" s="38" t="str">
        <f t="shared" si="606"/>
        <v/>
      </c>
      <c r="P6495" s="39" t="str">
        <f t="shared" si="611"/>
        <v/>
      </c>
      <c r="AC6495" s="42" t="str">
        <f>IF(B6495="","",VLOOKUP(B6495,[2]Formula!B:C,2,0))</f>
        <v/>
      </c>
      <c r="AD6495" s="43" t="str">
        <f t="shared" si="609"/>
        <v/>
      </c>
    </row>
    <row r="6496" spans="1:30" x14ac:dyDescent="0.25">
      <c r="A6496" s="64"/>
      <c r="B6496" s="64"/>
      <c r="C6496" s="66"/>
      <c r="D6496" s="67"/>
      <c r="E6496" s="64"/>
      <c r="F6496" s="64"/>
      <c r="G6496" s="37" t="str">
        <f>IF(E6496="","",IF(OR(E6496="Project Management",E6496="Project Support",E6496="Sprint Management",E6496="Sprint Support"),"NA",ROUND((((VLOOKUP(AD6496,[2]Formula!V:X,3,0)))-SUMIF(AD:AD,AD6496,H:H)),2)))</f>
        <v/>
      </c>
      <c r="H6496" s="71"/>
      <c r="I6496" s="72"/>
      <c r="J6496" s="72"/>
      <c r="K6496" s="38" t="str">
        <f>IF(E6496="","",IF(OR(E6496="Project Management",E6496="Project Support",E6496="Sprint Management",E6496="Sprint Support"),"NA",(((SUMIF(AD:AD,AD6496,H:H)/VLOOKUP(AD6496,[2]Formula!V:X,3,0))*VLOOKUP(AD6496,[2]Formula!V:X,2,0))*H6496)/SUMIF(AD:AD,AD6496,H:H)))</f>
        <v/>
      </c>
      <c r="L6496" s="38" t="str">
        <f t="shared" si="607"/>
        <v/>
      </c>
      <c r="M6496" s="38" t="str">
        <f t="shared" si="608"/>
        <v/>
      </c>
      <c r="N6496" s="38" t="str">
        <f t="shared" si="610"/>
        <v/>
      </c>
      <c r="O6496" s="38" t="str">
        <f t="shared" si="606"/>
        <v/>
      </c>
      <c r="P6496" s="39" t="str">
        <f t="shared" si="611"/>
        <v/>
      </c>
      <c r="AC6496" s="42" t="str">
        <f>IF(B6496="","",VLOOKUP(B6496,[2]Formula!B:C,2,0))</f>
        <v/>
      </c>
      <c r="AD6496" s="43" t="str">
        <f t="shared" si="609"/>
        <v/>
      </c>
    </row>
    <row r="6497" spans="1:30" x14ac:dyDescent="0.25">
      <c r="A6497" s="64"/>
      <c r="B6497" s="64"/>
      <c r="C6497" s="66"/>
      <c r="D6497" s="67"/>
      <c r="E6497" s="64"/>
      <c r="F6497" s="64"/>
      <c r="G6497" s="37" t="str">
        <f>IF(E6497="","",IF(OR(E6497="Project Management",E6497="Project Support",E6497="Sprint Management",E6497="Sprint Support"),"NA",ROUND((((VLOOKUP(AD6497,[2]Formula!V:X,3,0)))-SUMIF(AD:AD,AD6497,H:H)),2)))</f>
        <v/>
      </c>
      <c r="H6497" s="71"/>
      <c r="I6497" s="72"/>
      <c r="J6497" s="72"/>
      <c r="K6497" s="38" t="str">
        <f>IF(E6497="","",IF(OR(E6497="Project Management",E6497="Project Support",E6497="Sprint Management",E6497="Sprint Support"),"NA",(((SUMIF(AD:AD,AD6497,H:H)/VLOOKUP(AD6497,[2]Formula!V:X,3,0))*VLOOKUP(AD6497,[2]Formula!V:X,2,0))*H6497)/SUMIF(AD:AD,AD6497,H:H)))</f>
        <v/>
      </c>
      <c r="L6497" s="38" t="str">
        <f t="shared" si="607"/>
        <v/>
      </c>
      <c r="M6497" s="38" t="str">
        <f t="shared" si="608"/>
        <v/>
      </c>
      <c r="N6497" s="38" t="str">
        <f t="shared" si="610"/>
        <v/>
      </c>
      <c r="O6497" s="38" t="str">
        <f t="shared" si="606"/>
        <v/>
      </c>
      <c r="P6497" s="39" t="str">
        <f t="shared" si="611"/>
        <v/>
      </c>
      <c r="AC6497" s="42" t="str">
        <f>IF(B6497="","",VLOOKUP(B6497,[2]Formula!B:C,2,0))</f>
        <v/>
      </c>
      <c r="AD6497" s="43" t="str">
        <f t="shared" si="609"/>
        <v/>
      </c>
    </row>
    <row r="6498" spans="1:30" x14ac:dyDescent="0.25">
      <c r="A6498" s="64"/>
      <c r="B6498" s="64"/>
      <c r="C6498" s="66"/>
      <c r="D6498" s="67"/>
      <c r="E6498" s="64"/>
      <c r="F6498" s="64"/>
      <c r="G6498" s="37" t="str">
        <f>IF(E6498="","",IF(OR(E6498="Project Management",E6498="Project Support",E6498="Sprint Management",E6498="Sprint Support"),"NA",ROUND((((VLOOKUP(AD6498,[2]Formula!V:X,3,0)))-SUMIF(AD:AD,AD6498,H:H)),2)))</f>
        <v/>
      </c>
      <c r="H6498" s="71"/>
      <c r="I6498" s="72"/>
      <c r="J6498" s="72"/>
      <c r="K6498" s="38" t="str">
        <f>IF(E6498="","",IF(OR(E6498="Project Management",E6498="Project Support",E6498="Sprint Management",E6498="Sprint Support"),"NA",(((SUMIF(AD:AD,AD6498,H:H)/VLOOKUP(AD6498,[2]Formula!V:X,3,0))*VLOOKUP(AD6498,[2]Formula!V:X,2,0))*H6498)/SUMIF(AD:AD,AD6498,H:H)))</f>
        <v/>
      </c>
      <c r="L6498" s="38" t="str">
        <f t="shared" si="607"/>
        <v/>
      </c>
      <c r="M6498" s="38" t="str">
        <f t="shared" si="608"/>
        <v/>
      </c>
      <c r="N6498" s="38" t="str">
        <f t="shared" si="610"/>
        <v/>
      </c>
      <c r="O6498" s="38" t="str">
        <f t="shared" si="606"/>
        <v/>
      </c>
      <c r="P6498" s="39" t="str">
        <f t="shared" si="611"/>
        <v/>
      </c>
      <c r="AC6498" s="42" t="str">
        <f>IF(B6498="","",VLOOKUP(B6498,[2]Formula!B:C,2,0))</f>
        <v/>
      </c>
      <c r="AD6498" s="43" t="str">
        <f t="shared" si="609"/>
        <v/>
      </c>
    </row>
    <row r="6499" spans="1:30" x14ac:dyDescent="0.25">
      <c r="A6499" s="64"/>
      <c r="B6499" s="64"/>
      <c r="C6499" s="66"/>
      <c r="D6499" s="67"/>
      <c r="E6499" s="64"/>
      <c r="F6499" s="64"/>
      <c r="G6499" s="37" t="str">
        <f>IF(E6499="","",IF(OR(E6499="Project Management",E6499="Project Support",E6499="Sprint Management",E6499="Sprint Support"),"NA",ROUND((((VLOOKUP(AD6499,[2]Formula!V:X,3,0)))-SUMIF(AD:AD,AD6499,H:H)),2)))</f>
        <v/>
      </c>
      <c r="H6499" s="71"/>
      <c r="I6499" s="72"/>
      <c r="J6499" s="72"/>
      <c r="K6499" s="38" t="str">
        <f>IF(E6499="","",IF(OR(E6499="Project Management",E6499="Project Support",E6499="Sprint Management",E6499="Sprint Support"),"NA",(((SUMIF(AD:AD,AD6499,H:H)/VLOOKUP(AD6499,[2]Formula!V:X,3,0))*VLOOKUP(AD6499,[2]Formula!V:X,2,0))*H6499)/SUMIF(AD:AD,AD6499,H:H)))</f>
        <v/>
      </c>
      <c r="L6499" s="38" t="str">
        <f t="shared" si="607"/>
        <v/>
      </c>
      <c r="M6499" s="38" t="str">
        <f t="shared" si="608"/>
        <v/>
      </c>
      <c r="N6499" s="38" t="str">
        <f t="shared" si="610"/>
        <v/>
      </c>
      <c r="O6499" s="38" t="str">
        <f t="shared" si="606"/>
        <v/>
      </c>
      <c r="P6499" s="39" t="str">
        <f t="shared" si="611"/>
        <v/>
      </c>
      <c r="AC6499" s="42" t="str">
        <f>IF(B6499="","",VLOOKUP(B6499,[2]Formula!B:C,2,0))</f>
        <v/>
      </c>
      <c r="AD6499" s="43" t="str">
        <f t="shared" si="609"/>
        <v/>
      </c>
    </row>
    <row r="6500" spans="1:30" x14ac:dyDescent="0.25">
      <c r="A6500" s="64"/>
      <c r="B6500" s="64"/>
      <c r="C6500" s="66"/>
      <c r="D6500" s="67"/>
      <c r="E6500" s="64"/>
      <c r="F6500" s="64"/>
      <c r="G6500" s="37" t="str">
        <f>IF(E6500="","",IF(OR(E6500="Project Management",E6500="Project Support",E6500="Sprint Management",E6500="Sprint Support"),"NA",ROUND((((VLOOKUP(AD6500,[2]Formula!V:X,3,0)))-SUMIF(AD:AD,AD6500,H:H)),2)))</f>
        <v/>
      </c>
      <c r="H6500" s="71"/>
      <c r="I6500" s="72"/>
      <c r="J6500" s="72"/>
      <c r="K6500" s="38" t="str">
        <f>IF(E6500="","",IF(OR(E6500="Project Management",E6500="Project Support",E6500="Sprint Management",E6500="Sprint Support"),"NA",(((SUMIF(AD:AD,AD6500,H:H)/VLOOKUP(AD6500,[2]Formula!V:X,3,0))*VLOOKUP(AD6500,[2]Formula!V:X,2,0))*H6500)/SUMIF(AD:AD,AD6500,H:H)))</f>
        <v/>
      </c>
      <c r="L6500" s="38" t="str">
        <f t="shared" si="607"/>
        <v/>
      </c>
      <c r="M6500" s="38" t="str">
        <f t="shared" si="608"/>
        <v/>
      </c>
      <c r="N6500" s="38" t="str">
        <f t="shared" si="610"/>
        <v/>
      </c>
      <c r="O6500" s="38" t="str">
        <f t="shared" si="606"/>
        <v/>
      </c>
      <c r="P6500" s="39" t="str">
        <f t="shared" si="611"/>
        <v/>
      </c>
      <c r="AC6500" s="42" t="str">
        <f>IF(B6500="","",VLOOKUP(B6500,[2]Formula!B:C,2,0))</f>
        <v/>
      </c>
      <c r="AD6500" s="43" t="str">
        <f t="shared" si="609"/>
        <v/>
      </c>
    </row>
    <row r="6501" spans="1:30" x14ac:dyDescent="0.25">
      <c r="A6501" s="64"/>
      <c r="B6501" s="64"/>
      <c r="C6501" s="66"/>
      <c r="D6501" s="67"/>
      <c r="E6501" s="64"/>
      <c r="F6501" s="64"/>
      <c r="G6501" s="37" t="str">
        <f>IF(E6501="","",IF(OR(E6501="Project Management",E6501="Project Support",E6501="Sprint Management",E6501="Sprint Support"),"NA",ROUND((((VLOOKUP(AD6501,[2]Formula!V:X,3,0)))-SUMIF(AD:AD,AD6501,H:H)),2)))</f>
        <v/>
      </c>
      <c r="H6501" s="71"/>
      <c r="I6501" s="72"/>
      <c r="J6501" s="72"/>
      <c r="K6501" s="38" t="str">
        <f>IF(E6501="","",IF(OR(E6501="Project Management",E6501="Project Support",E6501="Sprint Management",E6501="Sprint Support"),"NA",(((SUMIF(AD:AD,AD6501,H:H)/VLOOKUP(AD6501,[2]Formula!V:X,3,0))*VLOOKUP(AD6501,[2]Formula!V:X,2,0))*H6501)/SUMIF(AD:AD,AD6501,H:H)))</f>
        <v/>
      </c>
      <c r="L6501" s="38" t="str">
        <f t="shared" si="607"/>
        <v/>
      </c>
      <c r="M6501" s="38" t="str">
        <f t="shared" si="608"/>
        <v/>
      </c>
      <c r="N6501" s="38" t="str">
        <f t="shared" si="610"/>
        <v/>
      </c>
      <c r="O6501" s="38" t="str">
        <f t="shared" si="606"/>
        <v/>
      </c>
      <c r="P6501" s="39" t="str">
        <f t="shared" si="611"/>
        <v/>
      </c>
      <c r="AC6501" s="42" t="str">
        <f>IF(B6501="","",VLOOKUP(B6501,[2]Formula!B:C,2,0))</f>
        <v/>
      </c>
      <c r="AD6501" s="43" t="str">
        <f t="shared" si="609"/>
        <v/>
      </c>
    </row>
    <row r="6502" spans="1:30" x14ac:dyDescent="0.25">
      <c r="A6502" s="64"/>
      <c r="B6502" s="64"/>
      <c r="C6502" s="66"/>
      <c r="D6502" s="67"/>
      <c r="E6502" s="64"/>
      <c r="F6502" s="64"/>
      <c r="G6502" s="37" t="str">
        <f>IF(E6502="","",IF(OR(E6502="Project Management",E6502="Project Support",E6502="Sprint Management",E6502="Sprint Support"),"NA",ROUND((((VLOOKUP(AD6502,[2]Formula!V:X,3,0)))-SUMIF(AD:AD,AD6502,H:H)),2)))</f>
        <v/>
      </c>
      <c r="H6502" s="71"/>
      <c r="I6502" s="72"/>
      <c r="J6502" s="72"/>
      <c r="K6502" s="38" t="str">
        <f>IF(E6502="","",IF(OR(E6502="Project Management",E6502="Project Support",E6502="Sprint Management",E6502="Sprint Support"),"NA",(((SUMIF(AD:AD,AD6502,H:H)/VLOOKUP(AD6502,[2]Formula!V:X,3,0))*VLOOKUP(AD6502,[2]Formula!V:X,2,0))*H6502)/SUMIF(AD:AD,AD6502,H:H)))</f>
        <v/>
      </c>
      <c r="L6502" s="38" t="str">
        <f t="shared" si="607"/>
        <v/>
      </c>
      <c r="M6502" s="38" t="str">
        <f t="shared" si="608"/>
        <v/>
      </c>
      <c r="N6502" s="38" t="str">
        <f t="shared" si="610"/>
        <v/>
      </c>
      <c r="O6502" s="38" t="str">
        <f t="shared" si="606"/>
        <v/>
      </c>
      <c r="P6502" s="39" t="str">
        <f t="shared" si="611"/>
        <v/>
      </c>
      <c r="AC6502" s="42" t="str">
        <f>IF(B6502="","",VLOOKUP(B6502,[2]Formula!B:C,2,0))</f>
        <v/>
      </c>
      <c r="AD6502" s="43" t="str">
        <f t="shared" si="609"/>
        <v/>
      </c>
    </row>
    <row r="6503" spans="1:30" x14ac:dyDescent="0.25">
      <c r="A6503" s="64"/>
      <c r="B6503" s="64"/>
      <c r="C6503" s="66"/>
      <c r="D6503" s="67"/>
      <c r="E6503" s="64"/>
      <c r="F6503" s="64"/>
      <c r="G6503" s="37" t="str">
        <f>IF(E6503="","",IF(OR(E6503="Project Management",E6503="Project Support",E6503="Sprint Management",E6503="Sprint Support"),"NA",ROUND((((VLOOKUP(AD6503,[2]Formula!V:X,3,0)))-SUMIF(AD:AD,AD6503,H:H)),2)))</f>
        <v/>
      </c>
      <c r="H6503" s="71"/>
      <c r="I6503" s="72"/>
      <c r="J6503" s="72"/>
      <c r="K6503" s="38" t="str">
        <f>IF(E6503="","",IF(OR(E6503="Project Management",E6503="Project Support",E6503="Sprint Management",E6503="Sprint Support"),"NA",(((SUMIF(AD:AD,AD6503,H:H)/VLOOKUP(AD6503,[2]Formula!V:X,3,0))*VLOOKUP(AD6503,[2]Formula!V:X,2,0))*H6503)/SUMIF(AD:AD,AD6503,H:H)))</f>
        <v/>
      </c>
      <c r="L6503" s="38" t="str">
        <f t="shared" si="607"/>
        <v/>
      </c>
      <c r="M6503" s="38" t="str">
        <f t="shared" si="608"/>
        <v/>
      </c>
      <c r="N6503" s="38" t="str">
        <f t="shared" si="610"/>
        <v/>
      </c>
      <c r="O6503" s="38" t="str">
        <f t="shared" si="606"/>
        <v/>
      </c>
      <c r="P6503" s="39" t="str">
        <f t="shared" si="611"/>
        <v/>
      </c>
      <c r="AC6503" s="42" t="str">
        <f>IF(B6503="","",VLOOKUP(B6503,[2]Formula!B:C,2,0))</f>
        <v/>
      </c>
      <c r="AD6503" s="43" t="str">
        <f t="shared" si="609"/>
        <v/>
      </c>
    </row>
    <row r="6504" spans="1:30" x14ac:dyDescent="0.25">
      <c r="A6504" s="64"/>
      <c r="B6504" s="64"/>
      <c r="C6504" s="66"/>
      <c r="D6504" s="67"/>
      <c r="E6504" s="64"/>
      <c r="F6504" s="64"/>
      <c r="G6504" s="37" t="str">
        <f>IF(E6504="","",IF(OR(E6504="Project Management",E6504="Project Support",E6504="Sprint Management",E6504="Sprint Support"),"NA",ROUND((((VLOOKUP(AD6504,[2]Formula!V:X,3,0)))-SUMIF(AD:AD,AD6504,H:H)),2)))</f>
        <v/>
      </c>
      <c r="H6504" s="71"/>
      <c r="I6504" s="72"/>
      <c r="J6504" s="72"/>
      <c r="K6504" s="38" t="str">
        <f>IF(E6504="","",IF(OR(E6504="Project Management",E6504="Project Support",E6504="Sprint Management",E6504="Sprint Support"),"NA",(((SUMIF(AD:AD,AD6504,H:H)/VLOOKUP(AD6504,[2]Formula!V:X,3,0))*VLOOKUP(AD6504,[2]Formula!V:X,2,0))*H6504)/SUMIF(AD:AD,AD6504,H:H)))</f>
        <v/>
      </c>
      <c r="L6504" s="38" t="str">
        <f t="shared" si="607"/>
        <v/>
      </c>
      <c r="M6504" s="38" t="str">
        <f t="shared" si="608"/>
        <v/>
      </c>
      <c r="N6504" s="38" t="str">
        <f t="shared" si="610"/>
        <v/>
      </c>
      <c r="O6504" s="38" t="str">
        <f t="shared" si="606"/>
        <v/>
      </c>
      <c r="P6504" s="39" t="str">
        <f t="shared" si="611"/>
        <v/>
      </c>
      <c r="AC6504" s="42" t="str">
        <f>IF(B6504="","",VLOOKUP(B6504,[2]Formula!B:C,2,0))</f>
        <v/>
      </c>
      <c r="AD6504" s="43" t="str">
        <f t="shared" si="609"/>
        <v/>
      </c>
    </row>
    <row r="6505" spans="1:30" x14ac:dyDescent="0.25">
      <c r="A6505" s="64"/>
      <c r="B6505" s="64"/>
      <c r="C6505" s="66"/>
      <c r="D6505" s="67"/>
      <c r="E6505" s="64"/>
      <c r="F6505" s="64"/>
      <c r="G6505" s="37" t="str">
        <f>IF(E6505="","",IF(OR(E6505="Project Management",E6505="Project Support",E6505="Sprint Management",E6505="Sprint Support"),"NA",ROUND((((VLOOKUP(AD6505,[2]Formula!V:X,3,0)))-SUMIF(AD:AD,AD6505,H:H)),2)))</f>
        <v/>
      </c>
      <c r="H6505" s="71"/>
      <c r="I6505" s="72"/>
      <c r="J6505" s="72"/>
      <c r="K6505" s="38" t="str">
        <f>IF(E6505="","",IF(OR(E6505="Project Management",E6505="Project Support",E6505="Sprint Management",E6505="Sprint Support"),"NA",(((SUMIF(AD:AD,AD6505,H:H)/VLOOKUP(AD6505,[2]Formula!V:X,3,0))*VLOOKUP(AD6505,[2]Formula!V:X,2,0))*H6505)/SUMIF(AD:AD,AD6505,H:H)))</f>
        <v/>
      </c>
      <c r="L6505" s="38" t="str">
        <f t="shared" si="607"/>
        <v/>
      </c>
      <c r="M6505" s="38" t="str">
        <f t="shared" si="608"/>
        <v/>
      </c>
      <c r="N6505" s="38" t="str">
        <f t="shared" si="610"/>
        <v/>
      </c>
      <c r="O6505" s="38" t="str">
        <f t="shared" si="606"/>
        <v/>
      </c>
      <c r="P6505" s="39" t="str">
        <f t="shared" si="611"/>
        <v/>
      </c>
      <c r="AC6505" s="42" t="str">
        <f>IF(B6505="","",VLOOKUP(B6505,[2]Formula!B:C,2,0))</f>
        <v/>
      </c>
      <c r="AD6505" s="43" t="str">
        <f t="shared" si="609"/>
        <v/>
      </c>
    </row>
    <row r="6506" spans="1:30" x14ac:dyDescent="0.25">
      <c r="A6506" s="64"/>
      <c r="B6506" s="64"/>
      <c r="C6506" s="66"/>
      <c r="D6506" s="67"/>
      <c r="E6506" s="64"/>
      <c r="F6506" s="64"/>
      <c r="G6506" s="37" t="str">
        <f>IF(E6506="","",IF(OR(E6506="Project Management",E6506="Project Support",E6506="Sprint Management",E6506="Sprint Support"),"NA",ROUND((((VLOOKUP(AD6506,[2]Formula!V:X,3,0)))-SUMIF(AD:AD,AD6506,H:H)),2)))</f>
        <v/>
      </c>
      <c r="H6506" s="71"/>
      <c r="I6506" s="72"/>
      <c r="J6506" s="72"/>
      <c r="K6506" s="38" t="str">
        <f>IF(E6506="","",IF(OR(E6506="Project Management",E6506="Project Support",E6506="Sprint Management",E6506="Sprint Support"),"NA",(((SUMIF(AD:AD,AD6506,H:H)/VLOOKUP(AD6506,[2]Formula!V:X,3,0))*VLOOKUP(AD6506,[2]Formula!V:X,2,0))*H6506)/SUMIF(AD:AD,AD6506,H:H)))</f>
        <v/>
      </c>
      <c r="L6506" s="38" t="str">
        <f t="shared" si="607"/>
        <v/>
      </c>
      <c r="M6506" s="38" t="str">
        <f t="shared" si="608"/>
        <v/>
      </c>
      <c r="N6506" s="38" t="str">
        <f t="shared" si="610"/>
        <v/>
      </c>
      <c r="O6506" s="38" t="str">
        <f t="shared" si="606"/>
        <v/>
      </c>
      <c r="P6506" s="39" t="str">
        <f t="shared" si="611"/>
        <v/>
      </c>
      <c r="AC6506" s="42" t="str">
        <f>IF(B6506="","",VLOOKUP(B6506,[2]Formula!B:C,2,0))</f>
        <v/>
      </c>
      <c r="AD6506" s="43" t="str">
        <f t="shared" si="609"/>
        <v/>
      </c>
    </row>
    <row r="6507" spans="1:30" x14ac:dyDescent="0.25">
      <c r="A6507" s="64"/>
      <c r="B6507" s="64"/>
      <c r="C6507" s="66"/>
      <c r="D6507" s="67"/>
      <c r="E6507" s="64"/>
      <c r="F6507" s="64"/>
      <c r="G6507" s="37" t="str">
        <f>IF(E6507="","",IF(OR(E6507="Project Management",E6507="Project Support",E6507="Sprint Management",E6507="Sprint Support"),"NA",ROUND((((VLOOKUP(AD6507,[2]Formula!V:X,3,0)))-SUMIF(AD:AD,AD6507,H:H)),2)))</f>
        <v/>
      </c>
      <c r="H6507" s="71"/>
      <c r="I6507" s="72"/>
      <c r="J6507" s="72"/>
      <c r="K6507" s="38" t="str">
        <f>IF(E6507="","",IF(OR(E6507="Project Management",E6507="Project Support",E6507="Sprint Management",E6507="Sprint Support"),"NA",(((SUMIF(AD:AD,AD6507,H:H)/VLOOKUP(AD6507,[2]Formula!V:X,3,0))*VLOOKUP(AD6507,[2]Formula!V:X,2,0))*H6507)/SUMIF(AD:AD,AD6507,H:H)))</f>
        <v/>
      </c>
      <c r="L6507" s="38" t="str">
        <f t="shared" si="607"/>
        <v/>
      </c>
      <c r="M6507" s="38" t="str">
        <f t="shared" si="608"/>
        <v/>
      </c>
      <c r="N6507" s="38" t="str">
        <f t="shared" si="610"/>
        <v/>
      </c>
      <c r="O6507" s="38" t="str">
        <f t="shared" si="606"/>
        <v/>
      </c>
      <c r="P6507" s="39" t="str">
        <f t="shared" si="611"/>
        <v/>
      </c>
      <c r="AC6507" s="42" t="str">
        <f>IF(B6507="","",VLOOKUP(B6507,[2]Formula!B:C,2,0))</f>
        <v/>
      </c>
      <c r="AD6507" s="43" t="str">
        <f t="shared" si="609"/>
        <v/>
      </c>
    </row>
    <row r="6508" spans="1:30" x14ac:dyDescent="0.25">
      <c r="A6508" s="64"/>
      <c r="B6508" s="64"/>
      <c r="C6508" s="66"/>
      <c r="D6508" s="67"/>
      <c r="E6508" s="64"/>
      <c r="F6508" s="64"/>
      <c r="G6508" s="37" t="str">
        <f>IF(E6508="","",IF(OR(E6508="Project Management",E6508="Project Support",E6508="Sprint Management",E6508="Sprint Support"),"NA",ROUND((((VLOOKUP(AD6508,[2]Formula!V:X,3,0)))-SUMIF(AD:AD,AD6508,H:H)),2)))</f>
        <v/>
      </c>
      <c r="H6508" s="71"/>
      <c r="I6508" s="72"/>
      <c r="J6508" s="72"/>
      <c r="K6508" s="38" t="str">
        <f>IF(E6508="","",IF(OR(E6508="Project Management",E6508="Project Support",E6508="Sprint Management",E6508="Sprint Support"),"NA",(((SUMIF(AD:AD,AD6508,H:H)/VLOOKUP(AD6508,[2]Formula!V:X,3,0))*VLOOKUP(AD6508,[2]Formula!V:X,2,0))*H6508)/SUMIF(AD:AD,AD6508,H:H)))</f>
        <v/>
      </c>
      <c r="L6508" s="38" t="str">
        <f t="shared" si="607"/>
        <v/>
      </c>
      <c r="M6508" s="38" t="str">
        <f t="shared" si="608"/>
        <v/>
      </c>
      <c r="N6508" s="38" t="str">
        <f t="shared" si="610"/>
        <v/>
      </c>
      <c r="O6508" s="38" t="str">
        <f t="shared" si="606"/>
        <v/>
      </c>
      <c r="P6508" s="39" t="str">
        <f t="shared" si="611"/>
        <v/>
      </c>
      <c r="AC6508" s="42" t="str">
        <f>IF(B6508="","",VLOOKUP(B6508,[2]Formula!B:C,2,0))</f>
        <v/>
      </c>
      <c r="AD6508" s="43" t="str">
        <f t="shared" si="609"/>
        <v/>
      </c>
    </row>
    <row r="6509" spans="1:30" x14ac:dyDescent="0.25">
      <c r="A6509" s="64"/>
      <c r="B6509" s="64"/>
      <c r="C6509" s="66"/>
      <c r="D6509" s="67"/>
      <c r="E6509" s="64"/>
      <c r="F6509" s="64"/>
      <c r="G6509" s="37" t="str">
        <f>IF(E6509="","",IF(OR(E6509="Project Management",E6509="Project Support",E6509="Sprint Management",E6509="Sprint Support"),"NA",ROUND((((VLOOKUP(AD6509,[2]Formula!V:X,3,0)))-SUMIF(AD:AD,AD6509,H:H)),2)))</f>
        <v/>
      </c>
      <c r="H6509" s="71"/>
      <c r="I6509" s="72"/>
      <c r="J6509" s="72"/>
      <c r="K6509" s="38" t="str">
        <f>IF(E6509="","",IF(OR(E6509="Project Management",E6509="Project Support",E6509="Sprint Management",E6509="Sprint Support"),"NA",(((SUMIF(AD:AD,AD6509,H:H)/VLOOKUP(AD6509,[2]Formula!V:X,3,0))*VLOOKUP(AD6509,[2]Formula!V:X,2,0))*H6509)/SUMIF(AD:AD,AD6509,H:H)))</f>
        <v/>
      </c>
      <c r="L6509" s="38" t="str">
        <f t="shared" si="607"/>
        <v/>
      </c>
      <c r="M6509" s="38" t="str">
        <f t="shared" si="608"/>
        <v/>
      </c>
      <c r="N6509" s="38" t="str">
        <f t="shared" si="610"/>
        <v/>
      </c>
      <c r="O6509" s="38" t="str">
        <f t="shared" si="606"/>
        <v/>
      </c>
      <c r="P6509" s="39" t="str">
        <f t="shared" si="611"/>
        <v/>
      </c>
      <c r="AC6509" s="42" t="str">
        <f>IF(B6509="","",VLOOKUP(B6509,[2]Formula!B:C,2,0))</f>
        <v/>
      </c>
      <c r="AD6509" s="43" t="str">
        <f t="shared" si="609"/>
        <v/>
      </c>
    </row>
    <row r="6510" spans="1:30" x14ac:dyDescent="0.25">
      <c r="A6510" s="64"/>
      <c r="B6510" s="64"/>
      <c r="C6510" s="66"/>
      <c r="D6510" s="67"/>
      <c r="E6510" s="64"/>
      <c r="F6510" s="64"/>
      <c r="G6510" s="37" t="str">
        <f>IF(E6510="","",IF(OR(E6510="Project Management",E6510="Project Support",E6510="Sprint Management",E6510="Sprint Support"),"NA",ROUND((((VLOOKUP(AD6510,[2]Formula!V:X,3,0)))-SUMIF(AD:AD,AD6510,H:H)),2)))</f>
        <v/>
      </c>
      <c r="H6510" s="71"/>
      <c r="I6510" s="72"/>
      <c r="J6510" s="72"/>
      <c r="K6510" s="38" t="str">
        <f>IF(E6510="","",IF(OR(E6510="Project Management",E6510="Project Support",E6510="Sprint Management",E6510="Sprint Support"),"NA",(((SUMIF(AD:AD,AD6510,H:H)/VLOOKUP(AD6510,[2]Formula!V:X,3,0))*VLOOKUP(AD6510,[2]Formula!V:X,2,0))*H6510)/SUMIF(AD:AD,AD6510,H:H)))</f>
        <v/>
      </c>
      <c r="L6510" s="38" t="str">
        <f t="shared" si="607"/>
        <v/>
      </c>
      <c r="M6510" s="38" t="str">
        <f t="shared" si="608"/>
        <v/>
      </c>
      <c r="N6510" s="38" t="str">
        <f t="shared" si="610"/>
        <v/>
      </c>
      <c r="O6510" s="38" t="str">
        <f t="shared" si="606"/>
        <v/>
      </c>
      <c r="P6510" s="39" t="str">
        <f t="shared" si="611"/>
        <v/>
      </c>
      <c r="AC6510" s="42" t="str">
        <f>IF(B6510="","",VLOOKUP(B6510,[2]Formula!B:C,2,0))</f>
        <v/>
      </c>
      <c r="AD6510" s="43" t="str">
        <f t="shared" si="609"/>
        <v/>
      </c>
    </row>
    <row r="6511" spans="1:30" x14ac:dyDescent="0.25">
      <c r="A6511" s="64"/>
      <c r="B6511" s="64"/>
      <c r="C6511" s="66"/>
      <c r="D6511" s="67"/>
      <c r="E6511" s="64"/>
      <c r="F6511" s="64"/>
      <c r="G6511" s="37" t="str">
        <f>IF(E6511="","",IF(OR(E6511="Project Management",E6511="Project Support",E6511="Sprint Management",E6511="Sprint Support"),"NA",ROUND((((VLOOKUP(AD6511,[2]Formula!V:X,3,0)))-SUMIF(AD:AD,AD6511,H:H)),2)))</f>
        <v/>
      </c>
      <c r="H6511" s="71"/>
      <c r="I6511" s="72"/>
      <c r="J6511" s="72"/>
      <c r="K6511" s="38" t="str">
        <f>IF(E6511="","",IF(OR(E6511="Project Management",E6511="Project Support",E6511="Sprint Management",E6511="Sprint Support"),"NA",(((SUMIF(AD:AD,AD6511,H:H)/VLOOKUP(AD6511,[2]Formula!V:X,3,0))*VLOOKUP(AD6511,[2]Formula!V:X,2,0))*H6511)/SUMIF(AD:AD,AD6511,H:H)))</f>
        <v/>
      </c>
      <c r="L6511" s="38" t="str">
        <f t="shared" si="607"/>
        <v/>
      </c>
      <c r="M6511" s="38" t="str">
        <f t="shared" si="608"/>
        <v/>
      </c>
      <c r="N6511" s="38" t="str">
        <f t="shared" si="610"/>
        <v/>
      </c>
      <c r="O6511" s="38" t="str">
        <f t="shared" si="606"/>
        <v/>
      </c>
      <c r="P6511" s="39" t="str">
        <f t="shared" si="611"/>
        <v/>
      </c>
      <c r="AC6511" s="42" t="str">
        <f>IF(B6511="","",VLOOKUP(B6511,[2]Formula!B:C,2,0))</f>
        <v/>
      </c>
      <c r="AD6511" s="43" t="str">
        <f t="shared" si="609"/>
        <v/>
      </c>
    </row>
    <row r="6512" spans="1:30" x14ac:dyDescent="0.25">
      <c r="A6512" s="64"/>
      <c r="B6512" s="64"/>
      <c r="C6512" s="66"/>
      <c r="D6512" s="67"/>
      <c r="E6512" s="64"/>
      <c r="F6512" s="64"/>
      <c r="G6512" s="37" t="str">
        <f>IF(E6512="","",IF(OR(E6512="Project Management",E6512="Project Support",E6512="Sprint Management",E6512="Sprint Support"),"NA",ROUND((((VLOOKUP(AD6512,[2]Formula!V:X,3,0)))-SUMIF(AD:AD,AD6512,H:H)),2)))</f>
        <v/>
      </c>
      <c r="H6512" s="71"/>
      <c r="I6512" s="72"/>
      <c r="J6512" s="72"/>
      <c r="K6512" s="38" t="str">
        <f>IF(E6512="","",IF(OR(E6512="Project Management",E6512="Project Support",E6512="Sprint Management",E6512="Sprint Support"),"NA",(((SUMIF(AD:AD,AD6512,H:H)/VLOOKUP(AD6512,[2]Formula!V:X,3,0))*VLOOKUP(AD6512,[2]Formula!V:X,2,0))*H6512)/SUMIF(AD:AD,AD6512,H:H)))</f>
        <v/>
      </c>
      <c r="L6512" s="38" t="str">
        <f t="shared" si="607"/>
        <v/>
      </c>
      <c r="M6512" s="38" t="str">
        <f t="shared" si="608"/>
        <v/>
      </c>
      <c r="N6512" s="38" t="str">
        <f t="shared" si="610"/>
        <v/>
      </c>
      <c r="O6512" s="38" t="str">
        <f t="shared" si="606"/>
        <v/>
      </c>
      <c r="P6512" s="39" t="str">
        <f t="shared" si="611"/>
        <v/>
      </c>
      <c r="AC6512" s="42" t="str">
        <f>IF(B6512="","",VLOOKUP(B6512,[2]Formula!B:C,2,0))</f>
        <v/>
      </c>
      <c r="AD6512" s="43" t="str">
        <f t="shared" si="609"/>
        <v/>
      </c>
    </row>
    <row r="6513" spans="1:30" x14ac:dyDescent="0.25">
      <c r="A6513" s="64"/>
      <c r="B6513" s="64"/>
      <c r="C6513" s="66"/>
      <c r="D6513" s="67"/>
      <c r="E6513" s="64"/>
      <c r="F6513" s="64"/>
      <c r="G6513" s="37" t="str">
        <f>IF(E6513="","",IF(OR(E6513="Project Management",E6513="Project Support",E6513="Sprint Management",E6513="Sprint Support"),"NA",ROUND((((VLOOKUP(AD6513,[2]Formula!V:X,3,0)))-SUMIF(AD:AD,AD6513,H:H)),2)))</f>
        <v/>
      </c>
      <c r="H6513" s="71"/>
      <c r="I6513" s="72"/>
      <c r="J6513" s="72"/>
      <c r="K6513" s="38" t="str">
        <f>IF(E6513="","",IF(OR(E6513="Project Management",E6513="Project Support",E6513="Sprint Management",E6513="Sprint Support"),"NA",(((SUMIF(AD:AD,AD6513,H:H)/VLOOKUP(AD6513,[2]Formula!V:X,3,0))*VLOOKUP(AD6513,[2]Formula!V:X,2,0))*H6513)/SUMIF(AD:AD,AD6513,H:H)))</f>
        <v/>
      </c>
      <c r="L6513" s="38" t="str">
        <f t="shared" si="607"/>
        <v/>
      </c>
      <c r="M6513" s="38" t="str">
        <f t="shared" si="608"/>
        <v/>
      </c>
      <c r="N6513" s="38" t="str">
        <f t="shared" si="610"/>
        <v/>
      </c>
      <c r="O6513" s="38" t="str">
        <f t="shared" si="606"/>
        <v/>
      </c>
      <c r="P6513" s="39" t="str">
        <f t="shared" si="611"/>
        <v/>
      </c>
      <c r="AC6513" s="42" t="str">
        <f>IF(B6513="","",VLOOKUP(B6513,[2]Formula!B:C,2,0))</f>
        <v/>
      </c>
      <c r="AD6513" s="43" t="str">
        <f t="shared" si="609"/>
        <v/>
      </c>
    </row>
    <row r="6514" spans="1:30" x14ac:dyDescent="0.25">
      <c r="A6514" s="64"/>
      <c r="B6514" s="64"/>
      <c r="C6514" s="66"/>
      <c r="D6514" s="67"/>
      <c r="E6514" s="64"/>
      <c r="F6514" s="64"/>
      <c r="G6514" s="37" t="str">
        <f>IF(E6514="","",IF(OR(E6514="Project Management",E6514="Project Support",E6514="Sprint Management",E6514="Sprint Support"),"NA",ROUND((((VLOOKUP(AD6514,[2]Formula!V:X,3,0)))-SUMIF(AD:AD,AD6514,H:H)),2)))</f>
        <v/>
      </c>
      <c r="H6514" s="71"/>
      <c r="I6514" s="72"/>
      <c r="J6514" s="72"/>
      <c r="K6514" s="38" t="str">
        <f>IF(E6514="","",IF(OR(E6514="Project Management",E6514="Project Support",E6514="Sprint Management",E6514="Sprint Support"),"NA",(((SUMIF(AD:AD,AD6514,H:H)/VLOOKUP(AD6514,[2]Formula!V:X,3,0))*VLOOKUP(AD6514,[2]Formula!V:X,2,0))*H6514)/SUMIF(AD:AD,AD6514,H:H)))</f>
        <v/>
      </c>
      <c r="L6514" s="38" t="str">
        <f t="shared" si="607"/>
        <v/>
      </c>
      <c r="M6514" s="38" t="str">
        <f t="shared" si="608"/>
        <v/>
      </c>
      <c r="N6514" s="38" t="str">
        <f t="shared" si="610"/>
        <v/>
      </c>
      <c r="O6514" s="38" t="str">
        <f t="shared" si="606"/>
        <v/>
      </c>
      <c r="P6514" s="39" t="str">
        <f t="shared" si="611"/>
        <v/>
      </c>
      <c r="AC6514" s="42" t="str">
        <f>IF(B6514="","",VLOOKUP(B6514,[2]Formula!B:C,2,0))</f>
        <v/>
      </c>
      <c r="AD6514" s="43" t="str">
        <f t="shared" si="609"/>
        <v/>
      </c>
    </row>
    <row r="6515" spans="1:30" x14ac:dyDescent="0.25">
      <c r="A6515" s="64"/>
      <c r="B6515" s="64"/>
      <c r="C6515" s="66"/>
      <c r="D6515" s="67"/>
      <c r="E6515" s="64"/>
      <c r="F6515" s="64"/>
      <c r="G6515" s="37" t="str">
        <f>IF(E6515="","",IF(OR(E6515="Project Management",E6515="Project Support",E6515="Sprint Management",E6515="Sprint Support"),"NA",ROUND((((VLOOKUP(AD6515,[2]Formula!V:X,3,0)))-SUMIF(AD:AD,AD6515,H:H)),2)))</f>
        <v/>
      </c>
      <c r="H6515" s="71"/>
      <c r="I6515" s="72"/>
      <c r="J6515" s="72"/>
      <c r="K6515" s="38" t="str">
        <f>IF(E6515="","",IF(OR(E6515="Project Management",E6515="Project Support",E6515="Sprint Management",E6515="Sprint Support"),"NA",(((SUMIF(AD:AD,AD6515,H:H)/VLOOKUP(AD6515,[2]Formula!V:X,3,0))*VLOOKUP(AD6515,[2]Formula!V:X,2,0))*H6515)/SUMIF(AD:AD,AD6515,H:H)))</f>
        <v/>
      </c>
      <c r="L6515" s="38" t="str">
        <f t="shared" si="607"/>
        <v/>
      </c>
      <c r="M6515" s="38" t="str">
        <f t="shared" si="608"/>
        <v/>
      </c>
      <c r="N6515" s="38" t="str">
        <f t="shared" si="610"/>
        <v/>
      </c>
      <c r="O6515" s="38" t="str">
        <f t="shared" si="606"/>
        <v/>
      </c>
      <c r="P6515" s="39" t="str">
        <f t="shared" si="611"/>
        <v/>
      </c>
      <c r="AC6515" s="42" t="str">
        <f>IF(B6515="","",VLOOKUP(B6515,[2]Formula!B:C,2,0))</f>
        <v/>
      </c>
      <c r="AD6515" s="43" t="str">
        <f t="shared" si="609"/>
        <v/>
      </c>
    </row>
    <row r="6516" spans="1:30" x14ac:dyDescent="0.25">
      <c r="A6516" s="64"/>
      <c r="B6516" s="64"/>
      <c r="C6516" s="66"/>
      <c r="D6516" s="67"/>
      <c r="E6516" s="64"/>
      <c r="F6516" s="64"/>
      <c r="G6516" s="37" t="str">
        <f>IF(E6516="","",IF(OR(E6516="Project Management",E6516="Project Support",E6516="Sprint Management",E6516="Sprint Support"),"NA",ROUND((((VLOOKUP(AD6516,[2]Formula!V:X,3,0)))-SUMIF(AD:AD,AD6516,H:H)),2)))</f>
        <v/>
      </c>
      <c r="H6516" s="71"/>
      <c r="I6516" s="72"/>
      <c r="J6516" s="72"/>
      <c r="K6516" s="38" t="str">
        <f>IF(E6516="","",IF(OR(E6516="Project Management",E6516="Project Support",E6516="Sprint Management",E6516="Sprint Support"),"NA",(((SUMIF(AD:AD,AD6516,H:H)/VLOOKUP(AD6516,[2]Formula!V:X,3,0))*VLOOKUP(AD6516,[2]Formula!V:X,2,0))*H6516)/SUMIF(AD:AD,AD6516,H:H)))</f>
        <v/>
      </c>
      <c r="L6516" s="38" t="str">
        <f t="shared" si="607"/>
        <v/>
      </c>
      <c r="M6516" s="38" t="str">
        <f t="shared" si="608"/>
        <v/>
      </c>
      <c r="N6516" s="38" t="str">
        <f t="shared" si="610"/>
        <v/>
      </c>
      <c r="O6516" s="38" t="str">
        <f t="shared" si="606"/>
        <v/>
      </c>
      <c r="P6516" s="39" t="str">
        <f t="shared" si="611"/>
        <v/>
      </c>
      <c r="AC6516" s="42" t="str">
        <f>IF(B6516="","",VLOOKUP(B6516,[2]Formula!B:C,2,0))</f>
        <v/>
      </c>
      <c r="AD6516" s="43" t="str">
        <f t="shared" si="609"/>
        <v/>
      </c>
    </row>
    <row r="6517" spans="1:30" x14ac:dyDescent="0.25">
      <c r="A6517" s="64"/>
      <c r="B6517" s="64"/>
      <c r="C6517" s="66"/>
      <c r="D6517" s="67"/>
      <c r="E6517" s="64"/>
      <c r="F6517" s="64"/>
      <c r="G6517" s="37" t="str">
        <f>IF(E6517="","",IF(OR(E6517="Project Management",E6517="Project Support",E6517="Sprint Management",E6517="Sprint Support"),"NA",ROUND((((VLOOKUP(AD6517,[2]Formula!V:X,3,0)))-SUMIF(AD:AD,AD6517,H:H)),2)))</f>
        <v/>
      </c>
      <c r="H6517" s="71"/>
      <c r="I6517" s="72"/>
      <c r="J6517" s="72"/>
      <c r="K6517" s="38" t="str">
        <f>IF(E6517="","",IF(OR(E6517="Project Management",E6517="Project Support",E6517="Sprint Management",E6517="Sprint Support"),"NA",(((SUMIF(AD:AD,AD6517,H:H)/VLOOKUP(AD6517,[2]Formula!V:X,3,0))*VLOOKUP(AD6517,[2]Formula!V:X,2,0))*H6517)/SUMIF(AD:AD,AD6517,H:H)))</f>
        <v/>
      </c>
      <c r="L6517" s="38" t="str">
        <f t="shared" si="607"/>
        <v/>
      </c>
      <c r="M6517" s="38" t="str">
        <f t="shared" si="608"/>
        <v/>
      </c>
      <c r="N6517" s="38" t="str">
        <f t="shared" si="610"/>
        <v/>
      </c>
      <c r="O6517" s="38" t="str">
        <f t="shared" ref="O6517:O6580" si="612">IFERROR(L6517/M6517,"")</f>
        <v/>
      </c>
      <c r="P6517" s="39" t="str">
        <f t="shared" si="611"/>
        <v/>
      </c>
      <c r="AC6517" s="42" t="str">
        <f>IF(B6517="","",VLOOKUP(B6517,[2]Formula!B:C,2,0))</f>
        <v/>
      </c>
      <c r="AD6517" s="43" t="str">
        <f t="shared" si="609"/>
        <v/>
      </c>
    </row>
    <row r="6518" spans="1:30" x14ac:dyDescent="0.25">
      <c r="A6518" s="64"/>
      <c r="B6518" s="64"/>
      <c r="C6518" s="66"/>
      <c r="D6518" s="67"/>
      <c r="E6518" s="64"/>
      <c r="F6518" s="64"/>
      <c r="G6518" s="37" t="str">
        <f>IF(E6518="","",IF(OR(E6518="Project Management",E6518="Project Support",E6518="Sprint Management",E6518="Sprint Support"),"NA",ROUND((((VLOOKUP(AD6518,[2]Formula!V:X,3,0)))-SUMIF(AD:AD,AD6518,H:H)),2)))</f>
        <v/>
      </c>
      <c r="H6518" s="71"/>
      <c r="I6518" s="72"/>
      <c r="J6518" s="72"/>
      <c r="K6518" s="38" t="str">
        <f>IF(E6518="","",IF(OR(E6518="Project Management",E6518="Project Support",E6518="Sprint Management",E6518="Sprint Support"),"NA",(((SUMIF(AD:AD,AD6518,H:H)/VLOOKUP(AD6518,[2]Formula!V:X,3,0))*VLOOKUP(AD6518,[2]Formula!V:X,2,0))*H6518)/SUMIF(AD:AD,AD6518,H:H)))</f>
        <v/>
      </c>
      <c r="L6518" s="38" t="str">
        <f t="shared" si="607"/>
        <v/>
      </c>
      <c r="M6518" s="38" t="str">
        <f t="shared" si="608"/>
        <v/>
      </c>
      <c r="N6518" s="38" t="str">
        <f t="shared" si="610"/>
        <v/>
      </c>
      <c r="O6518" s="38" t="str">
        <f t="shared" si="612"/>
        <v/>
      </c>
      <c r="P6518" s="39" t="str">
        <f t="shared" si="611"/>
        <v/>
      </c>
      <c r="AC6518" s="42" t="str">
        <f>IF(B6518="","",VLOOKUP(B6518,[2]Formula!B:C,2,0))</f>
        <v/>
      </c>
      <c r="AD6518" s="43" t="str">
        <f t="shared" si="609"/>
        <v/>
      </c>
    </row>
    <row r="6519" spans="1:30" x14ac:dyDescent="0.25">
      <c r="A6519" s="64"/>
      <c r="B6519" s="64"/>
      <c r="C6519" s="66"/>
      <c r="D6519" s="67"/>
      <c r="E6519" s="64"/>
      <c r="F6519" s="64"/>
      <c r="G6519" s="37" t="str">
        <f>IF(E6519="","",IF(OR(E6519="Project Management",E6519="Project Support",E6519="Sprint Management",E6519="Sprint Support"),"NA",ROUND((((VLOOKUP(AD6519,[2]Formula!V:X,3,0)))-SUMIF(AD:AD,AD6519,H:H)),2)))</f>
        <v/>
      </c>
      <c r="H6519" s="71"/>
      <c r="I6519" s="72"/>
      <c r="J6519" s="72"/>
      <c r="K6519" s="38" t="str">
        <f>IF(E6519="","",IF(OR(E6519="Project Management",E6519="Project Support",E6519="Sprint Management",E6519="Sprint Support"),"NA",(((SUMIF(AD:AD,AD6519,H:H)/VLOOKUP(AD6519,[2]Formula!V:X,3,0))*VLOOKUP(AD6519,[2]Formula!V:X,2,0))*H6519)/SUMIF(AD:AD,AD6519,H:H)))</f>
        <v/>
      </c>
      <c r="L6519" s="38" t="str">
        <f t="shared" si="607"/>
        <v/>
      </c>
      <c r="M6519" s="38" t="str">
        <f t="shared" si="608"/>
        <v/>
      </c>
      <c r="N6519" s="38" t="str">
        <f t="shared" si="610"/>
        <v/>
      </c>
      <c r="O6519" s="38" t="str">
        <f t="shared" si="612"/>
        <v/>
      </c>
      <c r="P6519" s="39" t="str">
        <f t="shared" si="611"/>
        <v/>
      </c>
      <c r="AC6519" s="42" t="str">
        <f>IF(B6519="","",VLOOKUP(B6519,[2]Formula!B:C,2,0))</f>
        <v/>
      </c>
      <c r="AD6519" s="43" t="str">
        <f t="shared" si="609"/>
        <v/>
      </c>
    </row>
    <row r="6520" spans="1:30" x14ac:dyDescent="0.25">
      <c r="A6520" s="64"/>
      <c r="B6520" s="64"/>
      <c r="C6520" s="66"/>
      <c r="D6520" s="67"/>
      <c r="E6520" s="64"/>
      <c r="F6520" s="64"/>
      <c r="G6520" s="37" t="str">
        <f>IF(E6520="","",IF(OR(E6520="Project Management",E6520="Project Support",E6520="Sprint Management",E6520="Sprint Support"),"NA",ROUND((((VLOOKUP(AD6520,[2]Formula!V:X,3,0)))-SUMIF(AD:AD,AD6520,H:H)),2)))</f>
        <v/>
      </c>
      <c r="H6520" s="71"/>
      <c r="I6520" s="72"/>
      <c r="J6520" s="72"/>
      <c r="K6520" s="38" t="str">
        <f>IF(E6520="","",IF(OR(E6520="Project Management",E6520="Project Support",E6520="Sprint Management",E6520="Sprint Support"),"NA",(((SUMIF(AD:AD,AD6520,H:H)/VLOOKUP(AD6520,[2]Formula!V:X,3,0))*VLOOKUP(AD6520,[2]Formula!V:X,2,0))*H6520)/SUMIF(AD:AD,AD6520,H:H)))</f>
        <v/>
      </c>
      <c r="L6520" s="38" t="str">
        <f t="shared" si="607"/>
        <v/>
      </c>
      <c r="M6520" s="38" t="str">
        <f t="shared" si="608"/>
        <v/>
      </c>
      <c r="N6520" s="38" t="str">
        <f t="shared" si="610"/>
        <v/>
      </c>
      <c r="O6520" s="38" t="str">
        <f t="shared" si="612"/>
        <v/>
      </c>
      <c r="P6520" s="39" t="str">
        <f t="shared" si="611"/>
        <v/>
      </c>
      <c r="AC6520" s="42" t="str">
        <f>IF(B6520="","",VLOOKUP(B6520,[2]Formula!B:C,2,0))</f>
        <v/>
      </c>
      <c r="AD6520" s="43" t="str">
        <f t="shared" si="609"/>
        <v/>
      </c>
    </row>
    <row r="6521" spans="1:30" x14ac:dyDescent="0.25">
      <c r="A6521" s="64"/>
      <c r="B6521" s="64"/>
      <c r="C6521" s="66"/>
      <c r="D6521" s="67"/>
      <c r="E6521" s="64"/>
      <c r="F6521" s="64"/>
      <c r="G6521" s="37" t="str">
        <f>IF(E6521="","",IF(OR(E6521="Project Management",E6521="Project Support",E6521="Sprint Management",E6521="Sprint Support"),"NA",ROUND((((VLOOKUP(AD6521,[2]Formula!V:X,3,0)))-SUMIF(AD:AD,AD6521,H:H)),2)))</f>
        <v/>
      </c>
      <c r="H6521" s="71"/>
      <c r="I6521" s="72"/>
      <c r="J6521" s="72"/>
      <c r="K6521" s="38" t="str">
        <f>IF(E6521="","",IF(OR(E6521="Project Management",E6521="Project Support",E6521="Sprint Management",E6521="Sprint Support"),"NA",(((SUMIF(AD:AD,AD6521,H:H)/VLOOKUP(AD6521,[2]Formula!V:X,3,0))*VLOOKUP(AD6521,[2]Formula!V:X,2,0))*H6521)/SUMIF(AD:AD,AD6521,H:H)))</f>
        <v/>
      </c>
      <c r="L6521" s="38" t="str">
        <f t="shared" si="607"/>
        <v/>
      </c>
      <c r="M6521" s="38" t="str">
        <f t="shared" si="608"/>
        <v/>
      </c>
      <c r="N6521" s="38" t="str">
        <f t="shared" si="610"/>
        <v/>
      </c>
      <c r="O6521" s="38" t="str">
        <f t="shared" si="612"/>
        <v/>
      </c>
      <c r="P6521" s="39" t="str">
        <f t="shared" si="611"/>
        <v/>
      </c>
      <c r="AC6521" s="42" t="str">
        <f>IF(B6521="","",VLOOKUP(B6521,[2]Formula!B:C,2,0))</f>
        <v/>
      </c>
      <c r="AD6521" s="43" t="str">
        <f t="shared" si="609"/>
        <v/>
      </c>
    </row>
    <row r="6522" spans="1:30" x14ac:dyDescent="0.25">
      <c r="A6522" s="64"/>
      <c r="B6522" s="64"/>
      <c r="C6522" s="66"/>
      <c r="D6522" s="67"/>
      <c r="E6522" s="64"/>
      <c r="F6522" s="64"/>
      <c r="G6522" s="37" t="str">
        <f>IF(E6522="","",IF(OR(E6522="Project Management",E6522="Project Support",E6522="Sprint Management",E6522="Sprint Support"),"NA",ROUND((((VLOOKUP(AD6522,[2]Formula!V:X,3,0)))-SUMIF(AD:AD,AD6522,H:H)),2)))</f>
        <v/>
      </c>
      <c r="H6522" s="71"/>
      <c r="I6522" s="72"/>
      <c r="J6522" s="72"/>
      <c r="K6522" s="38" t="str">
        <f>IF(E6522="","",IF(OR(E6522="Project Management",E6522="Project Support",E6522="Sprint Management",E6522="Sprint Support"),"NA",(((SUMIF(AD:AD,AD6522,H:H)/VLOOKUP(AD6522,[2]Formula!V:X,3,0))*VLOOKUP(AD6522,[2]Formula!V:X,2,0))*H6522)/SUMIF(AD:AD,AD6522,H:H)))</f>
        <v/>
      </c>
      <c r="L6522" s="38" t="str">
        <f t="shared" si="607"/>
        <v/>
      </c>
      <c r="M6522" s="38" t="str">
        <f t="shared" si="608"/>
        <v/>
      </c>
      <c r="N6522" s="38" t="str">
        <f t="shared" si="610"/>
        <v/>
      </c>
      <c r="O6522" s="38" t="str">
        <f t="shared" si="612"/>
        <v/>
      </c>
      <c r="P6522" s="39" t="str">
        <f t="shared" si="611"/>
        <v/>
      </c>
      <c r="AC6522" s="42" t="str">
        <f>IF(B6522="","",VLOOKUP(B6522,[2]Formula!B:C,2,0))</f>
        <v/>
      </c>
      <c r="AD6522" s="43" t="str">
        <f t="shared" si="609"/>
        <v/>
      </c>
    </row>
    <row r="6523" spans="1:30" x14ac:dyDescent="0.25">
      <c r="A6523" s="64"/>
      <c r="B6523" s="64"/>
      <c r="C6523" s="66"/>
      <c r="D6523" s="67"/>
      <c r="E6523" s="64"/>
      <c r="F6523" s="64"/>
      <c r="G6523" s="37" t="str">
        <f>IF(E6523="","",IF(OR(E6523="Project Management",E6523="Project Support",E6523="Sprint Management",E6523="Sprint Support"),"NA",ROUND((((VLOOKUP(AD6523,[2]Formula!V:X,3,0)))-SUMIF(AD:AD,AD6523,H:H)),2)))</f>
        <v/>
      </c>
      <c r="H6523" s="71"/>
      <c r="I6523" s="72"/>
      <c r="J6523" s="72"/>
      <c r="K6523" s="38" t="str">
        <f>IF(E6523="","",IF(OR(E6523="Project Management",E6523="Project Support",E6523="Sprint Management",E6523="Sprint Support"),"NA",(((SUMIF(AD:AD,AD6523,H:H)/VLOOKUP(AD6523,[2]Formula!V:X,3,0))*VLOOKUP(AD6523,[2]Formula!V:X,2,0))*H6523)/SUMIF(AD:AD,AD6523,H:H)))</f>
        <v/>
      </c>
      <c r="L6523" s="38" t="str">
        <f t="shared" si="607"/>
        <v/>
      </c>
      <c r="M6523" s="38" t="str">
        <f t="shared" si="608"/>
        <v/>
      </c>
      <c r="N6523" s="38" t="str">
        <f t="shared" si="610"/>
        <v/>
      </c>
      <c r="O6523" s="38" t="str">
        <f t="shared" si="612"/>
        <v/>
      </c>
      <c r="P6523" s="39" t="str">
        <f t="shared" si="611"/>
        <v/>
      </c>
      <c r="AC6523" s="42" t="str">
        <f>IF(B6523="","",VLOOKUP(B6523,[2]Formula!B:C,2,0))</f>
        <v/>
      </c>
      <c r="AD6523" s="43" t="str">
        <f t="shared" si="609"/>
        <v/>
      </c>
    </row>
    <row r="6524" spans="1:30" x14ac:dyDescent="0.25">
      <c r="A6524" s="64"/>
      <c r="B6524" s="64"/>
      <c r="C6524" s="66"/>
      <c r="D6524" s="67"/>
      <c r="E6524" s="64"/>
      <c r="F6524" s="64"/>
      <c r="G6524" s="37" t="str">
        <f>IF(E6524="","",IF(OR(E6524="Project Management",E6524="Project Support",E6524="Sprint Management",E6524="Sprint Support"),"NA",ROUND((((VLOOKUP(AD6524,[2]Formula!V:X,3,0)))-SUMIF(AD:AD,AD6524,H:H)),2)))</f>
        <v/>
      </c>
      <c r="H6524" s="71"/>
      <c r="I6524" s="72"/>
      <c r="J6524" s="72"/>
      <c r="K6524" s="38" t="str">
        <f>IF(E6524="","",IF(OR(E6524="Project Management",E6524="Project Support",E6524="Sprint Management",E6524="Sprint Support"),"NA",(((SUMIF(AD:AD,AD6524,H:H)/VLOOKUP(AD6524,[2]Formula!V:X,3,0))*VLOOKUP(AD6524,[2]Formula!V:X,2,0))*H6524)/SUMIF(AD:AD,AD6524,H:H)))</f>
        <v/>
      </c>
      <c r="L6524" s="38" t="str">
        <f t="shared" si="607"/>
        <v/>
      </c>
      <c r="M6524" s="38" t="str">
        <f t="shared" si="608"/>
        <v/>
      </c>
      <c r="N6524" s="38" t="str">
        <f t="shared" si="610"/>
        <v/>
      </c>
      <c r="O6524" s="38" t="str">
        <f t="shared" si="612"/>
        <v/>
      </c>
      <c r="P6524" s="39" t="str">
        <f t="shared" si="611"/>
        <v/>
      </c>
      <c r="AC6524" s="42" t="str">
        <f>IF(B6524="","",VLOOKUP(B6524,[2]Formula!B:C,2,0))</f>
        <v/>
      </c>
      <c r="AD6524" s="43" t="str">
        <f t="shared" si="609"/>
        <v/>
      </c>
    </row>
    <row r="6525" spans="1:30" x14ac:dyDescent="0.25">
      <c r="A6525" s="64"/>
      <c r="B6525" s="64"/>
      <c r="C6525" s="66"/>
      <c r="D6525" s="67"/>
      <c r="E6525" s="64"/>
      <c r="F6525" s="64"/>
      <c r="G6525" s="37" t="str">
        <f>IF(E6525="","",IF(OR(E6525="Project Management",E6525="Project Support",E6525="Sprint Management",E6525="Sprint Support"),"NA",ROUND((((VLOOKUP(AD6525,[2]Formula!V:X,3,0)))-SUMIF(AD:AD,AD6525,H:H)),2)))</f>
        <v/>
      </c>
      <c r="H6525" s="71"/>
      <c r="I6525" s="72"/>
      <c r="J6525" s="72"/>
      <c r="K6525" s="38" t="str">
        <f>IF(E6525="","",IF(OR(E6525="Project Management",E6525="Project Support",E6525="Sprint Management",E6525="Sprint Support"),"NA",(((SUMIF(AD:AD,AD6525,H:H)/VLOOKUP(AD6525,[2]Formula!V:X,3,0))*VLOOKUP(AD6525,[2]Formula!V:X,2,0))*H6525)/SUMIF(AD:AD,AD6525,H:H)))</f>
        <v/>
      </c>
      <c r="L6525" s="38" t="str">
        <f t="shared" si="607"/>
        <v/>
      </c>
      <c r="M6525" s="38" t="str">
        <f t="shared" si="608"/>
        <v/>
      </c>
      <c r="N6525" s="38" t="str">
        <f t="shared" si="610"/>
        <v/>
      </c>
      <c r="O6525" s="38" t="str">
        <f t="shared" si="612"/>
        <v/>
      </c>
      <c r="P6525" s="39" t="str">
        <f t="shared" si="611"/>
        <v/>
      </c>
      <c r="AC6525" s="42" t="str">
        <f>IF(B6525="","",VLOOKUP(B6525,[2]Formula!B:C,2,0))</f>
        <v/>
      </c>
      <c r="AD6525" s="43" t="str">
        <f t="shared" si="609"/>
        <v/>
      </c>
    </row>
    <row r="6526" spans="1:30" x14ac:dyDescent="0.25">
      <c r="A6526" s="64"/>
      <c r="B6526" s="64"/>
      <c r="C6526" s="66"/>
      <c r="D6526" s="67"/>
      <c r="E6526" s="64"/>
      <c r="F6526" s="64"/>
      <c r="G6526" s="37" t="str">
        <f>IF(E6526="","",IF(OR(E6526="Project Management",E6526="Project Support",E6526="Sprint Management",E6526="Sprint Support"),"NA",ROUND((((VLOOKUP(AD6526,[2]Formula!V:X,3,0)))-SUMIF(AD:AD,AD6526,H:H)),2)))</f>
        <v/>
      </c>
      <c r="H6526" s="71"/>
      <c r="I6526" s="72"/>
      <c r="J6526" s="72"/>
      <c r="K6526" s="38" t="str">
        <f>IF(E6526="","",IF(OR(E6526="Project Management",E6526="Project Support",E6526="Sprint Management",E6526="Sprint Support"),"NA",(((SUMIF(AD:AD,AD6526,H:H)/VLOOKUP(AD6526,[2]Formula!V:X,3,0))*VLOOKUP(AD6526,[2]Formula!V:X,2,0))*H6526)/SUMIF(AD:AD,AD6526,H:H)))</f>
        <v/>
      </c>
      <c r="L6526" s="38" t="str">
        <f t="shared" si="607"/>
        <v/>
      </c>
      <c r="M6526" s="38" t="str">
        <f t="shared" si="608"/>
        <v/>
      </c>
      <c r="N6526" s="38" t="str">
        <f t="shared" si="610"/>
        <v/>
      </c>
      <c r="O6526" s="38" t="str">
        <f t="shared" si="612"/>
        <v/>
      </c>
      <c r="P6526" s="39" t="str">
        <f t="shared" si="611"/>
        <v/>
      </c>
      <c r="AC6526" s="42" t="str">
        <f>IF(B6526="","",VLOOKUP(B6526,[2]Formula!B:C,2,0))</f>
        <v/>
      </c>
      <c r="AD6526" s="43" t="str">
        <f t="shared" si="609"/>
        <v/>
      </c>
    </row>
    <row r="6527" spans="1:30" x14ac:dyDescent="0.25">
      <c r="A6527" s="64"/>
      <c r="B6527" s="64"/>
      <c r="C6527" s="66"/>
      <c r="D6527" s="67"/>
      <c r="E6527" s="64"/>
      <c r="F6527" s="64"/>
      <c r="G6527" s="37" t="str">
        <f>IF(E6527="","",IF(OR(E6527="Project Management",E6527="Project Support",E6527="Sprint Management",E6527="Sprint Support"),"NA",ROUND((((VLOOKUP(AD6527,[2]Formula!V:X,3,0)))-SUMIF(AD:AD,AD6527,H:H)),2)))</f>
        <v/>
      </c>
      <c r="H6527" s="71"/>
      <c r="I6527" s="72"/>
      <c r="J6527" s="72"/>
      <c r="K6527" s="38" t="str">
        <f>IF(E6527="","",IF(OR(E6527="Project Management",E6527="Project Support",E6527="Sprint Management",E6527="Sprint Support"),"NA",(((SUMIF(AD:AD,AD6527,H:H)/VLOOKUP(AD6527,[2]Formula!V:X,3,0))*VLOOKUP(AD6527,[2]Formula!V:X,2,0))*H6527)/SUMIF(AD:AD,AD6527,H:H)))</f>
        <v/>
      </c>
      <c r="L6527" s="38" t="str">
        <f t="shared" si="607"/>
        <v/>
      </c>
      <c r="M6527" s="38" t="str">
        <f t="shared" si="608"/>
        <v/>
      </c>
      <c r="N6527" s="38" t="str">
        <f t="shared" si="610"/>
        <v/>
      </c>
      <c r="O6527" s="38" t="str">
        <f t="shared" si="612"/>
        <v/>
      </c>
      <c r="P6527" s="39" t="str">
        <f t="shared" si="611"/>
        <v/>
      </c>
      <c r="AC6527" s="42" t="str">
        <f>IF(B6527="","",VLOOKUP(B6527,[2]Formula!B:C,2,0))</f>
        <v/>
      </c>
      <c r="AD6527" s="43" t="str">
        <f t="shared" si="609"/>
        <v/>
      </c>
    </row>
    <row r="6528" spans="1:30" x14ac:dyDescent="0.25">
      <c r="A6528" s="64"/>
      <c r="B6528" s="64"/>
      <c r="C6528" s="66"/>
      <c r="D6528" s="67"/>
      <c r="E6528" s="64"/>
      <c r="F6528" s="64"/>
      <c r="G6528" s="37" t="str">
        <f>IF(E6528="","",IF(OR(E6528="Project Management",E6528="Project Support",E6528="Sprint Management",E6528="Sprint Support"),"NA",ROUND((((VLOOKUP(AD6528,[2]Formula!V:X,3,0)))-SUMIF(AD:AD,AD6528,H:H)),2)))</f>
        <v/>
      </c>
      <c r="H6528" s="71"/>
      <c r="I6528" s="72"/>
      <c r="J6528" s="72"/>
      <c r="K6528" s="38" t="str">
        <f>IF(E6528="","",IF(OR(E6528="Project Management",E6528="Project Support",E6528="Sprint Management",E6528="Sprint Support"),"NA",(((SUMIF(AD:AD,AD6528,H:H)/VLOOKUP(AD6528,[2]Formula!V:X,3,0))*VLOOKUP(AD6528,[2]Formula!V:X,2,0))*H6528)/SUMIF(AD:AD,AD6528,H:H)))</f>
        <v/>
      </c>
      <c r="L6528" s="38" t="str">
        <f t="shared" si="607"/>
        <v/>
      </c>
      <c r="M6528" s="38" t="str">
        <f t="shared" si="608"/>
        <v/>
      </c>
      <c r="N6528" s="38" t="str">
        <f t="shared" si="610"/>
        <v/>
      </c>
      <c r="O6528" s="38" t="str">
        <f t="shared" si="612"/>
        <v/>
      </c>
      <c r="P6528" s="39" t="str">
        <f t="shared" si="611"/>
        <v/>
      </c>
      <c r="AC6528" s="42" t="str">
        <f>IF(B6528="","",VLOOKUP(B6528,[2]Formula!B:C,2,0))</f>
        <v/>
      </c>
      <c r="AD6528" s="43" t="str">
        <f t="shared" si="609"/>
        <v/>
      </c>
    </row>
    <row r="6529" spans="1:30" x14ac:dyDescent="0.25">
      <c r="A6529" s="64"/>
      <c r="B6529" s="64"/>
      <c r="C6529" s="66"/>
      <c r="D6529" s="67"/>
      <c r="E6529" s="64"/>
      <c r="F6529" s="64"/>
      <c r="G6529" s="37" t="str">
        <f>IF(E6529="","",IF(OR(E6529="Project Management",E6529="Project Support",E6529="Sprint Management",E6529="Sprint Support"),"NA",ROUND((((VLOOKUP(AD6529,[2]Formula!V:X,3,0)))-SUMIF(AD:AD,AD6529,H:H)),2)))</f>
        <v/>
      </c>
      <c r="H6529" s="71"/>
      <c r="I6529" s="72"/>
      <c r="J6529" s="72"/>
      <c r="K6529" s="38" t="str">
        <f>IF(E6529="","",IF(OR(E6529="Project Management",E6529="Project Support",E6529="Sprint Management",E6529="Sprint Support"),"NA",(((SUMIF(AD:AD,AD6529,H:H)/VLOOKUP(AD6529,[2]Formula!V:X,3,0))*VLOOKUP(AD6529,[2]Formula!V:X,2,0))*H6529)/SUMIF(AD:AD,AD6529,H:H)))</f>
        <v/>
      </c>
      <c r="L6529" s="38" t="str">
        <f t="shared" si="607"/>
        <v/>
      </c>
      <c r="M6529" s="38" t="str">
        <f t="shared" si="608"/>
        <v/>
      </c>
      <c r="N6529" s="38" t="str">
        <f t="shared" si="610"/>
        <v/>
      </c>
      <c r="O6529" s="38" t="str">
        <f t="shared" si="612"/>
        <v/>
      </c>
      <c r="P6529" s="39" t="str">
        <f t="shared" si="611"/>
        <v/>
      </c>
      <c r="AC6529" s="42" t="str">
        <f>IF(B6529="","",VLOOKUP(B6529,[2]Formula!B:C,2,0))</f>
        <v/>
      </c>
      <c r="AD6529" s="43" t="str">
        <f t="shared" si="609"/>
        <v/>
      </c>
    </row>
    <row r="6530" spans="1:30" x14ac:dyDescent="0.25">
      <c r="A6530" s="64"/>
      <c r="B6530" s="64"/>
      <c r="C6530" s="66"/>
      <c r="D6530" s="67"/>
      <c r="E6530" s="64"/>
      <c r="F6530" s="64"/>
      <c r="G6530" s="37" t="str">
        <f>IF(E6530="","",IF(OR(E6530="Project Management",E6530="Project Support",E6530="Sprint Management",E6530="Sprint Support"),"NA",ROUND((((VLOOKUP(AD6530,[2]Formula!V:X,3,0)))-SUMIF(AD:AD,AD6530,H:H)),2)))</f>
        <v/>
      </c>
      <c r="H6530" s="71"/>
      <c r="I6530" s="72"/>
      <c r="J6530" s="72"/>
      <c r="K6530" s="38" t="str">
        <f>IF(E6530="","",IF(OR(E6530="Project Management",E6530="Project Support",E6530="Sprint Management",E6530="Sprint Support"),"NA",(((SUMIF(AD:AD,AD6530,H:H)/VLOOKUP(AD6530,[2]Formula!V:X,3,0))*VLOOKUP(AD6530,[2]Formula!V:X,2,0))*H6530)/SUMIF(AD:AD,AD6530,H:H)))</f>
        <v/>
      </c>
      <c r="L6530" s="38" t="str">
        <f t="shared" ref="L6530:L6593" si="613">IFERROR(IF(K6530="NA",(H6530/I6530),(K6530/I6530)),"")</f>
        <v/>
      </c>
      <c r="M6530" s="38" t="str">
        <f t="shared" ref="M6530:M6593" si="614">IFERROR(IF(K6530="NA",1,(K6530/H6530)),"")</f>
        <v/>
      </c>
      <c r="N6530" s="38" t="str">
        <f t="shared" si="610"/>
        <v/>
      </c>
      <c r="O6530" s="38" t="str">
        <f t="shared" si="612"/>
        <v/>
      </c>
      <c r="P6530" s="39" t="str">
        <f t="shared" si="611"/>
        <v/>
      </c>
      <c r="AC6530" s="42" t="str">
        <f>IF(B6530="","",VLOOKUP(B6530,[2]Formula!B:C,2,0))</f>
        <v/>
      </c>
      <c r="AD6530" s="43" t="str">
        <f t="shared" ref="AD6530:AD6593" si="615">IF(B6530="","",CONCATENATE(B6530,"_",E6530))</f>
        <v/>
      </c>
    </row>
    <row r="6531" spans="1:30" x14ac:dyDescent="0.25">
      <c r="A6531" s="64"/>
      <c r="B6531" s="64"/>
      <c r="C6531" s="66"/>
      <c r="D6531" s="67"/>
      <c r="E6531" s="64"/>
      <c r="F6531" s="64"/>
      <c r="G6531" s="37" t="str">
        <f>IF(E6531="","",IF(OR(E6531="Project Management",E6531="Project Support",E6531="Sprint Management",E6531="Sprint Support"),"NA",ROUND((((VLOOKUP(AD6531,[2]Formula!V:X,3,0)))-SUMIF(AD:AD,AD6531,H:H)),2)))</f>
        <v/>
      </c>
      <c r="H6531" s="71"/>
      <c r="I6531" s="72"/>
      <c r="J6531" s="72"/>
      <c r="K6531" s="38" t="str">
        <f>IF(E6531="","",IF(OR(E6531="Project Management",E6531="Project Support",E6531="Sprint Management",E6531="Sprint Support"),"NA",(((SUMIF(AD:AD,AD6531,H:H)/VLOOKUP(AD6531,[2]Formula!V:X,3,0))*VLOOKUP(AD6531,[2]Formula!V:X,2,0))*H6531)/SUMIF(AD:AD,AD6531,H:H)))</f>
        <v/>
      </c>
      <c r="L6531" s="38" t="str">
        <f t="shared" si="613"/>
        <v/>
      </c>
      <c r="M6531" s="38" t="str">
        <f t="shared" si="614"/>
        <v/>
      </c>
      <c r="N6531" s="38" t="str">
        <f t="shared" ref="N6531:N6594" si="616">IFERROR(((L6531-M6531)/M6531)*100,"")</f>
        <v/>
      </c>
      <c r="O6531" s="38" t="str">
        <f t="shared" si="612"/>
        <v/>
      </c>
      <c r="P6531" s="39" t="str">
        <f t="shared" ref="P6531:P6594" si="617">IF(O6531="","",1)</f>
        <v/>
      </c>
      <c r="AC6531" s="42" t="str">
        <f>IF(B6531="","",VLOOKUP(B6531,[2]Formula!B:C,2,0))</f>
        <v/>
      </c>
      <c r="AD6531" s="43" t="str">
        <f t="shared" si="615"/>
        <v/>
      </c>
    </row>
    <row r="6532" spans="1:30" x14ac:dyDescent="0.25">
      <c r="A6532" s="64"/>
      <c r="B6532" s="64"/>
      <c r="C6532" s="66"/>
      <c r="D6532" s="67"/>
      <c r="E6532" s="64"/>
      <c r="F6532" s="64"/>
      <c r="G6532" s="37" t="str">
        <f>IF(E6532="","",IF(OR(E6532="Project Management",E6532="Project Support",E6532="Sprint Management",E6532="Sprint Support"),"NA",ROUND((((VLOOKUP(AD6532,[2]Formula!V:X,3,0)))-SUMIF(AD:AD,AD6532,H:H)),2)))</f>
        <v/>
      </c>
      <c r="H6532" s="71"/>
      <c r="I6532" s="72"/>
      <c r="J6532" s="72"/>
      <c r="K6532" s="38" t="str">
        <f>IF(E6532="","",IF(OR(E6532="Project Management",E6532="Project Support",E6532="Sprint Management",E6532="Sprint Support"),"NA",(((SUMIF(AD:AD,AD6532,H:H)/VLOOKUP(AD6532,[2]Formula!V:X,3,0))*VLOOKUP(AD6532,[2]Formula!V:X,2,0))*H6532)/SUMIF(AD:AD,AD6532,H:H)))</f>
        <v/>
      </c>
      <c r="L6532" s="38" t="str">
        <f t="shared" si="613"/>
        <v/>
      </c>
      <c r="M6532" s="38" t="str">
        <f t="shared" si="614"/>
        <v/>
      </c>
      <c r="N6532" s="38" t="str">
        <f t="shared" si="616"/>
        <v/>
      </c>
      <c r="O6532" s="38" t="str">
        <f t="shared" si="612"/>
        <v/>
      </c>
      <c r="P6532" s="39" t="str">
        <f t="shared" si="617"/>
        <v/>
      </c>
      <c r="AC6532" s="42" t="str">
        <f>IF(B6532="","",VLOOKUP(B6532,[2]Formula!B:C,2,0))</f>
        <v/>
      </c>
      <c r="AD6532" s="43" t="str">
        <f t="shared" si="615"/>
        <v/>
      </c>
    </row>
    <row r="6533" spans="1:30" x14ac:dyDescent="0.25">
      <c r="A6533" s="64"/>
      <c r="B6533" s="64"/>
      <c r="C6533" s="66"/>
      <c r="D6533" s="67"/>
      <c r="E6533" s="64"/>
      <c r="F6533" s="64"/>
      <c r="G6533" s="37" t="str">
        <f>IF(E6533="","",IF(OR(E6533="Project Management",E6533="Project Support",E6533="Sprint Management",E6533="Sprint Support"),"NA",ROUND((((VLOOKUP(AD6533,[2]Formula!V:X,3,0)))-SUMIF(AD:AD,AD6533,H:H)),2)))</f>
        <v/>
      </c>
      <c r="H6533" s="71"/>
      <c r="I6533" s="72"/>
      <c r="J6533" s="72"/>
      <c r="K6533" s="38" t="str">
        <f>IF(E6533="","",IF(OR(E6533="Project Management",E6533="Project Support",E6533="Sprint Management",E6533="Sprint Support"),"NA",(((SUMIF(AD:AD,AD6533,H:H)/VLOOKUP(AD6533,[2]Formula!V:X,3,0))*VLOOKUP(AD6533,[2]Formula!V:X,2,0))*H6533)/SUMIF(AD:AD,AD6533,H:H)))</f>
        <v/>
      </c>
      <c r="L6533" s="38" t="str">
        <f t="shared" si="613"/>
        <v/>
      </c>
      <c r="M6533" s="38" t="str">
        <f t="shared" si="614"/>
        <v/>
      </c>
      <c r="N6533" s="38" t="str">
        <f t="shared" si="616"/>
        <v/>
      </c>
      <c r="O6533" s="38" t="str">
        <f t="shared" si="612"/>
        <v/>
      </c>
      <c r="P6533" s="39" t="str">
        <f t="shared" si="617"/>
        <v/>
      </c>
      <c r="AC6533" s="42" t="str">
        <f>IF(B6533="","",VLOOKUP(B6533,[2]Formula!B:C,2,0))</f>
        <v/>
      </c>
      <c r="AD6533" s="43" t="str">
        <f t="shared" si="615"/>
        <v/>
      </c>
    </row>
    <row r="6534" spans="1:30" x14ac:dyDescent="0.25">
      <c r="A6534" s="64"/>
      <c r="B6534" s="64"/>
      <c r="C6534" s="66"/>
      <c r="D6534" s="67"/>
      <c r="E6534" s="64"/>
      <c r="F6534" s="64"/>
      <c r="G6534" s="37" t="str">
        <f>IF(E6534="","",IF(OR(E6534="Project Management",E6534="Project Support",E6534="Sprint Management",E6534="Sprint Support"),"NA",ROUND((((VLOOKUP(AD6534,[2]Formula!V:X,3,0)))-SUMIF(AD:AD,AD6534,H:H)),2)))</f>
        <v/>
      </c>
      <c r="H6534" s="71"/>
      <c r="I6534" s="72"/>
      <c r="J6534" s="72"/>
      <c r="K6534" s="38" t="str">
        <f>IF(E6534="","",IF(OR(E6534="Project Management",E6534="Project Support",E6534="Sprint Management",E6534="Sprint Support"),"NA",(((SUMIF(AD:AD,AD6534,H:H)/VLOOKUP(AD6534,[2]Formula!V:X,3,0))*VLOOKUP(AD6534,[2]Formula!V:X,2,0))*H6534)/SUMIF(AD:AD,AD6534,H:H)))</f>
        <v/>
      </c>
      <c r="L6534" s="38" t="str">
        <f t="shared" si="613"/>
        <v/>
      </c>
      <c r="M6534" s="38" t="str">
        <f t="shared" si="614"/>
        <v/>
      </c>
      <c r="N6534" s="38" t="str">
        <f t="shared" si="616"/>
        <v/>
      </c>
      <c r="O6534" s="38" t="str">
        <f t="shared" si="612"/>
        <v/>
      </c>
      <c r="P6534" s="39" t="str">
        <f t="shared" si="617"/>
        <v/>
      </c>
      <c r="AC6534" s="42" t="str">
        <f>IF(B6534="","",VLOOKUP(B6534,[2]Formula!B:C,2,0))</f>
        <v/>
      </c>
      <c r="AD6534" s="43" t="str">
        <f t="shared" si="615"/>
        <v/>
      </c>
    </row>
    <row r="6535" spans="1:30" x14ac:dyDescent="0.25">
      <c r="A6535" s="64"/>
      <c r="B6535" s="64"/>
      <c r="C6535" s="66"/>
      <c r="D6535" s="67"/>
      <c r="E6535" s="64"/>
      <c r="F6535" s="64"/>
      <c r="G6535" s="37" t="str">
        <f>IF(E6535="","",IF(OR(E6535="Project Management",E6535="Project Support",E6535="Sprint Management",E6535="Sprint Support"),"NA",ROUND((((VLOOKUP(AD6535,[2]Formula!V:X,3,0)))-SUMIF(AD:AD,AD6535,H:H)),2)))</f>
        <v/>
      </c>
      <c r="H6535" s="71"/>
      <c r="I6535" s="72"/>
      <c r="J6535" s="72"/>
      <c r="K6535" s="38" t="str">
        <f>IF(E6535="","",IF(OR(E6535="Project Management",E6535="Project Support",E6535="Sprint Management",E6535="Sprint Support"),"NA",(((SUMIF(AD:AD,AD6535,H:H)/VLOOKUP(AD6535,[2]Formula!V:X,3,0))*VLOOKUP(AD6535,[2]Formula!V:X,2,0))*H6535)/SUMIF(AD:AD,AD6535,H:H)))</f>
        <v/>
      </c>
      <c r="L6535" s="38" t="str">
        <f t="shared" si="613"/>
        <v/>
      </c>
      <c r="M6535" s="38" t="str">
        <f t="shared" si="614"/>
        <v/>
      </c>
      <c r="N6535" s="38" t="str">
        <f t="shared" si="616"/>
        <v/>
      </c>
      <c r="O6535" s="38" t="str">
        <f t="shared" si="612"/>
        <v/>
      </c>
      <c r="P6535" s="39" t="str">
        <f t="shared" si="617"/>
        <v/>
      </c>
      <c r="AC6535" s="42" t="str">
        <f>IF(B6535="","",VLOOKUP(B6535,[2]Formula!B:C,2,0))</f>
        <v/>
      </c>
      <c r="AD6535" s="43" t="str">
        <f t="shared" si="615"/>
        <v/>
      </c>
    </row>
    <row r="6536" spans="1:30" x14ac:dyDescent="0.25">
      <c r="A6536" s="64"/>
      <c r="B6536" s="64"/>
      <c r="C6536" s="66"/>
      <c r="D6536" s="67"/>
      <c r="E6536" s="64"/>
      <c r="F6536" s="64"/>
      <c r="G6536" s="37" t="str">
        <f>IF(E6536="","",IF(OR(E6536="Project Management",E6536="Project Support",E6536="Sprint Management",E6536="Sprint Support"),"NA",ROUND((((VLOOKUP(AD6536,[2]Formula!V:X,3,0)))-SUMIF(AD:AD,AD6536,H:H)),2)))</f>
        <v/>
      </c>
      <c r="H6536" s="71"/>
      <c r="I6536" s="72"/>
      <c r="J6536" s="72"/>
      <c r="K6536" s="38" t="str">
        <f>IF(E6536="","",IF(OR(E6536="Project Management",E6536="Project Support",E6536="Sprint Management",E6536="Sprint Support"),"NA",(((SUMIF(AD:AD,AD6536,H:H)/VLOOKUP(AD6536,[2]Formula!V:X,3,0))*VLOOKUP(AD6536,[2]Formula!V:X,2,0))*H6536)/SUMIF(AD:AD,AD6536,H:H)))</f>
        <v/>
      </c>
      <c r="L6536" s="38" t="str">
        <f t="shared" si="613"/>
        <v/>
      </c>
      <c r="M6536" s="38" t="str">
        <f t="shared" si="614"/>
        <v/>
      </c>
      <c r="N6536" s="38" t="str">
        <f t="shared" si="616"/>
        <v/>
      </c>
      <c r="O6536" s="38" t="str">
        <f t="shared" si="612"/>
        <v/>
      </c>
      <c r="P6536" s="39" t="str">
        <f t="shared" si="617"/>
        <v/>
      </c>
      <c r="AC6536" s="42" t="str">
        <f>IF(B6536="","",VLOOKUP(B6536,[2]Formula!B:C,2,0))</f>
        <v/>
      </c>
      <c r="AD6536" s="43" t="str">
        <f t="shared" si="615"/>
        <v/>
      </c>
    </row>
    <row r="6537" spans="1:30" x14ac:dyDescent="0.25">
      <c r="A6537" s="64"/>
      <c r="B6537" s="64"/>
      <c r="C6537" s="66"/>
      <c r="D6537" s="67"/>
      <c r="E6537" s="64"/>
      <c r="F6537" s="64"/>
      <c r="G6537" s="37" t="str">
        <f>IF(E6537="","",IF(OR(E6537="Project Management",E6537="Project Support",E6537="Sprint Management",E6537="Sprint Support"),"NA",ROUND((((VLOOKUP(AD6537,[2]Formula!V:X,3,0)))-SUMIF(AD:AD,AD6537,H:H)),2)))</f>
        <v/>
      </c>
      <c r="H6537" s="71"/>
      <c r="I6537" s="72"/>
      <c r="J6537" s="72"/>
      <c r="K6537" s="38" t="str">
        <f>IF(E6537="","",IF(OR(E6537="Project Management",E6537="Project Support",E6537="Sprint Management",E6537="Sprint Support"),"NA",(((SUMIF(AD:AD,AD6537,H:H)/VLOOKUP(AD6537,[2]Formula!V:X,3,0))*VLOOKUP(AD6537,[2]Formula!V:X,2,0))*H6537)/SUMIF(AD:AD,AD6537,H:H)))</f>
        <v/>
      </c>
      <c r="L6537" s="38" t="str">
        <f t="shared" si="613"/>
        <v/>
      </c>
      <c r="M6537" s="38" t="str">
        <f t="shared" si="614"/>
        <v/>
      </c>
      <c r="N6537" s="38" t="str">
        <f t="shared" si="616"/>
        <v/>
      </c>
      <c r="O6537" s="38" t="str">
        <f t="shared" si="612"/>
        <v/>
      </c>
      <c r="P6537" s="39" t="str">
        <f t="shared" si="617"/>
        <v/>
      </c>
      <c r="AC6537" s="42" t="str">
        <f>IF(B6537="","",VLOOKUP(B6537,[2]Formula!B:C,2,0))</f>
        <v/>
      </c>
      <c r="AD6537" s="43" t="str">
        <f t="shared" si="615"/>
        <v/>
      </c>
    </row>
    <row r="6538" spans="1:30" x14ac:dyDescent="0.25">
      <c r="A6538" s="64"/>
      <c r="B6538" s="64"/>
      <c r="C6538" s="66"/>
      <c r="D6538" s="67"/>
      <c r="E6538" s="64"/>
      <c r="F6538" s="64"/>
      <c r="G6538" s="37" t="str">
        <f>IF(E6538="","",IF(OR(E6538="Project Management",E6538="Project Support",E6538="Sprint Management",E6538="Sprint Support"),"NA",ROUND((((VLOOKUP(AD6538,[2]Formula!V:X,3,0)))-SUMIF(AD:AD,AD6538,H:H)),2)))</f>
        <v/>
      </c>
      <c r="H6538" s="71"/>
      <c r="I6538" s="72"/>
      <c r="J6538" s="72"/>
      <c r="K6538" s="38" t="str">
        <f>IF(E6538="","",IF(OR(E6538="Project Management",E6538="Project Support",E6538="Sprint Management",E6538="Sprint Support"),"NA",(((SUMIF(AD:AD,AD6538,H:H)/VLOOKUP(AD6538,[2]Formula!V:X,3,0))*VLOOKUP(AD6538,[2]Formula!V:X,2,0))*H6538)/SUMIF(AD:AD,AD6538,H:H)))</f>
        <v/>
      </c>
      <c r="L6538" s="38" t="str">
        <f t="shared" si="613"/>
        <v/>
      </c>
      <c r="M6538" s="38" t="str">
        <f t="shared" si="614"/>
        <v/>
      </c>
      <c r="N6538" s="38" t="str">
        <f t="shared" si="616"/>
        <v/>
      </c>
      <c r="O6538" s="38" t="str">
        <f t="shared" si="612"/>
        <v/>
      </c>
      <c r="P6538" s="39" t="str">
        <f t="shared" si="617"/>
        <v/>
      </c>
      <c r="AC6538" s="42" t="str">
        <f>IF(B6538="","",VLOOKUP(B6538,[2]Formula!B:C,2,0))</f>
        <v/>
      </c>
      <c r="AD6538" s="43" t="str">
        <f t="shared" si="615"/>
        <v/>
      </c>
    </row>
    <row r="6539" spans="1:30" x14ac:dyDescent="0.25">
      <c r="A6539" s="64"/>
      <c r="B6539" s="64"/>
      <c r="C6539" s="66"/>
      <c r="D6539" s="67"/>
      <c r="E6539" s="64"/>
      <c r="F6539" s="64"/>
      <c r="G6539" s="37" t="str">
        <f>IF(E6539="","",IF(OR(E6539="Project Management",E6539="Project Support",E6539="Sprint Management",E6539="Sprint Support"),"NA",ROUND((((VLOOKUP(AD6539,[2]Formula!V:X,3,0)))-SUMIF(AD:AD,AD6539,H:H)),2)))</f>
        <v/>
      </c>
      <c r="H6539" s="71"/>
      <c r="I6539" s="72"/>
      <c r="J6539" s="72"/>
      <c r="K6539" s="38" t="str">
        <f>IF(E6539="","",IF(OR(E6539="Project Management",E6539="Project Support",E6539="Sprint Management",E6539="Sprint Support"),"NA",(((SUMIF(AD:AD,AD6539,H:H)/VLOOKUP(AD6539,[2]Formula!V:X,3,0))*VLOOKUP(AD6539,[2]Formula!V:X,2,0))*H6539)/SUMIF(AD:AD,AD6539,H:H)))</f>
        <v/>
      </c>
      <c r="L6539" s="38" t="str">
        <f t="shared" si="613"/>
        <v/>
      </c>
      <c r="M6539" s="38" t="str">
        <f t="shared" si="614"/>
        <v/>
      </c>
      <c r="N6539" s="38" t="str">
        <f t="shared" si="616"/>
        <v/>
      </c>
      <c r="O6539" s="38" t="str">
        <f t="shared" si="612"/>
        <v/>
      </c>
      <c r="P6539" s="39" t="str">
        <f t="shared" si="617"/>
        <v/>
      </c>
      <c r="AC6539" s="42" t="str">
        <f>IF(B6539="","",VLOOKUP(B6539,[2]Formula!B:C,2,0))</f>
        <v/>
      </c>
      <c r="AD6539" s="43" t="str">
        <f t="shared" si="615"/>
        <v/>
      </c>
    </row>
    <row r="6540" spans="1:30" x14ac:dyDescent="0.25">
      <c r="A6540" s="64"/>
      <c r="B6540" s="64"/>
      <c r="C6540" s="66"/>
      <c r="D6540" s="67"/>
      <c r="E6540" s="64"/>
      <c r="F6540" s="64"/>
      <c r="G6540" s="37" t="str">
        <f>IF(E6540="","",IF(OR(E6540="Project Management",E6540="Project Support",E6540="Sprint Management",E6540="Sprint Support"),"NA",ROUND((((VLOOKUP(AD6540,[2]Formula!V:X,3,0)))-SUMIF(AD:AD,AD6540,H:H)),2)))</f>
        <v/>
      </c>
      <c r="H6540" s="71"/>
      <c r="I6540" s="72"/>
      <c r="J6540" s="72"/>
      <c r="K6540" s="38" t="str">
        <f>IF(E6540="","",IF(OR(E6540="Project Management",E6540="Project Support",E6540="Sprint Management",E6540="Sprint Support"),"NA",(((SUMIF(AD:AD,AD6540,H:H)/VLOOKUP(AD6540,[2]Formula!V:X,3,0))*VLOOKUP(AD6540,[2]Formula!V:X,2,0))*H6540)/SUMIF(AD:AD,AD6540,H:H)))</f>
        <v/>
      </c>
      <c r="L6540" s="38" t="str">
        <f t="shared" si="613"/>
        <v/>
      </c>
      <c r="M6540" s="38" t="str">
        <f t="shared" si="614"/>
        <v/>
      </c>
      <c r="N6540" s="38" t="str">
        <f t="shared" si="616"/>
        <v/>
      </c>
      <c r="O6540" s="38" t="str">
        <f t="shared" si="612"/>
        <v/>
      </c>
      <c r="P6540" s="39" t="str">
        <f t="shared" si="617"/>
        <v/>
      </c>
      <c r="AC6540" s="42" t="str">
        <f>IF(B6540="","",VLOOKUP(B6540,[2]Formula!B:C,2,0))</f>
        <v/>
      </c>
      <c r="AD6540" s="43" t="str">
        <f t="shared" si="615"/>
        <v/>
      </c>
    </row>
    <row r="6541" spans="1:30" x14ac:dyDescent="0.25">
      <c r="A6541" s="64"/>
      <c r="B6541" s="64"/>
      <c r="C6541" s="66"/>
      <c r="D6541" s="67"/>
      <c r="E6541" s="64"/>
      <c r="F6541" s="64"/>
      <c r="G6541" s="37" t="str">
        <f>IF(E6541="","",IF(OR(E6541="Project Management",E6541="Project Support",E6541="Sprint Management",E6541="Sprint Support"),"NA",ROUND((((VLOOKUP(AD6541,[2]Formula!V:X,3,0)))-SUMIF(AD:AD,AD6541,H:H)),2)))</f>
        <v/>
      </c>
      <c r="H6541" s="71"/>
      <c r="I6541" s="72"/>
      <c r="J6541" s="72"/>
      <c r="K6541" s="38" t="str">
        <f>IF(E6541="","",IF(OR(E6541="Project Management",E6541="Project Support",E6541="Sprint Management",E6541="Sprint Support"),"NA",(((SUMIF(AD:AD,AD6541,H:H)/VLOOKUP(AD6541,[2]Formula!V:X,3,0))*VLOOKUP(AD6541,[2]Formula!V:X,2,0))*H6541)/SUMIF(AD:AD,AD6541,H:H)))</f>
        <v/>
      </c>
      <c r="L6541" s="38" t="str">
        <f t="shared" si="613"/>
        <v/>
      </c>
      <c r="M6541" s="38" t="str">
        <f t="shared" si="614"/>
        <v/>
      </c>
      <c r="N6541" s="38" t="str">
        <f t="shared" si="616"/>
        <v/>
      </c>
      <c r="O6541" s="38" t="str">
        <f t="shared" si="612"/>
        <v/>
      </c>
      <c r="P6541" s="39" t="str">
        <f t="shared" si="617"/>
        <v/>
      </c>
      <c r="AC6541" s="42" t="str">
        <f>IF(B6541="","",VLOOKUP(B6541,[2]Formula!B:C,2,0))</f>
        <v/>
      </c>
      <c r="AD6541" s="43" t="str">
        <f t="shared" si="615"/>
        <v/>
      </c>
    </row>
    <row r="6542" spans="1:30" x14ac:dyDescent="0.25">
      <c r="A6542" s="64"/>
      <c r="B6542" s="64"/>
      <c r="C6542" s="66"/>
      <c r="D6542" s="67"/>
      <c r="E6542" s="64"/>
      <c r="F6542" s="64"/>
      <c r="G6542" s="37" t="str">
        <f>IF(E6542="","",IF(OR(E6542="Project Management",E6542="Project Support",E6542="Sprint Management",E6542="Sprint Support"),"NA",ROUND((((VLOOKUP(AD6542,[2]Formula!V:X,3,0)))-SUMIF(AD:AD,AD6542,H:H)),2)))</f>
        <v/>
      </c>
      <c r="H6542" s="71"/>
      <c r="I6542" s="72"/>
      <c r="J6542" s="72"/>
      <c r="K6542" s="38" t="str">
        <f>IF(E6542="","",IF(OR(E6542="Project Management",E6542="Project Support",E6542="Sprint Management",E6542="Sprint Support"),"NA",(((SUMIF(AD:AD,AD6542,H:H)/VLOOKUP(AD6542,[2]Formula!V:X,3,0))*VLOOKUP(AD6542,[2]Formula!V:X,2,0))*H6542)/SUMIF(AD:AD,AD6542,H:H)))</f>
        <v/>
      </c>
      <c r="L6542" s="38" t="str">
        <f t="shared" si="613"/>
        <v/>
      </c>
      <c r="M6542" s="38" t="str">
        <f t="shared" si="614"/>
        <v/>
      </c>
      <c r="N6542" s="38" t="str">
        <f t="shared" si="616"/>
        <v/>
      </c>
      <c r="O6542" s="38" t="str">
        <f t="shared" si="612"/>
        <v/>
      </c>
      <c r="P6542" s="39" t="str">
        <f t="shared" si="617"/>
        <v/>
      </c>
      <c r="AC6542" s="42" t="str">
        <f>IF(B6542="","",VLOOKUP(B6542,[2]Formula!B:C,2,0))</f>
        <v/>
      </c>
      <c r="AD6542" s="43" t="str">
        <f t="shared" si="615"/>
        <v/>
      </c>
    </row>
    <row r="6543" spans="1:30" x14ac:dyDescent="0.25">
      <c r="A6543" s="64"/>
      <c r="B6543" s="64"/>
      <c r="C6543" s="66"/>
      <c r="D6543" s="67"/>
      <c r="E6543" s="64"/>
      <c r="F6543" s="64"/>
      <c r="G6543" s="37" t="str">
        <f>IF(E6543="","",IF(OR(E6543="Project Management",E6543="Project Support",E6543="Sprint Management",E6543="Sprint Support"),"NA",ROUND((((VLOOKUP(AD6543,[2]Formula!V:X,3,0)))-SUMIF(AD:AD,AD6543,H:H)),2)))</f>
        <v/>
      </c>
      <c r="H6543" s="71"/>
      <c r="I6543" s="72"/>
      <c r="J6543" s="72"/>
      <c r="K6543" s="38" t="str">
        <f>IF(E6543="","",IF(OR(E6543="Project Management",E6543="Project Support",E6543="Sprint Management",E6543="Sprint Support"),"NA",(((SUMIF(AD:AD,AD6543,H:H)/VLOOKUP(AD6543,[2]Formula!V:X,3,0))*VLOOKUP(AD6543,[2]Formula!V:X,2,0))*H6543)/SUMIF(AD:AD,AD6543,H:H)))</f>
        <v/>
      </c>
      <c r="L6543" s="38" t="str">
        <f t="shared" si="613"/>
        <v/>
      </c>
      <c r="M6543" s="38" t="str">
        <f t="shared" si="614"/>
        <v/>
      </c>
      <c r="N6543" s="38" t="str">
        <f t="shared" si="616"/>
        <v/>
      </c>
      <c r="O6543" s="38" t="str">
        <f t="shared" si="612"/>
        <v/>
      </c>
      <c r="P6543" s="39" t="str">
        <f t="shared" si="617"/>
        <v/>
      </c>
      <c r="AC6543" s="42" t="str">
        <f>IF(B6543="","",VLOOKUP(B6543,[2]Formula!B:C,2,0))</f>
        <v/>
      </c>
      <c r="AD6543" s="43" t="str">
        <f t="shared" si="615"/>
        <v/>
      </c>
    </row>
    <row r="6544" spans="1:30" x14ac:dyDescent="0.25">
      <c r="A6544" s="64"/>
      <c r="B6544" s="64"/>
      <c r="C6544" s="66"/>
      <c r="D6544" s="67"/>
      <c r="E6544" s="64"/>
      <c r="F6544" s="64"/>
      <c r="G6544" s="37" t="str">
        <f>IF(E6544="","",IF(OR(E6544="Project Management",E6544="Project Support",E6544="Sprint Management",E6544="Sprint Support"),"NA",ROUND((((VLOOKUP(AD6544,[2]Formula!V:X,3,0)))-SUMIF(AD:AD,AD6544,H:H)),2)))</f>
        <v/>
      </c>
      <c r="H6544" s="71"/>
      <c r="I6544" s="72"/>
      <c r="J6544" s="72"/>
      <c r="K6544" s="38" t="str">
        <f>IF(E6544="","",IF(OR(E6544="Project Management",E6544="Project Support",E6544="Sprint Management",E6544="Sprint Support"),"NA",(((SUMIF(AD:AD,AD6544,H:H)/VLOOKUP(AD6544,[2]Formula!V:X,3,0))*VLOOKUP(AD6544,[2]Formula!V:X,2,0))*H6544)/SUMIF(AD:AD,AD6544,H:H)))</f>
        <v/>
      </c>
      <c r="L6544" s="38" t="str">
        <f t="shared" si="613"/>
        <v/>
      </c>
      <c r="M6544" s="38" t="str">
        <f t="shared" si="614"/>
        <v/>
      </c>
      <c r="N6544" s="38" t="str">
        <f t="shared" si="616"/>
        <v/>
      </c>
      <c r="O6544" s="38" t="str">
        <f t="shared" si="612"/>
        <v/>
      </c>
      <c r="P6544" s="39" t="str">
        <f t="shared" si="617"/>
        <v/>
      </c>
      <c r="AC6544" s="42" t="str">
        <f>IF(B6544="","",VLOOKUP(B6544,[2]Formula!B:C,2,0))</f>
        <v/>
      </c>
      <c r="AD6544" s="43" t="str">
        <f t="shared" si="615"/>
        <v/>
      </c>
    </row>
    <row r="6545" spans="1:30" x14ac:dyDescent="0.25">
      <c r="A6545" s="64"/>
      <c r="B6545" s="64"/>
      <c r="C6545" s="66"/>
      <c r="D6545" s="67"/>
      <c r="E6545" s="64"/>
      <c r="F6545" s="64"/>
      <c r="G6545" s="37" t="str">
        <f>IF(E6545="","",IF(OR(E6545="Project Management",E6545="Project Support",E6545="Sprint Management",E6545="Sprint Support"),"NA",ROUND((((VLOOKUP(AD6545,[2]Formula!V:X,3,0)))-SUMIF(AD:AD,AD6545,H:H)),2)))</f>
        <v/>
      </c>
      <c r="H6545" s="71"/>
      <c r="I6545" s="72"/>
      <c r="J6545" s="72"/>
      <c r="K6545" s="38" t="str">
        <f>IF(E6545="","",IF(OR(E6545="Project Management",E6545="Project Support",E6545="Sprint Management",E6545="Sprint Support"),"NA",(((SUMIF(AD:AD,AD6545,H:H)/VLOOKUP(AD6545,[2]Formula!V:X,3,0))*VLOOKUP(AD6545,[2]Formula!V:X,2,0))*H6545)/SUMIF(AD:AD,AD6545,H:H)))</f>
        <v/>
      </c>
      <c r="L6545" s="38" t="str">
        <f t="shared" si="613"/>
        <v/>
      </c>
      <c r="M6545" s="38" t="str">
        <f t="shared" si="614"/>
        <v/>
      </c>
      <c r="N6545" s="38" t="str">
        <f t="shared" si="616"/>
        <v/>
      </c>
      <c r="O6545" s="38" t="str">
        <f t="shared" si="612"/>
        <v/>
      </c>
      <c r="P6545" s="39" t="str">
        <f t="shared" si="617"/>
        <v/>
      </c>
      <c r="AC6545" s="42" t="str">
        <f>IF(B6545="","",VLOOKUP(B6545,[2]Formula!B:C,2,0))</f>
        <v/>
      </c>
      <c r="AD6545" s="43" t="str">
        <f t="shared" si="615"/>
        <v/>
      </c>
    </row>
    <row r="6546" spans="1:30" x14ac:dyDescent="0.25">
      <c r="A6546" s="64"/>
      <c r="B6546" s="64"/>
      <c r="C6546" s="66"/>
      <c r="D6546" s="67"/>
      <c r="E6546" s="64"/>
      <c r="F6546" s="64"/>
      <c r="G6546" s="37" t="str">
        <f>IF(E6546="","",IF(OR(E6546="Project Management",E6546="Project Support",E6546="Sprint Management",E6546="Sprint Support"),"NA",ROUND((((VLOOKUP(AD6546,[2]Formula!V:X,3,0)))-SUMIF(AD:AD,AD6546,H:H)),2)))</f>
        <v/>
      </c>
      <c r="H6546" s="71"/>
      <c r="I6546" s="72"/>
      <c r="J6546" s="72"/>
      <c r="K6546" s="38" t="str">
        <f>IF(E6546="","",IF(OR(E6546="Project Management",E6546="Project Support",E6546="Sprint Management",E6546="Sprint Support"),"NA",(((SUMIF(AD:AD,AD6546,H:H)/VLOOKUP(AD6546,[2]Formula!V:X,3,0))*VLOOKUP(AD6546,[2]Formula!V:X,2,0))*H6546)/SUMIF(AD:AD,AD6546,H:H)))</f>
        <v/>
      </c>
      <c r="L6546" s="38" t="str">
        <f t="shared" si="613"/>
        <v/>
      </c>
      <c r="M6546" s="38" t="str">
        <f t="shared" si="614"/>
        <v/>
      </c>
      <c r="N6546" s="38" t="str">
        <f t="shared" si="616"/>
        <v/>
      </c>
      <c r="O6546" s="38" t="str">
        <f t="shared" si="612"/>
        <v/>
      </c>
      <c r="P6546" s="39" t="str">
        <f t="shared" si="617"/>
        <v/>
      </c>
      <c r="AC6546" s="42" t="str">
        <f>IF(B6546="","",VLOOKUP(B6546,[2]Formula!B:C,2,0))</f>
        <v/>
      </c>
      <c r="AD6546" s="43" t="str">
        <f t="shared" si="615"/>
        <v/>
      </c>
    </row>
    <row r="6547" spans="1:30" x14ac:dyDescent="0.25">
      <c r="A6547" s="64"/>
      <c r="B6547" s="64"/>
      <c r="C6547" s="66"/>
      <c r="D6547" s="67"/>
      <c r="E6547" s="64"/>
      <c r="F6547" s="64"/>
      <c r="G6547" s="37" t="str">
        <f>IF(E6547="","",IF(OR(E6547="Project Management",E6547="Project Support",E6547="Sprint Management",E6547="Sprint Support"),"NA",ROUND((((VLOOKUP(AD6547,[2]Formula!V:X,3,0)))-SUMIF(AD:AD,AD6547,H:H)),2)))</f>
        <v/>
      </c>
      <c r="H6547" s="71"/>
      <c r="I6547" s="72"/>
      <c r="J6547" s="72"/>
      <c r="K6547" s="38" t="str">
        <f>IF(E6547="","",IF(OR(E6547="Project Management",E6547="Project Support",E6547="Sprint Management",E6547="Sprint Support"),"NA",(((SUMIF(AD:AD,AD6547,H:H)/VLOOKUP(AD6547,[2]Formula!V:X,3,0))*VLOOKUP(AD6547,[2]Formula!V:X,2,0))*H6547)/SUMIF(AD:AD,AD6547,H:H)))</f>
        <v/>
      </c>
      <c r="L6547" s="38" t="str">
        <f t="shared" si="613"/>
        <v/>
      </c>
      <c r="M6547" s="38" t="str">
        <f t="shared" si="614"/>
        <v/>
      </c>
      <c r="N6547" s="38" t="str">
        <f t="shared" si="616"/>
        <v/>
      </c>
      <c r="O6547" s="38" t="str">
        <f t="shared" si="612"/>
        <v/>
      </c>
      <c r="P6547" s="39" t="str">
        <f t="shared" si="617"/>
        <v/>
      </c>
      <c r="AC6547" s="42" t="str">
        <f>IF(B6547="","",VLOOKUP(B6547,[2]Formula!B:C,2,0))</f>
        <v/>
      </c>
      <c r="AD6547" s="43" t="str">
        <f t="shared" si="615"/>
        <v/>
      </c>
    </row>
    <row r="6548" spans="1:30" x14ac:dyDescent="0.25">
      <c r="A6548" s="64"/>
      <c r="B6548" s="64"/>
      <c r="C6548" s="66"/>
      <c r="D6548" s="67"/>
      <c r="E6548" s="64"/>
      <c r="F6548" s="64"/>
      <c r="G6548" s="37" t="str">
        <f>IF(E6548="","",IF(OR(E6548="Project Management",E6548="Project Support",E6548="Sprint Management",E6548="Sprint Support"),"NA",ROUND((((VLOOKUP(AD6548,[2]Formula!V:X,3,0)))-SUMIF(AD:AD,AD6548,H:H)),2)))</f>
        <v/>
      </c>
      <c r="H6548" s="71"/>
      <c r="I6548" s="72"/>
      <c r="J6548" s="72"/>
      <c r="K6548" s="38" t="str">
        <f>IF(E6548="","",IF(OR(E6548="Project Management",E6548="Project Support",E6548="Sprint Management",E6548="Sprint Support"),"NA",(((SUMIF(AD:AD,AD6548,H:H)/VLOOKUP(AD6548,[2]Formula!V:X,3,0))*VLOOKUP(AD6548,[2]Formula!V:X,2,0))*H6548)/SUMIF(AD:AD,AD6548,H:H)))</f>
        <v/>
      </c>
      <c r="L6548" s="38" t="str">
        <f t="shared" si="613"/>
        <v/>
      </c>
      <c r="M6548" s="38" t="str">
        <f t="shared" si="614"/>
        <v/>
      </c>
      <c r="N6548" s="38" t="str">
        <f t="shared" si="616"/>
        <v/>
      </c>
      <c r="O6548" s="38" t="str">
        <f t="shared" si="612"/>
        <v/>
      </c>
      <c r="P6548" s="39" t="str">
        <f t="shared" si="617"/>
        <v/>
      </c>
      <c r="AC6548" s="42" t="str">
        <f>IF(B6548="","",VLOOKUP(B6548,[2]Formula!B:C,2,0))</f>
        <v/>
      </c>
      <c r="AD6548" s="43" t="str">
        <f t="shared" si="615"/>
        <v/>
      </c>
    </row>
    <row r="6549" spans="1:30" x14ac:dyDescent="0.25">
      <c r="A6549" s="64"/>
      <c r="B6549" s="64"/>
      <c r="C6549" s="66"/>
      <c r="D6549" s="67"/>
      <c r="E6549" s="64"/>
      <c r="F6549" s="64"/>
      <c r="G6549" s="37" t="str">
        <f>IF(E6549="","",IF(OR(E6549="Project Management",E6549="Project Support",E6549="Sprint Management",E6549="Sprint Support"),"NA",ROUND((((VLOOKUP(AD6549,[2]Formula!V:X,3,0)))-SUMIF(AD:AD,AD6549,H:H)),2)))</f>
        <v/>
      </c>
      <c r="H6549" s="71"/>
      <c r="I6549" s="72"/>
      <c r="J6549" s="72"/>
      <c r="K6549" s="38" t="str">
        <f>IF(E6549="","",IF(OR(E6549="Project Management",E6549="Project Support",E6549="Sprint Management",E6549="Sprint Support"),"NA",(((SUMIF(AD:AD,AD6549,H:H)/VLOOKUP(AD6549,[2]Formula!V:X,3,0))*VLOOKUP(AD6549,[2]Formula!V:X,2,0))*H6549)/SUMIF(AD:AD,AD6549,H:H)))</f>
        <v/>
      </c>
      <c r="L6549" s="38" t="str">
        <f t="shared" si="613"/>
        <v/>
      </c>
      <c r="M6549" s="38" t="str">
        <f t="shared" si="614"/>
        <v/>
      </c>
      <c r="N6549" s="38" t="str">
        <f t="shared" si="616"/>
        <v/>
      </c>
      <c r="O6549" s="38" t="str">
        <f t="shared" si="612"/>
        <v/>
      </c>
      <c r="P6549" s="39" t="str">
        <f t="shared" si="617"/>
        <v/>
      </c>
      <c r="AC6549" s="42" t="str">
        <f>IF(B6549="","",VLOOKUP(B6549,[2]Formula!B:C,2,0))</f>
        <v/>
      </c>
      <c r="AD6549" s="43" t="str">
        <f t="shared" si="615"/>
        <v/>
      </c>
    </row>
    <row r="6550" spans="1:30" x14ac:dyDescent="0.25">
      <c r="A6550" s="64"/>
      <c r="B6550" s="64"/>
      <c r="C6550" s="66"/>
      <c r="D6550" s="67"/>
      <c r="E6550" s="64"/>
      <c r="F6550" s="64"/>
      <c r="G6550" s="37" t="str">
        <f>IF(E6550="","",IF(OR(E6550="Project Management",E6550="Project Support",E6550="Sprint Management",E6550="Sprint Support"),"NA",ROUND((((VLOOKUP(AD6550,[2]Formula!V:X,3,0)))-SUMIF(AD:AD,AD6550,H:H)),2)))</f>
        <v/>
      </c>
      <c r="H6550" s="71"/>
      <c r="I6550" s="72"/>
      <c r="J6550" s="72"/>
      <c r="K6550" s="38" t="str">
        <f>IF(E6550="","",IF(OR(E6550="Project Management",E6550="Project Support",E6550="Sprint Management",E6550="Sprint Support"),"NA",(((SUMIF(AD:AD,AD6550,H:H)/VLOOKUP(AD6550,[2]Formula!V:X,3,0))*VLOOKUP(AD6550,[2]Formula!V:X,2,0))*H6550)/SUMIF(AD:AD,AD6550,H:H)))</f>
        <v/>
      </c>
      <c r="L6550" s="38" t="str">
        <f t="shared" si="613"/>
        <v/>
      </c>
      <c r="M6550" s="38" t="str">
        <f t="shared" si="614"/>
        <v/>
      </c>
      <c r="N6550" s="38" t="str">
        <f t="shared" si="616"/>
        <v/>
      </c>
      <c r="O6550" s="38" t="str">
        <f t="shared" si="612"/>
        <v/>
      </c>
      <c r="P6550" s="39" t="str">
        <f t="shared" si="617"/>
        <v/>
      </c>
      <c r="AC6550" s="42" t="str">
        <f>IF(B6550="","",VLOOKUP(B6550,[2]Formula!B:C,2,0))</f>
        <v/>
      </c>
      <c r="AD6550" s="43" t="str">
        <f t="shared" si="615"/>
        <v/>
      </c>
    </row>
    <row r="6551" spans="1:30" x14ac:dyDescent="0.25">
      <c r="A6551" s="64"/>
      <c r="B6551" s="64"/>
      <c r="C6551" s="66"/>
      <c r="D6551" s="67"/>
      <c r="E6551" s="64"/>
      <c r="F6551" s="64"/>
      <c r="G6551" s="37" t="str">
        <f>IF(E6551="","",IF(OR(E6551="Project Management",E6551="Project Support",E6551="Sprint Management",E6551="Sprint Support"),"NA",ROUND((((VLOOKUP(AD6551,[2]Formula!V:X,3,0)))-SUMIF(AD:AD,AD6551,H:H)),2)))</f>
        <v/>
      </c>
      <c r="H6551" s="71"/>
      <c r="I6551" s="72"/>
      <c r="J6551" s="72"/>
      <c r="K6551" s="38" t="str">
        <f>IF(E6551="","",IF(OR(E6551="Project Management",E6551="Project Support",E6551="Sprint Management",E6551="Sprint Support"),"NA",(((SUMIF(AD:AD,AD6551,H:H)/VLOOKUP(AD6551,[2]Formula!V:X,3,0))*VLOOKUP(AD6551,[2]Formula!V:X,2,0))*H6551)/SUMIF(AD:AD,AD6551,H:H)))</f>
        <v/>
      </c>
      <c r="L6551" s="38" t="str">
        <f t="shared" si="613"/>
        <v/>
      </c>
      <c r="M6551" s="38" t="str">
        <f t="shared" si="614"/>
        <v/>
      </c>
      <c r="N6551" s="38" t="str">
        <f t="shared" si="616"/>
        <v/>
      </c>
      <c r="O6551" s="38" t="str">
        <f t="shared" si="612"/>
        <v/>
      </c>
      <c r="P6551" s="39" t="str">
        <f t="shared" si="617"/>
        <v/>
      </c>
      <c r="AC6551" s="42" t="str">
        <f>IF(B6551="","",VLOOKUP(B6551,[2]Formula!B:C,2,0))</f>
        <v/>
      </c>
      <c r="AD6551" s="43" t="str">
        <f t="shared" si="615"/>
        <v/>
      </c>
    </row>
    <row r="6552" spans="1:30" x14ac:dyDescent="0.25">
      <c r="A6552" s="64"/>
      <c r="B6552" s="64"/>
      <c r="C6552" s="66"/>
      <c r="D6552" s="67"/>
      <c r="E6552" s="64"/>
      <c r="F6552" s="64"/>
      <c r="G6552" s="37" t="str">
        <f>IF(E6552="","",IF(OR(E6552="Project Management",E6552="Project Support",E6552="Sprint Management",E6552="Sprint Support"),"NA",ROUND((((VLOOKUP(AD6552,[2]Formula!V:X,3,0)))-SUMIF(AD:AD,AD6552,H:H)),2)))</f>
        <v/>
      </c>
      <c r="H6552" s="71"/>
      <c r="I6552" s="72"/>
      <c r="J6552" s="72"/>
      <c r="K6552" s="38" t="str">
        <f>IF(E6552="","",IF(OR(E6552="Project Management",E6552="Project Support",E6552="Sprint Management",E6552="Sprint Support"),"NA",(((SUMIF(AD:AD,AD6552,H:H)/VLOOKUP(AD6552,[2]Formula!V:X,3,0))*VLOOKUP(AD6552,[2]Formula!V:X,2,0))*H6552)/SUMIF(AD:AD,AD6552,H:H)))</f>
        <v/>
      </c>
      <c r="L6552" s="38" t="str">
        <f t="shared" si="613"/>
        <v/>
      </c>
      <c r="M6552" s="38" t="str">
        <f t="shared" si="614"/>
        <v/>
      </c>
      <c r="N6552" s="38" t="str">
        <f t="shared" si="616"/>
        <v/>
      </c>
      <c r="O6552" s="38" t="str">
        <f t="shared" si="612"/>
        <v/>
      </c>
      <c r="P6552" s="39" t="str">
        <f t="shared" si="617"/>
        <v/>
      </c>
      <c r="AC6552" s="42" t="str">
        <f>IF(B6552="","",VLOOKUP(B6552,[2]Formula!B:C,2,0))</f>
        <v/>
      </c>
      <c r="AD6552" s="43" t="str">
        <f t="shared" si="615"/>
        <v/>
      </c>
    </row>
    <row r="6553" spans="1:30" x14ac:dyDescent="0.25">
      <c r="A6553" s="64"/>
      <c r="B6553" s="64"/>
      <c r="C6553" s="66"/>
      <c r="D6553" s="67"/>
      <c r="E6553" s="64"/>
      <c r="F6553" s="64"/>
      <c r="G6553" s="37" t="str">
        <f>IF(E6553="","",IF(OR(E6553="Project Management",E6553="Project Support",E6553="Sprint Management",E6553="Sprint Support"),"NA",ROUND((((VLOOKUP(AD6553,[2]Formula!V:X,3,0)))-SUMIF(AD:AD,AD6553,H:H)),2)))</f>
        <v/>
      </c>
      <c r="H6553" s="71"/>
      <c r="I6553" s="72"/>
      <c r="J6553" s="72"/>
      <c r="K6553" s="38" t="str">
        <f>IF(E6553="","",IF(OR(E6553="Project Management",E6553="Project Support",E6553="Sprint Management",E6553="Sprint Support"),"NA",(((SUMIF(AD:AD,AD6553,H:H)/VLOOKUP(AD6553,[2]Formula!V:X,3,0))*VLOOKUP(AD6553,[2]Formula!V:X,2,0))*H6553)/SUMIF(AD:AD,AD6553,H:H)))</f>
        <v/>
      </c>
      <c r="L6553" s="38" t="str">
        <f t="shared" si="613"/>
        <v/>
      </c>
      <c r="M6553" s="38" t="str">
        <f t="shared" si="614"/>
        <v/>
      </c>
      <c r="N6553" s="38" t="str">
        <f t="shared" si="616"/>
        <v/>
      </c>
      <c r="O6553" s="38" t="str">
        <f t="shared" si="612"/>
        <v/>
      </c>
      <c r="P6553" s="39" t="str">
        <f t="shared" si="617"/>
        <v/>
      </c>
      <c r="AC6553" s="42" t="str">
        <f>IF(B6553="","",VLOOKUP(B6553,[2]Formula!B:C,2,0))</f>
        <v/>
      </c>
      <c r="AD6553" s="43" t="str">
        <f t="shared" si="615"/>
        <v/>
      </c>
    </row>
    <row r="6554" spans="1:30" x14ac:dyDescent="0.25">
      <c r="A6554" s="64"/>
      <c r="B6554" s="64"/>
      <c r="C6554" s="66"/>
      <c r="D6554" s="67"/>
      <c r="E6554" s="64"/>
      <c r="F6554" s="64"/>
      <c r="G6554" s="37" t="str">
        <f>IF(E6554="","",IF(OR(E6554="Project Management",E6554="Project Support",E6554="Sprint Management",E6554="Sprint Support"),"NA",ROUND((((VLOOKUP(AD6554,[2]Formula!V:X,3,0)))-SUMIF(AD:AD,AD6554,H:H)),2)))</f>
        <v/>
      </c>
      <c r="H6554" s="71"/>
      <c r="I6554" s="72"/>
      <c r="J6554" s="72"/>
      <c r="K6554" s="38" t="str">
        <f>IF(E6554="","",IF(OR(E6554="Project Management",E6554="Project Support",E6554="Sprint Management",E6554="Sprint Support"),"NA",(((SUMIF(AD:AD,AD6554,H:H)/VLOOKUP(AD6554,[2]Formula!V:X,3,0))*VLOOKUP(AD6554,[2]Formula!V:X,2,0))*H6554)/SUMIF(AD:AD,AD6554,H:H)))</f>
        <v/>
      </c>
      <c r="L6554" s="38" t="str">
        <f t="shared" si="613"/>
        <v/>
      </c>
      <c r="M6554" s="38" t="str">
        <f t="shared" si="614"/>
        <v/>
      </c>
      <c r="N6554" s="38" t="str">
        <f t="shared" si="616"/>
        <v/>
      </c>
      <c r="O6554" s="38" t="str">
        <f t="shared" si="612"/>
        <v/>
      </c>
      <c r="P6554" s="39" t="str">
        <f t="shared" si="617"/>
        <v/>
      </c>
      <c r="AC6554" s="42" t="str">
        <f>IF(B6554="","",VLOOKUP(B6554,[2]Formula!B:C,2,0))</f>
        <v/>
      </c>
      <c r="AD6554" s="43" t="str">
        <f t="shared" si="615"/>
        <v/>
      </c>
    </row>
    <row r="6555" spans="1:30" x14ac:dyDescent="0.25">
      <c r="A6555" s="64"/>
      <c r="B6555" s="64"/>
      <c r="C6555" s="66"/>
      <c r="D6555" s="67"/>
      <c r="E6555" s="64"/>
      <c r="F6555" s="64"/>
      <c r="G6555" s="37" t="str">
        <f>IF(E6555="","",IF(OR(E6555="Project Management",E6555="Project Support",E6555="Sprint Management",E6555="Sprint Support"),"NA",ROUND((((VLOOKUP(AD6555,[2]Formula!V:X,3,0)))-SUMIF(AD:AD,AD6555,H:H)),2)))</f>
        <v/>
      </c>
      <c r="H6555" s="71"/>
      <c r="I6555" s="72"/>
      <c r="J6555" s="72"/>
      <c r="K6555" s="38" t="str">
        <f>IF(E6555="","",IF(OR(E6555="Project Management",E6555="Project Support",E6555="Sprint Management",E6555="Sprint Support"),"NA",(((SUMIF(AD:AD,AD6555,H:H)/VLOOKUP(AD6555,[2]Formula!V:X,3,0))*VLOOKUP(AD6555,[2]Formula!V:X,2,0))*H6555)/SUMIF(AD:AD,AD6555,H:H)))</f>
        <v/>
      </c>
      <c r="L6555" s="38" t="str">
        <f t="shared" si="613"/>
        <v/>
      </c>
      <c r="M6555" s="38" t="str">
        <f t="shared" si="614"/>
        <v/>
      </c>
      <c r="N6555" s="38" t="str">
        <f t="shared" si="616"/>
        <v/>
      </c>
      <c r="O6555" s="38" t="str">
        <f t="shared" si="612"/>
        <v/>
      </c>
      <c r="P6555" s="39" t="str">
        <f t="shared" si="617"/>
        <v/>
      </c>
      <c r="AC6555" s="42" t="str">
        <f>IF(B6555="","",VLOOKUP(B6555,[2]Formula!B:C,2,0))</f>
        <v/>
      </c>
      <c r="AD6555" s="43" t="str">
        <f t="shared" si="615"/>
        <v/>
      </c>
    </row>
    <row r="6556" spans="1:30" x14ac:dyDescent="0.25">
      <c r="A6556" s="64"/>
      <c r="B6556" s="64"/>
      <c r="C6556" s="66"/>
      <c r="D6556" s="67"/>
      <c r="E6556" s="64"/>
      <c r="F6556" s="64"/>
      <c r="G6556" s="37" t="str">
        <f>IF(E6556="","",IF(OR(E6556="Project Management",E6556="Project Support",E6556="Sprint Management",E6556="Sprint Support"),"NA",ROUND((((VLOOKUP(AD6556,[2]Formula!V:X,3,0)))-SUMIF(AD:AD,AD6556,H:H)),2)))</f>
        <v/>
      </c>
      <c r="H6556" s="71"/>
      <c r="I6556" s="72"/>
      <c r="J6556" s="72"/>
      <c r="K6556" s="38" t="str">
        <f>IF(E6556="","",IF(OR(E6556="Project Management",E6556="Project Support",E6556="Sprint Management",E6556="Sprint Support"),"NA",(((SUMIF(AD:AD,AD6556,H:H)/VLOOKUP(AD6556,[2]Formula!V:X,3,0))*VLOOKUP(AD6556,[2]Formula!V:X,2,0))*H6556)/SUMIF(AD:AD,AD6556,H:H)))</f>
        <v/>
      </c>
      <c r="L6556" s="38" t="str">
        <f t="shared" si="613"/>
        <v/>
      </c>
      <c r="M6556" s="38" t="str">
        <f t="shared" si="614"/>
        <v/>
      </c>
      <c r="N6556" s="38" t="str">
        <f t="shared" si="616"/>
        <v/>
      </c>
      <c r="O6556" s="38" t="str">
        <f t="shared" si="612"/>
        <v/>
      </c>
      <c r="P6556" s="39" t="str">
        <f t="shared" si="617"/>
        <v/>
      </c>
      <c r="AC6556" s="42" t="str">
        <f>IF(B6556="","",VLOOKUP(B6556,[2]Formula!B:C,2,0))</f>
        <v/>
      </c>
      <c r="AD6556" s="43" t="str">
        <f t="shared" si="615"/>
        <v/>
      </c>
    </row>
    <row r="6557" spans="1:30" x14ac:dyDescent="0.25">
      <c r="A6557" s="64"/>
      <c r="B6557" s="64"/>
      <c r="C6557" s="66"/>
      <c r="D6557" s="67"/>
      <c r="E6557" s="64"/>
      <c r="F6557" s="64"/>
      <c r="G6557" s="37" t="str">
        <f>IF(E6557="","",IF(OR(E6557="Project Management",E6557="Project Support",E6557="Sprint Management",E6557="Sprint Support"),"NA",ROUND((((VLOOKUP(AD6557,[2]Formula!V:X,3,0)))-SUMIF(AD:AD,AD6557,H:H)),2)))</f>
        <v/>
      </c>
      <c r="H6557" s="71"/>
      <c r="I6557" s="72"/>
      <c r="J6557" s="72"/>
      <c r="K6557" s="38" t="str">
        <f>IF(E6557="","",IF(OR(E6557="Project Management",E6557="Project Support",E6557="Sprint Management",E6557="Sprint Support"),"NA",(((SUMIF(AD:AD,AD6557,H:H)/VLOOKUP(AD6557,[2]Formula!V:X,3,0))*VLOOKUP(AD6557,[2]Formula!V:X,2,0))*H6557)/SUMIF(AD:AD,AD6557,H:H)))</f>
        <v/>
      </c>
      <c r="L6557" s="38" t="str">
        <f t="shared" si="613"/>
        <v/>
      </c>
      <c r="M6557" s="38" t="str">
        <f t="shared" si="614"/>
        <v/>
      </c>
      <c r="N6557" s="38" t="str">
        <f t="shared" si="616"/>
        <v/>
      </c>
      <c r="O6557" s="38" t="str">
        <f t="shared" si="612"/>
        <v/>
      </c>
      <c r="P6557" s="39" t="str">
        <f t="shared" si="617"/>
        <v/>
      </c>
      <c r="AC6557" s="42" t="str">
        <f>IF(B6557="","",VLOOKUP(B6557,[2]Formula!B:C,2,0))</f>
        <v/>
      </c>
      <c r="AD6557" s="43" t="str">
        <f t="shared" si="615"/>
        <v/>
      </c>
    </row>
    <row r="6558" spans="1:30" x14ac:dyDescent="0.25">
      <c r="A6558" s="64"/>
      <c r="B6558" s="64"/>
      <c r="C6558" s="66"/>
      <c r="D6558" s="67"/>
      <c r="E6558" s="64"/>
      <c r="F6558" s="64"/>
      <c r="G6558" s="37" t="str">
        <f>IF(E6558="","",IF(OR(E6558="Project Management",E6558="Project Support",E6558="Sprint Management",E6558="Sprint Support"),"NA",ROUND((((VLOOKUP(AD6558,[2]Formula!V:X,3,0)))-SUMIF(AD:AD,AD6558,H:H)),2)))</f>
        <v/>
      </c>
      <c r="H6558" s="71"/>
      <c r="I6558" s="72"/>
      <c r="J6558" s="72"/>
      <c r="K6558" s="38" t="str">
        <f>IF(E6558="","",IF(OR(E6558="Project Management",E6558="Project Support",E6558="Sprint Management",E6558="Sprint Support"),"NA",(((SUMIF(AD:AD,AD6558,H:H)/VLOOKUP(AD6558,[2]Formula!V:X,3,0))*VLOOKUP(AD6558,[2]Formula!V:X,2,0))*H6558)/SUMIF(AD:AD,AD6558,H:H)))</f>
        <v/>
      </c>
      <c r="L6558" s="38" t="str">
        <f t="shared" si="613"/>
        <v/>
      </c>
      <c r="M6558" s="38" t="str">
        <f t="shared" si="614"/>
        <v/>
      </c>
      <c r="N6558" s="38" t="str">
        <f t="shared" si="616"/>
        <v/>
      </c>
      <c r="O6558" s="38" t="str">
        <f t="shared" si="612"/>
        <v/>
      </c>
      <c r="P6558" s="39" t="str">
        <f t="shared" si="617"/>
        <v/>
      </c>
      <c r="AC6558" s="42" t="str">
        <f>IF(B6558="","",VLOOKUP(B6558,[2]Formula!B:C,2,0))</f>
        <v/>
      </c>
      <c r="AD6558" s="43" t="str">
        <f t="shared" si="615"/>
        <v/>
      </c>
    </row>
    <row r="6559" spans="1:30" x14ac:dyDescent="0.25">
      <c r="A6559" s="64"/>
      <c r="B6559" s="64"/>
      <c r="C6559" s="66"/>
      <c r="D6559" s="67"/>
      <c r="E6559" s="64"/>
      <c r="F6559" s="64"/>
      <c r="G6559" s="37" t="str">
        <f>IF(E6559="","",IF(OR(E6559="Project Management",E6559="Project Support",E6559="Sprint Management",E6559="Sprint Support"),"NA",ROUND((((VLOOKUP(AD6559,[2]Formula!V:X,3,0)))-SUMIF(AD:AD,AD6559,H:H)),2)))</f>
        <v/>
      </c>
      <c r="H6559" s="71"/>
      <c r="I6559" s="72"/>
      <c r="J6559" s="72"/>
      <c r="K6559" s="38" t="str">
        <f>IF(E6559="","",IF(OR(E6559="Project Management",E6559="Project Support",E6559="Sprint Management",E6559="Sprint Support"),"NA",(((SUMIF(AD:AD,AD6559,H:H)/VLOOKUP(AD6559,[2]Formula!V:X,3,0))*VLOOKUP(AD6559,[2]Formula!V:X,2,0))*H6559)/SUMIF(AD:AD,AD6559,H:H)))</f>
        <v/>
      </c>
      <c r="L6559" s="38" t="str">
        <f t="shared" si="613"/>
        <v/>
      </c>
      <c r="M6559" s="38" t="str">
        <f t="shared" si="614"/>
        <v/>
      </c>
      <c r="N6559" s="38" t="str">
        <f t="shared" si="616"/>
        <v/>
      </c>
      <c r="O6559" s="38" t="str">
        <f t="shared" si="612"/>
        <v/>
      </c>
      <c r="P6559" s="39" t="str">
        <f t="shared" si="617"/>
        <v/>
      </c>
      <c r="AC6559" s="42" t="str">
        <f>IF(B6559="","",VLOOKUP(B6559,[2]Formula!B:C,2,0))</f>
        <v/>
      </c>
      <c r="AD6559" s="43" t="str">
        <f t="shared" si="615"/>
        <v/>
      </c>
    </row>
    <row r="6560" spans="1:30" x14ac:dyDescent="0.25">
      <c r="A6560" s="64"/>
      <c r="B6560" s="64"/>
      <c r="C6560" s="66"/>
      <c r="D6560" s="67"/>
      <c r="E6560" s="64"/>
      <c r="F6560" s="64"/>
      <c r="G6560" s="37" t="str">
        <f>IF(E6560="","",IF(OR(E6560="Project Management",E6560="Project Support",E6560="Sprint Management",E6560="Sprint Support"),"NA",ROUND((((VLOOKUP(AD6560,[2]Formula!V:X,3,0)))-SUMIF(AD:AD,AD6560,H:H)),2)))</f>
        <v/>
      </c>
      <c r="H6560" s="71"/>
      <c r="I6560" s="72"/>
      <c r="J6560" s="72"/>
      <c r="K6560" s="38" t="str">
        <f>IF(E6560="","",IF(OR(E6560="Project Management",E6560="Project Support",E6560="Sprint Management",E6560="Sprint Support"),"NA",(((SUMIF(AD:AD,AD6560,H:H)/VLOOKUP(AD6560,[2]Formula!V:X,3,0))*VLOOKUP(AD6560,[2]Formula!V:X,2,0))*H6560)/SUMIF(AD:AD,AD6560,H:H)))</f>
        <v/>
      </c>
      <c r="L6560" s="38" t="str">
        <f t="shared" si="613"/>
        <v/>
      </c>
      <c r="M6560" s="38" t="str">
        <f t="shared" si="614"/>
        <v/>
      </c>
      <c r="N6560" s="38" t="str">
        <f t="shared" si="616"/>
        <v/>
      </c>
      <c r="O6560" s="38" t="str">
        <f t="shared" si="612"/>
        <v/>
      </c>
      <c r="P6560" s="39" t="str">
        <f t="shared" si="617"/>
        <v/>
      </c>
      <c r="AC6560" s="42" t="str">
        <f>IF(B6560="","",VLOOKUP(B6560,[2]Formula!B:C,2,0))</f>
        <v/>
      </c>
      <c r="AD6560" s="43" t="str">
        <f t="shared" si="615"/>
        <v/>
      </c>
    </row>
    <row r="6561" spans="1:30" x14ac:dyDescent="0.25">
      <c r="A6561" s="64"/>
      <c r="B6561" s="64"/>
      <c r="C6561" s="66"/>
      <c r="D6561" s="67"/>
      <c r="E6561" s="64"/>
      <c r="F6561" s="64"/>
      <c r="G6561" s="37" t="str">
        <f>IF(E6561="","",IF(OR(E6561="Project Management",E6561="Project Support",E6561="Sprint Management",E6561="Sprint Support"),"NA",ROUND((((VLOOKUP(AD6561,[2]Formula!V:X,3,0)))-SUMIF(AD:AD,AD6561,H:H)),2)))</f>
        <v/>
      </c>
      <c r="H6561" s="71"/>
      <c r="I6561" s="72"/>
      <c r="J6561" s="72"/>
      <c r="K6561" s="38" t="str">
        <f>IF(E6561="","",IF(OR(E6561="Project Management",E6561="Project Support",E6561="Sprint Management",E6561="Sprint Support"),"NA",(((SUMIF(AD:AD,AD6561,H:H)/VLOOKUP(AD6561,[2]Formula!V:X,3,0))*VLOOKUP(AD6561,[2]Formula!V:X,2,0))*H6561)/SUMIF(AD:AD,AD6561,H:H)))</f>
        <v/>
      </c>
      <c r="L6561" s="38" t="str">
        <f t="shared" si="613"/>
        <v/>
      </c>
      <c r="M6561" s="38" t="str">
        <f t="shared" si="614"/>
        <v/>
      </c>
      <c r="N6561" s="38" t="str">
        <f t="shared" si="616"/>
        <v/>
      </c>
      <c r="O6561" s="38" t="str">
        <f t="shared" si="612"/>
        <v/>
      </c>
      <c r="P6561" s="39" t="str">
        <f t="shared" si="617"/>
        <v/>
      </c>
      <c r="AC6561" s="42" t="str">
        <f>IF(B6561="","",VLOOKUP(B6561,[2]Formula!B:C,2,0))</f>
        <v/>
      </c>
      <c r="AD6561" s="43" t="str">
        <f t="shared" si="615"/>
        <v/>
      </c>
    </row>
    <row r="6562" spans="1:30" x14ac:dyDescent="0.25">
      <c r="A6562" s="64"/>
      <c r="B6562" s="64"/>
      <c r="C6562" s="66"/>
      <c r="D6562" s="67"/>
      <c r="E6562" s="64"/>
      <c r="F6562" s="64"/>
      <c r="G6562" s="37" t="str">
        <f>IF(E6562="","",IF(OR(E6562="Project Management",E6562="Project Support",E6562="Sprint Management",E6562="Sprint Support"),"NA",ROUND((((VLOOKUP(AD6562,[2]Formula!V:X,3,0)))-SUMIF(AD:AD,AD6562,H:H)),2)))</f>
        <v/>
      </c>
      <c r="H6562" s="71"/>
      <c r="I6562" s="72"/>
      <c r="J6562" s="72"/>
      <c r="K6562" s="38" t="str">
        <f>IF(E6562="","",IF(OR(E6562="Project Management",E6562="Project Support",E6562="Sprint Management",E6562="Sprint Support"),"NA",(((SUMIF(AD:AD,AD6562,H:H)/VLOOKUP(AD6562,[2]Formula!V:X,3,0))*VLOOKUP(AD6562,[2]Formula!V:X,2,0))*H6562)/SUMIF(AD:AD,AD6562,H:H)))</f>
        <v/>
      </c>
      <c r="L6562" s="38" t="str">
        <f t="shared" si="613"/>
        <v/>
      </c>
      <c r="M6562" s="38" t="str">
        <f t="shared" si="614"/>
        <v/>
      </c>
      <c r="N6562" s="38" t="str">
        <f t="shared" si="616"/>
        <v/>
      </c>
      <c r="O6562" s="38" t="str">
        <f t="shared" si="612"/>
        <v/>
      </c>
      <c r="P6562" s="39" t="str">
        <f t="shared" si="617"/>
        <v/>
      </c>
      <c r="AC6562" s="42" t="str">
        <f>IF(B6562="","",VLOOKUP(B6562,[2]Formula!B:C,2,0))</f>
        <v/>
      </c>
      <c r="AD6562" s="43" t="str">
        <f t="shared" si="615"/>
        <v/>
      </c>
    </row>
    <row r="6563" spans="1:30" x14ac:dyDescent="0.25">
      <c r="A6563" s="64"/>
      <c r="B6563" s="64"/>
      <c r="C6563" s="66"/>
      <c r="D6563" s="67"/>
      <c r="E6563" s="64"/>
      <c r="F6563" s="64"/>
      <c r="G6563" s="37" t="str">
        <f>IF(E6563="","",IF(OR(E6563="Project Management",E6563="Project Support",E6563="Sprint Management",E6563="Sprint Support"),"NA",ROUND((((VLOOKUP(AD6563,[2]Formula!V:X,3,0)))-SUMIF(AD:AD,AD6563,H:H)),2)))</f>
        <v/>
      </c>
      <c r="H6563" s="71"/>
      <c r="I6563" s="72"/>
      <c r="J6563" s="72"/>
      <c r="K6563" s="38" t="str">
        <f>IF(E6563="","",IF(OR(E6563="Project Management",E6563="Project Support",E6563="Sprint Management",E6563="Sprint Support"),"NA",(((SUMIF(AD:AD,AD6563,H:H)/VLOOKUP(AD6563,[2]Formula!V:X,3,0))*VLOOKUP(AD6563,[2]Formula!V:X,2,0))*H6563)/SUMIF(AD:AD,AD6563,H:H)))</f>
        <v/>
      </c>
      <c r="L6563" s="38" t="str">
        <f t="shared" si="613"/>
        <v/>
      </c>
      <c r="M6563" s="38" t="str">
        <f t="shared" si="614"/>
        <v/>
      </c>
      <c r="N6563" s="38" t="str">
        <f t="shared" si="616"/>
        <v/>
      </c>
      <c r="O6563" s="38" t="str">
        <f t="shared" si="612"/>
        <v/>
      </c>
      <c r="P6563" s="39" t="str">
        <f t="shared" si="617"/>
        <v/>
      </c>
      <c r="AC6563" s="42" t="str">
        <f>IF(B6563="","",VLOOKUP(B6563,[2]Formula!B:C,2,0))</f>
        <v/>
      </c>
      <c r="AD6563" s="43" t="str">
        <f t="shared" si="615"/>
        <v/>
      </c>
    </row>
    <row r="6564" spans="1:30" x14ac:dyDescent="0.25">
      <c r="A6564" s="64"/>
      <c r="B6564" s="64"/>
      <c r="C6564" s="66"/>
      <c r="D6564" s="67"/>
      <c r="E6564" s="64"/>
      <c r="F6564" s="64"/>
      <c r="G6564" s="37" t="str">
        <f>IF(E6564="","",IF(OR(E6564="Project Management",E6564="Project Support",E6564="Sprint Management",E6564="Sprint Support"),"NA",ROUND((((VLOOKUP(AD6564,[2]Formula!V:X,3,0)))-SUMIF(AD:AD,AD6564,H:H)),2)))</f>
        <v/>
      </c>
      <c r="H6564" s="71"/>
      <c r="I6564" s="72"/>
      <c r="J6564" s="72"/>
      <c r="K6564" s="38" t="str">
        <f>IF(E6564="","",IF(OR(E6564="Project Management",E6564="Project Support",E6564="Sprint Management",E6564="Sprint Support"),"NA",(((SUMIF(AD:AD,AD6564,H:H)/VLOOKUP(AD6564,[2]Formula!V:X,3,0))*VLOOKUP(AD6564,[2]Formula!V:X,2,0))*H6564)/SUMIF(AD:AD,AD6564,H:H)))</f>
        <v/>
      </c>
      <c r="L6564" s="38" t="str">
        <f t="shared" si="613"/>
        <v/>
      </c>
      <c r="M6564" s="38" t="str">
        <f t="shared" si="614"/>
        <v/>
      </c>
      <c r="N6564" s="38" t="str">
        <f t="shared" si="616"/>
        <v/>
      </c>
      <c r="O6564" s="38" t="str">
        <f t="shared" si="612"/>
        <v/>
      </c>
      <c r="P6564" s="39" t="str">
        <f t="shared" si="617"/>
        <v/>
      </c>
      <c r="AC6564" s="42" t="str">
        <f>IF(B6564="","",VLOOKUP(B6564,[2]Formula!B:C,2,0))</f>
        <v/>
      </c>
      <c r="AD6564" s="43" t="str">
        <f t="shared" si="615"/>
        <v/>
      </c>
    </row>
    <row r="6565" spans="1:30" x14ac:dyDescent="0.25">
      <c r="A6565" s="64"/>
      <c r="B6565" s="64"/>
      <c r="C6565" s="66"/>
      <c r="D6565" s="67"/>
      <c r="E6565" s="64"/>
      <c r="F6565" s="64"/>
      <c r="G6565" s="37" t="str">
        <f>IF(E6565="","",IF(OR(E6565="Project Management",E6565="Project Support",E6565="Sprint Management",E6565="Sprint Support"),"NA",ROUND((((VLOOKUP(AD6565,[2]Formula!V:X,3,0)))-SUMIF(AD:AD,AD6565,H:H)),2)))</f>
        <v/>
      </c>
      <c r="H6565" s="71"/>
      <c r="I6565" s="72"/>
      <c r="J6565" s="72"/>
      <c r="K6565" s="38" t="str">
        <f>IF(E6565="","",IF(OR(E6565="Project Management",E6565="Project Support",E6565="Sprint Management",E6565="Sprint Support"),"NA",(((SUMIF(AD:AD,AD6565,H:H)/VLOOKUP(AD6565,[2]Formula!V:X,3,0))*VLOOKUP(AD6565,[2]Formula!V:X,2,0))*H6565)/SUMIF(AD:AD,AD6565,H:H)))</f>
        <v/>
      </c>
      <c r="L6565" s="38" t="str">
        <f t="shared" si="613"/>
        <v/>
      </c>
      <c r="M6565" s="38" t="str">
        <f t="shared" si="614"/>
        <v/>
      </c>
      <c r="N6565" s="38" t="str">
        <f t="shared" si="616"/>
        <v/>
      </c>
      <c r="O6565" s="38" t="str">
        <f t="shared" si="612"/>
        <v/>
      </c>
      <c r="P6565" s="39" t="str">
        <f t="shared" si="617"/>
        <v/>
      </c>
      <c r="AC6565" s="42" t="str">
        <f>IF(B6565="","",VLOOKUP(B6565,[2]Formula!B:C,2,0))</f>
        <v/>
      </c>
      <c r="AD6565" s="43" t="str">
        <f t="shared" si="615"/>
        <v/>
      </c>
    </row>
    <row r="6566" spans="1:30" x14ac:dyDescent="0.25">
      <c r="A6566" s="64"/>
      <c r="B6566" s="64"/>
      <c r="C6566" s="66"/>
      <c r="D6566" s="67"/>
      <c r="E6566" s="64"/>
      <c r="F6566" s="64"/>
      <c r="G6566" s="37" t="str">
        <f>IF(E6566="","",IF(OR(E6566="Project Management",E6566="Project Support",E6566="Sprint Management",E6566="Sprint Support"),"NA",ROUND((((VLOOKUP(AD6566,[2]Formula!V:X,3,0)))-SUMIF(AD:AD,AD6566,H:H)),2)))</f>
        <v/>
      </c>
      <c r="H6566" s="71"/>
      <c r="I6566" s="72"/>
      <c r="J6566" s="72"/>
      <c r="K6566" s="38" t="str">
        <f>IF(E6566="","",IF(OR(E6566="Project Management",E6566="Project Support",E6566="Sprint Management",E6566="Sprint Support"),"NA",(((SUMIF(AD:AD,AD6566,H:H)/VLOOKUP(AD6566,[2]Formula!V:X,3,0))*VLOOKUP(AD6566,[2]Formula!V:X,2,0))*H6566)/SUMIF(AD:AD,AD6566,H:H)))</f>
        <v/>
      </c>
      <c r="L6566" s="38" t="str">
        <f t="shared" si="613"/>
        <v/>
      </c>
      <c r="M6566" s="38" t="str">
        <f t="shared" si="614"/>
        <v/>
      </c>
      <c r="N6566" s="38" t="str">
        <f t="shared" si="616"/>
        <v/>
      </c>
      <c r="O6566" s="38" t="str">
        <f t="shared" si="612"/>
        <v/>
      </c>
      <c r="P6566" s="39" t="str">
        <f t="shared" si="617"/>
        <v/>
      </c>
      <c r="AC6566" s="42" t="str">
        <f>IF(B6566="","",VLOOKUP(B6566,[2]Formula!B:C,2,0))</f>
        <v/>
      </c>
      <c r="AD6566" s="43" t="str">
        <f t="shared" si="615"/>
        <v/>
      </c>
    </row>
    <row r="6567" spans="1:30" x14ac:dyDescent="0.25">
      <c r="A6567" s="64"/>
      <c r="B6567" s="64"/>
      <c r="C6567" s="66"/>
      <c r="D6567" s="67"/>
      <c r="E6567" s="64"/>
      <c r="F6567" s="64"/>
      <c r="G6567" s="37" t="str">
        <f>IF(E6567="","",IF(OR(E6567="Project Management",E6567="Project Support",E6567="Sprint Management",E6567="Sprint Support"),"NA",ROUND((((VLOOKUP(AD6567,[2]Formula!V:X,3,0)))-SUMIF(AD:AD,AD6567,H:H)),2)))</f>
        <v/>
      </c>
      <c r="H6567" s="71"/>
      <c r="I6567" s="72"/>
      <c r="J6567" s="72"/>
      <c r="K6567" s="38" t="str">
        <f>IF(E6567="","",IF(OR(E6567="Project Management",E6567="Project Support",E6567="Sprint Management",E6567="Sprint Support"),"NA",(((SUMIF(AD:AD,AD6567,H:H)/VLOOKUP(AD6567,[2]Formula!V:X,3,0))*VLOOKUP(AD6567,[2]Formula!V:X,2,0))*H6567)/SUMIF(AD:AD,AD6567,H:H)))</f>
        <v/>
      </c>
      <c r="L6567" s="38" t="str">
        <f t="shared" si="613"/>
        <v/>
      </c>
      <c r="M6567" s="38" t="str">
        <f t="shared" si="614"/>
        <v/>
      </c>
      <c r="N6567" s="38" t="str">
        <f t="shared" si="616"/>
        <v/>
      </c>
      <c r="O6567" s="38" t="str">
        <f t="shared" si="612"/>
        <v/>
      </c>
      <c r="P6567" s="39" t="str">
        <f t="shared" si="617"/>
        <v/>
      </c>
      <c r="AC6567" s="42" t="str">
        <f>IF(B6567="","",VLOOKUP(B6567,[2]Formula!B:C,2,0))</f>
        <v/>
      </c>
      <c r="AD6567" s="43" t="str">
        <f t="shared" si="615"/>
        <v/>
      </c>
    </row>
    <row r="6568" spans="1:30" x14ac:dyDescent="0.25">
      <c r="A6568" s="64"/>
      <c r="B6568" s="64"/>
      <c r="C6568" s="66"/>
      <c r="D6568" s="67"/>
      <c r="E6568" s="64"/>
      <c r="F6568" s="64"/>
      <c r="G6568" s="37" t="str">
        <f>IF(E6568="","",IF(OR(E6568="Project Management",E6568="Project Support",E6568="Sprint Management",E6568="Sprint Support"),"NA",ROUND((((VLOOKUP(AD6568,[2]Formula!V:X,3,0)))-SUMIF(AD:AD,AD6568,H:H)),2)))</f>
        <v/>
      </c>
      <c r="H6568" s="71"/>
      <c r="I6568" s="72"/>
      <c r="J6568" s="72"/>
      <c r="K6568" s="38" t="str">
        <f>IF(E6568="","",IF(OR(E6568="Project Management",E6568="Project Support",E6568="Sprint Management",E6568="Sprint Support"),"NA",(((SUMIF(AD:AD,AD6568,H:H)/VLOOKUP(AD6568,[2]Formula!V:X,3,0))*VLOOKUP(AD6568,[2]Formula!V:X,2,0))*H6568)/SUMIF(AD:AD,AD6568,H:H)))</f>
        <v/>
      </c>
      <c r="L6568" s="38" t="str">
        <f t="shared" si="613"/>
        <v/>
      </c>
      <c r="M6568" s="38" t="str">
        <f t="shared" si="614"/>
        <v/>
      </c>
      <c r="N6568" s="38" t="str">
        <f t="shared" si="616"/>
        <v/>
      </c>
      <c r="O6568" s="38" t="str">
        <f t="shared" si="612"/>
        <v/>
      </c>
      <c r="P6568" s="39" t="str">
        <f t="shared" si="617"/>
        <v/>
      </c>
      <c r="AC6568" s="42" t="str">
        <f>IF(B6568="","",VLOOKUP(B6568,[2]Formula!B:C,2,0))</f>
        <v/>
      </c>
      <c r="AD6568" s="43" t="str">
        <f t="shared" si="615"/>
        <v/>
      </c>
    </row>
    <row r="6569" spans="1:30" x14ac:dyDescent="0.25">
      <c r="A6569" s="64"/>
      <c r="B6569" s="64"/>
      <c r="C6569" s="66"/>
      <c r="D6569" s="67"/>
      <c r="E6569" s="64"/>
      <c r="F6569" s="64"/>
      <c r="G6569" s="37" t="str">
        <f>IF(E6569="","",IF(OR(E6569="Project Management",E6569="Project Support",E6569="Sprint Management",E6569="Sprint Support"),"NA",ROUND((((VLOOKUP(AD6569,[2]Formula!V:X,3,0)))-SUMIF(AD:AD,AD6569,H:H)),2)))</f>
        <v/>
      </c>
      <c r="H6569" s="71"/>
      <c r="I6569" s="72"/>
      <c r="J6569" s="72"/>
      <c r="K6569" s="38" t="str">
        <f>IF(E6569="","",IF(OR(E6569="Project Management",E6569="Project Support",E6569="Sprint Management",E6569="Sprint Support"),"NA",(((SUMIF(AD:AD,AD6569,H:H)/VLOOKUP(AD6569,[2]Formula!V:X,3,0))*VLOOKUP(AD6569,[2]Formula!V:X,2,0))*H6569)/SUMIF(AD:AD,AD6569,H:H)))</f>
        <v/>
      </c>
      <c r="L6569" s="38" t="str">
        <f t="shared" si="613"/>
        <v/>
      </c>
      <c r="M6569" s="38" t="str">
        <f t="shared" si="614"/>
        <v/>
      </c>
      <c r="N6569" s="38" t="str">
        <f t="shared" si="616"/>
        <v/>
      </c>
      <c r="O6569" s="38" t="str">
        <f t="shared" si="612"/>
        <v/>
      </c>
      <c r="P6569" s="39" t="str">
        <f t="shared" si="617"/>
        <v/>
      </c>
      <c r="AC6569" s="42" t="str">
        <f>IF(B6569="","",VLOOKUP(B6569,[2]Formula!B:C,2,0))</f>
        <v/>
      </c>
      <c r="AD6569" s="43" t="str">
        <f t="shared" si="615"/>
        <v/>
      </c>
    </row>
    <row r="6570" spans="1:30" x14ac:dyDescent="0.25">
      <c r="A6570" s="64"/>
      <c r="B6570" s="64"/>
      <c r="C6570" s="66"/>
      <c r="D6570" s="67"/>
      <c r="E6570" s="64"/>
      <c r="F6570" s="64"/>
      <c r="G6570" s="37" t="str">
        <f>IF(E6570="","",IF(OR(E6570="Project Management",E6570="Project Support",E6570="Sprint Management",E6570="Sprint Support"),"NA",ROUND((((VLOOKUP(AD6570,[2]Formula!V:X,3,0)))-SUMIF(AD:AD,AD6570,H:H)),2)))</f>
        <v/>
      </c>
      <c r="H6570" s="71"/>
      <c r="I6570" s="72"/>
      <c r="J6570" s="72"/>
      <c r="K6570" s="38" t="str">
        <f>IF(E6570="","",IF(OR(E6570="Project Management",E6570="Project Support",E6570="Sprint Management",E6570="Sprint Support"),"NA",(((SUMIF(AD:AD,AD6570,H:H)/VLOOKUP(AD6570,[2]Formula!V:X,3,0))*VLOOKUP(AD6570,[2]Formula!V:X,2,0))*H6570)/SUMIF(AD:AD,AD6570,H:H)))</f>
        <v/>
      </c>
      <c r="L6570" s="38" t="str">
        <f t="shared" si="613"/>
        <v/>
      </c>
      <c r="M6570" s="38" t="str">
        <f t="shared" si="614"/>
        <v/>
      </c>
      <c r="N6570" s="38" t="str">
        <f t="shared" si="616"/>
        <v/>
      </c>
      <c r="O6570" s="38" t="str">
        <f t="shared" si="612"/>
        <v/>
      </c>
      <c r="P6570" s="39" t="str">
        <f t="shared" si="617"/>
        <v/>
      </c>
      <c r="AC6570" s="42" t="str">
        <f>IF(B6570="","",VLOOKUP(B6570,[2]Formula!B:C,2,0))</f>
        <v/>
      </c>
      <c r="AD6570" s="43" t="str">
        <f t="shared" si="615"/>
        <v/>
      </c>
    </row>
    <row r="6571" spans="1:30" x14ac:dyDescent="0.25">
      <c r="A6571" s="64"/>
      <c r="B6571" s="64"/>
      <c r="C6571" s="66"/>
      <c r="D6571" s="67"/>
      <c r="E6571" s="64"/>
      <c r="F6571" s="64"/>
      <c r="G6571" s="37" t="str">
        <f>IF(E6571="","",IF(OR(E6571="Project Management",E6571="Project Support",E6571="Sprint Management",E6571="Sprint Support"),"NA",ROUND((((VLOOKUP(AD6571,[2]Formula!V:X,3,0)))-SUMIF(AD:AD,AD6571,H:H)),2)))</f>
        <v/>
      </c>
      <c r="H6571" s="71"/>
      <c r="I6571" s="72"/>
      <c r="J6571" s="72"/>
      <c r="K6571" s="38" t="str">
        <f>IF(E6571="","",IF(OR(E6571="Project Management",E6571="Project Support",E6571="Sprint Management",E6571="Sprint Support"),"NA",(((SUMIF(AD:AD,AD6571,H:H)/VLOOKUP(AD6571,[2]Formula!V:X,3,0))*VLOOKUP(AD6571,[2]Formula!V:X,2,0))*H6571)/SUMIF(AD:AD,AD6571,H:H)))</f>
        <v/>
      </c>
      <c r="L6571" s="38" t="str">
        <f t="shared" si="613"/>
        <v/>
      </c>
      <c r="M6571" s="38" t="str">
        <f t="shared" si="614"/>
        <v/>
      </c>
      <c r="N6571" s="38" t="str">
        <f t="shared" si="616"/>
        <v/>
      </c>
      <c r="O6571" s="38" t="str">
        <f t="shared" si="612"/>
        <v/>
      </c>
      <c r="P6571" s="39" t="str">
        <f t="shared" si="617"/>
        <v/>
      </c>
      <c r="AC6571" s="42" t="str">
        <f>IF(B6571="","",VLOOKUP(B6571,[2]Formula!B:C,2,0))</f>
        <v/>
      </c>
      <c r="AD6571" s="43" t="str">
        <f t="shared" si="615"/>
        <v/>
      </c>
    </row>
    <row r="6572" spans="1:30" x14ac:dyDescent="0.25">
      <c r="A6572" s="64"/>
      <c r="B6572" s="64"/>
      <c r="C6572" s="66"/>
      <c r="D6572" s="67"/>
      <c r="E6572" s="64"/>
      <c r="F6572" s="64"/>
      <c r="G6572" s="37" t="str">
        <f>IF(E6572="","",IF(OR(E6572="Project Management",E6572="Project Support",E6572="Sprint Management",E6572="Sprint Support"),"NA",ROUND((((VLOOKUP(AD6572,[2]Formula!V:X,3,0)))-SUMIF(AD:AD,AD6572,H:H)),2)))</f>
        <v/>
      </c>
      <c r="H6572" s="71"/>
      <c r="I6572" s="72"/>
      <c r="J6572" s="72"/>
      <c r="K6572" s="38" t="str">
        <f>IF(E6572="","",IF(OR(E6572="Project Management",E6572="Project Support",E6572="Sprint Management",E6572="Sprint Support"),"NA",(((SUMIF(AD:AD,AD6572,H:H)/VLOOKUP(AD6572,[2]Formula!V:X,3,0))*VLOOKUP(AD6572,[2]Formula!V:X,2,0))*H6572)/SUMIF(AD:AD,AD6572,H:H)))</f>
        <v/>
      </c>
      <c r="L6572" s="38" t="str">
        <f t="shared" si="613"/>
        <v/>
      </c>
      <c r="M6572" s="38" t="str">
        <f t="shared" si="614"/>
        <v/>
      </c>
      <c r="N6572" s="38" t="str">
        <f t="shared" si="616"/>
        <v/>
      </c>
      <c r="O6572" s="38" t="str">
        <f t="shared" si="612"/>
        <v/>
      </c>
      <c r="P6572" s="39" t="str">
        <f t="shared" si="617"/>
        <v/>
      </c>
      <c r="AC6572" s="42" t="str">
        <f>IF(B6572="","",VLOOKUP(B6572,[2]Formula!B:C,2,0))</f>
        <v/>
      </c>
      <c r="AD6572" s="43" t="str">
        <f t="shared" si="615"/>
        <v/>
      </c>
    </row>
    <row r="6573" spans="1:30" x14ac:dyDescent="0.25">
      <c r="A6573" s="64"/>
      <c r="B6573" s="64"/>
      <c r="C6573" s="66"/>
      <c r="D6573" s="67"/>
      <c r="E6573" s="64"/>
      <c r="F6573" s="64"/>
      <c r="G6573" s="37" t="str">
        <f>IF(E6573="","",IF(OR(E6573="Project Management",E6573="Project Support",E6573="Sprint Management",E6573="Sprint Support"),"NA",ROUND((((VLOOKUP(AD6573,[2]Formula!V:X,3,0)))-SUMIF(AD:AD,AD6573,H:H)),2)))</f>
        <v/>
      </c>
      <c r="H6573" s="71"/>
      <c r="I6573" s="72"/>
      <c r="J6573" s="72"/>
      <c r="K6573" s="38" t="str">
        <f>IF(E6573="","",IF(OR(E6573="Project Management",E6573="Project Support",E6573="Sprint Management",E6573="Sprint Support"),"NA",(((SUMIF(AD:AD,AD6573,H:H)/VLOOKUP(AD6573,[2]Formula!V:X,3,0))*VLOOKUP(AD6573,[2]Formula!V:X,2,0))*H6573)/SUMIF(AD:AD,AD6573,H:H)))</f>
        <v/>
      </c>
      <c r="L6573" s="38" t="str">
        <f t="shared" si="613"/>
        <v/>
      </c>
      <c r="M6573" s="38" t="str">
        <f t="shared" si="614"/>
        <v/>
      </c>
      <c r="N6573" s="38" t="str">
        <f t="shared" si="616"/>
        <v/>
      </c>
      <c r="O6573" s="38" t="str">
        <f t="shared" si="612"/>
        <v/>
      </c>
      <c r="P6573" s="39" t="str">
        <f t="shared" si="617"/>
        <v/>
      </c>
      <c r="AC6573" s="42" t="str">
        <f>IF(B6573="","",VLOOKUP(B6573,[2]Formula!B:C,2,0))</f>
        <v/>
      </c>
      <c r="AD6573" s="43" t="str">
        <f t="shared" si="615"/>
        <v/>
      </c>
    </row>
    <row r="6574" spans="1:30" x14ac:dyDescent="0.25">
      <c r="A6574" s="64"/>
      <c r="B6574" s="64"/>
      <c r="C6574" s="66"/>
      <c r="D6574" s="67"/>
      <c r="E6574" s="64"/>
      <c r="F6574" s="64"/>
      <c r="G6574" s="37" t="str">
        <f>IF(E6574="","",IF(OR(E6574="Project Management",E6574="Project Support",E6574="Sprint Management",E6574="Sprint Support"),"NA",ROUND((((VLOOKUP(AD6574,[2]Formula!V:X,3,0)))-SUMIF(AD:AD,AD6574,H:H)),2)))</f>
        <v/>
      </c>
      <c r="H6574" s="71"/>
      <c r="I6574" s="72"/>
      <c r="J6574" s="72"/>
      <c r="K6574" s="38" t="str">
        <f>IF(E6574="","",IF(OR(E6574="Project Management",E6574="Project Support",E6574="Sprint Management",E6574="Sprint Support"),"NA",(((SUMIF(AD:AD,AD6574,H:H)/VLOOKUP(AD6574,[2]Formula!V:X,3,0))*VLOOKUP(AD6574,[2]Formula!V:X,2,0))*H6574)/SUMIF(AD:AD,AD6574,H:H)))</f>
        <v/>
      </c>
      <c r="L6574" s="38" t="str">
        <f t="shared" si="613"/>
        <v/>
      </c>
      <c r="M6574" s="38" t="str">
        <f t="shared" si="614"/>
        <v/>
      </c>
      <c r="N6574" s="38" t="str">
        <f t="shared" si="616"/>
        <v/>
      </c>
      <c r="O6574" s="38" t="str">
        <f t="shared" si="612"/>
        <v/>
      </c>
      <c r="P6574" s="39" t="str">
        <f t="shared" si="617"/>
        <v/>
      </c>
      <c r="AC6574" s="42" t="str">
        <f>IF(B6574="","",VLOOKUP(B6574,[2]Formula!B:C,2,0))</f>
        <v/>
      </c>
      <c r="AD6574" s="43" t="str">
        <f t="shared" si="615"/>
        <v/>
      </c>
    </row>
    <row r="6575" spans="1:30" x14ac:dyDescent="0.25">
      <c r="A6575" s="64"/>
      <c r="B6575" s="64"/>
      <c r="C6575" s="66"/>
      <c r="D6575" s="67"/>
      <c r="E6575" s="64"/>
      <c r="F6575" s="64"/>
      <c r="G6575" s="37" t="str">
        <f>IF(E6575="","",IF(OR(E6575="Project Management",E6575="Project Support",E6575="Sprint Management",E6575="Sprint Support"),"NA",ROUND((((VLOOKUP(AD6575,[2]Formula!V:X,3,0)))-SUMIF(AD:AD,AD6575,H:H)),2)))</f>
        <v/>
      </c>
      <c r="H6575" s="71"/>
      <c r="I6575" s="72"/>
      <c r="J6575" s="72"/>
      <c r="K6575" s="38" t="str">
        <f>IF(E6575="","",IF(OR(E6575="Project Management",E6575="Project Support",E6575="Sprint Management",E6575="Sprint Support"),"NA",(((SUMIF(AD:AD,AD6575,H:H)/VLOOKUP(AD6575,[2]Formula!V:X,3,0))*VLOOKUP(AD6575,[2]Formula!V:X,2,0))*H6575)/SUMIF(AD:AD,AD6575,H:H)))</f>
        <v/>
      </c>
      <c r="L6575" s="38" t="str">
        <f t="shared" si="613"/>
        <v/>
      </c>
      <c r="M6575" s="38" t="str">
        <f t="shared" si="614"/>
        <v/>
      </c>
      <c r="N6575" s="38" t="str">
        <f t="shared" si="616"/>
        <v/>
      </c>
      <c r="O6575" s="38" t="str">
        <f t="shared" si="612"/>
        <v/>
      </c>
      <c r="P6575" s="39" t="str">
        <f t="shared" si="617"/>
        <v/>
      </c>
      <c r="AC6575" s="42" t="str">
        <f>IF(B6575="","",VLOOKUP(B6575,[2]Formula!B:C,2,0))</f>
        <v/>
      </c>
      <c r="AD6575" s="43" t="str">
        <f t="shared" si="615"/>
        <v/>
      </c>
    </row>
    <row r="6576" spans="1:30" x14ac:dyDescent="0.25">
      <c r="A6576" s="64"/>
      <c r="B6576" s="64"/>
      <c r="C6576" s="66"/>
      <c r="D6576" s="67"/>
      <c r="E6576" s="64"/>
      <c r="F6576" s="64"/>
      <c r="G6576" s="37" t="str">
        <f>IF(E6576="","",IF(OR(E6576="Project Management",E6576="Project Support",E6576="Sprint Management",E6576="Sprint Support"),"NA",ROUND((((VLOOKUP(AD6576,[2]Formula!V:X,3,0)))-SUMIF(AD:AD,AD6576,H:H)),2)))</f>
        <v/>
      </c>
      <c r="H6576" s="71"/>
      <c r="I6576" s="72"/>
      <c r="J6576" s="72"/>
      <c r="K6576" s="38" t="str">
        <f>IF(E6576="","",IF(OR(E6576="Project Management",E6576="Project Support",E6576="Sprint Management",E6576="Sprint Support"),"NA",(((SUMIF(AD:AD,AD6576,H:H)/VLOOKUP(AD6576,[2]Formula!V:X,3,0))*VLOOKUP(AD6576,[2]Formula!V:X,2,0))*H6576)/SUMIF(AD:AD,AD6576,H:H)))</f>
        <v/>
      </c>
      <c r="L6576" s="38" t="str">
        <f t="shared" si="613"/>
        <v/>
      </c>
      <c r="M6576" s="38" t="str">
        <f t="shared" si="614"/>
        <v/>
      </c>
      <c r="N6576" s="38" t="str">
        <f t="shared" si="616"/>
        <v/>
      </c>
      <c r="O6576" s="38" t="str">
        <f t="shared" si="612"/>
        <v/>
      </c>
      <c r="P6576" s="39" t="str">
        <f t="shared" si="617"/>
        <v/>
      </c>
      <c r="AC6576" s="42" t="str">
        <f>IF(B6576="","",VLOOKUP(B6576,[2]Formula!B:C,2,0))</f>
        <v/>
      </c>
      <c r="AD6576" s="43" t="str">
        <f t="shared" si="615"/>
        <v/>
      </c>
    </row>
    <row r="6577" spans="1:30" x14ac:dyDescent="0.25">
      <c r="A6577" s="64"/>
      <c r="B6577" s="64"/>
      <c r="C6577" s="66"/>
      <c r="D6577" s="67"/>
      <c r="E6577" s="64"/>
      <c r="F6577" s="64"/>
      <c r="G6577" s="37" t="str">
        <f>IF(E6577="","",IF(OR(E6577="Project Management",E6577="Project Support",E6577="Sprint Management",E6577="Sprint Support"),"NA",ROUND((((VLOOKUP(AD6577,[2]Formula!V:X,3,0)))-SUMIF(AD:AD,AD6577,H:H)),2)))</f>
        <v/>
      </c>
      <c r="H6577" s="71"/>
      <c r="I6577" s="72"/>
      <c r="J6577" s="72"/>
      <c r="K6577" s="38" t="str">
        <f>IF(E6577="","",IF(OR(E6577="Project Management",E6577="Project Support",E6577="Sprint Management",E6577="Sprint Support"),"NA",(((SUMIF(AD:AD,AD6577,H:H)/VLOOKUP(AD6577,[2]Formula!V:X,3,0))*VLOOKUP(AD6577,[2]Formula!V:X,2,0))*H6577)/SUMIF(AD:AD,AD6577,H:H)))</f>
        <v/>
      </c>
      <c r="L6577" s="38" t="str">
        <f t="shared" si="613"/>
        <v/>
      </c>
      <c r="M6577" s="38" t="str">
        <f t="shared" si="614"/>
        <v/>
      </c>
      <c r="N6577" s="38" t="str">
        <f t="shared" si="616"/>
        <v/>
      </c>
      <c r="O6577" s="38" t="str">
        <f t="shared" si="612"/>
        <v/>
      </c>
      <c r="P6577" s="39" t="str">
        <f t="shared" si="617"/>
        <v/>
      </c>
      <c r="AC6577" s="42" t="str">
        <f>IF(B6577="","",VLOOKUP(B6577,[2]Formula!B:C,2,0))</f>
        <v/>
      </c>
      <c r="AD6577" s="43" t="str">
        <f t="shared" si="615"/>
        <v/>
      </c>
    </row>
    <row r="6578" spans="1:30" x14ac:dyDescent="0.25">
      <c r="A6578" s="64"/>
      <c r="B6578" s="64"/>
      <c r="C6578" s="66"/>
      <c r="D6578" s="67"/>
      <c r="E6578" s="64"/>
      <c r="F6578" s="64"/>
      <c r="G6578" s="37" t="str">
        <f>IF(E6578="","",IF(OR(E6578="Project Management",E6578="Project Support",E6578="Sprint Management",E6578="Sprint Support"),"NA",ROUND((((VLOOKUP(AD6578,[2]Formula!V:X,3,0)))-SUMIF(AD:AD,AD6578,H:H)),2)))</f>
        <v/>
      </c>
      <c r="H6578" s="71"/>
      <c r="I6578" s="72"/>
      <c r="J6578" s="72"/>
      <c r="K6578" s="38" t="str">
        <f>IF(E6578="","",IF(OR(E6578="Project Management",E6578="Project Support",E6578="Sprint Management",E6578="Sprint Support"),"NA",(((SUMIF(AD:AD,AD6578,H:H)/VLOOKUP(AD6578,[2]Formula!V:X,3,0))*VLOOKUP(AD6578,[2]Formula!V:X,2,0))*H6578)/SUMIF(AD:AD,AD6578,H:H)))</f>
        <v/>
      </c>
      <c r="L6578" s="38" t="str">
        <f t="shared" si="613"/>
        <v/>
      </c>
      <c r="M6578" s="38" t="str">
        <f t="shared" si="614"/>
        <v/>
      </c>
      <c r="N6578" s="38" t="str">
        <f t="shared" si="616"/>
        <v/>
      </c>
      <c r="O6578" s="38" t="str">
        <f t="shared" si="612"/>
        <v/>
      </c>
      <c r="P6578" s="39" t="str">
        <f t="shared" si="617"/>
        <v/>
      </c>
      <c r="AC6578" s="42" t="str">
        <f>IF(B6578="","",VLOOKUP(B6578,[2]Formula!B:C,2,0))</f>
        <v/>
      </c>
      <c r="AD6578" s="43" t="str">
        <f t="shared" si="615"/>
        <v/>
      </c>
    </row>
    <row r="6579" spans="1:30" x14ac:dyDescent="0.25">
      <c r="A6579" s="64"/>
      <c r="B6579" s="64"/>
      <c r="C6579" s="66"/>
      <c r="D6579" s="67"/>
      <c r="E6579" s="64"/>
      <c r="F6579" s="64"/>
      <c r="G6579" s="37" t="str">
        <f>IF(E6579="","",IF(OR(E6579="Project Management",E6579="Project Support",E6579="Sprint Management",E6579="Sprint Support"),"NA",ROUND((((VLOOKUP(AD6579,[2]Formula!V:X,3,0)))-SUMIF(AD:AD,AD6579,H:H)),2)))</f>
        <v/>
      </c>
      <c r="H6579" s="71"/>
      <c r="I6579" s="72"/>
      <c r="J6579" s="72"/>
      <c r="K6579" s="38" t="str">
        <f>IF(E6579="","",IF(OR(E6579="Project Management",E6579="Project Support",E6579="Sprint Management",E6579="Sprint Support"),"NA",(((SUMIF(AD:AD,AD6579,H:H)/VLOOKUP(AD6579,[2]Formula!V:X,3,0))*VLOOKUP(AD6579,[2]Formula!V:X,2,0))*H6579)/SUMIF(AD:AD,AD6579,H:H)))</f>
        <v/>
      </c>
      <c r="L6579" s="38" t="str">
        <f t="shared" si="613"/>
        <v/>
      </c>
      <c r="M6579" s="38" t="str">
        <f t="shared" si="614"/>
        <v/>
      </c>
      <c r="N6579" s="38" t="str">
        <f t="shared" si="616"/>
        <v/>
      </c>
      <c r="O6579" s="38" t="str">
        <f t="shared" si="612"/>
        <v/>
      </c>
      <c r="P6579" s="39" t="str">
        <f t="shared" si="617"/>
        <v/>
      </c>
      <c r="AC6579" s="42" t="str">
        <f>IF(B6579="","",VLOOKUP(B6579,[2]Formula!B:C,2,0))</f>
        <v/>
      </c>
      <c r="AD6579" s="43" t="str">
        <f t="shared" si="615"/>
        <v/>
      </c>
    </row>
    <row r="6580" spans="1:30" x14ac:dyDescent="0.25">
      <c r="A6580" s="64"/>
      <c r="B6580" s="64"/>
      <c r="C6580" s="66"/>
      <c r="D6580" s="67"/>
      <c r="E6580" s="64"/>
      <c r="F6580" s="64"/>
      <c r="G6580" s="37" t="str">
        <f>IF(E6580="","",IF(OR(E6580="Project Management",E6580="Project Support",E6580="Sprint Management",E6580="Sprint Support"),"NA",ROUND((((VLOOKUP(AD6580,[2]Formula!V:X,3,0)))-SUMIF(AD:AD,AD6580,H:H)),2)))</f>
        <v/>
      </c>
      <c r="H6580" s="71"/>
      <c r="I6580" s="72"/>
      <c r="J6580" s="72"/>
      <c r="K6580" s="38" t="str">
        <f>IF(E6580="","",IF(OR(E6580="Project Management",E6580="Project Support",E6580="Sprint Management",E6580="Sprint Support"),"NA",(((SUMIF(AD:AD,AD6580,H:H)/VLOOKUP(AD6580,[2]Formula!V:X,3,0))*VLOOKUP(AD6580,[2]Formula!V:X,2,0))*H6580)/SUMIF(AD:AD,AD6580,H:H)))</f>
        <v/>
      </c>
      <c r="L6580" s="38" t="str">
        <f t="shared" si="613"/>
        <v/>
      </c>
      <c r="M6580" s="38" t="str">
        <f t="shared" si="614"/>
        <v/>
      </c>
      <c r="N6580" s="38" t="str">
        <f t="shared" si="616"/>
        <v/>
      </c>
      <c r="O6580" s="38" t="str">
        <f t="shared" si="612"/>
        <v/>
      </c>
      <c r="P6580" s="39" t="str">
        <f t="shared" si="617"/>
        <v/>
      </c>
      <c r="AC6580" s="42" t="str">
        <f>IF(B6580="","",VLOOKUP(B6580,[2]Formula!B:C,2,0))</f>
        <v/>
      </c>
      <c r="AD6580" s="43" t="str">
        <f t="shared" si="615"/>
        <v/>
      </c>
    </row>
    <row r="6581" spans="1:30" x14ac:dyDescent="0.25">
      <c r="A6581" s="64"/>
      <c r="B6581" s="64"/>
      <c r="C6581" s="66"/>
      <c r="D6581" s="67"/>
      <c r="E6581" s="64"/>
      <c r="F6581" s="64"/>
      <c r="G6581" s="37" t="str">
        <f>IF(E6581="","",IF(OR(E6581="Project Management",E6581="Project Support",E6581="Sprint Management",E6581="Sprint Support"),"NA",ROUND((((VLOOKUP(AD6581,[2]Formula!V:X,3,0)))-SUMIF(AD:AD,AD6581,H:H)),2)))</f>
        <v/>
      </c>
      <c r="H6581" s="71"/>
      <c r="I6581" s="72"/>
      <c r="J6581" s="72"/>
      <c r="K6581" s="38" t="str">
        <f>IF(E6581="","",IF(OR(E6581="Project Management",E6581="Project Support",E6581="Sprint Management",E6581="Sprint Support"),"NA",(((SUMIF(AD:AD,AD6581,H:H)/VLOOKUP(AD6581,[2]Formula!V:X,3,0))*VLOOKUP(AD6581,[2]Formula!V:X,2,0))*H6581)/SUMIF(AD:AD,AD6581,H:H)))</f>
        <v/>
      </c>
      <c r="L6581" s="38" t="str">
        <f t="shared" si="613"/>
        <v/>
      </c>
      <c r="M6581" s="38" t="str">
        <f t="shared" si="614"/>
        <v/>
      </c>
      <c r="N6581" s="38" t="str">
        <f t="shared" si="616"/>
        <v/>
      </c>
      <c r="O6581" s="38" t="str">
        <f t="shared" ref="O6581:O6644" si="618">IFERROR(L6581/M6581,"")</f>
        <v/>
      </c>
      <c r="P6581" s="39" t="str">
        <f t="shared" si="617"/>
        <v/>
      </c>
      <c r="AC6581" s="42" t="str">
        <f>IF(B6581="","",VLOOKUP(B6581,[2]Formula!B:C,2,0))</f>
        <v/>
      </c>
      <c r="AD6581" s="43" t="str">
        <f t="shared" si="615"/>
        <v/>
      </c>
    </row>
    <row r="6582" spans="1:30" x14ac:dyDescent="0.25">
      <c r="A6582" s="64"/>
      <c r="B6582" s="64"/>
      <c r="C6582" s="66"/>
      <c r="D6582" s="67"/>
      <c r="E6582" s="64"/>
      <c r="F6582" s="64"/>
      <c r="G6582" s="37" t="str">
        <f>IF(E6582="","",IF(OR(E6582="Project Management",E6582="Project Support",E6582="Sprint Management",E6582="Sprint Support"),"NA",ROUND((((VLOOKUP(AD6582,[2]Formula!V:X,3,0)))-SUMIF(AD:AD,AD6582,H:H)),2)))</f>
        <v/>
      </c>
      <c r="H6582" s="71"/>
      <c r="I6582" s="72"/>
      <c r="J6582" s="72"/>
      <c r="K6582" s="38" t="str">
        <f>IF(E6582="","",IF(OR(E6582="Project Management",E6582="Project Support",E6582="Sprint Management",E6582="Sprint Support"),"NA",(((SUMIF(AD:AD,AD6582,H:H)/VLOOKUP(AD6582,[2]Formula!V:X,3,0))*VLOOKUP(AD6582,[2]Formula!V:X,2,0))*H6582)/SUMIF(AD:AD,AD6582,H:H)))</f>
        <v/>
      </c>
      <c r="L6582" s="38" t="str">
        <f t="shared" si="613"/>
        <v/>
      </c>
      <c r="M6582" s="38" t="str">
        <f t="shared" si="614"/>
        <v/>
      </c>
      <c r="N6582" s="38" t="str">
        <f t="shared" si="616"/>
        <v/>
      </c>
      <c r="O6582" s="38" t="str">
        <f t="shared" si="618"/>
        <v/>
      </c>
      <c r="P6582" s="39" t="str">
        <f t="shared" si="617"/>
        <v/>
      </c>
      <c r="AC6582" s="42" t="str">
        <f>IF(B6582="","",VLOOKUP(B6582,[2]Formula!B:C,2,0))</f>
        <v/>
      </c>
      <c r="AD6582" s="43" t="str">
        <f t="shared" si="615"/>
        <v/>
      </c>
    </row>
    <row r="6583" spans="1:30" x14ac:dyDescent="0.25">
      <c r="A6583" s="64"/>
      <c r="B6583" s="64"/>
      <c r="C6583" s="66"/>
      <c r="D6583" s="67"/>
      <c r="E6583" s="64"/>
      <c r="F6583" s="64"/>
      <c r="G6583" s="37" t="str">
        <f>IF(E6583="","",IF(OR(E6583="Project Management",E6583="Project Support",E6583="Sprint Management",E6583="Sprint Support"),"NA",ROUND((((VLOOKUP(AD6583,[2]Formula!V:X,3,0)))-SUMIF(AD:AD,AD6583,H:H)),2)))</f>
        <v/>
      </c>
      <c r="H6583" s="71"/>
      <c r="I6583" s="72"/>
      <c r="J6583" s="72"/>
      <c r="K6583" s="38" t="str">
        <f>IF(E6583="","",IF(OR(E6583="Project Management",E6583="Project Support",E6583="Sprint Management",E6583="Sprint Support"),"NA",(((SUMIF(AD:AD,AD6583,H:H)/VLOOKUP(AD6583,[2]Formula!V:X,3,0))*VLOOKUP(AD6583,[2]Formula!V:X,2,0))*H6583)/SUMIF(AD:AD,AD6583,H:H)))</f>
        <v/>
      </c>
      <c r="L6583" s="38" t="str">
        <f t="shared" si="613"/>
        <v/>
      </c>
      <c r="M6583" s="38" t="str">
        <f t="shared" si="614"/>
        <v/>
      </c>
      <c r="N6583" s="38" t="str">
        <f t="shared" si="616"/>
        <v/>
      </c>
      <c r="O6583" s="38" t="str">
        <f t="shared" si="618"/>
        <v/>
      </c>
      <c r="P6583" s="39" t="str">
        <f t="shared" si="617"/>
        <v/>
      </c>
      <c r="AC6583" s="42" t="str">
        <f>IF(B6583="","",VLOOKUP(B6583,[2]Formula!B:C,2,0))</f>
        <v/>
      </c>
      <c r="AD6583" s="43" t="str">
        <f t="shared" si="615"/>
        <v/>
      </c>
    </row>
    <row r="6584" spans="1:30" x14ac:dyDescent="0.25">
      <c r="A6584" s="64"/>
      <c r="B6584" s="64"/>
      <c r="C6584" s="66"/>
      <c r="D6584" s="67"/>
      <c r="E6584" s="64"/>
      <c r="F6584" s="64"/>
      <c r="G6584" s="37" t="str">
        <f>IF(E6584="","",IF(OR(E6584="Project Management",E6584="Project Support",E6584="Sprint Management",E6584="Sprint Support"),"NA",ROUND((((VLOOKUP(AD6584,[2]Formula!V:X,3,0)))-SUMIF(AD:AD,AD6584,H:H)),2)))</f>
        <v/>
      </c>
      <c r="H6584" s="71"/>
      <c r="I6584" s="72"/>
      <c r="J6584" s="72"/>
      <c r="K6584" s="38" t="str">
        <f>IF(E6584="","",IF(OR(E6584="Project Management",E6584="Project Support",E6584="Sprint Management",E6584="Sprint Support"),"NA",(((SUMIF(AD:AD,AD6584,H:H)/VLOOKUP(AD6584,[2]Formula!V:X,3,0))*VLOOKUP(AD6584,[2]Formula!V:X,2,0))*H6584)/SUMIF(AD:AD,AD6584,H:H)))</f>
        <v/>
      </c>
      <c r="L6584" s="38" t="str">
        <f t="shared" si="613"/>
        <v/>
      </c>
      <c r="M6584" s="38" t="str">
        <f t="shared" si="614"/>
        <v/>
      </c>
      <c r="N6584" s="38" t="str">
        <f t="shared" si="616"/>
        <v/>
      </c>
      <c r="O6584" s="38" t="str">
        <f t="shared" si="618"/>
        <v/>
      </c>
      <c r="P6584" s="39" t="str">
        <f t="shared" si="617"/>
        <v/>
      </c>
      <c r="AC6584" s="42" t="str">
        <f>IF(B6584="","",VLOOKUP(B6584,[2]Formula!B:C,2,0))</f>
        <v/>
      </c>
      <c r="AD6584" s="43" t="str">
        <f t="shared" si="615"/>
        <v/>
      </c>
    </row>
    <row r="6585" spans="1:30" x14ac:dyDescent="0.25">
      <c r="A6585" s="64"/>
      <c r="B6585" s="64"/>
      <c r="C6585" s="66"/>
      <c r="D6585" s="67"/>
      <c r="E6585" s="64"/>
      <c r="F6585" s="64"/>
      <c r="G6585" s="37" t="str">
        <f>IF(E6585="","",IF(OR(E6585="Project Management",E6585="Project Support",E6585="Sprint Management",E6585="Sprint Support"),"NA",ROUND((((VLOOKUP(AD6585,[2]Formula!V:X,3,0)))-SUMIF(AD:AD,AD6585,H:H)),2)))</f>
        <v/>
      </c>
      <c r="H6585" s="71"/>
      <c r="I6585" s="72"/>
      <c r="J6585" s="72"/>
      <c r="K6585" s="38" t="str">
        <f>IF(E6585="","",IF(OR(E6585="Project Management",E6585="Project Support",E6585="Sprint Management",E6585="Sprint Support"),"NA",(((SUMIF(AD:AD,AD6585,H:H)/VLOOKUP(AD6585,[2]Formula!V:X,3,0))*VLOOKUP(AD6585,[2]Formula!V:X,2,0))*H6585)/SUMIF(AD:AD,AD6585,H:H)))</f>
        <v/>
      </c>
      <c r="L6585" s="38" t="str">
        <f t="shared" si="613"/>
        <v/>
      </c>
      <c r="M6585" s="38" t="str">
        <f t="shared" si="614"/>
        <v/>
      </c>
      <c r="N6585" s="38" t="str">
        <f t="shared" si="616"/>
        <v/>
      </c>
      <c r="O6585" s="38" t="str">
        <f t="shared" si="618"/>
        <v/>
      </c>
      <c r="P6585" s="39" t="str">
        <f t="shared" si="617"/>
        <v/>
      </c>
      <c r="AC6585" s="42" t="str">
        <f>IF(B6585="","",VLOOKUP(B6585,[2]Formula!B:C,2,0))</f>
        <v/>
      </c>
      <c r="AD6585" s="43" t="str">
        <f t="shared" si="615"/>
        <v/>
      </c>
    </row>
    <row r="6586" spans="1:30" x14ac:dyDescent="0.25">
      <c r="A6586" s="64"/>
      <c r="B6586" s="64"/>
      <c r="C6586" s="66"/>
      <c r="D6586" s="67"/>
      <c r="E6586" s="64"/>
      <c r="F6586" s="64"/>
      <c r="G6586" s="37" t="str">
        <f>IF(E6586="","",IF(OR(E6586="Project Management",E6586="Project Support",E6586="Sprint Management",E6586="Sprint Support"),"NA",ROUND((((VLOOKUP(AD6586,[2]Formula!V:X,3,0)))-SUMIF(AD:AD,AD6586,H:H)),2)))</f>
        <v/>
      </c>
      <c r="H6586" s="71"/>
      <c r="I6586" s="72"/>
      <c r="J6586" s="72"/>
      <c r="K6586" s="38" t="str">
        <f>IF(E6586="","",IF(OR(E6586="Project Management",E6586="Project Support",E6586="Sprint Management",E6586="Sprint Support"),"NA",(((SUMIF(AD:AD,AD6586,H:H)/VLOOKUP(AD6586,[2]Formula!V:X,3,0))*VLOOKUP(AD6586,[2]Formula!V:X,2,0))*H6586)/SUMIF(AD:AD,AD6586,H:H)))</f>
        <v/>
      </c>
      <c r="L6586" s="38" t="str">
        <f t="shared" si="613"/>
        <v/>
      </c>
      <c r="M6586" s="38" t="str">
        <f t="shared" si="614"/>
        <v/>
      </c>
      <c r="N6586" s="38" t="str">
        <f t="shared" si="616"/>
        <v/>
      </c>
      <c r="O6586" s="38" t="str">
        <f t="shared" si="618"/>
        <v/>
      </c>
      <c r="P6586" s="39" t="str">
        <f t="shared" si="617"/>
        <v/>
      </c>
      <c r="AC6586" s="42" t="str">
        <f>IF(B6586="","",VLOOKUP(B6586,[2]Formula!B:C,2,0))</f>
        <v/>
      </c>
      <c r="AD6586" s="43" t="str">
        <f t="shared" si="615"/>
        <v/>
      </c>
    </row>
    <row r="6587" spans="1:30" x14ac:dyDescent="0.25">
      <c r="A6587" s="64"/>
      <c r="B6587" s="64"/>
      <c r="C6587" s="66"/>
      <c r="D6587" s="67"/>
      <c r="E6587" s="64"/>
      <c r="F6587" s="64"/>
      <c r="G6587" s="37" t="str">
        <f>IF(E6587="","",IF(OR(E6587="Project Management",E6587="Project Support",E6587="Sprint Management",E6587="Sprint Support"),"NA",ROUND((((VLOOKUP(AD6587,[2]Formula!V:X,3,0)))-SUMIF(AD:AD,AD6587,H:H)),2)))</f>
        <v/>
      </c>
      <c r="H6587" s="71"/>
      <c r="I6587" s="72"/>
      <c r="J6587" s="72"/>
      <c r="K6587" s="38" t="str">
        <f>IF(E6587="","",IF(OR(E6587="Project Management",E6587="Project Support",E6587="Sprint Management",E6587="Sprint Support"),"NA",(((SUMIF(AD:AD,AD6587,H:H)/VLOOKUP(AD6587,[2]Formula!V:X,3,0))*VLOOKUP(AD6587,[2]Formula!V:X,2,0))*H6587)/SUMIF(AD:AD,AD6587,H:H)))</f>
        <v/>
      </c>
      <c r="L6587" s="38" t="str">
        <f t="shared" si="613"/>
        <v/>
      </c>
      <c r="M6587" s="38" t="str">
        <f t="shared" si="614"/>
        <v/>
      </c>
      <c r="N6587" s="38" t="str">
        <f t="shared" si="616"/>
        <v/>
      </c>
      <c r="O6587" s="38" t="str">
        <f t="shared" si="618"/>
        <v/>
      </c>
      <c r="P6587" s="39" t="str">
        <f t="shared" si="617"/>
        <v/>
      </c>
      <c r="AC6587" s="42" t="str">
        <f>IF(B6587="","",VLOOKUP(B6587,[2]Formula!B:C,2,0))</f>
        <v/>
      </c>
      <c r="AD6587" s="43" t="str">
        <f t="shared" si="615"/>
        <v/>
      </c>
    </row>
    <row r="6588" spans="1:30" x14ac:dyDescent="0.25">
      <c r="A6588" s="64"/>
      <c r="B6588" s="64"/>
      <c r="C6588" s="66"/>
      <c r="D6588" s="67"/>
      <c r="E6588" s="64"/>
      <c r="F6588" s="64"/>
      <c r="G6588" s="37" t="str">
        <f>IF(E6588="","",IF(OR(E6588="Project Management",E6588="Project Support",E6588="Sprint Management",E6588="Sprint Support"),"NA",ROUND((((VLOOKUP(AD6588,[2]Formula!V:X,3,0)))-SUMIF(AD:AD,AD6588,H:H)),2)))</f>
        <v/>
      </c>
      <c r="H6588" s="71"/>
      <c r="I6588" s="72"/>
      <c r="J6588" s="72"/>
      <c r="K6588" s="38" t="str">
        <f>IF(E6588="","",IF(OR(E6588="Project Management",E6588="Project Support",E6588="Sprint Management",E6588="Sprint Support"),"NA",(((SUMIF(AD:AD,AD6588,H:H)/VLOOKUP(AD6588,[2]Formula!V:X,3,0))*VLOOKUP(AD6588,[2]Formula!V:X,2,0))*H6588)/SUMIF(AD:AD,AD6588,H:H)))</f>
        <v/>
      </c>
      <c r="L6588" s="38" t="str">
        <f t="shared" si="613"/>
        <v/>
      </c>
      <c r="M6588" s="38" t="str">
        <f t="shared" si="614"/>
        <v/>
      </c>
      <c r="N6588" s="38" t="str">
        <f t="shared" si="616"/>
        <v/>
      </c>
      <c r="O6588" s="38" t="str">
        <f t="shared" si="618"/>
        <v/>
      </c>
      <c r="P6588" s="39" t="str">
        <f t="shared" si="617"/>
        <v/>
      </c>
      <c r="AC6588" s="42" t="str">
        <f>IF(B6588="","",VLOOKUP(B6588,[2]Formula!B:C,2,0))</f>
        <v/>
      </c>
      <c r="AD6588" s="43" t="str">
        <f t="shared" si="615"/>
        <v/>
      </c>
    </row>
    <row r="6589" spans="1:30" x14ac:dyDescent="0.25">
      <c r="A6589" s="64"/>
      <c r="B6589" s="64"/>
      <c r="C6589" s="66"/>
      <c r="D6589" s="67"/>
      <c r="E6589" s="64"/>
      <c r="F6589" s="64"/>
      <c r="G6589" s="37" t="str">
        <f>IF(E6589="","",IF(OR(E6589="Project Management",E6589="Project Support",E6589="Sprint Management",E6589="Sprint Support"),"NA",ROUND((((VLOOKUP(AD6589,[2]Formula!V:X,3,0)))-SUMIF(AD:AD,AD6589,H:H)),2)))</f>
        <v/>
      </c>
      <c r="H6589" s="71"/>
      <c r="I6589" s="72"/>
      <c r="J6589" s="72"/>
      <c r="K6589" s="38" t="str">
        <f>IF(E6589="","",IF(OR(E6589="Project Management",E6589="Project Support",E6589="Sprint Management",E6589="Sprint Support"),"NA",(((SUMIF(AD:AD,AD6589,H:H)/VLOOKUP(AD6589,[2]Formula!V:X,3,0))*VLOOKUP(AD6589,[2]Formula!V:X,2,0))*H6589)/SUMIF(AD:AD,AD6589,H:H)))</f>
        <v/>
      </c>
      <c r="L6589" s="38" t="str">
        <f t="shared" si="613"/>
        <v/>
      </c>
      <c r="M6589" s="38" t="str">
        <f t="shared" si="614"/>
        <v/>
      </c>
      <c r="N6589" s="38" t="str">
        <f t="shared" si="616"/>
        <v/>
      </c>
      <c r="O6589" s="38" t="str">
        <f t="shared" si="618"/>
        <v/>
      </c>
      <c r="P6589" s="39" t="str">
        <f t="shared" si="617"/>
        <v/>
      </c>
      <c r="AC6589" s="42" t="str">
        <f>IF(B6589="","",VLOOKUP(B6589,[2]Formula!B:C,2,0))</f>
        <v/>
      </c>
      <c r="AD6589" s="43" t="str">
        <f t="shared" si="615"/>
        <v/>
      </c>
    </row>
    <row r="6590" spans="1:30" x14ac:dyDescent="0.25">
      <c r="A6590" s="64"/>
      <c r="B6590" s="64"/>
      <c r="C6590" s="66"/>
      <c r="D6590" s="67"/>
      <c r="E6590" s="64"/>
      <c r="F6590" s="64"/>
      <c r="G6590" s="37" t="str">
        <f>IF(E6590="","",IF(OR(E6590="Project Management",E6590="Project Support",E6590="Sprint Management",E6590="Sprint Support"),"NA",ROUND((((VLOOKUP(AD6590,[2]Formula!V:X,3,0)))-SUMIF(AD:AD,AD6590,H:H)),2)))</f>
        <v/>
      </c>
      <c r="H6590" s="71"/>
      <c r="I6590" s="72"/>
      <c r="J6590" s="72"/>
      <c r="K6590" s="38" t="str">
        <f>IF(E6590="","",IF(OR(E6590="Project Management",E6590="Project Support",E6590="Sprint Management",E6590="Sprint Support"),"NA",(((SUMIF(AD:AD,AD6590,H:H)/VLOOKUP(AD6590,[2]Formula!V:X,3,0))*VLOOKUP(AD6590,[2]Formula!V:X,2,0))*H6590)/SUMIF(AD:AD,AD6590,H:H)))</f>
        <v/>
      </c>
      <c r="L6590" s="38" t="str">
        <f t="shared" si="613"/>
        <v/>
      </c>
      <c r="M6590" s="38" t="str">
        <f t="shared" si="614"/>
        <v/>
      </c>
      <c r="N6590" s="38" t="str">
        <f t="shared" si="616"/>
        <v/>
      </c>
      <c r="O6590" s="38" t="str">
        <f t="shared" si="618"/>
        <v/>
      </c>
      <c r="P6590" s="39" t="str">
        <f t="shared" si="617"/>
        <v/>
      </c>
      <c r="AC6590" s="42" t="str">
        <f>IF(B6590="","",VLOOKUP(B6590,[2]Formula!B:C,2,0))</f>
        <v/>
      </c>
      <c r="AD6590" s="43" t="str">
        <f t="shared" si="615"/>
        <v/>
      </c>
    </row>
    <row r="6591" spans="1:30" x14ac:dyDescent="0.25">
      <c r="A6591" s="64"/>
      <c r="B6591" s="64"/>
      <c r="C6591" s="66"/>
      <c r="D6591" s="67"/>
      <c r="E6591" s="64"/>
      <c r="F6591" s="64"/>
      <c r="G6591" s="37" t="str">
        <f>IF(E6591="","",IF(OR(E6591="Project Management",E6591="Project Support",E6591="Sprint Management",E6591="Sprint Support"),"NA",ROUND((((VLOOKUP(AD6591,[2]Formula!V:X,3,0)))-SUMIF(AD:AD,AD6591,H:H)),2)))</f>
        <v/>
      </c>
      <c r="H6591" s="71"/>
      <c r="I6591" s="72"/>
      <c r="J6591" s="72"/>
      <c r="K6591" s="38" t="str">
        <f>IF(E6591="","",IF(OR(E6591="Project Management",E6591="Project Support",E6591="Sprint Management",E6591="Sprint Support"),"NA",(((SUMIF(AD:AD,AD6591,H:H)/VLOOKUP(AD6591,[2]Formula!V:X,3,0))*VLOOKUP(AD6591,[2]Formula!V:X,2,0))*H6591)/SUMIF(AD:AD,AD6591,H:H)))</f>
        <v/>
      </c>
      <c r="L6591" s="38" t="str">
        <f t="shared" si="613"/>
        <v/>
      </c>
      <c r="M6591" s="38" t="str">
        <f t="shared" si="614"/>
        <v/>
      </c>
      <c r="N6591" s="38" t="str">
        <f t="shared" si="616"/>
        <v/>
      </c>
      <c r="O6591" s="38" t="str">
        <f t="shared" si="618"/>
        <v/>
      </c>
      <c r="P6591" s="39" t="str">
        <f t="shared" si="617"/>
        <v/>
      </c>
      <c r="AC6591" s="42" t="str">
        <f>IF(B6591="","",VLOOKUP(B6591,[2]Formula!B:C,2,0))</f>
        <v/>
      </c>
      <c r="AD6591" s="43" t="str">
        <f t="shared" si="615"/>
        <v/>
      </c>
    </row>
    <row r="6592" spans="1:30" x14ac:dyDescent="0.25">
      <c r="A6592" s="64"/>
      <c r="B6592" s="64"/>
      <c r="C6592" s="66"/>
      <c r="D6592" s="67"/>
      <c r="E6592" s="64"/>
      <c r="F6592" s="64"/>
      <c r="G6592" s="37" t="str">
        <f>IF(E6592="","",IF(OR(E6592="Project Management",E6592="Project Support",E6592="Sprint Management",E6592="Sprint Support"),"NA",ROUND((((VLOOKUP(AD6592,[2]Formula!V:X,3,0)))-SUMIF(AD:AD,AD6592,H:H)),2)))</f>
        <v/>
      </c>
      <c r="H6592" s="71"/>
      <c r="I6592" s="72"/>
      <c r="J6592" s="72"/>
      <c r="K6592" s="38" t="str">
        <f>IF(E6592="","",IF(OR(E6592="Project Management",E6592="Project Support",E6592="Sprint Management",E6592="Sprint Support"),"NA",(((SUMIF(AD:AD,AD6592,H:H)/VLOOKUP(AD6592,[2]Formula!V:X,3,0))*VLOOKUP(AD6592,[2]Formula!V:X,2,0))*H6592)/SUMIF(AD:AD,AD6592,H:H)))</f>
        <v/>
      </c>
      <c r="L6592" s="38" t="str">
        <f t="shared" si="613"/>
        <v/>
      </c>
      <c r="M6592" s="38" t="str">
        <f t="shared" si="614"/>
        <v/>
      </c>
      <c r="N6592" s="38" t="str">
        <f t="shared" si="616"/>
        <v/>
      </c>
      <c r="O6592" s="38" t="str">
        <f t="shared" si="618"/>
        <v/>
      </c>
      <c r="P6592" s="39" t="str">
        <f t="shared" si="617"/>
        <v/>
      </c>
      <c r="AC6592" s="42" t="str">
        <f>IF(B6592="","",VLOOKUP(B6592,[2]Formula!B:C,2,0))</f>
        <v/>
      </c>
      <c r="AD6592" s="43" t="str">
        <f t="shared" si="615"/>
        <v/>
      </c>
    </row>
    <row r="6593" spans="1:30" x14ac:dyDescent="0.25">
      <c r="A6593" s="64"/>
      <c r="B6593" s="64"/>
      <c r="C6593" s="66"/>
      <c r="D6593" s="67"/>
      <c r="E6593" s="64"/>
      <c r="F6593" s="64"/>
      <c r="G6593" s="37" t="str">
        <f>IF(E6593="","",IF(OR(E6593="Project Management",E6593="Project Support",E6593="Sprint Management",E6593="Sprint Support"),"NA",ROUND((((VLOOKUP(AD6593,[2]Formula!V:X,3,0)))-SUMIF(AD:AD,AD6593,H:H)),2)))</f>
        <v/>
      </c>
      <c r="H6593" s="71"/>
      <c r="I6593" s="72"/>
      <c r="J6593" s="72"/>
      <c r="K6593" s="38" t="str">
        <f>IF(E6593="","",IF(OR(E6593="Project Management",E6593="Project Support",E6593="Sprint Management",E6593="Sprint Support"),"NA",(((SUMIF(AD:AD,AD6593,H:H)/VLOOKUP(AD6593,[2]Formula!V:X,3,0))*VLOOKUP(AD6593,[2]Formula!V:X,2,0))*H6593)/SUMIF(AD:AD,AD6593,H:H)))</f>
        <v/>
      </c>
      <c r="L6593" s="38" t="str">
        <f t="shared" si="613"/>
        <v/>
      </c>
      <c r="M6593" s="38" t="str">
        <f t="shared" si="614"/>
        <v/>
      </c>
      <c r="N6593" s="38" t="str">
        <f t="shared" si="616"/>
        <v/>
      </c>
      <c r="O6593" s="38" t="str">
        <f t="shared" si="618"/>
        <v/>
      </c>
      <c r="P6593" s="39" t="str">
        <f t="shared" si="617"/>
        <v/>
      </c>
      <c r="AC6593" s="42" t="str">
        <f>IF(B6593="","",VLOOKUP(B6593,[2]Formula!B:C,2,0))</f>
        <v/>
      </c>
      <c r="AD6593" s="43" t="str">
        <f t="shared" si="615"/>
        <v/>
      </c>
    </row>
    <row r="6594" spans="1:30" x14ac:dyDescent="0.25">
      <c r="A6594" s="64"/>
      <c r="B6594" s="64"/>
      <c r="C6594" s="66"/>
      <c r="D6594" s="67"/>
      <c r="E6594" s="64"/>
      <c r="F6594" s="64"/>
      <c r="G6594" s="37" t="str">
        <f>IF(E6594="","",IF(OR(E6594="Project Management",E6594="Project Support",E6594="Sprint Management",E6594="Sprint Support"),"NA",ROUND((((VLOOKUP(AD6594,[2]Formula!V:X,3,0)))-SUMIF(AD:AD,AD6594,H:H)),2)))</f>
        <v/>
      </c>
      <c r="H6594" s="71"/>
      <c r="I6594" s="72"/>
      <c r="J6594" s="72"/>
      <c r="K6594" s="38" t="str">
        <f>IF(E6594="","",IF(OR(E6594="Project Management",E6594="Project Support",E6594="Sprint Management",E6594="Sprint Support"),"NA",(((SUMIF(AD:AD,AD6594,H:H)/VLOOKUP(AD6594,[2]Formula!V:X,3,0))*VLOOKUP(AD6594,[2]Formula!V:X,2,0))*H6594)/SUMIF(AD:AD,AD6594,H:H)))</f>
        <v/>
      </c>
      <c r="L6594" s="38" t="str">
        <f t="shared" ref="L6594:L6657" si="619">IFERROR(IF(K6594="NA",(H6594/I6594),(K6594/I6594)),"")</f>
        <v/>
      </c>
      <c r="M6594" s="38" t="str">
        <f t="shared" ref="M6594:M6657" si="620">IFERROR(IF(K6594="NA",1,(K6594/H6594)),"")</f>
        <v/>
      </c>
      <c r="N6594" s="38" t="str">
        <f t="shared" si="616"/>
        <v/>
      </c>
      <c r="O6594" s="38" t="str">
        <f t="shared" si="618"/>
        <v/>
      </c>
      <c r="P6594" s="39" t="str">
        <f t="shared" si="617"/>
        <v/>
      </c>
      <c r="AC6594" s="42" t="str">
        <f>IF(B6594="","",VLOOKUP(B6594,[2]Formula!B:C,2,0))</f>
        <v/>
      </c>
      <c r="AD6594" s="43" t="str">
        <f t="shared" ref="AD6594:AD6657" si="621">IF(B6594="","",CONCATENATE(B6594,"_",E6594))</f>
        <v/>
      </c>
    </row>
    <row r="6595" spans="1:30" x14ac:dyDescent="0.25">
      <c r="A6595" s="64"/>
      <c r="B6595" s="64"/>
      <c r="C6595" s="66"/>
      <c r="D6595" s="67"/>
      <c r="E6595" s="64"/>
      <c r="F6595" s="64"/>
      <c r="G6595" s="37" t="str">
        <f>IF(E6595="","",IF(OR(E6595="Project Management",E6595="Project Support",E6595="Sprint Management",E6595="Sprint Support"),"NA",ROUND((((VLOOKUP(AD6595,[2]Formula!V:X,3,0)))-SUMIF(AD:AD,AD6595,H:H)),2)))</f>
        <v/>
      </c>
      <c r="H6595" s="71"/>
      <c r="I6595" s="72"/>
      <c r="J6595" s="72"/>
      <c r="K6595" s="38" t="str">
        <f>IF(E6595="","",IF(OR(E6595="Project Management",E6595="Project Support",E6595="Sprint Management",E6595="Sprint Support"),"NA",(((SUMIF(AD:AD,AD6595,H:H)/VLOOKUP(AD6595,[2]Formula!V:X,3,0))*VLOOKUP(AD6595,[2]Formula!V:X,2,0))*H6595)/SUMIF(AD:AD,AD6595,H:H)))</f>
        <v/>
      </c>
      <c r="L6595" s="38" t="str">
        <f t="shared" si="619"/>
        <v/>
      </c>
      <c r="M6595" s="38" t="str">
        <f t="shared" si="620"/>
        <v/>
      </c>
      <c r="N6595" s="38" t="str">
        <f t="shared" ref="N6595:N6658" si="622">IFERROR(((L6595-M6595)/M6595)*100,"")</f>
        <v/>
      </c>
      <c r="O6595" s="38" t="str">
        <f t="shared" si="618"/>
        <v/>
      </c>
      <c r="P6595" s="39" t="str">
        <f t="shared" ref="P6595:P6658" si="623">IF(O6595="","",1)</f>
        <v/>
      </c>
      <c r="AC6595" s="42" t="str">
        <f>IF(B6595="","",VLOOKUP(B6595,[2]Formula!B:C,2,0))</f>
        <v/>
      </c>
      <c r="AD6595" s="43" t="str">
        <f t="shared" si="621"/>
        <v/>
      </c>
    </row>
    <row r="6596" spans="1:30" x14ac:dyDescent="0.25">
      <c r="A6596" s="64"/>
      <c r="B6596" s="64"/>
      <c r="C6596" s="66"/>
      <c r="D6596" s="67"/>
      <c r="E6596" s="64"/>
      <c r="F6596" s="64"/>
      <c r="G6596" s="37" t="str">
        <f>IF(E6596="","",IF(OR(E6596="Project Management",E6596="Project Support",E6596="Sprint Management",E6596="Sprint Support"),"NA",ROUND((((VLOOKUP(AD6596,[2]Formula!V:X,3,0)))-SUMIF(AD:AD,AD6596,H:H)),2)))</f>
        <v/>
      </c>
      <c r="H6596" s="71"/>
      <c r="I6596" s="72"/>
      <c r="J6596" s="72"/>
      <c r="K6596" s="38" t="str">
        <f>IF(E6596="","",IF(OR(E6596="Project Management",E6596="Project Support",E6596="Sprint Management",E6596="Sprint Support"),"NA",(((SUMIF(AD:AD,AD6596,H:H)/VLOOKUP(AD6596,[2]Formula!V:X,3,0))*VLOOKUP(AD6596,[2]Formula!V:X,2,0))*H6596)/SUMIF(AD:AD,AD6596,H:H)))</f>
        <v/>
      </c>
      <c r="L6596" s="38" t="str">
        <f t="shared" si="619"/>
        <v/>
      </c>
      <c r="M6596" s="38" t="str">
        <f t="shared" si="620"/>
        <v/>
      </c>
      <c r="N6596" s="38" t="str">
        <f t="shared" si="622"/>
        <v/>
      </c>
      <c r="O6596" s="38" t="str">
        <f t="shared" si="618"/>
        <v/>
      </c>
      <c r="P6596" s="39" t="str">
        <f t="shared" si="623"/>
        <v/>
      </c>
      <c r="AC6596" s="42" t="str">
        <f>IF(B6596="","",VLOOKUP(B6596,[2]Formula!B:C,2,0))</f>
        <v/>
      </c>
      <c r="AD6596" s="43" t="str">
        <f t="shared" si="621"/>
        <v/>
      </c>
    </row>
    <row r="6597" spans="1:30" x14ac:dyDescent="0.25">
      <c r="A6597" s="64"/>
      <c r="B6597" s="64"/>
      <c r="C6597" s="66"/>
      <c r="D6597" s="67"/>
      <c r="E6597" s="64"/>
      <c r="F6597" s="64"/>
      <c r="G6597" s="37" t="str">
        <f>IF(E6597="","",IF(OR(E6597="Project Management",E6597="Project Support",E6597="Sprint Management",E6597="Sprint Support"),"NA",ROUND((((VLOOKUP(AD6597,[2]Formula!V:X,3,0)))-SUMIF(AD:AD,AD6597,H:H)),2)))</f>
        <v/>
      </c>
      <c r="H6597" s="71"/>
      <c r="I6597" s="72"/>
      <c r="J6597" s="72"/>
      <c r="K6597" s="38" t="str">
        <f>IF(E6597="","",IF(OR(E6597="Project Management",E6597="Project Support",E6597="Sprint Management",E6597="Sprint Support"),"NA",(((SUMIF(AD:AD,AD6597,H:H)/VLOOKUP(AD6597,[2]Formula!V:X,3,0))*VLOOKUP(AD6597,[2]Formula!V:X,2,0))*H6597)/SUMIF(AD:AD,AD6597,H:H)))</f>
        <v/>
      </c>
      <c r="L6597" s="38" t="str">
        <f t="shared" si="619"/>
        <v/>
      </c>
      <c r="M6597" s="38" t="str">
        <f t="shared" si="620"/>
        <v/>
      </c>
      <c r="N6597" s="38" t="str">
        <f t="shared" si="622"/>
        <v/>
      </c>
      <c r="O6597" s="38" t="str">
        <f t="shared" si="618"/>
        <v/>
      </c>
      <c r="P6597" s="39" t="str">
        <f t="shared" si="623"/>
        <v/>
      </c>
      <c r="AC6597" s="42" t="str">
        <f>IF(B6597="","",VLOOKUP(B6597,[2]Formula!B:C,2,0))</f>
        <v/>
      </c>
      <c r="AD6597" s="43" t="str">
        <f t="shared" si="621"/>
        <v/>
      </c>
    </row>
    <row r="6598" spans="1:30" x14ac:dyDescent="0.25">
      <c r="A6598" s="64"/>
      <c r="B6598" s="64"/>
      <c r="C6598" s="66"/>
      <c r="D6598" s="67"/>
      <c r="E6598" s="64"/>
      <c r="F6598" s="64"/>
      <c r="G6598" s="37" t="str">
        <f>IF(E6598="","",IF(OR(E6598="Project Management",E6598="Project Support",E6598="Sprint Management",E6598="Sprint Support"),"NA",ROUND((((VLOOKUP(AD6598,[2]Formula!V:X,3,0)))-SUMIF(AD:AD,AD6598,H:H)),2)))</f>
        <v/>
      </c>
      <c r="H6598" s="71"/>
      <c r="I6598" s="72"/>
      <c r="J6598" s="72"/>
      <c r="K6598" s="38" t="str">
        <f>IF(E6598="","",IF(OR(E6598="Project Management",E6598="Project Support",E6598="Sprint Management",E6598="Sprint Support"),"NA",(((SUMIF(AD:AD,AD6598,H:H)/VLOOKUP(AD6598,[2]Formula!V:X,3,0))*VLOOKUP(AD6598,[2]Formula!V:X,2,0))*H6598)/SUMIF(AD:AD,AD6598,H:H)))</f>
        <v/>
      </c>
      <c r="L6598" s="38" t="str">
        <f t="shared" si="619"/>
        <v/>
      </c>
      <c r="M6598" s="38" t="str">
        <f t="shared" si="620"/>
        <v/>
      </c>
      <c r="N6598" s="38" t="str">
        <f t="shared" si="622"/>
        <v/>
      </c>
      <c r="O6598" s="38" t="str">
        <f t="shared" si="618"/>
        <v/>
      </c>
      <c r="P6598" s="39" t="str">
        <f t="shared" si="623"/>
        <v/>
      </c>
      <c r="AC6598" s="42" t="str">
        <f>IF(B6598="","",VLOOKUP(B6598,[2]Formula!B:C,2,0))</f>
        <v/>
      </c>
      <c r="AD6598" s="43" t="str">
        <f t="shared" si="621"/>
        <v/>
      </c>
    </row>
    <row r="6599" spans="1:30" x14ac:dyDescent="0.25">
      <c r="A6599" s="64"/>
      <c r="B6599" s="64"/>
      <c r="C6599" s="66"/>
      <c r="D6599" s="67"/>
      <c r="E6599" s="64"/>
      <c r="F6599" s="64"/>
      <c r="G6599" s="37" t="str">
        <f>IF(E6599="","",IF(OR(E6599="Project Management",E6599="Project Support",E6599="Sprint Management",E6599="Sprint Support"),"NA",ROUND((((VLOOKUP(AD6599,[2]Formula!V:X,3,0)))-SUMIF(AD:AD,AD6599,H:H)),2)))</f>
        <v/>
      </c>
      <c r="H6599" s="71"/>
      <c r="I6599" s="72"/>
      <c r="J6599" s="72"/>
      <c r="K6599" s="38" t="str">
        <f>IF(E6599="","",IF(OR(E6599="Project Management",E6599="Project Support",E6599="Sprint Management",E6599="Sprint Support"),"NA",(((SUMIF(AD:AD,AD6599,H:H)/VLOOKUP(AD6599,[2]Formula!V:X,3,0))*VLOOKUP(AD6599,[2]Formula!V:X,2,0))*H6599)/SUMIF(AD:AD,AD6599,H:H)))</f>
        <v/>
      </c>
      <c r="L6599" s="38" t="str">
        <f t="shared" si="619"/>
        <v/>
      </c>
      <c r="M6599" s="38" t="str">
        <f t="shared" si="620"/>
        <v/>
      </c>
      <c r="N6599" s="38" t="str">
        <f t="shared" si="622"/>
        <v/>
      </c>
      <c r="O6599" s="38" t="str">
        <f t="shared" si="618"/>
        <v/>
      </c>
      <c r="P6599" s="39" t="str">
        <f t="shared" si="623"/>
        <v/>
      </c>
      <c r="AC6599" s="42" t="str">
        <f>IF(B6599="","",VLOOKUP(B6599,[2]Formula!B:C,2,0))</f>
        <v/>
      </c>
      <c r="AD6599" s="43" t="str">
        <f t="shared" si="621"/>
        <v/>
      </c>
    </row>
    <row r="6600" spans="1:30" x14ac:dyDescent="0.25">
      <c r="A6600" s="64"/>
      <c r="B6600" s="64"/>
      <c r="C6600" s="66"/>
      <c r="D6600" s="67"/>
      <c r="E6600" s="64"/>
      <c r="F6600" s="64"/>
      <c r="G6600" s="37" t="str">
        <f>IF(E6600="","",IF(OR(E6600="Project Management",E6600="Project Support",E6600="Sprint Management",E6600="Sprint Support"),"NA",ROUND((((VLOOKUP(AD6600,[2]Formula!V:X,3,0)))-SUMIF(AD:AD,AD6600,H:H)),2)))</f>
        <v/>
      </c>
      <c r="H6600" s="71"/>
      <c r="I6600" s="72"/>
      <c r="J6600" s="72"/>
      <c r="K6600" s="38" t="str">
        <f>IF(E6600="","",IF(OR(E6600="Project Management",E6600="Project Support",E6600="Sprint Management",E6600="Sprint Support"),"NA",(((SUMIF(AD:AD,AD6600,H:H)/VLOOKUP(AD6600,[2]Formula!V:X,3,0))*VLOOKUP(AD6600,[2]Formula!V:X,2,0))*H6600)/SUMIF(AD:AD,AD6600,H:H)))</f>
        <v/>
      </c>
      <c r="L6600" s="38" t="str">
        <f t="shared" si="619"/>
        <v/>
      </c>
      <c r="M6600" s="38" t="str">
        <f t="shared" si="620"/>
        <v/>
      </c>
      <c r="N6600" s="38" t="str">
        <f t="shared" si="622"/>
        <v/>
      </c>
      <c r="O6600" s="38" t="str">
        <f t="shared" si="618"/>
        <v/>
      </c>
      <c r="P6600" s="39" t="str">
        <f t="shared" si="623"/>
        <v/>
      </c>
      <c r="AC6600" s="42" t="str">
        <f>IF(B6600="","",VLOOKUP(B6600,[2]Formula!B:C,2,0))</f>
        <v/>
      </c>
      <c r="AD6600" s="43" t="str">
        <f t="shared" si="621"/>
        <v/>
      </c>
    </row>
    <row r="6601" spans="1:30" x14ac:dyDescent="0.25">
      <c r="A6601" s="64"/>
      <c r="B6601" s="64"/>
      <c r="C6601" s="66"/>
      <c r="D6601" s="67"/>
      <c r="E6601" s="64"/>
      <c r="F6601" s="64"/>
      <c r="G6601" s="37" t="str">
        <f>IF(E6601="","",IF(OR(E6601="Project Management",E6601="Project Support",E6601="Sprint Management",E6601="Sprint Support"),"NA",ROUND((((VLOOKUP(AD6601,[2]Formula!V:X,3,0)))-SUMIF(AD:AD,AD6601,H:H)),2)))</f>
        <v/>
      </c>
      <c r="H6601" s="71"/>
      <c r="I6601" s="72"/>
      <c r="J6601" s="72"/>
      <c r="K6601" s="38" t="str">
        <f>IF(E6601="","",IF(OR(E6601="Project Management",E6601="Project Support",E6601="Sprint Management",E6601="Sprint Support"),"NA",(((SUMIF(AD:AD,AD6601,H:H)/VLOOKUP(AD6601,[2]Formula!V:X,3,0))*VLOOKUP(AD6601,[2]Formula!V:X,2,0))*H6601)/SUMIF(AD:AD,AD6601,H:H)))</f>
        <v/>
      </c>
      <c r="L6601" s="38" t="str">
        <f t="shared" si="619"/>
        <v/>
      </c>
      <c r="M6601" s="38" t="str">
        <f t="shared" si="620"/>
        <v/>
      </c>
      <c r="N6601" s="38" t="str">
        <f t="shared" si="622"/>
        <v/>
      </c>
      <c r="O6601" s="38" t="str">
        <f t="shared" si="618"/>
        <v/>
      </c>
      <c r="P6601" s="39" t="str">
        <f t="shared" si="623"/>
        <v/>
      </c>
      <c r="AC6601" s="42" t="str">
        <f>IF(B6601="","",VLOOKUP(B6601,[2]Formula!B:C,2,0))</f>
        <v/>
      </c>
      <c r="AD6601" s="43" t="str">
        <f t="shared" si="621"/>
        <v/>
      </c>
    </row>
    <row r="6602" spans="1:30" x14ac:dyDescent="0.25">
      <c r="A6602" s="64"/>
      <c r="B6602" s="64"/>
      <c r="C6602" s="66"/>
      <c r="D6602" s="67"/>
      <c r="E6602" s="64"/>
      <c r="F6602" s="64"/>
      <c r="G6602" s="37" t="str">
        <f>IF(E6602="","",IF(OR(E6602="Project Management",E6602="Project Support",E6602="Sprint Management",E6602="Sprint Support"),"NA",ROUND((((VLOOKUP(AD6602,[2]Formula!V:X,3,0)))-SUMIF(AD:AD,AD6602,H:H)),2)))</f>
        <v/>
      </c>
      <c r="H6602" s="71"/>
      <c r="I6602" s="72"/>
      <c r="J6602" s="72"/>
      <c r="K6602" s="38" t="str">
        <f>IF(E6602="","",IF(OR(E6602="Project Management",E6602="Project Support",E6602="Sprint Management",E6602="Sprint Support"),"NA",(((SUMIF(AD:AD,AD6602,H:H)/VLOOKUP(AD6602,[2]Formula!V:X,3,0))*VLOOKUP(AD6602,[2]Formula!V:X,2,0))*H6602)/SUMIF(AD:AD,AD6602,H:H)))</f>
        <v/>
      </c>
      <c r="L6602" s="38" t="str">
        <f t="shared" si="619"/>
        <v/>
      </c>
      <c r="M6602" s="38" t="str">
        <f t="shared" si="620"/>
        <v/>
      </c>
      <c r="N6602" s="38" t="str">
        <f t="shared" si="622"/>
        <v/>
      </c>
      <c r="O6602" s="38" t="str">
        <f t="shared" si="618"/>
        <v/>
      </c>
      <c r="P6602" s="39" t="str">
        <f t="shared" si="623"/>
        <v/>
      </c>
      <c r="AC6602" s="42" t="str">
        <f>IF(B6602="","",VLOOKUP(B6602,[2]Formula!B:C,2,0))</f>
        <v/>
      </c>
      <c r="AD6602" s="43" t="str">
        <f t="shared" si="621"/>
        <v/>
      </c>
    </row>
    <row r="6603" spans="1:30" x14ac:dyDescent="0.25">
      <c r="A6603" s="64"/>
      <c r="B6603" s="64"/>
      <c r="C6603" s="66"/>
      <c r="D6603" s="67"/>
      <c r="E6603" s="64"/>
      <c r="F6603" s="64"/>
      <c r="G6603" s="37" t="str">
        <f>IF(E6603="","",IF(OR(E6603="Project Management",E6603="Project Support",E6603="Sprint Management",E6603="Sprint Support"),"NA",ROUND((((VLOOKUP(AD6603,[2]Formula!V:X,3,0)))-SUMIF(AD:AD,AD6603,H:H)),2)))</f>
        <v/>
      </c>
      <c r="H6603" s="71"/>
      <c r="I6603" s="72"/>
      <c r="J6603" s="72"/>
      <c r="K6603" s="38" t="str">
        <f>IF(E6603="","",IF(OR(E6603="Project Management",E6603="Project Support",E6603="Sprint Management",E6603="Sprint Support"),"NA",(((SUMIF(AD:AD,AD6603,H:H)/VLOOKUP(AD6603,[2]Formula!V:X,3,0))*VLOOKUP(AD6603,[2]Formula!V:X,2,0))*H6603)/SUMIF(AD:AD,AD6603,H:H)))</f>
        <v/>
      </c>
      <c r="L6603" s="38" t="str">
        <f t="shared" si="619"/>
        <v/>
      </c>
      <c r="M6603" s="38" t="str">
        <f t="shared" si="620"/>
        <v/>
      </c>
      <c r="N6603" s="38" t="str">
        <f t="shared" si="622"/>
        <v/>
      </c>
      <c r="O6603" s="38" t="str">
        <f t="shared" si="618"/>
        <v/>
      </c>
      <c r="P6603" s="39" t="str">
        <f t="shared" si="623"/>
        <v/>
      </c>
      <c r="AC6603" s="42" t="str">
        <f>IF(B6603="","",VLOOKUP(B6603,[2]Formula!B:C,2,0))</f>
        <v/>
      </c>
      <c r="AD6603" s="43" t="str">
        <f t="shared" si="621"/>
        <v/>
      </c>
    </row>
    <row r="6604" spans="1:30" x14ac:dyDescent="0.25">
      <c r="A6604" s="64"/>
      <c r="B6604" s="64"/>
      <c r="C6604" s="66"/>
      <c r="D6604" s="67"/>
      <c r="E6604" s="64"/>
      <c r="F6604" s="64"/>
      <c r="G6604" s="37" t="str">
        <f>IF(E6604="","",IF(OR(E6604="Project Management",E6604="Project Support",E6604="Sprint Management",E6604="Sprint Support"),"NA",ROUND((((VLOOKUP(AD6604,[2]Formula!V:X,3,0)))-SUMIF(AD:AD,AD6604,H:H)),2)))</f>
        <v/>
      </c>
      <c r="H6604" s="71"/>
      <c r="I6604" s="72"/>
      <c r="J6604" s="72"/>
      <c r="K6604" s="38" t="str">
        <f>IF(E6604="","",IF(OR(E6604="Project Management",E6604="Project Support",E6604="Sprint Management",E6604="Sprint Support"),"NA",(((SUMIF(AD:AD,AD6604,H:H)/VLOOKUP(AD6604,[2]Formula!V:X,3,0))*VLOOKUP(AD6604,[2]Formula!V:X,2,0))*H6604)/SUMIF(AD:AD,AD6604,H:H)))</f>
        <v/>
      </c>
      <c r="L6604" s="38" t="str">
        <f t="shared" si="619"/>
        <v/>
      </c>
      <c r="M6604" s="38" t="str">
        <f t="shared" si="620"/>
        <v/>
      </c>
      <c r="N6604" s="38" t="str">
        <f t="shared" si="622"/>
        <v/>
      </c>
      <c r="O6604" s="38" t="str">
        <f t="shared" si="618"/>
        <v/>
      </c>
      <c r="P6604" s="39" t="str">
        <f t="shared" si="623"/>
        <v/>
      </c>
      <c r="AC6604" s="42" t="str">
        <f>IF(B6604="","",VLOOKUP(B6604,[2]Formula!B:C,2,0))</f>
        <v/>
      </c>
      <c r="AD6604" s="43" t="str">
        <f t="shared" si="621"/>
        <v/>
      </c>
    </row>
    <row r="6605" spans="1:30" x14ac:dyDescent="0.25">
      <c r="A6605" s="64"/>
      <c r="B6605" s="64"/>
      <c r="C6605" s="66"/>
      <c r="D6605" s="67"/>
      <c r="E6605" s="64"/>
      <c r="F6605" s="64"/>
      <c r="G6605" s="37" t="str">
        <f>IF(E6605="","",IF(OR(E6605="Project Management",E6605="Project Support",E6605="Sprint Management",E6605="Sprint Support"),"NA",ROUND((((VLOOKUP(AD6605,[2]Formula!V:X,3,0)))-SUMIF(AD:AD,AD6605,H:H)),2)))</f>
        <v/>
      </c>
      <c r="H6605" s="71"/>
      <c r="I6605" s="72"/>
      <c r="J6605" s="72"/>
      <c r="K6605" s="38" t="str">
        <f>IF(E6605="","",IF(OR(E6605="Project Management",E6605="Project Support",E6605="Sprint Management",E6605="Sprint Support"),"NA",(((SUMIF(AD:AD,AD6605,H:H)/VLOOKUP(AD6605,[2]Formula!V:X,3,0))*VLOOKUP(AD6605,[2]Formula!V:X,2,0))*H6605)/SUMIF(AD:AD,AD6605,H:H)))</f>
        <v/>
      </c>
      <c r="L6605" s="38" t="str">
        <f t="shared" si="619"/>
        <v/>
      </c>
      <c r="M6605" s="38" t="str">
        <f t="shared" si="620"/>
        <v/>
      </c>
      <c r="N6605" s="38" t="str">
        <f t="shared" si="622"/>
        <v/>
      </c>
      <c r="O6605" s="38" t="str">
        <f t="shared" si="618"/>
        <v/>
      </c>
      <c r="P6605" s="39" t="str">
        <f t="shared" si="623"/>
        <v/>
      </c>
      <c r="AC6605" s="42" t="str">
        <f>IF(B6605="","",VLOOKUP(B6605,[2]Formula!B:C,2,0))</f>
        <v/>
      </c>
      <c r="AD6605" s="43" t="str">
        <f t="shared" si="621"/>
        <v/>
      </c>
    </row>
    <row r="6606" spans="1:30" x14ac:dyDescent="0.25">
      <c r="A6606" s="64"/>
      <c r="B6606" s="64"/>
      <c r="C6606" s="66"/>
      <c r="D6606" s="67"/>
      <c r="E6606" s="64"/>
      <c r="F6606" s="64"/>
      <c r="G6606" s="37" t="str">
        <f>IF(E6606="","",IF(OR(E6606="Project Management",E6606="Project Support",E6606="Sprint Management",E6606="Sprint Support"),"NA",ROUND((((VLOOKUP(AD6606,[2]Formula!V:X,3,0)))-SUMIF(AD:AD,AD6606,H:H)),2)))</f>
        <v/>
      </c>
      <c r="H6606" s="71"/>
      <c r="I6606" s="72"/>
      <c r="J6606" s="72"/>
      <c r="K6606" s="38" t="str">
        <f>IF(E6606="","",IF(OR(E6606="Project Management",E6606="Project Support",E6606="Sprint Management",E6606="Sprint Support"),"NA",(((SUMIF(AD:AD,AD6606,H:H)/VLOOKUP(AD6606,[2]Formula!V:X,3,0))*VLOOKUP(AD6606,[2]Formula!V:X,2,0))*H6606)/SUMIF(AD:AD,AD6606,H:H)))</f>
        <v/>
      </c>
      <c r="L6606" s="38" t="str">
        <f t="shared" si="619"/>
        <v/>
      </c>
      <c r="M6606" s="38" t="str">
        <f t="shared" si="620"/>
        <v/>
      </c>
      <c r="N6606" s="38" t="str">
        <f t="shared" si="622"/>
        <v/>
      </c>
      <c r="O6606" s="38" t="str">
        <f t="shared" si="618"/>
        <v/>
      </c>
      <c r="P6606" s="39" t="str">
        <f t="shared" si="623"/>
        <v/>
      </c>
      <c r="AC6606" s="42" t="str">
        <f>IF(B6606="","",VLOOKUP(B6606,[2]Formula!B:C,2,0))</f>
        <v/>
      </c>
      <c r="AD6606" s="43" t="str">
        <f t="shared" si="621"/>
        <v/>
      </c>
    </row>
    <row r="6607" spans="1:30" x14ac:dyDescent="0.25">
      <c r="A6607" s="64"/>
      <c r="B6607" s="64"/>
      <c r="C6607" s="66"/>
      <c r="D6607" s="67"/>
      <c r="E6607" s="64"/>
      <c r="F6607" s="64"/>
      <c r="G6607" s="37" t="str">
        <f>IF(E6607="","",IF(OR(E6607="Project Management",E6607="Project Support",E6607="Sprint Management",E6607="Sprint Support"),"NA",ROUND((((VLOOKUP(AD6607,[2]Formula!V:X,3,0)))-SUMIF(AD:AD,AD6607,H:H)),2)))</f>
        <v/>
      </c>
      <c r="H6607" s="71"/>
      <c r="I6607" s="72"/>
      <c r="J6607" s="72"/>
      <c r="K6607" s="38" t="str">
        <f>IF(E6607="","",IF(OR(E6607="Project Management",E6607="Project Support",E6607="Sprint Management",E6607="Sprint Support"),"NA",(((SUMIF(AD:AD,AD6607,H:H)/VLOOKUP(AD6607,[2]Formula!V:X,3,0))*VLOOKUP(AD6607,[2]Formula!V:X,2,0))*H6607)/SUMIF(AD:AD,AD6607,H:H)))</f>
        <v/>
      </c>
      <c r="L6607" s="38" t="str">
        <f t="shared" si="619"/>
        <v/>
      </c>
      <c r="M6607" s="38" t="str">
        <f t="shared" si="620"/>
        <v/>
      </c>
      <c r="N6607" s="38" t="str">
        <f t="shared" si="622"/>
        <v/>
      </c>
      <c r="O6607" s="38" t="str">
        <f t="shared" si="618"/>
        <v/>
      </c>
      <c r="P6607" s="39" t="str">
        <f t="shared" si="623"/>
        <v/>
      </c>
      <c r="AC6607" s="42" t="str">
        <f>IF(B6607="","",VLOOKUP(B6607,[2]Formula!B:C,2,0))</f>
        <v/>
      </c>
      <c r="AD6607" s="43" t="str">
        <f t="shared" si="621"/>
        <v/>
      </c>
    </row>
    <row r="6608" spans="1:30" x14ac:dyDescent="0.25">
      <c r="A6608" s="64"/>
      <c r="B6608" s="64"/>
      <c r="C6608" s="66"/>
      <c r="D6608" s="67"/>
      <c r="E6608" s="64"/>
      <c r="F6608" s="64"/>
      <c r="G6608" s="37" t="str">
        <f>IF(E6608="","",IF(OR(E6608="Project Management",E6608="Project Support",E6608="Sprint Management",E6608="Sprint Support"),"NA",ROUND((((VLOOKUP(AD6608,[2]Formula!V:X,3,0)))-SUMIF(AD:AD,AD6608,H:H)),2)))</f>
        <v/>
      </c>
      <c r="H6608" s="71"/>
      <c r="I6608" s="72"/>
      <c r="J6608" s="72"/>
      <c r="K6608" s="38" t="str">
        <f>IF(E6608="","",IF(OR(E6608="Project Management",E6608="Project Support",E6608="Sprint Management",E6608="Sprint Support"),"NA",(((SUMIF(AD:AD,AD6608,H:H)/VLOOKUP(AD6608,[2]Formula!V:X,3,0))*VLOOKUP(AD6608,[2]Formula!V:X,2,0))*H6608)/SUMIF(AD:AD,AD6608,H:H)))</f>
        <v/>
      </c>
      <c r="L6608" s="38" t="str">
        <f t="shared" si="619"/>
        <v/>
      </c>
      <c r="M6608" s="38" t="str">
        <f t="shared" si="620"/>
        <v/>
      </c>
      <c r="N6608" s="38" t="str">
        <f t="shared" si="622"/>
        <v/>
      </c>
      <c r="O6608" s="38" t="str">
        <f t="shared" si="618"/>
        <v/>
      </c>
      <c r="P6608" s="39" t="str">
        <f t="shared" si="623"/>
        <v/>
      </c>
      <c r="AC6608" s="42" t="str">
        <f>IF(B6608="","",VLOOKUP(B6608,[2]Formula!B:C,2,0))</f>
        <v/>
      </c>
      <c r="AD6608" s="43" t="str">
        <f t="shared" si="621"/>
        <v/>
      </c>
    </row>
    <row r="6609" spans="1:30" x14ac:dyDescent="0.25">
      <c r="A6609" s="64"/>
      <c r="B6609" s="64"/>
      <c r="C6609" s="66"/>
      <c r="D6609" s="67"/>
      <c r="E6609" s="64"/>
      <c r="F6609" s="64"/>
      <c r="G6609" s="37" t="str">
        <f>IF(E6609="","",IF(OR(E6609="Project Management",E6609="Project Support",E6609="Sprint Management",E6609="Sprint Support"),"NA",ROUND((((VLOOKUP(AD6609,[2]Formula!V:X,3,0)))-SUMIF(AD:AD,AD6609,H:H)),2)))</f>
        <v/>
      </c>
      <c r="H6609" s="71"/>
      <c r="I6609" s="72"/>
      <c r="J6609" s="72"/>
      <c r="K6609" s="38" t="str">
        <f>IF(E6609="","",IF(OR(E6609="Project Management",E6609="Project Support",E6609="Sprint Management",E6609="Sprint Support"),"NA",(((SUMIF(AD:AD,AD6609,H:H)/VLOOKUP(AD6609,[2]Formula!V:X,3,0))*VLOOKUP(AD6609,[2]Formula!V:X,2,0))*H6609)/SUMIF(AD:AD,AD6609,H:H)))</f>
        <v/>
      </c>
      <c r="L6609" s="38" t="str">
        <f t="shared" si="619"/>
        <v/>
      </c>
      <c r="M6609" s="38" t="str">
        <f t="shared" si="620"/>
        <v/>
      </c>
      <c r="N6609" s="38" t="str">
        <f t="shared" si="622"/>
        <v/>
      </c>
      <c r="O6609" s="38" t="str">
        <f t="shared" si="618"/>
        <v/>
      </c>
      <c r="P6609" s="39" t="str">
        <f t="shared" si="623"/>
        <v/>
      </c>
      <c r="AC6609" s="42" t="str">
        <f>IF(B6609="","",VLOOKUP(B6609,[2]Formula!B:C,2,0))</f>
        <v/>
      </c>
      <c r="AD6609" s="43" t="str">
        <f t="shared" si="621"/>
        <v/>
      </c>
    </row>
    <row r="6610" spans="1:30" x14ac:dyDescent="0.25">
      <c r="A6610" s="64"/>
      <c r="B6610" s="64"/>
      <c r="C6610" s="66"/>
      <c r="D6610" s="67"/>
      <c r="E6610" s="64"/>
      <c r="F6610" s="64"/>
      <c r="G6610" s="37" t="str">
        <f>IF(E6610="","",IF(OR(E6610="Project Management",E6610="Project Support",E6610="Sprint Management",E6610="Sprint Support"),"NA",ROUND((((VLOOKUP(AD6610,[2]Formula!V:X,3,0)))-SUMIF(AD:AD,AD6610,H:H)),2)))</f>
        <v/>
      </c>
      <c r="H6610" s="71"/>
      <c r="I6610" s="72"/>
      <c r="J6610" s="72"/>
      <c r="K6610" s="38" t="str">
        <f>IF(E6610="","",IF(OR(E6610="Project Management",E6610="Project Support",E6610="Sprint Management",E6610="Sprint Support"),"NA",(((SUMIF(AD:AD,AD6610,H:H)/VLOOKUP(AD6610,[2]Formula!V:X,3,0))*VLOOKUP(AD6610,[2]Formula!V:X,2,0))*H6610)/SUMIF(AD:AD,AD6610,H:H)))</f>
        <v/>
      </c>
      <c r="L6610" s="38" t="str">
        <f t="shared" si="619"/>
        <v/>
      </c>
      <c r="M6610" s="38" t="str">
        <f t="shared" si="620"/>
        <v/>
      </c>
      <c r="N6610" s="38" t="str">
        <f t="shared" si="622"/>
        <v/>
      </c>
      <c r="O6610" s="38" t="str">
        <f t="shared" si="618"/>
        <v/>
      </c>
      <c r="P6610" s="39" t="str">
        <f t="shared" si="623"/>
        <v/>
      </c>
      <c r="AC6610" s="42" t="str">
        <f>IF(B6610="","",VLOOKUP(B6610,[2]Formula!B:C,2,0))</f>
        <v/>
      </c>
      <c r="AD6610" s="43" t="str">
        <f t="shared" si="621"/>
        <v/>
      </c>
    </row>
    <row r="6611" spans="1:30" x14ac:dyDescent="0.25">
      <c r="A6611" s="64"/>
      <c r="B6611" s="64"/>
      <c r="C6611" s="66"/>
      <c r="D6611" s="67"/>
      <c r="E6611" s="64"/>
      <c r="F6611" s="64"/>
      <c r="G6611" s="37" t="str">
        <f>IF(E6611="","",IF(OR(E6611="Project Management",E6611="Project Support",E6611="Sprint Management",E6611="Sprint Support"),"NA",ROUND((((VLOOKUP(AD6611,[2]Formula!V:X,3,0)))-SUMIF(AD:AD,AD6611,H:H)),2)))</f>
        <v/>
      </c>
      <c r="H6611" s="71"/>
      <c r="I6611" s="72"/>
      <c r="J6611" s="72"/>
      <c r="K6611" s="38" t="str">
        <f>IF(E6611="","",IF(OR(E6611="Project Management",E6611="Project Support",E6611="Sprint Management",E6611="Sprint Support"),"NA",(((SUMIF(AD:AD,AD6611,H:H)/VLOOKUP(AD6611,[2]Formula!V:X,3,0))*VLOOKUP(AD6611,[2]Formula!V:X,2,0))*H6611)/SUMIF(AD:AD,AD6611,H:H)))</f>
        <v/>
      </c>
      <c r="L6611" s="38" t="str">
        <f t="shared" si="619"/>
        <v/>
      </c>
      <c r="M6611" s="38" t="str">
        <f t="shared" si="620"/>
        <v/>
      </c>
      <c r="N6611" s="38" t="str">
        <f t="shared" si="622"/>
        <v/>
      </c>
      <c r="O6611" s="38" t="str">
        <f t="shared" si="618"/>
        <v/>
      </c>
      <c r="P6611" s="39" t="str">
        <f t="shared" si="623"/>
        <v/>
      </c>
      <c r="AC6611" s="42" t="str">
        <f>IF(B6611="","",VLOOKUP(B6611,[2]Formula!B:C,2,0))</f>
        <v/>
      </c>
      <c r="AD6611" s="43" t="str">
        <f t="shared" si="621"/>
        <v/>
      </c>
    </row>
    <row r="6612" spans="1:30" x14ac:dyDescent="0.25">
      <c r="A6612" s="64"/>
      <c r="B6612" s="64"/>
      <c r="C6612" s="66"/>
      <c r="D6612" s="67"/>
      <c r="E6612" s="64"/>
      <c r="F6612" s="64"/>
      <c r="G6612" s="37" t="str">
        <f>IF(E6612="","",IF(OR(E6612="Project Management",E6612="Project Support",E6612="Sprint Management",E6612="Sprint Support"),"NA",ROUND((((VLOOKUP(AD6612,[2]Formula!V:X,3,0)))-SUMIF(AD:AD,AD6612,H:H)),2)))</f>
        <v/>
      </c>
      <c r="H6612" s="71"/>
      <c r="I6612" s="72"/>
      <c r="J6612" s="72"/>
      <c r="K6612" s="38" t="str">
        <f>IF(E6612="","",IF(OR(E6612="Project Management",E6612="Project Support",E6612="Sprint Management",E6612="Sprint Support"),"NA",(((SUMIF(AD:AD,AD6612,H:H)/VLOOKUP(AD6612,[2]Formula!V:X,3,0))*VLOOKUP(AD6612,[2]Formula!V:X,2,0))*H6612)/SUMIF(AD:AD,AD6612,H:H)))</f>
        <v/>
      </c>
      <c r="L6612" s="38" t="str">
        <f t="shared" si="619"/>
        <v/>
      </c>
      <c r="M6612" s="38" t="str">
        <f t="shared" si="620"/>
        <v/>
      </c>
      <c r="N6612" s="38" t="str">
        <f t="shared" si="622"/>
        <v/>
      </c>
      <c r="O6612" s="38" t="str">
        <f t="shared" si="618"/>
        <v/>
      </c>
      <c r="P6612" s="39" t="str">
        <f t="shared" si="623"/>
        <v/>
      </c>
      <c r="AC6612" s="42" t="str">
        <f>IF(B6612="","",VLOOKUP(B6612,[2]Formula!B:C,2,0))</f>
        <v/>
      </c>
      <c r="AD6612" s="43" t="str">
        <f t="shared" si="621"/>
        <v/>
      </c>
    </row>
    <row r="6613" spans="1:30" x14ac:dyDescent="0.25">
      <c r="A6613" s="64"/>
      <c r="B6613" s="64"/>
      <c r="C6613" s="66"/>
      <c r="D6613" s="67"/>
      <c r="E6613" s="64"/>
      <c r="F6613" s="64"/>
      <c r="G6613" s="37" t="str">
        <f>IF(E6613="","",IF(OR(E6613="Project Management",E6613="Project Support",E6613="Sprint Management",E6613="Sprint Support"),"NA",ROUND((((VLOOKUP(AD6613,[2]Formula!V:X,3,0)))-SUMIF(AD:AD,AD6613,H:H)),2)))</f>
        <v/>
      </c>
      <c r="H6613" s="71"/>
      <c r="I6613" s="72"/>
      <c r="J6613" s="72"/>
      <c r="K6613" s="38" t="str">
        <f>IF(E6613="","",IF(OR(E6613="Project Management",E6613="Project Support",E6613="Sprint Management",E6613="Sprint Support"),"NA",(((SUMIF(AD:AD,AD6613,H:H)/VLOOKUP(AD6613,[2]Formula!V:X,3,0))*VLOOKUP(AD6613,[2]Formula!V:X,2,0))*H6613)/SUMIF(AD:AD,AD6613,H:H)))</f>
        <v/>
      </c>
      <c r="L6613" s="38" t="str">
        <f t="shared" si="619"/>
        <v/>
      </c>
      <c r="M6613" s="38" t="str">
        <f t="shared" si="620"/>
        <v/>
      </c>
      <c r="N6613" s="38" t="str">
        <f t="shared" si="622"/>
        <v/>
      </c>
      <c r="O6613" s="38" t="str">
        <f t="shared" si="618"/>
        <v/>
      </c>
      <c r="P6613" s="39" t="str">
        <f t="shared" si="623"/>
        <v/>
      </c>
      <c r="AC6613" s="42" t="str">
        <f>IF(B6613="","",VLOOKUP(B6613,[2]Formula!B:C,2,0))</f>
        <v/>
      </c>
      <c r="AD6613" s="43" t="str">
        <f t="shared" si="621"/>
        <v/>
      </c>
    </row>
    <row r="6614" spans="1:30" x14ac:dyDescent="0.25">
      <c r="A6614" s="64"/>
      <c r="B6614" s="64"/>
      <c r="C6614" s="66"/>
      <c r="D6614" s="67"/>
      <c r="E6614" s="64"/>
      <c r="F6614" s="64"/>
      <c r="G6614" s="37" t="str">
        <f>IF(E6614="","",IF(OR(E6614="Project Management",E6614="Project Support",E6614="Sprint Management",E6614="Sprint Support"),"NA",ROUND((((VLOOKUP(AD6614,[2]Formula!V:X,3,0)))-SUMIF(AD:AD,AD6614,H:H)),2)))</f>
        <v/>
      </c>
      <c r="H6614" s="71"/>
      <c r="I6614" s="72"/>
      <c r="J6614" s="72"/>
      <c r="K6614" s="38" t="str">
        <f>IF(E6614="","",IF(OR(E6614="Project Management",E6614="Project Support",E6614="Sprint Management",E6614="Sprint Support"),"NA",(((SUMIF(AD:AD,AD6614,H:H)/VLOOKUP(AD6614,[2]Formula!V:X,3,0))*VLOOKUP(AD6614,[2]Formula!V:X,2,0))*H6614)/SUMIF(AD:AD,AD6614,H:H)))</f>
        <v/>
      </c>
      <c r="L6614" s="38" t="str">
        <f t="shared" si="619"/>
        <v/>
      </c>
      <c r="M6614" s="38" t="str">
        <f t="shared" si="620"/>
        <v/>
      </c>
      <c r="N6614" s="38" t="str">
        <f t="shared" si="622"/>
        <v/>
      </c>
      <c r="O6614" s="38" t="str">
        <f t="shared" si="618"/>
        <v/>
      </c>
      <c r="P6614" s="39" t="str">
        <f t="shared" si="623"/>
        <v/>
      </c>
      <c r="AC6614" s="42" t="str">
        <f>IF(B6614="","",VLOOKUP(B6614,[2]Formula!B:C,2,0))</f>
        <v/>
      </c>
      <c r="AD6614" s="43" t="str">
        <f t="shared" si="621"/>
        <v/>
      </c>
    </row>
    <row r="6615" spans="1:30" x14ac:dyDescent="0.25">
      <c r="A6615" s="64"/>
      <c r="B6615" s="64"/>
      <c r="C6615" s="66"/>
      <c r="D6615" s="67"/>
      <c r="E6615" s="64"/>
      <c r="F6615" s="64"/>
      <c r="G6615" s="37" t="str">
        <f>IF(E6615="","",IF(OR(E6615="Project Management",E6615="Project Support",E6615="Sprint Management",E6615="Sprint Support"),"NA",ROUND((((VLOOKUP(AD6615,[2]Formula!V:X,3,0)))-SUMIF(AD:AD,AD6615,H:H)),2)))</f>
        <v/>
      </c>
      <c r="H6615" s="71"/>
      <c r="I6615" s="72"/>
      <c r="J6615" s="72"/>
      <c r="K6615" s="38" t="str">
        <f>IF(E6615="","",IF(OR(E6615="Project Management",E6615="Project Support",E6615="Sprint Management",E6615="Sprint Support"),"NA",(((SUMIF(AD:AD,AD6615,H:H)/VLOOKUP(AD6615,[2]Formula!V:X,3,0))*VLOOKUP(AD6615,[2]Formula!V:X,2,0))*H6615)/SUMIF(AD:AD,AD6615,H:H)))</f>
        <v/>
      </c>
      <c r="L6615" s="38" t="str">
        <f t="shared" si="619"/>
        <v/>
      </c>
      <c r="M6615" s="38" t="str">
        <f t="shared" si="620"/>
        <v/>
      </c>
      <c r="N6615" s="38" t="str">
        <f t="shared" si="622"/>
        <v/>
      </c>
      <c r="O6615" s="38" t="str">
        <f t="shared" si="618"/>
        <v/>
      </c>
      <c r="P6615" s="39" t="str">
        <f t="shared" si="623"/>
        <v/>
      </c>
      <c r="AC6615" s="42" t="str">
        <f>IF(B6615="","",VLOOKUP(B6615,[2]Formula!B:C,2,0))</f>
        <v/>
      </c>
      <c r="AD6615" s="43" t="str">
        <f t="shared" si="621"/>
        <v/>
      </c>
    </row>
    <row r="6616" spans="1:30" x14ac:dyDescent="0.25">
      <c r="A6616" s="64"/>
      <c r="B6616" s="64"/>
      <c r="C6616" s="66"/>
      <c r="D6616" s="67"/>
      <c r="E6616" s="64"/>
      <c r="F6616" s="64"/>
      <c r="G6616" s="37" t="str">
        <f>IF(E6616="","",IF(OR(E6616="Project Management",E6616="Project Support",E6616="Sprint Management",E6616="Sprint Support"),"NA",ROUND((((VLOOKUP(AD6616,[2]Formula!V:X,3,0)))-SUMIF(AD:AD,AD6616,H:H)),2)))</f>
        <v/>
      </c>
      <c r="H6616" s="71"/>
      <c r="I6616" s="72"/>
      <c r="J6616" s="72"/>
      <c r="K6616" s="38" t="str">
        <f>IF(E6616="","",IF(OR(E6616="Project Management",E6616="Project Support",E6616="Sprint Management",E6616="Sprint Support"),"NA",(((SUMIF(AD:AD,AD6616,H:H)/VLOOKUP(AD6616,[2]Formula!V:X,3,0))*VLOOKUP(AD6616,[2]Formula!V:X,2,0))*H6616)/SUMIF(AD:AD,AD6616,H:H)))</f>
        <v/>
      </c>
      <c r="L6616" s="38" t="str">
        <f t="shared" si="619"/>
        <v/>
      </c>
      <c r="M6616" s="38" t="str">
        <f t="shared" si="620"/>
        <v/>
      </c>
      <c r="N6616" s="38" t="str">
        <f t="shared" si="622"/>
        <v/>
      </c>
      <c r="O6616" s="38" t="str">
        <f t="shared" si="618"/>
        <v/>
      </c>
      <c r="P6616" s="39" t="str">
        <f t="shared" si="623"/>
        <v/>
      </c>
      <c r="AC6616" s="42" t="str">
        <f>IF(B6616="","",VLOOKUP(B6616,[2]Formula!B:C,2,0))</f>
        <v/>
      </c>
      <c r="AD6616" s="43" t="str">
        <f t="shared" si="621"/>
        <v/>
      </c>
    </row>
    <row r="6617" spans="1:30" x14ac:dyDescent="0.25">
      <c r="A6617" s="64"/>
      <c r="B6617" s="64"/>
      <c r="C6617" s="66"/>
      <c r="D6617" s="67"/>
      <c r="E6617" s="64"/>
      <c r="F6617" s="64"/>
      <c r="G6617" s="37" t="str">
        <f>IF(E6617="","",IF(OR(E6617="Project Management",E6617="Project Support",E6617="Sprint Management",E6617="Sprint Support"),"NA",ROUND((((VLOOKUP(AD6617,[2]Formula!V:X,3,0)))-SUMIF(AD:AD,AD6617,H:H)),2)))</f>
        <v/>
      </c>
      <c r="H6617" s="71"/>
      <c r="I6617" s="72"/>
      <c r="J6617" s="72"/>
      <c r="K6617" s="38" t="str">
        <f>IF(E6617="","",IF(OR(E6617="Project Management",E6617="Project Support",E6617="Sprint Management",E6617="Sprint Support"),"NA",(((SUMIF(AD:AD,AD6617,H:H)/VLOOKUP(AD6617,[2]Formula!V:X,3,0))*VLOOKUP(AD6617,[2]Formula!V:X,2,0))*H6617)/SUMIF(AD:AD,AD6617,H:H)))</f>
        <v/>
      </c>
      <c r="L6617" s="38" t="str">
        <f t="shared" si="619"/>
        <v/>
      </c>
      <c r="M6617" s="38" t="str">
        <f t="shared" si="620"/>
        <v/>
      </c>
      <c r="N6617" s="38" t="str">
        <f t="shared" si="622"/>
        <v/>
      </c>
      <c r="O6617" s="38" t="str">
        <f t="shared" si="618"/>
        <v/>
      </c>
      <c r="P6617" s="39" t="str">
        <f t="shared" si="623"/>
        <v/>
      </c>
      <c r="AC6617" s="42" t="str">
        <f>IF(B6617="","",VLOOKUP(B6617,[2]Formula!B:C,2,0))</f>
        <v/>
      </c>
      <c r="AD6617" s="43" t="str">
        <f t="shared" si="621"/>
        <v/>
      </c>
    </row>
    <row r="6618" spans="1:30" x14ac:dyDescent="0.25">
      <c r="A6618" s="64"/>
      <c r="B6618" s="64"/>
      <c r="C6618" s="66"/>
      <c r="D6618" s="67"/>
      <c r="E6618" s="64"/>
      <c r="F6618" s="64"/>
      <c r="G6618" s="37" t="str">
        <f>IF(E6618="","",IF(OR(E6618="Project Management",E6618="Project Support",E6618="Sprint Management",E6618="Sprint Support"),"NA",ROUND((((VLOOKUP(AD6618,[2]Formula!V:X,3,0)))-SUMIF(AD:AD,AD6618,H:H)),2)))</f>
        <v/>
      </c>
      <c r="H6618" s="71"/>
      <c r="I6618" s="72"/>
      <c r="J6618" s="72"/>
      <c r="K6618" s="38" t="str">
        <f>IF(E6618="","",IF(OR(E6618="Project Management",E6618="Project Support",E6618="Sprint Management",E6618="Sprint Support"),"NA",(((SUMIF(AD:AD,AD6618,H:H)/VLOOKUP(AD6618,[2]Formula!V:X,3,0))*VLOOKUP(AD6618,[2]Formula!V:X,2,0))*H6618)/SUMIF(AD:AD,AD6618,H:H)))</f>
        <v/>
      </c>
      <c r="L6618" s="38" t="str">
        <f t="shared" si="619"/>
        <v/>
      </c>
      <c r="M6618" s="38" t="str">
        <f t="shared" si="620"/>
        <v/>
      </c>
      <c r="N6618" s="38" t="str">
        <f t="shared" si="622"/>
        <v/>
      </c>
      <c r="O6618" s="38" t="str">
        <f t="shared" si="618"/>
        <v/>
      </c>
      <c r="P6618" s="39" t="str">
        <f t="shared" si="623"/>
        <v/>
      </c>
      <c r="AC6618" s="42" t="str">
        <f>IF(B6618="","",VLOOKUP(B6618,[2]Formula!B:C,2,0))</f>
        <v/>
      </c>
      <c r="AD6618" s="43" t="str">
        <f t="shared" si="621"/>
        <v/>
      </c>
    </row>
    <row r="6619" spans="1:30" x14ac:dyDescent="0.25">
      <c r="A6619" s="64"/>
      <c r="B6619" s="64"/>
      <c r="C6619" s="66"/>
      <c r="D6619" s="67"/>
      <c r="E6619" s="64"/>
      <c r="F6619" s="64"/>
      <c r="G6619" s="37" t="str">
        <f>IF(E6619="","",IF(OR(E6619="Project Management",E6619="Project Support",E6619="Sprint Management",E6619="Sprint Support"),"NA",ROUND((((VLOOKUP(AD6619,[2]Formula!V:X,3,0)))-SUMIF(AD:AD,AD6619,H:H)),2)))</f>
        <v/>
      </c>
      <c r="H6619" s="71"/>
      <c r="I6619" s="72"/>
      <c r="J6619" s="72"/>
      <c r="K6619" s="38" t="str">
        <f>IF(E6619="","",IF(OR(E6619="Project Management",E6619="Project Support",E6619="Sprint Management",E6619="Sprint Support"),"NA",(((SUMIF(AD:AD,AD6619,H:H)/VLOOKUP(AD6619,[2]Formula!V:X,3,0))*VLOOKUP(AD6619,[2]Formula!V:X,2,0))*H6619)/SUMIF(AD:AD,AD6619,H:H)))</f>
        <v/>
      </c>
      <c r="L6619" s="38" t="str">
        <f t="shared" si="619"/>
        <v/>
      </c>
      <c r="M6619" s="38" t="str">
        <f t="shared" si="620"/>
        <v/>
      </c>
      <c r="N6619" s="38" t="str">
        <f t="shared" si="622"/>
        <v/>
      </c>
      <c r="O6619" s="38" t="str">
        <f t="shared" si="618"/>
        <v/>
      </c>
      <c r="P6619" s="39" t="str">
        <f t="shared" si="623"/>
        <v/>
      </c>
      <c r="AC6619" s="42" t="str">
        <f>IF(B6619="","",VLOOKUP(B6619,[2]Formula!B:C,2,0))</f>
        <v/>
      </c>
      <c r="AD6619" s="43" t="str">
        <f t="shared" si="621"/>
        <v/>
      </c>
    </row>
    <row r="6620" spans="1:30" x14ac:dyDescent="0.25">
      <c r="A6620" s="64"/>
      <c r="B6620" s="64"/>
      <c r="C6620" s="66"/>
      <c r="D6620" s="67"/>
      <c r="E6620" s="64"/>
      <c r="F6620" s="64"/>
      <c r="G6620" s="37" t="str">
        <f>IF(E6620="","",IF(OR(E6620="Project Management",E6620="Project Support",E6620="Sprint Management",E6620="Sprint Support"),"NA",ROUND((((VLOOKUP(AD6620,[2]Formula!V:X,3,0)))-SUMIF(AD:AD,AD6620,H:H)),2)))</f>
        <v/>
      </c>
      <c r="H6620" s="71"/>
      <c r="I6620" s="72"/>
      <c r="J6620" s="72"/>
      <c r="K6620" s="38" t="str">
        <f>IF(E6620="","",IF(OR(E6620="Project Management",E6620="Project Support",E6620="Sprint Management",E6620="Sprint Support"),"NA",(((SUMIF(AD:AD,AD6620,H:H)/VLOOKUP(AD6620,[2]Formula!V:X,3,0))*VLOOKUP(AD6620,[2]Formula!V:X,2,0))*H6620)/SUMIF(AD:AD,AD6620,H:H)))</f>
        <v/>
      </c>
      <c r="L6620" s="38" t="str">
        <f t="shared" si="619"/>
        <v/>
      </c>
      <c r="M6620" s="38" t="str">
        <f t="shared" si="620"/>
        <v/>
      </c>
      <c r="N6620" s="38" t="str">
        <f t="shared" si="622"/>
        <v/>
      </c>
      <c r="O6620" s="38" t="str">
        <f t="shared" si="618"/>
        <v/>
      </c>
      <c r="P6620" s="39" t="str">
        <f t="shared" si="623"/>
        <v/>
      </c>
      <c r="AC6620" s="42" t="str">
        <f>IF(B6620="","",VLOOKUP(B6620,[2]Formula!B:C,2,0))</f>
        <v/>
      </c>
      <c r="AD6620" s="43" t="str">
        <f t="shared" si="621"/>
        <v/>
      </c>
    </row>
    <row r="6621" spans="1:30" x14ac:dyDescent="0.25">
      <c r="A6621" s="64"/>
      <c r="B6621" s="64"/>
      <c r="C6621" s="66"/>
      <c r="D6621" s="67"/>
      <c r="E6621" s="64"/>
      <c r="F6621" s="64"/>
      <c r="G6621" s="37" t="str">
        <f>IF(E6621="","",IF(OR(E6621="Project Management",E6621="Project Support",E6621="Sprint Management",E6621="Sprint Support"),"NA",ROUND((((VLOOKUP(AD6621,[2]Formula!V:X,3,0)))-SUMIF(AD:AD,AD6621,H:H)),2)))</f>
        <v/>
      </c>
      <c r="H6621" s="71"/>
      <c r="I6621" s="72"/>
      <c r="J6621" s="72"/>
      <c r="K6621" s="38" t="str">
        <f>IF(E6621="","",IF(OR(E6621="Project Management",E6621="Project Support",E6621="Sprint Management",E6621="Sprint Support"),"NA",(((SUMIF(AD:AD,AD6621,H:H)/VLOOKUP(AD6621,[2]Formula!V:X,3,0))*VLOOKUP(AD6621,[2]Formula!V:X,2,0))*H6621)/SUMIF(AD:AD,AD6621,H:H)))</f>
        <v/>
      </c>
      <c r="L6621" s="38" t="str">
        <f t="shared" si="619"/>
        <v/>
      </c>
      <c r="M6621" s="38" t="str">
        <f t="shared" si="620"/>
        <v/>
      </c>
      <c r="N6621" s="38" t="str">
        <f t="shared" si="622"/>
        <v/>
      </c>
      <c r="O6621" s="38" t="str">
        <f t="shared" si="618"/>
        <v/>
      </c>
      <c r="P6621" s="39" t="str">
        <f t="shared" si="623"/>
        <v/>
      </c>
      <c r="AC6621" s="42" t="str">
        <f>IF(B6621="","",VLOOKUP(B6621,[2]Formula!B:C,2,0))</f>
        <v/>
      </c>
      <c r="AD6621" s="43" t="str">
        <f t="shared" si="621"/>
        <v/>
      </c>
    </row>
    <row r="6622" spans="1:30" x14ac:dyDescent="0.25">
      <c r="A6622" s="64"/>
      <c r="B6622" s="64"/>
      <c r="C6622" s="66"/>
      <c r="D6622" s="67"/>
      <c r="E6622" s="64"/>
      <c r="F6622" s="64"/>
      <c r="G6622" s="37" t="str">
        <f>IF(E6622="","",IF(OR(E6622="Project Management",E6622="Project Support",E6622="Sprint Management",E6622="Sprint Support"),"NA",ROUND((((VLOOKUP(AD6622,[2]Formula!V:X,3,0)))-SUMIF(AD:AD,AD6622,H:H)),2)))</f>
        <v/>
      </c>
      <c r="H6622" s="71"/>
      <c r="I6622" s="72"/>
      <c r="J6622" s="72"/>
      <c r="K6622" s="38" t="str">
        <f>IF(E6622="","",IF(OR(E6622="Project Management",E6622="Project Support",E6622="Sprint Management",E6622="Sprint Support"),"NA",(((SUMIF(AD:AD,AD6622,H:H)/VLOOKUP(AD6622,[2]Formula!V:X,3,0))*VLOOKUP(AD6622,[2]Formula!V:X,2,0))*H6622)/SUMIF(AD:AD,AD6622,H:H)))</f>
        <v/>
      </c>
      <c r="L6622" s="38" t="str">
        <f t="shared" si="619"/>
        <v/>
      </c>
      <c r="M6622" s="38" t="str">
        <f t="shared" si="620"/>
        <v/>
      </c>
      <c r="N6622" s="38" t="str">
        <f t="shared" si="622"/>
        <v/>
      </c>
      <c r="O6622" s="38" t="str">
        <f t="shared" si="618"/>
        <v/>
      </c>
      <c r="P6622" s="39" t="str">
        <f t="shared" si="623"/>
        <v/>
      </c>
      <c r="AC6622" s="42" t="str">
        <f>IF(B6622="","",VLOOKUP(B6622,[2]Formula!B:C,2,0))</f>
        <v/>
      </c>
      <c r="AD6622" s="43" t="str">
        <f t="shared" si="621"/>
        <v/>
      </c>
    </row>
    <row r="6623" spans="1:30" x14ac:dyDescent="0.25">
      <c r="A6623" s="64"/>
      <c r="B6623" s="64"/>
      <c r="C6623" s="66"/>
      <c r="D6623" s="67"/>
      <c r="E6623" s="64"/>
      <c r="F6623" s="64"/>
      <c r="G6623" s="37" t="str">
        <f>IF(E6623="","",IF(OR(E6623="Project Management",E6623="Project Support",E6623="Sprint Management",E6623="Sprint Support"),"NA",ROUND((((VLOOKUP(AD6623,[2]Formula!V:X,3,0)))-SUMIF(AD:AD,AD6623,H:H)),2)))</f>
        <v/>
      </c>
      <c r="H6623" s="71"/>
      <c r="I6623" s="72"/>
      <c r="J6623" s="72"/>
      <c r="K6623" s="38" t="str">
        <f>IF(E6623="","",IF(OR(E6623="Project Management",E6623="Project Support",E6623="Sprint Management",E6623="Sprint Support"),"NA",(((SUMIF(AD:AD,AD6623,H:H)/VLOOKUP(AD6623,[2]Formula!V:X,3,0))*VLOOKUP(AD6623,[2]Formula!V:X,2,0))*H6623)/SUMIF(AD:AD,AD6623,H:H)))</f>
        <v/>
      </c>
      <c r="L6623" s="38" t="str">
        <f t="shared" si="619"/>
        <v/>
      </c>
      <c r="M6623" s="38" t="str">
        <f t="shared" si="620"/>
        <v/>
      </c>
      <c r="N6623" s="38" t="str">
        <f t="shared" si="622"/>
        <v/>
      </c>
      <c r="O6623" s="38" t="str">
        <f t="shared" si="618"/>
        <v/>
      </c>
      <c r="P6623" s="39" t="str">
        <f t="shared" si="623"/>
        <v/>
      </c>
      <c r="AC6623" s="42" t="str">
        <f>IF(B6623="","",VLOOKUP(B6623,[2]Formula!B:C,2,0))</f>
        <v/>
      </c>
      <c r="AD6623" s="43" t="str">
        <f t="shared" si="621"/>
        <v/>
      </c>
    </row>
    <row r="6624" spans="1:30" x14ac:dyDescent="0.25">
      <c r="A6624" s="64"/>
      <c r="B6624" s="64"/>
      <c r="C6624" s="66"/>
      <c r="D6624" s="67"/>
      <c r="E6624" s="64"/>
      <c r="F6624" s="64"/>
      <c r="G6624" s="37" t="str">
        <f>IF(E6624="","",IF(OR(E6624="Project Management",E6624="Project Support",E6624="Sprint Management",E6624="Sprint Support"),"NA",ROUND((((VLOOKUP(AD6624,[2]Formula!V:X,3,0)))-SUMIF(AD:AD,AD6624,H:H)),2)))</f>
        <v/>
      </c>
      <c r="H6624" s="71"/>
      <c r="I6624" s="72"/>
      <c r="J6624" s="72"/>
      <c r="K6624" s="38" t="str">
        <f>IF(E6624="","",IF(OR(E6624="Project Management",E6624="Project Support",E6624="Sprint Management",E6624="Sprint Support"),"NA",(((SUMIF(AD:AD,AD6624,H:H)/VLOOKUP(AD6624,[2]Formula!V:X,3,0))*VLOOKUP(AD6624,[2]Formula!V:X,2,0))*H6624)/SUMIF(AD:AD,AD6624,H:H)))</f>
        <v/>
      </c>
      <c r="L6624" s="38" t="str">
        <f t="shared" si="619"/>
        <v/>
      </c>
      <c r="M6624" s="38" t="str">
        <f t="shared" si="620"/>
        <v/>
      </c>
      <c r="N6624" s="38" t="str">
        <f t="shared" si="622"/>
        <v/>
      </c>
      <c r="O6624" s="38" t="str">
        <f t="shared" si="618"/>
        <v/>
      </c>
      <c r="P6624" s="39" t="str">
        <f t="shared" si="623"/>
        <v/>
      </c>
      <c r="AC6624" s="42" t="str">
        <f>IF(B6624="","",VLOOKUP(B6624,[2]Formula!B:C,2,0))</f>
        <v/>
      </c>
      <c r="AD6624" s="43" t="str">
        <f t="shared" si="621"/>
        <v/>
      </c>
    </row>
    <row r="6625" spans="1:30" x14ac:dyDescent="0.25">
      <c r="A6625" s="64"/>
      <c r="B6625" s="64"/>
      <c r="C6625" s="66"/>
      <c r="D6625" s="67"/>
      <c r="E6625" s="64"/>
      <c r="F6625" s="64"/>
      <c r="G6625" s="37" t="str">
        <f>IF(E6625="","",IF(OR(E6625="Project Management",E6625="Project Support",E6625="Sprint Management",E6625="Sprint Support"),"NA",ROUND((((VLOOKUP(AD6625,[2]Formula!V:X,3,0)))-SUMIF(AD:AD,AD6625,H:H)),2)))</f>
        <v/>
      </c>
      <c r="H6625" s="71"/>
      <c r="I6625" s="72"/>
      <c r="J6625" s="72"/>
      <c r="K6625" s="38" t="str">
        <f>IF(E6625="","",IF(OR(E6625="Project Management",E6625="Project Support",E6625="Sprint Management",E6625="Sprint Support"),"NA",(((SUMIF(AD:AD,AD6625,H:H)/VLOOKUP(AD6625,[2]Formula!V:X,3,0))*VLOOKUP(AD6625,[2]Formula!V:X,2,0))*H6625)/SUMIF(AD:AD,AD6625,H:H)))</f>
        <v/>
      </c>
      <c r="L6625" s="38" t="str">
        <f t="shared" si="619"/>
        <v/>
      </c>
      <c r="M6625" s="38" t="str">
        <f t="shared" si="620"/>
        <v/>
      </c>
      <c r="N6625" s="38" t="str">
        <f t="shared" si="622"/>
        <v/>
      </c>
      <c r="O6625" s="38" t="str">
        <f t="shared" si="618"/>
        <v/>
      </c>
      <c r="P6625" s="39" t="str">
        <f t="shared" si="623"/>
        <v/>
      </c>
      <c r="AC6625" s="42" t="str">
        <f>IF(B6625="","",VLOOKUP(B6625,[2]Formula!B:C,2,0))</f>
        <v/>
      </c>
      <c r="AD6625" s="43" t="str">
        <f t="shared" si="621"/>
        <v/>
      </c>
    </row>
    <row r="6626" spans="1:30" x14ac:dyDescent="0.25">
      <c r="A6626" s="64"/>
      <c r="B6626" s="64"/>
      <c r="C6626" s="66"/>
      <c r="D6626" s="67"/>
      <c r="E6626" s="64"/>
      <c r="F6626" s="64"/>
      <c r="G6626" s="37" t="str">
        <f>IF(E6626="","",IF(OR(E6626="Project Management",E6626="Project Support",E6626="Sprint Management",E6626="Sprint Support"),"NA",ROUND((((VLOOKUP(AD6626,[2]Formula!V:X,3,0)))-SUMIF(AD:AD,AD6626,H:H)),2)))</f>
        <v/>
      </c>
      <c r="H6626" s="71"/>
      <c r="I6626" s="72"/>
      <c r="J6626" s="72"/>
      <c r="K6626" s="38" t="str">
        <f>IF(E6626="","",IF(OR(E6626="Project Management",E6626="Project Support",E6626="Sprint Management",E6626="Sprint Support"),"NA",(((SUMIF(AD:AD,AD6626,H:H)/VLOOKUP(AD6626,[2]Formula!V:X,3,0))*VLOOKUP(AD6626,[2]Formula!V:X,2,0))*H6626)/SUMIF(AD:AD,AD6626,H:H)))</f>
        <v/>
      </c>
      <c r="L6626" s="38" t="str">
        <f t="shared" si="619"/>
        <v/>
      </c>
      <c r="M6626" s="38" t="str">
        <f t="shared" si="620"/>
        <v/>
      </c>
      <c r="N6626" s="38" t="str">
        <f t="shared" si="622"/>
        <v/>
      </c>
      <c r="O6626" s="38" t="str">
        <f t="shared" si="618"/>
        <v/>
      </c>
      <c r="P6626" s="39" t="str">
        <f t="shared" si="623"/>
        <v/>
      </c>
      <c r="AC6626" s="42" t="str">
        <f>IF(B6626="","",VLOOKUP(B6626,[2]Formula!B:C,2,0))</f>
        <v/>
      </c>
      <c r="AD6626" s="43" t="str">
        <f t="shared" si="621"/>
        <v/>
      </c>
    </row>
    <row r="6627" spans="1:30" x14ac:dyDescent="0.25">
      <c r="A6627" s="64"/>
      <c r="B6627" s="64"/>
      <c r="C6627" s="66"/>
      <c r="D6627" s="67"/>
      <c r="E6627" s="64"/>
      <c r="F6627" s="64"/>
      <c r="G6627" s="37" t="str">
        <f>IF(E6627="","",IF(OR(E6627="Project Management",E6627="Project Support",E6627="Sprint Management",E6627="Sprint Support"),"NA",ROUND((((VLOOKUP(AD6627,[2]Formula!V:X,3,0)))-SUMIF(AD:AD,AD6627,H:H)),2)))</f>
        <v/>
      </c>
      <c r="H6627" s="71"/>
      <c r="I6627" s="72"/>
      <c r="J6627" s="72"/>
      <c r="K6627" s="38" t="str">
        <f>IF(E6627="","",IF(OR(E6627="Project Management",E6627="Project Support",E6627="Sprint Management",E6627="Sprint Support"),"NA",(((SUMIF(AD:AD,AD6627,H:H)/VLOOKUP(AD6627,[2]Formula!V:X,3,0))*VLOOKUP(AD6627,[2]Formula!V:X,2,0))*H6627)/SUMIF(AD:AD,AD6627,H:H)))</f>
        <v/>
      </c>
      <c r="L6627" s="38" t="str">
        <f t="shared" si="619"/>
        <v/>
      </c>
      <c r="M6627" s="38" t="str">
        <f t="shared" si="620"/>
        <v/>
      </c>
      <c r="N6627" s="38" t="str">
        <f t="shared" si="622"/>
        <v/>
      </c>
      <c r="O6627" s="38" t="str">
        <f t="shared" si="618"/>
        <v/>
      </c>
      <c r="P6627" s="39" t="str">
        <f t="shared" si="623"/>
        <v/>
      </c>
      <c r="AC6627" s="42" t="str">
        <f>IF(B6627="","",VLOOKUP(B6627,[2]Formula!B:C,2,0))</f>
        <v/>
      </c>
      <c r="AD6627" s="43" t="str">
        <f t="shared" si="621"/>
        <v/>
      </c>
    </row>
    <row r="6628" spans="1:30" x14ac:dyDescent="0.25">
      <c r="A6628" s="64"/>
      <c r="B6628" s="64"/>
      <c r="C6628" s="66"/>
      <c r="D6628" s="67"/>
      <c r="E6628" s="64"/>
      <c r="F6628" s="64"/>
      <c r="G6628" s="37" t="str">
        <f>IF(E6628="","",IF(OR(E6628="Project Management",E6628="Project Support",E6628="Sprint Management",E6628="Sprint Support"),"NA",ROUND((((VLOOKUP(AD6628,[2]Formula!V:X,3,0)))-SUMIF(AD:AD,AD6628,H:H)),2)))</f>
        <v/>
      </c>
      <c r="H6628" s="71"/>
      <c r="I6628" s="72"/>
      <c r="J6628" s="72"/>
      <c r="K6628" s="38" t="str">
        <f>IF(E6628="","",IF(OR(E6628="Project Management",E6628="Project Support",E6628="Sprint Management",E6628="Sprint Support"),"NA",(((SUMIF(AD:AD,AD6628,H:H)/VLOOKUP(AD6628,[2]Formula!V:X,3,0))*VLOOKUP(AD6628,[2]Formula!V:X,2,0))*H6628)/SUMIF(AD:AD,AD6628,H:H)))</f>
        <v/>
      </c>
      <c r="L6628" s="38" t="str">
        <f t="shared" si="619"/>
        <v/>
      </c>
      <c r="M6628" s="38" t="str">
        <f t="shared" si="620"/>
        <v/>
      </c>
      <c r="N6628" s="38" t="str">
        <f t="shared" si="622"/>
        <v/>
      </c>
      <c r="O6628" s="38" t="str">
        <f t="shared" si="618"/>
        <v/>
      </c>
      <c r="P6628" s="39" t="str">
        <f t="shared" si="623"/>
        <v/>
      </c>
      <c r="AC6628" s="42" t="str">
        <f>IF(B6628="","",VLOOKUP(B6628,[2]Formula!B:C,2,0))</f>
        <v/>
      </c>
      <c r="AD6628" s="43" t="str">
        <f t="shared" si="621"/>
        <v/>
      </c>
    </row>
    <row r="6629" spans="1:30" x14ac:dyDescent="0.25">
      <c r="A6629" s="64"/>
      <c r="B6629" s="64"/>
      <c r="C6629" s="66"/>
      <c r="D6629" s="67"/>
      <c r="E6629" s="64"/>
      <c r="F6629" s="64"/>
      <c r="G6629" s="37" t="str">
        <f>IF(E6629="","",IF(OR(E6629="Project Management",E6629="Project Support",E6629="Sprint Management",E6629="Sprint Support"),"NA",ROUND((((VLOOKUP(AD6629,[2]Formula!V:X,3,0)))-SUMIF(AD:AD,AD6629,H:H)),2)))</f>
        <v/>
      </c>
      <c r="H6629" s="71"/>
      <c r="I6629" s="72"/>
      <c r="J6629" s="72"/>
      <c r="K6629" s="38" t="str">
        <f>IF(E6629="","",IF(OR(E6629="Project Management",E6629="Project Support",E6629="Sprint Management",E6629="Sprint Support"),"NA",(((SUMIF(AD:AD,AD6629,H:H)/VLOOKUP(AD6629,[2]Formula!V:X,3,0))*VLOOKUP(AD6629,[2]Formula!V:X,2,0))*H6629)/SUMIF(AD:AD,AD6629,H:H)))</f>
        <v/>
      </c>
      <c r="L6629" s="38" t="str">
        <f t="shared" si="619"/>
        <v/>
      </c>
      <c r="M6629" s="38" t="str">
        <f t="shared" si="620"/>
        <v/>
      </c>
      <c r="N6629" s="38" t="str">
        <f t="shared" si="622"/>
        <v/>
      </c>
      <c r="O6629" s="38" t="str">
        <f t="shared" si="618"/>
        <v/>
      </c>
      <c r="P6629" s="39" t="str">
        <f t="shared" si="623"/>
        <v/>
      </c>
      <c r="AC6629" s="42" t="str">
        <f>IF(B6629="","",VLOOKUP(B6629,[2]Formula!B:C,2,0))</f>
        <v/>
      </c>
      <c r="AD6629" s="43" t="str">
        <f t="shared" si="621"/>
        <v/>
      </c>
    </row>
    <row r="6630" spans="1:30" x14ac:dyDescent="0.25">
      <c r="A6630" s="64"/>
      <c r="B6630" s="64"/>
      <c r="C6630" s="66"/>
      <c r="D6630" s="67"/>
      <c r="E6630" s="64"/>
      <c r="F6630" s="64"/>
      <c r="G6630" s="37" t="str">
        <f>IF(E6630="","",IF(OR(E6630="Project Management",E6630="Project Support",E6630="Sprint Management",E6630="Sprint Support"),"NA",ROUND((((VLOOKUP(AD6630,[2]Formula!V:X,3,0)))-SUMIF(AD:AD,AD6630,H:H)),2)))</f>
        <v/>
      </c>
      <c r="H6630" s="71"/>
      <c r="I6630" s="72"/>
      <c r="J6630" s="72"/>
      <c r="K6630" s="38" t="str">
        <f>IF(E6630="","",IF(OR(E6630="Project Management",E6630="Project Support",E6630="Sprint Management",E6630="Sprint Support"),"NA",(((SUMIF(AD:AD,AD6630,H:H)/VLOOKUP(AD6630,[2]Formula!V:X,3,0))*VLOOKUP(AD6630,[2]Formula!V:X,2,0))*H6630)/SUMIF(AD:AD,AD6630,H:H)))</f>
        <v/>
      </c>
      <c r="L6630" s="38" t="str">
        <f t="shared" si="619"/>
        <v/>
      </c>
      <c r="M6630" s="38" t="str">
        <f t="shared" si="620"/>
        <v/>
      </c>
      <c r="N6630" s="38" t="str">
        <f t="shared" si="622"/>
        <v/>
      </c>
      <c r="O6630" s="38" t="str">
        <f t="shared" si="618"/>
        <v/>
      </c>
      <c r="P6630" s="39" t="str">
        <f t="shared" si="623"/>
        <v/>
      </c>
      <c r="AC6630" s="42" t="str">
        <f>IF(B6630="","",VLOOKUP(B6630,[2]Formula!B:C,2,0))</f>
        <v/>
      </c>
      <c r="AD6630" s="43" t="str">
        <f t="shared" si="621"/>
        <v/>
      </c>
    </row>
    <row r="6631" spans="1:30" x14ac:dyDescent="0.25">
      <c r="A6631" s="64"/>
      <c r="B6631" s="64"/>
      <c r="C6631" s="66"/>
      <c r="D6631" s="67"/>
      <c r="E6631" s="64"/>
      <c r="F6631" s="64"/>
      <c r="G6631" s="37" t="str">
        <f>IF(E6631="","",IF(OR(E6631="Project Management",E6631="Project Support",E6631="Sprint Management",E6631="Sprint Support"),"NA",ROUND((((VLOOKUP(AD6631,[2]Formula!V:X,3,0)))-SUMIF(AD:AD,AD6631,H:H)),2)))</f>
        <v/>
      </c>
      <c r="H6631" s="71"/>
      <c r="I6631" s="72"/>
      <c r="J6631" s="72"/>
      <c r="K6631" s="38" t="str">
        <f>IF(E6631="","",IF(OR(E6631="Project Management",E6631="Project Support",E6631="Sprint Management",E6631="Sprint Support"),"NA",(((SUMIF(AD:AD,AD6631,H:H)/VLOOKUP(AD6631,[2]Formula!V:X,3,0))*VLOOKUP(AD6631,[2]Formula!V:X,2,0))*H6631)/SUMIF(AD:AD,AD6631,H:H)))</f>
        <v/>
      </c>
      <c r="L6631" s="38" t="str">
        <f t="shared" si="619"/>
        <v/>
      </c>
      <c r="M6631" s="38" t="str">
        <f t="shared" si="620"/>
        <v/>
      </c>
      <c r="N6631" s="38" t="str">
        <f t="shared" si="622"/>
        <v/>
      </c>
      <c r="O6631" s="38" t="str">
        <f t="shared" si="618"/>
        <v/>
      </c>
      <c r="P6631" s="39" t="str">
        <f t="shared" si="623"/>
        <v/>
      </c>
      <c r="AC6631" s="42" t="str">
        <f>IF(B6631="","",VLOOKUP(B6631,[2]Formula!B:C,2,0))</f>
        <v/>
      </c>
      <c r="AD6631" s="43" t="str">
        <f t="shared" si="621"/>
        <v/>
      </c>
    </row>
    <row r="6632" spans="1:30" x14ac:dyDescent="0.25">
      <c r="A6632" s="64"/>
      <c r="B6632" s="64"/>
      <c r="C6632" s="66"/>
      <c r="D6632" s="67"/>
      <c r="E6632" s="64"/>
      <c r="F6632" s="64"/>
      <c r="G6632" s="37" t="str">
        <f>IF(E6632="","",IF(OR(E6632="Project Management",E6632="Project Support",E6632="Sprint Management",E6632="Sprint Support"),"NA",ROUND((((VLOOKUP(AD6632,[2]Formula!V:X,3,0)))-SUMIF(AD:AD,AD6632,H:H)),2)))</f>
        <v/>
      </c>
      <c r="H6632" s="71"/>
      <c r="I6632" s="72"/>
      <c r="J6632" s="72"/>
      <c r="K6632" s="38" t="str">
        <f>IF(E6632="","",IF(OR(E6632="Project Management",E6632="Project Support",E6632="Sprint Management",E6632="Sprint Support"),"NA",(((SUMIF(AD:AD,AD6632,H:H)/VLOOKUP(AD6632,[2]Formula!V:X,3,0))*VLOOKUP(AD6632,[2]Formula!V:X,2,0))*H6632)/SUMIF(AD:AD,AD6632,H:H)))</f>
        <v/>
      </c>
      <c r="L6632" s="38" t="str">
        <f t="shared" si="619"/>
        <v/>
      </c>
      <c r="M6632" s="38" t="str">
        <f t="shared" si="620"/>
        <v/>
      </c>
      <c r="N6632" s="38" t="str">
        <f t="shared" si="622"/>
        <v/>
      </c>
      <c r="O6632" s="38" t="str">
        <f t="shared" si="618"/>
        <v/>
      </c>
      <c r="P6632" s="39" t="str">
        <f t="shared" si="623"/>
        <v/>
      </c>
      <c r="AC6632" s="42" t="str">
        <f>IF(B6632="","",VLOOKUP(B6632,[2]Formula!B:C,2,0))</f>
        <v/>
      </c>
      <c r="AD6632" s="43" t="str">
        <f t="shared" si="621"/>
        <v/>
      </c>
    </row>
    <row r="6633" spans="1:30" x14ac:dyDescent="0.25">
      <c r="A6633" s="64"/>
      <c r="B6633" s="64"/>
      <c r="C6633" s="66"/>
      <c r="D6633" s="67"/>
      <c r="E6633" s="64"/>
      <c r="F6633" s="64"/>
      <c r="G6633" s="37" t="str">
        <f>IF(E6633="","",IF(OR(E6633="Project Management",E6633="Project Support",E6633="Sprint Management",E6633="Sprint Support"),"NA",ROUND((((VLOOKUP(AD6633,[2]Formula!V:X,3,0)))-SUMIF(AD:AD,AD6633,H:H)),2)))</f>
        <v/>
      </c>
      <c r="H6633" s="71"/>
      <c r="I6633" s="72"/>
      <c r="J6633" s="72"/>
      <c r="K6633" s="38" t="str">
        <f>IF(E6633="","",IF(OR(E6633="Project Management",E6633="Project Support",E6633="Sprint Management",E6633="Sprint Support"),"NA",(((SUMIF(AD:AD,AD6633,H:H)/VLOOKUP(AD6633,[2]Formula!V:X,3,0))*VLOOKUP(AD6633,[2]Formula!V:X,2,0))*H6633)/SUMIF(AD:AD,AD6633,H:H)))</f>
        <v/>
      </c>
      <c r="L6633" s="38" t="str">
        <f t="shared" si="619"/>
        <v/>
      </c>
      <c r="M6633" s="38" t="str">
        <f t="shared" si="620"/>
        <v/>
      </c>
      <c r="N6633" s="38" t="str">
        <f t="shared" si="622"/>
        <v/>
      </c>
      <c r="O6633" s="38" t="str">
        <f t="shared" si="618"/>
        <v/>
      </c>
      <c r="P6633" s="39" t="str">
        <f t="shared" si="623"/>
        <v/>
      </c>
      <c r="AC6633" s="42" t="str">
        <f>IF(B6633="","",VLOOKUP(B6633,[2]Formula!B:C,2,0))</f>
        <v/>
      </c>
      <c r="AD6633" s="43" t="str">
        <f t="shared" si="621"/>
        <v/>
      </c>
    </row>
    <row r="6634" spans="1:30" x14ac:dyDescent="0.25">
      <c r="A6634" s="64"/>
      <c r="B6634" s="64"/>
      <c r="C6634" s="66"/>
      <c r="D6634" s="67"/>
      <c r="E6634" s="64"/>
      <c r="F6634" s="64"/>
      <c r="G6634" s="37" t="str">
        <f>IF(E6634="","",IF(OR(E6634="Project Management",E6634="Project Support",E6634="Sprint Management",E6634="Sprint Support"),"NA",ROUND((((VLOOKUP(AD6634,[2]Formula!V:X,3,0)))-SUMIF(AD:AD,AD6634,H:H)),2)))</f>
        <v/>
      </c>
      <c r="H6634" s="71"/>
      <c r="I6634" s="72"/>
      <c r="J6634" s="72"/>
      <c r="K6634" s="38" t="str">
        <f>IF(E6634="","",IF(OR(E6634="Project Management",E6634="Project Support",E6634="Sprint Management",E6634="Sprint Support"),"NA",(((SUMIF(AD:AD,AD6634,H:H)/VLOOKUP(AD6634,[2]Formula!V:X,3,0))*VLOOKUP(AD6634,[2]Formula!V:X,2,0))*H6634)/SUMIF(AD:AD,AD6634,H:H)))</f>
        <v/>
      </c>
      <c r="L6634" s="38" t="str">
        <f t="shared" si="619"/>
        <v/>
      </c>
      <c r="M6634" s="38" t="str">
        <f t="shared" si="620"/>
        <v/>
      </c>
      <c r="N6634" s="38" t="str">
        <f t="shared" si="622"/>
        <v/>
      </c>
      <c r="O6634" s="38" t="str">
        <f t="shared" si="618"/>
        <v/>
      </c>
      <c r="P6634" s="39" t="str">
        <f t="shared" si="623"/>
        <v/>
      </c>
      <c r="AC6634" s="42" t="str">
        <f>IF(B6634="","",VLOOKUP(B6634,[2]Formula!B:C,2,0))</f>
        <v/>
      </c>
      <c r="AD6634" s="43" t="str">
        <f t="shared" si="621"/>
        <v/>
      </c>
    </row>
    <row r="6635" spans="1:30" x14ac:dyDescent="0.25">
      <c r="A6635" s="64"/>
      <c r="B6635" s="64"/>
      <c r="C6635" s="66"/>
      <c r="D6635" s="67"/>
      <c r="E6635" s="64"/>
      <c r="F6635" s="64"/>
      <c r="G6635" s="37" t="str">
        <f>IF(E6635="","",IF(OR(E6635="Project Management",E6635="Project Support",E6635="Sprint Management",E6635="Sprint Support"),"NA",ROUND((((VLOOKUP(AD6635,[2]Formula!V:X,3,0)))-SUMIF(AD:AD,AD6635,H:H)),2)))</f>
        <v/>
      </c>
      <c r="H6635" s="71"/>
      <c r="I6635" s="72"/>
      <c r="J6635" s="72"/>
      <c r="K6635" s="38" t="str">
        <f>IF(E6635="","",IF(OR(E6635="Project Management",E6635="Project Support",E6635="Sprint Management",E6635="Sprint Support"),"NA",(((SUMIF(AD:AD,AD6635,H:H)/VLOOKUP(AD6635,[2]Formula!V:X,3,0))*VLOOKUP(AD6635,[2]Formula!V:X,2,0))*H6635)/SUMIF(AD:AD,AD6635,H:H)))</f>
        <v/>
      </c>
      <c r="L6635" s="38" t="str">
        <f t="shared" si="619"/>
        <v/>
      </c>
      <c r="M6635" s="38" t="str">
        <f t="shared" si="620"/>
        <v/>
      </c>
      <c r="N6635" s="38" t="str">
        <f t="shared" si="622"/>
        <v/>
      </c>
      <c r="O6635" s="38" t="str">
        <f t="shared" si="618"/>
        <v/>
      </c>
      <c r="P6635" s="39" t="str">
        <f t="shared" si="623"/>
        <v/>
      </c>
      <c r="AC6635" s="42" t="str">
        <f>IF(B6635="","",VLOOKUP(B6635,[2]Formula!B:C,2,0))</f>
        <v/>
      </c>
      <c r="AD6635" s="43" t="str">
        <f t="shared" si="621"/>
        <v/>
      </c>
    </row>
    <row r="6636" spans="1:30" x14ac:dyDescent="0.25">
      <c r="A6636" s="64"/>
      <c r="B6636" s="64"/>
      <c r="C6636" s="66"/>
      <c r="D6636" s="67"/>
      <c r="E6636" s="64"/>
      <c r="F6636" s="64"/>
      <c r="G6636" s="37" t="str">
        <f>IF(E6636="","",IF(OR(E6636="Project Management",E6636="Project Support",E6636="Sprint Management",E6636="Sprint Support"),"NA",ROUND((((VLOOKUP(AD6636,[2]Formula!V:X,3,0)))-SUMIF(AD:AD,AD6636,H:H)),2)))</f>
        <v/>
      </c>
      <c r="H6636" s="71"/>
      <c r="I6636" s="72"/>
      <c r="J6636" s="72"/>
      <c r="K6636" s="38" t="str">
        <f>IF(E6636="","",IF(OR(E6636="Project Management",E6636="Project Support",E6636="Sprint Management",E6636="Sprint Support"),"NA",(((SUMIF(AD:AD,AD6636,H:H)/VLOOKUP(AD6636,[2]Formula!V:X,3,0))*VLOOKUP(AD6636,[2]Formula!V:X,2,0))*H6636)/SUMIF(AD:AD,AD6636,H:H)))</f>
        <v/>
      </c>
      <c r="L6636" s="38" t="str">
        <f t="shared" si="619"/>
        <v/>
      </c>
      <c r="M6636" s="38" t="str">
        <f t="shared" si="620"/>
        <v/>
      </c>
      <c r="N6636" s="38" t="str">
        <f t="shared" si="622"/>
        <v/>
      </c>
      <c r="O6636" s="38" t="str">
        <f t="shared" si="618"/>
        <v/>
      </c>
      <c r="P6636" s="39" t="str">
        <f t="shared" si="623"/>
        <v/>
      </c>
      <c r="AC6636" s="42" t="str">
        <f>IF(B6636="","",VLOOKUP(B6636,[2]Formula!B:C,2,0))</f>
        <v/>
      </c>
      <c r="AD6636" s="43" t="str">
        <f t="shared" si="621"/>
        <v/>
      </c>
    </row>
    <row r="6637" spans="1:30" x14ac:dyDescent="0.25">
      <c r="A6637" s="64"/>
      <c r="B6637" s="64"/>
      <c r="C6637" s="66"/>
      <c r="D6637" s="67"/>
      <c r="E6637" s="64"/>
      <c r="F6637" s="64"/>
      <c r="G6637" s="37" t="str">
        <f>IF(E6637="","",IF(OR(E6637="Project Management",E6637="Project Support",E6637="Sprint Management",E6637="Sprint Support"),"NA",ROUND((((VLOOKUP(AD6637,[2]Formula!V:X,3,0)))-SUMIF(AD:AD,AD6637,H:H)),2)))</f>
        <v/>
      </c>
      <c r="H6637" s="71"/>
      <c r="I6637" s="72"/>
      <c r="J6637" s="72"/>
      <c r="K6637" s="38" t="str">
        <f>IF(E6637="","",IF(OR(E6637="Project Management",E6637="Project Support",E6637="Sprint Management",E6637="Sprint Support"),"NA",(((SUMIF(AD:AD,AD6637,H:H)/VLOOKUP(AD6637,[2]Formula!V:X,3,0))*VLOOKUP(AD6637,[2]Formula!V:X,2,0))*H6637)/SUMIF(AD:AD,AD6637,H:H)))</f>
        <v/>
      </c>
      <c r="L6637" s="38" t="str">
        <f t="shared" si="619"/>
        <v/>
      </c>
      <c r="M6637" s="38" t="str">
        <f t="shared" si="620"/>
        <v/>
      </c>
      <c r="N6637" s="38" t="str">
        <f t="shared" si="622"/>
        <v/>
      </c>
      <c r="O6637" s="38" t="str">
        <f t="shared" si="618"/>
        <v/>
      </c>
      <c r="P6637" s="39" t="str">
        <f t="shared" si="623"/>
        <v/>
      </c>
      <c r="AC6637" s="42" t="str">
        <f>IF(B6637="","",VLOOKUP(B6637,[2]Formula!B:C,2,0))</f>
        <v/>
      </c>
      <c r="AD6637" s="43" t="str">
        <f t="shared" si="621"/>
        <v/>
      </c>
    </row>
    <row r="6638" spans="1:30" x14ac:dyDescent="0.25">
      <c r="A6638" s="64"/>
      <c r="B6638" s="64"/>
      <c r="C6638" s="66"/>
      <c r="D6638" s="67"/>
      <c r="E6638" s="64"/>
      <c r="F6638" s="64"/>
      <c r="G6638" s="37" t="str">
        <f>IF(E6638="","",IF(OR(E6638="Project Management",E6638="Project Support",E6638="Sprint Management",E6638="Sprint Support"),"NA",ROUND((((VLOOKUP(AD6638,[2]Formula!V:X,3,0)))-SUMIF(AD:AD,AD6638,H:H)),2)))</f>
        <v/>
      </c>
      <c r="H6638" s="71"/>
      <c r="I6638" s="72"/>
      <c r="J6638" s="72"/>
      <c r="K6638" s="38" t="str">
        <f>IF(E6638="","",IF(OR(E6638="Project Management",E6638="Project Support",E6638="Sprint Management",E6638="Sprint Support"),"NA",(((SUMIF(AD:AD,AD6638,H:H)/VLOOKUP(AD6638,[2]Formula!V:X,3,0))*VLOOKUP(AD6638,[2]Formula!V:X,2,0))*H6638)/SUMIF(AD:AD,AD6638,H:H)))</f>
        <v/>
      </c>
      <c r="L6638" s="38" t="str">
        <f t="shared" si="619"/>
        <v/>
      </c>
      <c r="M6638" s="38" t="str">
        <f t="shared" si="620"/>
        <v/>
      </c>
      <c r="N6638" s="38" t="str">
        <f t="shared" si="622"/>
        <v/>
      </c>
      <c r="O6638" s="38" t="str">
        <f t="shared" si="618"/>
        <v/>
      </c>
      <c r="P6638" s="39" t="str">
        <f t="shared" si="623"/>
        <v/>
      </c>
      <c r="AC6638" s="42" t="str">
        <f>IF(B6638="","",VLOOKUP(B6638,[2]Formula!B:C,2,0))</f>
        <v/>
      </c>
      <c r="AD6638" s="43" t="str">
        <f t="shared" si="621"/>
        <v/>
      </c>
    </row>
    <row r="6639" spans="1:30" x14ac:dyDescent="0.25">
      <c r="A6639" s="64"/>
      <c r="B6639" s="64"/>
      <c r="C6639" s="66"/>
      <c r="D6639" s="67"/>
      <c r="E6639" s="64"/>
      <c r="F6639" s="64"/>
      <c r="G6639" s="37" t="str">
        <f>IF(E6639="","",IF(OR(E6639="Project Management",E6639="Project Support",E6639="Sprint Management",E6639="Sprint Support"),"NA",ROUND((((VLOOKUP(AD6639,[2]Formula!V:X,3,0)))-SUMIF(AD:AD,AD6639,H:H)),2)))</f>
        <v/>
      </c>
      <c r="H6639" s="71"/>
      <c r="I6639" s="72"/>
      <c r="J6639" s="72"/>
      <c r="K6639" s="38" t="str">
        <f>IF(E6639="","",IF(OR(E6639="Project Management",E6639="Project Support",E6639="Sprint Management",E6639="Sprint Support"),"NA",(((SUMIF(AD:AD,AD6639,H:H)/VLOOKUP(AD6639,[2]Formula!V:X,3,0))*VLOOKUP(AD6639,[2]Formula!V:X,2,0))*H6639)/SUMIF(AD:AD,AD6639,H:H)))</f>
        <v/>
      </c>
      <c r="L6639" s="38" t="str">
        <f t="shared" si="619"/>
        <v/>
      </c>
      <c r="M6639" s="38" t="str">
        <f t="shared" si="620"/>
        <v/>
      </c>
      <c r="N6639" s="38" t="str">
        <f t="shared" si="622"/>
        <v/>
      </c>
      <c r="O6639" s="38" t="str">
        <f t="shared" si="618"/>
        <v/>
      </c>
      <c r="P6639" s="39" t="str">
        <f t="shared" si="623"/>
        <v/>
      </c>
      <c r="AC6639" s="42" t="str">
        <f>IF(B6639="","",VLOOKUP(B6639,[2]Formula!B:C,2,0))</f>
        <v/>
      </c>
      <c r="AD6639" s="43" t="str">
        <f t="shared" si="621"/>
        <v/>
      </c>
    </row>
    <row r="6640" spans="1:30" x14ac:dyDescent="0.25">
      <c r="A6640" s="64"/>
      <c r="B6640" s="64"/>
      <c r="C6640" s="66"/>
      <c r="D6640" s="67"/>
      <c r="E6640" s="64"/>
      <c r="F6640" s="64"/>
      <c r="G6640" s="37" t="str">
        <f>IF(E6640="","",IF(OR(E6640="Project Management",E6640="Project Support",E6640="Sprint Management",E6640="Sprint Support"),"NA",ROUND((((VLOOKUP(AD6640,[2]Formula!V:X,3,0)))-SUMIF(AD:AD,AD6640,H:H)),2)))</f>
        <v/>
      </c>
      <c r="H6640" s="71"/>
      <c r="I6640" s="72"/>
      <c r="J6640" s="72"/>
      <c r="K6640" s="38" t="str">
        <f>IF(E6640="","",IF(OR(E6640="Project Management",E6640="Project Support",E6640="Sprint Management",E6640="Sprint Support"),"NA",(((SUMIF(AD:AD,AD6640,H:H)/VLOOKUP(AD6640,[2]Formula!V:X,3,0))*VLOOKUP(AD6640,[2]Formula!V:X,2,0))*H6640)/SUMIF(AD:AD,AD6640,H:H)))</f>
        <v/>
      </c>
      <c r="L6640" s="38" t="str">
        <f t="shared" si="619"/>
        <v/>
      </c>
      <c r="M6640" s="38" t="str">
        <f t="shared" si="620"/>
        <v/>
      </c>
      <c r="N6640" s="38" t="str">
        <f t="shared" si="622"/>
        <v/>
      </c>
      <c r="O6640" s="38" t="str">
        <f t="shared" si="618"/>
        <v/>
      </c>
      <c r="P6640" s="39" t="str">
        <f t="shared" si="623"/>
        <v/>
      </c>
      <c r="AC6640" s="42" t="str">
        <f>IF(B6640="","",VLOOKUP(B6640,[2]Formula!B:C,2,0))</f>
        <v/>
      </c>
      <c r="AD6640" s="43" t="str">
        <f t="shared" si="621"/>
        <v/>
      </c>
    </row>
    <row r="6641" spans="1:30" x14ac:dyDescent="0.25">
      <c r="A6641" s="64"/>
      <c r="B6641" s="64"/>
      <c r="C6641" s="66"/>
      <c r="D6641" s="67"/>
      <c r="E6641" s="64"/>
      <c r="F6641" s="64"/>
      <c r="G6641" s="37" t="str">
        <f>IF(E6641="","",IF(OR(E6641="Project Management",E6641="Project Support",E6641="Sprint Management",E6641="Sprint Support"),"NA",ROUND((((VLOOKUP(AD6641,[2]Formula!V:X,3,0)))-SUMIF(AD:AD,AD6641,H:H)),2)))</f>
        <v/>
      </c>
      <c r="H6641" s="71"/>
      <c r="I6641" s="72"/>
      <c r="J6641" s="72"/>
      <c r="K6641" s="38" t="str">
        <f>IF(E6641="","",IF(OR(E6641="Project Management",E6641="Project Support",E6641="Sprint Management",E6641="Sprint Support"),"NA",(((SUMIF(AD:AD,AD6641,H:H)/VLOOKUP(AD6641,[2]Formula!V:X,3,0))*VLOOKUP(AD6641,[2]Formula!V:X,2,0))*H6641)/SUMIF(AD:AD,AD6641,H:H)))</f>
        <v/>
      </c>
      <c r="L6641" s="38" t="str">
        <f t="shared" si="619"/>
        <v/>
      </c>
      <c r="M6641" s="38" t="str">
        <f t="shared" si="620"/>
        <v/>
      </c>
      <c r="N6641" s="38" t="str">
        <f t="shared" si="622"/>
        <v/>
      </c>
      <c r="O6641" s="38" t="str">
        <f t="shared" si="618"/>
        <v/>
      </c>
      <c r="P6641" s="39" t="str">
        <f t="shared" si="623"/>
        <v/>
      </c>
      <c r="AC6641" s="42" t="str">
        <f>IF(B6641="","",VLOOKUP(B6641,[2]Formula!B:C,2,0))</f>
        <v/>
      </c>
      <c r="AD6641" s="43" t="str">
        <f t="shared" si="621"/>
        <v/>
      </c>
    </row>
    <row r="6642" spans="1:30" x14ac:dyDescent="0.25">
      <c r="A6642" s="64"/>
      <c r="B6642" s="64"/>
      <c r="C6642" s="66"/>
      <c r="D6642" s="67"/>
      <c r="E6642" s="64"/>
      <c r="F6642" s="64"/>
      <c r="G6642" s="37" t="str">
        <f>IF(E6642="","",IF(OR(E6642="Project Management",E6642="Project Support",E6642="Sprint Management",E6642="Sprint Support"),"NA",ROUND((((VLOOKUP(AD6642,[2]Formula!V:X,3,0)))-SUMIF(AD:AD,AD6642,H:H)),2)))</f>
        <v/>
      </c>
      <c r="H6642" s="71"/>
      <c r="I6642" s="72"/>
      <c r="J6642" s="72"/>
      <c r="K6642" s="38" t="str">
        <f>IF(E6642="","",IF(OR(E6642="Project Management",E6642="Project Support",E6642="Sprint Management",E6642="Sprint Support"),"NA",(((SUMIF(AD:AD,AD6642,H:H)/VLOOKUP(AD6642,[2]Formula!V:X,3,0))*VLOOKUP(AD6642,[2]Formula!V:X,2,0))*H6642)/SUMIF(AD:AD,AD6642,H:H)))</f>
        <v/>
      </c>
      <c r="L6642" s="38" t="str">
        <f t="shared" si="619"/>
        <v/>
      </c>
      <c r="M6642" s="38" t="str">
        <f t="shared" si="620"/>
        <v/>
      </c>
      <c r="N6642" s="38" t="str">
        <f t="shared" si="622"/>
        <v/>
      </c>
      <c r="O6642" s="38" t="str">
        <f t="shared" si="618"/>
        <v/>
      </c>
      <c r="P6642" s="39" t="str">
        <f t="shared" si="623"/>
        <v/>
      </c>
      <c r="AC6642" s="42" t="str">
        <f>IF(B6642="","",VLOOKUP(B6642,[2]Formula!B:C,2,0))</f>
        <v/>
      </c>
      <c r="AD6642" s="43" t="str">
        <f t="shared" si="621"/>
        <v/>
      </c>
    </row>
    <row r="6643" spans="1:30" x14ac:dyDescent="0.25">
      <c r="A6643" s="64"/>
      <c r="B6643" s="64"/>
      <c r="C6643" s="66"/>
      <c r="D6643" s="67"/>
      <c r="E6643" s="64"/>
      <c r="F6643" s="64"/>
      <c r="G6643" s="37" t="str">
        <f>IF(E6643="","",IF(OR(E6643="Project Management",E6643="Project Support",E6643="Sprint Management",E6643="Sprint Support"),"NA",ROUND((((VLOOKUP(AD6643,[2]Formula!V:X,3,0)))-SUMIF(AD:AD,AD6643,H:H)),2)))</f>
        <v/>
      </c>
      <c r="H6643" s="71"/>
      <c r="I6643" s="72"/>
      <c r="J6643" s="72"/>
      <c r="K6643" s="38" t="str">
        <f>IF(E6643="","",IF(OR(E6643="Project Management",E6643="Project Support",E6643="Sprint Management",E6643="Sprint Support"),"NA",(((SUMIF(AD:AD,AD6643,H:H)/VLOOKUP(AD6643,[2]Formula!V:X,3,0))*VLOOKUP(AD6643,[2]Formula!V:X,2,0))*H6643)/SUMIF(AD:AD,AD6643,H:H)))</f>
        <v/>
      </c>
      <c r="L6643" s="38" t="str">
        <f t="shared" si="619"/>
        <v/>
      </c>
      <c r="M6643" s="38" t="str">
        <f t="shared" si="620"/>
        <v/>
      </c>
      <c r="N6643" s="38" t="str">
        <f t="shared" si="622"/>
        <v/>
      </c>
      <c r="O6643" s="38" t="str">
        <f t="shared" si="618"/>
        <v/>
      </c>
      <c r="P6643" s="39" t="str">
        <f t="shared" si="623"/>
        <v/>
      </c>
      <c r="AC6643" s="42" t="str">
        <f>IF(B6643="","",VLOOKUP(B6643,[2]Formula!B:C,2,0))</f>
        <v/>
      </c>
      <c r="AD6643" s="43" t="str">
        <f t="shared" si="621"/>
        <v/>
      </c>
    </row>
    <row r="6644" spans="1:30" x14ac:dyDescent="0.25">
      <c r="A6644" s="64"/>
      <c r="B6644" s="64"/>
      <c r="C6644" s="66"/>
      <c r="D6644" s="67"/>
      <c r="E6644" s="64"/>
      <c r="F6644" s="64"/>
      <c r="G6644" s="37" t="str">
        <f>IF(E6644="","",IF(OR(E6644="Project Management",E6644="Project Support",E6644="Sprint Management",E6644="Sprint Support"),"NA",ROUND((((VLOOKUP(AD6644,[2]Formula!V:X,3,0)))-SUMIF(AD:AD,AD6644,H:H)),2)))</f>
        <v/>
      </c>
      <c r="H6644" s="71"/>
      <c r="I6644" s="72"/>
      <c r="J6644" s="72"/>
      <c r="K6644" s="38" t="str">
        <f>IF(E6644="","",IF(OR(E6644="Project Management",E6644="Project Support",E6644="Sprint Management",E6644="Sprint Support"),"NA",(((SUMIF(AD:AD,AD6644,H:H)/VLOOKUP(AD6644,[2]Formula!V:X,3,0))*VLOOKUP(AD6644,[2]Formula!V:X,2,0))*H6644)/SUMIF(AD:AD,AD6644,H:H)))</f>
        <v/>
      </c>
      <c r="L6644" s="38" t="str">
        <f t="shared" si="619"/>
        <v/>
      </c>
      <c r="M6644" s="38" t="str">
        <f t="shared" si="620"/>
        <v/>
      </c>
      <c r="N6644" s="38" t="str">
        <f t="shared" si="622"/>
        <v/>
      </c>
      <c r="O6644" s="38" t="str">
        <f t="shared" si="618"/>
        <v/>
      </c>
      <c r="P6644" s="39" t="str">
        <f t="shared" si="623"/>
        <v/>
      </c>
      <c r="AC6644" s="42" t="str">
        <f>IF(B6644="","",VLOOKUP(B6644,[2]Formula!B:C,2,0))</f>
        <v/>
      </c>
      <c r="AD6644" s="43" t="str">
        <f t="shared" si="621"/>
        <v/>
      </c>
    </row>
    <row r="6645" spans="1:30" x14ac:dyDescent="0.25">
      <c r="A6645" s="64"/>
      <c r="B6645" s="64"/>
      <c r="C6645" s="66"/>
      <c r="D6645" s="67"/>
      <c r="E6645" s="64"/>
      <c r="F6645" s="64"/>
      <c r="G6645" s="37" t="str">
        <f>IF(E6645="","",IF(OR(E6645="Project Management",E6645="Project Support",E6645="Sprint Management",E6645="Sprint Support"),"NA",ROUND((((VLOOKUP(AD6645,[2]Formula!V:X,3,0)))-SUMIF(AD:AD,AD6645,H:H)),2)))</f>
        <v/>
      </c>
      <c r="H6645" s="71"/>
      <c r="I6645" s="72"/>
      <c r="J6645" s="72"/>
      <c r="K6645" s="38" t="str">
        <f>IF(E6645="","",IF(OR(E6645="Project Management",E6645="Project Support",E6645="Sprint Management",E6645="Sprint Support"),"NA",(((SUMIF(AD:AD,AD6645,H:H)/VLOOKUP(AD6645,[2]Formula!V:X,3,0))*VLOOKUP(AD6645,[2]Formula!V:X,2,0))*H6645)/SUMIF(AD:AD,AD6645,H:H)))</f>
        <v/>
      </c>
      <c r="L6645" s="38" t="str">
        <f t="shared" si="619"/>
        <v/>
      </c>
      <c r="M6645" s="38" t="str">
        <f t="shared" si="620"/>
        <v/>
      </c>
      <c r="N6645" s="38" t="str">
        <f t="shared" si="622"/>
        <v/>
      </c>
      <c r="O6645" s="38" t="str">
        <f t="shared" ref="O6645:O6708" si="624">IFERROR(L6645/M6645,"")</f>
        <v/>
      </c>
      <c r="P6645" s="39" t="str">
        <f t="shared" si="623"/>
        <v/>
      </c>
      <c r="AC6645" s="42" t="str">
        <f>IF(B6645="","",VLOOKUP(B6645,[2]Formula!B:C,2,0))</f>
        <v/>
      </c>
      <c r="AD6645" s="43" t="str">
        <f t="shared" si="621"/>
        <v/>
      </c>
    </row>
    <row r="6646" spans="1:30" x14ac:dyDescent="0.25">
      <c r="A6646" s="64"/>
      <c r="B6646" s="64"/>
      <c r="C6646" s="66"/>
      <c r="D6646" s="67"/>
      <c r="E6646" s="64"/>
      <c r="F6646" s="64"/>
      <c r="G6646" s="37" t="str">
        <f>IF(E6646="","",IF(OR(E6646="Project Management",E6646="Project Support",E6646="Sprint Management",E6646="Sprint Support"),"NA",ROUND((((VLOOKUP(AD6646,[2]Formula!V:X,3,0)))-SUMIF(AD:AD,AD6646,H:H)),2)))</f>
        <v/>
      </c>
      <c r="H6646" s="71"/>
      <c r="I6646" s="72"/>
      <c r="J6646" s="72"/>
      <c r="K6646" s="38" t="str">
        <f>IF(E6646="","",IF(OR(E6646="Project Management",E6646="Project Support",E6646="Sprint Management",E6646="Sprint Support"),"NA",(((SUMIF(AD:AD,AD6646,H:H)/VLOOKUP(AD6646,[2]Formula!V:X,3,0))*VLOOKUP(AD6646,[2]Formula!V:X,2,0))*H6646)/SUMIF(AD:AD,AD6646,H:H)))</f>
        <v/>
      </c>
      <c r="L6646" s="38" t="str">
        <f t="shared" si="619"/>
        <v/>
      </c>
      <c r="M6646" s="38" t="str">
        <f t="shared" si="620"/>
        <v/>
      </c>
      <c r="N6646" s="38" t="str">
        <f t="shared" si="622"/>
        <v/>
      </c>
      <c r="O6646" s="38" t="str">
        <f t="shared" si="624"/>
        <v/>
      </c>
      <c r="P6646" s="39" t="str">
        <f t="shared" si="623"/>
        <v/>
      </c>
      <c r="AC6646" s="42" t="str">
        <f>IF(B6646="","",VLOOKUP(B6646,[2]Formula!B:C,2,0))</f>
        <v/>
      </c>
      <c r="AD6646" s="43" t="str">
        <f t="shared" si="621"/>
        <v/>
      </c>
    </row>
    <row r="6647" spans="1:30" x14ac:dyDescent="0.25">
      <c r="A6647" s="64"/>
      <c r="B6647" s="64"/>
      <c r="C6647" s="66"/>
      <c r="D6647" s="67"/>
      <c r="E6647" s="64"/>
      <c r="F6647" s="64"/>
      <c r="G6647" s="37" t="str">
        <f>IF(E6647="","",IF(OR(E6647="Project Management",E6647="Project Support",E6647="Sprint Management",E6647="Sprint Support"),"NA",ROUND((((VLOOKUP(AD6647,[2]Formula!V:X,3,0)))-SUMIF(AD:AD,AD6647,H:H)),2)))</f>
        <v/>
      </c>
      <c r="H6647" s="71"/>
      <c r="I6647" s="72"/>
      <c r="J6647" s="72"/>
      <c r="K6647" s="38" t="str">
        <f>IF(E6647="","",IF(OR(E6647="Project Management",E6647="Project Support",E6647="Sprint Management",E6647="Sprint Support"),"NA",(((SUMIF(AD:AD,AD6647,H:H)/VLOOKUP(AD6647,[2]Formula!V:X,3,0))*VLOOKUP(AD6647,[2]Formula!V:X,2,0))*H6647)/SUMIF(AD:AD,AD6647,H:H)))</f>
        <v/>
      </c>
      <c r="L6647" s="38" t="str">
        <f t="shared" si="619"/>
        <v/>
      </c>
      <c r="M6647" s="38" t="str">
        <f t="shared" si="620"/>
        <v/>
      </c>
      <c r="N6647" s="38" t="str">
        <f t="shared" si="622"/>
        <v/>
      </c>
      <c r="O6647" s="38" t="str">
        <f t="shared" si="624"/>
        <v/>
      </c>
      <c r="P6647" s="39" t="str">
        <f t="shared" si="623"/>
        <v/>
      </c>
      <c r="AC6647" s="42" t="str">
        <f>IF(B6647="","",VLOOKUP(B6647,[2]Formula!B:C,2,0))</f>
        <v/>
      </c>
      <c r="AD6647" s="43" t="str">
        <f t="shared" si="621"/>
        <v/>
      </c>
    </row>
    <row r="6648" spans="1:30" x14ac:dyDescent="0.25">
      <c r="A6648" s="64"/>
      <c r="B6648" s="64"/>
      <c r="C6648" s="66"/>
      <c r="D6648" s="67"/>
      <c r="E6648" s="64"/>
      <c r="F6648" s="64"/>
      <c r="G6648" s="37" t="str">
        <f>IF(E6648="","",IF(OR(E6648="Project Management",E6648="Project Support",E6648="Sprint Management",E6648="Sprint Support"),"NA",ROUND((((VLOOKUP(AD6648,[2]Formula!V:X,3,0)))-SUMIF(AD:AD,AD6648,H:H)),2)))</f>
        <v/>
      </c>
      <c r="H6648" s="71"/>
      <c r="I6648" s="72"/>
      <c r="J6648" s="72"/>
      <c r="K6648" s="38" t="str">
        <f>IF(E6648="","",IF(OR(E6648="Project Management",E6648="Project Support",E6648="Sprint Management",E6648="Sprint Support"),"NA",(((SUMIF(AD:AD,AD6648,H:H)/VLOOKUP(AD6648,[2]Formula!V:X,3,0))*VLOOKUP(AD6648,[2]Formula!V:X,2,0))*H6648)/SUMIF(AD:AD,AD6648,H:H)))</f>
        <v/>
      </c>
      <c r="L6648" s="38" t="str">
        <f t="shared" si="619"/>
        <v/>
      </c>
      <c r="M6648" s="38" t="str">
        <f t="shared" si="620"/>
        <v/>
      </c>
      <c r="N6648" s="38" t="str">
        <f t="shared" si="622"/>
        <v/>
      </c>
      <c r="O6648" s="38" t="str">
        <f t="shared" si="624"/>
        <v/>
      </c>
      <c r="P6648" s="39" t="str">
        <f t="shared" si="623"/>
        <v/>
      </c>
      <c r="AC6648" s="42" t="str">
        <f>IF(B6648="","",VLOOKUP(B6648,[2]Formula!B:C,2,0))</f>
        <v/>
      </c>
      <c r="AD6648" s="43" t="str">
        <f t="shared" si="621"/>
        <v/>
      </c>
    </row>
    <row r="6649" spans="1:30" x14ac:dyDescent="0.25">
      <c r="A6649" s="64"/>
      <c r="B6649" s="64"/>
      <c r="C6649" s="66"/>
      <c r="D6649" s="67"/>
      <c r="E6649" s="64"/>
      <c r="F6649" s="64"/>
      <c r="G6649" s="37" t="str">
        <f>IF(E6649="","",IF(OR(E6649="Project Management",E6649="Project Support",E6649="Sprint Management",E6649="Sprint Support"),"NA",ROUND((((VLOOKUP(AD6649,[2]Formula!V:X,3,0)))-SUMIF(AD:AD,AD6649,H:H)),2)))</f>
        <v/>
      </c>
      <c r="H6649" s="71"/>
      <c r="I6649" s="72"/>
      <c r="J6649" s="72"/>
      <c r="K6649" s="38" t="str">
        <f>IF(E6649="","",IF(OR(E6649="Project Management",E6649="Project Support",E6649="Sprint Management",E6649="Sprint Support"),"NA",(((SUMIF(AD:AD,AD6649,H:H)/VLOOKUP(AD6649,[2]Formula!V:X,3,0))*VLOOKUP(AD6649,[2]Formula!V:X,2,0))*H6649)/SUMIF(AD:AD,AD6649,H:H)))</f>
        <v/>
      </c>
      <c r="L6649" s="38" t="str">
        <f t="shared" si="619"/>
        <v/>
      </c>
      <c r="M6649" s="38" t="str">
        <f t="shared" si="620"/>
        <v/>
      </c>
      <c r="N6649" s="38" t="str">
        <f t="shared" si="622"/>
        <v/>
      </c>
      <c r="O6649" s="38" t="str">
        <f t="shared" si="624"/>
        <v/>
      </c>
      <c r="P6649" s="39" t="str">
        <f t="shared" si="623"/>
        <v/>
      </c>
      <c r="AC6649" s="42" t="str">
        <f>IF(B6649="","",VLOOKUP(B6649,[2]Formula!B:C,2,0))</f>
        <v/>
      </c>
      <c r="AD6649" s="43" t="str">
        <f t="shared" si="621"/>
        <v/>
      </c>
    </row>
    <row r="6650" spans="1:30" x14ac:dyDescent="0.25">
      <c r="A6650" s="64"/>
      <c r="B6650" s="64"/>
      <c r="C6650" s="66"/>
      <c r="D6650" s="67"/>
      <c r="E6650" s="64"/>
      <c r="F6650" s="64"/>
      <c r="G6650" s="37" t="str">
        <f>IF(E6650="","",IF(OR(E6650="Project Management",E6650="Project Support",E6650="Sprint Management",E6650="Sprint Support"),"NA",ROUND((((VLOOKUP(AD6650,[2]Formula!V:X,3,0)))-SUMIF(AD:AD,AD6650,H:H)),2)))</f>
        <v/>
      </c>
      <c r="H6650" s="71"/>
      <c r="I6650" s="72"/>
      <c r="J6650" s="72"/>
      <c r="K6650" s="38" t="str">
        <f>IF(E6650="","",IF(OR(E6650="Project Management",E6650="Project Support",E6650="Sprint Management",E6650="Sprint Support"),"NA",(((SUMIF(AD:AD,AD6650,H:H)/VLOOKUP(AD6650,[2]Formula!V:X,3,0))*VLOOKUP(AD6650,[2]Formula!V:X,2,0))*H6650)/SUMIF(AD:AD,AD6650,H:H)))</f>
        <v/>
      </c>
      <c r="L6650" s="38" t="str">
        <f t="shared" si="619"/>
        <v/>
      </c>
      <c r="M6650" s="38" t="str">
        <f t="shared" si="620"/>
        <v/>
      </c>
      <c r="N6650" s="38" t="str">
        <f t="shared" si="622"/>
        <v/>
      </c>
      <c r="O6650" s="38" t="str">
        <f t="shared" si="624"/>
        <v/>
      </c>
      <c r="P6650" s="39" t="str">
        <f t="shared" si="623"/>
        <v/>
      </c>
      <c r="AC6650" s="42" t="str">
        <f>IF(B6650="","",VLOOKUP(B6650,[2]Formula!B:C,2,0))</f>
        <v/>
      </c>
      <c r="AD6650" s="43" t="str">
        <f t="shared" si="621"/>
        <v/>
      </c>
    </row>
    <row r="6651" spans="1:30" x14ac:dyDescent="0.25">
      <c r="A6651" s="64"/>
      <c r="B6651" s="64"/>
      <c r="C6651" s="66"/>
      <c r="D6651" s="67"/>
      <c r="E6651" s="64"/>
      <c r="F6651" s="64"/>
      <c r="G6651" s="37" t="str">
        <f>IF(E6651="","",IF(OR(E6651="Project Management",E6651="Project Support",E6651="Sprint Management",E6651="Sprint Support"),"NA",ROUND((((VLOOKUP(AD6651,[2]Formula!V:X,3,0)))-SUMIF(AD:AD,AD6651,H:H)),2)))</f>
        <v/>
      </c>
      <c r="H6651" s="71"/>
      <c r="I6651" s="72"/>
      <c r="J6651" s="72"/>
      <c r="K6651" s="38" t="str">
        <f>IF(E6651="","",IF(OR(E6651="Project Management",E6651="Project Support",E6651="Sprint Management",E6651="Sprint Support"),"NA",(((SUMIF(AD:AD,AD6651,H:H)/VLOOKUP(AD6651,[2]Formula!V:X,3,0))*VLOOKUP(AD6651,[2]Formula!V:X,2,0))*H6651)/SUMIF(AD:AD,AD6651,H:H)))</f>
        <v/>
      </c>
      <c r="L6651" s="38" t="str">
        <f t="shared" si="619"/>
        <v/>
      </c>
      <c r="M6651" s="38" t="str">
        <f t="shared" si="620"/>
        <v/>
      </c>
      <c r="N6651" s="38" t="str">
        <f t="shared" si="622"/>
        <v/>
      </c>
      <c r="O6651" s="38" t="str">
        <f t="shared" si="624"/>
        <v/>
      </c>
      <c r="P6651" s="39" t="str">
        <f t="shared" si="623"/>
        <v/>
      </c>
      <c r="AC6651" s="42" t="str">
        <f>IF(B6651="","",VLOOKUP(B6651,[2]Formula!B:C,2,0))</f>
        <v/>
      </c>
      <c r="AD6651" s="43" t="str">
        <f t="shared" si="621"/>
        <v/>
      </c>
    </row>
    <row r="6652" spans="1:30" x14ac:dyDescent="0.25">
      <c r="A6652" s="64"/>
      <c r="B6652" s="64"/>
      <c r="C6652" s="66"/>
      <c r="D6652" s="67"/>
      <c r="E6652" s="64"/>
      <c r="F6652" s="64"/>
      <c r="G6652" s="37" t="str">
        <f>IF(E6652="","",IF(OR(E6652="Project Management",E6652="Project Support",E6652="Sprint Management",E6652="Sprint Support"),"NA",ROUND((((VLOOKUP(AD6652,[2]Formula!V:X,3,0)))-SUMIF(AD:AD,AD6652,H:H)),2)))</f>
        <v/>
      </c>
      <c r="H6652" s="71"/>
      <c r="I6652" s="72"/>
      <c r="J6652" s="72"/>
      <c r="K6652" s="38" t="str">
        <f>IF(E6652="","",IF(OR(E6652="Project Management",E6652="Project Support",E6652="Sprint Management",E6652="Sprint Support"),"NA",(((SUMIF(AD:AD,AD6652,H:H)/VLOOKUP(AD6652,[2]Formula!V:X,3,0))*VLOOKUP(AD6652,[2]Formula!V:X,2,0))*H6652)/SUMIF(AD:AD,AD6652,H:H)))</f>
        <v/>
      </c>
      <c r="L6652" s="38" t="str">
        <f t="shared" si="619"/>
        <v/>
      </c>
      <c r="M6652" s="38" t="str">
        <f t="shared" si="620"/>
        <v/>
      </c>
      <c r="N6652" s="38" t="str">
        <f t="shared" si="622"/>
        <v/>
      </c>
      <c r="O6652" s="38" t="str">
        <f t="shared" si="624"/>
        <v/>
      </c>
      <c r="P6652" s="39" t="str">
        <f t="shared" si="623"/>
        <v/>
      </c>
      <c r="AC6652" s="42" t="str">
        <f>IF(B6652="","",VLOOKUP(B6652,[2]Formula!B:C,2,0))</f>
        <v/>
      </c>
      <c r="AD6652" s="43" t="str">
        <f t="shared" si="621"/>
        <v/>
      </c>
    </row>
    <row r="6653" spans="1:30" x14ac:dyDescent="0.25">
      <c r="A6653" s="64"/>
      <c r="B6653" s="64"/>
      <c r="C6653" s="66"/>
      <c r="D6653" s="67"/>
      <c r="E6653" s="64"/>
      <c r="F6653" s="64"/>
      <c r="G6653" s="37" t="str">
        <f>IF(E6653="","",IF(OR(E6653="Project Management",E6653="Project Support",E6653="Sprint Management",E6653="Sprint Support"),"NA",ROUND((((VLOOKUP(AD6653,[2]Formula!V:X,3,0)))-SUMIF(AD:AD,AD6653,H:H)),2)))</f>
        <v/>
      </c>
      <c r="H6653" s="71"/>
      <c r="I6653" s="72"/>
      <c r="J6653" s="72"/>
      <c r="K6653" s="38" t="str">
        <f>IF(E6653="","",IF(OR(E6653="Project Management",E6653="Project Support",E6653="Sprint Management",E6653="Sprint Support"),"NA",(((SUMIF(AD:AD,AD6653,H:H)/VLOOKUP(AD6653,[2]Formula!V:X,3,0))*VLOOKUP(AD6653,[2]Formula!V:X,2,0))*H6653)/SUMIF(AD:AD,AD6653,H:H)))</f>
        <v/>
      </c>
      <c r="L6653" s="38" t="str">
        <f t="shared" si="619"/>
        <v/>
      </c>
      <c r="M6653" s="38" t="str">
        <f t="shared" si="620"/>
        <v/>
      </c>
      <c r="N6653" s="38" t="str">
        <f t="shared" si="622"/>
        <v/>
      </c>
      <c r="O6653" s="38" t="str">
        <f t="shared" si="624"/>
        <v/>
      </c>
      <c r="P6653" s="39" t="str">
        <f t="shared" si="623"/>
        <v/>
      </c>
      <c r="AC6653" s="42" t="str">
        <f>IF(B6653="","",VLOOKUP(B6653,[2]Formula!B:C,2,0))</f>
        <v/>
      </c>
      <c r="AD6653" s="43" t="str">
        <f t="shared" si="621"/>
        <v/>
      </c>
    </row>
    <row r="6654" spans="1:30" x14ac:dyDescent="0.25">
      <c r="A6654" s="64"/>
      <c r="B6654" s="64"/>
      <c r="C6654" s="66"/>
      <c r="D6654" s="67"/>
      <c r="E6654" s="64"/>
      <c r="F6654" s="64"/>
      <c r="G6654" s="37" t="str">
        <f>IF(E6654="","",IF(OR(E6654="Project Management",E6654="Project Support",E6654="Sprint Management",E6654="Sprint Support"),"NA",ROUND((((VLOOKUP(AD6654,[2]Formula!V:X,3,0)))-SUMIF(AD:AD,AD6654,H:H)),2)))</f>
        <v/>
      </c>
      <c r="H6654" s="71"/>
      <c r="I6654" s="72"/>
      <c r="J6654" s="72"/>
      <c r="K6654" s="38" t="str">
        <f>IF(E6654="","",IF(OR(E6654="Project Management",E6654="Project Support",E6654="Sprint Management",E6654="Sprint Support"),"NA",(((SUMIF(AD:AD,AD6654,H:H)/VLOOKUP(AD6654,[2]Formula!V:X,3,0))*VLOOKUP(AD6654,[2]Formula!V:X,2,0))*H6654)/SUMIF(AD:AD,AD6654,H:H)))</f>
        <v/>
      </c>
      <c r="L6654" s="38" t="str">
        <f t="shared" si="619"/>
        <v/>
      </c>
      <c r="M6654" s="38" t="str">
        <f t="shared" si="620"/>
        <v/>
      </c>
      <c r="N6654" s="38" t="str">
        <f t="shared" si="622"/>
        <v/>
      </c>
      <c r="O6654" s="38" t="str">
        <f t="shared" si="624"/>
        <v/>
      </c>
      <c r="P6654" s="39" t="str">
        <f t="shared" si="623"/>
        <v/>
      </c>
      <c r="AC6654" s="42" t="str">
        <f>IF(B6654="","",VLOOKUP(B6654,[2]Formula!B:C,2,0))</f>
        <v/>
      </c>
      <c r="AD6654" s="43" t="str">
        <f t="shared" si="621"/>
        <v/>
      </c>
    </row>
    <row r="6655" spans="1:30" x14ac:dyDescent="0.25">
      <c r="A6655" s="64"/>
      <c r="B6655" s="64"/>
      <c r="C6655" s="66"/>
      <c r="D6655" s="67"/>
      <c r="E6655" s="64"/>
      <c r="F6655" s="64"/>
      <c r="G6655" s="37" t="str">
        <f>IF(E6655="","",IF(OR(E6655="Project Management",E6655="Project Support",E6655="Sprint Management",E6655="Sprint Support"),"NA",ROUND((((VLOOKUP(AD6655,[2]Formula!V:X,3,0)))-SUMIF(AD:AD,AD6655,H:H)),2)))</f>
        <v/>
      </c>
      <c r="H6655" s="71"/>
      <c r="I6655" s="72"/>
      <c r="J6655" s="72"/>
      <c r="K6655" s="38" t="str">
        <f>IF(E6655="","",IF(OR(E6655="Project Management",E6655="Project Support",E6655="Sprint Management",E6655="Sprint Support"),"NA",(((SUMIF(AD:AD,AD6655,H:H)/VLOOKUP(AD6655,[2]Formula!V:X,3,0))*VLOOKUP(AD6655,[2]Formula!V:X,2,0))*H6655)/SUMIF(AD:AD,AD6655,H:H)))</f>
        <v/>
      </c>
      <c r="L6655" s="38" t="str">
        <f t="shared" si="619"/>
        <v/>
      </c>
      <c r="M6655" s="38" t="str">
        <f t="shared" si="620"/>
        <v/>
      </c>
      <c r="N6655" s="38" t="str">
        <f t="shared" si="622"/>
        <v/>
      </c>
      <c r="O6655" s="38" t="str">
        <f t="shared" si="624"/>
        <v/>
      </c>
      <c r="P6655" s="39" t="str">
        <f t="shared" si="623"/>
        <v/>
      </c>
      <c r="AC6655" s="42" t="str">
        <f>IF(B6655="","",VLOOKUP(B6655,[2]Formula!B:C,2,0))</f>
        <v/>
      </c>
      <c r="AD6655" s="43" t="str">
        <f t="shared" si="621"/>
        <v/>
      </c>
    </row>
    <row r="6656" spans="1:30" x14ac:dyDescent="0.25">
      <c r="A6656" s="64"/>
      <c r="B6656" s="64"/>
      <c r="C6656" s="66"/>
      <c r="D6656" s="67"/>
      <c r="E6656" s="64"/>
      <c r="F6656" s="64"/>
      <c r="G6656" s="37" t="str">
        <f>IF(E6656="","",IF(OR(E6656="Project Management",E6656="Project Support",E6656="Sprint Management",E6656="Sprint Support"),"NA",ROUND((((VLOOKUP(AD6656,[2]Formula!V:X,3,0)))-SUMIF(AD:AD,AD6656,H:H)),2)))</f>
        <v/>
      </c>
      <c r="H6656" s="71"/>
      <c r="I6656" s="72"/>
      <c r="J6656" s="72"/>
      <c r="K6656" s="38" t="str">
        <f>IF(E6656="","",IF(OR(E6656="Project Management",E6656="Project Support",E6656="Sprint Management",E6656="Sprint Support"),"NA",(((SUMIF(AD:AD,AD6656,H:H)/VLOOKUP(AD6656,[2]Formula!V:X,3,0))*VLOOKUP(AD6656,[2]Formula!V:X,2,0))*H6656)/SUMIF(AD:AD,AD6656,H:H)))</f>
        <v/>
      </c>
      <c r="L6656" s="38" t="str">
        <f t="shared" si="619"/>
        <v/>
      </c>
      <c r="M6656" s="38" t="str">
        <f t="shared" si="620"/>
        <v/>
      </c>
      <c r="N6656" s="38" t="str">
        <f t="shared" si="622"/>
        <v/>
      </c>
      <c r="O6656" s="38" t="str">
        <f t="shared" si="624"/>
        <v/>
      </c>
      <c r="P6656" s="39" t="str">
        <f t="shared" si="623"/>
        <v/>
      </c>
      <c r="AC6656" s="42" t="str">
        <f>IF(B6656="","",VLOOKUP(B6656,[2]Formula!B:C,2,0))</f>
        <v/>
      </c>
      <c r="AD6656" s="43" t="str">
        <f t="shared" si="621"/>
        <v/>
      </c>
    </row>
    <row r="6657" spans="1:30" x14ac:dyDescent="0.25">
      <c r="A6657" s="64"/>
      <c r="B6657" s="64"/>
      <c r="C6657" s="66"/>
      <c r="D6657" s="67"/>
      <c r="E6657" s="64"/>
      <c r="F6657" s="64"/>
      <c r="G6657" s="37" t="str">
        <f>IF(E6657="","",IF(OR(E6657="Project Management",E6657="Project Support",E6657="Sprint Management",E6657="Sprint Support"),"NA",ROUND((((VLOOKUP(AD6657,[2]Formula!V:X,3,0)))-SUMIF(AD:AD,AD6657,H:H)),2)))</f>
        <v/>
      </c>
      <c r="H6657" s="71"/>
      <c r="I6657" s="72"/>
      <c r="J6657" s="72"/>
      <c r="K6657" s="38" t="str">
        <f>IF(E6657="","",IF(OR(E6657="Project Management",E6657="Project Support",E6657="Sprint Management",E6657="Sprint Support"),"NA",(((SUMIF(AD:AD,AD6657,H:H)/VLOOKUP(AD6657,[2]Formula!V:X,3,0))*VLOOKUP(AD6657,[2]Formula!V:X,2,0))*H6657)/SUMIF(AD:AD,AD6657,H:H)))</f>
        <v/>
      </c>
      <c r="L6657" s="38" t="str">
        <f t="shared" si="619"/>
        <v/>
      </c>
      <c r="M6657" s="38" t="str">
        <f t="shared" si="620"/>
        <v/>
      </c>
      <c r="N6657" s="38" t="str">
        <f t="shared" si="622"/>
        <v/>
      </c>
      <c r="O6657" s="38" t="str">
        <f t="shared" si="624"/>
        <v/>
      </c>
      <c r="P6657" s="39" t="str">
        <f t="shared" si="623"/>
        <v/>
      </c>
      <c r="AC6657" s="42" t="str">
        <f>IF(B6657="","",VLOOKUP(B6657,[2]Formula!B:C,2,0))</f>
        <v/>
      </c>
      <c r="AD6657" s="43" t="str">
        <f t="shared" si="621"/>
        <v/>
      </c>
    </row>
    <row r="6658" spans="1:30" x14ac:dyDescent="0.25">
      <c r="A6658" s="64"/>
      <c r="B6658" s="64"/>
      <c r="C6658" s="66"/>
      <c r="D6658" s="67"/>
      <c r="E6658" s="64"/>
      <c r="F6658" s="64"/>
      <c r="G6658" s="37" t="str">
        <f>IF(E6658="","",IF(OR(E6658="Project Management",E6658="Project Support",E6658="Sprint Management",E6658="Sprint Support"),"NA",ROUND((((VLOOKUP(AD6658,[2]Formula!V:X,3,0)))-SUMIF(AD:AD,AD6658,H:H)),2)))</f>
        <v/>
      </c>
      <c r="H6658" s="71"/>
      <c r="I6658" s="72"/>
      <c r="J6658" s="72"/>
      <c r="K6658" s="38" t="str">
        <f>IF(E6658="","",IF(OR(E6658="Project Management",E6658="Project Support",E6658="Sprint Management",E6658="Sprint Support"),"NA",(((SUMIF(AD:AD,AD6658,H:H)/VLOOKUP(AD6658,[2]Formula!V:X,3,0))*VLOOKUP(AD6658,[2]Formula!V:X,2,0))*H6658)/SUMIF(AD:AD,AD6658,H:H)))</f>
        <v/>
      </c>
      <c r="L6658" s="38" t="str">
        <f t="shared" ref="L6658:L6721" si="625">IFERROR(IF(K6658="NA",(H6658/I6658),(K6658/I6658)),"")</f>
        <v/>
      </c>
      <c r="M6658" s="38" t="str">
        <f t="shared" ref="M6658:M6721" si="626">IFERROR(IF(K6658="NA",1,(K6658/H6658)),"")</f>
        <v/>
      </c>
      <c r="N6658" s="38" t="str">
        <f t="shared" si="622"/>
        <v/>
      </c>
      <c r="O6658" s="38" t="str">
        <f t="shared" si="624"/>
        <v/>
      </c>
      <c r="P6658" s="39" t="str">
        <f t="shared" si="623"/>
        <v/>
      </c>
      <c r="AC6658" s="42" t="str">
        <f>IF(B6658="","",VLOOKUP(B6658,[2]Formula!B:C,2,0))</f>
        <v/>
      </c>
      <c r="AD6658" s="43" t="str">
        <f t="shared" ref="AD6658:AD6721" si="627">IF(B6658="","",CONCATENATE(B6658,"_",E6658))</f>
        <v/>
      </c>
    </row>
    <row r="6659" spans="1:30" x14ac:dyDescent="0.25">
      <c r="A6659" s="64"/>
      <c r="B6659" s="64"/>
      <c r="C6659" s="66"/>
      <c r="D6659" s="67"/>
      <c r="E6659" s="64"/>
      <c r="F6659" s="64"/>
      <c r="G6659" s="37" t="str">
        <f>IF(E6659="","",IF(OR(E6659="Project Management",E6659="Project Support",E6659="Sprint Management",E6659="Sprint Support"),"NA",ROUND((((VLOOKUP(AD6659,[2]Formula!V:X,3,0)))-SUMIF(AD:AD,AD6659,H:H)),2)))</f>
        <v/>
      </c>
      <c r="H6659" s="71"/>
      <c r="I6659" s="72"/>
      <c r="J6659" s="72"/>
      <c r="K6659" s="38" t="str">
        <f>IF(E6659="","",IF(OR(E6659="Project Management",E6659="Project Support",E6659="Sprint Management",E6659="Sprint Support"),"NA",(((SUMIF(AD:AD,AD6659,H:H)/VLOOKUP(AD6659,[2]Formula!V:X,3,0))*VLOOKUP(AD6659,[2]Formula!V:X,2,0))*H6659)/SUMIF(AD:AD,AD6659,H:H)))</f>
        <v/>
      </c>
      <c r="L6659" s="38" t="str">
        <f t="shared" si="625"/>
        <v/>
      </c>
      <c r="M6659" s="38" t="str">
        <f t="shared" si="626"/>
        <v/>
      </c>
      <c r="N6659" s="38" t="str">
        <f t="shared" ref="N6659:N6722" si="628">IFERROR(((L6659-M6659)/M6659)*100,"")</f>
        <v/>
      </c>
      <c r="O6659" s="38" t="str">
        <f t="shared" si="624"/>
        <v/>
      </c>
      <c r="P6659" s="39" t="str">
        <f t="shared" ref="P6659:P6722" si="629">IF(O6659="","",1)</f>
        <v/>
      </c>
      <c r="AC6659" s="42" t="str">
        <f>IF(B6659="","",VLOOKUP(B6659,[2]Formula!B:C,2,0))</f>
        <v/>
      </c>
      <c r="AD6659" s="43" t="str">
        <f t="shared" si="627"/>
        <v/>
      </c>
    </row>
    <row r="6660" spans="1:30" x14ac:dyDescent="0.25">
      <c r="A6660" s="64"/>
      <c r="B6660" s="64"/>
      <c r="C6660" s="66"/>
      <c r="D6660" s="67"/>
      <c r="E6660" s="64"/>
      <c r="F6660" s="64"/>
      <c r="G6660" s="37" t="str">
        <f>IF(E6660="","",IF(OR(E6660="Project Management",E6660="Project Support",E6660="Sprint Management",E6660="Sprint Support"),"NA",ROUND((((VLOOKUP(AD6660,[2]Formula!V:X,3,0)))-SUMIF(AD:AD,AD6660,H:H)),2)))</f>
        <v/>
      </c>
      <c r="H6660" s="71"/>
      <c r="I6660" s="72"/>
      <c r="J6660" s="72"/>
      <c r="K6660" s="38" t="str">
        <f>IF(E6660="","",IF(OR(E6660="Project Management",E6660="Project Support",E6660="Sprint Management",E6660="Sprint Support"),"NA",(((SUMIF(AD:AD,AD6660,H:H)/VLOOKUP(AD6660,[2]Formula!V:X,3,0))*VLOOKUP(AD6660,[2]Formula!V:X,2,0))*H6660)/SUMIF(AD:AD,AD6660,H:H)))</f>
        <v/>
      </c>
      <c r="L6660" s="38" t="str">
        <f t="shared" si="625"/>
        <v/>
      </c>
      <c r="M6660" s="38" t="str">
        <f t="shared" si="626"/>
        <v/>
      </c>
      <c r="N6660" s="38" t="str">
        <f t="shared" si="628"/>
        <v/>
      </c>
      <c r="O6660" s="38" t="str">
        <f t="shared" si="624"/>
        <v/>
      </c>
      <c r="P6660" s="39" t="str">
        <f t="shared" si="629"/>
        <v/>
      </c>
      <c r="AC6660" s="42" t="str">
        <f>IF(B6660="","",VLOOKUP(B6660,[2]Formula!B:C,2,0))</f>
        <v/>
      </c>
      <c r="AD6660" s="43" t="str">
        <f t="shared" si="627"/>
        <v/>
      </c>
    </row>
    <row r="6661" spans="1:30" x14ac:dyDescent="0.25">
      <c r="A6661" s="64"/>
      <c r="B6661" s="64"/>
      <c r="C6661" s="66"/>
      <c r="D6661" s="67"/>
      <c r="E6661" s="64"/>
      <c r="F6661" s="64"/>
      <c r="G6661" s="37" t="str">
        <f>IF(E6661="","",IF(OR(E6661="Project Management",E6661="Project Support",E6661="Sprint Management",E6661="Sprint Support"),"NA",ROUND((((VLOOKUP(AD6661,[2]Formula!V:X,3,0)))-SUMIF(AD:AD,AD6661,H:H)),2)))</f>
        <v/>
      </c>
      <c r="H6661" s="71"/>
      <c r="I6661" s="72"/>
      <c r="J6661" s="72"/>
      <c r="K6661" s="38" t="str">
        <f>IF(E6661="","",IF(OR(E6661="Project Management",E6661="Project Support",E6661="Sprint Management",E6661="Sprint Support"),"NA",(((SUMIF(AD:AD,AD6661,H:H)/VLOOKUP(AD6661,[2]Formula!V:X,3,0))*VLOOKUP(AD6661,[2]Formula!V:X,2,0))*H6661)/SUMIF(AD:AD,AD6661,H:H)))</f>
        <v/>
      </c>
      <c r="L6661" s="38" t="str">
        <f t="shared" si="625"/>
        <v/>
      </c>
      <c r="M6661" s="38" t="str">
        <f t="shared" si="626"/>
        <v/>
      </c>
      <c r="N6661" s="38" t="str">
        <f t="shared" si="628"/>
        <v/>
      </c>
      <c r="O6661" s="38" t="str">
        <f t="shared" si="624"/>
        <v/>
      </c>
      <c r="P6661" s="39" t="str">
        <f t="shared" si="629"/>
        <v/>
      </c>
      <c r="AC6661" s="42" t="str">
        <f>IF(B6661="","",VLOOKUP(B6661,[2]Formula!B:C,2,0))</f>
        <v/>
      </c>
      <c r="AD6661" s="43" t="str">
        <f t="shared" si="627"/>
        <v/>
      </c>
    </row>
    <row r="6662" spans="1:30" x14ac:dyDescent="0.25">
      <c r="A6662" s="64"/>
      <c r="B6662" s="64"/>
      <c r="C6662" s="66"/>
      <c r="D6662" s="67"/>
      <c r="E6662" s="64"/>
      <c r="F6662" s="64"/>
      <c r="G6662" s="37" t="str">
        <f>IF(E6662="","",IF(OR(E6662="Project Management",E6662="Project Support",E6662="Sprint Management",E6662="Sprint Support"),"NA",ROUND((((VLOOKUP(AD6662,[2]Formula!V:X,3,0)))-SUMIF(AD:AD,AD6662,H:H)),2)))</f>
        <v/>
      </c>
      <c r="H6662" s="71"/>
      <c r="I6662" s="72"/>
      <c r="J6662" s="72"/>
      <c r="K6662" s="38" t="str">
        <f>IF(E6662="","",IF(OR(E6662="Project Management",E6662="Project Support",E6662="Sprint Management",E6662="Sprint Support"),"NA",(((SUMIF(AD:AD,AD6662,H:H)/VLOOKUP(AD6662,[2]Formula!V:X,3,0))*VLOOKUP(AD6662,[2]Formula!V:X,2,0))*H6662)/SUMIF(AD:AD,AD6662,H:H)))</f>
        <v/>
      </c>
      <c r="L6662" s="38" t="str">
        <f t="shared" si="625"/>
        <v/>
      </c>
      <c r="M6662" s="38" t="str">
        <f t="shared" si="626"/>
        <v/>
      </c>
      <c r="N6662" s="38" t="str">
        <f t="shared" si="628"/>
        <v/>
      </c>
      <c r="O6662" s="38" t="str">
        <f t="shared" si="624"/>
        <v/>
      </c>
      <c r="P6662" s="39" t="str">
        <f t="shared" si="629"/>
        <v/>
      </c>
      <c r="AC6662" s="42" t="str">
        <f>IF(B6662="","",VLOOKUP(B6662,[2]Formula!B:C,2,0))</f>
        <v/>
      </c>
      <c r="AD6662" s="43" t="str">
        <f t="shared" si="627"/>
        <v/>
      </c>
    </row>
    <row r="6663" spans="1:30" x14ac:dyDescent="0.25">
      <c r="A6663" s="64"/>
      <c r="B6663" s="64"/>
      <c r="C6663" s="66"/>
      <c r="D6663" s="67"/>
      <c r="E6663" s="64"/>
      <c r="F6663" s="64"/>
      <c r="G6663" s="37" t="str">
        <f>IF(E6663="","",IF(OR(E6663="Project Management",E6663="Project Support",E6663="Sprint Management",E6663="Sprint Support"),"NA",ROUND((((VLOOKUP(AD6663,[2]Formula!V:X,3,0)))-SUMIF(AD:AD,AD6663,H:H)),2)))</f>
        <v/>
      </c>
      <c r="H6663" s="71"/>
      <c r="I6663" s="72"/>
      <c r="J6663" s="72"/>
      <c r="K6663" s="38" t="str">
        <f>IF(E6663="","",IF(OR(E6663="Project Management",E6663="Project Support",E6663="Sprint Management",E6663="Sprint Support"),"NA",(((SUMIF(AD:AD,AD6663,H:H)/VLOOKUP(AD6663,[2]Formula!V:X,3,0))*VLOOKUP(AD6663,[2]Formula!V:X,2,0))*H6663)/SUMIF(AD:AD,AD6663,H:H)))</f>
        <v/>
      </c>
      <c r="L6663" s="38" t="str">
        <f t="shared" si="625"/>
        <v/>
      </c>
      <c r="M6663" s="38" t="str">
        <f t="shared" si="626"/>
        <v/>
      </c>
      <c r="N6663" s="38" t="str">
        <f t="shared" si="628"/>
        <v/>
      </c>
      <c r="O6663" s="38" t="str">
        <f t="shared" si="624"/>
        <v/>
      </c>
      <c r="P6663" s="39" t="str">
        <f t="shared" si="629"/>
        <v/>
      </c>
      <c r="AC6663" s="42" t="str">
        <f>IF(B6663="","",VLOOKUP(B6663,[2]Formula!B:C,2,0))</f>
        <v/>
      </c>
      <c r="AD6663" s="43" t="str">
        <f t="shared" si="627"/>
        <v/>
      </c>
    </row>
    <row r="6664" spans="1:30" x14ac:dyDescent="0.25">
      <c r="A6664" s="64"/>
      <c r="B6664" s="64"/>
      <c r="C6664" s="66"/>
      <c r="D6664" s="67"/>
      <c r="E6664" s="64"/>
      <c r="F6664" s="64"/>
      <c r="G6664" s="37" t="str">
        <f>IF(E6664="","",IF(OR(E6664="Project Management",E6664="Project Support",E6664="Sprint Management",E6664="Sprint Support"),"NA",ROUND((((VLOOKUP(AD6664,[2]Formula!V:X,3,0)))-SUMIF(AD:AD,AD6664,H:H)),2)))</f>
        <v/>
      </c>
      <c r="H6664" s="71"/>
      <c r="I6664" s="72"/>
      <c r="J6664" s="72"/>
      <c r="K6664" s="38" t="str">
        <f>IF(E6664="","",IF(OR(E6664="Project Management",E6664="Project Support",E6664="Sprint Management",E6664="Sprint Support"),"NA",(((SUMIF(AD:AD,AD6664,H:H)/VLOOKUP(AD6664,[2]Formula!V:X,3,0))*VLOOKUP(AD6664,[2]Formula!V:X,2,0))*H6664)/SUMIF(AD:AD,AD6664,H:H)))</f>
        <v/>
      </c>
      <c r="L6664" s="38" t="str">
        <f t="shared" si="625"/>
        <v/>
      </c>
      <c r="M6664" s="38" t="str">
        <f t="shared" si="626"/>
        <v/>
      </c>
      <c r="N6664" s="38" t="str">
        <f t="shared" si="628"/>
        <v/>
      </c>
      <c r="O6664" s="38" t="str">
        <f t="shared" si="624"/>
        <v/>
      </c>
      <c r="P6664" s="39" t="str">
        <f t="shared" si="629"/>
        <v/>
      </c>
      <c r="AC6664" s="42" t="str">
        <f>IF(B6664="","",VLOOKUP(B6664,[2]Formula!B:C,2,0))</f>
        <v/>
      </c>
      <c r="AD6664" s="43" t="str">
        <f t="shared" si="627"/>
        <v/>
      </c>
    </row>
    <row r="6665" spans="1:30" x14ac:dyDescent="0.25">
      <c r="A6665" s="64"/>
      <c r="B6665" s="64"/>
      <c r="C6665" s="66"/>
      <c r="D6665" s="67"/>
      <c r="E6665" s="64"/>
      <c r="F6665" s="64"/>
      <c r="G6665" s="37" t="str">
        <f>IF(E6665="","",IF(OR(E6665="Project Management",E6665="Project Support",E6665="Sprint Management",E6665="Sprint Support"),"NA",ROUND((((VLOOKUP(AD6665,[2]Formula!V:X,3,0)))-SUMIF(AD:AD,AD6665,H:H)),2)))</f>
        <v/>
      </c>
      <c r="H6665" s="71"/>
      <c r="I6665" s="72"/>
      <c r="J6665" s="72"/>
      <c r="K6665" s="38" t="str">
        <f>IF(E6665="","",IF(OR(E6665="Project Management",E6665="Project Support",E6665="Sprint Management",E6665="Sprint Support"),"NA",(((SUMIF(AD:AD,AD6665,H:H)/VLOOKUP(AD6665,[2]Formula!V:X,3,0))*VLOOKUP(AD6665,[2]Formula!V:X,2,0))*H6665)/SUMIF(AD:AD,AD6665,H:H)))</f>
        <v/>
      </c>
      <c r="L6665" s="38" t="str">
        <f t="shared" si="625"/>
        <v/>
      </c>
      <c r="M6665" s="38" t="str">
        <f t="shared" si="626"/>
        <v/>
      </c>
      <c r="N6665" s="38" t="str">
        <f t="shared" si="628"/>
        <v/>
      </c>
      <c r="O6665" s="38" t="str">
        <f t="shared" si="624"/>
        <v/>
      </c>
      <c r="P6665" s="39" t="str">
        <f t="shared" si="629"/>
        <v/>
      </c>
      <c r="AC6665" s="42" t="str">
        <f>IF(B6665="","",VLOOKUP(B6665,[2]Formula!B:C,2,0))</f>
        <v/>
      </c>
      <c r="AD6665" s="43" t="str">
        <f t="shared" si="627"/>
        <v/>
      </c>
    </row>
    <row r="6666" spans="1:30" x14ac:dyDescent="0.25">
      <c r="A6666" s="64"/>
      <c r="B6666" s="64"/>
      <c r="C6666" s="66"/>
      <c r="D6666" s="67"/>
      <c r="E6666" s="64"/>
      <c r="F6666" s="64"/>
      <c r="G6666" s="37" t="str">
        <f>IF(E6666="","",IF(OR(E6666="Project Management",E6666="Project Support",E6666="Sprint Management",E6666="Sprint Support"),"NA",ROUND((((VLOOKUP(AD6666,[2]Formula!V:X,3,0)))-SUMIF(AD:AD,AD6666,H:H)),2)))</f>
        <v/>
      </c>
      <c r="H6666" s="71"/>
      <c r="I6666" s="72"/>
      <c r="J6666" s="72"/>
      <c r="K6666" s="38" t="str">
        <f>IF(E6666="","",IF(OR(E6666="Project Management",E6666="Project Support",E6666="Sprint Management",E6666="Sprint Support"),"NA",(((SUMIF(AD:AD,AD6666,H:H)/VLOOKUP(AD6666,[2]Formula!V:X,3,0))*VLOOKUP(AD6666,[2]Formula!V:X,2,0))*H6666)/SUMIF(AD:AD,AD6666,H:H)))</f>
        <v/>
      </c>
      <c r="L6666" s="38" t="str">
        <f t="shared" si="625"/>
        <v/>
      </c>
      <c r="M6666" s="38" t="str">
        <f t="shared" si="626"/>
        <v/>
      </c>
      <c r="N6666" s="38" t="str">
        <f t="shared" si="628"/>
        <v/>
      </c>
      <c r="O6666" s="38" t="str">
        <f t="shared" si="624"/>
        <v/>
      </c>
      <c r="P6666" s="39" t="str">
        <f t="shared" si="629"/>
        <v/>
      </c>
      <c r="AC6666" s="42" t="str">
        <f>IF(B6666="","",VLOOKUP(B6666,[2]Formula!B:C,2,0))</f>
        <v/>
      </c>
      <c r="AD6666" s="43" t="str">
        <f t="shared" si="627"/>
        <v/>
      </c>
    </row>
    <row r="6667" spans="1:30" x14ac:dyDescent="0.25">
      <c r="A6667" s="64"/>
      <c r="B6667" s="64"/>
      <c r="C6667" s="66"/>
      <c r="D6667" s="67"/>
      <c r="E6667" s="64"/>
      <c r="F6667" s="64"/>
      <c r="G6667" s="37" t="str">
        <f>IF(E6667="","",IF(OR(E6667="Project Management",E6667="Project Support",E6667="Sprint Management",E6667="Sprint Support"),"NA",ROUND((((VLOOKUP(AD6667,[2]Formula!V:X,3,0)))-SUMIF(AD:AD,AD6667,H:H)),2)))</f>
        <v/>
      </c>
      <c r="H6667" s="71"/>
      <c r="I6667" s="72"/>
      <c r="J6667" s="72"/>
      <c r="K6667" s="38" t="str">
        <f>IF(E6667="","",IF(OR(E6667="Project Management",E6667="Project Support",E6667="Sprint Management",E6667="Sprint Support"),"NA",(((SUMIF(AD:AD,AD6667,H:H)/VLOOKUP(AD6667,[2]Formula!V:X,3,0))*VLOOKUP(AD6667,[2]Formula!V:X,2,0))*H6667)/SUMIF(AD:AD,AD6667,H:H)))</f>
        <v/>
      </c>
      <c r="L6667" s="38" t="str">
        <f t="shared" si="625"/>
        <v/>
      </c>
      <c r="M6667" s="38" t="str">
        <f t="shared" si="626"/>
        <v/>
      </c>
      <c r="N6667" s="38" t="str">
        <f t="shared" si="628"/>
        <v/>
      </c>
      <c r="O6667" s="38" t="str">
        <f t="shared" si="624"/>
        <v/>
      </c>
      <c r="P6667" s="39" t="str">
        <f t="shared" si="629"/>
        <v/>
      </c>
      <c r="AC6667" s="42" t="str">
        <f>IF(B6667="","",VLOOKUP(B6667,[2]Formula!B:C,2,0))</f>
        <v/>
      </c>
      <c r="AD6667" s="43" t="str">
        <f t="shared" si="627"/>
        <v/>
      </c>
    </row>
    <row r="6668" spans="1:30" x14ac:dyDescent="0.25">
      <c r="A6668" s="64"/>
      <c r="B6668" s="64"/>
      <c r="C6668" s="66"/>
      <c r="D6668" s="67"/>
      <c r="E6668" s="64"/>
      <c r="F6668" s="64"/>
      <c r="G6668" s="37" t="str">
        <f>IF(E6668="","",IF(OR(E6668="Project Management",E6668="Project Support",E6668="Sprint Management",E6668="Sprint Support"),"NA",ROUND((((VLOOKUP(AD6668,[2]Formula!V:X,3,0)))-SUMIF(AD:AD,AD6668,H:H)),2)))</f>
        <v/>
      </c>
      <c r="H6668" s="71"/>
      <c r="I6668" s="72"/>
      <c r="J6668" s="72"/>
      <c r="K6668" s="38" t="str">
        <f>IF(E6668="","",IF(OR(E6668="Project Management",E6668="Project Support",E6668="Sprint Management",E6668="Sprint Support"),"NA",(((SUMIF(AD:AD,AD6668,H:H)/VLOOKUP(AD6668,[2]Formula!V:X,3,0))*VLOOKUP(AD6668,[2]Formula!V:X,2,0))*H6668)/SUMIF(AD:AD,AD6668,H:H)))</f>
        <v/>
      </c>
      <c r="L6668" s="38" t="str">
        <f t="shared" si="625"/>
        <v/>
      </c>
      <c r="M6668" s="38" t="str">
        <f t="shared" si="626"/>
        <v/>
      </c>
      <c r="N6668" s="38" t="str">
        <f t="shared" si="628"/>
        <v/>
      </c>
      <c r="O6668" s="38" t="str">
        <f t="shared" si="624"/>
        <v/>
      </c>
      <c r="P6668" s="39" t="str">
        <f t="shared" si="629"/>
        <v/>
      </c>
      <c r="AC6668" s="42" t="str">
        <f>IF(B6668="","",VLOOKUP(B6668,[2]Formula!B:C,2,0))</f>
        <v/>
      </c>
      <c r="AD6668" s="43" t="str">
        <f t="shared" si="627"/>
        <v/>
      </c>
    </row>
    <row r="6669" spans="1:30" x14ac:dyDescent="0.25">
      <c r="A6669" s="64"/>
      <c r="B6669" s="64"/>
      <c r="C6669" s="66"/>
      <c r="D6669" s="67"/>
      <c r="E6669" s="64"/>
      <c r="F6669" s="64"/>
      <c r="G6669" s="37" t="str">
        <f>IF(E6669="","",IF(OR(E6669="Project Management",E6669="Project Support",E6669="Sprint Management",E6669="Sprint Support"),"NA",ROUND((((VLOOKUP(AD6669,[2]Formula!V:X,3,0)))-SUMIF(AD:AD,AD6669,H:H)),2)))</f>
        <v/>
      </c>
      <c r="H6669" s="71"/>
      <c r="I6669" s="72"/>
      <c r="J6669" s="72"/>
      <c r="K6669" s="38" t="str">
        <f>IF(E6669="","",IF(OR(E6669="Project Management",E6669="Project Support",E6669="Sprint Management",E6669="Sprint Support"),"NA",(((SUMIF(AD:AD,AD6669,H:H)/VLOOKUP(AD6669,[2]Formula!V:X,3,0))*VLOOKUP(AD6669,[2]Formula!V:X,2,0))*H6669)/SUMIF(AD:AD,AD6669,H:H)))</f>
        <v/>
      </c>
      <c r="L6669" s="38" t="str">
        <f t="shared" si="625"/>
        <v/>
      </c>
      <c r="M6669" s="38" t="str">
        <f t="shared" si="626"/>
        <v/>
      </c>
      <c r="N6669" s="38" t="str">
        <f t="shared" si="628"/>
        <v/>
      </c>
      <c r="O6669" s="38" t="str">
        <f t="shared" si="624"/>
        <v/>
      </c>
      <c r="P6669" s="39" t="str">
        <f t="shared" si="629"/>
        <v/>
      </c>
      <c r="AC6669" s="42" t="str">
        <f>IF(B6669="","",VLOOKUP(B6669,[2]Formula!B:C,2,0))</f>
        <v/>
      </c>
      <c r="AD6669" s="43" t="str">
        <f t="shared" si="627"/>
        <v/>
      </c>
    </row>
    <row r="6670" spans="1:30" x14ac:dyDescent="0.25">
      <c r="A6670" s="64"/>
      <c r="B6670" s="64"/>
      <c r="C6670" s="66"/>
      <c r="D6670" s="67"/>
      <c r="E6670" s="64"/>
      <c r="F6670" s="64"/>
      <c r="G6670" s="37" t="str">
        <f>IF(E6670="","",IF(OR(E6670="Project Management",E6670="Project Support",E6670="Sprint Management",E6670="Sprint Support"),"NA",ROUND((((VLOOKUP(AD6670,[2]Formula!V:X,3,0)))-SUMIF(AD:AD,AD6670,H:H)),2)))</f>
        <v/>
      </c>
      <c r="H6670" s="71"/>
      <c r="I6670" s="72"/>
      <c r="J6670" s="72"/>
      <c r="K6670" s="38" t="str">
        <f>IF(E6670="","",IF(OR(E6670="Project Management",E6670="Project Support",E6670="Sprint Management",E6670="Sprint Support"),"NA",(((SUMIF(AD:AD,AD6670,H:H)/VLOOKUP(AD6670,[2]Formula!V:X,3,0))*VLOOKUP(AD6670,[2]Formula!V:X,2,0))*H6670)/SUMIF(AD:AD,AD6670,H:H)))</f>
        <v/>
      </c>
      <c r="L6670" s="38" t="str">
        <f t="shared" si="625"/>
        <v/>
      </c>
      <c r="M6670" s="38" t="str">
        <f t="shared" si="626"/>
        <v/>
      </c>
      <c r="N6670" s="38" t="str">
        <f t="shared" si="628"/>
        <v/>
      </c>
      <c r="O6670" s="38" t="str">
        <f t="shared" si="624"/>
        <v/>
      </c>
      <c r="P6670" s="39" t="str">
        <f t="shared" si="629"/>
        <v/>
      </c>
      <c r="AC6670" s="42" t="str">
        <f>IF(B6670="","",VLOOKUP(B6670,[2]Formula!B:C,2,0))</f>
        <v/>
      </c>
      <c r="AD6670" s="43" t="str">
        <f t="shared" si="627"/>
        <v/>
      </c>
    </row>
    <row r="6671" spans="1:30" x14ac:dyDescent="0.25">
      <c r="A6671" s="64"/>
      <c r="B6671" s="64"/>
      <c r="C6671" s="66"/>
      <c r="D6671" s="67"/>
      <c r="E6671" s="64"/>
      <c r="F6671" s="64"/>
      <c r="G6671" s="37" t="str">
        <f>IF(E6671="","",IF(OR(E6671="Project Management",E6671="Project Support",E6671="Sprint Management",E6671="Sprint Support"),"NA",ROUND((((VLOOKUP(AD6671,[2]Formula!V:X,3,0)))-SUMIF(AD:AD,AD6671,H:H)),2)))</f>
        <v/>
      </c>
      <c r="H6671" s="71"/>
      <c r="I6671" s="72"/>
      <c r="J6671" s="72"/>
      <c r="K6671" s="38" t="str">
        <f>IF(E6671="","",IF(OR(E6671="Project Management",E6671="Project Support",E6671="Sprint Management",E6671="Sprint Support"),"NA",(((SUMIF(AD:AD,AD6671,H:H)/VLOOKUP(AD6671,[2]Formula!V:X,3,0))*VLOOKUP(AD6671,[2]Formula!V:X,2,0))*H6671)/SUMIF(AD:AD,AD6671,H:H)))</f>
        <v/>
      </c>
      <c r="L6671" s="38" t="str">
        <f t="shared" si="625"/>
        <v/>
      </c>
      <c r="M6671" s="38" t="str">
        <f t="shared" si="626"/>
        <v/>
      </c>
      <c r="N6671" s="38" t="str">
        <f t="shared" si="628"/>
        <v/>
      </c>
      <c r="O6671" s="38" t="str">
        <f t="shared" si="624"/>
        <v/>
      </c>
      <c r="P6671" s="39" t="str">
        <f t="shared" si="629"/>
        <v/>
      </c>
      <c r="AC6671" s="42" t="str">
        <f>IF(B6671="","",VLOOKUP(B6671,[2]Formula!B:C,2,0))</f>
        <v/>
      </c>
      <c r="AD6671" s="43" t="str">
        <f t="shared" si="627"/>
        <v/>
      </c>
    </row>
    <row r="6672" spans="1:30" x14ac:dyDescent="0.25">
      <c r="A6672" s="64"/>
      <c r="B6672" s="64"/>
      <c r="C6672" s="66"/>
      <c r="D6672" s="67"/>
      <c r="E6672" s="64"/>
      <c r="F6672" s="64"/>
      <c r="G6672" s="37" t="str">
        <f>IF(E6672="","",IF(OR(E6672="Project Management",E6672="Project Support",E6672="Sprint Management",E6672="Sprint Support"),"NA",ROUND((((VLOOKUP(AD6672,[2]Formula!V:X,3,0)))-SUMIF(AD:AD,AD6672,H:H)),2)))</f>
        <v/>
      </c>
      <c r="H6672" s="71"/>
      <c r="I6672" s="72"/>
      <c r="J6672" s="72"/>
      <c r="K6672" s="38" t="str">
        <f>IF(E6672="","",IF(OR(E6672="Project Management",E6672="Project Support",E6672="Sprint Management",E6672="Sprint Support"),"NA",(((SUMIF(AD:AD,AD6672,H:H)/VLOOKUP(AD6672,[2]Formula!V:X,3,0))*VLOOKUP(AD6672,[2]Formula!V:X,2,0))*H6672)/SUMIF(AD:AD,AD6672,H:H)))</f>
        <v/>
      </c>
      <c r="L6672" s="38" t="str">
        <f t="shared" si="625"/>
        <v/>
      </c>
      <c r="M6672" s="38" t="str">
        <f t="shared" si="626"/>
        <v/>
      </c>
      <c r="N6672" s="38" t="str">
        <f t="shared" si="628"/>
        <v/>
      </c>
      <c r="O6672" s="38" t="str">
        <f t="shared" si="624"/>
        <v/>
      </c>
      <c r="P6672" s="39" t="str">
        <f t="shared" si="629"/>
        <v/>
      </c>
      <c r="AC6672" s="42" t="str">
        <f>IF(B6672="","",VLOOKUP(B6672,[2]Formula!B:C,2,0))</f>
        <v/>
      </c>
      <c r="AD6672" s="43" t="str">
        <f t="shared" si="627"/>
        <v/>
      </c>
    </row>
    <row r="6673" spans="1:30" x14ac:dyDescent="0.25">
      <c r="A6673" s="64"/>
      <c r="B6673" s="64"/>
      <c r="C6673" s="66"/>
      <c r="D6673" s="67"/>
      <c r="E6673" s="64"/>
      <c r="F6673" s="64"/>
      <c r="G6673" s="37" t="str">
        <f>IF(E6673="","",IF(OR(E6673="Project Management",E6673="Project Support",E6673="Sprint Management",E6673="Sprint Support"),"NA",ROUND((((VLOOKUP(AD6673,[2]Formula!V:X,3,0)))-SUMIF(AD:AD,AD6673,H:H)),2)))</f>
        <v/>
      </c>
      <c r="H6673" s="71"/>
      <c r="I6673" s="72"/>
      <c r="J6673" s="72"/>
      <c r="K6673" s="38" t="str">
        <f>IF(E6673="","",IF(OR(E6673="Project Management",E6673="Project Support",E6673="Sprint Management",E6673="Sprint Support"),"NA",(((SUMIF(AD:AD,AD6673,H:H)/VLOOKUP(AD6673,[2]Formula!V:X,3,0))*VLOOKUP(AD6673,[2]Formula!V:X,2,0))*H6673)/SUMIF(AD:AD,AD6673,H:H)))</f>
        <v/>
      </c>
      <c r="L6673" s="38" t="str">
        <f t="shared" si="625"/>
        <v/>
      </c>
      <c r="M6673" s="38" t="str">
        <f t="shared" si="626"/>
        <v/>
      </c>
      <c r="N6673" s="38" t="str">
        <f t="shared" si="628"/>
        <v/>
      </c>
      <c r="O6673" s="38" t="str">
        <f t="shared" si="624"/>
        <v/>
      </c>
      <c r="P6673" s="39" t="str">
        <f t="shared" si="629"/>
        <v/>
      </c>
      <c r="AC6673" s="42" t="str">
        <f>IF(B6673="","",VLOOKUP(B6673,[2]Formula!B:C,2,0))</f>
        <v/>
      </c>
      <c r="AD6673" s="43" t="str">
        <f t="shared" si="627"/>
        <v/>
      </c>
    </row>
    <row r="6674" spans="1:30" x14ac:dyDescent="0.25">
      <c r="A6674" s="64"/>
      <c r="B6674" s="64"/>
      <c r="C6674" s="66"/>
      <c r="D6674" s="67"/>
      <c r="E6674" s="64"/>
      <c r="F6674" s="64"/>
      <c r="G6674" s="37" t="str">
        <f>IF(E6674="","",IF(OR(E6674="Project Management",E6674="Project Support",E6674="Sprint Management",E6674="Sprint Support"),"NA",ROUND((((VLOOKUP(AD6674,[2]Formula!V:X,3,0)))-SUMIF(AD:AD,AD6674,H:H)),2)))</f>
        <v/>
      </c>
      <c r="H6674" s="71"/>
      <c r="I6674" s="72"/>
      <c r="J6674" s="72"/>
      <c r="K6674" s="38" t="str">
        <f>IF(E6674="","",IF(OR(E6674="Project Management",E6674="Project Support",E6674="Sprint Management",E6674="Sprint Support"),"NA",(((SUMIF(AD:AD,AD6674,H:H)/VLOOKUP(AD6674,[2]Formula!V:X,3,0))*VLOOKUP(AD6674,[2]Formula!V:X,2,0))*H6674)/SUMIF(AD:AD,AD6674,H:H)))</f>
        <v/>
      </c>
      <c r="L6674" s="38" t="str">
        <f t="shared" si="625"/>
        <v/>
      </c>
      <c r="M6674" s="38" t="str">
        <f t="shared" si="626"/>
        <v/>
      </c>
      <c r="N6674" s="38" t="str">
        <f t="shared" si="628"/>
        <v/>
      </c>
      <c r="O6674" s="38" t="str">
        <f t="shared" si="624"/>
        <v/>
      </c>
      <c r="P6674" s="39" t="str">
        <f t="shared" si="629"/>
        <v/>
      </c>
      <c r="AC6674" s="42" t="str">
        <f>IF(B6674="","",VLOOKUP(B6674,[2]Formula!B:C,2,0))</f>
        <v/>
      </c>
      <c r="AD6674" s="43" t="str">
        <f t="shared" si="627"/>
        <v/>
      </c>
    </row>
    <row r="6675" spans="1:30" x14ac:dyDescent="0.25">
      <c r="A6675" s="64"/>
      <c r="B6675" s="64"/>
      <c r="C6675" s="66"/>
      <c r="D6675" s="67"/>
      <c r="E6675" s="64"/>
      <c r="F6675" s="64"/>
      <c r="G6675" s="37" t="str">
        <f>IF(E6675="","",IF(OR(E6675="Project Management",E6675="Project Support",E6675="Sprint Management",E6675="Sprint Support"),"NA",ROUND((((VLOOKUP(AD6675,[2]Formula!V:X,3,0)))-SUMIF(AD:AD,AD6675,H:H)),2)))</f>
        <v/>
      </c>
      <c r="H6675" s="71"/>
      <c r="I6675" s="72"/>
      <c r="J6675" s="72"/>
      <c r="K6675" s="38" t="str">
        <f>IF(E6675="","",IF(OR(E6675="Project Management",E6675="Project Support",E6675="Sprint Management",E6675="Sprint Support"),"NA",(((SUMIF(AD:AD,AD6675,H:H)/VLOOKUP(AD6675,[2]Formula!V:X,3,0))*VLOOKUP(AD6675,[2]Formula!V:X,2,0))*H6675)/SUMIF(AD:AD,AD6675,H:H)))</f>
        <v/>
      </c>
      <c r="L6675" s="38" t="str">
        <f t="shared" si="625"/>
        <v/>
      </c>
      <c r="M6675" s="38" t="str">
        <f t="shared" si="626"/>
        <v/>
      </c>
      <c r="N6675" s="38" t="str">
        <f t="shared" si="628"/>
        <v/>
      </c>
      <c r="O6675" s="38" t="str">
        <f t="shared" si="624"/>
        <v/>
      </c>
      <c r="P6675" s="39" t="str">
        <f t="shared" si="629"/>
        <v/>
      </c>
      <c r="AC6675" s="42" t="str">
        <f>IF(B6675="","",VLOOKUP(B6675,[2]Formula!B:C,2,0))</f>
        <v/>
      </c>
      <c r="AD6675" s="43" t="str">
        <f t="shared" si="627"/>
        <v/>
      </c>
    </row>
    <row r="6676" spans="1:30" x14ac:dyDescent="0.25">
      <c r="A6676" s="64"/>
      <c r="B6676" s="64"/>
      <c r="C6676" s="66"/>
      <c r="D6676" s="67"/>
      <c r="E6676" s="64"/>
      <c r="F6676" s="64"/>
      <c r="G6676" s="37" t="str">
        <f>IF(E6676="","",IF(OR(E6676="Project Management",E6676="Project Support",E6676="Sprint Management",E6676="Sprint Support"),"NA",ROUND((((VLOOKUP(AD6676,[2]Formula!V:X,3,0)))-SUMIF(AD:AD,AD6676,H:H)),2)))</f>
        <v/>
      </c>
      <c r="H6676" s="71"/>
      <c r="I6676" s="72"/>
      <c r="J6676" s="72"/>
      <c r="K6676" s="38" t="str">
        <f>IF(E6676="","",IF(OR(E6676="Project Management",E6676="Project Support",E6676="Sprint Management",E6676="Sprint Support"),"NA",(((SUMIF(AD:AD,AD6676,H:H)/VLOOKUP(AD6676,[2]Formula!V:X,3,0))*VLOOKUP(AD6676,[2]Formula!V:X,2,0))*H6676)/SUMIF(AD:AD,AD6676,H:H)))</f>
        <v/>
      </c>
      <c r="L6676" s="38" t="str">
        <f t="shared" si="625"/>
        <v/>
      </c>
      <c r="M6676" s="38" t="str">
        <f t="shared" si="626"/>
        <v/>
      </c>
      <c r="N6676" s="38" t="str">
        <f t="shared" si="628"/>
        <v/>
      </c>
      <c r="O6676" s="38" t="str">
        <f t="shared" si="624"/>
        <v/>
      </c>
      <c r="P6676" s="39" t="str">
        <f t="shared" si="629"/>
        <v/>
      </c>
      <c r="AC6676" s="42" t="str">
        <f>IF(B6676="","",VLOOKUP(B6676,[2]Formula!B:C,2,0))</f>
        <v/>
      </c>
      <c r="AD6676" s="43" t="str">
        <f t="shared" si="627"/>
        <v/>
      </c>
    </row>
    <row r="6677" spans="1:30" x14ac:dyDescent="0.25">
      <c r="A6677" s="64"/>
      <c r="B6677" s="64"/>
      <c r="C6677" s="66"/>
      <c r="D6677" s="67"/>
      <c r="E6677" s="64"/>
      <c r="F6677" s="64"/>
      <c r="G6677" s="37" t="str">
        <f>IF(E6677="","",IF(OR(E6677="Project Management",E6677="Project Support",E6677="Sprint Management",E6677="Sprint Support"),"NA",ROUND((((VLOOKUP(AD6677,[2]Formula!V:X,3,0)))-SUMIF(AD:AD,AD6677,H:H)),2)))</f>
        <v/>
      </c>
      <c r="H6677" s="71"/>
      <c r="I6677" s="72"/>
      <c r="J6677" s="72"/>
      <c r="K6677" s="38" t="str">
        <f>IF(E6677="","",IF(OR(E6677="Project Management",E6677="Project Support",E6677="Sprint Management",E6677="Sprint Support"),"NA",(((SUMIF(AD:AD,AD6677,H:H)/VLOOKUP(AD6677,[2]Formula!V:X,3,0))*VLOOKUP(AD6677,[2]Formula!V:X,2,0))*H6677)/SUMIF(AD:AD,AD6677,H:H)))</f>
        <v/>
      </c>
      <c r="L6677" s="38" t="str">
        <f t="shared" si="625"/>
        <v/>
      </c>
      <c r="M6677" s="38" t="str">
        <f t="shared" si="626"/>
        <v/>
      </c>
      <c r="N6677" s="38" t="str">
        <f t="shared" si="628"/>
        <v/>
      </c>
      <c r="O6677" s="38" t="str">
        <f t="shared" si="624"/>
        <v/>
      </c>
      <c r="P6677" s="39" t="str">
        <f t="shared" si="629"/>
        <v/>
      </c>
      <c r="AC6677" s="42" t="str">
        <f>IF(B6677="","",VLOOKUP(B6677,[2]Formula!B:C,2,0))</f>
        <v/>
      </c>
      <c r="AD6677" s="43" t="str">
        <f t="shared" si="627"/>
        <v/>
      </c>
    </row>
    <row r="6678" spans="1:30" x14ac:dyDescent="0.25">
      <c r="A6678" s="64"/>
      <c r="B6678" s="64"/>
      <c r="C6678" s="66"/>
      <c r="D6678" s="67"/>
      <c r="E6678" s="64"/>
      <c r="F6678" s="64"/>
      <c r="G6678" s="37" t="str">
        <f>IF(E6678="","",IF(OR(E6678="Project Management",E6678="Project Support",E6678="Sprint Management",E6678="Sprint Support"),"NA",ROUND((((VLOOKUP(AD6678,[2]Formula!V:X,3,0)))-SUMIF(AD:AD,AD6678,H:H)),2)))</f>
        <v/>
      </c>
      <c r="H6678" s="71"/>
      <c r="I6678" s="72"/>
      <c r="J6678" s="72"/>
      <c r="K6678" s="38" t="str">
        <f>IF(E6678="","",IF(OR(E6678="Project Management",E6678="Project Support",E6678="Sprint Management",E6678="Sprint Support"),"NA",(((SUMIF(AD:AD,AD6678,H:H)/VLOOKUP(AD6678,[2]Formula!V:X,3,0))*VLOOKUP(AD6678,[2]Formula!V:X,2,0))*H6678)/SUMIF(AD:AD,AD6678,H:H)))</f>
        <v/>
      </c>
      <c r="L6678" s="38" t="str">
        <f t="shared" si="625"/>
        <v/>
      </c>
      <c r="M6678" s="38" t="str">
        <f t="shared" si="626"/>
        <v/>
      </c>
      <c r="N6678" s="38" t="str">
        <f t="shared" si="628"/>
        <v/>
      </c>
      <c r="O6678" s="38" t="str">
        <f t="shared" si="624"/>
        <v/>
      </c>
      <c r="P6678" s="39" t="str">
        <f t="shared" si="629"/>
        <v/>
      </c>
      <c r="AC6678" s="42" t="str">
        <f>IF(B6678="","",VLOOKUP(B6678,[2]Formula!B:C,2,0))</f>
        <v/>
      </c>
      <c r="AD6678" s="43" t="str">
        <f t="shared" si="627"/>
        <v/>
      </c>
    </row>
    <row r="6679" spans="1:30" x14ac:dyDescent="0.25">
      <c r="A6679" s="64"/>
      <c r="B6679" s="64"/>
      <c r="C6679" s="66"/>
      <c r="D6679" s="67"/>
      <c r="E6679" s="64"/>
      <c r="F6679" s="64"/>
      <c r="G6679" s="37" t="str">
        <f>IF(E6679="","",IF(OR(E6679="Project Management",E6679="Project Support",E6679="Sprint Management",E6679="Sprint Support"),"NA",ROUND((((VLOOKUP(AD6679,[2]Formula!V:X,3,0)))-SUMIF(AD:AD,AD6679,H:H)),2)))</f>
        <v/>
      </c>
      <c r="H6679" s="71"/>
      <c r="I6679" s="72"/>
      <c r="J6679" s="72"/>
      <c r="K6679" s="38" t="str">
        <f>IF(E6679="","",IF(OR(E6679="Project Management",E6679="Project Support",E6679="Sprint Management",E6679="Sprint Support"),"NA",(((SUMIF(AD:AD,AD6679,H:H)/VLOOKUP(AD6679,[2]Formula!V:X,3,0))*VLOOKUP(AD6679,[2]Formula!V:X,2,0))*H6679)/SUMIF(AD:AD,AD6679,H:H)))</f>
        <v/>
      </c>
      <c r="L6679" s="38" t="str">
        <f t="shared" si="625"/>
        <v/>
      </c>
      <c r="M6679" s="38" t="str">
        <f t="shared" si="626"/>
        <v/>
      </c>
      <c r="N6679" s="38" t="str">
        <f t="shared" si="628"/>
        <v/>
      </c>
      <c r="O6679" s="38" t="str">
        <f t="shared" si="624"/>
        <v/>
      </c>
      <c r="P6679" s="39" t="str">
        <f t="shared" si="629"/>
        <v/>
      </c>
      <c r="AC6679" s="42" t="str">
        <f>IF(B6679="","",VLOOKUP(B6679,[2]Formula!B:C,2,0))</f>
        <v/>
      </c>
      <c r="AD6679" s="43" t="str">
        <f t="shared" si="627"/>
        <v/>
      </c>
    </row>
    <row r="6680" spans="1:30" x14ac:dyDescent="0.25">
      <c r="A6680" s="64"/>
      <c r="B6680" s="64"/>
      <c r="C6680" s="66"/>
      <c r="D6680" s="67"/>
      <c r="E6680" s="64"/>
      <c r="F6680" s="64"/>
      <c r="G6680" s="37" t="str">
        <f>IF(E6680="","",IF(OR(E6680="Project Management",E6680="Project Support",E6680="Sprint Management",E6680="Sprint Support"),"NA",ROUND((((VLOOKUP(AD6680,[2]Formula!V:X,3,0)))-SUMIF(AD:AD,AD6680,H:H)),2)))</f>
        <v/>
      </c>
      <c r="H6680" s="71"/>
      <c r="I6680" s="72"/>
      <c r="J6680" s="72"/>
      <c r="K6680" s="38" t="str">
        <f>IF(E6680="","",IF(OR(E6680="Project Management",E6680="Project Support",E6680="Sprint Management",E6680="Sprint Support"),"NA",(((SUMIF(AD:AD,AD6680,H:H)/VLOOKUP(AD6680,[2]Formula!V:X,3,0))*VLOOKUP(AD6680,[2]Formula!V:X,2,0))*H6680)/SUMIF(AD:AD,AD6680,H:H)))</f>
        <v/>
      </c>
      <c r="L6680" s="38" t="str">
        <f t="shared" si="625"/>
        <v/>
      </c>
      <c r="M6680" s="38" t="str">
        <f t="shared" si="626"/>
        <v/>
      </c>
      <c r="N6680" s="38" t="str">
        <f t="shared" si="628"/>
        <v/>
      </c>
      <c r="O6680" s="38" t="str">
        <f t="shared" si="624"/>
        <v/>
      </c>
      <c r="P6680" s="39" t="str">
        <f t="shared" si="629"/>
        <v/>
      </c>
      <c r="AC6680" s="42" t="str">
        <f>IF(B6680="","",VLOOKUP(B6680,[2]Formula!B:C,2,0))</f>
        <v/>
      </c>
      <c r="AD6680" s="43" t="str">
        <f t="shared" si="627"/>
        <v/>
      </c>
    </row>
    <row r="6681" spans="1:30" x14ac:dyDescent="0.25">
      <c r="A6681" s="64"/>
      <c r="B6681" s="64"/>
      <c r="C6681" s="66"/>
      <c r="D6681" s="67"/>
      <c r="E6681" s="64"/>
      <c r="F6681" s="64"/>
      <c r="G6681" s="37" t="str">
        <f>IF(E6681="","",IF(OR(E6681="Project Management",E6681="Project Support",E6681="Sprint Management",E6681="Sprint Support"),"NA",ROUND((((VLOOKUP(AD6681,[2]Formula!V:X,3,0)))-SUMIF(AD:AD,AD6681,H:H)),2)))</f>
        <v/>
      </c>
      <c r="H6681" s="71"/>
      <c r="I6681" s="72"/>
      <c r="J6681" s="72"/>
      <c r="K6681" s="38" t="str">
        <f>IF(E6681="","",IF(OR(E6681="Project Management",E6681="Project Support",E6681="Sprint Management",E6681="Sprint Support"),"NA",(((SUMIF(AD:AD,AD6681,H:H)/VLOOKUP(AD6681,[2]Formula!V:X,3,0))*VLOOKUP(AD6681,[2]Formula!V:X,2,0))*H6681)/SUMIF(AD:AD,AD6681,H:H)))</f>
        <v/>
      </c>
      <c r="L6681" s="38" t="str">
        <f t="shared" si="625"/>
        <v/>
      </c>
      <c r="M6681" s="38" t="str">
        <f t="shared" si="626"/>
        <v/>
      </c>
      <c r="N6681" s="38" t="str">
        <f t="shared" si="628"/>
        <v/>
      </c>
      <c r="O6681" s="38" t="str">
        <f t="shared" si="624"/>
        <v/>
      </c>
      <c r="P6681" s="39" t="str">
        <f t="shared" si="629"/>
        <v/>
      </c>
      <c r="AC6681" s="42" t="str">
        <f>IF(B6681="","",VLOOKUP(B6681,[2]Formula!B:C,2,0))</f>
        <v/>
      </c>
      <c r="AD6681" s="43" t="str">
        <f t="shared" si="627"/>
        <v/>
      </c>
    </row>
    <row r="6682" spans="1:30" x14ac:dyDescent="0.25">
      <c r="A6682" s="64"/>
      <c r="B6682" s="64"/>
      <c r="C6682" s="66"/>
      <c r="D6682" s="67"/>
      <c r="E6682" s="64"/>
      <c r="F6682" s="64"/>
      <c r="G6682" s="37" t="str">
        <f>IF(E6682="","",IF(OR(E6682="Project Management",E6682="Project Support",E6682="Sprint Management",E6682="Sprint Support"),"NA",ROUND((((VLOOKUP(AD6682,[2]Formula!V:X,3,0)))-SUMIF(AD:AD,AD6682,H:H)),2)))</f>
        <v/>
      </c>
      <c r="H6682" s="71"/>
      <c r="I6682" s="72"/>
      <c r="J6682" s="72"/>
      <c r="K6682" s="38" t="str">
        <f>IF(E6682="","",IF(OR(E6682="Project Management",E6682="Project Support",E6682="Sprint Management",E6682="Sprint Support"),"NA",(((SUMIF(AD:AD,AD6682,H:H)/VLOOKUP(AD6682,[2]Formula!V:X,3,0))*VLOOKUP(AD6682,[2]Formula!V:X,2,0))*H6682)/SUMIF(AD:AD,AD6682,H:H)))</f>
        <v/>
      </c>
      <c r="L6682" s="38" t="str">
        <f t="shared" si="625"/>
        <v/>
      </c>
      <c r="M6682" s="38" t="str">
        <f t="shared" si="626"/>
        <v/>
      </c>
      <c r="N6682" s="38" t="str">
        <f t="shared" si="628"/>
        <v/>
      </c>
      <c r="O6682" s="38" t="str">
        <f t="shared" si="624"/>
        <v/>
      </c>
      <c r="P6682" s="39" t="str">
        <f t="shared" si="629"/>
        <v/>
      </c>
      <c r="AC6682" s="42" t="str">
        <f>IF(B6682="","",VLOOKUP(B6682,[2]Formula!B:C,2,0))</f>
        <v/>
      </c>
      <c r="AD6682" s="43" t="str">
        <f t="shared" si="627"/>
        <v/>
      </c>
    </row>
    <row r="6683" spans="1:30" x14ac:dyDescent="0.25">
      <c r="A6683" s="64"/>
      <c r="B6683" s="64"/>
      <c r="C6683" s="66"/>
      <c r="D6683" s="67"/>
      <c r="E6683" s="64"/>
      <c r="F6683" s="64"/>
      <c r="G6683" s="37" t="str">
        <f>IF(E6683="","",IF(OR(E6683="Project Management",E6683="Project Support",E6683="Sprint Management",E6683="Sprint Support"),"NA",ROUND((((VLOOKUP(AD6683,[2]Formula!V:X,3,0)))-SUMIF(AD:AD,AD6683,H:H)),2)))</f>
        <v/>
      </c>
      <c r="H6683" s="71"/>
      <c r="I6683" s="72"/>
      <c r="J6683" s="72"/>
      <c r="K6683" s="38" t="str">
        <f>IF(E6683="","",IF(OR(E6683="Project Management",E6683="Project Support",E6683="Sprint Management",E6683="Sprint Support"),"NA",(((SUMIF(AD:AD,AD6683,H:H)/VLOOKUP(AD6683,[2]Formula!V:X,3,0))*VLOOKUP(AD6683,[2]Formula!V:X,2,0))*H6683)/SUMIF(AD:AD,AD6683,H:H)))</f>
        <v/>
      </c>
      <c r="L6683" s="38" t="str">
        <f t="shared" si="625"/>
        <v/>
      </c>
      <c r="M6683" s="38" t="str">
        <f t="shared" si="626"/>
        <v/>
      </c>
      <c r="N6683" s="38" t="str">
        <f t="shared" si="628"/>
        <v/>
      </c>
      <c r="O6683" s="38" t="str">
        <f t="shared" si="624"/>
        <v/>
      </c>
      <c r="P6683" s="39" t="str">
        <f t="shared" si="629"/>
        <v/>
      </c>
      <c r="AC6683" s="42" t="str">
        <f>IF(B6683="","",VLOOKUP(B6683,[2]Formula!B:C,2,0))</f>
        <v/>
      </c>
      <c r="AD6683" s="43" t="str">
        <f t="shared" si="627"/>
        <v/>
      </c>
    </row>
    <row r="6684" spans="1:30" x14ac:dyDescent="0.25">
      <c r="A6684" s="64"/>
      <c r="B6684" s="64"/>
      <c r="C6684" s="66"/>
      <c r="D6684" s="67"/>
      <c r="E6684" s="64"/>
      <c r="F6684" s="64"/>
      <c r="G6684" s="37" t="str">
        <f>IF(E6684="","",IF(OR(E6684="Project Management",E6684="Project Support",E6684="Sprint Management",E6684="Sprint Support"),"NA",ROUND((((VLOOKUP(AD6684,[2]Formula!V:X,3,0)))-SUMIF(AD:AD,AD6684,H:H)),2)))</f>
        <v/>
      </c>
      <c r="H6684" s="71"/>
      <c r="I6684" s="72"/>
      <c r="J6684" s="72"/>
      <c r="K6684" s="38" t="str">
        <f>IF(E6684="","",IF(OR(E6684="Project Management",E6684="Project Support",E6684="Sprint Management",E6684="Sprint Support"),"NA",(((SUMIF(AD:AD,AD6684,H:H)/VLOOKUP(AD6684,[2]Formula!V:X,3,0))*VLOOKUP(AD6684,[2]Formula!V:X,2,0))*H6684)/SUMIF(AD:AD,AD6684,H:H)))</f>
        <v/>
      </c>
      <c r="L6684" s="38" t="str">
        <f t="shared" si="625"/>
        <v/>
      </c>
      <c r="M6684" s="38" t="str">
        <f t="shared" si="626"/>
        <v/>
      </c>
      <c r="N6684" s="38" t="str">
        <f t="shared" si="628"/>
        <v/>
      </c>
      <c r="O6684" s="38" t="str">
        <f t="shared" si="624"/>
        <v/>
      </c>
      <c r="P6684" s="39" t="str">
        <f t="shared" si="629"/>
        <v/>
      </c>
      <c r="AC6684" s="42" t="str">
        <f>IF(B6684="","",VLOOKUP(B6684,[2]Formula!B:C,2,0))</f>
        <v/>
      </c>
      <c r="AD6684" s="43" t="str">
        <f t="shared" si="627"/>
        <v/>
      </c>
    </row>
    <row r="6685" spans="1:30" x14ac:dyDescent="0.25">
      <c r="A6685" s="64"/>
      <c r="B6685" s="64"/>
      <c r="C6685" s="66"/>
      <c r="D6685" s="67"/>
      <c r="E6685" s="64"/>
      <c r="F6685" s="64"/>
      <c r="G6685" s="37" t="str">
        <f>IF(E6685="","",IF(OR(E6685="Project Management",E6685="Project Support",E6685="Sprint Management",E6685="Sprint Support"),"NA",ROUND((((VLOOKUP(AD6685,[2]Formula!V:X,3,0)))-SUMIF(AD:AD,AD6685,H:H)),2)))</f>
        <v/>
      </c>
      <c r="H6685" s="71"/>
      <c r="I6685" s="72"/>
      <c r="J6685" s="72"/>
      <c r="K6685" s="38" t="str">
        <f>IF(E6685="","",IF(OR(E6685="Project Management",E6685="Project Support",E6685="Sprint Management",E6685="Sprint Support"),"NA",(((SUMIF(AD:AD,AD6685,H:H)/VLOOKUP(AD6685,[2]Formula!V:X,3,0))*VLOOKUP(AD6685,[2]Formula!V:X,2,0))*H6685)/SUMIF(AD:AD,AD6685,H:H)))</f>
        <v/>
      </c>
      <c r="L6685" s="38" t="str">
        <f t="shared" si="625"/>
        <v/>
      </c>
      <c r="M6685" s="38" t="str">
        <f t="shared" si="626"/>
        <v/>
      </c>
      <c r="N6685" s="38" t="str">
        <f t="shared" si="628"/>
        <v/>
      </c>
      <c r="O6685" s="38" t="str">
        <f t="shared" si="624"/>
        <v/>
      </c>
      <c r="P6685" s="39" t="str">
        <f t="shared" si="629"/>
        <v/>
      </c>
      <c r="AC6685" s="42" t="str">
        <f>IF(B6685="","",VLOOKUP(B6685,[2]Formula!B:C,2,0))</f>
        <v/>
      </c>
      <c r="AD6685" s="43" t="str">
        <f t="shared" si="627"/>
        <v/>
      </c>
    </row>
    <row r="6686" spans="1:30" x14ac:dyDescent="0.25">
      <c r="A6686" s="64"/>
      <c r="B6686" s="64"/>
      <c r="C6686" s="66"/>
      <c r="D6686" s="67"/>
      <c r="E6686" s="64"/>
      <c r="F6686" s="64"/>
      <c r="G6686" s="37" t="str">
        <f>IF(E6686="","",IF(OR(E6686="Project Management",E6686="Project Support",E6686="Sprint Management",E6686="Sprint Support"),"NA",ROUND((((VLOOKUP(AD6686,[2]Formula!V:X,3,0)))-SUMIF(AD:AD,AD6686,H:H)),2)))</f>
        <v/>
      </c>
      <c r="H6686" s="71"/>
      <c r="I6686" s="72"/>
      <c r="J6686" s="72"/>
      <c r="K6686" s="38" t="str">
        <f>IF(E6686="","",IF(OR(E6686="Project Management",E6686="Project Support",E6686="Sprint Management",E6686="Sprint Support"),"NA",(((SUMIF(AD:AD,AD6686,H:H)/VLOOKUP(AD6686,[2]Formula!V:X,3,0))*VLOOKUP(AD6686,[2]Formula!V:X,2,0))*H6686)/SUMIF(AD:AD,AD6686,H:H)))</f>
        <v/>
      </c>
      <c r="L6686" s="38" t="str">
        <f t="shared" si="625"/>
        <v/>
      </c>
      <c r="M6686" s="38" t="str">
        <f t="shared" si="626"/>
        <v/>
      </c>
      <c r="N6686" s="38" t="str">
        <f t="shared" si="628"/>
        <v/>
      </c>
      <c r="O6686" s="38" t="str">
        <f t="shared" si="624"/>
        <v/>
      </c>
      <c r="P6686" s="39" t="str">
        <f t="shared" si="629"/>
        <v/>
      </c>
      <c r="AC6686" s="42" t="str">
        <f>IF(B6686="","",VLOOKUP(B6686,[2]Formula!B:C,2,0))</f>
        <v/>
      </c>
      <c r="AD6686" s="43" t="str">
        <f t="shared" si="627"/>
        <v/>
      </c>
    </row>
    <row r="6687" spans="1:30" x14ac:dyDescent="0.25">
      <c r="A6687" s="64"/>
      <c r="B6687" s="64"/>
      <c r="C6687" s="66"/>
      <c r="D6687" s="67"/>
      <c r="E6687" s="64"/>
      <c r="F6687" s="64"/>
      <c r="G6687" s="37" t="str">
        <f>IF(E6687="","",IF(OR(E6687="Project Management",E6687="Project Support",E6687="Sprint Management",E6687="Sprint Support"),"NA",ROUND((((VLOOKUP(AD6687,[2]Formula!V:X,3,0)))-SUMIF(AD:AD,AD6687,H:H)),2)))</f>
        <v/>
      </c>
      <c r="H6687" s="71"/>
      <c r="I6687" s="72"/>
      <c r="J6687" s="72"/>
      <c r="K6687" s="38" t="str">
        <f>IF(E6687="","",IF(OR(E6687="Project Management",E6687="Project Support",E6687="Sprint Management",E6687="Sprint Support"),"NA",(((SUMIF(AD:AD,AD6687,H:H)/VLOOKUP(AD6687,[2]Formula!V:X,3,0))*VLOOKUP(AD6687,[2]Formula!V:X,2,0))*H6687)/SUMIF(AD:AD,AD6687,H:H)))</f>
        <v/>
      </c>
      <c r="L6687" s="38" t="str">
        <f t="shared" si="625"/>
        <v/>
      </c>
      <c r="M6687" s="38" t="str">
        <f t="shared" si="626"/>
        <v/>
      </c>
      <c r="N6687" s="38" t="str">
        <f t="shared" si="628"/>
        <v/>
      </c>
      <c r="O6687" s="38" t="str">
        <f t="shared" si="624"/>
        <v/>
      </c>
      <c r="P6687" s="39" t="str">
        <f t="shared" si="629"/>
        <v/>
      </c>
      <c r="AC6687" s="42" t="str">
        <f>IF(B6687="","",VLOOKUP(B6687,[2]Formula!B:C,2,0))</f>
        <v/>
      </c>
      <c r="AD6687" s="43" t="str">
        <f t="shared" si="627"/>
        <v/>
      </c>
    </row>
    <row r="6688" spans="1:30" x14ac:dyDescent="0.25">
      <c r="A6688" s="64"/>
      <c r="B6688" s="64"/>
      <c r="C6688" s="66"/>
      <c r="D6688" s="67"/>
      <c r="E6688" s="64"/>
      <c r="F6688" s="64"/>
      <c r="G6688" s="37" t="str">
        <f>IF(E6688="","",IF(OR(E6688="Project Management",E6688="Project Support",E6688="Sprint Management",E6688="Sprint Support"),"NA",ROUND((((VLOOKUP(AD6688,[2]Formula!V:X,3,0)))-SUMIF(AD:AD,AD6688,H:H)),2)))</f>
        <v/>
      </c>
      <c r="H6688" s="71"/>
      <c r="I6688" s="72"/>
      <c r="J6688" s="72"/>
      <c r="K6688" s="38" t="str">
        <f>IF(E6688="","",IF(OR(E6688="Project Management",E6688="Project Support",E6688="Sprint Management",E6688="Sprint Support"),"NA",(((SUMIF(AD:AD,AD6688,H:H)/VLOOKUP(AD6688,[2]Formula!V:X,3,0))*VLOOKUP(AD6688,[2]Formula!V:X,2,0))*H6688)/SUMIF(AD:AD,AD6688,H:H)))</f>
        <v/>
      </c>
      <c r="L6688" s="38" t="str">
        <f t="shared" si="625"/>
        <v/>
      </c>
      <c r="M6688" s="38" t="str">
        <f t="shared" si="626"/>
        <v/>
      </c>
      <c r="N6688" s="38" t="str">
        <f t="shared" si="628"/>
        <v/>
      </c>
      <c r="O6688" s="38" t="str">
        <f t="shared" si="624"/>
        <v/>
      </c>
      <c r="P6688" s="39" t="str">
        <f t="shared" si="629"/>
        <v/>
      </c>
      <c r="AC6688" s="42" t="str">
        <f>IF(B6688="","",VLOOKUP(B6688,[2]Formula!B:C,2,0))</f>
        <v/>
      </c>
      <c r="AD6688" s="43" t="str">
        <f t="shared" si="627"/>
        <v/>
      </c>
    </row>
    <row r="6689" spans="1:30" x14ac:dyDescent="0.25">
      <c r="A6689" s="64"/>
      <c r="B6689" s="64"/>
      <c r="C6689" s="66"/>
      <c r="D6689" s="67"/>
      <c r="E6689" s="64"/>
      <c r="F6689" s="64"/>
      <c r="G6689" s="37" t="str">
        <f>IF(E6689="","",IF(OR(E6689="Project Management",E6689="Project Support",E6689="Sprint Management",E6689="Sprint Support"),"NA",ROUND((((VLOOKUP(AD6689,[2]Formula!V:X,3,0)))-SUMIF(AD:AD,AD6689,H:H)),2)))</f>
        <v/>
      </c>
      <c r="H6689" s="71"/>
      <c r="I6689" s="72"/>
      <c r="J6689" s="72"/>
      <c r="K6689" s="38" t="str">
        <f>IF(E6689="","",IF(OR(E6689="Project Management",E6689="Project Support",E6689="Sprint Management",E6689="Sprint Support"),"NA",(((SUMIF(AD:AD,AD6689,H:H)/VLOOKUP(AD6689,[2]Formula!V:X,3,0))*VLOOKUP(AD6689,[2]Formula!V:X,2,0))*H6689)/SUMIF(AD:AD,AD6689,H:H)))</f>
        <v/>
      </c>
      <c r="L6689" s="38" t="str">
        <f t="shared" si="625"/>
        <v/>
      </c>
      <c r="M6689" s="38" t="str">
        <f t="shared" si="626"/>
        <v/>
      </c>
      <c r="N6689" s="38" t="str">
        <f t="shared" si="628"/>
        <v/>
      </c>
      <c r="O6689" s="38" t="str">
        <f t="shared" si="624"/>
        <v/>
      </c>
      <c r="P6689" s="39" t="str">
        <f t="shared" si="629"/>
        <v/>
      </c>
      <c r="AC6689" s="42" t="str">
        <f>IF(B6689="","",VLOOKUP(B6689,[2]Formula!B:C,2,0))</f>
        <v/>
      </c>
      <c r="AD6689" s="43" t="str">
        <f t="shared" si="627"/>
        <v/>
      </c>
    </row>
    <row r="6690" spans="1:30" x14ac:dyDescent="0.25">
      <c r="A6690" s="64"/>
      <c r="B6690" s="64"/>
      <c r="C6690" s="66"/>
      <c r="D6690" s="67"/>
      <c r="E6690" s="64"/>
      <c r="F6690" s="64"/>
      <c r="G6690" s="37" t="str">
        <f>IF(E6690="","",IF(OR(E6690="Project Management",E6690="Project Support",E6690="Sprint Management",E6690="Sprint Support"),"NA",ROUND((((VLOOKUP(AD6690,[2]Formula!V:X,3,0)))-SUMIF(AD:AD,AD6690,H:H)),2)))</f>
        <v/>
      </c>
      <c r="H6690" s="71"/>
      <c r="I6690" s="72"/>
      <c r="J6690" s="72"/>
      <c r="K6690" s="38" t="str">
        <f>IF(E6690="","",IF(OR(E6690="Project Management",E6690="Project Support",E6690="Sprint Management",E6690="Sprint Support"),"NA",(((SUMIF(AD:AD,AD6690,H:H)/VLOOKUP(AD6690,[2]Formula!V:X,3,0))*VLOOKUP(AD6690,[2]Formula!V:X,2,0))*H6690)/SUMIF(AD:AD,AD6690,H:H)))</f>
        <v/>
      </c>
      <c r="L6690" s="38" t="str">
        <f t="shared" si="625"/>
        <v/>
      </c>
      <c r="M6690" s="38" t="str">
        <f t="shared" si="626"/>
        <v/>
      </c>
      <c r="N6690" s="38" t="str">
        <f t="shared" si="628"/>
        <v/>
      </c>
      <c r="O6690" s="38" t="str">
        <f t="shared" si="624"/>
        <v/>
      </c>
      <c r="P6690" s="39" t="str">
        <f t="shared" si="629"/>
        <v/>
      </c>
      <c r="AC6690" s="42" t="str">
        <f>IF(B6690="","",VLOOKUP(B6690,[2]Formula!B:C,2,0))</f>
        <v/>
      </c>
      <c r="AD6690" s="43" t="str">
        <f t="shared" si="627"/>
        <v/>
      </c>
    </row>
    <row r="6691" spans="1:30" x14ac:dyDescent="0.25">
      <c r="A6691" s="64"/>
      <c r="B6691" s="64"/>
      <c r="C6691" s="66"/>
      <c r="D6691" s="67"/>
      <c r="E6691" s="64"/>
      <c r="F6691" s="64"/>
      <c r="G6691" s="37" t="str">
        <f>IF(E6691="","",IF(OR(E6691="Project Management",E6691="Project Support",E6691="Sprint Management",E6691="Sprint Support"),"NA",ROUND((((VLOOKUP(AD6691,[2]Formula!V:X,3,0)))-SUMIF(AD:AD,AD6691,H:H)),2)))</f>
        <v/>
      </c>
      <c r="H6691" s="71"/>
      <c r="I6691" s="72"/>
      <c r="J6691" s="72"/>
      <c r="K6691" s="38" t="str">
        <f>IF(E6691="","",IF(OR(E6691="Project Management",E6691="Project Support",E6691="Sprint Management",E6691="Sprint Support"),"NA",(((SUMIF(AD:AD,AD6691,H:H)/VLOOKUP(AD6691,[2]Formula!V:X,3,0))*VLOOKUP(AD6691,[2]Formula!V:X,2,0))*H6691)/SUMIF(AD:AD,AD6691,H:H)))</f>
        <v/>
      </c>
      <c r="L6691" s="38" t="str">
        <f t="shared" si="625"/>
        <v/>
      </c>
      <c r="M6691" s="38" t="str">
        <f t="shared" si="626"/>
        <v/>
      </c>
      <c r="N6691" s="38" t="str">
        <f t="shared" si="628"/>
        <v/>
      </c>
      <c r="O6691" s="38" t="str">
        <f t="shared" si="624"/>
        <v/>
      </c>
      <c r="P6691" s="39" t="str">
        <f t="shared" si="629"/>
        <v/>
      </c>
      <c r="AC6691" s="42" t="str">
        <f>IF(B6691="","",VLOOKUP(B6691,[2]Formula!B:C,2,0))</f>
        <v/>
      </c>
      <c r="AD6691" s="43" t="str">
        <f t="shared" si="627"/>
        <v/>
      </c>
    </row>
    <row r="6692" spans="1:30" x14ac:dyDescent="0.25">
      <c r="A6692" s="64"/>
      <c r="B6692" s="64"/>
      <c r="C6692" s="66"/>
      <c r="D6692" s="67"/>
      <c r="E6692" s="64"/>
      <c r="F6692" s="64"/>
      <c r="G6692" s="37" t="str">
        <f>IF(E6692="","",IF(OR(E6692="Project Management",E6692="Project Support",E6692="Sprint Management",E6692="Sprint Support"),"NA",ROUND((((VLOOKUP(AD6692,[2]Formula!V:X,3,0)))-SUMIF(AD:AD,AD6692,H:H)),2)))</f>
        <v/>
      </c>
      <c r="H6692" s="71"/>
      <c r="I6692" s="72"/>
      <c r="J6692" s="72"/>
      <c r="K6692" s="38" t="str">
        <f>IF(E6692="","",IF(OR(E6692="Project Management",E6692="Project Support",E6692="Sprint Management",E6692="Sprint Support"),"NA",(((SUMIF(AD:AD,AD6692,H:H)/VLOOKUP(AD6692,[2]Formula!V:X,3,0))*VLOOKUP(AD6692,[2]Formula!V:X,2,0))*H6692)/SUMIF(AD:AD,AD6692,H:H)))</f>
        <v/>
      </c>
      <c r="L6692" s="38" t="str">
        <f t="shared" si="625"/>
        <v/>
      </c>
      <c r="M6692" s="38" t="str">
        <f t="shared" si="626"/>
        <v/>
      </c>
      <c r="N6692" s="38" t="str">
        <f t="shared" si="628"/>
        <v/>
      </c>
      <c r="O6692" s="38" t="str">
        <f t="shared" si="624"/>
        <v/>
      </c>
      <c r="P6692" s="39" t="str">
        <f t="shared" si="629"/>
        <v/>
      </c>
      <c r="AC6692" s="42" t="str">
        <f>IF(B6692="","",VLOOKUP(B6692,[2]Formula!B:C,2,0))</f>
        <v/>
      </c>
      <c r="AD6692" s="43" t="str">
        <f t="shared" si="627"/>
        <v/>
      </c>
    </row>
    <row r="6693" spans="1:30" x14ac:dyDescent="0.25">
      <c r="A6693" s="64"/>
      <c r="B6693" s="64"/>
      <c r="C6693" s="66"/>
      <c r="D6693" s="67"/>
      <c r="E6693" s="64"/>
      <c r="F6693" s="64"/>
      <c r="G6693" s="37" t="str">
        <f>IF(E6693="","",IF(OR(E6693="Project Management",E6693="Project Support",E6693="Sprint Management",E6693="Sprint Support"),"NA",ROUND((((VLOOKUP(AD6693,[2]Formula!V:X,3,0)))-SUMIF(AD:AD,AD6693,H:H)),2)))</f>
        <v/>
      </c>
      <c r="H6693" s="71"/>
      <c r="I6693" s="72"/>
      <c r="J6693" s="72"/>
      <c r="K6693" s="38" t="str">
        <f>IF(E6693="","",IF(OR(E6693="Project Management",E6693="Project Support",E6693="Sprint Management",E6693="Sprint Support"),"NA",(((SUMIF(AD:AD,AD6693,H:H)/VLOOKUP(AD6693,[2]Formula!V:X,3,0))*VLOOKUP(AD6693,[2]Formula!V:X,2,0))*H6693)/SUMIF(AD:AD,AD6693,H:H)))</f>
        <v/>
      </c>
      <c r="L6693" s="38" t="str">
        <f t="shared" si="625"/>
        <v/>
      </c>
      <c r="M6693" s="38" t="str">
        <f t="shared" si="626"/>
        <v/>
      </c>
      <c r="N6693" s="38" t="str">
        <f t="shared" si="628"/>
        <v/>
      </c>
      <c r="O6693" s="38" t="str">
        <f t="shared" si="624"/>
        <v/>
      </c>
      <c r="P6693" s="39" t="str">
        <f t="shared" si="629"/>
        <v/>
      </c>
      <c r="AC6693" s="42" t="str">
        <f>IF(B6693="","",VLOOKUP(B6693,[2]Formula!B:C,2,0))</f>
        <v/>
      </c>
      <c r="AD6693" s="43" t="str">
        <f t="shared" si="627"/>
        <v/>
      </c>
    </row>
    <row r="6694" spans="1:30" x14ac:dyDescent="0.25">
      <c r="A6694" s="64"/>
      <c r="B6694" s="64"/>
      <c r="C6694" s="66"/>
      <c r="D6694" s="67"/>
      <c r="E6694" s="64"/>
      <c r="F6694" s="64"/>
      <c r="G6694" s="37" t="str">
        <f>IF(E6694="","",IF(OR(E6694="Project Management",E6694="Project Support",E6694="Sprint Management",E6694="Sprint Support"),"NA",ROUND((((VLOOKUP(AD6694,[2]Formula!V:X,3,0)))-SUMIF(AD:AD,AD6694,H:H)),2)))</f>
        <v/>
      </c>
      <c r="H6694" s="71"/>
      <c r="I6694" s="72"/>
      <c r="J6694" s="72"/>
      <c r="K6694" s="38" t="str">
        <f>IF(E6694="","",IF(OR(E6694="Project Management",E6694="Project Support",E6694="Sprint Management",E6694="Sprint Support"),"NA",(((SUMIF(AD:AD,AD6694,H:H)/VLOOKUP(AD6694,[2]Formula!V:X,3,0))*VLOOKUP(AD6694,[2]Formula!V:X,2,0))*H6694)/SUMIF(AD:AD,AD6694,H:H)))</f>
        <v/>
      </c>
      <c r="L6694" s="38" t="str">
        <f t="shared" si="625"/>
        <v/>
      </c>
      <c r="M6694" s="38" t="str">
        <f t="shared" si="626"/>
        <v/>
      </c>
      <c r="N6694" s="38" t="str">
        <f t="shared" si="628"/>
        <v/>
      </c>
      <c r="O6694" s="38" t="str">
        <f t="shared" si="624"/>
        <v/>
      </c>
      <c r="P6694" s="39" t="str">
        <f t="shared" si="629"/>
        <v/>
      </c>
      <c r="AC6694" s="42" t="str">
        <f>IF(B6694="","",VLOOKUP(B6694,[2]Formula!B:C,2,0))</f>
        <v/>
      </c>
      <c r="AD6694" s="43" t="str">
        <f t="shared" si="627"/>
        <v/>
      </c>
    </row>
    <row r="6695" spans="1:30" x14ac:dyDescent="0.25">
      <c r="A6695" s="64"/>
      <c r="B6695" s="64"/>
      <c r="C6695" s="66"/>
      <c r="D6695" s="67"/>
      <c r="E6695" s="64"/>
      <c r="F6695" s="64"/>
      <c r="G6695" s="37" t="str">
        <f>IF(E6695="","",IF(OR(E6695="Project Management",E6695="Project Support",E6695="Sprint Management",E6695="Sprint Support"),"NA",ROUND((((VLOOKUP(AD6695,[2]Formula!V:X,3,0)))-SUMIF(AD:AD,AD6695,H:H)),2)))</f>
        <v/>
      </c>
      <c r="H6695" s="71"/>
      <c r="I6695" s="72"/>
      <c r="J6695" s="72"/>
      <c r="K6695" s="38" t="str">
        <f>IF(E6695="","",IF(OR(E6695="Project Management",E6695="Project Support",E6695="Sprint Management",E6695="Sprint Support"),"NA",(((SUMIF(AD:AD,AD6695,H:H)/VLOOKUP(AD6695,[2]Formula!V:X,3,0))*VLOOKUP(AD6695,[2]Formula!V:X,2,0))*H6695)/SUMIF(AD:AD,AD6695,H:H)))</f>
        <v/>
      </c>
      <c r="L6695" s="38" t="str">
        <f t="shared" si="625"/>
        <v/>
      </c>
      <c r="M6695" s="38" t="str">
        <f t="shared" si="626"/>
        <v/>
      </c>
      <c r="N6695" s="38" t="str">
        <f t="shared" si="628"/>
        <v/>
      </c>
      <c r="O6695" s="38" t="str">
        <f t="shared" si="624"/>
        <v/>
      </c>
      <c r="P6695" s="39" t="str">
        <f t="shared" si="629"/>
        <v/>
      </c>
      <c r="AC6695" s="42" t="str">
        <f>IF(B6695="","",VLOOKUP(B6695,[2]Formula!B:C,2,0))</f>
        <v/>
      </c>
      <c r="AD6695" s="43" t="str">
        <f t="shared" si="627"/>
        <v/>
      </c>
    </row>
    <row r="6696" spans="1:30" x14ac:dyDescent="0.25">
      <c r="A6696" s="64"/>
      <c r="B6696" s="64"/>
      <c r="C6696" s="66"/>
      <c r="D6696" s="67"/>
      <c r="E6696" s="64"/>
      <c r="F6696" s="64"/>
      <c r="G6696" s="37" t="str">
        <f>IF(E6696="","",IF(OR(E6696="Project Management",E6696="Project Support",E6696="Sprint Management",E6696="Sprint Support"),"NA",ROUND((((VLOOKUP(AD6696,[2]Formula!V:X,3,0)))-SUMIF(AD:AD,AD6696,H:H)),2)))</f>
        <v/>
      </c>
      <c r="H6696" s="71"/>
      <c r="I6696" s="72"/>
      <c r="J6696" s="72"/>
      <c r="K6696" s="38" t="str">
        <f>IF(E6696="","",IF(OR(E6696="Project Management",E6696="Project Support",E6696="Sprint Management",E6696="Sprint Support"),"NA",(((SUMIF(AD:AD,AD6696,H:H)/VLOOKUP(AD6696,[2]Formula!V:X,3,0))*VLOOKUP(AD6696,[2]Formula!V:X,2,0))*H6696)/SUMIF(AD:AD,AD6696,H:H)))</f>
        <v/>
      </c>
      <c r="L6696" s="38" t="str">
        <f t="shared" si="625"/>
        <v/>
      </c>
      <c r="M6696" s="38" t="str">
        <f t="shared" si="626"/>
        <v/>
      </c>
      <c r="N6696" s="38" t="str">
        <f t="shared" si="628"/>
        <v/>
      </c>
      <c r="O6696" s="38" t="str">
        <f t="shared" si="624"/>
        <v/>
      </c>
      <c r="P6696" s="39" t="str">
        <f t="shared" si="629"/>
        <v/>
      </c>
      <c r="AC6696" s="42" t="str">
        <f>IF(B6696="","",VLOOKUP(B6696,[2]Formula!B:C,2,0))</f>
        <v/>
      </c>
      <c r="AD6696" s="43" t="str">
        <f t="shared" si="627"/>
        <v/>
      </c>
    </row>
    <row r="6697" spans="1:30" x14ac:dyDescent="0.25">
      <c r="A6697" s="64"/>
      <c r="B6697" s="64"/>
      <c r="C6697" s="66"/>
      <c r="D6697" s="67"/>
      <c r="E6697" s="64"/>
      <c r="F6697" s="64"/>
      <c r="G6697" s="37" t="str">
        <f>IF(E6697="","",IF(OR(E6697="Project Management",E6697="Project Support",E6697="Sprint Management",E6697="Sprint Support"),"NA",ROUND((((VLOOKUP(AD6697,[2]Formula!V:X,3,0)))-SUMIF(AD:AD,AD6697,H:H)),2)))</f>
        <v/>
      </c>
      <c r="H6697" s="71"/>
      <c r="I6697" s="72"/>
      <c r="J6697" s="72"/>
      <c r="K6697" s="38" t="str">
        <f>IF(E6697="","",IF(OR(E6697="Project Management",E6697="Project Support",E6697="Sprint Management",E6697="Sprint Support"),"NA",(((SUMIF(AD:AD,AD6697,H:H)/VLOOKUP(AD6697,[2]Formula!V:X,3,0))*VLOOKUP(AD6697,[2]Formula!V:X,2,0))*H6697)/SUMIF(AD:AD,AD6697,H:H)))</f>
        <v/>
      </c>
      <c r="L6697" s="38" t="str">
        <f t="shared" si="625"/>
        <v/>
      </c>
      <c r="M6697" s="38" t="str">
        <f t="shared" si="626"/>
        <v/>
      </c>
      <c r="N6697" s="38" t="str">
        <f t="shared" si="628"/>
        <v/>
      </c>
      <c r="O6697" s="38" t="str">
        <f t="shared" si="624"/>
        <v/>
      </c>
      <c r="P6697" s="39" t="str">
        <f t="shared" si="629"/>
        <v/>
      </c>
      <c r="AC6697" s="42" t="str">
        <f>IF(B6697="","",VLOOKUP(B6697,[2]Formula!B:C,2,0))</f>
        <v/>
      </c>
      <c r="AD6697" s="43" t="str">
        <f t="shared" si="627"/>
        <v/>
      </c>
    </row>
    <row r="6698" spans="1:30" x14ac:dyDescent="0.25">
      <c r="A6698" s="64"/>
      <c r="B6698" s="64"/>
      <c r="C6698" s="66"/>
      <c r="D6698" s="67"/>
      <c r="E6698" s="64"/>
      <c r="F6698" s="64"/>
      <c r="G6698" s="37" t="str">
        <f>IF(E6698="","",IF(OR(E6698="Project Management",E6698="Project Support",E6698="Sprint Management",E6698="Sprint Support"),"NA",ROUND((((VLOOKUP(AD6698,[2]Formula!V:X,3,0)))-SUMIF(AD:AD,AD6698,H:H)),2)))</f>
        <v/>
      </c>
      <c r="H6698" s="71"/>
      <c r="I6698" s="72"/>
      <c r="J6698" s="72"/>
      <c r="K6698" s="38" t="str">
        <f>IF(E6698="","",IF(OR(E6698="Project Management",E6698="Project Support",E6698="Sprint Management",E6698="Sprint Support"),"NA",(((SUMIF(AD:AD,AD6698,H:H)/VLOOKUP(AD6698,[2]Formula!V:X,3,0))*VLOOKUP(AD6698,[2]Formula!V:X,2,0))*H6698)/SUMIF(AD:AD,AD6698,H:H)))</f>
        <v/>
      </c>
      <c r="L6698" s="38" t="str">
        <f t="shared" si="625"/>
        <v/>
      </c>
      <c r="M6698" s="38" t="str">
        <f t="shared" si="626"/>
        <v/>
      </c>
      <c r="N6698" s="38" t="str">
        <f t="shared" si="628"/>
        <v/>
      </c>
      <c r="O6698" s="38" t="str">
        <f t="shared" si="624"/>
        <v/>
      </c>
      <c r="P6698" s="39" t="str">
        <f t="shared" si="629"/>
        <v/>
      </c>
      <c r="AC6698" s="42" t="str">
        <f>IF(B6698="","",VLOOKUP(B6698,[2]Formula!B:C,2,0))</f>
        <v/>
      </c>
      <c r="AD6698" s="43" t="str">
        <f t="shared" si="627"/>
        <v/>
      </c>
    </row>
    <row r="6699" spans="1:30" x14ac:dyDescent="0.25">
      <c r="A6699" s="64"/>
      <c r="B6699" s="64"/>
      <c r="C6699" s="66"/>
      <c r="D6699" s="67"/>
      <c r="E6699" s="64"/>
      <c r="F6699" s="64"/>
      <c r="G6699" s="37" t="str">
        <f>IF(E6699="","",IF(OR(E6699="Project Management",E6699="Project Support",E6699="Sprint Management",E6699="Sprint Support"),"NA",ROUND((((VLOOKUP(AD6699,[2]Formula!V:X,3,0)))-SUMIF(AD:AD,AD6699,H:H)),2)))</f>
        <v/>
      </c>
      <c r="H6699" s="71"/>
      <c r="I6699" s="72"/>
      <c r="J6699" s="72"/>
      <c r="K6699" s="38" t="str">
        <f>IF(E6699="","",IF(OR(E6699="Project Management",E6699="Project Support",E6699="Sprint Management",E6699="Sprint Support"),"NA",(((SUMIF(AD:AD,AD6699,H:H)/VLOOKUP(AD6699,[2]Formula!V:X,3,0))*VLOOKUP(AD6699,[2]Formula!V:X,2,0))*H6699)/SUMIF(AD:AD,AD6699,H:H)))</f>
        <v/>
      </c>
      <c r="L6699" s="38" t="str">
        <f t="shared" si="625"/>
        <v/>
      </c>
      <c r="M6699" s="38" t="str">
        <f t="shared" si="626"/>
        <v/>
      </c>
      <c r="N6699" s="38" t="str">
        <f t="shared" si="628"/>
        <v/>
      </c>
      <c r="O6699" s="38" t="str">
        <f t="shared" si="624"/>
        <v/>
      </c>
      <c r="P6699" s="39" t="str">
        <f t="shared" si="629"/>
        <v/>
      </c>
      <c r="AC6699" s="42" t="str">
        <f>IF(B6699="","",VLOOKUP(B6699,[2]Formula!B:C,2,0))</f>
        <v/>
      </c>
      <c r="AD6699" s="43" t="str">
        <f t="shared" si="627"/>
        <v/>
      </c>
    </row>
    <row r="6700" spans="1:30" x14ac:dyDescent="0.25">
      <c r="A6700" s="64"/>
      <c r="B6700" s="64"/>
      <c r="C6700" s="66"/>
      <c r="D6700" s="67"/>
      <c r="E6700" s="64"/>
      <c r="F6700" s="64"/>
      <c r="G6700" s="37" t="str">
        <f>IF(E6700="","",IF(OR(E6700="Project Management",E6700="Project Support",E6700="Sprint Management",E6700="Sprint Support"),"NA",ROUND((((VLOOKUP(AD6700,[2]Formula!V:X,3,0)))-SUMIF(AD:AD,AD6700,H:H)),2)))</f>
        <v/>
      </c>
      <c r="H6700" s="71"/>
      <c r="I6700" s="72"/>
      <c r="J6700" s="72"/>
      <c r="K6700" s="38" t="str">
        <f>IF(E6700="","",IF(OR(E6700="Project Management",E6700="Project Support",E6700="Sprint Management",E6700="Sprint Support"),"NA",(((SUMIF(AD:AD,AD6700,H:H)/VLOOKUP(AD6700,[2]Formula!V:X,3,0))*VLOOKUP(AD6700,[2]Formula!V:X,2,0))*H6700)/SUMIF(AD:AD,AD6700,H:H)))</f>
        <v/>
      </c>
      <c r="L6700" s="38" t="str">
        <f t="shared" si="625"/>
        <v/>
      </c>
      <c r="M6700" s="38" t="str">
        <f t="shared" si="626"/>
        <v/>
      </c>
      <c r="N6700" s="38" t="str">
        <f t="shared" si="628"/>
        <v/>
      </c>
      <c r="O6700" s="38" t="str">
        <f t="shared" si="624"/>
        <v/>
      </c>
      <c r="P6700" s="39" t="str">
        <f t="shared" si="629"/>
        <v/>
      </c>
      <c r="AC6700" s="42" t="str">
        <f>IF(B6700="","",VLOOKUP(B6700,[2]Formula!B:C,2,0))</f>
        <v/>
      </c>
      <c r="AD6700" s="43" t="str">
        <f t="shared" si="627"/>
        <v/>
      </c>
    </row>
    <row r="6701" spans="1:30" x14ac:dyDescent="0.25">
      <c r="A6701" s="64"/>
      <c r="B6701" s="64"/>
      <c r="C6701" s="66"/>
      <c r="D6701" s="67"/>
      <c r="E6701" s="64"/>
      <c r="F6701" s="64"/>
      <c r="G6701" s="37" t="str">
        <f>IF(E6701="","",IF(OR(E6701="Project Management",E6701="Project Support",E6701="Sprint Management",E6701="Sprint Support"),"NA",ROUND((((VLOOKUP(AD6701,[2]Formula!V:X,3,0)))-SUMIF(AD:AD,AD6701,H:H)),2)))</f>
        <v/>
      </c>
      <c r="H6701" s="71"/>
      <c r="I6701" s="72"/>
      <c r="J6701" s="72"/>
      <c r="K6701" s="38" t="str">
        <f>IF(E6701="","",IF(OR(E6701="Project Management",E6701="Project Support",E6701="Sprint Management",E6701="Sprint Support"),"NA",(((SUMIF(AD:AD,AD6701,H:H)/VLOOKUP(AD6701,[2]Formula!V:X,3,0))*VLOOKUP(AD6701,[2]Formula!V:X,2,0))*H6701)/SUMIF(AD:AD,AD6701,H:H)))</f>
        <v/>
      </c>
      <c r="L6701" s="38" t="str">
        <f t="shared" si="625"/>
        <v/>
      </c>
      <c r="M6701" s="38" t="str">
        <f t="shared" si="626"/>
        <v/>
      </c>
      <c r="N6701" s="38" t="str">
        <f t="shared" si="628"/>
        <v/>
      </c>
      <c r="O6701" s="38" t="str">
        <f t="shared" si="624"/>
        <v/>
      </c>
      <c r="P6701" s="39" t="str">
        <f t="shared" si="629"/>
        <v/>
      </c>
      <c r="AC6701" s="42" t="str">
        <f>IF(B6701="","",VLOOKUP(B6701,[2]Formula!B:C,2,0))</f>
        <v/>
      </c>
      <c r="AD6701" s="43" t="str">
        <f t="shared" si="627"/>
        <v/>
      </c>
    </row>
    <row r="6702" spans="1:30" x14ac:dyDescent="0.25">
      <c r="A6702" s="64"/>
      <c r="B6702" s="64"/>
      <c r="C6702" s="66"/>
      <c r="D6702" s="67"/>
      <c r="E6702" s="64"/>
      <c r="F6702" s="64"/>
      <c r="G6702" s="37" t="str">
        <f>IF(E6702="","",IF(OR(E6702="Project Management",E6702="Project Support",E6702="Sprint Management",E6702="Sprint Support"),"NA",ROUND((((VLOOKUP(AD6702,[2]Formula!V:X,3,0)))-SUMIF(AD:AD,AD6702,H:H)),2)))</f>
        <v/>
      </c>
      <c r="H6702" s="71"/>
      <c r="I6702" s="72"/>
      <c r="J6702" s="72"/>
      <c r="K6702" s="38" t="str">
        <f>IF(E6702="","",IF(OR(E6702="Project Management",E6702="Project Support",E6702="Sprint Management",E6702="Sprint Support"),"NA",(((SUMIF(AD:AD,AD6702,H:H)/VLOOKUP(AD6702,[2]Formula!V:X,3,0))*VLOOKUP(AD6702,[2]Formula!V:X,2,0))*H6702)/SUMIF(AD:AD,AD6702,H:H)))</f>
        <v/>
      </c>
      <c r="L6702" s="38" t="str">
        <f t="shared" si="625"/>
        <v/>
      </c>
      <c r="M6702" s="38" t="str">
        <f t="shared" si="626"/>
        <v/>
      </c>
      <c r="N6702" s="38" t="str">
        <f t="shared" si="628"/>
        <v/>
      </c>
      <c r="O6702" s="38" t="str">
        <f t="shared" si="624"/>
        <v/>
      </c>
      <c r="P6702" s="39" t="str">
        <f t="shared" si="629"/>
        <v/>
      </c>
      <c r="AC6702" s="42" t="str">
        <f>IF(B6702="","",VLOOKUP(B6702,[2]Formula!B:C,2,0))</f>
        <v/>
      </c>
      <c r="AD6702" s="43" t="str">
        <f t="shared" si="627"/>
        <v/>
      </c>
    </row>
    <row r="6703" spans="1:30" x14ac:dyDescent="0.25">
      <c r="A6703" s="64"/>
      <c r="B6703" s="64"/>
      <c r="C6703" s="66"/>
      <c r="D6703" s="67"/>
      <c r="E6703" s="64"/>
      <c r="F6703" s="64"/>
      <c r="G6703" s="37" t="str">
        <f>IF(E6703="","",IF(OR(E6703="Project Management",E6703="Project Support",E6703="Sprint Management",E6703="Sprint Support"),"NA",ROUND((((VLOOKUP(AD6703,[2]Formula!V:X,3,0)))-SUMIF(AD:AD,AD6703,H:H)),2)))</f>
        <v/>
      </c>
      <c r="H6703" s="71"/>
      <c r="I6703" s="72"/>
      <c r="J6703" s="72"/>
      <c r="K6703" s="38" t="str">
        <f>IF(E6703="","",IF(OR(E6703="Project Management",E6703="Project Support",E6703="Sprint Management",E6703="Sprint Support"),"NA",(((SUMIF(AD:AD,AD6703,H:H)/VLOOKUP(AD6703,[2]Formula!V:X,3,0))*VLOOKUP(AD6703,[2]Formula!V:X,2,0))*H6703)/SUMIF(AD:AD,AD6703,H:H)))</f>
        <v/>
      </c>
      <c r="L6703" s="38" t="str">
        <f t="shared" si="625"/>
        <v/>
      </c>
      <c r="M6703" s="38" t="str">
        <f t="shared" si="626"/>
        <v/>
      </c>
      <c r="N6703" s="38" t="str">
        <f t="shared" si="628"/>
        <v/>
      </c>
      <c r="O6703" s="38" t="str">
        <f t="shared" si="624"/>
        <v/>
      </c>
      <c r="P6703" s="39" t="str">
        <f t="shared" si="629"/>
        <v/>
      </c>
      <c r="AC6703" s="42" t="str">
        <f>IF(B6703="","",VLOOKUP(B6703,[2]Formula!B:C,2,0))</f>
        <v/>
      </c>
      <c r="AD6703" s="43" t="str">
        <f t="shared" si="627"/>
        <v/>
      </c>
    </row>
    <row r="6704" spans="1:30" x14ac:dyDescent="0.25">
      <c r="A6704" s="64"/>
      <c r="B6704" s="64"/>
      <c r="C6704" s="66"/>
      <c r="D6704" s="67"/>
      <c r="E6704" s="64"/>
      <c r="F6704" s="64"/>
      <c r="G6704" s="37" t="str">
        <f>IF(E6704="","",IF(OR(E6704="Project Management",E6704="Project Support",E6704="Sprint Management",E6704="Sprint Support"),"NA",ROUND((((VLOOKUP(AD6704,[2]Formula!V:X,3,0)))-SUMIF(AD:AD,AD6704,H:H)),2)))</f>
        <v/>
      </c>
      <c r="H6704" s="71"/>
      <c r="I6704" s="72"/>
      <c r="J6704" s="72"/>
      <c r="K6704" s="38" t="str">
        <f>IF(E6704="","",IF(OR(E6704="Project Management",E6704="Project Support",E6704="Sprint Management",E6704="Sprint Support"),"NA",(((SUMIF(AD:AD,AD6704,H:H)/VLOOKUP(AD6704,[2]Formula!V:X,3,0))*VLOOKUP(AD6704,[2]Formula!V:X,2,0))*H6704)/SUMIF(AD:AD,AD6704,H:H)))</f>
        <v/>
      </c>
      <c r="L6704" s="38" t="str">
        <f t="shared" si="625"/>
        <v/>
      </c>
      <c r="M6704" s="38" t="str">
        <f t="shared" si="626"/>
        <v/>
      </c>
      <c r="N6704" s="38" t="str">
        <f t="shared" si="628"/>
        <v/>
      </c>
      <c r="O6704" s="38" t="str">
        <f t="shared" si="624"/>
        <v/>
      </c>
      <c r="P6704" s="39" t="str">
        <f t="shared" si="629"/>
        <v/>
      </c>
      <c r="AC6704" s="42" t="str">
        <f>IF(B6704="","",VLOOKUP(B6704,[2]Formula!B:C,2,0))</f>
        <v/>
      </c>
      <c r="AD6704" s="43" t="str">
        <f t="shared" si="627"/>
        <v/>
      </c>
    </row>
    <row r="6705" spans="1:30" x14ac:dyDescent="0.25">
      <c r="A6705" s="64"/>
      <c r="B6705" s="64"/>
      <c r="C6705" s="66"/>
      <c r="D6705" s="67"/>
      <c r="E6705" s="64"/>
      <c r="F6705" s="64"/>
      <c r="G6705" s="37" t="str">
        <f>IF(E6705="","",IF(OR(E6705="Project Management",E6705="Project Support",E6705="Sprint Management",E6705="Sprint Support"),"NA",ROUND((((VLOOKUP(AD6705,[2]Formula!V:X,3,0)))-SUMIF(AD:AD,AD6705,H:H)),2)))</f>
        <v/>
      </c>
      <c r="H6705" s="71"/>
      <c r="I6705" s="72"/>
      <c r="J6705" s="72"/>
      <c r="K6705" s="38" t="str">
        <f>IF(E6705="","",IF(OR(E6705="Project Management",E6705="Project Support",E6705="Sprint Management",E6705="Sprint Support"),"NA",(((SUMIF(AD:AD,AD6705,H:H)/VLOOKUP(AD6705,[2]Formula!V:X,3,0))*VLOOKUP(AD6705,[2]Formula!V:X,2,0))*H6705)/SUMIF(AD:AD,AD6705,H:H)))</f>
        <v/>
      </c>
      <c r="L6705" s="38" t="str">
        <f t="shared" si="625"/>
        <v/>
      </c>
      <c r="M6705" s="38" t="str">
        <f t="shared" si="626"/>
        <v/>
      </c>
      <c r="N6705" s="38" t="str">
        <f t="shared" si="628"/>
        <v/>
      </c>
      <c r="O6705" s="38" t="str">
        <f t="shared" si="624"/>
        <v/>
      </c>
      <c r="P6705" s="39" t="str">
        <f t="shared" si="629"/>
        <v/>
      </c>
      <c r="AC6705" s="42" t="str">
        <f>IF(B6705="","",VLOOKUP(B6705,[2]Formula!B:C,2,0))</f>
        <v/>
      </c>
      <c r="AD6705" s="43" t="str">
        <f t="shared" si="627"/>
        <v/>
      </c>
    </row>
    <row r="6706" spans="1:30" x14ac:dyDescent="0.25">
      <c r="A6706" s="64"/>
      <c r="B6706" s="64"/>
      <c r="C6706" s="66"/>
      <c r="D6706" s="67"/>
      <c r="E6706" s="64"/>
      <c r="F6706" s="64"/>
      <c r="G6706" s="37" t="str">
        <f>IF(E6706="","",IF(OR(E6706="Project Management",E6706="Project Support",E6706="Sprint Management",E6706="Sprint Support"),"NA",ROUND((((VLOOKUP(AD6706,[2]Formula!V:X,3,0)))-SUMIF(AD:AD,AD6706,H:H)),2)))</f>
        <v/>
      </c>
      <c r="H6706" s="71"/>
      <c r="I6706" s="72"/>
      <c r="J6706" s="72"/>
      <c r="K6706" s="38" t="str">
        <f>IF(E6706="","",IF(OR(E6706="Project Management",E6706="Project Support",E6706="Sprint Management",E6706="Sprint Support"),"NA",(((SUMIF(AD:AD,AD6706,H:H)/VLOOKUP(AD6706,[2]Formula!V:X,3,0))*VLOOKUP(AD6706,[2]Formula!V:X,2,0))*H6706)/SUMIF(AD:AD,AD6706,H:H)))</f>
        <v/>
      </c>
      <c r="L6706" s="38" t="str">
        <f t="shared" si="625"/>
        <v/>
      </c>
      <c r="M6706" s="38" t="str">
        <f t="shared" si="626"/>
        <v/>
      </c>
      <c r="N6706" s="38" t="str">
        <f t="shared" si="628"/>
        <v/>
      </c>
      <c r="O6706" s="38" t="str">
        <f t="shared" si="624"/>
        <v/>
      </c>
      <c r="P6706" s="39" t="str">
        <f t="shared" si="629"/>
        <v/>
      </c>
      <c r="AC6706" s="42" t="str">
        <f>IF(B6706="","",VLOOKUP(B6706,[2]Formula!B:C,2,0))</f>
        <v/>
      </c>
      <c r="AD6706" s="43" t="str">
        <f t="shared" si="627"/>
        <v/>
      </c>
    </row>
    <row r="6707" spans="1:30" x14ac:dyDescent="0.25">
      <c r="A6707" s="64"/>
      <c r="B6707" s="64"/>
      <c r="C6707" s="66"/>
      <c r="D6707" s="67"/>
      <c r="E6707" s="64"/>
      <c r="F6707" s="64"/>
      <c r="G6707" s="37" t="str">
        <f>IF(E6707="","",IF(OR(E6707="Project Management",E6707="Project Support",E6707="Sprint Management",E6707="Sprint Support"),"NA",ROUND((((VLOOKUP(AD6707,[2]Formula!V:X,3,0)))-SUMIF(AD:AD,AD6707,H:H)),2)))</f>
        <v/>
      </c>
      <c r="H6707" s="71"/>
      <c r="I6707" s="72"/>
      <c r="J6707" s="72"/>
      <c r="K6707" s="38" t="str">
        <f>IF(E6707="","",IF(OR(E6707="Project Management",E6707="Project Support",E6707="Sprint Management",E6707="Sprint Support"),"NA",(((SUMIF(AD:AD,AD6707,H:H)/VLOOKUP(AD6707,[2]Formula!V:X,3,0))*VLOOKUP(AD6707,[2]Formula!V:X,2,0))*H6707)/SUMIF(AD:AD,AD6707,H:H)))</f>
        <v/>
      </c>
      <c r="L6707" s="38" t="str">
        <f t="shared" si="625"/>
        <v/>
      </c>
      <c r="M6707" s="38" t="str">
        <f t="shared" si="626"/>
        <v/>
      </c>
      <c r="N6707" s="38" t="str">
        <f t="shared" si="628"/>
        <v/>
      </c>
      <c r="O6707" s="38" t="str">
        <f t="shared" si="624"/>
        <v/>
      </c>
      <c r="P6707" s="39" t="str">
        <f t="shared" si="629"/>
        <v/>
      </c>
      <c r="AC6707" s="42" t="str">
        <f>IF(B6707="","",VLOOKUP(B6707,[2]Formula!B:C,2,0))</f>
        <v/>
      </c>
      <c r="AD6707" s="43" t="str">
        <f t="shared" si="627"/>
        <v/>
      </c>
    </row>
    <row r="6708" spans="1:30" x14ac:dyDescent="0.25">
      <c r="A6708" s="64"/>
      <c r="B6708" s="64"/>
      <c r="C6708" s="66"/>
      <c r="D6708" s="67"/>
      <c r="E6708" s="64"/>
      <c r="F6708" s="64"/>
      <c r="G6708" s="37" t="str">
        <f>IF(E6708="","",IF(OR(E6708="Project Management",E6708="Project Support",E6708="Sprint Management",E6708="Sprint Support"),"NA",ROUND((((VLOOKUP(AD6708,[2]Formula!V:X,3,0)))-SUMIF(AD:AD,AD6708,H:H)),2)))</f>
        <v/>
      </c>
      <c r="H6708" s="71"/>
      <c r="I6708" s="72"/>
      <c r="J6708" s="72"/>
      <c r="K6708" s="38" t="str">
        <f>IF(E6708="","",IF(OR(E6708="Project Management",E6708="Project Support",E6708="Sprint Management",E6708="Sprint Support"),"NA",(((SUMIF(AD:AD,AD6708,H:H)/VLOOKUP(AD6708,[2]Formula!V:X,3,0))*VLOOKUP(AD6708,[2]Formula!V:X,2,0))*H6708)/SUMIF(AD:AD,AD6708,H:H)))</f>
        <v/>
      </c>
      <c r="L6708" s="38" t="str">
        <f t="shared" si="625"/>
        <v/>
      </c>
      <c r="M6708" s="38" t="str">
        <f t="shared" si="626"/>
        <v/>
      </c>
      <c r="N6708" s="38" t="str">
        <f t="shared" si="628"/>
        <v/>
      </c>
      <c r="O6708" s="38" t="str">
        <f t="shared" si="624"/>
        <v/>
      </c>
      <c r="P6708" s="39" t="str">
        <f t="shared" si="629"/>
        <v/>
      </c>
      <c r="AC6708" s="42" t="str">
        <f>IF(B6708="","",VLOOKUP(B6708,[2]Formula!B:C,2,0))</f>
        <v/>
      </c>
      <c r="AD6708" s="43" t="str">
        <f t="shared" si="627"/>
        <v/>
      </c>
    </row>
    <row r="6709" spans="1:30" x14ac:dyDescent="0.25">
      <c r="A6709" s="64"/>
      <c r="B6709" s="64"/>
      <c r="C6709" s="66"/>
      <c r="D6709" s="67"/>
      <c r="E6709" s="64"/>
      <c r="F6709" s="64"/>
      <c r="G6709" s="37" t="str">
        <f>IF(E6709="","",IF(OR(E6709="Project Management",E6709="Project Support",E6709="Sprint Management",E6709="Sprint Support"),"NA",ROUND((((VLOOKUP(AD6709,[2]Formula!V:X,3,0)))-SUMIF(AD:AD,AD6709,H:H)),2)))</f>
        <v/>
      </c>
      <c r="H6709" s="71"/>
      <c r="I6709" s="72"/>
      <c r="J6709" s="72"/>
      <c r="K6709" s="38" t="str">
        <f>IF(E6709="","",IF(OR(E6709="Project Management",E6709="Project Support",E6709="Sprint Management",E6709="Sprint Support"),"NA",(((SUMIF(AD:AD,AD6709,H:H)/VLOOKUP(AD6709,[2]Formula!V:X,3,0))*VLOOKUP(AD6709,[2]Formula!V:X,2,0))*H6709)/SUMIF(AD:AD,AD6709,H:H)))</f>
        <v/>
      </c>
      <c r="L6709" s="38" t="str">
        <f t="shared" si="625"/>
        <v/>
      </c>
      <c r="M6709" s="38" t="str">
        <f t="shared" si="626"/>
        <v/>
      </c>
      <c r="N6709" s="38" t="str">
        <f t="shared" si="628"/>
        <v/>
      </c>
      <c r="O6709" s="38" t="str">
        <f t="shared" ref="O6709:O6772" si="630">IFERROR(L6709/M6709,"")</f>
        <v/>
      </c>
      <c r="P6709" s="39" t="str">
        <f t="shared" si="629"/>
        <v/>
      </c>
      <c r="AC6709" s="42" t="str">
        <f>IF(B6709="","",VLOOKUP(B6709,[2]Formula!B:C,2,0))</f>
        <v/>
      </c>
      <c r="AD6709" s="43" t="str">
        <f t="shared" si="627"/>
        <v/>
      </c>
    </row>
    <row r="6710" spans="1:30" x14ac:dyDescent="0.25">
      <c r="A6710" s="64"/>
      <c r="B6710" s="64"/>
      <c r="C6710" s="66"/>
      <c r="D6710" s="67"/>
      <c r="E6710" s="64"/>
      <c r="F6710" s="64"/>
      <c r="G6710" s="37" t="str">
        <f>IF(E6710="","",IF(OR(E6710="Project Management",E6710="Project Support",E6710="Sprint Management",E6710="Sprint Support"),"NA",ROUND((((VLOOKUP(AD6710,[2]Formula!V:X,3,0)))-SUMIF(AD:AD,AD6710,H:H)),2)))</f>
        <v/>
      </c>
      <c r="H6710" s="71"/>
      <c r="I6710" s="72"/>
      <c r="J6710" s="72"/>
      <c r="K6710" s="38" t="str">
        <f>IF(E6710="","",IF(OR(E6710="Project Management",E6710="Project Support",E6710="Sprint Management",E6710="Sprint Support"),"NA",(((SUMIF(AD:AD,AD6710,H:H)/VLOOKUP(AD6710,[2]Formula!V:X,3,0))*VLOOKUP(AD6710,[2]Formula!V:X,2,0))*H6710)/SUMIF(AD:AD,AD6710,H:H)))</f>
        <v/>
      </c>
      <c r="L6710" s="38" t="str">
        <f t="shared" si="625"/>
        <v/>
      </c>
      <c r="M6710" s="38" t="str">
        <f t="shared" si="626"/>
        <v/>
      </c>
      <c r="N6710" s="38" t="str">
        <f t="shared" si="628"/>
        <v/>
      </c>
      <c r="O6710" s="38" t="str">
        <f t="shared" si="630"/>
        <v/>
      </c>
      <c r="P6710" s="39" t="str">
        <f t="shared" si="629"/>
        <v/>
      </c>
      <c r="AC6710" s="42" t="str">
        <f>IF(B6710="","",VLOOKUP(B6710,[2]Formula!B:C,2,0))</f>
        <v/>
      </c>
      <c r="AD6710" s="43" t="str">
        <f t="shared" si="627"/>
        <v/>
      </c>
    </row>
    <row r="6711" spans="1:30" x14ac:dyDescent="0.25">
      <c r="A6711" s="64"/>
      <c r="B6711" s="64"/>
      <c r="C6711" s="66"/>
      <c r="D6711" s="67"/>
      <c r="E6711" s="64"/>
      <c r="F6711" s="64"/>
      <c r="G6711" s="37" t="str">
        <f>IF(E6711="","",IF(OR(E6711="Project Management",E6711="Project Support",E6711="Sprint Management",E6711="Sprint Support"),"NA",ROUND((((VLOOKUP(AD6711,[2]Formula!V:X,3,0)))-SUMIF(AD:AD,AD6711,H:H)),2)))</f>
        <v/>
      </c>
      <c r="H6711" s="71"/>
      <c r="I6711" s="72"/>
      <c r="J6711" s="72"/>
      <c r="K6711" s="38" t="str">
        <f>IF(E6711="","",IF(OR(E6711="Project Management",E6711="Project Support",E6711="Sprint Management",E6711="Sprint Support"),"NA",(((SUMIF(AD:AD,AD6711,H:H)/VLOOKUP(AD6711,[2]Formula!V:X,3,0))*VLOOKUP(AD6711,[2]Formula!V:X,2,0))*H6711)/SUMIF(AD:AD,AD6711,H:H)))</f>
        <v/>
      </c>
      <c r="L6711" s="38" t="str">
        <f t="shared" si="625"/>
        <v/>
      </c>
      <c r="M6711" s="38" t="str">
        <f t="shared" si="626"/>
        <v/>
      </c>
      <c r="N6711" s="38" t="str">
        <f t="shared" si="628"/>
        <v/>
      </c>
      <c r="O6711" s="38" t="str">
        <f t="shared" si="630"/>
        <v/>
      </c>
      <c r="P6711" s="39" t="str">
        <f t="shared" si="629"/>
        <v/>
      </c>
      <c r="AC6711" s="42" t="str">
        <f>IF(B6711="","",VLOOKUP(B6711,[2]Formula!B:C,2,0))</f>
        <v/>
      </c>
      <c r="AD6711" s="43" t="str">
        <f t="shared" si="627"/>
        <v/>
      </c>
    </row>
    <row r="6712" spans="1:30" x14ac:dyDescent="0.25">
      <c r="A6712" s="64"/>
      <c r="B6712" s="64"/>
      <c r="C6712" s="66"/>
      <c r="D6712" s="67"/>
      <c r="E6712" s="64"/>
      <c r="F6712" s="64"/>
      <c r="G6712" s="37" t="str">
        <f>IF(E6712="","",IF(OR(E6712="Project Management",E6712="Project Support",E6712="Sprint Management",E6712="Sprint Support"),"NA",ROUND((((VLOOKUP(AD6712,[2]Formula!V:X,3,0)))-SUMIF(AD:AD,AD6712,H:H)),2)))</f>
        <v/>
      </c>
      <c r="H6712" s="71"/>
      <c r="I6712" s="72"/>
      <c r="J6712" s="72"/>
      <c r="K6712" s="38" t="str">
        <f>IF(E6712="","",IF(OR(E6712="Project Management",E6712="Project Support",E6712="Sprint Management",E6712="Sprint Support"),"NA",(((SUMIF(AD:AD,AD6712,H:H)/VLOOKUP(AD6712,[2]Formula!V:X,3,0))*VLOOKUP(AD6712,[2]Formula!V:X,2,0))*H6712)/SUMIF(AD:AD,AD6712,H:H)))</f>
        <v/>
      </c>
      <c r="L6712" s="38" t="str">
        <f t="shared" si="625"/>
        <v/>
      </c>
      <c r="M6712" s="38" t="str">
        <f t="shared" si="626"/>
        <v/>
      </c>
      <c r="N6712" s="38" t="str">
        <f t="shared" si="628"/>
        <v/>
      </c>
      <c r="O6712" s="38" t="str">
        <f t="shared" si="630"/>
        <v/>
      </c>
      <c r="P6712" s="39" t="str">
        <f t="shared" si="629"/>
        <v/>
      </c>
      <c r="AC6712" s="42" t="str">
        <f>IF(B6712="","",VLOOKUP(B6712,[2]Formula!B:C,2,0))</f>
        <v/>
      </c>
      <c r="AD6712" s="43" t="str">
        <f t="shared" si="627"/>
        <v/>
      </c>
    </row>
    <row r="6713" spans="1:30" x14ac:dyDescent="0.25">
      <c r="A6713" s="64"/>
      <c r="B6713" s="64"/>
      <c r="C6713" s="66"/>
      <c r="D6713" s="67"/>
      <c r="E6713" s="64"/>
      <c r="F6713" s="64"/>
      <c r="G6713" s="37" t="str">
        <f>IF(E6713="","",IF(OR(E6713="Project Management",E6713="Project Support",E6713="Sprint Management",E6713="Sprint Support"),"NA",ROUND((((VLOOKUP(AD6713,[2]Formula!V:X,3,0)))-SUMIF(AD:AD,AD6713,H:H)),2)))</f>
        <v/>
      </c>
      <c r="H6713" s="71"/>
      <c r="I6713" s="72"/>
      <c r="J6713" s="72"/>
      <c r="K6713" s="38" t="str">
        <f>IF(E6713="","",IF(OR(E6713="Project Management",E6713="Project Support",E6713="Sprint Management",E6713="Sprint Support"),"NA",(((SUMIF(AD:AD,AD6713,H:H)/VLOOKUP(AD6713,[2]Formula!V:X,3,0))*VLOOKUP(AD6713,[2]Formula!V:X,2,0))*H6713)/SUMIF(AD:AD,AD6713,H:H)))</f>
        <v/>
      </c>
      <c r="L6713" s="38" t="str">
        <f t="shared" si="625"/>
        <v/>
      </c>
      <c r="M6713" s="38" t="str">
        <f t="shared" si="626"/>
        <v/>
      </c>
      <c r="N6713" s="38" t="str">
        <f t="shared" si="628"/>
        <v/>
      </c>
      <c r="O6713" s="38" t="str">
        <f t="shared" si="630"/>
        <v/>
      </c>
      <c r="P6713" s="39" t="str">
        <f t="shared" si="629"/>
        <v/>
      </c>
      <c r="AC6713" s="42" t="str">
        <f>IF(B6713="","",VLOOKUP(B6713,[2]Formula!B:C,2,0))</f>
        <v/>
      </c>
      <c r="AD6713" s="43" t="str">
        <f t="shared" si="627"/>
        <v/>
      </c>
    </row>
    <row r="6714" spans="1:30" x14ac:dyDescent="0.25">
      <c r="A6714" s="64"/>
      <c r="B6714" s="64"/>
      <c r="C6714" s="66"/>
      <c r="D6714" s="67"/>
      <c r="E6714" s="64"/>
      <c r="F6714" s="64"/>
      <c r="G6714" s="37" t="str">
        <f>IF(E6714="","",IF(OR(E6714="Project Management",E6714="Project Support",E6714="Sprint Management",E6714="Sprint Support"),"NA",ROUND((((VLOOKUP(AD6714,[2]Formula!V:X,3,0)))-SUMIF(AD:AD,AD6714,H:H)),2)))</f>
        <v/>
      </c>
      <c r="H6714" s="71"/>
      <c r="I6714" s="72"/>
      <c r="J6714" s="72"/>
      <c r="K6714" s="38" t="str">
        <f>IF(E6714="","",IF(OR(E6714="Project Management",E6714="Project Support",E6714="Sprint Management",E6714="Sprint Support"),"NA",(((SUMIF(AD:AD,AD6714,H:H)/VLOOKUP(AD6714,[2]Formula!V:X,3,0))*VLOOKUP(AD6714,[2]Formula!V:X,2,0))*H6714)/SUMIF(AD:AD,AD6714,H:H)))</f>
        <v/>
      </c>
      <c r="L6714" s="38" t="str">
        <f t="shared" si="625"/>
        <v/>
      </c>
      <c r="M6714" s="38" t="str">
        <f t="shared" si="626"/>
        <v/>
      </c>
      <c r="N6714" s="38" t="str">
        <f t="shared" si="628"/>
        <v/>
      </c>
      <c r="O6714" s="38" t="str">
        <f t="shared" si="630"/>
        <v/>
      </c>
      <c r="P6714" s="39" t="str">
        <f t="shared" si="629"/>
        <v/>
      </c>
      <c r="AC6714" s="42" t="str">
        <f>IF(B6714="","",VLOOKUP(B6714,[2]Formula!B:C,2,0))</f>
        <v/>
      </c>
      <c r="AD6714" s="43" t="str">
        <f t="shared" si="627"/>
        <v/>
      </c>
    </row>
    <row r="6715" spans="1:30" x14ac:dyDescent="0.25">
      <c r="A6715" s="64"/>
      <c r="B6715" s="64"/>
      <c r="C6715" s="66"/>
      <c r="D6715" s="67"/>
      <c r="E6715" s="64"/>
      <c r="F6715" s="64"/>
      <c r="G6715" s="37" t="str">
        <f>IF(E6715="","",IF(OR(E6715="Project Management",E6715="Project Support",E6715="Sprint Management",E6715="Sprint Support"),"NA",ROUND((((VLOOKUP(AD6715,[2]Formula!V:X,3,0)))-SUMIF(AD:AD,AD6715,H:H)),2)))</f>
        <v/>
      </c>
      <c r="H6715" s="71"/>
      <c r="I6715" s="72"/>
      <c r="J6715" s="72"/>
      <c r="K6715" s="38" t="str">
        <f>IF(E6715="","",IF(OR(E6715="Project Management",E6715="Project Support",E6715="Sprint Management",E6715="Sprint Support"),"NA",(((SUMIF(AD:AD,AD6715,H:H)/VLOOKUP(AD6715,[2]Formula!V:X,3,0))*VLOOKUP(AD6715,[2]Formula!V:X,2,0))*H6715)/SUMIF(AD:AD,AD6715,H:H)))</f>
        <v/>
      </c>
      <c r="L6715" s="38" t="str">
        <f t="shared" si="625"/>
        <v/>
      </c>
      <c r="M6715" s="38" t="str">
        <f t="shared" si="626"/>
        <v/>
      </c>
      <c r="N6715" s="38" t="str">
        <f t="shared" si="628"/>
        <v/>
      </c>
      <c r="O6715" s="38" t="str">
        <f t="shared" si="630"/>
        <v/>
      </c>
      <c r="P6715" s="39" t="str">
        <f t="shared" si="629"/>
        <v/>
      </c>
      <c r="AC6715" s="42" t="str">
        <f>IF(B6715="","",VLOOKUP(B6715,[2]Formula!B:C,2,0))</f>
        <v/>
      </c>
      <c r="AD6715" s="43" t="str">
        <f t="shared" si="627"/>
        <v/>
      </c>
    </row>
    <row r="6716" spans="1:30" x14ac:dyDescent="0.25">
      <c r="A6716" s="64"/>
      <c r="B6716" s="64"/>
      <c r="C6716" s="66"/>
      <c r="D6716" s="67"/>
      <c r="E6716" s="64"/>
      <c r="F6716" s="64"/>
      <c r="G6716" s="37" t="str">
        <f>IF(E6716="","",IF(OR(E6716="Project Management",E6716="Project Support",E6716="Sprint Management",E6716="Sprint Support"),"NA",ROUND((((VLOOKUP(AD6716,[2]Formula!V:X,3,0)))-SUMIF(AD:AD,AD6716,H:H)),2)))</f>
        <v/>
      </c>
      <c r="H6716" s="71"/>
      <c r="I6716" s="72"/>
      <c r="J6716" s="72"/>
      <c r="K6716" s="38" t="str">
        <f>IF(E6716="","",IF(OR(E6716="Project Management",E6716="Project Support",E6716="Sprint Management",E6716="Sprint Support"),"NA",(((SUMIF(AD:AD,AD6716,H:H)/VLOOKUP(AD6716,[2]Formula!V:X,3,0))*VLOOKUP(AD6716,[2]Formula!V:X,2,0))*H6716)/SUMIF(AD:AD,AD6716,H:H)))</f>
        <v/>
      </c>
      <c r="L6716" s="38" t="str">
        <f t="shared" si="625"/>
        <v/>
      </c>
      <c r="M6716" s="38" t="str">
        <f t="shared" si="626"/>
        <v/>
      </c>
      <c r="N6716" s="38" t="str">
        <f t="shared" si="628"/>
        <v/>
      </c>
      <c r="O6716" s="38" t="str">
        <f t="shared" si="630"/>
        <v/>
      </c>
      <c r="P6716" s="39" t="str">
        <f t="shared" si="629"/>
        <v/>
      </c>
      <c r="AC6716" s="42" t="str">
        <f>IF(B6716="","",VLOOKUP(B6716,[2]Formula!B:C,2,0))</f>
        <v/>
      </c>
      <c r="AD6716" s="43" t="str">
        <f t="shared" si="627"/>
        <v/>
      </c>
    </row>
    <row r="6717" spans="1:30" x14ac:dyDescent="0.25">
      <c r="A6717" s="64"/>
      <c r="B6717" s="64"/>
      <c r="C6717" s="66"/>
      <c r="D6717" s="67"/>
      <c r="E6717" s="64"/>
      <c r="F6717" s="64"/>
      <c r="G6717" s="37" t="str">
        <f>IF(E6717="","",IF(OR(E6717="Project Management",E6717="Project Support",E6717="Sprint Management",E6717="Sprint Support"),"NA",ROUND((((VLOOKUP(AD6717,[2]Formula!V:X,3,0)))-SUMIF(AD:AD,AD6717,H:H)),2)))</f>
        <v/>
      </c>
      <c r="H6717" s="71"/>
      <c r="I6717" s="72"/>
      <c r="J6717" s="72"/>
      <c r="K6717" s="38" t="str">
        <f>IF(E6717="","",IF(OR(E6717="Project Management",E6717="Project Support",E6717="Sprint Management",E6717="Sprint Support"),"NA",(((SUMIF(AD:AD,AD6717,H:H)/VLOOKUP(AD6717,[2]Formula!V:X,3,0))*VLOOKUP(AD6717,[2]Formula!V:X,2,0))*H6717)/SUMIF(AD:AD,AD6717,H:H)))</f>
        <v/>
      </c>
      <c r="L6717" s="38" t="str">
        <f t="shared" si="625"/>
        <v/>
      </c>
      <c r="M6717" s="38" t="str">
        <f t="shared" si="626"/>
        <v/>
      </c>
      <c r="N6717" s="38" t="str">
        <f t="shared" si="628"/>
        <v/>
      </c>
      <c r="O6717" s="38" t="str">
        <f t="shared" si="630"/>
        <v/>
      </c>
      <c r="P6717" s="39" t="str">
        <f t="shared" si="629"/>
        <v/>
      </c>
      <c r="AC6717" s="42" t="str">
        <f>IF(B6717="","",VLOOKUP(B6717,[2]Formula!B:C,2,0))</f>
        <v/>
      </c>
      <c r="AD6717" s="43" t="str">
        <f t="shared" si="627"/>
        <v/>
      </c>
    </row>
    <row r="6718" spans="1:30" x14ac:dyDescent="0.25">
      <c r="A6718" s="64"/>
      <c r="B6718" s="64"/>
      <c r="C6718" s="66"/>
      <c r="D6718" s="67"/>
      <c r="E6718" s="64"/>
      <c r="F6718" s="64"/>
      <c r="G6718" s="37" t="str">
        <f>IF(E6718="","",IF(OR(E6718="Project Management",E6718="Project Support",E6718="Sprint Management",E6718="Sprint Support"),"NA",ROUND((((VLOOKUP(AD6718,[2]Formula!V:X,3,0)))-SUMIF(AD:AD,AD6718,H:H)),2)))</f>
        <v/>
      </c>
      <c r="H6718" s="71"/>
      <c r="I6718" s="72"/>
      <c r="J6718" s="72"/>
      <c r="K6718" s="38" t="str">
        <f>IF(E6718="","",IF(OR(E6718="Project Management",E6718="Project Support",E6718="Sprint Management",E6718="Sprint Support"),"NA",(((SUMIF(AD:AD,AD6718,H:H)/VLOOKUP(AD6718,[2]Formula!V:X,3,0))*VLOOKUP(AD6718,[2]Formula!V:X,2,0))*H6718)/SUMIF(AD:AD,AD6718,H:H)))</f>
        <v/>
      </c>
      <c r="L6718" s="38" t="str">
        <f t="shared" si="625"/>
        <v/>
      </c>
      <c r="M6718" s="38" t="str">
        <f t="shared" si="626"/>
        <v/>
      </c>
      <c r="N6718" s="38" t="str">
        <f t="shared" si="628"/>
        <v/>
      </c>
      <c r="O6718" s="38" t="str">
        <f t="shared" si="630"/>
        <v/>
      </c>
      <c r="P6718" s="39" t="str">
        <f t="shared" si="629"/>
        <v/>
      </c>
      <c r="AC6718" s="42" t="str">
        <f>IF(B6718="","",VLOOKUP(B6718,[2]Formula!B:C,2,0))</f>
        <v/>
      </c>
      <c r="AD6718" s="43" t="str">
        <f t="shared" si="627"/>
        <v/>
      </c>
    </row>
    <row r="6719" spans="1:30" x14ac:dyDescent="0.25">
      <c r="A6719" s="64"/>
      <c r="B6719" s="64"/>
      <c r="C6719" s="66"/>
      <c r="D6719" s="67"/>
      <c r="E6719" s="64"/>
      <c r="F6719" s="64"/>
      <c r="G6719" s="37" t="str">
        <f>IF(E6719="","",IF(OR(E6719="Project Management",E6719="Project Support",E6719="Sprint Management",E6719="Sprint Support"),"NA",ROUND((((VLOOKUP(AD6719,[2]Formula!V:X,3,0)))-SUMIF(AD:AD,AD6719,H:H)),2)))</f>
        <v/>
      </c>
      <c r="H6719" s="71"/>
      <c r="I6719" s="72"/>
      <c r="J6719" s="72"/>
      <c r="K6719" s="38" t="str">
        <f>IF(E6719="","",IF(OR(E6719="Project Management",E6719="Project Support",E6719="Sprint Management",E6719="Sprint Support"),"NA",(((SUMIF(AD:AD,AD6719,H:H)/VLOOKUP(AD6719,[2]Formula!V:X,3,0))*VLOOKUP(AD6719,[2]Formula!V:X,2,0))*H6719)/SUMIF(AD:AD,AD6719,H:H)))</f>
        <v/>
      </c>
      <c r="L6719" s="38" t="str">
        <f t="shared" si="625"/>
        <v/>
      </c>
      <c r="M6719" s="38" t="str">
        <f t="shared" si="626"/>
        <v/>
      </c>
      <c r="N6719" s="38" t="str">
        <f t="shared" si="628"/>
        <v/>
      </c>
      <c r="O6719" s="38" t="str">
        <f t="shared" si="630"/>
        <v/>
      </c>
      <c r="P6719" s="39" t="str">
        <f t="shared" si="629"/>
        <v/>
      </c>
      <c r="AC6719" s="42" t="str">
        <f>IF(B6719="","",VLOOKUP(B6719,[2]Formula!B:C,2,0))</f>
        <v/>
      </c>
      <c r="AD6719" s="43" t="str">
        <f t="shared" si="627"/>
        <v/>
      </c>
    </row>
    <row r="6720" spans="1:30" x14ac:dyDescent="0.25">
      <c r="A6720" s="64"/>
      <c r="B6720" s="64"/>
      <c r="C6720" s="66"/>
      <c r="D6720" s="67"/>
      <c r="E6720" s="64"/>
      <c r="F6720" s="64"/>
      <c r="G6720" s="37" t="str">
        <f>IF(E6720="","",IF(OR(E6720="Project Management",E6720="Project Support",E6720="Sprint Management",E6720="Sprint Support"),"NA",ROUND((((VLOOKUP(AD6720,[2]Formula!V:X,3,0)))-SUMIF(AD:AD,AD6720,H:H)),2)))</f>
        <v/>
      </c>
      <c r="H6720" s="71"/>
      <c r="I6720" s="72"/>
      <c r="J6720" s="72"/>
      <c r="K6720" s="38" t="str">
        <f>IF(E6720="","",IF(OR(E6720="Project Management",E6720="Project Support",E6720="Sprint Management",E6720="Sprint Support"),"NA",(((SUMIF(AD:AD,AD6720,H:H)/VLOOKUP(AD6720,[2]Formula!V:X,3,0))*VLOOKUP(AD6720,[2]Formula!V:X,2,0))*H6720)/SUMIF(AD:AD,AD6720,H:H)))</f>
        <v/>
      </c>
      <c r="L6720" s="38" t="str">
        <f t="shared" si="625"/>
        <v/>
      </c>
      <c r="M6720" s="38" t="str">
        <f t="shared" si="626"/>
        <v/>
      </c>
      <c r="N6720" s="38" t="str">
        <f t="shared" si="628"/>
        <v/>
      </c>
      <c r="O6720" s="38" t="str">
        <f t="shared" si="630"/>
        <v/>
      </c>
      <c r="P6720" s="39" t="str">
        <f t="shared" si="629"/>
        <v/>
      </c>
      <c r="AC6720" s="42" t="str">
        <f>IF(B6720="","",VLOOKUP(B6720,[2]Formula!B:C,2,0))</f>
        <v/>
      </c>
      <c r="AD6720" s="43" t="str">
        <f t="shared" si="627"/>
        <v/>
      </c>
    </row>
    <row r="6721" spans="1:30" x14ac:dyDescent="0.25">
      <c r="A6721" s="64"/>
      <c r="B6721" s="64"/>
      <c r="C6721" s="66"/>
      <c r="D6721" s="67"/>
      <c r="E6721" s="64"/>
      <c r="F6721" s="64"/>
      <c r="G6721" s="37" t="str">
        <f>IF(E6721="","",IF(OR(E6721="Project Management",E6721="Project Support",E6721="Sprint Management",E6721="Sprint Support"),"NA",ROUND((((VLOOKUP(AD6721,[2]Formula!V:X,3,0)))-SUMIF(AD:AD,AD6721,H:H)),2)))</f>
        <v/>
      </c>
      <c r="H6721" s="71"/>
      <c r="I6721" s="72"/>
      <c r="J6721" s="72"/>
      <c r="K6721" s="38" t="str">
        <f>IF(E6721="","",IF(OR(E6721="Project Management",E6721="Project Support",E6721="Sprint Management",E6721="Sprint Support"),"NA",(((SUMIF(AD:AD,AD6721,H:H)/VLOOKUP(AD6721,[2]Formula!V:X,3,0))*VLOOKUP(AD6721,[2]Formula!V:X,2,0))*H6721)/SUMIF(AD:AD,AD6721,H:H)))</f>
        <v/>
      </c>
      <c r="L6721" s="38" t="str">
        <f t="shared" si="625"/>
        <v/>
      </c>
      <c r="M6721" s="38" t="str">
        <f t="shared" si="626"/>
        <v/>
      </c>
      <c r="N6721" s="38" t="str">
        <f t="shared" si="628"/>
        <v/>
      </c>
      <c r="O6721" s="38" t="str">
        <f t="shared" si="630"/>
        <v/>
      </c>
      <c r="P6721" s="39" t="str">
        <f t="shared" si="629"/>
        <v/>
      </c>
      <c r="AC6721" s="42" t="str">
        <f>IF(B6721="","",VLOOKUP(B6721,[2]Formula!B:C,2,0))</f>
        <v/>
      </c>
      <c r="AD6721" s="43" t="str">
        <f t="shared" si="627"/>
        <v/>
      </c>
    </row>
    <row r="6722" spans="1:30" x14ac:dyDescent="0.25">
      <c r="A6722" s="64"/>
      <c r="B6722" s="64"/>
      <c r="C6722" s="66"/>
      <c r="D6722" s="67"/>
      <c r="E6722" s="64"/>
      <c r="F6722" s="64"/>
      <c r="G6722" s="37" t="str">
        <f>IF(E6722="","",IF(OR(E6722="Project Management",E6722="Project Support",E6722="Sprint Management",E6722="Sprint Support"),"NA",ROUND((((VLOOKUP(AD6722,[2]Formula!V:X,3,0)))-SUMIF(AD:AD,AD6722,H:H)),2)))</f>
        <v/>
      </c>
      <c r="H6722" s="71"/>
      <c r="I6722" s="72"/>
      <c r="J6722" s="72"/>
      <c r="K6722" s="38" t="str">
        <f>IF(E6722="","",IF(OR(E6722="Project Management",E6722="Project Support",E6722="Sprint Management",E6722="Sprint Support"),"NA",(((SUMIF(AD:AD,AD6722,H:H)/VLOOKUP(AD6722,[2]Formula!V:X,3,0))*VLOOKUP(AD6722,[2]Formula!V:X,2,0))*H6722)/SUMIF(AD:AD,AD6722,H:H)))</f>
        <v/>
      </c>
      <c r="L6722" s="38" t="str">
        <f t="shared" ref="L6722:L6785" si="631">IFERROR(IF(K6722="NA",(H6722/I6722),(K6722/I6722)),"")</f>
        <v/>
      </c>
      <c r="M6722" s="38" t="str">
        <f t="shared" ref="M6722:M6785" si="632">IFERROR(IF(K6722="NA",1,(K6722/H6722)),"")</f>
        <v/>
      </c>
      <c r="N6722" s="38" t="str">
        <f t="shared" si="628"/>
        <v/>
      </c>
      <c r="O6722" s="38" t="str">
        <f t="shared" si="630"/>
        <v/>
      </c>
      <c r="P6722" s="39" t="str">
        <f t="shared" si="629"/>
        <v/>
      </c>
      <c r="AC6722" s="42" t="str">
        <f>IF(B6722="","",VLOOKUP(B6722,[2]Formula!B:C,2,0))</f>
        <v/>
      </c>
      <c r="AD6722" s="43" t="str">
        <f t="shared" ref="AD6722:AD6785" si="633">IF(B6722="","",CONCATENATE(B6722,"_",E6722))</f>
        <v/>
      </c>
    </row>
    <row r="6723" spans="1:30" x14ac:dyDescent="0.25">
      <c r="A6723" s="64"/>
      <c r="B6723" s="64"/>
      <c r="C6723" s="66"/>
      <c r="D6723" s="67"/>
      <c r="E6723" s="64"/>
      <c r="F6723" s="64"/>
      <c r="G6723" s="37" t="str">
        <f>IF(E6723="","",IF(OR(E6723="Project Management",E6723="Project Support",E6723="Sprint Management",E6723="Sprint Support"),"NA",ROUND((((VLOOKUP(AD6723,[2]Formula!V:X,3,0)))-SUMIF(AD:AD,AD6723,H:H)),2)))</f>
        <v/>
      </c>
      <c r="H6723" s="71"/>
      <c r="I6723" s="72"/>
      <c r="J6723" s="72"/>
      <c r="K6723" s="38" t="str">
        <f>IF(E6723="","",IF(OR(E6723="Project Management",E6723="Project Support",E6723="Sprint Management",E6723="Sprint Support"),"NA",(((SUMIF(AD:AD,AD6723,H:H)/VLOOKUP(AD6723,[2]Formula!V:X,3,0))*VLOOKUP(AD6723,[2]Formula!V:X,2,0))*H6723)/SUMIF(AD:AD,AD6723,H:H)))</f>
        <v/>
      </c>
      <c r="L6723" s="38" t="str">
        <f t="shared" si="631"/>
        <v/>
      </c>
      <c r="M6723" s="38" t="str">
        <f t="shared" si="632"/>
        <v/>
      </c>
      <c r="N6723" s="38" t="str">
        <f t="shared" ref="N6723:N6786" si="634">IFERROR(((L6723-M6723)/M6723)*100,"")</f>
        <v/>
      </c>
      <c r="O6723" s="38" t="str">
        <f t="shared" si="630"/>
        <v/>
      </c>
      <c r="P6723" s="39" t="str">
        <f t="shared" ref="P6723:P6786" si="635">IF(O6723="","",1)</f>
        <v/>
      </c>
      <c r="AC6723" s="42" t="str">
        <f>IF(B6723="","",VLOOKUP(B6723,[2]Formula!B:C,2,0))</f>
        <v/>
      </c>
      <c r="AD6723" s="43" t="str">
        <f t="shared" si="633"/>
        <v/>
      </c>
    </row>
    <row r="6724" spans="1:30" x14ac:dyDescent="0.25">
      <c r="A6724" s="64"/>
      <c r="B6724" s="64"/>
      <c r="C6724" s="66"/>
      <c r="D6724" s="67"/>
      <c r="E6724" s="64"/>
      <c r="F6724" s="64"/>
      <c r="G6724" s="37" t="str">
        <f>IF(E6724="","",IF(OR(E6724="Project Management",E6724="Project Support",E6724="Sprint Management",E6724="Sprint Support"),"NA",ROUND((((VLOOKUP(AD6724,[2]Formula!V:X,3,0)))-SUMIF(AD:AD,AD6724,H:H)),2)))</f>
        <v/>
      </c>
      <c r="H6724" s="71"/>
      <c r="I6724" s="72"/>
      <c r="J6724" s="72"/>
      <c r="K6724" s="38" t="str">
        <f>IF(E6724="","",IF(OR(E6724="Project Management",E6724="Project Support",E6724="Sprint Management",E6724="Sprint Support"),"NA",(((SUMIF(AD:AD,AD6724,H:H)/VLOOKUP(AD6724,[2]Formula!V:X,3,0))*VLOOKUP(AD6724,[2]Formula!V:X,2,0))*H6724)/SUMIF(AD:AD,AD6724,H:H)))</f>
        <v/>
      </c>
      <c r="L6724" s="38" t="str">
        <f t="shared" si="631"/>
        <v/>
      </c>
      <c r="M6724" s="38" t="str">
        <f t="shared" si="632"/>
        <v/>
      </c>
      <c r="N6724" s="38" t="str">
        <f t="shared" si="634"/>
        <v/>
      </c>
      <c r="O6724" s="38" t="str">
        <f t="shared" si="630"/>
        <v/>
      </c>
      <c r="P6724" s="39" t="str">
        <f t="shared" si="635"/>
        <v/>
      </c>
      <c r="AC6724" s="42" t="str">
        <f>IF(B6724="","",VLOOKUP(B6724,[2]Formula!B:C,2,0))</f>
        <v/>
      </c>
      <c r="AD6724" s="43" t="str">
        <f t="shared" si="633"/>
        <v/>
      </c>
    </row>
    <row r="6725" spans="1:30" x14ac:dyDescent="0.25">
      <c r="A6725" s="64"/>
      <c r="B6725" s="64"/>
      <c r="C6725" s="66"/>
      <c r="D6725" s="67"/>
      <c r="E6725" s="64"/>
      <c r="F6725" s="64"/>
      <c r="G6725" s="37" t="str">
        <f>IF(E6725="","",IF(OR(E6725="Project Management",E6725="Project Support",E6725="Sprint Management",E6725="Sprint Support"),"NA",ROUND((((VLOOKUP(AD6725,[2]Formula!V:X,3,0)))-SUMIF(AD:AD,AD6725,H:H)),2)))</f>
        <v/>
      </c>
      <c r="H6725" s="71"/>
      <c r="I6725" s="72"/>
      <c r="J6725" s="72"/>
      <c r="K6725" s="38" t="str">
        <f>IF(E6725="","",IF(OR(E6725="Project Management",E6725="Project Support",E6725="Sprint Management",E6725="Sprint Support"),"NA",(((SUMIF(AD:AD,AD6725,H:H)/VLOOKUP(AD6725,[2]Formula!V:X,3,0))*VLOOKUP(AD6725,[2]Formula!V:X,2,0))*H6725)/SUMIF(AD:AD,AD6725,H:H)))</f>
        <v/>
      </c>
      <c r="L6725" s="38" t="str">
        <f t="shared" si="631"/>
        <v/>
      </c>
      <c r="M6725" s="38" t="str">
        <f t="shared" si="632"/>
        <v/>
      </c>
      <c r="N6725" s="38" t="str">
        <f t="shared" si="634"/>
        <v/>
      </c>
      <c r="O6725" s="38" t="str">
        <f t="shared" si="630"/>
        <v/>
      </c>
      <c r="P6725" s="39" t="str">
        <f t="shared" si="635"/>
        <v/>
      </c>
      <c r="AC6725" s="42" t="str">
        <f>IF(B6725="","",VLOOKUP(B6725,[2]Formula!B:C,2,0))</f>
        <v/>
      </c>
      <c r="AD6725" s="43" t="str">
        <f t="shared" si="633"/>
        <v/>
      </c>
    </row>
    <row r="6726" spans="1:30" x14ac:dyDescent="0.25">
      <c r="A6726" s="64"/>
      <c r="B6726" s="64"/>
      <c r="C6726" s="66"/>
      <c r="D6726" s="67"/>
      <c r="E6726" s="64"/>
      <c r="F6726" s="64"/>
      <c r="G6726" s="37" t="str">
        <f>IF(E6726="","",IF(OR(E6726="Project Management",E6726="Project Support",E6726="Sprint Management",E6726="Sprint Support"),"NA",ROUND((((VLOOKUP(AD6726,[2]Formula!V:X,3,0)))-SUMIF(AD:AD,AD6726,H:H)),2)))</f>
        <v/>
      </c>
      <c r="H6726" s="71"/>
      <c r="I6726" s="72"/>
      <c r="J6726" s="72"/>
      <c r="K6726" s="38" t="str">
        <f>IF(E6726="","",IF(OR(E6726="Project Management",E6726="Project Support",E6726="Sprint Management",E6726="Sprint Support"),"NA",(((SUMIF(AD:AD,AD6726,H:H)/VLOOKUP(AD6726,[2]Formula!V:X,3,0))*VLOOKUP(AD6726,[2]Formula!V:X,2,0))*H6726)/SUMIF(AD:AD,AD6726,H:H)))</f>
        <v/>
      </c>
      <c r="L6726" s="38" t="str">
        <f t="shared" si="631"/>
        <v/>
      </c>
      <c r="M6726" s="38" t="str">
        <f t="shared" si="632"/>
        <v/>
      </c>
      <c r="N6726" s="38" t="str">
        <f t="shared" si="634"/>
        <v/>
      </c>
      <c r="O6726" s="38" t="str">
        <f t="shared" si="630"/>
        <v/>
      </c>
      <c r="P6726" s="39" t="str">
        <f t="shared" si="635"/>
        <v/>
      </c>
      <c r="AC6726" s="42" t="str">
        <f>IF(B6726="","",VLOOKUP(B6726,[2]Formula!B:C,2,0))</f>
        <v/>
      </c>
      <c r="AD6726" s="43" t="str">
        <f t="shared" si="633"/>
        <v/>
      </c>
    </row>
    <row r="6727" spans="1:30" x14ac:dyDescent="0.25">
      <c r="A6727" s="64"/>
      <c r="B6727" s="64"/>
      <c r="C6727" s="66"/>
      <c r="D6727" s="67"/>
      <c r="E6727" s="64"/>
      <c r="F6727" s="64"/>
      <c r="G6727" s="37" t="str">
        <f>IF(E6727="","",IF(OR(E6727="Project Management",E6727="Project Support",E6727="Sprint Management",E6727="Sprint Support"),"NA",ROUND((((VLOOKUP(AD6727,[2]Formula!V:X,3,0)))-SUMIF(AD:AD,AD6727,H:H)),2)))</f>
        <v/>
      </c>
      <c r="H6727" s="71"/>
      <c r="I6727" s="72"/>
      <c r="J6727" s="72"/>
      <c r="K6727" s="38" t="str">
        <f>IF(E6727="","",IF(OR(E6727="Project Management",E6727="Project Support",E6727="Sprint Management",E6727="Sprint Support"),"NA",(((SUMIF(AD:AD,AD6727,H:H)/VLOOKUP(AD6727,[2]Formula!V:X,3,0))*VLOOKUP(AD6727,[2]Formula!V:X,2,0))*H6727)/SUMIF(AD:AD,AD6727,H:H)))</f>
        <v/>
      </c>
      <c r="L6727" s="38" t="str">
        <f t="shared" si="631"/>
        <v/>
      </c>
      <c r="M6727" s="38" t="str">
        <f t="shared" si="632"/>
        <v/>
      </c>
      <c r="N6727" s="38" t="str">
        <f t="shared" si="634"/>
        <v/>
      </c>
      <c r="O6727" s="38" t="str">
        <f t="shared" si="630"/>
        <v/>
      </c>
      <c r="P6727" s="39" t="str">
        <f t="shared" si="635"/>
        <v/>
      </c>
      <c r="AC6727" s="42" t="str">
        <f>IF(B6727="","",VLOOKUP(B6727,[2]Formula!B:C,2,0))</f>
        <v/>
      </c>
      <c r="AD6727" s="43" t="str">
        <f t="shared" si="633"/>
        <v/>
      </c>
    </row>
    <row r="6728" spans="1:30" x14ac:dyDescent="0.25">
      <c r="A6728" s="64"/>
      <c r="B6728" s="64"/>
      <c r="C6728" s="66"/>
      <c r="D6728" s="67"/>
      <c r="E6728" s="64"/>
      <c r="F6728" s="64"/>
      <c r="G6728" s="37" t="str">
        <f>IF(E6728="","",IF(OR(E6728="Project Management",E6728="Project Support",E6728="Sprint Management",E6728="Sprint Support"),"NA",ROUND((((VLOOKUP(AD6728,[2]Formula!V:X,3,0)))-SUMIF(AD:AD,AD6728,H:H)),2)))</f>
        <v/>
      </c>
      <c r="H6728" s="71"/>
      <c r="I6728" s="72"/>
      <c r="J6728" s="72"/>
      <c r="K6728" s="38" t="str">
        <f>IF(E6728="","",IF(OR(E6728="Project Management",E6728="Project Support",E6728="Sprint Management",E6728="Sprint Support"),"NA",(((SUMIF(AD:AD,AD6728,H:H)/VLOOKUP(AD6728,[2]Formula!V:X,3,0))*VLOOKUP(AD6728,[2]Formula!V:X,2,0))*H6728)/SUMIF(AD:AD,AD6728,H:H)))</f>
        <v/>
      </c>
      <c r="L6728" s="38" t="str">
        <f t="shared" si="631"/>
        <v/>
      </c>
      <c r="M6728" s="38" t="str">
        <f t="shared" si="632"/>
        <v/>
      </c>
      <c r="N6728" s="38" t="str">
        <f t="shared" si="634"/>
        <v/>
      </c>
      <c r="O6728" s="38" t="str">
        <f t="shared" si="630"/>
        <v/>
      </c>
      <c r="P6728" s="39" t="str">
        <f t="shared" si="635"/>
        <v/>
      </c>
      <c r="AC6728" s="42" t="str">
        <f>IF(B6728="","",VLOOKUP(B6728,[2]Formula!B:C,2,0))</f>
        <v/>
      </c>
      <c r="AD6728" s="43" t="str">
        <f t="shared" si="633"/>
        <v/>
      </c>
    </row>
    <row r="6729" spans="1:30" x14ac:dyDescent="0.25">
      <c r="A6729" s="64"/>
      <c r="B6729" s="64"/>
      <c r="C6729" s="66"/>
      <c r="D6729" s="67"/>
      <c r="E6729" s="64"/>
      <c r="F6729" s="64"/>
      <c r="G6729" s="37" t="str">
        <f>IF(E6729="","",IF(OR(E6729="Project Management",E6729="Project Support",E6729="Sprint Management",E6729="Sprint Support"),"NA",ROUND((((VLOOKUP(AD6729,[2]Formula!V:X,3,0)))-SUMIF(AD:AD,AD6729,H:H)),2)))</f>
        <v/>
      </c>
      <c r="H6729" s="71"/>
      <c r="I6729" s="72"/>
      <c r="J6729" s="72"/>
      <c r="K6729" s="38" t="str">
        <f>IF(E6729="","",IF(OR(E6729="Project Management",E6729="Project Support",E6729="Sprint Management",E6729="Sprint Support"),"NA",(((SUMIF(AD:AD,AD6729,H:H)/VLOOKUP(AD6729,[2]Formula!V:X,3,0))*VLOOKUP(AD6729,[2]Formula!V:X,2,0))*H6729)/SUMIF(AD:AD,AD6729,H:H)))</f>
        <v/>
      </c>
      <c r="L6729" s="38" t="str">
        <f t="shared" si="631"/>
        <v/>
      </c>
      <c r="M6729" s="38" t="str">
        <f t="shared" si="632"/>
        <v/>
      </c>
      <c r="N6729" s="38" t="str">
        <f t="shared" si="634"/>
        <v/>
      </c>
      <c r="O6729" s="38" t="str">
        <f t="shared" si="630"/>
        <v/>
      </c>
      <c r="P6729" s="39" t="str">
        <f t="shared" si="635"/>
        <v/>
      </c>
      <c r="AC6729" s="42" t="str">
        <f>IF(B6729="","",VLOOKUP(B6729,[2]Formula!B:C,2,0))</f>
        <v/>
      </c>
      <c r="AD6729" s="43" t="str">
        <f t="shared" si="633"/>
        <v/>
      </c>
    </row>
    <row r="6730" spans="1:30" x14ac:dyDescent="0.25">
      <c r="A6730" s="64"/>
      <c r="B6730" s="64"/>
      <c r="C6730" s="66"/>
      <c r="D6730" s="67"/>
      <c r="E6730" s="64"/>
      <c r="F6730" s="64"/>
      <c r="G6730" s="37" t="str">
        <f>IF(E6730="","",IF(OR(E6730="Project Management",E6730="Project Support",E6730="Sprint Management",E6730="Sprint Support"),"NA",ROUND((((VLOOKUP(AD6730,[2]Formula!V:X,3,0)))-SUMIF(AD:AD,AD6730,H:H)),2)))</f>
        <v/>
      </c>
      <c r="H6730" s="71"/>
      <c r="I6730" s="72"/>
      <c r="J6730" s="72"/>
      <c r="K6730" s="38" t="str">
        <f>IF(E6730="","",IF(OR(E6730="Project Management",E6730="Project Support",E6730="Sprint Management",E6730="Sprint Support"),"NA",(((SUMIF(AD:AD,AD6730,H:H)/VLOOKUP(AD6730,[2]Formula!V:X,3,0))*VLOOKUP(AD6730,[2]Formula!V:X,2,0))*H6730)/SUMIF(AD:AD,AD6730,H:H)))</f>
        <v/>
      </c>
      <c r="L6730" s="38" t="str">
        <f t="shared" si="631"/>
        <v/>
      </c>
      <c r="M6730" s="38" t="str">
        <f t="shared" si="632"/>
        <v/>
      </c>
      <c r="N6730" s="38" t="str">
        <f t="shared" si="634"/>
        <v/>
      </c>
      <c r="O6730" s="38" t="str">
        <f t="shared" si="630"/>
        <v/>
      </c>
      <c r="P6730" s="39" t="str">
        <f t="shared" si="635"/>
        <v/>
      </c>
      <c r="AC6730" s="42" t="str">
        <f>IF(B6730="","",VLOOKUP(B6730,[2]Formula!B:C,2,0))</f>
        <v/>
      </c>
      <c r="AD6730" s="43" t="str">
        <f t="shared" si="633"/>
        <v/>
      </c>
    </row>
    <row r="6731" spans="1:30" x14ac:dyDescent="0.25">
      <c r="A6731" s="64"/>
      <c r="B6731" s="64"/>
      <c r="C6731" s="66"/>
      <c r="D6731" s="67"/>
      <c r="E6731" s="64"/>
      <c r="F6731" s="64"/>
      <c r="G6731" s="37" t="str">
        <f>IF(E6731="","",IF(OR(E6731="Project Management",E6731="Project Support",E6731="Sprint Management",E6731="Sprint Support"),"NA",ROUND((((VLOOKUP(AD6731,[2]Formula!V:X,3,0)))-SUMIF(AD:AD,AD6731,H:H)),2)))</f>
        <v/>
      </c>
      <c r="H6731" s="71"/>
      <c r="I6731" s="72"/>
      <c r="J6731" s="72"/>
      <c r="K6731" s="38" t="str">
        <f>IF(E6731="","",IF(OR(E6731="Project Management",E6731="Project Support",E6731="Sprint Management",E6731="Sprint Support"),"NA",(((SUMIF(AD:AD,AD6731,H:H)/VLOOKUP(AD6731,[2]Formula!V:X,3,0))*VLOOKUP(AD6731,[2]Formula!V:X,2,0))*H6731)/SUMIF(AD:AD,AD6731,H:H)))</f>
        <v/>
      </c>
      <c r="L6731" s="38" t="str">
        <f t="shared" si="631"/>
        <v/>
      </c>
      <c r="M6731" s="38" t="str">
        <f t="shared" si="632"/>
        <v/>
      </c>
      <c r="N6731" s="38" t="str">
        <f t="shared" si="634"/>
        <v/>
      </c>
      <c r="O6731" s="38" t="str">
        <f t="shared" si="630"/>
        <v/>
      </c>
      <c r="P6731" s="39" t="str">
        <f t="shared" si="635"/>
        <v/>
      </c>
      <c r="AC6731" s="42" t="str">
        <f>IF(B6731="","",VLOOKUP(B6731,[2]Formula!B:C,2,0))</f>
        <v/>
      </c>
      <c r="AD6731" s="43" t="str">
        <f t="shared" si="633"/>
        <v/>
      </c>
    </row>
    <row r="6732" spans="1:30" x14ac:dyDescent="0.25">
      <c r="A6732" s="64"/>
      <c r="B6732" s="64"/>
      <c r="C6732" s="66"/>
      <c r="D6732" s="67"/>
      <c r="E6732" s="64"/>
      <c r="F6732" s="64"/>
      <c r="G6732" s="37" t="str">
        <f>IF(E6732="","",IF(OR(E6732="Project Management",E6732="Project Support",E6732="Sprint Management",E6732="Sprint Support"),"NA",ROUND((((VLOOKUP(AD6732,[2]Formula!V:X,3,0)))-SUMIF(AD:AD,AD6732,H:H)),2)))</f>
        <v/>
      </c>
      <c r="H6732" s="71"/>
      <c r="I6732" s="72"/>
      <c r="J6732" s="72"/>
      <c r="K6732" s="38" t="str">
        <f>IF(E6732="","",IF(OR(E6732="Project Management",E6732="Project Support",E6732="Sprint Management",E6732="Sprint Support"),"NA",(((SUMIF(AD:AD,AD6732,H:H)/VLOOKUP(AD6732,[2]Formula!V:X,3,0))*VLOOKUP(AD6732,[2]Formula!V:X,2,0))*H6732)/SUMIF(AD:AD,AD6732,H:H)))</f>
        <v/>
      </c>
      <c r="L6732" s="38" t="str">
        <f t="shared" si="631"/>
        <v/>
      </c>
      <c r="M6732" s="38" t="str">
        <f t="shared" si="632"/>
        <v/>
      </c>
      <c r="N6732" s="38" t="str">
        <f t="shared" si="634"/>
        <v/>
      </c>
      <c r="O6732" s="38" t="str">
        <f t="shared" si="630"/>
        <v/>
      </c>
      <c r="P6732" s="39" t="str">
        <f t="shared" si="635"/>
        <v/>
      </c>
      <c r="AC6732" s="42" t="str">
        <f>IF(B6732="","",VLOOKUP(B6732,[2]Formula!B:C,2,0))</f>
        <v/>
      </c>
      <c r="AD6732" s="43" t="str">
        <f t="shared" si="633"/>
        <v/>
      </c>
    </row>
    <row r="6733" spans="1:30" x14ac:dyDescent="0.25">
      <c r="A6733" s="64"/>
      <c r="B6733" s="64"/>
      <c r="C6733" s="66"/>
      <c r="D6733" s="67"/>
      <c r="E6733" s="64"/>
      <c r="F6733" s="64"/>
      <c r="G6733" s="37" t="str">
        <f>IF(E6733="","",IF(OR(E6733="Project Management",E6733="Project Support",E6733="Sprint Management",E6733="Sprint Support"),"NA",ROUND((((VLOOKUP(AD6733,[2]Formula!V:X,3,0)))-SUMIF(AD:AD,AD6733,H:H)),2)))</f>
        <v/>
      </c>
      <c r="H6733" s="71"/>
      <c r="I6733" s="72"/>
      <c r="J6733" s="72"/>
      <c r="K6733" s="38" t="str">
        <f>IF(E6733="","",IF(OR(E6733="Project Management",E6733="Project Support",E6733="Sprint Management",E6733="Sprint Support"),"NA",(((SUMIF(AD:AD,AD6733,H:H)/VLOOKUP(AD6733,[2]Formula!V:X,3,0))*VLOOKUP(AD6733,[2]Formula!V:X,2,0))*H6733)/SUMIF(AD:AD,AD6733,H:H)))</f>
        <v/>
      </c>
      <c r="L6733" s="38" t="str">
        <f t="shared" si="631"/>
        <v/>
      </c>
      <c r="M6733" s="38" t="str">
        <f t="shared" si="632"/>
        <v/>
      </c>
      <c r="N6733" s="38" t="str">
        <f t="shared" si="634"/>
        <v/>
      </c>
      <c r="O6733" s="38" t="str">
        <f t="shared" si="630"/>
        <v/>
      </c>
      <c r="P6733" s="39" t="str">
        <f t="shared" si="635"/>
        <v/>
      </c>
      <c r="AC6733" s="42" t="str">
        <f>IF(B6733="","",VLOOKUP(B6733,[2]Formula!B:C,2,0))</f>
        <v/>
      </c>
      <c r="AD6733" s="43" t="str">
        <f t="shared" si="633"/>
        <v/>
      </c>
    </row>
    <row r="6734" spans="1:30" x14ac:dyDescent="0.25">
      <c r="A6734" s="64"/>
      <c r="B6734" s="64"/>
      <c r="C6734" s="66"/>
      <c r="D6734" s="67"/>
      <c r="E6734" s="64"/>
      <c r="F6734" s="64"/>
      <c r="G6734" s="37" t="str">
        <f>IF(E6734="","",IF(OR(E6734="Project Management",E6734="Project Support",E6734="Sprint Management",E6734="Sprint Support"),"NA",ROUND((((VLOOKUP(AD6734,[2]Formula!V:X,3,0)))-SUMIF(AD:AD,AD6734,H:H)),2)))</f>
        <v/>
      </c>
      <c r="H6734" s="71"/>
      <c r="I6734" s="72"/>
      <c r="J6734" s="72"/>
      <c r="K6734" s="38" t="str">
        <f>IF(E6734="","",IF(OR(E6734="Project Management",E6734="Project Support",E6734="Sprint Management",E6734="Sprint Support"),"NA",(((SUMIF(AD:AD,AD6734,H:H)/VLOOKUP(AD6734,[2]Formula!V:X,3,0))*VLOOKUP(AD6734,[2]Formula!V:X,2,0))*H6734)/SUMIF(AD:AD,AD6734,H:H)))</f>
        <v/>
      </c>
      <c r="L6734" s="38" t="str">
        <f t="shared" si="631"/>
        <v/>
      </c>
      <c r="M6734" s="38" t="str">
        <f t="shared" si="632"/>
        <v/>
      </c>
      <c r="N6734" s="38" t="str">
        <f t="shared" si="634"/>
        <v/>
      </c>
      <c r="O6734" s="38" t="str">
        <f t="shared" si="630"/>
        <v/>
      </c>
      <c r="P6734" s="39" t="str">
        <f t="shared" si="635"/>
        <v/>
      </c>
      <c r="AC6734" s="42" t="str">
        <f>IF(B6734="","",VLOOKUP(B6734,[2]Formula!B:C,2,0))</f>
        <v/>
      </c>
      <c r="AD6734" s="43" t="str">
        <f t="shared" si="633"/>
        <v/>
      </c>
    </row>
    <row r="6735" spans="1:30" x14ac:dyDescent="0.25">
      <c r="A6735" s="64"/>
      <c r="B6735" s="64"/>
      <c r="C6735" s="66"/>
      <c r="D6735" s="67"/>
      <c r="E6735" s="64"/>
      <c r="F6735" s="64"/>
      <c r="G6735" s="37" t="str">
        <f>IF(E6735="","",IF(OR(E6735="Project Management",E6735="Project Support",E6735="Sprint Management",E6735="Sprint Support"),"NA",ROUND((((VLOOKUP(AD6735,[2]Formula!V:X,3,0)))-SUMIF(AD:AD,AD6735,H:H)),2)))</f>
        <v/>
      </c>
      <c r="H6735" s="71"/>
      <c r="I6735" s="72"/>
      <c r="J6735" s="72"/>
      <c r="K6735" s="38" t="str">
        <f>IF(E6735="","",IF(OR(E6735="Project Management",E6735="Project Support",E6735="Sprint Management",E6735="Sprint Support"),"NA",(((SUMIF(AD:AD,AD6735,H:H)/VLOOKUP(AD6735,[2]Formula!V:X,3,0))*VLOOKUP(AD6735,[2]Formula!V:X,2,0))*H6735)/SUMIF(AD:AD,AD6735,H:H)))</f>
        <v/>
      </c>
      <c r="L6735" s="38" t="str">
        <f t="shared" si="631"/>
        <v/>
      </c>
      <c r="M6735" s="38" t="str">
        <f t="shared" si="632"/>
        <v/>
      </c>
      <c r="N6735" s="38" t="str">
        <f t="shared" si="634"/>
        <v/>
      </c>
      <c r="O6735" s="38" t="str">
        <f t="shared" si="630"/>
        <v/>
      </c>
      <c r="P6735" s="39" t="str">
        <f t="shared" si="635"/>
        <v/>
      </c>
      <c r="AC6735" s="42" t="str">
        <f>IF(B6735="","",VLOOKUP(B6735,[2]Formula!B:C,2,0))</f>
        <v/>
      </c>
      <c r="AD6735" s="43" t="str">
        <f t="shared" si="633"/>
        <v/>
      </c>
    </row>
    <row r="6736" spans="1:30" x14ac:dyDescent="0.25">
      <c r="A6736" s="64"/>
      <c r="B6736" s="64"/>
      <c r="C6736" s="66"/>
      <c r="D6736" s="67"/>
      <c r="E6736" s="64"/>
      <c r="F6736" s="64"/>
      <c r="G6736" s="37" t="str">
        <f>IF(E6736="","",IF(OR(E6736="Project Management",E6736="Project Support",E6736="Sprint Management",E6736="Sprint Support"),"NA",ROUND((((VLOOKUP(AD6736,[2]Formula!V:X,3,0)))-SUMIF(AD:AD,AD6736,H:H)),2)))</f>
        <v/>
      </c>
      <c r="H6736" s="71"/>
      <c r="I6736" s="72"/>
      <c r="J6736" s="72"/>
      <c r="K6736" s="38" t="str">
        <f>IF(E6736="","",IF(OR(E6736="Project Management",E6736="Project Support",E6736="Sprint Management",E6736="Sprint Support"),"NA",(((SUMIF(AD:AD,AD6736,H:H)/VLOOKUP(AD6736,[2]Formula!V:X,3,0))*VLOOKUP(AD6736,[2]Formula!V:X,2,0))*H6736)/SUMIF(AD:AD,AD6736,H:H)))</f>
        <v/>
      </c>
      <c r="L6736" s="38" t="str">
        <f t="shared" si="631"/>
        <v/>
      </c>
      <c r="M6736" s="38" t="str">
        <f t="shared" si="632"/>
        <v/>
      </c>
      <c r="N6736" s="38" t="str">
        <f t="shared" si="634"/>
        <v/>
      </c>
      <c r="O6736" s="38" t="str">
        <f t="shared" si="630"/>
        <v/>
      </c>
      <c r="P6736" s="39" t="str">
        <f t="shared" si="635"/>
        <v/>
      </c>
      <c r="AC6736" s="42" t="str">
        <f>IF(B6736="","",VLOOKUP(B6736,[2]Formula!B:C,2,0))</f>
        <v/>
      </c>
      <c r="AD6736" s="43" t="str">
        <f t="shared" si="633"/>
        <v/>
      </c>
    </row>
    <row r="6737" spans="1:30" x14ac:dyDescent="0.25">
      <c r="A6737" s="64"/>
      <c r="B6737" s="64"/>
      <c r="C6737" s="66"/>
      <c r="D6737" s="67"/>
      <c r="E6737" s="64"/>
      <c r="F6737" s="64"/>
      <c r="G6737" s="37" t="str">
        <f>IF(E6737="","",IF(OR(E6737="Project Management",E6737="Project Support",E6737="Sprint Management",E6737="Sprint Support"),"NA",ROUND((((VLOOKUP(AD6737,[2]Formula!V:X,3,0)))-SUMIF(AD:AD,AD6737,H:H)),2)))</f>
        <v/>
      </c>
      <c r="H6737" s="71"/>
      <c r="I6737" s="72"/>
      <c r="J6737" s="72"/>
      <c r="K6737" s="38" t="str">
        <f>IF(E6737="","",IF(OR(E6737="Project Management",E6737="Project Support",E6737="Sprint Management",E6737="Sprint Support"),"NA",(((SUMIF(AD:AD,AD6737,H:H)/VLOOKUP(AD6737,[2]Formula!V:X,3,0))*VLOOKUP(AD6737,[2]Formula!V:X,2,0))*H6737)/SUMIF(AD:AD,AD6737,H:H)))</f>
        <v/>
      </c>
      <c r="L6737" s="38" t="str">
        <f t="shared" si="631"/>
        <v/>
      </c>
      <c r="M6737" s="38" t="str">
        <f t="shared" si="632"/>
        <v/>
      </c>
      <c r="N6737" s="38" t="str">
        <f t="shared" si="634"/>
        <v/>
      </c>
      <c r="O6737" s="38" t="str">
        <f t="shared" si="630"/>
        <v/>
      </c>
      <c r="P6737" s="39" t="str">
        <f t="shared" si="635"/>
        <v/>
      </c>
      <c r="AC6737" s="42" t="str">
        <f>IF(B6737="","",VLOOKUP(B6737,[2]Formula!B:C,2,0))</f>
        <v/>
      </c>
      <c r="AD6737" s="43" t="str">
        <f t="shared" si="633"/>
        <v/>
      </c>
    </row>
    <row r="6738" spans="1:30" x14ac:dyDescent="0.25">
      <c r="A6738" s="64"/>
      <c r="B6738" s="64"/>
      <c r="C6738" s="66"/>
      <c r="D6738" s="67"/>
      <c r="E6738" s="64"/>
      <c r="F6738" s="64"/>
      <c r="G6738" s="37" t="str">
        <f>IF(E6738="","",IF(OR(E6738="Project Management",E6738="Project Support",E6738="Sprint Management",E6738="Sprint Support"),"NA",ROUND((((VLOOKUP(AD6738,[2]Formula!V:X,3,0)))-SUMIF(AD:AD,AD6738,H:H)),2)))</f>
        <v/>
      </c>
      <c r="H6738" s="71"/>
      <c r="I6738" s="72"/>
      <c r="J6738" s="72"/>
      <c r="K6738" s="38" t="str">
        <f>IF(E6738="","",IF(OR(E6738="Project Management",E6738="Project Support",E6738="Sprint Management",E6738="Sprint Support"),"NA",(((SUMIF(AD:AD,AD6738,H:H)/VLOOKUP(AD6738,[2]Formula!V:X,3,0))*VLOOKUP(AD6738,[2]Formula!V:X,2,0))*H6738)/SUMIF(AD:AD,AD6738,H:H)))</f>
        <v/>
      </c>
      <c r="L6738" s="38" t="str">
        <f t="shared" si="631"/>
        <v/>
      </c>
      <c r="M6738" s="38" t="str">
        <f t="shared" si="632"/>
        <v/>
      </c>
      <c r="N6738" s="38" t="str">
        <f t="shared" si="634"/>
        <v/>
      </c>
      <c r="O6738" s="38" t="str">
        <f t="shared" si="630"/>
        <v/>
      </c>
      <c r="P6738" s="39" t="str">
        <f t="shared" si="635"/>
        <v/>
      </c>
      <c r="AC6738" s="42" t="str">
        <f>IF(B6738="","",VLOOKUP(B6738,[2]Formula!B:C,2,0))</f>
        <v/>
      </c>
      <c r="AD6738" s="43" t="str">
        <f t="shared" si="633"/>
        <v/>
      </c>
    </row>
    <row r="6739" spans="1:30" x14ac:dyDescent="0.25">
      <c r="A6739" s="64"/>
      <c r="B6739" s="64"/>
      <c r="C6739" s="66"/>
      <c r="D6739" s="67"/>
      <c r="E6739" s="64"/>
      <c r="F6739" s="64"/>
      <c r="G6739" s="37" t="str">
        <f>IF(E6739="","",IF(OR(E6739="Project Management",E6739="Project Support",E6739="Sprint Management",E6739="Sprint Support"),"NA",ROUND((((VLOOKUP(AD6739,[2]Formula!V:X,3,0)))-SUMIF(AD:AD,AD6739,H:H)),2)))</f>
        <v/>
      </c>
      <c r="H6739" s="71"/>
      <c r="I6739" s="72"/>
      <c r="J6739" s="72"/>
      <c r="K6739" s="38" t="str">
        <f>IF(E6739="","",IF(OR(E6739="Project Management",E6739="Project Support",E6739="Sprint Management",E6739="Sprint Support"),"NA",(((SUMIF(AD:AD,AD6739,H:H)/VLOOKUP(AD6739,[2]Formula!V:X,3,0))*VLOOKUP(AD6739,[2]Formula!V:X,2,0))*H6739)/SUMIF(AD:AD,AD6739,H:H)))</f>
        <v/>
      </c>
      <c r="L6739" s="38" t="str">
        <f t="shared" si="631"/>
        <v/>
      </c>
      <c r="M6739" s="38" t="str">
        <f t="shared" si="632"/>
        <v/>
      </c>
      <c r="N6739" s="38" t="str">
        <f t="shared" si="634"/>
        <v/>
      </c>
      <c r="O6739" s="38" t="str">
        <f t="shared" si="630"/>
        <v/>
      </c>
      <c r="P6739" s="39" t="str">
        <f t="shared" si="635"/>
        <v/>
      </c>
      <c r="AC6739" s="42" t="str">
        <f>IF(B6739="","",VLOOKUP(B6739,[2]Formula!B:C,2,0))</f>
        <v/>
      </c>
      <c r="AD6739" s="43" t="str">
        <f t="shared" si="633"/>
        <v/>
      </c>
    </row>
    <row r="6740" spans="1:30" x14ac:dyDescent="0.25">
      <c r="A6740" s="64"/>
      <c r="B6740" s="64"/>
      <c r="C6740" s="66"/>
      <c r="D6740" s="67"/>
      <c r="E6740" s="64"/>
      <c r="F6740" s="64"/>
      <c r="G6740" s="37" t="str">
        <f>IF(E6740="","",IF(OR(E6740="Project Management",E6740="Project Support",E6740="Sprint Management",E6740="Sprint Support"),"NA",ROUND((((VLOOKUP(AD6740,[2]Formula!V:X,3,0)))-SUMIF(AD:AD,AD6740,H:H)),2)))</f>
        <v/>
      </c>
      <c r="H6740" s="71"/>
      <c r="I6740" s="72"/>
      <c r="J6740" s="72"/>
      <c r="K6740" s="38" t="str">
        <f>IF(E6740="","",IF(OR(E6740="Project Management",E6740="Project Support",E6740="Sprint Management",E6740="Sprint Support"),"NA",(((SUMIF(AD:AD,AD6740,H:H)/VLOOKUP(AD6740,[2]Formula!V:X,3,0))*VLOOKUP(AD6740,[2]Formula!V:X,2,0))*H6740)/SUMIF(AD:AD,AD6740,H:H)))</f>
        <v/>
      </c>
      <c r="L6740" s="38" t="str">
        <f t="shared" si="631"/>
        <v/>
      </c>
      <c r="M6740" s="38" t="str">
        <f t="shared" si="632"/>
        <v/>
      </c>
      <c r="N6740" s="38" t="str">
        <f t="shared" si="634"/>
        <v/>
      </c>
      <c r="O6740" s="38" t="str">
        <f t="shared" si="630"/>
        <v/>
      </c>
      <c r="P6740" s="39" t="str">
        <f t="shared" si="635"/>
        <v/>
      </c>
      <c r="AC6740" s="42" t="str">
        <f>IF(B6740="","",VLOOKUP(B6740,[2]Formula!B:C,2,0))</f>
        <v/>
      </c>
      <c r="AD6740" s="43" t="str">
        <f t="shared" si="633"/>
        <v/>
      </c>
    </row>
    <row r="6741" spans="1:30" x14ac:dyDescent="0.25">
      <c r="A6741" s="64"/>
      <c r="B6741" s="64"/>
      <c r="C6741" s="66"/>
      <c r="D6741" s="67"/>
      <c r="E6741" s="64"/>
      <c r="F6741" s="64"/>
      <c r="G6741" s="37" t="str">
        <f>IF(E6741="","",IF(OR(E6741="Project Management",E6741="Project Support",E6741="Sprint Management",E6741="Sprint Support"),"NA",ROUND((((VLOOKUP(AD6741,[2]Formula!V:X,3,0)))-SUMIF(AD:AD,AD6741,H:H)),2)))</f>
        <v/>
      </c>
      <c r="H6741" s="71"/>
      <c r="I6741" s="72"/>
      <c r="J6741" s="72"/>
      <c r="K6741" s="38" t="str">
        <f>IF(E6741="","",IF(OR(E6741="Project Management",E6741="Project Support",E6741="Sprint Management",E6741="Sprint Support"),"NA",(((SUMIF(AD:AD,AD6741,H:H)/VLOOKUP(AD6741,[2]Formula!V:X,3,0))*VLOOKUP(AD6741,[2]Formula!V:X,2,0))*H6741)/SUMIF(AD:AD,AD6741,H:H)))</f>
        <v/>
      </c>
      <c r="L6741" s="38" t="str">
        <f t="shared" si="631"/>
        <v/>
      </c>
      <c r="M6741" s="38" t="str">
        <f t="shared" si="632"/>
        <v/>
      </c>
      <c r="N6741" s="38" t="str">
        <f t="shared" si="634"/>
        <v/>
      </c>
      <c r="O6741" s="38" t="str">
        <f t="shared" si="630"/>
        <v/>
      </c>
      <c r="P6741" s="39" t="str">
        <f t="shared" si="635"/>
        <v/>
      </c>
      <c r="AC6741" s="42" t="str">
        <f>IF(B6741="","",VLOOKUP(B6741,[2]Formula!B:C,2,0))</f>
        <v/>
      </c>
      <c r="AD6741" s="43" t="str">
        <f t="shared" si="633"/>
        <v/>
      </c>
    </row>
    <row r="6742" spans="1:30" x14ac:dyDescent="0.25">
      <c r="A6742" s="64"/>
      <c r="B6742" s="64"/>
      <c r="C6742" s="66"/>
      <c r="D6742" s="67"/>
      <c r="E6742" s="64"/>
      <c r="F6742" s="64"/>
      <c r="G6742" s="37" t="str">
        <f>IF(E6742="","",IF(OR(E6742="Project Management",E6742="Project Support",E6742="Sprint Management",E6742="Sprint Support"),"NA",ROUND((((VLOOKUP(AD6742,[2]Formula!V:X,3,0)))-SUMIF(AD:AD,AD6742,H:H)),2)))</f>
        <v/>
      </c>
      <c r="H6742" s="71"/>
      <c r="I6742" s="72"/>
      <c r="J6742" s="72"/>
      <c r="K6742" s="38" t="str">
        <f>IF(E6742="","",IF(OR(E6742="Project Management",E6742="Project Support",E6742="Sprint Management",E6742="Sprint Support"),"NA",(((SUMIF(AD:AD,AD6742,H:H)/VLOOKUP(AD6742,[2]Formula!V:X,3,0))*VLOOKUP(AD6742,[2]Formula!V:X,2,0))*H6742)/SUMIF(AD:AD,AD6742,H:H)))</f>
        <v/>
      </c>
      <c r="L6742" s="38" t="str">
        <f t="shared" si="631"/>
        <v/>
      </c>
      <c r="M6742" s="38" t="str">
        <f t="shared" si="632"/>
        <v/>
      </c>
      <c r="N6742" s="38" t="str">
        <f t="shared" si="634"/>
        <v/>
      </c>
      <c r="O6742" s="38" t="str">
        <f t="shared" si="630"/>
        <v/>
      </c>
      <c r="P6742" s="39" t="str">
        <f t="shared" si="635"/>
        <v/>
      </c>
      <c r="AC6742" s="42" t="str">
        <f>IF(B6742="","",VLOOKUP(B6742,[2]Formula!B:C,2,0))</f>
        <v/>
      </c>
      <c r="AD6742" s="43" t="str">
        <f t="shared" si="633"/>
        <v/>
      </c>
    </row>
    <row r="6743" spans="1:30" x14ac:dyDescent="0.25">
      <c r="A6743" s="64"/>
      <c r="B6743" s="64"/>
      <c r="C6743" s="66"/>
      <c r="D6743" s="67"/>
      <c r="E6743" s="64"/>
      <c r="F6743" s="64"/>
      <c r="G6743" s="37" t="str">
        <f>IF(E6743="","",IF(OR(E6743="Project Management",E6743="Project Support",E6743="Sprint Management",E6743="Sprint Support"),"NA",ROUND((((VLOOKUP(AD6743,[2]Formula!V:X,3,0)))-SUMIF(AD:AD,AD6743,H:H)),2)))</f>
        <v/>
      </c>
      <c r="H6743" s="71"/>
      <c r="I6743" s="72"/>
      <c r="J6743" s="72"/>
      <c r="K6743" s="38" t="str">
        <f>IF(E6743="","",IF(OR(E6743="Project Management",E6743="Project Support",E6743="Sprint Management",E6743="Sprint Support"),"NA",(((SUMIF(AD:AD,AD6743,H:H)/VLOOKUP(AD6743,[2]Formula!V:X,3,0))*VLOOKUP(AD6743,[2]Formula!V:X,2,0))*H6743)/SUMIF(AD:AD,AD6743,H:H)))</f>
        <v/>
      </c>
      <c r="L6743" s="38" t="str">
        <f t="shared" si="631"/>
        <v/>
      </c>
      <c r="M6743" s="38" t="str">
        <f t="shared" si="632"/>
        <v/>
      </c>
      <c r="N6743" s="38" t="str">
        <f t="shared" si="634"/>
        <v/>
      </c>
      <c r="O6743" s="38" t="str">
        <f t="shared" si="630"/>
        <v/>
      </c>
      <c r="P6743" s="39" t="str">
        <f t="shared" si="635"/>
        <v/>
      </c>
      <c r="AC6743" s="42" t="str">
        <f>IF(B6743="","",VLOOKUP(B6743,[2]Formula!B:C,2,0))</f>
        <v/>
      </c>
      <c r="AD6743" s="43" t="str">
        <f t="shared" si="633"/>
        <v/>
      </c>
    </row>
    <row r="6744" spans="1:30" x14ac:dyDescent="0.25">
      <c r="A6744" s="64"/>
      <c r="B6744" s="64"/>
      <c r="C6744" s="66"/>
      <c r="D6744" s="67"/>
      <c r="E6744" s="64"/>
      <c r="F6744" s="64"/>
      <c r="G6744" s="37" t="str">
        <f>IF(E6744="","",IF(OR(E6744="Project Management",E6744="Project Support",E6744="Sprint Management",E6744="Sprint Support"),"NA",ROUND((((VLOOKUP(AD6744,[2]Formula!V:X,3,0)))-SUMIF(AD:AD,AD6744,H:H)),2)))</f>
        <v/>
      </c>
      <c r="H6744" s="71"/>
      <c r="I6744" s="72"/>
      <c r="J6744" s="72"/>
      <c r="K6744" s="38" t="str">
        <f>IF(E6744="","",IF(OR(E6744="Project Management",E6744="Project Support",E6744="Sprint Management",E6744="Sprint Support"),"NA",(((SUMIF(AD:AD,AD6744,H:H)/VLOOKUP(AD6744,[2]Formula!V:X,3,0))*VLOOKUP(AD6744,[2]Formula!V:X,2,0))*H6744)/SUMIF(AD:AD,AD6744,H:H)))</f>
        <v/>
      </c>
      <c r="L6744" s="38" t="str">
        <f t="shared" si="631"/>
        <v/>
      </c>
      <c r="M6744" s="38" t="str">
        <f t="shared" si="632"/>
        <v/>
      </c>
      <c r="N6744" s="38" t="str">
        <f t="shared" si="634"/>
        <v/>
      </c>
      <c r="O6744" s="38" t="str">
        <f t="shared" si="630"/>
        <v/>
      </c>
      <c r="P6744" s="39" t="str">
        <f t="shared" si="635"/>
        <v/>
      </c>
      <c r="AC6744" s="42" t="str">
        <f>IF(B6744="","",VLOOKUP(B6744,[2]Formula!B:C,2,0))</f>
        <v/>
      </c>
      <c r="AD6744" s="43" t="str">
        <f t="shared" si="633"/>
        <v/>
      </c>
    </row>
    <row r="6745" spans="1:30" x14ac:dyDescent="0.25">
      <c r="A6745" s="64"/>
      <c r="B6745" s="64"/>
      <c r="C6745" s="66"/>
      <c r="D6745" s="67"/>
      <c r="E6745" s="64"/>
      <c r="F6745" s="64"/>
      <c r="G6745" s="37" t="str">
        <f>IF(E6745="","",IF(OR(E6745="Project Management",E6745="Project Support",E6745="Sprint Management",E6745="Sprint Support"),"NA",ROUND((((VLOOKUP(AD6745,[2]Formula!V:X,3,0)))-SUMIF(AD:AD,AD6745,H:H)),2)))</f>
        <v/>
      </c>
      <c r="H6745" s="71"/>
      <c r="I6745" s="72"/>
      <c r="J6745" s="72"/>
      <c r="K6745" s="38" t="str">
        <f>IF(E6745="","",IF(OR(E6745="Project Management",E6745="Project Support",E6745="Sprint Management",E6745="Sprint Support"),"NA",(((SUMIF(AD:AD,AD6745,H:H)/VLOOKUP(AD6745,[2]Formula!V:X,3,0))*VLOOKUP(AD6745,[2]Formula!V:X,2,0))*H6745)/SUMIF(AD:AD,AD6745,H:H)))</f>
        <v/>
      </c>
      <c r="L6745" s="38" t="str">
        <f t="shared" si="631"/>
        <v/>
      </c>
      <c r="M6745" s="38" t="str">
        <f t="shared" si="632"/>
        <v/>
      </c>
      <c r="N6745" s="38" t="str">
        <f t="shared" si="634"/>
        <v/>
      </c>
      <c r="O6745" s="38" t="str">
        <f t="shared" si="630"/>
        <v/>
      </c>
      <c r="P6745" s="39" t="str">
        <f t="shared" si="635"/>
        <v/>
      </c>
      <c r="AC6745" s="42" t="str">
        <f>IF(B6745="","",VLOOKUP(B6745,[2]Formula!B:C,2,0))</f>
        <v/>
      </c>
      <c r="AD6745" s="43" t="str">
        <f t="shared" si="633"/>
        <v/>
      </c>
    </row>
    <row r="6746" spans="1:30" x14ac:dyDescent="0.25">
      <c r="A6746" s="64"/>
      <c r="B6746" s="64"/>
      <c r="C6746" s="66"/>
      <c r="D6746" s="67"/>
      <c r="E6746" s="64"/>
      <c r="F6746" s="64"/>
      <c r="G6746" s="37" t="str">
        <f>IF(E6746="","",IF(OR(E6746="Project Management",E6746="Project Support",E6746="Sprint Management",E6746="Sprint Support"),"NA",ROUND((((VLOOKUP(AD6746,[2]Formula!V:X,3,0)))-SUMIF(AD:AD,AD6746,H:H)),2)))</f>
        <v/>
      </c>
      <c r="H6746" s="71"/>
      <c r="I6746" s="72"/>
      <c r="J6746" s="72"/>
      <c r="K6746" s="38" t="str">
        <f>IF(E6746="","",IF(OR(E6746="Project Management",E6746="Project Support",E6746="Sprint Management",E6746="Sprint Support"),"NA",(((SUMIF(AD:AD,AD6746,H:H)/VLOOKUP(AD6746,[2]Formula!V:X,3,0))*VLOOKUP(AD6746,[2]Formula!V:X,2,0))*H6746)/SUMIF(AD:AD,AD6746,H:H)))</f>
        <v/>
      </c>
      <c r="L6746" s="38" t="str">
        <f t="shared" si="631"/>
        <v/>
      </c>
      <c r="M6746" s="38" t="str">
        <f t="shared" si="632"/>
        <v/>
      </c>
      <c r="N6746" s="38" t="str">
        <f t="shared" si="634"/>
        <v/>
      </c>
      <c r="O6746" s="38" t="str">
        <f t="shared" si="630"/>
        <v/>
      </c>
      <c r="P6746" s="39" t="str">
        <f t="shared" si="635"/>
        <v/>
      </c>
      <c r="AC6746" s="42" t="str">
        <f>IF(B6746="","",VLOOKUP(B6746,[2]Formula!B:C,2,0))</f>
        <v/>
      </c>
      <c r="AD6746" s="43" t="str">
        <f t="shared" si="633"/>
        <v/>
      </c>
    </row>
    <row r="6747" spans="1:30" x14ac:dyDescent="0.25">
      <c r="A6747" s="64"/>
      <c r="B6747" s="64"/>
      <c r="C6747" s="66"/>
      <c r="D6747" s="67"/>
      <c r="E6747" s="64"/>
      <c r="F6747" s="64"/>
      <c r="G6747" s="37" t="str">
        <f>IF(E6747="","",IF(OR(E6747="Project Management",E6747="Project Support",E6747="Sprint Management",E6747="Sprint Support"),"NA",ROUND((((VLOOKUP(AD6747,[2]Formula!V:X,3,0)))-SUMIF(AD:AD,AD6747,H:H)),2)))</f>
        <v/>
      </c>
      <c r="H6747" s="71"/>
      <c r="I6747" s="72"/>
      <c r="J6747" s="72"/>
      <c r="K6747" s="38" t="str">
        <f>IF(E6747="","",IF(OR(E6747="Project Management",E6747="Project Support",E6747="Sprint Management",E6747="Sprint Support"),"NA",(((SUMIF(AD:AD,AD6747,H:H)/VLOOKUP(AD6747,[2]Formula!V:X,3,0))*VLOOKUP(AD6747,[2]Formula!V:X,2,0))*H6747)/SUMIF(AD:AD,AD6747,H:H)))</f>
        <v/>
      </c>
      <c r="L6747" s="38" t="str">
        <f t="shared" si="631"/>
        <v/>
      </c>
      <c r="M6747" s="38" t="str">
        <f t="shared" si="632"/>
        <v/>
      </c>
      <c r="N6747" s="38" t="str">
        <f t="shared" si="634"/>
        <v/>
      </c>
      <c r="O6747" s="38" t="str">
        <f t="shared" si="630"/>
        <v/>
      </c>
      <c r="P6747" s="39" t="str">
        <f t="shared" si="635"/>
        <v/>
      </c>
      <c r="AC6747" s="42" t="str">
        <f>IF(B6747="","",VLOOKUP(B6747,[2]Formula!B:C,2,0))</f>
        <v/>
      </c>
      <c r="AD6747" s="43" t="str">
        <f t="shared" si="633"/>
        <v/>
      </c>
    </row>
    <row r="6748" spans="1:30" x14ac:dyDescent="0.25">
      <c r="A6748" s="64"/>
      <c r="B6748" s="64"/>
      <c r="C6748" s="66"/>
      <c r="D6748" s="67"/>
      <c r="E6748" s="64"/>
      <c r="F6748" s="64"/>
      <c r="G6748" s="37" t="str">
        <f>IF(E6748="","",IF(OR(E6748="Project Management",E6748="Project Support",E6748="Sprint Management",E6748="Sprint Support"),"NA",ROUND((((VLOOKUP(AD6748,[2]Formula!V:X,3,0)))-SUMIF(AD:AD,AD6748,H:H)),2)))</f>
        <v/>
      </c>
      <c r="H6748" s="71"/>
      <c r="I6748" s="72"/>
      <c r="J6748" s="72"/>
      <c r="K6748" s="38" t="str">
        <f>IF(E6748="","",IF(OR(E6748="Project Management",E6748="Project Support",E6748="Sprint Management",E6748="Sprint Support"),"NA",(((SUMIF(AD:AD,AD6748,H:H)/VLOOKUP(AD6748,[2]Formula!V:X,3,0))*VLOOKUP(AD6748,[2]Formula!V:X,2,0))*H6748)/SUMIF(AD:AD,AD6748,H:H)))</f>
        <v/>
      </c>
      <c r="L6748" s="38" t="str">
        <f t="shared" si="631"/>
        <v/>
      </c>
      <c r="M6748" s="38" t="str">
        <f t="shared" si="632"/>
        <v/>
      </c>
      <c r="N6748" s="38" t="str">
        <f t="shared" si="634"/>
        <v/>
      </c>
      <c r="O6748" s="38" t="str">
        <f t="shared" si="630"/>
        <v/>
      </c>
      <c r="P6748" s="39" t="str">
        <f t="shared" si="635"/>
        <v/>
      </c>
      <c r="AC6748" s="42" t="str">
        <f>IF(B6748="","",VLOOKUP(B6748,[2]Formula!B:C,2,0))</f>
        <v/>
      </c>
      <c r="AD6748" s="43" t="str">
        <f t="shared" si="633"/>
        <v/>
      </c>
    </row>
    <row r="6749" spans="1:30" x14ac:dyDescent="0.25">
      <c r="A6749" s="64"/>
      <c r="B6749" s="64"/>
      <c r="C6749" s="66"/>
      <c r="D6749" s="67"/>
      <c r="E6749" s="64"/>
      <c r="F6749" s="64"/>
      <c r="G6749" s="37" t="str">
        <f>IF(E6749="","",IF(OR(E6749="Project Management",E6749="Project Support",E6749="Sprint Management",E6749="Sprint Support"),"NA",ROUND((((VLOOKUP(AD6749,[2]Formula!V:X,3,0)))-SUMIF(AD:AD,AD6749,H:H)),2)))</f>
        <v/>
      </c>
      <c r="H6749" s="71"/>
      <c r="I6749" s="72"/>
      <c r="J6749" s="72"/>
      <c r="K6749" s="38" t="str">
        <f>IF(E6749="","",IF(OR(E6749="Project Management",E6749="Project Support",E6749="Sprint Management",E6749="Sprint Support"),"NA",(((SUMIF(AD:AD,AD6749,H:H)/VLOOKUP(AD6749,[2]Formula!V:X,3,0))*VLOOKUP(AD6749,[2]Formula!V:X,2,0))*H6749)/SUMIF(AD:AD,AD6749,H:H)))</f>
        <v/>
      </c>
      <c r="L6749" s="38" t="str">
        <f t="shared" si="631"/>
        <v/>
      </c>
      <c r="M6749" s="38" t="str">
        <f t="shared" si="632"/>
        <v/>
      </c>
      <c r="N6749" s="38" t="str">
        <f t="shared" si="634"/>
        <v/>
      </c>
      <c r="O6749" s="38" t="str">
        <f t="shared" si="630"/>
        <v/>
      </c>
      <c r="P6749" s="39" t="str">
        <f t="shared" si="635"/>
        <v/>
      </c>
      <c r="AC6749" s="42" t="str">
        <f>IF(B6749="","",VLOOKUP(B6749,[2]Formula!B:C,2,0))</f>
        <v/>
      </c>
      <c r="AD6749" s="43" t="str">
        <f t="shared" si="633"/>
        <v/>
      </c>
    </row>
    <row r="6750" spans="1:30" x14ac:dyDescent="0.25">
      <c r="A6750" s="64"/>
      <c r="B6750" s="64"/>
      <c r="C6750" s="66"/>
      <c r="D6750" s="67"/>
      <c r="E6750" s="64"/>
      <c r="F6750" s="64"/>
      <c r="G6750" s="37" t="str">
        <f>IF(E6750="","",IF(OR(E6750="Project Management",E6750="Project Support",E6750="Sprint Management",E6750="Sprint Support"),"NA",ROUND((((VLOOKUP(AD6750,[2]Formula!V:X,3,0)))-SUMIF(AD:AD,AD6750,H:H)),2)))</f>
        <v/>
      </c>
      <c r="H6750" s="71"/>
      <c r="I6750" s="72"/>
      <c r="J6750" s="72"/>
      <c r="K6750" s="38" t="str">
        <f>IF(E6750="","",IF(OR(E6750="Project Management",E6750="Project Support",E6750="Sprint Management",E6750="Sprint Support"),"NA",(((SUMIF(AD:AD,AD6750,H:H)/VLOOKUP(AD6750,[2]Formula!V:X,3,0))*VLOOKUP(AD6750,[2]Formula!V:X,2,0))*H6750)/SUMIF(AD:AD,AD6750,H:H)))</f>
        <v/>
      </c>
      <c r="L6750" s="38" t="str">
        <f t="shared" si="631"/>
        <v/>
      </c>
      <c r="M6750" s="38" t="str">
        <f t="shared" si="632"/>
        <v/>
      </c>
      <c r="N6750" s="38" t="str">
        <f t="shared" si="634"/>
        <v/>
      </c>
      <c r="O6750" s="38" t="str">
        <f t="shared" si="630"/>
        <v/>
      </c>
      <c r="P6750" s="39" t="str">
        <f t="shared" si="635"/>
        <v/>
      </c>
      <c r="AC6750" s="42" t="str">
        <f>IF(B6750="","",VLOOKUP(B6750,[2]Formula!B:C,2,0))</f>
        <v/>
      </c>
      <c r="AD6750" s="43" t="str">
        <f t="shared" si="633"/>
        <v/>
      </c>
    </row>
    <row r="6751" spans="1:30" x14ac:dyDescent="0.25">
      <c r="A6751" s="64"/>
      <c r="B6751" s="64"/>
      <c r="C6751" s="66"/>
      <c r="D6751" s="67"/>
      <c r="E6751" s="64"/>
      <c r="F6751" s="64"/>
      <c r="G6751" s="37" t="str">
        <f>IF(E6751="","",IF(OR(E6751="Project Management",E6751="Project Support",E6751="Sprint Management",E6751="Sprint Support"),"NA",ROUND((((VLOOKUP(AD6751,[2]Formula!V:X,3,0)))-SUMIF(AD:AD,AD6751,H:H)),2)))</f>
        <v/>
      </c>
      <c r="H6751" s="71"/>
      <c r="I6751" s="72"/>
      <c r="J6751" s="72"/>
      <c r="K6751" s="38" t="str">
        <f>IF(E6751="","",IF(OR(E6751="Project Management",E6751="Project Support",E6751="Sprint Management",E6751="Sprint Support"),"NA",(((SUMIF(AD:AD,AD6751,H:H)/VLOOKUP(AD6751,[2]Formula!V:X,3,0))*VLOOKUP(AD6751,[2]Formula!V:X,2,0))*H6751)/SUMIF(AD:AD,AD6751,H:H)))</f>
        <v/>
      </c>
      <c r="L6751" s="38" t="str">
        <f t="shared" si="631"/>
        <v/>
      </c>
      <c r="M6751" s="38" t="str">
        <f t="shared" si="632"/>
        <v/>
      </c>
      <c r="N6751" s="38" t="str">
        <f t="shared" si="634"/>
        <v/>
      </c>
      <c r="O6751" s="38" t="str">
        <f t="shared" si="630"/>
        <v/>
      </c>
      <c r="P6751" s="39" t="str">
        <f t="shared" si="635"/>
        <v/>
      </c>
      <c r="AC6751" s="42" t="str">
        <f>IF(B6751="","",VLOOKUP(B6751,[2]Formula!B:C,2,0))</f>
        <v/>
      </c>
      <c r="AD6751" s="43" t="str">
        <f t="shared" si="633"/>
        <v/>
      </c>
    </row>
    <row r="6752" spans="1:30" x14ac:dyDescent="0.25">
      <c r="A6752" s="64"/>
      <c r="B6752" s="64"/>
      <c r="C6752" s="66"/>
      <c r="D6752" s="67"/>
      <c r="E6752" s="64"/>
      <c r="F6752" s="64"/>
      <c r="G6752" s="37" t="str">
        <f>IF(E6752="","",IF(OR(E6752="Project Management",E6752="Project Support",E6752="Sprint Management",E6752="Sprint Support"),"NA",ROUND((((VLOOKUP(AD6752,[2]Formula!V:X,3,0)))-SUMIF(AD:AD,AD6752,H:H)),2)))</f>
        <v/>
      </c>
      <c r="H6752" s="71"/>
      <c r="I6752" s="72"/>
      <c r="J6752" s="72"/>
      <c r="K6752" s="38" t="str">
        <f>IF(E6752="","",IF(OR(E6752="Project Management",E6752="Project Support",E6752="Sprint Management",E6752="Sprint Support"),"NA",(((SUMIF(AD:AD,AD6752,H:H)/VLOOKUP(AD6752,[2]Formula!V:X,3,0))*VLOOKUP(AD6752,[2]Formula!V:X,2,0))*H6752)/SUMIF(AD:AD,AD6752,H:H)))</f>
        <v/>
      </c>
      <c r="L6752" s="38" t="str">
        <f t="shared" si="631"/>
        <v/>
      </c>
      <c r="M6752" s="38" t="str">
        <f t="shared" si="632"/>
        <v/>
      </c>
      <c r="N6752" s="38" t="str">
        <f t="shared" si="634"/>
        <v/>
      </c>
      <c r="O6752" s="38" t="str">
        <f t="shared" si="630"/>
        <v/>
      </c>
      <c r="P6752" s="39" t="str">
        <f t="shared" si="635"/>
        <v/>
      </c>
      <c r="AC6752" s="42" t="str">
        <f>IF(B6752="","",VLOOKUP(B6752,[2]Formula!B:C,2,0))</f>
        <v/>
      </c>
      <c r="AD6752" s="43" t="str">
        <f t="shared" si="633"/>
        <v/>
      </c>
    </row>
    <row r="6753" spans="1:30" x14ac:dyDescent="0.25">
      <c r="A6753" s="64"/>
      <c r="B6753" s="64"/>
      <c r="C6753" s="66"/>
      <c r="D6753" s="67"/>
      <c r="E6753" s="64"/>
      <c r="F6753" s="64"/>
      <c r="G6753" s="37" t="str">
        <f>IF(E6753="","",IF(OR(E6753="Project Management",E6753="Project Support",E6753="Sprint Management",E6753="Sprint Support"),"NA",ROUND((((VLOOKUP(AD6753,[2]Formula!V:X,3,0)))-SUMIF(AD:AD,AD6753,H:H)),2)))</f>
        <v/>
      </c>
      <c r="H6753" s="71"/>
      <c r="I6753" s="72"/>
      <c r="J6753" s="72"/>
      <c r="K6753" s="38" t="str">
        <f>IF(E6753="","",IF(OR(E6753="Project Management",E6753="Project Support",E6753="Sprint Management",E6753="Sprint Support"),"NA",(((SUMIF(AD:AD,AD6753,H:H)/VLOOKUP(AD6753,[2]Formula!V:X,3,0))*VLOOKUP(AD6753,[2]Formula!V:X,2,0))*H6753)/SUMIF(AD:AD,AD6753,H:H)))</f>
        <v/>
      </c>
      <c r="L6753" s="38" t="str">
        <f t="shared" si="631"/>
        <v/>
      </c>
      <c r="M6753" s="38" t="str">
        <f t="shared" si="632"/>
        <v/>
      </c>
      <c r="N6753" s="38" t="str">
        <f t="shared" si="634"/>
        <v/>
      </c>
      <c r="O6753" s="38" t="str">
        <f t="shared" si="630"/>
        <v/>
      </c>
      <c r="P6753" s="39" t="str">
        <f t="shared" si="635"/>
        <v/>
      </c>
      <c r="AC6753" s="42" t="str">
        <f>IF(B6753="","",VLOOKUP(B6753,[2]Formula!B:C,2,0))</f>
        <v/>
      </c>
      <c r="AD6753" s="43" t="str">
        <f t="shared" si="633"/>
        <v/>
      </c>
    </row>
    <row r="6754" spans="1:30" x14ac:dyDescent="0.25">
      <c r="A6754" s="64"/>
      <c r="B6754" s="64"/>
      <c r="C6754" s="66"/>
      <c r="D6754" s="67"/>
      <c r="E6754" s="64"/>
      <c r="F6754" s="64"/>
      <c r="G6754" s="37" t="str">
        <f>IF(E6754="","",IF(OR(E6754="Project Management",E6754="Project Support",E6754="Sprint Management",E6754="Sprint Support"),"NA",ROUND((((VLOOKUP(AD6754,[2]Formula!V:X,3,0)))-SUMIF(AD:AD,AD6754,H:H)),2)))</f>
        <v/>
      </c>
      <c r="H6754" s="71"/>
      <c r="I6754" s="72"/>
      <c r="J6754" s="72"/>
      <c r="K6754" s="38" t="str">
        <f>IF(E6754="","",IF(OR(E6754="Project Management",E6754="Project Support",E6754="Sprint Management",E6754="Sprint Support"),"NA",(((SUMIF(AD:AD,AD6754,H:H)/VLOOKUP(AD6754,[2]Formula!V:X,3,0))*VLOOKUP(AD6754,[2]Formula!V:X,2,0))*H6754)/SUMIF(AD:AD,AD6754,H:H)))</f>
        <v/>
      </c>
      <c r="L6754" s="38" t="str">
        <f t="shared" si="631"/>
        <v/>
      </c>
      <c r="M6754" s="38" t="str">
        <f t="shared" si="632"/>
        <v/>
      </c>
      <c r="N6754" s="38" t="str">
        <f t="shared" si="634"/>
        <v/>
      </c>
      <c r="O6754" s="38" t="str">
        <f t="shared" si="630"/>
        <v/>
      </c>
      <c r="P6754" s="39" t="str">
        <f t="shared" si="635"/>
        <v/>
      </c>
      <c r="AC6754" s="42" t="str">
        <f>IF(B6754="","",VLOOKUP(B6754,[2]Formula!B:C,2,0))</f>
        <v/>
      </c>
      <c r="AD6754" s="43" t="str">
        <f t="shared" si="633"/>
        <v/>
      </c>
    </row>
    <row r="6755" spans="1:30" x14ac:dyDescent="0.25">
      <c r="A6755" s="64"/>
      <c r="B6755" s="64"/>
      <c r="C6755" s="66"/>
      <c r="D6755" s="67"/>
      <c r="E6755" s="64"/>
      <c r="F6755" s="64"/>
      <c r="G6755" s="37" t="str">
        <f>IF(E6755="","",IF(OR(E6755="Project Management",E6755="Project Support",E6755="Sprint Management",E6755="Sprint Support"),"NA",ROUND((((VLOOKUP(AD6755,[2]Formula!V:X,3,0)))-SUMIF(AD:AD,AD6755,H:H)),2)))</f>
        <v/>
      </c>
      <c r="H6755" s="71"/>
      <c r="I6755" s="72"/>
      <c r="J6755" s="72"/>
      <c r="K6755" s="38" t="str">
        <f>IF(E6755="","",IF(OR(E6755="Project Management",E6755="Project Support",E6755="Sprint Management",E6755="Sprint Support"),"NA",(((SUMIF(AD:AD,AD6755,H:H)/VLOOKUP(AD6755,[2]Formula!V:X,3,0))*VLOOKUP(AD6755,[2]Formula!V:X,2,0))*H6755)/SUMIF(AD:AD,AD6755,H:H)))</f>
        <v/>
      </c>
      <c r="L6755" s="38" t="str">
        <f t="shared" si="631"/>
        <v/>
      </c>
      <c r="M6755" s="38" t="str">
        <f t="shared" si="632"/>
        <v/>
      </c>
      <c r="N6755" s="38" t="str">
        <f t="shared" si="634"/>
        <v/>
      </c>
      <c r="O6755" s="38" t="str">
        <f t="shared" si="630"/>
        <v/>
      </c>
      <c r="P6755" s="39" t="str">
        <f t="shared" si="635"/>
        <v/>
      </c>
      <c r="AC6755" s="42" t="str">
        <f>IF(B6755="","",VLOOKUP(B6755,[2]Formula!B:C,2,0))</f>
        <v/>
      </c>
      <c r="AD6755" s="43" t="str">
        <f t="shared" si="633"/>
        <v/>
      </c>
    </row>
    <row r="6756" spans="1:30" x14ac:dyDescent="0.25">
      <c r="A6756" s="64"/>
      <c r="B6756" s="64"/>
      <c r="C6756" s="66"/>
      <c r="D6756" s="67"/>
      <c r="E6756" s="64"/>
      <c r="F6756" s="64"/>
      <c r="G6756" s="37" t="str">
        <f>IF(E6756="","",IF(OR(E6756="Project Management",E6756="Project Support",E6756="Sprint Management",E6756="Sprint Support"),"NA",ROUND((((VLOOKUP(AD6756,[2]Formula!V:X,3,0)))-SUMIF(AD:AD,AD6756,H:H)),2)))</f>
        <v/>
      </c>
      <c r="H6756" s="71"/>
      <c r="I6756" s="72"/>
      <c r="J6756" s="72"/>
      <c r="K6756" s="38" t="str">
        <f>IF(E6756="","",IF(OR(E6756="Project Management",E6756="Project Support",E6756="Sprint Management",E6756="Sprint Support"),"NA",(((SUMIF(AD:AD,AD6756,H:H)/VLOOKUP(AD6756,[2]Formula!V:X,3,0))*VLOOKUP(AD6756,[2]Formula!V:X,2,0))*H6756)/SUMIF(AD:AD,AD6756,H:H)))</f>
        <v/>
      </c>
      <c r="L6756" s="38" t="str">
        <f t="shared" si="631"/>
        <v/>
      </c>
      <c r="M6756" s="38" t="str">
        <f t="shared" si="632"/>
        <v/>
      </c>
      <c r="N6756" s="38" t="str">
        <f t="shared" si="634"/>
        <v/>
      </c>
      <c r="O6756" s="38" t="str">
        <f t="shared" si="630"/>
        <v/>
      </c>
      <c r="P6756" s="39" t="str">
        <f t="shared" si="635"/>
        <v/>
      </c>
      <c r="AC6756" s="42" t="str">
        <f>IF(B6756="","",VLOOKUP(B6756,[2]Formula!B:C,2,0))</f>
        <v/>
      </c>
      <c r="AD6756" s="43" t="str">
        <f t="shared" si="633"/>
        <v/>
      </c>
    </row>
    <row r="6757" spans="1:30" x14ac:dyDescent="0.25">
      <c r="A6757" s="64"/>
      <c r="B6757" s="64"/>
      <c r="C6757" s="66"/>
      <c r="D6757" s="67"/>
      <c r="E6757" s="64"/>
      <c r="F6757" s="64"/>
      <c r="G6757" s="37" t="str">
        <f>IF(E6757="","",IF(OR(E6757="Project Management",E6757="Project Support",E6757="Sprint Management",E6757="Sprint Support"),"NA",ROUND((((VLOOKUP(AD6757,[2]Formula!V:X,3,0)))-SUMIF(AD:AD,AD6757,H:H)),2)))</f>
        <v/>
      </c>
      <c r="H6757" s="71"/>
      <c r="I6757" s="72"/>
      <c r="J6757" s="72"/>
      <c r="K6757" s="38" t="str">
        <f>IF(E6757="","",IF(OR(E6757="Project Management",E6757="Project Support",E6757="Sprint Management",E6757="Sprint Support"),"NA",(((SUMIF(AD:AD,AD6757,H:H)/VLOOKUP(AD6757,[2]Formula!V:X,3,0))*VLOOKUP(AD6757,[2]Formula!V:X,2,0))*H6757)/SUMIF(AD:AD,AD6757,H:H)))</f>
        <v/>
      </c>
      <c r="L6757" s="38" t="str">
        <f t="shared" si="631"/>
        <v/>
      </c>
      <c r="M6757" s="38" t="str">
        <f t="shared" si="632"/>
        <v/>
      </c>
      <c r="N6757" s="38" t="str">
        <f t="shared" si="634"/>
        <v/>
      </c>
      <c r="O6757" s="38" t="str">
        <f t="shared" si="630"/>
        <v/>
      </c>
      <c r="P6757" s="39" t="str">
        <f t="shared" si="635"/>
        <v/>
      </c>
      <c r="AC6757" s="42" t="str">
        <f>IF(B6757="","",VLOOKUP(B6757,[2]Formula!B:C,2,0))</f>
        <v/>
      </c>
      <c r="AD6757" s="43" t="str">
        <f t="shared" si="633"/>
        <v/>
      </c>
    </row>
    <row r="6758" spans="1:30" x14ac:dyDescent="0.25">
      <c r="A6758" s="64"/>
      <c r="B6758" s="64"/>
      <c r="C6758" s="66"/>
      <c r="D6758" s="67"/>
      <c r="E6758" s="64"/>
      <c r="F6758" s="64"/>
      <c r="G6758" s="37" t="str">
        <f>IF(E6758="","",IF(OR(E6758="Project Management",E6758="Project Support",E6758="Sprint Management",E6758="Sprint Support"),"NA",ROUND((((VLOOKUP(AD6758,[2]Formula!V:X,3,0)))-SUMIF(AD:AD,AD6758,H:H)),2)))</f>
        <v/>
      </c>
      <c r="H6758" s="71"/>
      <c r="I6758" s="72"/>
      <c r="J6758" s="72"/>
      <c r="K6758" s="38" t="str">
        <f>IF(E6758="","",IF(OR(E6758="Project Management",E6758="Project Support",E6758="Sprint Management",E6758="Sprint Support"),"NA",(((SUMIF(AD:AD,AD6758,H:H)/VLOOKUP(AD6758,[2]Formula!V:X,3,0))*VLOOKUP(AD6758,[2]Formula!V:X,2,0))*H6758)/SUMIF(AD:AD,AD6758,H:H)))</f>
        <v/>
      </c>
      <c r="L6758" s="38" t="str">
        <f t="shared" si="631"/>
        <v/>
      </c>
      <c r="M6758" s="38" t="str">
        <f t="shared" si="632"/>
        <v/>
      </c>
      <c r="N6758" s="38" t="str">
        <f t="shared" si="634"/>
        <v/>
      </c>
      <c r="O6758" s="38" t="str">
        <f t="shared" si="630"/>
        <v/>
      </c>
      <c r="P6758" s="39" t="str">
        <f t="shared" si="635"/>
        <v/>
      </c>
      <c r="AC6758" s="42" t="str">
        <f>IF(B6758="","",VLOOKUP(B6758,[2]Formula!B:C,2,0))</f>
        <v/>
      </c>
      <c r="AD6758" s="43" t="str">
        <f t="shared" si="633"/>
        <v/>
      </c>
    </row>
    <row r="6759" spans="1:30" x14ac:dyDescent="0.25">
      <c r="A6759" s="64"/>
      <c r="B6759" s="64"/>
      <c r="C6759" s="66"/>
      <c r="D6759" s="67"/>
      <c r="E6759" s="64"/>
      <c r="F6759" s="64"/>
      <c r="G6759" s="37" t="str">
        <f>IF(E6759="","",IF(OR(E6759="Project Management",E6759="Project Support",E6759="Sprint Management",E6759="Sprint Support"),"NA",ROUND((((VLOOKUP(AD6759,[2]Formula!V:X,3,0)))-SUMIF(AD:AD,AD6759,H:H)),2)))</f>
        <v/>
      </c>
      <c r="H6759" s="71"/>
      <c r="I6759" s="72"/>
      <c r="J6759" s="72"/>
      <c r="K6759" s="38" t="str">
        <f>IF(E6759="","",IF(OR(E6759="Project Management",E6759="Project Support",E6759="Sprint Management",E6759="Sprint Support"),"NA",(((SUMIF(AD:AD,AD6759,H:H)/VLOOKUP(AD6759,[2]Formula!V:X,3,0))*VLOOKUP(AD6759,[2]Formula!V:X,2,0))*H6759)/SUMIF(AD:AD,AD6759,H:H)))</f>
        <v/>
      </c>
      <c r="L6759" s="38" t="str">
        <f t="shared" si="631"/>
        <v/>
      </c>
      <c r="M6759" s="38" t="str">
        <f t="shared" si="632"/>
        <v/>
      </c>
      <c r="N6759" s="38" t="str">
        <f t="shared" si="634"/>
        <v/>
      </c>
      <c r="O6759" s="38" t="str">
        <f t="shared" si="630"/>
        <v/>
      </c>
      <c r="P6759" s="39" t="str">
        <f t="shared" si="635"/>
        <v/>
      </c>
      <c r="AC6759" s="42" t="str">
        <f>IF(B6759="","",VLOOKUP(B6759,[2]Formula!B:C,2,0))</f>
        <v/>
      </c>
      <c r="AD6759" s="43" t="str">
        <f t="shared" si="633"/>
        <v/>
      </c>
    </row>
    <row r="6760" spans="1:30" x14ac:dyDescent="0.25">
      <c r="A6760" s="64"/>
      <c r="B6760" s="64"/>
      <c r="C6760" s="66"/>
      <c r="D6760" s="67"/>
      <c r="E6760" s="64"/>
      <c r="F6760" s="64"/>
      <c r="G6760" s="37" t="str">
        <f>IF(E6760="","",IF(OR(E6760="Project Management",E6760="Project Support",E6760="Sprint Management",E6760="Sprint Support"),"NA",ROUND((((VLOOKUP(AD6760,[2]Formula!V:X,3,0)))-SUMIF(AD:AD,AD6760,H:H)),2)))</f>
        <v/>
      </c>
      <c r="H6760" s="71"/>
      <c r="I6760" s="72"/>
      <c r="J6760" s="72"/>
      <c r="K6760" s="38" t="str">
        <f>IF(E6760="","",IF(OR(E6760="Project Management",E6760="Project Support",E6760="Sprint Management",E6760="Sprint Support"),"NA",(((SUMIF(AD:AD,AD6760,H:H)/VLOOKUP(AD6760,[2]Formula!V:X,3,0))*VLOOKUP(AD6760,[2]Formula!V:X,2,0))*H6760)/SUMIF(AD:AD,AD6760,H:H)))</f>
        <v/>
      </c>
      <c r="L6760" s="38" t="str">
        <f t="shared" si="631"/>
        <v/>
      </c>
      <c r="M6760" s="38" t="str">
        <f t="shared" si="632"/>
        <v/>
      </c>
      <c r="N6760" s="38" t="str">
        <f t="shared" si="634"/>
        <v/>
      </c>
      <c r="O6760" s="38" t="str">
        <f t="shared" si="630"/>
        <v/>
      </c>
      <c r="P6760" s="39" t="str">
        <f t="shared" si="635"/>
        <v/>
      </c>
      <c r="AC6760" s="42" t="str">
        <f>IF(B6760="","",VLOOKUP(B6760,[2]Formula!B:C,2,0))</f>
        <v/>
      </c>
      <c r="AD6760" s="43" t="str">
        <f t="shared" si="633"/>
        <v/>
      </c>
    </row>
    <row r="6761" spans="1:30" x14ac:dyDescent="0.25">
      <c r="A6761" s="64"/>
      <c r="B6761" s="64"/>
      <c r="C6761" s="66"/>
      <c r="D6761" s="67"/>
      <c r="E6761" s="64"/>
      <c r="F6761" s="64"/>
      <c r="G6761" s="37" t="str">
        <f>IF(E6761="","",IF(OR(E6761="Project Management",E6761="Project Support",E6761="Sprint Management",E6761="Sprint Support"),"NA",ROUND((((VLOOKUP(AD6761,[2]Formula!V:X,3,0)))-SUMIF(AD:AD,AD6761,H:H)),2)))</f>
        <v/>
      </c>
      <c r="H6761" s="71"/>
      <c r="I6761" s="72"/>
      <c r="J6761" s="72"/>
      <c r="K6761" s="38" t="str">
        <f>IF(E6761="","",IF(OR(E6761="Project Management",E6761="Project Support",E6761="Sprint Management",E6761="Sprint Support"),"NA",(((SUMIF(AD:AD,AD6761,H:H)/VLOOKUP(AD6761,[2]Formula!V:X,3,0))*VLOOKUP(AD6761,[2]Formula!V:X,2,0))*H6761)/SUMIF(AD:AD,AD6761,H:H)))</f>
        <v/>
      </c>
      <c r="L6761" s="38" t="str">
        <f t="shared" si="631"/>
        <v/>
      </c>
      <c r="M6761" s="38" t="str">
        <f t="shared" si="632"/>
        <v/>
      </c>
      <c r="N6761" s="38" t="str">
        <f t="shared" si="634"/>
        <v/>
      </c>
      <c r="O6761" s="38" t="str">
        <f t="shared" si="630"/>
        <v/>
      </c>
      <c r="P6761" s="39" t="str">
        <f t="shared" si="635"/>
        <v/>
      </c>
      <c r="AC6761" s="42" t="str">
        <f>IF(B6761="","",VLOOKUP(B6761,[2]Formula!B:C,2,0))</f>
        <v/>
      </c>
      <c r="AD6761" s="43" t="str">
        <f t="shared" si="633"/>
        <v/>
      </c>
    </row>
    <row r="6762" spans="1:30" x14ac:dyDescent="0.25">
      <c r="A6762" s="64"/>
      <c r="B6762" s="64"/>
      <c r="C6762" s="66"/>
      <c r="D6762" s="67"/>
      <c r="E6762" s="64"/>
      <c r="F6762" s="64"/>
      <c r="G6762" s="37" t="str">
        <f>IF(E6762="","",IF(OR(E6762="Project Management",E6762="Project Support",E6762="Sprint Management",E6762="Sprint Support"),"NA",ROUND((((VLOOKUP(AD6762,[2]Formula!V:X,3,0)))-SUMIF(AD:AD,AD6762,H:H)),2)))</f>
        <v/>
      </c>
      <c r="H6762" s="71"/>
      <c r="I6762" s="72"/>
      <c r="J6762" s="72"/>
      <c r="K6762" s="38" t="str">
        <f>IF(E6762="","",IF(OR(E6762="Project Management",E6762="Project Support",E6762="Sprint Management",E6762="Sprint Support"),"NA",(((SUMIF(AD:AD,AD6762,H:H)/VLOOKUP(AD6762,[2]Formula!V:X,3,0))*VLOOKUP(AD6762,[2]Formula!V:X,2,0))*H6762)/SUMIF(AD:AD,AD6762,H:H)))</f>
        <v/>
      </c>
      <c r="L6762" s="38" t="str">
        <f t="shared" si="631"/>
        <v/>
      </c>
      <c r="M6762" s="38" t="str">
        <f t="shared" si="632"/>
        <v/>
      </c>
      <c r="N6762" s="38" t="str">
        <f t="shared" si="634"/>
        <v/>
      </c>
      <c r="O6762" s="38" t="str">
        <f t="shared" si="630"/>
        <v/>
      </c>
      <c r="P6762" s="39" t="str">
        <f t="shared" si="635"/>
        <v/>
      </c>
      <c r="AC6762" s="42" t="str">
        <f>IF(B6762="","",VLOOKUP(B6762,[2]Formula!B:C,2,0))</f>
        <v/>
      </c>
      <c r="AD6762" s="43" t="str">
        <f t="shared" si="633"/>
        <v/>
      </c>
    </row>
    <row r="6763" spans="1:30" x14ac:dyDescent="0.25">
      <c r="A6763" s="64"/>
      <c r="B6763" s="64"/>
      <c r="C6763" s="66"/>
      <c r="D6763" s="67"/>
      <c r="E6763" s="64"/>
      <c r="F6763" s="64"/>
      <c r="G6763" s="37" t="str">
        <f>IF(E6763="","",IF(OR(E6763="Project Management",E6763="Project Support",E6763="Sprint Management",E6763="Sprint Support"),"NA",ROUND((((VLOOKUP(AD6763,[2]Formula!V:X,3,0)))-SUMIF(AD:AD,AD6763,H:H)),2)))</f>
        <v/>
      </c>
      <c r="H6763" s="71"/>
      <c r="I6763" s="72"/>
      <c r="J6763" s="72"/>
      <c r="K6763" s="38" t="str">
        <f>IF(E6763="","",IF(OR(E6763="Project Management",E6763="Project Support",E6763="Sprint Management",E6763="Sprint Support"),"NA",(((SUMIF(AD:AD,AD6763,H:H)/VLOOKUP(AD6763,[2]Formula!V:X,3,0))*VLOOKUP(AD6763,[2]Formula!V:X,2,0))*H6763)/SUMIF(AD:AD,AD6763,H:H)))</f>
        <v/>
      </c>
      <c r="L6763" s="38" t="str">
        <f t="shared" si="631"/>
        <v/>
      </c>
      <c r="M6763" s="38" t="str">
        <f t="shared" si="632"/>
        <v/>
      </c>
      <c r="N6763" s="38" t="str">
        <f t="shared" si="634"/>
        <v/>
      </c>
      <c r="O6763" s="38" t="str">
        <f t="shared" si="630"/>
        <v/>
      </c>
      <c r="P6763" s="39" t="str">
        <f t="shared" si="635"/>
        <v/>
      </c>
      <c r="AC6763" s="42" t="str">
        <f>IF(B6763="","",VLOOKUP(B6763,[2]Formula!B:C,2,0))</f>
        <v/>
      </c>
      <c r="AD6763" s="43" t="str">
        <f t="shared" si="633"/>
        <v/>
      </c>
    </row>
    <row r="6764" spans="1:30" x14ac:dyDescent="0.25">
      <c r="A6764" s="64"/>
      <c r="B6764" s="64"/>
      <c r="C6764" s="66"/>
      <c r="D6764" s="67"/>
      <c r="E6764" s="64"/>
      <c r="F6764" s="64"/>
      <c r="G6764" s="37" t="str">
        <f>IF(E6764="","",IF(OR(E6764="Project Management",E6764="Project Support",E6764="Sprint Management",E6764="Sprint Support"),"NA",ROUND((((VLOOKUP(AD6764,[2]Formula!V:X,3,0)))-SUMIF(AD:AD,AD6764,H:H)),2)))</f>
        <v/>
      </c>
      <c r="H6764" s="71"/>
      <c r="I6764" s="72"/>
      <c r="J6764" s="72"/>
      <c r="K6764" s="38" t="str">
        <f>IF(E6764="","",IF(OR(E6764="Project Management",E6764="Project Support",E6764="Sprint Management",E6764="Sprint Support"),"NA",(((SUMIF(AD:AD,AD6764,H:H)/VLOOKUP(AD6764,[2]Formula!V:X,3,0))*VLOOKUP(AD6764,[2]Formula!V:X,2,0))*H6764)/SUMIF(AD:AD,AD6764,H:H)))</f>
        <v/>
      </c>
      <c r="L6764" s="38" t="str">
        <f t="shared" si="631"/>
        <v/>
      </c>
      <c r="M6764" s="38" t="str">
        <f t="shared" si="632"/>
        <v/>
      </c>
      <c r="N6764" s="38" t="str">
        <f t="shared" si="634"/>
        <v/>
      </c>
      <c r="O6764" s="38" t="str">
        <f t="shared" si="630"/>
        <v/>
      </c>
      <c r="P6764" s="39" t="str">
        <f t="shared" si="635"/>
        <v/>
      </c>
      <c r="AC6764" s="42" t="str">
        <f>IF(B6764="","",VLOOKUP(B6764,[2]Formula!B:C,2,0))</f>
        <v/>
      </c>
      <c r="AD6764" s="43" t="str">
        <f t="shared" si="633"/>
        <v/>
      </c>
    </row>
    <row r="6765" spans="1:30" x14ac:dyDescent="0.25">
      <c r="A6765" s="64"/>
      <c r="B6765" s="64"/>
      <c r="C6765" s="66"/>
      <c r="D6765" s="67"/>
      <c r="E6765" s="64"/>
      <c r="F6765" s="64"/>
      <c r="G6765" s="37" t="str">
        <f>IF(E6765="","",IF(OR(E6765="Project Management",E6765="Project Support",E6765="Sprint Management",E6765="Sprint Support"),"NA",ROUND((((VLOOKUP(AD6765,[2]Formula!V:X,3,0)))-SUMIF(AD:AD,AD6765,H:H)),2)))</f>
        <v/>
      </c>
      <c r="H6765" s="71"/>
      <c r="I6765" s="72"/>
      <c r="J6765" s="72"/>
      <c r="K6765" s="38" t="str">
        <f>IF(E6765="","",IF(OR(E6765="Project Management",E6765="Project Support",E6765="Sprint Management",E6765="Sprint Support"),"NA",(((SUMIF(AD:AD,AD6765,H:H)/VLOOKUP(AD6765,[2]Formula!V:X,3,0))*VLOOKUP(AD6765,[2]Formula!V:X,2,0))*H6765)/SUMIF(AD:AD,AD6765,H:H)))</f>
        <v/>
      </c>
      <c r="L6765" s="38" t="str">
        <f t="shared" si="631"/>
        <v/>
      </c>
      <c r="M6765" s="38" t="str">
        <f t="shared" si="632"/>
        <v/>
      </c>
      <c r="N6765" s="38" t="str">
        <f t="shared" si="634"/>
        <v/>
      </c>
      <c r="O6765" s="38" t="str">
        <f t="shared" si="630"/>
        <v/>
      </c>
      <c r="P6765" s="39" t="str">
        <f t="shared" si="635"/>
        <v/>
      </c>
      <c r="AC6765" s="42" t="str">
        <f>IF(B6765="","",VLOOKUP(B6765,[2]Formula!B:C,2,0))</f>
        <v/>
      </c>
      <c r="AD6765" s="43" t="str">
        <f t="shared" si="633"/>
        <v/>
      </c>
    </row>
    <row r="6766" spans="1:30" x14ac:dyDescent="0.25">
      <c r="A6766" s="64"/>
      <c r="B6766" s="64"/>
      <c r="C6766" s="66"/>
      <c r="D6766" s="67"/>
      <c r="E6766" s="64"/>
      <c r="F6766" s="64"/>
      <c r="G6766" s="37" t="str">
        <f>IF(E6766="","",IF(OR(E6766="Project Management",E6766="Project Support",E6766="Sprint Management",E6766="Sprint Support"),"NA",ROUND((((VLOOKUP(AD6766,[2]Formula!V:X,3,0)))-SUMIF(AD:AD,AD6766,H:H)),2)))</f>
        <v/>
      </c>
      <c r="H6766" s="71"/>
      <c r="I6766" s="72"/>
      <c r="J6766" s="72"/>
      <c r="K6766" s="38" t="str">
        <f>IF(E6766="","",IF(OR(E6766="Project Management",E6766="Project Support",E6766="Sprint Management",E6766="Sprint Support"),"NA",(((SUMIF(AD:AD,AD6766,H:H)/VLOOKUP(AD6766,[2]Formula!V:X,3,0))*VLOOKUP(AD6766,[2]Formula!V:X,2,0))*H6766)/SUMIF(AD:AD,AD6766,H:H)))</f>
        <v/>
      </c>
      <c r="L6766" s="38" t="str">
        <f t="shared" si="631"/>
        <v/>
      </c>
      <c r="M6766" s="38" t="str">
        <f t="shared" si="632"/>
        <v/>
      </c>
      <c r="N6766" s="38" t="str">
        <f t="shared" si="634"/>
        <v/>
      </c>
      <c r="O6766" s="38" t="str">
        <f t="shared" si="630"/>
        <v/>
      </c>
      <c r="P6766" s="39" t="str">
        <f t="shared" si="635"/>
        <v/>
      </c>
      <c r="AC6766" s="42" t="str">
        <f>IF(B6766="","",VLOOKUP(B6766,[2]Formula!B:C,2,0))</f>
        <v/>
      </c>
      <c r="AD6766" s="43" t="str">
        <f t="shared" si="633"/>
        <v/>
      </c>
    </row>
    <row r="6767" spans="1:30" x14ac:dyDescent="0.25">
      <c r="A6767" s="64"/>
      <c r="B6767" s="64"/>
      <c r="C6767" s="66"/>
      <c r="D6767" s="67"/>
      <c r="E6767" s="64"/>
      <c r="F6767" s="64"/>
      <c r="G6767" s="37" t="str">
        <f>IF(E6767="","",IF(OR(E6767="Project Management",E6767="Project Support",E6767="Sprint Management",E6767="Sprint Support"),"NA",ROUND((((VLOOKUP(AD6767,[2]Formula!V:X,3,0)))-SUMIF(AD:AD,AD6767,H:H)),2)))</f>
        <v/>
      </c>
      <c r="H6767" s="71"/>
      <c r="I6767" s="72"/>
      <c r="J6767" s="72"/>
      <c r="K6767" s="38" t="str">
        <f>IF(E6767="","",IF(OR(E6767="Project Management",E6767="Project Support",E6767="Sprint Management",E6767="Sprint Support"),"NA",(((SUMIF(AD:AD,AD6767,H:H)/VLOOKUP(AD6767,[2]Formula!V:X,3,0))*VLOOKUP(AD6767,[2]Formula!V:X,2,0))*H6767)/SUMIF(AD:AD,AD6767,H:H)))</f>
        <v/>
      </c>
      <c r="L6767" s="38" t="str">
        <f t="shared" si="631"/>
        <v/>
      </c>
      <c r="M6767" s="38" t="str">
        <f t="shared" si="632"/>
        <v/>
      </c>
      <c r="N6767" s="38" t="str">
        <f t="shared" si="634"/>
        <v/>
      </c>
      <c r="O6767" s="38" t="str">
        <f t="shared" si="630"/>
        <v/>
      </c>
      <c r="P6767" s="39" t="str">
        <f t="shared" si="635"/>
        <v/>
      </c>
      <c r="AC6767" s="42" t="str">
        <f>IF(B6767="","",VLOOKUP(B6767,[2]Formula!B:C,2,0))</f>
        <v/>
      </c>
      <c r="AD6767" s="43" t="str">
        <f t="shared" si="633"/>
        <v/>
      </c>
    </row>
    <row r="6768" spans="1:30" x14ac:dyDescent="0.25">
      <c r="A6768" s="64"/>
      <c r="B6768" s="64"/>
      <c r="C6768" s="66"/>
      <c r="D6768" s="67"/>
      <c r="E6768" s="64"/>
      <c r="F6768" s="64"/>
      <c r="G6768" s="37" t="str">
        <f>IF(E6768="","",IF(OR(E6768="Project Management",E6768="Project Support",E6768="Sprint Management",E6768="Sprint Support"),"NA",ROUND((((VLOOKUP(AD6768,[2]Formula!V:X,3,0)))-SUMIF(AD:AD,AD6768,H:H)),2)))</f>
        <v/>
      </c>
      <c r="H6768" s="71"/>
      <c r="I6768" s="72"/>
      <c r="J6768" s="72"/>
      <c r="K6768" s="38" t="str">
        <f>IF(E6768="","",IF(OR(E6768="Project Management",E6768="Project Support",E6768="Sprint Management",E6768="Sprint Support"),"NA",(((SUMIF(AD:AD,AD6768,H:H)/VLOOKUP(AD6768,[2]Formula!V:X,3,0))*VLOOKUP(AD6768,[2]Formula!V:X,2,0))*H6768)/SUMIF(AD:AD,AD6768,H:H)))</f>
        <v/>
      </c>
      <c r="L6768" s="38" t="str">
        <f t="shared" si="631"/>
        <v/>
      </c>
      <c r="M6768" s="38" t="str">
        <f t="shared" si="632"/>
        <v/>
      </c>
      <c r="N6768" s="38" t="str">
        <f t="shared" si="634"/>
        <v/>
      </c>
      <c r="O6768" s="38" t="str">
        <f t="shared" si="630"/>
        <v/>
      </c>
      <c r="P6768" s="39" t="str">
        <f t="shared" si="635"/>
        <v/>
      </c>
      <c r="AC6768" s="42" t="str">
        <f>IF(B6768="","",VLOOKUP(B6768,[2]Formula!B:C,2,0))</f>
        <v/>
      </c>
      <c r="AD6768" s="43" t="str">
        <f t="shared" si="633"/>
        <v/>
      </c>
    </row>
    <row r="6769" spans="1:30" x14ac:dyDescent="0.25">
      <c r="A6769" s="64"/>
      <c r="B6769" s="64"/>
      <c r="C6769" s="66"/>
      <c r="D6769" s="67"/>
      <c r="E6769" s="64"/>
      <c r="F6769" s="64"/>
      <c r="G6769" s="37" t="str">
        <f>IF(E6769="","",IF(OR(E6769="Project Management",E6769="Project Support",E6769="Sprint Management",E6769="Sprint Support"),"NA",ROUND((((VLOOKUP(AD6769,[2]Formula!V:X,3,0)))-SUMIF(AD:AD,AD6769,H:H)),2)))</f>
        <v/>
      </c>
      <c r="H6769" s="71"/>
      <c r="I6769" s="72"/>
      <c r="J6769" s="72"/>
      <c r="K6769" s="38" t="str">
        <f>IF(E6769="","",IF(OR(E6769="Project Management",E6769="Project Support",E6769="Sprint Management",E6769="Sprint Support"),"NA",(((SUMIF(AD:AD,AD6769,H:H)/VLOOKUP(AD6769,[2]Formula!V:X,3,0))*VLOOKUP(AD6769,[2]Formula!V:X,2,0))*H6769)/SUMIF(AD:AD,AD6769,H:H)))</f>
        <v/>
      </c>
      <c r="L6769" s="38" t="str">
        <f t="shared" si="631"/>
        <v/>
      </c>
      <c r="M6769" s="38" t="str">
        <f t="shared" si="632"/>
        <v/>
      </c>
      <c r="N6769" s="38" t="str">
        <f t="shared" si="634"/>
        <v/>
      </c>
      <c r="O6769" s="38" t="str">
        <f t="shared" si="630"/>
        <v/>
      </c>
      <c r="P6769" s="39" t="str">
        <f t="shared" si="635"/>
        <v/>
      </c>
      <c r="AC6769" s="42" t="str">
        <f>IF(B6769="","",VLOOKUP(B6769,[2]Formula!B:C,2,0))</f>
        <v/>
      </c>
      <c r="AD6769" s="43" t="str">
        <f t="shared" si="633"/>
        <v/>
      </c>
    </row>
    <row r="6770" spans="1:30" x14ac:dyDescent="0.25">
      <c r="A6770" s="64"/>
      <c r="B6770" s="64"/>
      <c r="C6770" s="66"/>
      <c r="D6770" s="67"/>
      <c r="E6770" s="64"/>
      <c r="F6770" s="64"/>
      <c r="G6770" s="37" t="str">
        <f>IF(E6770="","",IF(OR(E6770="Project Management",E6770="Project Support",E6770="Sprint Management",E6770="Sprint Support"),"NA",ROUND((((VLOOKUP(AD6770,[2]Formula!V:X,3,0)))-SUMIF(AD:AD,AD6770,H:H)),2)))</f>
        <v/>
      </c>
      <c r="H6770" s="71"/>
      <c r="I6770" s="72"/>
      <c r="J6770" s="72"/>
      <c r="K6770" s="38" t="str">
        <f>IF(E6770="","",IF(OR(E6770="Project Management",E6770="Project Support",E6770="Sprint Management",E6770="Sprint Support"),"NA",(((SUMIF(AD:AD,AD6770,H:H)/VLOOKUP(AD6770,[2]Formula!V:X,3,0))*VLOOKUP(AD6770,[2]Formula!V:X,2,0))*H6770)/SUMIF(AD:AD,AD6770,H:H)))</f>
        <v/>
      </c>
      <c r="L6770" s="38" t="str">
        <f t="shared" si="631"/>
        <v/>
      </c>
      <c r="M6770" s="38" t="str">
        <f t="shared" si="632"/>
        <v/>
      </c>
      <c r="N6770" s="38" t="str">
        <f t="shared" si="634"/>
        <v/>
      </c>
      <c r="O6770" s="38" t="str">
        <f t="shared" si="630"/>
        <v/>
      </c>
      <c r="P6770" s="39" t="str">
        <f t="shared" si="635"/>
        <v/>
      </c>
      <c r="AC6770" s="42" t="str">
        <f>IF(B6770="","",VLOOKUP(B6770,[2]Formula!B:C,2,0))</f>
        <v/>
      </c>
      <c r="AD6770" s="43" t="str">
        <f t="shared" si="633"/>
        <v/>
      </c>
    </row>
    <row r="6771" spans="1:30" x14ac:dyDescent="0.25">
      <c r="A6771" s="64"/>
      <c r="B6771" s="64"/>
      <c r="C6771" s="66"/>
      <c r="D6771" s="67"/>
      <c r="E6771" s="64"/>
      <c r="F6771" s="64"/>
      <c r="G6771" s="37" t="str">
        <f>IF(E6771="","",IF(OR(E6771="Project Management",E6771="Project Support",E6771="Sprint Management",E6771="Sprint Support"),"NA",ROUND((((VLOOKUP(AD6771,[2]Formula!V:X,3,0)))-SUMIF(AD:AD,AD6771,H:H)),2)))</f>
        <v/>
      </c>
      <c r="H6771" s="71"/>
      <c r="I6771" s="72"/>
      <c r="J6771" s="72"/>
      <c r="K6771" s="38" t="str">
        <f>IF(E6771="","",IF(OR(E6771="Project Management",E6771="Project Support",E6771="Sprint Management",E6771="Sprint Support"),"NA",(((SUMIF(AD:AD,AD6771,H:H)/VLOOKUP(AD6771,[2]Formula!V:X,3,0))*VLOOKUP(AD6771,[2]Formula!V:X,2,0))*H6771)/SUMIF(AD:AD,AD6771,H:H)))</f>
        <v/>
      </c>
      <c r="L6771" s="38" t="str">
        <f t="shared" si="631"/>
        <v/>
      </c>
      <c r="M6771" s="38" t="str">
        <f t="shared" si="632"/>
        <v/>
      </c>
      <c r="N6771" s="38" t="str">
        <f t="shared" si="634"/>
        <v/>
      </c>
      <c r="O6771" s="38" t="str">
        <f t="shared" si="630"/>
        <v/>
      </c>
      <c r="P6771" s="39" t="str">
        <f t="shared" si="635"/>
        <v/>
      </c>
      <c r="AC6771" s="42" t="str">
        <f>IF(B6771="","",VLOOKUP(B6771,[2]Formula!B:C,2,0))</f>
        <v/>
      </c>
      <c r="AD6771" s="43" t="str">
        <f t="shared" si="633"/>
        <v/>
      </c>
    </row>
    <row r="6772" spans="1:30" x14ac:dyDescent="0.25">
      <c r="A6772" s="64"/>
      <c r="B6772" s="64"/>
      <c r="C6772" s="66"/>
      <c r="D6772" s="67"/>
      <c r="E6772" s="64"/>
      <c r="F6772" s="64"/>
      <c r="G6772" s="37" t="str">
        <f>IF(E6772="","",IF(OR(E6772="Project Management",E6772="Project Support",E6772="Sprint Management",E6772="Sprint Support"),"NA",ROUND((((VLOOKUP(AD6772,[2]Formula!V:X,3,0)))-SUMIF(AD:AD,AD6772,H:H)),2)))</f>
        <v/>
      </c>
      <c r="H6772" s="71"/>
      <c r="I6772" s="72"/>
      <c r="J6772" s="72"/>
      <c r="K6772" s="38" t="str">
        <f>IF(E6772="","",IF(OR(E6772="Project Management",E6772="Project Support",E6772="Sprint Management",E6772="Sprint Support"),"NA",(((SUMIF(AD:AD,AD6772,H:H)/VLOOKUP(AD6772,[2]Formula!V:X,3,0))*VLOOKUP(AD6772,[2]Formula!V:X,2,0))*H6772)/SUMIF(AD:AD,AD6772,H:H)))</f>
        <v/>
      </c>
      <c r="L6772" s="38" t="str">
        <f t="shared" si="631"/>
        <v/>
      </c>
      <c r="M6772" s="38" t="str">
        <f t="shared" si="632"/>
        <v/>
      </c>
      <c r="N6772" s="38" t="str">
        <f t="shared" si="634"/>
        <v/>
      </c>
      <c r="O6772" s="38" t="str">
        <f t="shared" si="630"/>
        <v/>
      </c>
      <c r="P6772" s="39" t="str">
        <f t="shared" si="635"/>
        <v/>
      </c>
      <c r="AC6772" s="42" t="str">
        <f>IF(B6772="","",VLOOKUP(B6772,[2]Formula!B:C,2,0))</f>
        <v/>
      </c>
      <c r="AD6772" s="43" t="str">
        <f t="shared" si="633"/>
        <v/>
      </c>
    </row>
    <row r="6773" spans="1:30" x14ac:dyDescent="0.25">
      <c r="A6773" s="64"/>
      <c r="B6773" s="64"/>
      <c r="C6773" s="66"/>
      <c r="D6773" s="67"/>
      <c r="E6773" s="64"/>
      <c r="F6773" s="64"/>
      <c r="G6773" s="37" t="str">
        <f>IF(E6773="","",IF(OR(E6773="Project Management",E6773="Project Support",E6773="Sprint Management",E6773="Sprint Support"),"NA",ROUND((((VLOOKUP(AD6773,[2]Formula!V:X,3,0)))-SUMIF(AD:AD,AD6773,H:H)),2)))</f>
        <v/>
      </c>
      <c r="H6773" s="71"/>
      <c r="I6773" s="72"/>
      <c r="J6773" s="72"/>
      <c r="K6773" s="38" t="str">
        <f>IF(E6773="","",IF(OR(E6773="Project Management",E6773="Project Support",E6773="Sprint Management",E6773="Sprint Support"),"NA",(((SUMIF(AD:AD,AD6773,H:H)/VLOOKUP(AD6773,[2]Formula!V:X,3,0))*VLOOKUP(AD6773,[2]Formula!V:X,2,0))*H6773)/SUMIF(AD:AD,AD6773,H:H)))</f>
        <v/>
      </c>
      <c r="L6773" s="38" t="str">
        <f t="shared" si="631"/>
        <v/>
      </c>
      <c r="M6773" s="38" t="str">
        <f t="shared" si="632"/>
        <v/>
      </c>
      <c r="N6773" s="38" t="str">
        <f t="shared" si="634"/>
        <v/>
      </c>
      <c r="O6773" s="38" t="str">
        <f t="shared" ref="O6773:O6836" si="636">IFERROR(L6773/M6773,"")</f>
        <v/>
      </c>
      <c r="P6773" s="39" t="str">
        <f t="shared" si="635"/>
        <v/>
      </c>
      <c r="AC6773" s="42" t="str">
        <f>IF(B6773="","",VLOOKUP(B6773,[2]Formula!B:C,2,0))</f>
        <v/>
      </c>
      <c r="AD6773" s="43" t="str">
        <f t="shared" si="633"/>
        <v/>
      </c>
    </row>
    <row r="6774" spans="1:30" x14ac:dyDescent="0.25">
      <c r="A6774" s="64"/>
      <c r="B6774" s="64"/>
      <c r="C6774" s="66"/>
      <c r="D6774" s="67"/>
      <c r="E6774" s="64"/>
      <c r="F6774" s="64"/>
      <c r="G6774" s="37" t="str">
        <f>IF(E6774="","",IF(OR(E6774="Project Management",E6774="Project Support",E6774="Sprint Management",E6774="Sprint Support"),"NA",ROUND((((VLOOKUP(AD6774,[2]Formula!V:X,3,0)))-SUMIF(AD:AD,AD6774,H:H)),2)))</f>
        <v/>
      </c>
      <c r="H6774" s="71"/>
      <c r="I6774" s="72"/>
      <c r="J6774" s="72"/>
      <c r="K6774" s="38" t="str">
        <f>IF(E6774="","",IF(OR(E6774="Project Management",E6774="Project Support",E6774="Sprint Management",E6774="Sprint Support"),"NA",(((SUMIF(AD:AD,AD6774,H:H)/VLOOKUP(AD6774,[2]Formula!V:X,3,0))*VLOOKUP(AD6774,[2]Formula!V:X,2,0))*H6774)/SUMIF(AD:AD,AD6774,H:H)))</f>
        <v/>
      </c>
      <c r="L6774" s="38" t="str">
        <f t="shared" si="631"/>
        <v/>
      </c>
      <c r="M6774" s="38" t="str">
        <f t="shared" si="632"/>
        <v/>
      </c>
      <c r="N6774" s="38" t="str">
        <f t="shared" si="634"/>
        <v/>
      </c>
      <c r="O6774" s="38" t="str">
        <f t="shared" si="636"/>
        <v/>
      </c>
      <c r="P6774" s="39" t="str">
        <f t="shared" si="635"/>
        <v/>
      </c>
      <c r="AC6774" s="42" t="str">
        <f>IF(B6774="","",VLOOKUP(B6774,[2]Formula!B:C,2,0))</f>
        <v/>
      </c>
      <c r="AD6774" s="43" t="str">
        <f t="shared" si="633"/>
        <v/>
      </c>
    </row>
    <row r="6775" spans="1:30" x14ac:dyDescent="0.25">
      <c r="A6775" s="64"/>
      <c r="B6775" s="64"/>
      <c r="C6775" s="66"/>
      <c r="D6775" s="67"/>
      <c r="E6775" s="64"/>
      <c r="F6775" s="64"/>
      <c r="G6775" s="37" t="str">
        <f>IF(E6775="","",IF(OR(E6775="Project Management",E6775="Project Support",E6775="Sprint Management",E6775="Sprint Support"),"NA",ROUND((((VLOOKUP(AD6775,[2]Formula!V:X,3,0)))-SUMIF(AD:AD,AD6775,H:H)),2)))</f>
        <v/>
      </c>
      <c r="H6775" s="71"/>
      <c r="I6775" s="72"/>
      <c r="J6775" s="72"/>
      <c r="K6775" s="38" t="str">
        <f>IF(E6775="","",IF(OR(E6775="Project Management",E6775="Project Support",E6775="Sprint Management",E6775="Sprint Support"),"NA",(((SUMIF(AD:AD,AD6775,H:H)/VLOOKUP(AD6775,[2]Formula!V:X,3,0))*VLOOKUP(AD6775,[2]Formula!V:X,2,0))*H6775)/SUMIF(AD:AD,AD6775,H:H)))</f>
        <v/>
      </c>
      <c r="L6775" s="38" t="str">
        <f t="shared" si="631"/>
        <v/>
      </c>
      <c r="M6775" s="38" t="str">
        <f t="shared" si="632"/>
        <v/>
      </c>
      <c r="N6775" s="38" t="str">
        <f t="shared" si="634"/>
        <v/>
      </c>
      <c r="O6775" s="38" t="str">
        <f t="shared" si="636"/>
        <v/>
      </c>
      <c r="P6775" s="39" t="str">
        <f t="shared" si="635"/>
        <v/>
      </c>
      <c r="AC6775" s="42" t="str">
        <f>IF(B6775="","",VLOOKUP(B6775,[2]Formula!B:C,2,0))</f>
        <v/>
      </c>
      <c r="AD6775" s="43" t="str">
        <f t="shared" si="633"/>
        <v/>
      </c>
    </row>
    <row r="6776" spans="1:30" x14ac:dyDescent="0.25">
      <c r="A6776" s="64"/>
      <c r="B6776" s="64"/>
      <c r="C6776" s="66"/>
      <c r="D6776" s="67"/>
      <c r="E6776" s="64"/>
      <c r="F6776" s="64"/>
      <c r="G6776" s="37" t="str">
        <f>IF(E6776="","",IF(OR(E6776="Project Management",E6776="Project Support",E6776="Sprint Management",E6776="Sprint Support"),"NA",ROUND((((VLOOKUP(AD6776,[2]Formula!V:X,3,0)))-SUMIF(AD:AD,AD6776,H:H)),2)))</f>
        <v/>
      </c>
      <c r="H6776" s="71"/>
      <c r="I6776" s="72"/>
      <c r="J6776" s="72"/>
      <c r="K6776" s="38" t="str">
        <f>IF(E6776="","",IF(OR(E6776="Project Management",E6776="Project Support",E6776="Sprint Management",E6776="Sprint Support"),"NA",(((SUMIF(AD:AD,AD6776,H:H)/VLOOKUP(AD6776,[2]Formula!V:X,3,0))*VLOOKUP(AD6776,[2]Formula!V:X,2,0))*H6776)/SUMIF(AD:AD,AD6776,H:H)))</f>
        <v/>
      </c>
      <c r="L6776" s="38" t="str">
        <f t="shared" si="631"/>
        <v/>
      </c>
      <c r="M6776" s="38" t="str">
        <f t="shared" si="632"/>
        <v/>
      </c>
      <c r="N6776" s="38" t="str">
        <f t="shared" si="634"/>
        <v/>
      </c>
      <c r="O6776" s="38" t="str">
        <f t="shared" si="636"/>
        <v/>
      </c>
      <c r="P6776" s="39" t="str">
        <f t="shared" si="635"/>
        <v/>
      </c>
      <c r="AC6776" s="42" t="str">
        <f>IF(B6776="","",VLOOKUP(B6776,[2]Formula!B:C,2,0))</f>
        <v/>
      </c>
      <c r="AD6776" s="43" t="str">
        <f t="shared" si="633"/>
        <v/>
      </c>
    </row>
    <row r="6777" spans="1:30" x14ac:dyDescent="0.25">
      <c r="A6777" s="64"/>
      <c r="B6777" s="64"/>
      <c r="C6777" s="66"/>
      <c r="D6777" s="67"/>
      <c r="E6777" s="64"/>
      <c r="F6777" s="64"/>
      <c r="G6777" s="37" t="str">
        <f>IF(E6777="","",IF(OR(E6777="Project Management",E6777="Project Support",E6777="Sprint Management",E6777="Sprint Support"),"NA",ROUND((((VLOOKUP(AD6777,[2]Formula!V:X,3,0)))-SUMIF(AD:AD,AD6777,H:H)),2)))</f>
        <v/>
      </c>
      <c r="H6777" s="71"/>
      <c r="I6777" s="72"/>
      <c r="J6777" s="72"/>
      <c r="K6777" s="38" t="str">
        <f>IF(E6777="","",IF(OR(E6777="Project Management",E6777="Project Support",E6777="Sprint Management",E6777="Sprint Support"),"NA",(((SUMIF(AD:AD,AD6777,H:H)/VLOOKUP(AD6777,[2]Formula!V:X,3,0))*VLOOKUP(AD6777,[2]Formula!V:X,2,0))*H6777)/SUMIF(AD:AD,AD6777,H:H)))</f>
        <v/>
      </c>
      <c r="L6777" s="38" t="str">
        <f t="shared" si="631"/>
        <v/>
      </c>
      <c r="M6777" s="38" t="str">
        <f t="shared" si="632"/>
        <v/>
      </c>
      <c r="N6777" s="38" t="str">
        <f t="shared" si="634"/>
        <v/>
      </c>
      <c r="O6777" s="38" t="str">
        <f t="shared" si="636"/>
        <v/>
      </c>
      <c r="P6777" s="39" t="str">
        <f t="shared" si="635"/>
        <v/>
      </c>
      <c r="AC6777" s="42" t="str">
        <f>IF(B6777="","",VLOOKUP(B6777,[2]Formula!B:C,2,0))</f>
        <v/>
      </c>
      <c r="AD6777" s="43" t="str">
        <f t="shared" si="633"/>
        <v/>
      </c>
    </row>
    <row r="6778" spans="1:30" x14ac:dyDescent="0.25">
      <c r="A6778" s="64"/>
      <c r="B6778" s="64"/>
      <c r="C6778" s="66"/>
      <c r="D6778" s="67"/>
      <c r="E6778" s="64"/>
      <c r="F6778" s="64"/>
      <c r="G6778" s="37" t="str">
        <f>IF(E6778="","",IF(OR(E6778="Project Management",E6778="Project Support",E6778="Sprint Management",E6778="Sprint Support"),"NA",ROUND((((VLOOKUP(AD6778,[2]Formula!V:X,3,0)))-SUMIF(AD:AD,AD6778,H:H)),2)))</f>
        <v/>
      </c>
      <c r="H6778" s="71"/>
      <c r="I6778" s="72"/>
      <c r="J6778" s="72"/>
      <c r="K6778" s="38" t="str">
        <f>IF(E6778="","",IF(OR(E6778="Project Management",E6778="Project Support",E6778="Sprint Management",E6778="Sprint Support"),"NA",(((SUMIF(AD:AD,AD6778,H:H)/VLOOKUP(AD6778,[2]Formula!V:X,3,0))*VLOOKUP(AD6778,[2]Formula!V:X,2,0))*H6778)/SUMIF(AD:AD,AD6778,H:H)))</f>
        <v/>
      </c>
      <c r="L6778" s="38" t="str">
        <f t="shared" si="631"/>
        <v/>
      </c>
      <c r="M6778" s="38" t="str">
        <f t="shared" si="632"/>
        <v/>
      </c>
      <c r="N6778" s="38" t="str">
        <f t="shared" si="634"/>
        <v/>
      </c>
      <c r="O6778" s="38" t="str">
        <f t="shared" si="636"/>
        <v/>
      </c>
      <c r="P6778" s="39" t="str">
        <f t="shared" si="635"/>
        <v/>
      </c>
      <c r="AC6778" s="42" t="str">
        <f>IF(B6778="","",VLOOKUP(B6778,[2]Formula!B:C,2,0))</f>
        <v/>
      </c>
      <c r="AD6778" s="43" t="str">
        <f t="shared" si="633"/>
        <v/>
      </c>
    </row>
    <row r="6779" spans="1:30" x14ac:dyDescent="0.25">
      <c r="A6779" s="64"/>
      <c r="B6779" s="64"/>
      <c r="C6779" s="66"/>
      <c r="D6779" s="67"/>
      <c r="E6779" s="64"/>
      <c r="F6779" s="64"/>
      <c r="G6779" s="37" t="str">
        <f>IF(E6779="","",IF(OR(E6779="Project Management",E6779="Project Support",E6779="Sprint Management",E6779="Sprint Support"),"NA",ROUND((((VLOOKUP(AD6779,[2]Formula!V:X,3,0)))-SUMIF(AD:AD,AD6779,H:H)),2)))</f>
        <v/>
      </c>
      <c r="H6779" s="71"/>
      <c r="I6779" s="72"/>
      <c r="J6779" s="72"/>
      <c r="K6779" s="38" t="str">
        <f>IF(E6779="","",IF(OR(E6779="Project Management",E6779="Project Support",E6779="Sprint Management",E6779="Sprint Support"),"NA",(((SUMIF(AD:AD,AD6779,H:H)/VLOOKUP(AD6779,[2]Formula!V:X,3,0))*VLOOKUP(AD6779,[2]Formula!V:X,2,0))*H6779)/SUMIF(AD:AD,AD6779,H:H)))</f>
        <v/>
      </c>
      <c r="L6779" s="38" t="str">
        <f t="shared" si="631"/>
        <v/>
      </c>
      <c r="M6779" s="38" t="str">
        <f t="shared" si="632"/>
        <v/>
      </c>
      <c r="N6779" s="38" t="str">
        <f t="shared" si="634"/>
        <v/>
      </c>
      <c r="O6779" s="38" t="str">
        <f t="shared" si="636"/>
        <v/>
      </c>
      <c r="P6779" s="39" t="str">
        <f t="shared" si="635"/>
        <v/>
      </c>
      <c r="AC6779" s="42" t="str">
        <f>IF(B6779="","",VLOOKUP(B6779,[2]Formula!B:C,2,0))</f>
        <v/>
      </c>
      <c r="AD6779" s="43" t="str">
        <f t="shared" si="633"/>
        <v/>
      </c>
    </row>
    <row r="6780" spans="1:30" x14ac:dyDescent="0.25">
      <c r="A6780" s="64"/>
      <c r="B6780" s="64"/>
      <c r="C6780" s="66"/>
      <c r="D6780" s="67"/>
      <c r="E6780" s="64"/>
      <c r="F6780" s="64"/>
      <c r="G6780" s="37" t="str">
        <f>IF(E6780="","",IF(OR(E6780="Project Management",E6780="Project Support",E6780="Sprint Management",E6780="Sprint Support"),"NA",ROUND((((VLOOKUP(AD6780,[2]Formula!V:X,3,0)))-SUMIF(AD:AD,AD6780,H:H)),2)))</f>
        <v/>
      </c>
      <c r="H6780" s="71"/>
      <c r="I6780" s="72"/>
      <c r="J6780" s="72"/>
      <c r="K6780" s="38" t="str">
        <f>IF(E6780="","",IF(OR(E6780="Project Management",E6780="Project Support",E6780="Sprint Management",E6780="Sprint Support"),"NA",(((SUMIF(AD:AD,AD6780,H:H)/VLOOKUP(AD6780,[2]Formula!V:X,3,0))*VLOOKUP(AD6780,[2]Formula!V:X,2,0))*H6780)/SUMIF(AD:AD,AD6780,H:H)))</f>
        <v/>
      </c>
      <c r="L6780" s="38" t="str">
        <f t="shared" si="631"/>
        <v/>
      </c>
      <c r="M6780" s="38" t="str">
        <f t="shared" si="632"/>
        <v/>
      </c>
      <c r="N6780" s="38" t="str">
        <f t="shared" si="634"/>
        <v/>
      </c>
      <c r="O6780" s="38" t="str">
        <f t="shared" si="636"/>
        <v/>
      </c>
      <c r="P6780" s="39" t="str">
        <f t="shared" si="635"/>
        <v/>
      </c>
      <c r="AC6780" s="42" t="str">
        <f>IF(B6780="","",VLOOKUP(B6780,[2]Formula!B:C,2,0))</f>
        <v/>
      </c>
      <c r="AD6780" s="43" t="str">
        <f t="shared" si="633"/>
        <v/>
      </c>
    </row>
    <row r="6781" spans="1:30" x14ac:dyDescent="0.25">
      <c r="A6781" s="64"/>
      <c r="B6781" s="64"/>
      <c r="C6781" s="66"/>
      <c r="D6781" s="67"/>
      <c r="E6781" s="64"/>
      <c r="F6781" s="64"/>
      <c r="G6781" s="37" t="str">
        <f>IF(E6781="","",IF(OR(E6781="Project Management",E6781="Project Support",E6781="Sprint Management",E6781="Sprint Support"),"NA",ROUND((((VLOOKUP(AD6781,[2]Formula!V:X,3,0)))-SUMIF(AD:AD,AD6781,H:H)),2)))</f>
        <v/>
      </c>
      <c r="H6781" s="71"/>
      <c r="I6781" s="72"/>
      <c r="J6781" s="72"/>
      <c r="K6781" s="38" t="str">
        <f>IF(E6781="","",IF(OR(E6781="Project Management",E6781="Project Support",E6781="Sprint Management",E6781="Sprint Support"),"NA",(((SUMIF(AD:AD,AD6781,H:H)/VLOOKUP(AD6781,[2]Formula!V:X,3,0))*VLOOKUP(AD6781,[2]Formula!V:X,2,0))*H6781)/SUMIF(AD:AD,AD6781,H:H)))</f>
        <v/>
      </c>
      <c r="L6781" s="38" t="str">
        <f t="shared" si="631"/>
        <v/>
      </c>
      <c r="M6781" s="38" t="str">
        <f t="shared" si="632"/>
        <v/>
      </c>
      <c r="N6781" s="38" t="str">
        <f t="shared" si="634"/>
        <v/>
      </c>
      <c r="O6781" s="38" t="str">
        <f t="shared" si="636"/>
        <v/>
      </c>
      <c r="P6781" s="39" t="str">
        <f t="shared" si="635"/>
        <v/>
      </c>
      <c r="AC6781" s="42" t="str">
        <f>IF(B6781="","",VLOOKUP(B6781,[2]Formula!B:C,2,0))</f>
        <v/>
      </c>
      <c r="AD6781" s="43" t="str">
        <f t="shared" si="633"/>
        <v/>
      </c>
    </row>
    <row r="6782" spans="1:30" x14ac:dyDescent="0.25">
      <c r="A6782" s="64"/>
      <c r="B6782" s="64"/>
      <c r="C6782" s="66"/>
      <c r="D6782" s="67"/>
      <c r="E6782" s="64"/>
      <c r="F6782" s="64"/>
      <c r="G6782" s="37" t="str">
        <f>IF(E6782="","",IF(OR(E6782="Project Management",E6782="Project Support",E6782="Sprint Management",E6782="Sprint Support"),"NA",ROUND((((VLOOKUP(AD6782,[2]Formula!V:X,3,0)))-SUMIF(AD:AD,AD6782,H:H)),2)))</f>
        <v/>
      </c>
      <c r="H6782" s="71"/>
      <c r="I6782" s="72"/>
      <c r="J6782" s="72"/>
      <c r="K6782" s="38" t="str">
        <f>IF(E6782="","",IF(OR(E6782="Project Management",E6782="Project Support",E6782="Sprint Management",E6782="Sprint Support"),"NA",(((SUMIF(AD:AD,AD6782,H:H)/VLOOKUP(AD6782,[2]Formula!V:X,3,0))*VLOOKUP(AD6782,[2]Formula!V:X,2,0))*H6782)/SUMIF(AD:AD,AD6782,H:H)))</f>
        <v/>
      </c>
      <c r="L6782" s="38" t="str">
        <f t="shared" si="631"/>
        <v/>
      </c>
      <c r="M6782" s="38" t="str">
        <f t="shared" si="632"/>
        <v/>
      </c>
      <c r="N6782" s="38" t="str">
        <f t="shared" si="634"/>
        <v/>
      </c>
      <c r="O6782" s="38" t="str">
        <f t="shared" si="636"/>
        <v/>
      </c>
      <c r="P6782" s="39" t="str">
        <f t="shared" si="635"/>
        <v/>
      </c>
      <c r="AC6782" s="42" t="str">
        <f>IF(B6782="","",VLOOKUP(B6782,[2]Formula!B:C,2,0))</f>
        <v/>
      </c>
      <c r="AD6782" s="43" t="str">
        <f t="shared" si="633"/>
        <v/>
      </c>
    </row>
    <row r="6783" spans="1:30" x14ac:dyDescent="0.25">
      <c r="A6783" s="64"/>
      <c r="B6783" s="64"/>
      <c r="C6783" s="66"/>
      <c r="D6783" s="67"/>
      <c r="E6783" s="64"/>
      <c r="F6783" s="64"/>
      <c r="G6783" s="37" t="str">
        <f>IF(E6783="","",IF(OR(E6783="Project Management",E6783="Project Support",E6783="Sprint Management",E6783="Sprint Support"),"NA",ROUND((((VLOOKUP(AD6783,[2]Formula!V:X,3,0)))-SUMIF(AD:AD,AD6783,H:H)),2)))</f>
        <v/>
      </c>
      <c r="H6783" s="71"/>
      <c r="I6783" s="72"/>
      <c r="J6783" s="72"/>
      <c r="K6783" s="38" t="str">
        <f>IF(E6783="","",IF(OR(E6783="Project Management",E6783="Project Support",E6783="Sprint Management",E6783="Sprint Support"),"NA",(((SUMIF(AD:AD,AD6783,H:H)/VLOOKUP(AD6783,[2]Formula!V:X,3,0))*VLOOKUP(AD6783,[2]Formula!V:X,2,0))*H6783)/SUMIF(AD:AD,AD6783,H:H)))</f>
        <v/>
      </c>
      <c r="L6783" s="38" t="str">
        <f t="shared" si="631"/>
        <v/>
      </c>
      <c r="M6783" s="38" t="str">
        <f t="shared" si="632"/>
        <v/>
      </c>
      <c r="N6783" s="38" t="str">
        <f t="shared" si="634"/>
        <v/>
      </c>
      <c r="O6783" s="38" t="str">
        <f t="shared" si="636"/>
        <v/>
      </c>
      <c r="P6783" s="39" t="str">
        <f t="shared" si="635"/>
        <v/>
      </c>
      <c r="AC6783" s="42" t="str">
        <f>IF(B6783="","",VLOOKUP(B6783,[2]Formula!B:C,2,0))</f>
        <v/>
      </c>
      <c r="AD6783" s="43" t="str">
        <f t="shared" si="633"/>
        <v/>
      </c>
    </row>
    <row r="6784" spans="1:30" x14ac:dyDescent="0.25">
      <c r="A6784" s="64"/>
      <c r="B6784" s="64"/>
      <c r="C6784" s="66"/>
      <c r="D6784" s="67"/>
      <c r="E6784" s="64"/>
      <c r="F6784" s="64"/>
      <c r="G6784" s="37" t="str">
        <f>IF(E6784="","",IF(OR(E6784="Project Management",E6784="Project Support",E6784="Sprint Management",E6784="Sprint Support"),"NA",ROUND((((VLOOKUP(AD6784,[2]Formula!V:X,3,0)))-SUMIF(AD:AD,AD6784,H:H)),2)))</f>
        <v/>
      </c>
      <c r="H6784" s="71"/>
      <c r="I6784" s="72"/>
      <c r="J6784" s="72"/>
      <c r="K6784" s="38" t="str">
        <f>IF(E6784="","",IF(OR(E6784="Project Management",E6784="Project Support",E6784="Sprint Management",E6784="Sprint Support"),"NA",(((SUMIF(AD:AD,AD6784,H:H)/VLOOKUP(AD6784,[2]Formula!V:X,3,0))*VLOOKUP(AD6784,[2]Formula!V:X,2,0))*H6784)/SUMIF(AD:AD,AD6784,H:H)))</f>
        <v/>
      </c>
      <c r="L6784" s="38" t="str">
        <f t="shared" si="631"/>
        <v/>
      </c>
      <c r="M6784" s="38" t="str">
        <f t="shared" si="632"/>
        <v/>
      </c>
      <c r="N6784" s="38" t="str">
        <f t="shared" si="634"/>
        <v/>
      </c>
      <c r="O6784" s="38" t="str">
        <f t="shared" si="636"/>
        <v/>
      </c>
      <c r="P6784" s="39" t="str">
        <f t="shared" si="635"/>
        <v/>
      </c>
      <c r="AC6784" s="42" t="str">
        <f>IF(B6784="","",VLOOKUP(B6784,[2]Formula!B:C,2,0))</f>
        <v/>
      </c>
      <c r="AD6784" s="43" t="str">
        <f t="shared" si="633"/>
        <v/>
      </c>
    </row>
    <row r="6785" spans="1:30" x14ac:dyDescent="0.25">
      <c r="A6785" s="64"/>
      <c r="B6785" s="64"/>
      <c r="C6785" s="66"/>
      <c r="D6785" s="67"/>
      <c r="E6785" s="64"/>
      <c r="F6785" s="64"/>
      <c r="G6785" s="37" t="str">
        <f>IF(E6785="","",IF(OR(E6785="Project Management",E6785="Project Support",E6785="Sprint Management",E6785="Sprint Support"),"NA",ROUND((((VLOOKUP(AD6785,[2]Formula!V:X,3,0)))-SUMIF(AD:AD,AD6785,H:H)),2)))</f>
        <v/>
      </c>
      <c r="H6785" s="71"/>
      <c r="I6785" s="72"/>
      <c r="J6785" s="72"/>
      <c r="K6785" s="38" t="str">
        <f>IF(E6785="","",IF(OR(E6785="Project Management",E6785="Project Support",E6785="Sprint Management",E6785="Sprint Support"),"NA",(((SUMIF(AD:AD,AD6785,H:H)/VLOOKUP(AD6785,[2]Formula!V:X,3,0))*VLOOKUP(AD6785,[2]Formula!V:X,2,0))*H6785)/SUMIF(AD:AD,AD6785,H:H)))</f>
        <v/>
      </c>
      <c r="L6785" s="38" t="str">
        <f t="shared" si="631"/>
        <v/>
      </c>
      <c r="M6785" s="38" t="str">
        <f t="shared" si="632"/>
        <v/>
      </c>
      <c r="N6785" s="38" t="str">
        <f t="shared" si="634"/>
        <v/>
      </c>
      <c r="O6785" s="38" t="str">
        <f t="shared" si="636"/>
        <v/>
      </c>
      <c r="P6785" s="39" t="str">
        <f t="shared" si="635"/>
        <v/>
      </c>
      <c r="AC6785" s="42" t="str">
        <f>IF(B6785="","",VLOOKUP(B6785,[2]Formula!B:C,2,0))</f>
        <v/>
      </c>
      <c r="AD6785" s="43" t="str">
        <f t="shared" si="633"/>
        <v/>
      </c>
    </row>
    <row r="6786" spans="1:30" x14ac:dyDescent="0.25">
      <c r="A6786" s="64"/>
      <c r="B6786" s="64"/>
      <c r="C6786" s="66"/>
      <c r="D6786" s="67"/>
      <c r="E6786" s="64"/>
      <c r="F6786" s="64"/>
      <c r="G6786" s="37" t="str">
        <f>IF(E6786="","",IF(OR(E6786="Project Management",E6786="Project Support",E6786="Sprint Management",E6786="Sprint Support"),"NA",ROUND((((VLOOKUP(AD6786,[2]Formula!V:X,3,0)))-SUMIF(AD:AD,AD6786,H:H)),2)))</f>
        <v/>
      </c>
      <c r="H6786" s="71"/>
      <c r="I6786" s="72"/>
      <c r="J6786" s="72"/>
      <c r="K6786" s="38" t="str">
        <f>IF(E6786="","",IF(OR(E6786="Project Management",E6786="Project Support",E6786="Sprint Management",E6786="Sprint Support"),"NA",(((SUMIF(AD:AD,AD6786,H:H)/VLOOKUP(AD6786,[2]Formula!V:X,3,0))*VLOOKUP(AD6786,[2]Formula!V:X,2,0))*H6786)/SUMIF(AD:AD,AD6786,H:H)))</f>
        <v/>
      </c>
      <c r="L6786" s="38" t="str">
        <f t="shared" ref="L6786:L6849" si="637">IFERROR(IF(K6786="NA",(H6786/I6786),(K6786/I6786)),"")</f>
        <v/>
      </c>
      <c r="M6786" s="38" t="str">
        <f t="shared" ref="M6786:M6849" si="638">IFERROR(IF(K6786="NA",1,(K6786/H6786)),"")</f>
        <v/>
      </c>
      <c r="N6786" s="38" t="str">
        <f t="shared" si="634"/>
        <v/>
      </c>
      <c r="O6786" s="38" t="str">
        <f t="shared" si="636"/>
        <v/>
      </c>
      <c r="P6786" s="39" t="str">
        <f t="shared" si="635"/>
        <v/>
      </c>
      <c r="AC6786" s="42" t="str">
        <f>IF(B6786="","",VLOOKUP(B6786,[2]Formula!B:C,2,0))</f>
        <v/>
      </c>
      <c r="AD6786" s="43" t="str">
        <f t="shared" ref="AD6786:AD6849" si="639">IF(B6786="","",CONCATENATE(B6786,"_",E6786))</f>
        <v/>
      </c>
    </row>
    <row r="6787" spans="1:30" x14ac:dyDescent="0.25">
      <c r="A6787" s="64"/>
      <c r="B6787" s="64"/>
      <c r="C6787" s="66"/>
      <c r="D6787" s="67"/>
      <c r="E6787" s="64"/>
      <c r="F6787" s="64"/>
      <c r="G6787" s="37" t="str">
        <f>IF(E6787="","",IF(OR(E6787="Project Management",E6787="Project Support",E6787="Sprint Management",E6787="Sprint Support"),"NA",ROUND((((VLOOKUP(AD6787,[2]Formula!V:X,3,0)))-SUMIF(AD:AD,AD6787,H:H)),2)))</f>
        <v/>
      </c>
      <c r="H6787" s="71"/>
      <c r="I6787" s="72"/>
      <c r="J6787" s="72"/>
      <c r="K6787" s="38" t="str">
        <f>IF(E6787="","",IF(OR(E6787="Project Management",E6787="Project Support",E6787="Sprint Management",E6787="Sprint Support"),"NA",(((SUMIF(AD:AD,AD6787,H:H)/VLOOKUP(AD6787,[2]Formula!V:X,3,0))*VLOOKUP(AD6787,[2]Formula!V:X,2,0))*H6787)/SUMIF(AD:AD,AD6787,H:H)))</f>
        <v/>
      </c>
      <c r="L6787" s="38" t="str">
        <f t="shared" si="637"/>
        <v/>
      </c>
      <c r="M6787" s="38" t="str">
        <f t="shared" si="638"/>
        <v/>
      </c>
      <c r="N6787" s="38" t="str">
        <f t="shared" ref="N6787:N6850" si="640">IFERROR(((L6787-M6787)/M6787)*100,"")</f>
        <v/>
      </c>
      <c r="O6787" s="38" t="str">
        <f t="shared" si="636"/>
        <v/>
      </c>
      <c r="P6787" s="39" t="str">
        <f t="shared" ref="P6787:P6850" si="641">IF(O6787="","",1)</f>
        <v/>
      </c>
      <c r="AC6787" s="42" t="str">
        <f>IF(B6787="","",VLOOKUP(B6787,[2]Formula!B:C,2,0))</f>
        <v/>
      </c>
      <c r="AD6787" s="43" t="str">
        <f t="shared" si="639"/>
        <v/>
      </c>
    </row>
    <row r="6788" spans="1:30" x14ac:dyDescent="0.25">
      <c r="A6788" s="64"/>
      <c r="B6788" s="64"/>
      <c r="C6788" s="66"/>
      <c r="D6788" s="67"/>
      <c r="E6788" s="64"/>
      <c r="F6788" s="64"/>
      <c r="G6788" s="37" t="str">
        <f>IF(E6788="","",IF(OR(E6788="Project Management",E6788="Project Support",E6788="Sprint Management",E6788="Sprint Support"),"NA",ROUND((((VLOOKUP(AD6788,[2]Formula!V:X,3,0)))-SUMIF(AD:AD,AD6788,H:H)),2)))</f>
        <v/>
      </c>
      <c r="H6788" s="71"/>
      <c r="I6788" s="72"/>
      <c r="J6788" s="72"/>
      <c r="K6788" s="38" t="str">
        <f>IF(E6788="","",IF(OR(E6788="Project Management",E6788="Project Support",E6788="Sprint Management",E6788="Sprint Support"),"NA",(((SUMIF(AD:AD,AD6788,H:H)/VLOOKUP(AD6788,[2]Formula!V:X,3,0))*VLOOKUP(AD6788,[2]Formula!V:X,2,0))*H6788)/SUMIF(AD:AD,AD6788,H:H)))</f>
        <v/>
      </c>
      <c r="L6788" s="38" t="str">
        <f t="shared" si="637"/>
        <v/>
      </c>
      <c r="M6788" s="38" t="str">
        <f t="shared" si="638"/>
        <v/>
      </c>
      <c r="N6788" s="38" t="str">
        <f t="shared" si="640"/>
        <v/>
      </c>
      <c r="O6788" s="38" t="str">
        <f t="shared" si="636"/>
        <v/>
      </c>
      <c r="P6788" s="39" t="str">
        <f t="shared" si="641"/>
        <v/>
      </c>
      <c r="AC6788" s="42" t="str">
        <f>IF(B6788="","",VLOOKUP(B6788,[2]Formula!B:C,2,0))</f>
        <v/>
      </c>
      <c r="AD6788" s="43" t="str">
        <f t="shared" si="639"/>
        <v/>
      </c>
    </row>
    <row r="6789" spans="1:30" x14ac:dyDescent="0.25">
      <c r="A6789" s="64"/>
      <c r="B6789" s="64"/>
      <c r="C6789" s="66"/>
      <c r="D6789" s="67"/>
      <c r="E6789" s="64"/>
      <c r="F6789" s="64"/>
      <c r="G6789" s="37" t="str">
        <f>IF(E6789="","",IF(OR(E6789="Project Management",E6789="Project Support",E6789="Sprint Management",E6789="Sprint Support"),"NA",ROUND((((VLOOKUP(AD6789,[2]Formula!V:X,3,0)))-SUMIF(AD:AD,AD6789,H:H)),2)))</f>
        <v/>
      </c>
      <c r="H6789" s="71"/>
      <c r="I6789" s="72"/>
      <c r="J6789" s="72"/>
      <c r="K6789" s="38" t="str">
        <f>IF(E6789="","",IF(OR(E6789="Project Management",E6789="Project Support",E6789="Sprint Management",E6789="Sprint Support"),"NA",(((SUMIF(AD:AD,AD6789,H:H)/VLOOKUP(AD6789,[2]Formula!V:X,3,0))*VLOOKUP(AD6789,[2]Formula!V:X,2,0))*H6789)/SUMIF(AD:AD,AD6789,H:H)))</f>
        <v/>
      </c>
      <c r="L6789" s="38" t="str">
        <f t="shared" si="637"/>
        <v/>
      </c>
      <c r="M6789" s="38" t="str">
        <f t="shared" si="638"/>
        <v/>
      </c>
      <c r="N6789" s="38" t="str">
        <f t="shared" si="640"/>
        <v/>
      </c>
      <c r="O6789" s="38" t="str">
        <f t="shared" si="636"/>
        <v/>
      </c>
      <c r="P6789" s="39" t="str">
        <f t="shared" si="641"/>
        <v/>
      </c>
      <c r="AC6789" s="42" t="str">
        <f>IF(B6789="","",VLOOKUP(B6789,[2]Formula!B:C,2,0))</f>
        <v/>
      </c>
      <c r="AD6789" s="43" t="str">
        <f t="shared" si="639"/>
        <v/>
      </c>
    </row>
    <row r="6790" spans="1:30" x14ac:dyDescent="0.25">
      <c r="A6790" s="64"/>
      <c r="B6790" s="64"/>
      <c r="C6790" s="66"/>
      <c r="D6790" s="67"/>
      <c r="E6790" s="64"/>
      <c r="F6790" s="64"/>
      <c r="G6790" s="37" t="str">
        <f>IF(E6790="","",IF(OR(E6790="Project Management",E6790="Project Support",E6790="Sprint Management",E6790="Sprint Support"),"NA",ROUND((((VLOOKUP(AD6790,[2]Formula!V:X,3,0)))-SUMIF(AD:AD,AD6790,H:H)),2)))</f>
        <v/>
      </c>
      <c r="H6790" s="71"/>
      <c r="I6790" s="72"/>
      <c r="J6790" s="72"/>
      <c r="K6790" s="38" t="str">
        <f>IF(E6790="","",IF(OR(E6790="Project Management",E6790="Project Support",E6790="Sprint Management",E6790="Sprint Support"),"NA",(((SUMIF(AD:AD,AD6790,H:H)/VLOOKUP(AD6790,[2]Formula!V:X,3,0))*VLOOKUP(AD6790,[2]Formula!V:X,2,0))*H6790)/SUMIF(AD:AD,AD6790,H:H)))</f>
        <v/>
      </c>
      <c r="L6790" s="38" t="str">
        <f t="shared" si="637"/>
        <v/>
      </c>
      <c r="M6790" s="38" t="str">
        <f t="shared" si="638"/>
        <v/>
      </c>
      <c r="N6790" s="38" t="str">
        <f t="shared" si="640"/>
        <v/>
      </c>
      <c r="O6790" s="38" t="str">
        <f t="shared" si="636"/>
        <v/>
      </c>
      <c r="P6790" s="39" t="str">
        <f t="shared" si="641"/>
        <v/>
      </c>
      <c r="AC6790" s="42" t="str">
        <f>IF(B6790="","",VLOOKUP(B6790,[2]Formula!B:C,2,0))</f>
        <v/>
      </c>
      <c r="AD6790" s="43" t="str">
        <f t="shared" si="639"/>
        <v/>
      </c>
    </row>
    <row r="6791" spans="1:30" x14ac:dyDescent="0.25">
      <c r="A6791" s="64"/>
      <c r="B6791" s="64"/>
      <c r="C6791" s="66"/>
      <c r="D6791" s="67"/>
      <c r="E6791" s="64"/>
      <c r="F6791" s="64"/>
      <c r="G6791" s="37" t="str">
        <f>IF(E6791="","",IF(OR(E6791="Project Management",E6791="Project Support",E6791="Sprint Management",E6791="Sprint Support"),"NA",ROUND((((VLOOKUP(AD6791,[2]Formula!V:X,3,0)))-SUMIF(AD:AD,AD6791,H:H)),2)))</f>
        <v/>
      </c>
      <c r="H6791" s="71"/>
      <c r="I6791" s="72"/>
      <c r="J6791" s="72"/>
      <c r="K6791" s="38" t="str">
        <f>IF(E6791="","",IF(OR(E6791="Project Management",E6791="Project Support",E6791="Sprint Management",E6791="Sprint Support"),"NA",(((SUMIF(AD:AD,AD6791,H:H)/VLOOKUP(AD6791,[2]Formula!V:X,3,0))*VLOOKUP(AD6791,[2]Formula!V:X,2,0))*H6791)/SUMIF(AD:AD,AD6791,H:H)))</f>
        <v/>
      </c>
      <c r="L6791" s="38" t="str">
        <f t="shared" si="637"/>
        <v/>
      </c>
      <c r="M6791" s="38" t="str">
        <f t="shared" si="638"/>
        <v/>
      </c>
      <c r="N6791" s="38" t="str">
        <f t="shared" si="640"/>
        <v/>
      </c>
      <c r="O6791" s="38" t="str">
        <f t="shared" si="636"/>
        <v/>
      </c>
      <c r="P6791" s="39" t="str">
        <f t="shared" si="641"/>
        <v/>
      </c>
      <c r="AC6791" s="42" t="str">
        <f>IF(B6791="","",VLOOKUP(B6791,[2]Formula!B:C,2,0))</f>
        <v/>
      </c>
      <c r="AD6791" s="43" t="str">
        <f t="shared" si="639"/>
        <v/>
      </c>
    </row>
    <row r="6792" spans="1:30" x14ac:dyDescent="0.25">
      <c r="A6792" s="64"/>
      <c r="B6792" s="64"/>
      <c r="C6792" s="66"/>
      <c r="D6792" s="67"/>
      <c r="E6792" s="64"/>
      <c r="F6792" s="64"/>
      <c r="G6792" s="37" t="str">
        <f>IF(E6792="","",IF(OR(E6792="Project Management",E6792="Project Support",E6792="Sprint Management",E6792="Sprint Support"),"NA",ROUND((((VLOOKUP(AD6792,[2]Formula!V:X,3,0)))-SUMIF(AD:AD,AD6792,H:H)),2)))</f>
        <v/>
      </c>
      <c r="H6792" s="71"/>
      <c r="I6792" s="72"/>
      <c r="J6792" s="72"/>
      <c r="K6792" s="38" t="str">
        <f>IF(E6792="","",IF(OR(E6792="Project Management",E6792="Project Support",E6792="Sprint Management",E6792="Sprint Support"),"NA",(((SUMIF(AD:AD,AD6792,H:H)/VLOOKUP(AD6792,[2]Formula!V:X,3,0))*VLOOKUP(AD6792,[2]Formula!V:X,2,0))*H6792)/SUMIF(AD:AD,AD6792,H:H)))</f>
        <v/>
      </c>
      <c r="L6792" s="38" t="str">
        <f t="shared" si="637"/>
        <v/>
      </c>
      <c r="M6792" s="38" t="str">
        <f t="shared" si="638"/>
        <v/>
      </c>
      <c r="N6792" s="38" t="str">
        <f t="shared" si="640"/>
        <v/>
      </c>
      <c r="O6792" s="38" t="str">
        <f t="shared" si="636"/>
        <v/>
      </c>
      <c r="P6792" s="39" t="str">
        <f t="shared" si="641"/>
        <v/>
      </c>
      <c r="AC6792" s="42" t="str">
        <f>IF(B6792="","",VLOOKUP(B6792,[2]Formula!B:C,2,0))</f>
        <v/>
      </c>
      <c r="AD6792" s="43" t="str">
        <f t="shared" si="639"/>
        <v/>
      </c>
    </row>
    <row r="6793" spans="1:30" x14ac:dyDescent="0.25">
      <c r="A6793" s="64"/>
      <c r="B6793" s="64"/>
      <c r="C6793" s="66"/>
      <c r="D6793" s="67"/>
      <c r="E6793" s="64"/>
      <c r="F6793" s="64"/>
      <c r="G6793" s="37" t="str">
        <f>IF(E6793="","",IF(OR(E6793="Project Management",E6793="Project Support",E6793="Sprint Management",E6793="Sprint Support"),"NA",ROUND((((VLOOKUP(AD6793,[2]Formula!V:X,3,0)))-SUMIF(AD:AD,AD6793,H:H)),2)))</f>
        <v/>
      </c>
      <c r="H6793" s="71"/>
      <c r="I6793" s="72"/>
      <c r="J6793" s="72"/>
      <c r="K6793" s="38" t="str">
        <f>IF(E6793="","",IF(OR(E6793="Project Management",E6793="Project Support",E6793="Sprint Management",E6793="Sprint Support"),"NA",(((SUMIF(AD:AD,AD6793,H:H)/VLOOKUP(AD6793,[2]Formula!V:X,3,0))*VLOOKUP(AD6793,[2]Formula!V:X,2,0))*H6793)/SUMIF(AD:AD,AD6793,H:H)))</f>
        <v/>
      </c>
      <c r="L6793" s="38" t="str">
        <f t="shared" si="637"/>
        <v/>
      </c>
      <c r="M6793" s="38" t="str">
        <f t="shared" si="638"/>
        <v/>
      </c>
      <c r="N6793" s="38" t="str">
        <f t="shared" si="640"/>
        <v/>
      </c>
      <c r="O6793" s="38" t="str">
        <f t="shared" si="636"/>
        <v/>
      </c>
      <c r="P6793" s="39" t="str">
        <f t="shared" si="641"/>
        <v/>
      </c>
      <c r="AC6793" s="42" t="str">
        <f>IF(B6793="","",VLOOKUP(B6793,[2]Formula!B:C,2,0))</f>
        <v/>
      </c>
      <c r="AD6793" s="43" t="str">
        <f t="shared" si="639"/>
        <v/>
      </c>
    </row>
    <row r="6794" spans="1:30" x14ac:dyDescent="0.25">
      <c r="A6794" s="64"/>
      <c r="B6794" s="64"/>
      <c r="C6794" s="66"/>
      <c r="D6794" s="67"/>
      <c r="E6794" s="64"/>
      <c r="F6794" s="64"/>
      <c r="G6794" s="37" t="str">
        <f>IF(E6794="","",IF(OR(E6794="Project Management",E6794="Project Support",E6794="Sprint Management",E6794="Sprint Support"),"NA",ROUND((((VLOOKUP(AD6794,[2]Formula!V:X,3,0)))-SUMIF(AD:AD,AD6794,H:H)),2)))</f>
        <v/>
      </c>
      <c r="H6794" s="71"/>
      <c r="I6794" s="72"/>
      <c r="J6794" s="72"/>
      <c r="K6794" s="38" t="str">
        <f>IF(E6794="","",IF(OR(E6794="Project Management",E6794="Project Support",E6794="Sprint Management",E6794="Sprint Support"),"NA",(((SUMIF(AD:AD,AD6794,H:H)/VLOOKUP(AD6794,[2]Formula!V:X,3,0))*VLOOKUP(AD6794,[2]Formula!V:X,2,0))*H6794)/SUMIF(AD:AD,AD6794,H:H)))</f>
        <v/>
      </c>
      <c r="L6794" s="38" t="str">
        <f t="shared" si="637"/>
        <v/>
      </c>
      <c r="M6794" s="38" t="str">
        <f t="shared" si="638"/>
        <v/>
      </c>
      <c r="N6794" s="38" t="str">
        <f t="shared" si="640"/>
        <v/>
      </c>
      <c r="O6794" s="38" t="str">
        <f t="shared" si="636"/>
        <v/>
      </c>
      <c r="P6794" s="39" t="str">
        <f t="shared" si="641"/>
        <v/>
      </c>
      <c r="AC6794" s="42" t="str">
        <f>IF(B6794="","",VLOOKUP(B6794,[2]Formula!B:C,2,0))</f>
        <v/>
      </c>
      <c r="AD6794" s="43" t="str">
        <f t="shared" si="639"/>
        <v/>
      </c>
    </row>
    <row r="6795" spans="1:30" x14ac:dyDescent="0.25">
      <c r="A6795" s="64"/>
      <c r="B6795" s="64"/>
      <c r="C6795" s="66"/>
      <c r="D6795" s="67"/>
      <c r="E6795" s="64"/>
      <c r="F6795" s="64"/>
      <c r="G6795" s="37" t="str">
        <f>IF(E6795="","",IF(OR(E6795="Project Management",E6795="Project Support",E6795="Sprint Management",E6795="Sprint Support"),"NA",ROUND((((VLOOKUP(AD6795,[2]Formula!V:X,3,0)))-SUMIF(AD:AD,AD6795,H:H)),2)))</f>
        <v/>
      </c>
      <c r="H6795" s="71"/>
      <c r="I6795" s="72"/>
      <c r="J6795" s="72"/>
      <c r="K6795" s="38" t="str">
        <f>IF(E6795="","",IF(OR(E6795="Project Management",E6795="Project Support",E6795="Sprint Management",E6795="Sprint Support"),"NA",(((SUMIF(AD:AD,AD6795,H:H)/VLOOKUP(AD6795,[2]Formula!V:X,3,0))*VLOOKUP(AD6795,[2]Formula!V:X,2,0))*H6795)/SUMIF(AD:AD,AD6795,H:H)))</f>
        <v/>
      </c>
      <c r="L6795" s="38" t="str">
        <f t="shared" si="637"/>
        <v/>
      </c>
      <c r="M6795" s="38" t="str">
        <f t="shared" si="638"/>
        <v/>
      </c>
      <c r="N6795" s="38" t="str">
        <f t="shared" si="640"/>
        <v/>
      </c>
      <c r="O6795" s="38" t="str">
        <f t="shared" si="636"/>
        <v/>
      </c>
      <c r="P6795" s="39" t="str">
        <f t="shared" si="641"/>
        <v/>
      </c>
      <c r="AC6795" s="42" t="str">
        <f>IF(B6795="","",VLOOKUP(B6795,[2]Formula!B:C,2,0))</f>
        <v/>
      </c>
      <c r="AD6795" s="43" t="str">
        <f t="shared" si="639"/>
        <v/>
      </c>
    </row>
    <row r="6796" spans="1:30" x14ac:dyDescent="0.25">
      <c r="A6796" s="64"/>
      <c r="B6796" s="64"/>
      <c r="C6796" s="66"/>
      <c r="D6796" s="67"/>
      <c r="E6796" s="64"/>
      <c r="F6796" s="64"/>
      <c r="G6796" s="37" t="str">
        <f>IF(E6796="","",IF(OR(E6796="Project Management",E6796="Project Support",E6796="Sprint Management",E6796="Sprint Support"),"NA",ROUND((((VLOOKUP(AD6796,[2]Formula!V:X,3,0)))-SUMIF(AD:AD,AD6796,H:H)),2)))</f>
        <v/>
      </c>
      <c r="H6796" s="71"/>
      <c r="I6796" s="72"/>
      <c r="J6796" s="72"/>
      <c r="K6796" s="38" t="str">
        <f>IF(E6796="","",IF(OR(E6796="Project Management",E6796="Project Support",E6796="Sprint Management",E6796="Sprint Support"),"NA",(((SUMIF(AD:AD,AD6796,H:H)/VLOOKUP(AD6796,[2]Formula!V:X,3,0))*VLOOKUP(AD6796,[2]Formula!V:X,2,0))*H6796)/SUMIF(AD:AD,AD6796,H:H)))</f>
        <v/>
      </c>
      <c r="L6796" s="38" t="str">
        <f t="shared" si="637"/>
        <v/>
      </c>
      <c r="M6796" s="38" t="str">
        <f t="shared" si="638"/>
        <v/>
      </c>
      <c r="N6796" s="38" t="str">
        <f t="shared" si="640"/>
        <v/>
      </c>
      <c r="O6796" s="38" t="str">
        <f t="shared" si="636"/>
        <v/>
      </c>
      <c r="P6796" s="39" t="str">
        <f t="shared" si="641"/>
        <v/>
      </c>
      <c r="AC6796" s="42" t="str">
        <f>IF(B6796="","",VLOOKUP(B6796,[2]Formula!B:C,2,0))</f>
        <v/>
      </c>
      <c r="AD6796" s="43" t="str">
        <f t="shared" si="639"/>
        <v/>
      </c>
    </row>
    <row r="6797" spans="1:30" x14ac:dyDescent="0.25">
      <c r="A6797" s="64"/>
      <c r="B6797" s="64"/>
      <c r="C6797" s="66"/>
      <c r="D6797" s="67"/>
      <c r="E6797" s="64"/>
      <c r="F6797" s="64"/>
      <c r="G6797" s="37" t="str">
        <f>IF(E6797="","",IF(OR(E6797="Project Management",E6797="Project Support",E6797="Sprint Management",E6797="Sprint Support"),"NA",ROUND((((VLOOKUP(AD6797,[2]Formula!V:X,3,0)))-SUMIF(AD:AD,AD6797,H:H)),2)))</f>
        <v/>
      </c>
      <c r="H6797" s="71"/>
      <c r="I6797" s="72"/>
      <c r="J6797" s="72"/>
      <c r="K6797" s="38" t="str">
        <f>IF(E6797="","",IF(OR(E6797="Project Management",E6797="Project Support",E6797="Sprint Management",E6797="Sprint Support"),"NA",(((SUMIF(AD:AD,AD6797,H:H)/VLOOKUP(AD6797,[2]Formula!V:X,3,0))*VLOOKUP(AD6797,[2]Formula!V:X,2,0))*H6797)/SUMIF(AD:AD,AD6797,H:H)))</f>
        <v/>
      </c>
      <c r="L6797" s="38" t="str">
        <f t="shared" si="637"/>
        <v/>
      </c>
      <c r="M6797" s="38" t="str">
        <f t="shared" si="638"/>
        <v/>
      </c>
      <c r="N6797" s="38" t="str">
        <f t="shared" si="640"/>
        <v/>
      </c>
      <c r="O6797" s="38" t="str">
        <f t="shared" si="636"/>
        <v/>
      </c>
      <c r="P6797" s="39" t="str">
        <f t="shared" si="641"/>
        <v/>
      </c>
      <c r="AC6797" s="42" t="str">
        <f>IF(B6797="","",VLOOKUP(B6797,[2]Formula!B:C,2,0))</f>
        <v/>
      </c>
      <c r="AD6797" s="43" t="str">
        <f t="shared" si="639"/>
        <v/>
      </c>
    </row>
    <row r="6798" spans="1:30" x14ac:dyDescent="0.25">
      <c r="A6798" s="64"/>
      <c r="B6798" s="64"/>
      <c r="C6798" s="66"/>
      <c r="D6798" s="67"/>
      <c r="E6798" s="64"/>
      <c r="F6798" s="64"/>
      <c r="G6798" s="37" t="str">
        <f>IF(E6798="","",IF(OR(E6798="Project Management",E6798="Project Support",E6798="Sprint Management",E6798="Sprint Support"),"NA",ROUND((((VLOOKUP(AD6798,[2]Formula!V:X,3,0)))-SUMIF(AD:AD,AD6798,H:H)),2)))</f>
        <v/>
      </c>
      <c r="H6798" s="71"/>
      <c r="I6798" s="72"/>
      <c r="J6798" s="72"/>
      <c r="K6798" s="38" t="str">
        <f>IF(E6798="","",IF(OR(E6798="Project Management",E6798="Project Support",E6798="Sprint Management",E6798="Sprint Support"),"NA",(((SUMIF(AD:AD,AD6798,H:H)/VLOOKUP(AD6798,[2]Formula!V:X,3,0))*VLOOKUP(AD6798,[2]Formula!V:X,2,0))*H6798)/SUMIF(AD:AD,AD6798,H:H)))</f>
        <v/>
      </c>
      <c r="L6798" s="38" t="str">
        <f t="shared" si="637"/>
        <v/>
      </c>
      <c r="M6798" s="38" t="str">
        <f t="shared" si="638"/>
        <v/>
      </c>
      <c r="N6798" s="38" t="str">
        <f t="shared" si="640"/>
        <v/>
      </c>
      <c r="O6798" s="38" t="str">
        <f t="shared" si="636"/>
        <v/>
      </c>
      <c r="P6798" s="39" t="str">
        <f t="shared" si="641"/>
        <v/>
      </c>
      <c r="AC6798" s="42" t="str">
        <f>IF(B6798="","",VLOOKUP(B6798,[2]Formula!B:C,2,0))</f>
        <v/>
      </c>
      <c r="AD6798" s="43" t="str">
        <f t="shared" si="639"/>
        <v/>
      </c>
    </row>
    <row r="6799" spans="1:30" x14ac:dyDescent="0.25">
      <c r="A6799" s="64"/>
      <c r="B6799" s="64"/>
      <c r="C6799" s="66"/>
      <c r="D6799" s="67"/>
      <c r="E6799" s="64"/>
      <c r="F6799" s="64"/>
      <c r="G6799" s="37" t="str">
        <f>IF(E6799="","",IF(OR(E6799="Project Management",E6799="Project Support",E6799="Sprint Management",E6799="Sprint Support"),"NA",ROUND((((VLOOKUP(AD6799,[2]Formula!V:X,3,0)))-SUMIF(AD:AD,AD6799,H:H)),2)))</f>
        <v/>
      </c>
      <c r="H6799" s="71"/>
      <c r="I6799" s="72"/>
      <c r="J6799" s="72"/>
      <c r="K6799" s="38" t="str">
        <f>IF(E6799="","",IF(OR(E6799="Project Management",E6799="Project Support",E6799="Sprint Management",E6799="Sprint Support"),"NA",(((SUMIF(AD:AD,AD6799,H:H)/VLOOKUP(AD6799,[2]Formula!V:X,3,0))*VLOOKUP(AD6799,[2]Formula!V:X,2,0))*H6799)/SUMIF(AD:AD,AD6799,H:H)))</f>
        <v/>
      </c>
      <c r="L6799" s="38" t="str">
        <f t="shared" si="637"/>
        <v/>
      </c>
      <c r="M6799" s="38" t="str">
        <f t="shared" si="638"/>
        <v/>
      </c>
      <c r="N6799" s="38" t="str">
        <f t="shared" si="640"/>
        <v/>
      </c>
      <c r="O6799" s="38" t="str">
        <f t="shared" si="636"/>
        <v/>
      </c>
      <c r="P6799" s="39" t="str">
        <f t="shared" si="641"/>
        <v/>
      </c>
      <c r="AC6799" s="42" t="str">
        <f>IF(B6799="","",VLOOKUP(B6799,[2]Formula!B:C,2,0))</f>
        <v/>
      </c>
      <c r="AD6799" s="43" t="str">
        <f t="shared" si="639"/>
        <v/>
      </c>
    </row>
    <row r="6800" spans="1:30" x14ac:dyDescent="0.25">
      <c r="A6800" s="64"/>
      <c r="B6800" s="64"/>
      <c r="C6800" s="66"/>
      <c r="D6800" s="67"/>
      <c r="E6800" s="64"/>
      <c r="F6800" s="64"/>
      <c r="G6800" s="37" t="str">
        <f>IF(E6800="","",IF(OR(E6800="Project Management",E6800="Project Support",E6800="Sprint Management",E6800="Sprint Support"),"NA",ROUND((((VLOOKUP(AD6800,[2]Formula!V:X,3,0)))-SUMIF(AD:AD,AD6800,H:H)),2)))</f>
        <v/>
      </c>
      <c r="H6800" s="71"/>
      <c r="I6800" s="72"/>
      <c r="J6800" s="72"/>
      <c r="K6800" s="38" t="str">
        <f>IF(E6800="","",IF(OR(E6800="Project Management",E6800="Project Support",E6800="Sprint Management",E6800="Sprint Support"),"NA",(((SUMIF(AD:AD,AD6800,H:H)/VLOOKUP(AD6800,[2]Formula!V:X,3,0))*VLOOKUP(AD6800,[2]Formula!V:X,2,0))*H6800)/SUMIF(AD:AD,AD6800,H:H)))</f>
        <v/>
      </c>
      <c r="L6800" s="38" t="str">
        <f t="shared" si="637"/>
        <v/>
      </c>
      <c r="M6800" s="38" t="str">
        <f t="shared" si="638"/>
        <v/>
      </c>
      <c r="N6800" s="38" t="str">
        <f t="shared" si="640"/>
        <v/>
      </c>
      <c r="O6800" s="38" t="str">
        <f t="shared" si="636"/>
        <v/>
      </c>
      <c r="P6800" s="39" t="str">
        <f t="shared" si="641"/>
        <v/>
      </c>
      <c r="AC6800" s="42" t="str">
        <f>IF(B6800="","",VLOOKUP(B6800,[2]Formula!B:C,2,0))</f>
        <v/>
      </c>
      <c r="AD6800" s="43" t="str">
        <f t="shared" si="639"/>
        <v/>
      </c>
    </row>
    <row r="6801" spans="1:30" x14ac:dyDescent="0.25">
      <c r="A6801" s="64"/>
      <c r="B6801" s="64"/>
      <c r="C6801" s="66"/>
      <c r="D6801" s="67"/>
      <c r="E6801" s="64"/>
      <c r="F6801" s="64"/>
      <c r="G6801" s="37" t="str">
        <f>IF(E6801="","",IF(OR(E6801="Project Management",E6801="Project Support",E6801="Sprint Management",E6801="Sprint Support"),"NA",ROUND((((VLOOKUP(AD6801,[2]Formula!V:X,3,0)))-SUMIF(AD:AD,AD6801,H:H)),2)))</f>
        <v/>
      </c>
      <c r="H6801" s="71"/>
      <c r="I6801" s="72"/>
      <c r="J6801" s="72"/>
      <c r="K6801" s="38" t="str">
        <f>IF(E6801="","",IF(OR(E6801="Project Management",E6801="Project Support",E6801="Sprint Management",E6801="Sprint Support"),"NA",(((SUMIF(AD:AD,AD6801,H:H)/VLOOKUP(AD6801,[2]Formula!V:X,3,0))*VLOOKUP(AD6801,[2]Formula!V:X,2,0))*H6801)/SUMIF(AD:AD,AD6801,H:H)))</f>
        <v/>
      </c>
      <c r="L6801" s="38" t="str">
        <f t="shared" si="637"/>
        <v/>
      </c>
      <c r="M6801" s="38" t="str">
        <f t="shared" si="638"/>
        <v/>
      </c>
      <c r="N6801" s="38" t="str">
        <f t="shared" si="640"/>
        <v/>
      </c>
      <c r="O6801" s="38" t="str">
        <f t="shared" si="636"/>
        <v/>
      </c>
      <c r="P6801" s="39" t="str">
        <f t="shared" si="641"/>
        <v/>
      </c>
      <c r="AC6801" s="42" t="str">
        <f>IF(B6801="","",VLOOKUP(B6801,[2]Formula!B:C,2,0))</f>
        <v/>
      </c>
      <c r="AD6801" s="43" t="str">
        <f t="shared" si="639"/>
        <v/>
      </c>
    </row>
    <row r="6802" spans="1:30" x14ac:dyDescent="0.25">
      <c r="A6802" s="64"/>
      <c r="B6802" s="64"/>
      <c r="C6802" s="66"/>
      <c r="D6802" s="67"/>
      <c r="E6802" s="64"/>
      <c r="F6802" s="64"/>
      <c r="G6802" s="37" t="str">
        <f>IF(E6802="","",IF(OR(E6802="Project Management",E6802="Project Support",E6802="Sprint Management",E6802="Sprint Support"),"NA",ROUND((((VLOOKUP(AD6802,[2]Formula!V:X,3,0)))-SUMIF(AD:AD,AD6802,H:H)),2)))</f>
        <v/>
      </c>
      <c r="H6802" s="71"/>
      <c r="I6802" s="72"/>
      <c r="J6802" s="72"/>
      <c r="K6802" s="38" t="str">
        <f>IF(E6802="","",IF(OR(E6802="Project Management",E6802="Project Support",E6802="Sprint Management",E6802="Sprint Support"),"NA",(((SUMIF(AD:AD,AD6802,H:H)/VLOOKUP(AD6802,[2]Formula!V:X,3,0))*VLOOKUP(AD6802,[2]Formula!V:X,2,0))*H6802)/SUMIF(AD:AD,AD6802,H:H)))</f>
        <v/>
      </c>
      <c r="L6802" s="38" t="str">
        <f t="shared" si="637"/>
        <v/>
      </c>
      <c r="M6802" s="38" t="str">
        <f t="shared" si="638"/>
        <v/>
      </c>
      <c r="N6802" s="38" t="str">
        <f t="shared" si="640"/>
        <v/>
      </c>
      <c r="O6802" s="38" t="str">
        <f t="shared" si="636"/>
        <v/>
      </c>
      <c r="P6802" s="39" t="str">
        <f t="shared" si="641"/>
        <v/>
      </c>
      <c r="AC6802" s="42" t="str">
        <f>IF(B6802="","",VLOOKUP(B6802,[2]Formula!B:C,2,0))</f>
        <v/>
      </c>
      <c r="AD6802" s="43" t="str">
        <f t="shared" si="639"/>
        <v/>
      </c>
    </row>
    <row r="6803" spans="1:30" x14ac:dyDescent="0.25">
      <c r="A6803" s="64"/>
      <c r="B6803" s="64"/>
      <c r="C6803" s="66"/>
      <c r="D6803" s="67"/>
      <c r="E6803" s="64"/>
      <c r="F6803" s="64"/>
      <c r="G6803" s="37" t="str">
        <f>IF(E6803="","",IF(OR(E6803="Project Management",E6803="Project Support",E6803="Sprint Management",E6803="Sprint Support"),"NA",ROUND((((VLOOKUP(AD6803,[2]Formula!V:X,3,0)))-SUMIF(AD:AD,AD6803,H:H)),2)))</f>
        <v/>
      </c>
      <c r="H6803" s="71"/>
      <c r="I6803" s="72"/>
      <c r="J6803" s="72"/>
      <c r="K6803" s="38" t="str">
        <f>IF(E6803="","",IF(OR(E6803="Project Management",E6803="Project Support",E6803="Sprint Management",E6803="Sprint Support"),"NA",(((SUMIF(AD:AD,AD6803,H:H)/VLOOKUP(AD6803,[2]Formula!V:X,3,0))*VLOOKUP(AD6803,[2]Formula!V:X,2,0))*H6803)/SUMIF(AD:AD,AD6803,H:H)))</f>
        <v/>
      </c>
      <c r="L6803" s="38" t="str">
        <f t="shared" si="637"/>
        <v/>
      </c>
      <c r="M6803" s="38" t="str">
        <f t="shared" si="638"/>
        <v/>
      </c>
      <c r="N6803" s="38" t="str">
        <f t="shared" si="640"/>
        <v/>
      </c>
      <c r="O6803" s="38" t="str">
        <f t="shared" si="636"/>
        <v/>
      </c>
      <c r="P6803" s="39" t="str">
        <f t="shared" si="641"/>
        <v/>
      </c>
      <c r="AC6803" s="42" t="str">
        <f>IF(B6803="","",VLOOKUP(B6803,[2]Formula!B:C,2,0))</f>
        <v/>
      </c>
      <c r="AD6803" s="43" t="str">
        <f t="shared" si="639"/>
        <v/>
      </c>
    </row>
    <row r="6804" spans="1:30" x14ac:dyDescent="0.25">
      <c r="A6804" s="64"/>
      <c r="B6804" s="64"/>
      <c r="C6804" s="66"/>
      <c r="D6804" s="67"/>
      <c r="E6804" s="64"/>
      <c r="F6804" s="64"/>
      <c r="G6804" s="37" t="str">
        <f>IF(E6804="","",IF(OR(E6804="Project Management",E6804="Project Support",E6804="Sprint Management",E6804="Sprint Support"),"NA",ROUND((((VLOOKUP(AD6804,[2]Formula!V:X,3,0)))-SUMIF(AD:AD,AD6804,H:H)),2)))</f>
        <v/>
      </c>
      <c r="H6804" s="71"/>
      <c r="I6804" s="72"/>
      <c r="J6804" s="72"/>
      <c r="K6804" s="38" t="str">
        <f>IF(E6804="","",IF(OR(E6804="Project Management",E6804="Project Support",E6804="Sprint Management",E6804="Sprint Support"),"NA",(((SUMIF(AD:AD,AD6804,H:H)/VLOOKUP(AD6804,[2]Formula!V:X,3,0))*VLOOKUP(AD6804,[2]Formula!V:X,2,0))*H6804)/SUMIF(AD:AD,AD6804,H:H)))</f>
        <v/>
      </c>
      <c r="L6804" s="38" t="str">
        <f t="shared" si="637"/>
        <v/>
      </c>
      <c r="M6804" s="38" t="str">
        <f t="shared" si="638"/>
        <v/>
      </c>
      <c r="N6804" s="38" t="str">
        <f t="shared" si="640"/>
        <v/>
      </c>
      <c r="O6804" s="38" t="str">
        <f t="shared" si="636"/>
        <v/>
      </c>
      <c r="P6804" s="39" t="str">
        <f t="shared" si="641"/>
        <v/>
      </c>
      <c r="AC6804" s="42" t="str">
        <f>IF(B6804="","",VLOOKUP(B6804,[2]Formula!B:C,2,0))</f>
        <v/>
      </c>
      <c r="AD6804" s="43" t="str">
        <f t="shared" si="639"/>
        <v/>
      </c>
    </row>
    <row r="6805" spans="1:30" x14ac:dyDescent="0.25">
      <c r="A6805" s="64"/>
      <c r="B6805" s="64"/>
      <c r="C6805" s="66"/>
      <c r="D6805" s="67"/>
      <c r="E6805" s="64"/>
      <c r="F6805" s="64"/>
      <c r="G6805" s="37" t="str">
        <f>IF(E6805="","",IF(OR(E6805="Project Management",E6805="Project Support",E6805="Sprint Management",E6805="Sprint Support"),"NA",ROUND((((VLOOKUP(AD6805,[2]Formula!V:X,3,0)))-SUMIF(AD:AD,AD6805,H:H)),2)))</f>
        <v/>
      </c>
      <c r="H6805" s="71"/>
      <c r="I6805" s="72"/>
      <c r="J6805" s="72"/>
      <c r="K6805" s="38" t="str">
        <f>IF(E6805="","",IF(OR(E6805="Project Management",E6805="Project Support",E6805="Sprint Management",E6805="Sprint Support"),"NA",(((SUMIF(AD:AD,AD6805,H:H)/VLOOKUP(AD6805,[2]Formula!V:X,3,0))*VLOOKUP(AD6805,[2]Formula!V:X,2,0))*H6805)/SUMIF(AD:AD,AD6805,H:H)))</f>
        <v/>
      </c>
      <c r="L6805" s="38" t="str">
        <f t="shared" si="637"/>
        <v/>
      </c>
      <c r="M6805" s="38" t="str">
        <f t="shared" si="638"/>
        <v/>
      </c>
      <c r="N6805" s="38" t="str">
        <f t="shared" si="640"/>
        <v/>
      </c>
      <c r="O6805" s="38" t="str">
        <f t="shared" si="636"/>
        <v/>
      </c>
      <c r="P6805" s="39" t="str">
        <f t="shared" si="641"/>
        <v/>
      </c>
      <c r="AC6805" s="42" t="str">
        <f>IF(B6805="","",VLOOKUP(B6805,[2]Formula!B:C,2,0))</f>
        <v/>
      </c>
      <c r="AD6805" s="43" t="str">
        <f t="shared" si="639"/>
        <v/>
      </c>
    </row>
    <row r="6806" spans="1:30" x14ac:dyDescent="0.25">
      <c r="A6806" s="64"/>
      <c r="B6806" s="64"/>
      <c r="C6806" s="66"/>
      <c r="D6806" s="67"/>
      <c r="E6806" s="64"/>
      <c r="F6806" s="64"/>
      <c r="G6806" s="37" t="str">
        <f>IF(E6806="","",IF(OR(E6806="Project Management",E6806="Project Support",E6806="Sprint Management",E6806="Sprint Support"),"NA",ROUND((((VLOOKUP(AD6806,[2]Formula!V:X,3,0)))-SUMIF(AD:AD,AD6806,H:H)),2)))</f>
        <v/>
      </c>
      <c r="H6806" s="71"/>
      <c r="I6806" s="72"/>
      <c r="J6806" s="72"/>
      <c r="K6806" s="38" t="str">
        <f>IF(E6806="","",IF(OR(E6806="Project Management",E6806="Project Support",E6806="Sprint Management",E6806="Sprint Support"),"NA",(((SUMIF(AD:AD,AD6806,H:H)/VLOOKUP(AD6806,[2]Formula!V:X,3,0))*VLOOKUP(AD6806,[2]Formula!V:X,2,0))*H6806)/SUMIF(AD:AD,AD6806,H:H)))</f>
        <v/>
      </c>
      <c r="L6806" s="38" t="str">
        <f t="shared" si="637"/>
        <v/>
      </c>
      <c r="M6806" s="38" t="str">
        <f t="shared" si="638"/>
        <v/>
      </c>
      <c r="N6806" s="38" t="str">
        <f t="shared" si="640"/>
        <v/>
      </c>
      <c r="O6806" s="38" t="str">
        <f t="shared" si="636"/>
        <v/>
      </c>
      <c r="P6806" s="39" t="str">
        <f t="shared" si="641"/>
        <v/>
      </c>
      <c r="AC6806" s="42" t="str">
        <f>IF(B6806="","",VLOOKUP(B6806,[2]Formula!B:C,2,0))</f>
        <v/>
      </c>
      <c r="AD6806" s="43" t="str">
        <f t="shared" si="639"/>
        <v/>
      </c>
    </row>
    <row r="6807" spans="1:30" x14ac:dyDescent="0.25">
      <c r="A6807" s="64"/>
      <c r="B6807" s="64"/>
      <c r="C6807" s="66"/>
      <c r="D6807" s="67"/>
      <c r="E6807" s="64"/>
      <c r="F6807" s="64"/>
      <c r="G6807" s="37" t="str">
        <f>IF(E6807="","",IF(OR(E6807="Project Management",E6807="Project Support",E6807="Sprint Management",E6807="Sprint Support"),"NA",ROUND((((VLOOKUP(AD6807,[2]Formula!V:X,3,0)))-SUMIF(AD:AD,AD6807,H:H)),2)))</f>
        <v/>
      </c>
      <c r="H6807" s="71"/>
      <c r="I6807" s="72"/>
      <c r="J6807" s="72"/>
      <c r="K6807" s="38" t="str">
        <f>IF(E6807="","",IF(OR(E6807="Project Management",E6807="Project Support",E6807="Sprint Management",E6807="Sprint Support"),"NA",(((SUMIF(AD:AD,AD6807,H:H)/VLOOKUP(AD6807,[2]Formula!V:X,3,0))*VLOOKUP(AD6807,[2]Formula!V:X,2,0))*H6807)/SUMIF(AD:AD,AD6807,H:H)))</f>
        <v/>
      </c>
      <c r="L6807" s="38" t="str">
        <f t="shared" si="637"/>
        <v/>
      </c>
      <c r="M6807" s="38" t="str">
        <f t="shared" si="638"/>
        <v/>
      </c>
      <c r="N6807" s="38" t="str">
        <f t="shared" si="640"/>
        <v/>
      </c>
      <c r="O6807" s="38" t="str">
        <f t="shared" si="636"/>
        <v/>
      </c>
      <c r="P6807" s="39" t="str">
        <f t="shared" si="641"/>
        <v/>
      </c>
      <c r="AC6807" s="42" t="str">
        <f>IF(B6807="","",VLOOKUP(B6807,[2]Formula!B:C,2,0))</f>
        <v/>
      </c>
      <c r="AD6807" s="43" t="str">
        <f t="shared" si="639"/>
        <v/>
      </c>
    </row>
    <row r="6808" spans="1:30" x14ac:dyDescent="0.25">
      <c r="A6808" s="64"/>
      <c r="B6808" s="64"/>
      <c r="C6808" s="66"/>
      <c r="D6808" s="67"/>
      <c r="E6808" s="64"/>
      <c r="F6808" s="64"/>
      <c r="G6808" s="37" t="str">
        <f>IF(E6808="","",IF(OR(E6808="Project Management",E6808="Project Support",E6808="Sprint Management",E6808="Sprint Support"),"NA",ROUND((((VLOOKUP(AD6808,[2]Formula!V:X,3,0)))-SUMIF(AD:AD,AD6808,H:H)),2)))</f>
        <v/>
      </c>
      <c r="H6808" s="71"/>
      <c r="I6808" s="72"/>
      <c r="J6808" s="72"/>
      <c r="K6808" s="38" t="str">
        <f>IF(E6808="","",IF(OR(E6808="Project Management",E6808="Project Support",E6808="Sprint Management",E6808="Sprint Support"),"NA",(((SUMIF(AD:AD,AD6808,H:H)/VLOOKUP(AD6808,[2]Formula!V:X,3,0))*VLOOKUP(AD6808,[2]Formula!V:X,2,0))*H6808)/SUMIF(AD:AD,AD6808,H:H)))</f>
        <v/>
      </c>
      <c r="L6808" s="38" t="str">
        <f t="shared" si="637"/>
        <v/>
      </c>
      <c r="M6808" s="38" t="str">
        <f t="shared" si="638"/>
        <v/>
      </c>
      <c r="N6808" s="38" t="str">
        <f t="shared" si="640"/>
        <v/>
      </c>
      <c r="O6808" s="38" t="str">
        <f t="shared" si="636"/>
        <v/>
      </c>
      <c r="P6808" s="39" t="str">
        <f t="shared" si="641"/>
        <v/>
      </c>
      <c r="AC6808" s="42" t="str">
        <f>IF(B6808="","",VLOOKUP(B6808,[2]Formula!B:C,2,0))</f>
        <v/>
      </c>
      <c r="AD6808" s="43" t="str">
        <f t="shared" si="639"/>
        <v/>
      </c>
    </row>
    <row r="6809" spans="1:30" x14ac:dyDescent="0.25">
      <c r="A6809" s="64"/>
      <c r="B6809" s="64"/>
      <c r="C6809" s="66"/>
      <c r="D6809" s="67"/>
      <c r="E6809" s="64"/>
      <c r="F6809" s="64"/>
      <c r="G6809" s="37" t="str">
        <f>IF(E6809="","",IF(OR(E6809="Project Management",E6809="Project Support",E6809="Sprint Management",E6809="Sprint Support"),"NA",ROUND((((VLOOKUP(AD6809,[2]Formula!V:X,3,0)))-SUMIF(AD:AD,AD6809,H:H)),2)))</f>
        <v/>
      </c>
      <c r="H6809" s="71"/>
      <c r="I6809" s="72"/>
      <c r="J6809" s="72"/>
      <c r="K6809" s="38" t="str">
        <f>IF(E6809="","",IF(OR(E6809="Project Management",E6809="Project Support",E6809="Sprint Management",E6809="Sprint Support"),"NA",(((SUMIF(AD:AD,AD6809,H:H)/VLOOKUP(AD6809,[2]Formula!V:X,3,0))*VLOOKUP(AD6809,[2]Formula!V:X,2,0))*H6809)/SUMIF(AD:AD,AD6809,H:H)))</f>
        <v/>
      </c>
      <c r="L6809" s="38" t="str">
        <f t="shared" si="637"/>
        <v/>
      </c>
      <c r="M6809" s="38" t="str">
        <f t="shared" si="638"/>
        <v/>
      </c>
      <c r="N6809" s="38" t="str">
        <f t="shared" si="640"/>
        <v/>
      </c>
      <c r="O6809" s="38" t="str">
        <f t="shared" si="636"/>
        <v/>
      </c>
      <c r="P6809" s="39" t="str">
        <f t="shared" si="641"/>
        <v/>
      </c>
      <c r="AC6809" s="42" t="str">
        <f>IF(B6809="","",VLOOKUP(B6809,[2]Formula!B:C,2,0))</f>
        <v/>
      </c>
      <c r="AD6809" s="43" t="str">
        <f t="shared" si="639"/>
        <v/>
      </c>
    </row>
    <row r="6810" spans="1:30" x14ac:dyDescent="0.25">
      <c r="A6810" s="64"/>
      <c r="B6810" s="64"/>
      <c r="C6810" s="66"/>
      <c r="D6810" s="67"/>
      <c r="E6810" s="64"/>
      <c r="F6810" s="64"/>
      <c r="G6810" s="37" t="str">
        <f>IF(E6810="","",IF(OR(E6810="Project Management",E6810="Project Support",E6810="Sprint Management",E6810="Sprint Support"),"NA",ROUND((((VLOOKUP(AD6810,[2]Formula!V:X,3,0)))-SUMIF(AD:AD,AD6810,H:H)),2)))</f>
        <v/>
      </c>
      <c r="H6810" s="71"/>
      <c r="I6810" s="72"/>
      <c r="J6810" s="72"/>
      <c r="K6810" s="38" t="str">
        <f>IF(E6810="","",IF(OR(E6810="Project Management",E6810="Project Support",E6810="Sprint Management",E6810="Sprint Support"),"NA",(((SUMIF(AD:AD,AD6810,H:H)/VLOOKUP(AD6810,[2]Formula!V:X,3,0))*VLOOKUP(AD6810,[2]Formula!V:X,2,0))*H6810)/SUMIF(AD:AD,AD6810,H:H)))</f>
        <v/>
      </c>
      <c r="L6810" s="38" t="str">
        <f t="shared" si="637"/>
        <v/>
      </c>
      <c r="M6810" s="38" t="str">
        <f t="shared" si="638"/>
        <v/>
      </c>
      <c r="N6810" s="38" t="str">
        <f t="shared" si="640"/>
        <v/>
      </c>
      <c r="O6810" s="38" t="str">
        <f t="shared" si="636"/>
        <v/>
      </c>
      <c r="P6810" s="39" t="str">
        <f t="shared" si="641"/>
        <v/>
      </c>
      <c r="AC6810" s="42" t="str">
        <f>IF(B6810="","",VLOOKUP(B6810,[2]Formula!B:C,2,0))</f>
        <v/>
      </c>
      <c r="AD6810" s="43" t="str">
        <f t="shared" si="639"/>
        <v/>
      </c>
    </row>
    <row r="6811" spans="1:30" x14ac:dyDescent="0.25">
      <c r="A6811" s="64"/>
      <c r="B6811" s="64"/>
      <c r="C6811" s="66"/>
      <c r="D6811" s="67"/>
      <c r="E6811" s="64"/>
      <c r="F6811" s="64"/>
      <c r="G6811" s="37" t="str">
        <f>IF(E6811="","",IF(OR(E6811="Project Management",E6811="Project Support",E6811="Sprint Management",E6811="Sprint Support"),"NA",ROUND((((VLOOKUP(AD6811,[2]Formula!V:X,3,0)))-SUMIF(AD:AD,AD6811,H:H)),2)))</f>
        <v/>
      </c>
      <c r="H6811" s="71"/>
      <c r="I6811" s="72"/>
      <c r="J6811" s="72"/>
      <c r="K6811" s="38" t="str">
        <f>IF(E6811="","",IF(OR(E6811="Project Management",E6811="Project Support",E6811="Sprint Management",E6811="Sprint Support"),"NA",(((SUMIF(AD:AD,AD6811,H:H)/VLOOKUP(AD6811,[2]Formula!V:X,3,0))*VLOOKUP(AD6811,[2]Formula!V:X,2,0))*H6811)/SUMIF(AD:AD,AD6811,H:H)))</f>
        <v/>
      </c>
      <c r="L6811" s="38" t="str">
        <f t="shared" si="637"/>
        <v/>
      </c>
      <c r="M6811" s="38" t="str">
        <f t="shared" si="638"/>
        <v/>
      </c>
      <c r="N6811" s="38" t="str">
        <f t="shared" si="640"/>
        <v/>
      </c>
      <c r="O6811" s="38" t="str">
        <f t="shared" si="636"/>
        <v/>
      </c>
      <c r="P6811" s="39" t="str">
        <f t="shared" si="641"/>
        <v/>
      </c>
      <c r="AC6811" s="42" t="str">
        <f>IF(B6811="","",VLOOKUP(B6811,[2]Formula!B:C,2,0))</f>
        <v/>
      </c>
      <c r="AD6811" s="43" t="str">
        <f t="shared" si="639"/>
        <v/>
      </c>
    </row>
    <row r="6812" spans="1:30" x14ac:dyDescent="0.25">
      <c r="A6812" s="64"/>
      <c r="B6812" s="64"/>
      <c r="C6812" s="66"/>
      <c r="D6812" s="67"/>
      <c r="E6812" s="64"/>
      <c r="F6812" s="64"/>
      <c r="G6812" s="37" t="str">
        <f>IF(E6812="","",IF(OR(E6812="Project Management",E6812="Project Support",E6812="Sprint Management",E6812="Sprint Support"),"NA",ROUND((((VLOOKUP(AD6812,[2]Formula!V:X,3,0)))-SUMIF(AD:AD,AD6812,H:H)),2)))</f>
        <v/>
      </c>
      <c r="H6812" s="71"/>
      <c r="I6812" s="72"/>
      <c r="J6812" s="72"/>
      <c r="K6812" s="38" t="str">
        <f>IF(E6812="","",IF(OR(E6812="Project Management",E6812="Project Support",E6812="Sprint Management",E6812="Sprint Support"),"NA",(((SUMIF(AD:AD,AD6812,H:H)/VLOOKUP(AD6812,[2]Formula!V:X,3,0))*VLOOKUP(AD6812,[2]Formula!V:X,2,0))*H6812)/SUMIF(AD:AD,AD6812,H:H)))</f>
        <v/>
      </c>
      <c r="L6812" s="38" t="str">
        <f t="shared" si="637"/>
        <v/>
      </c>
      <c r="M6812" s="38" t="str">
        <f t="shared" si="638"/>
        <v/>
      </c>
      <c r="N6812" s="38" t="str">
        <f t="shared" si="640"/>
        <v/>
      </c>
      <c r="O6812" s="38" t="str">
        <f t="shared" si="636"/>
        <v/>
      </c>
      <c r="P6812" s="39" t="str">
        <f t="shared" si="641"/>
        <v/>
      </c>
      <c r="AC6812" s="42" t="str">
        <f>IF(B6812="","",VLOOKUP(B6812,[2]Formula!B:C,2,0))</f>
        <v/>
      </c>
      <c r="AD6812" s="43" t="str">
        <f t="shared" si="639"/>
        <v/>
      </c>
    </row>
    <row r="6813" spans="1:30" x14ac:dyDescent="0.25">
      <c r="A6813" s="64"/>
      <c r="B6813" s="64"/>
      <c r="C6813" s="66"/>
      <c r="D6813" s="67"/>
      <c r="E6813" s="64"/>
      <c r="F6813" s="64"/>
      <c r="G6813" s="37" t="str">
        <f>IF(E6813="","",IF(OR(E6813="Project Management",E6813="Project Support",E6813="Sprint Management",E6813="Sprint Support"),"NA",ROUND((((VLOOKUP(AD6813,[2]Formula!V:X,3,0)))-SUMIF(AD:AD,AD6813,H:H)),2)))</f>
        <v/>
      </c>
      <c r="H6813" s="71"/>
      <c r="I6813" s="72"/>
      <c r="J6813" s="72"/>
      <c r="K6813" s="38" t="str">
        <f>IF(E6813="","",IF(OR(E6813="Project Management",E6813="Project Support",E6813="Sprint Management",E6813="Sprint Support"),"NA",(((SUMIF(AD:AD,AD6813,H:H)/VLOOKUP(AD6813,[2]Formula!V:X,3,0))*VLOOKUP(AD6813,[2]Formula!V:X,2,0))*H6813)/SUMIF(AD:AD,AD6813,H:H)))</f>
        <v/>
      </c>
      <c r="L6813" s="38" t="str">
        <f t="shared" si="637"/>
        <v/>
      </c>
      <c r="M6813" s="38" t="str">
        <f t="shared" si="638"/>
        <v/>
      </c>
      <c r="N6813" s="38" t="str">
        <f t="shared" si="640"/>
        <v/>
      </c>
      <c r="O6813" s="38" t="str">
        <f t="shared" si="636"/>
        <v/>
      </c>
      <c r="P6813" s="39" t="str">
        <f t="shared" si="641"/>
        <v/>
      </c>
      <c r="AC6813" s="42" t="str">
        <f>IF(B6813="","",VLOOKUP(B6813,[2]Formula!B:C,2,0))</f>
        <v/>
      </c>
      <c r="AD6813" s="43" t="str">
        <f t="shared" si="639"/>
        <v/>
      </c>
    </row>
    <row r="6814" spans="1:30" x14ac:dyDescent="0.25">
      <c r="A6814" s="64"/>
      <c r="B6814" s="64"/>
      <c r="C6814" s="66"/>
      <c r="D6814" s="67"/>
      <c r="E6814" s="64"/>
      <c r="F6814" s="64"/>
      <c r="G6814" s="37" t="str">
        <f>IF(E6814="","",IF(OR(E6814="Project Management",E6814="Project Support",E6814="Sprint Management",E6814="Sprint Support"),"NA",ROUND((((VLOOKUP(AD6814,[2]Formula!V:X,3,0)))-SUMIF(AD:AD,AD6814,H:H)),2)))</f>
        <v/>
      </c>
      <c r="H6814" s="71"/>
      <c r="I6814" s="72"/>
      <c r="J6814" s="72"/>
      <c r="K6814" s="38" t="str">
        <f>IF(E6814="","",IF(OR(E6814="Project Management",E6814="Project Support",E6814="Sprint Management",E6814="Sprint Support"),"NA",(((SUMIF(AD:AD,AD6814,H:H)/VLOOKUP(AD6814,[2]Formula!V:X,3,0))*VLOOKUP(AD6814,[2]Formula!V:X,2,0))*H6814)/SUMIF(AD:AD,AD6814,H:H)))</f>
        <v/>
      </c>
      <c r="L6814" s="38" t="str">
        <f t="shared" si="637"/>
        <v/>
      </c>
      <c r="M6814" s="38" t="str">
        <f t="shared" si="638"/>
        <v/>
      </c>
      <c r="N6814" s="38" t="str">
        <f t="shared" si="640"/>
        <v/>
      </c>
      <c r="O6814" s="38" t="str">
        <f t="shared" si="636"/>
        <v/>
      </c>
      <c r="P6814" s="39" t="str">
        <f t="shared" si="641"/>
        <v/>
      </c>
      <c r="AC6814" s="42" t="str">
        <f>IF(B6814="","",VLOOKUP(B6814,[2]Formula!B:C,2,0))</f>
        <v/>
      </c>
      <c r="AD6814" s="43" t="str">
        <f t="shared" si="639"/>
        <v/>
      </c>
    </row>
    <row r="6815" spans="1:30" x14ac:dyDescent="0.25">
      <c r="A6815" s="64"/>
      <c r="B6815" s="64"/>
      <c r="C6815" s="66"/>
      <c r="D6815" s="67"/>
      <c r="E6815" s="64"/>
      <c r="F6815" s="64"/>
      <c r="G6815" s="37" t="str">
        <f>IF(E6815="","",IF(OR(E6815="Project Management",E6815="Project Support",E6815="Sprint Management",E6815="Sprint Support"),"NA",ROUND((((VLOOKUP(AD6815,[2]Formula!V:X,3,0)))-SUMIF(AD:AD,AD6815,H:H)),2)))</f>
        <v/>
      </c>
      <c r="H6815" s="71"/>
      <c r="I6815" s="72"/>
      <c r="J6815" s="72"/>
      <c r="K6815" s="38" t="str">
        <f>IF(E6815="","",IF(OR(E6815="Project Management",E6815="Project Support",E6815="Sprint Management",E6815="Sprint Support"),"NA",(((SUMIF(AD:AD,AD6815,H:H)/VLOOKUP(AD6815,[2]Formula!V:X,3,0))*VLOOKUP(AD6815,[2]Formula!V:X,2,0))*H6815)/SUMIF(AD:AD,AD6815,H:H)))</f>
        <v/>
      </c>
      <c r="L6815" s="38" t="str">
        <f t="shared" si="637"/>
        <v/>
      </c>
      <c r="M6815" s="38" t="str">
        <f t="shared" si="638"/>
        <v/>
      </c>
      <c r="N6815" s="38" t="str">
        <f t="shared" si="640"/>
        <v/>
      </c>
      <c r="O6815" s="38" t="str">
        <f t="shared" si="636"/>
        <v/>
      </c>
      <c r="P6815" s="39" t="str">
        <f t="shared" si="641"/>
        <v/>
      </c>
      <c r="AC6815" s="42" t="str">
        <f>IF(B6815="","",VLOOKUP(B6815,[2]Formula!B:C,2,0))</f>
        <v/>
      </c>
      <c r="AD6815" s="43" t="str">
        <f t="shared" si="639"/>
        <v/>
      </c>
    </row>
    <row r="6816" spans="1:30" x14ac:dyDescent="0.25">
      <c r="A6816" s="64"/>
      <c r="B6816" s="64"/>
      <c r="C6816" s="66"/>
      <c r="D6816" s="67"/>
      <c r="E6816" s="64"/>
      <c r="F6816" s="64"/>
      <c r="G6816" s="37" t="str">
        <f>IF(E6816="","",IF(OR(E6816="Project Management",E6816="Project Support",E6816="Sprint Management",E6816="Sprint Support"),"NA",ROUND((((VLOOKUP(AD6816,[2]Formula!V:X,3,0)))-SUMIF(AD:AD,AD6816,H:H)),2)))</f>
        <v/>
      </c>
      <c r="H6816" s="71"/>
      <c r="I6816" s="72"/>
      <c r="J6816" s="72"/>
      <c r="K6816" s="38" t="str">
        <f>IF(E6816="","",IF(OR(E6816="Project Management",E6816="Project Support",E6816="Sprint Management",E6816="Sprint Support"),"NA",(((SUMIF(AD:AD,AD6816,H:H)/VLOOKUP(AD6816,[2]Formula!V:X,3,0))*VLOOKUP(AD6816,[2]Formula!V:X,2,0))*H6816)/SUMIF(AD:AD,AD6816,H:H)))</f>
        <v/>
      </c>
      <c r="L6816" s="38" t="str">
        <f t="shared" si="637"/>
        <v/>
      </c>
      <c r="M6816" s="38" t="str">
        <f t="shared" si="638"/>
        <v/>
      </c>
      <c r="N6816" s="38" t="str">
        <f t="shared" si="640"/>
        <v/>
      </c>
      <c r="O6816" s="38" t="str">
        <f t="shared" si="636"/>
        <v/>
      </c>
      <c r="P6816" s="39" t="str">
        <f t="shared" si="641"/>
        <v/>
      </c>
      <c r="AC6816" s="42" t="str">
        <f>IF(B6816="","",VLOOKUP(B6816,[2]Formula!B:C,2,0))</f>
        <v/>
      </c>
      <c r="AD6816" s="43" t="str">
        <f t="shared" si="639"/>
        <v/>
      </c>
    </row>
    <row r="6817" spans="1:30" x14ac:dyDescent="0.25">
      <c r="A6817" s="64"/>
      <c r="B6817" s="64"/>
      <c r="C6817" s="66"/>
      <c r="D6817" s="67"/>
      <c r="E6817" s="64"/>
      <c r="F6817" s="64"/>
      <c r="G6817" s="37" t="str">
        <f>IF(E6817="","",IF(OR(E6817="Project Management",E6817="Project Support",E6817="Sprint Management",E6817="Sprint Support"),"NA",ROUND((((VLOOKUP(AD6817,[2]Formula!V:X,3,0)))-SUMIF(AD:AD,AD6817,H:H)),2)))</f>
        <v/>
      </c>
      <c r="H6817" s="71"/>
      <c r="I6817" s="72"/>
      <c r="J6817" s="72"/>
      <c r="K6817" s="38" t="str">
        <f>IF(E6817="","",IF(OR(E6817="Project Management",E6817="Project Support",E6817="Sprint Management",E6817="Sprint Support"),"NA",(((SUMIF(AD:AD,AD6817,H:H)/VLOOKUP(AD6817,[2]Formula!V:X,3,0))*VLOOKUP(AD6817,[2]Formula!V:X,2,0))*H6817)/SUMIF(AD:AD,AD6817,H:H)))</f>
        <v/>
      </c>
      <c r="L6817" s="38" t="str">
        <f t="shared" si="637"/>
        <v/>
      </c>
      <c r="M6817" s="38" t="str">
        <f t="shared" si="638"/>
        <v/>
      </c>
      <c r="N6817" s="38" t="str">
        <f t="shared" si="640"/>
        <v/>
      </c>
      <c r="O6817" s="38" t="str">
        <f t="shared" si="636"/>
        <v/>
      </c>
      <c r="P6817" s="39" t="str">
        <f t="shared" si="641"/>
        <v/>
      </c>
      <c r="AC6817" s="42" t="str">
        <f>IF(B6817="","",VLOOKUP(B6817,[2]Formula!B:C,2,0))</f>
        <v/>
      </c>
      <c r="AD6817" s="43" t="str">
        <f t="shared" si="639"/>
        <v/>
      </c>
    </row>
    <row r="6818" spans="1:30" x14ac:dyDescent="0.25">
      <c r="A6818" s="64"/>
      <c r="B6818" s="64"/>
      <c r="C6818" s="66"/>
      <c r="D6818" s="67"/>
      <c r="E6818" s="64"/>
      <c r="F6818" s="64"/>
      <c r="G6818" s="37" t="str">
        <f>IF(E6818="","",IF(OR(E6818="Project Management",E6818="Project Support",E6818="Sprint Management",E6818="Sprint Support"),"NA",ROUND((((VLOOKUP(AD6818,[2]Formula!V:X,3,0)))-SUMIF(AD:AD,AD6818,H:H)),2)))</f>
        <v/>
      </c>
      <c r="H6818" s="71"/>
      <c r="I6818" s="72"/>
      <c r="J6818" s="72"/>
      <c r="K6818" s="38" t="str">
        <f>IF(E6818="","",IF(OR(E6818="Project Management",E6818="Project Support",E6818="Sprint Management",E6818="Sprint Support"),"NA",(((SUMIF(AD:AD,AD6818,H:H)/VLOOKUP(AD6818,[2]Formula!V:X,3,0))*VLOOKUP(AD6818,[2]Formula!V:X,2,0))*H6818)/SUMIF(AD:AD,AD6818,H:H)))</f>
        <v/>
      </c>
      <c r="L6818" s="38" t="str">
        <f t="shared" si="637"/>
        <v/>
      </c>
      <c r="M6818" s="38" t="str">
        <f t="shared" si="638"/>
        <v/>
      </c>
      <c r="N6818" s="38" t="str">
        <f t="shared" si="640"/>
        <v/>
      </c>
      <c r="O6818" s="38" t="str">
        <f t="shared" si="636"/>
        <v/>
      </c>
      <c r="P6818" s="39" t="str">
        <f t="shared" si="641"/>
        <v/>
      </c>
      <c r="AC6818" s="42" t="str">
        <f>IF(B6818="","",VLOOKUP(B6818,[2]Formula!B:C,2,0))</f>
        <v/>
      </c>
      <c r="AD6818" s="43" t="str">
        <f t="shared" si="639"/>
        <v/>
      </c>
    </row>
    <row r="6819" spans="1:30" x14ac:dyDescent="0.25">
      <c r="A6819" s="64"/>
      <c r="B6819" s="64"/>
      <c r="C6819" s="66"/>
      <c r="D6819" s="67"/>
      <c r="E6819" s="64"/>
      <c r="F6819" s="64"/>
      <c r="G6819" s="37" t="str">
        <f>IF(E6819="","",IF(OR(E6819="Project Management",E6819="Project Support",E6819="Sprint Management",E6819="Sprint Support"),"NA",ROUND((((VLOOKUP(AD6819,[2]Formula!V:X,3,0)))-SUMIF(AD:AD,AD6819,H:H)),2)))</f>
        <v/>
      </c>
      <c r="H6819" s="71"/>
      <c r="I6819" s="72"/>
      <c r="J6819" s="72"/>
      <c r="K6819" s="38" t="str">
        <f>IF(E6819="","",IF(OR(E6819="Project Management",E6819="Project Support",E6819="Sprint Management",E6819="Sprint Support"),"NA",(((SUMIF(AD:AD,AD6819,H:H)/VLOOKUP(AD6819,[2]Formula!V:X,3,0))*VLOOKUP(AD6819,[2]Formula!V:X,2,0))*H6819)/SUMIF(AD:AD,AD6819,H:H)))</f>
        <v/>
      </c>
      <c r="L6819" s="38" t="str">
        <f t="shared" si="637"/>
        <v/>
      </c>
      <c r="M6819" s="38" t="str">
        <f t="shared" si="638"/>
        <v/>
      </c>
      <c r="N6819" s="38" t="str">
        <f t="shared" si="640"/>
        <v/>
      </c>
      <c r="O6819" s="38" t="str">
        <f t="shared" si="636"/>
        <v/>
      </c>
      <c r="P6819" s="39" t="str">
        <f t="shared" si="641"/>
        <v/>
      </c>
      <c r="AC6819" s="42" t="str">
        <f>IF(B6819="","",VLOOKUP(B6819,[2]Formula!B:C,2,0))</f>
        <v/>
      </c>
      <c r="AD6819" s="43" t="str">
        <f t="shared" si="639"/>
        <v/>
      </c>
    </row>
    <row r="6820" spans="1:30" x14ac:dyDescent="0.25">
      <c r="A6820" s="64"/>
      <c r="B6820" s="64"/>
      <c r="C6820" s="66"/>
      <c r="D6820" s="67"/>
      <c r="E6820" s="64"/>
      <c r="F6820" s="64"/>
      <c r="G6820" s="37" t="str">
        <f>IF(E6820="","",IF(OR(E6820="Project Management",E6820="Project Support",E6820="Sprint Management",E6820="Sprint Support"),"NA",ROUND((((VLOOKUP(AD6820,[2]Formula!V:X,3,0)))-SUMIF(AD:AD,AD6820,H:H)),2)))</f>
        <v/>
      </c>
      <c r="H6820" s="71"/>
      <c r="I6820" s="72"/>
      <c r="J6820" s="72"/>
      <c r="K6820" s="38" t="str">
        <f>IF(E6820="","",IF(OR(E6820="Project Management",E6820="Project Support",E6820="Sprint Management",E6820="Sprint Support"),"NA",(((SUMIF(AD:AD,AD6820,H:H)/VLOOKUP(AD6820,[2]Formula!V:X,3,0))*VLOOKUP(AD6820,[2]Formula!V:X,2,0))*H6820)/SUMIF(AD:AD,AD6820,H:H)))</f>
        <v/>
      </c>
      <c r="L6820" s="38" t="str">
        <f t="shared" si="637"/>
        <v/>
      </c>
      <c r="M6820" s="38" t="str">
        <f t="shared" si="638"/>
        <v/>
      </c>
      <c r="N6820" s="38" t="str">
        <f t="shared" si="640"/>
        <v/>
      </c>
      <c r="O6820" s="38" t="str">
        <f t="shared" si="636"/>
        <v/>
      </c>
      <c r="P6820" s="39" t="str">
        <f t="shared" si="641"/>
        <v/>
      </c>
      <c r="AC6820" s="42" t="str">
        <f>IF(B6820="","",VLOOKUP(B6820,[2]Formula!B:C,2,0))</f>
        <v/>
      </c>
      <c r="AD6820" s="43" t="str">
        <f t="shared" si="639"/>
        <v/>
      </c>
    </row>
    <row r="6821" spans="1:30" x14ac:dyDescent="0.25">
      <c r="A6821" s="64"/>
      <c r="B6821" s="64"/>
      <c r="C6821" s="66"/>
      <c r="D6821" s="67"/>
      <c r="E6821" s="64"/>
      <c r="F6821" s="64"/>
      <c r="G6821" s="37" t="str">
        <f>IF(E6821="","",IF(OR(E6821="Project Management",E6821="Project Support",E6821="Sprint Management",E6821="Sprint Support"),"NA",ROUND((((VLOOKUP(AD6821,[2]Formula!V:X,3,0)))-SUMIF(AD:AD,AD6821,H:H)),2)))</f>
        <v/>
      </c>
      <c r="H6821" s="71"/>
      <c r="I6821" s="72"/>
      <c r="J6821" s="72"/>
      <c r="K6821" s="38" t="str">
        <f>IF(E6821="","",IF(OR(E6821="Project Management",E6821="Project Support",E6821="Sprint Management",E6821="Sprint Support"),"NA",(((SUMIF(AD:AD,AD6821,H:H)/VLOOKUP(AD6821,[2]Formula!V:X,3,0))*VLOOKUP(AD6821,[2]Formula!V:X,2,0))*H6821)/SUMIF(AD:AD,AD6821,H:H)))</f>
        <v/>
      </c>
      <c r="L6821" s="38" t="str">
        <f t="shared" si="637"/>
        <v/>
      </c>
      <c r="M6821" s="38" t="str">
        <f t="shared" si="638"/>
        <v/>
      </c>
      <c r="N6821" s="38" t="str">
        <f t="shared" si="640"/>
        <v/>
      </c>
      <c r="O6821" s="38" t="str">
        <f t="shared" si="636"/>
        <v/>
      </c>
      <c r="P6821" s="39" t="str">
        <f t="shared" si="641"/>
        <v/>
      </c>
      <c r="AC6821" s="42" t="str">
        <f>IF(B6821="","",VLOOKUP(B6821,[2]Formula!B:C,2,0))</f>
        <v/>
      </c>
      <c r="AD6821" s="43" t="str">
        <f t="shared" si="639"/>
        <v/>
      </c>
    </row>
    <row r="6822" spans="1:30" x14ac:dyDescent="0.25">
      <c r="A6822" s="64"/>
      <c r="B6822" s="64"/>
      <c r="C6822" s="66"/>
      <c r="D6822" s="67"/>
      <c r="E6822" s="64"/>
      <c r="F6822" s="64"/>
      <c r="G6822" s="37" t="str">
        <f>IF(E6822="","",IF(OR(E6822="Project Management",E6822="Project Support",E6822="Sprint Management",E6822="Sprint Support"),"NA",ROUND((((VLOOKUP(AD6822,[2]Formula!V:X,3,0)))-SUMIF(AD:AD,AD6822,H:H)),2)))</f>
        <v/>
      </c>
      <c r="H6822" s="71"/>
      <c r="I6822" s="72"/>
      <c r="J6822" s="72"/>
      <c r="K6822" s="38" t="str">
        <f>IF(E6822="","",IF(OR(E6822="Project Management",E6822="Project Support",E6822="Sprint Management",E6822="Sprint Support"),"NA",(((SUMIF(AD:AD,AD6822,H:H)/VLOOKUP(AD6822,[2]Formula!V:X,3,0))*VLOOKUP(AD6822,[2]Formula!V:X,2,0))*H6822)/SUMIF(AD:AD,AD6822,H:H)))</f>
        <v/>
      </c>
      <c r="L6822" s="38" t="str">
        <f t="shared" si="637"/>
        <v/>
      </c>
      <c r="M6822" s="38" t="str">
        <f t="shared" si="638"/>
        <v/>
      </c>
      <c r="N6822" s="38" t="str">
        <f t="shared" si="640"/>
        <v/>
      </c>
      <c r="O6822" s="38" t="str">
        <f t="shared" si="636"/>
        <v/>
      </c>
      <c r="P6822" s="39" t="str">
        <f t="shared" si="641"/>
        <v/>
      </c>
      <c r="AC6822" s="42" t="str">
        <f>IF(B6822="","",VLOOKUP(B6822,[2]Formula!B:C,2,0))</f>
        <v/>
      </c>
      <c r="AD6822" s="43" t="str">
        <f t="shared" si="639"/>
        <v/>
      </c>
    </row>
    <row r="6823" spans="1:30" x14ac:dyDescent="0.25">
      <c r="A6823" s="64"/>
      <c r="B6823" s="64"/>
      <c r="C6823" s="66"/>
      <c r="D6823" s="67"/>
      <c r="E6823" s="64"/>
      <c r="F6823" s="64"/>
      <c r="G6823" s="37" t="str">
        <f>IF(E6823="","",IF(OR(E6823="Project Management",E6823="Project Support",E6823="Sprint Management",E6823="Sprint Support"),"NA",ROUND((((VLOOKUP(AD6823,[2]Formula!V:X,3,0)))-SUMIF(AD:AD,AD6823,H:H)),2)))</f>
        <v/>
      </c>
      <c r="H6823" s="71"/>
      <c r="I6823" s="72"/>
      <c r="J6823" s="72"/>
      <c r="K6823" s="38" t="str">
        <f>IF(E6823="","",IF(OR(E6823="Project Management",E6823="Project Support",E6823="Sprint Management",E6823="Sprint Support"),"NA",(((SUMIF(AD:AD,AD6823,H:H)/VLOOKUP(AD6823,[2]Formula!V:X,3,0))*VLOOKUP(AD6823,[2]Formula!V:X,2,0))*H6823)/SUMIF(AD:AD,AD6823,H:H)))</f>
        <v/>
      </c>
      <c r="L6823" s="38" t="str">
        <f t="shared" si="637"/>
        <v/>
      </c>
      <c r="M6823" s="38" t="str">
        <f t="shared" si="638"/>
        <v/>
      </c>
      <c r="N6823" s="38" t="str">
        <f t="shared" si="640"/>
        <v/>
      </c>
      <c r="O6823" s="38" t="str">
        <f t="shared" si="636"/>
        <v/>
      </c>
      <c r="P6823" s="39" t="str">
        <f t="shared" si="641"/>
        <v/>
      </c>
      <c r="AC6823" s="42" t="str">
        <f>IF(B6823="","",VLOOKUP(B6823,[2]Formula!B:C,2,0))</f>
        <v/>
      </c>
      <c r="AD6823" s="43" t="str">
        <f t="shared" si="639"/>
        <v/>
      </c>
    </row>
    <row r="6824" spans="1:30" x14ac:dyDescent="0.25">
      <c r="A6824" s="64"/>
      <c r="B6824" s="64"/>
      <c r="C6824" s="66"/>
      <c r="D6824" s="67"/>
      <c r="E6824" s="64"/>
      <c r="F6824" s="64"/>
      <c r="G6824" s="37" t="str">
        <f>IF(E6824="","",IF(OR(E6824="Project Management",E6824="Project Support",E6824="Sprint Management",E6824="Sprint Support"),"NA",ROUND((((VLOOKUP(AD6824,[2]Formula!V:X,3,0)))-SUMIF(AD:AD,AD6824,H:H)),2)))</f>
        <v/>
      </c>
      <c r="H6824" s="71"/>
      <c r="I6824" s="72"/>
      <c r="J6824" s="72"/>
      <c r="K6824" s="38" t="str">
        <f>IF(E6824="","",IF(OR(E6824="Project Management",E6824="Project Support",E6824="Sprint Management",E6824="Sprint Support"),"NA",(((SUMIF(AD:AD,AD6824,H:H)/VLOOKUP(AD6824,[2]Formula!V:X,3,0))*VLOOKUP(AD6824,[2]Formula!V:X,2,0))*H6824)/SUMIF(AD:AD,AD6824,H:H)))</f>
        <v/>
      </c>
      <c r="L6824" s="38" t="str">
        <f t="shared" si="637"/>
        <v/>
      </c>
      <c r="M6824" s="38" t="str">
        <f t="shared" si="638"/>
        <v/>
      </c>
      <c r="N6824" s="38" t="str">
        <f t="shared" si="640"/>
        <v/>
      </c>
      <c r="O6824" s="38" t="str">
        <f t="shared" si="636"/>
        <v/>
      </c>
      <c r="P6824" s="39" t="str">
        <f t="shared" si="641"/>
        <v/>
      </c>
      <c r="AC6824" s="42" t="str">
        <f>IF(B6824="","",VLOOKUP(B6824,[2]Formula!B:C,2,0))</f>
        <v/>
      </c>
      <c r="AD6824" s="43" t="str">
        <f t="shared" si="639"/>
        <v/>
      </c>
    </row>
    <row r="6825" spans="1:30" x14ac:dyDescent="0.25">
      <c r="A6825" s="64"/>
      <c r="B6825" s="64"/>
      <c r="C6825" s="66"/>
      <c r="D6825" s="67"/>
      <c r="E6825" s="64"/>
      <c r="F6825" s="64"/>
      <c r="G6825" s="37" t="str">
        <f>IF(E6825="","",IF(OR(E6825="Project Management",E6825="Project Support",E6825="Sprint Management",E6825="Sprint Support"),"NA",ROUND((((VLOOKUP(AD6825,[2]Formula!V:X,3,0)))-SUMIF(AD:AD,AD6825,H:H)),2)))</f>
        <v/>
      </c>
      <c r="H6825" s="71"/>
      <c r="I6825" s="72"/>
      <c r="J6825" s="72"/>
      <c r="K6825" s="38" t="str">
        <f>IF(E6825="","",IF(OR(E6825="Project Management",E6825="Project Support",E6825="Sprint Management",E6825="Sprint Support"),"NA",(((SUMIF(AD:AD,AD6825,H:H)/VLOOKUP(AD6825,[2]Formula!V:X,3,0))*VLOOKUP(AD6825,[2]Formula!V:X,2,0))*H6825)/SUMIF(AD:AD,AD6825,H:H)))</f>
        <v/>
      </c>
      <c r="L6825" s="38" t="str">
        <f t="shared" si="637"/>
        <v/>
      </c>
      <c r="M6825" s="38" t="str">
        <f t="shared" si="638"/>
        <v/>
      </c>
      <c r="N6825" s="38" t="str">
        <f t="shared" si="640"/>
        <v/>
      </c>
      <c r="O6825" s="38" t="str">
        <f t="shared" si="636"/>
        <v/>
      </c>
      <c r="P6825" s="39" t="str">
        <f t="shared" si="641"/>
        <v/>
      </c>
      <c r="AC6825" s="42" t="str">
        <f>IF(B6825="","",VLOOKUP(B6825,[2]Formula!B:C,2,0))</f>
        <v/>
      </c>
      <c r="AD6825" s="43" t="str">
        <f t="shared" si="639"/>
        <v/>
      </c>
    </row>
    <row r="6826" spans="1:30" x14ac:dyDescent="0.25">
      <c r="A6826" s="64"/>
      <c r="B6826" s="64"/>
      <c r="C6826" s="66"/>
      <c r="D6826" s="67"/>
      <c r="E6826" s="64"/>
      <c r="F6826" s="64"/>
      <c r="G6826" s="37" t="str">
        <f>IF(E6826="","",IF(OR(E6826="Project Management",E6826="Project Support",E6826="Sprint Management",E6826="Sprint Support"),"NA",ROUND((((VLOOKUP(AD6826,[2]Formula!V:X,3,0)))-SUMIF(AD:AD,AD6826,H:H)),2)))</f>
        <v/>
      </c>
      <c r="H6826" s="71"/>
      <c r="I6826" s="72"/>
      <c r="J6826" s="72"/>
      <c r="K6826" s="38" t="str">
        <f>IF(E6826="","",IF(OR(E6826="Project Management",E6826="Project Support",E6826="Sprint Management",E6826="Sprint Support"),"NA",(((SUMIF(AD:AD,AD6826,H:H)/VLOOKUP(AD6826,[2]Formula!V:X,3,0))*VLOOKUP(AD6826,[2]Formula!V:X,2,0))*H6826)/SUMIF(AD:AD,AD6826,H:H)))</f>
        <v/>
      </c>
      <c r="L6826" s="38" t="str">
        <f t="shared" si="637"/>
        <v/>
      </c>
      <c r="M6826" s="38" t="str">
        <f t="shared" si="638"/>
        <v/>
      </c>
      <c r="N6826" s="38" t="str">
        <f t="shared" si="640"/>
        <v/>
      </c>
      <c r="O6826" s="38" t="str">
        <f t="shared" si="636"/>
        <v/>
      </c>
      <c r="P6826" s="39" t="str">
        <f t="shared" si="641"/>
        <v/>
      </c>
      <c r="AC6826" s="42" t="str">
        <f>IF(B6826="","",VLOOKUP(B6826,[2]Formula!B:C,2,0))</f>
        <v/>
      </c>
      <c r="AD6826" s="43" t="str">
        <f t="shared" si="639"/>
        <v/>
      </c>
    </row>
    <row r="6827" spans="1:30" x14ac:dyDescent="0.25">
      <c r="A6827" s="64"/>
      <c r="B6827" s="64"/>
      <c r="C6827" s="66"/>
      <c r="D6827" s="67"/>
      <c r="E6827" s="64"/>
      <c r="F6827" s="64"/>
      <c r="G6827" s="37" t="str">
        <f>IF(E6827="","",IF(OR(E6827="Project Management",E6827="Project Support",E6827="Sprint Management",E6827="Sprint Support"),"NA",ROUND((((VLOOKUP(AD6827,[2]Formula!V:X,3,0)))-SUMIF(AD:AD,AD6827,H:H)),2)))</f>
        <v/>
      </c>
      <c r="H6827" s="71"/>
      <c r="I6827" s="72"/>
      <c r="J6827" s="72"/>
      <c r="K6827" s="38" t="str">
        <f>IF(E6827="","",IF(OR(E6827="Project Management",E6827="Project Support",E6827="Sprint Management",E6827="Sprint Support"),"NA",(((SUMIF(AD:AD,AD6827,H:H)/VLOOKUP(AD6827,[2]Formula!V:X,3,0))*VLOOKUP(AD6827,[2]Formula!V:X,2,0))*H6827)/SUMIF(AD:AD,AD6827,H:H)))</f>
        <v/>
      </c>
      <c r="L6827" s="38" t="str">
        <f t="shared" si="637"/>
        <v/>
      </c>
      <c r="M6827" s="38" t="str">
        <f t="shared" si="638"/>
        <v/>
      </c>
      <c r="N6827" s="38" t="str">
        <f t="shared" si="640"/>
        <v/>
      </c>
      <c r="O6827" s="38" t="str">
        <f t="shared" si="636"/>
        <v/>
      </c>
      <c r="P6827" s="39" t="str">
        <f t="shared" si="641"/>
        <v/>
      </c>
      <c r="AC6827" s="42" t="str">
        <f>IF(B6827="","",VLOOKUP(B6827,[2]Formula!B:C,2,0))</f>
        <v/>
      </c>
      <c r="AD6827" s="43" t="str">
        <f t="shared" si="639"/>
        <v/>
      </c>
    </row>
    <row r="6828" spans="1:30" x14ac:dyDescent="0.25">
      <c r="A6828" s="64"/>
      <c r="B6828" s="64"/>
      <c r="C6828" s="66"/>
      <c r="D6828" s="67"/>
      <c r="E6828" s="64"/>
      <c r="F6828" s="64"/>
      <c r="G6828" s="37" t="str">
        <f>IF(E6828="","",IF(OR(E6828="Project Management",E6828="Project Support",E6828="Sprint Management",E6828="Sprint Support"),"NA",ROUND((((VLOOKUP(AD6828,[2]Formula!V:X,3,0)))-SUMIF(AD:AD,AD6828,H:H)),2)))</f>
        <v/>
      </c>
      <c r="H6828" s="71"/>
      <c r="I6828" s="72"/>
      <c r="J6828" s="72"/>
      <c r="K6828" s="38" t="str">
        <f>IF(E6828="","",IF(OR(E6828="Project Management",E6828="Project Support",E6828="Sprint Management",E6828="Sprint Support"),"NA",(((SUMIF(AD:AD,AD6828,H:H)/VLOOKUP(AD6828,[2]Formula!V:X,3,0))*VLOOKUP(AD6828,[2]Formula!V:X,2,0))*H6828)/SUMIF(AD:AD,AD6828,H:H)))</f>
        <v/>
      </c>
      <c r="L6828" s="38" t="str">
        <f t="shared" si="637"/>
        <v/>
      </c>
      <c r="M6828" s="38" t="str">
        <f t="shared" si="638"/>
        <v/>
      </c>
      <c r="N6828" s="38" t="str">
        <f t="shared" si="640"/>
        <v/>
      </c>
      <c r="O6828" s="38" t="str">
        <f t="shared" si="636"/>
        <v/>
      </c>
      <c r="P6828" s="39" t="str">
        <f t="shared" si="641"/>
        <v/>
      </c>
      <c r="AC6828" s="42" t="str">
        <f>IF(B6828="","",VLOOKUP(B6828,[2]Formula!B:C,2,0))</f>
        <v/>
      </c>
      <c r="AD6828" s="43" t="str">
        <f t="shared" si="639"/>
        <v/>
      </c>
    </row>
    <row r="6829" spans="1:30" x14ac:dyDescent="0.25">
      <c r="A6829" s="64"/>
      <c r="B6829" s="64"/>
      <c r="C6829" s="66"/>
      <c r="D6829" s="67"/>
      <c r="E6829" s="64"/>
      <c r="F6829" s="64"/>
      <c r="G6829" s="37" t="str">
        <f>IF(E6829="","",IF(OR(E6829="Project Management",E6829="Project Support",E6829="Sprint Management",E6829="Sprint Support"),"NA",ROUND((((VLOOKUP(AD6829,[2]Formula!V:X,3,0)))-SUMIF(AD:AD,AD6829,H:H)),2)))</f>
        <v/>
      </c>
      <c r="H6829" s="71"/>
      <c r="I6829" s="72"/>
      <c r="J6829" s="72"/>
      <c r="K6829" s="38" t="str">
        <f>IF(E6829="","",IF(OR(E6829="Project Management",E6829="Project Support",E6829="Sprint Management",E6829="Sprint Support"),"NA",(((SUMIF(AD:AD,AD6829,H:H)/VLOOKUP(AD6829,[2]Formula!V:X,3,0))*VLOOKUP(AD6829,[2]Formula!V:X,2,0))*H6829)/SUMIF(AD:AD,AD6829,H:H)))</f>
        <v/>
      </c>
      <c r="L6829" s="38" t="str">
        <f t="shared" si="637"/>
        <v/>
      </c>
      <c r="M6829" s="38" t="str">
        <f t="shared" si="638"/>
        <v/>
      </c>
      <c r="N6829" s="38" t="str">
        <f t="shared" si="640"/>
        <v/>
      </c>
      <c r="O6829" s="38" t="str">
        <f t="shared" si="636"/>
        <v/>
      </c>
      <c r="P6829" s="39" t="str">
        <f t="shared" si="641"/>
        <v/>
      </c>
      <c r="AC6829" s="42" t="str">
        <f>IF(B6829="","",VLOOKUP(B6829,[2]Formula!B:C,2,0))</f>
        <v/>
      </c>
      <c r="AD6829" s="43" t="str">
        <f t="shared" si="639"/>
        <v/>
      </c>
    </row>
    <row r="6830" spans="1:30" x14ac:dyDescent="0.25">
      <c r="A6830" s="64"/>
      <c r="B6830" s="64"/>
      <c r="C6830" s="66"/>
      <c r="D6830" s="67"/>
      <c r="E6830" s="64"/>
      <c r="F6830" s="64"/>
      <c r="G6830" s="37" t="str">
        <f>IF(E6830="","",IF(OR(E6830="Project Management",E6830="Project Support",E6830="Sprint Management",E6830="Sprint Support"),"NA",ROUND((((VLOOKUP(AD6830,[2]Formula!V:X,3,0)))-SUMIF(AD:AD,AD6830,H:H)),2)))</f>
        <v/>
      </c>
      <c r="H6830" s="71"/>
      <c r="I6830" s="72"/>
      <c r="J6830" s="72"/>
      <c r="K6830" s="38" t="str">
        <f>IF(E6830="","",IF(OR(E6830="Project Management",E6830="Project Support",E6830="Sprint Management",E6830="Sprint Support"),"NA",(((SUMIF(AD:AD,AD6830,H:H)/VLOOKUP(AD6830,[2]Formula!V:X,3,0))*VLOOKUP(AD6830,[2]Formula!V:X,2,0))*H6830)/SUMIF(AD:AD,AD6830,H:H)))</f>
        <v/>
      </c>
      <c r="L6830" s="38" t="str">
        <f t="shared" si="637"/>
        <v/>
      </c>
      <c r="M6830" s="38" t="str">
        <f t="shared" si="638"/>
        <v/>
      </c>
      <c r="N6830" s="38" t="str">
        <f t="shared" si="640"/>
        <v/>
      </c>
      <c r="O6830" s="38" t="str">
        <f t="shared" si="636"/>
        <v/>
      </c>
      <c r="P6830" s="39" t="str">
        <f t="shared" si="641"/>
        <v/>
      </c>
      <c r="AC6830" s="42" t="str">
        <f>IF(B6830="","",VLOOKUP(B6830,[2]Formula!B:C,2,0))</f>
        <v/>
      </c>
      <c r="AD6830" s="43" t="str">
        <f t="shared" si="639"/>
        <v/>
      </c>
    </row>
    <row r="6831" spans="1:30" x14ac:dyDescent="0.25">
      <c r="A6831" s="64"/>
      <c r="B6831" s="64"/>
      <c r="C6831" s="66"/>
      <c r="D6831" s="67"/>
      <c r="E6831" s="64"/>
      <c r="F6831" s="64"/>
      <c r="G6831" s="37" t="str">
        <f>IF(E6831="","",IF(OR(E6831="Project Management",E6831="Project Support",E6831="Sprint Management",E6831="Sprint Support"),"NA",ROUND((((VLOOKUP(AD6831,[2]Formula!V:X,3,0)))-SUMIF(AD:AD,AD6831,H:H)),2)))</f>
        <v/>
      </c>
      <c r="H6831" s="71"/>
      <c r="I6831" s="72"/>
      <c r="J6831" s="72"/>
      <c r="K6831" s="38" t="str">
        <f>IF(E6831="","",IF(OR(E6831="Project Management",E6831="Project Support",E6831="Sprint Management",E6831="Sprint Support"),"NA",(((SUMIF(AD:AD,AD6831,H:H)/VLOOKUP(AD6831,[2]Formula!V:X,3,0))*VLOOKUP(AD6831,[2]Formula!V:X,2,0))*H6831)/SUMIF(AD:AD,AD6831,H:H)))</f>
        <v/>
      </c>
      <c r="L6831" s="38" t="str">
        <f t="shared" si="637"/>
        <v/>
      </c>
      <c r="M6831" s="38" t="str">
        <f t="shared" si="638"/>
        <v/>
      </c>
      <c r="N6831" s="38" t="str">
        <f t="shared" si="640"/>
        <v/>
      </c>
      <c r="O6831" s="38" t="str">
        <f t="shared" si="636"/>
        <v/>
      </c>
      <c r="P6831" s="39" t="str">
        <f t="shared" si="641"/>
        <v/>
      </c>
      <c r="AC6831" s="42" t="str">
        <f>IF(B6831="","",VLOOKUP(B6831,[2]Formula!B:C,2,0))</f>
        <v/>
      </c>
      <c r="AD6831" s="43" t="str">
        <f t="shared" si="639"/>
        <v/>
      </c>
    </row>
    <row r="6832" spans="1:30" x14ac:dyDescent="0.25">
      <c r="A6832" s="64"/>
      <c r="B6832" s="64"/>
      <c r="C6832" s="66"/>
      <c r="D6832" s="67"/>
      <c r="E6832" s="64"/>
      <c r="F6832" s="64"/>
      <c r="G6832" s="37" t="str">
        <f>IF(E6832="","",IF(OR(E6832="Project Management",E6832="Project Support",E6832="Sprint Management",E6832="Sprint Support"),"NA",ROUND((((VLOOKUP(AD6832,[2]Formula!V:X,3,0)))-SUMIF(AD:AD,AD6832,H:H)),2)))</f>
        <v/>
      </c>
      <c r="H6832" s="71"/>
      <c r="I6832" s="72"/>
      <c r="J6832" s="72"/>
      <c r="K6832" s="38" t="str">
        <f>IF(E6832="","",IF(OR(E6832="Project Management",E6832="Project Support",E6832="Sprint Management",E6832="Sprint Support"),"NA",(((SUMIF(AD:AD,AD6832,H:H)/VLOOKUP(AD6832,[2]Formula!V:X,3,0))*VLOOKUP(AD6832,[2]Formula!V:X,2,0))*H6832)/SUMIF(AD:AD,AD6832,H:H)))</f>
        <v/>
      </c>
      <c r="L6832" s="38" t="str">
        <f t="shared" si="637"/>
        <v/>
      </c>
      <c r="M6832" s="38" t="str">
        <f t="shared" si="638"/>
        <v/>
      </c>
      <c r="N6832" s="38" t="str">
        <f t="shared" si="640"/>
        <v/>
      </c>
      <c r="O6832" s="38" t="str">
        <f t="shared" si="636"/>
        <v/>
      </c>
      <c r="P6832" s="39" t="str">
        <f t="shared" si="641"/>
        <v/>
      </c>
      <c r="AC6832" s="42" t="str">
        <f>IF(B6832="","",VLOOKUP(B6832,[2]Formula!B:C,2,0))</f>
        <v/>
      </c>
      <c r="AD6832" s="43" t="str">
        <f t="shared" si="639"/>
        <v/>
      </c>
    </row>
    <row r="6833" spans="1:30" x14ac:dyDescent="0.25">
      <c r="A6833" s="64"/>
      <c r="B6833" s="64"/>
      <c r="C6833" s="66"/>
      <c r="D6833" s="67"/>
      <c r="E6833" s="64"/>
      <c r="F6833" s="64"/>
      <c r="G6833" s="37" t="str">
        <f>IF(E6833="","",IF(OR(E6833="Project Management",E6833="Project Support",E6833="Sprint Management",E6833="Sprint Support"),"NA",ROUND((((VLOOKUP(AD6833,[2]Formula!V:X,3,0)))-SUMIF(AD:AD,AD6833,H:H)),2)))</f>
        <v/>
      </c>
      <c r="H6833" s="71"/>
      <c r="I6833" s="72"/>
      <c r="J6833" s="72"/>
      <c r="K6833" s="38" t="str">
        <f>IF(E6833="","",IF(OR(E6833="Project Management",E6833="Project Support",E6833="Sprint Management",E6833="Sprint Support"),"NA",(((SUMIF(AD:AD,AD6833,H:H)/VLOOKUP(AD6833,[2]Formula!V:X,3,0))*VLOOKUP(AD6833,[2]Formula!V:X,2,0))*H6833)/SUMIF(AD:AD,AD6833,H:H)))</f>
        <v/>
      </c>
      <c r="L6833" s="38" t="str">
        <f t="shared" si="637"/>
        <v/>
      </c>
      <c r="M6833" s="38" t="str">
        <f t="shared" si="638"/>
        <v/>
      </c>
      <c r="N6833" s="38" t="str">
        <f t="shared" si="640"/>
        <v/>
      </c>
      <c r="O6833" s="38" t="str">
        <f t="shared" si="636"/>
        <v/>
      </c>
      <c r="P6833" s="39" t="str">
        <f t="shared" si="641"/>
        <v/>
      </c>
      <c r="AC6833" s="42" t="str">
        <f>IF(B6833="","",VLOOKUP(B6833,[2]Formula!B:C,2,0))</f>
        <v/>
      </c>
      <c r="AD6833" s="43" t="str">
        <f t="shared" si="639"/>
        <v/>
      </c>
    </row>
    <row r="6834" spans="1:30" x14ac:dyDescent="0.25">
      <c r="A6834" s="64"/>
      <c r="B6834" s="64"/>
      <c r="C6834" s="66"/>
      <c r="D6834" s="67"/>
      <c r="E6834" s="64"/>
      <c r="F6834" s="64"/>
      <c r="G6834" s="37" t="str">
        <f>IF(E6834="","",IF(OR(E6834="Project Management",E6834="Project Support",E6834="Sprint Management",E6834="Sprint Support"),"NA",ROUND((((VLOOKUP(AD6834,[2]Formula!V:X,3,0)))-SUMIF(AD:AD,AD6834,H:H)),2)))</f>
        <v/>
      </c>
      <c r="H6834" s="71"/>
      <c r="I6834" s="72"/>
      <c r="J6834" s="72"/>
      <c r="K6834" s="38" t="str">
        <f>IF(E6834="","",IF(OR(E6834="Project Management",E6834="Project Support",E6834="Sprint Management",E6834="Sprint Support"),"NA",(((SUMIF(AD:AD,AD6834,H:H)/VLOOKUP(AD6834,[2]Formula!V:X,3,0))*VLOOKUP(AD6834,[2]Formula!V:X,2,0))*H6834)/SUMIF(AD:AD,AD6834,H:H)))</f>
        <v/>
      </c>
      <c r="L6834" s="38" t="str">
        <f t="shared" si="637"/>
        <v/>
      </c>
      <c r="M6834" s="38" t="str">
        <f t="shared" si="638"/>
        <v/>
      </c>
      <c r="N6834" s="38" t="str">
        <f t="shared" si="640"/>
        <v/>
      </c>
      <c r="O6834" s="38" t="str">
        <f t="shared" si="636"/>
        <v/>
      </c>
      <c r="P6834" s="39" t="str">
        <f t="shared" si="641"/>
        <v/>
      </c>
      <c r="AC6834" s="42" t="str">
        <f>IF(B6834="","",VLOOKUP(B6834,[2]Formula!B:C,2,0))</f>
        <v/>
      </c>
      <c r="AD6834" s="43" t="str">
        <f t="shared" si="639"/>
        <v/>
      </c>
    </row>
    <row r="6835" spans="1:30" x14ac:dyDescent="0.25">
      <c r="A6835" s="64"/>
      <c r="B6835" s="64"/>
      <c r="C6835" s="66"/>
      <c r="D6835" s="67"/>
      <c r="E6835" s="64"/>
      <c r="F6835" s="64"/>
      <c r="G6835" s="37" t="str">
        <f>IF(E6835="","",IF(OR(E6835="Project Management",E6835="Project Support",E6835="Sprint Management",E6835="Sprint Support"),"NA",ROUND((((VLOOKUP(AD6835,[2]Formula!V:X,3,0)))-SUMIF(AD:AD,AD6835,H:H)),2)))</f>
        <v/>
      </c>
      <c r="H6835" s="71"/>
      <c r="I6835" s="72"/>
      <c r="J6835" s="72"/>
      <c r="K6835" s="38" t="str">
        <f>IF(E6835="","",IF(OR(E6835="Project Management",E6835="Project Support",E6835="Sprint Management",E6835="Sprint Support"),"NA",(((SUMIF(AD:AD,AD6835,H:H)/VLOOKUP(AD6835,[2]Formula!V:X,3,0))*VLOOKUP(AD6835,[2]Formula!V:X,2,0))*H6835)/SUMIF(AD:AD,AD6835,H:H)))</f>
        <v/>
      </c>
      <c r="L6835" s="38" t="str">
        <f t="shared" si="637"/>
        <v/>
      </c>
      <c r="M6835" s="38" t="str">
        <f t="shared" si="638"/>
        <v/>
      </c>
      <c r="N6835" s="38" t="str">
        <f t="shared" si="640"/>
        <v/>
      </c>
      <c r="O6835" s="38" t="str">
        <f t="shared" si="636"/>
        <v/>
      </c>
      <c r="P6835" s="39" t="str">
        <f t="shared" si="641"/>
        <v/>
      </c>
      <c r="AC6835" s="42" t="str">
        <f>IF(B6835="","",VLOOKUP(B6835,[2]Formula!B:C,2,0))</f>
        <v/>
      </c>
      <c r="AD6835" s="43" t="str">
        <f t="shared" si="639"/>
        <v/>
      </c>
    </row>
    <row r="6836" spans="1:30" x14ac:dyDescent="0.25">
      <c r="A6836" s="64"/>
      <c r="B6836" s="64"/>
      <c r="C6836" s="66"/>
      <c r="D6836" s="67"/>
      <c r="E6836" s="64"/>
      <c r="F6836" s="64"/>
      <c r="G6836" s="37" t="str">
        <f>IF(E6836="","",IF(OR(E6836="Project Management",E6836="Project Support",E6836="Sprint Management",E6836="Sprint Support"),"NA",ROUND((((VLOOKUP(AD6836,[2]Formula!V:X,3,0)))-SUMIF(AD:AD,AD6836,H:H)),2)))</f>
        <v/>
      </c>
      <c r="H6836" s="71"/>
      <c r="I6836" s="72"/>
      <c r="J6836" s="72"/>
      <c r="K6836" s="38" t="str">
        <f>IF(E6836="","",IF(OR(E6836="Project Management",E6836="Project Support",E6836="Sprint Management",E6836="Sprint Support"),"NA",(((SUMIF(AD:AD,AD6836,H:H)/VLOOKUP(AD6836,[2]Formula!V:X,3,0))*VLOOKUP(AD6836,[2]Formula!V:X,2,0))*H6836)/SUMIF(AD:AD,AD6836,H:H)))</f>
        <v/>
      </c>
      <c r="L6836" s="38" t="str">
        <f t="shared" si="637"/>
        <v/>
      </c>
      <c r="M6836" s="38" t="str">
        <f t="shared" si="638"/>
        <v/>
      </c>
      <c r="N6836" s="38" t="str">
        <f t="shared" si="640"/>
        <v/>
      </c>
      <c r="O6836" s="38" t="str">
        <f t="shared" si="636"/>
        <v/>
      </c>
      <c r="P6836" s="39" t="str">
        <f t="shared" si="641"/>
        <v/>
      </c>
      <c r="AC6836" s="42" t="str">
        <f>IF(B6836="","",VLOOKUP(B6836,[2]Formula!B:C,2,0))</f>
        <v/>
      </c>
      <c r="AD6836" s="43" t="str">
        <f t="shared" si="639"/>
        <v/>
      </c>
    </row>
    <row r="6837" spans="1:30" x14ac:dyDescent="0.25">
      <c r="A6837" s="64"/>
      <c r="B6837" s="64"/>
      <c r="C6837" s="66"/>
      <c r="D6837" s="67"/>
      <c r="E6837" s="64"/>
      <c r="F6837" s="64"/>
      <c r="G6837" s="37" t="str">
        <f>IF(E6837="","",IF(OR(E6837="Project Management",E6837="Project Support",E6837="Sprint Management",E6837="Sprint Support"),"NA",ROUND((((VLOOKUP(AD6837,[2]Formula!V:X,3,0)))-SUMIF(AD:AD,AD6837,H:H)),2)))</f>
        <v/>
      </c>
      <c r="H6837" s="71"/>
      <c r="I6837" s="72"/>
      <c r="J6837" s="72"/>
      <c r="K6837" s="38" t="str">
        <f>IF(E6837="","",IF(OR(E6837="Project Management",E6837="Project Support",E6837="Sprint Management",E6837="Sprint Support"),"NA",(((SUMIF(AD:AD,AD6837,H:H)/VLOOKUP(AD6837,[2]Formula!V:X,3,0))*VLOOKUP(AD6837,[2]Formula!V:X,2,0))*H6837)/SUMIF(AD:AD,AD6837,H:H)))</f>
        <v/>
      </c>
      <c r="L6837" s="38" t="str">
        <f t="shared" si="637"/>
        <v/>
      </c>
      <c r="M6837" s="38" t="str">
        <f t="shared" si="638"/>
        <v/>
      </c>
      <c r="N6837" s="38" t="str">
        <f t="shared" si="640"/>
        <v/>
      </c>
      <c r="O6837" s="38" t="str">
        <f t="shared" ref="O6837:O6900" si="642">IFERROR(L6837/M6837,"")</f>
        <v/>
      </c>
      <c r="P6837" s="39" t="str">
        <f t="shared" si="641"/>
        <v/>
      </c>
      <c r="AC6837" s="42" t="str">
        <f>IF(B6837="","",VLOOKUP(B6837,[2]Formula!B:C,2,0))</f>
        <v/>
      </c>
      <c r="AD6837" s="43" t="str">
        <f t="shared" si="639"/>
        <v/>
      </c>
    </row>
    <row r="6838" spans="1:30" x14ac:dyDescent="0.25">
      <c r="A6838" s="64"/>
      <c r="B6838" s="64"/>
      <c r="C6838" s="66"/>
      <c r="D6838" s="67"/>
      <c r="E6838" s="64"/>
      <c r="F6838" s="64"/>
      <c r="G6838" s="37" t="str">
        <f>IF(E6838="","",IF(OR(E6838="Project Management",E6838="Project Support",E6838="Sprint Management",E6838="Sprint Support"),"NA",ROUND((((VLOOKUP(AD6838,[2]Formula!V:X,3,0)))-SUMIF(AD:AD,AD6838,H:H)),2)))</f>
        <v/>
      </c>
      <c r="H6838" s="71"/>
      <c r="I6838" s="72"/>
      <c r="J6838" s="72"/>
      <c r="K6838" s="38" t="str">
        <f>IF(E6838="","",IF(OR(E6838="Project Management",E6838="Project Support",E6838="Sprint Management",E6838="Sprint Support"),"NA",(((SUMIF(AD:AD,AD6838,H:H)/VLOOKUP(AD6838,[2]Formula!V:X,3,0))*VLOOKUP(AD6838,[2]Formula!V:X,2,0))*H6838)/SUMIF(AD:AD,AD6838,H:H)))</f>
        <v/>
      </c>
      <c r="L6838" s="38" t="str">
        <f t="shared" si="637"/>
        <v/>
      </c>
      <c r="M6838" s="38" t="str">
        <f t="shared" si="638"/>
        <v/>
      </c>
      <c r="N6838" s="38" t="str">
        <f t="shared" si="640"/>
        <v/>
      </c>
      <c r="O6838" s="38" t="str">
        <f t="shared" si="642"/>
        <v/>
      </c>
      <c r="P6838" s="39" t="str">
        <f t="shared" si="641"/>
        <v/>
      </c>
      <c r="AC6838" s="42" t="str">
        <f>IF(B6838="","",VLOOKUP(B6838,[2]Formula!B:C,2,0))</f>
        <v/>
      </c>
      <c r="AD6838" s="43" t="str">
        <f t="shared" si="639"/>
        <v/>
      </c>
    </row>
    <row r="6839" spans="1:30" x14ac:dyDescent="0.25">
      <c r="A6839" s="64"/>
      <c r="B6839" s="64"/>
      <c r="C6839" s="66"/>
      <c r="D6839" s="67"/>
      <c r="E6839" s="64"/>
      <c r="F6839" s="64"/>
      <c r="G6839" s="37" t="str">
        <f>IF(E6839="","",IF(OR(E6839="Project Management",E6839="Project Support",E6839="Sprint Management",E6839="Sprint Support"),"NA",ROUND((((VLOOKUP(AD6839,[2]Formula!V:X,3,0)))-SUMIF(AD:AD,AD6839,H:H)),2)))</f>
        <v/>
      </c>
      <c r="H6839" s="71"/>
      <c r="I6839" s="72"/>
      <c r="J6839" s="72"/>
      <c r="K6839" s="38" t="str">
        <f>IF(E6839="","",IF(OR(E6839="Project Management",E6839="Project Support",E6839="Sprint Management",E6839="Sprint Support"),"NA",(((SUMIF(AD:AD,AD6839,H:H)/VLOOKUP(AD6839,[2]Formula!V:X,3,0))*VLOOKUP(AD6839,[2]Formula!V:X,2,0))*H6839)/SUMIF(AD:AD,AD6839,H:H)))</f>
        <v/>
      </c>
      <c r="L6839" s="38" t="str">
        <f t="shared" si="637"/>
        <v/>
      </c>
      <c r="M6839" s="38" t="str">
        <f t="shared" si="638"/>
        <v/>
      </c>
      <c r="N6839" s="38" t="str">
        <f t="shared" si="640"/>
        <v/>
      </c>
      <c r="O6839" s="38" t="str">
        <f t="shared" si="642"/>
        <v/>
      </c>
      <c r="P6839" s="39" t="str">
        <f t="shared" si="641"/>
        <v/>
      </c>
      <c r="AC6839" s="42" t="str">
        <f>IF(B6839="","",VLOOKUP(B6839,[2]Formula!B:C,2,0))</f>
        <v/>
      </c>
      <c r="AD6839" s="43" t="str">
        <f t="shared" si="639"/>
        <v/>
      </c>
    </row>
    <row r="6840" spans="1:30" x14ac:dyDescent="0.25">
      <c r="A6840" s="64"/>
      <c r="B6840" s="64"/>
      <c r="C6840" s="66"/>
      <c r="D6840" s="67"/>
      <c r="E6840" s="64"/>
      <c r="F6840" s="64"/>
      <c r="G6840" s="37" t="str">
        <f>IF(E6840="","",IF(OR(E6840="Project Management",E6840="Project Support",E6840="Sprint Management",E6840="Sprint Support"),"NA",ROUND((((VLOOKUP(AD6840,[2]Formula!V:X,3,0)))-SUMIF(AD:AD,AD6840,H:H)),2)))</f>
        <v/>
      </c>
      <c r="H6840" s="71"/>
      <c r="I6840" s="72"/>
      <c r="J6840" s="72"/>
      <c r="K6840" s="38" t="str">
        <f>IF(E6840="","",IF(OR(E6840="Project Management",E6840="Project Support",E6840="Sprint Management",E6840="Sprint Support"),"NA",(((SUMIF(AD:AD,AD6840,H:H)/VLOOKUP(AD6840,[2]Formula!V:X,3,0))*VLOOKUP(AD6840,[2]Formula!V:X,2,0))*H6840)/SUMIF(AD:AD,AD6840,H:H)))</f>
        <v/>
      </c>
      <c r="L6840" s="38" t="str">
        <f t="shared" si="637"/>
        <v/>
      </c>
      <c r="M6840" s="38" t="str">
        <f t="shared" si="638"/>
        <v/>
      </c>
      <c r="N6840" s="38" t="str">
        <f t="shared" si="640"/>
        <v/>
      </c>
      <c r="O6840" s="38" t="str">
        <f t="shared" si="642"/>
        <v/>
      </c>
      <c r="P6840" s="39" t="str">
        <f t="shared" si="641"/>
        <v/>
      </c>
      <c r="AC6840" s="42" t="str">
        <f>IF(B6840="","",VLOOKUP(B6840,[2]Formula!B:C,2,0))</f>
        <v/>
      </c>
      <c r="AD6840" s="43" t="str">
        <f t="shared" si="639"/>
        <v/>
      </c>
    </row>
    <row r="6841" spans="1:30" x14ac:dyDescent="0.25">
      <c r="A6841" s="64"/>
      <c r="B6841" s="64"/>
      <c r="C6841" s="66"/>
      <c r="D6841" s="67"/>
      <c r="E6841" s="64"/>
      <c r="F6841" s="64"/>
      <c r="G6841" s="37" t="str">
        <f>IF(E6841="","",IF(OR(E6841="Project Management",E6841="Project Support",E6841="Sprint Management",E6841="Sprint Support"),"NA",ROUND((((VLOOKUP(AD6841,[2]Formula!V:X,3,0)))-SUMIF(AD:AD,AD6841,H:H)),2)))</f>
        <v/>
      </c>
      <c r="H6841" s="71"/>
      <c r="I6841" s="72"/>
      <c r="J6841" s="72"/>
      <c r="K6841" s="38" t="str">
        <f>IF(E6841="","",IF(OR(E6841="Project Management",E6841="Project Support",E6841="Sprint Management",E6841="Sprint Support"),"NA",(((SUMIF(AD:AD,AD6841,H:H)/VLOOKUP(AD6841,[2]Formula!V:X,3,0))*VLOOKUP(AD6841,[2]Formula!V:X,2,0))*H6841)/SUMIF(AD:AD,AD6841,H:H)))</f>
        <v/>
      </c>
      <c r="L6841" s="38" t="str">
        <f t="shared" si="637"/>
        <v/>
      </c>
      <c r="M6841" s="38" t="str">
        <f t="shared" si="638"/>
        <v/>
      </c>
      <c r="N6841" s="38" t="str">
        <f t="shared" si="640"/>
        <v/>
      </c>
      <c r="O6841" s="38" t="str">
        <f t="shared" si="642"/>
        <v/>
      </c>
      <c r="P6841" s="39" t="str">
        <f t="shared" si="641"/>
        <v/>
      </c>
      <c r="AC6841" s="42" t="str">
        <f>IF(B6841="","",VLOOKUP(B6841,[2]Formula!B:C,2,0))</f>
        <v/>
      </c>
      <c r="AD6841" s="43" t="str">
        <f t="shared" si="639"/>
        <v/>
      </c>
    </row>
    <row r="6842" spans="1:30" x14ac:dyDescent="0.25">
      <c r="A6842" s="64"/>
      <c r="B6842" s="64"/>
      <c r="C6842" s="66"/>
      <c r="D6842" s="67"/>
      <c r="E6842" s="64"/>
      <c r="F6842" s="64"/>
      <c r="G6842" s="37" t="str">
        <f>IF(E6842="","",IF(OR(E6842="Project Management",E6842="Project Support",E6842="Sprint Management",E6842="Sprint Support"),"NA",ROUND((((VLOOKUP(AD6842,[2]Formula!V:X,3,0)))-SUMIF(AD:AD,AD6842,H:H)),2)))</f>
        <v/>
      </c>
      <c r="H6842" s="71"/>
      <c r="I6842" s="72"/>
      <c r="J6842" s="72"/>
      <c r="K6842" s="38" t="str">
        <f>IF(E6842="","",IF(OR(E6842="Project Management",E6842="Project Support",E6842="Sprint Management",E6842="Sprint Support"),"NA",(((SUMIF(AD:AD,AD6842,H:H)/VLOOKUP(AD6842,[2]Formula!V:X,3,0))*VLOOKUP(AD6842,[2]Formula!V:X,2,0))*H6842)/SUMIF(AD:AD,AD6842,H:H)))</f>
        <v/>
      </c>
      <c r="L6842" s="38" t="str">
        <f t="shared" si="637"/>
        <v/>
      </c>
      <c r="M6842" s="38" t="str">
        <f t="shared" si="638"/>
        <v/>
      </c>
      <c r="N6842" s="38" t="str">
        <f t="shared" si="640"/>
        <v/>
      </c>
      <c r="O6842" s="38" t="str">
        <f t="shared" si="642"/>
        <v/>
      </c>
      <c r="P6842" s="39" t="str">
        <f t="shared" si="641"/>
        <v/>
      </c>
      <c r="AC6842" s="42" t="str">
        <f>IF(B6842="","",VLOOKUP(B6842,[2]Formula!B:C,2,0))</f>
        <v/>
      </c>
      <c r="AD6842" s="43" t="str">
        <f t="shared" si="639"/>
        <v/>
      </c>
    </row>
    <row r="6843" spans="1:30" x14ac:dyDescent="0.25">
      <c r="A6843" s="64"/>
      <c r="B6843" s="64"/>
      <c r="C6843" s="66"/>
      <c r="D6843" s="67"/>
      <c r="E6843" s="64"/>
      <c r="F6843" s="64"/>
      <c r="G6843" s="37" t="str">
        <f>IF(E6843="","",IF(OR(E6843="Project Management",E6843="Project Support",E6843="Sprint Management",E6843="Sprint Support"),"NA",ROUND((((VLOOKUP(AD6843,[2]Formula!V:X,3,0)))-SUMIF(AD:AD,AD6843,H:H)),2)))</f>
        <v/>
      </c>
      <c r="H6843" s="71"/>
      <c r="I6843" s="72"/>
      <c r="J6843" s="72"/>
      <c r="K6843" s="38" t="str">
        <f>IF(E6843="","",IF(OR(E6843="Project Management",E6843="Project Support",E6843="Sprint Management",E6843="Sprint Support"),"NA",(((SUMIF(AD:AD,AD6843,H:H)/VLOOKUP(AD6843,[2]Formula!V:X,3,0))*VLOOKUP(AD6843,[2]Formula!V:X,2,0))*H6843)/SUMIF(AD:AD,AD6843,H:H)))</f>
        <v/>
      </c>
      <c r="L6843" s="38" t="str">
        <f t="shared" si="637"/>
        <v/>
      </c>
      <c r="M6843" s="38" t="str">
        <f t="shared" si="638"/>
        <v/>
      </c>
      <c r="N6843" s="38" t="str">
        <f t="shared" si="640"/>
        <v/>
      </c>
      <c r="O6843" s="38" t="str">
        <f t="shared" si="642"/>
        <v/>
      </c>
      <c r="P6843" s="39" t="str">
        <f t="shared" si="641"/>
        <v/>
      </c>
      <c r="AC6843" s="42" t="str">
        <f>IF(B6843="","",VLOOKUP(B6843,[2]Formula!B:C,2,0))</f>
        <v/>
      </c>
      <c r="AD6843" s="43" t="str">
        <f t="shared" si="639"/>
        <v/>
      </c>
    </row>
    <row r="6844" spans="1:30" x14ac:dyDescent="0.25">
      <c r="A6844" s="64"/>
      <c r="B6844" s="64"/>
      <c r="C6844" s="66"/>
      <c r="D6844" s="67"/>
      <c r="E6844" s="64"/>
      <c r="F6844" s="64"/>
      <c r="G6844" s="37" t="str">
        <f>IF(E6844="","",IF(OR(E6844="Project Management",E6844="Project Support",E6844="Sprint Management",E6844="Sprint Support"),"NA",ROUND((((VLOOKUP(AD6844,[2]Formula!V:X,3,0)))-SUMIF(AD:AD,AD6844,H:H)),2)))</f>
        <v/>
      </c>
      <c r="H6844" s="71"/>
      <c r="I6844" s="72"/>
      <c r="J6844" s="72"/>
      <c r="K6844" s="38" t="str">
        <f>IF(E6844="","",IF(OR(E6844="Project Management",E6844="Project Support",E6844="Sprint Management",E6844="Sprint Support"),"NA",(((SUMIF(AD:AD,AD6844,H:H)/VLOOKUP(AD6844,[2]Formula!V:X,3,0))*VLOOKUP(AD6844,[2]Formula!V:X,2,0))*H6844)/SUMIF(AD:AD,AD6844,H:H)))</f>
        <v/>
      </c>
      <c r="L6844" s="38" t="str">
        <f t="shared" si="637"/>
        <v/>
      </c>
      <c r="M6844" s="38" t="str">
        <f t="shared" si="638"/>
        <v/>
      </c>
      <c r="N6844" s="38" t="str">
        <f t="shared" si="640"/>
        <v/>
      </c>
      <c r="O6844" s="38" t="str">
        <f t="shared" si="642"/>
        <v/>
      </c>
      <c r="P6844" s="39" t="str">
        <f t="shared" si="641"/>
        <v/>
      </c>
      <c r="AC6844" s="42" t="str">
        <f>IF(B6844="","",VLOOKUP(B6844,[2]Formula!B:C,2,0))</f>
        <v/>
      </c>
      <c r="AD6844" s="43" t="str">
        <f t="shared" si="639"/>
        <v/>
      </c>
    </row>
    <row r="6845" spans="1:30" x14ac:dyDescent="0.25">
      <c r="A6845" s="64"/>
      <c r="B6845" s="64"/>
      <c r="C6845" s="66"/>
      <c r="D6845" s="67"/>
      <c r="E6845" s="64"/>
      <c r="F6845" s="64"/>
      <c r="G6845" s="37" t="str">
        <f>IF(E6845="","",IF(OR(E6845="Project Management",E6845="Project Support",E6845="Sprint Management",E6845="Sprint Support"),"NA",ROUND((((VLOOKUP(AD6845,[2]Formula!V:X,3,0)))-SUMIF(AD:AD,AD6845,H:H)),2)))</f>
        <v/>
      </c>
      <c r="H6845" s="71"/>
      <c r="I6845" s="72"/>
      <c r="J6845" s="72"/>
      <c r="K6845" s="38" t="str">
        <f>IF(E6845="","",IF(OR(E6845="Project Management",E6845="Project Support",E6845="Sprint Management",E6845="Sprint Support"),"NA",(((SUMIF(AD:AD,AD6845,H:H)/VLOOKUP(AD6845,[2]Formula!V:X,3,0))*VLOOKUP(AD6845,[2]Formula!V:X,2,0))*H6845)/SUMIF(AD:AD,AD6845,H:H)))</f>
        <v/>
      </c>
      <c r="L6845" s="38" t="str">
        <f t="shared" si="637"/>
        <v/>
      </c>
      <c r="M6845" s="38" t="str">
        <f t="shared" si="638"/>
        <v/>
      </c>
      <c r="N6845" s="38" t="str">
        <f t="shared" si="640"/>
        <v/>
      </c>
      <c r="O6845" s="38" t="str">
        <f t="shared" si="642"/>
        <v/>
      </c>
      <c r="P6845" s="39" t="str">
        <f t="shared" si="641"/>
        <v/>
      </c>
      <c r="AC6845" s="42" t="str">
        <f>IF(B6845="","",VLOOKUP(B6845,[2]Formula!B:C,2,0))</f>
        <v/>
      </c>
      <c r="AD6845" s="43" t="str">
        <f t="shared" si="639"/>
        <v/>
      </c>
    </row>
    <row r="6846" spans="1:30" x14ac:dyDescent="0.25">
      <c r="A6846" s="64"/>
      <c r="B6846" s="64"/>
      <c r="C6846" s="66"/>
      <c r="D6846" s="67"/>
      <c r="E6846" s="64"/>
      <c r="F6846" s="64"/>
      <c r="G6846" s="37" t="str">
        <f>IF(E6846="","",IF(OR(E6846="Project Management",E6846="Project Support",E6846="Sprint Management",E6846="Sprint Support"),"NA",ROUND((((VLOOKUP(AD6846,[2]Formula!V:X,3,0)))-SUMIF(AD:AD,AD6846,H:H)),2)))</f>
        <v/>
      </c>
      <c r="H6846" s="71"/>
      <c r="I6846" s="72"/>
      <c r="J6846" s="72"/>
      <c r="K6846" s="38" t="str">
        <f>IF(E6846="","",IF(OR(E6846="Project Management",E6846="Project Support",E6846="Sprint Management",E6846="Sprint Support"),"NA",(((SUMIF(AD:AD,AD6846,H:H)/VLOOKUP(AD6846,[2]Formula!V:X,3,0))*VLOOKUP(AD6846,[2]Formula!V:X,2,0))*H6846)/SUMIF(AD:AD,AD6846,H:H)))</f>
        <v/>
      </c>
      <c r="L6846" s="38" t="str">
        <f t="shared" si="637"/>
        <v/>
      </c>
      <c r="M6846" s="38" t="str">
        <f t="shared" si="638"/>
        <v/>
      </c>
      <c r="N6846" s="38" t="str">
        <f t="shared" si="640"/>
        <v/>
      </c>
      <c r="O6846" s="38" t="str">
        <f t="shared" si="642"/>
        <v/>
      </c>
      <c r="P6846" s="39" t="str">
        <f t="shared" si="641"/>
        <v/>
      </c>
      <c r="AC6846" s="42" t="str">
        <f>IF(B6846="","",VLOOKUP(B6846,[2]Formula!B:C,2,0))</f>
        <v/>
      </c>
      <c r="AD6846" s="43" t="str">
        <f t="shared" si="639"/>
        <v/>
      </c>
    </row>
    <row r="6847" spans="1:30" x14ac:dyDescent="0.25">
      <c r="A6847" s="64"/>
      <c r="B6847" s="64"/>
      <c r="C6847" s="66"/>
      <c r="D6847" s="67"/>
      <c r="E6847" s="64"/>
      <c r="F6847" s="64"/>
      <c r="G6847" s="37" t="str">
        <f>IF(E6847="","",IF(OR(E6847="Project Management",E6847="Project Support",E6847="Sprint Management",E6847="Sprint Support"),"NA",ROUND((((VLOOKUP(AD6847,[2]Formula!V:X,3,0)))-SUMIF(AD:AD,AD6847,H:H)),2)))</f>
        <v/>
      </c>
      <c r="H6847" s="71"/>
      <c r="I6847" s="72"/>
      <c r="J6847" s="72"/>
      <c r="K6847" s="38" t="str">
        <f>IF(E6847="","",IF(OR(E6847="Project Management",E6847="Project Support",E6847="Sprint Management",E6847="Sprint Support"),"NA",(((SUMIF(AD:AD,AD6847,H:H)/VLOOKUP(AD6847,[2]Formula!V:X,3,0))*VLOOKUP(AD6847,[2]Formula!V:X,2,0))*H6847)/SUMIF(AD:AD,AD6847,H:H)))</f>
        <v/>
      </c>
      <c r="L6847" s="38" t="str">
        <f t="shared" si="637"/>
        <v/>
      </c>
      <c r="M6847" s="38" t="str">
        <f t="shared" si="638"/>
        <v/>
      </c>
      <c r="N6847" s="38" t="str">
        <f t="shared" si="640"/>
        <v/>
      </c>
      <c r="O6847" s="38" t="str">
        <f t="shared" si="642"/>
        <v/>
      </c>
      <c r="P6847" s="39" t="str">
        <f t="shared" si="641"/>
        <v/>
      </c>
      <c r="AC6847" s="42" t="str">
        <f>IF(B6847="","",VLOOKUP(B6847,[2]Formula!B:C,2,0))</f>
        <v/>
      </c>
      <c r="AD6847" s="43" t="str">
        <f t="shared" si="639"/>
        <v/>
      </c>
    </row>
    <row r="6848" spans="1:30" x14ac:dyDescent="0.25">
      <c r="A6848" s="64"/>
      <c r="B6848" s="64"/>
      <c r="C6848" s="66"/>
      <c r="D6848" s="67"/>
      <c r="E6848" s="64"/>
      <c r="F6848" s="64"/>
      <c r="G6848" s="37" t="str">
        <f>IF(E6848="","",IF(OR(E6848="Project Management",E6848="Project Support",E6848="Sprint Management",E6848="Sprint Support"),"NA",ROUND((((VLOOKUP(AD6848,[2]Formula!V:X,3,0)))-SUMIF(AD:AD,AD6848,H:H)),2)))</f>
        <v/>
      </c>
      <c r="H6848" s="71"/>
      <c r="I6848" s="72"/>
      <c r="J6848" s="72"/>
      <c r="K6848" s="38" t="str">
        <f>IF(E6848="","",IF(OR(E6848="Project Management",E6848="Project Support",E6848="Sprint Management",E6848="Sprint Support"),"NA",(((SUMIF(AD:AD,AD6848,H:H)/VLOOKUP(AD6848,[2]Formula!V:X,3,0))*VLOOKUP(AD6848,[2]Formula!V:X,2,0))*H6848)/SUMIF(AD:AD,AD6848,H:H)))</f>
        <v/>
      </c>
      <c r="L6848" s="38" t="str">
        <f t="shared" si="637"/>
        <v/>
      </c>
      <c r="M6848" s="38" t="str">
        <f t="shared" si="638"/>
        <v/>
      </c>
      <c r="N6848" s="38" t="str">
        <f t="shared" si="640"/>
        <v/>
      </c>
      <c r="O6848" s="38" t="str">
        <f t="shared" si="642"/>
        <v/>
      </c>
      <c r="P6848" s="39" t="str">
        <f t="shared" si="641"/>
        <v/>
      </c>
      <c r="AC6848" s="42" t="str">
        <f>IF(B6848="","",VLOOKUP(B6848,[2]Formula!B:C,2,0))</f>
        <v/>
      </c>
      <c r="AD6848" s="43" t="str">
        <f t="shared" si="639"/>
        <v/>
      </c>
    </row>
    <row r="6849" spans="1:30" x14ac:dyDescent="0.25">
      <c r="A6849" s="64"/>
      <c r="B6849" s="64"/>
      <c r="C6849" s="66"/>
      <c r="D6849" s="67"/>
      <c r="E6849" s="64"/>
      <c r="F6849" s="64"/>
      <c r="G6849" s="37" t="str">
        <f>IF(E6849="","",IF(OR(E6849="Project Management",E6849="Project Support",E6849="Sprint Management",E6849="Sprint Support"),"NA",ROUND((((VLOOKUP(AD6849,[2]Formula!V:X,3,0)))-SUMIF(AD:AD,AD6849,H:H)),2)))</f>
        <v/>
      </c>
      <c r="H6849" s="71"/>
      <c r="I6849" s="72"/>
      <c r="J6849" s="72"/>
      <c r="K6849" s="38" t="str">
        <f>IF(E6849="","",IF(OR(E6849="Project Management",E6849="Project Support",E6849="Sprint Management",E6849="Sprint Support"),"NA",(((SUMIF(AD:AD,AD6849,H:H)/VLOOKUP(AD6849,[2]Formula!V:X,3,0))*VLOOKUP(AD6849,[2]Formula!V:X,2,0))*H6849)/SUMIF(AD:AD,AD6849,H:H)))</f>
        <v/>
      </c>
      <c r="L6849" s="38" t="str">
        <f t="shared" si="637"/>
        <v/>
      </c>
      <c r="M6849" s="38" t="str">
        <f t="shared" si="638"/>
        <v/>
      </c>
      <c r="N6849" s="38" t="str">
        <f t="shared" si="640"/>
        <v/>
      </c>
      <c r="O6849" s="38" t="str">
        <f t="shared" si="642"/>
        <v/>
      </c>
      <c r="P6849" s="39" t="str">
        <f t="shared" si="641"/>
        <v/>
      </c>
      <c r="AC6849" s="42" t="str">
        <f>IF(B6849="","",VLOOKUP(B6849,[2]Formula!B:C,2,0))</f>
        <v/>
      </c>
      <c r="AD6849" s="43" t="str">
        <f t="shared" si="639"/>
        <v/>
      </c>
    </row>
    <row r="6850" spans="1:30" x14ac:dyDescent="0.25">
      <c r="A6850" s="64"/>
      <c r="B6850" s="64"/>
      <c r="C6850" s="66"/>
      <c r="D6850" s="67"/>
      <c r="E6850" s="64"/>
      <c r="F6850" s="64"/>
      <c r="G6850" s="37" t="str">
        <f>IF(E6850="","",IF(OR(E6850="Project Management",E6850="Project Support",E6850="Sprint Management",E6850="Sprint Support"),"NA",ROUND((((VLOOKUP(AD6850,[2]Formula!V:X,3,0)))-SUMIF(AD:AD,AD6850,H:H)),2)))</f>
        <v/>
      </c>
      <c r="H6850" s="71"/>
      <c r="I6850" s="72"/>
      <c r="J6850" s="72"/>
      <c r="K6850" s="38" t="str">
        <f>IF(E6850="","",IF(OR(E6850="Project Management",E6850="Project Support",E6850="Sprint Management",E6850="Sprint Support"),"NA",(((SUMIF(AD:AD,AD6850,H:H)/VLOOKUP(AD6850,[2]Formula!V:X,3,0))*VLOOKUP(AD6850,[2]Formula!V:X,2,0))*H6850)/SUMIF(AD:AD,AD6850,H:H)))</f>
        <v/>
      </c>
      <c r="L6850" s="38" t="str">
        <f t="shared" ref="L6850:L6913" si="643">IFERROR(IF(K6850="NA",(H6850/I6850),(K6850/I6850)),"")</f>
        <v/>
      </c>
      <c r="M6850" s="38" t="str">
        <f t="shared" ref="M6850:M6913" si="644">IFERROR(IF(K6850="NA",1,(K6850/H6850)),"")</f>
        <v/>
      </c>
      <c r="N6850" s="38" t="str">
        <f t="shared" si="640"/>
        <v/>
      </c>
      <c r="O6850" s="38" t="str">
        <f t="shared" si="642"/>
        <v/>
      </c>
      <c r="P6850" s="39" t="str">
        <f t="shared" si="641"/>
        <v/>
      </c>
      <c r="AC6850" s="42" t="str">
        <f>IF(B6850="","",VLOOKUP(B6850,[2]Formula!B:C,2,0))</f>
        <v/>
      </c>
      <c r="AD6850" s="43" t="str">
        <f t="shared" ref="AD6850:AD6913" si="645">IF(B6850="","",CONCATENATE(B6850,"_",E6850))</f>
        <v/>
      </c>
    </row>
    <row r="6851" spans="1:30" x14ac:dyDescent="0.25">
      <c r="A6851" s="64"/>
      <c r="B6851" s="64"/>
      <c r="C6851" s="66"/>
      <c r="D6851" s="67"/>
      <c r="E6851" s="64"/>
      <c r="F6851" s="64"/>
      <c r="G6851" s="37" t="str">
        <f>IF(E6851="","",IF(OR(E6851="Project Management",E6851="Project Support",E6851="Sprint Management",E6851="Sprint Support"),"NA",ROUND((((VLOOKUP(AD6851,[2]Formula!V:X,3,0)))-SUMIF(AD:AD,AD6851,H:H)),2)))</f>
        <v/>
      </c>
      <c r="H6851" s="71"/>
      <c r="I6851" s="72"/>
      <c r="J6851" s="72"/>
      <c r="K6851" s="38" t="str">
        <f>IF(E6851="","",IF(OR(E6851="Project Management",E6851="Project Support",E6851="Sprint Management",E6851="Sprint Support"),"NA",(((SUMIF(AD:AD,AD6851,H:H)/VLOOKUP(AD6851,[2]Formula!V:X,3,0))*VLOOKUP(AD6851,[2]Formula!V:X,2,0))*H6851)/SUMIF(AD:AD,AD6851,H:H)))</f>
        <v/>
      </c>
      <c r="L6851" s="38" t="str">
        <f t="shared" si="643"/>
        <v/>
      </c>
      <c r="M6851" s="38" t="str">
        <f t="shared" si="644"/>
        <v/>
      </c>
      <c r="N6851" s="38" t="str">
        <f t="shared" ref="N6851:N6914" si="646">IFERROR(((L6851-M6851)/M6851)*100,"")</f>
        <v/>
      </c>
      <c r="O6851" s="38" t="str">
        <f t="shared" si="642"/>
        <v/>
      </c>
      <c r="P6851" s="39" t="str">
        <f t="shared" ref="P6851:P6914" si="647">IF(O6851="","",1)</f>
        <v/>
      </c>
      <c r="AC6851" s="42" t="str">
        <f>IF(B6851="","",VLOOKUP(B6851,[2]Formula!B:C,2,0))</f>
        <v/>
      </c>
      <c r="AD6851" s="43" t="str">
        <f t="shared" si="645"/>
        <v/>
      </c>
    </row>
    <row r="6852" spans="1:30" x14ac:dyDescent="0.25">
      <c r="A6852" s="64"/>
      <c r="B6852" s="64"/>
      <c r="C6852" s="66"/>
      <c r="D6852" s="67"/>
      <c r="E6852" s="64"/>
      <c r="F6852" s="64"/>
      <c r="G6852" s="37" t="str">
        <f>IF(E6852="","",IF(OR(E6852="Project Management",E6852="Project Support",E6852="Sprint Management",E6852="Sprint Support"),"NA",ROUND((((VLOOKUP(AD6852,[2]Formula!V:X,3,0)))-SUMIF(AD:AD,AD6852,H:H)),2)))</f>
        <v/>
      </c>
      <c r="H6852" s="71"/>
      <c r="I6852" s="72"/>
      <c r="J6852" s="72"/>
      <c r="K6852" s="38" t="str">
        <f>IF(E6852="","",IF(OR(E6852="Project Management",E6852="Project Support",E6852="Sprint Management",E6852="Sprint Support"),"NA",(((SUMIF(AD:AD,AD6852,H:H)/VLOOKUP(AD6852,[2]Formula!V:X,3,0))*VLOOKUP(AD6852,[2]Formula!V:X,2,0))*H6852)/SUMIF(AD:AD,AD6852,H:H)))</f>
        <v/>
      </c>
      <c r="L6852" s="38" t="str">
        <f t="shared" si="643"/>
        <v/>
      </c>
      <c r="M6852" s="38" t="str">
        <f t="shared" si="644"/>
        <v/>
      </c>
      <c r="N6852" s="38" t="str">
        <f t="shared" si="646"/>
        <v/>
      </c>
      <c r="O6852" s="38" t="str">
        <f t="shared" si="642"/>
        <v/>
      </c>
      <c r="P6852" s="39" t="str">
        <f t="shared" si="647"/>
        <v/>
      </c>
      <c r="AC6852" s="42" t="str">
        <f>IF(B6852="","",VLOOKUP(B6852,[2]Formula!B:C,2,0))</f>
        <v/>
      </c>
      <c r="AD6852" s="43" t="str">
        <f t="shared" si="645"/>
        <v/>
      </c>
    </row>
    <row r="6853" spans="1:30" x14ac:dyDescent="0.25">
      <c r="A6853" s="64"/>
      <c r="B6853" s="64"/>
      <c r="C6853" s="66"/>
      <c r="D6853" s="67"/>
      <c r="E6853" s="64"/>
      <c r="F6853" s="64"/>
      <c r="G6853" s="37" t="str">
        <f>IF(E6853="","",IF(OR(E6853="Project Management",E6853="Project Support",E6853="Sprint Management",E6853="Sprint Support"),"NA",ROUND((((VLOOKUP(AD6853,[2]Formula!V:X,3,0)))-SUMIF(AD:AD,AD6853,H:H)),2)))</f>
        <v/>
      </c>
      <c r="H6853" s="71"/>
      <c r="I6853" s="72"/>
      <c r="J6853" s="72"/>
      <c r="K6853" s="38" t="str">
        <f>IF(E6853="","",IF(OR(E6853="Project Management",E6853="Project Support",E6853="Sprint Management",E6853="Sprint Support"),"NA",(((SUMIF(AD:AD,AD6853,H:H)/VLOOKUP(AD6853,[2]Formula!V:X,3,0))*VLOOKUP(AD6853,[2]Formula!V:X,2,0))*H6853)/SUMIF(AD:AD,AD6853,H:H)))</f>
        <v/>
      </c>
      <c r="L6853" s="38" t="str">
        <f t="shared" si="643"/>
        <v/>
      </c>
      <c r="M6853" s="38" t="str">
        <f t="shared" si="644"/>
        <v/>
      </c>
      <c r="N6853" s="38" t="str">
        <f t="shared" si="646"/>
        <v/>
      </c>
      <c r="O6853" s="38" t="str">
        <f t="shared" si="642"/>
        <v/>
      </c>
      <c r="P6853" s="39" t="str">
        <f t="shared" si="647"/>
        <v/>
      </c>
      <c r="AC6853" s="42" t="str">
        <f>IF(B6853="","",VLOOKUP(B6853,[2]Formula!B:C,2,0))</f>
        <v/>
      </c>
      <c r="AD6853" s="43" t="str">
        <f t="shared" si="645"/>
        <v/>
      </c>
    </row>
    <row r="6854" spans="1:30" x14ac:dyDescent="0.25">
      <c r="A6854" s="64"/>
      <c r="B6854" s="64"/>
      <c r="C6854" s="66"/>
      <c r="D6854" s="67"/>
      <c r="E6854" s="64"/>
      <c r="F6854" s="64"/>
      <c r="G6854" s="37" t="str">
        <f>IF(E6854="","",IF(OR(E6854="Project Management",E6854="Project Support",E6854="Sprint Management",E6854="Sprint Support"),"NA",ROUND((((VLOOKUP(AD6854,[2]Formula!V:X,3,0)))-SUMIF(AD:AD,AD6854,H:H)),2)))</f>
        <v/>
      </c>
      <c r="H6854" s="71"/>
      <c r="I6854" s="72"/>
      <c r="J6854" s="72"/>
      <c r="K6854" s="38" t="str">
        <f>IF(E6854="","",IF(OR(E6854="Project Management",E6854="Project Support",E6854="Sprint Management",E6854="Sprint Support"),"NA",(((SUMIF(AD:AD,AD6854,H:H)/VLOOKUP(AD6854,[2]Formula!V:X,3,0))*VLOOKUP(AD6854,[2]Formula!V:X,2,0))*H6854)/SUMIF(AD:AD,AD6854,H:H)))</f>
        <v/>
      </c>
      <c r="L6854" s="38" t="str">
        <f t="shared" si="643"/>
        <v/>
      </c>
      <c r="M6854" s="38" t="str">
        <f t="shared" si="644"/>
        <v/>
      </c>
      <c r="N6854" s="38" t="str">
        <f t="shared" si="646"/>
        <v/>
      </c>
      <c r="O6854" s="38" t="str">
        <f t="shared" si="642"/>
        <v/>
      </c>
      <c r="P6854" s="39" t="str">
        <f t="shared" si="647"/>
        <v/>
      </c>
      <c r="AC6854" s="42" t="str">
        <f>IF(B6854="","",VLOOKUP(B6854,[2]Formula!B:C,2,0))</f>
        <v/>
      </c>
      <c r="AD6854" s="43" t="str">
        <f t="shared" si="645"/>
        <v/>
      </c>
    </row>
    <row r="6855" spans="1:30" x14ac:dyDescent="0.25">
      <c r="A6855" s="64"/>
      <c r="B6855" s="64"/>
      <c r="C6855" s="66"/>
      <c r="D6855" s="67"/>
      <c r="E6855" s="64"/>
      <c r="F6855" s="64"/>
      <c r="G6855" s="37" t="str">
        <f>IF(E6855="","",IF(OR(E6855="Project Management",E6855="Project Support",E6855="Sprint Management",E6855="Sprint Support"),"NA",ROUND((((VLOOKUP(AD6855,[2]Formula!V:X,3,0)))-SUMIF(AD:AD,AD6855,H:H)),2)))</f>
        <v/>
      </c>
      <c r="H6855" s="71"/>
      <c r="I6855" s="72"/>
      <c r="J6855" s="72"/>
      <c r="K6855" s="38" t="str">
        <f>IF(E6855="","",IF(OR(E6855="Project Management",E6855="Project Support",E6855="Sprint Management",E6855="Sprint Support"),"NA",(((SUMIF(AD:AD,AD6855,H:H)/VLOOKUP(AD6855,[2]Formula!V:X,3,0))*VLOOKUP(AD6855,[2]Formula!V:X,2,0))*H6855)/SUMIF(AD:AD,AD6855,H:H)))</f>
        <v/>
      </c>
      <c r="L6855" s="38" t="str">
        <f t="shared" si="643"/>
        <v/>
      </c>
      <c r="M6855" s="38" t="str">
        <f t="shared" si="644"/>
        <v/>
      </c>
      <c r="N6855" s="38" t="str">
        <f t="shared" si="646"/>
        <v/>
      </c>
      <c r="O6855" s="38" t="str">
        <f t="shared" si="642"/>
        <v/>
      </c>
      <c r="P6855" s="39" t="str">
        <f t="shared" si="647"/>
        <v/>
      </c>
      <c r="AC6855" s="42" t="str">
        <f>IF(B6855="","",VLOOKUP(B6855,[2]Formula!B:C,2,0))</f>
        <v/>
      </c>
      <c r="AD6855" s="43" t="str">
        <f t="shared" si="645"/>
        <v/>
      </c>
    </row>
    <row r="6856" spans="1:30" x14ac:dyDescent="0.25">
      <c r="A6856" s="64"/>
      <c r="B6856" s="64"/>
      <c r="C6856" s="66"/>
      <c r="D6856" s="67"/>
      <c r="E6856" s="64"/>
      <c r="F6856" s="64"/>
      <c r="G6856" s="37" t="str">
        <f>IF(E6856="","",IF(OR(E6856="Project Management",E6856="Project Support",E6856="Sprint Management",E6856="Sprint Support"),"NA",ROUND((((VLOOKUP(AD6856,[2]Formula!V:X,3,0)))-SUMIF(AD:AD,AD6856,H:H)),2)))</f>
        <v/>
      </c>
      <c r="H6856" s="71"/>
      <c r="I6856" s="72"/>
      <c r="J6856" s="72"/>
      <c r="K6856" s="38" t="str">
        <f>IF(E6856="","",IF(OR(E6856="Project Management",E6856="Project Support",E6856="Sprint Management",E6856="Sprint Support"),"NA",(((SUMIF(AD:AD,AD6856,H:H)/VLOOKUP(AD6856,[2]Formula!V:X,3,0))*VLOOKUP(AD6856,[2]Formula!V:X,2,0))*H6856)/SUMIF(AD:AD,AD6856,H:H)))</f>
        <v/>
      </c>
      <c r="L6856" s="38" t="str">
        <f t="shared" si="643"/>
        <v/>
      </c>
      <c r="M6856" s="38" t="str">
        <f t="shared" si="644"/>
        <v/>
      </c>
      <c r="N6856" s="38" t="str">
        <f t="shared" si="646"/>
        <v/>
      </c>
      <c r="O6856" s="38" t="str">
        <f t="shared" si="642"/>
        <v/>
      </c>
      <c r="P6856" s="39" t="str">
        <f t="shared" si="647"/>
        <v/>
      </c>
      <c r="AC6856" s="42" t="str">
        <f>IF(B6856="","",VLOOKUP(B6856,[2]Formula!B:C,2,0))</f>
        <v/>
      </c>
      <c r="AD6856" s="43" t="str">
        <f t="shared" si="645"/>
        <v/>
      </c>
    </row>
    <row r="6857" spans="1:30" x14ac:dyDescent="0.25">
      <c r="A6857" s="64"/>
      <c r="B6857" s="64"/>
      <c r="C6857" s="66"/>
      <c r="D6857" s="67"/>
      <c r="E6857" s="64"/>
      <c r="F6857" s="64"/>
      <c r="G6857" s="37" t="str">
        <f>IF(E6857="","",IF(OR(E6857="Project Management",E6857="Project Support",E6857="Sprint Management",E6857="Sprint Support"),"NA",ROUND((((VLOOKUP(AD6857,[2]Formula!V:X,3,0)))-SUMIF(AD:AD,AD6857,H:H)),2)))</f>
        <v/>
      </c>
      <c r="H6857" s="71"/>
      <c r="I6857" s="72"/>
      <c r="J6857" s="72"/>
      <c r="K6857" s="38" t="str">
        <f>IF(E6857="","",IF(OR(E6857="Project Management",E6857="Project Support",E6857="Sprint Management",E6857="Sprint Support"),"NA",(((SUMIF(AD:AD,AD6857,H:H)/VLOOKUP(AD6857,[2]Formula!V:X,3,0))*VLOOKUP(AD6857,[2]Formula!V:X,2,0))*H6857)/SUMIF(AD:AD,AD6857,H:H)))</f>
        <v/>
      </c>
      <c r="L6857" s="38" t="str">
        <f t="shared" si="643"/>
        <v/>
      </c>
      <c r="M6857" s="38" t="str">
        <f t="shared" si="644"/>
        <v/>
      </c>
      <c r="N6857" s="38" t="str">
        <f t="shared" si="646"/>
        <v/>
      </c>
      <c r="O6857" s="38" t="str">
        <f t="shared" si="642"/>
        <v/>
      </c>
      <c r="P6857" s="39" t="str">
        <f t="shared" si="647"/>
        <v/>
      </c>
      <c r="AC6857" s="42" t="str">
        <f>IF(B6857="","",VLOOKUP(B6857,[2]Formula!B:C,2,0))</f>
        <v/>
      </c>
      <c r="AD6857" s="43" t="str">
        <f t="shared" si="645"/>
        <v/>
      </c>
    </row>
    <row r="6858" spans="1:30" x14ac:dyDescent="0.25">
      <c r="A6858" s="64"/>
      <c r="B6858" s="64"/>
      <c r="C6858" s="66"/>
      <c r="D6858" s="67"/>
      <c r="E6858" s="64"/>
      <c r="F6858" s="64"/>
      <c r="G6858" s="37" t="str">
        <f>IF(E6858="","",IF(OR(E6858="Project Management",E6858="Project Support",E6858="Sprint Management",E6858="Sprint Support"),"NA",ROUND((((VLOOKUP(AD6858,[2]Formula!V:X,3,0)))-SUMIF(AD:AD,AD6858,H:H)),2)))</f>
        <v/>
      </c>
      <c r="H6858" s="71"/>
      <c r="I6858" s="72"/>
      <c r="J6858" s="72"/>
      <c r="K6858" s="38" t="str">
        <f>IF(E6858="","",IF(OR(E6858="Project Management",E6858="Project Support",E6858="Sprint Management",E6858="Sprint Support"),"NA",(((SUMIF(AD:AD,AD6858,H:H)/VLOOKUP(AD6858,[2]Formula!V:X,3,0))*VLOOKUP(AD6858,[2]Formula!V:X,2,0))*H6858)/SUMIF(AD:AD,AD6858,H:H)))</f>
        <v/>
      </c>
      <c r="L6858" s="38" t="str">
        <f t="shared" si="643"/>
        <v/>
      </c>
      <c r="M6858" s="38" t="str">
        <f t="shared" si="644"/>
        <v/>
      </c>
      <c r="N6858" s="38" t="str">
        <f t="shared" si="646"/>
        <v/>
      </c>
      <c r="O6858" s="38" t="str">
        <f t="shared" si="642"/>
        <v/>
      </c>
      <c r="P6858" s="39" t="str">
        <f t="shared" si="647"/>
        <v/>
      </c>
      <c r="AC6858" s="42" t="str">
        <f>IF(B6858="","",VLOOKUP(B6858,[2]Formula!B:C,2,0))</f>
        <v/>
      </c>
      <c r="AD6858" s="43" t="str">
        <f t="shared" si="645"/>
        <v/>
      </c>
    </row>
    <row r="6859" spans="1:30" x14ac:dyDescent="0.25">
      <c r="A6859" s="64"/>
      <c r="B6859" s="64"/>
      <c r="C6859" s="66"/>
      <c r="D6859" s="67"/>
      <c r="E6859" s="64"/>
      <c r="F6859" s="64"/>
      <c r="G6859" s="37" t="str">
        <f>IF(E6859="","",IF(OR(E6859="Project Management",E6859="Project Support",E6859="Sprint Management",E6859="Sprint Support"),"NA",ROUND((((VLOOKUP(AD6859,[2]Formula!V:X,3,0)))-SUMIF(AD:AD,AD6859,H:H)),2)))</f>
        <v/>
      </c>
      <c r="H6859" s="71"/>
      <c r="I6859" s="72"/>
      <c r="J6859" s="72"/>
      <c r="K6859" s="38" t="str">
        <f>IF(E6859="","",IF(OR(E6859="Project Management",E6859="Project Support",E6859="Sprint Management",E6859="Sprint Support"),"NA",(((SUMIF(AD:AD,AD6859,H:H)/VLOOKUP(AD6859,[2]Formula!V:X,3,0))*VLOOKUP(AD6859,[2]Formula!V:X,2,0))*H6859)/SUMIF(AD:AD,AD6859,H:H)))</f>
        <v/>
      </c>
      <c r="L6859" s="38" t="str">
        <f t="shared" si="643"/>
        <v/>
      </c>
      <c r="M6859" s="38" t="str">
        <f t="shared" si="644"/>
        <v/>
      </c>
      <c r="N6859" s="38" t="str">
        <f t="shared" si="646"/>
        <v/>
      </c>
      <c r="O6859" s="38" t="str">
        <f t="shared" si="642"/>
        <v/>
      </c>
      <c r="P6859" s="39" t="str">
        <f t="shared" si="647"/>
        <v/>
      </c>
      <c r="AC6859" s="42" t="str">
        <f>IF(B6859="","",VLOOKUP(B6859,[2]Formula!B:C,2,0))</f>
        <v/>
      </c>
      <c r="AD6859" s="43" t="str">
        <f t="shared" si="645"/>
        <v/>
      </c>
    </row>
    <row r="6860" spans="1:30" x14ac:dyDescent="0.25">
      <c r="A6860" s="64"/>
      <c r="B6860" s="64"/>
      <c r="C6860" s="66"/>
      <c r="D6860" s="67"/>
      <c r="E6860" s="64"/>
      <c r="F6860" s="64"/>
      <c r="G6860" s="37" t="str">
        <f>IF(E6860="","",IF(OR(E6860="Project Management",E6860="Project Support",E6860="Sprint Management",E6860="Sprint Support"),"NA",ROUND((((VLOOKUP(AD6860,[2]Formula!V:X,3,0)))-SUMIF(AD:AD,AD6860,H:H)),2)))</f>
        <v/>
      </c>
      <c r="H6860" s="71"/>
      <c r="I6860" s="72"/>
      <c r="J6860" s="72"/>
      <c r="K6860" s="38" t="str">
        <f>IF(E6860="","",IF(OR(E6860="Project Management",E6860="Project Support",E6860="Sprint Management",E6860="Sprint Support"),"NA",(((SUMIF(AD:AD,AD6860,H:H)/VLOOKUP(AD6860,[2]Formula!V:X,3,0))*VLOOKUP(AD6860,[2]Formula!V:X,2,0))*H6860)/SUMIF(AD:AD,AD6860,H:H)))</f>
        <v/>
      </c>
      <c r="L6860" s="38" t="str">
        <f t="shared" si="643"/>
        <v/>
      </c>
      <c r="M6860" s="38" t="str">
        <f t="shared" si="644"/>
        <v/>
      </c>
      <c r="N6860" s="38" t="str">
        <f t="shared" si="646"/>
        <v/>
      </c>
      <c r="O6860" s="38" t="str">
        <f t="shared" si="642"/>
        <v/>
      </c>
      <c r="P6860" s="39" t="str">
        <f t="shared" si="647"/>
        <v/>
      </c>
      <c r="AC6860" s="42" t="str">
        <f>IF(B6860="","",VLOOKUP(B6860,[2]Formula!B:C,2,0))</f>
        <v/>
      </c>
      <c r="AD6860" s="43" t="str">
        <f t="shared" si="645"/>
        <v/>
      </c>
    </row>
    <row r="6861" spans="1:30" x14ac:dyDescent="0.25">
      <c r="A6861" s="64"/>
      <c r="B6861" s="64"/>
      <c r="C6861" s="66"/>
      <c r="D6861" s="67"/>
      <c r="E6861" s="64"/>
      <c r="F6861" s="64"/>
      <c r="G6861" s="37" t="str">
        <f>IF(E6861="","",IF(OR(E6861="Project Management",E6861="Project Support",E6861="Sprint Management",E6861="Sprint Support"),"NA",ROUND((((VLOOKUP(AD6861,[2]Formula!V:X,3,0)))-SUMIF(AD:AD,AD6861,H:H)),2)))</f>
        <v/>
      </c>
      <c r="H6861" s="71"/>
      <c r="I6861" s="72"/>
      <c r="J6861" s="72"/>
      <c r="K6861" s="38" t="str">
        <f>IF(E6861="","",IF(OR(E6861="Project Management",E6861="Project Support",E6861="Sprint Management",E6861="Sprint Support"),"NA",(((SUMIF(AD:AD,AD6861,H:H)/VLOOKUP(AD6861,[2]Formula!V:X,3,0))*VLOOKUP(AD6861,[2]Formula!V:X,2,0))*H6861)/SUMIF(AD:AD,AD6861,H:H)))</f>
        <v/>
      </c>
      <c r="L6861" s="38" t="str">
        <f t="shared" si="643"/>
        <v/>
      </c>
      <c r="M6861" s="38" t="str">
        <f t="shared" si="644"/>
        <v/>
      </c>
      <c r="N6861" s="38" t="str">
        <f t="shared" si="646"/>
        <v/>
      </c>
      <c r="O6861" s="38" t="str">
        <f t="shared" si="642"/>
        <v/>
      </c>
      <c r="P6861" s="39" t="str">
        <f t="shared" si="647"/>
        <v/>
      </c>
      <c r="AC6861" s="42" t="str">
        <f>IF(B6861="","",VLOOKUP(B6861,[2]Formula!B:C,2,0))</f>
        <v/>
      </c>
      <c r="AD6861" s="43" t="str">
        <f t="shared" si="645"/>
        <v/>
      </c>
    </row>
    <row r="6862" spans="1:30" x14ac:dyDescent="0.25">
      <c r="A6862" s="64"/>
      <c r="B6862" s="64"/>
      <c r="C6862" s="66"/>
      <c r="D6862" s="67"/>
      <c r="E6862" s="64"/>
      <c r="F6862" s="64"/>
      <c r="G6862" s="37" t="str">
        <f>IF(E6862="","",IF(OR(E6862="Project Management",E6862="Project Support",E6862="Sprint Management",E6862="Sprint Support"),"NA",ROUND((((VLOOKUP(AD6862,[2]Formula!V:X,3,0)))-SUMIF(AD:AD,AD6862,H:H)),2)))</f>
        <v/>
      </c>
      <c r="H6862" s="71"/>
      <c r="I6862" s="72"/>
      <c r="J6862" s="72"/>
      <c r="K6862" s="38" t="str">
        <f>IF(E6862="","",IF(OR(E6862="Project Management",E6862="Project Support",E6862="Sprint Management",E6862="Sprint Support"),"NA",(((SUMIF(AD:AD,AD6862,H:H)/VLOOKUP(AD6862,[2]Formula!V:X,3,0))*VLOOKUP(AD6862,[2]Formula!V:X,2,0))*H6862)/SUMIF(AD:AD,AD6862,H:H)))</f>
        <v/>
      </c>
      <c r="L6862" s="38" t="str">
        <f t="shared" si="643"/>
        <v/>
      </c>
      <c r="M6862" s="38" t="str">
        <f t="shared" si="644"/>
        <v/>
      </c>
      <c r="N6862" s="38" t="str">
        <f t="shared" si="646"/>
        <v/>
      </c>
      <c r="O6862" s="38" t="str">
        <f t="shared" si="642"/>
        <v/>
      </c>
      <c r="P6862" s="39" t="str">
        <f t="shared" si="647"/>
        <v/>
      </c>
      <c r="AC6862" s="42" t="str">
        <f>IF(B6862="","",VLOOKUP(B6862,[2]Formula!B:C,2,0))</f>
        <v/>
      </c>
      <c r="AD6862" s="43" t="str">
        <f t="shared" si="645"/>
        <v/>
      </c>
    </row>
    <row r="6863" spans="1:30" x14ac:dyDescent="0.25">
      <c r="A6863" s="64"/>
      <c r="B6863" s="64"/>
      <c r="C6863" s="66"/>
      <c r="D6863" s="67"/>
      <c r="E6863" s="64"/>
      <c r="F6863" s="64"/>
      <c r="G6863" s="37" t="str">
        <f>IF(E6863="","",IF(OR(E6863="Project Management",E6863="Project Support",E6863="Sprint Management",E6863="Sprint Support"),"NA",ROUND((((VLOOKUP(AD6863,[2]Formula!V:X,3,0)))-SUMIF(AD:AD,AD6863,H:H)),2)))</f>
        <v/>
      </c>
      <c r="H6863" s="71"/>
      <c r="I6863" s="72"/>
      <c r="J6863" s="72"/>
      <c r="K6863" s="38" t="str">
        <f>IF(E6863="","",IF(OR(E6863="Project Management",E6863="Project Support",E6863="Sprint Management",E6863="Sprint Support"),"NA",(((SUMIF(AD:AD,AD6863,H:H)/VLOOKUP(AD6863,[2]Formula!V:X,3,0))*VLOOKUP(AD6863,[2]Formula!V:X,2,0))*H6863)/SUMIF(AD:AD,AD6863,H:H)))</f>
        <v/>
      </c>
      <c r="L6863" s="38" t="str">
        <f t="shared" si="643"/>
        <v/>
      </c>
      <c r="M6863" s="38" t="str">
        <f t="shared" si="644"/>
        <v/>
      </c>
      <c r="N6863" s="38" t="str">
        <f t="shared" si="646"/>
        <v/>
      </c>
      <c r="O6863" s="38" t="str">
        <f t="shared" si="642"/>
        <v/>
      </c>
      <c r="P6863" s="39" t="str">
        <f t="shared" si="647"/>
        <v/>
      </c>
      <c r="AC6863" s="42" t="str">
        <f>IF(B6863="","",VLOOKUP(B6863,[2]Formula!B:C,2,0))</f>
        <v/>
      </c>
      <c r="AD6863" s="43" t="str">
        <f t="shared" si="645"/>
        <v/>
      </c>
    </row>
    <row r="6864" spans="1:30" x14ac:dyDescent="0.25">
      <c r="A6864" s="64"/>
      <c r="B6864" s="64"/>
      <c r="C6864" s="66"/>
      <c r="D6864" s="67"/>
      <c r="E6864" s="64"/>
      <c r="F6864" s="64"/>
      <c r="G6864" s="37" t="str">
        <f>IF(E6864="","",IF(OR(E6864="Project Management",E6864="Project Support",E6864="Sprint Management",E6864="Sprint Support"),"NA",ROUND((((VLOOKUP(AD6864,[2]Formula!V:X,3,0)))-SUMIF(AD:AD,AD6864,H:H)),2)))</f>
        <v/>
      </c>
      <c r="H6864" s="71"/>
      <c r="I6864" s="72"/>
      <c r="J6864" s="72"/>
      <c r="K6864" s="38" t="str">
        <f>IF(E6864="","",IF(OR(E6864="Project Management",E6864="Project Support",E6864="Sprint Management",E6864="Sprint Support"),"NA",(((SUMIF(AD:AD,AD6864,H:H)/VLOOKUP(AD6864,[2]Formula!V:X,3,0))*VLOOKUP(AD6864,[2]Formula!V:X,2,0))*H6864)/SUMIF(AD:AD,AD6864,H:H)))</f>
        <v/>
      </c>
      <c r="L6864" s="38" t="str">
        <f t="shared" si="643"/>
        <v/>
      </c>
      <c r="M6864" s="38" t="str">
        <f t="shared" si="644"/>
        <v/>
      </c>
      <c r="N6864" s="38" t="str">
        <f t="shared" si="646"/>
        <v/>
      </c>
      <c r="O6864" s="38" t="str">
        <f t="shared" si="642"/>
        <v/>
      </c>
      <c r="P6864" s="39" t="str">
        <f t="shared" si="647"/>
        <v/>
      </c>
      <c r="AC6864" s="42" t="str">
        <f>IF(B6864="","",VLOOKUP(B6864,[2]Formula!B:C,2,0))</f>
        <v/>
      </c>
      <c r="AD6864" s="43" t="str">
        <f t="shared" si="645"/>
        <v/>
      </c>
    </row>
    <row r="6865" spans="1:30" x14ac:dyDescent="0.25">
      <c r="A6865" s="64"/>
      <c r="B6865" s="64"/>
      <c r="C6865" s="66"/>
      <c r="D6865" s="67"/>
      <c r="E6865" s="64"/>
      <c r="F6865" s="64"/>
      <c r="G6865" s="37" t="str">
        <f>IF(E6865="","",IF(OR(E6865="Project Management",E6865="Project Support",E6865="Sprint Management",E6865="Sprint Support"),"NA",ROUND((((VLOOKUP(AD6865,[2]Formula!V:X,3,0)))-SUMIF(AD:AD,AD6865,H:H)),2)))</f>
        <v/>
      </c>
      <c r="H6865" s="71"/>
      <c r="I6865" s="72"/>
      <c r="J6865" s="72"/>
      <c r="K6865" s="38" t="str">
        <f>IF(E6865="","",IF(OR(E6865="Project Management",E6865="Project Support",E6865="Sprint Management",E6865="Sprint Support"),"NA",(((SUMIF(AD:AD,AD6865,H:H)/VLOOKUP(AD6865,[2]Formula!V:X,3,0))*VLOOKUP(AD6865,[2]Formula!V:X,2,0))*H6865)/SUMIF(AD:AD,AD6865,H:H)))</f>
        <v/>
      </c>
      <c r="L6865" s="38" t="str">
        <f t="shared" si="643"/>
        <v/>
      </c>
      <c r="M6865" s="38" t="str">
        <f t="shared" si="644"/>
        <v/>
      </c>
      <c r="N6865" s="38" t="str">
        <f t="shared" si="646"/>
        <v/>
      </c>
      <c r="O6865" s="38" t="str">
        <f t="shared" si="642"/>
        <v/>
      </c>
      <c r="P6865" s="39" t="str">
        <f t="shared" si="647"/>
        <v/>
      </c>
      <c r="AC6865" s="42" t="str">
        <f>IF(B6865="","",VLOOKUP(B6865,[2]Formula!B:C,2,0))</f>
        <v/>
      </c>
      <c r="AD6865" s="43" t="str">
        <f t="shared" si="645"/>
        <v/>
      </c>
    </row>
    <row r="6866" spans="1:30" x14ac:dyDescent="0.25">
      <c r="A6866" s="64"/>
      <c r="B6866" s="64"/>
      <c r="C6866" s="66"/>
      <c r="D6866" s="67"/>
      <c r="E6866" s="64"/>
      <c r="F6866" s="64"/>
      <c r="G6866" s="37" t="str">
        <f>IF(E6866="","",IF(OR(E6866="Project Management",E6866="Project Support",E6866="Sprint Management",E6866="Sprint Support"),"NA",ROUND((((VLOOKUP(AD6866,[2]Formula!V:X,3,0)))-SUMIF(AD:AD,AD6866,H:H)),2)))</f>
        <v/>
      </c>
      <c r="H6866" s="71"/>
      <c r="I6866" s="72"/>
      <c r="J6866" s="72"/>
      <c r="K6866" s="38" t="str">
        <f>IF(E6866="","",IF(OR(E6866="Project Management",E6866="Project Support",E6866="Sprint Management",E6866="Sprint Support"),"NA",(((SUMIF(AD:AD,AD6866,H:H)/VLOOKUP(AD6866,[2]Formula!V:X,3,0))*VLOOKUP(AD6866,[2]Formula!V:X,2,0))*H6866)/SUMIF(AD:AD,AD6866,H:H)))</f>
        <v/>
      </c>
      <c r="L6866" s="38" t="str">
        <f t="shared" si="643"/>
        <v/>
      </c>
      <c r="M6866" s="38" t="str">
        <f t="shared" si="644"/>
        <v/>
      </c>
      <c r="N6866" s="38" t="str">
        <f t="shared" si="646"/>
        <v/>
      </c>
      <c r="O6866" s="38" t="str">
        <f t="shared" si="642"/>
        <v/>
      </c>
      <c r="P6866" s="39" t="str">
        <f t="shared" si="647"/>
        <v/>
      </c>
      <c r="AC6866" s="42" t="str">
        <f>IF(B6866="","",VLOOKUP(B6866,[2]Formula!B:C,2,0))</f>
        <v/>
      </c>
      <c r="AD6866" s="43" t="str">
        <f t="shared" si="645"/>
        <v/>
      </c>
    </row>
    <row r="6867" spans="1:30" x14ac:dyDescent="0.25">
      <c r="A6867" s="64"/>
      <c r="B6867" s="64"/>
      <c r="C6867" s="66"/>
      <c r="D6867" s="67"/>
      <c r="E6867" s="64"/>
      <c r="F6867" s="64"/>
      <c r="G6867" s="37" t="str">
        <f>IF(E6867="","",IF(OR(E6867="Project Management",E6867="Project Support",E6867="Sprint Management",E6867="Sprint Support"),"NA",ROUND((((VLOOKUP(AD6867,[2]Formula!V:X,3,0)))-SUMIF(AD:AD,AD6867,H:H)),2)))</f>
        <v/>
      </c>
      <c r="H6867" s="71"/>
      <c r="I6867" s="72"/>
      <c r="J6867" s="72"/>
      <c r="K6867" s="38" t="str">
        <f>IF(E6867="","",IF(OR(E6867="Project Management",E6867="Project Support",E6867="Sprint Management",E6867="Sprint Support"),"NA",(((SUMIF(AD:AD,AD6867,H:H)/VLOOKUP(AD6867,[2]Formula!V:X,3,0))*VLOOKUP(AD6867,[2]Formula!V:X,2,0))*H6867)/SUMIF(AD:AD,AD6867,H:H)))</f>
        <v/>
      </c>
      <c r="L6867" s="38" t="str">
        <f t="shared" si="643"/>
        <v/>
      </c>
      <c r="M6867" s="38" t="str">
        <f t="shared" si="644"/>
        <v/>
      </c>
      <c r="N6867" s="38" t="str">
        <f t="shared" si="646"/>
        <v/>
      </c>
      <c r="O6867" s="38" t="str">
        <f t="shared" si="642"/>
        <v/>
      </c>
      <c r="P6867" s="39" t="str">
        <f t="shared" si="647"/>
        <v/>
      </c>
      <c r="AC6867" s="42" t="str">
        <f>IF(B6867="","",VLOOKUP(B6867,[2]Formula!B:C,2,0))</f>
        <v/>
      </c>
      <c r="AD6867" s="43" t="str">
        <f t="shared" si="645"/>
        <v/>
      </c>
    </row>
    <row r="6868" spans="1:30" x14ac:dyDescent="0.25">
      <c r="A6868" s="64"/>
      <c r="B6868" s="64"/>
      <c r="C6868" s="66"/>
      <c r="D6868" s="67"/>
      <c r="E6868" s="64"/>
      <c r="F6868" s="64"/>
      <c r="G6868" s="37" t="str">
        <f>IF(E6868="","",IF(OR(E6868="Project Management",E6868="Project Support",E6868="Sprint Management",E6868="Sprint Support"),"NA",ROUND((((VLOOKUP(AD6868,[2]Formula!V:X,3,0)))-SUMIF(AD:AD,AD6868,H:H)),2)))</f>
        <v/>
      </c>
      <c r="H6868" s="71"/>
      <c r="I6868" s="72"/>
      <c r="J6868" s="72"/>
      <c r="K6868" s="38" t="str">
        <f>IF(E6868="","",IF(OR(E6868="Project Management",E6868="Project Support",E6868="Sprint Management",E6868="Sprint Support"),"NA",(((SUMIF(AD:AD,AD6868,H:H)/VLOOKUP(AD6868,[2]Formula!V:X,3,0))*VLOOKUP(AD6868,[2]Formula!V:X,2,0))*H6868)/SUMIF(AD:AD,AD6868,H:H)))</f>
        <v/>
      </c>
      <c r="L6868" s="38" t="str">
        <f t="shared" si="643"/>
        <v/>
      </c>
      <c r="M6868" s="38" t="str">
        <f t="shared" si="644"/>
        <v/>
      </c>
      <c r="N6868" s="38" t="str">
        <f t="shared" si="646"/>
        <v/>
      </c>
      <c r="O6868" s="38" t="str">
        <f t="shared" si="642"/>
        <v/>
      </c>
      <c r="P6868" s="39" t="str">
        <f t="shared" si="647"/>
        <v/>
      </c>
      <c r="AC6868" s="42" t="str">
        <f>IF(B6868="","",VLOOKUP(B6868,[2]Formula!B:C,2,0))</f>
        <v/>
      </c>
      <c r="AD6868" s="43" t="str">
        <f t="shared" si="645"/>
        <v/>
      </c>
    </row>
    <row r="6869" spans="1:30" x14ac:dyDescent="0.25">
      <c r="A6869" s="64"/>
      <c r="B6869" s="64"/>
      <c r="C6869" s="66"/>
      <c r="D6869" s="67"/>
      <c r="E6869" s="64"/>
      <c r="F6869" s="64"/>
      <c r="G6869" s="37" t="str">
        <f>IF(E6869="","",IF(OR(E6869="Project Management",E6869="Project Support",E6869="Sprint Management",E6869="Sprint Support"),"NA",ROUND((((VLOOKUP(AD6869,[2]Formula!V:X,3,0)))-SUMIF(AD:AD,AD6869,H:H)),2)))</f>
        <v/>
      </c>
      <c r="H6869" s="71"/>
      <c r="I6869" s="72"/>
      <c r="J6869" s="72"/>
      <c r="K6869" s="38" t="str">
        <f>IF(E6869="","",IF(OR(E6869="Project Management",E6869="Project Support",E6869="Sprint Management",E6869="Sprint Support"),"NA",(((SUMIF(AD:AD,AD6869,H:H)/VLOOKUP(AD6869,[2]Formula!V:X,3,0))*VLOOKUP(AD6869,[2]Formula!V:X,2,0))*H6869)/SUMIF(AD:AD,AD6869,H:H)))</f>
        <v/>
      </c>
      <c r="L6869" s="38" t="str">
        <f t="shared" si="643"/>
        <v/>
      </c>
      <c r="M6869" s="38" t="str">
        <f t="shared" si="644"/>
        <v/>
      </c>
      <c r="N6869" s="38" t="str">
        <f t="shared" si="646"/>
        <v/>
      </c>
      <c r="O6869" s="38" t="str">
        <f t="shared" si="642"/>
        <v/>
      </c>
      <c r="P6869" s="39" t="str">
        <f t="shared" si="647"/>
        <v/>
      </c>
      <c r="AC6869" s="42" t="str">
        <f>IF(B6869="","",VLOOKUP(B6869,[2]Formula!B:C,2,0))</f>
        <v/>
      </c>
      <c r="AD6869" s="43" t="str">
        <f t="shared" si="645"/>
        <v/>
      </c>
    </row>
    <row r="6870" spans="1:30" x14ac:dyDescent="0.25">
      <c r="A6870" s="64"/>
      <c r="B6870" s="64"/>
      <c r="C6870" s="66"/>
      <c r="D6870" s="67"/>
      <c r="E6870" s="64"/>
      <c r="F6870" s="64"/>
      <c r="G6870" s="37" t="str">
        <f>IF(E6870="","",IF(OR(E6870="Project Management",E6870="Project Support",E6870="Sprint Management",E6870="Sprint Support"),"NA",ROUND((((VLOOKUP(AD6870,[2]Formula!V:X,3,0)))-SUMIF(AD:AD,AD6870,H:H)),2)))</f>
        <v/>
      </c>
      <c r="H6870" s="71"/>
      <c r="I6870" s="72"/>
      <c r="J6870" s="72"/>
      <c r="K6870" s="38" t="str">
        <f>IF(E6870="","",IF(OR(E6870="Project Management",E6870="Project Support",E6870="Sprint Management",E6870="Sprint Support"),"NA",(((SUMIF(AD:AD,AD6870,H:H)/VLOOKUP(AD6870,[2]Formula!V:X,3,0))*VLOOKUP(AD6870,[2]Formula!V:X,2,0))*H6870)/SUMIF(AD:AD,AD6870,H:H)))</f>
        <v/>
      </c>
      <c r="L6870" s="38" t="str">
        <f t="shared" si="643"/>
        <v/>
      </c>
      <c r="M6870" s="38" t="str">
        <f t="shared" si="644"/>
        <v/>
      </c>
      <c r="N6870" s="38" t="str">
        <f t="shared" si="646"/>
        <v/>
      </c>
      <c r="O6870" s="38" t="str">
        <f t="shared" si="642"/>
        <v/>
      </c>
      <c r="P6870" s="39" t="str">
        <f t="shared" si="647"/>
        <v/>
      </c>
      <c r="AC6870" s="42" t="str">
        <f>IF(B6870="","",VLOOKUP(B6870,[2]Formula!B:C,2,0))</f>
        <v/>
      </c>
      <c r="AD6870" s="43" t="str">
        <f t="shared" si="645"/>
        <v/>
      </c>
    </row>
    <row r="6871" spans="1:30" x14ac:dyDescent="0.25">
      <c r="A6871" s="64"/>
      <c r="B6871" s="64"/>
      <c r="C6871" s="66"/>
      <c r="D6871" s="67"/>
      <c r="E6871" s="64"/>
      <c r="F6871" s="64"/>
      <c r="G6871" s="37" t="str">
        <f>IF(E6871="","",IF(OR(E6871="Project Management",E6871="Project Support",E6871="Sprint Management",E6871="Sprint Support"),"NA",ROUND((((VLOOKUP(AD6871,[2]Formula!V:X,3,0)))-SUMIF(AD:AD,AD6871,H:H)),2)))</f>
        <v/>
      </c>
      <c r="H6871" s="71"/>
      <c r="I6871" s="72"/>
      <c r="J6871" s="72"/>
      <c r="K6871" s="38" t="str">
        <f>IF(E6871="","",IF(OR(E6871="Project Management",E6871="Project Support",E6871="Sprint Management",E6871="Sprint Support"),"NA",(((SUMIF(AD:AD,AD6871,H:H)/VLOOKUP(AD6871,[2]Formula!V:X,3,0))*VLOOKUP(AD6871,[2]Formula!V:X,2,0))*H6871)/SUMIF(AD:AD,AD6871,H:H)))</f>
        <v/>
      </c>
      <c r="L6871" s="38" t="str">
        <f t="shared" si="643"/>
        <v/>
      </c>
      <c r="M6871" s="38" t="str">
        <f t="shared" si="644"/>
        <v/>
      </c>
      <c r="N6871" s="38" t="str">
        <f t="shared" si="646"/>
        <v/>
      </c>
      <c r="O6871" s="38" t="str">
        <f t="shared" si="642"/>
        <v/>
      </c>
      <c r="P6871" s="39" t="str">
        <f t="shared" si="647"/>
        <v/>
      </c>
      <c r="AC6871" s="42" t="str">
        <f>IF(B6871="","",VLOOKUP(B6871,[2]Formula!B:C,2,0))</f>
        <v/>
      </c>
      <c r="AD6871" s="43" t="str">
        <f t="shared" si="645"/>
        <v/>
      </c>
    </row>
    <row r="6872" spans="1:30" x14ac:dyDescent="0.25">
      <c r="A6872" s="64"/>
      <c r="B6872" s="64"/>
      <c r="C6872" s="66"/>
      <c r="D6872" s="67"/>
      <c r="E6872" s="64"/>
      <c r="F6872" s="64"/>
      <c r="G6872" s="37" t="str">
        <f>IF(E6872="","",IF(OR(E6872="Project Management",E6872="Project Support",E6872="Sprint Management",E6872="Sprint Support"),"NA",ROUND((((VLOOKUP(AD6872,[2]Formula!V:X,3,0)))-SUMIF(AD:AD,AD6872,H:H)),2)))</f>
        <v/>
      </c>
      <c r="H6872" s="71"/>
      <c r="I6872" s="72"/>
      <c r="J6872" s="72"/>
      <c r="K6872" s="38" t="str">
        <f>IF(E6872="","",IF(OR(E6872="Project Management",E6872="Project Support",E6872="Sprint Management",E6872="Sprint Support"),"NA",(((SUMIF(AD:AD,AD6872,H:H)/VLOOKUP(AD6872,[2]Formula!V:X,3,0))*VLOOKUP(AD6872,[2]Formula!V:X,2,0))*H6872)/SUMIF(AD:AD,AD6872,H:H)))</f>
        <v/>
      </c>
      <c r="L6872" s="38" t="str">
        <f t="shared" si="643"/>
        <v/>
      </c>
      <c r="M6872" s="38" t="str">
        <f t="shared" si="644"/>
        <v/>
      </c>
      <c r="N6872" s="38" t="str">
        <f t="shared" si="646"/>
        <v/>
      </c>
      <c r="O6872" s="38" t="str">
        <f t="shared" si="642"/>
        <v/>
      </c>
      <c r="P6872" s="39" t="str">
        <f t="shared" si="647"/>
        <v/>
      </c>
      <c r="AC6872" s="42" t="str">
        <f>IF(B6872="","",VLOOKUP(B6872,[2]Formula!B:C,2,0))</f>
        <v/>
      </c>
      <c r="AD6872" s="43" t="str">
        <f t="shared" si="645"/>
        <v/>
      </c>
    </row>
    <row r="6873" spans="1:30" x14ac:dyDescent="0.25">
      <c r="A6873" s="64"/>
      <c r="B6873" s="64"/>
      <c r="C6873" s="66"/>
      <c r="D6873" s="67"/>
      <c r="E6873" s="64"/>
      <c r="F6873" s="64"/>
      <c r="G6873" s="37" t="str">
        <f>IF(E6873="","",IF(OR(E6873="Project Management",E6873="Project Support",E6873="Sprint Management",E6873="Sprint Support"),"NA",ROUND((((VLOOKUP(AD6873,[2]Formula!V:X,3,0)))-SUMIF(AD:AD,AD6873,H:H)),2)))</f>
        <v/>
      </c>
      <c r="H6873" s="71"/>
      <c r="I6873" s="72"/>
      <c r="J6873" s="72"/>
      <c r="K6873" s="38" t="str">
        <f>IF(E6873="","",IF(OR(E6873="Project Management",E6873="Project Support",E6873="Sprint Management",E6873="Sprint Support"),"NA",(((SUMIF(AD:AD,AD6873,H:H)/VLOOKUP(AD6873,[2]Formula!V:X,3,0))*VLOOKUP(AD6873,[2]Formula!V:X,2,0))*H6873)/SUMIF(AD:AD,AD6873,H:H)))</f>
        <v/>
      </c>
      <c r="L6873" s="38" t="str">
        <f t="shared" si="643"/>
        <v/>
      </c>
      <c r="M6873" s="38" t="str">
        <f t="shared" si="644"/>
        <v/>
      </c>
      <c r="N6873" s="38" t="str">
        <f t="shared" si="646"/>
        <v/>
      </c>
      <c r="O6873" s="38" t="str">
        <f t="shared" si="642"/>
        <v/>
      </c>
      <c r="P6873" s="39" t="str">
        <f t="shared" si="647"/>
        <v/>
      </c>
      <c r="AC6873" s="42" t="str">
        <f>IF(B6873="","",VLOOKUP(B6873,[2]Formula!B:C,2,0))</f>
        <v/>
      </c>
      <c r="AD6873" s="43" t="str">
        <f t="shared" si="645"/>
        <v/>
      </c>
    </row>
    <row r="6874" spans="1:30" x14ac:dyDescent="0.25">
      <c r="A6874" s="64"/>
      <c r="B6874" s="64"/>
      <c r="C6874" s="66"/>
      <c r="D6874" s="67"/>
      <c r="E6874" s="64"/>
      <c r="F6874" s="64"/>
      <c r="G6874" s="37" t="str">
        <f>IF(E6874="","",IF(OR(E6874="Project Management",E6874="Project Support",E6874="Sprint Management",E6874="Sprint Support"),"NA",ROUND((((VLOOKUP(AD6874,[2]Formula!V:X,3,0)))-SUMIF(AD:AD,AD6874,H:H)),2)))</f>
        <v/>
      </c>
      <c r="H6874" s="71"/>
      <c r="I6874" s="72"/>
      <c r="J6874" s="72"/>
      <c r="K6874" s="38" t="str">
        <f>IF(E6874="","",IF(OR(E6874="Project Management",E6874="Project Support",E6874="Sprint Management",E6874="Sprint Support"),"NA",(((SUMIF(AD:AD,AD6874,H:H)/VLOOKUP(AD6874,[2]Formula!V:X,3,0))*VLOOKUP(AD6874,[2]Formula!V:X,2,0))*H6874)/SUMIF(AD:AD,AD6874,H:H)))</f>
        <v/>
      </c>
      <c r="L6874" s="38" t="str">
        <f t="shared" si="643"/>
        <v/>
      </c>
      <c r="M6874" s="38" t="str">
        <f t="shared" si="644"/>
        <v/>
      </c>
      <c r="N6874" s="38" t="str">
        <f t="shared" si="646"/>
        <v/>
      </c>
      <c r="O6874" s="38" t="str">
        <f t="shared" si="642"/>
        <v/>
      </c>
      <c r="P6874" s="39" t="str">
        <f t="shared" si="647"/>
        <v/>
      </c>
      <c r="AC6874" s="42" t="str">
        <f>IF(B6874="","",VLOOKUP(B6874,[2]Formula!B:C,2,0))</f>
        <v/>
      </c>
      <c r="AD6874" s="43" t="str">
        <f t="shared" si="645"/>
        <v/>
      </c>
    </row>
    <row r="6875" spans="1:30" x14ac:dyDescent="0.25">
      <c r="A6875" s="64"/>
      <c r="B6875" s="64"/>
      <c r="C6875" s="66"/>
      <c r="D6875" s="67"/>
      <c r="E6875" s="64"/>
      <c r="F6875" s="64"/>
      <c r="G6875" s="37" t="str">
        <f>IF(E6875="","",IF(OR(E6875="Project Management",E6875="Project Support",E6875="Sprint Management",E6875="Sprint Support"),"NA",ROUND((((VLOOKUP(AD6875,[2]Formula!V:X,3,0)))-SUMIF(AD:AD,AD6875,H:H)),2)))</f>
        <v/>
      </c>
      <c r="H6875" s="71"/>
      <c r="I6875" s="72"/>
      <c r="J6875" s="72"/>
      <c r="K6875" s="38" t="str">
        <f>IF(E6875="","",IF(OR(E6875="Project Management",E6875="Project Support",E6875="Sprint Management",E6875="Sprint Support"),"NA",(((SUMIF(AD:AD,AD6875,H:H)/VLOOKUP(AD6875,[2]Formula!V:X,3,0))*VLOOKUP(AD6875,[2]Formula!V:X,2,0))*H6875)/SUMIF(AD:AD,AD6875,H:H)))</f>
        <v/>
      </c>
      <c r="L6875" s="38" t="str">
        <f t="shared" si="643"/>
        <v/>
      </c>
      <c r="M6875" s="38" t="str">
        <f t="shared" si="644"/>
        <v/>
      </c>
      <c r="N6875" s="38" t="str">
        <f t="shared" si="646"/>
        <v/>
      </c>
      <c r="O6875" s="38" t="str">
        <f t="shared" si="642"/>
        <v/>
      </c>
      <c r="P6875" s="39" t="str">
        <f t="shared" si="647"/>
        <v/>
      </c>
      <c r="AC6875" s="42" t="str">
        <f>IF(B6875="","",VLOOKUP(B6875,[2]Formula!B:C,2,0))</f>
        <v/>
      </c>
      <c r="AD6875" s="43" t="str">
        <f t="shared" si="645"/>
        <v/>
      </c>
    </row>
    <row r="6876" spans="1:30" x14ac:dyDescent="0.25">
      <c r="A6876" s="64"/>
      <c r="B6876" s="64"/>
      <c r="C6876" s="66"/>
      <c r="D6876" s="67"/>
      <c r="E6876" s="64"/>
      <c r="F6876" s="64"/>
      <c r="G6876" s="37" t="str">
        <f>IF(E6876="","",IF(OR(E6876="Project Management",E6876="Project Support",E6876="Sprint Management",E6876="Sprint Support"),"NA",ROUND((((VLOOKUP(AD6876,[2]Formula!V:X,3,0)))-SUMIF(AD:AD,AD6876,H:H)),2)))</f>
        <v/>
      </c>
      <c r="H6876" s="71"/>
      <c r="I6876" s="72"/>
      <c r="J6876" s="72"/>
      <c r="K6876" s="38" t="str">
        <f>IF(E6876="","",IF(OR(E6876="Project Management",E6876="Project Support",E6876="Sprint Management",E6876="Sprint Support"),"NA",(((SUMIF(AD:AD,AD6876,H:H)/VLOOKUP(AD6876,[2]Formula!V:X,3,0))*VLOOKUP(AD6876,[2]Formula!V:X,2,0))*H6876)/SUMIF(AD:AD,AD6876,H:H)))</f>
        <v/>
      </c>
      <c r="L6876" s="38" t="str">
        <f t="shared" si="643"/>
        <v/>
      </c>
      <c r="M6876" s="38" t="str">
        <f t="shared" si="644"/>
        <v/>
      </c>
      <c r="N6876" s="38" t="str">
        <f t="shared" si="646"/>
        <v/>
      </c>
      <c r="O6876" s="38" t="str">
        <f t="shared" si="642"/>
        <v/>
      </c>
      <c r="P6876" s="39" t="str">
        <f t="shared" si="647"/>
        <v/>
      </c>
      <c r="AC6876" s="42" t="str">
        <f>IF(B6876="","",VLOOKUP(B6876,[2]Formula!B:C,2,0))</f>
        <v/>
      </c>
      <c r="AD6876" s="43" t="str">
        <f t="shared" si="645"/>
        <v/>
      </c>
    </row>
    <row r="6877" spans="1:30" x14ac:dyDescent="0.25">
      <c r="A6877" s="64"/>
      <c r="B6877" s="64"/>
      <c r="C6877" s="66"/>
      <c r="D6877" s="67"/>
      <c r="E6877" s="64"/>
      <c r="F6877" s="64"/>
      <c r="G6877" s="37" t="str">
        <f>IF(E6877="","",IF(OR(E6877="Project Management",E6877="Project Support",E6877="Sprint Management",E6877="Sprint Support"),"NA",ROUND((((VLOOKUP(AD6877,[2]Formula!V:X,3,0)))-SUMIF(AD:AD,AD6877,H:H)),2)))</f>
        <v/>
      </c>
      <c r="H6877" s="71"/>
      <c r="I6877" s="72"/>
      <c r="J6877" s="72"/>
      <c r="K6877" s="38" t="str">
        <f>IF(E6877="","",IF(OR(E6877="Project Management",E6877="Project Support",E6877="Sprint Management",E6877="Sprint Support"),"NA",(((SUMIF(AD:AD,AD6877,H:H)/VLOOKUP(AD6877,[2]Formula!V:X,3,0))*VLOOKUP(AD6877,[2]Formula!V:X,2,0))*H6877)/SUMIF(AD:AD,AD6877,H:H)))</f>
        <v/>
      </c>
      <c r="L6877" s="38" t="str">
        <f t="shared" si="643"/>
        <v/>
      </c>
      <c r="M6877" s="38" t="str">
        <f t="shared" si="644"/>
        <v/>
      </c>
      <c r="N6877" s="38" t="str">
        <f t="shared" si="646"/>
        <v/>
      </c>
      <c r="O6877" s="38" t="str">
        <f t="shared" si="642"/>
        <v/>
      </c>
      <c r="P6877" s="39" t="str">
        <f t="shared" si="647"/>
        <v/>
      </c>
      <c r="AC6877" s="42" t="str">
        <f>IF(B6877="","",VLOOKUP(B6877,[2]Formula!B:C,2,0))</f>
        <v/>
      </c>
      <c r="AD6877" s="43" t="str">
        <f t="shared" si="645"/>
        <v/>
      </c>
    </row>
    <row r="6878" spans="1:30" x14ac:dyDescent="0.25">
      <c r="A6878" s="64"/>
      <c r="B6878" s="64"/>
      <c r="C6878" s="66"/>
      <c r="D6878" s="67"/>
      <c r="E6878" s="64"/>
      <c r="F6878" s="64"/>
      <c r="G6878" s="37" t="str">
        <f>IF(E6878="","",IF(OR(E6878="Project Management",E6878="Project Support",E6878="Sprint Management",E6878="Sprint Support"),"NA",ROUND((((VLOOKUP(AD6878,[2]Formula!V:X,3,0)))-SUMIF(AD:AD,AD6878,H:H)),2)))</f>
        <v/>
      </c>
      <c r="H6878" s="71"/>
      <c r="I6878" s="72"/>
      <c r="J6878" s="72"/>
      <c r="K6878" s="38" t="str">
        <f>IF(E6878="","",IF(OR(E6878="Project Management",E6878="Project Support",E6878="Sprint Management",E6878="Sprint Support"),"NA",(((SUMIF(AD:AD,AD6878,H:H)/VLOOKUP(AD6878,[2]Formula!V:X,3,0))*VLOOKUP(AD6878,[2]Formula!V:X,2,0))*H6878)/SUMIF(AD:AD,AD6878,H:H)))</f>
        <v/>
      </c>
      <c r="L6878" s="38" t="str">
        <f t="shared" si="643"/>
        <v/>
      </c>
      <c r="M6878" s="38" t="str">
        <f t="shared" si="644"/>
        <v/>
      </c>
      <c r="N6878" s="38" t="str">
        <f t="shared" si="646"/>
        <v/>
      </c>
      <c r="O6878" s="38" t="str">
        <f t="shared" si="642"/>
        <v/>
      </c>
      <c r="P6878" s="39" t="str">
        <f t="shared" si="647"/>
        <v/>
      </c>
      <c r="AC6878" s="42" t="str">
        <f>IF(B6878="","",VLOOKUP(B6878,[2]Formula!B:C,2,0))</f>
        <v/>
      </c>
      <c r="AD6878" s="43" t="str">
        <f t="shared" si="645"/>
        <v/>
      </c>
    </row>
    <row r="6879" spans="1:30" x14ac:dyDescent="0.25">
      <c r="A6879" s="64"/>
      <c r="B6879" s="64"/>
      <c r="C6879" s="66"/>
      <c r="D6879" s="67"/>
      <c r="E6879" s="64"/>
      <c r="F6879" s="64"/>
      <c r="G6879" s="37" t="str">
        <f>IF(E6879="","",IF(OR(E6879="Project Management",E6879="Project Support",E6879="Sprint Management",E6879="Sprint Support"),"NA",ROUND((((VLOOKUP(AD6879,[2]Formula!V:X,3,0)))-SUMIF(AD:AD,AD6879,H:H)),2)))</f>
        <v/>
      </c>
      <c r="H6879" s="71"/>
      <c r="I6879" s="72"/>
      <c r="J6879" s="72"/>
      <c r="K6879" s="38" t="str">
        <f>IF(E6879="","",IF(OR(E6879="Project Management",E6879="Project Support",E6879="Sprint Management",E6879="Sprint Support"),"NA",(((SUMIF(AD:AD,AD6879,H:H)/VLOOKUP(AD6879,[2]Formula!V:X,3,0))*VLOOKUP(AD6879,[2]Formula!V:X,2,0))*H6879)/SUMIF(AD:AD,AD6879,H:H)))</f>
        <v/>
      </c>
      <c r="L6879" s="38" t="str">
        <f t="shared" si="643"/>
        <v/>
      </c>
      <c r="M6879" s="38" t="str">
        <f t="shared" si="644"/>
        <v/>
      </c>
      <c r="N6879" s="38" t="str">
        <f t="shared" si="646"/>
        <v/>
      </c>
      <c r="O6879" s="38" t="str">
        <f t="shared" si="642"/>
        <v/>
      </c>
      <c r="P6879" s="39" t="str">
        <f t="shared" si="647"/>
        <v/>
      </c>
      <c r="AC6879" s="42" t="str">
        <f>IF(B6879="","",VLOOKUP(B6879,[2]Formula!B:C,2,0))</f>
        <v/>
      </c>
      <c r="AD6879" s="43" t="str">
        <f t="shared" si="645"/>
        <v/>
      </c>
    </row>
    <row r="6880" spans="1:30" x14ac:dyDescent="0.25">
      <c r="A6880" s="64"/>
      <c r="B6880" s="64"/>
      <c r="C6880" s="66"/>
      <c r="D6880" s="67"/>
      <c r="E6880" s="64"/>
      <c r="F6880" s="64"/>
      <c r="G6880" s="37" t="str">
        <f>IF(E6880="","",IF(OR(E6880="Project Management",E6880="Project Support",E6880="Sprint Management",E6880="Sprint Support"),"NA",ROUND((((VLOOKUP(AD6880,[2]Formula!V:X,3,0)))-SUMIF(AD:AD,AD6880,H:H)),2)))</f>
        <v/>
      </c>
      <c r="H6880" s="71"/>
      <c r="I6880" s="72"/>
      <c r="J6880" s="72"/>
      <c r="K6880" s="38" t="str">
        <f>IF(E6880="","",IF(OR(E6880="Project Management",E6880="Project Support",E6880="Sprint Management",E6880="Sprint Support"),"NA",(((SUMIF(AD:AD,AD6880,H:H)/VLOOKUP(AD6880,[2]Formula!V:X,3,0))*VLOOKUP(AD6880,[2]Formula!V:X,2,0))*H6880)/SUMIF(AD:AD,AD6880,H:H)))</f>
        <v/>
      </c>
      <c r="L6880" s="38" t="str">
        <f t="shared" si="643"/>
        <v/>
      </c>
      <c r="M6880" s="38" t="str">
        <f t="shared" si="644"/>
        <v/>
      </c>
      <c r="N6880" s="38" t="str">
        <f t="shared" si="646"/>
        <v/>
      </c>
      <c r="O6880" s="38" t="str">
        <f t="shared" si="642"/>
        <v/>
      </c>
      <c r="P6880" s="39" t="str">
        <f t="shared" si="647"/>
        <v/>
      </c>
      <c r="AC6880" s="42" t="str">
        <f>IF(B6880="","",VLOOKUP(B6880,[2]Formula!B:C,2,0))</f>
        <v/>
      </c>
      <c r="AD6880" s="43" t="str">
        <f t="shared" si="645"/>
        <v/>
      </c>
    </row>
    <row r="6881" spans="1:30" x14ac:dyDescent="0.25">
      <c r="A6881" s="64"/>
      <c r="B6881" s="64"/>
      <c r="C6881" s="66"/>
      <c r="D6881" s="67"/>
      <c r="E6881" s="64"/>
      <c r="F6881" s="64"/>
      <c r="G6881" s="37" t="str">
        <f>IF(E6881="","",IF(OR(E6881="Project Management",E6881="Project Support",E6881="Sprint Management",E6881="Sprint Support"),"NA",ROUND((((VLOOKUP(AD6881,[2]Formula!V:X,3,0)))-SUMIF(AD:AD,AD6881,H:H)),2)))</f>
        <v/>
      </c>
      <c r="H6881" s="71"/>
      <c r="I6881" s="72"/>
      <c r="J6881" s="72"/>
      <c r="K6881" s="38" t="str">
        <f>IF(E6881="","",IF(OR(E6881="Project Management",E6881="Project Support",E6881="Sprint Management",E6881="Sprint Support"),"NA",(((SUMIF(AD:AD,AD6881,H:H)/VLOOKUP(AD6881,[2]Formula!V:X,3,0))*VLOOKUP(AD6881,[2]Formula!V:X,2,0))*H6881)/SUMIF(AD:AD,AD6881,H:H)))</f>
        <v/>
      </c>
      <c r="L6881" s="38" t="str">
        <f t="shared" si="643"/>
        <v/>
      </c>
      <c r="M6881" s="38" t="str">
        <f t="shared" si="644"/>
        <v/>
      </c>
      <c r="N6881" s="38" t="str">
        <f t="shared" si="646"/>
        <v/>
      </c>
      <c r="O6881" s="38" t="str">
        <f t="shared" si="642"/>
        <v/>
      </c>
      <c r="P6881" s="39" t="str">
        <f t="shared" si="647"/>
        <v/>
      </c>
      <c r="AC6881" s="42" t="str">
        <f>IF(B6881="","",VLOOKUP(B6881,[2]Formula!B:C,2,0))</f>
        <v/>
      </c>
      <c r="AD6881" s="43" t="str">
        <f t="shared" si="645"/>
        <v/>
      </c>
    </row>
    <row r="6882" spans="1:30" x14ac:dyDescent="0.25">
      <c r="A6882" s="64"/>
      <c r="B6882" s="64"/>
      <c r="C6882" s="66"/>
      <c r="D6882" s="67"/>
      <c r="E6882" s="64"/>
      <c r="F6882" s="64"/>
      <c r="G6882" s="37" t="str">
        <f>IF(E6882="","",IF(OR(E6882="Project Management",E6882="Project Support",E6882="Sprint Management",E6882="Sprint Support"),"NA",ROUND((((VLOOKUP(AD6882,[2]Formula!V:X,3,0)))-SUMIF(AD:AD,AD6882,H:H)),2)))</f>
        <v/>
      </c>
      <c r="H6882" s="71"/>
      <c r="I6882" s="72"/>
      <c r="J6882" s="72"/>
      <c r="K6882" s="38" t="str">
        <f>IF(E6882="","",IF(OR(E6882="Project Management",E6882="Project Support",E6882="Sprint Management",E6882="Sprint Support"),"NA",(((SUMIF(AD:AD,AD6882,H:H)/VLOOKUP(AD6882,[2]Formula!V:X,3,0))*VLOOKUP(AD6882,[2]Formula!V:X,2,0))*H6882)/SUMIF(AD:AD,AD6882,H:H)))</f>
        <v/>
      </c>
      <c r="L6882" s="38" t="str">
        <f t="shared" si="643"/>
        <v/>
      </c>
      <c r="M6882" s="38" t="str">
        <f t="shared" si="644"/>
        <v/>
      </c>
      <c r="N6882" s="38" t="str">
        <f t="shared" si="646"/>
        <v/>
      </c>
      <c r="O6882" s="38" t="str">
        <f t="shared" si="642"/>
        <v/>
      </c>
      <c r="P6882" s="39" t="str">
        <f t="shared" si="647"/>
        <v/>
      </c>
      <c r="AC6882" s="42" t="str">
        <f>IF(B6882="","",VLOOKUP(B6882,[2]Formula!B:C,2,0))</f>
        <v/>
      </c>
      <c r="AD6882" s="43" t="str">
        <f t="shared" si="645"/>
        <v/>
      </c>
    </row>
    <row r="6883" spans="1:30" x14ac:dyDescent="0.25">
      <c r="A6883" s="64"/>
      <c r="B6883" s="64"/>
      <c r="C6883" s="66"/>
      <c r="D6883" s="67"/>
      <c r="E6883" s="64"/>
      <c r="F6883" s="64"/>
      <c r="G6883" s="37" t="str">
        <f>IF(E6883="","",IF(OR(E6883="Project Management",E6883="Project Support",E6883="Sprint Management",E6883="Sprint Support"),"NA",ROUND((((VLOOKUP(AD6883,[2]Formula!V:X,3,0)))-SUMIF(AD:AD,AD6883,H:H)),2)))</f>
        <v/>
      </c>
      <c r="H6883" s="71"/>
      <c r="I6883" s="72"/>
      <c r="J6883" s="72"/>
      <c r="K6883" s="38" t="str">
        <f>IF(E6883="","",IF(OR(E6883="Project Management",E6883="Project Support",E6883="Sprint Management",E6883="Sprint Support"),"NA",(((SUMIF(AD:AD,AD6883,H:H)/VLOOKUP(AD6883,[2]Formula!V:X,3,0))*VLOOKUP(AD6883,[2]Formula!V:X,2,0))*H6883)/SUMIF(AD:AD,AD6883,H:H)))</f>
        <v/>
      </c>
      <c r="L6883" s="38" t="str">
        <f t="shared" si="643"/>
        <v/>
      </c>
      <c r="M6883" s="38" t="str">
        <f t="shared" si="644"/>
        <v/>
      </c>
      <c r="N6883" s="38" t="str">
        <f t="shared" si="646"/>
        <v/>
      </c>
      <c r="O6883" s="38" t="str">
        <f t="shared" si="642"/>
        <v/>
      </c>
      <c r="P6883" s="39" t="str">
        <f t="shared" si="647"/>
        <v/>
      </c>
      <c r="AC6883" s="42" t="str">
        <f>IF(B6883="","",VLOOKUP(B6883,[2]Formula!B:C,2,0))</f>
        <v/>
      </c>
      <c r="AD6883" s="43" t="str">
        <f t="shared" si="645"/>
        <v/>
      </c>
    </row>
    <row r="6884" spans="1:30" x14ac:dyDescent="0.25">
      <c r="A6884" s="64"/>
      <c r="B6884" s="64"/>
      <c r="C6884" s="66"/>
      <c r="D6884" s="67"/>
      <c r="E6884" s="64"/>
      <c r="F6884" s="64"/>
      <c r="G6884" s="37" t="str">
        <f>IF(E6884="","",IF(OR(E6884="Project Management",E6884="Project Support",E6884="Sprint Management",E6884="Sprint Support"),"NA",ROUND((((VLOOKUP(AD6884,[2]Formula!V:X,3,0)))-SUMIF(AD:AD,AD6884,H:H)),2)))</f>
        <v/>
      </c>
      <c r="H6884" s="71"/>
      <c r="I6884" s="72"/>
      <c r="J6884" s="72"/>
      <c r="K6884" s="38" t="str">
        <f>IF(E6884="","",IF(OR(E6884="Project Management",E6884="Project Support",E6884="Sprint Management",E6884="Sprint Support"),"NA",(((SUMIF(AD:AD,AD6884,H:H)/VLOOKUP(AD6884,[2]Formula!V:X,3,0))*VLOOKUP(AD6884,[2]Formula!V:X,2,0))*H6884)/SUMIF(AD:AD,AD6884,H:H)))</f>
        <v/>
      </c>
      <c r="L6884" s="38" t="str">
        <f t="shared" si="643"/>
        <v/>
      </c>
      <c r="M6884" s="38" t="str">
        <f t="shared" si="644"/>
        <v/>
      </c>
      <c r="N6884" s="38" t="str">
        <f t="shared" si="646"/>
        <v/>
      </c>
      <c r="O6884" s="38" t="str">
        <f t="shared" si="642"/>
        <v/>
      </c>
      <c r="P6884" s="39" t="str">
        <f t="shared" si="647"/>
        <v/>
      </c>
      <c r="AC6884" s="42" t="str">
        <f>IF(B6884="","",VLOOKUP(B6884,[2]Formula!B:C,2,0))</f>
        <v/>
      </c>
      <c r="AD6884" s="43" t="str">
        <f t="shared" si="645"/>
        <v/>
      </c>
    </row>
    <row r="6885" spans="1:30" x14ac:dyDescent="0.25">
      <c r="A6885" s="64"/>
      <c r="B6885" s="64"/>
      <c r="C6885" s="66"/>
      <c r="D6885" s="67"/>
      <c r="E6885" s="64"/>
      <c r="F6885" s="64"/>
      <c r="G6885" s="37" t="str">
        <f>IF(E6885="","",IF(OR(E6885="Project Management",E6885="Project Support",E6885="Sprint Management",E6885="Sprint Support"),"NA",ROUND((((VLOOKUP(AD6885,[2]Formula!V:X,3,0)))-SUMIF(AD:AD,AD6885,H:H)),2)))</f>
        <v/>
      </c>
      <c r="H6885" s="71"/>
      <c r="I6885" s="72"/>
      <c r="J6885" s="72"/>
      <c r="K6885" s="38" t="str">
        <f>IF(E6885="","",IF(OR(E6885="Project Management",E6885="Project Support",E6885="Sprint Management",E6885="Sprint Support"),"NA",(((SUMIF(AD:AD,AD6885,H:H)/VLOOKUP(AD6885,[2]Formula!V:X,3,0))*VLOOKUP(AD6885,[2]Formula!V:X,2,0))*H6885)/SUMIF(AD:AD,AD6885,H:H)))</f>
        <v/>
      </c>
      <c r="L6885" s="38" t="str">
        <f t="shared" si="643"/>
        <v/>
      </c>
      <c r="M6885" s="38" t="str">
        <f t="shared" si="644"/>
        <v/>
      </c>
      <c r="N6885" s="38" t="str">
        <f t="shared" si="646"/>
        <v/>
      </c>
      <c r="O6885" s="38" t="str">
        <f t="shared" si="642"/>
        <v/>
      </c>
      <c r="P6885" s="39" t="str">
        <f t="shared" si="647"/>
        <v/>
      </c>
      <c r="AC6885" s="42" t="str">
        <f>IF(B6885="","",VLOOKUP(B6885,[2]Formula!B:C,2,0))</f>
        <v/>
      </c>
      <c r="AD6885" s="43" t="str">
        <f t="shared" si="645"/>
        <v/>
      </c>
    </row>
    <row r="6886" spans="1:30" x14ac:dyDescent="0.25">
      <c r="A6886" s="64"/>
      <c r="B6886" s="64"/>
      <c r="C6886" s="66"/>
      <c r="D6886" s="67"/>
      <c r="E6886" s="64"/>
      <c r="F6886" s="64"/>
      <c r="G6886" s="37" t="str">
        <f>IF(E6886="","",IF(OR(E6886="Project Management",E6886="Project Support",E6886="Sprint Management",E6886="Sprint Support"),"NA",ROUND((((VLOOKUP(AD6886,[2]Formula!V:X,3,0)))-SUMIF(AD:AD,AD6886,H:H)),2)))</f>
        <v/>
      </c>
      <c r="H6886" s="71"/>
      <c r="I6886" s="72"/>
      <c r="J6886" s="72"/>
      <c r="K6886" s="38" t="str">
        <f>IF(E6886="","",IF(OR(E6886="Project Management",E6886="Project Support",E6886="Sprint Management",E6886="Sprint Support"),"NA",(((SUMIF(AD:AD,AD6886,H:H)/VLOOKUP(AD6886,[2]Formula!V:X,3,0))*VLOOKUP(AD6886,[2]Formula!V:X,2,0))*H6886)/SUMIF(AD:AD,AD6886,H:H)))</f>
        <v/>
      </c>
      <c r="L6886" s="38" t="str">
        <f t="shared" si="643"/>
        <v/>
      </c>
      <c r="M6886" s="38" t="str">
        <f t="shared" si="644"/>
        <v/>
      </c>
      <c r="N6886" s="38" t="str">
        <f t="shared" si="646"/>
        <v/>
      </c>
      <c r="O6886" s="38" t="str">
        <f t="shared" si="642"/>
        <v/>
      </c>
      <c r="P6886" s="39" t="str">
        <f t="shared" si="647"/>
        <v/>
      </c>
      <c r="AC6886" s="42" t="str">
        <f>IF(B6886="","",VLOOKUP(B6886,[2]Formula!B:C,2,0))</f>
        <v/>
      </c>
      <c r="AD6886" s="43" t="str">
        <f t="shared" si="645"/>
        <v/>
      </c>
    </row>
    <row r="6887" spans="1:30" x14ac:dyDescent="0.25">
      <c r="A6887" s="64"/>
      <c r="B6887" s="64"/>
      <c r="C6887" s="66"/>
      <c r="D6887" s="67"/>
      <c r="E6887" s="64"/>
      <c r="F6887" s="64"/>
      <c r="G6887" s="37" t="str">
        <f>IF(E6887="","",IF(OR(E6887="Project Management",E6887="Project Support",E6887="Sprint Management",E6887="Sprint Support"),"NA",ROUND((((VLOOKUP(AD6887,[2]Formula!V:X,3,0)))-SUMIF(AD:AD,AD6887,H:H)),2)))</f>
        <v/>
      </c>
      <c r="H6887" s="71"/>
      <c r="I6887" s="72"/>
      <c r="J6887" s="72"/>
      <c r="K6887" s="38" t="str">
        <f>IF(E6887="","",IF(OR(E6887="Project Management",E6887="Project Support",E6887="Sprint Management",E6887="Sprint Support"),"NA",(((SUMIF(AD:AD,AD6887,H:H)/VLOOKUP(AD6887,[2]Formula!V:X,3,0))*VLOOKUP(AD6887,[2]Formula!V:X,2,0))*H6887)/SUMIF(AD:AD,AD6887,H:H)))</f>
        <v/>
      </c>
      <c r="L6887" s="38" t="str">
        <f t="shared" si="643"/>
        <v/>
      </c>
      <c r="M6887" s="38" t="str">
        <f t="shared" si="644"/>
        <v/>
      </c>
      <c r="N6887" s="38" t="str">
        <f t="shared" si="646"/>
        <v/>
      </c>
      <c r="O6887" s="38" t="str">
        <f t="shared" si="642"/>
        <v/>
      </c>
      <c r="P6887" s="39" t="str">
        <f t="shared" si="647"/>
        <v/>
      </c>
      <c r="AC6887" s="42" t="str">
        <f>IF(B6887="","",VLOOKUP(B6887,[2]Formula!B:C,2,0))</f>
        <v/>
      </c>
      <c r="AD6887" s="43" t="str">
        <f t="shared" si="645"/>
        <v/>
      </c>
    </row>
    <row r="6888" spans="1:30" x14ac:dyDescent="0.25">
      <c r="A6888" s="64"/>
      <c r="B6888" s="64"/>
      <c r="C6888" s="66"/>
      <c r="D6888" s="67"/>
      <c r="E6888" s="64"/>
      <c r="F6888" s="64"/>
      <c r="G6888" s="37" t="str">
        <f>IF(E6888="","",IF(OR(E6888="Project Management",E6888="Project Support",E6888="Sprint Management",E6888="Sprint Support"),"NA",ROUND((((VLOOKUP(AD6888,[2]Formula!V:X,3,0)))-SUMIF(AD:AD,AD6888,H:H)),2)))</f>
        <v/>
      </c>
      <c r="H6888" s="71"/>
      <c r="I6888" s="72"/>
      <c r="J6888" s="72"/>
      <c r="K6888" s="38" t="str">
        <f>IF(E6888="","",IF(OR(E6888="Project Management",E6888="Project Support",E6888="Sprint Management",E6888="Sprint Support"),"NA",(((SUMIF(AD:AD,AD6888,H:H)/VLOOKUP(AD6888,[2]Formula!V:X,3,0))*VLOOKUP(AD6888,[2]Formula!V:X,2,0))*H6888)/SUMIF(AD:AD,AD6888,H:H)))</f>
        <v/>
      </c>
      <c r="L6888" s="38" t="str">
        <f t="shared" si="643"/>
        <v/>
      </c>
      <c r="M6888" s="38" t="str">
        <f t="shared" si="644"/>
        <v/>
      </c>
      <c r="N6888" s="38" t="str">
        <f t="shared" si="646"/>
        <v/>
      </c>
      <c r="O6888" s="38" t="str">
        <f t="shared" si="642"/>
        <v/>
      </c>
      <c r="P6888" s="39" t="str">
        <f t="shared" si="647"/>
        <v/>
      </c>
      <c r="AC6888" s="42" t="str">
        <f>IF(B6888="","",VLOOKUP(B6888,[2]Formula!B:C,2,0))</f>
        <v/>
      </c>
      <c r="AD6888" s="43" t="str">
        <f t="shared" si="645"/>
        <v/>
      </c>
    </row>
    <row r="6889" spans="1:30" x14ac:dyDescent="0.25">
      <c r="A6889" s="64"/>
      <c r="B6889" s="64"/>
      <c r="C6889" s="66"/>
      <c r="D6889" s="67"/>
      <c r="E6889" s="64"/>
      <c r="F6889" s="64"/>
      <c r="G6889" s="37" t="str">
        <f>IF(E6889="","",IF(OR(E6889="Project Management",E6889="Project Support",E6889="Sprint Management",E6889="Sprint Support"),"NA",ROUND((((VLOOKUP(AD6889,[2]Formula!V:X,3,0)))-SUMIF(AD:AD,AD6889,H:H)),2)))</f>
        <v/>
      </c>
      <c r="H6889" s="71"/>
      <c r="I6889" s="72"/>
      <c r="J6889" s="72"/>
      <c r="K6889" s="38" t="str">
        <f>IF(E6889="","",IF(OR(E6889="Project Management",E6889="Project Support",E6889="Sprint Management",E6889="Sprint Support"),"NA",(((SUMIF(AD:AD,AD6889,H:H)/VLOOKUP(AD6889,[2]Formula!V:X,3,0))*VLOOKUP(AD6889,[2]Formula!V:X,2,0))*H6889)/SUMIF(AD:AD,AD6889,H:H)))</f>
        <v/>
      </c>
      <c r="L6889" s="38" t="str">
        <f t="shared" si="643"/>
        <v/>
      </c>
      <c r="M6889" s="38" t="str">
        <f t="shared" si="644"/>
        <v/>
      </c>
      <c r="N6889" s="38" t="str">
        <f t="shared" si="646"/>
        <v/>
      </c>
      <c r="O6889" s="38" t="str">
        <f t="shared" si="642"/>
        <v/>
      </c>
      <c r="P6889" s="39" t="str">
        <f t="shared" si="647"/>
        <v/>
      </c>
      <c r="AC6889" s="42" t="str">
        <f>IF(B6889="","",VLOOKUP(B6889,[2]Formula!B:C,2,0))</f>
        <v/>
      </c>
      <c r="AD6889" s="43" t="str">
        <f t="shared" si="645"/>
        <v/>
      </c>
    </row>
    <row r="6890" spans="1:30" x14ac:dyDescent="0.25">
      <c r="A6890" s="64"/>
      <c r="B6890" s="64"/>
      <c r="C6890" s="66"/>
      <c r="D6890" s="67"/>
      <c r="E6890" s="64"/>
      <c r="F6890" s="64"/>
      <c r="G6890" s="37" t="str">
        <f>IF(E6890="","",IF(OR(E6890="Project Management",E6890="Project Support",E6890="Sprint Management",E6890="Sprint Support"),"NA",ROUND((((VLOOKUP(AD6890,[2]Formula!V:X,3,0)))-SUMIF(AD:AD,AD6890,H:H)),2)))</f>
        <v/>
      </c>
      <c r="H6890" s="71"/>
      <c r="I6890" s="72"/>
      <c r="J6890" s="72"/>
      <c r="K6890" s="38" t="str">
        <f>IF(E6890="","",IF(OR(E6890="Project Management",E6890="Project Support",E6890="Sprint Management",E6890="Sprint Support"),"NA",(((SUMIF(AD:AD,AD6890,H:H)/VLOOKUP(AD6890,[2]Formula!V:X,3,0))*VLOOKUP(AD6890,[2]Formula!V:X,2,0))*H6890)/SUMIF(AD:AD,AD6890,H:H)))</f>
        <v/>
      </c>
      <c r="L6890" s="38" t="str">
        <f t="shared" si="643"/>
        <v/>
      </c>
      <c r="M6890" s="38" t="str">
        <f t="shared" si="644"/>
        <v/>
      </c>
      <c r="N6890" s="38" t="str">
        <f t="shared" si="646"/>
        <v/>
      </c>
      <c r="O6890" s="38" t="str">
        <f t="shared" si="642"/>
        <v/>
      </c>
      <c r="P6890" s="39" t="str">
        <f t="shared" si="647"/>
        <v/>
      </c>
      <c r="AC6890" s="42" t="str">
        <f>IF(B6890="","",VLOOKUP(B6890,[2]Formula!B:C,2,0))</f>
        <v/>
      </c>
      <c r="AD6890" s="43" t="str">
        <f t="shared" si="645"/>
        <v/>
      </c>
    </row>
    <row r="6891" spans="1:30" x14ac:dyDescent="0.25">
      <c r="A6891" s="64"/>
      <c r="B6891" s="64"/>
      <c r="C6891" s="66"/>
      <c r="D6891" s="67"/>
      <c r="E6891" s="64"/>
      <c r="F6891" s="64"/>
      <c r="G6891" s="37" t="str">
        <f>IF(E6891="","",IF(OR(E6891="Project Management",E6891="Project Support",E6891="Sprint Management",E6891="Sprint Support"),"NA",ROUND((((VLOOKUP(AD6891,[2]Formula!V:X,3,0)))-SUMIF(AD:AD,AD6891,H:H)),2)))</f>
        <v/>
      </c>
      <c r="H6891" s="71"/>
      <c r="I6891" s="72"/>
      <c r="J6891" s="72"/>
      <c r="K6891" s="38" t="str">
        <f>IF(E6891="","",IF(OR(E6891="Project Management",E6891="Project Support",E6891="Sprint Management",E6891="Sprint Support"),"NA",(((SUMIF(AD:AD,AD6891,H:H)/VLOOKUP(AD6891,[2]Formula!V:X,3,0))*VLOOKUP(AD6891,[2]Formula!V:X,2,0))*H6891)/SUMIF(AD:AD,AD6891,H:H)))</f>
        <v/>
      </c>
      <c r="L6891" s="38" t="str">
        <f t="shared" si="643"/>
        <v/>
      </c>
      <c r="M6891" s="38" t="str">
        <f t="shared" si="644"/>
        <v/>
      </c>
      <c r="N6891" s="38" t="str">
        <f t="shared" si="646"/>
        <v/>
      </c>
      <c r="O6891" s="38" t="str">
        <f t="shared" si="642"/>
        <v/>
      </c>
      <c r="P6891" s="39" t="str">
        <f t="shared" si="647"/>
        <v/>
      </c>
      <c r="AC6891" s="42" t="str">
        <f>IF(B6891="","",VLOOKUP(B6891,[2]Formula!B:C,2,0))</f>
        <v/>
      </c>
      <c r="AD6891" s="43" t="str">
        <f t="shared" si="645"/>
        <v/>
      </c>
    </row>
    <row r="6892" spans="1:30" x14ac:dyDescent="0.25">
      <c r="A6892" s="64"/>
      <c r="B6892" s="64"/>
      <c r="C6892" s="66"/>
      <c r="D6892" s="67"/>
      <c r="E6892" s="64"/>
      <c r="F6892" s="64"/>
      <c r="G6892" s="37" t="str">
        <f>IF(E6892="","",IF(OR(E6892="Project Management",E6892="Project Support",E6892="Sprint Management",E6892="Sprint Support"),"NA",ROUND((((VLOOKUP(AD6892,[2]Formula!V:X,3,0)))-SUMIF(AD:AD,AD6892,H:H)),2)))</f>
        <v/>
      </c>
      <c r="H6892" s="71"/>
      <c r="I6892" s="72"/>
      <c r="J6892" s="72"/>
      <c r="K6892" s="38" t="str">
        <f>IF(E6892="","",IF(OR(E6892="Project Management",E6892="Project Support",E6892="Sprint Management",E6892="Sprint Support"),"NA",(((SUMIF(AD:AD,AD6892,H:H)/VLOOKUP(AD6892,[2]Formula!V:X,3,0))*VLOOKUP(AD6892,[2]Formula!V:X,2,0))*H6892)/SUMIF(AD:AD,AD6892,H:H)))</f>
        <v/>
      </c>
      <c r="L6892" s="38" t="str">
        <f t="shared" si="643"/>
        <v/>
      </c>
      <c r="M6892" s="38" t="str">
        <f t="shared" si="644"/>
        <v/>
      </c>
      <c r="N6892" s="38" t="str">
        <f t="shared" si="646"/>
        <v/>
      </c>
      <c r="O6892" s="38" t="str">
        <f t="shared" si="642"/>
        <v/>
      </c>
      <c r="P6892" s="39" t="str">
        <f t="shared" si="647"/>
        <v/>
      </c>
      <c r="AC6892" s="42" t="str">
        <f>IF(B6892="","",VLOOKUP(B6892,[2]Formula!B:C,2,0))</f>
        <v/>
      </c>
      <c r="AD6892" s="43" t="str">
        <f t="shared" si="645"/>
        <v/>
      </c>
    </row>
    <row r="6893" spans="1:30" x14ac:dyDescent="0.25">
      <c r="A6893" s="64"/>
      <c r="B6893" s="64"/>
      <c r="C6893" s="66"/>
      <c r="D6893" s="67"/>
      <c r="E6893" s="64"/>
      <c r="F6893" s="64"/>
      <c r="G6893" s="37" t="str">
        <f>IF(E6893="","",IF(OR(E6893="Project Management",E6893="Project Support",E6893="Sprint Management",E6893="Sprint Support"),"NA",ROUND((((VLOOKUP(AD6893,[2]Formula!V:X,3,0)))-SUMIF(AD:AD,AD6893,H:H)),2)))</f>
        <v/>
      </c>
      <c r="H6893" s="71"/>
      <c r="I6893" s="72"/>
      <c r="J6893" s="72"/>
      <c r="K6893" s="38" t="str">
        <f>IF(E6893="","",IF(OR(E6893="Project Management",E6893="Project Support",E6893="Sprint Management",E6893="Sprint Support"),"NA",(((SUMIF(AD:AD,AD6893,H:H)/VLOOKUP(AD6893,[2]Formula!V:X,3,0))*VLOOKUP(AD6893,[2]Formula!V:X,2,0))*H6893)/SUMIF(AD:AD,AD6893,H:H)))</f>
        <v/>
      </c>
      <c r="L6893" s="38" t="str">
        <f t="shared" si="643"/>
        <v/>
      </c>
      <c r="M6893" s="38" t="str">
        <f t="shared" si="644"/>
        <v/>
      </c>
      <c r="N6893" s="38" t="str">
        <f t="shared" si="646"/>
        <v/>
      </c>
      <c r="O6893" s="38" t="str">
        <f t="shared" si="642"/>
        <v/>
      </c>
      <c r="P6893" s="39" t="str">
        <f t="shared" si="647"/>
        <v/>
      </c>
      <c r="AC6893" s="42" t="str">
        <f>IF(B6893="","",VLOOKUP(B6893,[2]Formula!B:C,2,0))</f>
        <v/>
      </c>
      <c r="AD6893" s="43" t="str">
        <f t="shared" si="645"/>
        <v/>
      </c>
    </row>
    <row r="6894" spans="1:30" x14ac:dyDescent="0.25">
      <c r="A6894" s="64"/>
      <c r="B6894" s="64"/>
      <c r="C6894" s="66"/>
      <c r="D6894" s="67"/>
      <c r="E6894" s="64"/>
      <c r="F6894" s="64"/>
      <c r="G6894" s="37" t="str">
        <f>IF(E6894="","",IF(OR(E6894="Project Management",E6894="Project Support",E6894="Sprint Management",E6894="Sprint Support"),"NA",ROUND((((VLOOKUP(AD6894,[2]Formula!V:X,3,0)))-SUMIF(AD:AD,AD6894,H:H)),2)))</f>
        <v/>
      </c>
      <c r="H6894" s="71"/>
      <c r="I6894" s="72"/>
      <c r="J6894" s="72"/>
      <c r="K6894" s="38" t="str">
        <f>IF(E6894="","",IF(OR(E6894="Project Management",E6894="Project Support",E6894="Sprint Management",E6894="Sprint Support"),"NA",(((SUMIF(AD:AD,AD6894,H:H)/VLOOKUP(AD6894,[2]Formula!V:X,3,0))*VLOOKUP(AD6894,[2]Formula!V:X,2,0))*H6894)/SUMIF(AD:AD,AD6894,H:H)))</f>
        <v/>
      </c>
      <c r="L6894" s="38" t="str">
        <f t="shared" si="643"/>
        <v/>
      </c>
      <c r="M6894" s="38" t="str">
        <f t="shared" si="644"/>
        <v/>
      </c>
      <c r="N6894" s="38" t="str">
        <f t="shared" si="646"/>
        <v/>
      </c>
      <c r="O6894" s="38" t="str">
        <f t="shared" si="642"/>
        <v/>
      </c>
      <c r="P6894" s="39" t="str">
        <f t="shared" si="647"/>
        <v/>
      </c>
      <c r="AC6894" s="42" t="str">
        <f>IF(B6894="","",VLOOKUP(B6894,[2]Formula!B:C,2,0))</f>
        <v/>
      </c>
      <c r="AD6894" s="43" t="str">
        <f t="shared" si="645"/>
        <v/>
      </c>
    </row>
    <row r="6895" spans="1:30" x14ac:dyDescent="0.25">
      <c r="A6895" s="64"/>
      <c r="B6895" s="64"/>
      <c r="C6895" s="66"/>
      <c r="D6895" s="67"/>
      <c r="E6895" s="64"/>
      <c r="F6895" s="64"/>
      <c r="G6895" s="37" t="str">
        <f>IF(E6895="","",IF(OR(E6895="Project Management",E6895="Project Support",E6895="Sprint Management",E6895="Sprint Support"),"NA",ROUND((((VLOOKUP(AD6895,[2]Formula!V:X,3,0)))-SUMIF(AD:AD,AD6895,H:H)),2)))</f>
        <v/>
      </c>
      <c r="H6895" s="71"/>
      <c r="I6895" s="72"/>
      <c r="J6895" s="72"/>
      <c r="K6895" s="38" t="str">
        <f>IF(E6895="","",IF(OR(E6895="Project Management",E6895="Project Support",E6895="Sprint Management",E6895="Sprint Support"),"NA",(((SUMIF(AD:AD,AD6895,H:H)/VLOOKUP(AD6895,[2]Formula!V:X,3,0))*VLOOKUP(AD6895,[2]Formula!V:X,2,0))*H6895)/SUMIF(AD:AD,AD6895,H:H)))</f>
        <v/>
      </c>
      <c r="L6895" s="38" t="str">
        <f t="shared" si="643"/>
        <v/>
      </c>
      <c r="M6895" s="38" t="str">
        <f t="shared" si="644"/>
        <v/>
      </c>
      <c r="N6895" s="38" t="str">
        <f t="shared" si="646"/>
        <v/>
      </c>
      <c r="O6895" s="38" t="str">
        <f t="shared" si="642"/>
        <v/>
      </c>
      <c r="P6895" s="39" t="str">
        <f t="shared" si="647"/>
        <v/>
      </c>
      <c r="AC6895" s="42" t="str">
        <f>IF(B6895="","",VLOOKUP(B6895,[2]Formula!B:C,2,0))</f>
        <v/>
      </c>
      <c r="AD6895" s="43" t="str">
        <f t="shared" si="645"/>
        <v/>
      </c>
    </row>
    <row r="6896" spans="1:30" x14ac:dyDescent="0.25">
      <c r="A6896" s="64"/>
      <c r="B6896" s="64"/>
      <c r="C6896" s="66"/>
      <c r="D6896" s="67"/>
      <c r="E6896" s="64"/>
      <c r="F6896" s="64"/>
      <c r="G6896" s="37" t="str">
        <f>IF(E6896="","",IF(OR(E6896="Project Management",E6896="Project Support",E6896="Sprint Management",E6896="Sprint Support"),"NA",ROUND((((VLOOKUP(AD6896,[2]Formula!V:X,3,0)))-SUMIF(AD:AD,AD6896,H:H)),2)))</f>
        <v/>
      </c>
      <c r="H6896" s="71"/>
      <c r="I6896" s="72"/>
      <c r="J6896" s="72"/>
      <c r="K6896" s="38" t="str">
        <f>IF(E6896="","",IF(OR(E6896="Project Management",E6896="Project Support",E6896="Sprint Management",E6896="Sprint Support"),"NA",(((SUMIF(AD:AD,AD6896,H:H)/VLOOKUP(AD6896,[2]Formula!V:X,3,0))*VLOOKUP(AD6896,[2]Formula!V:X,2,0))*H6896)/SUMIF(AD:AD,AD6896,H:H)))</f>
        <v/>
      </c>
      <c r="L6896" s="38" t="str">
        <f t="shared" si="643"/>
        <v/>
      </c>
      <c r="M6896" s="38" t="str">
        <f t="shared" si="644"/>
        <v/>
      </c>
      <c r="N6896" s="38" t="str">
        <f t="shared" si="646"/>
        <v/>
      </c>
      <c r="O6896" s="38" t="str">
        <f t="shared" si="642"/>
        <v/>
      </c>
      <c r="P6896" s="39" t="str">
        <f t="shared" si="647"/>
        <v/>
      </c>
      <c r="AC6896" s="42" t="str">
        <f>IF(B6896="","",VLOOKUP(B6896,[2]Formula!B:C,2,0))</f>
        <v/>
      </c>
      <c r="AD6896" s="43" t="str">
        <f t="shared" si="645"/>
        <v/>
      </c>
    </row>
    <row r="6897" spans="1:30" x14ac:dyDescent="0.25">
      <c r="A6897" s="64"/>
      <c r="B6897" s="64"/>
      <c r="C6897" s="66"/>
      <c r="D6897" s="67"/>
      <c r="E6897" s="64"/>
      <c r="F6897" s="64"/>
      <c r="G6897" s="37" t="str">
        <f>IF(E6897="","",IF(OR(E6897="Project Management",E6897="Project Support",E6897="Sprint Management",E6897="Sprint Support"),"NA",ROUND((((VLOOKUP(AD6897,[2]Formula!V:X,3,0)))-SUMIF(AD:AD,AD6897,H:H)),2)))</f>
        <v/>
      </c>
      <c r="H6897" s="71"/>
      <c r="I6897" s="72"/>
      <c r="J6897" s="72"/>
      <c r="K6897" s="38" t="str">
        <f>IF(E6897="","",IF(OR(E6897="Project Management",E6897="Project Support",E6897="Sprint Management",E6897="Sprint Support"),"NA",(((SUMIF(AD:AD,AD6897,H:H)/VLOOKUP(AD6897,[2]Formula!V:X,3,0))*VLOOKUP(AD6897,[2]Formula!V:X,2,0))*H6897)/SUMIF(AD:AD,AD6897,H:H)))</f>
        <v/>
      </c>
      <c r="L6897" s="38" t="str">
        <f t="shared" si="643"/>
        <v/>
      </c>
      <c r="M6897" s="38" t="str">
        <f t="shared" si="644"/>
        <v/>
      </c>
      <c r="N6897" s="38" t="str">
        <f t="shared" si="646"/>
        <v/>
      </c>
      <c r="O6897" s="38" t="str">
        <f t="shared" si="642"/>
        <v/>
      </c>
      <c r="P6897" s="39" t="str">
        <f t="shared" si="647"/>
        <v/>
      </c>
      <c r="AC6897" s="42" t="str">
        <f>IF(B6897="","",VLOOKUP(B6897,[2]Formula!B:C,2,0))</f>
        <v/>
      </c>
      <c r="AD6897" s="43" t="str">
        <f t="shared" si="645"/>
        <v/>
      </c>
    </row>
    <row r="6898" spans="1:30" x14ac:dyDescent="0.25">
      <c r="A6898" s="64"/>
      <c r="B6898" s="64"/>
      <c r="C6898" s="66"/>
      <c r="D6898" s="67"/>
      <c r="E6898" s="64"/>
      <c r="F6898" s="64"/>
      <c r="G6898" s="37" t="str">
        <f>IF(E6898="","",IF(OR(E6898="Project Management",E6898="Project Support",E6898="Sprint Management",E6898="Sprint Support"),"NA",ROUND((((VLOOKUP(AD6898,[2]Formula!V:X,3,0)))-SUMIF(AD:AD,AD6898,H:H)),2)))</f>
        <v/>
      </c>
      <c r="H6898" s="71"/>
      <c r="I6898" s="72"/>
      <c r="J6898" s="72"/>
      <c r="K6898" s="38" t="str">
        <f>IF(E6898="","",IF(OR(E6898="Project Management",E6898="Project Support",E6898="Sprint Management",E6898="Sprint Support"),"NA",(((SUMIF(AD:AD,AD6898,H:H)/VLOOKUP(AD6898,[2]Formula!V:X,3,0))*VLOOKUP(AD6898,[2]Formula!V:X,2,0))*H6898)/SUMIF(AD:AD,AD6898,H:H)))</f>
        <v/>
      </c>
      <c r="L6898" s="38" t="str">
        <f t="shared" si="643"/>
        <v/>
      </c>
      <c r="M6898" s="38" t="str">
        <f t="shared" si="644"/>
        <v/>
      </c>
      <c r="N6898" s="38" t="str">
        <f t="shared" si="646"/>
        <v/>
      </c>
      <c r="O6898" s="38" t="str">
        <f t="shared" si="642"/>
        <v/>
      </c>
      <c r="P6898" s="39" t="str">
        <f t="shared" si="647"/>
        <v/>
      </c>
      <c r="AC6898" s="42" t="str">
        <f>IF(B6898="","",VLOOKUP(B6898,[2]Formula!B:C,2,0))</f>
        <v/>
      </c>
      <c r="AD6898" s="43" t="str">
        <f t="shared" si="645"/>
        <v/>
      </c>
    </row>
    <row r="6899" spans="1:30" x14ac:dyDescent="0.25">
      <c r="A6899" s="64"/>
      <c r="B6899" s="64"/>
      <c r="C6899" s="66"/>
      <c r="D6899" s="67"/>
      <c r="E6899" s="64"/>
      <c r="F6899" s="64"/>
      <c r="G6899" s="37" t="str">
        <f>IF(E6899="","",IF(OR(E6899="Project Management",E6899="Project Support",E6899="Sprint Management",E6899="Sprint Support"),"NA",ROUND((((VLOOKUP(AD6899,[2]Formula!V:X,3,0)))-SUMIF(AD:AD,AD6899,H:H)),2)))</f>
        <v/>
      </c>
      <c r="H6899" s="71"/>
      <c r="I6899" s="72"/>
      <c r="J6899" s="72"/>
      <c r="K6899" s="38" t="str">
        <f>IF(E6899="","",IF(OR(E6899="Project Management",E6899="Project Support",E6899="Sprint Management",E6899="Sprint Support"),"NA",(((SUMIF(AD:AD,AD6899,H:H)/VLOOKUP(AD6899,[2]Formula!V:X,3,0))*VLOOKUP(AD6899,[2]Formula!V:X,2,0))*H6899)/SUMIF(AD:AD,AD6899,H:H)))</f>
        <v/>
      </c>
      <c r="L6899" s="38" t="str">
        <f t="shared" si="643"/>
        <v/>
      </c>
      <c r="M6899" s="38" t="str">
        <f t="shared" si="644"/>
        <v/>
      </c>
      <c r="N6899" s="38" t="str">
        <f t="shared" si="646"/>
        <v/>
      </c>
      <c r="O6899" s="38" t="str">
        <f t="shared" si="642"/>
        <v/>
      </c>
      <c r="P6899" s="39" t="str">
        <f t="shared" si="647"/>
        <v/>
      </c>
      <c r="AC6899" s="42" t="str">
        <f>IF(B6899="","",VLOOKUP(B6899,[2]Formula!B:C,2,0))</f>
        <v/>
      </c>
      <c r="AD6899" s="43" t="str">
        <f t="shared" si="645"/>
        <v/>
      </c>
    </row>
    <row r="6900" spans="1:30" x14ac:dyDescent="0.25">
      <c r="A6900" s="64"/>
      <c r="B6900" s="64"/>
      <c r="C6900" s="66"/>
      <c r="D6900" s="67"/>
      <c r="E6900" s="64"/>
      <c r="F6900" s="64"/>
      <c r="G6900" s="37" t="str">
        <f>IF(E6900="","",IF(OR(E6900="Project Management",E6900="Project Support",E6900="Sprint Management",E6900="Sprint Support"),"NA",ROUND((((VLOOKUP(AD6900,[2]Formula!V:X,3,0)))-SUMIF(AD:AD,AD6900,H:H)),2)))</f>
        <v/>
      </c>
      <c r="H6900" s="71"/>
      <c r="I6900" s="72"/>
      <c r="J6900" s="72"/>
      <c r="K6900" s="38" t="str">
        <f>IF(E6900="","",IF(OR(E6900="Project Management",E6900="Project Support",E6900="Sprint Management",E6900="Sprint Support"),"NA",(((SUMIF(AD:AD,AD6900,H:H)/VLOOKUP(AD6900,[2]Formula!V:X,3,0))*VLOOKUP(AD6900,[2]Formula!V:X,2,0))*H6900)/SUMIF(AD:AD,AD6900,H:H)))</f>
        <v/>
      </c>
      <c r="L6900" s="38" t="str">
        <f t="shared" si="643"/>
        <v/>
      </c>
      <c r="M6900" s="38" t="str">
        <f t="shared" si="644"/>
        <v/>
      </c>
      <c r="N6900" s="38" t="str">
        <f t="shared" si="646"/>
        <v/>
      </c>
      <c r="O6900" s="38" t="str">
        <f t="shared" si="642"/>
        <v/>
      </c>
      <c r="P6900" s="39" t="str">
        <f t="shared" si="647"/>
        <v/>
      </c>
      <c r="AC6900" s="42" t="str">
        <f>IF(B6900="","",VLOOKUP(B6900,[2]Formula!B:C,2,0))</f>
        <v/>
      </c>
      <c r="AD6900" s="43" t="str">
        <f t="shared" si="645"/>
        <v/>
      </c>
    </row>
    <row r="6901" spans="1:30" x14ac:dyDescent="0.25">
      <c r="A6901" s="64"/>
      <c r="B6901" s="64"/>
      <c r="C6901" s="66"/>
      <c r="D6901" s="67"/>
      <c r="E6901" s="64"/>
      <c r="F6901" s="64"/>
      <c r="G6901" s="37" t="str">
        <f>IF(E6901="","",IF(OR(E6901="Project Management",E6901="Project Support",E6901="Sprint Management",E6901="Sprint Support"),"NA",ROUND((((VLOOKUP(AD6901,[2]Formula!V:X,3,0)))-SUMIF(AD:AD,AD6901,H:H)),2)))</f>
        <v/>
      </c>
      <c r="H6901" s="71"/>
      <c r="I6901" s="72"/>
      <c r="J6901" s="72"/>
      <c r="K6901" s="38" t="str">
        <f>IF(E6901="","",IF(OR(E6901="Project Management",E6901="Project Support",E6901="Sprint Management",E6901="Sprint Support"),"NA",(((SUMIF(AD:AD,AD6901,H:H)/VLOOKUP(AD6901,[2]Formula!V:X,3,0))*VLOOKUP(AD6901,[2]Formula!V:X,2,0))*H6901)/SUMIF(AD:AD,AD6901,H:H)))</f>
        <v/>
      </c>
      <c r="L6901" s="38" t="str">
        <f t="shared" si="643"/>
        <v/>
      </c>
      <c r="M6901" s="38" t="str">
        <f t="shared" si="644"/>
        <v/>
      </c>
      <c r="N6901" s="38" t="str">
        <f t="shared" si="646"/>
        <v/>
      </c>
      <c r="O6901" s="38" t="str">
        <f t="shared" ref="O6901:O6964" si="648">IFERROR(L6901/M6901,"")</f>
        <v/>
      </c>
      <c r="P6901" s="39" t="str">
        <f t="shared" si="647"/>
        <v/>
      </c>
      <c r="AC6901" s="42" t="str">
        <f>IF(B6901="","",VLOOKUP(B6901,[2]Formula!B:C,2,0))</f>
        <v/>
      </c>
      <c r="AD6901" s="43" t="str">
        <f t="shared" si="645"/>
        <v/>
      </c>
    </row>
    <row r="6902" spans="1:30" x14ac:dyDescent="0.25">
      <c r="A6902" s="64"/>
      <c r="B6902" s="64"/>
      <c r="C6902" s="66"/>
      <c r="D6902" s="67"/>
      <c r="E6902" s="64"/>
      <c r="F6902" s="64"/>
      <c r="G6902" s="37" t="str">
        <f>IF(E6902="","",IF(OR(E6902="Project Management",E6902="Project Support",E6902="Sprint Management",E6902="Sprint Support"),"NA",ROUND((((VLOOKUP(AD6902,[2]Formula!V:X,3,0)))-SUMIF(AD:AD,AD6902,H:H)),2)))</f>
        <v/>
      </c>
      <c r="H6902" s="71"/>
      <c r="I6902" s="72"/>
      <c r="J6902" s="72"/>
      <c r="K6902" s="38" t="str">
        <f>IF(E6902="","",IF(OR(E6902="Project Management",E6902="Project Support",E6902="Sprint Management",E6902="Sprint Support"),"NA",(((SUMIF(AD:AD,AD6902,H:H)/VLOOKUP(AD6902,[2]Formula!V:X,3,0))*VLOOKUP(AD6902,[2]Formula!V:X,2,0))*H6902)/SUMIF(AD:AD,AD6902,H:H)))</f>
        <v/>
      </c>
      <c r="L6902" s="38" t="str">
        <f t="shared" si="643"/>
        <v/>
      </c>
      <c r="M6902" s="38" t="str">
        <f t="shared" si="644"/>
        <v/>
      </c>
      <c r="N6902" s="38" t="str">
        <f t="shared" si="646"/>
        <v/>
      </c>
      <c r="O6902" s="38" t="str">
        <f t="shared" si="648"/>
        <v/>
      </c>
      <c r="P6902" s="39" t="str">
        <f t="shared" si="647"/>
        <v/>
      </c>
      <c r="AC6902" s="42" t="str">
        <f>IF(B6902="","",VLOOKUP(B6902,[2]Formula!B:C,2,0))</f>
        <v/>
      </c>
      <c r="AD6902" s="43" t="str">
        <f t="shared" si="645"/>
        <v/>
      </c>
    </row>
    <row r="6903" spans="1:30" x14ac:dyDescent="0.25">
      <c r="A6903" s="64"/>
      <c r="B6903" s="64"/>
      <c r="C6903" s="66"/>
      <c r="D6903" s="67"/>
      <c r="E6903" s="64"/>
      <c r="F6903" s="64"/>
      <c r="G6903" s="37" t="str">
        <f>IF(E6903="","",IF(OR(E6903="Project Management",E6903="Project Support",E6903="Sprint Management",E6903="Sprint Support"),"NA",ROUND((((VLOOKUP(AD6903,[2]Formula!V:X,3,0)))-SUMIF(AD:AD,AD6903,H:H)),2)))</f>
        <v/>
      </c>
      <c r="H6903" s="71"/>
      <c r="I6903" s="72"/>
      <c r="J6903" s="72"/>
      <c r="K6903" s="38" t="str">
        <f>IF(E6903="","",IF(OR(E6903="Project Management",E6903="Project Support",E6903="Sprint Management",E6903="Sprint Support"),"NA",(((SUMIF(AD:AD,AD6903,H:H)/VLOOKUP(AD6903,[2]Formula!V:X,3,0))*VLOOKUP(AD6903,[2]Formula!V:X,2,0))*H6903)/SUMIF(AD:AD,AD6903,H:H)))</f>
        <v/>
      </c>
      <c r="L6903" s="38" t="str">
        <f t="shared" si="643"/>
        <v/>
      </c>
      <c r="M6903" s="38" t="str">
        <f t="shared" si="644"/>
        <v/>
      </c>
      <c r="N6903" s="38" t="str">
        <f t="shared" si="646"/>
        <v/>
      </c>
      <c r="O6903" s="38" t="str">
        <f t="shared" si="648"/>
        <v/>
      </c>
      <c r="P6903" s="39" t="str">
        <f t="shared" si="647"/>
        <v/>
      </c>
      <c r="AC6903" s="42" t="str">
        <f>IF(B6903="","",VLOOKUP(B6903,[2]Formula!B:C,2,0))</f>
        <v/>
      </c>
      <c r="AD6903" s="43" t="str">
        <f t="shared" si="645"/>
        <v/>
      </c>
    </row>
    <row r="6904" spans="1:30" x14ac:dyDescent="0.25">
      <c r="A6904" s="64"/>
      <c r="B6904" s="64"/>
      <c r="C6904" s="66"/>
      <c r="D6904" s="67"/>
      <c r="E6904" s="64"/>
      <c r="F6904" s="64"/>
      <c r="G6904" s="37" t="str">
        <f>IF(E6904="","",IF(OR(E6904="Project Management",E6904="Project Support",E6904="Sprint Management",E6904="Sprint Support"),"NA",ROUND((((VLOOKUP(AD6904,[2]Formula!V:X,3,0)))-SUMIF(AD:AD,AD6904,H:H)),2)))</f>
        <v/>
      </c>
      <c r="H6904" s="71"/>
      <c r="I6904" s="72"/>
      <c r="J6904" s="72"/>
      <c r="K6904" s="38" t="str">
        <f>IF(E6904="","",IF(OR(E6904="Project Management",E6904="Project Support",E6904="Sprint Management",E6904="Sprint Support"),"NA",(((SUMIF(AD:AD,AD6904,H:H)/VLOOKUP(AD6904,[2]Formula!V:X,3,0))*VLOOKUP(AD6904,[2]Formula!V:X,2,0))*H6904)/SUMIF(AD:AD,AD6904,H:H)))</f>
        <v/>
      </c>
      <c r="L6904" s="38" t="str">
        <f t="shared" si="643"/>
        <v/>
      </c>
      <c r="M6904" s="38" t="str">
        <f t="shared" si="644"/>
        <v/>
      </c>
      <c r="N6904" s="38" t="str">
        <f t="shared" si="646"/>
        <v/>
      </c>
      <c r="O6904" s="38" t="str">
        <f t="shared" si="648"/>
        <v/>
      </c>
      <c r="P6904" s="39" t="str">
        <f t="shared" si="647"/>
        <v/>
      </c>
      <c r="AC6904" s="42" t="str">
        <f>IF(B6904="","",VLOOKUP(B6904,[2]Formula!B:C,2,0))</f>
        <v/>
      </c>
      <c r="AD6904" s="43" t="str">
        <f t="shared" si="645"/>
        <v/>
      </c>
    </row>
    <row r="6905" spans="1:30" x14ac:dyDescent="0.25">
      <c r="A6905" s="64"/>
      <c r="B6905" s="64"/>
      <c r="C6905" s="66"/>
      <c r="D6905" s="67"/>
      <c r="E6905" s="64"/>
      <c r="F6905" s="64"/>
      <c r="G6905" s="37" t="str">
        <f>IF(E6905="","",IF(OR(E6905="Project Management",E6905="Project Support",E6905="Sprint Management",E6905="Sprint Support"),"NA",ROUND((((VLOOKUP(AD6905,[2]Formula!V:X,3,0)))-SUMIF(AD:AD,AD6905,H:H)),2)))</f>
        <v/>
      </c>
      <c r="H6905" s="71"/>
      <c r="I6905" s="72"/>
      <c r="J6905" s="72"/>
      <c r="K6905" s="38" t="str">
        <f>IF(E6905="","",IF(OR(E6905="Project Management",E6905="Project Support",E6905="Sprint Management",E6905="Sprint Support"),"NA",(((SUMIF(AD:AD,AD6905,H:H)/VLOOKUP(AD6905,[2]Formula!V:X,3,0))*VLOOKUP(AD6905,[2]Formula!V:X,2,0))*H6905)/SUMIF(AD:AD,AD6905,H:H)))</f>
        <v/>
      </c>
      <c r="L6905" s="38" t="str">
        <f t="shared" si="643"/>
        <v/>
      </c>
      <c r="M6905" s="38" t="str">
        <f t="shared" si="644"/>
        <v/>
      </c>
      <c r="N6905" s="38" t="str">
        <f t="shared" si="646"/>
        <v/>
      </c>
      <c r="O6905" s="38" t="str">
        <f t="shared" si="648"/>
        <v/>
      </c>
      <c r="P6905" s="39" t="str">
        <f t="shared" si="647"/>
        <v/>
      </c>
      <c r="AC6905" s="42" t="str">
        <f>IF(B6905="","",VLOOKUP(B6905,[2]Formula!B:C,2,0))</f>
        <v/>
      </c>
      <c r="AD6905" s="43" t="str">
        <f t="shared" si="645"/>
        <v/>
      </c>
    </row>
    <row r="6906" spans="1:30" x14ac:dyDescent="0.25">
      <c r="A6906" s="64"/>
      <c r="B6906" s="64"/>
      <c r="C6906" s="66"/>
      <c r="D6906" s="67"/>
      <c r="E6906" s="64"/>
      <c r="F6906" s="64"/>
      <c r="G6906" s="37" t="str">
        <f>IF(E6906="","",IF(OR(E6906="Project Management",E6906="Project Support",E6906="Sprint Management",E6906="Sprint Support"),"NA",ROUND((((VLOOKUP(AD6906,[2]Formula!V:X,3,0)))-SUMIF(AD:AD,AD6906,H:H)),2)))</f>
        <v/>
      </c>
      <c r="H6906" s="71"/>
      <c r="I6906" s="72"/>
      <c r="J6906" s="72"/>
      <c r="K6906" s="38" t="str">
        <f>IF(E6906="","",IF(OR(E6906="Project Management",E6906="Project Support",E6906="Sprint Management",E6906="Sprint Support"),"NA",(((SUMIF(AD:AD,AD6906,H:H)/VLOOKUP(AD6906,[2]Formula!V:X,3,0))*VLOOKUP(AD6906,[2]Formula!V:X,2,0))*H6906)/SUMIF(AD:AD,AD6906,H:H)))</f>
        <v/>
      </c>
      <c r="L6906" s="38" t="str">
        <f t="shared" si="643"/>
        <v/>
      </c>
      <c r="M6906" s="38" t="str">
        <f t="shared" si="644"/>
        <v/>
      </c>
      <c r="N6906" s="38" t="str">
        <f t="shared" si="646"/>
        <v/>
      </c>
      <c r="O6906" s="38" t="str">
        <f t="shared" si="648"/>
        <v/>
      </c>
      <c r="P6906" s="39" t="str">
        <f t="shared" si="647"/>
        <v/>
      </c>
      <c r="AC6906" s="42" t="str">
        <f>IF(B6906="","",VLOOKUP(B6906,[2]Formula!B:C,2,0))</f>
        <v/>
      </c>
      <c r="AD6906" s="43" t="str">
        <f t="shared" si="645"/>
        <v/>
      </c>
    </row>
    <row r="6907" spans="1:30" x14ac:dyDescent="0.25">
      <c r="A6907" s="64"/>
      <c r="B6907" s="64"/>
      <c r="C6907" s="66"/>
      <c r="D6907" s="67"/>
      <c r="E6907" s="64"/>
      <c r="F6907" s="64"/>
      <c r="G6907" s="37" t="str">
        <f>IF(E6907="","",IF(OR(E6907="Project Management",E6907="Project Support",E6907="Sprint Management",E6907="Sprint Support"),"NA",ROUND((((VLOOKUP(AD6907,[2]Formula!V:X,3,0)))-SUMIF(AD:AD,AD6907,H:H)),2)))</f>
        <v/>
      </c>
      <c r="H6907" s="71"/>
      <c r="I6907" s="72"/>
      <c r="J6907" s="72"/>
      <c r="K6907" s="38" t="str">
        <f>IF(E6907="","",IF(OR(E6907="Project Management",E6907="Project Support",E6907="Sprint Management",E6907="Sprint Support"),"NA",(((SUMIF(AD:AD,AD6907,H:H)/VLOOKUP(AD6907,[2]Formula!V:X,3,0))*VLOOKUP(AD6907,[2]Formula!V:X,2,0))*H6907)/SUMIF(AD:AD,AD6907,H:H)))</f>
        <v/>
      </c>
      <c r="L6907" s="38" t="str">
        <f t="shared" si="643"/>
        <v/>
      </c>
      <c r="M6907" s="38" t="str">
        <f t="shared" si="644"/>
        <v/>
      </c>
      <c r="N6907" s="38" t="str">
        <f t="shared" si="646"/>
        <v/>
      </c>
      <c r="O6907" s="38" t="str">
        <f t="shared" si="648"/>
        <v/>
      </c>
      <c r="P6907" s="39" t="str">
        <f t="shared" si="647"/>
        <v/>
      </c>
      <c r="AC6907" s="42" t="str">
        <f>IF(B6907="","",VLOOKUP(B6907,[2]Formula!B:C,2,0))</f>
        <v/>
      </c>
      <c r="AD6907" s="43" t="str">
        <f t="shared" si="645"/>
        <v/>
      </c>
    </row>
    <row r="6908" spans="1:30" x14ac:dyDescent="0.25">
      <c r="A6908" s="64"/>
      <c r="B6908" s="64"/>
      <c r="C6908" s="66"/>
      <c r="D6908" s="67"/>
      <c r="E6908" s="64"/>
      <c r="F6908" s="64"/>
      <c r="G6908" s="37" t="str">
        <f>IF(E6908="","",IF(OR(E6908="Project Management",E6908="Project Support",E6908="Sprint Management",E6908="Sprint Support"),"NA",ROUND((((VLOOKUP(AD6908,[2]Formula!V:X,3,0)))-SUMIF(AD:AD,AD6908,H:H)),2)))</f>
        <v/>
      </c>
      <c r="H6908" s="71"/>
      <c r="I6908" s="72"/>
      <c r="J6908" s="72"/>
      <c r="K6908" s="38" t="str">
        <f>IF(E6908="","",IF(OR(E6908="Project Management",E6908="Project Support",E6908="Sprint Management",E6908="Sprint Support"),"NA",(((SUMIF(AD:AD,AD6908,H:H)/VLOOKUP(AD6908,[2]Formula!V:X,3,0))*VLOOKUP(AD6908,[2]Formula!V:X,2,0))*H6908)/SUMIF(AD:AD,AD6908,H:H)))</f>
        <v/>
      </c>
      <c r="L6908" s="38" t="str">
        <f t="shared" si="643"/>
        <v/>
      </c>
      <c r="M6908" s="38" t="str">
        <f t="shared" si="644"/>
        <v/>
      </c>
      <c r="N6908" s="38" t="str">
        <f t="shared" si="646"/>
        <v/>
      </c>
      <c r="O6908" s="38" t="str">
        <f t="shared" si="648"/>
        <v/>
      </c>
      <c r="P6908" s="39" t="str">
        <f t="shared" si="647"/>
        <v/>
      </c>
      <c r="AC6908" s="42" t="str">
        <f>IF(B6908="","",VLOOKUP(B6908,[2]Formula!B:C,2,0))</f>
        <v/>
      </c>
      <c r="AD6908" s="43" t="str">
        <f t="shared" si="645"/>
        <v/>
      </c>
    </row>
    <row r="6909" spans="1:30" x14ac:dyDescent="0.25">
      <c r="A6909" s="64"/>
      <c r="B6909" s="64"/>
      <c r="C6909" s="66"/>
      <c r="D6909" s="67"/>
      <c r="E6909" s="64"/>
      <c r="F6909" s="64"/>
      <c r="G6909" s="37" t="str">
        <f>IF(E6909="","",IF(OR(E6909="Project Management",E6909="Project Support",E6909="Sprint Management",E6909="Sprint Support"),"NA",ROUND((((VLOOKUP(AD6909,[2]Formula!V:X,3,0)))-SUMIF(AD:AD,AD6909,H:H)),2)))</f>
        <v/>
      </c>
      <c r="H6909" s="71"/>
      <c r="I6909" s="72"/>
      <c r="J6909" s="72"/>
      <c r="K6909" s="38" t="str">
        <f>IF(E6909="","",IF(OR(E6909="Project Management",E6909="Project Support",E6909="Sprint Management",E6909="Sprint Support"),"NA",(((SUMIF(AD:AD,AD6909,H:H)/VLOOKUP(AD6909,[2]Formula!V:X,3,0))*VLOOKUP(AD6909,[2]Formula!V:X,2,0))*H6909)/SUMIF(AD:AD,AD6909,H:H)))</f>
        <v/>
      </c>
      <c r="L6909" s="38" t="str">
        <f t="shared" si="643"/>
        <v/>
      </c>
      <c r="M6909" s="38" t="str">
        <f t="shared" si="644"/>
        <v/>
      </c>
      <c r="N6909" s="38" t="str">
        <f t="shared" si="646"/>
        <v/>
      </c>
      <c r="O6909" s="38" t="str">
        <f t="shared" si="648"/>
        <v/>
      </c>
      <c r="P6909" s="39" t="str">
        <f t="shared" si="647"/>
        <v/>
      </c>
      <c r="AC6909" s="42" t="str">
        <f>IF(B6909="","",VLOOKUP(B6909,[2]Formula!B:C,2,0))</f>
        <v/>
      </c>
      <c r="AD6909" s="43" t="str">
        <f t="shared" si="645"/>
        <v/>
      </c>
    </row>
    <row r="6910" spans="1:30" x14ac:dyDescent="0.25">
      <c r="A6910" s="64"/>
      <c r="B6910" s="64"/>
      <c r="C6910" s="66"/>
      <c r="D6910" s="67"/>
      <c r="E6910" s="64"/>
      <c r="F6910" s="64"/>
      <c r="G6910" s="37" t="str">
        <f>IF(E6910="","",IF(OR(E6910="Project Management",E6910="Project Support",E6910="Sprint Management",E6910="Sprint Support"),"NA",ROUND((((VLOOKUP(AD6910,[2]Formula!V:X,3,0)))-SUMIF(AD:AD,AD6910,H:H)),2)))</f>
        <v/>
      </c>
      <c r="H6910" s="71"/>
      <c r="I6910" s="72"/>
      <c r="J6910" s="72"/>
      <c r="K6910" s="38" t="str">
        <f>IF(E6910="","",IF(OR(E6910="Project Management",E6910="Project Support",E6910="Sprint Management",E6910="Sprint Support"),"NA",(((SUMIF(AD:AD,AD6910,H:H)/VLOOKUP(AD6910,[2]Formula!V:X,3,0))*VLOOKUP(AD6910,[2]Formula!V:X,2,0))*H6910)/SUMIF(AD:AD,AD6910,H:H)))</f>
        <v/>
      </c>
      <c r="L6910" s="38" t="str">
        <f t="shared" si="643"/>
        <v/>
      </c>
      <c r="M6910" s="38" t="str">
        <f t="shared" si="644"/>
        <v/>
      </c>
      <c r="N6910" s="38" t="str">
        <f t="shared" si="646"/>
        <v/>
      </c>
      <c r="O6910" s="38" t="str">
        <f t="shared" si="648"/>
        <v/>
      </c>
      <c r="P6910" s="39" t="str">
        <f t="shared" si="647"/>
        <v/>
      </c>
      <c r="AC6910" s="42" t="str">
        <f>IF(B6910="","",VLOOKUP(B6910,[2]Formula!B:C,2,0))</f>
        <v/>
      </c>
      <c r="AD6910" s="43" t="str">
        <f t="shared" si="645"/>
        <v/>
      </c>
    </row>
    <row r="6911" spans="1:30" x14ac:dyDescent="0.25">
      <c r="A6911" s="64"/>
      <c r="B6911" s="64"/>
      <c r="C6911" s="66"/>
      <c r="D6911" s="67"/>
      <c r="E6911" s="64"/>
      <c r="F6911" s="64"/>
      <c r="G6911" s="37" t="str">
        <f>IF(E6911="","",IF(OR(E6911="Project Management",E6911="Project Support",E6911="Sprint Management",E6911="Sprint Support"),"NA",ROUND((((VLOOKUP(AD6911,[2]Formula!V:X,3,0)))-SUMIF(AD:AD,AD6911,H:H)),2)))</f>
        <v/>
      </c>
      <c r="H6911" s="71"/>
      <c r="I6911" s="72"/>
      <c r="J6911" s="72"/>
      <c r="K6911" s="38" t="str">
        <f>IF(E6911="","",IF(OR(E6911="Project Management",E6911="Project Support",E6911="Sprint Management",E6911="Sprint Support"),"NA",(((SUMIF(AD:AD,AD6911,H:H)/VLOOKUP(AD6911,[2]Formula!V:X,3,0))*VLOOKUP(AD6911,[2]Formula!V:X,2,0))*H6911)/SUMIF(AD:AD,AD6911,H:H)))</f>
        <v/>
      </c>
      <c r="L6911" s="38" t="str">
        <f t="shared" si="643"/>
        <v/>
      </c>
      <c r="M6911" s="38" t="str">
        <f t="shared" si="644"/>
        <v/>
      </c>
      <c r="N6911" s="38" t="str">
        <f t="shared" si="646"/>
        <v/>
      </c>
      <c r="O6911" s="38" t="str">
        <f t="shared" si="648"/>
        <v/>
      </c>
      <c r="P6911" s="39" t="str">
        <f t="shared" si="647"/>
        <v/>
      </c>
      <c r="AC6911" s="42" t="str">
        <f>IF(B6911="","",VLOOKUP(B6911,[2]Formula!B:C,2,0))</f>
        <v/>
      </c>
      <c r="AD6911" s="43" t="str">
        <f t="shared" si="645"/>
        <v/>
      </c>
    </row>
    <row r="6912" spans="1:30" x14ac:dyDescent="0.25">
      <c r="A6912" s="64"/>
      <c r="B6912" s="64"/>
      <c r="C6912" s="66"/>
      <c r="D6912" s="67"/>
      <c r="E6912" s="64"/>
      <c r="F6912" s="64"/>
      <c r="G6912" s="37" t="str">
        <f>IF(E6912="","",IF(OR(E6912="Project Management",E6912="Project Support",E6912="Sprint Management",E6912="Sprint Support"),"NA",ROUND((((VLOOKUP(AD6912,[2]Formula!V:X,3,0)))-SUMIF(AD:AD,AD6912,H:H)),2)))</f>
        <v/>
      </c>
      <c r="H6912" s="71"/>
      <c r="I6912" s="72"/>
      <c r="J6912" s="72"/>
      <c r="K6912" s="38" t="str">
        <f>IF(E6912="","",IF(OR(E6912="Project Management",E6912="Project Support",E6912="Sprint Management",E6912="Sprint Support"),"NA",(((SUMIF(AD:AD,AD6912,H:H)/VLOOKUP(AD6912,[2]Formula!V:X,3,0))*VLOOKUP(AD6912,[2]Formula!V:X,2,0))*H6912)/SUMIF(AD:AD,AD6912,H:H)))</f>
        <v/>
      </c>
      <c r="L6912" s="38" t="str">
        <f t="shared" si="643"/>
        <v/>
      </c>
      <c r="M6912" s="38" t="str">
        <f t="shared" si="644"/>
        <v/>
      </c>
      <c r="N6912" s="38" t="str">
        <f t="shared" si="646"/>
        <v/>
      </c>
      <c r="O6912" s="38" t="str">
        <f t="shared" si="648"/>
        <v/>
      </c>
      <c r="P6912" s="39" t="str">
        <f t="shared" si="647"/>
        <v/>
      </c>
      <c r="AC6912" s="42" t="str">
        <f>IF(B6912="","",VLOOKUP(B6912,[2]Formula!B:C,2,0))</f>
        <v/>
      </c>
      <c r="AD6912" s="43" t="str">
        <f t="shared" si="645"/>
        <v/>
      </c>
    </row>
    <row r="6913" spans="1:30" x14ac:dyDescent="0.25">
      <c r="A6913" s="64"/>
      <c r="B6913" s="64"/>
      <c r="C6913" s="66"/>
      <c r="D6913" s="67"/>
      <c r="E6913" s="64"/>
      <c r="F6913" s="64"/>
      <c r="G6913" s="37" t="str">
        <f>IF(E6913="","",IF(OR(E6913="Project Management",E6913="Project Support",E6913="Sprint Management",E6913="Sprint Support"),"NA",ROUND((((VLOOKUP(AD6913,[2]Formula!V:X,3,0)))-SUMIF(AD:AD,AD6913,H:H)),2)))</f>
        <v/>
      </c>
      <c r="H6913" s="71"/>
      <c r="I6913" s="72"/>
      <c r="J6913" s="72"/>
      <c r="K6913" s="38" t="str">
        <f>IF(E6913="","",IF(OR(E6913="Project Management",E6913="Project Support",E6913="Sprint Management",E6913="Sprint Support"),"NA",(((SUMIF(AD:AD,AD6913,H:H)/VLOOKUP(AD6913,[2]Formula!V:X,3,0))*VLOOKUP(AD6913,[2]Formula!V:X,2,0))*H6913)/SUMIF(AD:AD,AD6913,H:H)))</f>
        <v/>
      </c>
      <c r="L6913" s="38" t="str">
        <f t="shared" si="643"/>
        <v/>
      </c>
      <c r="M6913" s="38" t="str">
        <f t="shared" si="644"/>
        <v/>
      </c>
      <c r="N6913" s="38" t="str">
        <f t="shared" si="646"/>
        <v/>
      </c>
      <c r="O6913" s="38" t="str">
        <f t="shared" si="648"/>
        <v/>
      </c>
      <c r="P6913" s="39" t="str">
        <f t="shared" si="647"/>
        <v/>
      </c>
      <c r="AC6913" s="42" t="str">
        <f>IF(B6913="","",VLOOKUP(B6913,[2]Formula!B:C,2,0))</f>
        <v/>
      </c>
      <c r="AD6913" s="43" t="str">
        <f t="shared" si="645"/>
        <v/>
      </c>
    </row>
    <row r="6914" spans="1:30" x14ac:dyDescent="0.25">
      <c r="A6914" s="64"/>
      <c r="B6914" s="64"/>
      <c r="C6914" s="66"/>
      <c r="D6914" s="67"/>
      <c r="E6914" s="64"/>
      <c r="F6914" s="64"/>
      <c r="G6914" s="37" t="str">
        <f>IF(E6914="","",IF(OR(E6914="Project Management",E6914="Project Support",E6914="Sprint Management",E6914="Sprint Support"),"NA",ROUND((((VLOOKUP(AD6914,[2]Formula!V:X,3,0)))-SUMIF(AD:AD,AD6914,H:H)),2)))</f>
        <v/>
      </c>
      <c r="H6914" s="71"/>
      <c r="I6914" s="72"/>
      <c r="J6914" s="72"/>
      <c r="K6914" s="38" t="str">
        <f>IF(E6914="","",IF(OR(E6914="Project Management",E6914="Project Support",E6914="Sprint Management",E6914="Sprint Support"),"NA",(((SUMIF(AD:AD,AD6914,H:H)/VLOOKUP(AD6914,[2]Formula!V:X,3,0))*VLOOKUP(AD6914,[2]Formula!V:X,2,0))*H6914)/SUMIF(AD:AD,AD6914,H:H)))</f>
        <v/>
      </c>
      <c r="L6914" s="38" t="str">
        <f t="shared" ref="L6914:L6977" si="649">IFERROR(IF(K6914="NA",(H6914/I6914),(K6914/I6914)),"")</f>
        <v/>
      </c>
      <c r="M6914" s="38" t="str">
        <f t="shared" ref="M6914:M6977" si="650">IFERROR(IF(K6914="NA",1,(K6914/H6914)),"")</f>
        <v/>
      </c>
      <c r="N6914" s="38" t="str">
        <f t="shared" si="646"/>
        <v/>
      </c>
      <c r="O6914" s="38" t="str">
        <f t="shared" si="648"/>
        <v/>
      </c>
      <c r="P6914" s="39" t="str">
        <f t="shared" si="647"/>
        <v/>
      </c>
      <c r="AC6914" s="42" t="str">
        <f>IF(B6914="","",VLOOKUP(B6914,[2]Formula!B:C,2,0))</f>
        <v/>
      </c>
      <c r="AD6914" s="43" t="str">
        <f t="shared" ref="AD6914:AD6977" si="651">IF(B6914="","",CONCATENATE(B6914,"_",E6914))</f>
        <v/>
      </c>
    </row>
    <row r="6915" spans="1:30" x14ac:dyDescent="0.25">
      <c r="A6915" s="64"/>
      <c r="B6915" s="64"/>
      <c r="C6915" s="66"/>
      <c r="D6915" s="67"/>
      <c r="E6915" s="64"/>
      <c r="F6915" s="64"/>
      <c r="G6915" s="37" t="str">
        <f>IF(E6915="","",IF(OR(E6915="Project Management",E6915="Project Support",E6915="Sprint Management",E6915="Sprint Support"),"NA",ROUND((((VLOOKUP(AD6915,[2]Formula!V:X,3,0)))-SUMIF(AD:AD,AD6915,H:H)),2)))</f>
        <v/>
      </c>
      <c r="H6915" s="71"/>
      <c r="I6915" s="72"/>
      <c r="J6915" s="72"/>
      <c r="K6915" s="38" t="str">
        <f>IF(E6915="","",IF(OR(E6915="Project Management",E6915="Project Support",E6915="Sprint Management",E6915="Sprint Support"),"NA",(((SUMIF(AD:AD,AD6915,H:H)/VLOOKUP(AD6915,[2]Formula!V:X,3,0))*VLOOKUP(AD6915,[2]Formula!V:X,2,0))*H6915)/SUMIF(AD:AD,AD6915,H:H)))</f>
        <v/>
      </c>
      <c r="L6915" s="38" t="str">
        <f t="shared" si="649"/>
        <v/>
      </c>
      <c r="M6915" s="38" t="str">
        <f t="shared" si="650"/>
        <v/>
      </c>
      <c r="N6915" s="38" t="str">
        <f t="shared" ref="N6915:N6978" si="652">IFERROR(((L6915-M6915)/M6915)*100,"")</f>
        <v/>
      </c>
      <c r="O6915" s="38" t="str">
        <f t="shared" si="648"/>
        <v/>
      </c>
      <c r="P6915" s="39" t="str">
        <f t="shared" ref="P6915:P6978" si="653">IF(O6915="","",1)</f>
        <v/>
      </c>
      <c r="AC6915" s="42" t="str">
        <f>IF(B6915="","",VLOOKUP(B6915,[2]Formula!B:C,2,0))</f>
        <v/>
      </c>
      <c r="AD6915" s="43" t="str">
        <f t="shared" si="651"/>
        <v/>
      </c>
    </row>
    <row r="6916" spans="1:30" x14ac:dyDescent="0.25">
      <c r="A6916" s="64"/>
      <c r="B6916" s="64"/>
      <c r="C6916" s="66"/>
      <c r="D6916" s="67"/>
      <c r="E6916" s="64"/>
      <c r="F6916" s="64"/>
      <c r="G6916" s="37" t="str">
        <f>IF(E6916="","",IF(OR(E6916="Project Management",E6916="Project Support",E6916="Sprint Management",E6916="Sprint Support"),"NA",ROUND((((VLOOKUP(AD6916,[2]Formula!V:X,3,0)))-SUMIF(AD:AD,AD6916,H:H)),2)))</f>
        <v/>
      </c>
      <c r="H6916" s="71"/>
      <c r="I6916" s="72"/>
      <c r="J6916" s="72"/>
      <c r="K6916" s="38" t="str">
        <f>IF(E6916="","",IF(OR(E6916="Project Management",E6916="Project Support",E6916="Sprint Management",E6916="Sprint Support"),"NA",(((SUMIF(AD:AD,AD6916,H:H)/VLOOKUP(AD6916,[2]Formula!V:X,3,0))*VLOOKUP(AD6916,[2]Formula!V:X,2,0))*H6916)/SUMIF(AD:AD,AD6916,H:H)))</f>
        <v/>
      </c>
      <c r="L6916" s="38" t="str">
        <f t="shared" si="649"/>
        <v/>
      </c>
      <c r="M6916" s="38" t="str">
        <f t="shared" si="650"/>
        <v/>
      </c>
      <c r="N6916" s="38" t="str">
        <f t="shared" si="652"/>
        <v/>
      </c>
      <c r="O6916" s="38" t="str">
        <f t="shared" si="648"/>
        <v/>
      </c>
      <c r="P6916" s="39" t="str">
        <f t="shared" si="653"/>
        <v/>
      </c>
      <c r="AC6916" s="42" t="str">
        <f>IF(B6916="","",VLOOKUP(B6916,[2]Formula!B:C,2,0))</f>
        <v/>
      </c>
      <c r="AD6916" s="43" t="str">
        <f t="shared" si="651"/>
        <v/>
      </c>
    </row>
    <row r="6917" spans="1:30" x14ac:dyDescent="0.25">
      <c r="A6917" s="64"/>
      <c r="B6917" s="64"/>
      <c r="C6917" s="66"/>
      <c r="D6917" s="67"/>
      <c r="E6917" s="64"/>
      <c r="F6917" s="64"/>
      <c r="G6917" s="37" t="str">
        <f>IF(E6917="","",IF(OR(E6917="Project Management",E6917="Project Support",E6917="Sprint Management",E6917="Sprint Support"),"NA",ROUND((((VLOOKUP(AD6917,[2]Formula!V:X,3,0)))-SUMIF(AD:AD,AD6917,H:H)),2)))</f>
        <v/>
      </c>
      <c r="H6917" s="71"/>
      <c r="I6917" s="72"/>
      <c r="J6917" s="72"/>
      <c r="K6917" s="38" t="str">
        <f>IF(E6917="","",IF(OR(E6917="Project Management",E6917="Project Support",E6917="Sprint Management",E6917="Sprint Support"),"NA",(((SUMIF(AD:AD,AD6917,H:H)/VLOOKUP(AD6917,[2]Formula!V:X,3,0))*VLOOKUP(AD6917,[2]Formula!V:X,2,0))*H6917)/SUMIF(AD:AD,AD6917,H:H)))</f>
        <v/>
      </c>
      <c r="L6917" s="38" t="str">
        <f t="shared" si="649"/>
        <v/>
      </c>
      <c r="M6917" s="38" t="str">
        <f t="shared" si="650"/>
        <v/>
      </c>
      <c r="N6917" s="38" t="str">
        <f t="shared" si="652"/>
        <v/>
      </c>
      <c r="O6917" s="38" t="str">
        <f t="shared" si="648"/>
        <v/>
      </c>
      <c r="P6917" s="39" t="str">
        <f t="shared" si="653"/>
        <v/>
      </c>
      <c r="AC6917" s="42" t="str">
        <f>IF(B6917="","",VLOOKUP(B6917,[2]Formula!B:C,2,0))</f>
        <v/>
      </c>
      <c r="AD6917" s="43" t="str">
        <f t="shared" si="651"/>
        <v/>
      </c>
    </row>
    <row r="6918" spans="1:30" x14ac:dyDescent="0.25">
      <c r="A6918" s="64"/>
      <c r="B6918" s="64"/>
      <c r="C6918" s="66"/>
      <c r="D6918" s="67"/>
      <c r="E6918" s="64"/>
      <c r="F6918" s="64"/>
      <c r="G6918" s="37" t="str">
        <f>IF(E6918="","",IF(OR(E6918="Project Management",E6918="Project Support",E6918="Sprint Management",E6918="Sprint Support"),"NA",ROUND((((VLOOKUP(AD6918,[2]Formula!V:X,3,0)))-SUMIF(AD:AD,AD6918,H:H)),2)))</f>
        <v/>
      </c>
      <c r="H6918" s="71"/>
      <c r="I6918" s="72"/>
      <c r="J6918" s="72"/>
      <c r="K6918" s="38" t="str">
        <f>IF(E6918="","",IF(OR(E6918="Project Management",E6918="Project Support",E6918="Sprint Management",E6918="Sprint Support"),"NA",(((SUMIF(AD:AD,AD6918,H:H)/VLOOKUP(AD6918,[2]Formula!V:X,3,0))*VLOOKUP(AD6918,[2]Formula!V:X,2,0))*H6918)/SUMIF(AD:AD,AD6918,H:H)))</f>
        <v/>
      </c>
      <c r="L6918" s="38" t="str">
        <f t="shared" si="649"/>
        <v/>
      </c>
      <c r="M6918" s="38" t="str">
        <f t="shared" si="650"/>
        <v/>
      </c>
      <c r="N6918" s="38" t="str">
        <f t="shared" si="652"/>
        <v/>
      </c>
      <c r="O6918" s="38" t="str">
        <f t="shared" si="648"/>
        <v/>
      </c>
      <c r="P6918" s="39" t="str">
        <f t="shared" si="653"/>
        <v/>
      </c>
      <c r="AC6918" s="42" t="str">
        <f>IF(B6918="","",VLOOKUP(B6918,[2]Formula!B:C,2,0))</f>
        <v/>
      </c>
      <c r="AD6918" s="43" t="str">
        <f t="shared" si="651"/>
        <v/>
      </c>
    </row>
    <row r="6919" spans="1:30" x14ac:dyDescent="0.25">
      <c r="A6919" s="64"/>
      <c r="B6919" s="64"/>
      <c r="C6919" s="66"/>
      <c r="D6919" s="67"/>
      <c r="E6919" s="64"/>
      <c r="F6919" s="64"/>
      <c r="G6919" s="37" t="str">
        <f>IF(E6919="","",IF(OR(E6919="Project Management",E6919="Project Support",E6919="Sprint Management",E6919="Sprint Support"),"NA",ROUND((((VLOOKUP(AD6919,[2]Formula!V:X,3,0)))-SUMIF(AD:AD,AD6919,H:H)),2)))</f>
        <v/>
      </c>
      <c r="H6919" s="71"/>
      <c r="I6919" s="72"/>
      <c r="J6919" s="72"/>
      <c r="K6919" s="38" t="str">
        <f>IF(E6919="","",IF(OR(E6919="Project Management",E6919="Project Support",E6919="Sprint Management",E6919="Sprint Support"),"NA",(((SUMIF(AD:AD,AD6919,H:H)/VLOOKUP(AD6919,[2]Formula!V:X,3,0))*VLOOKUP(AD6919,[2]Formula!V:X,2,0))*H6919)/SUMIF(AD:AD,AD6919,H:H)))</f>
        <v/>
      </c>
      <c r="L6919" s="38" t="str">
        <f t="shared" si="649"/>
        <v/>
      </c>
      <c r="M6919" s="38" t="str">
        <f t="shared" si="650"/>
        <v/>
      </c>
      <c r="N6919" s="38" t="str">
        <f t="shared" si="652"/>
        <v/>
      </c>
      <c r="O6919" s="38" t="str">
        <f t="shared" si="648"/>
        <v/>
      </c>
      <c r="P6919" s="39" t="str">
        <f t="shared" si="653"/>
        <v/>
      </c>
      <c r="AC6919" s="42" t="str">
        <f>IF(B6919="","",VLOOKUP(B6919,[2]Formula!B:C,2,0))</f>
        <v/>
      </c>
      <c r="AD6919" s="43" t="str">
        <f t="shared" si="651"/>
        <v/>
      </c>
    </row>
    <row r="6920" spans="1:30" x14ac:dyDescent="0.25">
      <c r="A6920" s="64"/>
      <c r="B6920" s="64"/>
      <c r="C6920" s="66"/>
      <c r="D6920" s="67"/>
      <c r="E6920" s="64"/>
      <c r="F6920" s="64"/>
      <c r="G6920" s="37" t="str">
        <f>IF(E6920="","",IF(OR(E6920="Project Management",E6920="Project Support",E6920="Sprint Management",E6920="Sprint Support"),"NA",ROUND((((VLOOKUP(AD6920,[2]Formula!V:X,3,0)))-SUMIF(AD:AD,AD6920,H:H)),2)))</f>
        <v/>
      </c>
      <c r="H6920" s="71"/>
      <c r="I6920" s="72"/>
      <c r="J6920" s="72"/>
      <c r="K6920" s="38" t="str">
        <f>IF(E6920="","",IF(OR(E6920="Project Management",E6920="Project Support",E6920="Sprint Management",E6920="Sprint Support"),"NA",(((SUMIF(AD:AD,AD6920,H:H)/VLOOKUP(AD6920,[2]Formula!V:X,3,0))*VLOOKUP(AD6920,[2]Formula!V:X,2,0))*H6920)/SUMIF(AD:AD,AD6920,H:H)))</f>
        <v/>
      </c>
      <c r="L6920" s="38" t="str">
        <f t="shared" si="649"/>
        <v/>
      </c>
      <c r="M6920" s="38" t="str">
        <f t="shared" si="650"/>
        <v/>
      </c>
      <c r="N6920" s="38" t="str">
        <f t="shared" si="652"/>
        <v/>
      </c>
      <c r="O6920" s="38" t="str">
        <f t="shared" si="648"/>
        <v/>
      </c>
      <c r="P6920" s="39" t="str">
        <f t="shared" si="653"/>
        <v/>
      </c>
      <c r="AC6920" s="42" t="str">
        <f>IF(B6920="","",VLOOKUP(B6920,[2]Formula!B:C,2,0))</f>
        <v/>
      </c>
      <c r="AD6920" s="43" t="str">
        <f t="shared" si="651"/>
        <v/>
      </c>
    </row>
    <row r="6921" spans="1:30" x14ac:dyDescent="0.25">
      <c r="A6921" s="64"/>
      <c r="B6921" s="64"/>
      <c r="C6921" s="66"/>
      <c r="D6921" s="67"/>
      <c r="E6921" s="64"/>
      <c r="F6921" s="64"/>
      <c r="G6921" s="37" t="str">
        <f>IF(E6921="","",IF(OR(E6921="Project Management",E6921="Project Support",E6921="Sprint Management",E6921="Sprint Support"),"NA",ROUND((((VLOOKUP(AD6921,[2]Formula!V:X,3,0)))-SUMIF(AD:AD,AD6921,H:H)),2)))</f>
        <v/>
      </c>
      <c r="H6921" s="71"/>
      <c r="I6921" s="72"/>
      <c r="J6921" s="72"/>
      <c r="K6921" s="38" t="str">
        <f>IF(E6921="","",IF(OR(E6921="Project Management",E6921="Project Support",E6921="Sprint Management",E6921="Sprint Support"),"NA",(((SUMIF(AD:AD,AD6921,H:H)/VLOOKUP(AD6921,[2]Formula!V:X,3,0))*VLOOKUP(AD6921,[2]Formula!V:X,2,0))*H6921)/SUMIF(AD:AD,AD6921,H:H)))</f>
        <v/>
      </c>
      <c r="L6921" s="38" t="str">
        <f t="shared" si="649"/>
        <v/>
      </c>
      <c r="M6921" s="38" t="str">
        <f t="shared" si="650"/>
        <v/>
      </c>
      <c r="N6921" s="38" t="str">
        <f t="shared" si="652"/>
        <v/>
      </c>
      <c r="O6921" s="38" t="str">
        <f t="shared" si="648"/>
        <v/>
      </c>
      <c r="P6921" s="39" t="str">
        <f t="shared" si="653"/>
        <v/>
      </c>
      <c r="AC6921" s="42" t="str">
        <f>IF(B6921="","",VLOOKUP(B6921,[2]Formula!B:C,2,0))</f>
        <v/>
      </c>
      <c r="AD6921" s="43" t="str">
        <f t="shared" si="651"/>
        <v/>
      </c>
    </row>
    <row r="6922" spans="1:30" x14ac:dyDescent="0.25">
      <c r="A6922" s="64"/>
      <c r="B6922" s="64"/>
      <c r="C6922" s="66"/>
      <c r="D6922" s="67"/>
      <c r="E6922" s="64"/>
      <c r="F6922" s="64"/>
      <c r="G6922" s="37" t="str">
        <f>IF(E6922="","",IF(OR(E6922="Project Management",E6922="Project Support",E6922="Sprint Management",E6922="Sprint Support"),"NA",ROUND((((VLOOKUP(AD6922,[2]Formula!V:X,3,0)))-SUMIF(AD:AD,AD6922,H:H)),2)))</f>
        <v/>
      </c>
      <c r="H6922" s="71"/>
      <c r="I6922" s="72"/>
      <c r="J6922" s="72"/>
      <c r="K6922" s="38" t="str">
        <f>IF(E6922="","",IF(OR(E6922="Project Management",E6922="Project Support",E6922="Sprint Management",E6922="Sprint Support"),"NA",(((SUMIF(AD:AD,AD6922,H:H)/VLOOKUP(AD6922,[2]Formula!V:X,3,0))*VLOOKUP(AD6922,[2]Formula!V:X,2,0))*H6922)/SUMIF(AD:AD,AD6922,H:H)))</f>
        <v/>
      </c>
      <c r="L6922" s="38" t="str">
        <f t="shared" si="649"/>
        <v/>
      </c>
      <c r="M6922" s="38" t="str">
        <f t="shared" si="650"/>
        <v/>
      </c>
      <c r="N6922" s="38" t="str">
        <f t="shared" si="652"/>
        <v/>
      </c>
      <c r="O6922" s="38" t="str">
        <f t="shared" si="648"/>
        <v/>
      </c>
      <c r="P6922" s="39" t="str">
        <f t="shared" si="653"/>
        <v/>
      </c>
      <c r="AC6922" s="42" t="str">
        <f>IF(B6922="","",VLOOKUP(B6922,[2]Formula!B:C,2,0))</f>
        <v/>
      </c>
      <c r="AD6922" s="43" t="str">
        <f t="shared" si="651"/>
        <v/>
      </c>
    </row>
    <row r="6923" spans="1:30" x14ac:dyDescent="0.25">
      <c r="A6923" s="64"/>
      <c r="B6923" s="64"/>
      <c r="C6923" s="66"/>
      <c r="D6923" s="67"/>
      <c r="E6923" s="64"/>
      <c r="F6923" s="64"/>
      <c r="G6923" s="37" t="str">
        <f>IF(E6923="","",IF(OR(E6923="Project Management",E6923="Project Support",E6923="Sprint Management",E6923="Sprint Support"),"NA",ROUND((((VLOOKUP(AD6923,[2]Formula!V:X,3,0)))-SUMIF(AD:AD,AD6923,H:H)),2)))</f>
        <v/>
      </c>
      <c r="H6923" s="71"/>
      <c r="I6923" s="72"/>
      <c r="J6923" s="72"/>
      <c r="K6923" s="38" t="str">
        <f>IF(E6923="","",IF(OR(E6923="Project Management",E6923="Project Support",E6923="Sprint Management",E6923="Sprint Support"),"NA",(((SUMIF(AD:AD,AD6923,H:H)/VLOOKUP(AD6923,[2]Formula!V:X,3,0))*VLOOKUP(AD6923,[2]Formula!V:X,2,0))*H6923)/SUMIF(AD:AD,AD6923,H:H)))</f>
        <v/>
      </c>
      <c r="L6923" s="38" t="str">
        <f t="shared" si="649"/>
        <v/>
      </c>
      <c r="M6923" s="38" t="str">
        <f t="shared" si="650"/>
        <v/>
      </c>
      <c r="N6923" s="38" t="str">
        <f t="shared" si="652"/>
        <v/>
      </c>
      <c r="O6923" s="38" t="str">
        <f t="shared" si="648"/>
        <v/>
      </c>
      <c r="P6923" s="39" t="str">
        <f t="shared" si="653"/>
        <v/>
      </c>
      <c r="AC6923" s="42" t="str">
        <f>IF(B6923="","",VLOOKUP(B6923,[2]Formula!B:C,2,0))</f>
        <v/>
      </c>
      <c r="AD6923" s="43" t="str">
        <f t="shared" si="651"/>
        <v/>
      </c>
    </row>
    <row r="6924" spans="1:30" x14ac:dyDescent="0.25">
      <c r="A6924" s="64"/>
      <c r="B6924" s="64"/>
      <c r="C6924" s="66"/>
      <c r="D6924" s="67"/>
      <c r="E6924" s="64"/>
      <c r="F6924" s="64"/>
      <c r="G6924" s="37" t="str">
        <f>IF(E6924="","",IF(OR(E6924="Project Management",E6924="Project Support",E6924="Sprint Management",E6924="Sprint Support"),"NA",ROUND((((VLOOKUP(AD6924,[2]Formula!V:X,3,0)))-SUMIF(AD:AD,AD6924,H:H)),2)))</f>
        <v/>
      </c>
      <c r="H6924" s="71"/>
      <c r="I6924" s="72"/>
      <c r="J6924" s="72"/>
      <c r="K6924" s="38" t="str">
        <f>IF(E6924="","",IF(OR(E6924="Project Management",E6924="Project Support",E6924="Sprint Management",E6924="Sprint Support"),"NA",(((SUMIF(AD:AD,AD6924,H:H)/VLOOKUP(AD6924,[2]Formula!V:X,3,0))*VLOOKUP(AD6924,[2]Formula!V:X,2,0))*H6924)/SUMIF(AD:AD,AD6924,H:H)))</f>
        <v/>
      </c>
      <c r="L6924" s="38" t="str">
        <f t="shared" si="649"/>
        <v/>
      </c>
      <c r="M6924" s="38" t="str">
        <f t="shared" si="650"/>
        <v/>
      </c>
      <c r="N6924" s="38" t="str">
        <f t="shared" si="652"/>
        <v/>
      </c>
      <c r="O6924" s="38" t="str">
        <f t="shared" si="648"/>
        <v/>
      </c>
      <c r="P6924" s="39" t="str">
        <f t="shared" si="653"/>
        <v/>
      </c>
      <c r="AC6924" s="42" t="str">
        <f>IF(B6924="","",VLOOKUP(B6924,[2]Formula!B:C,2,0))</f>
        <v/>
      </c>
      <c r="AD6924" s="43" t="str">
        <f t="shared" si="651"/>
        <v/>
      </c>
    </row>
    <row r="6925" spans="1:30" x14ac:dyDescent="0.25">
      <c r="A6925" s="64"/>
      <c r="B6925" s="64"/>
      <c r="C6925" s="66"/>
      <c r="D6925" s="67"/>
      <c r="E6925" s="64"/>
      <c r="F6925" s="64"/>
      <c r="G6925" s="37" t="str">
        <f>IF(E6925="","",IF(OR(E6925="Project Management",E6925="Project Support",E6925="Sprint Management",E6925="Sprint Support"),"NA",ROUND((((VLOOKUP(AD6925,[2]Formula!V:X,3,0)))-SUMIF(AD:AD,AD6925,H:H)),2)))</f>
        <v/>
      </c>
      <c r="H6925" s="71"/>
      <c r="I6925" s="72"/>
      <c r="J6925" s="72"/>
      <c r="K6925" s="38" t="str">
        <f>IF(E6925="","",IF(OR(E6925="Project Management",E6925="Project Support",E6925="Sprint Management",E6925="Sprint Support"),"NA",(((SUMIF(AD:AD,AD6925,H:H)/VLOOKUP(AD6925,[2]Formula!V:X,3,0))*VLOOKUP(AD6925,[2]Formula!V:X,2,0))*H6925)/SUMIF(AD:AD,AD6925,H:H)))</f>
        <v/>
      </c>
      <c r="L6925" s="38" t="str">
        <f t="shared" si="649"/>
        <v/>
      </c>
      <c r="M6925" s="38" t="str">
        <f t="shared" si="650"/>
        <v/>
      </c>
      <c r="N6925" s="38" t="str">
        <f t="shared" si="652"/>
        <v/>
      </c>
      <c r="O6925" s="38" t="str">
        <f t="shared" si="648"/>
        <v/>
      </c>
      <c r="P6925" s="39" t="str">
        <f t="shared" si="653"/>
        <v/>
      </c>
      <c r="AC6925" s="42" t="str">
        <f>IF(B6925="","",VLOOKUP(B6925,[2]Formula!B:C,2,0))</f>
        <v/>
      </c>
      <c r="AD6925" s="43" t="str">
        <f t="shared" si="651"/>
        <v/>
      </c>
    </row>
    <row r="6926" spans="1:30" x14ac:dyDescent="0.25">
      <c r="A6926" s="64"/>
      <c r="B6926" s="64"/>
      <c r="C6926" s="66"/>
      <c r="D6926" s="67"/>
      <c r="E6926" s="64"/>
      <c r="F6926" s="64"/>
      <c r="G6926" s="37" t="str">
        <f>IF(E6926="","",IF(OR(E6926="Project Management",E6926="Project Support",E6926="Sprint Management",E6926="Sprint Support"),"NA",ROUND((((VLOOKUP(AD6926,[2]Formula!V:X,3,0)))-SUMIF(AD:AD,AD6926,H:H)),2)))</f>
        <v/>
      </c>
      <c r="H6926" s="71"/>
      <c r="I6926" s="72"/>
      <c r="J6926" s="72"/>
      <c r="K6926" s="38" t="str">
        <f>IF(E6926="","",IF(OR(E6926="Project Management",E6926="Project Support",E6926="Sprint Management",E6926="Sprint Support"),"NA",(((SUMIF(AD:AD,AD6926,H:H)/VLOOKUP(AD6926,[2]Formula!V:X,3,0))*VLOOKUP(AD6926,[2]Formula!V:X,2,0))*H6926)/SUMIF(AD:AD,AD6926,H:H)))</f>
        <v/>
      </c>
      <c r="L6926" s="38" t="str">
        <f t="shared" si="649"/>
        <v/>
      </c>
      <c r="M6926" s="38" t="str">
        <f t="shared" si="650"/>
        <v/>
      </c>
      <c r="N6926" s="38" t="str">
        <f t="shared" si="652"/>
        <v/>
      </c>
      <c r="O6926" s="38" t="str">
        <f t="shared" si="648"/>
        <v/>
      </c>
      <c r="P6926" s="39" t="str">
        <f t="shared" si="653"/>
        <v/>
      </c>
      <c r="AC6926" s="42" t="str">
        <f>IF(B6926="","",VLOOKUP(B6926,[2]Formula!B:C,2,0))</f>
        <v/>
      </c>
      <c r="AD6926" s="43" t="str">
        <f t="shared" si="651"/>
        <v/>
      </c>
    </row>
    <row r="6927" spans="1:30" x14ac:dyDescent="0.25">
      <c r="A6927" s="64"/>
      <c r="B6927" s="64"/>
      <c r="C6927" s="66"/>
      <c r="D6927" s="67"/>
      <c r="E6927" s="64"/>
      <c r="F6927" s="64"/>
      <c r="G6927" s="37" t="str">
        <f>IF(E6927="","",IF(OR(E6927="Project Management",E6927="Project Support",E6927="Sprint Management",E6927="Sprint Support"),"NA",ROUND((((VLOOKUP(AD6927,[2]Formula!V:X,3,0)))-SUMIF(AD:AD,AD6927,H:H)),2)))</f>
        <v/>
      </c>
      <c r="H6927" s="71"/>
      <c r="I6927" s="72"/>
      <c r="J6927" s="72"/>
      <c r="K6927" s="38" t="str">
        <f>IF(E6927="","",IF(OR(E6927="Project Management",E6927="Project Support",E6927="Sprint Management",E6927="Sprint Support"),"NA",(((SUMIF(AD:AD,AD6927,H:H)/VLOOKUP(AD6927,[2]Formula!V:X,3,0))*VLOOKUP(AD6927,[2]Formula!V:X,2,0))*H6927)/SUMIF(AD:AD,AD6927,H:H)))</f>
        <v/>
      </c>
      <c r="L6927" s="38" t="str">
        <f t="shared" si="649"/>
        <v/>
      </c>
      <c r="M6927" s="38" t="str">
        <f t="shared" si="650"/>
        <v/>
      </c>
      <c r="N6927" s="38" t="str">
        <f t="shared" si="652"/>
        <v/>
      </c>
      <c r="O6927" s="38" t="str">
        <f t="shared" si="648"/>
        <v/>
      </c>
      <c r="P6927" s="39" t="str">
        <f t="shared" si="653"/>
        <v/>
      </c>
      <c r="AC6927" s="42" t="str">
        <f>IF(B6927="","",VLOOKUP(B6927,[2]Formula!B:C,2,0))</f>
        <v/>
      </c>
      <c r="AD6927" s="43" t="str">
        <f t="shared" si="651"/>
        <v/>
      </c>
    </row>
    <row r="6928" spans="1:30" x14ac:dyDescent="0.25">
      <c r="A6928" s="64"/>
      <c r="B6928" s="64"/>
      <c r="C6928" s="66"/>
      <c r="D6928" s="67"/>
      <c r="E6928" s="64"/>
      <c r="F6928" s="64"/>
      <c r="G6928" s="37" t="str">
        <f>IF(E6928="","",IF(OR(E6928="Project Management",E6928="Project Support",E6928="Sprint Management",E6928="Sprint Support"),"NA",ROUND((((VLOOKUP(AD6928,[2]Formula!V:X,3,0)))-SUMIF(AD:AD,AD6928,H:H)),2)))</f>
        <v/>
      </c>
      <c r="H6928" s="71"/>
      <c r="I6928" s="72"/>
      <c r="J6928" s="72"/>
      <c r="K6928" s="38" t="str">
        <f>IF(E6928="","",IF(OR(E6928="Project Management",E6928="Project Support",E6928="Sprint Management",E6928="Sprint Support"),"NA",(((SUMIF(AD:AD,AD6928,H:H)/VLOOKUP(AD6928,[2]Formula!V:X,3,0))*VLOOKUP(AD6928,[2]Formula!V:X,2,0))*H6928)/SUMIF(AD:AD,AD6928,H:H)))</f>
        <v/>
      </c>
      <c r="L6928" s="38" t="str">
        <f t="shared" si="649"/>
        <v/>
      </c>
      <c r="M6928" s="38" t="str">
        <f t="shared" si="650"/>
        <v/>
      </c>
      <c r="N6928" s="38" t="str">
        <f t="shared" si="652"/>
        <v/>
      </c>
      <c r="O6928" s="38" t="str">
        <f t="shared" si="648"/>
        <v/>
      </c>
      <c r="P6928" s="39" t="str">
        <f t="shared" si="653"/>
        <v/>
      </c>
      <c r="AC6928" s="42" t="str">
        <f>IF(B6928="","",VLOOKUP(B6928,[2]Formula!B:C,2,0))</f>
        <v/>
      </c>
      <c r="AD6928" s="43" t="str">
        <f t="shared" si="651"/>
        <v/>
      </c>
    </row>
    <row r="6929" spans="1:30" x14ac:dyDescent="0.25">
      <c r="A6929" s="64"/>
      <c r="B6929" s="64"/>
      <c r="C6929" s="66"/>
      <c r="D6929" s="67"/>
      <c r="E6929" s="64"/>
      <c r="F6929" s="64"/>
      <c r="G6929" s="37" t="str">
        <f>IF(E6929="","",IF(OR(E6929="Project Management",E6929="Project Support",E6929="Sprint Management",E6929="Sprint Support"),"NA",ROUND((((VLOOKUP(AD6929,[2]Formula!V:X,3,0)))-SUMIF(AD:AD,AD6929,H:H)),2)))</f>
        <v/>
      </c>
      <c r="H6929" s="71"/>
      <c r="I6929" s="72"/>
      <c r="J6929" s="72"/>
      <c r="K6929" s="38" t="str">
        <f>IF(E6929="","",IF(OR(E6929="Project Management",E6929="Project Support",E6929="Sprint Management",E6929="Sprint Support"),"NA",(((SUMIF(AD:AD,AD6929,H:H)/VLOOKUP(AD6929,[2]Formula!V:X,3,0))*VLOOKUP(AD6929,[2]Formula!V:X,2,0))*H6929)/SUMIF(AD:AD,AD6929,H:H)))</f>
        <v/>
      </c>
      <c r="L6929" s="38" t="str">
        <f t="shared" si="649"/>
        <v/>
      </c>
      <c r="M6929" s="38" t="str">
        <f t="shared" si="650"/>
        <v/>
      </c>
      <c r="N6929" s="38" t="str">
        <f t="shared" si="652"/>
        <v/>
      </c>
      <c r="O6929" s="38" t="str">
        <f t="shared" si="648"/>
        <v/>
      </c>
      <c r="P6929" s="39" t="str">
        <f t="shared" si="653"/>
        <v/>
      </c>
      <c r="AC6929" s="42" t="str">
        <f>IF(B6929="","",VLOOKUP(B6929,[2]Formula!B:C,2,0))</f>
        <v/>
      </c>
      <c r="AD6929" s="43" t="str">
        <f t="shared" si="651"/>
        <v/>
      </c>
    </row>
    <row r="6930" spans="1:30" x14ac:dyDescent="0.25">
      <c r="A6930" s="64"/>
      <c r="B6930" s="64"/>
      <c r="C6930" s="66"/>
      <c r="D6930" s="67"/>
      <c r="E6930" s="64"/>
      <c r="F6930" s="64"/>
      <c r="G6930" s="37" t="str">
        <f>IF(E6930="","",IF(OR(E6930="Project Management",E6930="Project Support",E6930="Sprint Management",E6930="Sprint Support"),"NA",ROUND((((VLOOKUP(AD6930,[2]Formula!V:X,3,0)))-SUMIF(AD:AD,AD6930,H:H)),2)))</f>
        <v/>
      </c>
      <c r="H6930" s="71"/>
      <c r="I6930" s="72"/>
      <c r="J6930" s="72"/>
      <c r="K6930" s="38" t="str">
        <f>IF(E6930="","",IF(OR(E6930="Project Management",E6930="Project Support",E6930="Sprint Management",E6930="Sprint Support"),"NA",(((SUMIF(AD:AD,AD6930,H:H)/VLOOKUP(AD6930,[2]Formula!V:X,3,0))*VLOOKUP(AD6930,[2]Formula!V:X,2,0))*H6930)/SUMIF(AD:AD,AD6930,H:H)))</f>
        <v/>
      </c>
      <c r="L6930" s="38" t="str">
        <f t="shared" si="649"/>
        <v/>
      </c>
      <c r="M6930" s="38" t="str">
        <f t="shared" si="650"/>
        <v/>
      </c>
      <c r="N6930" s="38" t="str">
        <f t="shared" si="652"/>
        <v/>
      </c>
      <c r="O6930" s="38" t="str">
        <f t="shared" si="648"/>
        <v/>
      </c>
      <c r="P6930" s="39" t="str">
        <f t="shared" si="653"/>
        <v/>
      </c>
      <c r="AC6930" s="42" t="str">
        <f>IF(B6930="","",VLOOKUP(B6930,[2]Formula!B:C,2,0))</f>
        <v/>
      </c>
      <c r="AD6930" s="43" t="str">
        <f t="shared" si="651"/>
        <v/>
      </c>
    </row>
    <row r="6931" spans="1:30" x14ac:dyDescent="0.25">
      <c r="A6931" s="64"/>
      <c r="B6931" s="64"/>
      <c r="C6931" s="66"/>
      <c r="D6931" s="67"/>
      <c r="E6931" s="64"/>
      <c r="F6931" s="64"/>
      <c r="G6931" s="37" t="str">
        <f>IF(E6931="","",IF(OR(E6931="Project Management",E6931="Project Support",E6931="Sprint Management",E6931="Sprint Support"),"NA",ROUND((((VLOOKUP(AD6931,[2]Formula!V:X,3,0)))-SUMIF(AD:AD,AD6931,H:H)),2)))</f>
        <v/>
      </c>
      <c r="H6931" s="71"/>
      <c r="I6931" s="72"/>
      <c r="J6931" s="72"/>
      <c r="K6931" s="38" t="str">
        <f>IF(E6931="","",IF(OR(E6931="Project Management",E6931="Project Support",E6931="Sprint Management",E6931="Sprint Support"),"NA",(((SUMIF(AD:AD,AD6931,H:H)/VLOOKUP(AD6931,[2]Formula!V:X,3,0))*VLOOKUP(AD6931,[2]Formula!V:X,2,0))*H6931)/SUMIF(AD:AD,AD6931,H:H)))</f>
        <v/>
      </c>
      <c r="L6931" s="38" t="str">
        <f t="shared" si="649"/>
        <v/>
      </c>
      <c r="M6931" s="38" t="str">
        <f t="shared" si="650"/>
        <v/>
      </c>
      <c r="N6931" s="38" t="str">
        <f t="shared" si="652"/>
        <v/>
      </c>
      <c r="O6931" s="38" t="str">
        <f t="shared" si="648"/>
        <v/>
      </c>
      <c r="P6931" s="39" t="str">
        <f t="shared" si="653"/>
        <v/>
      </c>
      <c r="AC6931" s="42" t="str">
        <f>IF(B6931="","",VLOOKUP(B6931,[2]Formula!B:C,2,0))</f>
        <v/>
      </c>
      <c r="AD6931" s="43" t="str">
        <f t="shared" si="651"/>
        <v/>
      </c>
    </row>
    <row r="6932" spans="1:30" x14ac:dyDescent="0.25">
      <c r="A6932" s="64"/>
      <c r="B6932" s="64"/>
      <c r="C6932" s="66"/>
      <c r="D6932" s="67"/>
      <c r="E6932" s="64"/>
      <c r="F6932" s="64"/>
      <c r="G6932" s="37" t="str">
        <f>IF(E6932="","",IF(OR(E6932="Project Management",E6932="Project Support",E6932="Sprint Management",E6932="Sprint Support"),"NA",ROUND((((VLOOKUP(AD6932,[2]Formula!V:X,3,0)))-SUMIF(AD:AD,AD6932,H:H)),2)))</f>
        <v/>
      </c>
      <c r="H6932" s="71"/>
      <c r="I6932" s="72"/>
      <c r="J6932" s="72"/>
      <c r="K6932" s="38" t="str">
        <f>IF(E6932="","",IF(OR(E6932="Project Management",E6932="Project Support",E6932="Sprint Management",E6932="Sprint Support"),"NA",(((SUMIF(AD:AD,AD6932,H:H)/VLOOKUP(AD6932,[2]Formula!V:X,3,0))*VLOOKUP(AD6932,[2]Formula!V:X,2,0))*H6932)/SUMIF(AD:AD,AD6932,H:H)))</f>
        <v/>
      </c>
      <c r="L6932" s="38" t="str">
        <f t="shared" si="649"/>
        <v/>
      </c>
      <c r="M6932" s="38" t="str">
        <f t="shared" si="650"/>
        <v/>
      </c>
      <c r="N6932" s="38" t="str">
        <f t="shared" si="652"/>
        <v/>
      </c>
      <c r="O6932" s="38" t="str">
        <f t="shared" si="648"/>
        <v/>
      </c>
      <c r="P6932" s="39" t="str">
        <f t="shared" si="653"/>
        <v/>
      </c>
      <c r="AC6932" s="42" t="str">
        <f>IF(B6932="","",VLOOKUP(B6932,[2]Formula!B:C,2,0))</f>
        <v/>
      </c>
      <c r="AD6932" s="43" t="str">
        <f t="shared" si="651"/>
        <v/>
      </c>
    </row>
    <row r="6933" spans="1:30" x14ac:dyDescent="0.25">
      <c r="A6933" s="64"/>
      <c r="B6933" s="64"/>
      <c r="C6933" s="66"/>
      <c r="D6933" s="67"/>
      <c r="E6933" s="64"/>
      <c r="F6933" s="64"/>
      <c r="G6933" s="37" t="str">
        <f>IF(E6933="","",IF(OR(E6933="Project Management",E6933="Project Support",E6933="Sprint Management",E6933="Sprint Support"),"NA",ROUND((((VLOOKUP(AD6933,[2]Formula!V:X,3,0)))-SUMIF(AD:AD,AD6933,H:H)),2)))</f>
        <v/>
      </c>
      <c r="H6933" s="71"/>
      <c r="I6933" s="72"/>
      <c r="J6933" s="72"/>
      <c r="K6933" s="38" t="str">
        <f>IF(E6933="","",IF(OR(E6933="Project Management",E6933="Project Support",E6933="Sprint Management",E6933="Sprint Support"),"NA",(((SUMIF(AD:AD,AD6933,H:H)/VLOOKUP(AD6933,[2]Formula!V:X,3,0))*VLOOKUP(AD6933,[2]Formula!V:X,2,0))*H6933)/SUMIF(AD:AD,AD6933,H:H)))</f>
        <v/>
      </c>
      <c r="L6933" s="38" t="str">
        <f t="shared" si="649"/>
        <v/>
      </c>
      <c r="M6933" s="38" t="str">
        <f t="shared" si="650"/>
        <v/>
      </c>
      <c r="N6933" s="38" t="str">
        <f t="shared" si="652"/>
        <v/>
      </c>
      <c r="O6933" s="38" t="str">
        <f t="shared" si="648"/>
        <v/>
      </c>
      <c r="P6933" s="39" t="str">
        <f t="shared" si="653"/>
        <v/>
      </c>
      <c r="AC6933" s="42" t="str">
        <f>IF(B6933="","",VLOOKUP(B6933,[2]Formula!B:C,2,0))</f>
        <v/>
      </c>
      <c r="AD6933" s="43" t="str">
        <f t="shared" si="651"/>
        <v/>
      </c>
    </row>
    <row r="6934" spans="1:30" x14ac:dyDescent="0.25">
      <c r="A6934" s="64"/>
      <c r="B6934" s="64"/>
      <c r="C6934" s="66"/>
      <c r="D6934" s="67"/>
      <c r="E6934" s="64"/>
      <c r="F6934" s="64"/>
      <c r="G6934" s="37" t="str">
        <f>IF(E6934="","",IF(OR(E6934="Project Management",E6934="Project Support",E6934="Sprint Management",E6934="Sprint Support"),"NA",ROUND((((VLOOKUP(AD6934,[2]Formula!V:X,3,0)))-SUMIF(AD:AD,AD6934,H:H)),2)))</f>
        <v/>
      </c>
      <c r="H6934" s="71"/>
      <c r="I6934" s="72"/>
      <c r="J6934" s="72"/>
      <c r="K6934" s="38" t="str">
        <f>IF(E6934="","",IF(OR(E6934="Project Management",E6934="Project Support",E6934="Sprint Management",E6934="Sprint Support"),"NA",(((SUMIF(AD:AD,AD6934,H:H)/VLOOKUP(AD6934,[2]Formula!V:X,3,0))*VLOOKUP(AD6934,[2]Formula!V:X,2,0))*H6934)/SUMIF(AD:AD,AD6934,H:H)))</f>
        <v/>
      </c>
      <c r="L6934" s="38" t="str">
        <f t="shared" si="649"/>
        <v/>
      </c>
      <c r="M6934" s="38" t="str">
        <f t="shared" si="650"/>
        <v/>
      </c>
      <c r="N6934" s="38" t="str">
        <f t="shared" si="652"/>
        <v/>
      </c>
      <c r="O6934" s="38" t="str">
        <f t="shared" si="648"/>
        <v/>
      </c>
      <c r="P6934" s="39" t="str">
        <f t="shared" si="653"/>
        <v/>
      </c>
      <c r="AC6934" s="42" t="str">
        <f>IF(B6934="","",VLOOKUP(B6934,[2]Formula!B:C,2,0))</f>
        <v/>
      </c>
      <c r="AD6934" s="43" t="str">
        <f t="shared" si="651"/>
        <v/>
      </c>
    </row>
    <row r="6935" spans="1:30" x14ac:dyDescent="0.25">
      <c r="A6935" s="64"/>
      <c r="B6935" s="64"/>
      <c r="C6935" s="66"/>
      <c r="D6935" s="67"/>
      <c r="E6935" s="64"/>
      <c r="F6935" s="64"/>
      <c r="G6935" s="37" t="str">
        <f>IF(E6935="","",IF(OR(E6935="Project Management",E6935="Project Support",E6935="Sprint Management",E6935="Sprint Support"),"NA",ROUND((((VLOOKUP(AD6935,[2]Formula!V:X,3,0)))-SUMIF(AD:AD,AD6935,H:H)),2)))</f>
        <v/>
      </c>
      <c r="H6935" s="71"/>
      <c r="I6935" s="72"/>
      <c r="J6935" s="72"/>
      <c r="K6935" s="38" t="str">
        <f>IF(E6935="","",IF(OR(E6935="Project Management",E6935="Project Support",E6935="Sprint Management",E6935="Sprint Support"),"NA",(((SUMIF(AD:AD,AD6935,H:H)/VLOOKUP(AD6935,[2]Formula!V:X,3,0))*VLOOKUP(AD6935,[2]Formula!V:X,2,0))*H6935)/SUMIF(AD:AD,AD6935,H:H)))</f>
        <v/>
      </c>
      <c r="L6935" s="38" t="str">
        <f t="shared" si="649"/>
        <v/>
      </c>
      <c r="M6935" s="38" t="str">
        <f t="shared" si="650"/>
        <v/>
      </c>
      <c r="N6935" s="38" t="str">
        <f t="shared" si="652"/>
        <v/>
      </c>
      <c r="O6935" s="38" t="str">
        <f t="shared" si="648"/>
        <v/>
      </c>
      <c r="P6935" s="39" t="str">
        <f t="shared" si="653"/>
        <v/>
      </c>
      <c r="AC6935" s="42" t="str">
        <f>IF(B6935="","",VLOOKUP(B6935,[2]Formula!B:C,2,0))</f>
        <v/>
      </c>
      <c r="AD6935" s="43" t="str">
        <f t="shared" si="651"/>
        <v/>
      </c>
    </row>
    <row r="6936" spans="1:30" x14ac:dyDescent="0.25">
      <c r="A6936" s="64"/>
      <c r="B6936" s="64"/>
      <c r="C6936" s="66"/>
      <c r="D6936" s="67"/>
      <c r="E6936" s="64"/>
      <c r="F6936" s="64"/>
      <c r="G6936" s="37" t="str">
        <f>IF(E6936="","",IF(OR(E6936="Project Management",E6936="Project Support",E6936="Sprint Management",E6936="Sprint Support"),"NA",ROUND((((VLOOKUP(AD6936,[2]Formula!V:X,3,0)))-SUMIF(AD:AD,AD6936,H:H)),2)))</f>
        <v/>
      </c>
      <c r="H6936" s="71"/>
      <c r="I6936" s="72"/>
      <c r="J6936" s="72"/>
      <c r="K6936" s="38" t="str">
        <f>IF(E6936="","",IF(OR(E6936="Project Management",E6936="Project Support",E6936="Sprint Management",E6936="Sprint Support"),"NA",(((SUMIF(AD:AD,AD6936,H:H)/VLOOKUP(AD6936,[2]Formula!V:X,3,0))*VLOOKUP(AD6936,[2]Formula!V:X,2,0))*H6936)/SUMIF(AD:AD,AD6936,H:H)))</f>
        <v/>
      </c>
      <c r="L6936" s="38" t="str">
        <f t="shared" si="649"/>
        <v/>
      </c>
      <c r="M6936" s="38" t="str">
        <f t="shared" si="650"/>
        <v/>
      </c>
      <c r="N6936" s="38" t="str">
        <f t="shared" si="652"/>
        <v/>
      </c>
      <c r="O6936" s="38" t="str">
        <f t="shared" si="648"/>
        <v/>
      </c>
      <c r="P6936" s="39" t="str">
        <f t="shared" si="653"/>
        <v/>
      </c>
      <c r="AC6936" s="42" t="str">
        <f>IF(B6936="","",VLOOKUP(B6936,[2]Formula!B:C,2,0))</f>
        <v/>
      </c>
      <c r="AD6936" s="43" t="str">
        <f t="shared" si="651"/>
        <v/>
      </c>
    </row>
    <row r="6937" spans="1:30" x14ac:dyDescent="0.25">
      <c r="A6937" s="64"/>
      <c r="B6937" s="64"/>
      <c r="C6937" s="66"/>
      <c r="D6937" s="67"/>
      <c r="E6937" s="64"/>
      <c r="F6937" s="64"/>
      <c r="G6937" s="37" t="str">
        <f>IF(E6937="","",IF(OR(E6937="Project Management",E6937="Project Support",E6937="Sprint Management",E6937="Sprint Support"),"NA",ROUND((((VLOOKUP(AD6937,[2]Formula!V:X,3,0)))-SUMIF(AD:AD,AD6937,H:H)),2)))</f>
        <v/>
      </c>
      <c r="H6937" s="71"/>
      <c r="I6937" s="72"/>
      <c r="J6937" s="72"/>
      <c r="K6937" s="38" t="str">
        <f>IF(E6937="","",IF(OR(E6937="Project Management",E6937="Project Support",E6937="Sprint Management",E6937="Sprint Support"),"NA",(((SUMIF(AD:AD,AD6937,H:H)/VLOOKUP(AD6937,[2]Formula!V:X,3,0))*VLOOKUP(AD6937,[2]Formula!V:X,2,0))*H6937)/SUMIF(AD:AD,AD6937,H:H)))</f>
        <v/>
      </c>
      <c r="L6937" s="38" t="str">
        <f t="shared" si="649"/>
        <v/>
      </c>
      <c r="M6937" s="38" t="str">
        <f t="shared" si="650"/>
        <v/>
      </c>
      <c r="N6937" s="38" t="str">
        <f t="shared" si="652"/>
        <v/>
      </c>
      <c r="O6937" s="38" t="str">
        <f t="shared" si="648"/>
        <v/>
      </c>
      <c r="P6937" s="39" t="str">
        <f t="shared" si="653"/>
        <v/>
      </c>
      <c r="AC6937" s="42" t="str">
        <f>IF(B6937="","",VLOOKUP(B6937,[2]Formula!B:C,2,0))</f>
        <v/>
      </c>
      <c r="AD6937" s="43" t="str">
        <f t="shared" si="651"/>
        <v/>
      </c>
    </row>
    <row r="6938" spans="1:30" x14ac:dyDescent="0.25">
      <c r="A6938" s="64"/>
      <c r="B6938" s="64"/>
      <c r="C6938" s="66"/>
      <c r="D6938" s="67"/>
      <c r="E6938" s="64"/>
      <c r="F6938" s="64"/>
      <c r="G6938" s="37" t="str">
        <f>IF(E6938="","",IF(OR(E6938="Project Management",E6938="Project Support",E6938="Sprint Management",E6938="Sprint Support"),"NA",ROUND((((VLOOKUP(AD6938,[2]Formula!V:X,3,0)))-SUMIF(AD:AD,AD6938,H:H)),2)))</f>
        <v/>
      </c>
      <c r="H6938" s="71"/>
      <c r="I6938" s="72"/>
      <c r="J6938" s="72"/>
      <c r="K6938" s="38" t="str">
        <f>IF(E6938="","",IF(OR(E6938="Project Management",E6938="Project Support",E6938="Sprint Management",E6938="Sprint Support"),"NA",(((SUMIF(AD:AD,AD6938,H:H)/VLOOKUP(AD6938,[2]Formula!V:X,3,0))*VLOOKUP(AD6938,[2]Formula!V:X,2,0))*H6938)/SUMIF(AD:AD,AD6938,H:H)))</f>
        <v/>
      </c>
      <c r="L6938" s="38" t="str">
        <f t="shared" si="649"/>
        <v/>
      </c>
      <c r="M6938" s="38" t="str">
        <f t="shared" si="650"/>
        <v/>
      </c>
      <c r="N6938" s="38" t="str">
        <f t="shared" si="652"/>
        <v/>
      </c>
      <c r="O6938" s="38" t="str">
        <f t="shared" si="648"/>
        <v/>
      </c>
      <c r="P6938" s="39" t="str">
        <f t="shared" si="653"/>
        <v/>
      </c>
      <c r="AC6938" s="42" t="str">
        <f>IF(B6938="","",VLOOKUP(B6938,[2]Formula!B:C,2,0))</f>
        <v/>
      </c>
      <c r="AD6938" s="43" t="str">
        <f t="shared" si="651"/>
        <v/>
      </c>
    </row>
    <row r="6939" spans="1:30" x14ac:dyDescent="0.25">
      <c r="A6939" s="64"/>
      <c r="B6939" s="64"/>
      <c r="C6939" s="66"/>
      <c r="D6939" s="67"/>
      <c r="E6939" s="64"/>
      <c r="F6939" s="64"/>
      <c r="G6939" s="37" t="str">
        <f>IF(E6939="","",IF(OR(E6939="Project Management",E6939="Project Support",E6939="Sprint Management",E6939="Sprint Support"),"NA",ROUND((((VLOOKUP(AD6939,[2]Formula!V:X,3,0)))-SUMIF(AD:AD,AD6939,H:H)),2)))</f>
        <v/>
      </c>
      <c r="H6939" s="71"/>
      <c r="I6939" s="72"/>
      <c r="J6939" s="72"/>
      <c r="K6939" s="38" t="str">
        <f>IF(E6939="","",IF(OR(E6939="Project Management",E6939="Project Support",E6939="Sprint Management",E6939="Sprint Support"),"NA",(((SUMIF(AD:AD,AD6939,H:H)/VLOOKUP(AD6939,[2]Formula!V:X,3,0))*VLOOKUP(AD6939,[2]Formula!V:X,2,0))*H6939)/SUMIF(AD:AD,AD6939,H:H)))</f>
        <v/>
      </c>
      <c r="L6939" s="38" t="str">
        <f t="shared" si="649"/>
        <v/>
      </c>
      <c r="M6939" s="38" t="str">
        <f t="shared" si="650"/>
        <v/>
      </c>
      <c r="N6939" s="38" t="str">
        <f t="shared" si="652"/>
        <v/>
      </c>
      <c r="O6939" s="38" t="str">
        <f t="shared" si="648"/>
        <v/>
      </c>
      <c r="P6939" s="39" t="str">
        <f t="shared" si="653"/>
        <v/>
      </c>
      <c r="AC6939" s="42" t="str">
        <f>IF(B6939="","",VLOOKUP(B6939,[2]Formula!B:C,2,0))</f>
        <v/>
      </c>
      <c r="AD6939" s="43" t="str">
        <f t="shared" si="651"/>
        <v/>
      </c>
    </row>
    <row r="6940" spans="1:30" x14ac:dyDescent="0.25">
      <c r="A6940" s="64"/>
      <c r="B6940" s="64"/>
      <c r="C6940" s="66"/>
      <c r="D6940" s="67"/>
      <c r="E6940" s="64"/>
      <c r="F6940" s="64"/>
      <c r="G6940" s="37" t="str">
        <f>IF(E6940="","",IF(OR(E6940="Project Management",E6940="Project Support",E6940="Sprint Management",E6940="Sprint Support"),"NA",ROUND((((VLOOKUP(AD6940,[2]Formula!V:X,3,0)))-SUMIF(AD:AD,AD6940,H:H)),2)))</f>
        <v/>
      </c>
      <c r="H6940" s="71"/>
      <c r="I6940" s="72"/>
      <c r="J6940" s="72"/>
      <c r="K6940" s="38" t="str">
        <f>IF(E6940="","",IF(OR(E6940="Project Management",E6940="Project Support",E6940="Sprint Management",E6940="Sprint Support"),"NA",(((SUMIF(AD:AD,AD6940,H:H)/VLOOKUP(AD6940,[2]Formula!V:X,3,0))*VLOOKUP(AD6940,[2]Formula!V:X,2,0))*H6940)/SUMIF(AD:AD,AD6940,H:H)))</f>
        <v/>
      </c>
      <c r="L6940" s="38" t="str">
        <f t="shared" si="649"/>
        <v/>
      </c>
      <c r="M6940" s="38" t="str">
        <f t="shared" si="650"/>
        <v/>
      </c>
      <c r="N6940" s="38" t="str">
        <f t="shared" si="652"/>
        <v/>
      </c>
      <c r="O6940" s="38" t="str">
        <f t="shared" si="648"/>
        <v/>
      </c>
      <c r="P6940" s="39" t="str">
        <f t="shared" si="653"/>
        <v/>
      </c>
      <c r="AC6940" s="42" t="str">
        <f>IF(B6940="","",VLOOKUP(B6940,[2]Formula!B:C,2,0))</f>
        <v/>
      </c>
      <c r="AD6940" s="43" t="str">
        <f t="shared" si="651"/>
        <v/>
      </c>
    </row>
    <row r="6941" spans="1:30" x14ac:dyDescent="0.25">
      <c r="A6941" s="64"/>
      <c r="B6941" s="64"/>
      <c r="C6941" s="66"/>
      <c r="D6941" s="67"/>
      <c r="E6941" s="64"/>
      <c r="F6941" s="64"/>
      <c r="G6941" s="37" t="str">
        <f>IF(E6941="","",IF(OR(E6941="Project Management",E6941="Project Support",E6941="Sprint Management",E6941="Sprint Support"),"NA",ROUND((((VLOOKUP(AD6941,[2]Formula!V:X,3,0)))-SUMIF(AD:AD,AD6941,H:H)),2)))</f>
        <v/>
      </c>
      <c r="H6941" s="71"/>
      <c r="I6941" s="72"/>
      <c r="J6941" s="72"/>
      <c r="K6941" s="38" t="str">
        <f>IF(E6941="","",IF(OR(E6941="Project Management",E6941="Project Support",E6941="Sprint Management",E6941="Sprint Support"),"NA",(((SUMIF(AD:AD,AD6941,H:H)/VLOOKUP(AD6941,[2]Formula!V:X,3,0))*VLOOKUP(AD6941,[2]Formula!V:X,2,0))*H6941)/SUMIF(AD:AD,AD6941,H:H)))</f>
        <v/>
      </c>
      <c r="L6941" s="38" t="str">
        <f t="shared" si="649"/>
        <v/>
      </c>
      <c r="M6941" s="38" t="str">
        <f t="shared" si="650"/>
        <v/>
      </c>
      <c r="N6941" s="38" t="str">
        <f t="shared" si="652"/>
        <v/>
      </c>
      <c r="O6941" s="38" t="str">
        <f t="shared" si="648"/>
        <v/>
      </c>
      <c r="P6941" s="39" t="str">
        <f t="shared" si="653"/>
        <v/>
      </c>
      <c r="AC6941" s="42" t="str">
        <f>IF(B6941="","",VLOOKUP(B6941,[2]Formula!B:C,2,0))</f>
        <v/>
      </c>
      <c r="AD6941" s="43" t="str">
        <f t="shared" si="651"/>
        <v/>
      </c>
    </row>
    <row r="6942" spans="1:30" x14ac:dyDescent="0.25">
      <c r="A6942" s="64"/>
      <c r="B6942" s="64"/>
      <c r="C6942" s="66"/>
      <c r="D6942" s="67"/>
      <c r="E6942" s="64"/>
      <c r="F6942" s="64"/>
      <c r="G6942" s="37" t="str">
        <f>IF(E6942="","",IF(OR(E6942="Project Management",E6942="Project Support",E6942="Sprint Management",E6942="Sprint Support"),"NA",ROUND((((VLOOKUP(AD6942,[2]Formula!V:X,3,0)))-SUMIF(AD:AD,AD6942,H:H)),2)))</f>
        <v/>
      </c>
      <c r="H6942" s="71"/>
      <c r="I6942" s="72"/>
      <c r="J6942" s="72"/>
      <c r="K6942" s="38" t="str">
        <f>IF(E6942="","",IF(OR(E6942="Project Management",E6942="Project Support",E6942="Sprint Management",E6942="Sprint Support"),"NA",(((SUMIF(AD:AD,AD6942,H:H)/VLOOKUP(AD6942,[2]Formula!V:X,3,0))*VLOOKUP(AD6942,[2]Formula!V:X,2,0))*H6942)/SUMIF(AD:AD,AD6942,H:H)))</f>
        <v/>
      </c>
      <c r="L6942" s="38" t="str">
        <f t="shared" si="649"/>
        <v/>
      </c>
      <c r="M6942" s="38" t="str">
        <f t="shared" si="650"/>
        <v/>
      </c>
      <c r="N6942" s="38" t="str">
        <f t="shared" si="652"/>
        <v/>
      </c>
      <c r="O6942" s="38" t="str">
        <f t="shared" si="648"/>
        <v/>
      </c>
      <c r="P6942" s="39" t="str">
        <f t="shared" si="653"/>
        <v/>
      </c>
      <c r="AC6942" s="42" t="str">
        <f>IF(B6942="","",VLOOKUP(B6942,[2]Formula!B:C,2,0))</f>
        <v/>
      </c>
      <c r="AD6942" s="43" t="str">
        <f t="shared" si="651"/>
        <v/>
      </c>
    </row>
    <row r="6943" spans="1:30" x14ac:dyDescent="0.25">
      <c r="A6943" s="64"/>
      <c r="B6943" s="64"/>
      <c r="C6943" s="66"/>
      <c r="D6943" s="67"/>
      <c r="E6943" s="64"/>
      <c r="F6943" s="64"/>
      <c r="G6943" s="37" t="str">
        <f>IF(E6943="","",IF(OR(E6943="Project Management",E6943="Project Support",E6943="Sprint Management",E6943="Sprint Support"),"NA",ROUND((((VLOOKUP(AD6943,[2]Formula!V:X,3,0)))-SUMIF(AD:AD,AD6943,H:H)),2)))</f>
        <v/>
      </c>
      <c r="H6943" s="71"/>
      <c r="I6943" s="72"/>
      <c r="J6943" s="72"/>
      <c r="K6943" s="38" t="str">
        <f>IF(E6943="","",IF(OR(E6943="Project Management",E6943="Project Support",E6943="Sprint Management",E6943="Sprint Support"),"NA",(((SUMIF(AD:AD,AD6943,H:H)/VLOOKUP(AD6943,[2]Formula!V:X,3,0))*VLOOKUP(AD6943,[2]Formula!V:X,2,0))*H6943)/SUMIF(AD:AD,AD6943,H:H)))</f>
        <v/>
      </c>
      <c r="L6943" s="38" t="str">
        <f t="shared" si="649"/>
        <v/>
      </c>
      <c r="M6943" s="38" t="str">
        <f t="shared" si="650"/>
        <v/>
      </c>
      <c r="N6943" s="38" t="str">
        <f t="shared" si="652"/>
        <v/>
      </c>
      <c r="O6943" s="38" t="str">
        <f t="shared" si="648"/>
        <v/>
      </c>
      <c r="P6943" s="39" t="str">
        <f t="shared" si="653"/>
        <v/>
      </c>
      <c r="AC6943" s="42" t="str">
        <f>IF(B6943="","",VLOOKUP(B6943,[2]Formula!B:C,2,0))</f>
        <v/>
      </c>
      <c r="AD6943" s="43" t="str">
        <f t="shared" si="651"/>
        <v/>
      </c>
    </row>
    <row r="6944" spans="1:30" x14ac:dyDescent="0.25">
      <c r="A6944" s="64"/>
      <c r="B6944" s="64"/>
      <c r="C6944" s="66"/>
      <c r="D6944" s="67"/>
      <c r="E6944" s="64"/>
      <c r="F6944" s="64"/>
      <c r="G6944" s="37" t="str">
        <f>IF(E6944="","",IF(OR(E6944="Project Management",E6944="Project Support",E6944="Sprint Management",E6944="Sprint Support"),"NA",ROUND((((VLOOKUP(AD6944,[2]Formula!V:X,3,0)))-SUMIF(AD:AD,AD6944,H:H)),2)))</f>
        <v/>
      </c>
      <c r="H6944" s="71"/>
      <c r="I6944" s="72"/>
      <c r="J6944" s="72"/>
      <c r="K6944" s="38" t="str">
        <f>IF(E6944="","",IF(OR(E6944="Project Management",E6944="Project Support",E6944="Sprint Management",E6944="Sprint Support"),"NA",(((SUMIF(AD:AD,AD6944,H:H)/VLOOKUP(AD6944,[2]Formula!V:X,3,0))*VLOOKUP(AD6944,[2]Formula!V:X,2,0))*H6944)/SUMIF(AD:AD,AD6944,H:H)))</f>
        <v/>
      </c>
      <c r="L6944" s="38" t="str">
        <f t="shared" si="649"/>
        <v/>
      </c>
      <c r="M6944" s="38" t="str">
        <f t="shared" si="650"/>
        <v/>
      </c>
      <c r="N6944" s="38" t="str">
        <f t="shared" si="652"/>
        <v/>
      </c>
      <c r="O6944" s="38" t="str">
        <f t="shared" si="648"/>
        <v/>
      </c>
      <c r="P6944" s="39" t="str">
        <f t="shared" si="653"/>
        <v/>
      </c>
      <c r="AC6944" s="42" t="str">
        <f>IF(B6944="","",VLOOKUP(B6944,[2]Formula!B:C,2,0))</f>
        <v/>
      </c>
      <c r="AD6944" s="43" t="str">
        <f t="shared" si="651"/>
        <v/>
      </c>
    </row>
    <row r="6945" spans="1:30" x14ac:dyDescent="0.25">
      <c r="A6945" s="64"/>
      <c r="B6945" s="64"/>
      <c r="C6945" s="66"/>
      <c r="D6945" s="67"/>
      <c r="E6945" s="64"/>
      <c r="F6945" s="64"/>
      <c r="G6945" s="37" t="str">
        <f>IF(E6945="","",IF(OR(E6945="Project Management",E6945="Project Support",E6945="Sprint Management",E6945="Sprint Support"),"NA",ROUND((((VLOOKUP(AD6945,[2]Formula!V:X,3,0)))-SUMIF(AD:AD,AD6945,H:H)),2)))</f>
        <v/>
      </c>
      <c r="H6945" s="71"/>
      <c r="I6945" s="72"/>
      <c r="J6945" s="72"/>
      <c r="K6945" s="38" t="str">
        <f>IF(E6945="","",IF(OR(E6945="Project Management",E6945="Project Support",E6945="Sprint Management",E6945="Sprint Support"),"NA",(((SUMIF(AD:AD,AD6945,H:H)/VLOOKUP(AD6945,[2]Formula!V:X,3,0))*VLOOKUP(AD6945,[2]Formula!V:X,2,0))*H6945)/SUMIF(AD:AD,AD6945,H:H)))</f>
        <v/>
      </c>
      <c r="L6945" s="38" t="str">
        <f t="shared" si="649"/>
        <v/>
      </c>
      <c r="M6945" s="38" t="str">
        <f t="shared" si="650"/>
        <v/>
      </c>
      <c r="N6945" s="38" t="str">
        <f t="shared" si="652"/>
        <v/>
      </c>
      <c r="O6945" s="38" t="str">
        <f t="shared" si="648"/>
        <v/>
      </c>
      <c r="P6945" s="39" t="str">
        <f t="shared" si="653"/>
        <v/>
      </c>
      <c r="AC6945" s="42" t="str">
        <f>IF(B6945="","",VLOOKUP(B6945,[2]Formula!B:C,2,0))</f>
        <v/>
      </c>
      <c r="AD6945" s="43" t="str">
        <f t="shared" si="651"/>
        <v/>
      </c>
    </row>
    <row r="6946" spans="1:30" x14ac:dyDescent="0.25">
      <c r="A6946" s="64"/>
      <c r="B6946" s="64"/>
      <c r="C6946" s="66"/>
      <c r="D6946" s="67"/>
      <c r="E6946" s="64"/>
      <c r="F6946" s="64"/>
      <c r="G6946" s="37" t="str">
        <f>IF(E6946="","",IF(OR(E6946="Project Management",E6946="Project Support",E6946="Sprint Management",E6946="Sprint Support"),"NA",ROUND((((VLOOKUP(AD6946,[2]Formula!V:X,3,0)))-SUMIF(AD:AD,AD6946,H:H)),2)))</f>
        <v/>
      </c>
      <c r="H6946" s="71"/>
      <c r="I6946" s="72"/>
      <c r="J6946" s="72"/>
      <c r="K6946" s="38" t="str">
        <f>IF(E6946="","",IF(OR(E6946="Project Management",E6946="Project Support",E6946="Sprint Management",E6946="Sprint Support"),"NA",(((SUMIF(AD:AD,AD6946,H:H)/VLOOKUP(AD6946,[2]Formula!V:X,3,0))*VLOOKUP(AD6946,[2]Formula!V:X,2,0))*H6946)/SUMIF(AD:AD,AD6946,H:H)))</f>
        <v/>
      </c>
      <c r="L6946" s="38" t="str">
        <f t="shared" si="649"/>
        <v/>
      </c>
      <c r="M6946" s="38" t="str">
        <f t="shared" si="650"/>
        <v/>
      </c>
      <c r="N6946" s="38" t="str">
        <f t="shared" si="652"/>
        <v/>
      </c>
      <c r="O6946" s="38" t="str">
        <f t="shared" si="648"/>
        <v/>
      </c>
      <c r="P6946" s="39" t="str">
        <f t="shared" si="653"/>
        <v/>
      </c>
      <c r="AC6946" s="42" t="str">
        <f>IF(B6946="","",VLOOKUP(B6946,[2]Formula!B:C,2,0))</f>
        <v/>
      </c>
      <c r="AD6946" s="43" t="str">
        <f t="shared" si="651"/>
        <v/>
      </c>
    </row>
    <row r="6947" spans="1:30" x14ac:dyDescent="0.25">
      <c r="A6947" s="64"/>
      <c r="B6947" s="64"/>
      <c r="C6947" s="66"/>
      <c r="D6947" s="67"/>
      <c r="E6947" s="64"/>
      <c r="F6947" s="64"/>
      <c r="G6947" s="37" t="str">
        <f>IF(E6947="","",IF(OR(E6947="Project Management",E6947="Project Support",E6947="Sprint Management",E6947="Sprint Support"),"NA",ROUND((((VLOOKUP(AD6947,[2]Formula!V:X,3,0)))-SUMIF(AD:AD,AD6947,H:H)),2)))</f>
        <v/>
      </c>
      <c r="H6947" s="71"/>
      <c r="I6947" s="72"/>
      <c r="J6947" s="72"/>
      <c r="K6947" s="38" t="str">
        <f>IF(E6947="","",IF(OR(E6947="Project Management",E6947="Project Support",E6947="Sprint Management",E6947="Sprint Support"),"NA",(((SUMIF(AD:AD,AD6947,H:H)/VLOOKUP(AD6947,[2]Formula!V:X,3,0))*VLOOKUP(AD6947,[2]Formula!V:X,2,0))*H6947)/SUMIF(AD:AD,AD6947,H:H)))</f>
        <v/>
      </c>
      <c r="L6947" s="38" t="str">
        <f t="shared" si="649"/>
        <v/>
      </c>
      <c r="M6947" s="38" t="str">
        <f t="shared" si="650"/>
        <v/>
      </c>
      <c r="N6947" s="38" t="str">
        <f t="shared" si="652"/>
        <v/>
      </c>
      <c r="O6947" s="38" t="str">
        <f t="shared" si="648"/>
        <v/>
      </c>
      <c r="P6947" s="39" t="str">
        <f t="shared" si="653"/>
        <v/>
      </c>
      <c r="AC6947" s="42" t="str">
        <f>IF(B6947="","",VLOOKUP(B6947,[2]Formula!B:C,2,0))</f>
        <v/>
      </c>
      <c r="AD6947" s="43" t="str">
        <f t="shared" si="651"/>
        <v/>
      </c>
    </row>
    <row r="6948" spans="1:30" x14ac:dyDescent="0.25">
      <c r="A6948" s="64"/>
      <c r="B6948" s="64"/>
      <c r="C6948" s="66"/>
      <c r="D6948" s="67"/>
      <c r="E6948" s="64"/>
      <c r="F6948" s="64"/>
      <c r="G6948" s="37" t="str">
        <f>IF(E6948="","",IF(OR(E6948="Project Management",E6948="Project Support",E6948="Sprint Management",E6948="Sprint Support"),"NA",ROUND((((VLOOKUP(AD6948,[2]Formula!V:X,3,0)))-SUMIF(AD:AD,AD6948,H:H)),2)))</f>
        <v/>
      </c>
      <c r="H6948" s="71"/>
      <c r="I6948" s="72"/>
      <c r="J6948" s="72"/>
      <c r="K6948" s="38" t="str">
        <f>IF(E6948="","",IF(OR(E6948="Project Management",E6948="Project Support",E6948="Sprint Management",E6948="Sprint Support"),"NA",(((SUMIF(AD:AD,AD6948,H:H)/VLOOKUP(AD6948,[2]Formula!V:X,3,0))*VLOOKUP(AD6948,[2]Formula!V:X,2,0))*H6948)/SUMIF(AD:AD,AD6948,H:H)))</f>
        <v/>
      </c>
      <c r="L6948" s="38" t="str">
        <f t="shared" si="649"/>
        <v/>
      </c>
      <c r="M6948" s="38" t="str">
        <f t="shared" si="650"/>
        <v/>
      </c>
      <c r="N6948" s="38" t="str">
        <f t="shared" si="652"/>
        <v/>
      </c>
      <c r="O6948" s="38" t="str">
        <f t="shared" si="648"/>
        <v/>
      </c>
      <c r="P6948" s="39" t="str">
        <f t="shared" si="653"/>
        <v/>
      </c>
      <c r="AC6948" s="42" t="str">
        <f>IF(B6948="","",VLOOKUP(B6948,[2]Formula!B:C,2,0))</f>
        <v/>
      </c>
      <c r="AD6948" s="43" t="str">
        <f t="shared" si="651"/>
        <v/>
      </c>
    </row>
    <row r="6949" spans="1:30" x14ac:dyDescent="0.25">
      <c r="A6949" s="64"/>
      <c r="B6949" s="64"/>
      <c r="C6949" s="66"/>
      <c r="D6949" s="67"/>
      <c r="E6949" s="64"/>
      <c r="F6949" s="64"/>
      <c r="G6949" s="37" t="str">
        <f>IF(E6949="","",IF(OR(E6949="Project Management",E6949="Project Support",E6949="Sprint Management",E6949="Sprint Support"),"NA",ROUND((((VLOOKUP(AD6949,[2]Formula!V:X,3,0)))-SUMIF(AD:AD,AD6949,H:H)),2)))</f>
        <v/>
      </c>
      <c r="H6949" s="71"/>
      <c r="I6949" s="72"/>
      <c r="J6949" s="72"/>
      <c r="K6949" s="38" t="str">
        <f>IF(E6949="","",IF(OR(E6949="Project Management",E6949="Project Support",E6949="Sprint Management",E6949="Sprint Support"),"NA",(((SUMIF(AD:AD,AD6949,H:H)/VLOOKUP(AD6949,[2]Formula!V:X,3,0))*VLOOKUP(AD6949,[2]Formula!V:X,2,0))*H6949)/SUMIF(AD:AD,AD6949,H:H)))</f>
        <v/>
      </c>
      <c r="L6949" s="38" t="str">
        <f t="shared" si="649"/>
        <v/>
      </c>
      <c r="M6949" s="38" t="str">
        <f t="shared" si="650"/>
        <v/>
      </c>
      <c r="N6949" s="38" t="str">
        <f t="shared" si="652"/>
        <v/>
      </c>
      <c r="O6949" s="38" t="str">
        <f t="shared" si="648"/>
        <v/>
      </c>
      <c r="P6949" s="39" t="str">
        <f t="shared" si="653"/>
        <v/>
      </c>
      <c r="AC6949" s="42" t="str">
        <f>IF(B6949="","",VLOOKUP(B6949,[2]Formula!B:C,2,0))</f>
        <v/>
      </c>
      <c r="AD6949" s="43" t="str">
        <f t="shared" si="651"/>
        <v/>
      </c>
    </row>
    <row r="6950" spans="1:30" x14ac:dyDescent="0.25">
      <c r="A6950" s="64"/>
      <c r="B6950" s="64"/>
      <c r="C6950" s="66"/>
      <c r="D6950" s="67"/>
      <c r="E6950" s="64"/>
      <c r="F6950" s="64"/>
      <c r="G6950" s="37" t="str">
        <f>IF(E6950="","",IF(OR(E6950="Project Management",E6950="Project Support",E6950="Sprint Management",E6950="Sprint Support"),"NA",ROUND((((VLOOKUP(AD6950,[2]Formula!V:X,3,0)))-SUMIF(AD:AD,AD6950,H:H)),2)))</f>
        <v/>
      </c>
      <c r="H6950" s="71"/>
      <c r="I6950" s="72"/>
      <c r="J6950" s="72"/>
      <c r="K6950" s="38" t="str">
        <f>IF(E6950="","",IF(OR(E6950="Project Management",E6950="Project Support",E6950="Sprint Management",E6950="Sprint Support"),"NA",(((SUMIF(AD:AD,AD6950,H:H)/VLOOKUP(AD6950,[2]Formula!V:X,3,0))*VLOOKUP(AD6950,[2]Formula!V:X,2,0))*H6950)/SUMIF(AD:AD,AD6950,H:H)))</f>
        <v/>
      </c>
      <c r="L6950" s="38" t="str">
        <f t="shared" si="649"/>
        <v/>
      </c>
      <c r="M6950" s="38" t="str">
        <f t="shared" si="650"/>
        <v/>
      </c>
      <c r="N6950" s="38" t="str">
        <f t="shared" si="652"/>
        <v/>
      </c>
      <c r="O6950" s="38" t="str">
        <f t="shared" si="648"/>
        <v/>
      </c>
      <c r="P6950" s="39" t="str">
        <f t="shared" si="653"/>
        <v/>
      </c>
      <c r="AC6950" s="42" t="str">
        <f>IF(B6950="","",VLOOKUP(B6950,[2]Formula!B:C,2,0))</f>
        <v/>
      </c>
      <c r="AD6950" s="43" t="str">
        <f t="shared" si="651"/>
        <v/>
      </c>
    </row>
    <row r="6951" spans="1:30" x14ac:dyDescent="0.25">
      <c r="A6951" s="64"/>
      <c r="B6951" s="64"/>
      <c r="C6951" s="66"/>
      <c r="D6951" s="67"/>
      <c r="E6951" s="64"/>
      <c r="F6951" s="64"/>
      <c r="G6951" s="37" t="str">
        <f>IF(E6951="","",IF(OR(E6951="Project Management",E6951="Project Support",E6951="Sprint Management",E6951="Sprint Support"),"NA",ROUND((((VLOOKUP(AD6951,[2]Formula!V:X,3,0)))-SUMIF(AD:AD,AD6951,H:H)),2)))</f>
        <v/>
      </c>
      <c r="H6951" s="71"/>
      <c r="I6951" s="72"/>
      <c r="J6951" s="72"/>
      <c r="K6951" s="38" t="str">
        <f>IF(E6951="","",IF(OR(E6951="Project Management",E6951="Project Support",E6951="Sprint Management",E6951="Sprint Support"),"NA",(((SUMIF(AD:AD,AD6951,H:H)/VLOOKUP(AD6951,[2]Formula!V:X,3,0))*VLOOKUP(AD6951,[2]Formula!V:X,2,0))*H6951)/SUMIF(AD:AD,AD6951,H:H)))</f>
        <v/>
      </c>
      <c r="L6951" s="38" t="str">
        <f t="shared" si="649"/>
        <v/>
      </c>
      <c r="M6951" s="38" t="str">
        <f t="shared" si="650"/>
        <v/>
      </c>
      <c r="N6951" s="38" t="str">
        <f t="shared" si="652"/>
        <v/>
      </c>
      <c r="O6951" s="38" t="str">
        <f t="shared" si="648"/>
        <v/>
      </c>
      <c r="P6951" s="39" t="str">
        <f t="shared" si="653"/>
        <v/>
      </c>
      <c r="AC6951" s="42" t="str">
        <f>IF(B6951="","",VLOOKUP(B6951,[2]Formula!B:C,2,0))</f>
        <v/>
      </c>
      <c r="AD6951" s="43" t="str">
        <f t="shared" si="651"/>
        <v/>
      </c>
    </row>
    <row r="6952" spans="1:30" x14ac:dyDescent="0.25">
      <c r="A6952" s="64"/>
      <c r="B6952" s="64"/>
      <c r="C6952" s="66"/>
      <c r="D6952" s="67"/>
      <c r="E6952" s="64"/>
      <c r="F6952" s="64"/>
      <c r="G6952" s="37" t="str">
        <f>IF(E6952="","",IF(OR(E6952="Project Management",E6952="Project Support",E6952="Sprint Management",E6952="Sprint Support"),"NA",ROUND((((VLOOKUP(AD6952,[2]Formula!V:X,3,0)))-SUMIF(AD:AD,AD6952,H:H)),2)))</f>
        <v/>
      </c>
      <c r="H6952" s="71"/>
      <c r="I6952" s="72"/>
      <c r="J6952" s="72"/>
      <c r="K6952" s="38" t="str">
        <f>IF(E6952="","",IF(OR(E6952="Project Management",E6952="Project Support",E6952="Sprint Management",E6952="Sprint Support"),"NA",(((SUMIF(AD:AD,AD6952,H:H)/VLOOKUP(AD6952,[2]Formula!V:X,3,0))*VLOOKUP(AD6952,[2]Formula!V:X,2,0))*H6952)/SUMIF(AD:AD,AD6952,H:H)))</f>
        <v/>
      </c>
      <c r="L6952" s="38" t="str">
        <f t="shared" si="649"/>
        <v/>
      </c>
      <c r="M6952" s="38" t="str">
        <f t="shared" si="650"/>
        <v/>
      </c>
      <c r="N6952" s="38" t="str">
        <f t="shared" si="652"/>
        <v/>
      </c>
      <c r="O6952" s="38" t="str">
        <f t="shared" si="648"/>
        <v/>
      </c>
      <c r="P6952" s="39" t="str">
        <f t="shared" si="653"/>
        <v/>
      </c>
      <c r="AC6952" s="42" t="str">
        <f>IF(B6952="","",VLOOKUP(B6952,[2]Formula!B:C,2,0))</f>
        <v/>
      </c>
      <c r="AD6952" s="43" t="str">
        <f t="shared" si="651"/>
        <v/>
      </c>
    </row>
    <row r="6953" spans="1:30" x14ac:dyDescent="0.25">
      <c r="A6953" s="64"/>
      <c r="B6953" s="64"/>
      <c r="C6953" s="66"/>
      <c r="D6953" s="67"/>
      <c r="E6953" s="64"/>
      <c r="F6953" s="64"/>
      <c r="G6953" s="37" t="str">
        <f>IF(E6953="","",IF(OR(E6953="Project Management",E6953="Project Support",E6953="Sprint Management",E6953="Sprint Support"),"NA",ROUND((((VLOOKUP(AD6953,[2]Formula!V:X,3,0)))-SUMIF(AD:AD,AD6953,H:H)),2)))</f>
        <v/>
      </c>
      <c r="H6953" s="71"/>
      <c r="I6953" s="72"/>
      <c r="J6953" s="72"/>
      <c r="K6953" s="38" t="str">
        <f>IF(E6953="","",IF(OR(E6953="Project Management",E6953="Project Support",E6953="Sprint Management",E6953="Sprint Support"),"NA",(((SUMIF(AD:AD,AD6953,H:H)/VLOOKUP(AD6953,[2]Formula!V:X,3,0))*VLOOKUP(AD6953,[2]Formula!V:X,2,0))*H6953)/SUMIF(AD:AD,AD6953,H:H)))</f>
        <v/>
      </c>
      <c r="L6953" s="38" t="str">
        <f t="shared" si="649"/>
        <v/>
      </c>
      <c r="M6953" s="38" t="str">
        <f t="shared" si="650"/>
        <v/>
      </c>
      <c r="N6953" s="38" t="str">
        <f t="shared" si="652"/>
        <v/>
      </c>
      <c r="O6953" s="38" t="str">
        <f t="shared" si="648"/>
        <v/>
      </c>
      <c r="P6953" s="39" t="str">
        <f t="shared" si="653"/>
        <v/>
      </c>
      <c r="AC6953" s="42" t="str">
        <f>IF(B6953="","",VLOOKUP(B6953,[2]Formula!B:C,2,0))</f>
        <v/>
      </c>
      <c r="AD6953" s="43" t="str">
        <f t="shared" si="651"/>
        <v/>
      </c>
    </row>
    <row r="6954" spans="1:30" x14ac:dyDescent="0.25">
      <c r="A6954" s="64"/>
      <c r="B6954" s="64"/>
      <c r="C6954" s="66"/>
      <c r="D6954" s="67"/>
      <c r="E6954" s="64"/>
      <c r="F6954" s="64"/>
      <c r="G6954" s="37" t="str">
        <f>IF(E6954="","",IF(OR(E6954="Project Management",E6954="Project Support",E6954="Sprint Management",E6954="Sprint Support"),"NA",ROUND((((VLOOKUP(AD6954,[2]Formula!V:X,3,0)))-SUMIF(AD:AD,AD6954,H:H)),2)))</f>
        <v/>
      </c>
      <c r="H6954" s="71"/>
      <c r="I6954" s="72"/>
      <c r="J6954" s="72"/>
      <c r="K6954" s="38" t="str">
        <f>IF(E6954="","",IF(OR(E6954="Project Management",E6954="Project Support",E6954="Sprint Management",E6954="Sprint Support"),"NA",(((SUMIF(AD:AD,AD6954,H:H)/VLOOKUP(AD6954,[2]Formula!V:X,3,0))*VLOOKUP(AD6954,[2]Formula!V:X,2,0))*H6954)/SUMIF(AD:AD,AD6954,H:H)))</f>
        <v/>
      </c>
      <c r="L6954" s="38" t="str">
        <f t="shared" si="649"/>
        <v/>
      </c>
      <c r="M6954" s="38" t="str">
        <f t="shared" si="650"/>
        <v/>
      </c>
      <c r="N6954" s="38" t="str">
        <f t="shared" si="652"/>
        <v/>
      </c>
      <c r="O6954" s="38" t="str">
        <f t="shared" si="648"/>
        <v/>
      </c>
      <c r="P6954" s="39" t="str">
        <f t="shared" si="653"/>
        <v/>
      </c>
      <c r="AC6954" s="42" t="str">
        <f>IF(B6954="","",VLOOKUP(B6954,[2]Formula!B:C,2,0))</f>
        <v/>
      </c>
      <c r="AD6954" s="43" t="str">
        <f t="shared" si="651"/>
        <v/>
      </c>
    </row>
    <row r="6955" spans="1:30" x14ac:dyDescent="0.25">
      <c r="A6955" s="64"/>
      <c r="B6955" s="64"/>
      <c r="C6955" s="66"/>
      <c r="D6955" s="67"/>
      <c r="E6955" s="64"/>
      <c r="F6955" s="64"/>
      <c r="G6955" s="37" t="str">
        <f>IF(E6955="","",IF(OR(E6955="Project Management",E6955="Project Support",E6955="Sprint Management",E6955="Sprint Support"),"NA",ROUND((((VLOOKUP(AD6955,[2]Formula!V:X,3,0)))-SUMIF(AD:AD,AD6955,H:H)),2)))</f>
        <v/>
      </c>
      <c r="H6955" s="71"/>
      <c r="I6955" s="72"/>
      <c r="J6955" s="72"/>
      <c r="K6955" s="38" t="str">
        <f>IF(E6955="","",IF(OR(E6955="Project Management",E6955="Project Support",E6955="Sprint Management",E6955="Sprint Support"),"NA",(((SUMIF(AD:AD,AD6955,H:H)/VLOOKUP(AD6955,[2]Formula!V:X,3,0))*VLOOKUP(AD6955,[2]Formula!V:X,2,0))*H6955)/SUMIF(AD:AD,AD6955,H:H)))</f>
        <v/>
      </c>
      <c r="L6955" s="38" t="str">
        <f t="shared" si="649"/>
        <v/>
      </c>
      <c r="M6955" s="38" t="str">
        <f t="shared" si="650"/>
        <v/>
      </c>
      <c r="N6955" s="38" t="str">
        <f t="shared" si="652"/>
        <v/>
      </c>
      <c r="O6955" s="38" t="str">
        <f t="shared" si="648"/>
        <v/>
      </c>
      <c r="P6955" s="39" t="str">
        <f t="shared" si="653"/>
        <v/>
      </c>
      <c r="AC6955" s="42" t="str">
        <f>IF(B6955="","",VLOOKUP(B6955,[2]Formula!B:C,2,0))</f>
        <v/>
      </c>
      <c r="AD6955" s="43" t="str">
        <f t="shared" si="651"/>
        <v/>
      </c>
    </row>
    <row r="6956" spans="1:30" x14ac:dyDescent="0.25">
      <c r="A6956" s="64"/>
      <c r="B6956" s="64"/>
      <c r="C6956" s="66"/>
      <c r="D6956" s="67"/>
      <c r="E6956" s="64"/>
      <c r="F6956" s="64"/>
      <c r="G6956" s="37" t="str">
        <f>IF(E6956="","",IF(OR(E6956="Project Management",E6956="Project Support",E6956="Sprint Management",E6956="Sprint Support"),"NA",ROUND((((VLOOKUP(AD6956,[2]Formula!V:X,3,0)))-SUMIF(AD:AD,AD6956,H:H)),2)))</f>
        <v/>
      </c>
      <c r="H6956" s="71"/>
      <c r="I6956" s="72"/>
      <c r="J6956" s="72"/>
      <c r="K6956" s="38" t="str">
        <f>IF(E6956="","",IF(OR(E6956="Project Management",E6956="Project Support",E6956="Sprint Management",E6956="Sprint Support"),"NA",(((SUMIF(AD:AD,AD6956,H:H)/VLOOKUP(AD6956,[2]Formula!V:X,3,0))*VLOOKUP(AD6956,[2]Formula!V:X,2,0))*H6956)/SUMIF(AD:AD,AD6956,H:H)))</f>
        <v/>
      </c>
      <c r="L6956" s="38" t="str">
        <f t="shared" si="649"/>
        <v/>
      </c>
      <c r="M6956" s="38" t="str">
        <f t="shared" si="650"/>
        <v/>
      </c>
      <c r="N6956" s="38" t="str">
        <f t="shared" si="652"/>
        <v/>
      </c>
      <c r="O6956" s="38" t="str">
        <f t="shared" si="648"/>
        <v/>
      </c>
      <c r="P6956" s="39" t="str">
        <f t="shared" si="653"/>
        <v/>
      </c>
      <c r="AC6956" s="42" t="str">
        <f>IF(B6956="","",VLOOKUP(B6956,[2]Formula!B:C,2,0))</f>
        <v/>
      </c>
      <c r="AD6956" s="43" t="str">
        <f t="shared" si="651"/>
        <v/>
      </c>
    </row>
    <row r="6957" spans="1:30" x14ac:dyDescent="0.25">
      <c r="A6957" s="64"/>
      <c r="B6957" s="64"/>
      <c r="C6957" s="66"/>
      <c r="D6957" s="67"/>
      <c r="E6957" s="64"/>
      <c r="F6957" s="64"/>
      <c r="G6957" s="37" t="str">
        <f>IF(E6957="","",IF(OR(E6957="Project Management",E6957="Project Support",E6957="Sprint Management",E6957="Sprint Support"),"NA",ROUND((((VLOOKUP(AD6957,[2]Formula!V:X,3,0)))-SUMIF(AD:AD,AD6957,H:H)),2)))</f>
        <v/>
      </c>
      <c r="H6957" s="71"/>
      <c r="I6957" s="72"/>
      <c r="J6957" s="72"/>
      <c r="K6957" s="38" t="str">
        <f>IF(E6957="","",IF(OR(E6957="Project Management",E6957="Project Support",E6957="Sprint Management",E6957="Sprint Support"),"NA",(((SUMIF(AD:AD,AD6957,H:H)/VLOOKUP(AD6957,[2]Formula!V:X,3,0))*VLOOKUP(AD6957,[2]Formula!V:X,2,0))*H6957)/SUMIF(AD:AD,AD6957,H:H)))</f>
        <v/>
      </c>
      <c r="L6957" s="38" t="str">
        <f t="shared" si="649"/>
        <v/>
      </c>
      <c r="M6957" s="38" t="str">
        <f t="shared" si="650"/>
        <v/>
      </c>
      <c r="N6957" s="38" t="str">
        <f t="shared" si="652"/>
        <v/>
      </c>
      <c r="O6957" s="38" t="str">
        <f t="shared" si="648"/>
        <v/>
      </c>
      <c r="P6957" s="39" t="str">
        <f t="shared" si="653"/>
        <v/>
      </c>
      <c r="AC6957" s="42" t="str">
        <f>IF(B6957="","",VLOOKUP(B6957,[2]Formula!B:C,2,0))</f>
        <v/>
      </c>
      <c r="AD6957" s="43" t="str">
        <f t="shared" si="651"/>
        <v/>
      </c>
    </row>
    <row r="6958" spans="1:30" x14ac:dyDescent="0.25">
      <c r="A6958" s="64"/>
      <c r="B6958" s="64"/>
      <c r="C6958" s="66"/>
      <c r="D6958" s="67"/>
      <c r="E6958" s="64"/>
      <c r="F6958" s="64"/>
      <c r="G6958" s="37" t="str">
        <f>IF(E6958="","",IF(OR(E6958="Project Management",E6958="Project Support",E6958="Sprint Management",E6958="Sprint Support"),"NA",ROUND((((VLOOKUP(AD6958,[2]Formula!V:X,3,0)))-SUMIF(AD:AD,AD6958,H:H)),2)))</f>
        <v/>
      </c>
      <c r="H6958" s="71"/>
      <c r="I6958" s="72"/>
      <c r="J6958" s="72"/>
      <c r="K6958" s="38" t="str">
        <f>IF(E6958="","",IF(OR(E6958="Project Management",E6958="Project Support",E6958="Sprint Management",E6958="Sprint Support"),"NA",(((SUMIF(AD:AD,AD6958,H:H)/VLOOKUP(AD6958,[2]Formula!V:X,3,0))*VLOOKUP(AD6958,[2]Formula!V:X,2,0))*H6958)/SUMIF(AD:AD,AD6958,H:H)))</f>
        <v/>
      </c>
      <c r="L6958" s="38" t="str">
        <f t="shared" si="649"/>
        <v/>
      </c>
      <c r="M6958" s="38" t="str">
        <f t="shared" si="650"/>
        <v/>
      </c>
      <c r="N6958" s="38" t="str">
        <f t="shared" si="652"/>
        <v/>
      </c>
      <c r="O6958" s="38" t="str">
        <f t="shared" si="648"/>
        <v/>
      </c>
      <c r="P6958" s="39" t="str">
        <f t="shared" si="653"/>
        <v/>
      </c>
      <c r="AC6958" s="42" t="str">
        <f>IF(B6958="","",VLOOKUP(B6958,[2]Formula!B:C,2,0))</f>
        <v/>
      </c>
      <c r="AD6958" s="43" t="str">
        <f t="shared" si="651"/>
        <v/>
      </c>
    </row>
    <row r="6959" spans="1:30" x14ac:dyDescent="0.25">
      <c r="A6959" s="64"/>
      <c r="B6959" s="64"/>
      <c r="C6959" s="66"/>
      <c r="D6959" s="67"/>
      <c r="E6959" s="64"/>
      <c r="F6959" s="64"/>
      <c r="G6959" s="37" t="str">
        <f>IF(E6959="","",IF(OR(E6959="Project Management",E6959="Project Support",E6959="Sprint Management",E6959="Sprint Support"),"NA",ROUND((((VLOOKUP(AD6959,[2]Formula!V:X,3,0)))-SUMIF(AD:AD,AD6959,H:H)),2)))</f>
        <v/>
      </c>
      <c r="H6959" s="71"/>
      <c r="I6959" s="72"/>
      <c r="J6959" s="72"/>
      <c r="K6959" s="38" t="str">
        <f>IF(E6959="","",IF(OR(E6959="Project Management",E6959="Project Support",E6959="Sprint Management",E6959="Sprint Support"),"NA",(((SUMIF(AD:AD,AD6959,H:H)/VLOOKUP(AD6959,[2]Formula!V:X,3,0))*VLOOKUP(AD6959,[2]Formula!V:X,2,0))*H6959)/SUMIF(AD:AD,AD6959,H:H)))</f>
        <v/>
      </c>
      <c r="L6959" s="38" t="str">
        <f t="shared" si="649"/>
        <v/>
      </c>
      <c r="M6959" s="38" t="str">
        <f t="shared" si="650"/>
        <v/>
      </c>
      <c r="N6959" s="38" t="str">
        <f t="shared" si="652"/>
        <v/>
      </c>
      <c r="O6959" s="38" t="str">
        <f t="shared" si="648"/>
        <v/>
      </c>
      <c r="P6959" s="39" t="str">
        <f t="shared" si="653"/>
        <v/>
      </c>
      <c r="AC6959" s="42" t="str">
        <f>IF(B6959="","",VLOOKUP(B6959,[2]Formula!B:C,2,0))</f>
        <v/>
      </c>
      <c r="AD6959" s="43" t="str">
        <f t="shared" si="651"/>
        <v/>
      </c>
    </row>
    <row r="6960" spans="1:30" x14ac:dyDescent="0.25">
      <c r="A6960" s="64"/>
      <c r="B6960" s="64"/>
      <c r="C6960" s="66"/>
      <c r="D6960" s="67"/>
      <c r="E6960" s="64"/>
      <c r="F6960" s="64"/>
      <c r="G6960" s="37" t="str">
        <f>IF(E6960="","",IF(OR(E6960="Project Management",E6960="Project Support",E6960="Sprint Management",E6960="Sprint Support"),"NA",ROUND((((VLOOKUP(AD6960,[2]Formula!V:X,3,0)))-SUMIF(AD:AD,AD6960,H:H)),2)))</f>
        <v/>
      </c>
      <c r="H6960" s="71"/>
      <c r="I6960" s="72"/>
      <c r="J6960" s="72"/>
      <c r="K6960" s="38" t="str">
        <f>IF(E6960="","",IF(OR(E6960="Project Management",E6960="Project Support",E6960="Sprint Management",E6960="Sprint Support"),"NA",(((SUMIF(AD:AD,AD6960,H:H)/VLOOKUP(AD6960,[2]Formula!V:X,3,0))*VLOOKUP(AD6960,[2]Formula!V:X,2,0))*H6960)/SUMIF(AD:AD,AD6960,H:H)))</f>
        <v/>
      </c>
      <c r="L6960" s="38" t="str">
        <f t="shared" si="649"/>
        <v/>
      </c>
      <c r="M6960" s="38" t="str">
        <f t="shared" si="650"/>
        <v/>
      </c>
      <c r="N6960" s="38" t="str">
        <f t="shared" si="652"/>
        <v/>
      </c>
      <c r="O6960" s="38" t="str">
        <f t="shared" si="648"/>
        <v/>
      </c>
      <c r="P6960" s="39" t="str">
        <f t="shared" si="653"/>
        <v/>
      </c>
      <c r="AC6960" s="42" t="str">
        <f>IF(B6960="","",VLOOKUP(B6960,[2]Formula!B:C,2,0))</f>
        <v/>
      </c>
      <c r="AD6960" s="43" t="str">
        <f t="shared" si="651"/>
        <v/>
      </c>
    </row>
    <row r="6961" spans="1:30" x14ac:dyDescent="0.25">
      <c r="A6961" s="64"/>
      <c r="B6961" s="64"/>
      <c r="C6961" s="66"/>
      <c r="D6961" s="67"/>
      <c r="E6961" s="64"/>
      <c r="F6961" s="64"/>
      <c r="G6961" s="37" t="str">
        <f>IF(E6961="","",IF(OR(E6961="Project Management",E6961="Project Support",E6961="Sprint Management",E6961="Sprint Support"),"NA",ROUND((((VLOOKUP(AD6961,[2]Formula!V:X,3,0)))-SUMIF(AD:AD,AD6961,H:H)),2)))</f>
        <v/>
      </c>
      <c r="H6961" s="71"/>
      <c r="I6961" s="72"/>
      <c r="J6961" s="72"/>
      <c r="K6961" s="38" t="str">
        <f>IF(E6961="","",IF(OR(E6961="Project Management",E6961="Project Support",E6961="Sprint Management",E6961="Sprint Support"),"NA",(((SUMIF(AD:AD,AD6961,H:H)/VLOOKUP(AD6961,[2]Formula!V:X,3,0))*VLOOKUP(AD6961,[2]Formula!V:X,2,0))*H6961)/SUMIF(AD:AD,AD6961,H:H)))</f>
        <v/>
      </c>
      <c r="L6961" s="38" t="str">
        <f t="shared" si="649"/>
        <v/>
      </c>
      <c r="M6961" s="38" t="str">
        <f t="shared" si="650"/>
        <v/>
      </c>
      <c r="N6961" s="38" t="str">
        <f t="shared" si="652"/>
        <v/>
      </c>
      <c r="O6961" s="38" t="str">
        <f t="shared" si="648"/>
        <v/>
      </c>
      <c r="P6961" s="39" t="str">
        <f t="shared" si="653"/>
        <v/>
      </c>
      <c r="AC6961" s="42" t="str">
        <f>IF(B6961="","",VLOOKUP(B6961,[2]Formula!B:C,2,0))</f>
        <v/>
      </c>
      <c r="AD6961" s="43" t="str">
        <f t="shared" si="651"/>
        <v/>
      </c>
    </row>
    <row r="6962" spans="1:30" x14ac:dyDescent="0.25">
      <c r="A6962" s="64"/>
      <c r="B6962" s="64"/>
      <c r="C6962" s="66"/>
      <c r="D6962" s="67"/>
      <c r="E6962" s="64"/>
      <c r="F6962" s="64"/>
      <c r="G6962" s="37" t="str">
        <f>IF(E6962="","",IF(OR(E6962="Project Management",E6962="Project Support",E6962="Sprint Management",E6962="Sprint Support"),"NA",ROUND((((VLOOKUP(AD6962,[2]Formula!V:X,3,0)))-SUMIF(AD:AD,AD6962,H:H)),2)))</f>
        <v/>
      </c>
      <c r="H6962" s="71"/>
      <c r="I6962" s="72"/>
      <c r="J6962" s="72"/>
      <c r="K6962" s="38" t="str">
        <f>IF(E6962="","",IF(OR(E6962="Project Management",E6962="Project Support",E6962="Sprint Management",E6962="Sprint Support"),"NA",(((SUMIF(AD:AD,AD6962,H:H)/VLOOKUP(AD6962,[2]Formula!V:X,3,0))*VLOOKUP(AD6962,[2]Formula!V:X,2,0))*H6962)/SUMIF(AD:AD,AD6962,H:H)))</f>
        <v/>
      </c>
      <c r="L6962" s="38" t="str">
        <f t="shared" si="649"/>
        <v/>
      </c>
      <c r="M6962" s="38" t="str">
        <f t="shared" si="650"/>
        <v/>
      </c>
      <c r="N6962" s="38" t="str">
        <f t="shared" si="652"/>
        <v/>
      </c>
      <c r="O6962" s="38" t="str">
        <f t="shared" si="648"/>
        <v/>
      </c>
      <c r="P6962" s="39" t="str">
        <f t="shared" si="653"/>
        <v/>
      </c>
      <c r="AC6962" s="42" t="str">
        <f>IF(B6962="","",VLOOKUP(B6962,[2]Formula!B:C,2,0))</f>
        <v/>
      </c>
      <c r="AD6962" s="43" t="str">
        <f t="shared" si="651"/>
        <v/>
      </c>
    </row>
    <row r="6963" spans="1:30" x14ac:dyDescent="0.25">
      <c r="A6963" s="64"/>
      <c r="B6963" s="64"/>
      <c r="C6963" s="66"/>
      <c r="D6963" s="67"/>
      <c r="E6963" s="64"/>
      <c r="F6963" s="64"/>
      <c r="G6963" s="37" t="str">
        <f>IF(E6963="","",IF(OR(E6963="Project Management",E6963="Project Support",E6963="Sprint Management",E6963="Sprint Support"),"NA",ROUND((((VLOOKUP(AD6963,[2]Formula!V:X,3,0)))-SUMIF(AD:AD,AD6963,H:H)),2)))</f>
        <v/>
      </c>
      <c r="H6963" s="71"/>
      <c r="I6963" s="72"/>
      <c r="J6963" s="72"/>
      <c r="K6963" s="38" t="str">
        <f>IF(E6963="","",IF(OR(E6963="Project Management",E6963="Project Support",E6963="Sprint Management",E6963="Sprint Support"),"NA",(((SUMIF(AD:AD,AD6963,H:H)/VLOOKUP(AD6963,[2]Formula!V:X,3,0))*VLOOKUP(AD6963,[2]Formula!V:X,2,0))*H6963)/SUMIF(AD:AD,AD6963,H:H)))</f>
        <v/>
      </c>
      <c r="L6963" s="38" t="str">
        <f t="shared" si="649"/>
        <v/>
      </c>
      <c r="M6963" s="38" t="str">
        <f t="shared" si="650"/>
        <v/>
      </c>
      <c r="N6963" s="38" t="str">
        <f t="shared" si="652"/>
        <v/>
      </c>
      <c r="O6963" s="38" t="str">
        <f t="shared" si="648"/>
        <v/>
      </c>
      <c r="P6963" s="39" t="str">
        <f t="shared" si="653"/>
        <v/>
      </c>
      <c r="AC6963" s="42" t="str">
        <f>IF(B6963="","",VLOOKUP(B6963,[2]Formula!B:C,2,0))</f>
        <v/>
      </c>
      <c r="AD6963" s="43" t="str">
        <f t="shared" si="651"/>
        <v/>
      </c>
    </row>
    <row r="6964" spans="1:30" x14ac:dyDescent="0.25">
      <c r="A6964" s="64"/>
      <c r="B6964" s="64"/>
      <c r="C6964" s="66"/>
      <c r="D6964" s="67"/>
      <c r="E6964" s="64"/>
      <c r="F6964" s="64"/>
      <c r="G6964" s="37" t="str">
        <f>IF(E6964="","",IF(OR(E6964="Project Management",E6964="Project Support",E6964="Sprint Management",E6964="Sprint Support"),"NA",ROUND((((VLOOKUP(AD6964,[2]Formula!V:X,3,0)))-SUMIF(AD:AD,AD6964,H:H)),2)))</f>
        <v/>
      </c>
      <c r="H6964" s="71"/>
      <c r="I6964" s="72"/>
      <c r="J6964" s="72"/>
      <c r="K6964" s="38" t="str">
        <f>IF(E6964="","",IF(OR(E6964="Project Management",E6964="Project Support",E6964="Sprint Management",E6964="Sprint Support"),"NA",(((SUMIF(AD:AD,AD6964,H:H)/VLOOKUP(AD6964,[2]Formula!V:X,3,0))*VLOOKUP(AD6964,[2]Formula!V:X,2,0))*H6964)/SUMIF(AD:AD,AD6964,H:H)))</f>
        <v/>
      </c>
      <c r="L6964" s="38" t="str">
        <f t="shared" si="649"/>
        <v/>
      </c>
      <c r="M6964" s="38" t="str">
        <f t="shared" si="650"/>
        <v/>
      </c>
      <c r="N6964" s="38" t="str">
        <f t="shared" si="652"/>
        <v/>
      </c>
      <c r="O6964" s="38" t="str">
        <f t="shared" si="648"/>
        <v/>
      </c>
      <c r="P6964" s="39" t="str">
        <f t="shared" si="653"/>
        <v/>
      </c>
      <c r="AC6964" s="42" t="str">
        <f>IF(B6964="","",VLOOKUP(B6964,[2]Formula!B:C,2,0))</f>
        <v/>
      </c>
      <c r="AD6964" s="43" t="str">
        <f t="shared" si="651"/>
        <v/>
      </c>
    </row>
    <row r="6965" spans="1:30" x14ac:dyDescent="0.25">
      <c r="A6965" s="64"/>
      <c r="B6965" s="64"/>
      <c r="C6965" s="66"/>
      <c r="D6965" s="67"/>
      <c r="E6965" s="64"/>
      <c r="F6965" s="64"/>
      <c r="G6965" s="37" t="str">
        <f>IF(E6965="","",IF(OR(E6965="Project Management",E6965="Project Support",E6965="Sprint Management",E6965="Sprint Support"),"NA",ROUND((((VLOOKUP(AD6965,[2]Formula!V:X,3,0)))-SUMIF(AD:AD,AD6965,H:H)),2)))</f>
        <v/>
      </c>
      <c r="H6965" s="71"/>
      <c r="I6965" s="72"/>
      <c r="J6965" s="72"/>
      <c r="K6965" s="38" t="str">
        <f>IF(E6965="","",IF(OR(E6965="Project Management",E6965="Project Support",E6965="Sprint Management",E6965="Sprint Support"),"NA",(((SUMIF(AD:AD,AD6965,H:H)/VLOOKUP(AD6965,[2]Formula!V:X,3,0))*VLOOKUP(AD6965,[2]Formula!V:X,2,0))*H6965)/SUMIF(AD:AD,AD6965,H:H)))</f>
        <v/>
      </c>
      <c r="L6965" s="38" t="str">
        <f t="shared" si="649"/>
        <v/>
      </c>
      <c r="M6965" s="38" t="str">
        <f t="shared" si="650"/>
        <v/>
      </c>
      <c r="N6965" s="38" t="str">
        <f t="shared" si="652"/>
        <v/>
      </c>
      <c r="O6965" s="38" t="str">
        <f t="shared" ref="O6965:O7028" si="654">IFERROR(L6965/M6965,"")</f>
        <v/>
      </c>
      <c r="P6965" s="39" t="str">
        <f t="shared" si="653"/>
        <v/>
      </c>
      <c r="AC6965" s="42" t="str">
        <f>IF(B6965="","",VLOOKUP(B6965,[2]Formula!B:C,2,0))</f>
        <v/>
      </c>
      <c r="AD6965" s="43" t="str">
        <f t="shared" si="651"/>
        <v/>
      </c>
    </row>
    <row r="6966" spans="1:30" x14ac:dyDescent="0.25">
      <c r="A6966" s="64"/>
      <c r="B6966" s="64"/>
      <c r="C6966" s="66"/>
      <c r="D6966" s="67"/>
      <c r="E6966" s="64"/>
      <c r="F6966" s="64"/>
      <c r="G6966" s="37" t="str">
        <f>IF(E6966="","",IF(OR(E6966="Project Management",E6966="Project Support",E6966="Sprint Management",E6966="Sprint Support"),"NA",ROUND((((VLOOKUP(AD6966,[2]Formula!V:X,3,0)))-SUMIF(AD:AD,AD6966,H:H)),2)))</f>
        <v/>
      </c>
      <c r="H6966" s="71"/>
      <c r="I6966" s="72"/>
      <c r="J6966" s="72"/>
      <c r="K6966" s="38" t="str">
        <f>IF(E6966="","",IF(OR(E6966="Project Management",E6966="Project Support",E6966="Sprint Management",E6966="Sprint Support"),"NA",(((SUMIF(AD:AD,AD6966,H:H)/VLOOKUP(AD6966,[2]Formula!V:X,3,0))*VLOOKUP(AD6966,[2]Formula!V:X,2,0))*H6966)/SUMIF(AD:AD,AD6966,H:H)))</f>
        <v/>
      </c>
      <c r="L6966" s="38" t="str">
        <f t="shared" si="649"/>
        <v/>
      </c>
      <c r="M6966" s="38" t="str">
        <f t="shared" si="650"/>
        <v/>
      </c>
      <c r="N6966" s="38" t="str">
        <f t="shared" si="652"/>
        <v/>
      </c>
      <c r="O6966" s="38" t="str">
        <f t="shared" si="654"/>
        <v/>
      </c>
      <c r="P6966" s="39" t="str">
        <f t="shared" si="653"/>
        <v/>
      </c>
      <c r="AC6966" s="42" t="str">
        <f>IF(B6966="","",VLOOKUP(B6966,[2]Formula!B:C,2,0))</f>
        <v/>
      </c>
      <c r="AD6966" s="43" t="str">
        <f t="shared" si="651"/>
        <v/>
      </c>
    </row>
    <row r="6967" spans="1:30" x14ac:dyDescent="0.25">
      <c r="A6967" s="64"/>
      <c r="B6967" s="64"/>
      <c r="C6967" s="66"/>
      <c r="D6967" s="67"/>
      <c r="E6967" s="64"/>
      <c r="F6967" s="64"/>
      <c r="G6967" s="37" t="str">
        <f>IF(E6967="","",IF(OR(E6967="Project Management",E6967="Project Support",E6967="Sprint Management",E6967="Sprint Support"),"NA",ROUND((((VLOOKUP(AD6967,[2]Formula!V:X,3,0)))-SUMIF(AD:AD,AD6967,H:H)),2)))</f>
        <v/>
      </c>
      <c r="H6967" s="71"/>
      <c r="I6967" s="72"/>
      <c r="J6967" s="72"/>
      <c r="K6967" s="38" t="str">
        <f>IF(E6967="","",IF(OR(E6967="Project Management",E6967="Project Support",E6967="Sprint Management",E6967="Sprint Support"),"NA",(((SUMIF(AD:AD,AD6967,H:H)/VLOOKUP(AD6967,[2]Formula!V:X,3,0))*VLOOKUP(AD6967,[2]Formula!V:X,2,0))*H6967)/SUMIF(AD:AD,AD6967,H:H)))</f>
        <v/>
      </c>
      <c r="L6967" s="38" t="str">
        <f t="shared" si="649"/>
        <v/>
      </c>
      <c r="M6967" s="38" t="str">
        <f t="shared" si="650"/>
        <v/>
      </c>
      <c r="N6967" s="38" t="str">
        <f t="shared" si="652"/>
        <v/>
      </c>
      <c r="O6967" s="38" t="str">
        <f t="shared" si="654"/>
        <v/>
      </c>
      <c r="P6967" s="39" t="str">
        <f t="shared" si="653"/>
        <v/>
      </c>
      <c r="AC6967" s="42" t="str">
        <f>IF(B6967="","",VLOOKUP(B6967,[2]Formula!B:C,2,0))</f>
        <v/>
      </c>
      <c r="AD6967" s="43" t="str">
        <f t="shared" si="651"/>
        <v/>
      </c>
    </row>
    <row r="6968" spans="1:30" x14ac:dyDescent="0.25">
      <c r="A6968" s="64"/>
      <c r="B6968" s="64"/>
      <c r="C6968" s="66"/>
      <c r="D6968" s="67"/>
      <c r="E6968" s="64"/>
      <c r="F6968" s="64"/>
      <c r="G6968" s="37" t="str">
        <f>IF(E6968="","",IF(OR(E6968="Project Management",E6968="Project Support",E6968="Sprint Management",E6968="Sprint Support"),"NA",ROUND((((VLOOKUP(AD6968,[2]Formula!V:X,3,0)))-SUMIF(AD:AD,AD6968,H:H)),2)))</f>
        <v/>
      </c>
      <c r="H6968" s="71"/>
      <c r="I6968" s="72"/>
      <c r="J6968" s="72"/>
      <c r="K6968" s="38" t="str">
        <f>IF(E6968="","",IF(OR(E6968="Project Management",E6968="Project Support",E6968="Sprint Management",E6968="Sprint Support"),"NA",(((SUMIF(AD:AD,AD6968,H:H)/VLOOKUP(AD6968,[2]Formula!V:X,3,0))*VLOOKUP(AD6968,[2]Formula!V:X,2,0))*H6968)/SUMIF(AD:AD,AD6968,H:H)))</f>
        <v/>
      </c>
      <c r="L6968" s="38" t="str">
        <f t="shared" si="649"/>
        <v/>
      </c>
      <c r="M6968" s="38" t="str">
        <f t="shared" si="650"/>
        <v/>
      </c>
      <c r="N6968" s="38" t="str">
        <f t="shared" si="652"/>
        <v/>
      </c>
      <c r="O6968" s="38" t="str">
        <f t="shared" si="654"/>
        <v/>
      </c>
      <c r="P6968" s="39" t="str">
        <f t="shared" si="653"/>
        <v/>
      </c>
      <c r="AC6968" s="42" t="str">
        <f>IF(B6968="","",VLOOKUP(B6968,[2]Formula!B:C,2,0))</f>
        <v/>
      </c>
      <c r="AD6968" s="43" t="str">
        <f t="shared" si="651"/>
        <v/>
      </c>
    </row>
    <row r="6969" spans="1:30" x14ac:dyDescent="0.25">
      <c r="A6969" s="64"/>
      <c r="B6969" s="64"/>
      <c r="C6969" s="66"/>
      <c r="D6969" s="67"/>
      <c r="E6969" s="64"/>
      <c r="F6969" s="64"/>
      <c r="G6969" s="37" t="str">
        <f>IF(E6969="","",IF(OR(E6969="Project Management",E6969="Project Support",E6969="Sprint Management",E6969="Sprint Support"),"NA",ROUND((((VLOOKUP(AD6969,[2]Formula!V:X,3,0)))-SUMIF(AD:AD,AD6969,H:H)),2)))</f>
        <v/>
      </c>
      <c r="H6969" s="71"/>
      <c r="I6969" s="72"/>
      <c r="J6969" s="72"/>
      <c r="K6969" s="38" t="str">
        <f>IF(E6969="","",IF(OR(E6969="Project Management",E6969="Project Support",E6969="Sprint Management",E6969="Sprint Support"),"NA",(((SUMIF(AD:AD,AD6969,H:H)/VLOOKUP(AD6969,[2]Formula!V:X,3,0))*VLOOKUP(AD6969,[2]Formula!V:X,2,0))*H6969)/SUMIF(AD:AD,AD6969,H:H)))</f>
        <v/>
      </c>
      <c r="L6969" s="38" t="str">
        <f t="shared" si="649"/>
        <v/>
      </c>
      <c r="M6969" s="38" t="str">
        <f t="shared" si="650"/>
        <v/>
      </c>
      <c r="N6969" s="38" t="str">
        <f t="shared" si="652"/>
        <v/>
      </c>
      <c r="O6969" s="38" t="str">
        <f t="shared" si="654"/>
        <v/>
      </c>
      <c r="P6969" s="39" t="str">
        <f t="shared" si="653"/>
        <v/>
      </c>
      <c r="AC6969" s="42" t="str">
        <f>IF(B6969="","",VLOOKUP(B6969,[2]Formula!B:C,2,0))</f>
        <v/>
      </c>
      <c r="AD6969" s="43" t="str">
        <f t="shared" si="651"/>
        <v/>
      </c>
    </row>
    <row r="6970" spans="1:30" x14ac:dyDescent="0.25">
      <c r="A6970" s="64"/>
      <c r="B6970" s="64"/>
      <c r="C6970" s="66"/>
      <c r="D6970" s="67"/>
      <c r="E6970" s="64"/>
      <c r="F6970" s="64"/>
      <c r="G6970" s="37" t="str">
        <f>IF(E6970="","",IF(OR(E6970="Project Management",E6970="Project Support",E6970="Sprint Management",E6970="Sprint Support"),"NA",ROUND((((VLOOKUP(AD6970,[2]Formula!V:X,3,0)))-SUMIF(AD:AD,AD6970,H:H)),2)))</f>
        <v/>
      </c>
      <c r="H6970" s="71"/>
      <c r="I6970" s="72"/>
      <c r="J6970" s="72"/>
      <c r="K6970" s="38" t="str">
        <f>IF(E6970="","",IF(OR(E6970="Project Management",E6970="Project Support",E6970="Sprint Management",E6970="Sprint Support"),"NA",(((SUMIF(AD:AD,AD6970,H:H)/VLOOKUP(AD6970,[2]Formula!V:X,3,0))*VLOOKUP(AD6970,[2]Formula!V:X,2,0))*H6970)/SUMIF(AD:AD,AD6970,H:H)))</f>
        <v/>
      </c>
      <c r="L6970" s="38" t="str">
        <f t="shared" si="649"/>
        <v/>
      </c>
      <c r="M6970" s="38" t="str">
        <f t="shared" si="650"/>
        <v/>
      </c>
      <c r="N6970" s="38" t="str">
        <f t="shared" si="652"/>
        <v/>
      </c>
      <c r="O6970" s="38" t="str">
        <f t="shared" si="654"/>
        <v/>
      </c>
      <c r="P6970" s="39" t="str">
        <f t="shared" si="653"/>
        <v/>
      </c>
      <c r="AC6970" s="42" t="str">
        <f>IF(B6970="","",VLOOKUP(B6970,[2]Formula!B:C,2,0))</f>
        <v/>
      </c>
      <c r="AD6970" s="43" t="str">
        <f t="shared" si="651"/>
        <v/>
      </c>
    </row>
    <row r="6971" spans="1:30" x14ac:dyDescent="0.25">
      <c r="A6971" s="64"/>
      <c r="B6971" s="64"/>
      <c r="C6971" s="66"/>
      <c r="D6971" s="67"/>
      <c r="E6971" s="64"/>
      <c r="F6971" s="64"/>
      <c r="G6971" s="37" t="str">
        <f>IF(E6971="","",IF(OR(E6971="Project Management",E6971="Project Support",E6971="Sprint Management",E6971="Sprint Support"),"NA",ROUND((((VLOOKUP(AD6971,[2]Formula!V:X,3,0)))-SUMIF(AD:AD,AD6971,H:H)),2)))</f>
        <v/>
      </c>
      <c r="H6971" s="71"/>
      <c r="I6971" s="72"/>
      <c r="J6971" s="72"/>
      <c r="K6971" s="38" t="str">
        <f>IF(E6971="","",IF(OR(E6971="Project Management",E6971="Project Support",E6971="Sprint Management",E6971="Sprint Support"),"NA",(((SUMIF(AD:AD,AD6971,H:H)/VLOOKUP(AD6971,[2]Formula!V:X,3,0))*VLOOKUP(AD6971,[2]Formula!V:X,2,0))*H6971)/SUMIF(AD:AD,AD6971,H:H)))</f>
        <v/>
      </c>
      <c r="L6971" s="38" t="str">
        <f t="shared" si="649"/>
        <v/>
      </c>
      <c r="M6971" s="38" t="str">
        <f t="shared" si="650"/>
        <v/>
      </c>
      <c r="N6971" s="38" t="str">
        <f t="shared" si="652"/>
        <v/>
      </c>
      <c r="O6971" s="38" t="str">
        <f t="shared" si="654"/>
        <v/>
      </c>
      <c r="P6971" s="39" t="str">
        <f t="shared" si="653"/>
        <v/>
      </c>
      <c r="AC6971" s="42" t="str">
        <f>IF(B6971="","",VLOOKUP(B6971,[2]Formula!B:C,2,0))</f>
        <v/>
      </c>
      <c r="AD6971" s="43" t="str">
        <f t="shared" si="651"/>
        <v/>
      </c>
    </row>
    <row r="6972" spans="1:30" x14ac:dyDescent="0.25">
      <c r="A6972" s="64"/>
      <c r="B6972" s="64"/>
      <c r="C6972" s="66"/>
      <c r="D6972" s="67"/>
      <c r="E6972" s="64"/>
      <c r="F6972" s="64"/>
      <c r="G6972" s="37" t="str">
        <f>IF(E6972="","",IF(OR(E6972="Project Management",E6972="Project Support",E6972="Sprint Management",E6972="Sprint Support"),"NA",ROUND((((VLOOKUP(AD6972,[2]Formula!V:X,3,0)))-SUMIF(AD:AD,AD6972,H:H)),2)))</f>
        <v/>
      </c>
      <c r="H6972" s="71"/>
      <c r="I6972" s="72"/>
      <c r="J6972" s="72"/>
      <c r="K6972" s="38" t="str">
        <f>IF(E6972="","",IF(OR(E6972="Project Management",E6972="Project Support",E6972="Sprint Management",E6972="Sprint Support"),"NA",(((SUMIF(AD:AD,AD6972,H:H)/VLOOKUP(AD6972,[2]Formula!V:X,3,0))*VLOOKUP(AD6972,[2]Formula!V:X,2,0))*H6972)/SUMIF(AD:AD,AD6972,H:H)))</f>
        <v/>
      </c>
      <c r="L6972" s="38" t="str">
        <f t="shared" si="649"/>
        <v/>
      </c>
      <c r="M6972" s="38" t="str">
        <f t="shared" si="650"/>
        <v/>
      </c>
      <c r="N6972" s="38" t="str">
        <f t="shared" si="652"/>
        <v/>
      </c>
      <c r="O6972" s="38" t="str">
        <f t="shared" si="654"/>
        <v/>
      </c>
      <c r="P6972" s="39" t="str">
        <f t="shared" si="653"/>
        <v/>
      </c>
      <c r="AC6972" s="42" t="str">
        <f>IF(B6972="","",VLOOKUP(B6972,[2]Formula!B:C,2,0))</f>
        <v/>
      </c>
      <c r="AD6972" s="43" t="str">
        <f t="shared" si="651"/>
        <v/>
      </c>
    </row>
    <row r="6973" spans="1:30" x14ac:dyDescent="0.25">
      <c r="A6973" s="64"/>
      <c r="B6973" s="64"/>
      <c r="C6973" s="66"/>
      <c r="D6973" s="67"/>
      <c r="E6973" s="64"/>
      <c r="F6973" s="64"/>
      <c r="G6973" s="37" t="str">
        <f>IF(E6973="","",IF(OR(E6973="Project Management",E6973="Project Support",E6973="Sprint Management",E6973="Sprint Support"),"NA",ROUND((((VLOOKUP(AD6973,[2]Formula!V:X,3,0)))-SUMIF(AD:AD,AD6973,H:H)),2)))</f>
        <v/>
      </c>
      <c r="H6973" s="71"/>
      <c r="I6973" s="72"/>
      <c r="J6973" s="72"/>
      <c r="K6973" s="38" t="str">
        <f>IF(E6973="","",IF(OR(E6973="Project Management",E6973="Project Support",E6973="Sprint Management",E6973="Sprint Support"),"NA",(((SUMIF(AD:AD,AD6973,H:H)/VLOOKUP(AD6973,[2]Formula!V:X,3,0))*VLOOKUP(AD6973,[2]Formula!V:X,2,0))*H6973)/SUMIF(AD:AD,AD6973,H:H)))</f>
        <v/>
      </c>
      <c r="L6973" s="38" t="str">
        <f t="shared" si="649"/>
        <v/>
      </c>
      <c r="M6973" s="38" t="str">
        <f t="shared" si="650"/>
        <v/>
      </c>
      <c r="N6973" s="38" t="str">
        <f t="shared" si="652"/>
        <v/>
      </c>
      <c r="O6973" s="38" t="str">
        <f t="shared" si="654"/>
        <v/>
      </c>
      <c r="P6973" s="39" t="str">
        <f t="shared" si="653"/>
        <v/>
      </c>
      <c r="AC6973" s="42" t="str">
        <f>IF(B6973="","",VLOOKUP(B6973,[2]Formula!B:C,2,0))</f>
        <v/>
      </c>
      <c r="AD6973" s="43" t="str">
        <f t="shared" si="651"/>
        <v/>
      </c>
    </row>
    <row r="6974" spans="1:30" x14ac:dyDescent="0.25">
      <c r="A6974" s="64"/>
      <c r="B6974" s="64"/>
      <c r="C6974" s="66"/>
      <c r="D6974" s="67"/>
      <c r="E6974" s="64"/>
      <c r="F6974" s="64"/>
      <c r="G6974" s="37" t="str">
        <f>IF(E6974="","",IF(OR(E6974="Project Management",E6974="Project Support",E6974="Sprint Management",E6974="Sprint Support"),"NA",ROUND((((VLOOKUP(AD6974,[2]Formula!V:X,3,0)))-SUMIF(AD:AD,AD6974,H:H)),2)))</f>
        <v/>
      </c>
      <c r="H6974" s="71"/>
      <c r="I6974" s="72"/>
      <c r="J6974" s="72"/>
      <c r="K6974" s="38" t="str">
        <f>IF(E6974="","",IF(OR(E6974="Project Management",E6974="Project Support",E6974="Sprint Management",E6974="Sprint Support"),"NA",(((SUMIF(AD:AD,AD6974,H:H)/VLOOKUP(AD6974,[2]Formula!V:X,3,0))*VLOOKUP(AD6974,[2]Formula!V:X,2,0))*H6974)/SUMIF(AD:AD,AD6974,H:H)))</f>
        <v/>
      </c>
      <c r="L6974" s="38" t="str">
        <f t="shared" si="649"/>
        <v/>
      </c>
      <c r="M6974" s="38" t="str">
        <f t="shared" si="650"/>
        <v/>
      </c>
      <c r="N6974" s="38" t="str">
        <f t="shared" si="652"/>
        <v/>
      </c>
      <c r="O6974" s="38" t="str">
        <f t="shared" si="654"/>
        <v/>
      </c>
      <c r="P6974" s="39" t="str">
        <f t="shared" si="653"/>
        <v/>
      </c>
      <c r="AC6974" s="42" t="str">
        <f>IF(B6974="","",VLOOKUP(B6974,[2]Formula!B:C,2,0))</f>
        <v/>
      </c>
      <c r="AD6974" s="43" t="str">
        <f t="shared" si="651"/>
        <v/>
      </c>
    </row>
    <row r="6975" spans="1:30" x14ac:dyDescent="0.25">
      <c r="A6975" s="64"/>
      <c r="B6975" s="64"/>
      <c r="C6975" s="66"/>
      <c r="D6975" s="67"/>
      <c r="E6975" s="64"/>
      <c r="F6975" s="64"/>
      <c r="G6975" s="37" t="str">
        <f>IF(E6975="","",IF(OR(E6975="Project Management",E6975="Project Support",E6975="Sprint Management",E6975="Sprint Support"),"NA",ROUND((((VLOOKUP(AD6975,[2]Formula!V:X,3,0)))-SUMIF(AD:AD,AD6975,H:H)),2)))</f>
        <v/>
      </c>
      <c r="H6975" s="71"/>
      <c r="I6975" s="72"/>
      <c r="J6975" s="72"/>
      <c r="K6975" s="38" t="str">
        <f>IF(E6975="","",IF(OR(E6975="Project Management",E6975="Project Support",E6975="Sprint Management",E6975="Sprint Support"),"NA",(((SUMIF(AD:AD,AD6975,H:H)/VLOOKUP(AD6975,[2]Formula!V:X,3,0))*VLOOKUP(AD6975,[2]Formula!V:X,2,0))*H6975)/SUMIF(AD:AD,AD6975,H:H)))</f>
        <v/>
      </c>
      <c r="L6975" s="38" t="str">
        <f t="shared" si="649"/>
        <v/>
      </c>
      <c r="M6975" s="38" t="str">
        <f t="shared" si="650"/>
        <v/>
      </c>
      <c r="N6975" s="38" t="str">
        <f t="shared" si="652"/>
        <v/>
      </c>
      <c r="O6975" s="38" t="str">
        <f t="shared" si="654"/>
        <v/>
      </c>
      <c r="P6975" s="39" t="str">
        <f t="shared" si="653"/>
        <v/>
      </c>
      <c r="AC6975" s="42" t="str">
        <f>IF(B6975="","",VLOOKUP(B6975,[2]Formula!B:C,2,0))</f>
        <v/>
      </c>
      <c r="AD6975" s="43" t="str">
        <f t="shared" si="651"/>
        <v/>
      </c>
    </row>
    <row r="6976" spans="1:30" x14ac:dyDescent="0.25">
      <c r="A6976" s="64"/>
      <c r="B6976" s="64"/>
      <c r="C6976" s="66"/>
      <c r="D6976" s="67"/>
      <c r="E6976" s="64"/>
      <c r="F6976" s="64"/>
      <c r="G6976" s="37" t="str">
        <f>IF(E6976="","",IF(OR(E6976="Project Management",E6976="Project Support",E6976="Sprint Management",E6976="Sprint Support"),"NA",ROUND((((VLOOKUP(AD6976,[2]Formula!V:X,3,0)))-SUMIF(AD:AD,AD6976,H:H)),2)))</f>
        <v/>
      </c>
      <c r="H6976" s="71"/>
      <c r="I6976" s="72"/>
      <c r="J6976" s="72"/>
      <c r="K6976" s="38" t="str">
        <f>IF(E6976="","",IF(OR(E6976="Project Management",E6976="Project Support",E6976="Sprint Management",E6976="Sprint Support"),"NA",(((SUMIF(AD:AD,AD6976,H:H)/VLOOKUP(AD6976,[2]Formula!V:X,3,0))*VLOOKUP(AD6976,[2]Formula!V:X,2,0))*H6976)/SUMIF(AD:AD,AD6976,H:H)))</f>
        <v/>
      </c>
      <c r="L6976" s="38" t="str">
        <f t="shared" si="649"/>
        <v/>
      </c>
      <c r="M6976" s="38" t="str">
        <f t="shared" si="650"/>
        <v/>
      </c>
      <c r="N6976" s="38" t="str">
        <f t="shared" si="652"/>
        <v/>
      </c>
      <c r="O6976" s="38" t="str">
        <f t="shared" si="654"/>
        <v/>
      </c>
      <c r="P6976" s="39" t="str">
        <f t="shared" si="653"/>
        <v/>
      </c>
      <c r="AC6976" s="42" t="str">
        <f>IF(B6976="","",VLOOKUP(B6976,[2]Formula!B:C,2,0))</f>
        <v/>
      </c>
      <c r="AD6976" s="43" t="str">
        <f t="shared" si="651"/>
        <v/>
      </c>
    </row>
    <row r="6977" spans="1:30" x14ac:dyDescent="0.25">
      <c r="A6977" s="64"/>
      <c r="B6977" s="64"/>
      <c r="C6977" s="66"/>
      <c r="D6977" s="67"/>
      <c r="E6977" s="64"/>
      <c r="F6977" s="64"/>
      <c r="G6977" s="37" t="str">
        <f>IF(E6977="","",IF(OR(E6977="Project Management",E6977="Project Support",E6977="Sprint Management",E6977="Sprint Support"),"NA",ROUND((((VLOOKUP(AD6977,[2]Formula!V:X,3,0)))-SUMIF(AD:AD,AD6977,H:H)),2)))</f>
        <v/>
      </c>
      <c r="H6977" s="71"/>
      <c r="I6977" s="72"/>
      <c r="J6977" s="72"/>
      <c r="K6977" s="38" t="str">
        <f>IF(E6977="","",IF(OR(E6977="Project Management",E6977="Project Support",E6977="Sprint Management",E6977="Sprint Support"),"NA",(((SUMIF(AD:AD,AD6977,H:H)/VLOOKUP(AD6977,[2]Formula!V:X,3,0))*VLOOKUP(AD6977,[2]Formula!V:X,2,0))*H6977)/SUMIF(AD:AD,AD6977,H:H)))</f>
        <v/>
      </c>
      <c r="L6977" s="38" t="str">
        <f t="shared" si="649"/>
        <v/>
      </c>
      <c r="M6977" s="38" t="str">
        <f t="shared" si="650"/>
        <v/>
      </c>
      <c r="N6977" s="38" t="str">
        <f t="shared" si="652"/>
        <v/>
      </c>
      <c r="O6977" s="38" t="str">
        <f t="shared" si="654"/>
        <v/>
      </c>
      <c r="P6977" s="39" t="str">
        <f t="shared" si="653"/>
        <v/>
      </c>
      <c r="AC6977" s="42" t="str">
        <f>IF(B6977="","",VLOOKUP(B6977,[2]Formula!B:C,2,0))</f>
        <v/>
      </c>
      <c r="AD6977" s="43" t="str">
        <f t="shared" si="651"/>
        <v/>
      </c>
    </row>
    <row r="6978" spans="1:30" x14ac:dyDescent="0.25">
      <c r="A6978" s="64"/>
      <c r="B6978" s="64"/>
      <c r="C6978" s="66"/>
      <c r="D6978" s="67"/>
      <c r="E6978" s="64"/>
      <c r="F6978" s="64"/>
      <c r="G6978" s="37" t="str">
        <f>IF(E6978="","",IF(OR(E6978="Project Management",E6978="Project Support",E6978="Sprint Management",E6978="Sprint Support"),"NA",ROUND((((VLOOKUP(AD6978,[2]Formula!V:X,3,0)))-SUMIF(AD:AD,AD6978,H:H)),2)))</f>
        <v/>
      </c>
      <c r="H6978" s="71"/>
      <c r="I6978" s="72"/>
      <c r="J6978" s="72"/>
      <c r="K6978" s="38" t="str">
        <f>IF(E6978="","",IF(OR(E6978="Project Management",E6978="Project Support",E6978="Sprint Management",E6978="Sprint Support"),"NA",(((SUMIF(AD:AD,AD6978,H:H)/VLOOKUP(AD6978,[2]Formula!V:X,3,0))*VLOOKUP(AD6978,[2]Formula!V:X,2,0))*H6978)/SUMIF(AD:AD,AD6978,H:H)))</f>
        <v/>
      </c>
      <c r="L6978" s="38" t="str">
        <f t="shared" ref="L6978:L7041" si="655">IFERROR(IF(K6978="NA",(H6978/I6978),(K6978/I6978)),"")</f>
        <v/>
      </c>
      <c r="M6978" s="38" t="str">
        <f t="shared" ref="M6978:M7041" si="656">IFERROR(IF(K6978="NA",1,(K6978/H6978)),"")</f>
        <v/>
      </c>
      <c r="N6978" s="38" t="str">
        <f t="shared" si="652"/>
        <v/>
      </c>
      <c r="O6978" s="38" t="str">
        <f t="shared" si="654"/>
        <v/>
      </c>
      <c r="P6978" s="39" t="str">
        <f t="shared" si="653"/>
        <v/>
      </c>
      <c r="AC6978" s="42" t="str">
        <f>IF(B6978="","",VLOOKUP(B6978,[2]Formula!B:C,2,0))</f>
        <v/>
      </c>
      <c r="AD6978" s="43" t="str">
        <f t="shared" ref="AD6978:AD7041" si="657">IF(B6978="","",CONCATENATE(B6978,"_",E6978))</f>
        <v/>
      </c>
    </row>
    <row r="6979" spans="1:30" x14ac:dyDescent="0.25">
      <c r="A6979" s="64"/>
      <c r="B6979" s="64"/>
      <c r="C6979" s="66"/>
      <c r="D6979" s="67"/>
      <c r="E6979" s="64"/>
      <c r="F6979" s="64"/>
      <c r="G6979" s="37" t="str">
        <f>IF(E6979="","",IF(OR(E6979="Project Management",E6979="Project Support",E6979="Sprint Management",E6979="Sprint Support"),"NA",ROUND((((VLOOKUP(AD6979,[2]Formula!V:X,3,0)))-SUMIF(AD:AD,AD6979,H:H)),2)))</f>
        <v/>
      </c>
      <c r="H6979" s="71"/>
      <c r="I6979" s="72"/>
      <c r="J6979" s="72"/>
      <c r="K6979" s="38" t="str">
        <f>IF(E6979="","",IF(OR(E6979="Project Management",E6979="Project Support",E6979="Sprint Management",E6979="Sprint Support"),"NA",(((SUMIF(AD:AD,AD6979,H:H)/VLOOKUP(AD6979,[2]Formula!V:X,3,0))*VLOOKUP(AD6979,[2]Formula!V:X,2,0))*H6979)/SUMIF(AD:AD,AD6979,H:H)))</f>
        <v/>
      </c>
      <c r="L6979" s="38" t="str">
        <f t="shared" si="655"/>
        <v/>
      </c>
      <c r="M6979" s="38" t="str">
        <f t="shared" si="656"/>
        <v/>
      </c>
      <c r="N6979" s="38" t="str">
        <f t="shared" ref="N6979:N7042" si="658">IFERROR(((L6979-M6979)/M6979)*100,"")</f>
        <v/>
      </c>
      <c r="O6979" s="38" t="str">
        <f t="shared" si="654"/>
        <v/>
      </c>
      <c r="P6979" s="39" t="str">
        <f t="shared" ref="P6979:P7042" si="659">IF(O6979="","",1)</f>
        <v/>
      </c>
      <c r="AC6979" s="42" t="str">
        <f>IF(B6979="","",VLOOKUP(B6979,[2]Formula!B:C,2,0))</f>
        <v/>
      </c>
      <c r="AD6979" s="43" t="str">
        <f t="shared" si="657"/>
        <v/>
      </c>
    </row>
    <row r="6980" spans="1:30" x14ac:dyDescent="0.25">
      <c r="A6980" s="64"/>
      <c r="B6980" s="64"/>
      <c r="C6980" s="66"/>
      <c r="D6980" s="67"/>
      <c r="E6980" s="64"/>
      <c r="F6980" s="64"/>
      <c r="G6980" s="37" t="str">
        <f>IF(E6980="","",IF(OR(E6980="Project Management",E6980="Project Support",E6980="Sprint Management",E6980="Sprint Support"),"NA",ROUND((((VLOOKUP(AD6980,[2]Formula!V:X,3,0)))-SUMIF(AD:AD,AD6980,H:H)),2)))</f>
        <v/>
      </c>
      <c r="H6980" s="71"/>
      <c r="I6980" s="72"/>
      <c r="J6980" s="72"/>
      <c r="K6980" s="38" t="str">
        <f>IF(E6980="","",IF(OR(E6980="Project Management",E6980="Project Support",E6980="Sprint Management",E6980="Sprint Support"),"NA",(((SUMIF(AD:AD,AD6980,H:H)/VLOOKUP(AD6980,[2]Formula!V:X,3,0))*VLOOKUP(AD6980,[2]Formula!V:X,2,0))*H6980)/SUMIF(AD:AD,AD6980,H:H)))</f>
        <v/>
      </c>
      <c r="L6980" s="38" t="str">
        <f t="shared" si="655"/>
        <v/>
      </c>
      <c r="M6980" s="38" t="str">
        <f t="shared" si="656"/>
        <v/>
      </c>
      <c r="N6980" s="38" t="str">
        <f t="shared" si="658"/>
        <v/>
      </c>
      <c r="O6980" s="38" t="str">
        <f t="shared" si="654"/>
        <v/>
      </c>
      <c r="P6980" s="39" t="str">
        <f t="shared" si="659"/>
        <v/>
      </c>
      <c r="AC6980" s="42" t="str">
        <f>IF(B6980="","",VLOOKUP(B6980,[2]Formula!B:C,2,0))</f>
        <v/>
      </c>
      <c r="AD6980" s="43" t="str">
        <f t="shared" si="657"/>
        <v/>
      </c>
    </row>
    <row r="6981" spans="1:30" x14ac:dyDescent="0.25">
      <c r="A6981" s="64"/>
      <c r="B6981" s="64"/>
      <c r="C6981" s="66"/>
      <c r="D6981" s="67"/>
      <c r="E6981" s="64"/>
      <c r="F6981" s="64"/>
      <c r="G6981" s="37" t="str">
        <f>IF(E6981="","",IF(OR(E6981="Project Management",E6981="Project Support",E6981="Sprint Management",E6981="Sprint Support"),"NA",ROUND((((VLOOKUP(AD6981,[2]Formula!V:X,3,0)))-SUMIF(AD:AD,AD6981,H:H)),2)))</f>
        <v/>
      </c>
      <c r="H6981" s="71"/>
      <c r="I6981" s="72"/>
      <c r="J6981" s="72"/>
      <c r="K6981" s="38" t="str">
        <f>IF(E6981="","",IF(OR(E6981="Project Management",E6981="Project Support",E6981="Sprint Management",E6981="Sprint Support"),"NA",(((SUMIF(AD:AD,AD6981,H:H)/VLOOKUP(AD6981,[2]Formula!V:X,3,0))*VLOOKUP(AD6981,[2]Formula!V:X,2,0))*H6981)/SUMIF(AD:AD,AD6981,H:H)))</f>
        <v/>
      </c>
      <c r="L6981" s="38" t="str">
        <f t="shared" si="655"/>
        <v/>
      </c>
      <c r="M6981" s="38" t="str">
        <f t="shared" si="656"/>
        <v/>
      </c>
      <c r="N6981" s="38" t="str">
        <f t="shared" si="658"/>
        <v/>
      </c>
      <c r="O6981" s="38" t="str">
        <f t="shared" si="654"/>
        <v/>
      </c>
      <c r="P6981" s="39" t="str">
        <f t="shared" si="659"/>
        <v/>
      </c>
      <c r="AC6981" s="42" t="str">
        <f>IF(B6981="","",VLOOKUP(B6981,[2]Formula!B:C,2,0))</f>
        <v/>
      </c>
      <c r="AD6981" s="43" t="str">
        <f t="shared" si="657"/>
        <v/>
      </c>
    </row>
    <row r="6982" spans="1:30" x14ac:dyDescent="0.25">
      <c r="A6982" s="64"/>
      <c r="B6982" s="64"/>
      <c r="C6982" s="66"/>
      <c r="D6982" s="67"/>
      <c r="E6982" s="64"/>
      <c r="F6982" s="64"/>
      <c r="G6982" s="37" t="str">
        <f>IF(E6982="","",IF(OR(E6982="Project Management",E6982="Project Support",E6982="Sprint Management",E6982="Sprint Support"),"NA",ROUND((((VLOOKUP(AD6982,[2]Formula!V:X,3,0)))-SUMIF(AD:AD,AD6982,H:H)),2)))</f>
        <v/>
      </c>
      <c r="H6982" s="71"/>
      <c r="I6982" s="72"/>
      <c r="J6982" s="72"/>
      <c r="K6982" s="38" t="str">
        <f>IF(E6982="","",IF(OR(E6982="Project Management",E6982="Project Support",E6982="Sprint Management",E6982="Sprint Support"),"NA",(((SUMIF(AD:AD,AD6982,H:H)/VLOOKUP(AD6982,[2]Formula!V:X,3,0))*VLOOKUP(AD6982,[2]Formula!V:X,2,0))*H6982)/SUMIF(AD:AD,AD6982,H:H)))</f>
        <v/>
      </c>
      <c r="L6982" s="38" t="str">
        <f t="shared" si="655"/>
        <v/>
      </c>
      <c r="M6982" s="38" t="str">
        <f t="shared" si="656"/>
        <v/>
      </c>
      <c r="N6982" s="38" t="str">
        <f t="shared" si="658"/>
        <v/>
      </c>
      <c r="O6982" s="38" t="str">
        <f t="shared" si="654"/>
        <v/>
      </c>
      <c r="P6982" s="39" t="str">
        <f t="shared" si="659"/>
        <v/>
      </c>
      <c r="AC6982" s="42" t="str">
        <f>IF(B6982="","",VLOOKUP(B6982,[2]Formula!B:C,2,0))</f>
        <v/>
      </c>
      <c r="AD6982" s="43" t="str">
        <f t="shared" si="657"/>
        <v/>
      </c>
    </row>
    <row r="6983" spans="1:30" x14ac:dyDescent="0.25">
      <c r="A6983" s="64"/>
      <c r="B6983" s="64"/>
      <c r="C6983" s="66"/>
      <c r="D6983" s="67"/>
      <c r="E6983" s="64"/>
      <c r="F6983" s="64"/>
      <c r="G6983" s="37" t="str">
        <f>IF(E6983="","",IF(OR(E6983="Project Management",E6983="Project Support",E6983="Sprint Management",E6983="Sprint Support"),"NA",ROUND((((VLOOKUP(AD6983,[2]Formula!V:X,3,0)))-SUMIF(AD:AD,AD6983,H:H)),2)))</f>
        <v/>
      </c>
      <c r="H6983" s="71"/>
      <c r="I6983" s="72"/>
      <c r="J6983" s="72"/>
      <c r="K6983" s="38" t="str">
        <f>IF(E6983="","",IF(OR(E6983="Project Management",E6983="Project Support",E6983="Sprint Management",E6983="Sprint Support"),"NA",(((SUMIF(AD:AD,AD6983,H:H)/VLOOKUP(AD6983,[2]Formula!V:X,3,0))*VLOOKUP(AD6983,[2]Formula!V:X,2,0))*H6983)/SUMIF(AD:AD,AD6983,H:H)))</f>
        <v/>
      </c>
      <c r="L6983" s="38" t="str">
        <f t="shared" si="655"/>
        <v/>
      </c>
      <c r="M6983" s="38" t="str">
        <f t="shared" si="656"/>
        <v/>
      </c>
      <c r="N6983" s="38" t="str">
        <f t="shared" si="658"/>
        <v/>
      </c>
      <c r="O6983" s="38" t="str">
        <f t="shared" si="654"/>
        <v/>
      </c>
      <c r="P6983" s="39" t="str">
        <f t="shared" si="659"/>
        <v/>
      </c>
      <c r="AC6983" s="42" t="str">
        <f>IF(B6983="","",VLOOKUP(B6983,[2]Formula!B:C,2,0))</f>
        <v/>
      </c>
      <c r="AD6983" s="43" t="str">
        <f t="shared" si="657"/>
        <v/>
      </c>
    </row>
    <row r="6984" spans="1:30" x14ac:dyDescent="0.25">
      <c r="A6984" s="64"/>
      <c r="B6984" s="64"/>
      <c r="C6984" s="66"/>
      <c r="D6984" s="67"/>
      <c r="E6984" s="64"/>
      <c r="F6984" s="64"/>
      <c r="G6984" s="37" t="str">
        <f>IF(E6984="","",IF(OR(E6984="Project Management",E6984="Project Support",E6984="Sprint Management",E6984="Sprint Support"),"NA",ROUND((((VLOOKUP(AD6984,[2]Formula!V:X,3,0)))-SUMIF(AD:AD,AD6984,H:H)),2)))</f>
        <v/>
      </c>
      <c r="H6984" s="71"/>
      <c r="I6984" s="72"/>
      <c r="J6984" s="72"/>
      <c r="K6984" s="38" t="str">
        <f>IF(E6984="","",IF(OR(E6984="Project Management",E6984="Project Support",E6984="Sprint Management",E6984="Sprint Support"),"NA",(((SUMIF(AD:AD,AD6984,H:H)/VLOOKUP(AD6984,[2]Formula!V:X,3,0))*VLOOKUP(AD6984,[2]Formula!V:X,2,0))*H6984)/SUMIF(AD:AD,AD6984,H:H)))</f>
        <v/>
      </c>
      <c r="L6984" s="38" t="str">
        <f t="shared" si="655"/>
        <v/>
      </c>
      <c r="M6984" s="38" t="str">
        <f t="shared" si="656"/>
        <v/>
      </c>
      <c r="N6984" s="38" t="str">
        <f t="shared" si="658"/>
        <v/>
      </c>
      <c r="O6984" s="38" t="str">
        <f t="shared" si="654"/>
        <v/>
      </c>
      <c r="P6984" s="39" t="str">
        <f t="shared" si="659"/>
        <v/>
      </c>
      <c r="AC6984" s="42" t="str">
        <f>IF(B6984="","",VLOOKUP(B6984,[2]Formula!B:C,2,0))</f>
        <v/>
      </c>
      <c r="AD6984" s="43" t="str">
        <f t="shared" si="657"/>
        <v/>
      </c>
    </row>
    <row r="6985" spans="1:30" x14ac:dyDescent="0.25">
      <c r="A6985" s="64"/>
      <c r="B6985" s="64"/>
      <c r="C6985" s="66"/>
      <c r="D6985" s="67"/>
      <c r="E6985" s="64"/>
      <c r="F6985" s="64"/>
      <c r="G6985" s="37" t="str">
        <f>IF(E6985="","",IF(OR(E6985="Project Management",E6985="Project Support",E6985="Sprint Management",E6985="Sprint Support"),"NA",ROUND((((VLOOKUP(AD6985,[2]Formula!V:X,3,0)))-SUMIF(AD:AD,AD6985,H:H)),2)))</f>
        <v/>
      </c>
      <c r="H6985" s="71"/>
      <c r="I6985" s="72"/>
      <c r="J6985" s="72"/>
      <c r="K6985" s="38" t="str">
        <f>IF(E6985="","",IF(OR(E6985="Project Management",E6985="Project Support",E6985="Sprint Management",E6985="Sprint Support"),"NA",(((SUMIF(AD:AD,AD6985,H:H)/VLOOKUP(AD6985,[2]Formula!V:X,3,0))*VLOOKUP(AD6985,[2]Formula!V:X,2,0))*H6985)/SUMIF(AD:AD,AD6985,H:H)))</f>
        <v/>
      </c>
      <c r="L6985" s="38" t="str">
        <f t="shared" si="655"/>
        <v/>
      </c>
      <c r="M6985" s="38" t="str">
        <f t="shared" si="656"/>
        <v/>
      </c>
      <c r="N6985" s="38" t="str">
        <f t="shared" si="658"/>
        <v/>
      </c>
      <c r="O6985" s="38" t="str">
        <f t="shared" si="654"/>
        <v/>
      </c>
      <c r="P6985" s="39" t="str">
        <f t="shared" si="659"/>
        <v/>
      </c>
      <c r="AC6985" s="42" t="str">
        <f>IF(B6985="","",VLOOKUP(B6985,[2]Formula!B:C,2,0))</f>
        <v/>
      </c>
      <c r="AD6985" s="43" t="str">
        <f t="shared" si="657"/>
        <v/>
      </c>
    </row>
    <row r="6986" spans="1:30" x14ac:dyDescent="0.25">
      <c r="A6986" s="64"/>
      <c r="B6986" s="64"/>
      <c r="C6986" s="66"/>
      <c r="D6986" s="67"/>
      <c r="E6986" s="64"/>
      <c r="F6986" s="64"/>
      <c r="G6986" s="37" t="str">
        <f>IF(E6986="","",IF(OR(E6986="Project Management",E6986="Project Support",E6986="Sprint Management",E6986="Sprint Support"),"NA",ROUND((((VLOOKUP(AD6986,[2]Formula!V:X,3,0)))-SUMIF(AD:AD,AD6986,H:H)),2)))</f>
        <v/>
      </c>
      <c r="H6986" s="71"/>
      <c r="I6986" s="72"/>
      <c r="J6986" s="72"/>
      <c r="K6986" s="38" t="str">
        <f>IF(E6986="","",IF(OR(E6986="Project Management",E6986="Project Support",E6986="Sprint Management",E6986="Sprint Support"),"NA",(((SUMIF(AD:AD,AD6986,H:H)/VLOOKUP(AD6986,[2]Formula!V:X,3,0))*VLOOKUP(AD6986,[2]Formula!V:X,2,0))*H6986)/SUMIF(AD:AD,AD6986,H:H)))</f>
        <v/>
      </c>
      <c r="L6986" s="38" t="str">
        <f t="shared" si="655"/>
        <v/>
      </c>
      <c r="M6986" s="38" t="str">
        <f t="shared" si="656"/>
        <v/>
      </c>
      <c r="N6986" s="38" t="str">
        <f t="shared" si="658"/>
        <v/>
      </c>
      <c r="O6986" s="38" t="str">
        <f t="shared" si="654"/>
        <v/>
      </c>
      <c r="P6986" s="39" t="str">
        <f t="shared" si="659"/>
        <v/>
      </c>
      <c r="AC6986" s="42" t="str">
        <f>IF(B6986="","",VLOOKUP(B6986,[2]Formula!B:C,2,0))</f>
        <v/>
      </c>
      <c r="AD6986" s="43" t="str">
        <f t="shared" si="657"/>
        <v/>
      </c>
    </row>
    <row r="6987" spans="1:30" x14ac:dyDescent="0.25">
      <c r="A6987" s="64"/>
      <c r="B6987" s="64"/>
      <c r="C6987" s="66"/>
      <c r="D6987" s="67"/>
      <c r="E6987" s="64"/>
      <c r="F6987" s="64"/>
      <c r="G6987" s="37" t="str">
        <f>IF(E6987="","",IF(OR(E6987="Project Management",E6987="Project Support",E6987="Sprint Management",E6987="Sprint Support"),"NA",ROUND((((VLOOKUP(AD6987,[2]Formula!V:X,3,0)))-SUMIF(AD:AD,AD6987,H:H)),2)))</f>
        <v/>
      </c>
      <c r="H6987" s="71"/>
      <c r="I6987" s="72"/>
      <c r="J6987" s="72"/>
      <c r="K6987" s="38" t="str">
        <f>IF(E6987="","",IF(OR(E6987="Project Management",E6987="Project Support",E6987="Sprint Management",E6987="Sprint Support"),"NA",(((SUMIF(AD:AD,AD6987,H:H)/VLOOKUP(AD6987,[2]Formula!V:X,3,0))*VLOOKUP(AD6987,[2]Formula!V:X,2,0))*H6987)/SUMIF(AD:AD,AD6987,H:H)))</f>
        <v/>
      </c>
      <c r="L6987" s="38" t="str">
        <f t="shared" si="655"/>
        <v/>
      </c>
      <c r="M6987" s="38" t="str">
        <f t="shared" si="656"/>
        <v/>
      </c>
      <c r="N6987" s="38" t="str">
        <f t="shared" si="658"/>
        <v/>
      </c>
      <c r="O6987" s="38" t="str">
        <f t="shared" si="654"/>
        <v/>
      </c>
      <c r="P6987" s="39" t="str">
        <f t="shared" si="659"/>
        <v/>
      </c>
      <c r="AC6987" s="42" t="str">
        <f>IF(B6987="","",VLOOKUP(B6987,[2]Formula!B:C,2,0))</f>
        <v/>
      </c>
      <c r="AD6987" s="43" t="str">
        <f t="shared" si="657"/>
        <v/>
      </c>
    </row>
    <row r="6988" spans="1:30" x14ac:dyDescent="0.25">
      <c r="A6988" s="64"/>
      <c r="B6988" s="64"/>
      <c r="C6988" s="66"/>
      <c r="D6988" s="67"/>
      <c r="E6988" s="64"/>
      <c r="F6988" s="64"/>
      <c r="G6988" s="37" t="str">
        <f>IF(E6988="","",IF(OR(E6988="Project Management",E6988="Project Support",E6988="Sprint Management",E6988="Sprint Support"),"NA",ROUND((((VLOOKUP(AD6988,[2]Formula!V:X,3,0)))-SUMIF(AD:AD,AD6988,H:H)),2)))</f>
        <v/>
      </c>
      <c r="H6988" s="71"/>
      <c r="I6988" s="72"/>
      <c r="J6988" s="72"/>
      <c r="K6988" s="38" t="str">
        <f>IF(E6988="","",IF(OR(E6988="Project Management",E6988="Project Support",E6988="Sprint Management",E6988="Sprint Support"),"NA",(((SUMIF(AD:AD,AD6988,H:H)/VLOOKUP(AD6988,[2]Formula!V:X,3,0))*VLOOKUP(AD6988,[2]Formula!V:X,2,0))*H6988)/SUMIF(AD:AD,AD6988,H:H)))</f>
        <v/>
      </c>
      <c r="L6988" s="38" t="str">
        <f t="shared" si="655"/>
        <v/>
      </c>
      <c r="M6988" s="38" t="str">
        <f t="shared" si="656"/>
        <v/>
      </c>
      <c r="N6988" s="38" t="str">
        <f t="shared" si="658"/>
        <v/>
      </c>
      <c r="O6988" s="38" t="str">
        <f t="shared" si="654"/>
        <v/>
      </c>
      <c r="P6988" s="39" t="str">
        <f t="shared" si="659"/>
        <v/>
      </c>
      <c r="AC6988" s="42" t="str">
        <f>IF(B6988="","",VLOOKUP(B6988,[2]Formula!B:C,2,0))</f>
        <v/>
      </c>
      <c r="AD6988" s="43" t="str">
        <f t="shared" si="657"/>
        <v/>
      </c>
    </row>
    <row r="6989" spans="1:30" x14ac:dyDescent="0.25">
      <c r="A6989" s="64"/>
      <c r="B6989" s="64"/>
      <c r="C6989" s="66"/>
      <c r="D6989" s="67"/>
      <c r="E6989" s="64"/>
      <c r="F6989" s="64"/>
      <c r="G6989" s="37" t="str">
        <f>IF(E6989="","",IF(OR(E6989="Project Management",E6989="Project Support",E6989="Sprint Management",E6989="Sprint Support"),"NA",ROUND((((VLOOKUP(AD6989,[2]Formula!V:X,3,0)))-SUMIF(AD:AD,AD6989,H:H)),2)))</f>
        <v/>
      </c>
      <c r="H6989" s="71"/>
      <c r="I6989" s="72"/>
      <c r="J6989" s="72"/>
      <c r="K6989" s="38" t="str">
        <f>IF(E6989="","",IF(OR(E6989="Project Management",E6989="Project Support",E6989="Sprint Management",E6989="Sprint Support"),"NA",(((SUMIF(AD:AD,AD6989,H:H)/VLOOKUP(AD6989,[2]Formula!V:X,3,0))*VLOOKUP(AD6989,[2]Formula!V:X,2,0))*H6989)/SUMIF(AD:AD,AD6989,H:H)))</f>
        <v/>
      </c>
      <c r="L6989" s="38" t="str">
        <f t="shared" si="655"/>
        <v/>
      </c>
      <c r="M6989" s="38" t="str">
        <f t="shared" si="656"/>
        <v/>
      </c>
      <c r="N6989" s="38" t="str">
        <f t="shared" si="658"/>
        <v/>
      </c>
      <c r="O6989" s="38" t="str">
        <f t="shared" si="654"/>
        <v/>
      </c>
      <c r="P6989" s="39" t="str">
        <f t="shared" si="659"/>
        <v/>
      </c>
      <c r="AC6989" s="42" t="str">
        <f>IF(B6989="","",VLOOKUP(B6989,[2]Formula!B:C,2,0))</f>
        <v/>
      </c>
      <c r="AD6989" s="43" t="str">
        <f t="shared" si="657"/>
        <v/>
      </c>
    </row>
    <row r="6990" spans="1:30" x14ac:dyDescent="0.25">
      <c r="A6990" s="64"/>
      <c r="B6990" s="64"/>
      <c r="C6990" s="66"/>
      <c r="D6990" s="67"/>
      <c r="E6990" s="64"/>
      <c r="F6990" s="64"/>
      <c r="G6990" s="37" t="str">
        <f>IF(E6990="","",IF(OR(E6990="Project Management",E6990="Project Support",E6990="Sprint Management",E6990="Sprint Support"),"NA",ROUND((((VLOOKUP(AD6990,[2]Formula!V:X,3,0)))-SUMIF(AD:AD,AD6990,H:H)),2)))</f>
        <v/>
      </c>
      <c r="H6990" s="71"/>
      <c r="I6990" s="72"/>
      <c r="J6990" s="72"/>
      <c r="K6990" s="38" t="str">
        <f>IF(E6990="","",IF(OR(E6990="Project Management",E6990="Project Support",E6990="Sprint Management",E6990="Sprint Support"),"NA",(((SUMIF(AD:AD,AD6990,H:H)/VLOOKUP(AD6990,[2]Formula!V:X,3,0))*VLOOKUP(AD6990,[2]Formula!V:X,2,0))*H6990)/SUMIF(AD:AD,AD6990,H:H)))</f>
        <v/>
      </c>
      <c r="L6990" s="38" t="str">
        <f t="shared" si="655"/>
        <v/>
      </c>
      <c r="M6990" s="38" t="str">
        <f t="shared" si="656"/>
        <v/>
      </c>
      <c r="N6990" s="38" t="str">
        <f t="shared" si="658"/>
        <v/>
      </c>
      <c r="O6990" s="38" t="str">
        <f t="shared" si="654"/>
        <v/>
      </c>
      <c r="P6990" s="39" t="str">
        <f t="shared" si="659"/>
        <v/>
      </c>
      <c r="AC6990" s="42" t="str">
        <f>IF(B6990="","",VLOOKUP(B6990,[2]Formula!B:C,2,0))</f>
        <v/>
      </c>
      <c r="AD6990" s="43" t="str">
        <f t="shared" si="657"/>
        <v/>
      </c>
    </row>
    <row r="6991" spans="1:30" x14ac:dyDescent="0.25">
      <c r="A6991" s="64"/>
      <c r="B6991" s="64"/>
      <c r="C6991" s="66"/>
      <c r="D6991" s="67"/>
      <c r="E6991" s="64"/>
      <c r="F6991" s="64"/>
      <c r="G6991" s="37" t="str">
        <f>IF(E6991="","",IF(OR(E6991="Project Management",E6991="Project Support",E6991="Sprint Management",E6991="Sprint Support"),"NA",ROUND((((VLOOKUP(AD6991,[2]Formula!V:X,3,0)))-SUMIF(AD:AD,AD6991,H:H)),2)))</f>
        <v/>
      </c>
      <c r="H6991" s="71"/>
      <c r="I6991" s="72"/>
      <c r="J6991" s="72"/>
      <c r="K6991" s="38" t="str">
        <f>IF(E6991="","",IF(OR(E6991="Project Management",E6991="Project Support",E6991="Sprint Management",E6991="Sprint Support"),"NA",(((SUMIF(AD:AD,AD6991,H:H)/VLOOKUP(AD6991,[2]Formula!V:X,3,0))*VLOOKUP(AD6991,[2]Formula!V:X,2,0))*H6991)/SUMIF(AD:AD,AD6991,H:H)))</f>
        <v/>
      </c>
      <c r="L6991" s="38" t="str">
        <f t="shared" si="655"/>
        <v/>
      </c>
      <c r="M6991" s="38" t="str">
        <f t="shared" si="656"/>
        <v/>
      </c>
      <c r="N6991" s="38" t="str">
        <f t="shared" si="658"/>
        <v/>
      </c>
      <c r="O6991" s="38" t="str">
        <f t="shared" si="654"/>
        <v/>
      </c>
      <c r="P6991" s="39" t="str">
        <f t="shared" si="659"/>
        <v/>
      </c>
      <c r="AC6991" s="42" t="str">
        <f>IF(B6991="","",VLOOKUP(B6991,[2]Formula!B:C,2,0))</f>
        <v/>
      </c>
      <c r="AD6991" s="43" t="str">
        <f t="shared" si="657"/>
        <v/>
      </c>
    </row>
    <row r="6992" spans="1:30" x14ac:dyDescent="0.25">
      <c r="A6992" s="64"/>
      <c r="B6992" s="64"/>
      <c r="C6992" s="66"/>
      <c r="D6992" s="67"/>
      <c r="E6992" s="64"/>
      <c r="F6992" s="64"/>
      <c r="G6992" s="37" t="str">
        <f>IF(E6992="","",IF(OR(E6992="Project Management",E6992="Project Support",E6992="Sprint Management",E6992="Sprint Support"),"NA",ROUND((((VLOOKUP(AD6992,[2]Formula!V:X,3,0)))-SUMIF(AD:AD,AD6992,H:H)),2)))</f>
        <v/>
      </c>
      <c r="H6992" s="71"/>
      <c r="I6992" s="72"/>
      <c r="J6992" s="72"/>
      <c r="K6992" s="38" t="str">
        <f>IF(E6992="","",IF(OR(E6992="Project Management",E6992="Project Support",E6992="Sprint Management",E6992="Sprint Support"),"NA",(((SUMIF(AD:AD,AD6992,H:H)/VLOOKUP(AD6992,[2]Formula!V:X,3,0))*VLOOKUP(AD6992,[2]Formula!V:X,2,0))*H6992)/SUMIF(AD:AD,AD6992,H:H)))</f>
        <v/>
      </c>
      <c r="L6992" s="38" t="str">
        <f t="shared" si="655"/>
        <v/>
      </c>
      <c r="M6992" s="38" t="str">
        <f t="shared" si="656"/>
        <v/>
      </c>
      <c r="N6992" s="38" t="str">
        <f t="shared" si="658"/>
        <v/>
      </c>
      <c r="O6992" s="38" t="str">
        <f t="shared" si="654"/>
        <v/>
      </c>
      <c r="P6992" s="39" t="str">
        <f t="shared" si="659"/>
        <v/>
      </c>
      <c r="AC6992" s="42" t="str">
        <f>IF(B6992="","",VLOOKUP(B6992,[2]Formula!B:C,2,0))</f>
        <v/>
      </c>
      <c r="AD6992" s="43" t="str">
        <f t="shared" si="657"/>
        <v/>
      </c>
    </row>
    <row r="6993" spans="1:30" x14ac:dyDescent="0.25">
      <c r="A6993" s="64"/>
      <c r="B6993" s="64"/>
      <c r="C6993" s="66"/>
      <c r="D6993" s="67"/>
      <c r="E6993" s="64"/>
      <c r="F6993" s="64"/>
      <c r="G6993" s="37" t="str">
        <f>IF(E6993="","",IF(OR(E6993="Project Management",E6993="Project Support",E6993="Sprint Management",E6993="Sprint Support"),"NA",ROUND((((VLOOKUP(AD6993,[2]Formula!V:X,3,0)))-SUMIF(AD:AD,AD6993,H:H)),2)))</f>
        <v/>
      </c>
      <c r="H6993" s="71"/>
      <c r="I6993" s="72"/>
      <c r="J6993" s="72"/>
      <c r="K6993" s="38" t="str">
        <f>IF(E6993="","",IF(OR(E6993="Project Management",E6993="Project Support",E6993="Sprint Management",E6993="Sprint Support"),"NA",(((SUMIF(AD:AD,AD6993,H:H)/VLOOKUP(AD6993,[2]Formula!V:X,3,0))*VLOOKUP(AD6993,[2]Formula!V:X,2,0))*H6993)/SUMIF(AD:AD,AD6993,H:H)))</f>
        <v/>
      </c>
      <c r="L6993" s="38" t="str">
        <f t="shared" si="655"/>
        <v/>
      </c>
      <c r="M6993" s="38" t="str">
        <f t="shared" si="656"/>
        <v/>
      </c>
      <c r="N6993" s="38" t="str">
        <f t="shared" si="658"/>
        <v/>
      </c>
      <c r="O6993" s="38" t="str">
        <f t="shared" si="654"/>
        <v/>
      </c>
      <c r="P6993" s="39" t="str">
        <f t="shared" si="659"/>
        <v/>
      </c>
      <c r="AC6993" s="42" t="str">
        <f>IF(B6993="","",VLOOKUP(B6993,[2]Formula!B:C,2,0))</f>
        <v/>
      </c>
      <c r="AD6993" s="43" t="str">
        <f t="shared" si="657"/>
        <v/>
      </c>
    </row>
    <row r="6994" spans="1:30" x14ac:dyDescent="0.25">
      <c r="A6994" s="64"/>
      <c r="B6994" s="64"/>
      <c r="C6994" s="66"/>
      <c r="D6994" s="67"/>
      <c r="E6994" s="64"/>
      <c r="F6994" s="64"/>
      <c r="G6994" s="37" t="str">
        <f>IF(E6994="","",IF(OR(E6994="Project Management",E6994="Project Support",E6994="Sprint Management",E6994="Sprint Support"),"NA",ROUND((((VLOOKUP(AD6994,[2]Formula!V:X,3,0)))-SUMIF(AD:AD,AD6994,H:H)),2)))</f>
        <v/>
      </c>
      <c r="H6994" s="71"/>
      <c r="I6994" s="72"/>
      <c r="J6994" s="72"/>
      <c r="K6994" s="38" t="str">
        <f>IF(E6994="","",IF(OR(E6994="Project Management",E6994="Project Support",E6994="Sprint Management",E6994="Sprint Support"),"NA",(((SUMIF(AD:AD,AD6994,H:H)/VLOOKUP(AD6994,[2]Formula!V:X,3,0))*VLOOKUP(AD6994,[2]Formula!V:X,2,0))*H6994)/SUMIF(AD:AD,AD6994,H:H)))</f>
        <v/>
      </c>
      <c r="L6994" s="38" t="str">
        <f t="shared" si="655"/>
        <v/>
      </c>
      <c r="M6994" s="38" t="str">
        <f t="shared" si="656"/>
        <v/>
      </c>
      <c r="N6994" s="38" t="str">
        <f t="shared" si="658"/>
        <v/>
      </c>
      <c r="O6994" s="38" t="str">
        <f t="shared" si="654"/>
        <v/>
      </c>
      <c r="P6994" s="39" t="str">
        <f t="shared" si="659"/>
        <v/>
      </c>
      <c r="AC6994" s="42" t="str">
        <f>IF(B6994="","",VLOOKUP(B6994,[2]Formula!B:C,2,0))</f>
        <v/>
      </c>
      <c r="AD6994" s="43" t="str">
        <f t="shared" si="657"/>
        <v/>
      </c>
    </row>
    <row r="6995" spans="1:30" x14ac:dyDescent="0.25">
      <c r="A6995" s="64"/>
      <c r="B6995" s="64"/>
      <c r="C6995" s="66"/>
      <c r="D6995" s="67"/>
      <c r="E6995" s="64"/>
      <c r="F6995" s="64"/>
      <c r="G6995" s="37" t="str">
        <f>IF(E6995="","",IF(OR(E6995="Project Management",E6995="Project Support",E6995="Sprint Management",E6995="Sprint Support"),"NA",ROUND((((VLOOKUP(AD6995,[2]Formula!V:X,3,0)))-SUMIF(AD:AD,AD6995,H:H)),2)))</f>
        <v/>
      </c>
      <c r="H6995" s="71"/>
      <c r="I6995" s="72"/>
      <c r="J6995" s="72"/>
      <c r="K6995" s="38" t="str">
        <f>IF(E6995="","",IF(OR(E6995="Project Management",E6995="Project Support",E6995="Sprint Management",E6995="Sprint Support"),"NA",(((SUMIF(AD:AD,AD6995,H:H)/VLOOKUP(AD6995,[2]Formula!V:X,3,0))*VLOOKUP(AD6995,[2]Formula!V:X,2,0))*H6995)/SUMIF(AD:AD,AD6995,H:H)))</f>
        <v/>
      </c>
      <c r="L6995" s="38" t="str">
        <f t="shared" si="655"/>
        <v/>
      </c>
      <c r="M6995" s="38" t="str">
        <f t="shared" si="656"/>
        <v/>
      </c>
      <c r="N6995" s="38" t="str">
        <f t="shared" si="658"/>
        <v/>
      </c>
      <c r="O6995" s="38" t="str">
        <f t="shared" si="654"/>
        <v/>
      </c>
      <c r="P6995" s="39" t="str">
        <f t="shared" si="659"/>
        <v/>
      </c>
      <c r="AC6995" s="42" t="str">
        <f>IF(B6995="","",VLOOKUP(B6995,[2]Formula!B:C,2,0))</f>
        <v/>
      </c>
      <c r="AD6995" s="43" t="str">
        <f t="shared" si="657"/>
        <v/>
      </c>
    </row>
    <row r="6996" spans="1:30" x14ac:dyDescent="0.25">
      <c r="A6996" s="64"/>
      <c r="B6996" s="64"/>
      <c r="C6996" s="66"/>
      <c r="D6996" s="67"/>
      <c r="E6996" s="64"/>
      <c r="F6996" s="64"/>
      <c r="G6996" s="37" t="str">
        <f>IF(E6996="","",IF(OR(E6996="Project Management",E6996="Project Support",E6996="Sprint Management",E6996="Sprint Support"),"NA",ROUND((((VLOOKUP(AD6996,[2]Formula!V:X,3,0)))-SUMIF(AD:AD,AD6996,H:H)),2)))</f>
        <v/>
      </c>
      <c r="H6996" s="71"/>
      <c r="I6996" s="72"/>
      <c r="J6996" s="72"/>
      <c r="K6996" s="38" t="str">
        <f>IF(E6996="","",IF(OR(E6996="Project Management",E6996="Project Support",E6996="Sprint Management",E6996="Sprint Support"),"NA",(((SUMIF(AD:AD,AD6996,H:H)/VLOOKUP(AD6996,[2]Formula!V:X,3,0))*VLOOKUP(AD6996,[2]Formula!V:X,2,0))*H6996)/SUMIF(AD:AD,AD6996,H:H)))</f>
        <v/>
      </c>
      <c r="L6996" s="38" t="str">
        <f t="shared" si="655"/>
        <v/>
      </c>
      <c r="M6996" s="38" t="str">
        <f t="shared" si="656"/>
        <v/>
      </c>
      <c r="N6996" s="38" t="str">
        <f t="shared" si="658"/>
        <v/>
      </c>
      <c r="O6996" s="38" t="str">
        <f t="shared" si="654"/>
        <v/>
      </c>
      <c r="P6996" s="39" t="str">
        <f t="shared" si="659"/>
        <v/>
      </c>
      <c r="AC6996" s="42" t="str">
        <f>IF(B6996="","",VLOOKUP(B6996,[2]Formula!B:C,2,0))</f>
        <v/>
      </c>
      <c r="AD6996" s="43" t="str">
        <f t="shared" si="657"/>
        <v/>
      </c>
    </row>
    <row r="6997" spans="1:30" x14ac:dyDescent="0.25">
      <c r="A6997" s="64"/>
      <c r="B6997" s="64"/>
      <c r="C6997" s="66"/>
      <c r="D6997" s="67"/>
      <c r="E6997" s="64"/>
      <c r="F6997" s="64"/>
      <c r="G6997" s="37" t="str">
        <f>IF(E6997="","",IF(OR(E6997="Project Management",E6997="Project Support",E6997="Sprint Management",E6997="Sprint Support"),"NA",ROUND((((VLOOKUP(AD6997,[2]Formula!V:X,3,0)))-SUMIF(AD:AD,AD6997,H:H)),2)))</f>
        <v/>
      </c>
      <c r="H6997" s="71"/>
      <c r="I6997" s="72"/>
      <c r="J6997" s="72"/>
      <c r="K6997" s="38" t="str">
        <f>IF(E6997="","",IF(OR(E6997="Project Management",E6997="Project Support",E6997="Sprint Management",E6997="Sprint Support"),"NA",(((SUMIF(AD:AD,AD6997,H:H)/VLOOKUP(AD6997,[2]Formula!V:X,3,0))*VLOOKUP(AD6997,[2]Formula!V:X,2,0))*H6997)/SUMIF(AD:AD,AD6997,H:H)))</f>
        <v/>
      </c>
      <c r="L6997" s="38" t="str">
        <f t="shared" si="655"/>
        <v/>
      </c>
      <c r="M6997" s="38" t="str">
        <f t="shared" si="656"/>
        <v/>
      </c>
      <c r="N6997" s="38" t="str">
        <f t="shared" si="658"/>
        <v/>
      </c>
      <c r="O6997" s="38" t="str">
        <f t="shared" si="654"/>
        <v/>
      </c>
      <c r="P6997" s="39" t="str">
        <f t="shared" si="659"/>
        <v/>
      </c>
      <c r="AC6997" s="42" t="str">
        <f>IF(B6997="","",VLOOKUP(B6997,[2]Formula!B:C,2,0))</f>
        <v/>
      </c>
      <c r="AD6997" s="43" t="str">
        <f t="shared" si="657"/>
        <v/>
      </c>
    </row>
    <row r="6998" spans="1:30" x14ac:dyDescent="0.25">
      <c r="A6998" s="64"/>
      <c r="B6998" s="64"/>
      <c r="C6998" s="66"/>
      <c r="D6998" s="67"/>
      <c r="E6998" s="64"/>
      <c r="F6998" s="64"/>
      <c r="G6998" s="37" t="str">
        <f>IF(E6998="","",IF(OR(E6998="Project Management",E6998="Project Support",E6998="Sprint Management",E6998="Sprint Support"),"NA",ROUND((((VLOOKUP(AD6998,[2]Formula!V:X,3,0)))-SUMIF(AD:AD,AD6998,H:H)),2)))</f>
        <v/>
      </c>
      <c r="H6998" s="71"/>
      <c r="I6998" s="72"/>
      <c r="J6998" s="72"/>
      <c r="K6998" s="38" t="str">
        <f>IF(E6998="","",IF(OR(E6998="Project Management",E6998="Project Support",E6998="Sprint Management",E6998="Sprint Support"),"NA",(((SUMIF(AD:AD,AD6998,H:H)/VLOOKUP(AD6998,[2]Formula!V:X,3,0))*VLOOKUP(AD6998,[2]Formula!V:X,2,0))*H6998)/SUMIF(AD:AD,AD6998,H:H)))</f>
        <v/>
      </c>
      <c r="L6998" s="38" t="str">
        <f t="shared" si="655"/>
        <v/>
      </c>
      <c r="M6998" s="38" t="str">
        <f t="shared" si="656"/>
        <v/>
      </c>
      <c r="N6998" s="38" t="str">
        <f t="shared" si="658"/>
        <v/>
      </c>
      <c r="O6998" s="38" t="str">
        <f t="shared" si="654"/>
        <v/>
      </c>
      <c r="P6998" s="39" t="str">
        <f t="shared" si="659"/>
        <v/>
      </c>
      <c r="AC6998" s="42" t="str">
        <f>IF(B6998="","",VLOOKUP(B6998,[2]Formula!B:C,2,0))</f>
        <v/>
      </c>
      <c r="AD6998" s="43" t="str">
        <f t="shared" si="657"/>
        <v/>
      </c>
    </row>
    <row r="6999" spans="1:30" x14ac:dyDescent="0.25">
      <c r="A6999" s="64"/>
      <c r="B6999" s="64"/>
      <c r="C6999" s="66"/>
      <c r="D6999" s="67"/>
      <c r="E6999" s="64"/>
      <c r="F6999" s="64"/>
      <c r="G6999" s="37" t="str">
        <f>IF(E6999="","",IF(OR(E6999="Project Management",E6999="Project Support",E6999="Sprint Management",E6999="Sprint Support"),"NA",ROUND((((VLOOKUP(AD6999,[2]Formula!V:X,3,0)))-SUMIF(AD:AD,AD6999,H:H)),2)))</f>
        <v/>
      </c>
      <c r="H6999" s="71"/>
      <c r="I6999" s="72"/>
      <c r="J6999" s="72"/>
      <c r="K6999" s="38" t="str">
        <f>IF(E6999="","",IF(OR(E6999="Project Management",E6999="Project Support",E6999="Sprint Management",E6999="Sprint Support"),"NA",(((SUMIF(AD:AD,AD6999,H:H)/VLOOKUP(AD6999,[2]Formula!V:X,3,0))*VLOOKUP(AD6999,[2]Formula!V:X,2,0))*H6999)/SUMIF(AD:AD,AD6999,H:H)))</f>
        <v/>
      </c>
      <c r="L6999" s="38" t="str">
        <f t="shared" si="655"/>
        <v/>
      </c>
      <c r="M6999" s="38" t="str">
        <f t="shared" si="656"/>
        <v/>
      </c>
      <c r="N6999" s="38" t="str">
        <f t="shared" si="658"/>
        <v/>
      </c>
      <c r="O6999" s="38" t="str">
        <f t="shared" si="654"/>
        <v/>
      </c>
      <c r="P6999" s="39" t="str">
        <f t="shared" si="659"/>
        <v/>
      </c>
      <c r="AC6999" s="42" t="str">
        <f>IF(B6999="","",VLOOKUP(B6999,[2]Formula!B:C,2,0))</f>
        <v/>
      </c>
      <c r="AD6999" s="43" t="str">
        <f t="shared" si="657"/>
        <v/>
      </c>
    </row>
    <row r="7000" spans="1:30" x14ac:dyDescent="0.25">
      <c r="A7000" s="64"/>
      <c r="B7000" s="64"/>
      <c r="C7000" s="66"/>
      <c r="D7000" s="67"/>
      <c r="E7000" s="64"/>
      <c r="F7000" s="64"/>
      <c r="G7000" s="37" t="str">
        <f>IF(E7000="","",IF(OR(E7000="Project Management",E7000="Project Support",E7000="Sprint Management",E7000="Sprint Support"),"NA",ROUND((((VLOOKUP(AD7000,[2]Formula!V:X,3,0)))-SUMIF(AD:AD,AD7000,H:H)),2)))</f>
        <v/>
      </c>
      <c r="H7000" s="71"/>
      <c r="I7000" s="72"/>
      <c r="J7000" s="72"/>
      <c r="K7000" s="38" t="str">
        <f>IF(E7000="","",IF(OR(E7000="Project Management",E7000="Project Support",E7000="Sprint Management",E7000="Sprint Support"),"NA",(((SUMIF(AD:AD,AD7000,H:H)/VLOOKUP(AD7000,[2]Formula!V:X,3,0))*VLOOKUP(AD7000,[2]Formula!V:X,2,0))*H7000)/SUMIF(AD:AD,AD7000,H:H)))</f>
        <v/>
      </c>
      <c r="L7000" s="38" t="str">
        <f t="shared" si="655"/>
        <v/>
      </c>
      <c r="M7000" s="38" t="str">
        <f t="shared" si="656"/>
        <v/>
      </c>
      <c r="N7000" s="38" t="str">
        <f t="shared" si="658"/>
        <v/>
      </c>
      <c r="O7000" s="38" t="str">
        <f t="shared" si="654"/>
        <v/>
      </c>
      <c r="P7000" s="39" t="str">
        <f t="shared" si="659"/>
        <v/>
      </c>
      <c r="AC7000" s="42" t="str">
        <f>IF(B7000="","",VLOOKUP(B7000,[2]Formula!B:C,2,0))</f>
        <v/>
      </c>
      <c r="AD7000" s="43" t="str">
        <f t="shared" si="657"/>
        <v/>
      </c>
    </row>
    <row r="7001" spans="1:30" x14ac:dyDescent="0.25">
      <c r="A7001" s="64"/>
      <c r="B7001" s="64"/>
      <c r="C7001" s="66"/>
      <c r="D7001" s="67"/>
      <c r="E7001" s="64"/>
      <c r="F7001" s="64"/>
      <c r="G7001" s="37" t="str">
        <f>IF(E7001="","",IF(OR(E7001="Project Management",E7001="Project Support",E7001="Sprint Management",E7001="Sprint Support"),"NA",ROUND((((VLOOKUP(AD7001,[2]Formula!V:X,3,0)))-SUMIF(AD:AD,AD7001,H:H)),2)))</f>
        <v/>
      </c>
      <c r="H7001" s="71"/>
      <c r="I7001" s="72"/>
      <c r="J7001" s="72"/>
      <c r="K7001" s="38" t="str">
        <f>IF(E7001="","",IF(OR(E7001="Project Management",E7001="Project Support",E7001="Sprint Management",E7001="Sprint Support"),"NA",(((SUMIF(AD:AD,AD7001,H:H)/VLOOKUP(AD7001,[2]Formula!V:X,3,0))*VLOOKUP(AD7001,[2]Formula!V:X,2,0))*H7001)/SUMIF(AD:AD,AD7001,H:H)))</f>
        <v/>
      </c>
      <c r="L7001" s="38" t="str">
        <f t="shared" si="655"/>
        <v/>
      </c>
      <c r="M7001" s="38" t="str">
        <f t="shared" si="656"/>
        <v/>
      </c>
      <c r="N7001" s="38" t="str">
        <f t="shared" si="658"/>
        <v/>
      </c>
      <c r="O7001" s="38" t="str">
        <f t="shared" si="654"/>
        <v/>
      </c>
      <c r="P7001" s="39" t="str">
        <f t="shared" si="659"/>
        <v/>
      </c>
      <c r="AC7001" s="42" t="str">
        <f>IF(B7001="","",VLOOKUP(B7001,[2]Formula!B:C,2,0))</f>
        <v/>
      </c>
      <c r="AD7001" s="43" t="str">
        <f t="shared" si="657"/>
        <v/>
      </c>
    </row>
    <row r="7002" spans="1:30" x14ac:dyDescent="0.25">
      <c r="A7002" s="64"/>
      <c r="B7002" s="64"/>
      <c r="C7002" s="66"/>
      <c r="D7002" s="67"/>
      <c r="E7002" s="64"/>
      <c r="F7002" s="64"/>
      <c r="G7002" s="37" t="str">
        <f>IF(E7002="","",IF(OR(E7002="Project Management",E7002="Project Support",E7002="Sprint Management",E7002="Sprint Support"),"NA",ROUND((((VLOOKUP(AD7002,[2]Formula!V:X,3,0)))-SUMIF(AD:AD,AD7002,H:H)),2)))</f>
        <v/>
      </c>
      <c r="H7002" s="71"/>
      <c r="I7002" s="72"/>
      <c r="J7002" s="72"/>
      <c r="K7002" s="38" t="str">
        <f>IF(E7002="","",IF(OR(E7002="Project Management",E7002="Project Support",E7002="Sprint Management",E7002="Sprint Support"),"NA",(((SUMIF(AD:AD,AD7002,H:H)/VLOOKUP(AD7002,[2]Formula!V:X,3,0))*VLOOKUP(AD7002,[2]Formula!V:X,2,0))*H7002)/SUMIF(AD:AD,AD7002,H:H)))</f>
        <v/>
      </c>
      <c r="L7002" s="38" t="str">
        <f t="shared" si="655"/>
        <v/>
      </c>
      <c r="M7002" s="38" t="str">
        <f t="shared" si="656"/>
        <v/>
      </c>
      <c r="N7002" s="38" t="str">
        <f t="shared" si="658"/>
        <v/>
      </c>
      <c r="O7002" s="38" t="str">
        <f t="shared" si="654"/>
        <v/>
      </c>
      <c r="P7002" s="39" t="str">
        <f t="shared" si="659"/>
        <v/>
      </c>
      <c r="AC7002" s="42" t="str">
        <f>IF(B7002="","",VLOOKUP(B7002,[2]Formula!B:C,2,0))</f>
        <v/>
      </c>
      <c r="AD7002" s="43" t="str">
        <f t="shared" si="657"/>
        <v/>
      </c>
    </row>
    <row r="7003" spans="1:30" x14ac:dyDescent="0.25">
      <c r="A7003" s="64"/>
      <c r="B7003" s="64"/>
      <c r="C7003" s="66"/>
      <c r="D7003" s="67"/>
      <c r="E7003" s="64"/>
      <c r="F7003" s="64"/>
      <c r="G7003" s="37" t="str">
        <f>IF(E7003="","",IF(OR(E7003="Project Management",E7003="Project Support",E7003="Sprint Management",E7003="Sprint Support"),"NA",ROUND((((VLOOKUP(AD7003,[2]Formula!V:X,3,0)))-SUMIF(AD:AD,AD7003,H:H)),2)))</f>
        <v/>
      </c>
      <c r="H7003" s="71"/>
      <c r="I7003" s="72"/>
      <c r="J7003" s="72"/>
      <c r="K7003" s="38" t="str">
        <f>IF(E7003="","",IF(OR(E7003="Project Management",E7003="Project Support",E7003="Sprint Management",E7003="Sprint Support"),"NA",(((SUMIF(AD:AD,AD7003,H:H)/VLOOKUP(AD7003,[2]Formula!V:X,3,0))*VLOOKUP(AD7003,[2]Formula!V:X,2,0))*H7003)/SUMIF(AD:AD,AD7003,H:H)))</f>
        <v/>
      </c>
      <c r="L7003" s="38" t="str">
        <f t="shared" si="655"/>
        <v/>
      </c>
      <c r="M7003" s="38" t="str">
        <f t="shared" si="656"/>
        <v/>
      </c>
      <c r="N7003" s="38" t="str">
        <f t="shared" si="658"/>
        <v/>
      </c>
      <c r="O7003" s="38" t="str">
        <f t="shared" si="654"/>
        <v/>
      </c>
      <c r="P7003" s="39" t="str">
        <f t="shared" si="659"/>
        <v/>
      </c>
      <c r="AC7003" s="42" t="str">
        <f>IF(B7003="","",VLOOKUP(B7003,[2]Formula!B:C,2,0))</f>
        <v/>
      </c>
      <c r="AD7003" s="43" t="str">
        <f t="shared" si="657"/>
        <v/>
      </c>
    </row>
    <row r="7004" spans="1:30" x14ac:dyDescent="0.25">
      <c r="A7004" s="64"/>
      <c r="B7004" s="64"/>
      <c r="C7004" s="66"/>
      <c r="D7004" s="67"/>
      <c r="E7004" s="64"/>
      <c r="F7004" s="64"/>
      <c r="G7004" s="37" t="str">
        <f>IF(E7004="","",IF(OR(E7004="Project Management",E7004="Project Support",E7004="Sprint Management",E7004="Sprint Support"),"NA",ROUND((((VLOOKUP(AD7004,[2]Formula!V:X,3,0)))-SUMIF(AD:AD,AD7004,H:H)),2)))</f>
        <v/>
      </c>
      <c r="H7004" s="71"/>
      <c r="I7004" s="72"/>
      <c r="J7004" s="72"/>
      <c r="K7004" s="38" t="str">
        <f>IF(E7004="","",IF(OR(E7004="Project Management",E7004="Project Support",E7004="Sprint Management",E7004="Sprint Support"),"NA",(((SUMIF(AD:AD,AD7004,H:H)/VLOOKUP(AD7004,[2]Formula!V:X,3,0))*VLOOKUP(AD7004,[2]Formula!V:X,2,0))*H7004)/SUMIF(AD:AD,AD7004,H:H)))</f>
        <v/>
      </c>
      <c r="L7004" s="38" t="str">
        <f t="shared" si="655"/>
        <v/>
      </c>
      <c r="M7004" s="38" t="str">
        <f t="shared" si="656"/>
        <v/>
      </c>
      <c r="N7004" s="38" t="str">
        <f t="shared" si="658"/>
        <v/>
      </c>
      <c r="O7004" s="38" t="str">
        <f t="shared" si="654"/>
        <v/>
      </c>
      <c r="P7004" s="39" t="str">
        <f t="shared" si="659"/>
        <v/>
      </c>
      <c r="AC7004" s="42" t="str">
        <f>IF(B7004="","",VLOOKUP(B7004,[2]Formula!B:C,2,0))</f>
        <v/>
      </c>
      <c r="AD7004" s="43" t="str">
        <f t="shared" si="657"/>
        <v/>
      </c>
    </row>
    <row r="7005" spans="1:30" x14ac:dyDescent="0.25">
      <c r="A7005" s="64"/>
      <c r="B7005" s="64"/>
      <c r="C7005" s="66"/>
      <c r="D7005" s="67"/>
      <c r="E7005" s="64"/>
      <c r="F7005" s="64"/>
      <c r="G7005" s="37" t="str">
        <f>IF(E7005="","",IF(OR(E7005="Project Management",E7005="Project Support",E7005="Sprint Management",E7005="Sprint Support"),"NA",ROUND((((VLOOKUP(AD7005,[2]Formula!V:X,3,0)))-SUMIF(AD:AD,AD7005,H:H)),2)))</f>
        <v/>
      </c>
      <c r="H7005" s="71"/>
      <c r="I7005" s="72"/>
      <c r="J7005" s="72"/>
      <c r="K7005" s="38" t="str">
        <f>IF(E7005="","",IF(OR(E7005="Project Management",E7005="Project Support",E7005="Sprint Management",E7005="Sprint Support"),"NA",(((SUMIF(AD:AD,AD7005,H:H)/VLOOKUP(AD7005,[2]Formula!V:X,3,0))*VLOOKUP(AD7005,[2]Formula!V:X,2,0))*H7005)/SUMIF(AD:AD,AD7005,H:H)))</f>
        <v/>
      </c>
      <c r="L7005" s="38" t="str">
        <f t="shared" si="655"/>
        <v/>
      </c>
      <c r="M7005" s="38" t="str">
        <f t="shared" si="656"/>
        <v/>
      </c>
      <c r="N7005" s="38" t="str">
        <f t="shared" si="658"/>
        <v/>
      </c>
      <c r="O7005" s="38" t="str">
        <f t="shared" si="654"/>
        <v/>
      </c>
      <c r="P7005" s="39" t="str">
        <f t="shared" si="659"/>
        <v/>
      </c>
      <c r="AC7005" s="42" t="str">
        <f>IF(B7005="","",VLOOKUP(B7005,[2]Formula!B:C,2,0))</f>
        <v/>
      </c>
      <c r="AD7005" s="43" t="str">
        <f t="shared" si="657"/>
        <v/>
      </c>
    </row>
    <row r="7006" spans="1:30" x14ac:dyDescent="0.25">
      <c r="A7006" s="64"/>
      <c r="B7006" s="64"/>
      <c r="C7006" s="66"/>
      <c r="D7006" s="67"/>
      <c r="E7006" s="64"/>
      <c r="F7006" s="64"/>
      <c r="G7006" s="37" t="str">
        <f>IF(E7006="","",IF(OR(E7006="Project Management",E7006="Project Support",E7006="Sprint Management",E7006="Sprint Support"),"NA",ROUND((((VLOOKUP(AD7006,[2]Formula!V:X,3,0)))-SUMIF(AD:AD,AD7006,H:H)),2)))</f>
        <v/>
      </c>
      <c r="H7006" s="71"/>
      <c r="I7006" s="72"/>
      <c r="J7006" s="72"/>
      <c r="K7006" s="38" t="str">
        <f>IF(E7006="","",IF(OR(E7006="Project Management",E7006="Project Support",E7006="Sprint Management",E7006="Sprint Support"),"NA",(((SUMIF(AD:AD,AD7006,H:H)/VLOOKUP(AD7006,[2]Formula!V:X,3,0))*VLOOKUP(AD7006,[2]Formula!V:X,2,0))*H7006)/SUMIF(AD:AD,AD7006,H:H)))</f>
        <v/>
      </c>
      <c r="L7006" s="38" t="str">
        <f t="shared" si="655"/>
        <v/>
      </c>
      <c r="M7006" s="38" t="str">
        <f t="shared" si="656"/>
        <v/>
      </c>
      <c r="N7006" s="38" t="str">
        <f t="shared" si="658"/>
        <v/>
      </c>
      <c r="O7006" s="38" t="str">
        <f t="shared" si="654"/>
        <v/>
      </c>
      <c r="P7006" s="39" t="str">
        <f t="shared" si="659"/>
        <v/>
      </c>
      <c r="AC7006" s="42" t="str">
        <f>IF(B7006="","",VLOOKUP(B7006,[2]Formula!B:C,2,0))</f>
        <v/>
      </c>
      <c r="AD7006" s="43" t="str">
        <f t="shared" si="657"/>
        <v/>
      </c>
    </row>
    <row r="7007" spans="1:30" x14ac:dyDescent="0.25">
      <c r="A7007" s="64"/>
      <c r="B7007" s="64"/>
      <c r="C7007" s="66"/>
      <c r="D7007" s="67"/>
      <c r="E7007" s="64"/>
      <c r="F7007" s="64"/>
      <c r="G7007" s="37" t="str">
        <f>IF(E7007="","",IF(OR(E7007="Project Management",E7007="Project Support",E7007="Sprint Management",E7007="Sprint Support"),"NA",ROUND((((VLOOKUP(AD7007,[2]Formula!V:X,3,0)))-SUMIF(AD:AD,AD7007,H:H)),2)))</f>
        <v/>
      </c>
      <c r="H7007" s="71"/>
      <c r="I7007" s="72"/>
      <c r="J7007" s="72"/>
      <c r="K7007" s="38" t="str">
        <f>IF(E7007="","",IF(OR(E7007="Project Management",E7007="Project Support",E7007="Sprint Management",E7007="Sprint Support"),"NA",(((SUMIF(AD:AD,AD7007,H:H)/VLOOKUP(AD7007,[2]Formula!V:X,3,0))*VLOOKUP(AD7007,[2]Formula!V:X,2,0))*H7007)/SUMIF(AD:AD,AD7007,H:H)))</f>
        <v/>
      </c>
      <c r="L7007" s="38" t="str">
        <f t="shared" si="655"/>
        <v/>
      </c>
      <c r="M7007" s="38" t="str">
        <f t="shared" si="656"/>
        <v/>
      </c>
      <c r="N7007" s="38" t="str">
        <f t="shared" si="658"/>
        <v/>
      </c>
      <c r="O7007" s="38" t="str">
        <f t="shared" si="654"/>
        <v/>
      </c>
      <c r="P7007" s="39" t="str">
        <f t="shared" si="659"/>
        <v/>
      </c>
      <c r="AC7007" s="42" t="str">
        <f>IF(B7007="","",VLOOKUP(B7007,[2]Formula!B:C,2,0))</f>
        <v/>
      </c>
      <c r="AD7007" s="43" t="str">
        <f t="shared" si="657"/>
        <v/>
      </c>
    </row>
    <row r="7008" spans="1:30" x14ac:dyDescent="0.25">
      <c r="A7008" s="64"/>
      <c r="B7008" s="64"/>
      <c r="C7008" s="66"/>
      <c r="D7008" s="67"/>
      <c r="E7008" s="64"/>
      <c r="F7008" s="64"/>
      <c r="G7008" s="37" t="str">
        <f>IF(E7008="","",IF(OR(E7008="Project Management",E7008="Project Support",E7008="Sprint Management",E7008="Sprint Support"),"NA",ROUND((((VLOOKUP(AD7008,[2]Formula!V:X,3,0)))-SUMIF(AD:AD,AD7008,H:H)),2)))</f>
        <v/>
      </c>
      <c r="H7008" s="71"/>
      <c r="I7008" s="72"/>
      <c r="J7008" s="72"/>
      <c r="K7008" s="38" t="str">
        <f>IF(E7008="","",IF(OR(E7008="Project Management",E7008="Project Support",E7008="Sprint Management",E7008="Sprint Support"),"NA",(((SUMIF(AD:AD,AD7008,H:H)/VLOOKUP(AD7008,[2]Formula!V:X,3,0))*VLOOKUP(AD7008,[2]Formula!V:X,2,0))*H7008)/SUMIF(AD:AD,AD7008,H:H)))</f>
        <v/>
      </c>
      <c r="L7008" s="38" t="str">
        <f t="shared" si="655"/>
        <v/>
      </c>
      <c r="M7008" s="38" t="str">
        <f t="shared" si="656"/>
        <v/>
      </c>
      <c r="N7008" s="38" t="str">
        <f t="shared" si="658"/>
        <v/>
      </c>
      <c r="O7008" s="38" t="str">
        <f t="shared" si="654"/>
        <v/>
      </c>
      <c r="P7008" s="39" t="str">
        <f t="shared" si="659"/>
        <v/>
      </c>
      <c r="AC7008" s="42" t="str">
        <f>IF(B7008="","",VLOOKUP(B7008,[2]Formula!B:C,2,0))</f>
        <v/>
      </c>
      <c r="AD7008" s="43" t="str">
        <f t="shared" si="657"/>
        <v/>
      </c>
    </row>
    <row r="7009" spans="1:30" x14ac:dyDescent="0.25">
      <c r="A7009" s="64"/>
      <c r="B7009" s="64"/>
      <c r="C7009" s="66"/>
      <c r="D7009" s="67"/>
      <c r="E7009" s="64"/>
      <c r="F7009" s="64"/>
      <c r="G7009" s="37" t="str">
        <f>IF(E7009="","",IF(OR(E7009="Project Management",E7009="Project Support",E7009="Sprint Management",E7009="Sprint Support"),"NA",ROUND((((VLOOKUP(AD7009,[2]Formula!V:X,3,0)))-SUMIF(AD:AD,AD7009,H:H)),2)))</f>
        <v/>
      </c>
      <c r="H7009" s="71"/>
      <c r="I7009" s="72"/>
      <c r="J7009" s="72"/>
      <c r="K7009" s="38" t="str">
        <f>IF(E7009="","",IF(OR(E7009="Project Management",E7009="Project Support",E7009="Sprint Management",E7009="Sprint Support"),"NA",(((SUMIF(AD:AD,AD7009,H:H)/VLOOKUP(AD7009,[2]Formula!V:X,3,0))*VLOOKUP(AD7009,[2]Formula!V:X,2,0))*H7009)/SUMIF(AD:AD,AD7009,H:H)))</f>
        <v/>
      </c>
      <c r="L7009" s="38" t="str">
        <f t="shared" si="655"/>
        <v/>
      </c>
      <c r="M7009" s="38" t="str">
        <f t="shared" si="656"/>
        <v/>
      </c>
      <c r="N7009" s="38" t="str">
        <f t="shared" si="658"/>
        <v/>
      </c>
      <c r="O7009" s="38" t="str">
        <f t="shared" si="654"/>
        <v/>
      </c>
      <c r="P7009" s="39" t="str">
        <f t="shared" si="659"/>
        <v/>
      </c>
      <c r="AC7009" s="42" t="str">
        <f>IF(B7009="","",VLOOKUP(B7009,[2]Formula!B:C,2,0))</f>
        <v/>
      </c>
      <c r="AD7009" s="43" t="str">
        <f t="shared" si="657"/>
        <v/>
      </c>
    </row>
    <row r="7010" spans="1:30" x14ac:dyDescent="0.25">
      <c r="A7010" s="64"/>
      <c r="B7010" s="64"/>
      <c r="C7010" s="66"/>
      <c r="D7010" s="67"/>
      <c r="E7010" s="64"/>
      <c r="F7010" s="64"/>
      <c r="G7010" s="37" t="str">
        <f>IF(E7010="","",IF(OR(E7010="Project Management",E7010="Project Support",E7010="Sprint Management",E7010="Sprint Support"),"NA",ROUND((((VLOOKUP(AD7010,[2]Formula!V:X,3,0)))-SUMIF(AD:AD,AD7010,H:H)),2)))</f>
        <v/>
      </c>
      <c r="H7010" s="71"/>
      <c r="I7010" s="72"/>
      <c r="J7010" s="72"/>
      <c r="K7010" s="38" t="str">
        <f>IF(E7010="","",IF(OR(E7010="Project Management",E7010="Project Support",E7010="Sprint Management",E7010="Sprint Support"),"NA",(((SUMIF(AD:AD,AD7010,H:H)/VLOOKUP(AD7010,[2]Formula!V:X,3,0))*VLOOKUP(AD7010,[2]Formula!V:X,2,0))*H7010)/SUMIF(AD:AD,AD7010,H:H)))</f>
        <v/>
      </c>
      <c r="L7010" s="38" t="str">
        <f t="shared" si="655"/>
        <v/>
      </c>
      <c r="M7010" s="38" t="str">
        <f t="shared" si="656"/>
        <v/>
      </c>
      <c r="N7010" s="38" t="str">
        <f t="shared" si="658"/>
        <v/>
      </c>
      <c r="O7010" s="38" t="str">
        <f t="shared" si="654"/>
        <v/>
      </c>
      <c r="P7010" s="39" t="str">
        <f t="shared" si="659"/>
        <v/>
      </c>
      <c r="AC7010" s="42" t="str">
        <f>IF(B7010="","",VLOOKUP(B7010,[2]Formula!B:C,2,0))</f>
        <v/>
      </c>
      <c r="AD7010" s="43" t="str">
        <f t="shared" si="657"/>
        <v/>
      </c>
    </row>
    <row r="7011" spans="1:30" x14ac:dyDescent="0.25">
      <c r="A7011" s="64"/>
      <c r="B7011" s="64"/>
      <c r="C7011" s="66"/>
      <c r="D7011" s="67"/>
      <c r="E7011" s="64"/>
      <c r="F7011" s="64"/>
      <c r="G7011" s="37" t="str">
        <f>IF(E7011="","",IF(OR(E7011="Project Management",E7011="Project Support",E7011="Sprint Management",E7011="Sprint Support"),"NA",ROUND((((VLOOKUP(AD7011,[2]Formula!V:X,3,0)))-SUMIF(AD:AD,AD7011,H:H)),2)))</f>
        <v/>
      </c>
      <c r="H7011" s="71"/>
      <c r="I7011" s="72"/>
      <c r="J7011" s="72"/>
      <c r="K7011" s="38" t="str">
        <f>IF(E7011="","",IF(OR(E7011="Project Management",E7011="Project Support",E7011="Sprint Management",E7011="Sprint Support"),"NA",(((SUMIF(AD:AD,AD7011,H:H)/VLOOKUP(AD7011,[2]Formula!V:X,3,0))*VLOOKUP(AD7011,[2]Formula!V:X,2,0))*H7011)/SUMIF(AD:AD,AD7011,H:H)))</f>
        <v/>
      </c>
      <c r="L7011" s="38" t="str">
        <f t="shared" si="655"/>
        <v/>
      </c>
      <c r="M7011" s="38" t="str">
        <f t="shared" si="656"/>
        <v/>
      </c>
      <c r="N7011" s="38" t="str">
        <f t="shared" si="658"/>
        <v/>
      </c>
      <c r="O7011" s="38" t="str">
        <f t="shared" si="654"/>
        <v/>
      </c>
      <c r="P7011" s="39" t="str">
        <f t="shared" si="659"/>
        <v/>
      </c>
      <c r="AC7011" s="42" t="str">
        <f>IF(B7011="","",VLOOKUP(B7011,[2]Formula!B:C,2,0))</f>
        <v/>
      </c>
      <c r="AD7011" s="43" t="str">
        <f t="shared" si="657"/>
        <v/>
      </c>
    </row>
    <row r="7012" spans="1:30" x14ac:dyDescent="0.25">
      <c r="A7012" s="64"/>
      <c r="B7012" s="64"/>
      <c r="C7012" s="66"/>
      <c r="D7012" s="67"/>
      <c r="E7012" s="64"/>
      <c r="F7012" s="64"/>
      <c r="G7012" s="37" t="str">
        <f>IF(E7012="","",IF(OR(E7012="Project Management",E7012="Project Support",E7012="Sprint Management",E7012="Sprint Support"),"NA",ROUND((((VLOOKUP(AD7012,[2]Formula!V:X,3,0)))-SUMIF(AD:AD,AD7012,H:H)),2)))</f>
        <v/>
      </c>
      <c r="H7012" s="71"/>
      <c r="I7012" s="72"/>
      <c r="J7012" s="72"/>
      <c r="K7012" s="38" t="str">
        <f>IF(E7012="","",IF(OR(E7012="Project Management",E7012="Project Support",E7012="Sprint Management",E7012="Sprint Support"),"NA",(((SUMIF(AD:AD,AD7012,H:H)/VLOOKUP(AD7012,[2]Formula!V:X,3,0))*VLOOKUP(AD7012,[2]Formula!V:X,2,0))*H7012)/SUMIF(AD:AD,AD7012,H:H)))</f>
        <v/>
      </c>
      <c r="L7012" s="38" t="str">
        <f t="shared" si="655"/>
        <v/>
      </c>
      <c r="M7012" s="38" t="str">
        <f t="shared" si="656"/>
        <v/>
      </c>
      <c r="N7012" s="38" t="str">
        <f t="shared" si="658"/>
        <v/>
      </c>
      <c r="O7012" s="38" t="str">
        <f t="shared" si="654"/>
        <v/>
      </c>
      <c r="P7012" s="39" t="str">
        <f t="shared" si="659"/>
        <v/>
      </c>
      <c r="AC7012" s="42" t="str">
        <f>IF(B7012="","",VLOOKUP(B7012,[2]Formula!B:C,2,0))</f>
        <v/>
      </c>
      <c r="AD7012" s="43" t="str">
        <f t="shared" si="657"/>
        <v/>
      </c>
    </row>
    <row r="7013" spans="1:30" x14ac:dyDescent="0.25">
      <c r="A7013" s="64"/>
      <c r="B7013" s="64"/>
      <c r="C7013" s="66"/>
      <c r="D7013" s="67"/>
      <c r="E7013" s="64"/>
      <c r="F7013" s="64"/>
      <c r="G7013" s="37" t="str">
        <f>IF(E7013="","",IF(OR(E7013="Project Management",E7013="Project Support",E7013="Sprint Management",E7013="Sprint Support"),"NA",ROUND((((VLOOKUP(AD7013,[2]Formula!V:X,3,0)))-SUMIF(AD:AD,AD7013,H:H)),2)))</f>
        <v/>
      </c>
      <c r="H7013" s="71"/>
      <c r="I7013" s="72"/>
      <c r="J7013" s="72"/>
      <c r="K7013" s="38" t="str">
        <f>IF(E7013="","",IF(OR(E7013="Project Management",E7013="Project Support",E7013="Sprint Management",E7013="Sprint Support"),"NA",(((SUMIF(AD:AD,AD7013,H:H)/VLOOKUP(AD7013,[2]Formula!V:X,3,0))*VLOOKUP(AD7013,[2]Formula!V:X,2,0))*H7013)/SUMIF(AD:AD,AD7013,H:H)))</f>
        <v/>
      </c>
      <c r="L7013" s="38" t="str">
        <f t="shared" si="655"/>
        <v/>
      </c>
      <c r="M7013" s="38" t="str">
        <f t="shared" si="656"/>
        <v/>
      </c>
      <c r="N7013" s="38" t="str">
        <f t="shared" si="658"/>
        <v/>
      </c>
      <c r="O7013" s="38" t="str">
        <f t="shared" si="654"/>
        <v/>
      </c>
      <c r="P7013" s="39" t="str">
        <f t="shared" si="659"/>
        <v/>
      </c>
      <c r="AC7013" s="42" t="str">
        <f>IF(B7013="","",VLOOKUP(B7013,[2]Formula!B:C,2,0))</f>
        <v/>
      </c>
      <c r="AD7013" s="43" t="str">
        <f t="shared" si="657"/>
        <v/>
      </c>
    </row>
    <row r="7014" spans="1:30" x14ac:dyDescent="0.25">
      <c r="A7014" s="64"/>
      <c r="B7014" s="64"/>
      <c r="C7014" s="66"/>
      <c r="D7014" s="67"/>
      <c r="E7014" s="64"/>
      <c r="F7014" s="64"/>
      <c r="G7014" s="37" t="str">
        <f>IF(E7014="","",IF(OR(E7014="Project Management",E7014="Project Support",E7014="Sprint Management",E7014="Sprint Support"),"NA",ROUND((((VLOOKUP(AD7014,[2]Formula!V:X,3,0)))-SUMIF(AD:AD,AD7014,H:H)),2)))</f>
        <v/>
      </c>
      <c r="H7014" s="71"/>
      <c r="I7014" s="72"/>
      <c r="J7014" s="72"/>
      <c r="K7014" s="38" t="str">
        <f>IF(E7014="","",IF(OR(E7014="Project Management",E7014="Project Support",E7014="Sprint Management",E7014="Sprint Support"),"NA",(((SUMIF(AD:AD,AD7014,H:H)/VLOOKUP(AD7014,[2]Formula!V:X,3,0))*VLOOKUP(AD7014,[2]Formula!V:X,2,0))*H7014)/SUMIF(AD:AD,AD7014,H:H)))</f>
        <v/>
      </c>
      <c r="L7014" s="38" t="str">
        <f t="shared" si="655"/>
        <v/>
      </c>
      <c r="M7014" s="38" t="str">
        <f t="shared" si="656"/>
        <v/>
      </c>
      <c r="N7014" s="38" t="str">
        <f t="shared" si="658"/>
        <v/>
      </c>
      <c r="O7014" s="38" t="str">
        <f t="shared" si="654"/>
        <v/>
      </c>
      <c r="P7014" s="39" t="str">
        <f t="shared" si="659"/>
        <v/>
      </c>
      <c r="AC7014" s="42" t="str">
        <f>IF(B7014="","",VLOOKUP(B7014,[2]Formula!B:C,2,0))</f>
        <v/>
      </c>
      <c r="AD7014" s="43" t="str">
        <f t="shared" si="657"/>
        <v/>
      </c>
    </row>
    <row r="7015" spans="1:30" x14ac:dyDescent="0.25">
      <c r="A7015" s="64"/>
      <c r="B7015" s="64"/>
      <c r="C7015" s="66"/>
      <c r="D7015" s="67"/>
      <c r="E7015" s="64"/>
      <c r="F7015" s="64"/>
      <c r="G7015" s="37" t="str">
        <f>IF(E7015="","",IF(OR(E7015="Project Management",E7015="Project Support",E7015="Sprint Management",E7015="Sprint Support"),"NA",ROUND((((VLOOKUP(AD7015,[2]Formula!V:X,3,0)))-SUMIF(AD:AD,AD7015,H:H)),2)))</f>
        <v/>
      </c>
      <c r="H7015" s="71"/>
      <c r="I7015" s="72"/>
      <c r="J7015" s="72"/>
      <c r="K7015" s="38" t="str">
        <f>IF(E7015="","",IF(OR(E7015="Project Management",E7015="Project Support",E7015="Sprint Management",E7015="Sprint Support"),"NA",(((SUMIF(AD:AD,AD7015,H:H)/VLOOKUP(AD7015,[2]Formula!V:X,3,0))*VLOOKUP(AD7015,[2]Formula!V:X,2,0))*H7015)/SUMIF(AD:AD,AD7015,H:H)))</f>
        <v/>
      </c>
      <c r="L7015" s="38" t="str">
        <f t="shared" si="655"/>
        <v/>
      </c>
      <c r="M7015" s="38" t="str">
        <f t="shared" si="656"/>
        <v/>
      </c>
      <c r="N7015" s="38" t="str">
        <f t="shared" si="658"/>
        <v/>
      </c>
      <c r="O7015" s="38" t="str">
        <f t="shared" si="654"/>
        <v/>
      </c>
      <c r="P7015" s="39" t="str">
        <f t="shared" si="659"/>
        <v/>
      </c>
      <c r="AC7015" s="42" t="str">
        <f>IF(B7015="","",VLOOKUP(B7015,[2]Formula!B:C,2,0))</f>
        <v/>
      </c>
      <c r="AD7015" s="43" t="str">
        <f t="shared" si="657"/>
        <v/>
      </c>
    </row>
    <row r="7016" spans="1:30" x14ac:dyDescent="0.25">
      <c r="A7016" s="64"/>
      <c r="B7016" s="64"/>
      <c r="C7016" s="66"/>
      <c r="D7016" s="67"/>
      <c r="E7016" s="64"/>
      <c r="F7016" s="64"/>
      <c r="G7016" s="37" t="str">
        <f>IF(E7016="","",IF(OR(E7016="Project Management",E7016="Project Support",E7016="Sprint Management",E7016="Sprint Support"),"NA",ROUND((((VLOOKUP(AD7016,[2]Formula!V:X,3,0)))-SUMIF(AD:AD,AD7016,H:H)),2)))</f>
        <v/>
      </c>
      <c r="H7016" s="71"/>
      <c r="I7016" s="72"/>
      <c r="J7016" s="72"/>
      <c r="K7016" s="38" t="str">
        <f>IF(E7016="","",IF(OR(E7016="Project Management",E7016="Project Support",E7016="Sprint Management",E7016="Sprint Support"),"NA",(((SUMIF(AD:AD,AD7016,H:H)/VLOOKUP(AD7016,[2]Formula!V:X,3,0))*VLOOKUP(AD7016,[2]Formula!V:X,2,0))*H7016)/SUMIF(AD:AD,AD7016,H:H)))</f>
        <v/>
      </c>
      <c r="L7016" s="38" t="str">
        <f t="shared" si="655"/>
        <v/>
      </c>
      <c r="M7016" s="38" t="str">
        <f t="shared" si="656"/>
        <v/>
      </c>
      <c r="N7016" s="38" t="str">
        <f t="shared" si="658"/>
        <v/>
      </c>
      <c r="O7016" s="38" t="str">
        <f t="shared" si="654"/>
        <v/>
      </c>
      <c r="P7016" s="39" t="str">
        <f t="shared" si="659"/>
        <v/>
      </c>
      <c r="AC7016" s="42" t="str">
        <f>IF(B7016="","",VLOOKUP(B7016,[2]Formula!B:C,2,0))</f>
        <v/>
      </c>
      <c r="AD7016" s="43" t="str">
        <f t="shared" si="657"/>
        <v/>
      </c>
    </row>
    <row r="7017" spans="1:30" x14ac:dyDescent="0.25">
      <c r="A7017" s="64"/>
      <c r="B7017" s="64"/>
      <c r="C7017" s="66"/>
      <c r="D7017" s="67"/>
      <c r="E7017" s="64"/>
      <c r="F7017" s="64"/>
      <c r="G7017" s="37" t="str">
        <f>IF(E7017="","",IF(OR(E7017="Project Management",E7017="Project Support",E7017="Sprint Management",E7017="Sprint Support"),"NA",ROUND((((VLOOKUP(AD7017,[2]Formula!V:X,3,0)))-SUMIF(AD:AD,AD7017,H:H)),2)))</f>
        <v/>
      </c>
      <c r="H7017" s="71"/>
      <c r="I7017" s="72"/>
      <c r="J7017" s="72"/>
      <c r="K7017" s="38" t="str">
        <f>IF(E7017="","",IF(OR(E7017="Project Management",E7017="Project Support",E7017="Sprint Management",E7017="Sprint Support"),"NA",(((SUMIF(AD:AD,AD7017,H:H)/VLOOKUP(AD7017,[2]Formula!V:X,3,0))*VLOOKUP(AD7017,[2]Formula!V:X,2,0))*H7017)/SUMIF(AD:AD,AD7017,H:H)))</f>
        <v/>
      </c>
      <c r="L7017" s="38" t="str">
        <f t="shared" si="655"/>
        <v/>
      </c>
      <c r="M7017" s="38" t="str">
        <f t="shared" si="656"/>
        <v/>
      </c>
      <c r="N7017" s="38" t="str">
        <f t="shared" si="658"/>
        <v/>
      </c>
      <c r="O7017" s="38" t="str">
        <f t="shared" si="654"/>
        <v/>
      </c>
      <c r="P7017" s="39" t="str">
        <f t="shared" si="659"/>
        <v/>
      </c>
      <c r="AC7017" s="42" t="str">
        <f>IF(B7017="","",VLOOKUP(B7017,[2]Formula!B:C,2,0))</f>
        <v/>
      </c>
      <c r="AD7017" s="43" t="str">
        <f t="shared" si="657"/>
        <v/>
      </c>
    </row>
    <row r="7018" spans="1:30" x14ac:dyDescent="0.25">
      <c r="A7018" s="64"/>
      <c r="B7018" s="64"/>
      <c r="C7018" s="66"/>
      <c r="D7018" s="67"/>
      <c r="E7018" s="64"/>
      <c r="F7018" s="64"/>
      <c r="G7018" s="37" t="str">
        <f>IF(E7018="","",IF(OR(E7018="Project Management",E7018="Project Support",E7018="Sprint Management",E7018="Sprint Support"),"NA",ROUND((((VLOOKUP(AD7018,[2]Formula!V:X,3,0)))-SUMIF(AD:AD,AD7018,H:H)),2)))</f>
        <v/>
      </c>
      <c r="H7018" s="71"/>
      <c r="I7018" s="72"/>
      <c r="J7018" s="72"/>
      <c r="K7018" s="38" t="str">
        <f>IF(E7018="","",IF(OR(E7018="Project Management",E7018="Project Support",E7018="Sprint Management",E7018="Sprint Support"),"NA",(((SUMIF(AD:AD,AD7018,H:H)/VLOOKUP(AD7018,[2]Formula!V:X,3,0))*VLOOKUP(AD7018,[2]Formula!V:X,2,0))*H7018)/SUMIF(AD:AD,AD7018,H:H)))</f>
        <v/>
      </c>
      <c r="L7018" s="38" t="str">
        <f t="shared" si="655"/>
        <v/>
      </c>
      <c r="M7018" s="38" t="str">
        <f t="shared" si="656"/>
        <v/>
      </c>
      <c r="N7018" s="38" t="str">
        <f t="shared" si="658"/>
        <v/>
      </c>
      <c r="O7018" s="38" t="str">
        <f t="shared" si="654"/>
        <v/>
      </c>
      <c r="P7018" s="39" t="str">
        <f t="shared" si="659"/>
        <v/>
      </c>
      <c r="AC7018" s="42" t="str">
        <f>IF(B7018="","",VLOOKUP(B7018,[2]Formula!B:C,2,0))</f>
        <v/>
      </c>
      <c r="AD7018" s="43" t="str">
        <f t="shared" si="657"/>
        <v/>
      </c>
    </row>
    <row r="7019" spans="1:30" x14ac:dyDescent="0.25">
      <c r="A7019" s="64"/>
      <c r="B7019" s="64"/>
      <c r="C7019" s="66"/>
      <c r="D7019" s="67"/>
      <c r="E7019" s="64"/>
      <c r="F7019" s="64"/>
      <c r="G7019" s="37" t="str">
        <f>IF(E7019="","",IF(OR(E7019="Project Management",E7019="Project Support",E7019="Sprint Management",E7019="Sprint Support"),"NA",ROUND((((VLOOKUP(AD7019,[2]Formula!V:X,3,0)))-SUMIF(AD:AD,AD7019,H:H)),2)))</f>
        <v/>
      </c>
      <c r="H7019" s="71"/>
      <c r="I7019" s="72"/>
      <c r="J7019" s="72"/>
      <c r="K7019" s="38" t="str">
        <f>IF(E7019="","",IF(OR(E7019="Project Management",E7019="Project Support",E7019="Sprint Management",E7019="Sprint Support"),"NA",(((SUMIF(AD:AD,AD7019,H:H)/VLOOKUP(AD7019,[2]Formula!V:X,3,0))*VLOOKUP(AD7019,[2]Formula!V:X,2,0))*H7019)/SUMIF(AD:AD,AD7019,H:H)))</f>
        <v/>
      </c>
      <c r="L7019" s="38" t="str">
        <f t="shared" si="655"/>
        <v/>
      </c>
      <c r="M7019" s="38" t="str">
        <f t="shared" si="656"/>
        <v/>
      </c>
      <c r="N7019" s="38" t="str">
        <f t="shared" si="658"/>
        <v/>
      </c>
      <c r="O7019" s="38" t="str">
        <f t="shared" si="654"/>
        <v/>
      </c>
      <c r="P7019" s="39" t="str">
        <f t="shared" si="659"/>
        <v/>
      </c>
      <c r="AC7019" s="42" t="str">
        <f>IF(B7019="","",VLOOKUP(B7019,[2]Formula!B:C,2,0))</f>
        <v/>
      </c>
      <c r="AD7019" s="43" t="str">
        <f t="shared" si="657"/>
        <v/>
      </c>
    </row>
    <row r="7020" spans="1:30" x14ac:dyDescent="0.25">
      <c r="A7020" s="64"/>
      <c r="B7020" s="64"/>
      <c r="C7020" s="66"/>
      <c r="D7020" s="67"/>
      <c r="E7020" s="64"/>
      <c r="F7020" s="64"/>
      <c r="G7020" s="37" t="str">
        <f>IF(E7020="","",IF(OR(E7020="Project Management",E7020="Project Support",E7020="Sprint Management",E7020="Sprint Support"),"NA",ROUND((((VLOOKUP(AD7020,[2]Formula!V:X,3,0)))-SUMIF(AD:AD,AD7020,H:H)),2)))</f>
        <v/>
      </c>
      <c r="H7020" s="71"/>
      <c r="I7020" s="72"/>
      <c r="J7020" s="72"/>
      <c r="K7020" s="38" t="str">
        <f>IF(E7020="","",IF(OR(E7020="Project Management",E7020="Project Support",E7020="Sprint Management",E7020="Sprint Support"),"NA",(((SUMIF(AD:AD,AD7020,H:H)/VLOOKUP(AD7020,[2]Formula!V:X,3,0))*VLOOKUP(AD7020,[2]Formula!V:X,2,0))*H7020)/SUMIF(AD:AD,AD7020,H:H)))</f>
        <v/>
      </c>
      <c r="L7020" s="38" t="str">
        <f t="shared" si="655"/>
        <v/>
      </c>
      <c r="M7020" s="38" t="str">
        <f t="shared" si="656"/>
        <v/>
      </c>
      <c r="N7020" s="38" t="str">
        <f t="shared" si="658"/>
        <v/>
      </c>
      <c r="O7020" s="38" t="str">
        <f t="shared" si="654"/>
        <v/>
      </c>
      <c r="P7020" s="39" t="str">
        <f t="shared" si="659"/>
        <v/>
      </c>
      <c r="AC7020" s="42" t="str">
        <f>IF(B7020="","",VLOOKUP(B7020,[2]Formula!B:C,2,0))</f>
        <v/>
      </c>
      <c r="AD7020" s="43" t="str">
        <f t="shared" si="657"/>
        <v/>
      </c>
    </row>
    <row r="7021" spans="1:30" x14ac:dyDescent="0.25">
      <c r="A7021" s="64"/>
      <c r="B7021" s="64"/>
      <c r="C7021" s="66"/>
      <c r="D7021" s="67"/>
      <c r="E7021" s="64"/>
      <c r="F7021" s="64"/>
      <c r="G7021" s="37" t="str">
        <f>IF(E7021="","",IF(OR(E7021="Project Management",E7021="Project Support",E7021="Sprint Management",E7021="Sprint Support"),"NA",ROUND((((VLOOKUP(AD7021,[2]Formula!V:X,3,0)))-SUMIF(AD:AD,AD7021,H:H)),2)))</f>
        <v/>
      </c>
      <c r="H7021" s="71"/>
      <c r="I7021" s="72"/>
      <c r="J7021" s="72"/>
      <c r="K7021" s="38" t="str">
        <f>IF(E7021="","",IF(OR(E7021="Project Management",E7021="Project Support",E7021="Sprint Management",E7021="Sprint Support"),"NA",(((SUMIF(AD:AD,AD7021,H:H)/VLOOKUP(AD7021,[2]Formula!V:X,3,0))*VLOOKUP(AD7021,[2]Formula!V:X,2,0))*H7021)/SUMIF(AD:AD,AD7021,H:H)))</f>
        <v/>
      </c>
      <c r="L7021" s="38" t="str">
        <f t="shared" si="655"/>
        <v/>
      </c>
      <c r="M7021" s="38" t="str">
        <f t="shared" si="656"/>
        <v/>
      </c>
      <c r="N7021" s="38" t="str">
        <f t="shared" si="658"/>
        <v/>
      </c>
      <c r="O7021" s="38" t="str">
        <f t="shared" si="654"/>
        <v/>
      </c>
      <c r="P7021" s="39" t="str">
        <f t="shared" si="659"/>
        <v/>
      </c>
      <c r="AC7021" s="42" t="str">
        <f>IF(B7021="","",VLOOKUP(B7021,[2]Formula!B:C,2,0))</f>
        <v/>
      </c>
      <c r="AD7021" s="43" t="str">
        <f t="shared" si="657"/>
        <v/>
      </c>
    </row>
    <row r="7022" spans="1:30" x14ac:dyDescent="0.25">
      <c r="A7022" s="64"/>
      <c r="B7022" s="64"/>
      <c r="C7022" s="66"/>
      <c r="D7022" s="67"/>
      <c r="E7022" s="64"/>
      <c r="F7022" s="64"/>
      <c r="G7022" s="37" t="str">
        <f>IF(E7022="","",IF(OR(E7022="Project Management",E7022="Project Support",E7022="Sprint Management",E7022="Sprint Support"),"NA",ROUND((((VLOOKUP(AD7022,[2]Formula!V:X,3,0)))-SUMIF(AD:AD,AD7022,H:H)),2)))</f>
        <v/>
      </c>
      <c r="H7022" s="71"/>
      <c r="I7022" s="72"/>
      <c r="J7022" s="72"/>
      <c r="K7022" s="38" t="str">
        <f>IF(E7022="","",IF(OR(E7022="Project Management",E7022="Project Support",E7022="Sprint Management",E7022="Sprint Support"),"NA",(((SUMIF(AD:AD,AD7022,H:H)/VLOOKUP(AD7022,[2]Formula!V:X,3,0))*VLOOKUP(AD7022,[2]Formula!V:X,2,0))*H7022)/SUMIF(AD:AD,AD7022,H:H)))</f>
        <v/>
      </c>
      <c r="L7022" s="38" t="str">
        <f t="shared" si="655"/>
        <v/>
      </c>
      <c r="M7022" s="38" t="str">
        <f t="shared" si="656"/>
        <v/>
      </c>
      <c r="N7022" s="38" t="str">
        <f t="shared" si="658"/>
        <v/>
      </c>
      <c r="O7022" s="38" t="str">
        <f t="shared" si="654"/>
        <v/>
      </c>
      <c r="P7022" s="39" t="str">
        <f t="shared" si="659"/>
        <v/>
      </c>
      <c r="AC7022" s="42" t="str">
        <f>IF(B7022="","",VLOOKUP(B7022,[2]Formula!B:C,2,0))</f>
        <v/>
      </c>
      <c r="AD7022" s="43" t="str">
        <f t="shared" si="657"/>
        <v/>
      </c>
    </row>
    <row r="7023" spans="1:30" x14ac:dyDescent="0.25">
      <c r="A7023" s="64"/>
      <c r="B7023" s="64"/>
      <c r="C7023" s="66"/>
      <c r="D7023" s="67"/>
      <c r="E7023" s="64"/>
      <c r="F7023" s="64"/>
      <c r="G7023" s="37" t="str">
        <f>IF(E7023="","",IF(OR(E7023="Project Management",E7023="Project Support",E7023="Sprint Management",E7023="Sprint Support"),"NA",ROUND((((VLOOKUP(AD7023,[2]Formula!V:X,3,0)))-SUMIF(AD:AD,AD7023,H:H)),2)))</f>
        <v/>
      </c>
      <c r="H7023" s="71"/>
      <c r="I7023" s="72"/>
      <c r="J7023" s="72"/>
      <c r="K7023" s="38" t="str">
        <f>IF(E7023="","",IF(OR(E7023="Project Management",E7023="Project Support",E7023="Sprint Management",E7023="Sprint Support"),"NA",(((SUMIF(AD:AD,AD7023,H:H)/VLOOKUP(AD7023,[2]Formula!V:X,3,0))*VLOOKUP(AD7023,[2]Formula!V:X,2,0))*H7023)/SUMIF(AD:AD,AD7023,H:H)))</f>
        <v/>
      </c>
      <c r="L7023" s="38" t="str">
        <f t="shared" si="655"/>
        <v/>
      </c>
      <c r="M7023" s="38" t="str">
        <f t="shared" si="656"/>
        <v/>
      </c>
      <c r="N7023" s="38" t="str">
        <f t="shared" si="658"/>
        <v/>
      </c>
      <c r="O7023" s="38" t="str">
        <f t="shared" si="654"/>
        <v/>
      </c>
      <c r="P7023" s="39" t="str">
        <f t="shared" si="659"/>
        <v/>
      </c>
      <c r="AC7023" s="42" t="str">
        <f>IF(B7023="","",VLOOKUP(B7023,[2]Formula!B:C,2,0))</f>
        <v/>
      </c>
      <c r="AD7023" s="43" t="str">
        <f t="shared" si="657"/>
        <v/>
      </c>
    </row>
    <row r="7024" spans="1:30" x14ac:dyDescent="0.25">
      <c r="A7024" s="64"/>
      <c r="B7024" s="64"/>
      <c r="C7024" s="66"/>
      <c r="D7024" s="67"/>
      <c r="E7024" s="64"/>
      <c r="F7024" s="64"/>
      <c r="G7024" s="37" t="str">
        <f>IF(E7024="","",IF(OR(E7024="Project Management",E7024="Project Support",E7024="Sprint Management",E7024="Sprint Support"),"NA",ROUND((((VLOOKUP(AD7024,[2]Formula!V:X,3,0)))-SUMIF(AD:AD,AD7024,H:H)),2)))</f>
        <v/>
      </c>
      <c r="H7024" s="71"/>
      <c r="I7024" s="72"/>
      <c r="J7024" s="72"/>
      <c r="K7024" s="38" t="str">
        <f>IF(E7024="","",IF(OR(E7024="Project Management",E7024="Project Support",E7024="Sprint Management",E7024="Sprint Support"),"NA",(((SUMIF(AD:AD,AD7024,H:H)/VLOOKUP(AD7024,[2]Formula!V:X,3,0))*VLOOKUP(AD7024,[2]Formula!V:X,2,0))*H7024)/SUMIF(AD:AD,AD7024,H:H)))</f>
        <v/>
      </c>
      <c r="L7024" s="38" t="str">
        <f t="shared" si="655"/>
        <v/>
      </c>
      <c r="M7024" s="38" t="str">
        <f t="shared" si="656"/>
        <v/>
      </c>
      <c r="N7024" s="38" t="str">
        <f t="shared" si="658"/>
        <v/>
      </c>
      <c r="O7024" s="38" t="str">
        <f t="shared" si="654"/>
        <v/>
      </c>
      <c r="P7024" s="39" t="str">
        <f t="shared" si="659"/>
        <v/>
      </c>
      <c r="AC7024" s="42" t="str">
        <f>IF(B7024="","",VLOOKUP(B7024,[2]Formula!B:C,2,0))</f>
        <v/>
      </c>
      <c r="AD7024" s="43" t="str">
        <f t="shared" si="657"/>
        <v/>
      </c>
    </row>
    <row r="7025" spans="1:30" x14ac:dyDescent="0.25">
      <c r="A7025" s="64"/>
      <c r="B7025" s="64"/>
      <c r="C7025" s="66"/>
      <c r="D7025" s="67"/>
      <c r="E7025" s="64"/>
      <c r="F7025" s="64"/>
      <c r="G7025" s="37" t="str">
        <f>IF(E7025="","",IF(OR(E7025="Project Management",E7025="Project Support",E7025="Sprint Management",E7025="Sprint Support"),"NA",ROUND((((VLOOKUP(AD7025,[2]Formula!V:X,3,0)))-SUMIF(AD:AD,AD7025,H:H)),2)))</f>
        <v/>
      </c>
      <c r="H7025" s="71"/>
      <c r="I7025" s="72"/>
      <c r="J7025" s="72"/>
      <c r="K7025" s="38" t="str">
        <f>IF(E7025="","",IF(OR(E7025="Project Management",E7025="Project Support",E7025="Sprint Management",E7025="Sprint Support"),"NA",(((SUMIF(AD:AD,AD7025,H:H)/VLOOKUP(AD7025,[2]Formula!V:X,3,0))*VLOOKUP(AD7025,[2]Formula!V:X,2,0))*H7025)/SUMIF(AD:AD,AD7025,H:H)))</f>
        <v/>
      </c>
      <c r="L7025" s="38" t="str">
        <f t="shared" si="655"/>
        <v/>
      </c>
      <c r="M7025" s="38" t="str">
        <f t="shared" si="656"/>
        <v/>
      </c>
      <c r="N7025" s="38" t="str">
        <f t="shared" si="658"/>
        <v/>
      </c>
      <c r="O7025" s="38" t="str">
        <f t="shared" si="654"/>
        <v/>
      </c>
      <c r="P7025" s="39" t="str">
        <f t="shared" si="659"/>
        <v/>
      </c>
      <c r="AC7025" s="42" t="str">
        <f>IF(B7025="","",VLOOKUP(B7025,[2]Formula!B:C,2,0))</f>
        <v/>
      </c>
      <c r="AD7025" s="43" t="str">
        <f t="shared" si="657"/>
        <v/>
      </c>
    </row>
    <row r="7026" spans="1:30" x14ac:dyDescent="0.25">
      <c r="A7026" s="64"/>
      <c r="B7026" s="64"/>
      <c r="C7026" s="66"/>
      <c r="D7026" s="67"/>
      <c r="E7026" s="64"/>
      <c r="F7026" s="64"/>
      <c r="G7026" s="37" t="str">
        <f>IF(E7026="","",IF(OR(E7026="Project Management",E7026="Project Support",E7026="Sprint Management",E7026="Sprint Support"),"NA",ROUND((((VLOOKUP(AD7026,[2]Formula!V:X,3,0)))-SUMIF(AD:AD,AD7026,H:H)),2)))</f>
        <v/>
      </c>
      <c r="H7026" s="71"/>
      <c r="I7026" s="72"/>
      <c r="J7026" s="72"/>
      <c r="K7026" s="38" t="str">
        <f>IF(E7026="","",IF(OR(E7026="Project Management",E7026="Project Support",E7026="Sprint Management",E7026="Sprint Support"),"NA",(((SUMIF(AD:AD,AD7026,H:H)/VLOOKUP(AD7026,[2]Formula!V:X,3,0))*VLOOKUP(AD7026,[2]Formula!V:X,2,0))*H7026)/SUMIF(AD:AD,AD7026,H:H)))</f>
        <v/>
      </c>
      <c r="L7026" s="38" t="str">
        <f t="shared" si="655"/>
        <v/>
      </c>
      <c r="M7026" s="38" t="str">
        <f t="shared" si="656"/>
        <v/>
      </c>
      <c r="N7026" s="38" t="str">
        <f t="shared" si="658"/>
        <v/>
      </c>
      <c r="O7026" s="38" t="str">
        <f t="shared" si="654"/>
        <v/>
      </c>
      <c r="P7026" s="39" t="str">
        <f t="shared" si="659"/>
        <v/>
      </c>
      <c r="AC7026" s="42" t="str">
        <f>IF(B7026="","",VLOOKUP(B7026,[2]Formula!B:C,2,0))</f>
        <v/>
      </c>
      <c r="AD7026" s="43" t="str">
        <f t="shared" si="657"/>
        <v/>
      </c>
    </row>
    <row r="7027" spans="1:30" x14ac:dyDescent="0.25">
      <c r="A7027" s="64"/>
      <c r="B7027" s="64"/>
      <c r="C7027" s="66"/>
      <c r="D7027" s="67"/>
      <c r="E7027" s="64"/>
      <c r="F7027" s="64"/>
      <c r="G7027" s="37" t="str">
        <f>IF(E7027="","",IF(OR(E7027="Project Management",E7027="Project Support",E7027="Sprint Management",E7027="Sprint Support"),"NA",ROUND((((VLOOKUP(AD7027,[2]Formula!V:X,3,0)))-SUMIF(AD:AD,AD7027,H:H)),2)))</f>
        <v/>
      </c>
      <c r="H7027" s="71"/>
      <c r="I7027" s="72"/>
      <c r="J7027" s="72"/>
      <c r="K7027" s="38" t="str">
        <f>IF(E7027="","",IF(OR(E7027="Project Management",E7027="Project Support",E7027="Sprint Management",E7027="Sprint Support"),"NA",(((SUMIF(AD:AD,AD7027,H:H)/VLOOKUP(AD7027,[2]Formula!V:X,3,0))*VLOOKUP(AD7027,[2]Formula!V:X,2,0))*H7027)/SUMIF(AD:AD,AD7027,H:H)))</f>
        <v/>
      </c>
      <c r="L7027" s="38" t="str">
        <f t="shared" si="655"/>
        <v/>
      </c>
      <c r="M7027" s="38" t="str">
        <f t="shared" si="656"/>
        <v/>
      </c>
      <c r="N7027" s="38" t="str">
        <f t="shared" si="658"/>
        <v/>
      </c>
      <c r="O7027" s="38" t="str">
        <f t="shared" si="654"/>
        <v/>
      </c>
      <c r="P7027" s="39" t="str">
        <f t="shared" si="659"/>
        <v/>
      </c>
      <c r="AC7027" s="42" t="str">
        <f>IF(B7027="","",VLOOKUP(B7027,[2]Formula!B:C,2,0))</f>
        <v/>
      </c>
      <c r="AD7027" s="43" t="str">
        <f t="shared" si="657"/>
        <v/>
      </c>
    </row>
    <row r="7028" spans="1:30" x14ac:dyDescent="0.25">
      <c r="A7028" s="64"/>
      <c r="B7028" s="64"/>
      <c r="C7028" s="66"/>
      <c r="D7028" s="67"/>
      <c r="E7028" s="64"/>
      <c r="F7028" s="64"/>
      <c r="G7028" s="37" t="str">
        <f>IF(E7028="","",IF(OR(E7028="Project Management",E7028="Project Support",E7028="Sprint Management",E7028="Sprint Support"),"NA",ROUND((((VLOOKUP(AD7028,[2]Formula!V:X,3,0)))-SUMIF(AD:AD,AD7028,H:H)),2)))</f>
        <v/>
      </c>
      <c r="H7028" s="71"/>
      <c r="I7028" s="72"/>
      <c r="J7028" s="72"/>
      <c r="K7028" s="38" t="str">
        <f>IF(E7028="","",IF(OR(E7028="Project Management",E7028="Project Support",E7028="Sprint Management",E7028="Sprint Support"),"NA",(((SUMIF(AD:AD,AD7028,H:H)/VLOOKUP(AD7028,[2]Formula!V:X,3,0))*VLOOKUP(AD7028,[2]Formula!V:X,2,0))*H7028)/SUMIF(AD:AD,AD7028,H:H)))</f>
        <v/>
      </c>
      <c r="L7028" s="38" t="str">
        <f t="shared" si="655"/>
        <v/>
      </c>
      <c r="M7028" s="38" t="str">
        <f t="shared" si="656"/>
        <v/>
      </c>
      <c r="N7028" s="38" t="str">
        <f t="shared" si="658"/>
        <v/>
      </c>
      <c r="O7028" s="38" t="str">
        <f t="shared" si="654"/>
        <v/>
      </c>
      <c r="P7028" s="39" t="str">
        <f t="shared" si="659"/>
        <v/>
      </c>
      <c r="AC7028" s="42" t="str">
        <f>IF(B7028="","",VLOOKUP(B7028,[2]Formula!B:C,2,0))</f>
        <v/>
      </c>
      <c r="AD7028" s="43" t="str">
        <f t="shared" si="657"/>
        <v/>
      </c>
    </row>
    <row r="7029" spans="1:30" x14ac:dyDescent="0.25">
      <c r="A7029" s="64"/>
      <c r="B7029" s="64"/>
      <c r="C7029" s="66"/>
      <c r="D7029" s="67"/>
      <c r="E7029" s="64"/>
      <c r="F7029" s="64"/>
      <c r="G7029" s="37" t="str">
        <f>IF(E7029="","",IF(OR(E7029="Project Management",E7029="Project Support",E7029="Sprint Management",E7029="Sprint Support"),"NA",ROUND((((VLOOKUP(AD7029,[2]Formula!V:X,3,0)))-SUMIF(AD:AD,AD7029,H:H)),2)))</f>
        <v/>
      </c>
      <c r="H7029" s="71"/>
      <c r="I7029" s="72"/>
      <c r="J7029" s="72"/>
      <c r="K7029" s="38" t="str">
        <f>IF(E7029="","",IF(OR(E7029="Project Management",E7029="Project Support",E7029="Sprint Management",E7029="Sprint Support"),"NA",(((SUMIF(AD:AD,AD7029,H:H)/VLOOKUP(AD7029,[2]Formula!V:X,3,0))*VLOOKUP(AD7029,[2]Formula!V:X,2,0))*H7029)/SUMIF(AD:AD,AD7029,H:H)))</f>
        <v/>
      </c>
      <c r="L7029" s="38" t="str">
        <f t="shared" si="655"/>
        <v/>
      </c>
      <c r="M7029" s="38" t="str">
        <f t="shared" si="656"/>
        <v/>
      </c>
      <c r="N7029" s="38" t="str">
        <f t="shared" si="658"/>
        <v/>
      </c>
      <c r="O7029" s="38" t="str">
        <f t="shared" ref="O7029:O7092" si="660">IFERROR(L7029/M7029,"")</f>
        <v/>
      </c>
      <c r="P7029" s="39" t="str">
        <f t="shared" si="659"/>
        <v/>
      </c>
      <c r="AC7029" s="42" t="str">
        <f>IF(B7029="","",VLOOKUP(B7029,[2]Formula!B:C,2,0))</f>
        <v/>
      </c>
      <c r="AD7029" s="43" t="str">
        <f t="shared" si="657"/>
        <v/>
      </c>
    </row>
    <row r="7030" spans="1:30" x14ac:dyDescent="0.25">
      <c r="A7030" s="64"/>
      <c r="B7030" s="64"/>
      <c r="C7030" s="66"/>
      <c r="D7030" s="67"/>
      <c r="E7030" s="64"/>
      <c r="F7030" s="64"/>
      <c r="G7030" s="37" t="str">
        <f>IF(E7030="","",IF(OR(E7030="Project Management",E7030="Project Support",E7030="Sprint Management",E7030="Sprint Support"),"NA",ROUND((((VLOOKUP(AD7030,[2]Formula!V:X,3,0)))-SUMIF(AD:AD,AD7030,H:H)),2)))</f>
        <v/>
      </c>
      <c r="H7030" s="71"/>
      <c r="I7030" s="72"/>
      <c r="J7030" s="72"/>
      <c r="K7030" s="38" t="str">
        <f>IF(E7030="","",IF(OR(E7030="Project Management",E7030="Project Support",E7030="Sprint Management",E7030="Sprint Support"),"NA",(((SUMIF(AD:AD,AD7030,H:H)/VLOOKUP(AD7030,[2]Formula!V:X,3,0))*VLOOKUP(AD7030,[2]Formula!V:X,2,0))*H7030)/SUMIF(AD:AD,AD7030,H:H)))</f>
        <v/>
      </c>
      <c r="L7030" s="38" t="str">
        <f t="shared" si="655"/>
        <v/>
      </c>
      <c r="M7030" s="38" t="str">
        <f t="shared" si="656"/>
        <v/>
      </c>
      <c r="N7030" s="38" t="str">
        <f t="shared" si="658"/>
        <v/>
      </c>
      <c r="O7030" s="38" t="str">
        <f t="shared" si="660"/>
        <v/>
      </c>
      <c r="P7030" s="39" t="str">
        <f t="shared" si="659"/>
        <v/>
      </c>
      <c r="AC7030" s="42" t="str">
        <f>IF(B7030="","",VLOOKUP(B7030,[2]Formula!B:C,2,0))</f>
        <v/>
      </c>
      <c r="AD7030" s="43" t="str">
        <f t="shared" si="657"/>
        <v/>
      </c>
    </row>
    <row r="7031" spans="1:30" x14ac:dyDescent="0.25">
      <c r="A7031" s="64"/>
      <c r="B7031" s="64"/>
      <c r="C7031" s="66"/>
      <c r="D7031" s="67"/>
      <c r="E7031" s="64"/>
      <c r="F7031" s="64"/>
      <c r="G7031" s="37" t="str">
        <f>IF(E7031="","",IF(OR(E7031="Project Management",E7031="Project Support",E7031="Sprint Management",E7031="Sprint Support"),"NA",ROUND((((VLOOKUP(AD7031,[2]Formula!V:X,3,0)))-SUMIF(AD:AD,AD7031,H:H)),2)))</f>
        <v/>
      </c>
      <c r="H7031" s="71"/>
      <c r="I7031" s="72"/>
      <c r="J7031" s="72"/>
      <c r="K7031" s="38" t="str">
        <f>IF(E7031="","",IF(OR(E7031="Project Management",E7031="Project Support",E7031="Sprint Management",E7031="Sprint Support"),"NA",(((SUMIF(AD:AD,AD7031,H:H)/VLOOKUP(AD7031,[2]Formula!V:X,3,0))*VLOOKUP(AD7031,[2]Formula!V:X,2,0))*H7031)/SUMIF(AD:AD,AD7031,H:H)))</f>
        <v/>
      </c>
      <c r="L7031" s="38" t="str">
        <f t="shared" si="655"/>
        <v/>
      </c>
      <c r="M7031" s="38" t="str">
        <f t="shared" si="656"/>
        <v/>
      </c>
      <c r="N7031" s="38" t="str">
        <f t="shared" si="658"/>
        <v/>
      </c>
      <c r="O7031" s="38" t="str">
        <f t="shared" si="660"/>
        <v/>
      </c>
      <c r="P7031" s="39" t="str">
        <f t="shared" si="659"/>
        <v/>
      </c>
      <c r="AC7031" s="42" t="str">
        <f>IF(B7031="","",VLOOKUP(B7031,[2]Formula!B:C,2,0))</f>
        <v/>
      </c>
      <c r="AD7031" s="43" t="str">
        <f t="shared" si="657"/>
        <v/>
      </c>
    </row>
    <row r="7032" spans="1:30" x14ac:dyDescent="0.25">
      <c r="A7032" s="64"/>
      <c r="B7032" s="64"/>
      <c r="C7032" s="66"/>
      <c r="D7032" s="67"/>
      <c r="E7032" s="64"/>
      <c r="F7032" s="64"/>
      <c r="G7032" s="37" t="str">
        <f>IF(E7032="","",IF(OR(E7032="Project Management",E7032="Project Support",E7032="Sprint Management",E7032="Sprint Support"),"NA",ROUND((((VLOOKUP(AD7032,[2]Formula!V:X,3,0)))-SUMIF(AD:AD,AD7032,H:H)),2)))</f>
        <v/>
      </c>
      <c r="H7032" s="71"/>
      <c r="I7032" s="72"/>
      <c r="J7032" s="72"/>
      <c r="K7032" s="38" t="str">
        <f>IF(E7032="","",IF(OR(E7032="Project Management",E7032="Project Support",E7032="Sprint Management",E7032="Sprint Support"),"NA",(((SUMIF(AD:AD,AD7032,H:H)/VLOOKUP(AD7032,[2]Formula!V:X,3,0))*VLOOKUP(AD7032,[2]Formula!V:X,2,0))*H7032)/SUMIF(AD:AD,AD7032,H:H)))</f>
        <v/>
      </c>
      <c r="L7032" s="38" t="str">
        <f t="shared" si="655"/>
        <v/>
      </c>
      <c r="M7032" s="38" t="str">
        <f t="shared" si="656"/>
        <v/>
      </c>
      <c r="N7032" s="38" t="str">
        <f t="shared" si="658"/>
        <v/>
      </c>
      <c r="O7032" s="38" t="str">
        <f t="shared" si="660"/>
        <v/>
      </c>
      <c r="P7032" s="39" t="str">
        <f t="shared" si="659"/>
        <v/>
      </c>
      <c r="AC7032" s="42" t="str">
        <f>IF(B7032="","",VLOOKUP(B7032,[2]Formula!B:C,2,0))</f>
        <v/>
      </c>
      <c r="AD7032" s="43" t="str">
        <f t="shared" si="657"/>
        <v/>
      </c>
    </row>
    <row r="7033" spans="1:30" x14ac:dyDescent="0.25">
      <c r="A7033" s="64"/>
      <c r="B7033" s="64"/>
      <c r="C7033" s="66"/>
      <c r="D7033" s="67"/>
      <c r="E7033" s="64"/>
      <c r="F7033" s="64"/>
      <c r="G7033" s="37" t="str">
        <f>IF(E7033="","",IF(OR(E7033="Project Management",E7033="Project Support",E7033="Sprint Management",E7033="Sprint Support"),"NA",ROUND((((VLOOKUP(AD7033,[2]Formula!V:X,3,0)))-SUMIF(AD:AD,AD7033,H:H)),2)))</f>
        <v/>
      </c>
      <c r="H7033" s="71"/>
      <c r="I7033" s="72"/>
      <c r="J7033" s="72"/>
      <c r="K7033" s="38" t="str">
        <f>IF(E7033="","",IF(OR(E7033="Project Management",E7033="Project Support",E7033="Sprint Management",E7033="Sprint Support"),"NA",(((SUMIF(AD:AD,AD7033,H:H)/VLOOKUP(AD7033,[2]Formula!V:X,3,0))*VLOOKUP(AD7033,[2]Formula!V:X,2,0))*H7033)/SUMIF(AD:AD,AD7033,H:H)))</f>
        <v/>
      </c>
      <c r="L7033" s="38" t="str">
        <f t="shared" si="655"/>
        <v/>
      </c>
      <c r="M7033" s="38" t="str">
        <f t="shared" si="656"/>
        <v/>
      </c>
      <c r="N7033" s="38" t="str">
        <f t="shared" si="658"/>
        <v/>
      </c>
      <c r="O7033" s="38" t="str">
        <f t="shared" si="660"/>
        <v/>
      </c>
      <c r="P7033" s="39" t="str">
        <f t="shared" si="659"/>
        <v/>
      </c>
      <c r="AC7033" s="42" t="str">
        <f>IF(B7033="","",VLOOKUP(B7033,[2]Formula!B:C,2,0))</f>
        <v/>
      </c>
      <c r="AD7033" s="43" t="str">
        <f t="shared" si="657"/>
        <v/>
      </c>
    </row>
    <row r="7034" spans="1:30" x14ac:dyDescent="0.25">
      <c r="A7034" s="64"/>
      <c r="B7034" s="64"/>
      <c r="C7034" s="66"/>
      <c r="D7034" s="67"/>
      <c r="E7034" s="64"/>
      <c r="F7034" s="64"/>
      <c r="G7034" s="37" t="str">
        <f>IF(E7034="","",IF(OR(E7034="Project Management",E7034="Project Support",E7034="Sprint Management",E7034="Sprint Support"),"NA",ROUND((((VLOOKUP(AD7034,[2]Formula!V:X,3,0)))-SUMIF(AD:AD,AD7034,H:H)),2)))</f>
        <v/>
      </c>
      <c r="H7034" s="71"/>
      <c r="I7034" s="72"/>
      <c r="J7034" s="72"/>
      <c r="K7034" s="38" t="str">
        <f>IF(E7034="","",IF(OR(E7034="Project Management",E7034="Project Support",E7034="Sprint Management",E7034="Sprint Support"),"NA",(((SUMIF(AD:AD,AD7034,H:H)/VLOOKUP(AD7034,[2]Formula!V:X,3,0))*VLOOKUP(AD7034,[2]Formula!V:X,2,0))*H7034)/SUMIF(AD:AD,AD7034,H:H)))</f>
        <v/>
      </c>
      <c r="L7034" s="38" t="str">
        <f t="shared" si="655"/>
        <v/>
      </c>
      <c r="M7034" s="38" t="str">
        <f t="shared" si="656"/>
        <v/>
      </c>
      <c r="N7034" s="38" t="str">
        <f t="shared" si="658"/>
        <v/>
      </c>
      <c r="O7034" s="38" t="str">
        <f t="shared" si="660"/>
        <v/>
      </c>
      <c r="P7034" s="39" t="str">
        <f t="shared" si="659"/>
        <v/>
      </c>
      <c r="AC7034" s="42" t="str">
        <f>IF(B7034="","",VLOOKUP(B7034,[2]Formula!B:C,2,0))</f>
        <v/>
      </c>
      <c r="AD7034" s="43" t="str">
        <f t="shared" si="657"/>
        <v/>
      </c>
    </row>
    <row r="7035" spans="1:30" x14ac:dyDescent="0.25">
      <c r="A7035" s="64"/>
      <c r="B7035" s="64"/>
      <c r="C7035" s="66"/>
      <c r="D7035" s="67"/>
      <c r="E7035" s="64"/>
      <c r="F7035" s="64"/>
      <c r="G7035" s="37" t="str">
        <f>IF(E7035="","",IF(OR(E7035="Project Management",E7035="Project Support",E7035="Sprint Management",E7035="Sprint Support"),"NA",ROUND((((VLOOKUP(AD7035,[2]Formula!V:X,3,0)))-SUMIF(AD:AD,AD7035,H:H)),2)))</f>
        <v/>
      </c>
      <c r="H7035" s="71"/>
      <c r="I7035" s="72"/>
      <c r="J7035" s="72"/>
      <c r="K7035" s="38" t="str">
        <f>IF(E7035="","",IF(OR(E7035="Project Management",E7035="Project Support",E7035="Sprint Management",E7035="Sprint Support"),"NA",(((SUMIF(AD:AD,AD7035,H:H)/VLOOKUP(AD7035,[2]Formula!V:X,3,0))*VLOOKUP(AD7035,[2]Formula!V:X,2,0))*H7035)/SUMIF(AD:AD,AD7035,H:H)))</f>
        <v/>
      </c>
      <c r="L7035" s="38" t="str">
        <f t="shared" si="655"/>
        <v/>
      </c>
      <c r="M7035" s="38" t="str">
        <f t="shared" si="656"/>
        <v/>
      </c>
      <c r="N7035" s="38" t="str">
        <f t="shared" si="658"/>
        <v/>
      </c>
      <c r="O7035" s="38" t="str">
        <f t="shared" si="660"/>
        <v/>
      </c>
      <c r="P7035" s="39" t="str">
        <f t="shared" si="659"/>
        <v/>
      </c>
      <c r="AC7035" s="42" t="str">
        <f>IF(B7035="","",VLOOKUP(B7035,[2]Formula!B:C,2,0))</f>
        <v/>
      </c>
      <c r="AD7035" s="43" t="str">
        <f t="shared" si="657"/>
        <v/>
      </c>
    </row>
    <row r="7036" spans="1:30" x14ac:dyDescent="0.25">
      <c r="A7036" s="64"/>
      <c r="B7036" s="64"/>
      <c r="C7036" s="66"/>
      <c r="D7036" s="67"/>
      <c r="E7036" s="64"/>
      <c r="F7036" s="64"/>
      <c r="G7036" s="37" t="str">
        <f>IF(E7036="","",IF(OR(E7036="Project Management",E7036="Project Support",E7036="Sprint Management",E7036="Sprint Support"),"NA",ROUND((((VLOOKUP(AD7036,[2]Formula!V:X,3,0)))-SUMIF(AD:AD,AD7036,H:H)),2)))</f>
        <v/>
      </c>
      <c r="H7036" s="71"/>
      <c r="I7036" s="72"/>
      <c r="J7036" s="72"/>
      <c r="K7036" s="38" t="str">
        <f>IF(E7036="","",IF(OR(E7036="Project Management",E7036="Project Support",E7036="Sprint Management",E7036="Sprint Support"),"NA",(((SUMIF(AD:AD,AD7036,H:H)/VLOOKUP(AD7036,[2]Formula!V:X,3,0))*VLOOKUP(AD7036,[2]Formula!V:X,2,0))*H7036)/SUMIF(AD:AD,AD7036,H:H)))</f>
        <v/>
      </c>
      <c r="L7036" s="38" t="str">
        <f t="shared" si="655"/>
        <v/>
      </c>
      <c r="M7036" s="38" t="str">
        <f t="shared" si="656"/>
        <v/>
      </c>
      <c r="N7036" s="38" t="str">
        <f t="shared" si="658"/>
        <v/>
      </c>
      <c r="O7036" s="38" t="str">
        <f t="shared" si="660"/>
        <v/>
      </c>
      <c r="P7036" s="39" t="str">
        <f t="shared" si="659"/>
        <v/>
      </c>
      <c r="AC7036" s="42" t="str">
        <f>IF(B7036="","",VLOOKUP(B7036,[2]Formula!B:C,2,0))</f>
        <v/>
      </c>
      <c r="AD7036" s="43" t="str">
        <f t="shared" si="657"/>
        <v/>
      </c>
    </row>
    <row r="7037" spans="1:30" x14ac:dyDescent="0.25">
      <c r="A7037" s="64"/>
      <c r="B7037" s="64"/>
      <c r="C7037" s="66"/>
      <c r="D7037" s="67"/>
      <c r="E7037" s="64"/>
      <c r="F7037" s="64"/>
      <c r="G7037" s="37" t="str">
        <f>IF(E7037="","",IF(OR(E7037="Project Management",E7037="Project Support",E7037="Sprint Management",E7037="Sprint Support"),"NA",ROUND((((VLOOKUP(AD7037,[2]Formula!V:X,3,0)))-SUMIF(AD:AD,AD7037,H:H)),2)))</f>
        <v/>
      </c>
      <c r="H7037" s="71"/>
      <c r="I7037" s="72"/>
      <c r="J7037" s="72"/>
      <c r="K7037" s="38" t="str">
        <f>IF(E7037="","",IF(OR(E7037="Project Management",E7037="Project Support",E7037="Sprint Management",E7037="Sprint Support"),"NA",(((SUMIF(AD:AD,AD7037,H:H)/VLOOKUP(AD7037,[2]Formula!V:X,3,0))*VLOOKUP(AD7037,[2]Formula!V:X,2,0))*H7037)/SUMIF(AD:AD,AD7037,H:H)))</f>
        <v/>
      </c>
      <c r="L7037" s="38" t="str">
        <f t="shared" si="655"/>
        <v/>
      </c>
      <c r="M7037" s="38" t="str">
        <f t="shared" si="656"/>
        <v/>
      </c>
      <c r="N7037" s="38" t="str">
        <f t="shared" si="658"/>
        <v/>
      </c>
      <c r="O7037" s="38" t="str">
        <f t="shared" si="660"/>
        <v/>
      </c>
      <c r="P7037" s="39" t="str">
        <f t="shared" si="659"/>
        <v/>
      </c>
      <c r="AC7037" s="42" t="str">
        <f>IF(B7037="","",VLOOKUP(B7037,[2]Formula!B:C,2,0))</f>
        <v/>
      </c>
      <c r="AD7037" s="43" t="str">
        <f t="shared" si="657"/>
        <v/>
      </c>
    </row>
    <row r="7038" spans="1:30" x14ac:dyDescent="0.25">
      <c r="A7038" s="64"/>
      <c r="B7038" s="64"/>
      <c r="C7038" s="66"/>
      <c r="D7038" s="67"/>
      <c r="E7038" s="64"/>
      <c r="F7038" s="64"/>
      <c r="G7038" s="37" t="str">
        <f>IF(E7038="","",IF(OR(E7038="Project Management",E7038="Project Support",E7038="Sprint Management",E7038="Sprint Support"),"NA",ROUND((((VLOOKUP(AD7038,[2]Formula!V:X,3,0)))-SUMIF(AD:AD,AD7038,H:H)),2)))</f>
        <v/>
      </c>
      <c r="H7038" s="71"/>
      <c r="I7038" s="72"/>
      <c r="J7038" s="72"/>
      <c r="K7038" s="38" t="str">
        <f>IF(E7038="","",IF(OR(E7038="Project Management",E7038="Project Support",E7038="Sprint Management",E7038="Sprint Support"),"NA",(((SUMIF(AD:AD,AD7038,H:H)/VLOOKUP(AD7038,[2]Formula!V:X,3,0))*VLOOKUP(AD7038,[2]Formula!V:X,2,0))*H7038)/SUMIF(AD:AD,AD7038,H:H)))</f>
        <v/>
      </c>
      <c r="L7038" s="38" t="str">
        <f t="shared" si="655"/>
        <v/>
      </c>
      <c r="M7038" s="38" t="str">
        <f t="shared" si="656"/>
        <v/>
      </c>
      <c r="N7038" s="38" t="str">
        <f t="shared" si="658"/>
        <v/>
      </c>
      <c r="O7038" s="38" t="str">
        <f t="shared" si="660"/>
        <v/>
      </c>
      <c r="P7038" s="39" t="str">
        <f t="shared" si="659"/>
        <v/>
      </c>
      <c r="AC7038" s="42" t="str">
        <f>IF(B7038="","",VLOOKUP(B7038,[2]Formula!B:C,2,0))</f>
        <v/>
      </c>
      <c r="AD7038" s="43" t="str">
        <f t="shared" si="657"/>
        <v/>
      </c>
    </row>
    <row r="7039" spans="1:30" x14ac:dyDescent="0.25">
      <c r="A7039" s="64"/>
      <c r="B7039" s="64"/>
      <c r="C7039" s="66"/>
      <c r="D7039" s="67"/>
      <c r="E7039" s="64"/>
      <c r="F7039" s="64"/>
      <c r="G7039" s="37" t="str">
        <f>IF(E7039="","",IF(OR(E7039="Project Management",E7039="Project Support",E7039="Sprint Management",E7039="Sprint Support"),"NA",ROUND((((VLOOKUP(AD7039,[2]Formula!V:X,3,0)))-SUMIF(AD:AD,AD7039,H:H)),2)))</f>
        <v/>
      </c>
      <c r="H7039" s="71"/>
      <c r="I7039" s="72"/>
      <c r="J7039" s="72"/>
      <c r="K7039" s="38" t="str">
        <f>IF(E7039="","",IF(OR(E7039="Project Management",E7039="Project Support",E7039="Sprint Management",E7039="Sprint Support"),"NA",(((SUMIF(AD:AD,AD7039,H:H)/VLOOKUP(AD7039,[2]Formula!V:X,3,0))*VLOOKUP(AD7039,[2]Formula!V:X,2,0))*H7039)/SUMIF(AD:AD,AD7039,H:H)))</f>
        <v/>
      </c>
      <c r="L7039" s="38" t="str">
        <f t="shared" si="655"/>
        <v/>
      </c>
      <c r="M7039" s="38" t="str">
        <f t="shared" si="656"/>
        <v/>
      </c>
      <c r="N7039" s="38" t="str">
        <f t="shared" si="658"/>
        <v/>
      </c>
      <c r="O7039" s="38" t="str">
        <f t="shared" si="660"/>
        <v/>
      </c>
      <c r="P7039" s="39" t="str">
        <f t="shared" si="659"/>
        <v/>
      </c>
      <c r="AC7039" s="42" t="str">
        <f>IF(B7039="","",VLOOKUP(B7039,[2]Formula!B:C,2,0))</f>
        <v/>
      </c>
      <c r="AD7039" s="43" t="str">
        <f t="shared" si="657"/>
        <v/>
      </c>
    </row>
    <row r="7040" spans="1:30" x14ac:dyDescent="0.25">
      <c r="A7040" s="64"/>
      <c r="B7040" s="64"/>
      <c r="C7040" s="66"/>
      <c r="D7040" s="67"/>
      <c r="E7040" s="64"/>
      <c r="F7040" s="64"/>
      <c r="G7040" s="37" t="str">
        <f>IF(E7040="","",IF(OR(E7040="Project Management",E7040="Project Support",E7040="Sprint Management",E7040="Sprint Support"),"NA",ROUND((((VLOOKUP(AD7040,[2]Formula!V:X,3,0)))-SUMIF(AD:AD,AD7040,H:H)),2)))</f>
        <v/>
      </c>
      <c r="H7040" s="71"/>
      <c r="I7040" s="72"/>
      <c r="J7040" s="72"/>
      <c r="K7040" s="38" t="str">
        <f>IF(E7040="","",IF(OR(E7040="Project Management",E7040="Project Support",E7040="Sprint Management",E7040="Sprint Support"),"NA",(((SUMIF(AD:AD,AD7040,H:H)/VLOOKUP(AD7040,[2]Formula!V:X,3,0))*VLOOKUP(AD7040,[2]Formula!V:X,2,0))*H7040)/SUMIF(AD:AD,AD7040,H:H)))</f>
        <v/>
      </c>
      <c r="L7040" s="38" t="str">
        <f t="shared" si="655"/>
        <v/>
      </c>
      <c r="M7040" s="38" t="str">
        <f t="shared" si="656"/>
        <v/>
      </c>
      <c r="N7040" s="38" t="str">
        <f t="shared" si="658"/>
        <v/>
      </c>
      <c r="O7040" s="38" t="str">
        <f t="shared" si="660"/>
        <v/>
      </c>
      <c r="P7040" s="39" t="str">
        <f t="shared" si="659"/>
        <v/>
      </c>
      <c r="AC7040" s="42" t="str">
        <f>IF(B7040="","",VLOOKUP(B7040,[2]Formula!B:C,2,0))</f>
        <v/>
      </c>
      <c r="AD7040" s="43" t="str">
        <f t="shared" si="657"/>
        <v/>
      </c>
    </row>
    <row r="7041" spans="1:30" x14ac:dyDescent="0.25">
      <c r="A7041" s="64"/>
      <c r="B7041" s="64"/>
      <c r="C7041" s="66"/>
      <c r="D7041" s="67"/>
      <c r="E7041" s="64"/>
      <c r="F7041" s="64"/>
      <c r="G7041" s="37" t="str">
        <f>IF(E7041="","",IF(OR(E7041="Project Management",E7041="Project Support",E7041="Sprint Management",E7041="Sprint Support"),"NA",ROUND((((VLOOKUP(AD7041,[2]Formula!V:X,3,0)))-SUMIF(AD:AD,AD7041,H:H)),2)))</f>
        <v/>
      </c>
      <c r="H7041" s="71"/>
      <c r="I7041" s="72"/>
      <c r="J7041" s="72"/>
      <c r="K7041" s="38" t="str">
        <f>IF(E7041="","",IF(OR(E7041="Project Management",E7041="Project Support",E7041="Sprint Management",E7041="Sprint Support"),"NA",(((SUMIF(AD:AD,AD7041,H:H)/VLOOKUP(AD7041,[2]Formula!V:X,3,0))*VLOOKUP(AD7041,[2]Formula!V:X,2,0))*H7041)/SUMIF(AD:AD,AD7041,H:H)))</f>
        <v/>
      </c>
      <c r="L7041" s="38" t="str">
        <f t="shared" si="655"/>
        <v/>
      </c>
      <c r="M7041" s="38" t="str">
        <f t="shared" si="656"/>
        <v/>
      </c>
      <c r="N7041" s="38" t="str">
        <f t="shared" si="658"/>
        <v/>
      </c>
      <c r="O7041" s="38" t="str">
        <f t="shared" si="660"/>
        <v/>
      </c>
      <c r="P7041" s="39" t="str">
        <f t="shared" si="659"/>
        <v/>
      </c>
      <c r="AC7041" s="42" t="str">
        <f>IF(B7041="","",VLOOKUP(B7041,[2]Formula!B:C,2,0))</f>
        <v/>
      </c>
      <c r="AD7041" s="43" t="str">
        <f t="shared" si="657"/>
        <v/>
      </c>
    </row>
    <row r="7042" spans="1:30" x14ac:dyDescent="0.25">
      <c r="A7042" s="64"/>
      <c r="B7042" s="64"/>
      <c r="C7042" s="66"/>
      <c r="D7042" s="67"/>
      <c r="E7042" s="64"/>
      <c r="F7042" s="64"/>
      <c r="G7042" s="37" t="str">
        <f>IF(E7042="","",IF(OR(E7042="Project Management",E7042="Project Support",E7042="Sprint Management",E7042="Sprint Support"),"NA",ROUND((((VLOOKUP(AD7042,[2]Formula!V:X,3,0)))-SUMIF(AD:AD,AD7042,H:H)),2)))</f>
        <v/>
      </c>
      <c r="H7042" s="71"/>
      <c r="I7042" s="72"/>
      <c r="J7042" s="72"/>
      <c r="K7042" s="38" t="str">
        <f>IF(E7042="","",IF(OR(E7042="Project Management",E7042="Project Support",E7042="Sprint Management",E7042="Sprint Support"),"NA",(((SUMIF(AD:AD,AD7042,H:H)/VLOOKUP(AD7042,[2]Formula!V:X,3,0))*VLOOKUP(AD7042,[2]Formula!V:X,2,0))*H7042)/SUMIF(AD:AD,AD7042,H:H)))</f>
        <v/>
      </c>
      <c r="L7042" s="38" t="str">
        <f t="shared" ref="L7042:L7105" si="661">IFERROR(IF(K7042="NA",(H7042/I7042),(K7042/I7042)),"")</f>
        <v/>
      </c>
      <c r="M7042" s="38" t="str">
        <f t="shared" ref="M7042:M7105" si="662">IFERROR(IF(K7042="NA",1,(K7042/H7042)),"")</f>
        <v/>
      </c>
      <c r="N7042" s="38" t="str">
        <f t="shared" si="658"/>
        <v/>
      </c>
      <c r="O7042" s="38" t="str">
        <f t="shared" si="660"/>
        <v/>
      </c>
      <c r="P7042" s="39" t="str">
        <f t="shared" si="659"/>
        <v/>
      </c>
      <c r="AC7042" s="42" t="str">
        <f>IF(B7042="","",VLOOKUP(B7042,[2]Formula!B:C,2,0))</f>
        <v/>
      </c>
      <c r="AD7042" s="43" t="str">
        <f t="shared" ref="AD7042:AD7105" si="663">IF(B7042="","",CONCATENATE(B7042,"_",E7042))</f>
        <v/>
      </c>
    </row>
    <row r="7043" spans="1:30" x14ac:dyDescent="0.25">
      <c r="A7043" s="64"/>
      <c r="B7043" s="64"/>
      <c r="C7043" s="66"/>
      <c r="D7043" s="67"/>
      <c r="E7043" s="64"/>
      <c r="F7043" s="64"/>
      <c r="G7043" s="37" t="str">
        <f>IF(E7043="","",IF(OR(E7043="Project Management",E7043="Project Support",E7043="Sprint Management",E7043="Sprint Support"),"NA",ROUND((((VLOOKUP(AD7043,[2]Formula!V:X,3,0)))-SUMIF(AD:AD,AD7043,H:H)),2)))</f>
        <v/>
      </c>
      <c r="H7043" s="71"/>
      <c r="I7043" s="72"/>
      <c r="J7043" s="72"/>
      <c r="K7043" s="38" t="str">
        <f>IF(E7043="","",IF(OR(E7043="Project Management",E7043="Project Support",E7043="Sprint Management",E7043="Sprint Support"),"NA",(((SUMIF(AD:AD,AD7043,H:H)/VLOOKUP(AD7043,[2]Formula!V:X,3,0))*VLOOKUP(AD7043,[2]Formula!V:X,2,0))*H7043)/SUMIF(AD:AD,AD7043,H:H)))</f>
        <v/>
      </c>
      <c r="L7043" s="38" t="str">
        <f t="shared" si="661"/>
        <v/>
      </c>
      <c r="M7043" s="38" t="str">
        <f t="shared" si="662"/>
        <v/>
      </c>
      <c r="N7043" s="38" t="str">
        <f t="shared" ref="N7043:N7106" si="664">IFERROR(((L7043-M7043)/M7043)*100,"")</f>
        <v/>
      </c>
      <c r="O7043" s="38" t="str">
        <f t="shared" si="660"/>
        <v/>
      </c>
      <c r="P7043" s="39" t="str">
        <f t="shared" ref="P7043:P7106" si="665">IF(O7043="","",1)</f>
        <v/>
      </c>
      <c r="AC7043" s="42" t="str">
        <f>IF(B7043="","",VLOOKUP(B7043,[2]Formula!B:C,2,0))</f>
        <v/>
      </c>
      <c r="AD7043" s="43" t="str">
        <f t="shared" si="663"/>
        <v/>
      </c>
    </row>
    <row r="7044" spans="1:30" x14ac:dyDescent="0.25">
      <c r="A7044" s="64"/>
      <c r="B7044" s="64"/>
      <c r="C7044" s="66"/>
      <c r="D7044" s="67"/>
      <c r="E7044" s="64"/>
      <c r="F7044" s="64"/>
      <c r="G7044" s="37" t="str">
        <f>IF(E7044="","",IF(OR(E7044="Project Management",E7044="Project Support",E7044="Sprint Management",E7044="Sprint Support"),"NA",ROUND((((VLOOKUP(AD7044,[2]Formula!V:X,3,0)))-SUMIF(AD:AD,AD7044,H:H)),2)))</f>
        <v/>
      </c>
      <c r="H7044" s="71"/>
      <c r="I7044" s="72"/>
      <c r="J7044" s="72"/>
      <c r="K7044" s="38" t="str">
        <f>IF(E7044="","",IF(OR(E7044="Project Management",E7044="Project Support",E7044="Sprint Management",E7044="Sprint Support"),"NA",(((SUMIF(AD:AD,AD7044,H:H)/VLOOKUP(AD7044,[2]Formula!V:X,3,0))*VLOOKUP(AD7044,[2]Formula!V:X,2,0))*H7044)/SUMIF(AD:AD,AD7044,H:H)))</f>
        <v/>
      </c>
      <c r="L7044" s="38" t="str">
        <f t="shared" si="661"/>
        <v/>
      </c>
      <c r="M7044" s="38" t="str">
        <f t="shared" si="662"/>
        <v/>
      </c>
      <c r="N7044" s="38" t="str">
        <f t="shared" si="664"/>
        <v/>
      </c>
      <c r="O7044" s="38" t="str">
        <f t="shared" si="660"/>
        <v/>
      </c>
      <c r="P7044" s="39" t="str">
        <f t="shared" si="665"/>
        <v/>
      </c>
      <c r="AC7044" s="42" t="str">
        <f>IF(B7044="","",VLOOKUP(B7044,[2]Formula!B:C,2,0))</f>
        <v/>
      </c>
      <c r="AD7044" s="43" t="str">
        <f t="shared" si="663"/>
        <v/>
      </c>
    </row>
    <row r="7045" spans="1:30" x14ac:dyDescent="0.25">
      <c r="A7045" s="64"/>
      <c r="B7045" s="64"/>
      <c r="C7045" s="66"/>
      <c r="D7045" s="67"/>
      <c r="E7045" s="64"/>
      <c r="F7045" s="64"/>
      <c r="G7045" s="37" t="str">
        <f>IF(E7045="","",IF(OR(E7045="Project Management",E7045="Project Support",E7045="Sprint Management",E7045="Sprint Support"),"NA",ROUND((((VLOOKUP(AD7045,[2]Formula!V:X,3,0)))-SUMIF(AD:AD,AD7045,H:H)),2)))</f>
        <v/>
      </c>
      <c r="H7045" s="71"/>
      <c r="I7045" s="72"/>
      <c r="J7045" s="72"/>
      <c r="K7045" s="38" t="str">
        <f>IF(E7045="","",IF(OR(E7045="Project Management",E7045="Project Support",E7045="Sprint Management",E7045="Sprint Support"),"NA",(((SUMIF(AD:AD,AD7045,H:H)/VLOOKUP(AD7045,[2]Formula!V:X,3,0))*VLOOKUP(AD7045,[2]Formula!V:X,2,0))*H7045)/SUMIF(AD:AD,AD7045,H:H)))</f>
        <v/>
      </c>
      <c r="L7045" s="38" t="str">
        <f t="shared" si="661"/>
        <v/>
      </c>
      <c r="M7045" s="38" t="str">
        <f t="shared" si="662"/>
        <v/>
      </c>
      <c r="N7045" s="38" t="str">
        <f t="shared" si="664"/>
        <v/>
      </c>
      <c r="O7045" s="38" t="str">
        <f t="shared" si="660"/>
        <v/>
      </c>
      <c r="P7045" s="39" t="str">
        <f t="shared" si="665"/>
        <v/>
      </c>
      <c r="AC7045" s="42" t="str">
        <f>IF(B7045="","",VLOOKUP(B7045,[2]Formula!B:C,2,0))</f>
        <v/>
      </c>
      <c r="AD7045" s="43" t="str">
        <f t="shared" si="663"/>
        <v/>
      </c>
    </row>
    <row r="7046" spans="1:30" x14ac:dyDescent="0.25">
      <c r="A7046" s="64"/>
      <c r="B7046" s="64"/>
      <c r="C7046" s="66"/>
      <c r="D7046" s="67"/>
      <c r="E7046" s="64"/>
      <c r="F7046" s="64"/>
      <c r="G7046" s="37" t="str">
        <f>IF(E7046="","",IF(OR(E7046="Project Management",E7046="Project Support",E7046="Sprint Management",E7046="Sprint Support"),"NA",ROUND((((VLOOKUP(AD7046,[2]Formula!V:X,3,0)))-SUMIF(AD:AD,AD7046,H:H)),2)))</f>
        <v/>
      </c>
      <c r="H7046" s="71"/>
      <c r="I7046" s="72"/>
      <c r="J7046" s="72"/>
      <c r="K7046" s="38" t="str">
        <f>IF(E7046="","",IF(OR(E7046="Project Management",E7046="Project Support",E7046="Sprint Management",E7046="Sprint Support"),"NA",(((SUMIF(AD:AD,AD7046,H:H)/VLOOKUP(AD7046,[2]Formula!V:X,3,0))*VLOOKUP(AD7046,[2]Formula!V:X,2,0))*H7046)/SUMIF(AD:AD,AD7046,H:H)))</f>
        <v/>
      </c>
      <c r="L7046" s="38" t="str">
        <f t="shared" si="661"/>
        <v/>
      </c>
      <c r="M7046" s="38" t="str">
        <f t="shared" si="662"/>
        <v/>
      </c>
      <c r="N7046" s="38" t="str">
        <f t="shared" si="664"/>
        <v/>
      </c>
      <c r="O7046" s="38" t="str">
        <f t="shared" si="660"/>
        <v/>
      </c>
      <c r="P7046" s="39" t="str">
        <f t="shared" si="665"/>
        <v/>
      </c>
      <c r="AC7046" s="42" t="str">
        <f>IF(B7046="","",VLOOKUP(B7046,[2]Formula!B:C,2,0))</f>
        <v/>
      </c>
      <c r="AD7046" s="43" t="str">
        <f t="shared" si="663"/>
        <v/>
      </c>
    </row>
    <row r="7047" spans="1:30" x14ac:dyDescent="0.25">
      <c r="A7047" s="64"/>
      <c r="B7047" s="64"/>
      <c r="C7047" s="66"/>
      <c r="D7047" s="67"/>
      <c r="E7047" s="64"/>
      <c r="F7047" s="64"/>
      <c r="G7047" s="37" t="str">
        <f>IF(E7047="","",IF(OR(E7047="Project Management",E7047="Project Support",E7047="Sprint Management",E7047="Sprint Support"),"NA",ROUND((((VLOOKUP(AD7047,[2]Formula!V:X,3,0)))-SUMIF(AD:AD,AD7047,H:H)),2)))</f>
        <v/>
      </c>
      <c r="H7047" s="71"/>
      <c r="I7047" s="72"/>
      <c r="J7047" s="72"/>
      <c r="K7047" s="38" t="str">
        <f>IF(E7047="","",IF(OR(E7047="Project Management",E7047="Project Support",E7047="Sprint Management",E7047="Sprint Support"),"NA",(((SUMIF(AD:AD,AD7047,H:H)/VLOOKUP(AD7047,[2]Formula!V:X,3,0))*VLOOKUP(AD7047,[2]Formula!V:X,2,0))*H7047)/SUMIF(AD:AD,AD7047,H:H)))</f>
        <v/>
      </c>
      <c r="L7047" s="38" t="str">
        <f t="shared" si="661"/>
        <v/>
      </c>
      <c r="M7047" s="38" t="str">
        <f t="shared" si="662"/>
        <v/>
      </c>
      <c r="N7047" s="38" t="str">
        <f t="shared" si="664"/>
        <v/>
      </c>
      <c r="O7047" s="38" t="str">
        <f t="shared" si="660"/>
        <v/>
      </c>
      <c r="P7047" s="39" t="str">
        <f t="shared" si="665"/>
        <v/>
      </c>
      <c r="AC7047" s="42" t="str">
        <f>IF(B7047="","",VLOOKUP(B7047,[2]Formula!B:C,2,0))</f>
        <v/>
      </c>
      <c r="AD7047" s="43" t="str">
        <f t="shared" si="663"/>
        <v/>
      </c>
    </row>
    <row r="7048" spans="1:30" x14ac:dyDescent="0.25">
      <c r="A7048" s="64"/>
      <c r="B7048" s="64"/>
      <c r="C7048" s="66"/>
      <c r="D7048" s="67"/>
      <c r="E7048" s="64"/>
      <c r="F7048" s="64"/>
      <c r="G7048" s="37" t="str">
        <f>IF(E7048="","",IF(OR(E7048="Project Management",E7048="Project Support",E7048="Sprint Management",E7048="Sprint Support"),"NA",ROUND((((VLOOKUP(AD7048,[2]Formula!V:X,3,0)))-SUMIF(AD:AD,AD7048,H:H)),2)))</f>
        <v/>
      </c>
      <c r="H7048" s="71"/>
      <c r="I7048" s="72"/>
      <c r="J7048" s="72"/>
      <c r="K7048" s="38" t="str">
        <f>IF(E7048="","",IF(OR(E7048="Project Management",E7048="Project Support",E7048="Sprint Management",E7048="Sprint Support"),"NA",(((SUMIF(AD:AD,AD7048,H:H)/VLOOKUP(AD7048,[2]Formula!V:X,3,0))*VLOOKUP(AD7048,[2]Formula!V:X,2,0))*H7048)/SUMIF(AD:AD,AD7048,H:H)))</f>
        <v/>
      </c>
      <c r="L7048" s="38" t="str">
        <f t="shared" si="661"/>
        <v/>
      </c>
      <c r="M7048" s="38" t="str">
        <f t="shared" si="662"/>
        <v/>
      </c>
      <c r="N7048" s="38" t="str">
        <f t="shared" si="664"/>
        <v/>
      </c>
      <c r="O7048" s="38" t="str">
        <f t="shared" si="660"/>
        <v/>
      </c>
      <c r="P7048" s="39" t="str">
        <f t="shared" si="665"/>
        <v/>
      </c>
      <c r="AC7048" s="42" t="str">
        <f>IF(B7048="","",VLOOKUP(B7048,[2]Formula!B:C,2,0))</f>
        <v/>
      </c>
      <c r="AD7048" s="43" t="str">
        <f t="shared" si="663"/>
        <v/>
      </c>
    </row>
    <row r="7049" spans="1:30" x14ac:dyDescent="0.25">
      <c r="A7049" s="64"/>
      <c r="B7049" s="64"/>
      <c r="C7049" s="66"/>
      <c r="D7049" s="67"/>
      <c r="E7049" s="64"/>
      <c r="F7049" s="64"/>
      <c r="G7049" s="37" t="str">
        <f>IF(E7049="","",IF(OR(E7049="Project Management",E7049="Project Support",E7049="Sprint Management",E7049="Sprint Support"),"NA",ROUND((((VLOOKUP(AD7049,[2]Formula!V:X,3,0)))-SUMIF(AD:AD,AD7049,H:H)),2)))</f>
        <v/>
      </c>
      <c r="H7049" s="71"/>
      <c r="I7049" s="72"/>
      <c r="J7049" s="72"/>
      <c r="K7049" s="38" t="str">
        <f>IF(E7049="","",IF(OR(E7049="Project Management",E7049="Project Support",E7049="Sprint Management",E7049="Sprint Support"),"NA",(((SUMIF(AD:AD,AD7049,H:H)/VLOOKUP(AD7049,[2]Formula!V:X,3,0))*VLOOKUP(AD7049,[2]Formula!V:X,2,0))*H7049)/SUMIF(AD:AD,AD7049,H:H)))</f>
        <v/>
      </c>
      <c r="L7049" s="38" t="str">
        <f t="shared" si="661"/>
        <v/>
      </c>
      <c r="M7049" s="38" t="str">
        <f t="shared" si="662"/>
        <v/>
      </c>
      <c r="N7049" s="38" t="str">
        <f t="shared" si="664"/>
        <v/>
      </c>
      <c r="O7049" s="38" t="str">
        <f t="shared" si="660"/>
        <v/>
      </c>
      <c r="P7049" s="39" t="str">
        <f t="shared" si="665"/>
        <v/>
      </c>
      <c r="AC7049" s="42" t="str">
        <f>IF(B7049="","",VLOOKUP(B7049,[2]Formula!B:C,2,0))</f>
        <v/>
      </c>
      <c r="AD7049" s="43" t="str">
        <f t="shared" si="663"/>
        <v/>
      </c>
    </row>
    <row r="7050" spans="1:30" x14ac:dyDescent="0.25">
      <c r="A7050" s="64"/>
      <c r="B7050" s="64"/>
      <c r="C7050" s="66"/>
      <c r="D7050" s="67"/>
      <c r="E7050" s="64"/>
      <c r="F7050" s="64"/>
      <c r="G7050" s="37" t="str">
        <f>IF(E7050="","",IF(OR(E7050="Project Management",E7050="Project Support",E7050="Sprint Management",E7050="Sprint Support"),"NA",ROUND((((VLOOKUP(AD7050,[2]Formula!V:X,3,0)))-SUMIF(AD:AD,AD7050,H:H)),2)))</f>
        <v/>
      </c>
      <c r="H7050" s="71"/>
      <c r="I7050" s="72"/>
      <c r="J7050" s="72"/>
      <c r="K7050" s="38" t="str">
        <f>IF(E7050="","",IF(OR(E7050="Project Management",E7050="Project Support",E7050="Sprint Management",E7050="Sprint Support"),"NA",(((SUMIF(AD:AD,AD7050,H:H)/VLOOKUP(AD7050,[2]Formula!V:X,3,0))*VLOOKUP(AD7050,[2]Formula!V:X,2,0))*H7050)/SUMIF(AD:AD,AD7050,H:H)))</f>
        <v/>
      </c>
      <c r="L7050" s="38" t="str">
        <f t="shared" si="661"/>
        <v/>
      </c>
      <c r="M7050" s="38" t="str">
        <f t="shared" si="662"/>
        <v/>
      </c>
      <c r="N7050" s="38" t="str">
        <f t="shared" si="664"/>
        <v/>
      </c>
      <c r="O7050" s="38" t="str">
        <f t="shared" si="660"/>
        <v/>
      </c>
      <c r="P7050" s="39" t="str">
        <f t="shared" si="665"/>
        <v/>
      </c>
      <c r="AC7050" s="42" t="str">
        <f>IF(B7050="","",VLOOKUP(B7050,[2]Formula!B:C,2,0))</f>
        <v/>
      </c>
      <c r="AD7050" s="43" t="str">
        <f t="shared" si="663"/>
        <v/>
      </c>
    </row>
    <row r="7051" spans="1:30" x14ac:dyDescent="0.25">
      <c r="A7051" s="64"/>
      <c r="B7051" s="64"/>
      <c r="C7051" s="66"/>
      <c r="D7051" s="67"/>
      <c r="E7051" s="64"/>
      <c r="F7051" s="64"/>
      <c r="G7051" s="37" t="str">
        <f>IF(E7051="","",IF(OR(E7051="Project Management",E7051="Project Support",E7051="Sprint Management",E7051="Sprint Support"),"NA",ROUND((((VLOOKUP(AD7051,[2]Formula!V:X,3,0)))-SUMIF(AD:AD,AD7051,H:H)),2)))</f>
        <v/>
      </c>
      <c r="H7051" s="71"/>
      <c r="I7051" s="72"/>
      <c r="J7051" s="72"/>
      <c r="K7051" s="38" t="str">
        <f>IF(E7051="","",IF(OR(E7051="Project Management",E7051="Project Support",E7051="Sprint Management",E7051="Sprint Support"),"NA",(((SUMIF(AD:AD,AD7051,H:H)/VLOOKUP(AD7051,[2]Formula!V:X,3,0))*VLOOKUP(AD7051,[2]Formula!V:X,2,0))*H7051)/SUMIF(AD:AD,AD7051,H:H)))</f>
        <v/>
      </c>
      <c r="L7051" s="38" t="str">
        <f t="shared" si="661"/>
        <v/>
      </c>
      <c r="M7051" s="38" t="str">
        <f t="shared" si="662"/>
        <v/>
      </c>
      <c r="N7051" s="38" t="str">
        <f t="shared" si="664"/>
        <v/>
      </c>
      <c r="O7051" s="38" t="str">
        <f t="shared" si="660"/>
        <v/>
      </c>
      <c r="P7051" s="39" t="str">
        <f t="shared" si="665"/>
        <v/>
      </c>
      <c r="AC7051" s="42" t="str">
        <f>IF(B7051="","",VLOOKUP(B7051,[2]Formula!B:C,2,0))</f>
        <v/>
      </c>
      <c r="AD7051" s="43" t="str">
        <f t="shared" si="663"/>
        <v/>
      </c>
    </row>
    <row r="7052" spans="1:30" x14ac:dyDescent="0.25">
      <c r="A7052" s="64"/>
      <c r="B7052" s="64"/>
      <c r="C7052" s="66"/>
      <c r="D7052" s="67"/>
      <c r="E7052" s="64"/>
      <c r="F7052" s="64"/>
      <c r="G7052" s="37" t="str">
        <f>IF(E7052="","",IF(OR(E7052="Project Management",E7052="Project Support",E7052="Sprint Management",E7052="Sprint Support"),"NA",ROUND((((VLOOKUP(AD7052,[2]Formula!V:X,3,0)))-SUMIF(AD:AD,AD7052,H:H)),2)))</f>
        <v/>
      </c>
      <c r="H7052" s="71"/>
      <c r="I7052" s="72"/>
      <c r="J7052" s="72"/>
      <c r="K7052" s="38" t="str">
        <f>IF(E7052="","",IF(OR(E7052="Project Management",E7052="Project Support",E7052="Sprint Management",E7052="Sprint Support"),"NA",(((SUMIF(AD:AD,AD7052,H:H)/VLOOKUP(AD7052,[2]Formula!V:X,3,0))*VLOOKUP(AD7052,[2]Formula!V:X,2,0))*H7052)/SUMIF(AD:AD,AD7052,H:H)))</f>
        <v/>
      </c>
      <c r="L7052" s="38" t="str">
        <f t="shared" si="661"/>
        <v/>
      </c>
      <c r="M7052" s="38" t="str">
        <f t="shared" si="662"/>
        <v/>
      </c>
      <c r="N7052" s="38" t="str">
        <f t="shared" si="664"/>
        <v/>
      </c>
      <c r="O7052" s="38" t="str">
        <f t="shared" si="660"/>
        <v/>
      </c>
      <c r="P7052" s="39" t="str">
        <f t="shared" si="665"/>
        <v/>
      </c>
      <c r="AC7052" s="42" t="str">
        <f>IF(B7052="","",VLOOKUP(B7052,[2]Formula!B:C,2,0))</f>
        <v/>
      </c>
      <c r="AD7052" s="43" t="str">
        <f t="shared" si="663"/>
        <v/>
      </c>
    </row>
    <row r="7053" spans="1:30" x14ac:dyDescent="0.25">
      <c r="A7053" s="64"/>
      <c r="B7053" s="64"/>
      <c r="C7053" s="66"/>
      <c r="D7053" s="67"/>
      <c r="E7053" s="64"/>
      <c r="F7053" s="64"/>
      <c r="G7053" s="37" t="str">
        <f>IF(E7053="","",IF(OR(E7053="Project Management",E7053="Project Support",E7053="Sprint Management",E7053="Sprint Support"),"NA",ROUND((((VLOOKUP(AD7053,[2]Formula!V:X,3,0)))-SUMIF(AD:AD,AD7053,H:H)),2)))</f>
        <v/>
      </c>
      <c r="H7053" s="71"/>
      <c r="I7053" s="72"/>
      <c r="J7053" s="72"/>
      <c r="K7053" s="38" t="str">
        <f>IF(E7053="","",IF(OR(E7053="Project Management",E7053="Project Support",E7053="Sprint Management",E7053="Sprint Support"),"NA",(((SUMIF(AD:AD,AD7053,H:H)/VLOOKUP(AD7053,[2]Formula!V:X,3,0))*VLOOKUP(AD7053,[2]Formula!V:X,2,0))*H7053)/SUMIF(AD:AD,AD7053,H:H)))</f>
        <v/>
      </c>
      <c r="L7053" s="38" t="str">
        <f t="shared" si="661"/>
        <v/>
      </c>
      <c r="M7053" s="38" t="str">
        <f t="shared" si="662"/>
        <v/>
      </c>
      <c r="N7053" s="38" t="str">
        <f t="shared" si="664"/>
        <v/>
      </c>
      <c r="O7053" s="38" t="str">
        <f t="shared" si="660"/>
        <v/>
      </c>
      <c r="P7053" s="39" t="str">
        <f t="shared" si="665"/>
        <v/>
      </c>
      <c r="AC7053" s="42" t="str">
        <f>IF(B7053="","",VLOOKUP(B7053,[2]Formula!B:C,2,0))</f>
        <v/>
      </c>
      <c r="AD7053" s="43" t="str">
        <f t="shared" si="663"/>
        <v/>
      </c>
    </row>
    <row r="7054" spans="1:30" x14ac:dyDescent="0.25">
      <c r="A7054" s="64"/>
      <c r="B7054" s="64"/>
      <c r="C7054" s="66"/>
      <c r="D7054" s="67"/>
      <c r="E7054" s="64"/>
      <c r="F7054" s="64"/>
      <c r="G7054" s="37" t="str">
        <f>IF(E7054="","",IF(OR(E7054="Project Management",E7054="Project Support",E7054="Sprint Management",E7054="Sprint Support"),"NA",ROUND((((VLOOKUP(AD7054,[2]Formula!V:X,3,0)))-SUMIF(AD:AD,AD7054,H:H)),2)))</f>
        <v/>
      </c>
      <c r="H7054" s="71"/>
      <c r="I7054" s="72"/>
      <c r="J7054" s="72"/>
      <c r="K7054" s="38" t="str">
        <f>IF(E7054="","",IF(OR(E7054="Project Management",E7054="Project Support",E7054="Sprint Management",E7054="Sprint Support"),"NA",(((SUMIF(AD:AD,AD7054,H:H)/VLOOKUP(AD7054,[2]Formula!V:X,3,0))*VLOOKUP(AD7054,[2]Formula!V:X,2,0))*H7054)/SUMIF(AD:AD,AD7054,H:H)))</f>
        <v/>
      </c>
      <c r="L7054" s="38" t="str">
        <f t="shared" si="661"/>
        <v/>
      </c>
      <c r="M7054" s="38" t="str">
        <f t="shared" si="662"/>
        <v/>
      </c>
      <c r="N7054" s="38" t="str">
        <f t="shared" si="664"/>
        <v/>
      </c>
      <c r="O7054" s="38" t="str">
        <f t="shared" si="660"/>
        <v/>
      </c>
      <c r="P7054" s="39" t="str">
        <f t="shared" si="665"/>
        <v/>
      </c>
      <c r="AC7054" s="42" t="str">
        <f>IF(B7054="","",VLOOKUP(B7054,[2]Formula!B:C,2,0))</f>
        <v/>
      </c>
      <c r="AD7054" s="43" t="str">
        <f t="shared" si="663"/>
        <v/>
      </c>
    </row>
    <row r="7055" spans="1:30" x14ac:dyDescent="0.25">
      <c r="A7055" s="64"/>
      <c r="B7055" s="64"/>
      <c r="C7055" s="66"/>
      <c r="D7055" s="67"/>
      <c r="E7055" s="64"/>
      <c r="F7055" s="64"/>
      <c r="G7055" s="37" t="str">
        <f>IF(E7055="","",IF(OR(E7055="Project Management",E7055="Project Support",E7055="Sprint Management",E7055="Sprint Support"),"NA",ROUND((((VLOOKUP(AD7055,[2]Formula!V:X,3,0)))-SUMIF(AD:AD,AD7055,H:H)),2)))</f>
        <v/>
      </c>
      <c r="H7055" s="71"/>
      <c r="I7055" s="72"/>
      <c r="J7055" s="72"/>
      <c r="K7055" s="38" t="str">
        <f>IF(E7055="","",IF(OR(E7055="Project Management",E7055="Project Support",E7055="Sprint Management",E7055="Sprint Support"),"NA",(((SUMIF(AD:AD,AD7055,H:H)/VLOOKUP(AD7055,[2]Formula!V:X,3,0))*VLOOKUP(AD7055,[2]Formula!V:X,2,0))*H7055)/SUMIF(AD:AD,AD7055,H:H)))</f>
        <v/>
      </c>
      <c r="L7055" s="38" t="str">
        <f t="shared" si="661"/>
        <v/>
      </c>
      <c r="M7055" s="38" t="str">
        <f t="shared" si="662"/>
        <v/>
      </c>
      <c r="N7055" s="38" t="str">
        <f t="shared" si="664"/>
        <v/>
      </c>
      <c r="O7055" s="38" t="str">
        <f t="shared" si="660"/>
        <v/>
      </c>
      <c r="P7055" s="39" t="str">
        <f t="shared" si="665"/>
        <v/>
      </c>
      <c r="AC7055" s="42" t="str">
        <f>IF(B7055="","",VLOOKUP(B7055,[2]Formula!B:C,2,0))</f>
        <v/>
      </c>
      <c r="AD7055" s="43" t="str">
        <f t="shared" si="663"/>
        <v/>
      </c>
    </row>
    <row r="7056" spans="1:30" x14ac:dyDescent="0.25">
      <c r="A7056" s="64"/>
      <c r="B7056" s="64"/>
      <c r="C7056" s="66"/>
      <c r="D7056" s="67"/>
      <c r="E7056" s="64"/>
      <c r="F7056" s="64"/>
      <c r="G7056" s="37" t="str">
        <f>IF(E7056="","",IF(OR(E7056="Project Management",E7056="Project Support",E7056="Sprint Management",E7056="Sprint Support"),"NA",ROUND((((VLOOKUP(AD7056,[2]Formula!V:X,3,0)))-SUMIF(AD:AD,AD7056,H:H)),2)))</f>
        <v/>
      </c>
      <c r="H7056" s="71"/>
      <c r="I7056" s="72"/>
      <c r="J7056" s="72"/>
      <c r="K7056" s="38" t="str">
        <f>IF(E7056="","",IF(OR(E7056="Project Management",E7056="Project Support",E7056="Sprint Management",E7056="Sprint Support"),"NA",(((SUMIF(AD:AD,AD7056,H:H)/VLOOKUP(AD7056,[2]Formula!V:X,3,0))*VLOOKUP(AD7056,[2]Formula!V:X,2,0))*H7056)/SUMIF(AD:AD,AD7056,H:H)))</f>
        <v/>
      </c>
      <c r="L7056" s="38" t="str">
        <f t="shared" si="661"/>
        <v/>
      </c>
      <c r="M7056" s="38" t="str">
        <f t="shared" si="662"/>
        <v/>
      </c>
      <c r="N7056" s="38" t="str">
        <f t="shared" si="664"/>
        <v/>
      </c>
      <c r="O7056" s="38" t="str">
        <f t="shared" si="660"/>
        <v/>
      </c>
      <c r="P7056" s="39" t="str">
        <f t="shared" si="665"/>
        <v/>
      </c>
      <c r="AC7056" s="42" t="str">
        <f>IF(B7056="","",VLOOKUP(B7056,[2]Formula!B:C,2,0))</f>
        <v/>
      </c>
      <c r="AD7056" s="43" t="str">
        <f t="shared" si="663"/>
        <v/>
      </c>
    </row>
    <row r="7057" spans="1:30" x14ac:dyDescent="0.25">
      <c r="A7057" s="64"/>
      <c r="B7057" s="64"/>
      <c r="C7057" s="66"/>
      <c r="D7057" s="67"/>
      <c r="E7057" s="64"/>
      <c r="F7057" s="64"/>
      <c r="G7057" s="37" t="str">
        <f>IF(E7057="","",IF(OR(E7057="Project Management",E7057="Project Support",E7057="Sprint Management",E7057="Sprint Support"),"NA",ROUND((((VLOOKUP(AD7057,[2]Formula!V:X,3,0)))-SUMIF(AD:AD,AD7057,H:H)),2)))</f>
        <v/>
      </c>
      <c r="H7057" s="71"/>
      <c r="I7057" s="72"/>
      <c r="J7057" s="72"/>
      <c r="K7057" s="38" t="str">
        <f>IF(E7057="","",IF(OR(E7057="Project Management",E7057="Project Support",E7057="Sprint Management",E7057="Sprint Support"),"NA",(((SUMIF(AD:AD,AD7057,H:H)/VLOOKUP(AD7057,[2]Formula!V:X,3,0))*VLOOKUP(AD7057,[2]Formula!V:X,2,0))*H7057)/SUMIF(AD:AD,AD7057,H:H)))</f>
        <v/>
      </c>
      <c r="L7057" s="38" t="str">
        <f t="shared" si="661"/>
        <v/>
      </c>
      <c r="M7057" s="38" t="str">
        <f t="shared" si="662"/>
        <v/>
      </c>
      <c r="N7057" s="38" t="str">
        <f t="shared" si="664"/>
        <v/>
      </c>
      <c r="O7057" s="38" t="str">
        <f t="shared" si="660"/>
        <v/>
      </c>
      <c r="P7057" s="39" t="str">
        <f t="shared" si="665"/>
        <v/>
      </c>
      <c r="AC7057" s="42" t="str">
        <f>IF(B7057="","",VLOOKUP(B7057,[2]Formula!B:C,2,0))</f>
        <v/>
      </c>
      <c r="AD7057" s="43" t="str">
        <f t="shared" si="663"/>
        <v/>
      </c>
    </row>
    <row r="7058" spans="1:30" x14ac:dyDescent="0.25">
      <c r="A7058" s="64"/>
      <c r="B7058" s="64"/>
      <c r="C7058" s="66"/>
      <c r="D7058" s="67"/>
      <c r="E7058" s="64"/>
      <c r="F7058" s="64"/>
      <c r="G7058" s="37" t="str">
        <f>IF(E7058="","",IF(OR(E7058="Project Management",E7058="Project Support",E7058="Sprint Management",E7058="Sprint Support"),"NA",ROUND((((VLOOKUP(AD7058,[2]Formula!V:X,3,0)))-SUMIF(AD:AD,AD7058,H:H)),2)))</f>
        <v/>
      </c>
      <c r="H7058" s="71"/>
      <c r="I7058" s="72"/>
      <c r="J7058" s="72"/>
      <c r="K7058" s="38" t="str">
        <f>IF(E7058="","",IF(OR(E7058="Project Management",E7058="Project Support",E7058="Sprint Management",E7058="Sprint Support"),"NA",(((SUMIF(AD:AD,AD7058,H:H)/VLOOKUP(AD7058,[2]Formula!V:X,3,0))*VLOOKUP(AD7058,[2]Formula!V:X,2,0))*H7058)/SUMIF(AD:AD,AD7058,H:H)))</f>
        <v/>
      </c>
      <c r="L7058" s="38" t="str">
        <f t="shared" si="661"/>
        <v/>
      </c>
      <c r="M7058" s="38" t="str">
        <f t="shared" si="662"/>
        <v/>
      </c>
      <c r="N7058" s="38" t="str">
        <f t="shared" si="664"/>
        <v/>
      </c>
      <c r="O7058" s="38" t="str">
        <f t="shared" si="660"/>
        <v/>
      </c>
      <c r="P7058" s="39" t="str">
        <f t="shared" si="665"/>
        <v/>
      </c>
      <c r="AC7058" s="42" t="str">
        <f>IF(B7058="","",VLOOKUP(B7058,[2]Formula!B:C,2,0))</f>
        <v/>
      </c>
      <c r="AD7058" s="43" t="str">
        <f t="shared" si="663"/>
        <v/>
      </c>
    </row>
    <row r="7059" spans="1:30" x14ac:dyDescent="0.25">
      <c r="A7059" s="64"/>
      <c r="B7059" s="64"/>
      <c r="C7059" s="66"/>
      <c r="D7059" s="67"/>
      <c r="E7059" s="64"/>
      <c r="F7059" s="64"/>
      <c r="G7059" s="37" t="str">
        <f>IF(E7059="","",IF(OR(E7059="Project Management",E7059="Project Support",E7059="Sprint Management",E7059="Sprint Support"),"NA",ROUND((((VLOOKUP(AD7059,[2]Formula!V:X,3,0)))-SUMIF(AD:AD,AD7059,H:H)),2)))</f>
        <v/>
      </c>
      <c r="H7059" s="71"/>
      <c r="I7059" s="72"/>
      <c r="J7059" s="72"/>
      <c r="K7059" s="38" t="str">
        <f>IF(E7059="","",IF(OR(E7059="Project Management",E7059="Project Support",E7059="Sprint Management",E7059="Sprint Support"),"NA",(((SUMIF(AD:AD,AD7059,H:H)/VLOOKUP(AD7059,[2]Formula!V:X,3,0))*VLOOKUP(AD7059,[2]Formula!V:X,2,0))*H7059)/SUMIF(AD:AD,AD7059,H:H)))</f>
        <v/>
      </c>
      <c r="L7059" s="38" t="str">
        <f t="shared" si="661"/>
        <v/>
      </c>
      <c r="M7059" s="38" t="str">
        <f t="shared" si="662"/>
        <v/>
      </c>
      <c r="N7059" s="38" t="str">
        <f t="shared" si="664"/>
        <v/>
      </c>
      <c r="O7059" s="38" t="str">
        <f t="shared" si="660"/>
        <v/>
      </c>
      <c r="P7059" s="39" t="str">
        <f t="shared" si="665"/>
        <v/>
      </c>
      <c r="AC7059" s="42" t="str">
        <f>IF(B7059="","",VLOOKUP(B7059,[2]Formula!B:C,2,0))</f>
        <v/>
      </c>
      <c r="AD7059" s="43" t="str">
        <f t="shared" si="663"/>
        <v/>
      </c>
    </row>
    <row r="7060" spans="1:30" x14ac:dyDescent="0.25">
      <c r="A7060" s="64"/>
      <c r="B7060" s="64"/>
      <c r="C7060" s="66"/>
      <c r="D7060" s="67"/>
      <c r="E7060" s="64"/>
      <c r="F7060" s="64"/>
      <c r="G7060" s="37" t="str">
        <f>IF(E7060="","",IF(OR(E7060="Project Management",E7060="Project Support",E7060="Sprint Management",E7060="Sprint Support"),"NA",ROUND((((VLOOKUP(AD7060,[2]Formula!V:X,3,0)))-SUMIF(AD:AD,AD7060,H:H)),2)))</f>
        <v/>
      </c>
      <c r="H7060" s="71"/>
      <c r="I7060" s="72"/>
      <c r="J7060" s="72"/>
      <c r="K7060" s="38" t="str">
        <f>IF(E7060="","",IF(OR(E7060="Project Management",E7060="Project Support",E7060="Sprint Management",E7060="Sprint Support"),"NA",(((SUMIF(AD:AD,AD7060,H:H)/VLOOKUP(AD7060,[2]Formula!V:X,3,0))*VLOOKUP(AD7060,[2]Formula!V:X,2,0))*H7060)/SUMIF(AD:AD,AD7060,H:H)))</f>
        <v/>
      </c>
      <c r="L7060" s="38" t="str">
        <f t="shared" si="661"/>
        <v/>
      </c>
      <c r="M7060" s="38" t="str">
        <f t="shared" si="662"/>
        <v/>
      </c>
      <c r="N7060" s="38" t="str">
        <f t="shared" si="664"/>
        <v/>
      </c>
      <c r="O7060" s="38" t="str">
        <f t="shared" si="660"/>
        <v/>
      </c>
      <c r="P7060" s="39" t="str">
        <f t="shared" si="665"/>
        <v/>
      </c>
      <c r="AC7060" s="42" t="str">
        <f>IF(B7060="","",VLOOKUP(B7060,[2]Formula!B:C,2,0))</f>
        <v/>
      </c>
      <c r="AD7060" s="43" t="str">
        <f t="shared" si="663"/>
        <v/>
      </c>
    </row>
    <row r="7061" spans="1:30" x14ac:dyDescent="0.25">
      <c r="A7061" s="64"/>
      <c r="B7061" s="64"/>
      <c r="C7061" s="66"/>
      <c r="D7061" s="67"/>
      <c r="E7061" s="64"/>
      <c r="F7061" s="64"/>
      <c r="G7061" s="37" t="str">
        <f>IF(E7061="","",IF(OR(E7061="Project Management",E7061="Project Support",E7061="Sprint Management",E7061="Sprint Support"),"NA",ROUND((((VLOOKUP(AD7061,[2]Formula!V:X,3,0)))-SUMIF(AD:AD,AD7061,H:H)),2)))</f>
        <v/>
      </c>
      <c r="H7061" s="71"/>
      <c r="I7061" s="72"/>
      <c r="J7061" s="72"/>
      <c r="K7061" s="38" t="str">
        <f>IF(E7061="","",IF(OR(E7061="Project Management",E7061="Project Support",E7061="Sprint Management",E7061="Sprint Support"),"NA",(((SUMIF(AD:AD,AD7061,H:H)/VLOOKUP(AD7061,[2]Formula!V:X,3,0))*VLOOKUP(AD7061,[2]Formula!V:X,2,0))*H7061)/SUMIF(AD:AD,AD7061,H:H)))</f>
        <v/>
      </c>
      <c r="L7061" s="38" t="str">
        <f t="shared" si="661"/>
        <v/>
      </c>
      <c r="M7061" s="38" t="str">
        <f t="shared" si="662"/>
        <v/>
      </c>
      <c r="N7061" s="38" t="str">
        <f t="shared" si="664"/>
        <v/>
      </c>
      <c r="O7061" s="38" t="str">
        <f t="shared" si="660"/>
        <v/>
      </c>
      <c r="P7061" s="39" t="str">
        <f t="shared" si="665"/>
        <v/>
      </c>
      <c r="AC7061" s="42" t="str">
        <f>IF(B7061="","",VLOOKUP(B7061,[2]Formula!B:C,2,0))</f>
        <v/>
      </c>
      <c r="AD7061" s="43" t="str">
        <f t="shared" si="663"/>
        <v/>
      </c>
    </row>
    <row r="7062" spans="1:30" x14ac:dyDescent="0.25">
      <c r="A7062" s="64"/>
      <c r="B7062" s="64"/>
      <c r="C7062" s="66"/>
      <c r="D7062" s="67"/>
      <c r="E7062" s="64"/>
      <c r="F7062" s="64"/>
      <c r="G7062" s="37" t="str">
        <f>IF(E7062="","",IF(OR(E7062="Project Management",E7062="Project Support",E7062="Sprint Management",E7062="Sprint Support"),"NA",ROUND((((VLOOKUP(AD7062,[2]Formula!V:X,3,0)))-SUMIF(AD:AD,AD7062,H:H)),2)))</f>
        <v/>
      </c>
      <c r="H7062" s="71"/>
      <c r="I7062" s="72"/>
      <c r="J7062" s="72"/>
      <c r="K7062" s="38" t="str">
        <f>IF(E7062="","",IF(OR(E7062="Project Management",E7062="Project Support",E7062="Sprint Management",E7062="Sprint Support"),"NA",(((SUMIF(AD:AD,AD7062,H:H)/VLOOKUP(AD7062,[2]Formula!V:X,3,0))*VLOOKUP(AD7062,[2]Formula!V:X,2,0))*H7062)/SUMIF(AD:AD,AD7062,H:H)))</f>
        <v/>
      </c>
      <c r="L7062" s="38" t="str">
        <f t="shared" si="661"/>
        <v/>
      </c>
      <c r="M7062" s="38" t="str">
        <f t="shared" si="662"/>
        <v/>
      </c>
      <c r="N7062" s="38" t="str">
        <f t="shared" si="664"/>
        <v/>
      </c>
      <c r="O7062" s="38" t="str">
        <f t="shared" si="660"/>
        <v/>
      </c>
      <c r="P7062" s="39" t="str">
        <f t="shared" si="665"/>
        <v/>
      </c>
      <c r="AC7062" s="42" t="str">
        <f>IF(B7062="","",VLOOKUP(B7062,[2]Formula!B:C,2,0))</f>
        <v/>
      </c>
      <c r="AD7062" s="43" t="str">
        <f t="shared" si="663"/>
        <v/>
      </c>
    </row>
    <row r="7063" spans="1:30" x14ac:dyDescent="0.25">
      <c r="A7063" s="64"/>
      <c r="B7063" s="64"/>
      <c r="C7063" s="66"/>
      <c r="D7063" s="67"/>
      <c r="E7063" s="64"/>
      <c r="F7063" s="64"/>
      <c r="G7063" s="37" t="str">
        <f>IF(E7063="","",IF(OR(E7063="Project Management",E7063="Project Support",E7063="Sprint Management",E7063="Sprint Support"),"NA",ROUND((((VLOOKUP(AD7063,[2]Formula!V:X,3,0)))-SUMIF(AD:AD,AD7063,H:H)),2)))</f>
        <v/>
      </c>
      <c r="H7063" s="71"/>
      <c r="I7063" s="72"/>
      <c r="J7063" s="72"/>
      <c r="K7063" s="38" t="str">
        <f>IF(E7063="","",IF(OR(E7063="Project Management",E7063="Project Support",E7063="Sprint Management",E7063="Sprint Support"),"NA",(((SUMIF(AD:AD,AD7063,H:H)/VLOOKUP(AD7063,[2]Formula!V:X,3,0))*VLOOKUP(AD7063,[2]Formula!V:X,2,0))*H7063)/SUMIF(AD:AD,AD7063,H:H)))</f>
        <v/>
      </c>
      <c r="L7063" s="38" t="str">
        <f t="shared" si="661"/>
        <v/>
      </c>
      <c r="M7063" s="38" t="str">
        <f t="shared" si="662"/>
        <v/>
      </c>
      <c r="N7063" s="38" t="str">
        <f t="shared" si="664"/>
        <v/>
      </c>
      <c r="O7063" s="38" t="str">
        <f t="shared" si="660"/>
        <v/>
      </c>
      <c r="P7063" s="39" t="str">
        <f t="shared" si="665"/>
        <v/>
      </c>
      <c r="AC7063" s="42" t="str">
        <f>IF(B7063="","",VLOOKUP(B7063,[2]Formula!B:C,2,0))</f>
        <v/>
      </c>
      <c r="AD7063" s="43" t="str">
        <f t="shared" si="663"/>
        <v/>
      </c>
    </row>
    <row r="7064" spans="1:30" x14ac:dyDescent="0.25">
      <c r="A7064" s="64"/>
      <c r="B7064" s="64"/>
      <c r="C7064" s="66"/>
      <c r="D7064" s="67"/>
      <c r="E7064" s="64"/>
      <c r="F7064" s="64"/>
      <c r="G7064" s="37" t="str">
        <f>IF(E7064="","",IF(OR(E7064="Project Management",E7064="Project Support",E7064="Sprint Management",E7064="Sprint Support"),"NA",ROUND((((VLOOKUP(AD7064,[2]Formula!V:X,3,0)))-SUMIF(AD:AD,AD7064,H:H)),2)))</f>
        <v/>
      </c>
      <c r="H7064" s="71"/>
      <c r="I7064" s="72"/>
      <c r="J7064" s="72"/>
      <c r="K7064" s="38" t="str">
        <f>IF(E7064="","",IF(OR(E7064="Project Management",E7064="Project Support",E7064="Sprint Management",E7064="Sprint Support"),"NA",(((SUMIF(AD:AD,AD7064,H:H)/VLOOKUP(AD7064,[2]Formula!V:X,3,0))*VLOOKUP(AD7064,[2]Formula!V:X,2,0))*H7064)/SUMIF(AD:AD,AD7064,H:H)))</f>
        <v/>
      </c>
      <c r="L7064" s="38" t="str">
        <f t="shared" si="661"/>
        <v/>
      </c>
      <c r="M7064" s="38" t="str">
        <f t="shared" si="662"/>
        <v/>
      </c>
      <c r="N7064" s="38" t="str">
        <f t="shared" si="664"/>
        <v/>
      </c>
      <c r="O7064" s="38" t="str">
        <f t="shared" si="660"/>
        <v/>
      </c>
      <c r="P7064" s="39" t="str">
        <f t="shared" si="665"/>
        <v/>
      </c>
      <c r="AC7064" s="42" t="str">
        <f>IF(B7064="","",VLOOKUP(B7064,[2]Formula!B:C,2,0))</f>
        <v/>
      </c>
      <c r="AD7064" s="43" t="str">
        <f t="shared" si="663"/>
        <v/>
      </c>
    </row>
    <row r="7065" spans="1:30" x14ac:dyDescent="0.25">
      <c r="A7065" s="64"/>
      <c r="B7065" s="64"/>
      <c r="C7065" s="66"/>
      <c r="D7065" s="67"/>
      <c r="E7065" s="64"/>
      <c r="F7065" s="64"/>
      <c r="G7065" s="37" t="str">
        <f>IF(E7065="","",IF(OR(E7065="Project Management",E7065="Project Support",E7065="Sprint Management",E7065="Sprint Support"),"NA",ROUND((((VLOOKUP(AD7065,[2]Formula!V:X,3,0)))-SUMIF(AD:AD,AD7065,H:H)),2)))</f>
        <v/>
      </c>
      <c r="H7065" s="71"/>
      <c r="I7065" s="72"/>
      <c r="J7065" s="72"/>
      <c r="K7065" s="38" t="str">
        <f>IF(E7065="","",IF(OR(E7065="Project Management",E7065="Project Support",E7065="Sprint Management",E7065="Sprint Support"),"NA",(((SUMIF(AD:AD,AD7065,H:H)/VLOOKUP(AD7065,[2]Formula!V:X,3,0))*VLOOKUP(AD7065,[2]Formula!V:X,2,0))*H7065)/SUMIF(AD:AD,AD7065,H:H)))</f>
        <v/>
      </c>
      <c r="L7065" s="38" t="str">
        <f t="shared" si="661"/>
        <v/>
      </c>
      <c r="M7065" s="38" t="str">
        <f t="shared" si="662"/>
        <v/>
      </c>
      <c r="N7065" s="38" t="str">
        <f t="shared" si="664"/>
        <v/>
      </c>
      <c r="O7065" s="38" t="str">
        <f t="shared" si="660"/>
        <v/>
      </c>
      <c r="P7065" s="39" t="str">
        <f t="shared" si="665"/>
        <v/>
      </c>
      <c r="AC7065" s="42" t="str">
        <f>IF(B7065="","",VLOOKUP(B7065,[2]Formula!B:C,2,0))</f>
        <v/>
      </c>
      <c r="AD7065" s="43" t="str">
        <f t="shared" si="663"/>
        <v/>
      </c>
    </row>
    <row r="7066" spans="1:30" x14ac:dyDescent="0.25">
      <c r="A7066" s="64"/>
      <c r="B7066" s="64"/>
      <c r="C7066" s="66"/>
      <c r="D7066" s="67"/>
      <c r="E7066" s="64"/>
      <c r="F7066" s="64"/>
      <c r="G7066" s="37" t="str">
        <f>IF(E7066="","",IF(OR(E7066="Project Management",E7066="Project Support",E7066="Sprint Management",E7066="Sprint Support"),"NA",ROUND((((VLOOKUP(AD7066,[2]Formula!V:X,3,0)))-SUMIF(AD:AD,AD7066,H:H)),2)))</f>
        <v/>
      </c>
      <c r="H7066" s="71"/>
      <c r="I7066" s="72"/>
      <c r="J7066" s="72"/>
      <c r="K7066" s="38" t="str">
        <f>IF(E7066="","",IF(OR(E7066="Project Management",E7066="Project Support",E7066="Sprint Management",E7066="Sprint Support"),"NA",(((SUMIF(AD:AD,AD7066,H:H)/VLOOKUP(AD7066,[2]Formula!V:X,3,0))*VLOOKUP(AD7066,[2]Formula!V:X,2,0))*H7066)/SUMIF(AD:AD,AD7066,H:H)))</f>
        <v/>
      </c>
      <c r="L7066" s="38" t="str">
        <f t="shared" si="661"/>
        <v/>
      </c>
      <c r="M7066" s="38" t="str">
        <f t="shared" si="662"/>
        <v/>
      </c>
      <c r="N7066" s="38" t="str">
        <f t="shared" si="664"/>
        <v/>
      </c>
      <c r="O7066" s="38" t="str">
        <f t="shared" si="660"/>
        <v/>
      </c>
      <c r="P7066" s="39" t="str">
        <f t="shared" si="665"/>
        <v/>
      </c>
      <c r="AC7066" s="42" t="str">
        <f>IF(B7066="","",VLOOKUP(B7066,[2]Formula!B:C,2,0))</f>
        <v/>
      </c>
      <c r="AD7066" s="43" t="str">
        <f t="shared" si="663"/>
        <v/>
      </c>
    </row>
    <row r="7067" spans="1:30" x14ac:dyDescent="0.25">
      <c r="A7067" s="64"/>
      <c r="B7067" s="64"/>
      <c r="C7067" s="66"/>
      <c r="D7067" s="67"/>
      <c r="E7067" s="64"/>
      <c r="F7067" s="64"/>
      <c r="G7067" s="37" t="str">
        <f>IF(E7067="","",IF(OR(E7067="Project Management",E7067="Project Support",E7067="Sprint Management",E7067="Sprint Support"),"NA",ROUND((((VLOOKUP(AD7067,[2]Formula!V:X,3,0)))-SUMIF(AD:AD,AD7067,H:H)),2)))</f>
        <v/>
      </c>
      <c r="H7067" s="71"/>
      <c r="I7067" s="72"/>
      <c r="J7067" s="72"/>
      <c r="K7067" s="38" t="str">
        <f>IF(E7067="","",IF(OR(E7067="Project Management",E7067="Project Support",E7067="Sprint Management",E7067="Sprint Support"),"NA",(((SUMIF(AD:AD,AD7067,H:H)/VLOOKUP(AD7067,[2]Formula!V:X,3,0))*VLOOKUP(AD7067,[2]Formula!V:X,2,0))*H7067)/SUMIF(AD:AD,AD7067,H:H)))</f>
        <v/>
      </c>
      <c r="L7067" s="38" t="str">
        <f t="shared" si="661"/>
        <v/>
      </c>
      <c r="M7067" s="38" t="str">
        <f t="shared" si="662"/>
        <v/>
      </c>
      <c r="N7067" s="38" t="str">
        <f t="shared" si="664"/>
        <v/>
      </c>
      <c r="O7067" s="38" t="str">
        <f t="shared" si="660"/>
        <v/>
      </c>
      <c r="P7067" s="39" t="str">
        <f t="shared" si="665"/>
        <v/>
      </c>
      <c r="AC7067" s="42" t="str">
        <f>IF(B7067="","",VLOOKUP(B7067,[2]Formula!B:C,2,0))</f>
        <v/>
      </c>
      <c r="AD7067" s="43" t="str">
        <f t="shared" si="663"/>
        <v/>
      </c>
    </row>
    <row r="7068" spans="1:30" x14ac:dyDescent="0.25">
      <c r="A7068" s="64"/>
      <c r="B7068" s="64"/>
      <c r="C7068" s="66"/>
      <c r="D7068" s="67"/>
      <c r="E7068" s="64"/>
      <c r="F7068" s="64"/>
      <c r="G7068" s="37" t="str">
        <f>IF(E7068="","",IF(OR(E7068="Project Management",E7068="Project Support",E7068="Sprint Management",E7068="Sprint Support"),"NA",ROUND((((VLOOKUP(AD7068,[2]Formula!V:X,3,0)))-SUMIF(AD:AD,AD7068,H:H)),2)))</f>
        <v/>
      </c>
      <c r="H7068" s="71"/>
      <c r="I7068" s="72"/>
      <c r="J7068" s="72"/>
      <c r="K7068" s="38" t="str">
        <f>IF(E7068="","",IF(OR(E7068="Project Management",E7068="Project Support",E7068="Sprint Management",E7068="Sprint Support"),"NA",(((SUMIF(AD:AD,AD7068,H:H)/VLOOKUP(AD7068,[2]Formula!V:X,3,0))*VLOOKUP(AD7068,[2]Formula!V:X,2,0))*H7068)/SUMIF(AD:AD,AD7068,H:H)))</f>
        <v/>
      </c>
      <c r="L7068" s="38" t="str">
        <f t="shared" si="661"/>
        <v/>
      </c>
      <c r="M7068" s="38" t="str">
        <f t="shared" si="662"/>
        <v/>
      </c>
      <c r="N7068" s="38" t="str">
        <f t="shared" si="664"/>
        <v/>
      </c>
      <c r="O7068" s="38" t="str">
        <f t="shared" si="660"/>
        <v/>
      </c>
      <c r="P7068" s="39" t="str">
        <f t="shared" si="665"/>
        <v/>
      </c>
      <c r="AC7068" s="42" t="str">
        <f>IF(B7068="","",VLOOKUP(B7068,[2]Formula!B:C,2,0))</f>
        <v/>
      </c>
      <c r="AD7068" s="43" t="str">
        <f t="shared" si="663"/>
        <v/>
      </c>
    </row>
    <row r="7069" spans="1:30" x14ac:dyDescent="0.25">
      <c r="A7069" s="64"/>
      <c r="B7069" s="64"/>
      <c r="C7069" s="66"/>
      <c r="D7069" s="67"/>
      <c r="E7069" s="64"/>
      <c r="F7069" s="64"/>
      <c r="G7069" s="37" t="str">
        <f>IF(E7069="","",IF(OR(E7069="Project Management",E7069="Project Support",E7069="Sprint Management",E7069="Sprint Support"),"NA",ROUND((((VLOOKUP(AD7069,[2]Formula!V:X,3,0)))-SUMIF(AD:AD,AD7069,H:H)),2)))</f>
        <v/>
      </c>
      <c r="H7069" s="71"/>
      <c r="I7069" s="72"/>
      <c r="J7069" s="72"/>
      <c r="K7069" s="38" t="str">
        <f>IF(E7069="","",IF(OR(E7069="Project Management",E7069="Project Support",E7069="Sprint Management",E7069="Sprint Support"),"NA",(((SUMIF(AD:AD,AD7069,H:H)/VLOOKUP(AD7069,[2]Formula!V:X,3,0))*VLOOKUP(AD7069,[2]Formula!V:X,2,0))*H7069)/SUMIF(AD:AD,AD7069,H:H)))</f>
        <v/>
      </c>
      <c r="L7069" s="38" t="str">
        <f t="shared" si="661"/>
        <v/>
      </c>
      <c r="M7069" s="38" t="str">
        <f t="shared" si="662"/>
        <v/>
      </c>
      <c r="N7069" s="38" t="str">
        <f t="shared" si="664"/>
        <v/>
      </c>
      <c r="O7069" s="38" t="str">
        <f t="shared" si="660"/>
        <v/>
      </c>
      <c r="P7069" s="39" t="str">
        <f t="shared" si="665"/>
        <v/>
      </c>
      <c r="AC7069" s="42" t="str">
        <f>IF(B7069="","",VLOOKUP(B7069,[2]Formula!B:C,2,0))</f>
        <v/>
      </c>
      <c r="AD7069" s="43" t="str">
        <f t="shared" si="663"/>
        <v/>
      </c>
    </row>
    <row r="7070" spans="1:30" x14ac:dyDescent="0.25">
      <c r="A7070" s="64"/>
      <c r="B7070" s="64"/>
      <c r="C7070" s="66"/>
      <c r="D7070" s="67"/>
      <c r="E7070" s="64"/>
      <c r="F7070" s="64"/>
      <c r="G7070" s="37" t="str">
        <f>IF(E7070="","",IF(OR(E7070="Project Management",E7070="Project Support",E7070="Sprint Management",E7070="Sprint Support"),"NA",ROUND((((VLOOKUP(AD7070,[2]Formula!V:X,3,0)))-SUMIF(AD:AD,AD7070,H:H)),2)))</f>
        <v/>
      </c>
      <c r="H7070" s="71"/>
      <c r="I7070" s="72"/>
      <c r="J7070" s="72"/>
      <c r="K7070" s="38" t="str">
        <f>IF(E7070="","",IF(OR(E7070="Project Management",E7070="Project Support",E7070="Sprint Management",E7070="Sprint Support"),"NA",(((SUMIF(AD:AD,AD7070,H:H)/VLOOKUP(AD7070,[2]Formula!V:X,3,0))*VLOOKUP(AD7070,[2]Formula!V:X,2,0))*H7070)/SUMIF(AD:AD,AD7070,H:H)))</f>
        <v/>
      </c>
      <c r="L7070" s="38" t="str">
        <f t="shared" si="661"/>
        <v/>
      </c>
      <c r="M7070" s="38" t="str">
        <f t="shared" si="662"/>
        <v/>
      </c>
      <c r="N7070" s="38" t="str">
        <f t="shared" si="664"/>
        <v/>
      </c>
      <c r="O7070" s="38" t="str">
        <f t="shared" si="660"/>
        <v/>
      </c>
      <c r="P7070" s="39" t="str">
        <f t="shared" si="665"/>
        <v/>
      </c>
      <c r="AC7070" s="42" t="str">
        <f>IF(B7070="","",VLOOKUP(B7070,[2]Formula!B:C,2,0))</f>
        <v/>
      </c>
      <c r="AD7070" s="43" t="str">
        <f t="shared" si="663"/>
        <v/>
      </c>
    </row>
    <row r="7071" spans="1:30" x14ac:dyDescent="0.25">
      <c r="A7071" s="64"/>
      <c r="B7071" s="64"/>
      <c r="C7071" s="66"/>
      <c r="D7071" s="67"/>
      <c r="E7071" s="64"/>
      <c r="F7071" s="64"/>
      <c r="G7071" s="37" t="str">
        <f>IF(E7071="","",IF(OR(E7071="Project Management",E7071="Project Support",E7071="Sprint Management",E7071="Sprint Support"),"NA",ROUND((((VLOOKUP(AD7071,[2]Formula!V:X,3,0)))-SUMIF(AD:AD,AD7071,H:H)),2)))</f>
        <v/>
      </c>
      <c r="H7071" s="71"/>
      <c r="I7071" s="72"/>
      <c r="J7071" s="72"/>
      <c r="K7071" s="38" t="str">
        <f>IF(E7071="","",IF(OR(E7071="Project Management",E7071="Project Support",E7071="Sprint Management",E7071="Sprint Support"),"NA",(((SUMIF(AD:AD,AD7071,H:H)/VLOOKUP(AD7071,[2]Formula!V:X,3,0))*VLOOKUP(AD7071,[2]Formula!V:X,2,0))*H7071)/SUMIF(AD:AD,AD7071,H:H)))</f>
        <v/>
      </c>
      <c r="L7071" s="38" t="str">
        <f t="shared" si="661"/>
        <v/>
      </c>
      <c r="M7071" s="38" t="str">
        <f t="shared" si="662"/>
        <v/>
      </c>
      <c r="N7071" s="38" t="str">
        <f t="shared" si="664"/>
        <v/>
      </c>
      <c r="O7071" s="38" t="str">
        <f t="shared" si="660"/>
        <v/>
      </c>
      <c r="P7071" s="39" t="str">
        <f t="shared" si="665"/>
        <v/>
      </c>
      <c r="AC7071" s="42" t="str">
        <f>IF(B7071="","",VLOOKUP(B7071,[2]Formula!B:C,2,0))</f>
        <v/>
      </c>
      <c r="AD7071" s="43" t="str">
        <f t="shared" si="663"/>
        <v/>
      </c>
    </row>
    <row r="7072" spans="1:30" x14ac:dyDescent="0.25">
      <c r="A7072" s="64"/>
      <c r="B7072" s="64"/>
      <c r="C7072" s="66"/>
      <c r="D7072" s="67"/>
      <c r="E7072" s="64"/>
      <c r="F7072" s="64"/>
      <c r="G7072" s="37" t="str">
        <f>IF(E7072="","",IF(OR(E7072="Project Management",E7072="Project Support",E7072="Sprint Management",E7072="Sprint Support"),"NA",ROUND((((VLOOKUP(AD7072,[2]Formula!V:X,3,0)))-SUMIF(AD:AD,AD7072,H:H)),2)))</f>
        <v/>
      </c>
      <c r="H7072" s="71"/>
      <c r="I7072" s="72"/>
      <c r="J7072" s="72"/>
      <c r="K7072" s="38" t="str">
        <f>IF(E7072="","",IF(OR(E7072="Project Management",E7072="Project Support",E7072="Sprint Management",E7072="Sprint Support"),"NA",(((SUMIF(AD:AD,AD7072,H:H)/VLOOKUP(AD7072,[2]Formula!V:X,3,0))*VLOOKUP(AD7072,[2]Formula!V:X,2,0))*H7072)/SUMIF(AD:AD,AD7072,H:H)))</f>
        <v/>
      </c>
      <c r="L7072" s="38" t="str">
        <f t="shared" si="661"/>
        <v/>
      </c>
      <c r="M7072" s="38" t="str">
        <f t="shared" si="662"/>
        <v/>
      </c>
      <c r="N7072" s="38" t="str">
        <f t="shared" si="664"/>
        <v/>
      </c>
      <c r="O7072" s="38" t="str">
        <f t="shared" si="660"/>
        <v/>
      </c>
      <c r="P7072" s="39" t="str">
        <f t="shared" si="665"/>
        <v/>
      </c>
      <c r="AC7072" s="42" t="str">
        <f>IF(B7072="","",VLOOKUP(B7072,[2]Formula!B:C,2,0))</f>
        <v/>
      </c>
      <c r="AD7072" s="43" t="str">
        <f t="shared" si="663"/>
        <v/>
      </c>
    </row>
    <row r="7073" spans="1:30" x14ac:dyDescent="0.25">
      <c r="A7073" s="64"/>
      <c r="B7073" s="64"/>
      <c r="C7073" s="66"/>
      <c r="D7073" s="67"/>
      <c r="E7073" s="64"/>
      <c r="F7073" s="64"/>
      <c r="G7073" s="37" t="str">
        <f>IF(E7073="","",IF(OR(E7073="Project Management",E7073="Project Support",E7073="Sprint Management",E7073="Sprint Support"),"NA",ROUND((((VLOOKUP(AD7073,[2]Formula!V:X,3,0)))-SUMIF(AD:AD,AD7073,H:H)),2)))</f>
        <v/>
      </c>
      <c r="H7073" s="71"/>
      <c r="I7073" s="72"/>
      <c r="J7073" s="72"/>
      <c r="K7073" s="38" t="str">
        <f>IF(E7073="","",IF(OR(E7073="Project Management",E7073="Project Support",E7073="Sprint Management",E7073="Sprint Support"),"NA",(((SUMIF(AD:AD,AD7073,H:H)/VLOOKUP(AD7073,[2]Formula!V:X,3,0))*VLOOKUP(AD7073,[2]Formula!V:X,2,0))*H7073)/SUMIF(AD:AD,AD7073,H:H)))</f>
        <v/>
      </c>
      <c r="L7073" s="38" t="str">
        <f t="shared" si="661"/>
        <v/>
      </c>
      <c r="M7073" s="38" t="str">
        <f t="shared" si="662"/>
        <v/>
      </c>
      <c r="N7073" s="38" t="str">
        <f t="shared" si="664"/>
        <v/>
      </c>
      <c r="O7073" s="38" t="str">
        <f t="shared" si="660"/>
        <v/>
      </c>
      <c r="P7073" s="39" t="str">
        <f t="shared" si="665"/>
        <v/>
      </c>
      <c r="AC7073" s="42" t="str">
        <f>IF(B7073="","",VLOOKUP(B7073,[2]Formula!B:C,2,0))</f>
        <v/>
      </c>
      <c r="AD7073" s="43" t="str">
        <f t="shared" si="663"/>
        <v/>
      </c>
    </row>
    <row r="7074" spans="1:30" x14ac:dyDescent="0.25">
      <c r="A7074" s="64"/>
      <c r="B7074" s="64"/>
      <c r="C7074" s="66"/>
      <c r="D7074" s="67"/>
      <c r="E7074" s="64"/>
      <c r="F7074" s="64"/>
      <c r="G7074" s="37" t="str">
        <f>IF(E7074="","",IF(OR(E7074="Project Management",E7074="Project Support",E7074="Sprint Management",E7074="Sprint Support"),"NA",ROUND((((VLOOKUP(AD7074,[2]Formula!V:X,3,0)))-SUMIF(AD:AD,AD7074,H:H)),2)))</f>
        <v/>
      </c>
      <c r="H7074" s="71"/>
      <c r="I7074" s="72"/>
      <c r="J7074" s="72"/>
      <c r="K7074" s="38" t="str">
        <f>IF(E7074="","",IF(OR(E7074="Project Management",E7074="Project Support",E7074="Sprint Management",E7074="Sprint Support"),"NA",(((SUMIF(AD:AD,AD7074,H:H)/VLOOKUP(AD7074,[2]Formula!V:X,3,0))*VLOOKUP(AD7074,[2]Formula!V:X,2,0))*H7074)/SUMIF(AD:AD,AD7074,H:H)))</f>
        <v/>
      </c>
      <c r="L7074" s="38" t="str">
        <f t="shared" si="661"/>
        <v/>
      </c>
      <c r="M7074" s="38" t="str">
        <f t="shared" si="662"/>
        <v/>
      </c>
      <c r="N7074" s="38" t="str">
        <f t="shared" si="664"/>
        <v/>
      </c>
      <c r="O7074" s="38" t="str">
        <f t="shared" si="660"/>
        <v/>
      </c>
      <c r="P7074" s="39" t="str">
        <f t="shared" si="665"/>
        <v/>
      </c>
      <c r="AC7074" s="42" t="str">
        <f>IF(B7074="","",VLOOKUP(B7074,[2]Formula!B:C,2,0))</f>
        <v/>
      </c>
      <c r="AD7074" s="43" t="str">
        <f t="shared" si="663"/>
        <v/>
      </c>
    </row>
    <row r="7075" spans="1:30" x14ac:dyDescent="0.25">
      <c r="A7075" s="64"/>
      <c r="B7075" s="64"/>
      <c r="C7075" s="66"/>
      <c r="D7075" s="67"/>
      <c r="E7075" s="64"/>
      <c r="F7075" s="64"/>
      <c r="G7075" s="37" t="str">
        <f>IF(E7075="","",IF(OR(E7075="Project Management",E7075="Project Support",E7075="Sprint Management",E7075="Sprint Support"),"NA",ROUND((((VLOOKUP(AD7075,[2]Formula!V:X,3,0)))-SUMIF(AD:AD,AD7075,H:H)),2)))</f>
        <v/>
      </c>
      <c r="H7075" s="71"/>
      <c r="I7075" s="72"/>
      <c r="J7075" s="72"/>
      <c r="K7075" s="38" t="str">
        <f>IF(E7075="","",IF(OR(E7075="Project Management",E7075="Project Support",E7075="Sprint Management",E7075="Sprint Support"),"NA",(((SUMIF(AD:AD,AD7075,H:H)/VLOOKUP(AD7075,[2]Formula!V:X,3,0))*VLOOKUP(AD7075,[2]Formula!V:X,2,0))*H7075)/SUMIF(AD:AD,AD7075,H:H)))</f>
        <v/>
      </c>
      <c r="L7075" s="38" t="str">
        <f t="shared" si="661"/>
        <v/>
      </c>
      <c r="M7075" s="38" t="str">
        <f t="shared" si="662"/>
        <v/>
      </c>
      <c r="N7075" s="38" t="str">
        <f t="shared" si="664"/>
        <v/>
      </c>
      <c r="O7075" s="38" t="str">
        <f t="shared" si="660"/>
        <v/>
      </c>
      <c r="P7075" s="39" t="str">
        <f t="shared" si="665"/>
        <v/>
      </c>
      <c r="AC7075" s="42" t="str">
        <f>IF(B7075="","",VLOOKUP(B7075,[2]Formula!B:C,2,0))</f>
        <v/>
      </c>
      <c r="AD7075" s="43" t="str">
        <f t="shared" si="663"/>
        <v/>
      </c>
    </row>
    <row r="7076" spans="1:30" x14ac:dyDescent="0.25">
      <c r="A7076" s="64"/>
      <c r="B7076" s="64"/>
      <c r="C7076" s="66"/>
      <c r="D7076" s="67"/>
      <c r="E7076" s="64"/>
      <c r="F7076" s="64"/>
      <c r="G7076" s="37" t="str">
        <f>IF(E7076="","",IF(OR(E7076="Project Management",E7076="Project Support",E7076="Sprint Management",E7076="Sprint Support"),"NA",ROUND((((VLOOKUP(AD7076,[2]Formula!V:X,3,0)))-SUMIF(AD:AD,AD7076,H:H)),2)))</f>
        <v/>
      </c>
      <c r="H7076" s="71"/>
      <c r="I7076" s="72"/>
      <c r="J7076" s="72"/>
      <c r="K7076" s="38" t="str">
        <f>IF(E7076="","",IF(OR(E7076="Project Management",E7076="Project Support",E7076="Sprint Management",E7076="Sprint Support"),"NA",(((SUMIF(AD:AD,AD7076,H:H)/VLOOKUP(AD7076,[2]Formula!V:X,3,0))*VLOOKUP(AD7076,[2]Formula!V:X,2,0))*H7076)/SUMIF(AD:AD,AD7076,H:H)))</f>
        <v/>
      </c>
      <c r="L7076" s="38" t="str">
        <f t="shared" si="661"/>
        <v/>
      </c>
      <c r="M7076" s="38" t="str">
        <f t="shared" si="662"/>
        <v/>
      </c>
      <c r="N7076" s="38" t="str">
        <f t="shared" si="664"/>
        <v/>
      </c>
      <c r="O7076" s="38" t="str">
        <f t="shared" si="660"/>
        <v/>
      </c>
      <c r="P7076" s="39" t="str">
        <f t="shared" si="665"/>
        <v/>
      </c>
      <c r="AC7076" s="42" t="str">
        <f>IF(B7076="","",VLOOKUP(B7076,[2]Formula!B:C,2,0))</f>
        <v/>
      </c>
      <c r="AD7076" s="43" t="str">
        <f t="shared" si="663"/>
        <v/>
      </c>
    </row>
    <row r="7077" spans="1:30" x14ac:dyDescent="0.25">
      <c r="A7077" s="64"/>
      <c r="B7077" s="64"/>
      <c r="C7077" s="66"/>
      <c r="D7077" s="67"/>
      <c r="E7077" s="64"/>
      <c r="F7077" s="64"/>
      <c r="G7077" s="37" t="str">
        <f>IF(E7077="","",IF(OR(E7077="Project Management",E7077="Project Support",E7077="Sprint Management",E7077="Sprint Support"),"NA",ROUND((((VLOOKUP(AD7077,[2]Formula!V:X,3,0)))-SUMIF(AD:AD,AD7077,H:H)),2)))</f>
        <v/>
      </c>
      <c r="H7077" s="71"/>
      <c r="I7077" s="72"/>
      <c r="J7077" s="72"/>
      <c r="K7077" s="38" t="str">
        <f>IF(E7077="","",IF(OR(E7077="Project Management",E7077="Project Support",E7077="Sprint Management",E7077="Sprint Support"),"NA",(((SUMIF(AD:AD,AD7077,H:H)/VLOOKUP(AD7077,[2]Formula!V:X,3,0))*VLOOKUP(AD7077,[2]Formula!V:X,2,0))*H7077)/SUMIF(AD:AD,AD7077,H:H)))</f>
        <v/>
      </c>
      <c r="L7077" s="38" t="str">
        <f t="shared" si="661"/>
        <v/>
      </c>
      <c r="M7077" s="38" t="str">
        <f t="shared" si="662"/>
        <v/>
      </c>
      <c r="N7077" s="38" t="str">
        <f t="shared" si="664"/>
        <v/>
      </c>
      <c r="O7077" s="38" t="str">
        <f t="shared" si="660"/>
        <v/>
      </c>
      <c r="P7077" s="39" t="str">
        <f t="shared" si="665"/>
        <v/>
      </c>
      <c r="AC7077" s="42" t="str">
        <f>IF(B7077="","",VLOOKUP(B7077,[2]Formula!B:C,2,0))</f>
        <v/>
      </c>
      <c r="AD7077" s="43" t="str">
        <f t="shared" si="663"/>
        <v/>
      </c>
    </row>
    <row r="7078" spans="1:30" x14ac:dyDescent="0.25">
      <c r="A7078" s="64"/>
      <c r="B7078" s="64"/>
      <c r="C7078" s="66"/>
      <c r="D7078" s="67"/>
      <c r="E7078" s="64"/>
      <c r="F7078" s="64"/>
      <c r="G7078" s="37" t="str">
        <f>IF(E7078="","",IF(OR(E7078="Project Management",E7078="Project Support",E7078="Sprint Management",E7078="Sprint Support"),"NA",ROUND((((VLOOKUP(AD7078,[2]Formula!V:X,3,0)))-SUMIF(AD:AD,AD7078,H:H)),2)))</f>
        <v/>
      </c>
      <c r="H7078" s="71"/>
      <c r="I7078" s="72"/>
      <c r="J7078" s="72"/>
      <c r="K7078" s="38" t="str">
        <f>IF(E7078="","",IF(OR(E7078="Project Management",E7078="Project Support",E7078="Sprint Management",E7078="Sprint Support"),"NA",(((SUMIF(AD:AD,AD7078,H:H)/VLOOKUP(AD7078,[2]Formula!V:X,3,0))*VLOOKUP(AD7078,[2]Formula!V:X,2,0))*H7078)/SUMIF(AD:AD,AD7078,H:H)))</f>
        <v/>
      </c>
      <c r="L7078" s="38" t="str">
        <f t="shared" si="661"/>
        <v/>
      </c>
      <c r="M7078" s="38" t="str">
        <f t="shared" si="662"/>
        <v/>
      </c>
      <c r="N7078" s="38" t="str">
        <f t="shared" si="664"/>
        <v/>
      </c>
      <c r="O7078" s="38" t="str">
        <f t="shared" si="660"/>
        <v/>
      </c>
      <c r="P7078" s="39" t="str">
        <f t="shared" si="665"/>
        <v/>
      </c>
      <c r="AC7078" s="42" t="str">
        <f>IF(B7078="","",VLOOKUP(B7078,[2]Formula!B:C,2,0))</f>
        <v/>
      </c>
      <c r="AD7078" s="43" t="str">
        <f t="shared" si="663"/>
        <v/>
      </c>
    </row>
    <row r="7079" spans="1:30" x14ac:dyDescent="0.25">
      <c r="A7079" s="64"/>
      <c r="B7079" s="64"/>
      <c r="C7079" s="66"/>
      <c r="D7079" s="67"/>
      <c r="E7079" s="64"/>
      <c r="F7079" s="64"/>
      <c r="G7079" s="37" t="str">
        <f>IF(E7079="","",IF(OR(E7079="Project Management",E7079="Project Support",E7079="Sprint Management",E7079="Sprint Support"),"NA",ROUND((((VLOOKUP(AD7079,[2]Formula!V:X,3,0)))-SUMIF(AD:AD,AD7079,H:H)),2)))</f>
        <v/>
      </c>
      <c r="H7079" s="71"/>
      <c r="I7079" s="72"/>
      <c r="J7079" s="72"/>
      <c r="K7079" s="38" t="str">
        <f>IF(E7079="","",IF(OR(E7079="Project Management",E7079="Project Support",E7079="Sprint Management",E7079="Sprint Support"),"NA",(((SUMIF(AD:AD,AD7079,H:H)/VLOOKUP(AD7079,[2]Formula!V:X,3,0))*VLOOKUP(AD7079,[2]Formula!V:X,2,0))*H7079)/SUMIF(AD:AD,AD7079,H:H)))</f>
        <v/>
      </c>
      <c r="L7079" s="38" t="str">
        <f t="shared" si="661"/>
        <v/>
      </c>
      <c r="M7079" s="38" t="str">
        <f t="shared" si="662"/>
        <v/>
      </c>
      <c r="N7079" s="38" t="str">
        <f t="shared" si="664"/>
        <v/>
      </c>
      <c r="O7079" s="38" t="str">
        <f t="shared" si="660"/>
        <v/>
      </c>
      <c r="P7079" s="39" t="str">
        <f t="shared" si="665"/>
        <v/>
      </c>
      <c r="AC7079" s="42" t="str">
        <f>IF(B7079="","",VLOOKUP(B7079,[2]Formula!B:C,2,0))</f>
        <v/>
      </c>
      <c r="AD7079" s="43" t="str">
        <f t="shared" si="663"/>
        <v/>
      </c>
    </row>
    <row r="7080" spans="1:30" x14ac:dyDescent="0.25">
      <c r="A7080" s="64"/>
      <c r="B7080" s="64"/>
      <c r="C7080" s="66"/>
      <c r="D7080" s="67"/>
      <c r="E7080" s="64"/>
      <c r="F7080" s="64"/>
      <c r="G7080" s="37" t="str">
        <f>IF(E7080="","",IF(OR(E7080="Project Management",E7080="Project Support",E7080="Sprint Management",E7080="Sprint Support"),"NA",ROUND((((VLOOKUP(AD7080,[2]Formula!V:X,3,0)))-SUMIF(AD:AD,AD7080,H:H)),2)))</f>
        <v/>
      </c>
      <c r="H7080" s="71"/>
      <c r="I7080" s="72"/>
      <c r="J7080" s="72"/>
      <c r="K7080" s="38" t="str">
        <f>IF(E7080="","",IF(OR(E7080="Project Management",E7080="Project Support",E7080="Sprint Management",E7080="Sprint Support"),"NA",(((SUMIF(AD:AD,AD7080,H:H)/VLOOKUP(AD7080,[2]Formula!V:X,3,0))*VLOOKUP(AD7080,[2]Formula!V:X,2,0))*H7080)/SUMIF(AD:AD,AD7080,H:H)))</f>
        <v/>
      </c>
      <c r="L7080" s="38" t="str">
        <f t="shared" si="661"/>
        <v/>
      </c>
      <c r="M7080" s="38" t="str">
        <f t="shared" si="662"/>
        <v/>
      </c>
      <c r="N7080" s="38" t="str">
        <f t="shared" si="664"/>
        <v/>
      </c>
      <c r="O7080" s="38" t="str">
        <f t="shared" si="660"/>
        <v/>
      </c>
      <c r="P7080" s="39" t="str">
        <f t="shared" si="665"/>
        <v/>
      </c>
      <c r="AC7080" s="42" t="str">
        <f>IF(B7080="","",VLOOKUP(B7080,[2]Formula!B:C,2,0))</f>
        <v/>
      </c>
      <c r="AD7080" s="43" t="str">
        <f t="shared" si="663"/>
        <v/>
      </c>
    </row>
    <row r="7081" spans="1:30" x14ac:dyDescent="0.25">
      <c r="A7081" s="64"/>
      <c r="B7081" s="64"/>
      <c r="C7081" s="66"/>
      <c r="D7081" s="67"/>
      <c r="E7081" s="64"/>
      <c r="F7081" s="64"/>
      <c r="G7081" s="37" t="str">
        <f>IF(E7081="","",IF(OR(E7081="Project Management",E7081="Project Support",E7081="Sprint Management",E7081="Sprint Support"),"NA",ROUND((((VLOOKUP(AD7081,[2]Formula!V:X,3,0)))-SUMIF(AD:AD,AD7081,H:H)),2)))</f>
        <v/>
      </c>
      <c r="H7081" s="71"/>
      <c r="I7081" s="72"/>
      <c r="J7081" s="72"/>
      <c r="K7081" s="38" t="str">
        <f>IF(E7081="","",IF(OR(E7081="Project Management",E7081="Project Support",E7081="Sprint Management",E7081="Sprint Support"),"NA",(((SUMIF(AD:AD,AD7081,H:H)/VLOOKUP(AD7081,[2]Formula!V:X,3,0))*VLOOKUP(AD7081,[2]Formula!V:X,2,0))*H7081)/SUMIF(AD:AD,AD7081,H:H)))</f>
        <v/>
      </c>
      <c r="L7081" s="38" t="str">
        <f t="shared" si="661"/>
        <v/>
      </c>
      <c r="M7081" s="38" t="str">
        <f t="shared" si="662"/>
        <v/>
      </c>
      <c r="N7081" s="38" t="str">
        <f t="shared" si="664"/>
        <v/>
      </c>
      <c r="O7081" s="38" t="str">
        <f t="shared" si="660"/>
        <v/>
      </c>
      <c r="P7081" s="39" t="str">
        <f t="shared" si="665"/>
        <v/>
      </c>
      <c r="AC7081" s="42" t="str">
        <f>IF(B7081="","",VLOOKUP(B7081,[2]Formula!B:C,2,0))</f>
        <v/>
      </c>
      <c r="AD7081" s="43" t="str">
        <f t="shared" si="663"/>
        <v/>
      </c>
    </row>
    <row r="7082" spans="1:30" x14ac:dyDescent="0.25">
      <c r="A7082" s="64"/>
      <c r="B7082" s="64"/>
      <c r="C7082" s="66"/>
      <c r="D7082" s="67"/>
      <c r="E7082" s="64"/>
      <c r="F7082" s="64"/>
      <c r="G7082" s="37" t="str">
        <f>IF(E7082="","",IF(OR(E7082="Project Management",E7082="Project Support",E7082="Sprint Management",E7082="Sprint Support"),"NA",ROUND((((VLOOKUP(AD7082,[2]Formula!V:X,3,0)))-SUMIF(AD:AD,AD7082,H:H)),2)))</f>
        <v/>
      </c>
      <c r="H7082" s="71"/>
      <c r="I7082" s="72"/>
      <c r="J7082" s="72"/>
      <c r="K7082" s="38" t="str">
        <f>IF(E7082="","",IF(OR(E7082="Project Management",E7082="Project Support",E7082="Sprint Management",E7082="Sprint Support"),"NA",(((SUMIF(AD:AD,AD7082,H:H)/VLOOKUP(AD7082,[2]Formula!V:X,3,0))*VLOOKUP(AD7082,[2]Formula!V:X,2,0))*H7082)/SUMIF(AD:AD,AD7082,H:H)))</f>
        <v/>
      </c>
      <c r="L7082" s="38" t="str">
        <f t="shared" si="661"/>
        <v/>
      </c>
      <c r="M7082" s="38" t="str">
        <f t="shared" si="662"/>
        <v/>
      </c>
      <c r="N7082" s="38" t="str">
        <f t="shared" si="664"/>
        <v/>
      </c>
      <c r="O7082" s="38" t="str">
        <f t="shared" si="660"/>
        <v/>
      </c>
      <c r="P7082" s="39" t="str">
        <f t="shared" si="665"/>
        <v/>
      </c>
      <c r="AC7082" s="42" t="str">
        <f>IF(B7082="","",VLOOKUP(B7082,[2]Formula!B:C,2,0))</f>
        <v/>
      </c>
      <c r="AD7082" s="43" t="str">
        <f t="shared" si="663"/>
        <v/>
      </c>
    </row>
    <row r="7083" spans="1:30" x14ac:dyDescent="0.25">
      <c r="A7083" s="64"/>
      <c r="B7083" s="64"/>
      <c r="C7083" s="66"/>
      <c r="D7083" s="67"/>
      <c r="E7083" s="64"/>
      <c r="F7083" s="64"/>
      <c r="G7083" s="37" t="str">
        <f>IF(E7083="","",IF(OR(E7083="Project Management",E7083="Project Support",E7083="Sprint Management",E7083="Sprint Support"),"NA",ROUND((((VLOOKUP(AD7083,[2]Formula!V:X,3,0)))-SUMIF(AD:AD,AD7083,H:H)),2)))</f>
        <v/>
      </c>
      <c r="H7083" s="71"/>
      <c r="I7083" s="72"/>
      <c r="J7083" s="72"/>
      <c r="K7083" s="38" t="str">
        <f>IF(E7083="","",IF(OR(E7083="Project Management",E7083="Project Support",E7083="Sprint Management",E7083="Sprint Support"),"NA",(((SUMIF(AD:AD,AD7083,H:H)/VLOOKUP(AD7083,[2]Formula!V:X,3,0))*VLOOKUP(AD7083,[2]Formula!V:X,2,0))*H7083)/SUMIF(AD:AD,AD7083,H:H)))</f>
        <v/>
      </c>
      <c r="L7083" s="38" t="str">
        <f t="shared" si="661"/>
        <v/>
      </c>
      <c r="M7083" s="38" t="str">
        <f t="shared" si="662"/>
        <v/>
      </c>
      <c r="N7083" s="38" t="str">
        <f t="shared" si="664"/>
        <v/>
      </c>
      <c r="O7083" s="38" t="str">
        <f t="shared" si="660"/>
        <v/>
      </c>
      <c r="P7083" s="39" t="str">
        <f t="shared" si="665"/>
        <v/>
      </c>
      <c r="AC7083" s="42" t="str">
        <f>IF(B7083="","",VLOOKUP(B7083,[2]Formula!B:C,2,0))</f>
        <v/>
      </c>
      <c r="AD7083" s="43" t="str">
        <f t="shared" si="663"/>
        <v/>
      </c>
    </row>
    <row r="7084" spans="1:30" x14ac:dyDescent="0.25">
      <c r="A7084" s="64"/>
      <c r="B7084" s="64"/>
      <c r="C7084" s="66"/>
      <c r="D7084" s="67"/>
      <c r="E7084" s="64"/>
      <c r="F7084" s="64"/>
      <c r="G7084" s="37" t="str">
        <f>IF(E7084="","",IF(OR(E7084="Project Management",E7084="Project Support",E7084="Sprint Management",E7084="Sprint Support"),"NA",ROUND((((VLOOKUP(AD7084,[2]Formula!V:X,3,0)))-SUMIF(AD:AD,AD7084,H:H)),2)))</f>
        <v/>
      </c>
      <c r="H7084" s="71"/>
      <c r="I7084" s="72"/>
      <c r="J7084" s="72"/>
      <c r="K7084" s="38" t="str">
        <f>IF(E7084="","",IF(OR(E7084="Project Management",E7084="Project Support",E7084="Sprint Management",E7084="Sprint Support"),"NA",(((SUMIF(AD:AD,AD7084,H:H)/VLOOKUP(AD7084,[2]Formula!V:X,3,0))*VLOOKUP(AD7084,[2]Formula!V:X,2,0))*H7084)/SUMIF(AD:AD,AD7084,H:H)))</f>
        <v/>
      </c>
      <c r="L7084" s="38" t="str">
        <f t="shared" si="661"/>
        <v/>
      </c>
      <c r="M7084" s="38" t="str">
        <f t="shared" si="662"/>
        <v/>
      </c>
      <c r="N7084" s="38" t="str">
        <f t="shared" si="664"/>
        <v/>
      </c>
      <c r="O7084" s="38" t="str">
        <f t="shared" si="660"/>
        <v/>
      </c>
      <c r="P7084" s="39" t="str">
        <f t="shared" si="665"/>
        <v/>
      </c>
      <c r="AC7084" s="42" t="str">
        <f>IF(B7084="","",VLOOKUP(B7084,[2]Formula!B:C,2,0))</f>
        <v/>
      </c>
      <c r="AD7084" s="43" t="str">
        <f t="shared" si="663"/>
        <v/>
      </c>
    </row>
    <row r="7085" spans="1:30" x14ac:dyDescent="0.25">
      <c r="A7085" s="64"/>
      <c r="B7085" s="64"/>
      <c r="C7085" s="66"/>
      <c r="D7085" s="67"/>
      <c r="E7085" s="64"/>
      <c r="F7085" s="64"/>
      <c r="G7085" s="37" t="str">
        <f>IF(E7085="","",IF(OR(E7085="Project Management",E7085="Project Support",E7085="Sprint Management",E7085="Sprint Support"),"NA",ROUND((((VLOOKUP(AD7085,[2]Formula!V:X,3,0)))-SUMIF(AD:AD,AD7085,H:H)),2)))</f>
        <v/>
      </c>
      <c r="H7085" s="71"/>
      <c r="I7085" s="72"/>
      <c r="J7085" s="72"/>
      <c r="K7085" s="38" t="str">
        <f>IF(E7085="","",IF(OR(E7085="Project Management",E7085="Project Support",E7085="Sprint Management",E7085="Sprint Support"),"NA",(((SUMIF(AD:AD,AD7085,H:H)/VLOOKUP(AD7085,[2]Formula!V:X,3,0))*VLOOKUP(AD7085,[2]Formula!V:X,2,0))*H7085)/SUMIF(AD:AD,AD7085,H:H)))</f>
        <v/>
      </c>
      <c r="L7085" s="38" t="str">
        <f t="shared" si="661"/>
        <v/>
      </c>
      <c r="M7085" s="38" t="str">
        <f t="shared" si="662"/>
        <v/>
      </c>
      <c r="N7085" s="38" t="str">
        <f t="shared" si="664"/>
        <v/>
      </c>
      <c r="O7085" s="38" t="str">
        <f t="shared" si="660"/>
        <v/>
      </c>
      <c r="P7085" s="39" t="str">
        <f t="shared" si="665"/>
        <v/>
      </c>
      <c r="AC7085" s="42" t="str">
        <f>IF(B7085="","",VLOOKUP(B7085,[2]Formula!B:C,2,0))</f>
        <v/>
      </c>
      <c r="AD7085" s="43" t="str">
        <f t="shared" si="663"/>
        <v/>
      </c>
    </row>
    <row r="7086" spans="1:30" x14ac:dyDescent="0.25">
      <c r="A7086" s="64"/>
      <c r="B7086" s="64"/>
      <c r="C7086" s="66"/>
      <c r="D7086" s="67"/>
      <c r="E7086" s="64"/>
      <c r="F7086" s="64"/>
      <c r="G7086" s="37" t="str">
        <f>IF(E7086="","",IF(OR(E7086="Project Management",E7086="Project Support",E7086="Sprint Management",E7086="Sprint Support"),"NA",ROUND((((VLOOKUP(AD7086,[2]Formula!V:X,3,0)))-SUMIF(AD:AD,AD7086,H:H)),2)))</f>
        <v/>
      </c>
      <c r="H7086" s="71"/>
      <c r="I7086" s="72"/>
      <c r="J7086" s="72"/>
      <c r="K7086" s="38" t="str">
        <f>IF(E7086="","",IF(OR(E7086="Project Management",E7086="Project Support",E7086="Sprint Management",E7086="Sprint Support"),"NA",(((SUMIF(AD:AD,AD7086,H:H)/VLOOKUP(AD7086,[2]Formula!V:X,3,0))*VLOOKUP(AD7086,[2]Formula!V:X,2,0))*H7086)/SUMIF(AD:AD,AD7086,H:H)))</f>
        <v/>
      </c>
      <c r="L7086" s="38" t="str">
        <f t="shared" si="661"/>
        <v/>
      </c>
      <c r="M7086" s="38" t="str">
        <f t="shared" si="662"/>
        <v/>
      </c>
      <c r="N7086" s="38" t="str">
        <f t="shared" si="664"/>
        <v/>
      </c>
      <c r="O7086" s="38" t="str">
        <f t="shared" si="660"/>
        <v/>
      </c>
      <c r="P7086" s="39" t="str">
        <f t="shared" si="665"/>
        <v/>
      </c>
      <c r="AC7086" s="42" t="str">
        <f>IF(B7086="","",VLOOKUP(B7086,[2]Formula!B:C,2,0))</f>
        <v/>
      </c>
      <c r="AD7086" s="43" t="str">
        <f t="shared" si="663"/>
        <v/>
      </c>
    </row>
    <row r="7087" spans="1:30" x14ac:dyDescent="0.25">
      <c r="A7087" s="64"/>
      <c r="B7087" s="64"/>
      <c r="C7087" s="66"/>
      <c r="D7087" s="67"/>
      <c r="E7087" s="64"/>
      <c r="F7087" s="64"/>
      <c r="G7087" s="37" t="str">
        <f>IF(E7087="","",IF(OR(E7087="Project Management",E7087="Project Support",E7087="Sprint Management",E7087="Sprint Support"),"NA",ROUND((((VLOOKUP(AD7087,[2]Formula!V:X,3,0)))-SUMIF(AD:AD,AD7087,H:H)),2)))</f>
        <v/>
      </c>
      <c r="H7087" s="71"/>
      <c r="I7087" s="72"/>
      <c r="J7087" s="72"/>
      <c r="K7087" s="38" t="str">
        <f>IF(E7087="","",IF(OR(E7087="Project Management",E7087="Project Support",E7087="Sprint Management",E7087="Sprint Support"),"NA",(((SUMIF(AD:AD,AD7087,H:H)/VLOOKUP(AD7087,[2]Formula!V:X,3,0))*VLOOKUP(AD7087,[2]Formula!V:X,2,0))*H7087)/SUMIF(AD:AD,AD7087,H:H)))</f>
        <v/>
      </c>
      <c r="L7087" s="38" t="str">
        <f t="shared" si="661"/>
        <v/>
      </c>
      <c r="M7087" s="38" t="str">
        <f t="shared" si="662"/>
        <v/>
      </c>
      <c r="N7087" s="38" t="str">
        <f t="shared" si="664"/>
        <v/>
      </c>
      <c r="O7087" s="38" t="str">
        <f t="shared" si="660"/>
        <v/>
      </c>
      <c r="P7087" s="39" t="str">
        <f t="shared" si="665"/>
        <v/>
      </c>
      <c r="AC7087" s="42" t="str">
        <f>IF(B7087="","",VLOOKUP(B7087,[2]Formula!B:C,2,0))</f>
        <v/>
      </c>
      <c r="AD7087" s="43" t="str">
        <f t="shared" si="663"/>
        <v/>
      </c>
    </row>
    <row r="7088" spans="1:30" x14ac:dyDescent="0.25">
      <c r="A7088" s="64"/>
      <c r="B7088" s="64"/>
      <c r="C7088" s="66"/>
      <c r="D7088" s="67"/>
      <c r="E7088" s="64"/>
      <c r="F7088" s="64"/>
      <c r="G7088" s="37" t="str">
        <f>IF(E7088="","",IF(OR(E7088="Project Management",E7088="Project Support",E7088="Sprint Management",E7088="Sprint Support"),"NA",ROUND((((VLOOKUP(AD7088,[2]Formula!V:X,3,0)))-SUMIF(AD:AD,AD7088,H:H)),2)))</f>
        <v/>
      </c>
      <c r="H7088" s="71"/>
      <c r="I7088" s="72"/>
      <c r="J7088" s="72"/>
      <c r="K7088" s="38" t="str">
        <f>IF(E7088="","",IF(OR(E7088="Project Management",E7088="Project Support",E7088="Sprint Management",E7088="Sprint Support"),"NA",(((SUMIF(AD:AD,AD7088,H:H)/VLOOKUP(AD7088,[2]Formula!V:X,3,0))*VLOOKUP(AD7088,[2]Formula!V:X,2,0))*H7088)/SUMIF(AD:AD,AD7088,H:H)))</f>
        <v/>
      </c>
      <c r="L7088" s="38" t="str">
        <f t="shared" si="661"/>
        <v/>
      </c>
      <c r="M7088" s="38" t="str">
        <f t="shared" si="662"/>
        <v/>
      </c>
      <c r="N7088" s="38" t="str">
        <f t="shared" si="664"/>
        <v/>
      </c>
      <c r="O7088" s="38" t="str">
        <f t="shared" si="660"/>
        <v/>
      </c>
      <c r="P7088" s="39" t="str">
        <f t="shared" si="665"/>
        <v/>
      </c>
      <c r="AC7088" s="42" t="str">
        <f>IF(B7088="","",VLOOKUP(B7088,[2]Formula!B:C,2,0))</f>
        <v/>
      </c>
      <c r="AD7088" s="43" t="str">
        <f t="shared" si="663"/>
        <v/>
      </c>
    </row>
    <row r="7089" spans="1:30" x14ac:dyDescent="0.25">
      <c r="A7089" s="64"/>
      <c r="B7089" s="64"/>
      <c r="C7089" s="66"/>
      <c r="D7089" s="67"/>
      <c r="E7089" s="64"/>
      <c r="F7089" s="64"/>
      <c r="G7089" s="37" t="str">
        <f>IF(E7089="","",IF(OR(E7089="Project Management",E7089="Project Support",E7089="Sprint Management",E7089="Sprint Support"),"NA",ROUND((((VLOOKUP(AD7089,[2]Formula!V:X,3,0)))-SUMIF(AD:AD,AD7089,H:H)),2)))</f>
        <v/>
      </c>
      <c r="H7089" s="71"/>
      <c r="I7089" s="72"/>
      <c r="J7089" s="72"/>
      <c r="K7089" s="38" t="str">
        <f>IF(E7089="","",IF(OR(E7089="Project Management",E7089="Project Support",E7089="Sprint Management",E7089="Sprint Support"),"NA",(((SUMIF(AD:AD,AD7089,H:H)/VLOOKUP(AD7089,[2]Formula!V:X,3,0))*VLOOKUP(AD7089,[2]Formula!V:X,2,0))*H7089)/SUMIF(AD:AD,AD7089,H:H)))</f>
        <v/>
      </c>
      <c r="L7089" s="38" t="str">
        <f t="shared" si="661"/>
        <v/>
      </c>
      <c r="M7089" s="38" t="str">
        <f t="shared" si="662"/>
        <v/>
      </c>
      <c r="N7089" s="38" t="str">
        <f t="shared" si="664"/>
        <v/>
      </c>
      <c r="O7089" s="38" t="str">
        <f t="shared" si="660"/>
        <v/>
      </c>
      <c r="P7089" s="39" t="str">
        <f t="shared" si="665"/>
        <v/>
      </c>
      <c r="AC7089" s="42" t="str">
        <f>IF(B7089="","",VLOOKUP(B7089,[2]Formula!B:C,2,0))</f>
        <v/>
      </c>
      <c r="AD7089" s="43" t="str">
        <f t="shared" si="663"/>
        <v/>
      </c>
    </row>
    <row r="7090" spans="1:30" x14ac:dyDescent="0.25">
      <c r="A7090" s="64"/>
      <c r="B7090" s="64"/>
      <c r="C7090" s="66"/>
      <c r="D7090" s="67"/>
      <c r="E7090" s="64"/>
      <c r="F7090" s="64"/>
      <c r="G7090" s="37" t="str">
        <f>IF(E7090="","",IF(OR(E7090="Project Management",E7090="Project Support",E7090="Sprint Management",E7090="Sprint Support"),"NA",ROUND((((VLOOKUP(AD7090,[2]Formula!V:X,3,0)))-SUMIF(AD:AD,AD7090,H:H)),2)))</f>
        <v/>
      </c>
      <c r="H7090" s="71"/>
      <c r="I7090" s="72"/>
      <c r="J7090" s="72"/>
      <c r="K7090" s="38" t="str">
        <f>IF(E7090="","",IF(OR(E7090="Project Management",E7090="Project Support",E7090="Sprint Management",E7090="Sprint Support"),"NA",(((SUMIF(AD:AD,AD7090,H:H)/VLOOKUP(AD7090,[2]Formula!V:X,3,0))*VLOOKUP(AD7090,[2]Formula!V:X,2,0))*H7090)/SUMIF(AD:AD,AD7090,H:H)))</f>
        <v/>
      </c>
      <c r="L7090" s="38" t="str">
        <f t="shared" si="661"/>
        <v/>
      </c>
      <c r="M7090" s="38" t="str">
        <f t="shared" si="662"/>
        <v/>
      </c>
      <c r="N7090" s="38" t="str">
        <f t="shared" si="664"/>
        <v/>
      </c>
      <c r="O7090" s="38" t="str">
        <f t="shared" si="660"/>
        <v/>
      </c>
      <c r="P7090" s="39" t="str">
        <f t="shared" si="665"/>
        <v/>
      </c>
      <c r="AC7090" s="42" t="str">
        <f>IF(B7090="","",VLOOKUP(B7090,[2]Formula!B:C,2,0))</f>
        <v/>
      </c>
      <c r="AD7090" s="43" t="str">
        <f t="shared" si="663"/>
        <v/>
      </c>
    </row>
    <row r="7091" spans="1:30" x14ac:dyDescent="0.25">
      <c r="A7091" s="64"/>
      <c r="B7091" s="64"/>
      <c r="C7091" s="66"/>
      <c r="D7091" s="67"/>
      <c r="E7091" s="64"/>
      <c r="F7091" s="64"/>
      <c r="G7091" s="37" t="str">
        <f>IF(E7091="","",IF(OR(E7091="Project Management",E7091="Project Support",E7091="Sprint Management",E7091="Sprint Support"),"NA",ROUND((((VLOOKUP(AD7091,[2]Formula!V:X,3,0)))-SUMIF(AD:AD,AD7091,H:H)),2)))</f>
        <v/>
      </c>
      <c r="H7091" s="71"/>
      <c r="I7091" s="72"/>
      <c r="J7091" s="72"/>
      <c r="K7091" s="38" t="str">
        <f>IF(E7091="","",IF(OR(E7091="Project Management",E7091="Project Support",E7091="Sprint Management",E7091="Sprint Support"),"NA",(((SUMIF(AD:AD,AD7091,H:H)/VLOOKUP(AD7091,[2]Formula!V:X,3,0))*VLOOKUP(AD7091,[2]Formula!V:X,2,0))*H7091)/SUMIF(AD:AD,AD7091,H:H)))</f>
        <v/>
      </c>
      <c r="L7091" s="38" t="str">
        <f t="shared" si="661"/>
        <v/>
      </c>
      <c r="M7091" s="38" t="str">
        <f t="shared" si="662"/>
        <v/>
      </c>
      <c r="N7091" s="38" t="str">
        <f t="shared" si="664"/>
        <v/>
      </c>
      <c r="O7091" s="38" t="str">
        <f t="shared" si="660"/>
        <v/>
      </c>
      <c r="P7091" s="39" t="str">
        <f t="shared" si="665"/>
        <v/>
      </c>
      <c r="AC7091" s="42" t="str">
        <f>IF(B7091="","",VLOOKUP(B7091,[2]Formula!B:C,2,0))</f>
        <v/>
      </c>
      <c r="AD7091" s="43" t="str">
        <f t="shared" si="663"/>
        <v/>
      </c>
    </row>
    <row r="7092" spans="1:30" x14ac:dyDescent="0.25">
      <c r="A7092" s="64"/>
      <c r="B7092" s="64"/>
      <c r="C7092" s="66"/>
      <c r="D7092" s="67"/>
      <c r="E7092" s="64"/>
      <c r="F7092" s="64"/>
      <c r="G7092" s="37" t="str">
        <f>IF(E7092="","",IF(OR(E7092="Project Management",E7092="Project Support",E7092="Sprint Management",E7092="Sprint Support"),"NA",ROUND((((VLOOKUP(AD7092,[2]Formula!V:X,3,0)))-SUMIF(AD:AD,AD7092,H:H)),2)))</f>
        <v/>
      </c>
      <c r="H7092" s="71"/>
      <c r="I7092" s="72"/>
      <c r="J7092" s="72"/>
      <c r="K7092" s="38" t="str">
        <f>IF(E7092="","",IF(OR(E7092="Project Management",E7092="Project Support",E7092="Sprint Management",E7092="Sprint Support"),"NA",(((SUMIF(AD:AD,AD7092,H:H)/VLOOKUP(AD7092,[2]Formula!V:X,3,0))*VLOOKUP(AD7092,[2]Formula!V:X,2,0))*H7092)/SUMIF(AD:AD,AD7092,H:H)))</f>
        <v/>
      </c>
      <c r="L7092" s="38" t="str">
        <f t="shared" si="661"/>
        <v/>
      </c>
      <c r="M7092" s="38" t="str">
        <f t="shared" si="662"/>
        <v/>
      </c>
      <c r="N7092" s="38" t="str">
        <f t="shared" si="664"/>
        <v/>
      </c>
      <c r="O7092" s="38" t="str">
        <f t="shared" si="660"/>
        <v/>
      </c>
      <c r="P7092" s="39" t="str">
        <f t="shared" si="665"/>
        <v/>
      </c>
      <c r="AC7092" s="42" t="str">
        <f>IF(B7092="","",VLOOKUP(B7092,[2]Formula!B:C,2,0))</f>
        <v/>
      </c>
      <c r="AD7092" s="43" t="str">
        <f t="shared" si="663"/>
        <v/>
      </c>
    </row>
    <row r="7093" spans="1:30" x14ac:dyDescent="0.25">
      <c r="A7093" s="64"/>
      <c r="B7093" s="64"/>
      <c r="C7093" s="66"/>
      <c r="D7093" s="67"/>
      <c r="E7093" s="64"/>
      <c r="F7093" s="64"/>
      <c r="G7093" s="37" t="str">
        <f>IF(E7093="","",IF(OR(E7093="Project Management",E7093="Project Support",E7093="Sprint Management",E7093="Sprint Support"),"NA",ROUND((((VLOOKUP(AD7093,[2]Formula!V:X,3,0)))-SUMIF(AD:AD,AD7093,H:H)),2)))</f>
        <v/>
      </c>
      <c r="H7093" s="71"/>
      <c r="I7093" s="72"/>
      <c r="J7093" s="72"/>
      <c r="K7093" s="38" t="str">
        <f>IF(E7093="","",IF(OR(E7093="Project Management",E7093="Project Support",E7093="Sprint Management",E7093="Sprint Support"),"NA",(((SUMIF(AD:AD,AD7093,H:H)/VLOOKUP(AD7093,[2]Formula!V:X,3,0))*VLOOKUP(AD7093,[2]Formula!V:X,2,0))*H7093)/SUMIF(AD:AD,AD7093,H:H)))</f>
        <v/>
      </c>
      <c r="L7093" s="38" t="str">
        <f t="shared" si="661"/>
        <v/>
      </c>
      <c r="M7093" s="38" t="str">
        <f t="shared" si="662"/>
        <v/>
      </c>
      <c r="N7093" s="38" t="str">
        <f t="shared" si="664"/>
        <v/>
      </c>
      <c r="O7093" s="38" t="str">
        <f t="shared" ref="O7093:O7156" si="666">IFERROR(L7093/M7093,"")</f>
        <v/>
      </c>
      <c r="P7093" s="39" t="str">
        <f t="shared" si="665"/>
        <v/>
      </c>
      <c r="AC7093" s="42" t="str">
        <f>IF(B7093="","",VLOOKUP(B7093,[2]Formula!B:C,2,0))</f>
        <v/>
      </c>
      <c r="AD7093" s="43" t="str">
        <f t="shared" si="663"/>
        <v/>
      </c>
    </row>
    <row r="7094" spans="1:30" x14ac:dyDescent="0.25">
      <c r="A7094" s="64"/>
      <c r="B7094" s="64"/>
      <c r="C7094" s="66"/>
      <c r="D7094" s="67"/>
      <c r="E7094" s="64"/>
      <c r="F7094" s="64"/>
      <c r="G7094" s="37" t="str">
        <f>IF(E7094="","",IF(OR(E7094="Project Management",E7094="Project Support",E7094="Sprint Management",E7094="Sprint Support"),"NA",ROUND((((VLOOKUP(AD7094,[2]Formula!V:X,3,0)))-SUMIF(AD:AD,AD7094,H:H)),2)))</f>
        <v/>
      </c>
      <c r="H7094" s="71"/>
      <c r="I7094" s="72"/>
      <c r="J7094" s="72"/>
      <c r="K7094" s="38" t="str">
        <f>IF(E7094="","",IF(OR(E7094="Project Management",E7094="Project Support",E7094="Sprint Management",E7094="Sprint Support"),"NA",(((SUMIF(AD:AD,AD7094,H:H)/VLOOKUP(AD7094,[2]Formula!V:X,3,0))*VLOOKUP(AD7094,[2]Formula!V:X,2,0))*H7094)/SUMIF(AD:AD,AD7094,H:H)))</f>
        <v/>
      </c>
      <c r="L7094" s="38" t="str">
        <f t="shared" si="661"/>
        <v/>
      </c>
      <c r="M7094" s="38" t="str">
        <f t="shared" si="662"/>
        <v/>
      </c>
      <c r="N7094" s="38" t="str">
        <f t="shared" si="664"/>
        <v/>
      </c>
      <c r="O7094" s="38" t="str">
        <f t="shared" si="666"/>
        <v/>
      </c>
      <c r="P7094" s="39" t="str">
        <f t="shared" si="665"/>
        <v/>
      </c>
      <c r="AC7094" s="42" t="str">
        <f>IF(B7094="","",VLOOKUP(B7094,[2]Formula!B:C,2,0))</f>
        <v/>
      </c>
      <c r="AD7094" s="43" t="str">
        <f t="shared" si="663"/>
        <v/>
      </c>
    </row>
    <row r="7095" spans="1:30" x14ac:dyDescent="0.25">
      <c r="A7095" s="64"/>
      <c r="B7095" s="64"/>
      <c r="C7095" s="66"/>
      <c r="D7095" s="67"/>
      <c r="E7095" s="64"/>
      <c r="F7095" s="64"/>
      <c r="G7095" s="37" t="str">
        <f>IF(E7095="","",IF(OR(E7095="Project Management",E7095="Project Support",E7095="Sprint Management",E7095="Sprint Support"),"NA",ROUND((((VLOOKUP(AD7095,[2]Formula!V:X,3,0)))-SUMIF(AD:AD,AD7095,H:H)),2)))</f>
        <v/>
      </c>
      <c r="H7095" s="71"/>
      <c r="I7095" s="72"/>
      <c r="J7095" s="72"/>
      <c r="K7095" s="38" t="str">
        <f>IF(E7095="","",IF(OR(E7095="Project Management",E7095="Project Support",E7095="Sprint Management",E7095="Sprint Support"),"NA",(((SUMIF(AD:AD,AD7095,H:H)/VLOOKUP(AD7095,[2]Formula!V:X,3,0))*VLOOKUP(AD7095,[2]Formula!V:X,2,0))*H7095)/SUMIF(AD:AD,AD7095,H:H)))</f>
        <v/>
      </c>
      <c r="L7095" s="38" t="str">
        <f t="shared" si="661"/>
        <v/>
      </c>
      <c r="M7095" s="38" t="str">
        <f t="shared" si="662"/>
        <v/>
      </c>
      <c r="N7095" s="38" t="str">
        <f t="shared" si="664"/>
        <v/>
      </c>
      <c r="O7095" s="38" t="str">
        <f t="shared" si="666"/>
        <v/>
      </c>
      <c r="P7095" s="39" t="str">
        <f t="shared" si="665"/>
        <v/>
      </c>
      <c r="AC7095" s="42" t="str">
        <f>IF(B7095="","",VLOOKUP(B7095,[2]Formula!B:C,2,0))</f>
        <v/>
      </c>
      <c r="AD7095" s="43" t="str">
        <f t="shared" si="663"/>
        <v/>
      </c>
    </row>
    <row r="7096" spans="1:30" x14ac:dyDescent="0.25">
      <c r="A7096" s="64"/>
      <c r="B7096" s="64"/>
      <c r="C7096" s="66"/>
      <c r="D7096" s="67"/>
      <c r="E7096" s="64"/>
      <c r="F7096" s="64"/>
      <c r="G7096" s="37" t="str">
        <f>IF(E7096="","",IF(OR(E7096="Project Management",E7096="Project Support",E7096="Sprint Management",E7096="Sprint Support"),"NA",ROUND((((VLOOKUP(AD7096,[2]Formula!V:X,3,0)))-SUMIF(AD:AD,AD7096,H:H)),2)))</f>
        <v/>
      </c>
      <c r="H7096" s="71"/>
      <c r="I7096" s="72"/>
      <c r="J7096" s="72"/>
      <c r="K7096" s="38" t="str">
        <f>IF(E7096="","",IF(OR(E7096="Project Management",E7096="Project Support",E7096="Sprint Management",E7096="Sprint Support"),"NA",(((SUMIF(AD:AD,AD7096,H:H)/VLOOKUP(AD7096,[2]Formula!V:X,3,0))*VLOOKUP(AD7096,[2]Formula!V:X,2,0))*H7096)/SUMIF(AD:AD,AD7096,H:H)))</f>
        <v/>
      </c>
      <c r="L7096" s="38" t="str">
        <f t="shared" si="661"/>
        <v/>
      </c>
      <c r="M7096" s="38" t="str">
        <f t="shared" si="662"/>
        <v/>
      </c>
      <c r="N7096" s="38" t="str">
        <f t="shared" si="664"/>
        <v/>
      </c>
      <c r="O7096" s="38" t="str">
        <f t="shared" si="666"/>
        <v/>
      </c>
      <c r="P7096" s="39" t="str">
        <f t="shared" si="665"/>
        <v/>
      </c>
      <c r="AC7096" s="42" t="str">
        <f>IF(B7096="","",VLOOKUP(B7096,[2]Formula!B:C,2,0))</f>
        <v/>
      </c>
      <c r="AD7096" s="43" t="str">
        <f t="shared" si="663"/>
        <v/>
      </c>
    </row>
    <row r="7097" spans="1:30" x14ac:dyDescent="0.25">
      <c r="A7097" s="64"/>
      <c r="B7097" s="64"/>
      <c r="C7097" s="66"/>
      <c r="D7097" s="67"/>
      <c r="E7097" s="64"/>
      <c r="F7097" s="64"/>
      <c r="G7097" s="37" t="str">
        <f>IF(E7097="","",IF(OR(E7097="Project Management",E7097="Project Support",E7097="Sprint Management",E7097="Sprint Support"),"NA",ROUND((((VLOOKUP(AD7097,[2]Formula!V:X,3,0)))-SUMIF(AD:AD,AD7097,H:H)),2)))</f>
        <v/>
      </c>
      <c r="H7097" s="71"/>
      <c r="I7097" s="72"/>
      <c r="J7097" s="72"/>
      <c r="K7097" s="38" t="str">
        <f>IF(E7097="","",IF(OR(E7097="Project Management",E7097="Project Support",E7097="Sprint Management",E7097="Sprint Support"),"NA",(((SUMIF(AD:AD,AD7097,H:H)/VLOOKUP(AD7097,[2]Formula!V:X,3,0))*VLOOKUP(AD7097,[2]Formula!V:X,2,0))*H7097)/SUMIF(AD:AD,AD7097,H:H)))</f>
        <v/>
      </c>
      <c r="L7097" s="38" t="str">
        <f t="shared" si="661"/>
        <v/>
      </c>
      <c r="M7097" s="38" t="str">
        <f t="shared" si="662"/>
        <v/>
      </c>
      <c r="N7097" s="38" t="str">
        <f t="shared" si="664"/>
        <v/>
      </c>
      <c r="O7097" s="38" t="str">
        <f t="shared" si="666"/>
        <v/>
      </c>
      <c r="P7097" s="39" t="str">
        <f t="shared" si="665"/>
        <v/>
      </c>
      <c r="AC7097" s="42" t="str">
        <f>IF(B7097="","",VLOOKUP(B7097,[2]Formula!B:C,2,0))</f>
        <v/>
      </c>
      <c r="AD7097" s="43" t="str">
        <f t="shared" si="663"/>
        <v/>
      </c>
    </row>
    <row r="7098" spans="1:30" x14ac:dyDescent="0.25">
      <c r="A7098" s="64"/>
      <c r="B7098" s="64"/>
      <c r="C7098" s="66"/>
      <c r="D7098" s="67"/>
      <c r="E7098" s="64"/>
      <c r="F7098" s="64"/>
      <c r="G7098" s="37" t="str">
        <f>IF(E7098="","",IF(OR(E7098="Project Management",E7098="Project Support",E7098="Sprint Management",E7098="Sprint Support"),"NA",ROUND((((VLOOKUP(AD7098,[2]Formula!V:X,3,0)))-SUMIF(AD:AD,AD7098,H:H)),2)))</f>
        <v/>
      </c>
      <c r="H7098" s="71"/>
      <c r="I7098" s="72"/>
      <c r="J7098" s="72"/>
      <c r="K7098" s="38" t="str">
        <f>IF(E7098="","",IF(OR(E7098="Project Management",E7098="Project Support",E7098="Sprint Management",E7098="Sprint Support"),"NA",(((SUMIF(AD:AD,AD7098,H:H)/VLOOKUP(AD7098,[2]Formula!V:X,3,0))*VLOOKUP(AD7098,[2]Formula!V:X,2,0))*H7098)/SUMIF(AD:AD,AD7098,H:H)))</f>
        <v/>
      </c>
      <c r="L7098" s="38" t="str">
        <f t="shared" si="661"/>
        <v/>
      </c>
      <c r="M7098" s="38" t="str">
        <f t="shared" si="662"/>
        <v/>
      </c>
      <c r="N7098" s="38" t="str">
        <f t="shared" si="664"/>
        <v/>
      </c>
      <c r="O7098" s="38" t="str">
        <f t="shared" si="666"/>
        <v/>
      </c>
      <c r="P7098" s="39" t="str">
        <f t="shared" si="665"/>
        <v/>
      </c>
      <c r="AC7098" s="42" t="str">
        <f>IF(B7098="","",VLOOKUP(B7098,[2]Formula!B:C,2,0))</f>
        <v/>
      </c>
      <c r="AD7098" s="43" t="str">
        <f t="shared" si="663"/>
        <v/>
      </c>
    </row>
    <row r="7099" spans="1:30" x14ac:dyDescent="0.25">
      <c r="A7099" s="64"/>
      <c r="B7099" s="64"/>
      <c r="C7099" s="66"/>
      <c r="D7099" s="67"/>
      <c r="E7099" s="64"/>
      <c r="F7099" s="64"/>
      <c r="G7099" s="37" t="str">
        <f>IF(E7099="","",IF(OR(E7099="Project Management",E7099="Project Support",E7099="Sprint Management",E7099="Sprint Support"),"NA",ROUND((((VLOOKUP(AD7099,[2]Formula!V:X,3,0)))-SUMIF(AD:AD,AD7099,H:H)),2)))</f>
        <v/>
      </c>
      <c r="H7099" s="71"/>
      <c r="I7099" s="72"/>
      <c r="J7099" s="72"/>
      <c r="K7099" s="38" t="str">
        <f>IF(E7099="","",IF(OR(E7099="Project Management",E7099="Project Support",E7099="Sprint Management",E7099="Sprint Support"),"NA",(((SUMIF(AD:AD,AD7099,H:H)/VLOOKUP(AD7099,[2]Formula!V:X,3,0))*VLOOKUP(AD7099,[2]Formula!V:X,2,0))*H7099)/SUMIF(AD:AD,AD7099,H:H)))</f>
        <v/>
      </c>
      <c r="L7099" s="38" t="str">
        <f t="shared" si="661"/>
        <v/>
      </c>
      <c r="M7099" s="38" t="str">
        <f t="shared" si="662"/>
        <v/>
      </c>
      <c r="N7099" s="38" t="str">
        <f t="shared" si="664"/>
        <v/>
      </c>
      <c r="O7099" s="38" t="str">
        <f t="shared" si="666"/>
        <v/>
      </c>
      <c r="P7099" s="39" t="str">
        <f t="shared" si="665"/>
        <v/>
      </c>
      <c r="AC7099" s="42" t="str">
        <f>IF(B7099="","",VLOOKUP(B7099,[2]Formula!B:C,2,0))</f>
        <v/>
      </c>
      <c r="AD7099" s="43" t="str">
        <f t="shared" si="663"/>
        <v/>
      </c>
    </row>
    <row r="7100" spans="1:30" x14ac:dyDescent="0.25">
      <c r="A7100" s="64"/>
      <c r="B7100" s="64"/>
      <c r="C7100" s="66"/>
      <c r="D7100" s="67"/>
      <c r="E7100" s="64"/>
      <c r="F7100" s="64"/>
      <c r="G7100" s="37" t="str">
        <f>IF(E7100="","",IF(OR(E7100="Project Management",E7100="Project Support",E7100="Sprint Management",E7100="Sprint Support"),"NA",ROUND((((VLOOKUP(AD7100,[2]Formula!V:X,3,0)))-SUMIF(AD:AD,AD7100,H:H)),2)))</f>
        <v/>
      </c>
      <c r="H7100" s="71"/>
      <c r="I7100" s="72"/>
      <c r="J7100" s="72"/>
      <c r="K7100" s="38" t="str">
        <f>IF(E7100="","",IF(OR(E7100="Project Management",E7100="Project Support",E7100="Sprint Management",E7100="Sprint Support"),"NA",(((SUMIF(AD:AD,AD7100,H:H)/VLOOKUP(AD7100,[2]Formula!V:X,3,0))*VLOOKUP(AD7100,[2]Formula!V:X,2,0))*H7100)/SUMIF(AD:AD,AD7100,H:H)))</f>
        <v/>
      </c>
      <c r="L7100" s="38" t="str">
        <f t="shared" si="661"/>
        <v/>
      </c>
      <c r="M7100" s="38" t="str">
        <f t="shared" si="662"/>
        <v/>
      </c>
      <c r="N7100" s="38" t="str">
        <f t="shared" si="664"/>
        <v/>
      </c>
      <c r="O7100" s="38" t="str">
        <f t="shared" si="666"/>
        <v/>
      </c>
      <c r="P7100" s="39" t="str">
        <f t="shared" si="665"/>
        <v/>
      </c>
      <c r="AC7100" s="42" t="str">
        <f>IF(B7100="","",VLOOKUP(B7100,[2]Formula!B:C,2,0))</f>
        <v/>
      </c>
      <c r="AD7100" s="43" t="str">
        <f t="shared" si="663"/>
        <v/>
      </c>
    </row>
    <row r="7101" spans="1:30" x14ac:dyDescent="0.25">
      <c r="A7101" s="64"/>
      <c r="B7101" s="64"/>
      <c r="C7101" s="66"/>
      <c r="D7101" s="67"/>
      <c r="E7101" s="64"/>
      <c r="F7101" s="64"/>
      <c r="G7101" s="37" t="str">
        <f>IF(E7101="","",IF(OR(E7101="Project Management",E7101="Project Support",E7101="Sprint Management",E7101="Sprint Support"),"NA",ROUND((((VLOOKUP(AD7101,[2]Formula!V:X,3,0)))-SUMIF(AD:AD,AD7101,H:H)),2)))</f>
        <v/>
      </c>
      <c r="H7101" s="71"/>
      <c r="I7101" s="72"/>
      <c r="J7101" s="72"/>
      <c r="K7101" s="38" t="str">
        <f>IF(E7101="","",IF(OR(E7101="Project Management",E7101="Project Support",E7101="Sprint Management",E7101="Sprint Support"),"NA",(((SUMIF(AD:AD,AD7101,H:H)/VLOOKUP(AD7101,[2]Formula!V:X,3,0))*VLOOKUP(AD7101,[2]Formula!V:X,2,0))*H7101)/SUMIF(AD:AD,AD7101,H:H)))</f>
        <v/>
      </c>
      <c r="L7101" s="38" t="str">
        <f t="shared" si="661"/>
        <v/>
      </c>
      <c r="M7101" s="38" t="str">
        <f t="shared" si="662"/>
        <v/>
      </c>
      <c r="N7101" s="38" t="str">
        <f t="shared" si="664"/>
        <v/>
      </c>
      <c r="O7101" s="38" t="str">
        <f t="shared" si="666"/>
        <v/>
      </c>
      <c r="P7101" s="39" t="str">
        <f t="shared" si="665"/>
        <v/>
      </c>
      <c r="AC7101" s="42" t="str">
        <f>IF(B7101="","",VLOOKUP(B7101,[2]Formula!B:C,2,0))</f>
        <v/>
      </c>
      <c r="AD7101" s="43" t="str">
        <f t="shared" si="663"/>
        <v/>
      </c>
    </row>
    <row r="7102" spans="1:30" x14ac:dyDescent="0.25">
      <c r="A7102" s="64"/>
      <c r="B7102" s="64"/>
      <c r="C7102" s="66"/>
      <c r="D7102" s="67"/>
      <c r="E7102" s="64"/>
      <c r="F7102" s="64"/>
      <c r="G7102" s="37" t="str">
        <f>IF(E7102="","",IF(OR(E7102="Project Management",E7102="Project Support",E7102="Sprint Management",E7102="Sprint Support"),"NA",ROUND((((VLOOKUP(AD7102,[2]Formula!V:X,3,0)))-SUMIF(AD:AD,AD7102,H:H)),2)))</f>
        <v/>
      </c>
      <c r="H7102" s="71"/>
      <c r="I7102" s="72"/>
      <c r="J7102" s="72"/>
      <c r="K7102" s="38" t="str">
        <f>IF(E7102="","",IF(OR(E7102="Project Management",E7102="Project Support",E7102="Sprint Management",E7102="Sprint Support"),"NA",(((SUMIF(AD:AD,AD7102,H:H)/VLOOKUP(AD7102,[2]Formula!V:X,3,0))*VLOOKUP(AD7102,[2]Formula!V:X,2,0))*H7102)/SUMIF(AD:AD,AD7102,H:H)))</f>
        <v/>
      </c>
      <c r="L7102" s="38" t="str">
        <f t="shared" si="661"/>
        <v/>
      </c>
      <c r="M7102" s="38" t="str">
        <f t="shared" si="662"/>
        <v/>
      </c>
      <c r="N7102" s="38" t="str">
        <f t="shared" si="664"/>
        <v/>
      </c>
      <c r="O7102" s="38" t="str">
        <f t="shared" si="666"/>
        <v/>
      </c>
      <c r="P7102" s="39" t="str">
        <f t="shared" si="665"/>
        <v/>
      </c>
      <c r="AC7102" s="42" t="str">
        <f>IF(B7102="","",VLOOKUP(B7102,[2]Formula!B:C,2,0))</f>
        <v/>
      </c>
      <c r="AD7102" s="43" t="str">
        <f t="shared" si="663"/>
        <v/>
      </c>
    </row>
    <row r="7103" spans="1:30" x14ac:dyDescent="0.25">
      <c r="A7103" s="64"/>
      <c r="B7103" s="64"/>
      <c r="C7103" s="66"/>
      <c r="D7103" s="67"/>
      <c r="E7103" s="64"/>
      <c r="F7103" s="64"/>
      <c r="G7103" s="37" t="str">
        <f>IF(E7103="","",IF(OR(E7103="Project Management",E7103="Project Support",E7103="Sprint Management",E7103="Sprint Support"),"NA",ROUND((((VLOOKUP(AD7103,[2]Formula!V:X,3,0)))-SUMIF(AD:AD,AD7103,H:H)),2)))</f>
        <v/>
      </c>
      <c r="H7103" s="71"/>
      <c r="I7103" s="72"/>
      <c r="J7103" s="72"/>
      <c r="K7103" s="38" t="str">
        <f>IF(E7103="","",IF(OR(E7103="Project Management",E7103="Project Support",E7103="Sprint Management",E7103="Sprint Support"),"NA",(((SUMIF(AD:AD,AD7103,H:H)/VLOOKUP(AD7103,[2]Formula!V:X,3,0))*VLOOKUP(AD7103,[2]Formula!V:X,2,0))*H7103)/SUMIF(AD:AD,AD7103,H:H)))</f>
        <v/>
      </c>
      <c r="L7103" s="38" t="str">
        <f t="shared" si="661"/>
        <v/>
      </c>
      <c r="M7103" s="38" t="str">
        <f t="shared" si="662"/>
        <v/>
      </c>
      <c r="N7103" s="38" t="str">
        <f t="shared" si="664"/>
        <v/>
      </c>
      <c r="O7103" s="38" t="str">
        <f t="shared" si="666"/>
        <v/>
      </c>
      <c r="P7103" s="39" t="str">
        <f t="shared" si="665"/>
        <v/>
      </c>
      <c r="AC7103" s="42" t="str">
        <f>IF(B7103="","",VLOOKUP(B7103,[2]Formula!B:C,2,0))</f>
        <v/>
      </c>
      <c r="AD7103" s="43" t="str">
        <f t="shared" si="663"/>
        <v/>
      </c>
    </row>
    <row r="7104" spans="1:30" x14ac:dyDescent="0.25">
      <c r="A7104" s="64"/>
      <c r="B7104" s="64"/>
      <c r="C7104" s="66"/>
      <c r="D7104" s="67"/>
      <c r="E7104" s="64"/>
      <c r="F7104" s="64"/>
      <c r="G7104" s="37" t="str">
        <f>IF(E7104="","",IF(OR(E7104="Project Management",E7104="Project Support",E7104="Sprint Management",E7104="Sprint Support"),"NA",ROUND((((VLOOKUP(AD7104,[2]Formula!V:X,3,0)))-SUMIF(AD:AD,AD7104,H:H)),2)))</f>
        <v/>
      </c>
      <c r="H7104" s="71"/>
      <c r="I7104" s="72"/>
      <c r="J7104" s="72"/>
      <c r="K7104" s="38" t="str">
        <f>IF(E7104="","",IF(OR(E7104="Project Management",E7104="Project Support",E7104="Sprint Management",E7104="Sprint Support"),"NA",(((SUMIF(AD:AD,AD7104,H:H)/VLOOKUP(AD7104,[2]Formula!V:X,3,0))*VLOOKUP(AD7104,[2]Formula!V:X,2,0))*H7104)/SUMIF(AD:AD,AD7104,H:H)))</f>
        <v/>
      </c>
      <c r="L7104" s="38" t="str">
        <f t="shared" si="661"/>
        <v/>
      </c>
      <c r="M7104" s="38" t="str">
        <f t="shared" si="662"/>
        <v/>
      </c>
      <c r="N7104" s="38" t="str">
        <f t="shared" si="664"/>
        <v/>
      </c>
      <c r="O7104" s="38" t="str">
        <f t="shared" si="666"/>
        <v/>
      </c>
      <c r="P7104" s="39" t="str">
        <f t="shared" si="665"/>
        <v/>
      </c>
      <c r="AC7104" s="42" t="str">
        <f>IF(B7104="","",VLOOKUP(B7104,[2]Formula!B:C,2,0))</f>
        <v/>
      </c>
      <c r="AD7104" s="43" t="str">
        <f t="shared" si="663"/>
        <v/>
      </c>
    </row>
    <row r="7105" spans="1:30" x14ac:dyDescent="0.25">
      <c r="A7105" s="64"/>
      <c r="B7105" s="64"/>
      <c r="C7105" s="66"/>
      <c r="D7105" s="67"/>
      <c r="E7105" s="64"/>
      <c r="F7105" s="64"/>
      <c r="G7105" s="37" t="str">
        <f>IF(E7105="","",IF(OR(E7105="Project Management",E7105="Project Support",E7105="Sprint Management",E7105="Sprint Support"),"NA",ROUND((((VLOOKUP(AD7105,[2]Formula!V:X,3,0)))-SUMIF(AD:AD,AD7105,H:H)),2)))</f>
        <v/>
      </c>
      <c r="H7105" s="71"/>
      <c r="I7105" s="72"/>
      <c r="J7105" s="72"/>
      <c r="K7105" s="38" t="str">
        <f>IF(E7105="","",IF(OR(E7105="Project Management",E7105="Project Support",E7105="Sprint Management",E7105="Sprint Support"),"NA",(((SUMIF(AD:AD,AD7105,H:H)/VLOOKUP(AD7105,[2]Formula!V:X,3,0))*VLOOKUP(AD7105,[2]Formula!V:X,2,0))*H7105)/SUMIF(AD:AD,AD7105,H:H)))</f>
        <v/>
      </c>
      <c r="L7105" s="38" t="str">
        <f t="shared" si="661"/>
        <v/>
      </c>
      <c r="M7105" s="38" t="str">
        <f t="shared" si="662"/>
        <v/>
      </c>
      <c r="N7105" s="38" t="str">
        <f t="shared" si="664"/>
        <v/>
      </c>
      <c r="O7105" s="38" t="str">
        <f t="shared" si="666"/>
        <v/>
      </c>
      <c r="P7105" s="39" t="str">
        <f t="shared" si="665"/>
        <v/>
      </c>
      <c r="AC7105" s="42" t="str">
        <f>IF(B7105="","",VLOOKUP(B7105,[2]Formula!B:C,2,0))</f>
        <v/>
      </c>
      <c r="AD7105" s="43" t="str">
        <f t="shared" si="663"/>
        <v/>
      </c>
    </row>
    <row r="7106" spans="1:30" x14ac:dyDescent="0.25">
      <c r="A7106" s="64"/>
      <c r="B7106" s="64"/>
      <c r="C7106" s="66"/>
      <c r="D7106" s="67"/>
      <c r="E7106" s="64"/>
      <c r="F7106" s="64"/>
      <c r="G7106" s="37" t="str">
        <f>IF(E7106="","",IF(OR(E7106="Project Management",E7106="Project Support",E7106="Sprint Management",E7106="Sprint Support"),"NA",ROUND((((VLOOKUP(AD7106,[2]Formula!V:X,3,0)))-SUMIF(AD:AD,AD7106,H:H)),2)))</f>
        <v/>
      </c>
      <c r="H7106" s="71"/>
      <c r="I7106" s="72"/>
      <c r="J7106" s="72"/>
      <c r="K7106" s="38" t="str">
        <f>IF(E7106="","",IF(OR(E7106="Project Management",E7106="Project Support",E7106="Sprint Management",E7106="Sprint Support"),"NA",(((SUMIF(AD:AD,AD7106,H:H)/VLOOKUP(AD7106,[2]Formula!V:X,3,0))*VLOOKUP(AD7106,[2]Formula!V:X,2,0))*H7106)/SUMIF(AD:AD,AD7106,H:H)))</f>
        <v/>
      </c>
      <c r="L7106" s="38" t="str">
        <f t="shared" ref="L7106:L7169" si="667">IFERROR(IF(K7106="NA",(H7106/I7106),(K7106/I7106)),"")</f>
        <v/>
      </c>
      <c r="M7106" s="38" t="str">
        <f t="shared" ref="M7106:M7169" si="668">IFERROR(IF(K7106="NA",1,(K7106/H7106)),"")</f>
        <v/>
      </c>
      <c r="N7106" s="38" t="str">
        <f t="shared" si="664"/>
        <v/>
      </c>
      <c r="O7106" s="38" t="str">
        <f t="shared" si="666"/>
        <v/>
      </c>
      <c r="P7106" s="39" t="str">
        <f t="shared" si="665"/>
        <v/>
      </c>
      <c r="AC7106" s="42" t="str">
        <f>IF(B7106="","",VLOOKUP(B7106,[2]Formula!B:C,2,0))</f>
        <v/>
      </c>
      <c r="AD7106" s="43" t="str">
        <f t="shared" ref="AD7106:AD7169" si="669">IF(B7106="","",CONCATENATE(B7106,"_",E7106))</f>
        <v/>
      </c>
    </row>
    <row r="7107" spans="1:30" x14ac:dyDescent="0.25">
      <c r="A7107" s="64"/>
      <c r="B7107" s="64"/>
      <c r="C7107" s="66"/>
      <c r="D7107" s="67"/>
      <c r="E7107" s="64"/>
      <c r="F7107" s="64"/>
      <c r="G7107" s="37" t="str">
        <f>IF(E7107="","",IF(OR(E7107="Project Management",E7107="Project Support",E7107="Sprint Management",E7107="Sprint Support"),"NA",ROUND((((VLOOKUP(AD7107,[2]Formula!V:X,3,0)))-SUMIF(AD:AD,AD7107,H:H)),2)))</f>
        <v/>
      </c>
      <c r="H7107" s="71"/>
      <c r="I7107" s="72"/>
      <c r="J7107" s="72"/>
      <c r="K7107" s="38" t="str">
        <f>IF(E7107="","",IF(OR(E7107="Project Management",E7107="Project Support",E7107="Sprint Management",E7107="Sprint Support"),"NA",(((SUMIF(AD:AD,AD7107,H:H)/VLOOKUP(AD7107,[2]Formula!V:X,3,0))*VLOOKUP(AD7107,[2]Formula!V:X,2,0))*H7107)/SUMIF(AD:AD,AD7107,H:H)))</f>
        <v/>
      </c>
      <c r="L7107" s="38" t="str">
        <f t="shared" si="667"/>
        <v/>
      </c>
      <c r="M7107" s="38" t="str">
        <f t="shared" si="668"/>
        <v/>
      </c>
      <c r="N7107" s="38" t="str">
        <f t="shared" ref="N7107:N7170" si="670">IFERROR(((L7107-M7107)/M7107)*100,"")</f>
        <v/>
      </c>
      <c r="O7107" s="38" t="str">
        <f t="shared" si="666"/>
        <v/>
      </c>
      <c r="P7107" s="39" t="str">
        <f t="shared" ref="P7107:P7170" si="671">IF(O7107="","",1)</f>
        <v/>
      </c>
      <c r="AC7107" s="42" t="str">
        <f>IF(B7107="","",VLOOKUP(B7107,[2]Formula!B:C,2,0))</f>
        <v/>
      </c>
      <c r="AD7107" s="43" t="str">
        <f t="shared" si="669"/>
        <v/>
      </c>
    </row>
    <row r="7108" spans="1:30" x14ac:dyDescent="0.25">
      <c r="A7108" s="64"/>
      <c r="B7108" s="64"/>
      <c r="C7108" s="66"/>
      <c r="D7108" s="67"/>
      <c r="E7108" s="64"/>
      <c r="F7108" s="64"/>
      <c r="G7108" s="37" t="str">
        <f>IF(E7108="","",IF(OR(E7108="Project Management",E7108="Project Support",E7108="Sprint Management",E7108="Sprint Support"),"NA",ROUND((((VLOOKUP(AD7108,[2]Formula!V:X,3,0)))-SUMIF(AD:AD,AD7108,H:H)),2)))</f>
        <v/>
      </c>
      <c r="H7108" s="71"/>
      <c r="I7108" s="72"/>
      <c r="J7108" s="72"/>
      <c r="K7108" s="38" t="str">
        <f>IF(E7108="","",IF(OR(E7108="Project Management",E7108="Project Support",E7108="Sprint Management",E7108="Sprint Support"),"NA",(((SUMIF(AD:AD,AD7108,H:H)/VLOOKUP(AD7108,[2]Formula!V:X,3,0))*VLOOKUP(AD7108,[2]Formula!V:X,2,0))*H7108)/SUMIF(AD:AD,AD7108,H:H)))</f>
        <v/>
      </c>
      <c r="L7108" s="38" t="str">
        <f t="shared" si="667"/>
        <v/>
      </c>
      <c r="M7108" s="38" t="str">
        <f t="shared" si="668"/>
        <v/>
      </c>
      <c r="N7108" s="38" t="str">
        <f t="shared" si="670"/>
        <v/>
      </c>
      <c r="O7108" s="38" t="str">
        <f t="shared" si="666"/>
        <v/>
      </c>
      <c r="P7108" s="39" t="str">
        <f t="shared" si="671"/>
        <v/>
      </c>
      <c r="AC7108" s="42" t="str">
        <f>IF(B7108="","",VLOOKUP(B7108,[2]Formula!B:C,2,0))</f>
        <v/>
      </c>
      <c r="AD7108" s="43" t="str">
        <f t="shared" si="669"/>
        <v/>
      </c>
    </row>
    <row r="7109" spans="1:30" x14ac:dyDescent="0.25">
      <c r="A7109" s="64"/>
      <c r="B7109" s="64"/>
      <c r="C7109" s="66"/>
      <c r="D7109" s="67"/>
      <c r="E7109" s="64"/>
      <c r="F7109" s="64"/>
      <c r="G7109" s="37" t="str">
        <f>IF(E7109="","",IF(OR(E7109="Project Management",E7109="Project Support",E7109="Sprint Management",E7109="Sprint Support"),"NA",ROUND((((VLOOKUP(AD7109,[2]Formula!V:X,3,0)))-SUMIF(AD:AD,AD7109,H:H)),2)))</f>
        <v/>
      </c>
      <c r="H7109" s="71"/>
      <c r="I7109" s="72"/>
      <c r="J7109" s="72"/>
      <c r="K7109" s="38" t="str">
        <f>IF(E7109="","",IF(OR(E7109="Project Management",E7109="Project Support",E7109="Sprint Management",E7109="Sprint Support"),"NA",(((SUMIF(AD:AD,AD7109,H:H)/VLOOKUP(AD7109,[2]Formula!V:X,3,0))*VLOOKUP(AD7109,[2]Formula!V:X,2,0))*H7109)/SUMIF(AD:AD,AD7109,H:H)))</f>
        <v/>
      </c>
      <c r="L7109" s="38" t="str">
        <f t="shared" si="667"/>
        <v/>
      </c>
      <c r="M7109" s="38" t="str">
        <f t="shared" si="668"/>
        <v/>
      </c>
      <c r="N7109" s="38" t="str">
        <f t="shared" si="670"/>
        <v/>
      </c>
      <c r="O7109" s="38" t="str">
        <f t="shared" si="666"/>
        <v/>
      </c>
      <c r="P7109" s="39" t="str">
        <f t="shared" si="671"/>
        <v/>
      </c>
      <c r="AC7109" s="42" t="str">
        <f>IF(B7109="","",VLOOKUP(B7109,[2]Formula!B:C,2,0))</f>
        <v/>
      </c>
      <c r="AD7109" s="43" t="str">
        <f t="shared" si="669"/>
        <v/>
      </c>
    </row>
    <row r="7110" spans="1:30" x14ac:dyDescent="0.25">
      <c r="A7110" s="64"/>
      <c r="B7110" s="64"/>
      <c r="C7110" s="66"/>
      <c r="D7110" s="67"/>
      <c r="E7110" s="64"/>
      <c r="F7110" s="64"/>
      <c r="G7110" s="37" t="str">
        <f>IF(E7110="","",IF(OR(E7110="Project Management",E7110="Project Support",E7110="Sprint Management",E7110="Sprint Support"),"NA",ROUND((((VLOOKUP(AD7110,[2]Formula!V:X,3,0)))-SUMIF(AD:AD,AD7110,H:H)),2)))</f>
        <v/>
      </c>
      <c r="H7110" s="71"/>
      <c r="I7110" s="72"/>
      <c r="J7110" s="72"/>
      <c r="K7110" s="38" t="str">
        <f>IF(E7110="","",IF(OR(E7110="Project Management",E7110="Project Support",E7110="Sprint Management",E7110="Sprint Support"),"NA",(((SUMIF(AD:AD,AD7110,H:H)/VLOOKUP(AD7110,[2]Formula!V:X,3,0))*VLOOKUP(AD7110,[2]Formula!V:X,2,0))*H7110)/SUMIF(AD:AD,AD7110,H:H)))</f>
        <v/>
      </c>
      <c r="L7110" s="38" t="str">
        <f t="shared" si="667"/>
        <v/>
      </c>
      <c r="M7110" s="38" t="str">
        <f t="shared" si="668"/>
        <v/>
      </c>
      <c r="N7110" s="38" t="str">
        <f t="shared" si="670"/>
        <v/>
      </c>
      <c r="O7110" s="38" t="str">
        <f t="shared" si="666"/>
        <v/>
      </c>
      <c r="P7110" s="39" t="str">
        <f t="shared" si="671"/>
        <v/>
      </c>
      <c r="AC7110" s="42" t="str">
        <f>IF(B7110="","",VLOOKUP(B7110,[2]Formula!B:C,2,0))</f>
        <v/>
      </c>
      <c r="AD7110" s="43" t="str">
        <f t="shared" si="669"/>
        <v/>
      </c>
    </row>
    <row r="7111" spans="1:30" x14ac:dyDescent="0.25">
      <c r="A7111" s="64"/>
      <c r="B7111" s="64"/>
      <c r="C7111" s="66"/>
      <c r="D7111" s="67"/>
      <c r="E7111" s="64"/>
      <c r="F7111" s="64"/>
      <c r="G7111" s="37" t="str">
        <f>IF(E7111="","",IF(OR(E7111="Project Management",E7111="Project Support",E7111="Sprint Management",E7111="Sprint Support"),"NA",ROUND((((VLOOKUP(AD7111,[2]Formula!V:X,3,0)))-SUMIF(AD:AD,AD7111,H:H)),2)))</f>
        <v/>
      </c>
      <c r="H7111" s="71"/>
      <c r="I7111" s="72"/>
      <c r="J7111" s="72"/>
      <c r="K7111" s="38" t="str">
        <f>IF(E7111="","",IF(OR(E7111="Project Management",E7111="Project Support",E7111="Sprint Management",E7111="Sprint Support"),"NA",(((SUMIF(AD:AD,AD7111,H:H)/VLOOKUP(AD7111,[2]Formula!V:X,3,0))*VLOOKUP(AD7111,[2]Formula!V:X,2,0))*H7111)/SUMIF(AD:AD,AD7111,H:H)))</f>
        <v/>
      </c>
      <c r="L7111" s="38" t="str">
        <f t="shared" si="667"/>
        <v/>
      </c>
      <c r="M7111" s="38" t="str">
        <f t="shared" si="668"/>
        <v/>
      </c>
      <c r="N7111" s="38" t="str">
        <f t="shared" si="670"/>
        <v/>
      </c>
      <c r="O7111" s="38" t="str">
        <f t="shared" si="666"/>
        <v/>
      </c>
      <c r="P7111" s="39" t="str">
        <f t="shared" si="671"/>
        <v/>
      </c>
      <c r="AC7111" s="42" t="str">
        <f>IF(B7111="","",VLOOKUP(B7111,[2]Formula!B:C,2,0))</f>
        <v/>
      </c>
      <c r="AD7111" s="43" t="str">
        <f t="shared" si="669"/>
        <v/>
      </c>
    </row>
    <row r="7112" spans="1:30" x14ac:dyDescent="0.25">
      <c r="A7112" s="64"/>
      <c r="B7112" s="64"/>
      <c r="C7112" s="66"/>
      <c r="D7112" s="67"/>
      <c r="E7112" s="64"/>
      <c r="F7112" s="64"/>
      <c r="G7112" s="37" t="str">
        <f>IF(E7112="","",IF(OR(E7112="Project Management",E7112="Project Support",E7112="Sprint Management",E7112="Sprint Support"),"NA",ROUND((((VLOOKUP(AD7112,[2]Formula!V:X,3,0)))-SUMIF(AD:AD,AD7112,H:H)),2)))</f>
        <v/>
      </c>
      <c r="H7112" s="71"/>
      <c r="I7112" s="72"/>
      <c r="J7112" s="72"/>
      <c r="K7112" s="38" t="str">
        <f>IF(E7112="","",IF(OR(E7112="Project Management",E7112="Project Support",E7112="Sprint Management",E7112="Sprint Support"),"NA",(((SUMIF(AD:AD,AD7112,H:H)/VLOOKUP(AD7112,[2]Formula!V:X,3,0))*VLOOKUP(AD7112,[2]Formula!V:X,2,0))*H7112)/SUMIF(AD:AD,AD7112,H:H)))</f>
        <v/>
      </c>
      <c r="L7112" s="38" t="str">
        <f t="shared" si="667"/>
        <v/>
      </c>
      <c r="M7112" s="38" t="str">
        <f t="shared" si="668"/>
        <v/>
      </c>
      <c r="N7112" s="38" t="str">
        <f t="shared" si="670"/>
        <v/>
      </c>
      <c r="O7112" s="38" t="str">
        <f t="shared" si="666"/>
        <v/>
      </c>
      <c r="P7112" s="39" t="str">
        <f t="shared" si="671"/>
        <v/>
      </c>
      <c r="AC7112" s="42" t="str">
        <f>IF(B7112="","",VLOOKUP(B7112,[2]Formula!B:C,2,0))</f>
        <v/>
      </c>
      <c r="AD7112" s="43" t="str">
        <f t="shared" si="669"/>
        <v/>
      </c>
    </row>
    <row r="7113" spans="1:30" x14ac:dyDescent="0.25">
      <c r="A7113" s="64"/>
      <c r="B7113" s="64"/>
      <c r="C7113" s="66"/>
      <c r="D7113" s="67"/>
      <c r="E7113" s="64"/>
      <c r="F7113" s="64"/>
      <c r="G7113" s="37" t="str">
        <f>IF(E7113="","",IF(OR(E7113="Project Management",E7113="Project Support",E7113="Sprint Management",E7113="Sprint Support"),"NA",ROUND((((VLOOKUP(AD7113,[2]Formula!V:X,3,0)))-SUMIF(AD:AD,AD7113,H:H)),2)))</f>
        <v/>
      </c>
      <c r="H7113" s="71"/>
      <c r="I7113" s="72"/>
      <c r="J7113" s="72"/>
      <c r="K7113" s="38" t="str">
        <f>IF(E7113="","",IF(OR(E7113="Project Management",E7113="Project Support",E7113="Sprint Management",E7113="Sprint Support"),"NA",(((SUMIF(AD:AD,AD7113,H:H)/VLOOKUP(AD7113,[2]Formula!V:X,3,0))*VLOOKUP(AD7113,[2]Formula!V:X,2,0))*H7113)/SUMIF(AD:AD,AD7113,H:H)))</f>
        <v/>
      </c>
      <c r="L7113" s="38" t="str">
        <f t="shared" si="667"/>
        <v/>
      </c>
      <c r="M7113" s="38" t="str">
        <f t="shared" si="668"/>
        <v/>
      </c>
      <c r="N7113" s="38" t="str">
        <f t="shared" si="670"/>
        <v/>
      </c>
      <c r="O7113" s="38" t="str">
        <f t="shared" si="666"/>
        <v/>
      </c>
      <c r="P7113" s="39" t="str">
        <f t="shared" si="671"/>
        <v/>
      </c>
      <c r="AC7113" s="42" t="str">
        <f>IF(B7113="","",VLOOKUP(B7113,[2]Formula!B:C,2,0))</f>
        <v/>
      </c>
      <c r="AD7113" s="43" t="str">
        <f t="shared" si="669"/>
        <v/>
      </c>
    </row>
    <row r="7114" spans="1:30" x14ac:dyDescent="0.25">
      <c r="A7114" s="64"/>
      <c r="B7114" s="64"/>
      <c r="C7114" s="66"/>
      <c r="D7114" s="67"/>
      <c r="E7114" s="64"/>
      <c r="F7114" s="64"/>
      <c r="G7114" s="37" t="str">
        <f>IF(E7114="","",IF(OR(E7114="Project Management",E7114="Project Support",E7114="Sprint Management",E7114="Sprint Support"),"NA",ROUND((((VLOOKUP(AD7114,[2]Formula!V:X,3,0)))-SUMIF(AD:AD,AD7114,H:H)),2)))</f>
        <v/>
      </c>
      <c r="H7114" s="71"/>
      <c r="I7114" s="72"/>
      <c r="J7114" s="72"/>
      <c r="K7114" s="38" t="str">
        <f>IF(E7114="","",IF(OR(E7114="Project Management",E7114="Project Support",E7114="Sprint Management",E7114="Sprint Support"),"NA",(((SUMIF(AD:AD,AD7114,H:H)/VLOOKUP(AD7114,[2]Formula!V:X,3,0))*VLOOKUP(AD7114,[2]Formula!V:X,2,0))*H7114)/SUMIF(AD:AD,AD7114,H:H)))</f>
        <v/>
      </c>
      <c r="L7114" s="38" t="str">
        <f t="shared" si="667"/>
        <v/>
      </c>
      <c r="M7114" s="38" t="str">
        <f t="shared" si="668"/>
        <v/>
      </c>
      <c r="N7114" s="38" t="str">
        <f t="shared" si="670"/>
        <v/>
      </c>
      <c r="O7114" s="38" t="str">
        <f t="shared" si="666"/>
        <v/>
      </c>
      <c r="P7114" s="39" t="str">
        <f t="shared" si="671"/>
        <v/>
      </c>
      <c r="AC7114" s="42" t="str">
        <f>IF(B7114="","",VLOOKUP(B7114,[2]Formula!B:C,2,0))</f>
        <v/>
      </c>
      <c r="AD7114" s="43" t="str">
        <f t="shared" si="669"/>
        <v/>
      </c>
    </row>
    <row r="7115" spans="1:30" x14ac:dyDescent="0.25">
      <c r="A7115" s="64"/>
      <c r="B7115" s="64"/>
      <c r="C7115" s="66"/>
      <c r="D7115" s="67"/>
      <c r="E7115" s="64"/>
      <c r="F7115" s="64"/>
      <c r="G7115" s="37" t="str">
        <f>IF(E7115="","",IF(OR(E7115="Project Management",E7115="Project Support",E7115="Sprint Management",E7115="Sprint Support"),"NA",ROUND((((VLOOKUP(AD7115,[2]Formula!V:X,3,0)))-SUMIF(AD:AD,AD7115,H:H)),2)))</f>
        <v/>
      </c>
      <c r="H7115" s="71"/>
      <c r="I7115" s="72"/>
      <c r="J7115" s="72"/>
      <c r="K7115" s="38" t="str">
        <f>IF(E7115="","",IF(OR(E7115="Project Management",E7115="Project Support",E7115="Sprint Management",E7115="Sprint Support"),"NA",(((SUMIF(AD:AD,AD7115,H:H)/VLOOKUP(AD7115,[2]Formula!V:X,3,0))*VLOOKUP(AD7115,[2]Formula!V:X,2,0))*H7115)/SUMIF(AD:AD,AD7115,H:H)))</f>
        <v/>
      </c>
      <c r="L7115" s="38" t="str">
        <f t="shared" si="667"/>
        <v/>
      </c>
      <c r="M7115" s="38" t="str">
        <f t="shared" si="668"/>
        <v/>
      </c>
      <c r="N7115" s="38" t="str">
        <f t="shared" si="670"/>
        <v/>
      </c>
      <c r="O7115" s="38" t="str">
        <f t="shared" si="666"/>
        <v/>
      </c>
      <c r="P7115" s="39" t="str">
        <f t="shared" si="671"/>
        <v/>
      </c>
      <c r="AC7115" s="42" t="str">
        <f>IF(B7115="","",VLOOKUP(B7115,[2]Formula!B:C,2,0))</f>
        <v/>
      </c>
      <c r="AD7115" s="43" t="str">
        <f t="shared" si="669"/>
        <v/>
      </c>
    </row>
    <row r="7116" spans="1:30" x14ac:dyDescent="0.25">
      <c r="A7116" s="64"/>
      <c r="B7116" s="64"/>
      <c r="C7116" s="66"/>
      <c r="D7116" s="67"/>
      <c r="E7116" s="64"/>
      <c r="F7116" s="64"/>
      <c r="G7116" s="37" t="str">
        <f>IF(E7116="","",IF(OR(E7116="Project Management",E7116="Project Support",E7116="Sprint Management",E7116="Sprint Support"),"NA",ROUND((((VLOOKUP(AD7116,[2]Formula!V:X,3,0)))-SUMIF(AD:AD,AD7116,H:H)),2)))</f>
        <v/>
      </c>
      <c r="H7116" s="71"/>
      <c r="I7116" s="72"/>
      <c r="J7116" s="72"/>
      <c r="K7116" s="38" t="str">
        <f>IF(E7116="","",IF(OR(E7116="Project Management",E7116="Project Support",E7116="Sprint Management",E7116="Sprint Support"),"NA",(((SUMIF(AD:AD,AD7116,H:H)/VLOOKUP(AD7116,[2]Formula!V:X,3,0))*VLOOKUP(AD7116,[2]Formula!V:X,2,0))*H7116)/SUMIF(AD:AD,AD7116,H:H)))</f>
        <v/>
      </c>
      <c r="L7116" s="38" t="str">
        <f t="shared" si="667"/>
        <v/>
      </c>
      <c r="M7116" s="38" t="str">
        <f t="shared" si="668"/>
        <v/>
      </c>
      <c r="N7116" s="38" t="str">
        <f t="shared" si="670"/>
        <v/>
      </c>
      <c r="O7116" s="38" t="str">
        <f t="shared" si="666"/>
        <v/>
      </c>
      <c r="P7116" s="39" t="str">
        <f t="shared" si="671"/>
        <v/>
      </c>
      <c r="AC7116" s="42" t="str">
        <f>IF(B7116="","",VLOOKUP(B7116,[2]Formula!B:C,2,0))</f>
        <v/>
      </c>
      <c r="AD7116" s="43" t="str">
        <f t="shared" si="669"/>
        <v/>
      </c>
    </row>
    <row r="7117" spans="1:30" x14ac:dyDescent="0.25">
      <c r="A7117" s="64"/>
      <c r="B7117" s="64"/>
      <c r="C7117" s="66"/>
      <c r="D7117" s="67"/>
      <c r="E7117" s="64"/>
      <c r="F7117" s="64"/>
      <c r="G7117" s="37" t="str">
        <f>IF(E7117="","",IF(OR(E7117="Project Management",E7117="Project Support",E7117="Sprint Management",E7117="Sprint Support"),"NA",ROUND((((VLOOKUP(AD7117,[2]Formula!V:X,3,0)))-SUMIF(AD:AD,AD7117,H:H)),2)))</f>
        <v/>
      </c>
      <c r="H7117" s="71"/>
      <c r="I7117" s="72"/>
      <c r="J7117" s="72"/>
      <c r="K7117" s="38" t="str">
        <f>IF(E7117="","",IF(OR(E7117="Project Management",E7117="Project Support",E7117="Sprint Management",E7117="Sprint Support"),"NA",(((SUMIF(AD:AD,AD7117,H:H)/VLOOKUP(AD7117,[2]Formula!V:X,3,0))*VLOOKUP(AD7117,[2]Formula!V:X,2,0))*H7117)/SUMIF(AD:AD,AD7117,H:H)))</f>
        <v/>
      </c>
      <c r="L7117" s="38" t="str">
        <f t="shared" si="667"/>
        <v/>
      </c>
      <c r="M7117" s="38" t="str">
        <f t="shared" si="668"/>
        <v/>
      </c>
      <c r="N7117" s="38" t="str">
        <f t="shared" si="670"/>
        <v/>
      </c>
      <c r="O7117" s="38" t="str">
        <f t="shared" si="666"/>
        <v/>
      </c>
      <c r="P7117" s="39" t="str">
        <f t="shared" si="671"/>
        <v/>
      </c>
      <c r="AC7117" s="42" t="str">
        <f>IF(B7117="","",VLOOKUP(B7117,[2]Formula!B:C,2,0))</f>
        <v/>
      </c>
      <c r="AD7117" s="43" t="str">
        <f t="shared" si="669"/>
        <v/>
      </c>
    </row>
    <row r="7118" spans="1:30" x14ac:dyDescent="0.25">
      <c r="A7118" s="64"/>
      <c r="B7118" s="64"/>
      <c r="C7118" s="66"/>
      <c r="D7118" s="67"/>
      <c r="E7118" s="64"/>
      <c r="F7118" s="64"/>
      <c r="G7118" s="37" t="str">
        <f>IF(E7118="","",IF(OR(E7118="Project Management",E7118="Project Support",E7118="Sprint Management",E7118="Sprint Support"),"NA",ROUND((((VLOOKUP(AD7118,[2]Formula!V:X,3,0)))-SUMIF(AD:AD,AD7118,H:H)),2)))</f>
        <v/>
      </c>
      <c r="H7118" s="71"/>
      <c r="I7118" s="72"/>
      <c r="J7118" s="72"/>
      <c r="K7118" s="38" t="str">
        <f>IF(E7118="","",IF(OR(E7118="Project Management",E7118="Project Support",E7118="Sprint Management",E7118="Sprint Support"),"NA",(((SUMIF(AD:AD,AD7118,H:H)/VLOOKUP(AD7118,[2]Formula!V:X,3,0))*VLOOKUP(AD7118,[2]Formula!V:X,2,0))*H7118)/SUMIF(AD:AD,AD7118,H:H)))</f>
        <v/>
      </c>
      <c r="L7118" s="38" t="str">
        <f t="shared" si="667"/>
        <v/>
      </c>
      <c r="M7118" s="38" t="str">
        <f t="shared" si="668"/>
        <v/>
      </c>
      <c r="N7118" s="38" t="str">
        <f t="shared" si="670"/>
        <v/>
      </c>
      <c r="O7118" s="38" t="str">
        <f t="shared" si="666"/>
        <v/>
      </c>
      <c r="P7118" s="39" t="str">
        <f t="shared" si="671"/>
        <v/>
      </c>
      <c r="AC7118" s="42" t="str">
        <f>IF(B7118="","",VLOOKUP(B7118,[2]Formula!B:C,2,0))</f>
        <v/>
      </c>
      <c r="AD7118" s="43" t="str">
        <f t="shared" si="669"/>
        <v/>
      </c>
    </row>
    <row r="7119" spans="1:30" x14ac:dyDescent="0.25">
      <c r="A7119" s="64"/>
      <c r="B7119" s="64"/>
      <c r="C7119" s="66"/>
      <c r="D7119" s="67"/>
      <c r="E7119" s="64"/>
      <c r="F7119" s="64"/>
      <c r="G7119" s="37" t="str">
        <f>IF(E7119="","",IF(OR(E7119="Project Management",E7119="Project Support",E7119="Sprint Management",E7119="Sprint Support"),"NA",ROUND((((VLOOKUP(AD7119,[2]Formula!V:X,3,0)))-SUMIF(AD:AD,AD7119,H:H)),2)))</f>
        <v/>
      </c>
      <c r="H7119" s="71"/>
      <c r="I7119" s="72"/>
      <c r="J7119" s="72"/>
      <c r="K7119" s="38" t="str">
        <f>IF(E7119="","",IF(OR(E7119="Project Management",E7119="Project Support",E7119="Sprint Management",E7119="Sprint Support"),"NA",(((SUMIF(AD:AD,AD7119,H:H)/VLOOKUP(AD7119,[2]Formula!V:X,3,0))*VLOOKUP(AD7119,[2]Formula!V:X,2,0))*H7119)/SUMIF(AD:AD,AD7119,H:H)))</f>
        <v/>
      </c>
      <c r="L7119" s="38" t="str">
        <f t="shared" si="667"/>
        <v/>
      </c>
      <c r="M7119" s="38" t="str">
        <f t="shared" si="668"/>
        <v/>
      </c>
      <c r="N7119" s="38" t="str">
        <f t="shared" si="670"/>
        <v/>
      </c>
      <c r="O7119" s="38" t="str">
        <f t="shared" si="666"/>
        <v/>
      </c>
      <c r="P7119" s="39" t="str">
        <f t="shared" si="671"/>
        <v/>
      </c>
      <c r="AC7119" s="42" t="str">
        <f>IF(B7119="","",VLOOKUP(B7119,[2]Formula!B:C,2,0))</f>
        <v/>
      </c>
      <c r="AD7119" s="43" t="str">
        <f t="shared" si="669"/>
        <v/>
      </c>
    </row>
    <row r="7120" spans="1:30" x14ac:dyDescent="0.25">
      <c r="A7120" s="64"/>
      <c r="B7120" s="64"/>
      <c r="C7120" s="66"/>
      <c r="D7120" s="67"/>
      <c r="E7120" s="64"/>
      <c r="F7120" s="64"/>
      <c r="G7120" s="37" t="str">
        <f>IF(E7120="","",IF(OR(E7120="Project Management",E7120="Project Support",E7120="Sprint Management",E7120="Sprint Support"),"NA",ROUND((((VLOOKUP(AD7120,[2]Formula!V:X,3,0)))-SUMIF(AD:AD,AD7120,H:H)),2)))</f>
        <v/>
      </c>
      <c r="H7120" s="71"/>
      <c r="I7120" s="72"/>
      <c r="J7120" s="72"/>
      <c r="K7120" s="38" t="str">
        <f>IF(E7120="","",IF(OR(E7120="Project Management",E7120="Project Support",E7120="Sprint Management",E7120="Sprint Support"),"NA",(((SUMIF(AD:AD,AD7120,H:H)/VLOOKUP(AD7120,[2]Formula!V:X,3,0))*VLOOKUP(AD7120,[2]Formula!V:X,2,0))*H7120)/SUMIF(AD:AD,AD7120,H:H)))</f>
        <v/>
      </c>
      <c r="L7120" s="38" t="str">
        <f t="shared" si="667"/>
        <v/>
      </c>
      <c r="M7120" s="38" t="str">
        <f t="shared" si="668"/>
        <v/>
      </c>
      <c r="N7120" s="38" t="str">
        <f t="shared" si="670"/>
        <v/>
      </c>
      <c r="O7120" s="38" t="str">
        <f t="shared" si="666"/>
        <v/>
      </c>
      <c r="P7120" s="39" t="str">
        <f t="shared" si="671"/>
        <v/>
      </c>
      <c r="AC7120" s="42" t="str">
        <f>IF(B7120="","",VLOOKUP(B7120,[2]Formula!B:C,2,0))</f>
        <v/>
      </c>
      <c r="AD7120" s="43" t="str">
        <f t="shared" si="669"/>
        <v/>
      </c>
    </row>
    <row r="7121" spans="1:30" x14ac:dyDescent="0.25">
      <c r="A7121" s="64"/>
      <c r="B7121" s="64"/>
      <c r="C7121" s="66"/>
      <c r="D7121" s="67"/>
      <c r="E7121" s="64"/>
      <c r="F7121" s="64"/>
      <c r="G7121" s="37" t="str">
        <f>IF(E7121="","",IF(OR(E7121="Project Management",E7121="Project Support",E7121="Sprint Management",E7121="Sprint Support"),"NA",ROUND((((VLOOKUP(AD7121,[2]Formula!V:X,3,0)))-SUMIF(AD:AD,AD7121,H:H)),2)))</f>
        <v/>
      </c>
      <c r="H7121" s="71"/>
      <c r="I7121" s="72"/>
      <c r="J7121" s="72"/>
      <c r="K7121" s="38" t="str">
        <f>IF(E7121="","",IF(OR(E7121="Project Management",E7121="Project Support",E7121="Sprint Management",E7121="Sprint Support"),"NA",(((SUMIF(AD:AD,AD7121,H:H)/VLOOKUP(AD7121,[2]Formula!V:X,3,0))*VLOOKUP(AD7121,[2]Formula!V:X,2,0))*H7121)/SUMIF(AD:AD,AD7121,H:H)))</f>
        <v/>
      </c>
      <c r="L7121" s="38" t="str">
        <f t="shared" si="667"/>
        <v/>
      </c>
      <c r="M7121" s="38" t="str">
        <f t="shared" si="668"/>
        <v/>
      </c>
      <c r="N7121" s="38" t="str">
        <f t="shared" si="670"/>
        <v/>
      </c>
      <c r="O7121" s="38" t="str">
        <f t="shared" si="666"/>
        <v/>
      </c>
      <c r="P7121" s="39" t="str">
        <f t="shared" si="671"/>
        <v/>
      </c>
      <c r="AC7121" s="42" t="str">
        <f>IF(B7121="","",VLOOKUP(B7121,[2]Formula!B:C,2,0))</f>
        <v/>
      </c>
      <c r="AD7121" s="43" t="str">
        <f t="shared" si="669"/>
        <v/>
      </c>
    </row>
    <row r="7122" spans="1:30" x14ac:dyDescent="0.25">
      <c r="A7122" s="64"/>
      <c r="B7122" s="64"/>
      <c r="C7122" s="66"/>
      <c r="D7122" s="67"/>
      <c r="E7122" s="64"/>
      <c r="F7122" s="64"/>
      <c r="G7122" s="37" t="str">
        <f>IF(E7122="","",IF(OR(E7122="Project Management",E7122="Project Support",E7122="Sprint Management",E7122="Sprint Support"),"NA",ROUND((((VLOOKUP(AD7122,[2]Formula!V:X,3,0)))-SUMIF(AD:AD,AD7122,H:H)),2)))</f>
        <v/>
      </c>
      <c r="H7122" s="71"/>
      <c r="I7122" s="72"/>
      <c r="J7122" s="72"/>
      <c r="K7122" s="38" t="str">
        <f>IF(E7122="","",IF(OR(E7122="Project Management",E7122="Project Support",E7122="Sprint Management",E7122="Sprint Support"),"NA",(((SUMIF(AD:AD,AD7122,H:H)/VLOOKUP(AD7122,[2]Formula!V:X,3,0))*VLOOKUP(AD7122,[2]Formula!V:X,2,0))*H7122)/SUMIF(AD:AD,AD7122,H:H)))</f>
        <v/>
      </c>
      <c r="L7122" s="38" t="str">
        <f t="shared" si="667"/>
        <v/>
      </c>
      <c r="M7122" s="38" t="str">
        <f t="shared" si="668"/>
        <v/>
      </c>
      <c r="N7122" s="38" t="str">
        <f t="shared" si="670"/>
        <v/>
      </c>
      <c r="O7122" s="38" t="str">
        <f t="shared" si="666"/>
        <v/>
      </c>
      <c r="P7122" s="39" t="str">
        <f t="shared" si="671"/>
        <v/>
      </c>
      <c r="AC7122" s="42" t="str">
        <f>IF(B7122="","",VLOOKUP(B7122,[2]Formula!B:C,2,0))</f>
        <v/>
      </c>
      <c r="AD7122" s="43" t="str">
        <f t="shared" si="669"/>
        <v/>
      </c>
    </row>
    <row r="7123" spans="1:30" x14ac:dyDescent="0.25">
      <c r="A7123" s="64"/>
      <c r="B7123" s="64"/>
      <c r="C7123" s="66"/>
      <c r="D7123" s="67"/>
      <c r="E7123" s="64"/>
      <c r="F7123" s="64"/>
      <c r="G7123" s="37" t="str">
        <f>IF(E7123="","",IF(OR(E7123="Project Management",E7123="Project Support",E7123="Sprint Management",E7123="Sprint Support"),"NA",ROUND((((VLOOKUP(AD7123,[2]Formula!V:X,3,0)))-SUMIF(AD:AD,AD7123,H:H)),2)))</f>
        <v/>
      </c>
      <c r="H7123" s="71"/>
      <c r="I7123" s="72"/>
      <c r="J7123" s="72"/>
      <c r="K7123" s="38" t="str">
        <f>IF(E7123="","",IF(OR(E7123="Project Management",E7123="Project Support",E7123="Sprint Management",E7123="Sprint Support"),"NA",(((SUMIF(AD:AD,AD7123,H:H)/VLOOKUP(AD7123,[2]Formula!V:X,3,0))*VLOOKUP(AD7123,[2]Formula!V:X,2,0))*H7123)/SUMIF(AD:AD,AD7123,H:H)))</f>
        <v/>
      </c>
      <c r="L7123" s="38" t="str">
        <f t="shared" si="667"/>
        <v/>
      </c>
      <c r="M7123" s="38" t="str">
        <f t="shared" si="668"/>
        <v/>
      </c>
      <c r="N7123" s="38" t="str">
        <f t="shared" si="670"/>
        <v/>
      </c>
      <c r="O7123" s="38" t="str">
        <f t="shared" si="666"/>
        <v/>
      </c>
      <c r="P7123" s="39" t="str">
        <f t="shared" si="671"/>
        <v/>
      </c>
      <c r="AC7123" s="42" t="str">
        <f>IF(B7123="","",VLOOKUP(B7123,[2]Formula!B:C,2,0))</f>
        <v/>
      </c>
      <c r="AD7123" s="43" t="str">
        <f t="shared" si="669"/>
        <v/>
      </c>
    </row>
    <row r="7124" spans="1:30" x14ac:dyDescent="0.25">
      <c r="A7124" s="64"/>
      <c r="B7124" s="64"/>
      <c r="C7124" s="66"/>
      <c r="D7124" s="67"/>
      <c r="E7124" s="64"/>
      <c r="F7124" s="64"/>
      <c r="G7124" s="37" t="str">
        <f>IF(E7124="","",IF(OR(E7124="Project Management",E7124="Project Support",E7124="Sprint Management",E7124="Sprint Support"),"NA",ROUND((((VLOOKUP(AD7124,[2]Formula!V:X,3,0)))-SUMIF(AD:AD,AD7124,H:H)),2)))</f>
        <v/>
      </c>
      <c r="H7124" s="71"/>
      <c r="I7124" s="72"/>
      <c r="J7124" s="72"/>
      <c r="K7124" s="38" t="str">
        <f>IF(E7124="","",IF(OR(E7124="Project Management",E7124="Project Support",E7124="Sprint Management",E7124="Sprint Support"),"NA",(((SUMIF(AD:AD,AD7124,H:H)/VLOOKUP(AD7124,[2]Formula!V:X,3,0))*VLOOKUP(AD7124,[2]Formula!V:X,2,0))*H7124)/SUMIF(AD:AD,AD7124,H:H)))</f>
        <v/>
      </c>
      <c r="L7124" s="38" t="str">
        <f t="shared" si="667"/>
        <v/>
      </c>
      <c r="M7124" s="38" t="str">
        <f t="shared" si="668"/>
        <v/>
      </c>
      <c r="N7124" s="38" t="str">
        <f t="shared" si="670"/>
        <v/>
      </c>
      <c r="O7124" s="38" t="str">
        <f t="shared" si="666"/>
        <v/>
      </c>
      <c r="P7124" s="39" t="str">
        <f t="shared" si="671"/>
        <v/>
      </c>
      <c r="AC7124" s="42" t="str">
        <f>IF(B7124="","",VLOOKUP(B7124,[2]Formula!B:C,2,0))</f>
        <v/>
      </c>
      <c r="AD7124" s="43" t="str">
        <f t="shared" si="669"/>
        <v/>
      </c>
    </row>
    <row r="7125" spans="1:30" x14ac:dyDescent="0.25">
      <c r="A7125" s="64"/>
      <c r="B7125" s="64"/>
      <c r="C7125" s="66"/>
      <c r="D7125" s="67"/>
      <c r="E7125" s="64"/>
      <c r="F7125" s="64"/>
      <c r="G7125" s="37" t="str">
        <f>IF(E7125="","",IF(OR(E7125="Project Management",E7125="Project Support",E7125="Sprint Management",E7125="Sprint Support"),"NA",ROUND((((VLOOKUP(AD7125,[2]Formula!V:X,3,0)))-SUMIF(AD:AD,AD7125,H:H)),2)))</f>
        <v/>
      </c>
      <c r="H7125" s="71"/>
      <c r="I7125" s="72"/>
      <c r="J7125" s="72"/>
      <c r="K7125" s="38" t="str">
        <f>IF(E7125="","",IF(OR(E7125="Project Management",E7125="Project Support",E7125="Sprint Management",E7125="Sprint Support"),"NA",(((SUMIF(AD:AD,AD7125,H:H)/VLOOKUP(AD7125,[2]Formula!V:X,3,0))*VLOOKUP(AD7125,[2]Formula!V:X,2,0))*H7125)/SUMIF(AD:AD,AD7125,H:H)))</f>
        <v/>
      </c>
      <c r="L7125" s="38" t="str">
        <f t="shared" si="667"/>
        <v/>
      </c>
      <c r="M7125" s="38" t="str">
        <f t="shared" si="668"/>
        <v/>
      </c>
      <c r="N7125" s="38" t="str">
        <f t="shared" si="670"/>
        <v/>
      </c>
      <c r="O7125" s="38" t="str">
        <f t="shared" si="666"/>
        <v/>
      </c>
      <c r="P7125" s="39" t="str">
        <f t="shared" si="671"/>
        <v/>
      </c>
      <c r="AC7125" s="42" t="str">
        <f>IF(B7125="","",VLOOKUP(B7125,[2]Formula!B:C,2,0))</f>
        <v/>
      </c>
      <c r="AD7125" s="43" t="str">
        <f t="shared" si="669"/>
        <v/>
      </c>
    </row>
    <row r="7126" spans="1:30" x14ac:dyDescent="0.25">
      <c r="A7126" s="64"/>
      <c r="B7126" s="64"/>
      <c r="C7126" s="66"/>
      <c r="D7126" s="67"/>
      <c r="E7126" s="64"/>
      <c r="F7126" s="64"/>
      <c r="G7126" s="37" t="str">
        <f>IF(E7126="","",IF(OR(E7126="Project Management",E7126="Project Support",E7126="Sprint Management",E7126="Sprint Support"),"NA",ROUND((((VLOOKUP(AD7126,[2]Formula!V:X,3,0)))-SUMIF(AD:AD,AD7126,H:H)),2)))</f>
        <v/>
      </c>
      <c r="H7126" s="71"/>
      <c r="I7126" s="72"/>
      <c r="J7126" s="72"/>
      <c r="K7126" s="38" t="str">
        <f>IF(E7126="","",IF(OR(E7126="Project Management",E7126="Project Support",E7126="Sprint Management",E7126="Sprint Support"),"NA",(((SUMIF(AD:AD,AD7126,H:H)/VLOOKUP(AD7126,[2]Formula!V:X,3,0))*VLOOKUP(AD7126,[2]Formula!V:X,2,0))*H7126)/SUMIF(AD:AD,AD7126,H:H)))</f>
        <v/>
      </c>
      <c r="L7126" s="38" t="str">
        <f t="shared" si="667"/>
        <v/>
      </c>
      <c r="M7126" s="38" t="str">
        <f t="shared" si="668"/>
        <v/>
      </c>
      <c r="N7126" s="38" t="str">
        <f t="shared" si="670"/>
        <v/>
      </c>
      <c r="O7126" s="38" t="str">
        <f t="shared" si="666"/>
        <v/>
      </c>
      <c r="P7126" s="39" t="str">
        <f t="shared" si="671"/>
        <v/>
      </c>
      <c r="AC7126" s="42" t="str">
        <f>IF(B7126="","",VLOOKUP(B7126,[2]Formula!B:C,2,0))</f>
        <v/>
      </c>
      <c r="AD7126" s="43" t="str">
        <f t="shared" si="669"/>
        <v/>
      </c>
    </row>
    <row r="7127" spans="1:30" x14ac:dyDescent="0.25">
      <c r="A7127" s="64"/>
      <c r="B7127" s="64"/>
      <c r="C7127" s="66"/>
      <c r="D7127" s="67"/>
      <c r="E7127" s="64"/>
      <c r="F7127" s="64"/>
      <c r="G7127" s="37" t="str">
        <f>IF(E7127="","",IF(OR(E7127="Project Management",E7127="Project Support",E7127="Sprint Management",E7127="Sprint Support"),"NA",ROUND((((VLOOKUP(AD7127,[2]Formula!V:X,3,0)))-SUMIF(AD:AD,AD7127,H:H)),2)))</f>
        <v/>
      </c>
      <c r="H7127" s="71"/>
      <c r="I7127" s="72"/>
      <c r="J7127" s="72"/>
      <c r="K7127" s="38" t="str">
        <f>IF(E7127="","",IF(OR(E7127="Project Management",E7127="Project Support",E7127="Sprint Management",E7127="Sprint Support"),"NA",(((SUMIF(AD:AD,AD7127,H:H)/VLOOKUP(AD7127,[2]Formula!V:X,3,0))*VLOOKUP(AD7127,[2]Formula!V:X,2,0))*H7127)/SUMIF(AD:AD,AD7127,H:H)))</f>
        <v/>
      </c>
      <c r="L7127" s="38" t="str">
        <f t="shared" si="667"/>
        <v/>
      </c>
      <c r="M7127" s="38" t="str">
        <f t="shared" si="668"/>
        <v/>
      </c>
      <c r="N7127" s="38" t="str">
        <f t="shared" si="670"/>
        <v/>
      </c>
      <c r="O7127" s="38" t="str">
        <f t="shared" si="666"/>
        <v/>
      </c>
      <c r="P7127" s="39" t="str">
        <f t="shared" si="671"/>
        <v/>
      </c>
      <c r="AC7127" s="42" t="str">
        <f>IF(B7127="","",VLOOKUP(B7127,[2]Formula!B:C,2,0))</f>
        <v/>
      </c>
      <c r="AD7127" s="43" t="str">
        <f t="shared" si="669"/>
        <v/>
      </c>
    </row>
    <row r="7128" spans="1:30" x14ac:dyDescent="0.25">
      <c r="A7128" s="64"/>
      <c r="B7128" s="64"/>
      <c r="C7128" s="66"/>
      <c r="D7128" s="67"/>
      <c r="E7128" s="64"/>
      <c r="F7128" s="64"/>
      <c r="G7128" s="37" t="str">
        <f>IF(E7128="","",IF(OR(E7128="Project Management",E7128="Project Support",E7128="Sprint Management",E7128="Sprint Support"),"NA",ROUND((((VLOOKUP(AD7128,[2]Formula!V:X,3,0)))-SUMIF(AD:AD,AD7128,H:H)),2)))</f>
        <v/>
      </c>
      <c r="H7128" s="71"/>
      <c r="I7128" s="72"/>
      <c r="J7128" s="72"/>
      <c r="K7128" s="38" t="str">
        <f>IF(E7128="","",IF(OR(E7128="Project Management",E7128="Project Support",E7128="Sprint Management",E7128="Sprint Support"),"NA",(((SUMIF(AD:AD,AD7128,H:H)/VLOOKUP(AD7128,[2]Formula!V:X,3,0))*VLOOKUP(AD7128,[2]Formula!V:X,2,0))*H7128)/SUMIF(AD:AD,AD7128,H:H)))</f>
        <v/>
      </c>
      <c r="L7128" s="38" t="str">
        <f t="shared" si="667"/>
        <v/>
      </c>
      <c r="M7128" s="38" t="str">
        <f t="shared" si="668"/>
        <v/>
      </c>
      <c r="N7128" s="38" t="str">
        <f t="shared" si="670"/>
        <v/>
      </c>
      <c r="O7128" s="38" t="str">
        <f t="shared" si="666"/>
        <v/>
      </c>
      <c r="P7128" s="39" t="str">
        <f t="shared" si="671"/>
        <v/>
      </c>
      <c r="AC7128" s="42" t="str">
        <f>IF(B7128="","",VLOOKUP(B7128,[2]Formula!B:C,2,0))</f>
        <v/>
      </c>
      <c r="AD7128" s="43" t="str">
        <f t="shared" si="669"/>
        <v/>
      </c>
    </row>
    <row r="7129" spans="1:30" x14ac:dyDescent="0.25">
      <c r="A7129" s="64"/>
      <c r="B7129" s="64"/>
      <c r="C7129" s="66"/>
      <c r="D7129" s="67"/>
      <c r="E7129" s="64"/>
      <c r="F7129" s="64"/>
      <c r="G7129" s="37" t="str">
        <f>IF(E7129="","",IF(OR(E7129="Project Management",E7129="Project Support",E7129="Sprint Management",E7129="Sprint Support"),"NA",ROUND((((VLOOKUP(AD7129,[2]Formula!V:X,3,0)))-SUMIF(AD:AD,AD7129,H:H)),2)))</f>
        <v/>
      </c>
      <c r="H7129" s="71"/>
      <c r="I7129" s="72"/>
      <c r="J7129" s="72"/>
      <c r="K7129" s="38" t="str">
        <f>IF(E7129="","",IF(OR(E7129="Project Management",E7129="Project Support",E7129="Sprint Management",E7129="Sprint Support"),"NA",(((SUMIF(AD:AD,AD7129,H:H)/VLOOKUP(AD7129,[2]Formula!V:X,3,0))*VLOOKUP(AD7129,[2]Formula!V:X,2,0))*H7129)/SUMIF(AD:AD,AD7129,H:H)))</f>
        <v/>
      </c>
      <c r="L7129" s="38" t="str">
        <f t="shared" si="667"/>
        <v/>
      </c>
      <c r="M7129" s="38" t="str">
        <f t="shared" si="668"/>
        <v/>
      </c>
      <c r="N7129" s="38" t="str">
        <f t="shared" si="670"/>
        <v/>
      </c>
      <c r="O7129" s="38" t="str">
        <f t="shared" si="666"/>
        <v/>
      </c>
      <c r="P7129" s="39" t="str">
        <f t="shared" si="671"/>
        <v/>
      </c>
      <c r="AC7129" s="42" t="str">
        <f>IF(B7129="","",VLOOKUP(B7129,[2]Formula!B:C,2,0))</f>
        <v/>
      </c>
      <c r="AD7129" s="43" t="str">
        <f t="shared" si="669"/>
        <v/>
      </c>
    </row>
    <row r="7130" spans="1:30" x14ac:dyDescent="0.25">
      <c r="A7130" s="64"/>
      <c r="B7130" s="64"/>
      <c r="C7130" s="66"/>
      <c r="D7130" s="67"/>
      <c r="E7130" s="64"/>
      <c r="F7130" s="64"/>
      <c r="G7130" s="37" t="str">
        <f>IF(E7130="","",IF(OR(E7130="Project Management",E7130="Project Support",E7130="Sprint Management",E7130="Sprint Support"),"NA",ROUND((((VLOOKUP(AD7130,[2]Formula!V:X,3,0)))-SUMIF(AD:AD,AD7130,H:H)),2)))</f>
        <v/>
      </c>
      <c r="H7130" s="71"/>
      <c r="I7130" s="72"/>
      <c r="J7130" s="72"/>
      <c r="K7130" s="38" t="str">
        <f>IF(E7130="","",IF(OR(E7130="Project Management",E7130="Project Support",E7130="Sprint Management",E7130="Sprint Support"),"NA",(((SUMIF(AD:AD,AD7130,H:H)/VLOOKUP(AD7130,[2]Formula!V:X,3,0))*VLOOKUP(AD7130,[2]Formula!V:X,2,0))*H7130)/SUMIF(AD:AD,AD7130,H:H)))</f>
        <v/>
      </c>
      <c r="L7130" s="38" t="str">
        <f t="shared" si="667"/>
        <v/>
      </c>
      <c r="M7130" s="38" t="str">
        <f t="shared" si="668"/>
        <v/>
      </c>
      <c r="N7130" s="38" t="str">
        <f t="shared" si="670"/>
        <v/>
      </c>
      <c r="O7130" s="38" t="str">
        <f t="shared" si="666"/>
        <v/>
      </c>
      <c r="P7130" s="39" t="str">
        <f t="shared" si="671"/>
        <v/>
      </c>
      <c r="AC7130" s="42" t="str">
        <f>IF(B7130="","",VLOOKUP(B7130,[2]Formula!B:C,2,0))</f>
        <v/>
      </c>
      <c r="AD7130" s="43" t="str">
        <f t="shared" si="669"/>
        <v/>
      </c>
    </row>
    <row r="7131" spans="1:30" x14ac:dyDescent="0.25">
      <c r="A7131" s="64"/>
      <c r="B7131" s="64"/>
      <c r="C7131" s="66"/>
      <c r="D7131" s="67"/>
      <c r="E7131" s="64"/>
      <c r="F7131" s="64"/>
      <c r="G7131" s="37" t="str">
        <f>IF(E7131="","",IF(OR(E7131="Project Management",E7131="Project Support",E7131="Sprint Management",E7131="Sprint Support"),"NA",ROUND((((VLOOKUP(AD7131,[2]Formula!V:X,3,0)))-SUMIF(AD:AD,AD7131,H:H)),2)))</f>
        <v/>
      </c>
      <c r="H7131" s="71"/>
      <c r="I7131" s="72"/>
      <c r="J7131" s="72"/>
      <c r="K7131" s="38" t="str">
        <f>IF(E7131="","",IF(OR(E7131="Project Management",E7131="Project Support",E7131="Sprint Management",E7131="Sprint Support"),"NA",(((SUMIF(AD:AD,AD7131,H:H)/VLOOKUP(AD7131,[2]Formula!V:X,3,0))*VLOOKUP(AD7131,[2]Formula!V:X,2,0))*H7131)/SUMIF(AD:AD,AD7131,H:H)))</f>
        <v/>
      </c>
      <c r="L7131" s="38" t="str">
        <f t="shared" si="667"/>
        <v/>
      </c>
      <c r="M7131" s="38" t="str">
        <f t="shared" si="668"/>
        <v/>
      </c>
      <c r="N7131" s="38" t="str">
        <f t="shared" si="670"/>
        <v/>
      </c>
      <c r="O7131" s="38" t="str">
        <f t="shared" si="666"/>
        <v/>
      </c>
      <c r="P7131" s="39" t="str">
        <f t="shared" si="671"/>
        <v/>
      </c>
      <c r="AC7131" s="42" t="str">
        <f>IF(B7131="","",VLOOKUP(B7131,[2]Formula!B:C,2,0))</f>
        <v/>
      </c>
      <c r="AD7131" s="43" t="str">
        <f t="shared" si="669"/>
        <v/>
      </c>
    </row>
    <row r="7132" spans="1:30" x14ac:dyDescent="0.25">
      <c r="A7132" s="64"/>
      <c r="B7132" s="64"/>
      <c r="C7132" s="66"/>
      <c r="D7132" s="67"/>
      <c r="E7132" s="64"/>
      <c r="F7132" s="64"/>
      <c r="G7132" s="37" t="str">
        <f>IF(E7132="","",IF(OR(E7132="Project Management",E7132="Project Support",E7132="Sprint Management",E7132="Sprint Support"),"NA",ROUND((((VLOOKUP(AD7132,[2]Formula!V:X,3,0)))-SUMIF(AD:AD,AD7132,H:H)),2)))</f>
        <v/>
      </c>
      <c r="H7132" s="71"/>
      <c r="I7132" s="72"/>
      <c r="J7132" s="72"/>
      <c r="K7132" s="38" t="str">
        <f>IF(E7132="","",IF(OR(E7132="Project Management",E7132="Project Support",E7132="Sprint Management",E7132="Sprint Support"),"NA",(((SUMIF(AD:AD,AD7132,H:H)/VLOOKUP(AD7132,[2]Formula!V:X,3,0))*VLOOKUP(AD7132,[2]Formula!V:X,2,0))*H7132)/SUMIF(AD:AD,AD7132,H:H)))</f>
        <v/>
      </c>
      <c r="L7132" s="38" t="str">
        <f t="shared" si="667"/>
        <v/>
      </c>
      <c r="M7132" s="38" t="str">
        <f t="shared" si="668"/>
        <v/>
      </c>
      <c r="N7132" s="38" t="str">
        <f t="shared" si="670"/>
        <v/>
      </c>
      <c r="O7132" s="38" t="str">
        <f t="shared" si="666"/>
        <v/>
      </c>
      <c r="P7132" s="39" t="str">
        <f t="shared" si="671"/>
        <v/>
      </c>
      <c r="AC7132" s="42" t="str">
        <f>IF(B7132="","",VLOOKUP(B7132,[2]Formula!B:C,2,0))</f>
        <v/>
      </c>
      <c r="AD7132" s="43" t="str">
        <f t="shared" si="669"/>
        <v/>
      </c>
    </row>
    <row r="7133" spans="1:30" x14ac:dyDescent="0.25">
      <c r="A7133" s="64"/>
      <c r="B7133" s="64"/>
      <c r="C7133" s="66"/>
      <c r="D7133" s="67"/>
      <c r="E7133" s="64"/>
      <c r="F7133" s="64"/>
      <c r="G7133" s="37" t="str">
        <f>IF(E7133="","",IF(OR(E7133="Project Management",E7133="Project Support",E7133="Sprint Management",E7133="Sprint Support"),"NA",ROUND((((VLOOKUP(AD7133,[2]Formula!V:X,3,0)))-SUMIF(AD:AD,AD7133,H:H)),2)))</f>
        <v/>
      </c>
      <c r="H7133" s="71"/>
      <c r="I7133" s="72"/>
      <c r="J7133" s="72"/>
      <c r="K7133" s="38" t="str">
        <f>IF(E7133="","",IF(OR(E7133="Project Management",E7133="Project Support",E7133="Sprint Management",E7133="Sprint Support"),"NA",(((SUMIF(AD:AD,AD7133,H:H)/VLOOKUP(AD7133,[2]Formula!V:X,3,0))*VLOOKUP(AD7133,[2]Formula!V:X,2,0))*H7133)/SUMIF(AD:AD,AD7133,H:H)))</f>
        <v/>
      </c>
      <c r="L7133" s="38" t="str">
        <f t="shared" si="667"/>
        <v/>
      </c>
      <c r="M7133" s="38" t="str">
        <f t="shared" si="668"/>
        <v/>
      </c>
      <c r="N7133" s="38" t="str">
        <f t="shared" si="670"/>
        <v/>
      </c>
      <c r="O7133" s="38" t="str">
        <f t="shared" si="666"/>
        <v/>
      </c>
      <c r="P7133" s="39" t="str">
        <f t="shared" si="671"/>
        <v/>
      </c>
      <c r="AC7133" s="42" t="str">
        <f>IF(B7133="","",VLOOKUP(B7133,[2]Formula!B:C,2,0))</f>
        <v/>
      </c>
      <c r="AD7133" s="43" t="str">
        <f t="shared" si="669"/>
        <v/>
      </c>
    </row>
    <row r="7134" spans="1:30" x14ac:dyDescent="0.25">
      <c r="A7134" s="64"/>
      <c r="B7134" s="64"/>
      <c r="C7134" s="66"/>
      <c r="D7134" s="67"/>
      <c r="E7134" s="64"/>
      <c r="F7134" s="64"/>
      <c r="G7134" s="37" t="str">
        <f>IF(E7134="","",IF(OR(E7134="Project Management",E7134="Project Support",E7134="Sprint Management",E7134="Sprint Support"),"NA",ROUND((((VLOOKUP(AD7134,[2]Formula!V:X,3,0)))-SUMIF(AD:AD,AD7134,H:H)),2)))</f>
        <v/>
      </c>
      <c r="H7134" s="71"/>
      <c r="I7134" s="72"/>
      <c r="J7134" s="72"/>
      <c r="K7134" s="38" t="str">
        <f>IF(E7134="","",IF(OR(E7134="Project Management",E7134="Project Support",E7134="Sprint Management",E7134="Sprint Support"),"NA",(((SUMIF(AD:AD,AD7134,H:H)/VLOOKUP(AD7134,[2]Formula!V:X,3,0))*VLOOKUP(AD7134,[2]Formula!V:X,2,0))*H7134)/SUMIF(AD:AD,AD7134,H:H)))</f>
        <v/>
      </c>
      <c r="L7134" s="38" t="str">
        <f t="shared" si="667"/>
        <v/>
      </c>
      <c r="M7134" s="38" t="str">
        <f t="shared" si="668"/>
        <v/>
      </c>
      <c r="N7134" s="38" t="str">
        <f t="shared" si="670"/>
        <v/>
      </c>
      <c r="O7134" s="38" t="str">
        <f t="shared" si="666"/>
        <v/>
      </c>
      <c r="P7134" s="39" t="str">
        <f t="shared" si="671"/>
        <v/>
      </c>
      <c r="AC7134" s="42" t="str">
        <f>IF(B7134="","",VLOOKUP(B7134,[2]Formula!B:C,2,0))</f>
        <v/>
      </c>
      <c r="AD7134" s="43" t="str">
        <f t="shared" si="669"/>
        <v/>
      </c>
    </row>
    <row r="7135" spans="1:30" x14ac:dyDescent="0.25">
      <c r="A7135" s="64"/>
      <c r="B7135" s="64"/>
      <c r="C7135" s="66"/>
      <c r="D7135" s="67"/>
      <c r="E7135" s="64"/>
      <c r="F7135" s="64"/>
      <c r="G7135" s="37" t="str">
        <f>IF(E7135="","",IF(OR(E7135="Project Management",E7135="Project Support",E7135="Sprint Management",E7135="Sprint Support"),"NA",ROUND((((VLOOKUP(AD7135,[2]Formula!V:X,3,0)))-SUMIF(AD:AD,AD7135,H:H)),2)))</f>
        <v/>
      </c>
      <c r="H7135" s="71"/>
      <c r="I7135" s="72"/>
      <c r="J7135" s="72"/>
      <c r="K7135" s="38" t="str">
        <f>IF(E7135="","",IF(OR(E7135="Project Management",E7135="Project Support",E7135="Sprint Management",E7135="Sprint Support"),"NA",(((SUMIF(AD:AD,AD7135,H:H)/VLOOKUP(AD7135,[2]Formula!V:X,3,0))*VLOOKUP(AD7135,[2]Formula!V:X,2,0))*H7135)/SUMIF(AD:AD,AD7135,H:H)))</f>
        <v/>
      </c>
      <c r="L7135" s="38" t="str">
        <f t="shared" si="667"/>
        <v/>
      </c>
      <c r="M7135" s="38" t="str">
        <f t="shared" si="668"/>
        <v/>
      </c>
      <c r="N7135" s="38" t="str">
        <f t="shared" si="670"/>
        <v/>
      </c>
      <c r="O7135" s="38" t="str">
        <f t="shared" si="666"/>
        <v/>
      </c>
      <c r="P7135" s="39" t="str">
        <f t="shared" si="671"/>
        <v/>
      </c>
      <c r="AC7135" s="42" t="str">
        <f>IF(B7135="","",VLOOKUP(B7135,[2]Formula!B:C,2,0))</f>
        <v/>
      </c>
      <c r="AD7135" s="43" t="str">
        <f t="shared" si="669"/>
        <v/>
      </c>
    </row>
    <row r="7136" spans="1:30" x14ac:dyDescent="0.25">
      <c r="A7136" s="64"/>
      <c r="B7136" s="64"/>
      <c r="C7136" s="66"/>
      <c r="D7136" s="67"/>
      <c r="E7136" s="64"/>
      <c r="F7136" s="64"/>
      <c r="G7136" s="37" t="str">
        <f>IF(E7136="","",IF(OR(E7136="Project Management",E7136="Project Support",E7136="Sprint Management",E7136="Sprint Support"),"NA",ROUND((((VLOOKUP(AD7136,[2]Formula!V:X,3,0)))-SUMIF(AD:AD,AD7136,H:H)),2)))</f>
        <v/>
      </c>
      <c r="H7136" s="71"/>
      <c r="I7136" s="72"/>
      <c r="J7136" s="72"/>
      <c r="K7136" s="38" t="str">
        <f>IF(E7136="","",IF(OR(E7136="Project Management",E7136="Project Support",E7136="Sprint Management",E7136="Sprint Support"),"NA",(((SUMIF(AD:AD,AD7136,H:H)/VLOOKUP(AD7136,[2]Formula!V:X,3,0))*VLOOKUP(AD7136,[2]Formula!V:X,2,0))*H7136)/SUMIF(AD:AD,AD7136,H:H)))</f>
        <v/>
      </c>
      <c r="L7136" s="38" t="str">
        <f t="shared" si="667"/>
        <v/>
      </c>
      <c r="M7136" s="38" t="str">
        <f t="shared" si="668"/>
        <v/>
      </c>
      <c r="N7136" s="38" t="str">
        <f t="shared" si="670"/>
        <v/>
      </c>
      <c r="O7136" s="38" t="str">
        <f t="shared" si="666"/>
        <v/>
      </c>
      <c r="P7136" s="39" t="str">
        <f t="shared" si="671"/>
        <v/>
      </c>
      <c r="AC7136" s="42" t="str">
        <f>IF(B7136="","",VLOOKUP(B7136,[2]Formula!B:C,2,0))</f>
        <v/>
      </c>
      <c r="AD7136" s="43" t="str">
        <f t="shared" si="669"/>
        <v/>
      </c>
    </row>
    <row r="7137" spans="1:30" x14ac:dyDescent="0.25">
      <c r="A7137" s="64"/>
      <c r="B7137" s="64"/>
      <c r="C7137" s="66"/>
      <c r="D7137" s="67"/>
      <c r="E7137" s="64"/>
      <c r="F7137" s="64"/>
      <c r="G7137" s="37" t="str">
        <f>IF(E7137="","",IF(OR(E7137="Project Management",E7137="Project Support",E7137="Sprint Management",E7137="Sprint Support"),"NA",ROUND((((VLOOKUP(AD7137,[2]Formula!V:X,3,0)))-SUMIF(AD:AD,AD7137,H:H)),2)))</f>
        <v/>
      </c>
      <c r="H7137" s="71"/>
      <c r="I7137" s="72"/>
      <c r="J7137" s="72"/>
      <c r="K7137" s="38" t="str">
        <f>IF(E7137="","",IF(OR(E7137="Project Management",E7137="Project Support",E7137="Sprint Management",E7137="Sprint Support"),"NA",(((SUMIF(AD:AD,AD7137,H:H)/VLOOKUP(AD7137,[2]Formula!V:X,3,0))*VLOOKUP(AD7137,[2]Formula!V:X,2,0))*H7137)/SUMIF(AD:AD,AD7137,H:H)))</f>
        <v/>
      </c>
      <c r="L7137" s="38" t="str">
        <f t="shared" si="667"/>
        <v/>
      </c>
      <c r="M7137" s="38" t="str">
        <f t="shared" si="668"/>
        <v/>
      </c>
      <c r="N7137" s="38" t="str">
        <f t="shared" si="670"/>
        <v/>
      </c>
      <c r="O7137" s="38" t="str">
        <f t="shared" si="666"/>
        <v/>
      </c>
      <c r="P7137" s="39" t="str">
        <f t="shared" si="671"/>
        <v/>
      </c>
      <c r="AC7137" s="42" t="str">
        <f>IF(B7137="","",VLOOKUP(B7137,[2]Formula!B:C,2,0))</f>
        <v/>
      </c>
      <c r="AD7137" s="43" t="str">
        <f t="shared" si="669"/>
        <v/>
      </c>
    </row>
    <row r="7138" spans="1:30" x14ac:dyDescent="0.25">
      <c r="A7138" s="64"/>
      <c r="B7138" s="64"/>
      <c r="C7138" s="66"/>
      <c r="D7138" s="67"/>
      <c r="E7138" s="64"/>
      <c r="F7138" s="64"/>
      <c r="G7138" s="37" t="str">
        <f>IF(E7138="","",IF(OR(E7138="Project Management",E7138="Project Support",E7138="Sprint Management",E7138="Sprint Support"),"NA",ROUND((((VLOOKUP(AD7138,[2]Formula!V:X,3,0)))-SUMIF(AD:AD,AD7138,H:H)),2)))</f>
        <v/>
      </c>
      <c r="H7138" s="71"/>
      <c r="I7138" s="72"/>
      <c r="J7138" s="72"/>
      <c r="K7138" s="38" t="str">
        <f>IF(E7138="","",IF(OR(E7138="Project Management",E7138="Project Support",E7138="Sprint Management",E7138="Sprint Support"),"NA",(((SUMIF(AD:AD,AD7138,H:H)/VLOOKUP(AD7138,[2]Formula!V:X,3,0))*VLOOKUP(AD7138,[2]Formula!V:X,2,0))*H7138)/SUMIF(AD:AD,AD7138,H:H)))</f>
        <v/>
      </c>
      <c r="L7138" s="38" t="str">
        <f t="shared" si="667"/>
        <v/>
      </c>
      <c r="M7138" s="38" t="str">
        <f t="shared" si="668"/>
        <v/>
      </c>
      <c r="N7138" s="38" t="str">
        <f t="shared" si="670"/>
        <v/>
      </c>
      <c r="O7138" s="38" t="str">
        <f t="shared" si="666"/>
        <v/>
      </c>
      <c r="P7138" s="39" t="str">
        <f t="shared" si="671"/>
        <v/>
      </c>
      <c r="AC7138" s="42" t="str">
        <f>IF(B7138="","",VLOOKUP(B7138,[2]Formula!B:C,2,0))</f>
        <v/>
      </c>
      <c r="AD7138" s="43" t="str">
        <f t="shared" si="669"/>
        <v/>
      </c>
    </row>
    <row r="7139" spans="1:30" x14ac:dyDescent="0.25">
      <c r="A7139" s="64"/>
      <c r="B7139" s="64"/>
      <c r="C7139" s="66"/>
      <c r="D7139" s="67"/>
      <c r="E7139" s="64"/>
      <c r="F7139" s="64"/>
      <c r="G7139" s="37" t="str">
        <f>IF(E7139="","",IF(OR(E7139="Project Management",E7139="Project Support",E7139="Sprint Management",E7139="Sprint Support"),"NA",ROUND((((VLOOKUP(AD7139,[2]Formula!V:X,3,0)))-SUMIF(AD:AD,AD7139,H:H)),2)))</f>
        <v/>
      </c>
      <c r="H7139" s="71"/>
      <c r="I7139" s="72"/>
      <c r="J7139" s="72"/>
      <c r="K7139" s="38" t="str">
        <f>IF(E7139="","",IF(OR(E7139="Project Management",E7139="Project Support",E7139="Sprint Management",E7139="Sprint Support"),"NA",(((SUMIF(AD:AD,AD7139,H:H)/VLOOKUP(AD7139,[2]Formula!V:X,3,0))*VLOOKUP(AD7139,[2]Formula!V:X,2,0))*H7139)/SUMIF(AD:AD,AD7139,H:H)))</f>
        <v/>
      </c>
      <c r="L7139" s="38" t="str">
        <f t="shared" si="667"/>
        <v/>
      </c>
      <c r="M7139" s="38" t="str">
        <f t="shared" si="668"/>
        <v/>
      </c>
      <c r="N7139" s="38" t="str">
        <f t="shared" si="670"/>
        <v/>
      </c>
      <c r="O7139" s="38" t="str">
        <f t="shared" si="666"/>
        <v/>
      </c>
      <c r="P7139" s="39" t="str">
        <f t="shared" si="671"/>
        <v/>
      </c>
      <c r="AC7139" s="42" t="str">
        <f>IF(B7139="","",VLOOKUP(B7139,[2]Formula!B:C,2,0))</f>
        <v/>
      </c>
      <c r="AD7139" s="43" t="str">
        <f t="shared" si="669"/>
        <v/>
      </c>
    </row>
    <row r="7140" spans="1:30" x14ac:dyDescent="0.25">
      <c r="A7140" s="64"/>
      <c r="B7140" s="64"/>
      <c r="C7140" s="66"/>
      <c r="D7140" s="67"/>
      <c r="E7140" s="64"/>
      <c r="F7140" s="64"/>
      <c r="G7140" s="37" t="str">
        <f>IF(E7140="","",IF(OR(E7140="Project Management",E7140="Project Support",E7140="Sprint Management",E7140="Sprint Support"),"NA",ROUND((((VLOOKUP(AD7140,[2]Formula!V:X,3,0)))-SUMIF(AD:AD,AD7140,H:H)),2)))</f>
        <v/>
      </c>
      <c r="H7140" s="71"/>
      <c r="I7140" s="72"/>
      <c r="J7140" s="72"/>
      <c r="K7140" s="38" t="str">
        <f>IF(E7140="","",IF(OR(E7140="Project Management",E7140="Project Support",E7140="Sprint Management",E7140="Sprint Support"),"NA",(((SUMIF(AD:AD,AD7140,H:H)/VLOOKUP(AD7140,[2]Formula!V:X,3,0))*VLOOKUP(AD7140,[2]Formula!V:X,2,0))*H7140)/SUMIF(AD:AD,AD7140,H:H)))</f>
        <v/>
      </c>
      <c r="L7140" s="38" t="str">
        <f t="shared" si="667"/>
        <v/>
      </c>
      <c r="M7140" s="38" t="str">
        <f t="shared" si="668"/>
        <v/>
      </c>
      <c r="N7140" s="38" t="str">
        <f t="shared" si="670"/>
        <v/>
      </c>
      <c r="O7140" s="38" t="str">
        <f t="shared" si="666"/>
        <v/>
      </c>
      <c r="P7140" s="39" t="str">
        <f t="shared" si="671"/>
        <v/>
      </c>
      <c r="AC7140" s="42" t="str">
        <f>IF(B7140="","",VLOOKUP(B7140,[2]Formula!B:C,2,0))</f>
        <v/>
      </c>
      <c r="AD7140" s="43" t="str">
        <f t="shared" si="669"/>
        <v/>
      </c>
    </row>
    <row r="7141" spans="1:30" x14ac:dyDescent="0.25">
      <c r="A7141" s="64"/>
      <c r="B7141" s="64"/>
      <c r="C7141" s="66"/>
      <c r="D7141" s="67"/>
      <c r="E7141" s="64"/>
      <c r="F7141" s="64"/>
      <c r="G7141" s="37" t="str">
        <f>IF(E7141="","",IF(OR(E7141="Project Management",E7141="Project Support",E7141="Sprint Management",E7141="Sprint Support"),"NA",ROUND((((VLOOKUP(AD7141,[2]Formula!V:X,3,0)))-SUMIF(AD:AD,AD7141,H:H)),2)))</f>
        <v/>
      </c>
      <c r="H7141" s="71"/>
      <c r="I7141" s="72"/>
      <c r="J7141" s="72"/>
      <c r="K7141" s="38" t="str">
        <f>IF(E7141="","",IF(OR(E7141="Project Management",E7141="Project Support",E7141="Sprint Management",E7141="Sprint Support"),"NA",(((SUMIF(AD:AD,AD7141,H:H)/VLOOKUP(AD7141,[2]Formula!V:X,3,0))*VLOOKUP(AD7141,[2]Formula!V:X,2,0))*H7141)/SUMIF(AD:AD,AD7141,H:H)))</f>
        <v/>
      </c>
      <c r="L7141" s="38" t="str">
        <f t="shared" si="667"/>
        <v/>
      </c>
      <c r="M7141" s="38" t="str">
        <f t="shared" si="668"/>
        <v/>
      </c>
      <c r="N7141" s="38" t="str">
        <f t="shared" si="670"/>
        <v/>
      </c>
      <c r="O7141" s="38" t="str">
        <f t="shared" si="666"/>
        <v/>
      </c>
      <c r="P7141" s="39" t="str">
        <f t="shared" si="671"/>
        <v/>
      </c>
      <c r="AC7141" s="42" t="str">
        <f>IF(B7141="","",VLOOKUP(B7141,[2]Formula!B:C,2,0))</f>
        <v/>
      </c>
      <c r="AD7141" s="43" t="str">
        <f t="shared" si="669"/>
        <v/>
      </c>
    </row>
    <row r="7142" spans="1:30" x14ac:dyDescent="0.25">
      <c r="A7142" s="64"/>
      <c r="B7142" s="64"/>
      <c r="C7142" s="66"/>
      <c r="D7142" s="67"/>
      <c r="E7142" s="64"/>
      <c r="F7142" s="64"/>
      <c r="G7142" s="37" t="str">
        <f>IF(E7142="","",IF(OR(E7142="Project Management",E7142="Project Support",E7142="Sprint Management",E7142="Sprint Support"),"NA",ROUND((((VLOOKUP(AD7142,[2]Formula!V:X,3,0)))-SUMIF(AD:AD,AD7142,H:H)),2)))</f>
        <v/>
      </c>
      <c r="H7142" s="71"/>
      <c r="I7142" s="72"/>
      <c r="J7142" s="72"/>
      <c r="K7142" s="38" t="str">
        <f>IF(E7142="","",IF(OR(E7142="Project Management",E7142="Project Support",E7142="Sprint Management",E7142="Sprint Support"),"NA",(((SUMIF(AD:AD,AD7142,H:H)/VLOOKUP(AD7142,[2]Formula!V:X,3,0))*VLOOKUP(AD7142,[2]Formula!V:X,2,0))*H7142)/SUMIF(AD:AD,AD7142,H:H)))</f>
        <v/>
      </c>
      <c r="L7142" s="38" t="str">
        <f t="shared" si="667"/>
        <v/>
      </c>
      <c r="M7142" s="38" t="str">
        <f t="shared" si="668"/>
        <v/>
      </c>
      <c r="N7142" s="38" t="str">
        <f t="shared" si="670"/>
        <v/>
      </c>
      <c r="O7142" s="38" t="str">
        <f t="shared" si="666"/>
        <v/>
      </c>
      <c r="P7142" s="39" t="str">
        <f t="shared" si="671"/>
        <v/>
      </c>
      <c r="AC7142" s="42" t="str">
        <f>IF(B7142="","",VLOOKUP(B7142,[2]Formula!B:C,2,0))</f>
        <v/>
      </c>
      <c r="AD7142" s="43" t="str">
        <f t="shared" si="669"/>
        <v/>
      </c>
    </row>
    <row r="7143" spans="1:30" x14ac:dyDescent="0.25">
      <c r="A7143" s="64"/>
      <c r="B7143" s="64"/>
      <c r="C7143" s="66"/>
      <c r="D7143" s="67"/>
      <c r="E7143" s="64"/>
      <c r="F7143" s="64"/>
      <c r="G7143" s="37" t="str">
        <f>IF(E7143="","",IF(OR(E7143="Project Management",E7143="Project Support",E7143="Sprint Management",E7143="Sprint Support"),"NA",ROUND((((VLOOKUP(AD7143,[2]Formula!V:X,3,0)))-SUMIF(AD:AD,AD7143,H:H)),2)))</f>
        <v/>
      </c>
      <c r="H7143" s="71"/>
      <c r="I7143" s="72"/>
      <c r="J7143" s="72"/>
      <c r="K7143" s="38" t="str">
        <f>IF(E7143="","",IF(OR(E7143="Project Management",E7143="Project Support",E7143="Sprint Management",E7143="Sprint Support"),"NA",(((SUMIF(AD:AD,AD7143,H:H)/VLOOKUP(AD7143,[2]Formula!V:X,3,0))*VLOOKUP(AD7143,[2]Formula!V:X,2,0))*H7143)/SUMIF(AD:AD,AD7143,H:H)))</f>
        <v/>
      </c>
      <c r="L7143" s="38" t="str">
        <f t="shared" si="667"/>
        <v/>
      </c>
      <c r="M7143" s="38" t="str">
        <f t="shared" si="668"/>
        <v/>
      </c>
      <c r="N7143" s="38" t="str">
        <f t="shared" si="670"/>
        <v/>
      </c>
      <c r="O7143" s="38" t="str">
        <f t="shared" si="666"/>
        <v/>
      </c>
      <c r="P7143" s="39" t="str">
        <f t="shared" si="671"/>
        <v/>
      </c>
      <c r="AC7143" s="42" t="str">
        <f>IF(B7143="","",VLOOKUP(B7143,[2]Formula!B:C,2,0))</f>
        <v/>
      </c>
      <c r="AD7143" s="43" t="str">
        <f t="shared" si="669"/>
        <v/>
      </c>
    </row>
    <row r="7144" spans="1:30" x14ac:dyDescent="0.25">
      <c r="A7144" s="64"/>
      <c r="B7144" s="64"/>
      <c r="C7144" s="66"/>
      <c r="D7144" s="67"/>
      <c r="E7144" s="64"/>
      <c r="F7144" s="64"/>
      <c r="G7144" s="37" t="str">
        <f>IF(E7144="","",IF(OR(E7144="Project Management",E7144="Project Support",E7144="Sprint Management",E7144="Sprint Support"),"NA",ROUND((((VLOOKUP(AD7144,[2]Formula!V:X,3,0)))-SUMIF(AD:AD,AD7144,H:H)),2)))</f>
        <v/>
      </c>
      <c r="H7144" s="71"/>
      <c r="I7144" s="72"/>
      <c r="J7144" s="72"/>
      <c r="K7144" s="38" t="str">
        <f>IF(E7144="","",IF(OR(E7144="Project Management",E7144="Project Support",E7144="Sprint Management",E7144="Sprint Support"),"NA",(((SUMIF(AD:AD,AD7144,H:H)/VLOOKUP(AD7144,[2]Formula!V:X,3,0))*VLOOKUP(AD7144,[2]Formula!V:X,2,0))*H7144)/SUMIF(AD:AD,AD7144,H:H)))</f>
        <v/>
      </c>
      <c r="L7144" s="38" t="str">
        <f t="shared" si="667"/>
        <v/>
      </c>
      <c r="M7144" s="38" t="str">
        <f t="shared" si="668"/>
        <v/>
      </c>
      <c r="N7144" s="38" t="str">
        <f t="shared" si="670"/>
        <v/>
      </c>
      <c r="O7144" s="38" t="str">
        <f t="shared" si="666"/>
        <v/>
      </c>
      <c r="P7144" s="39" t="str">
        <f t="shared" si="671"/>
        <v/>
      </c>
      <c r="AC7144" s="42" t="str">
        <f>IF(B7144="","",VLOOKUP(B7144,[2]Formula!B:C,2,0))</f>
        <v/>
      </c>
      <c r="AD7144" s="43" t="str">
        <f t="shared" si="669"/>
        <v/>
      </c>
    </row>
    <row r="7145" spans="1:30" x14ac:dyDescent="0.25">
      <c r="A7145" s="64"/>
      <c r="B7145" s="64"/>
      <c r="C7145" s="66"/>
      <c r="D7145" s="67"/>
      <c r="E7145" s="64"/>
      <c r="F7145" s="64"/>
      <c r="G7145" s="37" t="str">
        <f>IF(E7145="","",IF(OR(E7145="Project Management",E7145="Project Support",E7145="Sprint Management",E7145="Sprint Support"),"NA",ROUND((((VLOOKUP(AD7145,[2]Formula!V:X,3,0)))-SUMIF(AD:AD,AD7145,H:H)),2)))</f>
        <v/>
      </c>
      <c r="H7145" s="71"/>
      <c r="I7145" s="72"/>
      <c r="J7145" s="72"/>
      <c r="K7145" s="38" t="str">
        <f>IF(E7145="","",IF(OR(E7145="Project Management",E7145="Project Support",E7145="Sprint Management",E7145="Sprint Support"),"NA",(((SUMIF(AD:AD,AD7145,H:H)/VLOOKUP(AD7145,[2]Formula!V:X,3,0))*VLOOKUP(AD7145,[2]Formula!V:X,2,0))*H7145)/SUMIF(AD:AD,AD7145,H:H)))</f>
        <v/>
      </c>
      <c r="L7145" s="38" t="str">
        <f t="shared" si="667"/>
        <v/>
      </c>
      <c r="M7145" s="38" t="str">
        <f t="shared" si="668"/>
        <v/>
      </c>
      <c r="N7145" s="38" t="str">
        <f t="shared" si="670"/>
        <v/>
      </c>
      <c r="O7145" s="38" t="str">
        <f t="shared" si="666"/>
        <v/>
      </c>
      <c r="P7145" s="39" t="str">
        <f t="shared" si="671"/>
        <v/>
      </c>
      <c r="AC7145" s="42" t="str">
        <f>IF(B7145="","",VLOOKUP(B7145,[2]Formula!B:C,2,0))</f>
        <v/>
      </c>
      <c r="AD7145" s="43" t="str">
        <f t="shared" si="669"/>
        <v/>
      </c>
    </row>
    <row r="7146" spans="1:30" x14ac:dyDescent="0.25">
      <c r="A7146" s="64"/>
      <c r="B7146" s="64"/>
      <c r="C7146" s="66"/>
      <c r="D7146" s="67"/>
      <c r="E7146" s="64"/>
      <c r="F7146" s="64"/>
      <c r="G7146" s="37" t="str">
        <f>IF(E7146="","",IF(OR(E7146="Project Management",E7146="Project Support",E7146="Sprint Management",E7146="Sprint Support"),"NA",ROUND((((VLOOKUP(AD7146,[2]Formula!V:X,3,0)))-SUMIF(AD:AD,AD7146,H:H)),2)))</f>
        <v/>
      </c>
      <c r="H7146" s="71"/>
      <c r="I7146" s="72"/>
      <c r="J7146" s="72"/>
      <c r="K7146" s="38" t="str">
        <f>IF(E7146="","",IF(OR(E7146="Project Management",E7146="Project Support",E7146="Sprint Management",E7146="Sprint Support"),"NA",(((SUMIF(AD:AD,AD7146,H:H)/VLOOKUP(AD7146,[2]Formula!V:X,3,0))*VLOOKUP(AD7146,[2]Formula!V:X,2,0))*H7146)/SUMIF(AD:AD,AD7146,H:H)))</f>
        <v/>
      </c>
      <c r="L7146" s="38" t="str">
        <f t="shared" si="667"/>
        <v/>
      </c>
      <c r="M7146" s="38" t="str">
        <f t="shared" si="668"/>
        <v/>
      </c>
      <c r="N7146" s="38" t="str">
        <f t="shared" si="670"/>
        <v/>
      </c>
      <c r="O7146" s="38" t="str">
        <f t="shared" si="666"/>
        <v/>
      </c>
      <c r="P7146" s="39" t="str">
        <f t="shared" si="671"/>
        <v/>
      </c>
      <c r="AC7146" s="42" t="str">
        <f>IF(B7146="","",VLOOKUP(B7146,[2]Formula!B:C,2,0))</f>
        <v/>
      </c>
      <c r="AD7146" s="43" t="str">
        <f t="shared" si="669"/>
        <v/>
      </c>
    </row>
    <row r="7147" spans="1:30" x14ac:dyDescent="0.25">
      <c r="A7147" s="64"/>
      <c r="B7147" s="64"/>
      <c r="C7147" s="66"/>
      <c r="D7147" s="67"/>
      <c r="E7147" s="64"/>
      <c r="F7147" s="64"/>
      <c r="G7147" s="37" t="str">
        <f>IF(E7147="","",IF(OR(E7147="Project Management",E7147="Project Support",E7147="Sprint Management",E7147="Sprint Support"),"NA",ROUND((((VLOOKUP(AD7147,[2]Formula!V:X,3,0)))-SUMIF(AD:AD,AD7147,H:H)),2)))</f>
        <v/>
      </c>
      <c r="H7147" s="71"/>
      <c r="I7147" s="72"/>
      <c r="J7147" s="72"/>
      <c r="K7147" s="38" t="str">
        <f>IF(E7147="","",IF(OR(E7147="Project Management",E7147="Project Support",E7147="Sprint Management",E7147="Sprint Support"),"NA",(((SUMIF(AD:AD,AD7147,H:H)/VLOOKUP(AD7147,[2]Formula!V:X,3,0))*VLOOKUP(AD7147,[2]Formula!V:X,2,0))*H7147)/SUMIF(AD:AD,AD7147,H:H)))</f>
        <v/>
      </c>
      <c r="L7147" s="38" t="str">
        <f t="shared" si="667"/>
        <v/>
      </c>
      <c r="M7147" s="38" t="str">
        <f t="shared" si="668"/>
        <v/>
      </c>
      <c r="N7147" s="38" t="str">
        <f t="shared" si="670"/>
        <v/>
      </c>
      <c r="O7147" s="38" t="str">
        <f t="shared" si="666"/>
        <v/>
      </c>
      <c r="P7147" s="39" t="str">
        <f t="shared" si="671"/>
        <v/>
      </c>
      <c r="AC7147" s="42" t="str">
        <f>IF(B7147="","",VLOOKUP(B7147,[2]Formula!B:C,2,0))</f>
        <v/>
      </c>
      <c r="AD7147" s="43" t="str">
        <f t="shared" si="669"/>
        <v/>
      </c>
    </row>
    <row r="7148" spans="1:30" x14ac:dyDescent="0.25">
      <c r="A7148" s="64"/>
      <c r="B7148" s="64"/>
      <c r="C7148" s="66"/>
      <c r="D7148" s="67"/>
      <c r="E7148" s="64"/>
      <c r="F7148" s="64"/>
      <c r="G7148" s="37" t="str">
        <f>IF(E7148="","",IF(OR(E7148="Project Management",E7148="Project Support",E7148="Sprint Management",E7148="Sprint Support"),"NA",ROUND((((VLOOKUP(AD7148,[2]Formula!V:X,3,0)))-SUMIF(AD:AD,AD7148,H:H)),2)))</f>
        <v/>
      </c>
      <c r="H7148" s="71"/>
      <c r="I7148" s="72"/>
      <c r="J7148" s="72"/>
      <c r="K7148" s="38" t="str">
        <f>IF(E7148="","",IF(OR(E7148="Project Management",E7148="Project Support",E7148="Sprint Management",E7148="Sprint Support"),"NA",(((SUMIF(AD:AD,AD7148,H:H)/VLOOKUP(AD7148,[2]Formula!V:X,3,0))*VLOOKUP(AD7148,[2]Formula!V:X,2,0))*H7148)/SUMIF(AD:AD,AD7148,H:H)))</f>
        <v/>
      </c>
      <c r="L7148" s="38" t="str">
        <f t="shared" si="667"/>
        <v/>
      </c>
      <c r="M7148" s="38" t="str">
        <f t="shared" si="668"/>
        <v/>
      </c>
      <c r="N7148" s="38" t="str">
        <f t="shared" si="670"/>
        <v/>
      </c>
      <c r="O7148" s="38" t="str">
        <f t="shared" si="666"/>
        <v/>
      </c>
      <c r="P7148" s="39" t="str">
        <f t="shared" si="671"/>
        <v/>
      </c>
      <c r="AC7148" s="42" t="str">
        <f>IF(B7148="","",VLOOKUP(B7148,[2]Formula!B:C,2,0))</f>
        <v/>
      </c>
      <c r="AD7148" s="43" t="str">
        <f t="shared" si="669"/>
        <v/>
      </c>
    </row>
    <row r="7149" spans="1:30" x14ac:dyDescent="0.25">
      <c r="A7149" s="64"/>
      <c r="B7149" s="64"/>
      <c r="C7149" s="66"/>
      <c r="D7149" s="67"/>
      <c r="E7149" s="64"/>
      <c r="F7149" s="64"/>
      <c r="G7149" s="37" t="str">
        <f>IF(E7149="","",IF(OR(E7149="Project Management",E7149="Project Support",E7149="Sprint Management",E7149="Sprint Support"),"NA",ROUND((((VLOOKUP(AD7149,[2]Formula!V:X,3,0)))-SUMIF(AD:AD,AD7149,H:H)),2)))</f>
        <v/>
      </c>
      <c r="H7149" s="71"/>
      <c r="I7149" s="72"/>
      <c r="J7149" s="72"/>
      <c r="K7149" s="38" t="str">
        <f>IF(E7149="","",IF(OR(E7149="Project Management",E7149="Project Support",E7149="Sprint Management",E7149="Sprint Support"),"NA",(((SUMIF(AD:AD,AD7149,H:H)/VLOOKUP(AD7149,[2]Formula!V:X,3,0))*VLOOKUP(AD7149,[2]Formula!V:X,2,0))*H7149)/SUMIF(AD:AD,AD7149,H:H)))</f>
        <v/>
      </c>
      <c r="L7149" s="38" t="str">
        <f t="shared" si="667"/>
        <v/>
      </c>
      <c r="M7149" s="38" t="str">
        <f t="shared" si="668"/>
        <v/>
      </c>
      <c r="N7149" s="38" t="str">
        <f t="shared" si="670"/>
        <v/>
      </c>
      <c r="O7149" s="38" t="str">
        <f t="shared" si="666"/>
        <v/>
      </c>
      <c r="P7149" s="39" t="str">
        <f t="shared" si="671"/>
        <v/>
      </c>
      <c r="AC7149" s="42" t="str">
        <f>IF(B7149="","",VLOOKUP(B7149,[2]Formula!B:C,2,0))</f>
        <v/>
      </c>
      <c r="AD7149" s="43" t="str">
        <f t="shared" si="669"/>
        <v/>
      </c>
    </row>
    <row r="7150" spans="1:30" x14ac:dyDescent="0.25">
      <c r="A7150" s="64"/>
      <c r="B7150" s="64"/>
      <c r="C7150" s="66"/>
      <c r="D7150" s="67"/>
      <c r="E7150" s="64"/>
      <c r="F7150" s="64"/>
      <c r="G7150" s="37" t="str">
        <f>IF(E7150="","",IF(OR(E7150="Project Management",E7150="Project Support",E7150="Sprint Management",E7150="Sprint Support"),"NA",ROUND((((VLOOKUP(AD7150,[2]Formula!V:X,3,0)))-SUMIF(AD:AD,AD7150,H:H)),2)))</f>
        <v/>
      </c>
      <c r="H7150" s="71"/>
      <c r="I7150" s="72"/>
      <c r="J7150" s="72"/>
      <c r="K7150" s="38" t="str">
        <f>IF(E7150="","",IF(OR(E7150="Project Management",E7150="Project Support",E7150="Sprint Management",E7150="Sprint Support"),"NA",(((SUMIF(AD:AD,AD7150,H:H)/VLOOKUP(AD7150,[2]Formula!V:X,3,0))*VLOOKUP(AD7150,[2]Formula!V:X,2,0))*H7150)/SUMIF(AD:AD,AD7150,H:H)))</f>
        <v/>
      </c>
      <c r="L7150" s="38" t="str">
        <f t="shared" si="667"/>
        <v/>
      </c>
      <c r="M7150" s="38" t="str">
        <f t="shared" si="668"/>
        <v/>
      </c>
      <c r="N7150" s="38" t="str">
        <f t="shared" si="670"/>
        <v/>
      </c>
      <c r="O7150" s="38" t="str">
        <f t="shared" si="666"/>
        <v/>
      </c>
      <c r="P7150" s="39" t="str">
        <f t="shared" si="671"/>
        <v/>
      </c>
      <c r="AC7150" s="42" t="str">
        <f>IF(B7150="","",VLOOKUP(B7150,[2]Formula!B:C,2,0))</f>
        <v/>
      </c>
      <c r="AD7150" s="43" t="str">
        <f t="shared" si="669"/>
        <v/>
      </c>
    </row>
    <row r="7151" spans="1:30" x14ac:dyDescent="0.25">
      <c r="A7151" s="64"/>
      <c r="B7151" s="64"/>
      <c r="C7151" s="66"/>
      <c r="D7151" s="67"/>
      <c r="E7151" s="64"/>
      <c r="F7151" s="64"/>
      <c r="G7151" s="37" t="str">
        <f>IF(E7151="","",IF(OR(E7151="Project Management",E7151="Project Support",E7151="Sprint Management",E7151="Sprint Support"),"NA",ROUND((((VLOOKUP(AD7151,[2]Formula!V:X,3,0)))-SUMIF(AD:AD,AD7151,H:H)),2)))</f>
        <v/>
      </c>
      <c r="H7151" s="71"/>
      <c r="I7151" s="72"/>
      <c r="J7151" s="72"/>
      <c r="K7151" s="38" t="str">
        <f>IF(E7151="","",IF(OR(E7151="Project Management",E7151="Project Support",E7151="Sprint Management",E7151="Sprint Support"),"NA",(((SUMIF(AD:AD,AD7151,H:H)/VLOOKUP(AD7151,[2]Formula!V:X,3,0))*VLOOKUP(AD7151,[2]Formula!V:X,2,0))*H7151)/SUMIF(AD:AD,AD7151,H:H)))</f>
        <v/>
      </c>
      <c r="L7151" s="38" t="str">
        <f t="shared" si="667"/>
        <v/>
      </c>
      <c r="M7151" s="38" t="str">
        <f t="shared" si="668"/>
        <v/>
      </c>
      <c r="N7151" s="38" t="str">
        <f t="shared" si="670"/>
        <v/>
      </c>
      <c r="O7151" s="38" t="str">
        <f t="shared" si="666"/>
        <v/>
      </c>
      <c r="P7151" s="39" t="str">
        <f t="shared" si="671"/>
        <v/>
      </c>
      <c r="AC7151" s="42" t="str">
        <f>IF(B7151="","",VLOOKUP(B7151,[2]Formula!B:C,2,0))</f>
        <v/>
      </c>
      <c r="AD7151" s="43" t="str">
        <f t="shared" si="669"/>
        <v/>
      </c>
    </row>
    <row r="7152" spans="1:30" x14ac:dyDescent="0.25">
      <c r="A7152" s="64"/>
      <c r="B7152" s="64"/>
      <c r="C7152" s="66"/>
      <c r="D7152" s="67"/>
      <c r="E7152" s="64"/>
      <c r="F7152" s="64"/>
      <c r="G7152" s="37" t="str">
        <f>IF(E7152="","",IF(OR(E7152="Project Management",E7152="Project Support",E7152="Sprint Management",E7152="Sprint Support"),"NA",ROUND((((VLOOKUP(AD7152,[2]Formula!V:X,3,0)))-SUMIF(AD:AD,AD7152,H:H)),2)))</f>
        <v/>
      </c>
      <c r="H7152" s="71"/>
      <c r="I7152" s="72"/>
      <c r="J7152" s="72"/>
      <c r="K7152" s="38" t="str">
        <f>IF(E7152="","",IF(OR(E7152="Project Management",E7152="Project Support",E7152="Sprint Management",E7152="Sprint Support"),"NA",(((SUMIF(AD:AD,AD7152,H:H)/VLOOKUP(AD7152,[2]Formula!V:X,3,0))*VLOOKUP(AD7152,[2]Formula!V:X,2,0))*H7152)/SUMIF(AD:AD,AD7152,H:H)))</f>
        <v/>
      </c>
      <c r="L7152" s="38" t="str">
        <f t="shared" si="667"/>
        <v/>
      </c>
      <c r="M7152" s="38" t="str">
        <f t="shared" si="668"/>
        <v/>
      </c>
      <c r="N7152" s="38" t="str">
        <f t="shared" si="670"/>
        <v/>
      </c>
      <c r="O7152" s="38" t="str">
        <f t="shared" si="666"/>
        <v/>
      </c>
      <c r="P7152" s="39" t="str">
        <f t="shared" si="671"/>
        <v/>
      </c>
      <c r="AC7152" s="42" t="str">
        <f>IF(B7152="","",VLOOKUP(B7152,[2]Formula!B:C,2,0))</f>
        <v/>
      </c>
      <c r="AD7152" s="43" t="str">
        <f t="shared" si="669"/>
        <v/>
      </c>
    </row>
    <row r="7153" spans="1:30" x14ac:dyDescent="0.25">
      <c r="A7153" s="64"/>
      <c r="B7153" s="64"/>
      <c r="C7153" s="66"/>
      <c r="D7153" s="67"/>
      <c r="E7153" s="64"/>
      <c r="F7153" s="64"/>
      <c r="G7153" s="37" t="str">
        <f>IF(E7153="","",IF(OR(E7153="Project Management",E7153="Project Support",E7153="Sprint Management",E7153="Sprint Support"),"NA",ROUND((((VLOOKUP(AD7153,[2]Formula!V:X,3,0)))-SUMIF(AD:AD,AD7153,H:H)),2)))</f>
        <v/>
      </c>
      <c r="H7153" s="71"/>
      <c r="I7153" s="72"/>
      <c r="J7153" s="72"/>
      <c r="K7153" s="38" t="str">
        <f>IF(E7153="","",IF(OR(E7153="Project Management",E7153="Project Support",E7153="Sprint Management",E7153="Sprint Support"),"NA",(((SUMIF(AD:AD,AD7153,H:H)/VLOOKUP(AD7153,[2]Formula!V:X,3,0))*VLOOKUP(AD7153,[2]Formula!V:X,2,0))*H7153)/SUMIF(AD:AD,AD7153,H:H)))</f>
        <v/>
      </c>
      <c r="L7153" s="38" t="str">
        <f t="shared" si="667"/>
        <v/>
      </c>
      <c r="M7153" s="38" t="str">
        <f t="shared" si="668"/>
        <v/>
      </c>
      <c r="N7153" s="38" t="str">
        <f t="shared" si="670"/>
        <v/>
      </c>
      <c r="O7153" s="38" t="str">
        <f t="shared" si="666"/>
        <v/>
      </c>
      <c r="P7153" s="39" t="str">
        <f t="shared" si="671"/>
        <v/>
      </c>
      <c r="AC7153" s="42" t="str">
        <f>IF(B7153="","",VLOOKUP(B7153,[2]Formula!B:C,2,0))</f>
        <v/>
      </c>
      <c r="AD7153" s="43" t="str">
        <f t="shared" si="669"/>
        <v/>
      </c>
    </row>
    <row r="7154" spans="1:30" x14ac:dyDescent="0.25">
      <c r="A7154" s="64"/>
      <c r="B7154" s="64"/>
      <c r="C7154" s="66"/>
      <c r="D7154" s="67"/>
      <c r="E7154" s="64"/>
      <c r="F7154" s="64"/>
      <c r="G7154" s="37" t="str">
        <f>IF(E7154="","",IF(OR(E7154="Project Management",E7154="Project Support",E7154="Sprint Management",E7154="Sprint Support"),"NA",ROUND((((VLOOKUP(AD7154,[2]Formula!V:X,3,0)))-SUMIF(AD:AD,AD7154,H:H)),2)))</f>
        <v/>
      </c>
      <c r="H7154" s="71"/>
      <c r="I7154" s="72"/>
      <c r="J7154" s="72"/>
      <c r="K7154" s="38" t="str">
        <f>IF(E7154="","",IF(OR(E7154="Project Management",E7154="Project Support",E7154="Sprint Management",E7154="Sprint Support"),"NA",(((SUMIF(AD:AD,AD7154,H:H)/VLOOKUP(AD7154,[2]Formula!V:X,3,0))*VLOOKUP(AD7154,[2]Formula!V:X,2,0))*H7154)/SUMIF(AD:AD,AD7154,H:H)))</f>
        <v/>
      </c>
      <c r="L7154" s="38" t="str">
        <f t="shared" si="667"/>
        <v/>
      </c>
      <c r="M7154" s="38" t="str">
        <f t="shared" si="668"/>
        <v/>
      </c>
      <c r="N7154" s="38" t="str">
        <f t="shared" si="670"/>
        <v/>
      </c>
      <c r="O7154" s="38" t="str">
        <f t="shared" si="666"/>
        <v/>
      </c>
      <c r="P7154" s="39" t="str">
        <f t="shared" si="671"/>
        <v/>
      </c>
      <c r="AC7154" s="42" t="str">
        <f>IF(B7154="","",VLOOKUP(B7154,[2]Formula!B:C,2,0))</f>
        <v/>
      </c>
      <c r="AD7154" s="43" t="str">
        <f t="shared" si="669"/>
        <v/>
      </c>
    </row>
    <row r="7155" spans="1:30" x14ac:dyDescent="0.25">
      <c r="A7155" s="64"/>
      <c r="B7155" s="64"/>
      <c r="C7155" s="66"/>
      <c r="D7155" s="67"/>
      <c r="E7155" s="64"/>
      <c r="F7155" s="64"/>
      <c r="G7155" s="37" t="str">
        <f>IF(E7155="","",IF(OR(E7155="Project Management",E7155="Project Support",E7155="Sprint Management",E7155="Sprint Support"),"NA",ROUND((((VLOOKUP(AD7155,[2]Formula!V:X,3,0)))-SUMIF(AD:AD,AD7155,H:H)),2)))</f>
        <v/>
      </c>
      <c r="H7155" s="71"/>
      <c r="I7155" s="72"/>
      <c r="J7155" s="72"/>
      <c r="K7155" s="38" t="str">
        <f>IF(E7155="","",IF(OR(E7155="Project Management",E7155="Project Support",E7155="Sprint Management",E7155="Sprint Support"),"NA",(((SUMIF(AD:AD,AD7155,H:H)/VLOOKUP(AD7155,[2]Formula!V:X,3,0))*VLOOKUP(AD7155,[2]Formula!V:X,2,0))*H7155)/SUMIF(AD:AD,AD7155,H:H)))</f>
        <v/>
      </c>
      <c r="L7155" s="38" t="str">
        <f t="shared" si="667"/>
        <v/>
      </c>
      <c r="M7155" s="38" t="str">
        <f t="shared" si="668"/>
        <v/>
      </c>
      <c r="N7155" s="38" t="str">
        <f t="shared" si="670"/>
        <v/>
      </c>
      <c r="O7155" s="38" t="str">
        <f t="shared" si="666"/>
        <v/>
      </c>
      <c r="P7155" s="39" t="str">
        <f t="shared" si="671"/>
        <v/>
      </c>
      <c r="AC7155" s="42" t="str">
        <f>IF(B7155="","",VLOOKUP(B7155,[2]Formula!B:C,2,0))</f>
        <v/>
      </c>
      <c r="AD7155" s="43" t="str">
        <f t="shared" si="669"/>
        <v/>
      </c>
    </row>
    <row r="7156" spans="1:30" x14ac:dyDescent="0.25">
      <c r="A7156" s="64"/>
      <c r="B7156" s="64"/>
      <c r="C7156" s="66"/>
      <c r="D7156" s="67"/>
      <c r="E7156" s="64"/>
      <c r="F7156" s="64"/>
      <c r="G7156" s="37" t="str">
        <f>IF(E7156="","",IF(OR(E7156="Project Management",E7156="Project Support",E7156="Sprint Management",E7156="Sprint Support"),"NA",ROUND((((VLOOKUP(AD7156,[2]Formula!V:X,3,0)))-SUMIF(AD:AD,AD7156,H:H)),2)))</f>
        <v/>
      </c>
      <c r="H7156" s="71"/>
      <c r="I7156" s="72"/>
      <c r="J7156" s="72"/>
      <c r="K7156" s="38" t="str">
        <f>IF(E7156="","",IF(OR(E7156="Project Management",E7156="Project Support",E7156="Sprint Management",E7156="Sprint Support"),"NA",(((SUMIF(AD:AD,AD7156,H:H)/VLOOKUP(AD7156,[2]Formula!V:X,3,0))*VLOOKUP(AD7156,[2]Formula!V:X,2,0))*H7156)/SUMIF(AD:AD,AD7156,H:H)))</f>
        <v/>
      </c>
      <c r="L7156" s="38" t="str">
        <f t="shared" si="667"/>
        <v/>
      </c>
      <c r="M7156" s="38" t="str">
        <f t="shared" si="668"/>
        <v/>
      </c>
      <c r="N7156" s="38" t="str">
        <f t="shared" si="670"/>
        <v/>
      </c>
      <c r="O7156" s="38" t="str">
        <f t="shared" si="666"/>
        <v/>
      </c>
      <c r="P7156" s="39" t="str">
        <f t="shared" si="671"/>
        <v/>
      </c>
      <c r="AC7156" s="42" t="str">
        <f>IF(B7156="","",VLOOKUP(B7156,[2]Formula!B:C,2,0))</f>
        <v/>
      </c>
      <c r="AD7156" s="43" t="str">
        <f t="shared" si="669"/>
        <v/>
      </c>
    </row>
    <row r="7157" spans="1:30" x14ac:dyDescent="0.25">
      <c r="A7157" s="64"/>
      <c r="B7157" s="64"/>
      <c r="C7157" s="66"/>
      <c r="D7157" s="67"/>
      <c r="E7157" s="64"/>
      <c r="F7157" s="64"/>
      <c r="G7157" s="37" t="str">
        <f>IF(E7157="","",IF(OR(E7157="Project Management",E7157="Project Support",E7157="Sprint Management",E7157="Sprint Support"),"NA",ROUND((((VLOOKUP(AD7157,[2]Formula!V:X,3,0)))-SUMIF(AD:AD,AD7157,H:H)),2)))</f>
        <v/>
      </c>
      <c r="H7157" s="71"/>
      <c r="I7157" s="72"/>
      <c r="J7157" s="72"/>
      <c r="K7157" s="38" t="str">
        <f>IF(E7157="","",IF(OR(E7157="Project Management",E7157="Project Support",E7157="Sprint Management",E7157="Sprint Support"),"NA",(((SUMIF(AD:AD,AD7157,H:H)/VLOOKUP(AD7157,[2]Formula!V:X,3,0))*VLOOKUP(AD7157,[2]Formula!V:X,2,0))*H7157)/SUMIF(AD:AD,AD7157,H:H)))</f>
        <v/>
      </c>
      <c r="L7157" s="38" t="str">
        <f t="shared" si="667"/>
        <v/>
      </c>
      <c r="M7157" s="38" t="str">
        <f t="shared" si="668"/>
        <v/>
      </c>
      <c r="N7157" s="38" t="str">
        <f t="shared" si="670"/>
        <v/>
      </c>
      <c r="O7157" s="38" t="str">
        <f t="shared" ref="O7157:O7220" si="672">IFERROR(L7157/M7157,"")</f>
        <v/>
      </c>
      <c r="P7157" s="39" t="str">
        <f t="shared" si="671"/>
        <v/>
      </c>
      <c r="AC7157" s="42" t="str">
        <f>IF(B7157="","",VLOOKUP(B7157,[2]Formula!B:C,2,0))</f>
        <v/>
      </c>
      <c r="AD7157" s="43" t="str">
        <f t="shared" si="669"/>
        <v/>
      </c>
    </row>
    <row r="7158" spans="1:30" x14ac:dyDescent="0.25">
      <c r="A7158" s="64"/>
      <c r="B7158" s="64"/>
      <c r="C7158" s="66"/>
      <c r="D7158" s="67"/>
      <c r="E7158" s="64"/>
      <c r="F7158" s="64"/>
      <c r="G7158" s="37" t="str">
        <f>IF(E7158="","",IF(OR(E7158="Project Management",E7158="Project Support",E7158="Sprint Management",E7158="Sprint Support"),"NA",ROUND((((VLOOKUP(AD7158,[2]Formula!V:X,3,0)))-SUMIF(AD:AD,AD7158,H:H)),2)))</f>
        <v/>
      </c>
      <c r="H7158" s="71"/>
      <c r="I7158" s="72"/>
      <c r="J7158" s="72"/>
      <c r="K7158" s="38" t="str">
        <f>IF(E7158="","",IF(OR(E7158="Project Management",E7158="Project Support",E7158="Sprint Management",E7158="Sprint Support"),"NA",(((SUMIF(AD:AD,AD7158,H:H)/VLOOKUP(AD7158,[2]Formula!V:X,3,0))*VLOOKUP(AD7158,[2]Formula!V:X,2,0))*H7158)/SUMIF(AD:AD,AD7158,H:H)))</f>
        <v/>
      </c>
      <c r="L7158" s="38" t="str">
        <f t="shared" si="667"/>
        <v/>
      </c>
      <c r="M7158" s="38" t="str">
        <f t="shared" si="668"/>
        <v/>
      </c>
      <c r="N7158" s="38" t="str">
        <f t="shared" si="670"/>
        <v/>
      </c>
      <c r="O7158" s="38" t="str">
        <f t="shared" si="672"/>
        <v/>
      </c>
      <c r="P7158" s="39" t="str">
        <f t="shared" si="671"/>
        <v/>
      </c>
      <c r="AC7158" s="42" t="str">
        <f>IF(B7158="","",VLOOKUP(B7158,[2]Formula!B:C,2,0))</f>
        <v/>
      </c>
      <c r="AD7158" s="43" t="str">
        <f t="shared" si="669"/>
        <v/>
      </c>
    </row>
    <row r="7159" spans="1:30" x14ac:dyDescent="0.25">
      <c r="A7159" s="64"/>
      <c r="B7159" s="64"/>
      <c r="C7159" s="66"/>
      <c r="D7159" s="67"/>
      <c r="E7159" s="64"/>
      <c r="F7159" s="64"/>
      <c r="G7159" s="37" t="str">
        <f>IF(E7159="","",IF(OR(E7159="Project Management",E7159="Project Support",E7159="Sprint Management",E7159="Sprint Support"),"NA",ROUND((((VLOOKUP(AD7159,[2]Formula!V:X,3,0)))-SUMIF(AD:AD,AD7159,H:H)),2)))</f>
        <v/>
      </c>
      <c r="H7159" s="71"/>
      <c r="I7159" s="72"/>
      <c r="J7159" s="72"/>
      <c r="K7159" s="38" t="str">
        <f>IF(E7159="","",IF(OR(E7159="Project Management",E7159="Project Support",E7159="Sprint Management",E7159="Sprint Support"),"NA",(((SUMIF(AD:AD,AD7159,H:H)/VLOOKUP(AD7159,[2]Formula!V:X,3,0))*VLOOKUP(AD7159,[2]Formula!V:X,2,0))*H7159)/SUMIF(AD:AD,AD7159,H:H)))</f>
        <v/>
      </c>
      <c r="L7159" s="38" t="str">
        <f t="shared" si="667"/>
        <v/>
      </c>
      <c r="M7159" s="38" t="str">
        <f t="shared" si="668"/>
        <v/>
      </c>
      <c r="N7159" s="38" t="str">
        <f t="shared" si="670"/>
        <v/>
      </c>
      <c r="O7159" s="38" t="str">
        <f t="shared" si="672"/>
        <v/>
      </c>
      <c r="P7159" s="39" t="str">
        <f t="shared" si="671"/>
        <v/>
      </c>
      <c r="AC7159" s="42" t="str">
        <f>IF(B7159="","",VLOOKUP(B7159,[2]Formula!B:C,2,0))</f>
        <v/>
      </c>
      <c r="AD7159" s="43" t="str">
        <f t="shared" si="669"/>
        <v/>
      </c>
    </row>
    <row r="7160" spans="1:30" x14ac:dyDescent="0.25">
      <c r="A7160" s="64"/>
      <c r="B7160" s="64"/>
      <c r="C7160" s="66"/>
      <c r="D7160" s="67"/>
      <c r="E7160" s="64"/>
      <c r="F7160" s="64"/>
      <c r="G7160" s="37" t="str">
        <f>IF(E7160="","",IF(OR(E7160="Project Management",E7160="Project Support",E7160="Sprint Management",E7160="Sprint Support"),"NA",ROUND((((VLOOKUP(AD7160,[2]Formula!V:X,3,0)))-SUMIF(AD:AD,AD7160,H:H)),2)))</f>
        <v/>
      </c>
      <c r="H7160" s="71"/>
      <c r="I7160" s="72"/>
      <c r="J7160" s="72"/>
      <c r="K7160" s="38" t="str">
        <f>IF(E7160="","",IF(OR(E7160="Project Management",E7160="Project Support",E7160="Sprint Management",E7160="Sprint Support"),"NA",(((SUMIF(AD:AD,AD7160,H:H)/VLOOKUP(AD7160,[2]Formula!V:X,3,0))*VLOOKUP(AD7160,[2]Formula!V:X,2,0))*H7160)/SUMIF(AD:AD,AD7160,H:H)))</f>
        <v/>
      </c>
      <c r="L7160" s="38" t="str">
        <f t="shared" si="667"/>
        <v/>
      </c>
      <c r="M7160" s="38" t="str">
        <f t="shared" si="668"/>
        <v/>
      </c>
      <c r="N7160" s="38" t="str">
        <f t="shared" si="670"/>
        <v/>
      </c>
      <c r="O7160" s="38" t="str">
        <f t="shared" si="672"/>
        <v/>
      </c>
      <c r="P7160" s="39" t="str">
        <f t="shared" si="671"/>
        <v/>
      </c>
      <c r="AC7160" s="42" t="str">
        <f>IF(B7160="","",VLOOKUP(B7160,[2]Formula!B:C,2,0))</f>
        <v/>
      </c>
      <c r="AD7160" s="43" t="str">
        <f t="shared" si="669"/>
        <v/>
      </c>
    </row>
    <row r="7161" spans="1:30" x14ac:dyDescent="0.25">
      <c r="A7161" s="64"/>
      <c r="B7161" s="64"/>
      <c r="C7161" s="66"/>
      <c r="D7161" s="67"/>
      <c r="E7161" s="64"/>
      <c r="F7161" s="64"/>
      <c r="G7161" s="37" t="str">
        <f>IF(E7161="","",IF(OR(E7161="Project Management",E7161="Project Support",E7161="Sprint Management",E7161="Sprint Support"),"NA",ROUND((((VLOOKUP(AD7161,[2]Formula!V:X,3,0)))-SUMIF(AD:AD,AD7161,H:H)),2)))</f>
        <v/>
      </c>
      <c r="H7161" s="71"/>
      <c r="I7161" s="72"/>
      <c r="J7161" s="72"/>
      <c r="K7161" s="38" t="str">
        <f>IF(E7161="","",IF(OR(E7161="Project Management",E7161="Project Support",E7161="Sprint Management",E7161="Sprint Support"),"NA",(((SUMIF(AD:AD,AD7161,H:H)/VLOOKUP(AD7161,[2]Formula!V:X,3,0))*VLOOKUP(AD7161,[2]Formula!V:X,2,0))*H7161)/SUMIF(AD:AD,AD7161,H:H)))</f>
        <v/>
      </c>
      <c r="L7161" s="38" t="str">
        <f t="shared" si="667"/>
        <v/>
      </c>
      <c r="M7161" s="38" t="str">
        <f t="shared" si="668"/>
        <v/>
      </c>
      <c r="N7161" s="38" t="str">
        <f t="shared" si="670"/>
        <v/>
      </c>
      <c r="O7161" s="38" t="str">
        <f t="shared" si="672"/>
        <v/>
      </c>
      <c r="P7161" s="39" t="str">
        <f t="shared" si="671"/>
        <v/>
      </c>
      <c r="AC7161" s="42" t="str">
        <f>IF(B7161="","",VLOOKUP(B7161,[2]Formula!B:C,2,0))</f>
        <v/>
      </c>
      <c r="AD7161" s="43" t="str">
        <f t="shared" si="669"/>
        <v/>
      </c>
    </row>
    <row r="7162" spans="1:30" x14ac:dyDescent="0.25">
      <c r="A7162" s="64"/>
      <c r="B7162" s="64"/>
      <c r="C7162" s="66"/>
      <c r="D7162" s="67"/>
      <c r="E7162" s="64"/>
      <c r="F7162" s="64"/>
      <c r="G7162" s="37" t="str">
        <f>IF(E7162="","",IF(OR(E7162="Project Management",E7162="Project Support",E7162="Sprint Management",E7162="Sprint Support"),"NA",ROUND((((VLOOKUP(AD7162,[2]Formula!V:X,3,0)))-SUMIF(AD:AD,AD7162,H:H)),2)))</f>
        <v/>
      </c>
      <c r="H7162" s="71"/>
      <c r="I7162" s="72"/>
      <c r="J7162" s="72"/>
      <c r="K7162" s="38" t="str">
        <f>IF(E7162="","",IF(OR(E7162="Project Management",E7162="Project Support",E7162="Sprint Management",E7162="Sprint Support"),"NA",(((SUMIF(AD:AD,AD7162,H:H)/VLOOKUP(AD7162,[2]Formula!V:X,3,0))*VLOOKUP(AD7162,[2]Formula!V:X,2,0))*H7162)/SUMIF(AD:AD,AD7162,H:H)))</f>
        <v/>
      </c>
      <c r="L7162" s="38" t="str">
        <f t="shared" si="667"/>
        <v/>
      </c>
      <c r="M7162" s="38" t="str">
        <f t="shared" si="668"/>
        <v/>
      </c>
      <c r="N7162" s="38" t="str">
        <f t="shared" si="670"/>
        <v/>
      </c>
      <c r="O7162" s="38" t="str">
        <f t="shared" si="672"/>
        <v/>
      </c>
      <c r="P7162" s="39" t="str">
        <f t="shared" si="671"/>
        <v/>
      </c>
      <c r="AC7162" s="42" t="str">
        <f>IF(B7162="","",VLOOKUP(B7162,[2]Formula!B:C,2,0))</f>
        <v/>
      </c>
      <c r="AD7162" s="43" t="str">
        <f t="shared" si="669"/>
        <v/>
      </c>
    </row>
    <row r="7163" spans="1:30" x14ac:dyDescent="0.25">
      <c r="A7163" s="64"/>
      <c r="B7163" s="64"/>
      <c r="C7163" s="66"/>
      <c r="D7163" s="67"/>
      <c r="E7163" s="64"/>
      <c r="F7163" s="64"/>
      <c r="G7163" s="37" t="str">
        <f>IF(E7163="","",IF(OR(E7163="Project Management",E7163="Project Support",E7163="Sprint Management",E7163="Sprint Support"),"NA",ROUND((((VLOOKUP(AD7163,[2]Formula!V:X,3,0)))-SUMIF(AD:AD,AD7163,H:H)),2)))</f>
        <v/>
      </c>
      <c r="H7163" s="71"/>
      <c r="I7163" s="72"/>
      <c r="J7163" s="72"/>
      <c r="K7163" s="38" t="str">
        <f>IF(E7163="","",IF(OR(E7163="Project Management",E7163="Project Support",E7163="Sprint Management",E7163="Sprint Support"),"NA",(((SUMIF(AD:AD,AD7163,H:H)/VLOOKUP(AD7163,[2]Formula!V:X,3,0))*VLOOKUP(AD7163,[2]Formula!V:X,2,0))*H7163)/SUMIF(AD:AD,AD7163,H:H)))</f>
        <v/>
      </c>
      <c r="L7163" s="38" t="str">
        <f t="shared" si="667"/>
        <v/>
      </c>
      <c r="M7163" s="38" t="str">
        <f t="shared" si="668"/>
        <v/>
      </c>
      <c r="N7163" s="38" t="str">
        <f t="shared" si="670"/>
        <v/>
      </c>
      <c r="O7163" s="38" t="str">
        <f t="shared" si="672"/>
        <v/>
      </c>
      <c r="P7163" s="39" t="str">
        <f t="shared" si="671"/>
        <v/>
      </c>
      <c r="AC7163" s="42" t="str">
        <f>IF(B7163="","",VLOOKUP(B7163,[2]Formula!B:C,2,0))</f>
        <v/>
      </c>
      <c r="AD7163" s="43" t="str">
        <f t="shared" si="669"/>
        <v/>
      </c>
    </row>
    <row r="7164" spans="1:30" x14ac:dyDescent="0.25">
      <c r="A7164" s="64"/>
      <c r="B7164" s="64"/>
      <c r="C7164" s="66"/>
      <c r="D7164" s="67"/>
      <c r="E7164" s="64"/>
      <c r="F7164" s="64"/>
      <c r="G7164" s="37" t="str">
        <f>IF(E7164="","",IF(OR(E7164="Project Management",E7164="Project Support",E7164="Sprint Management",E7164="Sprint Support"),"NA",ROUND((((VLOOKUP(AD7164,[2]Formula!V:X,3,0)))-SUMIF(AD:AD,AD7164,H:H)),2)))</f>
        <v/>
      </c>
      <c r="H7164" s="71"/>
      <c r="I7164" s="72"/>
      <c r="J7164" s="72"/>
      <c r="K7164" s="38" t="str">
        <f>IF(E7164="","",IF(OR(E7164="Project Management",E7164="Project Support",E7164="Sprint Management",E7164="Sprint Support"),"NA",(((SUMIF(AD:AD,AD7164,H:H)/VLOOKUP(AD7164,[2]Formula!V:X,3,0))*VLOOKUP(AD7164,[2]Formula!V:X,2,0))*H7164)/SUMIF(AD:AD,AD7164,H:H)))</f>
        <v/>
      </c>
      <c r="L7164" s="38" t="str">
        <f t="shared" si="667"/>
        <v/>
      </c>
      <c r="M7164" s="38" t="str">
        <f t="shared" si="668"/>
        <v/>
      </c>
      <c r="N7164" s="38" t="str">
        <f t="shared" si="670"/>
        <v/>
      </c>
      <c r="O7164" s="38" t="str">
        <f t="shared" si="672"/>
        <v/>
      </c>
      <c r="P7164" s="39" t="str">
        <f t="shared" si="671"/>
        <v/>
      </c>
      <c r="AC7164" s="42" t="str">
        <f>IF(B7164="","",VLOOKUP(B7164,[2]Formula!B:C,2,0))</f>
        <v/>
      </c>
      <c r="AD7164" s="43" t="str">
        <f t="shared" si="669"/>
        <v/>
      </c>
    </row>
    <row r="7165" spans="1:30" x14ac:dyDescent="0.25">
      <c r="A7165" s="64"/>
      <c r="B7165" s="64"/>
      <c r="C7165" s="66"/>
      <c r="D7165" s="67"/>
      <c r="E7165" s="64"/>
      <c r="F7165" s="64"/>
      <c r="G7165" s="37" t="str">
        <f>IF(E7165="","",IF(OR(E7165="Project Management",E7165="Project Support",E7165="Sprint Management",E7165="Sprint Support"),"NA",ROUND((((VLOOKUP(AD7165,[2]Formula!V:X,3,0)))-SUMIF(AD:AD,AD7165,H:H)),2)))</f>
        <v/>
      </c>
      <c r="H7165" s="71"/>
      <c r="I7165" s="72"/>
      <c r="J7165" s="72"/>
      <c r="K7165" s="38" t="str">
        <f>IF(E7165="","",IF(OR(E7165="Project Management",E7165="Project Support",E7165="Sprint Management",E7165="Sprint Support"),"NA",(((SUMIF(AD:AD,AD7165,H:H)/VLOOKUP(AD7165,[2]Formula!V:X,3,0))*VLOOKUP(AD7165,[2]Formula!V:X,2,0))*H7165)/SUMIF(AD:AD,AD7165,H:H)))</f>
        <v/>
      </c>
      <c r="L7165" s="38" t="str">
        <f t="shared" si="667"/>
        <v/>
      </c>
      <c r="M7165" s="38" t="str">
        <f t="shared" si="668"/>
        <v/>
      </c>
      <c r="N7165" s="38" t="str">
        <f t="shared" si="670"/>
        <v/>
      </c>
      <c r="O7165" s="38" t="str">
        <f t="shared" si="672"/>
        <v/>
      </c>
      <c r="P7165" s="39" t="str">
        <f t="shared" si="671"/>
        <v/>
      </c>
      <c r="AC7165" s="42" t="str">
        <f>IF(B7165="","",VLOOKUP(B7165,[2]Formula!B:C,2,0))</f>
        <v/>
      </c>
      <c r="AD7165" s="43" t="str">
        <f t="shared" si="669"/>
        <v/>
      </c>
    </row>
    <row r="7166" spans="1:30" x14ac:dyDescent="0.25">
      <c r="A7166" s="64"/>
      <c r="B7166" s="64"/>
      <c r="C7166" s="66"/>
      <c r="D7166" s="67"/>
      <c r="E7166" s="64"/>
      <c r="F7166" s="64"/>
      <c r="G7166" s="37" t="str">
        <f>IF(E7166="","",IF(OR(E7166="Project Management",E7166="Project Support",E7166="Sprint Management",E7166="Sprint Support"),"NA",ROUND((((VLOOKUP(AD7166,[2]Formula!V:X,3,0)))-SUMIF(AD:AD,AD7166,H:H)),2)))</f>
        <v/>
      </c>
      <c r="H7166" s="71"/>
      <c r="I7166" s="72"/>
      <c r="J7166" s="72"/>
      <c r="K7166" s="38" t="str">
        <f>IF(E7166="","",IF(OR(E7166="Project Management",E7166="Project Support",E7166="Sprint Management",E7166="Sprint Support"),"NA",(((SUMIF(AD:AD,AD7166,H:H)/VLOOKUP(AD7166,[2]Formula!V:X,3,0))*VLOOKUP(AD7166,[2]Formula!V:X,2,0))*H7166)/SUMIF(AD:AD,AD7166,H:H)))</f>
        <v/>
      </c>
      <c r="L7166" s="38" t="str">
        <f t="shared" si="667"/>
        <v/>
      </c>
      <c r="M7166" s="38" t="str">
        <f t="shared" si="668"/>
        <v/>
      </c>
      <c r="N7166" s="38" t="str">
        <f t="shared" si="670"/>
        <v/>
      </c>
      <c r="O7166" s="38" t="str">
        <f t="shared" si="672"/>
        <v/>
      </c>
      <c r="P7166" s="39" t="str">
        <f t="shared" si="671"/>
        <v/>
      </c>
      <c r="AC7166" s="42" t="str">
        <f>IF(B7166="","",VLOOKUP(B7166,[2]Formula!B:C,2,0))</f>
        <v/>
      </c>
      <c r="AD7166" s="43" t="str">
        <f t="shared" si="669"/>
        <v/>
      </c>
    </row>
    <row r="7167" spans="1:30" x14ac:dyDescent="0.25">
      <c r="A7167" s="64"/>
      <c r="B7167" s="64"/>
      <c r="C7167" s="66"/>
      <c r="D7167" s="67"/>
      <c r="E7167" s="64"/>
      <c r="F7167" s="64"/>
      <c r="G7167" s="37" t="str">
        <f>IF(E7167="","",IF(OR(E7167="Project Management",E7167="Project Support",E7167="Sprint Management",E7167="Sprint Support"),"NA",ROUND((((VLOOKUP(AD7167,[2]Formula!V:X,3,0)))-SUMIF(AD:AD,AD7167,H:H)),2)))</f>
        <v/>
      </c>
      <c r="H7167" s="71"/>
      <c r="I7167" s="72"/>
      <c r="J7167" s="72"/>
      <c r="K7167" s="38" t="str">
        <f>IF(E7167="","",IF(OR(E7167="Project Management",E7167="Project Support",E7167="Sprint Management",E7167="Sprint Support"),"NA",(((SUMIF(AD:AD,AD7167,H:H)/VLOOKUP(AD7167,[2]Formula!V:X,3,0))*VLOOKUP(AD7167,[2]Formula!V:X,2,0))*H7167)/SUMIF(AD:AD,AD7167,H:H)))</f>
        <v/>
      </c>
      <c r="L7167" s="38" t="str">
        <f t="shared" si="667"/>
        <v/>
      </c>
      <c r="M7167" s="38" t="str">
        <f t="shared" si="668"/>
        <v/>
      </c>
      <c r="N7167" s="38" t="str">
        <f t="shared" si="670"/>
        <v/>
      </c>
      <c r="O7167" s="38" t="str">
        <f t="shared" si="672"/>
        <v/>
      </c>
      <c r="P7167" s="39" t="str">
        <f t="shared" si="671"/>
        <v/>
      </c>
      <c r="AC7167" s="42" t="str">
        <f>IF(B7167="","",VLOOKUP(B7167,[2]Formula!B:C,2,0))</f>
        <v/>
      </c>
      <c r="AD7167" s="43" t="str">
        <f t="shared" si="669"/>
        <v/>
      </c>
    </row>
    <row r="7168" spans="1:30" x14ac:dyDescent="0.25">
      <c r="A7168" s="64"/>
      <c r="B7168" s="64"/>
      <c r="C7168" s="66"/>
      <c r="D7168" s="67"/>
      <c r="E7168" s="64"/>
      <c r="F7168" s="64"/>
      <c r="G7168" s="37" t="str">
        <f>IF(E7168="","",IF(OR(E7168="Project Management",E7168="Project Support",E7168="Sprint Management",E7168="Sprint Support"),"NA",ROUND((((VLOOKUP(AD7168,[2]Formula!V:X,3,0)))-SUMIF(AD:AD,AD7168,H:H)),2)))</f>
        <v/>
      </c>
      <c r="H7168" s="71"/>
      <c r="I7168" s="72"/>
      <c r="J7168" s="72"/>
      <c r="K7168" s="38" t="str">
        <f>IF(E7168="","",IF(OR(E7168="Project Management",E7168="Project Support",E7168="Sprint Management",E7168="Sprint Support"),"NA",(((SUMIF(AD:AD,AD7168,H:H)/VLOOKUP(AD7168,[2]Formula!V:X,3,0))*VLOOKUP(AD7168,[2]Formula!V:X,2,0))*H7168)/SUMIF(AD:AD,AD7168,H:H)))</f>
        <v/>
      </c>
      <c r="L7168" s="38" t="str">
        <f t="shared" si="667"/>
        <v/>
      </c>
      <c r="M7168" s="38" t="str">
        <f t="shared" si="668"/>
        <v/>
      </c>
      <c r="N7168" s="38" t="str">
        <f t="shared" si="670"/>
        <v/>
      </c>
      <c r="O7168" s="38" t="str">
        <f t="shared" si="672"/>
        <v/>
      </c>
      <c r="P7168" s="39" t="str">
        <f t="shared" si="671"/>
        <v/>
      </c>
      <c r="AC7168" s="42" t="str">
        <f>IF(B7168="","",VLOOKUP(B7168,[2]Formula!B:C,2,0))</f>
        <v/>
      </c>
      <c r="AD7168" s="43" t="str">
        <f t="shared" si="669"/>
        <v/>
      </c>
    </row>
    <row r="7169" spans="1:30" x14ac:dyDescent="0.25">
      <c r="A7169" s="64"/>
      <c r="B7169" s="64"/>
      <c r="C7169" s="66"/>
      <c r="D7169" s="67"/>
      <c r="E7169" s="64"/>
      <c r="F7169" s="64"/>
      <c r="G7169" s="37" t="str">
        <f>IF(E7169="","",IF(OR(E7169="Project Management",E7169="Project Support",E7169="Sprint Management",E7169="Sprint Support"),"NA",ROUND((((VLOOKUP(AD7169,[2]Formula!V:X,3,0)))-SUMIF(AD:AD,AD7169,H:H)),2)))</f>
        <v/>
      </c>
      <c r="H7169" s="71"/>
      <c r="I7169" s="72"/>
      <c r="J7169" s="72"/>
      <c r="K7169" s="38" t="str">
        <f>IF(E7169="","",IF(OR(E7169="Project Management",E7169="Project Support",E7169="Sprint Management",E7169="Sprint Support"),"NA",(((SUMIF(AD:AD,AD7169,H:H)/VLOOKUP(AD7169,[2]Formula!V:X,3,0))*VLOOKUP(AD7169,[2]Formula!V:X,2,0))*H7169)/SUMIF(AD:AD,AD7169,H:H)))</f>
        <v/>
      </c>
      <c r="L7169" s="38" t="str">
        <f t="shared" si="667"/>
        <v/>
      </c>
      <c r="M7169" s="38" t="str">
        <f t="shared" si="668"/>
        <v/>
      </c>
      <c r="N7169" s="38" t="str">
        <f t="shared" si="670"/>
        <v/>
      </c>
      <c r="O7169" s="38" t="str">
        <f t="shared" si="672"/>
        <v/>
      </c>
      <c r="P7169" s="39" t="str">
        <f t="shared" si="671"/>
        <v/>
      </c>
      <c r="AC7169" s="42" t="str">
        <f>IF(B7169="","",VLOOKUP(B7169,[2]Formula!B:C,2,0))</f>
        <v/>
      </c>
      <c r="AD7169" s="43" t="str">
        <f t="shared" si="669"/>
        <v/>
      </c>
    </row>
    <row r="7170" spans="1:30" x14ac:dyDescent="0.25">
      <c r="A7170" s="64"/>
      <c r="B7170" s="64"/>
      <c r="C7170" s="66"/>
      <c r="D7170" s="67"/>
      <c r="E7170" s="64"/>
      <c r="F7170" s="64"/>
      <c r="G7170" s="37" t="str">
        <f>IF(E7170="","",IF(OR(E7170="Project Management",E7170="Project Support",E7170="Sprint Management",E7170="Sprint Support"),"NA",ROUND((((VLOOKUP(AD7170,[2]Formula!V:X,3,0)))-SUMIF(AD:AD,AD7170,H:H)),2)))</f>
        <v/>
      </c>
      <c r="H7170" s="71"/>
      <c r="I7170" s="72"/>
      <c r="J7170" s="72"/>
      <c r="K7170" s="38" t="str">
        <f>IF(E7170="","",IF(OR(E7170="Project Management",E7170="Project Support",E7170="Sprint Management",E7170="Sprint Support"),"NA",(((SUMIF(AD:AD,AD7170,H:H)/VLOOKUP(AD7170,[2]Formula!V:X,3,0))*VLOOKUP(AD7170,[2]Formula!V:X,2,0))*H7170)/SUMIF(AD:AD,AD7170,H:H)))</f>
        <v/>
      </c>
      <c r="L7170" s="38" t="str">
        <f t="shared" ref="L7170:L7233" si="673">IFERROR(IF(K7170="NA",(H7170/I7170),(K7170/I7170)),"")</f>
        <v/>
      </c>
      <c r="M7170" s="38" t="str">
        <f t="shared" ref="M7170:M7233" si="674">IFERROR(IF(K7170="NA",1,(K7170/H7170)),"")</f>
        <v/>
      </c>
      <c r="N7170" s="38" t="str">
        <f t="shared" si="670"/>
        <v/>
      </c>
      <c r="O7170" s="38" t="str">
        <f t="shared" si="672"/>
        <v/>
      </c>
      <c r="P7170" s="39" t="str">
        <f t="shared" si="671"/>
        <v/>
      </c>
      <c r="AC7170" s="42" t="str">
        <f>IF(B7170="","",VLOOKUP(B7170,[2]Formula!B:C,2,0))</f>
        <v/>
      </c>
      <c r="AD7170" s="43" t="str">
        <f t="shared" ref="AD7170:AD7233" si="675">IF(B7170="","",CONCATENATE(B7170,"_",E7170))</f>
        <v/>
      </c>
    </row>
    <row r="7171" spans="1:30" x14ac:dyDescent="0.25">
      <c r="A7171" s="64"/>
      <c r="B7171" s="64"/>
      <c r="C7171" s="66"/>
      <c r="D7171" s="67"/>
      <c r="E7171" s="64"/>
      <c r="F7171" s="64"/>
      <c r="G7171" s="37" t="str">
        <f>IF(E7171="","",IF(OR(E7171="Project Management",E7171="Project Support",E7171="Sprint Management",E7171="Sprint Support"),"NA",ROUND((((VLOOKUP(AD7171,[2]Formula!V:X,3,0)))-SUMIF(AD:AD,AD7171,H:H)),2)))</f>
        <v/>
      </c>
      <c r="H7171" s="71"/>
      <c r="I7171" s="72"/>
      <c r="J7171" s="72"/>
      <c r="K7171" s="38" t="str">
        <f>IF(E7171="","",IF(OR(E7171="Project Management",E7171="Project Support",E7171="Sprint Management",E7171="Sprint Support"),"NA",(((SUMIF(AD:AD,AD7171,H:H)/VLOOKUP(AD7171,[2]Formula!V:X,3,0))*VLOOKUP(AD7171,[2]Formula!V:X,2,0))*H7171)/SUMIF(AD:AD,AD7171,H:H)))</f>
        <v/>
      </c>
      <c r="L7171" s="38" t="str">
        <f t="shared" si="673"/>
        <v/>
      </c>
      <c r="M7171" s="38" t="str">
        <f t="shared" si="674"/>
        <v/>
      </c>
      <c r="N7171" s="38" t="str">
        <f t="shared" ref="N7171:N7234" si="676">IFERROR(((L7171-M7171)/M7171)*100,"")</f>
        <v/>
      </c>
      <c r="O7171" s="38" t="str">
        <f t="shared" si="672"/>
        <v/>
      </c>
      <c r="P7171" s="39" t="str">
        <f t="shared" ref="P7171:P7234" si="677">IF(O7171="","",1)</f>
        <v/>
      </c>
      <c r="AC7171" s="42" t="str">
        <f>IF(B7171="","",VLOOKUP(B7171,[2]Formula!B:C,2,0))</f>
        <v/>
      </c>
      <c r="AD7171" s="43" t="str">
        <f t="shared" si="675"/>
        <v/>
      </c>
    </row>
    <row r="7172" spans="1:30" x14ac:dyDescent="0.25">
      <c r="A7172" s="64"/>
      <c r="B7172" s="64"/>
      <c r="C7172" s="66"/>
      <c r="D7172" s="67"/>
      <c r="E7172" s="64"/>
      <c r="F7172" s="64"/>
      <c r="G7172" s="37" t="str">
        <f>IF(E7172="","",IF(OR(E7172="Project Management",E7172="Project Support",E7172="Sprint Management",E7172="Sprint Support"),"NA",ROUND((((VLOOKUP(AD7172,[2]Formula!V:X,3,0)))-SUMIF(AD:AD,AD7172,H:H)),2)))</f>
        <v/>
      </c>
      <c r="H7172" s="71"/>
      <c r="I7172" s="72"/>
      <c r="J7172" s="72"/>
      <c r="K7172" s="38" t="str">
        <f>IF(E7172="","",IF(OR(E7172="Project Management",E7172="Project Support",E7172="Sprint Management",E7172="Sprint Support"),"NA",(((SUMIF(AD:AD,AD7172,H:H)/VLOOKUP(AD7172,[2]Formula!V:X,3,0))*VLOOKUP(AD7172,[2]Formula!V:X,2,0))*H7172)/SUMIF(AD:AD,AD7172,H:H)))</f>
        <v/>
      </c>
      <c r="L7172" s="38" t="str">
        <f t="shared" si="673"/>
        <v/>
      </c>
      <c r="M7172" s="38" t="str">
        <f t="shared" si="674"/>
        <v/>
      </c>
      <c r="N7172" s="38" t="str">
        <f t="shared" si="676"/>
        <v/>
      </c>
      <c r="O7172" s="38" t="str">
        <f t="shared" si="672"/>
        <v/>
      </c>
      <c r="P7172" s="39" t="str">
        <f t="shared" si="677"/>
        <v/>
      </c>
      <c r="AC7172" s="42" t="str">
        <f>IF(B7172="","",VLOOKUP(B7172,[2]Formula!B:C,2,0))</f>
        <v/>
      </c>
      <c r="AD7172" s="43" t="str">
        <f t="shared" si="675"/>
        <v/>
      </c>
    </row>
    <row r="7173" spans="1:30" x14ac:dyDescent="0.25">
      <c r="A7173" s="64"/>
      <c r="B7173" s="64"/>
      <c r="C7173" s="66"/>
      <c r="D7173" s="67"/>
      <c r="E7173" s="64"/>
      <c r="F7173" s="64"/>
      <c r="G7173" s="37" t="str">
        <f>IF(E7173="","",IF(OR(E7173="Project Management",E7173="Project Support",E7173="Sprint Management",E7173="Sprint Support"),"NA",ROUND((((VLOOKUP(AD7173,[2]Formula!V:X,3,0)))-SUMIF(AD:AD,AD7173,H:H)),2)))</f>
        <v/>
      </c>
      <c r="H7173" s="71"/>
      <c r="I7173" s="72"/>
      <c r="J7173" s="72"/>
      <c r="K7173" s="38" t="str">
        <f>IF(E7173="","",IF(OR(E7173="Project Management",E7173="Project Support",E7173="Sprint Management",E7173="Sprint Support"),"NA",(((SUMIF(AD:AD,AD7173,H:H)/VLOOKUP(AD7173,[2]Formula!V:X,3,0))*VLOOKUP(AD7173,[2]Formula!V:X,2,0))*H7173)/SUMIF(AD:AD,AD7173,H:H)))</f>
        <v/>
      </c>
      <c r="L7173" s="38" t="str">
        <f t="shared" si="673"/>
        <v/>
      </c>
      <c r="M7173" s="38" t="str">
        <f t="shared" si="674"/>
        <v/>
      </c>
      <c r="N7173" s="38" t="str">
        <f t="shared" si="676"/>
        <v/>
      </c>
      <c r="O7173" s="38" t="str">
        <f t="shared" si="672"/>
        <v/>
      </c>
      <c r="P7173" s="39" t="str">
        <f t="shared" si="677"/>
        <v/>
      </c>
      <c r="AC7173" s="42" t="str">
        <f>IF(B7173="","",VLOOKUP(B7173,[2]Formula!B:C,2,0))</f>
        <v/>
      </c>
      <c r="AD7173" s="43" t="str">
        <f t="shared" si="675"/>
        <v/>
      </c>
    </row>
    <row r="7174" spans="1:30" x14ac:dyDescent="0.25">
      <c r="A7174" s="64"/>
      <c r="B7174" s="64"/>
      <c r="C7174" s="66"/>
      <c r="D7174" s="67"/>
      <c r="E7174" s="64"/>
      <c r="F7174" s="64"/>
      <c r="G7174" s="37" t="str">
        <f>IF(E7174="","",IF(OR(E7174="Project Management",E7174="Project Support",E7174="Sprint Management",E7174="Sprint Support"),"NA",ROUND((((VLOOKUP(AD7174,[2]Formula!V:X,3,0)))-SUMIF(AD:AD,AD7174,H:H)),2)))</f>
        <v/>
      </c>
      <c r="H7174" s="71"/>
      <c r="I7174" s="72"/>
      <c r="J7174" s="72"/>
      <c r="K7174" s="38" t="str">
        <f>IF(E7174="","",IF(OR(E7174="Project Management",E7174="Project Support",E7174="Sprint Management",E7174="Sprint Support"),"NA",(((SUMIF(AD:AD,AD7174,H:H)/VLOOKUP(AD7174,[2]Formula!V:X,3,0))*VLOOKUP(AD7174,[2]Formula!V:X,2,0))*H7174)/SUMIF(AD:AD,AD7174,H:H)))</f>
        <v/>
      </c>
      <c r="L7174" s="38" t="str">
        <f t="shared" si="673"/>
        <v/>
      </c>
      <c r="M7174" s="38" t="str">
        <f t="shared" si="674"/>
        <v/>
      </c>
      <c r="N7174" s="38" t="str">
        <f t="shared" si="676"/>
        <v/>
      </c>
      <c r="O7174" s="38" t="str">
        <f t="shared" si="672"/>
        <v/>
      </c>
      <c r="P7174" s="39" t="str">
        <f t="shared" si="677"/>
        <v/>
      </c>
      <c r="AC7174" s="42" t="str">
        <f>IF(B7174="","",VLOOKUP(B7174,[2]Formula!B:C,2,0))</f>
        <v/>
      </c>
      <c r="AD7174" s="43" t="str">
        <f t="shared" si="675"/>
        <v/>
      </c>
    </row>
    <row r="7175" spans="1:30" x14ac:dyDescent="0.25">
      <c r="A7175" s="64"/>
      <c r="B7175" s="64"/>
      <c r="C7175" s="66"/>
      <c r="D7175" s="67"/>
      <c r="E7175" s="64"/>
      <c r="F7175" s="64"/>
      <c r="G7175" s="37" t="str">
        <f>IF(E7175="","",IF(OR(E7175="Project Management",E7175="Project Support",E7175="Sprint Management",E7175="Sprint Support"),"NA",ROUND((((VLOOKUP(AD7175,[2]Formula!V:X,3,0)))-SUMIF(AD:AD,AD7175,H:H)),2)))</f>
        <v/>
      </c>
      <c r="H7175" s="71"/>
      <c r="I7175" s="72"/>
      <c r="J7175" s="72"/>
      <c r="K7175" s="38" t="str">
        <f>IF(E7175="","",IF(OR(E7175="Project Management",E7175="Project Support",E7175="Sprint Management",E7175="Sprint Support"),"NA",(((SUMIF(AD:AD,AD7175,H:H)/VLOOKUP(AD7175,[2]Formula!V:X,3,0))*VLOOKUP(AD7175,[2]Formula!V:X,2,0))*H7175)/SUMIF(AD:AD,AD7175,H:H)))</f>
        <v/>
      </c>
      <c r="L7175" s="38" t="str">
        <f t="shared" si="673"/>
        <v/>
      </c>
      <c r="M7175" s="38" t="str">
        <f t="shared" si="674"/>
        <v/>
      </c>
      <c r="N7175" s="38" t="str">
        <f t="shared" si="676"/>
        <v/>
      </c>
      <c r="O7175" s="38" t="str">
        <f t="shared" si="672"/>
        <v/>
      </c>
      <c r="P7175" s="39" t="str">
        <f t="shared" si="677"/>
        <v/>
      </c>
      <c r="AC7175" s="42" t="str">
        <f>IF(B7175="","",VLOOKUP(B7175,[2]Formula!B:C,2,0))</f>
        <v/>
      </c>
      <c r="AD7175" s="43" t="str">
        <f t="shared" si="675"/>
        <v/>
      </c>
    </row>
    <row r="7176" spans="1:30" x14ac:dyDescent="0.25">
      <c r="A7176" s="64"/>
      <c r="B7176" s="64"/>
      <c r="C7176" s="66"/>
      <c r="D7176" s="67"/>
      <c r="E7176" s="64"/>
      <c r="F7176" s="64"/>
      <c r="G7176" s="37" t="str">
        <f>IF(E7176="","",IF(OR(E7176="Project Management",E7176="Project Support",E7176="Sprint Management",E7176="Sprint Support"),"NA",ROUND((((VLOOKUP(AD7176,[2]Formula!V:X,3,0)))-SUMIF(AD:AD,AD7176,H:H)),2)))</f>
        <v/>
      </c>
      <c r="H7176" s="71"/>
      <c r="I7176" s="72"/>
      <c r="J7176" s="72"/>
      <c r="K7176" s="38" t="str">
        <f>IF(E7176="","",IF(OR(E7176="Project Management",E7176="Project Support",E7176="Sprint Management",E7176="Sprint Support"),"NA",(((SUMIF(AD:AD,AD7176,H:H)/VLOOKUP(AD7176,[2]Formula!V:X,3,0))*VLOOKUP(AD7176,[2]Formula!V:X,2,0))*H7176)/SUMIF(AD:AD,AD7176,H:H)))</f>
        <v/>
      </c>
      <c r="L7176" s="38" t="str">
        <f t="shared" si="673"/>
        <v/>
      </c>
      <c r="M7176" s="38" t="str">
        <f t="shared" si="674"/>
        <v/>
      </c>
      <c r="N7176" s="38" t="str">
        <f t="shared" si="676"/>
        <v/>
      </c>
      <c r="O7176" s="38" t="str">
        <f t="shared" si="672"/>
        <v/>
      </c>
      <c r="P7176" s="39" t="str">
        <f t="shared" si="677"/>
        <v/>
      </c>
      <c r="AC7176" s="42" t="str">
        <f>IF(B7176="","",VLOOKUP(B7176,[2]Formula!B:C,2,0))</f>
        <v/>
      </c>
      <c r="AD7176" s="43" t="str">
        <f t="shared" si="675"/>
        <v/>
      </c>
    </row>
    <row r="7177" spans="1:30" x14ac:dyDescent="0.25">
      <c r="A7177" s="64"/>
      <c r="B7177" s="64"/>
      <c r="C7177" s="66"/>
      <c r="D7177" s="67"/>
      <c r="E7177" s="64"/>
      <c r="F7177" s="64"/>
      <c r="G7177" s="37" t="str">
        <f>IF(E7177="","",IF(OR(E7177="Project Management",E7177="Project Support",E7177="Sprint Management",E7177="Sprint Support"),"NA",ROUND((((VLOOKUP(AD7177,[2]Formula!V:X,3,0)))-SUMIF(AD:AD,AD7177,H:H)),2)))</f>
        <v/>
      </c>
      <c r="H7177" s="71"/>
      <c r="I7177" s="72"/>
      <c r="J7177" s="72"/>
      <c r="K7177" s="38" t="str">
        <f>IF(E7177="","",IF(OR(E7177="Project Management",E7177="Project Support",E7177="Sprint Management",E7177="Sprint Support"),"NA",(((SUMIF(AD:AD,AD7177,H:H)/VLOOKUP(AD7177,[2]Formula!V:X,3,0))*VLOOKUP(AD7177,[2]Formula!V:X,2,0))*H7177)/SUMIF(AD:AD,AD7177,H:H)))</f>
        <v/>
      </c>
      <c r="L7177" s="38" t="str">
        <f t="shared" si="673"/>
        <v/>
      </c>
      <c r="M7177" s="38" t="str">
        <f t="shared" si="674"/>
        <v/>
      </c>
      <c r="N7177" s="38" t="str">
        <f t="shared" si="676"/>
        <v/>
      </c>
      <c r="O7177" s="38" t="str">
        <f t="shared" si="672"/>
        <v/>
      </c>
      <c r="P7177" s="39" t="str">
        <f t="shared" si="677"/>
        <v/>
      </c>
      <c r="AC7177" s="42" t="str">
        <f>IF(B7177="","",VLOOKUP(B7177,[2]Formula!B:C,2,0))</f>
        <v/>
      </c>
      <c r="AD7177" s="43" t="str">
        <f t="shared" si="675"/>
        <v/>
      </c>
    </row>
    <row r="7178" spans="1:30" x14ac:dyDescent="0.25">
      <c r="A7178" s="64"/>
      <c r="B7178" s="64"/>
      <c r="C7178" s="66"/>
      <c r="D7178" s="67"/>
      <c r="E7178" s="64"/>
      <c r="F7178" s="64"/>
      <c r="G7178" s="37" t="str">
        <f>IF(E7178="","",IF(OR(E7178="Project Management",E7178="Project Support",E7178="Sprint Management",E7178="Sprint Support"),"NA",ROUND((((VLOOKUP(AD7178,[2]Formula!V:X,3,0)))-SUMIF(AD:AD,AD7178,H:H)),2)))</f>
        <v/>
      </c>
      <c r="H7178" s="71"/>
      <c r="I7178" s="72"/>
      <c r="J7178" s="72"/>
      <c r="K7178" s="38" t="str">
        <f>IF(E7178="","",IF(OR(E7178="Project Management",E7178="Project Support",E7178="Sprint Management",E7178="Sprint Support"),"NA",(((SUMIF(AD:AD,AD7178,H:H)/VLOOKUP(AD7178,[2]Formula!V:X,3,0))*VLOOKUP(AD7178,[2]Formula!V:X,2,0))*H7178)/SUMIF(AD:AD,AD7178,H:H)))</f>
        <v/>
      </c>
      <c r="L7178" s="38" t="str">
        <f t="shared" si="673"/>
        <v/>
      </c>
      <c r="M7178" s="38" t="str">
        <f t="shared" si="674"/>
        <v/>
      </c>
      <c r="N7178" s="38" t="str">
        <f t="shared" si="676"/>
        <v/>
      </c>
      <c r="O7178" s="38" t="str">
        <f t="shared" si="672"/>
        <v/>
      </c>
      <c r="P7178" s="39" t="str">
        <f t="shared" si="677"/>
        <v/>
      </c>
      <c r="AC7178" s="42" t="str">
        <f>IF(B7178="","",VLOOKUP(B7178,[2]Formula!B:C,2,0))</f>
        <v/>
      </c>
      <c r="AD7178" s="43" t="str">
        <f t="shared" si="675"/>
        <v/>
      </c>
    </row>
    <row r="7179" spans="1:30" x14ac:dyDescent="0.25">
      <c r="A7179" s="64"/>
      <c r="B7179" s="64"/>
      <c r="C7179" s="66"/>
      <c r="D7179" s="67"/>
      <c r="E7179" s="64"/>
      <c r="F7179" s="64"/>
      <c r="G7179" s="37" t="str">
        <f>IF(E7179="","",IF(OR(E7179="Project Management",E7179="Project Support",E7179="Sprint Management",E7179="Sprint Support"),"NA",ROUND((((VLOOKUP(AD7179,[2]Formula!V:X,3,0)))-SUMIF(AD:AD,AD7179,H:H)),2)))</f>
        <v/>
      </c>
      <c r="H7179" s="71"/>
      <c r="I7179" s="72"/>
      <c r="J7179" s="72"/>
      <c r="K7179" s="38" t="str">
        <f>IF(E7179="","",IF(OR(E7179="Project Management",E7179="Project Support",E7179="Sprint Management",E7179="Sprint Support"),"NA",(((SUMIF(AD:AD,AD7179,H:H)/VLOOKUP(AD7179,[2]Formula!V:X,3,0))*VLOOKUP(AD7179,[2]Formula!V:X,2,0))*H7179)/SUMIF(AD:AD,AD7179,H:H)))</f>
        <v/>
      </c>
      <c r="L7179" s="38" t="str">
        <f t="shared" si="673"/>
        <v/>
      </c>
      <c r="M7179" s="38" t="str">
        <f t="shared" si="674"/>
        <v/>
      </c>
      <c r="N7179" s="38" t="str">
        <f t="shared" si="676"/>
        <v/>
      </c>
      <c r="O7179" s="38" t="str">
        <f t="shared" si="672"/>
        <v/>
      </c>
      <c r="P7179" s="39" t="str">
        <f t="shared" si="677"/>
        <v/>
      </c>
      <c r="AC7179" s="42" t="str">
        <f>IF(B7179="","",VLOOKUP(B7179,[2]Formula!B:C,2,0))</f>
        <v/>
      </c>
      <c r="AD7179" s="43" t="str">
        <f t="shared" si="675"/>
        <v/>
      </c>
    </row>
    <row r="7180" spans="1:30" x14ac:dyDescent="0.25">
      <c r="A7180" s="64"/>
      <c r="B7180" s="64"/>
      <c r="C7180" s="66"/>
      <c r="D7180" s="67"/>
      <c r="E7180" s="64"/>
      <c r="F7180" s="64"/>
      <c r="G7180" s="37" t="str">
        <f>IF(E7180="","",IF(OR(E7180="Project Management",E7180="Project Support",E7180="Sprint Management",E7180="Sprint Support"),"NA",ROUND((((VLOOKUP(AD7180,[2]Formula!V:X,3,0)))-SUMIF(AD:AD,AD7180,H:H)),2)))</f>
        <v/>
      </c>
      <c r="H7180" s="71"/>
      <c r="I7180" s="72"/>
      <c r="J7180" s="72"/>
      <c r="K7180" s="38" t="str">
        <f>IF(E7180="","",IF(OR(E7180="Project Management",E7180="Project Support",E7180="Sprint Management",E7180="Sprint Support"),"NA",(((SUMIF(AD:AD,AD7180,H:H)/VLOOKUP(AD7180,[2]Formula!V:X,3,0))*VLOOKUP(AD7180,[2]Formula!V:X,2,0))*H7180)/SUMIF(AD:AD,AD7180,H:H)))</f>
        <v/>
      </c>
      <c r="L7180" s="38" t="str">
        <f t="shared" si="673"/>
        <v/>
      </c>
      <c r="M7180" s="38" t="str">
        <f t="shared" si="674"/>
        <v/>
      </c>
      <c r="N7180" s="38" t="str">
        <f t="shared" si="676"/>
        <v/>
      </c>
      <c r="O7180" s="38" t="str">
        <f t="shared" si="672"/>
        <v/>
      </c>
      <c r="P7180" s="39" t="str">
        <f t="shared" si="677"/>
        <v/>
      </c>
      <c r="AC7180" s="42" t="str">
        <f>IF(B7180="","",VLOOKUP(B7180,[2]Formula!B:C,2,0))</f>
        <v/>
      </c>
      <c r="AD7180" s="43" t="str">
        <f t="shared" si="675"/>
        <v/>
      </c>
    </row>
    <row r="7181" spans="1:30" x14ac:dyDescent="0.25">
      <c r="A7181" s="64"/>
      <c r="B7181" s="64"/>
      <c r="C7181" s="66"/>
      <c r="D7181" s="67"/>
      <c r="E7181" s="64"/>
      <c r="F7181" s="64"/>
      <c r="G7181" s="37" t="str">
        <f>IF(E7181="","",IF(OR(E7181="Project Management",E7181="Project Support",E7181="Sprint Management",E7181="Sprint Support"),"NA",ROUND((((VLOOKUP(AD7181,[2]Formula!V:X,3,0)))-SUMIF(AD:AD,AD7181,H:H)),2)))</f>
        <v/>
      </c>
      <c r="H7181" s="71"/>
      <c r="I7181" s="72"/>
      <c r="J7181" s="72"/>
      <c r="K7181" s="38" t="str">
        <f>IF(E7181="","",IF(OR(E7181="Project Management",E7181="Project Support",E7181="Sprint Management",E7181="Sprint Support"),"NA",(((SUMIF(AD:AD,AD7181,H:H)/VLOOKUP(AD7181,[2]Formula!V:X,3,0))*VLOOKUP(AD7181,[2]Formula!V:X,2,0))*H7181)/SUMIF(AD:AD,AD7181,H:H)))</f>
        <v/>
      </c>
      <c r="L7181" s="38" t="str">
        <f t="shared" si="673"/>
        <v/>
      </c>
      <c r="M7181" s="38" t="str">
        <f t="shared" si="674"/>
        <v/>
      </c>
      <c r="N7181" s="38" t="str">
        <f t="shared" si="676"/>
        <v/>
      </c>
      <c r="O7181" s="38" t="str">
        <f t="shared" si="672"/>
        <v/>
      </c>
      <c r="P7181" s="39" t="str">
        <f t="shared" si="677"/>
        <v/>
      </c>
      <c r="AC7181" s="42" t="str">
        <f>IF(B7181="","",VLOOKUP(B7181,[2]Formula!B:C,2,0))</f>
        <v/>
      </c>
      <c r="AD7181" s="43" t="str">
        <f t="shared" si="675"/>
        <v/>
      </c>
    </row>
    <row r="7182" spans="1:30" x14ac:dyDescent="0.25">
      <c r="A7182" s="64"/>
      <c r="B7182" s="64"/>
      <c r="C7182" s="66"/>
      <c r="D7182" s="67"/>
      <c r="E7182" s="64"/>
      <c r="F7182" s="64"/>
      <c r="G7182" s="37" t="str">
        <f>IF(E7182="","",IF(OR(E7182="Project Management",E7182="Project Support",E7182="Sprint Management",E7182="Sprint Support"),"NA",ROUND((((VLOOKUP(AD7182,[2]Formula!V:X,3,0)))-SUMIF(AD:AD,AD7182,H:H)),2)))</f>
        <v/>
      </c>
      <c r="H7182" s="71"/>
      <c r="I7182" s="72"/>
      <c r="J7182" s="72"/>
      <c r="K7182" s="38" t="str">
        <f>IF(E7182="","",IF(OR(E7182="Project Management",E7182="Project Support",E7182="Sprint Management",E7182="Sprint Support"),"NA",(((SUMIF(AD:AD,AD7182,H:H)/VLOOKUP(AD7182,[2]Formula!V:X,3,0))*VLOOKUP(AD7182,[2]Formula!V:X,2,0))*H7182)/SUMIF(AD:AD,AD7182,H:H)))</f>
        <v/>
      </c>
      <c r="L7182" s="38" t="str">
        <f t="shared" si="673"/>
        <v/>
      </c>
      <c r="M7182" s="38" t="str">
        <f t="shared" si="674"/>
        <v/>
      </c>
      <c r="N7182" s="38" t="str">
        <f t="shared" si="676"/>
        <v/>
      </c>
      <c r="O7182" s="38" t="str">
        <f t="shared" si="672"/>
        <v/>
      </c>
      <c r="P7182" s="39" t="str">
        <f t="shared" si="677"/>
        <v/>
      </c>
      <c r="AC7182" s="42" t="str">
        <f>IF(B7182="","",VLOOKUP(B7182,[2]Formula!B:C,2,0))</f>
        <v/>
      </c>
      <c r="AD7182" s="43" t="str">
        <f t="shared" si="675"/>
        <v/>
      </c>
    </row>
    <row r="7183" spans="1:30" x14ac:dyDescent="0.25">
      <c r="A7183" s="64"/>
      <c r="B7183" s="64"/>
      <c r="C7183" s="66"/>
      <c r="D7183" s="67"/>
      <c r="E7183" s="64"/>
      <c r="F7183" s="64"/>
      <c r="G7183" s="37" t="str">
        <f>IF(E7183="","",IF(OR(E7183="Project Management",E7183="Project Support",E7183="Sprint Management",E7183="Sprint Support"),"NA",ROUND((((VLOOKUP(AD7183,[2]Formula!V:X,3,0)))-SUMIF(AD:AD,AD7183,H:H)),2)))</f>
        <v/>
      </c>
      <c r="H7183" s="71"/>
      <c r="I7183" s="72"/>
      <c r="J7183" s="72"/>
      <c r="K7183" s="38" t="str">
        <f>IF(E7183="","",IF(OR(E7183="Project Management",E7183="Project Support",E7183="Sprint Management",E7183="Sprint Support"),"NA",(((SUMIF(AD:AD,AD7183,H:H)/VLOOKUP(AD7183,[2]Formula!V:X,3,0))*VLOOKUP(AD7183,[2]Formula!V:X,2,0))*H7183)/SUMIF(AD:AD,AD7183,H:H)))</f>
        <v/>
      </c>
      <c r="L7183" s="38" t="str">
        <f t="shared" si="673"/>
        <v/>
      </c>
      <c r="M7183" s="38" t="str">
        <f t="shared" si="674"/>
        <v/>
      </c>
      <c r="N7183" s="38" t="str">
        <f t="shared" si="676"/>
        <v/>
      </c>
      <c r="O7183" s="38" t="str">
        <f t="shared" si="672"/>
        <v/>
      </c>
      <c r="P7183" s="39" t="str">
        <f t="shared" si="677"/>
        <v/>
      </c>
      <c r="AC7183" s="42" t="str">
        <f>IF(B7183="","",VLOOKUP(B7183,[2]Formula!B:C,2,0))</f>
        <v/>
      </c>
      <c r="AD7183" s="43" t="str">
        <f t="shared" si="675"/>
        <v/>
      </c>
    </row>
    <row r="7184" spans="1:30" x14ac:dyDescent="0.25">
      <c r="A7184" s="64"/>
      <c r="B7184" s="64"/>
      <c r="C7184" s="66"/>
      <c r="D7184" s="67"/>
      <c r="E7184" s="64"/>
      <c r="F7184" s="64"/>
      <c r="G7184" s="37" t="str">
        <f>IF(E7184="","",IF(OR(E7184="Project Management",E7184="Project Support",E7184="Sprint Management",E7184="Sprint Support"),"NA",ROUND((((VLOOKUP(AD7184,[2]Formula!V:X,3,0)))-SUMIF(AD:AD,AD7184,H:H)),2)))</f>
        <v/>
      </c>
      <c r="H7184" s="71"/>
      <c r="I7184" s="72"/>
      <c r="J7184" s="72"/>
      <c r="K7184" s="38" t="str">
        <f>IF(E7184="","",IF(OR(E7184="Project Management",E7184="Project Support",E7184="Sprint Management",E7184="Sprint Support"),"NA",(((SUMIF(AD:AD,AD7184,H:H)/VLOOKUP(AD7184,[2]Formula!V:X,3,0))*VLOOKUP(AD7184,[2]Formula!V:X,2,0))*H7184)/SUMIF(AD:AD,AD7184,H:H)))</f>
        <v/>
      </c>
      <c r="L7184" s="38" t="str">
        <f t="shared" si="673"/>
        <v/>
      </c>
      <c r="M7184" s="38" t="str">
        <f t="shared" si="674"/>
        <v/>
      </c>
      <c r="N7184" s="38" t="str">
        <f t="shared" si="676"/>
        <v/>
      </c>
      <c r="O7184" s="38" t="str">
        <f t="shared" si="672"/>
        <v/>
      </c>
      <c r="P7184" s="39" t="str">
        <f t="shared" si="677"/>
        <v/>
      </c>
      <c r="AC7184" s="42" t="str">
        <f>IF(B7184="","",VLOOKUP(B7184,[2]Formula!B:C,2,0))</f>
        <v/>
      </c>
      <c r="AD7184" s="43" t="str">
        <f t="shared" si="675"/>
        <v/>
      </c>
    </row>
    <row r="7185" spans="1:30" x14ac:dyDescent="0.25">
      <c r="A7185" s="64"/>
      <c r="B7185" s="64"/>
      <c r="C7185" s="66"/>
      <c r="D7185" s="67"/>
      <c r="E7185" s="64"/>
      <c r="F7185" s="64"/>
      <c r="G7185" s="37" t="str">
        <f>IF(E7185="","",IF(OR(E7185="Project Management",E7185="Project Support",E7185="Sprint Management",E7185="Sprint Support"),"NA",ROUND((((VLOOKUP(AD7185,[2]Formula!V:X,3,0)))-SUMIF(AD:AD,AD7185,H:H)),2)))</f>
        <v/>
      </c>
      <c r="H7185" s="71"/>
      <c r="I7185" s="72"/>
      <c r="J7185" s="72"/>
      <c r="K7185" s="38" t="str">
        <f>IF(E7185="","",IF(OR(E7185="Project Management",E7185="Project Support",E7185="Sprint Management",E7185="Sprint Support"),"NA",(((SUMIF(AD:AD,AD7185,H:H)/VLOOKUP(AD7185,[2]Formula!V:X,3,0))*VLOOKUP(AD7185,[2]Formula!V:X,2,0))*H7185)/SUMIF(AD:AD,AD7185,H:H)))</f>
        <v/>
      </c>
      <c r="L7185" s="38" t="str">
        <f t="shared" si="673"/>
        <v/>
      </c>
      <c r="M7185" s="38" t="str">
        <f t="shared" si="674"/>
        <v/>
      </c>
      <c r="N7185" s="38" t="str">
        <f t="shared" si="676"/>
        <v/>
      </c>
      <c r="O7185" s="38" t="str">
        <f t="shared" si="672"/>
        <v/>
      </c>
      <c r="P7185" s="39" t="str">
        <f t="shared" si="677"/>
        <v/>
      </c>
      <c r="AC7185" s="42" t="str">
        <f>IF(B7185="","",VLOOKUP(B7185,[2]Formula!B:C,2,0))</f>
        <v/>
      </c>
      <c r="AD7185" s="43" t="str">
        <f t="shared" si="675"/>
        <v/>
      </c>
    </row>
    <row r="7186" spans="1:30" x14ac:dyDescent="0.25">
      <c r="A7186" s="64"/>
      <c r="B7186" s="64"/>
      <c r="C7186" s="66"/>
      <c r="D7186" s="67"/>
      <c r="E7186" s="64"/>
      <c r="F7186" s="64"/>
      <c r="G7186" s="37" t="str">
        <f>IF(E7186="","",IF(OR(E7186="Project Management",E7186="Project Support",E7186="Sprint Management",E7186="Sprint Support"),"NA",ROUND((((VLOOKUP(AD7186,[2]Formula!V:X,3,0)))-SUMIF(AD:AD,AD7186,H:H)),2)))</f>
        <v/>
      </c>
      <c r="H7186" s="71"/>
      <c r="I7186" s="72"/>
      <c r="J7186" s="72"/>
      <c r="K7186" s="38" t="str">
        <f>IF(E7186="","",IF(OR(E7186="Project Management",E7186="Project Support",E7186="Sprint Management",E7186="Sprint Support"),"NA",(((SUMIF(AD:AD,AD7186,H:H)/VLOOKUP(AD7186,[2]Formula!V:X,3,0))*VLOOKUP(AD7186,[2]Formula!V:X,2,0))*H7186)/SUMIF(AD:AD,AD7186,H:H)))</f>
        <v/>
      </c>
      <c r="L7186" s="38" t="str">
        <f t="shared" si="673"/>
        <v/>
      </c>
      <c r="M7186" s="38" t="str">
        <f t="shared" si="674"/>
        <v/>
      </c>
      <c r="N7186" s="38" t="str">
        <f t="shared" si="676"/>
        <v/>
      </c>
      <c r="O7186" s="38" t="str">
        <f t="shared" si="672"/>
        <v/>
      </c>
      <c r="P7186" s="39" t="str">
        <f t="shared" si="677"/>
        <v/>
      </c>
      <c r="AC7186" s="42" t="str">
        <f>IF(B7186="","",VLOOKUP(B7186,[2]Formula!B:C,2,0))</f>
        <v/>
      </c>
      <c r="AD7186" s="43" t="str">
        <f t="shared" si="675"/>
        <v/>
      </c>
    </row>
    <row r="7187" spans="1:30" x14ac:dyDescent="0.25">
      <c r="A7187" s="64"/>
      <c r="B7187" s="64"/>
      <c r="C7187" s="66"/>
      <c r="D7187" s="67"/>
      <c r="E7187" s="64"/>
      <c r="F7187" s="64"/>
      <c r="G7187" s="37" t="str">
        <f>IF(E7187="","",IF(OR(E7187="Project Management",E7187="Project Support",E7187="Sprint Management",E7187="Sprint Support"),"NA",ROUND((((VLOOKUP(AD7187,[2]Formula!V:X,3,0)))-SUMIF(AD:AD,AD7187,H:H)),2)))</f>
        <v/>
      </c>
      <c r="H7187" s="71"/>
      <c r="I7187" s="72"/>
      <c r="J7187" s="72"/>
      <c r="K7187" s="38" t="str">
        <f>IF(E7187="","",IF(OR(E7187="Project Management",E7187="Project Support",E7187="Sprint Management",E7187="Sprint Support"),"NA",(((SUMIF(AD:AD,AD7187,H:H)/VLOOKUP(AD7187,[2]Formula!V:X,3,0))*VLOOKUP(AD7187,[2]Formula!V:X,2,0))*H7187)/SUMIF(AD:AD,AD7187,H:H)))</f>
        <v/>
      </c>
      <c r="L7187" s="38" t="str">
        <f t="shared" si="673"/>
        <v/>
      </c>
      <c r="M7187" s="38" t="str">
        <f t="shared" si="674"/>
        <v/>
      </c>
      <c r="N7187" s="38" t="str">
        <f t="shared" si="676"/>
        <v/>
      </c>
      <c r="O7187" s="38" t="str">
        <f t="shared" si="672"/>
        <v/>
      </c>
      <c r="P7187" s="39" t="str">
        <f t="shared" si="677"/>
        <v/>
      </c>
      <c r="AC7187" s="42" t="str">
        <f>IF(B7187="","",VLOOKUP(B7187,[2]Formula!B:C,2,0))</f>
        <v/>
      </c>
      <c r="AD7187" s="43" t="str">
        <f t="shared" si="675"/>
        <v/>
      </c>
    </row>
    <row r="7188" spans="1:30" x14ac:dyDescent="0.25">
      <c r="A7188" s="64"/>
      <c r="B7188" s="64"/>
      <c r="C7188" s="66"/>
      <c r="D7188" s="67"/>
      <c r="E7188" s="64"/>
      <c r="F7188" s="64"/>
      <c r="G7188" s="37" t="str">
        <f>IF(E7188="","",IF(OR(E7188="Project Management",E7188="Project Support",E7188="Sprint Management",E7188="Sprint Support"),"NA",ROUND((((VLOOKUP(AD7188,[2]Formula!V:X,3,0)))-SUMIF(AD:AD,AD7188,H:H)),2)))</f>
        <v/>
      </c>
      <c r="H7188" s="71"/>
      <c r="I7188" s="72"/>
      <c r="J7188" s="72"/>
      <c r="K7188" s="38" t="str">
        <f>IF(E7188="","",IF(OR(E7188="Project Management",E7188="Project Support",E7188="Sprint Management",E7188="Sprint Support"),"NA",(((SUMIF(AD:AD,AD7188,H:H)/VLOOKUP(AD7188,[2]Formula!V:X,3,0))*VLOOKUP(AD7188,[2]Formula!V:X,2,0))*H7188)/SUMIF(AD:AD,AD7188,H:H)))</f>
        <v/>
      </c>
      <c r="L7188" s="38" t="str">
        <f t="shared" si="673"/>
        <v/>
      </c>
      <c r="M7188" s="38" t="str">
        <f t="shared" si="674"/>
        <v/>
      </c>
      <c r="N7188" s="38" t="str">
        <f t="shared" si="676"/>
        <v/>
      </c>
      <c r="O7188" s="38" t="str">
        <f t="shared" si="672"/>
        <v/>
      </c>
      <c r="P7188" s="39" t="str">
        <f t="shared" si="677"/>
        <v/>
      </c>
      <c r="AC7188" s="42" t="str">
        <f>IF(B7188="","",VLOOKUP(B7188,[2]Formula!B:C,2,0))</f>
        <v/>
      </c>
      <c r="AD7188" s="43" t="str">
        <f t="shared" si="675"/>
        <v/>
      </c>
    </row>
    <row r="7189" spans="1:30" x14ac:dyDescent="0.25">
      <c r="A7189" s="64"/>
      <c r="B7189" s="64"/>
      <c r="C7189" s="66"/>
      <c r="D7189" s="67"/>
      <c r="E7189" s="64"/>
      <c r="F7189" s="64"/>
      <c r="G7189" s="37" t="str">
        <f>IF(E7189="","",IF(OR(E7189="Project Management",E7189="Project Support",E7189="Sprint Management",E7189="Sprint Support"),"NA",ROUND((((VLOOKUP(AD7189,[2]Formula!V:X,3,0)))-SUMIF(AD:AD,AD7189,H:H)),2)))</f>
        <v/>
      </c>
      <c r="H7189" s="71"/>
      <c r="I7189" s="72"/>
      <c r="J7189" s="72"/>
      <c r="K7189" s="38" t="str">
        <f>IF(E7189="","",IF(OR(E7189="Project Management",E7189="Project Support",E7189="Sprint Management",E7189="Sprint Support"),"NA",(((SUMIF(AD:AD,AD7189,H:H)/VLOOKUP(AD7189,[2]Formula!V:X,3,0))*VLOOKUP(AD7189,[2]Formula!V:X,2,0))*H7189)/SUMIF(AD:AD,AD7189,H:H)))</f>
        <v/>
      </c>
      <c r="L7189" s="38" t="str">
        <f t="shared" si="673"/>
        <v/>
      </c>
      <c r="M7189" s="38" t="str">
        <f t="shared" si="674"/>
        <v/>
      </c>
      <c r="N7189" s="38" t="str">
        <f t="shared" si="676"/>
        <v/>
      </c>
      <c r="O7189" s="38" t="str">
        <f t="shared" si="672"/>
        <v/>
      </c>
      <c r="P7189" s="39" t="str">
        <f t="shared" si="677"/>
        <v/>
      </c>
      <c r="AC7189" s="42" t="str">
        <f>IF(B7189="","",VLOOKUP(B7189,[2]Formula!B:C,2,0))</f>
        <v/>
      </c>
      <c r="AD7189" s="43" t="str">
        <f t="shared" si="675"/>
        <v/>
      </c>
    </row>
    <row r="7190" spans="1:30" x14ac:dyDescent="0.25">
      <c r="A7190" s="64"/>
      <c r="B7190" s="64"/>
      <c r="C7190" s="66"/>
      <c r="D7190" s="67"/>
      <c r="E7190" s="64"/>
      <c r="F7190" s="64"/>
      <c r="G7190" s="37" t="str">
        <f>IF(E7190="","",IF(OR(E7190="Project Management",E7190="Project Support",E7190="Sprint Management",E7190="Sprint Support"),"NA",ROUND((((VLOOKUP(AD7190,[2]Formula!V:X,3,0)))-SUMIF(AD:AD,AD7190,H:H)),2)))</f>
        <v/>
      </c>
      <c r="H7190" s="71"/>
      <c r="I7190" s="72"/>
      <c r="J7190" s="72"/>
      <c r="K7190" s="38" t="str">
        <f>IF(E7190="","",IF(OR(E7190="Project Management",E7190="Project Support",E7190="Sprint Management",E7190="Sprint Support"),"NA",(((SUMIF(AD:AD,AD7190,H:H)/VLOOKUP(AD7190,[2]Formula!V:X,3,0))*VLOOKUP(AD7190,[2]Formula!V:X,2,0))*H7190)/SUMIF(AD:AD,AD7190,H:H)))</f>
        <v/>
      </c>
      <c r="L7190" s="38" t="str">
        <f t="shared" si="673"/>
        <v/>
      </c>
      <c r="M7190" s="38" t="str">
        <f t="shared" si="674"/>
        <v/>
      </c>
      <c r="N7190" s="38" t="str">
        <f t="shared" si="676"/>
        <v/>
      </c>
      <c r="O7190" s="38" t="str">
        <f t="shared" si="672"/>
        <v/>
      </c>
      <c r="P7190" s="39" t="str">
        <f t="shared" si="677"/>
        <v/>
      </c>
      <c r="AC7190" s="42" t="str">
        <f>IF(B7190="","",VLOOKUP(B7190,[2]Formula!B:C,2,0))</f>
        <v/>
      </c>
      <c r="AD7190" s="43" t="str">
        <f t="shared" si="675"/>
        <v/>
      </c>
    </row>
    <row r="7191" spans="1:30" x14ac:dyDescent="0.25">
      <c r="A7191" s="64"/>
      <c r="B7191" s="64"/>
      <c r="C7191" s="66"/>
      <c r="D7191" s="67"/>
      <c r="E7191" s="64"/>
      <c r="F7191" s="64"/>
      <c r="G7191" s="37" t="str">
        <f>IF(E7191="","",IF(OR(E7191="Project Management",E7191="Project Support",E7191="Sprint Management",E7191="Sprint Support"),"NA",ROUND((((VLOOKUP(AD7191,[2]Formula!V:X,3,0)))-SUMIF(AD:AD,AD7191,H:H)),2)))</f>
        <v/>
      </c>
      <c r="H7191" s="71"/>
      <c r="I7191" s="72"/>
      <c r="J7191" s="72"/>
      <c r="K7191" s="38" t="str">
        <f>IF(E7191="","",IF(OR(E7191="Project Management",E7191="Project Support",E7191="Sprint Management",E7191="Sprint Support"),"NA",(((SUMIF(AD:AD,AD7191,H:H)/VLOOKUP(AD7191,[2]Formula!V:X,3,0))*VLOOKUP(AD7191,[2]Formula!V:X,2,0))*H7191)/SUMIF(AD:AD,AD7191,H:H)))</f>
        <v/>
      </c>
      <c r="L7191" s="38" t="str">
        <f t="shared" si="673"/>
        <v/>
      </c>
      <c r="M7191" s="38" t="str">
        <f t="shared" si="674"/>
        <v/>
      </c>
      <c r="N7191" s="38" t="str">
        <f t="shared" si="676"/>
        <v/>
      </c>
      <c r="O7191" s="38" t="str">
        <f t="shared" si="672"/>
        <v/>
      </c>
      <c r="P7191" s="39" t="str">
        <f t="shared" si="677"/>
        <v/>
      </c>
      <c r="AC7191" s="42" t="str">
        <f>IF(B7191="","",VLOOKUP(B7191,[2]Formula!B:C,2,0))</f>
        <v/>
      </c>
      <c r="AD7191" s="43" t="str">
        <f t="shared" si="675"/>
        <v/>
      </c>
    </row>
    <row r="7192" spans="1:30" x14ac:dyDescent="0.25">
      <c r="A7192" s="64"/>
      <c r="B7192" s="64"/>
      <c r="C7192" s="66"/>
      <c r="D7192" s="67"/>
      <c r="E7192" s="64"/>
      <c r="F7192" s="64"/>
      <c r="G7192" s="37" t="str">
        <f>IF(E7192="","",IF(OR(E7192="Project Management",E7192="Project Support",E7192="Sprint Management",E7192="Sprint Support"),"NA",ROUND((((VLOOKUP(AD7192,[2]Formula!V:X,3,0)))-SUMIF(AD:AD,AD7192,H:H)),2)))</f>
        <v/>
      </c>
      <c r="H7192" s="71"/>
      <c r="I7192" s="72"/>
      <c r="J7192" s="72"/>
      <c r="K7192" s="38" t="str">
        <f>IF(E7192="","",IF(OR(E7192="Project Management",E7192="Project Support",E7192="Sprint Management",E7192="Sprint Support"),"NA",(((SUMIF(AD:AD,AD7192,H:H)/VLOOKUP(AD7192,[2]Formula!V:X,3,0))*VLOOKUP(AD7192,[2]Formula!V:X,2,0))*H7192)/SUMIF(AD:AD,AD7192,H:H)))</f>
        <v/>
      </c>
      <c r="L7192" s="38" t="str">
        <f t="shared" si="673"/>
        <v/>
      </c>
      <c r="M7192" s="38" t="str">
        <f t="shared" si="674"/>
        <v/>
      </c>
      <c r="N7192" s="38" t="str">
        <f t="shared" si="676"/>
        <v/>
      </c>
      <c r="O7192" s="38" t="str">
        <f t="shared" si="672"/>
        <v/>
      </c>
      <c r="P7192" s="39" t="str">
        <f t="shared" si="677"/>
        <v/>
      </c>
      <c r="AC7192" s="42" t="str">
        <f>IF(B7192="","",VLOOKUP(B7192,[2]Formula!B:C,2,0))</f>
        <v/>
      </c>
      <c r="AD7192" s="43" t="str">
        <f t="shared" si="675"/>
        <v/>
      </c>
    </row>
    <row r="7193" spans="1:30" x14ac:dyDescent="0.25">
      <c r="A7193" s="64"/>
      <c r="B7193" s="64"/>
      <c r="C7193" s="66"/>
      <c r="D7193" s="67"/>
      <c r="E7193" s="64"/>
      <c r="F7193" s="64"/>
      <c r="G7193" s="37" t="str">
        <f>IF(E7193="","",IF(OR(E7193="Project Management",E7193="Project Support",E7193="Sprint Management",E7193="Sprint Support"),"NA",ROUND((((VLOOKUP(AD7193,[2]Formula!V:X,3,0)))-SUMIF(AD:AD,AD7193,H:H)),2)))</f>
        <v/>
      </c>
      <c r="H7193" s="71"/>
      <c r="I7193" s="72"/>
      <c r="J7193" s="72"/>
      <c r="K7193" s="38" t="str">
        <f>IF(E7193="","",IF(OR(E7193="Project Management",E7193="Project Support",E7193="Sprint Management",E7193="Sprint Support"),"NA",(((SUMIF(AD:AD,AD7193,H:H)/VLOOKUP(AD7193,[2]Formula!V:X,3,0))*VLOOKUP(AD7193,[2]Formula!V:X,2,0))*H7193)/SUMIF(AD:AD,AD7193,H:H)))</f>
        <v/>
      </c>
      <c r="L7193" s="38" t="str">
        <f t="shared" si="673"/>
        <v/>
      </c>
      <c r="M7193" s="38" t="str">
        <f t="shared" si="674"/>
        <v/>
      </c>
      <c r="N7193" s="38" t="str">
        <f t="shared" si="676"/>
        <v/>
      </c>
      <c r="O7193" s="38" t="str">
        <f t="shared" si="672"/>
        <v/>
      </c>
      <c r="P7193" s="39" t="str">
        <f t="shared" si="677"/>
        <v/>
      </c>
      <c r="AC7193" s="42" t="str">
        <f>IF(B7193="","",VLOOKUP(B7193,[2]Formula!B:C,2,0))</f>
        <v/>
      </c>
      <c r="AD7193" s="43" t="str">
        <f t="shared" si="675"/>
        <v/>
      </c>
    </row>
    <row r="7194" spans="1:30" x14ac:dyDescent="0.25">
      <c r="A7194" s="64"/>
      <c r="B7194" s="64"/>
      <c r="C7194" s="66"/>
      <c r="D7194" s="67"/>
      <c r="E7194" s="64"/>
      <c r="F7194" s="64"/>
      <c r="G7194" s="37" t="str">
        <f>IF(E7194="","",IF(OR(E7194="Project Management",E7194="Project Support",E7194="Sprint Management",E7194="Sprint Support"),"NA",ROUND((((VLOOKUP(AD7194,[2]Formula!V:X,3,0)))-SUMIF(AD:AD,AD7194,H:H)),2)))</f>
        <v/>
      </c>
      <c r="H7194" s="71"/>
      <c r="I7194" s="72"/>
      <c r="J7194" s="72"/>
      <c r="K7194" s="38" t="str">
        <f>IF(E7194="","",IF(OR(E7194="Project Management",E7194="Project Support",E7194="Sprint Management",E7194="Sprint Support"),"NA",(((SUMIF(AD:AD,AD7194,H:H)/VLOOKUP(AD7194,[2]Formula!V:X,3,0))*VLOOKUP(AD7194,[2]Formula!V:X,2,0))*H7194)/SUMIF(AD:AD,AD7194,H:H)))</f>
        <v/>
      </c>
      <c r="L7194" s="38" t="str">
        <f t="shared" si="673"/>
        <v/>
      </c>
      <c r="M7194" s="38" t="str">
        <f t="shared" si="674"/>
        <v/>
      </c>
      <c r="N7194" s="38" t="str">
        <f t="shared" si="676"/>
        <v/>
      </c>
      <c r="O7194" s="38" t="str">
        <f t="shared" si="672"/>
        <v/>
      </c>
      <c r="P7194" s="39" t="str">
        <f t="shared" si="677"/>
        <v/>
      </c>
      <c r="AC7194" s="42" t="str">
        <f>IF(B7194="","",VLOOKUP(B7194,[2]Formula!B:C,2,0))</f>
        <v/>
      </c>
      <c r="AD7194" s="43" t="str">
        <f t="shared" si="675"/>
        <v/>
      </c>
    </row>
    <row r="7195" spans="1:30" x14ac:dyDescent="0.25">
      <c r="A7195" s="64"/>
      <c r="B7195" s="64"/>
      <c r="C7195" s="66"/>
      <c r="D7195" s="67"/>
      <c r="E7195" s="64"/>
      <c r="F7195" s="64"/>
      <c r="G7195" s="37" t="str">
        <f>IF(E7195="","",IF(OR(E7195="Project Management",E7195="Project Support",E7195="Sprint Management",E7195="Sprint Support"),"NA",ROUND((((VLOOKUP(AD7195,[2]Formula!V:X,3,0)))-SUMIF(AD:AD,AD7195,H:H)),2)))</f>
        <v/>
      </c>
      <c r="H7195" s="71"/>
      <c r="I7195" s="72"/>
      <c r="J7195" s="72"/>
      <c r="K7195" s="38" t="str">
        <f>IF(E7195="","",IF(OR(E7195="Project Management",E7195="Project Support",E7195="Sprint Management",E7195="Sprint Support"),"NA",(((SUMIF(AD:AD,AD7195,H:H)/VLOOKUP(AD7195,[2]Formula!V:X,3,0))*VLOOKUP(AD7195,[2]Formula!V:X,2,0))*H7195)/SUMIF(AD:AD,AD7195,H:H)))</f>
        <v/>
      </c>
      <c r="L7195" s="38" t="str">
        <f t="shared" si="673"/>
        <v/>
      </c>
      <c r="M7195" s="38" t="str">
        <f t="shared" si="674"/>
        <v/>
      </c>
      <c r="N7195" s="38" t="str">
        <f t="shared" si="676"/>
        <v/>
      </c>
      <c r="O7195" s="38" t="str">
        <f t="shared" si="672"/>
        <v/>
      </c>
      <c r="P7195" s="39" t="str">
        <f t="shared" si="677"/>
        <v/>
      </c>
      <c r="AC7195" s="42" t="str">
        <f>IF(B7195="","",VLOOKUP(B7195,[2]Formula!B:C,2,0))</f>
        <v/>
      </c>
      <c r="AD7195" s="43" t="str">
        <f t="shared" si="675"/>
        <v/>
      </c>
    </row>
    <row r="7196" spans="1:30" x14ac:dyDescent="0.25">
      <c r="A7196" s="64"/>
      <c r="B7196" s="64"/>
      <c r="C7196" s="66"/>
      <c r="D7196" s="67"/>
      <c r="E7196" s="64"/>
      <c r="F7196" s="64"/>
      <c r="G7196" s="37" t="str">
        <f>IF(E7196="","",IF(OR(E7196="Project Management",E7196="Project Support",E7196="Sprint Management",E7196="Sprint Support"),"NA",ROUND((((VLOOKUP(AD7196,[2]Formula!V:X,3,0)))-SUMIF(AD:AD,AD7196,H:H)),2)))</f>
        <v/>
      </c>
      <c r="H7196" s="71"/>
      <c r="I7196" s="72"/>
      <c r="J7196" s="72"/>
      <c r="K7196" s="38" t="str">
        <f>IF(E7196="","",IF(OR(E7196="Project Management",E7196="Project Support",E7196="Sprint Management",E7196="Sprint Support"),"NA",(((SUMIF(AD:AD,AD7196,H:H)/VLOOKUP(AD7196,[2]Formula!V:X,3,0))*VLOOKUP(AD7196,[2]Formula!V:X,2,0))*H7196)/SUMIF(AD:AD,AD7196,H:H)))</f>
        <v/>
      </c>
      <c r="L7196" s="38" t="str">
        <f t="shared" si="673"/>
        <v/>
      </c>
      <c r="M7196" s="38" t="str">
        <f t="shared" si="674"/>
        <v/>
      </c>
      <c r="N7196" s="38" t="str">
        <f t="shared" si="676"/>
        <v/>
      </c>
      <c r="O7196" s="38" t="str">
        <f t="shared" si="672"/>
        <v/>
      </c>
      <c r="P7196" s="39" t="str">
        <f t="shared" si="677"/>
        <v/>
      </c>
      <c r="AC7196" s="42" t="str">
        <f>IF(B7196="","",VLOOKUP(B7196,[2]Formula!B:C,2,0))</f>
        <v/>
      </c>
      <c r="AD7196" s="43" t="str">
        <f t="shared" si="675"/>
        <v/>
      </c>
    </row>
    <row r="7197" spans="1:30" x14ac:dyDescent="0.25">
      <c r="A7197" s="64"/>
      <c r="B7197" s="64"/>
      <c r="C7197" s="66"/>
      <c r="D7197" s="67"/>
      <c r="E7197" s="64"/>
      <c r="F7197" s="64"/>
      <c r="G7197" s="37" t="str">
        <f>IF(E7197="","",IF(OR(E7197="Project Management",E7197="Project Support",E7197="Sprint Management",E7197="Sprint Support"),"NA",ROUND((((VLOOKUP(AD7197,[2]Formula!V:X,3,0)))-SUMIF(AD:AD,AD7197,H:H)),2)))</f>
        <v/>
      </c>
      <c r="H7197" s="71"/>
      <c r="I7197" s="72"/>
      <c r="J7197" s="72"/>
      <c r="K7197" s="38" t="str">
        <f>IF(E7197="","",IF(OR(E7197="Project Management",E7197="Project Support",E7197="Sprint Management",E7197="Sprint Support"),"NA",(((SUMIF(AD:AD,AD7197,H:H)/VLOOKUP(AD7197,[2]Formula!V:X,3,0))*VLOOKUP(AD7197,[2]Formula!V:X,2,0))*H7197)/SUMIF(AD:AD,AD7197,H:H)))</f>
        <v/>
      </c>
      <c r="L7197" s="38" t="str">
        <f t="shared" si="673"/>
        <v/>
      </c>
      <c r="M7197" s="38" t="str">
        <f t="shared" si="674"/>
        <v/>
      </c>
      <c r="N7197" s="38" t="str">
        <f t="shared" si="676"/>
        <v/>
      </c>
      <c r="O7197" s="38" t="str">
        <f t="shared" si="672"/>
        <v/>
      </c>
      <c r="P7197" s="39" t="str">
        <f t="shared" si="677"/>
        <v/>
      </c>
      <c r="AC7197" s="42" t="str">
        <f>IF(B7197="","",VLOOKUP(B7197,[2]Formula!B:C,2,0))</f>
        <v/>
      </c>
      <c r="AD7197" s="43" t="str">
        <f t="shared" si="675"/>
        <v/>
      </c>
    </row>
    <row r="7198" spans="1:30" x14ac:dyDescent="0.25">
      <c r="A7198" s="64"/>
      <c r="B7198" s="64"/>
      <c r="C7198" s="66"/>
      <c r="D7198" s="67"/>
      <c r="E7198" s="64"/>
      <c r="F7198" s="64"/>
      <c r="G7198" s="37" t="str">
        <f>IF(E7198="","",IF(OR(E7198="Project Management",E7198="Project Support",E7198="Sprint Management",E7198="Sprint Support"),"NA",ROUND((((VLOOKUP(AD7198,[2]Formula!V:X,3,0)))-SUMIF(AD:AD,AD7198,H:H)),2)))</f>
        <v/>
      </c>
      <c r="H7198" s="71"/>
      <c r="I7198" s="72"/>
      <c r="J7198" s="72"/>
      <c r="K7198" s="38" t="str">
        <f>IF(E7198="","",IF(OR(E7198="Project Management",E7198="Project Support",E7198="Sprint Management",E7198="Sprint Support"),"NA",(((SUMIF(AD:AD,AD7198,H:H)/VLOOKUP(AD7198,[2]Formula!V:X,3,0))*VLOOKUP(AD7198,[2]Formula!V:X,2,0))*H7198)/SUMIF(AD:AD,AD7198,H:H)))</f>
        <v/>
      </c>
      <c r="L7198" s="38" t="str">
        <f t="shared" si="673"/>
        <v/>
      </c>
      <c r="M7198" s="38" t="str">
        <f t="shared" si="674"/>
        <v/>
      </c>
      <c r="N7198" s="38" t="str">
        <f t="shared" si="676"/>
        <v/>
      </c>
      <c r="O7198" s="38" t="str">
        <f t="shared" si="672"/>
        <v/>
      </c>
      <c r="P7198" s="39" t="str">
        <f t="shared" si="677"/>
        <v/>
      </c>
      <c r="AC7198" s="42" t="str">
        <f>IF(B7198="","",VLOOKUP(B7198,[2]Formula!B:C,2,0))</f>
        <v/>
      </c>
      <c r="AD7198" s="43" t="str">
        <f t="shared" si="675"/>
        <v/>
      </c>
    </row>
    <row r="7199" spans="1:30" x14ac:dyDescent="0.25">
      <c r="A7199" s="64"/>
      <c r="B7199" s="64"/>
      <c r="C7199" s="66"/>
      <c r="D7199" s="67"/>
      <c r="E7199" s="64"/>
      <c r="F7199" s="64"/>
      <c r="G7199" s="37" t="str">
        <f>IF(E7199="","",IF(OR(E7199="Project Management",E7199="Project Support",E7199="Sprint Management",E7199="Sprint Support"),"NA",ROUND((((VLOOKUP(AD7199,[2]Formula!V:X,3,0)))-SUMIF(AD:AD,AD7199,H:H)),2)))</f>
        <v/>
      </c>
      <c r="H7199" s="71"/>
      <c r="I7199" s="72"/>
      <c r="J7199" s="72"/>
      <c r="K7199" s="38" t="str">
        <f>IF(E7199="","",IF(OR(E7199="Project Management",E7199="Project Support",E7199="Sprint Management",E7199="Sprint Support"),"NA",(((SUMIF(AD:AD,AD7199,H:H)/VLOOKUP(AD7199,[2]Formula!V:X,3,0))*VLOOKUP(AD7199,[2]Formula!V:X,2,0))*H7199)/SUMIF(AD:AD,AD7199,H:H)))</f>
        <v/>
      </c>
      <c r="L7199" s="38" t="str">
        <f t="shared" si="673"/>
        <v/>
      </c>
      <c r="M7199" s="38" t="str">
        <f t="shared" si="674"/>
        <v/>
      </c>
      <c r="N7199" s="38" t="str">
        <f t="shared" si="676"/>
        <v/>
      </c>
      <c r="O7199" s="38" t="str">
        <f t="shared" si="672"/>
        <v/>
      </c>
      <c r="P7199" s="39" t="str">
        <f t="shared" si="677"/>
        <v/>
      </c>
      <c r="AC7199" s="42" t="str">
        <f>IF(B7199="","",VLOOKUP(B7199,[2]Formula!B:C,2,0))</f>
        <v/>
      </c>
      <c r="AD7199" s="43" t="str">
        <f t="shared" si="675"/>
        <v/>
      </c>
    </row>
    <row r="7200" spans="1:30" x14ac:dyDescent="0.25">
      <c r="A7200" s="64"/>
      <c r="B7200" s="64"/>
      <c r="C7200" s="66"/>
      <c r="D7200" s="67"/>
      <c r="E7200" s="64"/>
      <c r="F7200" s="64"/>
      <c r="G7200" s="37" t="str">
        <f>IF(E7200="","",IF(OR(E7200="Project Management",E7200="Project Support",E7200="Sprint Management",E7200="Sprint Support"),"NA",ROUND((((VLOOKUP(AD7200,[2]Formula!V:X,3,0)))-SUMIF(AD:AD,AD7200,H:H)),2)))</f>
        <v/>
      </c>
      <c r="H7200" s="71"/>
      <c r="I7200" s="72"/>
      <c r="J7200" s="72"/>
      <c r="K7200" s="38" t="str">
        <f>IF(E7200="","",IF(OR(E7200="Project Management",E7200="Project Support",E7200="Sprint Management",E7200="Sprint Support"),"NA",(((SUMIF(AD:AD,AD7200,H:H)/VLOOKUP(AD7200,[2]Formula!V:X,3,0))*VLOOKUP(AD7200,[2]Formula!V:X,2,0))*H7200)/SUMIF(AD:AD,AD7200,H:H)))</f>
        <v/>
      </c>
      <c r="L7200" s="38" t="str">
        <f t="shared" si="673"/>
        <v/>
      </c>
      <c r="M7200" s="38" t="str">
        <f t="shared" si="674"/>
        <v/>
      </c>
      <c r="N7200" s="38" t="str">
        <f t="shared" si="676"/>
        <v/>
      </c>
      <c r="O7200" s="38" t="str">
        <f t="shared" si="672"/>
        <v/>
      </c>
      <c r="P7200" s="39" t="str">
        <f t="shared" si="677"/>
        <v/>
      </c>
      <c r="AC7200" s="42" t="str">
        <f>IF(B7200="","",VLOOKUP(B7200,[2]Formula!B:C,2,0))</f>
        <v/>
      </c>
      <c r="AD7200" s="43" t="str">
        <f t="shared" si="675"/>
        <v/>
      </c>
    </row>
    <row r="7201" spans="1:30" x14ac:dyDescent="0.25">
      <c r="A7201" s="64"/>
      <c r="B7201" s="64"/>
      <c r="C7201" s="66"/>
      <c r="D7201" s="67"/>
      <c r="E7201" s="64"/>
      <c r="F7201" s="64"/>
      <c r="G7201" s="37" t="str">
        <f>IF(E7201="","",IF(OR(E7201="Project Management",E7201="Project Support",E7201="Sprint Management",E7201="Sprint Support"),"NA",ROUND((((VLOOKUP(AD7201,[2]Formula!V:X,3,0)))-SUMIF(AD:AD,AD7201,H:H)),2)))</f>
        <v/>
      </c>
      <c r="H7201" s="71"/>
      <c r="I7201" s="72"/>
      <c r="J7201" s="72"/>
      <c r="K7201" s="38" t="str">
        <f>IF(E7201="","",IF(OR(E7201="Project Management",E7201="Project Support",E7201="Sprint Management",E7201="Sprint Support"),"NA",(((SUMIF(AD:AD,AD7201,H:H)/VLOOKUP(AD7201,[2]Formula!V:X,3,0))*VLOOKUP(AD7201,[2]Formula!V:X,2,0))*H7201)/SUMIF(AD:AD,AD7201,H:H)))</f>
        <v/>
      </c>
      <c r="L7201" s="38" t="str">
        <f t="shared" si="673"/>
        <v/>
      </c>
      <c r="M7201" s="38" t="str">
        <f t="shared" si="674"/>
        <v/>
      </c>
      <c r="N7201" s="38" t="str">
        <f t="shared" si="676"/>
        <v/>
      </c>
      <c r="O7201" s="38" t="str">
        <f t="shared" si="672"/>
        <v/>
      </c>
      <c r="P7201" s="39" t="str">
        <f t="shared" si="677"/>
        <v/>
      </c>
      <c r="AC7201" s="42" t="str">
        <f>IF(B7201="","",VLOOKUP(B7201,[2]Formula!B:C,2,0))</f>
        <v/>
      </c>
      <c r="AD7201" s="43" t="str">
        <f t="shared" si="675"/>
        <v/>
      </c>
    </row>
    <row r="7202" spans="1:30" x14ac:dyDescent="0.25">
      <c r="A7202" s="64"/>
      <c r="B7202" s="64"/>
      <c r="C7202" s="66"/>
      <c r="D7202" s="67"/>
      <c r="E7202" s="64"/>
      <c r="F7202" s="64"/>
      <c r="G7202" s="37" t="str">
        <f>IF(E7202="","",IF(OR(E7202="Project Management",E7202="Project Support",E7202="Sprint Management",E7202="Sprint Support"),"NA",ROUND((((VLOOKUP(AD7202,[2]Formula!V:X,3,0)))-SUMIF(AD:AD,AD7202,H:H)),2)))</f>
        <v/>
      </c>
      <c r="H7202" s="71"/>
      <c r="I7202" s="72"/>
      <c r="J7202" s="72"/>
      <c r="K7202" s="38" t="str">
        <f>IF(E7202="","",IF(OR(E7202="Project Management",E7202="Project Support",E7202="Sprint Management",E7202="Sprint Support"),"NA",(((SUMIF(AD:AD,AD7202,H:H)/VLOOKUP(AD7202,[2]Formula!V:X,3,0))*VLOOKUP(AD7202,[2]Formula!V:X,2,0))*H7202)/SUMIF(AD:AD,AD7202,H:H)))</f>
        <v/>
      </c>
      <c r="L7202" s="38" t="str">
        <f t="shared" si="673"/>
        <v/>
      </c>
      <c r="M7202" s="38" t="str">
        <f t="shared" si="674"/>
        <v/>
      </c>
      <c r="N7202" s="38" t="str">
        <f t="shared" si="676"/>
        <v/>
      </c>
      <c r="O7202" s="38" t="str">
        <f t="shared" si="672"/>
        <v/>
      </c>
      <c r="P7202" s="39" t="str">
        <f t="shared" si="677"/>
        <v/>
      </c>
      <c r="AC7202" s="42" t="str">
        <f>IF(B7202="","",VLOOKUP(B7202,[2]Formula!B:C,2,0))</f>
        <v/>
      </c>
      <c r="AD7202" s="43" t="str">
        <f t="shared" si="675"/>
        <v/>
      </c>
    </row>
    <row r="7203" spans="1:30" x14ac:dyDescent="0.25">
      <c r="A7203" s="64"/>
      <c r="B7203" s="64"/>
      <c r="C7203" s="66"/>
      <c r="D7203" s="67"/>
      <c r="E7203" s="64"/>
      <c r="F7203" s="64"/>
      <c r="G7203" s="37" t="str">
        <f>IF(E7203="","",IF(OR(E7203="Project Management",E7203="Project Support",E7203="Sprint Management",E7203="Sprint Support"),"NA",ROUND((((VLOOKUP(AD7203,[2]Formula!V:X,3,0)))-SUMIF(AD:AD,AD7203,H:H)),2)))</f>
        <v/>
      </c>
      <c r="H7203" s="71"/>
      <c r="I7203" s="72"/>
      <c r="J7203" s="72"/>
      <c r="K7203" s="38" t="str">
        <f>IF(E7203="","",IF(OR(E7203="Project Management",E7203="Project Support",E7203="Sprint Management",E7203="Sprint Support"),"NA",(((SUMIF(AD:AD,AD7203,H:H)/VLOOKUP(AD7203,[2]Formula!V:X,3,0))*VLOOKUP(AD7203,[2]Formula!V:X,2,0))*H7203)/SUMIF(AD:AD,AD7203,H:H)))</f>
        <v/>
      </c>
      <c r="L7203" s="38" t="str">
        <f t="shared" si="673"/>
        <v/>
      </c>
      <c r="M7203" s="38" t="str">
        <f t="shared" si="674"/>
        <v/>
      </c>
      <c r="N7203" s="38" t="str">
        <f t="shared" si="676"/>
        <v/>
      </c>
      <c r="O7203" s="38" t="str">
        <f t="shared" si="672"/>
        <v/>
      </c>
      <c r="P7203" s="39" t="str">
        <f t="shared" si="677"/>
        <v/>
      </c>
      <c r="AC7203" s="42" t="str">
        <f>IF(B7203="","",VLOOKUP(B7203,[2]Formula!B:C,2,0))</f>
        <v/>
      </c>
      <c r="AD7203" s="43" t="str">
        <f t="shared" si="675"/>
        <v/>
      </c>
    </row>
    <row r="7204" spans="1:30" x14ac:dyDescent="0.25">
      <c r="A7204" s="64"/>
      <c r="B7204" s="64"/>
      <c r="C7204" s="66"/>
      <c r="D7204" s="67"/>
      <c r="E7204" s="64"/>
      <c r="F7204" s="64"/>
      <c r="G7204" s="37" t="str">
        <f>IF(E7204="","",IF(OR(E7204="Project Management",E7204="Project Support",E7204="Sprint Management",E7204="Sprint Support"),"NA",ROUND((((VLOOKUP(AD7204,[2]Formula!V:X,3,0)))-SUMIF(AD:AD,AD7204,H:H)),2)))</f>
        <v/>
      </c>
      <c r="H7204" s="71"/>
      <c r="I7204" s="72"/>
      <c r="J7204" s="72"/>
      <c r="K7204" s="38" t="str">
        <f>IF(E7204="","",IF(OR(E7204="Project Management",E7204="Project Support",E7204="Sprint Management",E7204="Sprint Support"),"NA",(((SUMIF(AD:AD,AD7204,H:H)/VLOOKUP(AD7204,[2]Formula!V:X,3,0))*VLOOKUP(AD7204,[2]Formula!V:X,2,0))*H7204)/SUMIF(AD:AD,AD7204,H:H)))</f>
        <v/>
      </c>
      <c r="L7204" s="38" t="str">
        <f t="shared" si="673"/>
        <v/>
      </c>
      <c r="M7204" s="38" t="str">
        <f t="shared" si="674"/>
        <v/>
      </c>
      <c r="N7204" s="38" t="str">
        <f t="shared" si="676"/>
        <v/>
      </c>
      <c r="O7204" s="38" t="str">
        <f t="shared" si="672"/>
        <v/>
      </c>
      <c r="P7204" s="39" t="str">
        <f t="shared" si="677"/>
        <v/>
      </c>
      <c r="AC7204" s="42" t="str">
        <f>IF(B7204="","",VLOOKUP(B7204,[2]Formula!B:C,2,0))</f>
        <v/>
      </c>
      <c r="AD7204" s="43" t="str">
        <f t="shared" si="675"/>
        <v/>
      </c>
    </row>
    <row r="7205" spans="1:30" x14ac:dyDescent="0.25">
      <c r="A7205" s="64"/>
      <c r="B7205" s="64"/>
      <c r="C7205" s="66"/>
      <c r="D7205" s="67"/>
      <c r="E7205" s="64"/>
      <c r="F7205" s="64"/>
      <c r="G7205" s="37" t="str">
        <f>IF(E7205="","",IF(OR(E7205="Project Management",E7205="Project Support",E7205="Sprint Management",E7205="Sprint Support"),"NA",ROUND((((VLOOKUP(AD7205,[2]Formula!V:X,3,0)))-SUMIF(AD:AD,AD7205,H:H)),2)))</f>
        <v/>
      </c>
      <c r="H7205" s="71"/>
      <c r="I7205" s="72"/>
      <c r="J7205" s="72"/>
      <c r="K7205" s="38" t="str">
        <f>IF(E7205="","",IF(OR(E7205="Project Management",E7205="Project Support",E7205="Sprint Management",E7205="Sprint Support"),"NA",(((SUMIF(AD:AD,AD7205,H:H)/VLOOKUP(AD7205,[2]Formula!V:X,3,0))*VLOOKUP(AD7205,[2]Formula!V:X,2,0))*H7205)/SUMIF(AD:AD,AD7205,H:H)))</f>
        <v/>
      </c>
      <c r="L7205" s="38" t="str">
        <f t="shared" si="673"/>
        <v/>
      </c>
      <c r="M7205" s="38" t="str">
        <f t="shared" si="674"/>
        <v/>
      </c>
      <c r="N7205" s="38" t="str">
        <f t="shared" si="676"/>
        <v/>
      </c>
      <c r="O7205" s="38" t="str">
        <f t="shared" si="672"/>
        <v/>
      </c>
      <c r="P7205" s="39" t="str">
        <f t="shared" si="677"/>
        <v/>
      </c>
      <c r="AC7205" s="42" t="str">
        <f>IF(B7205="","",VLOOKUP(B7205,[2]Formula!B:C,2,0))</f>
        <v/>
      </c>
      <c r="AD7205" s="43" t="str">
        <f t="shared" si="675"/>
        <v/>
      </c>
    </row>
    <row r="7206" spans="1:30" x14ac:dyDescent="0.25">
      <c r="A7206" s="64"/>
      <c r="B7206" s="64"/>
      <c r="C7206" s="66"/>
      <c r="D7206" s="67"/>
      <c r="E7206" s="64"/>
      <c r="F7206" s="64"/>
      <c r="G7206" s="37" t="str">
        <f>IF(E7206="","",IF(OR(E7206="Project Management",E7206="Project Support",E7206="Sprint Management",E7206="Sprint Support"),"NA",ROUND((((VLOOKUP(AD7206,[2]Formula!V:X,3,0)))-SUMIF(AD:AD,AD7206,H:H)),2)))</f>
        <v/>
      </c>
      <c r="H7206" s="71"/>
      <c r="I7206" s="72"/>
      <c r="J7206" s="72"/>
      <c r="K7206" s="38" t="str">
        <f>IF(E7206="","",IF(OR(E7206="Project Management",E7206="Project Support",E7206="Sprint Management",E7206="Sprint Support"),"NA",(((SUMIF(AD:AD,AD7206,H:H)/VLOOKUP(AD7206,[2]Formula!V:X,3,0))*VLOOKUP(AD7206,[2]Formula!V:X,2,0))*H7206)/SUMIF(AD:AD,AD7206,H:H)))</f>
        <v/>
      </c>
      <c r="L7206" s="38" t="str">
        <f t="shared" si="673"/>
        <v/>
      </c>
      <c r="M7206" s="38" t="str">
        <f t="shared" si="674"/>
        <v/>
      </c>
      <c r="N7206" s="38" t="str">
        <f t="shared" si="676"/>
        <v/>
      </c>
      <c r="O7206" s="38" t="str">
        <f t="shared" si="672"/>
        <v/>
      </c>
      <c r="P7206" s="39" t="str">
        <f t="shared" si="677"/>
        <v/>
      </c>
      <c r="AC7206" s="42" t="str">
        <f>IF(B7206="","",VLOOKUP(B7206,[2]Formula!B:C,2,0))</f>
        <v/>
      </c>
      <c r="AD7206" s="43" t="str">
        <f t="shared" si="675"/>
        <v/>
      </c>
    </row>
    <row r="7207" spans="1:30" x14ac:dyDescent="0.25">
      <c r="A7207" s="64"/>
      <c r="B7207" s="64"/>
      <c r="C7207" s="66"/>
      <c r="D7207" s="67"/>
      <c r="E7207" s="64"/>
      <c r="F7207" s="64"/>
      <c r="G7207" s="37" t="str">
        <f>IF(E7207="","",IF(OR(E7207="Project Management",E7207="Project Support",E7207="Sprint Management",E7207="Sprint Support"),"NA",ROUND((((VLOOKUP(AD7207,[2]Formula!V:X,3,0)))-SUMIF(AD:AD,AD7207,H:H)),2)))</f>
        <v/>
      </c>
      <c r="H7207" s="71"/>
      <c r="I7207" s="72"/>
      <c r="J7207" s="72"/>
      <c r="K7207" s="38" t="str">
        <f>IF(E7207="","",IF(OR(E7207="Project Management",E7207="Project Support",E7207="Sprint Management",E7207="Sprint Support"),"NA",(((SUMIF(AD:AD,AD7207,H:H)/VLOOKUP(AD7207,[2]Formula!V:X,3,0))*VLOOKUP(AD7207,[2]Formula!V:X,2,0))*H7207)/SUMIF(AD:AD,AD7207,H:H)))</f>
        <v/>
      </c>
      <c r="L7207" s="38" t="str">
        <f t="shared" si="673"/>
        <v/>
      </c>
      <c r="M7207" s="38" t="str">
        <f t="shared" si="674"/>
        <v/>
      </c>
      <c r="N7207" s="38" t="str">
        <f t="shared" si="676"/>
        <v/>
      </c>
      <c r="O7207" s="38" t="str">
        <f t="shared" si="672"/>
        <v/>
      </c>
      <c r="P7207" s="39" t="str">
        <f t="shared" si="677"/>
        <v/>
      </c>
      <c r="AC7207" s="42" t="str">
        <f>IF(B7207="","",VLOOKUP(B7207,[2]Formula!B:C,2,0))</f>
        <v/>
      </c>
      <c r="AD7207" s="43" t="str">
        <f t="shared" si="675"/>
        <v/>
      </c>
    </row>
    <row r="7208" spans="1:30" x14ac:dyDescent="0.25">
      <c r="A7208" s="64"/>
      <c r="B7208" s="64"/>
      <c r="C7208" s="66"/>
      <c r="D7208" s="67"/>
      <c r="E7208" s="64"/>
      <c r="F7208" s="64"/>
      <c r="G7208" s="37" t="str">
        <f>IF(E7208="","",IF(OR(E7208="Project Management",E7208="Project Support",E7208="Sprint Management",E7208="Sprint Support"),"NA",ROUND((((VLOOKUP(AD7208,[2]Formula!V:X,3,0)))-SUMIF(AD:AD,AD7208,H:H)),2)))</f>
        <v/>
      </c>
      <c r="H7208" s="71"/>
      <c r="I7208" s="72"/>
      <c r="J7208" s="72"/>
      <c r="K7208" s="38" t="str">
        <f>IF(E7208="","",IF(OR(E7208="Project Management",E7208="Project Support",E7208="Sprint Management",E7208="Sprint Support"),"NA",(((SUMIF(AD:AD,AD7208,H:H)/VLOOKUP(AD7208,[2]Formula!V:X,3,0))*VLOOKUP(AD7208,[2]Formula!V:X,2,0))*H7208)/SUMIF(AD:AD,AD7208,H:H)))</f>
        <v/>
      </c>
      <c r="L7208" s="38" t="str">
        <f t="shared" si="673"/>
        <v/>
      </c>
      <c r="M7208" s="38" t="str">
        <f t="shared" si="674"/>
        <v/>
      </c>
      <c r="N7208" s="38" t="str">
        <f t="shared" si="676"/>
        <v/>
      </c>
      <c r="O7208" s="38" t="str">
        <f t="shared" si="672"/>
        <v/>
      </c>
      <c r="P7208" s="39" t="str">
        <f t="shared" si="677"/>
        <v/>
      </c>
      <c r="AC7208" s="42" t="str">
        <f>IF(B7208="","",VLOOKUP(B7208,[2]Formula!B:C,2,0))</f>
        <v/>
      </c>
      <c r="AD7208" s="43" t="str">
        <f t="shared" si="675"/>
        <v/>
      </c>
    </row>
    <row r="7209" spans="1:30" x14ac:dyDescent="0.25">
      <c r="A7209" s="64"/>
      <c r="B7209" s="64"/>
      <c r="C7209" s="66"/>
      <c r="D7209" s="67"/>
      <c r="E7209" s="64"/>
      <c r="F7209" s="64"/>
      <c r="G7209" s="37" t="str">
        <f>IF(E7209="","",IF(OR(E7209="Project Management",E7209="Project Support",E7209="Sprint Management",E7209="Sprint Support"),"NA",ROUND((((VLOOKUP(AD7209,[2]Formula!V:X,3,0)))-SUMIF(AD:AD,AD7209,H:H)),2)))</f>
        <v/>
      </c>
      <c r="H7209" s="71"/>
      <c r="I7209" s="72"/>
      <c r="J7209" s="72"/>
      <c r="K7209" s="38" t="str">
        <f>IF(E7209="","",IF(OR(E7209="Project Management",E7209="Project Support",E7209="Sprint Management",E7209="Sprint Support"),"NA",(((SUMIF(AD:AD,AD7209,H:H)/VLOOKUP(AD7209,[2]Formula!V:X,3,0))*VLOOKUP(AD7209,[2]Formula!V:X,2,0))*H7209)/SUMIF(AD:AD,AD7209,H:H)))</f>
        <v/>
      </c>
      <c r="L7209" s="38" t="str">
        <f t="shared" si="673"/>
        <v/>
      </c>
      <c r="M7209" s="38" t="str">
        <f t="shared" si="674"/>
        <v/>
      </c>
      <c r="N7209" s="38" t="str">
        <f t="shared" si="676"/>
        <v/>
      </c>
      <c r="O7209" s="38" t="str">
        <f t="shared" si="672"/>
        <v/>
      </c>
      <c r="P7209" s="39" t="str">
        <f t="shared" si="677"/>
        <v/>
      </c>
      <c r="AC7209" s="42" t="str">
        <f>IF(B7209="","",VLOOKUP(B7209,[2]Formula!B:C,2,0))</f>
        <v/>
      </c>
      <c r="AD7209" s="43" t="str">
        <f t="shared" si="675"/>
        <v/>
      </c>
    </row>
    <row r="7210" spans="1:30" x14ac:dyDescent="0.25">
      <c r="A7210" s="64"/>
      <c r="B7210" s="64"/>
      <c r="C7210" s="66"/>
      <c r="D7210" s="67"/>
      <c r="E7210" s="64"/>
      <c r="F7210" s="64"/>
      <c r="G7210" s="37" t="str">
        <f>IF(E7210="","",IF(OR(E7210="Project Management",E7210="Project Support",E7210="Sprint Management",E7210="Sprint Support"),"NA",ROUND((((VLOOKUP(AD7210,[2]Formula!V:X,3,0)))-SUMIF(AD:AD,AD7210,H:H)),2)))</f>
        <v/>
      </c>
      <c r="H7210" s="71"/>
      <c r="I7210" s="72"/>
      <c r="J7210" s="72"/>
      <c r="K7210" s="38" t="str">
        <f>IF(E7210="","",IF(OR(E7210="Project Management",E7210="Project Support",E7210="Sprint Management",E7210="Sprint Support"),"NA",(((SUMIF(AD:AD,AD7210,H:H)/VLOOKUP(AD7210,[2]Formula!V:X,3,0))*VLOOKUP(AD7210,[2]Formula!V:X,2,0))*H7210)/SUMIF(AD:AD,AD7210,H:H)))</f>
        <v/>
      </c>
      <c r="L7210" s="38" t="str">
        <f t="shared" si="673"/>
        <v/>
      </c>
      <c r="M7210" s="38" t="str">
        <f t="shared" si="674"/>
        <v/>
      </c>
      <c r="N7210" s="38" t="str">
        <f t="shared" si="676"/>
        <v/>
      </c>
      <c r="O7210" s="38" t="str">
        <f t="shared" si="672"/>
        <v/>
      </c>
      <c r="P7210" s="39" t="str">
        <f t="shared" si="677"/>
        <v/>
      </c>
      <c r="AC7210" s="42" t="str">
        <f>IF(B7210="","",VLOOKUP(B7210,[2]Formula!B:C,2,0))</f>
        <v/>
      </c>
      <c r="AD7210" s="43" t="str">
        <f t="shared" si="675"/>
        <v/>
      </c>
    </row>
    <row r="7211" spans="1:30" x14ac:dyDescent="0.25">
      <c r="A7211" s="64"/>
      <c r="B7211" s="64"/>
      <c r="C7211" s="66"/>
      <c r="D7211" s="67"/>
      <c r="E7211" s="64"/>
      <c r="F7211" s="64"/>
      <c r="G7211" s="37" t="str">
        <f>IF(E7211="","",IF(OR(E7211="Project Management",E7211="Project Support",E7211="Sprint Management",E7211="Sprint Support"),"NA",ROUND((((VLOOKUP(AD7211,[2]Formula!V:X,3,0)))-SUMIF(AD:AD,AD7211,H:H)),2)))</f>
        <v/>
      </c>
      <c r="H7211" s="71"/>
      <c r="I7211" s="72"/>
      <c r="J7211" s="72"/>
      <c r="K7211" s="38" t="str">
        <f>IF(E7211="","",IF(OR(E7211="Project Management",E7211="Project Support",E7211="Sprint Management",E7211="Sprint Support"),"NA",(((SUMIF(AD:AD,AD7211,H:H)/VLOOKUP(AD7211,[2]Formula!V:X,3,0))*VLOOKUP(AD7211,[2]Formula!V:X,2,0))*H7211)/SUMIF(AD:AD,AD7211,H:H)))</f>
        <v/>
      </c>
      <c r="L7211" s="38" t="str">
        <f t="shared" si="673"/>
        <v/>
      </c>
      <c r="M7211" s="38" t="str">
        <f t="shared" si="674"/>
        <v/>
      </c>
      <c r="N7211" s="38" t="str">
        <f t="shared" si="676"/>
        <v/>
      </c>
      <c r="O7211" s="38" t="str">
        <f t="shared" si="672"/>
        <v/>
      </c>
      <c r="P7211" s="39" t="str">
        <f t="shared" si="677"/>
        <v/>
      </c>
      <c r="AC7211" s="42" t="str">
        <f>IF(B7211="","",VLOOKUP(B7211,[2]Formula!B:C,2,0))</f>
        <v/>
      </c>
      <c r="AD7211" s="43" t="str">
        <f t="shared" si="675"/>
        <v/>
      </c>
    </row>
    <row r="7212" spans="1:30" x14ac:dyDescent="0.25">
      <c r="A7212" s="64"/>
      <c r="B7212" s="64"/>
      <c r="C7212" s="66"/>
      <c r="D7212" s="67"/>
      <c r="E7212" s="64"/>
      <c r="F7212" s="64"/>
      <c r="G7212" s="37" t="str">
        <f>IF(E7212="","",IF(OR(E7212="Project Management",E7212="Project Support",E7212="Sprint Management",E7212="Sprint Support"),"NA",ROUND((((VLOOKUP(AD7212,[2]Formula!V:X,3,0)))-SUMIF(AD:AD,AD7212,H:H)),2)))</f>
        <v/>
      </c>
      <c r="H7212" s="71"/>
      <c r="I7212" s="72"/>
      <c r="J7212" s="72"/>
      <c r="K7212" s="38" t="str">
        <f>IF(E7212="","",IF(OR(E7212="Project Management",E7212="Project Support",E7212="Sprint Management",E7212="Sprint Support"),"NA",(((SUMIF(AD:AD,AD7212,H:H)/VLOOKUP(AD7212,[2]Formula!V:X,3,0))*VLOOKUP(AD7212,[2]Formula!V:X,2,0))*H7212)/SUMIF(AD:AD,AD7212,H:H)))</f>
        <v/>
      </c>
      <c r="L7212" s="38" t="str">
        <f t="shared" si="673"/>
        <v/>
      </c>
      <c r="M7212" s="38" t="str">
        <f t="shared" si="674"/>
        <v/>
      </c>
      <c r="N7212" s="38" t="str">
        <f t="shared" si="676"/>
        <v/>
      </c>
      <c r="O7212" s="38" t="str">
        <f t="shared" si="672"/>
        <v/>
      </c>
      <c r="P7212" s="39" t="str">
        <f t="shared" si="677"/>
        <v/>
      </c>
      <c r="AC7212" s="42" t="str">
        <f>IF(B7212="","",VLOOKUP(B7212,[2]Formula!B:C,2,0))</f>
        <v/>
      </c>
      <c r="AD7212" s="43" t="str">
        <f t="shared" si="675"/>
        <v/>
      </c>
    </row>
    <row r="7213" spans="1:30" x14ac:dyDescent="0.25">
      <c r="A7213" s="64"/>
      <c r="B7213" s="64"/>
      <c r="C7213" s="66"/>
      <c r="D7213" s="67"/>
      <c r="E7213" s="64"/>
      <c r="F7213" s="64"/>
      <c r="G7213" s="37" t="str">
        <f>IF(E7213="","",IF(OR(E7213="Project Management",E7213="Project Support",E7213="Sprint Management",E7213="Sprint Support"),"NA",ROUND((((VLOOKUP(AD7213,[2]Formula!V:X,3,0)))-SUMIF(AD:AD,AD7213,H:H)),2)))</f>
        <v/>
      </c>
      <c r="H7213" s="71"/>
      <c r="I7213" s="72"/>
      <c r="J7213" s="72"/>
      <c r="K7213" s="38" t="str">
        <f>IF(E7213="","",IF(OR(E7213="Project Management",E7213="Project Support",E7213="Sprint Management",E7213="Sprint Support"),"NA",(((SUMIF(AD:AD,AD7213,H:H)/VLOOKUP(AD7213,[2]Formula!V:X,3,0))*VLOOKUP(AD7213,[2]Formula!V:X,2,0))*H7213)/SUMIF(AD:AD,AD7213,H:H)))</f>
        <v/>
      </c>
      <c r="L7213" s="38" t="str">
        <f t="shared" si="673"/>
        <v/>
      </c>
      <c r="M7213" s="38" t="str">
        <f t="shared" si="674"/>
        <v/>
      </c>
      <c r="N7213" s="38" t="str">
        <f t="shared" si="676"/>
        <v/>
      </c>
      <c r="O7213" s="38" t="str">
        <f t="shared" si="672"/>
        <v/>
      </c>
      <c r="P7213" s="39" t="str">
        <f t="shared" si="677"/>
        <v/>
      </c>
      <c r="AC7213" s="42" t="str">
        <f>IF(B7213="","",VLOOKUP(B7213,[2]Formula!B:C,2,0))</f>
        <v/>
      </c>
      <c r="AD7213" s="43" t="str">
        <f t="shared" si="675"/>
        <v/>
      </c>
    </row>
    <row r="7214" spans="1:30" x14ac:dyDescent="0.25">
      <c r="A7214" s="64"/>
      <c r="B7214" s="64"/>
      <c r="C7214" s="66"/>
      <c r="D7214" s="67"/>
      <c r="E7214" s="64"/>
      <c r="F7214" s="64"/>
      <c r="G7214" s="37" t="str">
        <f>IF(E7214="","",IF(OR(E7214="Project Management",E7214="Project Support",E7214="Sprint Management",E7214="Sprint Support"),"NA",ROUND((((VLOOKUP(AD7214,[2]Formula!V:X,3,0)))-SUMIF(AD:AD,AD7214,H:H)),2)))</f>
        <v/>
      </c>
      <c r="H7214" s="71"/>
      <c r="I7214" s="72"/>
      <c r="J7214" s="72"/>
      <c r="K7214" s="38" t="str">
        <f>IF(E7214="","",IF(OR(E7214="Project Management",E7214="Project Support",E7214="Sprint Management",E7214="Sprint Support"),"NA",(((SUMIF(AD:AD,AD7214,H:H)/VLOOKUP(AD7214,[2]Formula!V:X,3,0))*VLOOKUP(AD7214,[2]Formula!V:X,2,0))*H7214)/SUMIF(AD:AD,AD7214,H:H)))</f>
        <v/>
      </c>
      <c r="L7214" s="38" t="str">
        <f t="shared" si="673"/>
        <v/>
      </c>
      <c r="M7214" s="38" t="str">
        <f t="shared" si="674"/>
        <v/>
      </c>
      <c r="N7214" s="38" t="str">
        <f t="shared" si="676"/>
        <v/>
      </c>
      <c r="O7214" s="38" t="str">
        <f t="shared" si="672"/>
        <v/>
      </c>
      <c r="P7214" s="39" t="str">
        <f t="shared" si="677"/>
        <v/>
      </c>
      <c r="AC7214" s="42" t="str">
        <f>IF(B7214="","",VLOOKUP(B7214,[2]Formula!B:C,2,0))</f>
        <v/>
      </c>
      <c r="AD7214" s="43" t="str">
        <f t="shared" si="675"/>
        <v/>
      </c>
    </row>
    <row r="7215" spans="1:30" x14ac:dyDescent="0.25">
      <c r="A7215" s="64"/>
      <c r="B7215" s="64"/>
      <c r="C7215" s="66"/>
      <c r="D7215" s="67"/>
      <c r="E7215" s="64"/>
      <c r="F7215" s="64"/>
      <c r="G7215" s="37" t="str">
        <f>IF(E7215="","",IF(OR(E7215="Project Management",E7215="Project Support",E7215="Sprint Management",E7215="Sprint Support"),"NA",ROUND((((VLOOKUP(AD7215,[2]Formula!V:X,3,0)))-SUMIF(AD:AD,AD7215,H:H)),2)))</f>
        <v/>
      </c>
      <c r="H7215" s="71"/>
      <c r="I7215" s="72"/>
      <c r="J7215" s="72"/>
      <c r="K7215" s="38" t="str">
        <f>IF(E7215="","",IF(OR(E7215="Project Management",E7215="Project Support",E7215="Sprint Management",E7215="Sprint Support"),"NA",(((SUMIF(AD:AD,AD7215,H:H)/VLOOKUP(AD7215,[2]Formula!V:X,3,0))*VLOOKUP(AD7215,[2]Formula!V:X,2,0))*H7215)/SUMIF(AD:AD,AD7215,H:H)))</f>
        <v/>
      </c>
      <c r="L7215" s="38" t="str">
        <f t="shared" si="673"/>
        <v/>
      </c>
      <c r="M7215" s="38" t="str">
        <f t="shared" si="674"/>
        <v/>
      </c>
      <c r="N7215" s="38" t="str">
        <f t="shared" si="676"/>
        <v/>
      </c>
      <c r="O7215" s="38" t="str">
        <f t="shared" si="672"/>
        <v/>
      </c>
      <c r="P7215" s="39" t="str">
        <f t="shared" si="677"/>
        <v/>
      </c>
      <c r="AC7215" s="42" t="str">
        <f>IF(B7215="","",VLOOKUP(B7215,[2]Formula!B:C,2,0))</f>
        <v/>
      </c>
      <c r="AD7215" s="43" t="str">
        <f t="shared" si="675"/>
        <v/>
      </c>
    </row>
    <row r="7216" spans="1:30" x14ac:dyDescent="0.25">
      <c r="A7216" s="64"/>
      <c r="B7216" s="64"/>
      <c r="C7216" s="66"/>
      <c r="D7216" s="67"/>
      <c r="E7216" s="64"/>
      <c r="F7216" s="64"/>
      <c r="G7216" s="37" t="str">
        <f>IF(E7216="","",IF(OR(E7216="Project Management",E7216="Project Support",E7216="Sprint Management",E7216="Sprint Support"),"NA",ROUND((((VLOOKUP(AD7216,[2]Formula!V:X,3,0)))-SUMIF(AD:AD,AD7216,H:H)),2)))</f>
        <v/>
      </c>
      <c r="H7216" s="71"/>
      <c r="I7216" s="72"/>
      <c r="J7216" s="72"/>
      <c r="K7216" s="38" t="str">
        <f>IF(E7216="","",IF(OR(E7216="Project Management",E7216="Project Support",E7216="Sprint Management",E7216="Sprint Support"),"NA",(((SUMIF(AD:AD,AD7216,H:H)/VLOOKUP(AD7216,[2]Formula!V:X,3,0))*VLOOKUP(AD7216,[2]Formula!V:X,2,0))*H7216)/SUMIF(AD:AD,AD7216,H:H)))</f>
        <v/>
      </c>
      <c r="L7216" s="38" t="str">
        <f t="shared" si="673"/>
        <v/>
      </c>
      <c r="M7216" s="38" t="str">
        <f t="shared" si="674"/>
        <v/>
      </c>
      <c r="N7216" s="38" t="str">
        <f t="shared" si="676"/>
        <v/>
      </c>
      <c r="O7216" s="38" t="str">
        <f t="shared" si="672"/>
        <v/>
      </c>
      <c r="P7216" s="39" t="str">
        <f t="shared" si="677"/>
        <v/>
      </c>
      <c r="AC7216" s="42" t="str">
        <f>IF(B7216="","",VLOOKUP(B7216,[2]Formula!B:C,2,0))</f>
        <v/>
      </c>
      <c r="AD7216" s="43" t="str">
        <f t="shared" si="675"/>
        <v/>
      </c>
    </row>
    <row r="7217" spans="1:30" x14ac:dyDescent="0.25">
      <c r="A7217" s="64"/>
      <c r="B7217" s="64"/>
      <c r="C7217" s="66"/>
      <c r="D7217" s="67"/>
      <c r="E7217" s="64"/>
      <c r="F7217" s="64"/>
      <c r="G7217" s="37" t="str">
        <f>IF(E7217="","",IF(OR(E7217="Project Management",E7217="Project Support",E7217="Sprint Management",E7217="Sprint Support"),"NA",ROUND((((VLOOKUP(AD7217,[2]Formula!V:X,3,0)))-SUMIF(AD:AD,AD7217,H:H)),2)))</f>
        <v/>
      </c>
      <c r="H7217" s="71"/>
      <c r="I7217" s="72"/>
      <c r="J7217" s="72"/>
      <c r="K7217" s="38" t="str">
        <f>IF(E7217="","",IF(OR(E7217="Project Management",E7217="Project Support",E7217="Sprint Management",E7217="Sprint Support"),"NA",(((SUMIF(AD:AD,AD7217,H:H)/VLOOKUP(AD7217,[2]Formula!V:X,3,0))*VLOOKUP(AD7217,[2]Formula!V:X,2,0))*H7217)/SUMIF(AD:AD,AD7217,H:H)))</f>
        <v/>
      </c>
      <c r="L7217" s="38" t="str">
        <f t="shared" si="673"/>
        <v/>
      </c>
      <c r="M7217" s="38" t="str">
        <f t="shared" si="674"/>
        <v/>
      </c>
      <c r="N7217" s="38" t="str">
        <f t="shared" si="676"/>
        <v/>
      </c>
      <c r="O7217" s="38" t="str">
        <f t="shared" si="672"/>
        <v/>
      </c>
      <c r="P7217" s="39" t="str">
        <f t="shared" si="677"/>
        <v/>
      </c>
      <c r="AC7217" s="42" t="str">
        <f>IF(B7217="","",VLOOKUP(B7217,[2]Formula!B:C,2,0))</f>
        <v/>
      </c>
      <c r="AD7217" s="43" t="str">
        <f t="shared" si="675"/>
        <v/>
      </c>
    </row>
    <row r="7218" spans="1:30" x14ac:dyDescent="0.25">
      <c r="A7218" s="64"/>
      <c r="B7218" s="64"/>
      <c r="C7218" s="66"/>
      <c r="D7218" s="67"/>
      <c r="E7218" s="64"/>
      <c r="F7218" s="64"/>
      <c r="G7218" s="37" t="str">
        <f>IF(E7218="","",IF(OR(E7218="Project Management",E7218="Project Support",E7218="Sprint Management",E7218="Sprint Support"),"NA",ROUND((((VLOOKUP(AD7218,[2]Formula!V:X,3,0)))-SUMIF(AD:AD,AD7218,H:H)),2)))</f>
        <v/>
      </c>
      <c r="H7218" s="71"/>
      <c r="I7218" s="72"/>
      <c r="J7218" s="72"/>
      <c r="K7218" s="38" t="str">
        <f>IF(E7218="","",IF(OR(E7218="Project Management",E7218="Project Support",E7218="Sprint Management",E7218="Sprint Support"),"NA",(((SUMIF(AD:AD,AD7218,H:H)/VLOOKUP(AD7218,[2]Formula!V:X,3,0))*VLOOKUP(AD7218,[2]Formula!V:X,2,0))*H7218)/SUMIF(AD:AD,AD7218,H:H)))</f>
        <v/>
      </c>
      <c r="L7218" s="38" t="str">
        <f t="shared" si="673"/>
        <v/>
      </c>
      <c r="M7218" s="38" t="str">
        <f t="shared" si="674"/>
        <v/>
      </c>
      <c r="N7218" s="38" t="str">
        <f t="shared" si="676"/>
        <v/>
      </c>
      <c r="O7218" s="38" t="str">
        <f t="shared" si="672"/>
        <v/>
      </c>
      <c r="P7218" s="39" t="str">
        <f t="shared" si="677"/>
        <v/>
      </c>
      <c r="AC7218" s="42" t="str">
        <f>IF(B7218="","",VLOOKUP(B7218,[2]Formula!B:C,2,0))</f>
        <v/>
      </c>
      <c r="AD7218" s="43" t="str">
        <f t="shared" si="675"/>
        <v/>
      </c>
    </row>
    <row r="7219" spans="1:30" x14ac:dyDescent="0.25">
      <c r="A7219" s="64"/>
      <c r="B7219" s="64"/>
      <c r="C7219" s="66"/>
      <c r="D7219" s="67"/>
      <c r="E7219" s="64"/>
      <c r="F7219" s="64"/>
      <c r="G7219" s="37" t="str">
        <f>IF(E7219="","",IF(OR(E7219="Project Management",E7219="Project Support",E7219="Sprint Management",E7219="Sprint Support"),"NA",ROUND((((VLOOKUP(AD7219,[2]Formula!V:X,3,0)))-SUMIF(AD:AD,AD7219,H:H)),2)))</f>
        <v/>
      </c>
      <c r="H7219" s="71"/>
      <c r="I7219" s="72"/>
      <c r="J7219" s="72"/>
      <c r="K7219" s="38" t="str">
        <f>IF(E7219="","",IF(OR(E7219="Project Management",E7219="Project Support",E7219="Sprint Management",E7219="Sprint Support"),"NA",(((SUMIF(AD:AD,AD7219,H:H)/VLOOKUP(AD7219,[2]Formula!V:X,3,0))*VLOOKUP(AD7219,[2]Formula!V:X,2,0))*H7219)/SUMIF(AD:AD,AD7219,H:H)))</f>
        <v/>
      </c>
      <c r="L7219" s="38" t="str">
        <f t="shared" si="673"/>
        <v/>
      </c>
      <c r="M7219" s="38" t="str">
        <f t="shared" si="674"/>
        <v/>
      </c>
      <c r="N7219" s="38" t="str">
        <f t="shared" si="676"/>
        <v/>
      </c>
      <c r="O7219" s="38" t="str">
        <f t="shared" si="672"/>
        <v/>
      </c>
      <c r="P7219" s="39" t="str">
        <f t="shared" si="677"/>
        <v/>
      </c>
      <c r="AC7219" s="42" t="str">
        <f>IF(B7219="","",VLOOKUP(B7219,[2]Formula!B:C,2,0))</f>
        <v/>
      </c>
      <c r="AD7219" s="43" t="str">
        <f t="shared" si="675"/>
        <v/>
      </c>
    </row>
    <row r="7220" spans="1:30" x14ac:dyDescent="0.25">
      <c r="A7220" s="64"/>
      <c r="B7220" s="64"/>
      <c r="C7220" s="66"/>
      <c r="D7220" s="67"/>
      <c r="E7220" s="64"/>
      <c r="F7220" s="64"/>
      <c r="G7220" s="37" t="str">
        <f>IF(E7220="","",IF(OR(E7220="Project Management",E7220="Project Support",E7220="Sprint Management",E7220="Sprint Support"),"NA",ROUND((((VLOOKUP(AD7220,[2]Formula!V:X,3,0)))-SUMIF(AD:AD,AD7220,H:H)),2)))</f>
        <v/>
      </c>
      <c r="H7220" s="71"/>
      <c r="I7220" s="72"/>
      <c r="J7220" s="72"/>
      <c r="K7220" s="38" t="str">
        <f>IF(E7220="","",IF(OR(E7220="Project Management",E7220="Project Support",E7220="Sprint Management",E7220="Sprint Support"),"NA",(((SUMIF(AD:AD,AD7220,H:H)/VLOOKUP(AD7220,[2]Formula!V:X,3,0))*VLOOKUP(AD7220,[2]Formula!V:X,2,0))*H7220)/SUMIF(AD:AD,AD7220,H:H)))</f>
        <v/>
      </c>
      <c r="L7220" s="38" t="str">
        <f t="shared" si="673"/>
        <v/>
      </c>
      <c r="M7220" s="38" t="str">
        <f t="shared" si="674"/>
        <v/>
      </c>
      <c r="N7220" s="38" t="str">
        <f t="shared" si="676"/>
        <v/>
      </c>
      <c r="O7220" s="38" t="str">
        <f t="shared" si="672"/>
        <v/>
      </c>
      <c r="P7220" s="39" t="str">
        <f t="shared" si="677"/>
        <v/>
      </c>
      <c r="AC7220" s="42" t="str">
        <f>IF(B7220="","",VLOOKUP(B7220,[2]Formula!B:C,2,0))</f>
        <v/>
      </c>
      <c r="AD7220" s="43" t="str">
        <f t="shared" si="675"/>
        <v/>
      </c>
    </row>
    <row r="7221" spans="1:30" x14ac:dyDescent="0.25">
      <c r="A7221" s="64"/>
      <c r="B7221" s="64"/>
      <c r="C7221" s="66"/>
      <c r="D7221" s="67"/>
      <c r="E7221" s="64"/>
      <c r="F7221" s="64"/>
      <c r="G7221" s="37" t="str">
        <f>IF(E7221="","",IF(OR(E7221="Project Management",E7221="Project Support",E7221="Sprint Management",E7221="Sprint Support"),"NA",ROUND((((VLOOKUP(AD7221,[2]Formula!V:X,3,0)))-SUMIF(AD:AD,AD7221,H:H)),2)))</f>
        <v/>
      </c>
      <c r="H7221" s="71"/>
      <c r="I7221" s="72"/>
      <c r="J7221" s="72"/>
      <c r="K7221" s="38" t="str">
        <f>IF(E7221="","",IF(OR(E7221="Project Management",E7221="Project Support",E7221="Sprint Management",E7221="Sprint Support"),"NA",(((SUMIF(AD:AD,AD7221,H:H)/VLOOKUP(AD7221,[2]Formula!V:X,3,0))*VLOOKUP(AD7221,[2]Formula!V:X,2,0))*H7221)/SUMIF(AD:AD,AD7221,H:H)))</f>
        <v/>
      </c>
      <c r="L7221" s="38" t="str">
        <f t="shared" si="673"/>
        <v/>
      </c>
      <c r="M7221" s="38" t="str">
        <f t="shared" si="674"/>
        <v/>
      </c>
      <c r="N7221" s="38" t="str">
        <f t="shared" si="676"/>
        <v/>
      </c>
      <c r="O7221" s="38" t="str">
        <f t="shared" ref="O7221:O7284" si="678">IFERROR(L7221/M7221,"")</f>
        <v/>
      </c>
      <c r="P7221" s="39" t="str">
        <f t="shared" si="677"/>
        <v/>
      </c>
      <c r="AC7221" s="42" t="str">
        <f>IF(B7221="","",VLOOKUP(B7221,[2]Formula!B:C,2,0))</f>
        <v/>
      </c>
      <c r="AD7221" s="43" t="str">
        <f t="shared" si="675"/>
        <v/>
      </c>
    </row>
    <row r="7222" spans="1:30" x14ac:dyDescent="0.25">
      <c r="A7222" s="64"/>
      <c r="B7222" s="64"/>
      <c r="C7222" s="66"/>
      <c r="D7222" s="67"/>
      <c r="E7222" s="64"/>
      <c r="F7222" s="64"/>
      <c r="G7222" s="37" t="str">
        <f>IF(E7222="","",IF(OR(E7222="Project Management",E7222="Project Support",E7222="Sprint Management",E7222="Sprint Support"),"NA",ROUND((((VLOOKUP(AD7222,[2]Formula!V:X,3,0)))-SUMIF(AD:AD,AD7222,H:H)),2)))</f>
        <v/>
      </c>
      <c r="H7222" s="71"/>
      <c r="I7222" s="72"/>
      <c r="J7222" s="72"/>
      <c r="K7222" s="38" t="str">
        <f>IF(E7222="","",IF(OR(E7222="Project Management",E7222="Project Support",E7222="Sprint Management",E7222="Sprint Support"),"NA",(((SUMIF(AD:AD,AD7222,H:H)/VLOOKUP(AD7222,[2]Formula!V:X,3,0))*VLOOKUP(AD7222,[2]Formula!V:X,2,0))*H7222)/SUMIF(AD:AD,AD7222,H:H)))</f>
        <v/>
      </c>
      <c r="L7222" s="38" t="str">
        <f t="shared" si="673"/>
        <v/>
      </c>
      <c r="M7222" s="38" t="str">
        <f t="shared" si="674"/>
        <v/>
      </c>
      <c r="N7222" s="38" t="str">
        <f t="shared" si="676"/>
        <v/>
      </c>
      <c r="O7222" s="38" t="str">
        <f t="shared" si="678"/>
        <v/>
      </c>
      <c r="P7222" s="39" t="str">
        <f t="shared" si="677"/>
        <v/>
      </c>
      <c r="AC7222" s="42" t="str">
        <f>IF(B7222="","",VLOOKUP(B7222,[2]Formula!B:C,2,0))</f>
        <v/>
      </c>
      <c r="AD7222" s="43" t="str">
        <f t="shared" si="675"/>
        <v/>
      </c>
    </row>
    <row r="7223" spans="1:30" x14ac:dyDescent="0.25">
      <c r="A7223" s="64"/>
      <c r="B7223" s="64"/>
      <c r="C7223" s="66"/>
      <c r="D7223" s="67"/>
      <c r="E7223" s="64"/>
      <c r="F7223" s="64"/>
      <c r="G7223" s="37" t="str">
        <f>IF(E7223="","",IF(OR(E7223="Project Management",E7223="Project Support",E7223="Sprint Management",E7223="Sprint Support"),"NA",ROUND((((VLOOKUP(AD7223,[2]Formula!V:X,3,0)))-SUMIF(AD:AD,AD7223,H:H)),2)))</f>
        <v/>
      </c>
      <c r="H7223" s="71"/>
      <c r="I7223" s="72"/>
      <c r="J7223" s="72"/>
      <c r="K7223" s="38" t="str">
        <f>IF(E7223="","",IF(OR(E7223="Project Management",E7223="Project Support",E7223="Sprint Management",E7223="Sprint Support"),"NA",(((SUMIF(AD:AD,AD7223,H:H)/VLOOKUP(AD7223,[2]Formula!V:X,3,0))*VLOOKUP(AD7223,[2]Formula!V:X,2,0))*H7223)/SUMIF(AD:AD,AD7223,H:H)))</f>
        <v/>
      </c>
      <c r="L7223" s="38" t="str">
        <f t="shared" si="673"/>
        <v/>
      </c>
      <c r="M7223" s="38" t="str">
        <f t="shared" si="674"/>
        <v/>
      </c>
      <c r="N7223" s="38" t="str">
        <f t="shared" si="676"/>
        <v/>
      </c>
      <c r="O7223" s="38" t="str">
        <f t="shared" si="678"/>
        <v/>
      </c>
      <c r="P7223" s="39" t="str">
        <f t="shared" si="677"/>
        <v/>
      </c>
      <c r="AC7223" s="42" t="str">
        <f>IF(B7223="","",VLOOKUP(B7223,[2]Formula!B:C,2,0))</f>
        <v/>
      </c>
      <c r="AD7223" s="43" t="str">
        <f t="shared" si="675"/>
        <v/>
      </c>
    </row>
    <row r="7224" spans="1:30" x14ac:dyDescent="0.25">
      <c r="A7224" s="64"/>
      <c r="B7224" s="64"/>
      <c r="C7224" s="66"/>
      <c r="D7224" s="67"/>
      <c r="E7224" s="64"/>
      <c r="F7224" s="64"/>
      <c r="G7224" s="37" t="str">
        <f>IF(E7224="","",IF(OR(E7224="Project Management",E7224="Project Support",E7224="Sprint Management",E7224="Sprint Support"),"NA",ROUND((((VLOOKUP(AD7224,[2]Formula!V:X,3,0)))-SUMIF(AD:AD,AD7224,H:H)),2)))</f>
        <v/>
      </c>
      <c r="H7224" s="71"/>
      <c r="I7224" s="72"/>
      <c r="J7224" s="72"/>
      <c r="K7224" s="38" t="str">
        <f>IF(E7224="","",IF(OR(E7224="Project Management",E7224="Project Support",E7224="Sprint Management",E7224="Sprint Support"),"NA",(((SUMIF(AD:AD,AD7224,H:H)/VLOOKUP(AD7224,[2]Formula!V:X,3,0))*VLOOKUP(AD7224,[2]Formula!V:X,2,0))*H7224)/SUMIF(AD:AD,AD7224,H:H)))</f>
        <v/>
      </c>
      <c r="L7224" s="38" t="str">
        <f t="shared" si="673"/>
        <v/>
      </c>
      <c r="M7224" s="38" t="str">
        <f t="shared" si="674"/>
        <v/>
      </c>
      <c r="N7224" s="38" t="str">
        <f t="shared" si="676"/>
        <v/>
      </c>
      <c r="O7224" s="38" t="str">
        <f t="shared" si="678"/>
        <v/>
      </c>
      <c r="P7224" s="39" t="str">
        <f t="shared" si="677"/>
        <v/>
      </c>
      <c r="AC7224" s="42" t="str">
        <f>IF(B7224="","",VLOOKUP(B7224,[2]Formula!B:C,2,0))</f>
        <v/>
      </c>
      <c r="AD7224" s="43" t="str">
        <f t="shared" si="675"/>
        <v/>
      </c>
    </row>
    <row r="7225" spans="1:30" x14ac:dyDescent="0.25">
      <c r="A7225" s="64"/>
      <c r="B7225" s="64"/>
      <c r="C7225" s="66"/>
      <c r="D7225" s="67"/>
      <c r="E7225" s="64"/>
      <c r="F7225" s="64"/>
      <c r="G7225" s="37" t="str">
        <f>IF(E7225="","",IF(OR(E7225="Project Management",E7225="Project Support",E7225="Sprint Management",E7225="Sprint Support"),"NA",ROUND((((VLOOKUP(AD7225,[2]Formula!V:X,3,0)))-SUMIF(AD:AD,AD7225,H:H)),2)))</f>
        <v/>
      </c>
      <c r="H7225" s="71"/>
      <c r="I7225" s="72"/>
      <c r="J7225" s="72"/>
      <c r="K7225" s="38" t="str">
        <f>IF(E7225="","",IF(OR(E7225="Project Management",E7225="Project Support",E7225="Sprint Management",E7225="Sprint Support"),"NA",(((SUMIF(AD:AD,AD7225,H:H)/VLOOKUP(AD7225,[2]Formula!V:X,3,0))*VLOOKUP(AD7225,[2]Formula!V:X,2,0))*H7225)/SUMIF(AD:AD,AD7225,H:H)))</f>
        <v/>
      </c>
      <c r="L7225" s="38" t="str">
        <f t="shared" si="673"/>
        <v/>
      </c>
      <c r="M7225" s="38" t="str">
        <f t="shared" si="674"/>
        <v/>
      </c>
      <c r="N7225" s="38" t="str">
        <f t="shared" si="676"/>
        <v/>
      </c>
      <c r="O7225" s="38" t="str">
        <f t="shared" si="678"/>
        <v/>
      </c>
      <c r="P7225" s="39" t="str">
        <f t="shared" si="677"/>
        <v/>
      </c>
      <c r="AC7225" s="42" t="str">
        <f>IF(B7225="","",VLOOKUP(B7225,[2]Formula!B:C,2,0))</f>
        <v/>
      </c>
      <c r="AD7225" s="43" t="str">
        <f t="shared" si="675"/>
        <v/>
      </c>
    </row>
    <row r="7226" spans="1:30" x14ac:dyDescent="0.25">
      <c r="A7226" s="64"/>
      <c r="B7226" s="64"/>
      <c r="C7226" s="66"/>
      <c r="D7226" s="67"/>
      <c r="E7226" s="64"/>
      <c r="F7226" s="64"/>
      <c r="G7226" s="37" t="str">
        <f>IF(E7226="","",IF(OR(E7226="Project Management",E7226="Project Support",E7226="Sprint Management",E7226="Sprint Support"),"NA",ROUND((((VLOOKUP(AD7226,[2]Formula!V:X,3,0)))-SUMIF(AD:AD,AD7226,H:H)),2)))</f>
        <v/>
      </c>
      <c r="H7226" s="71"/>
      <c r="I7226" s="72"/>
      <c r="J7226" s="72"/>
      <c r="K7226" s="38" t="str">
        <f>IF(E7226="","",IF(OR(E7226="Project Management",E7226="Project Support",E7226="Sprint Management",E7226="Sprint Support"),"NA",(((SUMIF(AD:AD,AD7226,H:H)/VLOOKUP(AD7226,[2]Formula!V:X,3,0))*VLOOKUP(AD7226,[2]Formula!V:X,2,0))*H7226)/SUMIF(AD:AD,AD7226,H:H)))</f>
        <v/>
      </c>
      <c r="L7226" s="38" t="str">
        <f t="shared" si="673"/>
        <v/>
      </c>
      <c r="M7226" s="38" t="str">
        <f t="shared" si="674"/>
        <v/>
      </c>
      <c r="N7226" s="38" t="str">
        <f t="shared" si="676"/>
        <v/>
      </c>
      <c r="O7226" s="38" t="str">
        <f t="shared" si="678"/>
        <v/>
      </c>
      <c r="P7226" s="39" t="str">
        <f t="shared" si="677"/>
        <v/>
      </c>
      <c r="AC7226" s="42" t="str">
        <f>IF(B7226="","",VLOOKUP(B7226,[2]Formula!B:C,2,0))</f>
        <v/>
      </c>
      <c r="AD7226" s="43" t="str">
        <f t="shared" si="675"/>
        <v/>
      </c>
    </row>
    <row r="7227" spans="1:30" x14ac:dyDescent="0.25">
      <c r="A7227" s="64"/>
      <c r="B7227" s="64"/>
      <c r="C7227" s="66"/>
      <c r="D7227" s="67"/>
      <c r="E7227" s="64"/>
      <c r="F7227" s="64"/>
      <c r="G7227" s="37" t="str">
        <f>IF(E7227="","",IF(OR(E7227="Project Management",E7227="Project Support",E7227="Sprint Management",E7227="Sprint Support"),"NA",ROUND((((VLOOKUP(AD7227,[2]Formula!V:X,3,0)))-SUMIF(AD:AD,AD7227,H:H)),2)))</f>
        <v/>
      </c>
      <c r="H7227" s="71"/>
      <c r="I7227" s="72"/>
      <c r="J7227" s="72"/>
      <c r="K7227" s="38" t="str">
        <f>IF(E7227="","",IF(OR(E7227="Project Management",E7227="Project Support",E7227="Sprint Management",E7227="Sprint Support"),"NA",(((SUMIF(AD:AD,AD7227,H:H)/VLOOKUP(AD7227,[2]Formula!V:X,3,0))*VLOOKUP(AD7227,[2]Formula!V:X,2,0))*H7227)/SUMIF(AD:AD,AD7227,H:H)))</f>
        <v/>
      </c>
      <c r="L7227" s="38" t="str">
        <f t="shared" si="673"/>
        <v/>
      </c>
      <c r="M7227" s="38" t="str">
        <f t="shared" si="674"/>
        <v/>
      </c>
      <c r="N7227" s="38" t="str">
        <f t="shared" si="676"/>
        <v/>
      </c>
      <c r="O7227" s="38" t="str">
        <f t="shared" si="678"/>
        <v/>
      </c>
      <c r="P7227" s="39" t="str">
        <f t="shared" si="677"/>
        <v/>
      </c>
      <c r="AC7227" s="42" t="str">
        <f>IF(B7227="","",VLOOKUP(B7227,[2]Formula!B:C,2,0))</f>
        <v/>
      </c>
      <c r="AD7227" s="43" t="str">
        <f t="shared" si="675"/>
        <v/>
      </c>
    </row>
    <row r="7228" spans="1:30" x14ac:dyDescent="0.25">
      <c r="A7228" s="64"/>
      <c r="B7228" s="64"/>
      <c r="C7228" s="66"/>
      <c r="D7228" s="67"/>
      <c r="E7228" s="64"/>
      <c r="F7228" s="64"/>
      <c r="G7228" s="37" t="str">
        <f>IF(E7228="","",IF(OR(E7228="Project Management",E7228="Project Support",E7228="Sprint Management",E7228="Sprint Support"),"NA",ROUND((((VLOOKUP(AD7228,[2]Formula!V:X,3,0)))-SUMIF(AD:AD,AD7228,H:H)),2)))</f>
        <v/>
      </c>
      <c r="H7228" s="71"/>
      <c r="I7228" s="72"/>
      <c r="J7228" s="72"/>
      <c r="K7228" s="38" t="str">
        <f>IF(E7228="","",IF(OR(E7228="Project Management",E7228="Project Support",E7228="Sprint Management",E7228="Sprint Support"),"NA",(((SUMIF(AD:AD,AD7228,H:H)/VLOOKUP(AD7228,[2]Formula!V:X,3,0))*VLOOKUP(AD7228,[2]Formula!V:X,2,0))*H7228)/SUMIF(AD:AD,AD7228,H:H)))</f>
        <v/>
      </c>
      <c r="L7228" s="38" t="str">
        <f t="shared" si="673"/>
        <v/>
      </c>
      <c r="M7228" s="38" t="str">
        <f t="shared" si="674"/>
        <v/>
      </c>
      <c r="N7228" s="38" t="str">
        <f t="shared" si="676"/>
        <v/>
      </c>
      <c r="O7228" s="38" t="str">
        <f t="shared" si="678"/>
        <v/>
      </c>
      <c r="P7228" s="39" t="str">
        <f t="shared" si="677"/>
        <v/>
      </c>
      <c r="AC7228" s="42" t="str">
        <f>IF(B7228="","",VLOOKUP(B7228,[2]Formula!B:C,2,0))</f>
        <v/>
      </c>
      <c r="AD7228" s="43" t="str">
        <f t="shared" si="675"/>
        <v/>
      </c>
    </row>
    <row r="7229" spans="1:30" x14ac:dyDescent="0.25">
      <c r="A7229" s="64"/>
      <c r="B7229" s="64"/>
      <c r="C7229" s="66"/>
      <c r="D7229" s="67"/>
      <c r="E7229" s="64"/>
      <c r="F7229" s="64"/>
      <c r="G7229" s="37" t="str">
        <f>IF(E7229="","",IF(OR(E7229="Project Management",E7229="Project Support",E7229="Sprint Management",E7229="Sprint Support"),"NA",ROUND((((VLOOKUP(AD7229,[2]Formula!V:X,3,0)))-SUMIF(AD:AD,AD7229,H:H)),2)))</f>
        <v/>
      </c>
      <c r="H7229" s="71"/>
      <c r="I7229" s="72"/>
      <c r="J7229" s="72"/>
      <c r="K7229" s="38" t="str">
        <f>IF(E7229="","",IF(OR(E7229="Project Management",E7229="Project Support",E7229="Sprint Management",E7229="Sprint Support"),"NA",(((SUMIF(AD:AD,AD7229,H:H)/VLOOKUP(AD7229,[2]Formula!V:X,3,0))*VLOOKUP(AD7229,[2]Formula!V:X,2,0))*H7229)/SUMIF(AD:AD,AD7229,H:H)))</f>
        <v/>
      </c>
      <c r="L7229" s="38" t="str">
        <f t="shared" si="673"/>
        <v/>
      </c>
      <c r="M7229" s="38" t="str">
        <f t="shared" si="674"/>
        <v/>
      </c>
      <c r="N7229" s="38" t="str">
        <f t="shared" si="676"/>
        <v/>
      </c>
      <c r="O7229" s="38" t="str">
        <f t="shared" si="678"/>
        <v/>
      </c>
      <c r="P7229" s="39" t="str">
        <f t="shared" si="677"/>
        <v/>
      </c>
      <c r="AC7229" s="42" t="str">
        <f>IF(B7229="","",VLOOKUP(B7229,[2]Formula!B:C,2,0))</f>
        <v/>
      </c>
      <c r="AD7229" s="43" t="str">
        <f t="shared" si="675"/>
        <v/>
      </c>
    </row>
    <row r="7230" spans="1:30" x14ac:dyDescent="0.25">
      <c r="A7230" s="64"/>
      <c r="B7230" s="64"/>
      <c r="C7230" s="66"/>
      <c r="D7230" s="67"/>
      <c r="E7230" s="64"/>
      <c r="F7230" s="64"/>
      <c r="G7230" s="37" t="str">
        <f>IF(E7230="","",IF(OR(E7230="Project Management",E7230="Project Support",E7230="Sprint Management",E7230="Sprint Support"),"NA",ROUND((((VLOOKUP(AD7230,[2]Formula!V:X,3,0)))-SUMIF(AD:AD,AD7230,H:H)),2)))</f>
        <v/>
      </c>
      <c r="H7230" s="71"/>
      <c r="I7230" s="72"/>
      <c r="J7230" s="72"/>
      <c r="K7230" s="38" t="str">
        <f>IF(E7230="","",IF(OR(E7230="Project Management",E7230="Project Support",E7230="Sprint Management",E7230="Sprint Support"),"NA",(((SUMIF(AD:AD,AD7230,H:H)/VLOOKUP(AD7230,[2]Formula!V:X,3,0))*VLOOKUP(AD7230,[2]Formula!V:X,2,0))*H7230)/SUMIF(AD:AD,AD7230,H:H)))</f>
        <v/>
      </c>
      <c r="L7230" s="38" t="str">
        <f t="shared" si="673"/>
        <v/>
      </c>
      <c r="M7230" s="38" t="str">
        <f t="shared" si="674"/>
        <v/>
      </c>
      <c r="N7230" s="38" t="str">
        <f t="shared" si="676"/>
        <v/>
      </c>
      <c r="O7230" s="38" t="str">
        <f t="shared" si="678"/>
        <v/>
      </c>
      <c r="P7230" s="39" t="str">
        <f t="shared" si="677"/>
        <v/>
      </c>
      <c r="AC7230" s="42" t="str">
        <f>IF(B7230="","",VLOOKUP(B7230,[2]Formula!B:C,2,0))</f>
        <v/>
      </c>
      <c r="AD7230" s="43" t="str">
        <f t="shared" si="675"/>
        <v/>
      </c>
    </row>
    <row r="7231" spans="1:30" x14ac:dyDescent="0.25">
      <c r="A7231" s="64"/>
      <c r="B7231" s="64"/>
      <c r="C7231" s="66"/>
      <c r="D7231" s="67"/>
      <c r="E7231" s="64"/>
      <c r="F7231" s="64"/>
      <c r="G7231" s="37" t="str">
        <f>IF(E7231="","",IF(OR(E7231="Project Management",E7231="Project Support",E7231="Sprint Management",E7231="Sprint Support"),"NA",ROUND((((VLOOKUP(AD7231,[2]Formula!V:X,3,0)))-SUMIF(AD:AD,AD7231,H:H)),2)))</f>
        <v/>
      </c>
      <c r="H7231" s="71"/>
      <c r="I7231" s="72"/>
      <c r="J7231" s="72"/>
      <c r="K7231" s="38" t="str">
        <f>IF(E7231="","",IF(OR(E7231="Project Management",E7231="Project Support",E7231="Sprint Management",E7231="Sprint Support"),"NA",(((SUMIF(AD:AD,AD7231,H:H)/VLOOKUP(AD7231,[2]Formula!V:X,3,0))*VLOOKUP(AD7231,[2]Formula!V:X,2,0))*H7231)/SUMIF(AD:AD,AD7231,H:H)))</f>
        <v/>
      </c>
      <c r="L7231" s="38" t="str">
        <f t="shared" si="673"/>
        <v/>
      </c>
      <c r="M7231" s="38" t="str">
        <f t="shared" si="674"/>
        <v/>
      </c>
      <c r="N7231" s="38" t="str">
        <f t="shared" si="676"/>
        <v/>
      </c>
      <c r="O7231" s="38" t="str">
        <f t="shared" si="678"/>
        <v/>
      </c>
      <c r="P7231" s="39" t="str">
        <f t="shared" si="677"/>
        <v/>
      </c>
      <c r="AC7231" s="42" t="str">
        <f>IF(B7231="","",VLOOKUP(B7231,[2]Formula!B:C,2,0))</f>
        <v/>
      </c>
      <c r="AD7231" s="43" t="str">
        <f t="shared" si="675"/>
        <v/>
      </c>
    </row>
    <row r="7232" spans="1:30" x14ac:dyDescent="0.25">
      <c r="A7232" s="64"/>
      <c r="B7232" s="64"/>
      <c r="C7232" s="66"/>
      <c r="D7232" s="67"/>
      <c r="E7232" s="64"/>
      <c r="F7232" s="64"/>
      <c r="G7232" s="37" t="str">
        <f>IF(E7232="","",IF(OR(E7232="Project Management",E7232="Project Support",E7232="Sprint Management",E7232="Sprint Support"),"NA",ROUND((((VLOOKUP(AD7232,[2]Formula!V:X,3,0)))-SUMIF(AD:AD,AD7232,H:H)),2)))</f>
        <v/>
      </c>
      <c r="H7232" s="71"/>
      <c r="I7232" s="72"/>
      <c r="J7232" s="72"/>
      <c r="K7232" s="38" t="str">
        <f>IF(E7232="","",IF(OR(E7232="Project Management",E7232="Project Support",E7232="Sprint Management",E7232="Sprint Support"),"NA",(((SUMIF(AD:AD,AD7232,H:H)/VLOOKUP(AD7232,[2]Formula!V:X,3,0))*VLOOKUP(AD7232,[2]Formula!V:X,2,0))*H7232)/SUMIF(AD:AD,AD7232,H:H)))</f>
        <v/>
      </c>
      <c r="L7232" s="38" t="str">
        <f t="shared" si="673"/>
        <v/>
      </c>
      <c r="M7232" s="38" t="str">
        <f t="shared" si="674"/>
        <v/>
      </c>
      <c r="N7232" s="38" t="str">
        <f t="shared" si="676"/>
        <v/>
      </c>
      <c r="O7232" s="38" t="str">
        <f t="shared" si="678"/>
        <v/>
      </c>
      <c r="P7232" s="39" t="str">
        <f t="shared" si="677"/>
        <v/>
      </c>
      <c r="AC7232" s="42" t="str">
        <f>IF(B7232="","",VLOOKUP(B7232,[2]Formula!B:C,2,0))</f>
        <v/>
      </c>
      <c r="AD7232" s="43" t="str">
        <f t="shared" si="675"/>
        <v/>
      </c>
    </row>
    <row r="7233" spans="1:30" x14ac:dyDescent="0.25">
      <c r="A7233" s="64"/>
      <c r="B7233" s="64"/>
      <c r="C7233" s="66"/>
      <c r="D7233" s="67"/>
      <c r="E7233" s="64"/>
      <c r="F7233" s="64"/>
      <c r="G7233" s="37" t="str">
        <f>IF(E7233="","",IF(OR(E7233="Project Management",E7233="Project Support",E7233="Sprint Management",E7233="Sprint Support"),"NA",ROUND((((VLOOKUP(AD7233,[2]Formula!V:X,3,0)))-SUMIF(AD:AD,AD7233,H:H)),2)))</f>
        <v/>
      </c>
      <c r="H7233" s="71"/>
      <c r="I7233" s="72"/>
      <c r="J7233" s="72"/>
      <c r="K7233" s="38" t="str">
        <f>IF(E7233="","",IF(OR(E7233="Project Management",E7233="Project Support",E7233="Sprint Management",E7233="Sprint Support"),"NA",(((SUMIF(AD:AD,AD7233,H:H)/VLOOKUP(AD7233,[2]Formula!V:X,3,0))*VLOOKUP(AD7233,[2]Formula!V:X,2,0))*H7233)/SUMIF(AD:AD,AD7233,H:H)))</f>
        <v/>
      </c>
      <c r="L7233" s="38" t="str">
        <f t="shared" si="673"/>
        <v/>
      </c>
      <c r="M7233" s="38" t="str">
        <f t="shared" si="674"/>
        <v/>
      </c>
      <c r="N7233" s="38" t="str">
        <f t="shared" si="676"/>
        <v/>
      </c>
      <c r="O7233" s="38" t="str">
        <f t="shared" si="678"/>
        <v/>
      </c>
      <c r="P7233" s="39" t="str">
        <f t="shared" si="677"/>
        <v/>
      </c>
      <c r="AC7233" s="42" t="str">
        <f>IF(B7233="","",VLOOKUP(B7233,[2]Formula!B:C,2,0))</f>
        <v/>
      </c>
      <c r="AD7233" s="43" t="str">
        <f t="shared" si="675"/>
        <v/>
      </c>
    </row>
    <row r="7234" spans="1:30" x14ac:dyDescent="0.25">
      <c r="A7234" s="64"/>
      <c r="B7234" s="64"/>
      <c r="C7234" s="66"/>
      <c r="D7234" s="67"/>
      <c r="E7234" s="64"/>
      <c r="F7234" s="64"/>
      <c r="G7234" s="37" t="str">
        <f>IF(E7234="","",IF(OR(E7234="Project Management",E7234="Project Support",E7234="Sprint Management",E7234="Sprint Support"),"NA",ROUND((((VLOOKUP(AD7234,[2]Formula!V:X,3,0)))-SUMIF(AD:AD,AD7234,H:H)),2)))</f>
        <v/>
      </c>
      <c r="H7234" s="71"/>
      <c r="I7234" s="72"/>
      <c r="J7234" s="72"/>
      <c r="K7234" s="38" t="str">
        <f>IF(E7234="","",IF(OR(E7234="Project Management",E7234="Project Support",E7234="Sprint Management",E7234="Sprint Support"),"NA",(((SUMIF(AD:AD,AD7234,H:H)/VLOOKUP(AD7234,[2]Formula!V:X,3,0))*VLOOKUP(AD7234,[2]Formula!V:X,2,0))*H7234)/SUMIF(AD:AD,AD7234,H:H)))</f>
        <v/>
      </c>
      <c r="L7234" s="38" t="str">
        <f t="shared" ref="L7234:L7297" si="679">IFERROR(IF(K7234="NA",(H7234/I7234),(K7234/I7234)),"")</f>
        <v/>
      </c>
      <c r="M7234" s="38" t="str">
        <f t="shared" ref="M7234:M7297" si="680">IFERROR(IF(K7234="NA",1,(K7234/H7234)),"")</f>
        <v/>
      </c>
      <c r="N7234" s="38" t="str">
        <f t="shared" si="676"/>
        <v/>
      </c>
      <c r="O7234" s="38" t="str">
        <f t="shared" si="678"/>
        <v/>
      </c>
      <c r="P7234" s="39" t="str">
        <f t="shared" si="677"/>
        <v/>
      </c>
      <c r="AC7234" s="42" t="str">
        <f>IF(B7234="","",VLOOKUP(B7234,[2]Formula!B:C,2,0))</f>
        <v/>
      </c>
      <c r="AD7234" s="43" t="str">
        <f t="shared" ref="AD7234:AD7297" si="681">IF(B7234="","",CONCATENATE(B7234,"_",E7234))</f>
        <v/>
      </c>
    </row>
    <row r="7235" spans="1:30" x14ac:dyDescent="0.25">
      <c r="A7235" s="64"/>
      <c r="B7235" s="64"/>
      <c r="C7235" s="66"/>
      <c r="D7235" s="67"/>
      <c r="E7235" s="64"/>
      <c r="F7235" s="64"/>
      <c r="G7235" s="37" t="str">
        <f>IF(E7235="","",IF(OR(E7235="Project Management",E7235="Project Support",E7235="Sprint Management",E7235="Sprint Support"),"NA",ROUND((((VLOOKUP(AD7235,[2]Formula!V:X,3,0)))-SUMIF(AD:AD,AD7235,H:H)),2)))</f>
        <v/>
      </c>
      <c r="H7235" s="71"/>
      <c r="I7235" s="72"/>
      <c r="J7235" s="72"/>
      <c r="K7235" s="38" t="str">
        <f>IF(E7235="","",IF(OR(E7235="Project Management",E7235="Project Support",E7235="Sprint Management",E7235="Sprint Support"),"NA",(((SUMIF(AD:AD,AD7235,H:H)/VLOOKUP(AD7235,[2]Formula!V:X,3,0))*VLOOKUP(AD7235,[2]Formula!V:X,2,0))*H7235)/SUMIF(AD:AD,AD7235,H:H)))</f>
        <v/>
      </c>
      <c r="L7235" s="38" t="str">
        <f t="shared" si="679"/>
        <v/>
      </c>
      <c r="M7235" s="38" t="str">
        <f t="shared" si="680"/>
        <v/>
      </c>
      <c r="N7235" s="38" t="str">
        <f t="shared" ref="N7235:N7298" si="682">IFERROR(((L7235-M7235)/M7235)*100,"")</f>
        <v/>
      </c>
      <c r="O7235" s="38" t="str">
        <f t="shared" si="678"/>
        <v/>
      </c>
      <c r="P7235" s="39" t="str">
        <f t="shared" ref="P7235:P7298" si="683">IF(O7235="","",1)</f>
        <v/>
      </c>
      <c r="AC7235" s="42" t="str">
        <f>IF(B7235="","",VLOOKUP(B7235,[2]Formula!B:C,2,0))</f>
        <v/>
      </c>
      <c r="AD7235" s="43" t="str">
        <f t="shared" si="681"/>
        <v/>
      </c>
    </row>
    <row r="7236" spans="1:30" x14ac:dyDescent="0.25">
      <c r="A7236" s="64"/>
      <c r="B7236" s="64"/>
      <c r="C7236" s="66"/>
      <c r="D7236" s="67"/>
      <c r="E7236" s="64"/>
      <c r="F7236" s="64"/>
      <c r="G7236" s="37" t="str">
        <f>IF(E7236="","",IF(OR(E7236="Project Management",E7236="Project Support",E7236="Sprint Management",E7236="Sprint Support"),"NA",ROUND((((VLOOKUP(AD7236,[2]Formula!V:X,3,0)))-SUMIF(AD:AD,AD7236,H:H)),2)))</f>
        <v/>
      </c>
      <c r="H7236" s="71"/>
      <c r="I7236" s="72"/>
      <c r="J7236" s="72"/>
      <c r="K7236" s="38" t="str">
        <f>IF(E7236="","",IF(OR(E7236="Project Management",E7236="Project Support",E7236="Sprint Management",E7236="Sprint Support"),"NA",(((SUMIF(AD:AD,AD7236,H:H)/VLOOKUP(AD7236,[2]Formula!V:X,3,0))*VLOOKUP(AD7236,[2]Formula!V:X,2,0))*H7236)/SUMIF(AD:AD,AD7236,H:H)))</f>
        <v/>
      </c>
      <c r="L7236" s="38" t="str">
        <f t="shared" si="679"/>
        <v/>
      </c>
      <c r="M7236" s="38" t="str">
        <f t="shared" si="680"/>
        <v/>
      </c>
      <c r="N7236" s="38" t="str">
        <f t="shared" si="682"/>
        <v/>
      </c>
      <c r="O7236" s="38" t="str">
        <f t="shared" si="678"/>
        <v/>
      </c>
      <c r="P7236" s="39" t="str">
        <f t="shared" si="683"/>
        <v/>
      </c>
      <c r="AC7236" s="42" t="str">
        <f>IF(B7236="","",VLOOKUP(B7236,[2]Formula!B:C,2,0))</f>
        <v/>
      </c>
      <c r="AD7236" s="43" t="str">
        <f t="shared" si="681"/>
        <v/>
      </c>
    </row>
    <row r="7237" spans="1:30" x14ac:dyDescent="0.25">
      <c r="A7237" s="64"/>
      <c r="B7237" s="64"/>
      <c r="C7237" s="66"/>
      <c r="D7237" s="67"/>
      <c r="E7237" s="64"/>
      <c r="F7237" s="64"/>
      <c r="G7237" s="37" t="str">
        <f>IF(E7237="","",IF(OR(E7237="Project Management",E7237="Project Support",E7237="Sprint Management",E7237="Sprint Support"),"NA",ROUND((((VLOOKUP(AD7237,[2]Formula!V:X,3,0)))-SUMIF(AD:AD,AD7237,H:H)),2)))</f>
        <v/>
      </c>
      <c r="H7237" s="71"/>
      <c r="I7237" s="72"/>
      <c r="J7237" s="72"/>
      <c r="K7237" s="38" t="str">
        <f>IF(E7237="","",IF(OR(E7237="Project Management",E7237="Project Support",E7237="Sprint Management",E7237="Sprint Support"),"NA",(((SUMIF(AD:AD,AD7237,H:H)/VLOOKUP(AD7237,[2]Formula!V:X,3,0))*VLOOKUP(AD7237,[2]Formula!V:X,2,0))*H7237)/SUMIF(AD:AD,AD7237,H:H)))</f>
        <v/>
      </c>
      <c r="L7237" s="38" t="str">
        <f t="shared" si="679"/>
        <v/>
      </c>
      <c r="M7237" s="38" t="str">
        <f t="shared" si="680"/>
        <v/>
      </c>
      <c r="N7237" s="38" t="str">
        <f t="shared" si="682"/>
        <v/>
      </c>
      <c r="O7237" s="38" t="str">
        <f t="shared" si="678"/>
        <v/>
      </c>
      <c r="P7237" s="39" t="str">
        <f t="shared" si="683"/>
        <v/>
      </c>
      <c r="AC7237" s="42" t="str">
        <f>IF(B7237="","",VLOOKUP(B7237,[2]Formula!B:C,2,0))</f>
        <v/>
      </c>
      <c r="AD7237" s="43" t="str">
        <f t="shared" si="681"/>
        <v/>
      </c>
    </row>
    <row r="7238" spans="1:30" x14ac:dyDescent="0.25">
      <c r="A7238" s="64"/>
      <c r="B7238" s="64"/>
      <c r="C7238" s="66"/>
      <c r="D7238" s="67"/>
      <c r="E7238" s="64"/>
      <c r="F7238" s="64"/>
      <c r="G7238" s="37" t="str">
        <f>IF(E7238="","",IF(OR(E7238="Project Management",E7238="Project Support",E7238="Sprint Management",E7238="Sprint Support"),"NA",ROUND((((VLOOKUP(AD7238,[2]Formula!V:X,3,0)))-SUMIF(AD:AD,AD7238,H:H)),2)))</f>
        <v/>
      </c>
      <c r="H7238" s="71"/>
      <c r="I7238" s="72"/>
      <c r="J7238" s="72"/>
      <c r="K7238" s="38" t="str">
        <f>IF(E7238="","",IF(OR(E7238="Project Management",E7238="Project Support",E7238="Sprint Management",E7238="Sprint Support"),"NA",(((SUMIF(AD:AD,AD7238,H:H)/VLOOKUP(AD7238,[2]Formula!V:X,3,0))*VLOOKUP(AD7238,[2]Formula!V:X,2,0))*H7238)/SUMIF(AD:AD,AD7238,H:H)))</f>
        <v/>
      </c>
      <c r="L7238" s="38" t="str">
        <f t="shared" si="679"/>
        <v/>
      </c>
      <c r="M7238" s="38" t="str">
        <f t="shared" si="680"/>
        <v/>
      </c>
      <c r="N7238" s="38" t="str">
        <f t="shared" si="682"/>
        <v/>
      </c>
      <c r="O7238" s="38" t="str">
        <f t="shared" si="678"/>
        <v/>
      </c>
      <c r="P7238" s="39" t="str">
        <f t="shared" si="683"/>
        <v/>
      </c>
      <c r="AC7238" s="42" t="str">
        <f>IF(B7238="","",VLOOKUP(B7238,[2]Formula!B:C,2,0))</f>
        <v/>
      </c>
      <c r="AD7238" s="43" t="str">
        <f t="shared" si="681"/>
        <v/>
      </c>
    </row>
    <row r="7239" spans="1:30" x14ac:dyDescent="0.25">
      <c r="A7239" s="64"/>
      <c r="B7239" s="64"/>
      <c r="C7239" s="66"/>
      <c r="D7239" s="67"/>
      <c r="E7239" s="64"/>
      <c r="F7239" s="64"/>
      <c r="G7239" s="37" t="str">
        <f>IF(E7239="","",IF(OR(E7239="Project Management",E7239="Project Support",E7239="Sprint Management",E7239="Sprint Support"),"NA",ROUND((((VLOOKUP(AD7239,[2]Formula!V:X,3,0)))-SUMIF(AD:AD,AD7239,H:H)),2)))</f>
        <v/>
      </c>
      <c r="H7239" s="71"/>
      <c r="I7239" s="72"/>
      <c r="J7239" s="72"/>
      <c r="K7239" s="38" t="str">
        <f>IF(E7239="","",IF(OR(E7239="Project Management",E7239="Project Support",E7239="Sprint Management",E7239="Sprint Support"),"NA",(((SUMIF(AD:AD,AD7239,H:H)/VLOOKUP(AD7239,[2]Formula!V:X,3,0))*VLOOKUP(AD7239,[2]Formula!V:X,2,0))*H7239)/SUMIF(AD:AD,AD7239,H:H)))</f>
        <v/>
      </c>
      <c r="L7239" s="38" t="str">
        <f t="shared" si="679"/>
        <v/>
      </c>
      <c r="M7239" s="38" t="str">
        <f t="shared" si="680"/>
        <v/>
      </c>
      <c r="N7239" s="38" t="str">
        <f t="shared" si="682"/>
        <v/>
      </c>
      <c r="O7239" s="38" t="str">
        <f t="shared" si="678"/>
        <v/>
      </c>
      <c r="P7239" s="39" t="str">
        <f t="shared" si="683"/>
        <v/>
      </c>
      <c r="AC7239" s="42" t="str">
        <f>IF(B7239="","",VLOOKUP(B7239,[2]Formula!B:C,2,0))</f>
        <v/>
      </c>
      <c r="AD7239" s="43" t="str">
        <f t="shared" si="681"/>
        <v/>
      </c>
    </row>
    <row r="7240" spans="1:30" x14ac:dyDescent="0.25">
      <c r="A7240" s="64"/>
      <c r="B7240" s="64"/>
      <c r="C7240" s="66"/>
      <c r="D7240" s="67"/>
      <c r="E7240" s="64"/>
      <c r="F7240" s="64"/>
      <c r="G7240" s="37" t="str">
        <f>IF(E7240="","",IF(OR(E7240="Project Management",E7240="Project Support",E7240="Sprint Management",E7240="Sprint Support"),"NA",ROUND((((VLOOKUP(AD7240,[2]Formula!V:X,3,0)))-SUMIF(AD:AD,AD7240,H:H)),2)))</f>
        <v/>
      </c>
      <c r="H7240" s="71"/>
      <c r="I7240" s="72"/>
      <c r="J7240" s="72"/>
      <c r="K7240" s="38" t="str">
        <f>IF(E7240="","",IF(OR(E7240="Project Management",E7240="Project Support",E7240="Sprint Management",E7240="Sprint Support"),"NA",(((SUMIF(AD:AD,AD7240,H:H)/VLOOKUP(AD7240,[2]Formula!V:X,3,0))*VLOOKUP(AD7240,[2]Formula!V:X,2,0))*H7240)/SUMIF(AD:AD,AD7240,H:H)))</f>
        <v/>
      </c>
      <c r="L7240" s="38" t="str">
        <f t="shared" si="679"/>
        <v/>
      </c>
      <c r="M7240" s="38" t="str">
        <f t="shared" si="680"/>
        <v/>
      </c>
      <c r="N7240" s="38" t="str">
        <f t="shared" si="682"/>
        <v/>
      </c>
      <c r="O7240" s="38" t="str">
        <f t="shared" si="678"/>
        <v/>
      </c>
      <c r="P7240" s="39" t="str">
        <f t="shared" si="683"/>
        <v/>
      </c>
      <c r="AC7240" s="42" t="str">
        <f>IF(B7240="","",VLOOKUP(B7240,[2]Formula!B:C,2,0))</f>
        <v/>
      </c>
      <c r="AD7240" s="43" t="str">
        <f t="shared" si="681"/>
        <v/>
      </c>
    </row>
    <row r="7241" spans="1:30" x14ac:dyDescent="0.25">
      <c r="A7241" s="64"/>
      <c r="B7241" s="64"/>
      <c r="C7241" s="66"/>
      <c r="D7241" s="67"/>
      <c r="E7241" s="64"/>
      <c r="F7241" s="64"/>
      <c r="G7241" s="37" t="str">
        <f>IF(E7241="","",IF(OR(E7241="Project Management",E7241="Project Support",E7241="Sprint Management",E7241="Sprint Support"),"NA",ROUND((((VLOOKUP(AD7241,[2]Formula!V:X,3,0)))-SUMIF(AD:AD,AD7241,H:H)),2)))</f>
        <v/>
      </c>
      <c r="H7241" s="71"/>
      <c r="I7241" s="72"/>
      <c r="J7241" s="72"/>
      <c r="K7241" s="38" t="str">
        <f>IF(E7241="","",IF(OR(E7241="Project Management",E7241="Project Support",E7241="Sprint Management",E7241="Sprint Support"),"NA",(((SUMIF(AD:AD,AD7241,H:H)/VLOOKUP(AD7241,[2]Formula!V:X,3,0))*VLOOKUP(AD7241,[2]Formula!V:X,2,0))*H7241)/SUMIF(AD:AD,AD7241,H:H)))</f>
        <v/>
      </c>
      <c r="L7241" s="38" t="str">
        <f t="shared" si="679"/>
        <v/>
      </c>
      <c r="M7241" s="38" t="str">
        <f t="shared" si="680"/>
        <v/>
      </c>
      <c r="N7241" s="38" t="str">
        <f t="shared" si="682"/>
        <v/>
      </c>
      <c r="O7241" s="38" t="str">
        <f t="shared" si="678"/>
        <v/>
      </c>
      <c r="P7241" s="39" t="str">
        <f t="shared" si="683"/>
        <v/>
      </c>
      <c r="AC7241" s="42" t="str">
        <f>IF(B7241="","",VLOOKUP(B7241,[2]Formula!B:C,2,0))</f>
        <v/>
      </c>
      <c r="AD7241" s="43" t="str">
        <f t="shared" si="681"/>
        <v/>
      </c>
    </row>
    <row r="7242" spans="1:30" x14ac:dyDescent="0.25">
      <c r="A7242" s="64"/>
      <c r="B7242" s="64"/>
      <c r="C7242" s="66"/>
      <c r="D7242" s="67"/>
      <c r="E7242" s="64"/>
      <c r="F7242" s="64"/>
      <c r="G7242" s="37" t="str">
        <f>IF(E7242="","",IF(OR(E7242="Project Management",E7242="Project Support",E7242="Sprint Management",E7242="Sprint Support"),"NA",ROUND((((VLOOKUP(AD7242,[2]Formula!V:X,3,0)))-SUMIF(AD:AD,AD7242,H:H)),2)))</f>
        <v/>
      </c>
      <c r="H7242" s="71"/>
      <c r="I7242" s="72"/>
      <c r="J7242" s="72"/>
      <c r="K7242" s="38" t="str">
        <f>IF(E7242="","",IF(OR(E7242="Project Management",E7242="Project Support",E7242="Sprint Management",E7242="Sprint Support"),"NA",(((SUMIF(AD:AD,AD7242,H:H)/VLOOKUP(AD7242,[2]Formula!V:X,3,0))*VLOOKUP(AD7242,[2]Formula!V:X,2,0))*H7242)/SUMIF(AD:AD,AD7242,H:H)))</f>
        <v/>
      </c>
      <c r="L7242" s="38" t="str">
        <f t="shared" si="679"/>
        <v/>
      </c>
      <c r="M7242" s="38" t="str">
        <f t="shared" si="680"/>
        <v/>
      </c>
      <c r="N7242" s="38" t="str">
        <f t="shared" si="682"/>
        <v/>
      </c>
      <c r="O7242" s="38" t="str">
        <f t="shared" si="678"/>
        <v/>
      </c>
      <c r="P7242" s="39" t="str">
        <f t="shared" si="683"/>
        <v/>
      </c>
      <c r="AC7242" s="42" t="str">
        <f>IF(B7242="","",VLOOKUP(B7242,[2]Formula!B:C,2,0))</f>
        <v/>
      </c>
      <c r="AD7242" s="43" t="str">
        <f t="shared" si="681"/>
        <v/>
      </c>
    </row>
    <row r="7243" spans="1:30" x14ac:dyDescent="0.25">
      <c r="A7243" s="64"/>
      <c r="B7243" s="64"/>
      <c r="C7243" s="66"/>
      <c r="D7243" s="67"/>
      <c r="E7243" s="64"/>
      <c r="F7243" s="64"/>
      <c r="G7243" s="37" t="str">
        <f>IF(E7243="","",IF(OR(E7243="Project Management",E7243="Project Support",E7243="Sprint Management",E7243="Sprint Support"),"NA",ROUND((((VLOOKUP(AD7243,[2]Formula!V:X,3,0)))-SUMIF(AD:AD,AD7243,H:H)),2)))</f>
        <v/>
      </c>
      <c r="H7243" s="71"/>
      <c r="I7243" s="72"/>
      <c r="J7243" s="72"/>
      <c r="K7243" s="38" t="str">
        <f>IF(E7243="","",IF(OR(E7243="Project Management",E7243="Project Support",E7243="Sprint Management",E7243="Sprint Support"),"NA",(((SUMIF(AD:AD,AD7243,H:H)/VLOOKUP(AD7243,[2]Formula!V:X,3,0))*VLOOKUP(AD7243,[2]Formula!V:X,2,0))*H7243)/SUMIF(AD:AD,AD7243,H:H)))</f>
        <v/>
      </c>
      <c r="L7243" s="38" t="str">
        <f t="shared" si="679"/>
        <v/>
      </c>
      <c r="M7243" s="38" t="str">
        <f t="shared" si="680"/>
        <v/>
      </c>
      <c r="N7243" s="38" t="str">
        <f t="shared" si="682"/>
        <v/>
      </c>
      <c r="O7243" s="38" t="str">
        <f t="shared" si="678"/>
        <v/>
      </c>
      <c r="P7243" s="39" t="str">
        <f t="shared" si="683"/>
        <v/>
      </c>
      <c r="AC7243" s="42" t="str">
        <f>IF(B7243="","",VLOOKUP(B7243,[2]Formula!B:C,2,0))</f>
        <v/>
      </c>
      <c r="AD7243" s="43" t="str">
        <f t="shared" si="681"/>
        <v/>
      </c>
    </row>
    <row r="7244" spans="1:30" x14ac:dyDescent="0.25">
      <c r="A7244" s="64"/>
      <c r="B7244" s="64"/>
      <c r="C7244" s="66"/>
      <c r="D7244" s="67"/>
      <c r="E7244" s="64"/>
      <c r="F7244" s="64"/>
      <c r="G7244" s="37" t="str">
        <f>IF(E7244="","",IF(OR(E7244="Project Management",E7244="Project Support",E7244="Sprint Management",E7244="Sprint Support"),"NA",ROUND((((VLOOKUP(AD7244,[2]Formula!V:X,3,0)))-SUMIF(AD:AD,AD7244,H:H)),2)))</f>
        <v/>
      </c>
      <c r="H7244" s="71"/>
      <c r="I7244" s="72"/>
      <c r="J7244" s="72"/>
      <c r="K7244" s="38" t="str">
        <f>IF(E7244="","",IF(OR(E7244="Project Management",E7244="Project Support",E7244="Sprint Management",E7244="Sprint Support"),"NA",(((SUMIF(AD:AD,AD7244,H:H)/VLOOKUP(AD7244,[2]Formula!V:X,3,0))*VLOOKUP(AD7244,[2]Formula!V:X,2,0))*H7244)/SUMIF(AD:AD,AD7244,H:H)))</f>
        <v/>
      </c>
      <c r="L7244" s="38" t="str">
        <f t="shared" si="679"/>
        <v/>
      </c>
      <c r="M7244" s="38" t="str">
        <f t="shared" si="680"/>
        <v/>
      </c>
      <c r="N7244" s="38" t="str">
        <f t="shared" si="682"/>
        <v/>
      </c>
      <c r="O7244" s="38" t="str">
        <f t="shared" si="678"/>
        <v/>
      </c>
      <c r="P7244" s="39" t="str">
        <f t="shared" si="683"/>
        <v/>
      </c>
      <c r="AC7244" s="42" t="str">
        <f>IF(B7244="","",VLOOKUP(B7244,[2]Formula!B:C,2,0))</f>
        <v/>
      </c>
      <c r="AD7244" s="43" t="str">
        <f t="shared" si="681"/>
        <v/>
      </c>
    </row>
    <row r="7245" spans="1:30" x14ac:dyDescent="0.25">
      <c r="A7245" s="64"/>
      <c r="B7245" s="64"/>
      <c r="C7245" s="66"/>
      <c r="D7245" s="67"/>
      <c r="E7245" s="64"/>
      <c r="F7245" s="64"/>
      <c r="G7245" s="37" t="str">
        <f>IF(E7245="","",IF(OR(E7245="Project Management",E7245="Project Support",E7245="Sprint Management",E7245="Sprint Support"),"NA",ROUND((((VLOOKUP(AD7245,[2]Formula!V:X,3,0)))-SUMIF(AD:AD,AD7245,H:H)),2)))</f>
        <v/>
      </c>
      <c r="H7245" s="71"/>
      <c r="I7245" s="72"/>
      <c r="J7245" s="72"/>
      <c r="K7245" s="38" t="str">
        <f>IF(E7245="","",IF(OR(E7245="Project Management",E7245="Project Support",E7245="Sprint Management",E7245="Sprint Support"),"NA",(((SUMIF(AD:AD,AD7245,H:H)/VLOOKUP(AD7245,[2]Formula!V:X,3,0))*VLOOKUP(AD7245,[2]Formula!V:X,2,0))*H7245)/SUMIF(AD:AD,AD7245,H:H)))</f>
        <v/>
      </c>
      <c r="L7245" s="38" t="str">
        <f t="shared" si="679"/>
        <v/>
      </c>
      <c r="M7245" s="38" t="str">
        <f t="shared" si="680"/>
        <v/>
      </c>
      <c r="N7245" s="38" t="str">
        <f t="shared" si="682"/>
        <v/>
      </c>
      <c r="O7245" s="38" t="str">
        <f t="shared" si="678"/>
        <v/>
      </c>
      <c r="P7245" s="39" t="str">
        <f t="shared" si="683"/>
        <v/>
      </c>
      <c r="AC7245" s="42" t="str">
        <f>IF(B7245="","",VLOOKUP(B7245,[2]Formula!B:C,2,0))</f>
        <v/>
      </c>
      <c r="AD7245" s="43" t="str">
        <f t="shared" si="681"/>
        <v/>
      </c>
    </row>
    <row r="7246" spans="1:30" x14ac:dyDescent="0.25">
      <c r="A7246" s="64"/>
      <c r="B7246" s="64"/>
      <c r="C7246" s="66"/>
      <c r="D7246" s="67"/>
      <c r="E7246" s="64"/>
      <c r="F7246" s="64"/>
      <c r="G7246" s="37" t="str">
        <f>IF(E7246="","",IF(OR(E7246="Project Management",E7246="Project Support",E7246="Sprint Management",E7246="Sprint Support"),"NA",ROUND((((VLOOKUP(AD7246,[2]Formula!V:X,3,0)))-SUMIF(AD:AD,AD7246,H:H)),2)))</f>
        <v/>
      </c>
      <c r="H7246" s="71"/>
      <c r="I7246" s="72"/>
      <c r="J7246" s="72"/>
      <c r="K7246" s="38" t="str">
        <f>IF(E7246="","",IF(OR(E7246="Project Management",E7246="Project Support",E7246="Sprint Management",E7246="Sprint Support"),"NA",(((SUMIF(AD:AD,AD7246,H:H)/VLOOKUP(AD7246,[2]Formula!V:X,3,0))*VLOOKUP(AD7246,[2]Formula!V:X,2,0))*H7246)/SUMIF(AD:AD,AD7246,H:H)))</f>
        <v/>
      </c>
      <c r="L7246" s="38" t="str">
        <f t="shared" si="679"/>
        <v/>
      </c>
      <c r="M7246" s="38" t="str">
        <f t="shared" si="680"/>
        <v/>
      </c>
      <c r="N7246" s="38" t="str">
        <f t="shared" si="682"/>
        <v/>
      </c>
      <c r="O7246" s="38" t="str">
        <f t="shared" si="678"/>
        <v/>
      </c>
      <c r="P7246" s="39" t="str">
        <f t="shared" si="683"/>
        <v/>
      </c>
      <c r="AC7246" s="42" t="str">
        <f>IF(B7246="","",VLOOKUP(B7246,[2]Formula!B:C,2,0))</f>
        <v/>
      </c>
      <c r="AD7246" s="43" t="str">
        <f t="shared" si="681"/>
        <v/>
      </c>
    </row>
    <row r="7247" spans="1:30" x14ac:dyDescent="0.25">
      <c r="A7247" s="64"/>
      <c r="B7247" s="64"/>
      <c r="C7247" s="66"/>
      <c r="D7247" s="67"/>
      <c r="E7247" s="64"/>
      <c r="F7247" s="64"/>
      <c r="G7247" s="37" t="str">
        <f>IF(E7247="","",IF(OR(E7247="Project Management",E7247="Project Support",E7247="Sprint Management",E7247="Sprint Support"),"NA",ROUND((((VLOOKUP(AD7247,[2]Formula!V:X,3,0)))-SUMIF(AD:AD,AD7247,H:H)),2)))</f>
        <v/>
      </c>
      <c r="H7247" s="71"/>
      <c r="I7247" s="72"/>
      <c r="J7247" s="72"/>
      <c r="K7247" s="38" t="str">
        <f>IF(E7247="","",IF(OR(E7247="Project Management",E7247="Project Support",E7247="Sprint Management",E7247="Sprint Support"),"NA",(((SUMIF(AD:AD,AD7247,H:H)/VLOOKUP(AD7247,[2]Formula!V:X,3,0))*VLOOKUP(AD7247,[2]Formula!V:X,2,0))*H7247)/SUMIF(AD:AD,AD7247,H:H)))</f>
        <v/>
      </c>
      <c r="L7247" s="38" t="str">
        <f t="shared" si="679"/>
        <v/>
      </c>
      <c r="M7247" s="38" t="str">
        <f t="shared" si="680"/>
        <v/>
      </c>
      <c r="N7247" s="38" t="str">
        <f t="shared" si="682"/>
        <v/>
      </c>
      <c r="O7247" s="38" t="str">
        <f t="shared" si="678"/>
        <v/>
      </c>
      <c r="P7247" s="39" t="str">
        <f t="shared" si="683"/>
        <v/>
      </c>
      <c r="AC7247" s="42" t="str">
        <f>IF(B7247="","",VLOOKUP(B7247,[2]Formula!B:C,2,0))</f>
        <v/>
      </c>
      <c r="AD7247" s="43" t="str">
        <f t="shared" si="681"/>
        <v/>
      </c>
    </row>
    <row r="7248" spans="1:30" x14ac:dyDescent="0.25">
      <c r="A7248" s="64"/>
      <c r="B7248" s="64"/>
      <c r="C7248" s="66"/>
      <c r="D7248" s="67"/>
      <c r="E7248" s="64"/>
      <c r="F7248" s="64"/>
      <c r="G7248" s="37" t="str">
        <f>IF(E7248="","",IF(OR(E7248="Project Management",E7248="Project Support",E7248="Sprint Management",E7248="Sprint Support"),"NA",ROUND((((VLOOKUP(AD7248,[2]Formula!V:X,3,0)))-SUMIF(AD:AD,AD7248,H:H)),2)))</f>
        <v/>
      </c>
      <c r="H7248" s="71"/>
      <c r="I7248" s="72"/>
      <c r="J7248" s="72"/>
      <c r="K7248" s="38" t="str">
        <f>IF(E7248="","",IF(OR(E7248="Project Management",E7248="Project Support",E7248="Sprint Management",E7248="Sprint Support"),"NA",(((SUMIF(AD:AD,AD7248,H:H)/VLOOKUP(AD7248,[2]Formula!V:X,3,0))*VLOOKUP(AD7248,[2]Formula!V:X,2,0))*H7248)/SUMIF(AD:AD,AD7248,H:H)))</f>
        <v/>
      </c>
      <c r="L7248" s="38" t="str">
        <f t="shared" si="679"/>
        <v/>
      </c>
      <c r="M7248" s="38" t="str">
        <f t="shared" si="680"/>
        <v/>
      </c>
      <c r="N7248" s="38" t="str">
        <f t="shared" si="682"/>
        <v/>
      </c>
      <c r="O7248" s="38" t="str">
        <f t="shared" si="678"/>
        <v/>
      </c>
      <c r="P7248" s="39" t="str">
        <f t="shared" si="683"/>
        <v/>
      </c>
      <c r="AC7248" s="42" t="str">
        <f>IF(B7248="","",VLOOKUP(B7248,[2]Formula!B:C,2,0))</f>
        <v/>
      </c>
      <c r="AD7248" s="43" t="str">
        <f t="shared" si="681"/>
        <v/>
      </c>
    </row>
    <row r="7249" spans="1:30" x14ac:dyDescent="0.25">
      <c r="A7249" s="64"/>
      <c r="B7249" s="64"/>
      <c r="C7249" s="66"/>
      <c r="D7249" s="67"/>
      <c r="E7249" s="64"/>
      <c r="F7249" s="64"/>
      <c r="G7249" s="37" t="str">
        <f>IF(E7249="","",IF(OR(E7249="Project Management",E7249="Project Support",E7249="Sprint Management",E7249="Sprint Support"),"NA",ROUND((((VLOOKUP(AD7249,[2]Formula!V:X,3,0)))-SUMIF(AD:AD,AD7249,H:H)),2)))</f>
        <v/>
      </c>
      <c r="H7249" s="71"/>
      <c r="I7249" s="72"/>
      <c r="J7249" s="72"/>
      <c r="K7249" s="38" t="str">
        <f>IF(E7249="","",IF(OR(E7249="Project Management",E7249="Project Support",E7249="Sprint Management",E7249="Sprint Support"),"NA",(((SUMIF(AD:AD,AD7249,H:H)/VLOOKUP(AD7249,[2]Formula!V:X,3,0))*VLOOKUP(AD7249,[2]Formula!V:X,2,0))*H7249)/SUMIF(AD:AD,AD7249,H:H)))</f>
        <v/>
      </c>
      <c r="L7249" s="38" t="str">
        <f t="shared" si="679"/>
        <v/>
      </c>
      <c r="M7249" s="38" t="str">
        <f t="shared" si="680"/>
        <v/>
      </c>
      <c r="N7249" s="38" t="str">
        <f t="shared" si="682"/>
        <v/>
      </c>
      <c r="O7249" s="38" t="str">
        <f t="shared" si="678"/>
        <v/>
      </c>
      <c r="P7249" s="39" t="str">
        <f t="shared" si="683"/>
        <v/>
      </c>
      <c r="AC7249" s="42" t="str">
        <f>IF(B7249="","",VLOOKUP(B7249,[2]Formula!B:C,2,0))</f>
        <v/>
      </c>
      <c r="AD7249" s="43" t="str">
        <f t="shared" si="681"/>
        <v/>
      </c>
    </row>
    <row r="7250" spans="1:30" x14ac:dyDescent="0.25">
      <c r="A7250" s="64"/>
      <c r="B7250" s="64"/>
      <c r="C7250" s="66"/>
      <c r="D7250" s="67"/>
      <c r="E7250" s="64"/>
      <c r="F7250" s="64"/>
      <c r="G7250" s="37" t="str">
        <f>IF(E7250="","",IF(OR(E7250="Project Management",E7250="Project Support",E7250="Sprint Management",E7250="Sprint Support"),"NA",ROUND((((VLOOKUP(AD7250,[2]Formula!V:X,3,0)))-SUMIF(AD:AD,AD7250,H:H)),2)))</f>
        <v/>
      </c>
      <c r="H7250" s="71"/>
      <c r="I7250" s="72"/>
      <c r="J7250" s="72"/>
      <c r="K7250" s="38" t="str">
        <f>IF(E7250="","",IF(OR(E7250="Project Management",E7250="Project Support",E7250="Sprint Management",E7250="Sprint Support"),"NA",(((SUMIF(AD:AD,AD7250,H:H)/VLOOKUP(AD7250,[2]Formula!V:X,3,0))*VLOOKUP(AD7250,[2]Formula!V:X,2,0))*H7250)/SUMIF(AD:AD,AD7250,H:H)))</f>
        <v/>
      </c>
      <c r="L7250" s="38" t="str">
        <f t="shared" si="679"/>
        <v/>
      </c>
      <c r="M7250" s="38" t="str">
        <f t="shared" si="680"/>
        <v/>
      </c>
      <c r="N7250" s="38" t="str">
        <f t="shared" si="682"/>
        <v/>
      </c>
      <c r="O7250" s="38" t="str">
        <f t="shared" si="678"/>
        <v/>
      </c>
      <c r="P7250" s="39" t="str">
        <f t="shared" si="683"/>
        <v/>
      </c>
      <c r="AC7250" s="42" t="str">
        <f>IF(B7250="","",VLOOKUP(B7250,[2]Formula!B:C,2,0))</f>
        <v/>
      </c>
      <c r="AD7250" s="43" t="str">
        <f t="shared" si="681"/>
        <v/>
      </c>
    </row>
    <row r="7251" spans="1:30" x14ac:dyDescent="0.25">
      <c r="A7251" s="64"/>
      <c r="B7251" s="64"/>
      <c r="C7251" s="66"/>
      <c r="D7251" s="67"/>
      <c r="E7251" s="64"/>
      <c r="F7251" s="64"/>
      <c r="G7251" s="37" t="str">
        <f>IF(E7251="","",IF(OR(E7251="Project Management",E7251="Project Support",E7251="Sprint Management",E7251="Sprint Support"),"NA",ROUND((((VLOOKUP(AD7251,[2]Formula!V:X,3,0)))-SUMIF(AD:AD,AD7251,H:H)),2)))</f>
        <v/>
      </c>
      <c r="H7251" s="71"/>
      <c r="I7251" s="72"/>
      <c r="J7251" s="72"/>
      <c r="K7251" s="38" t="str">
        <f>IF(E7251="","",IF(OR(E7251="Project Management",E7251="Project Support",E7251="Sprint Management",E7251="Sprint Support"),"NA",(((SUMIF(AD:AD,AD7251,H:H)/VLOOKUP(AD7251,[2]Formula!V:X,3,0))*VLOOKUP(AD7251,[2]Formula!V:X,2,0))*H7251)/SUMIF(AD:AD,AD7251,H:H)))</f>
        <v/>
      </c>
      <c r="L7251" s="38" t="str">
        <f t="shared" si="679"/>
        <v/>
      </c>
      <c r="M7251" s="38" t="str">
        <f t="shared" si="680"/>
        <v/>
      </c>
      <c r="N7251" s="38" t="str">
        <f t="shared" si="682"/>
        <v/>
      </c>
      <c r="O7251" s="38" t="str">
        <f t="shared" si="678"/>
        <v/>
      </c>
      <c r="P7251" s="39" t="str">
        <f t="shared" si="683"/>
        <v/>
      </c>
      <c r="AC7251" s="42" t="str">
        <f>IF(B7251="","",VLOOKUP(B7251,[2]Formula!B:C,2,0))</f>
        <v/>
      </c>
      <c r="AD7251" s="43" t="str">
        <f t="shared" si="681"/>
        <v/>
      </c>
    </row>
    <row r="7252" spans="1:30" x14ac:dyDescent="0.25">
      <c r="A7252" s="64"/>
      <c r="B7252" s="64"/>
      <c r="C7252" s="66"/>
      <c r="D7252" s="67"/>
      <c r="E7252" s="64"/>
      <c r="F7252" s="64"/>
      <c r="G7252" s="37" t="str">
        <f>IF(E7252="","",IF(OR(E7252="Project Management",E7252="Project Support",E7252="Sprint Management",E7252="Sprint Support"),"NA",ROUND((((VLOOKUP(AD7252,[2]Formula!V:X,3,0)))-SUMIF(AD:AD,AD7252,H:H)),2)))</f>
        <v/>
      </c>
      <c r="H7252" s="71"/>
      <c r="I7252" s="72"/>
      <c r="J7252" s="72"/>
      <c r="K7252" s="38" t="str">
        <f>IF(E7252="","",IF(OR(E7252="Project Management",E7252="Project Support",E7252="Sprint Management",E7252="Sprint Support"),"NA",(((SUMIF(AD:AD,AD7252,H:H)/VLOOKUP(AD7252,[2]Formula!V:X,3,0))*VLOOKUP(AD7252,[2]Formula!V:X,2,0))*H7252)/SUMIF(AD:AD,AD7252,H:H)))</f>
        <v/>
      </c>
      <c r="L7252" s="38" t="str">
        <f t="shared" si="679"/>
        <v/>
      </c>
      <c r="M7252" s="38" t="str">
        <f t="shared" si="680"/>
        <v/>
      </c>
      <c r="N7252" s="38" t="str">
        <f t="shared" si="682"/>
        <v/>
      </c>
      <c r="O7252" s="38" t="str">
        <f t="shared" si="678"/>
        <v/>
      </c>
      <c r="P7252" s="39" t="str">
        <f t="shared" si="683"/>
        <v/>
      </c>
      <c r="AC7252" s="42" t="str">
        <f>IF(B7252="","",VLOOKUP(B7252,[2]Formula!B:C,2,0))</f>
        <v/>
      </c>
      <c r="AD7252" s="43" t="str">
        <f t="shared" si="681"/>
        <v/>
      </c>
    </row>
    <row r="7253" spans="1:30" x14ac:dyDescent="0.25">
      <c r="A7253" s="64"/>
      <c r="B7253" s="64"/>
      <c r="C7253" s="66"/>
      <c r="D7253" s="67"/>
      <c r="E7253" s="64"/>
      <c r="F7253" s="64"/>
      <c r="G7253" s="37" t="str">
        <f>IF(E7253="","",IF(OR(E7253="Project Management",E7253="Project Support",E7253="Sprint Management",E7253="Sprint Support"),"NA",ROUND((((VLOOKUP(AD7253,[2]Formula!V:X,3,0)))-SUMIF(AD:AD,AD7253,H:H)),2)))</f>
        <v/>
      </c>
      <c r="H7253" s="71"/>
      <c r="I7253" s="72"/>
      <c r="J7253" s="72"/>
      <c r="K7253" s="38" t="str">
        <f>IF(E7253="","",IF(OR(E7253="Project Management",E7253="Project Support",E7253="Sprint Management",E7253="Sprint Support"),"NA",(((SUMIF(AD:AD,AD7253,H:H)/VLOOKUP(AD7253,[2]Formula!V:X,3,0))*VLOOKUP(AD7253,[2]Formula!V:X,2,0))*H7253)/SUMIF(AD:AD,AD7253,H:H)))</f>
        <v/>
      </c>
      <c r="L7253" s="38" t="str">
        <f t="shared" si="679"/>
        <v/>
      </c>
      <c r="M7253" s="38" t="str">
        <f t="shared" si="680"/>
        <v/>
      </c>
      <c r="N7253" s="38" t="str">
        <f t="shared" si="682"/>
        <v/>
      </c>
      <c r="O7253" s="38" t="str">
        <f t="shared" si="678"/>
        <v/>
      </c>
      <c r="P7253" s="39" t="str">
        <f t="shared" si="683"/>
        <v/>
      </c>
      <c r="AC7253" s="42" t="str">
        <f>IF(B7253="","",VLOOKUP(B7253,[2]Formula!B:C,2,0))</f>
        <v/>
      </c>
      <c r="AD7253" s="43" t="str">
        <f t="shared" si="681"/>
        <v/>
      </c>
    </row>
    <row r="7254" spans="1:30" x14ac:dyDescent="0.25">
      <c r="A7254" s="64"/>
      <c r="B7254" s="64"/>
      <c r="C7254" s="66"/>
      <c r="D7254" s="67"/>
      <c r="E7254" s="64"/>
      <c r="F7254" s="64"/>
      <c r="G7254" s="37" t="str">
        <f>IF(E7254="","",IF(OR(E7254="Project Management",E7254="Project Support",E7254="Sprint Management",E7254="Sprint Support"),"NA",ROUND((((VLOOKUP(AD7254,[2]Formula!V:X,3,0)))-SUMIF(AD:AD,AD7254,H:H)),2)))</f>
        <v/>
      </c>
      <c r="H7254" s="71"/>
      <c r="I7254" s="72"/>
      <c r="J7254" s="72"/>
      <c r="K7254" s="38" t="str">
        <f>IF(E7254="","",IF(OR(E7254="Project Management",E7254="Project Support",E7254="Sprint Management",E7254="Sprint Support"),"NA",(((SUMIF(AD:AD,AD7254,H:H)/VLOOKUP(AD7254,[2]Formula!V:X,3,0))*VLOOKUP(AD7254,[2]Formula!V:X,2,0))*H7254)/SUMIF(AD:AD,AD7254,H:H)))</f>
        <v/>
      </c>
      <c r="L7254" s="38" t="str">
        <f t="shared" si="679"/>
        <v/>
      </c>
      <c r="M7254" s="38" t="str">
        <f t="shared" si="680"/>
        <v/>
      </c>
      <c r="N7254" s="38" t="str">
        <f t="shared" si="682"/>
        <v/>
      </c>
      <c r="O7254" s="38" t="str">
        <f t="shared" si="678"/>
        <v/>
      </c>
      <c r="P7254" s="39" t="str">
        <f t="shared" si="683"/>
        <v/>
      </c>
      <c r="AC7254" s="42" t="str">
        <f>IF(B7254="","",VLOOKUP(B7254,[2]Formula!B:C,2,0))</f>
        <v/>
      </c>
      <c r="AD7254" s="43" t="str">
        <f t="shared" si="681"/>
        <v/>
      </c>
    </row>
    <row r="7255" spans="1:30" x14ac:dyDescent="0.25">
      <c r="A7255" s="64"/>
      <c r="B7255" s="64"/>
      <c r="C7255" s="66"/>
      <c r="D7255" s="67"/>
      <c r="E7255" s="64"/>
      <c r="F7255" s="64"/>
      <c r="G7255" s="37" t="str">
        <f>IF(E7255="","",IF(OR(E7255="Project Management",E7255="Project Support",E7255="Sprint Management",E7255="Sprint Support"),"NA",ROUND((((VLOOKUP(AD7255,[2]Formula!V:X,3,0)))-SUMIF(AD:AD,AD7255,H:H)),2)))</f>
        <v/>
      </c>
      <c r="H7255" s="71"/>
      <c r="I7255" s="72"/>
      <c r="J7255" s="72"/>
      <c r="K7255" s="38" t="str">
        <f>IF(E7255="","",IF(OR(E7255="Project Management",E7255="Project Support",E7255="Sprint Management",E7255="Sprint Support"),"NA",(((SUMIF(AD:AD,AD7255,H:H)/VLOOKUP(AD7255,[2]Formula!V:X,3,0))*VLOOKUP(AD7255,[2]Formula!V:X,2,0))*H7255)/SUMIF(AD:AD,AD7255,H:H)))</f>
        <v/>
      </c>
      <c r="L7255" s="38" t="str">
        <f t="shared" si="679"/>
        <v/>
      </c>
      <c r="M7255" s="38" t="str">
        <f t="shared" si="680"/>
        <v/>
      </c>
      <c r="N7255" s="38" t="str">
        <f t="shared" si="682"/>
        <v/>
      </c>
      <c r="O7255" s="38" t="str">
        <f t="shared" si="678"/>
        <v/>
      </c>
      <c r="P7255" s="39" t="str">
        <f t="shared" si="683"/>
        <v/>
      </c>
      <c r="AC7255" s="42" t="str">
        <f>IF(B7255="","",VLOOKUP(B7255,[2]Formula!B:C,2,0))</f>
        <v/>
      </c>
      <c r="AD7255" s="43" t="str">
        <f t="shared" si="681"/>
        <v/>
      </c>
    </row>
    <row r="7256" spans="1:30" x14ac:dyDescent="0.25">
      <c r="A7256" s="64"/>
      <c r="B7256" s="64"/>
      <c r="C7256" s="66"/>
      <c r="D7256" s="67"/>
      <c r="E7256" s="64"/>
      <c r="F7256" s="64"/>
      <c r="G7256" s="37" t="str">
        <f>IF(E7256="","",IF(OR(E7256="Project Management",E7256="Project Support",E7256="Sprint Management",E7256="Sprint Support"),"NA",ROUND((((VLOOKUP(AD7256,[2]Formula!V:X,3,0)))-SUMIF(AD:AD,AD7256,H:H)),2)))</f>
        <v/>
      </c>
      <c r="H7256" s="71"/>
      <c r="I7256" s="72"/>
      <c r="J7256" s="72"/>
      <c r="K7256" s="38" t="str">
        <f>IF(E7256="","",IF(OR(E7256="Project Management",E7256="Project Support",E7256="Sprint Management",E7256="Sprint Support"),"NA",(((SUMIF(AD:AD,AD7256,H:H)/VLOOKUP(AD7256,[2]Formula!V:X,3,0))*VLOOKUP(AD7256,[2]Formula!V:X,2,0))*H7256)/SUMIF(AD:AD,AD7256,H:H)))</f>
        <v/>
      </c>
      <c r="L7256" s="38" t="str">
        <f t="shared" si="679"/>
        <v/>
      </c>
      <c r="M7256" s="38" t="str">
        <f t="shared" si="680"/>
        <v/>
      </c>
      <c r="N7256" s="38" t="str">
        <f t="shared" si="682"/>
        <v/>
      </c>
      <c r="O7256" s="38" t="str">
        <f t="shared" si="678"/>
        <v/>
      </c>
      <c r="P7256" s="39" t="str">
        <f t="shared" si="683"/>
        <v/>
      </c>
      <c r="AC7256" s="42" t="str">
        <f>IF(B7256="","",VLOOKUP(B7256,[2]Formula!B:C,2,0))</f>
        <v/>
      </c>
      <c r="AD7256" s="43" t="str">
        <f t="shared" si="681"/>
        <v/>
      </c>
    </row>
    <row r="7257" spans="1:30" x14ac:dyDescent="0.25">
      <c r="A7257" s="64"/>
      <c r="B7257" s="64"/>
      <c r="C7257" s="66"/>
      <c r="D7257" s="67"/>
      <c r="E7257" s="64"/>
      <c r="F7257" s="64"/>
      <c r="G7257" s="37" t="str">
        <f>IF(E7257="","",IF(OR(E7257="Project Management",E7257="Project Support",E7257="Sprint Management",E7257="Sprint Support"),"NA",ROUND((((VLOOKUP(AD7257,[2]Formula!V:X,3,0)))-SUMIF(AD:AD,AD7257,H:H)),2)))</f>
        <v/>
      </c>
      <c r="H7257" s="71"/>
      <c r="I7257" s="72"/>
      <c r="J7257" s="72"/>
      <c r="K7257" s="38" t="str">
        <f>IF(E7257="","",IF(OR(E7257="Project Management",E7257="Project Support",E7257="Sprint Management",E7257="Sprint Support"),"NA",(((SUMIF(AD:AD,AD7257,H:H)/VLOOKUP(AD7257,[2]Formula!V:X,3,0))*VLOOKUP(AD7257,[2]Formula!V:X,2,0))*H7257)/SUMIF(AD:AD,AD7257,H:H)))</f>
        <v/>
      </c>
      <c r="L7257" s="38" t="str">
        <f t="shared" si="679"/>
        <v/>
      </c>
      <c r="M7257" s="38" t="str">
        <f t="shared" si="680"/>
        <v/>
      </c>
      <c r="N7257" s="38" t="str">
        <f t="shared" si="682"/>
        <v/>
      </c>
      <c r="O7257" s="38" t="str">
        <f t="shared" si="678"/>
        <v/>
      </c>
      <c r="P7257" s="39" t="str">
        <f t="shared" si="683"/>
        <v/>
      </c>
      <c r="AC7257" s="42" t="str">
        <f>IF(B7257="","",VLOOKUP(B7257,[2]Formula!B:C,2,0))</f>
        <v/>
      </c>
      <c r="AD7257" s="43" t="str">
        <f t="shared" si="681"/>
        <v/>
      </c>
    </row>
    <row r="7258" spans="1:30" x14ac:dyDescent="0.25">
      <c r="A7258" s="64"/>
      <c r="B7258" s="64"/>
      <c r="C7258" s="66"/>
      <c r="D7258" s="67"/>
      <c r="E7258" s="64"/>
      <c r="F7258" s="64"/>
      <c r="G7258" s="37" t="str">
        <f>IF(E7258="","",IF(OR(E7258="Project Management",E7258="Project Support",E7258="Sprint Management",E7258="Sprint Support"),"NA",ROUND((((VLOOKUP(AD7258,[2]Formula!V:X,3,0)))-SUMIF(AD:AD,AD7258,H:H)),2)))</f>
        <v/>
      </c>
      <c r="H7258" s="71"/>
      <c r="I7258" s="72"/>
      <c r="J7258" s="72"/>
      <c r="K7258" s="38" t="str">
        <f>IF(E7258="","",IF(OR(E7258="Project Management",E7258="Project Support",E7258="Sprint Management",E7258="Sprint Support"),"NA",(((SUMIF(AD:AD,AD7258,H:H)/VLOOKUP(AD7258,[2]Formula!V:X,3,0))*VLOOKUP(AD7258,[2]Formula!V:X,2,0))*H7258)/SUMIF(AD:AD,AD7258,H:H)))</f>
        <v/>
      </c>
      <c r="L7258" s="38" t="str">
        <f t="shared" si="679"/>
        <v/>
      </c>
      <c r="M7258" s="38" t="str">
        <f t="shared" si="680"/>
        <v/>
      </c>
      <c r="N7258" s="38" t="str">
        <f t="shared" si="682"/>
        <v/>
      </c>
      <c r="O7258" s="38" t="str">
        <f t="shared" si="678"/>
        <v/>
      </c>
      <c r="P7258" s="39" t="str">
        <f t="shared" si="683"/>
        <v/>
      </c>
      <c r="AC7258" s="42" t="str">
        <f>IF(B7258="","",VLOOKUP(B7258,[2]Formula!B:C,2,0))</f>
        <v/>
      </c>
      <c r="AD7258" s="43" t="str">
        <f t="shared" si="681"/>
        <v/>
      </c>
    </row>
    <row r="7259" spans="1:30" x14ac:dyDescent="0.25">
      <c r="A7259" s="64"/>
      <c r="B7259" s="64"/>
      <c r="C7259" s="66"/>
      <c r="D7259" s="67"/>
      <c r="E7259" s="64"/>
      <c r="F7259" s="64"/>
      <c r="G7259" s="37" t="str">
        <f>IF(E7259="","",IF(OR(E7259="Project Management",E7259="Project Support",E7259="Sprint Management",E7259="Sprint Support"),"NA",ROUND((((VLOOKUP(AD7259,[2]Formula!V:X,3,0)))-SUMIF(AD:AD,AD7259,H:H)),2)))</f>
        <v/>
      </c>
      <c r="H7259" s="71"/>
      <c r="I7259" s="72"/>
      <c r="J7259" s="72"/>
      <c r="K7259" s="38" t="str">
        <f>IF(E7259="","",IF(OR(E7259="Project Management",E7259="Project Support",E7259="Sprint Management",E7259="Sprint Support"),"NA",(((SUMIF(AD:AD,AD7259,H:H)/VLOOKUP(AD7259,[2]Formula!V:X,3,0))*VLOOKUP(AD7259,[2]Formula!V:X,2,0))*H7259)/SUMIF(AD:AD,AD7259,H:H)))</f>
        <v/>
      </c>
      <c r="L7259" s="38" t="str">
        <f t="shared" si="679"/>
        <v/>
      </c>
      <c r="M7259" s="38" t="str">
        <f t="shared" si="680"/>
        <v/>
      </c>
      <c r="N7259" s="38" t="str">
        <f t="shared" si="682"/>
        <v/>
      </c>
      <c r="O7259" s="38" t="str">
        <f t="shared" si="678"/>
        <v/>
      </c>
      <c r="P7259" s="39" t="str">
        <f t="shared" si="683"/>
        <v/>
      </c>
      <c r="AC7259" s="42" t="str">
        <f>IF(B7259="","",VLOOKUP(B7259,[2]Formula!B:C,2,0))</f>
        <v/>
      </c>
      <c r="AD7259" s="43" t="str">
        <f t="shared" si="681"/>
        <v/>
      </c>
    </row>
    <row r="7260" spans="1:30" x14ac:dyDescent="0.25">
      <c r="A7260" s="64"/>
      <c r="B7260" s="64"/>
      <c r="C7260" s="66"/>
      <c r="D7260" s="67"/>
      <c r="E7260" s="64"/>
      <c r="F7260" s="64"/>
      <c r="G7260" s="37" t="str">
        <f>IF(E7260="","",IF(OR(E7260="Project Management",E7260="Project Support",E7260="Sprint Management",E7260="Sprint Support"),"NA",ROUND((((VLOOKUP(AD7260,[2]Formula!V:X,3,0)))-SUMIF(AD:AD,AD7260,H:H)),2)))</f>
        <v/>
      </c>
      <c r="H7260" s="71"/>
      <c r="I7260" s="72"/>
      <c r="J7260" s="72"/>
      <c r="K7260" s="38" t="str">
        <f>IF(E7260="","",IF(OR(E7260="Project Management",E7260="Project Support",E7260="Sprint Management",E7260="Sprint Support"),"NA",(((SUMIF(AD:AD,AD7260,H:H)/VLOOKUP(AD7260,[2]Formula!V:X,3,0))*VLOOKUP(AD7260,[2]Formula!V:X,2,0))*H7260)/SUMIF(AD:AD,AD7260,H:H)))</f>
        <v/>
      </c>
      <c r="L7260" s="38" t="str">
        <f t="shared" si="679"/>
        <v/>
      </c>
      <c r="M7260" s="38" t="str">
        <f t="shared" si="680"/>
        <v/>
      </c>
      <c r="N7260" s="38" t="str">
        <f t="shared" si="682"/>
        <v/>
      </c>
      <c r="O7260" s="38" t="str">
        <f t="shared" si="678"/>
        <v/>
      </c>
      <c r="P7260" s="39" t="str">
        <f t="shared" si="683"/>
        <v/>
      </c>
      <c r="AC7260" s="42" t="str">
        <f>IF(B7260="","",VLOOKUP(B7260,[2]Formula!B:C,2,0))</f>
        <v/>
      </c>
      <c r="AD7260" s="43" t="str">
        <f t="shared" si="681"/>
        <v/>
      </c>
    </row>
    <row r="7261" spans="1:30" x14ac:dyDescent="0.25">
      <c r="A7261" s="64"/>
      <c r="B7261" s="64"/>
      <c r="C7261" s="66"/>
      <c r="D7261" s="67"/>
      <c r="E7261" s="64"/>
      <c r="F7261" s="64"/>
      <c r="G7261" s="37" t="str">
        <f>IF(E7261="","",IF(OR(E7261="Project Management",E7261="Project Support",E7261="Sprint Management",E7261="Sprint Support"),"NA",ROUND((((VLOOKUP(AD7261,[2]Formula!V:X,3,0)))-SUMIF(AD:AD,AD7261,H:H)),2)))</f>
        <v/>
      </c>
      <c r="H7261" s="71"/>
      <c r="I7261" s="72"/>
      <c r="J7261" s="72"/>
      <c r="K7261" s="38" t="str">
        <f>IF(E7261="","",IF(OR(E7261="Project Management",E7261="Project Support",E7261="Sprint Management",E7261="Sprint Support"),"NA",(((SUMIF(AD:AD,AD7261,H:H)/VLOOKUP(AD7261,[2]Formula!V:X,3,0))*VLOOKUP(AD7261,[2]Formula!V:X,2,0))*H7261)/SUMIF(AD:AD,AD7261,H:H)))</f>
        <v/>
      </c>
      <c r="L7261" s="38" t="str">
        <f t="shared" si="679"/>
        <v/>
      </c>
      <c r="M7261" s="38" t="str">
        <f t="shared" si="680"/>
        <v/>
      </c>
      <c r="N7261" s="38" t="str">
        <f t="shared" si="682"/>
        <v/>
      </c>
      <c r="O7261" s="38" t="str">
        <f t="shared" si="678"/>
        <v/>
      </c>
      <c r="P7261" s="39" t="str">
        <f t="shared" si="683"/>
        <v/>
      </c>
      <c r="AC7261" s="42" t="str">
        <f>IF(B7261="","",VLOOKUP(B7261,[2]Formula!B:C,2,0))</f>
        <v/>
      </c>
      <c r="AD7261" s="43" t="str">
        <f t="shared" si="681"/>
        <v/>
      </c>
    </row>
    <row r="7262" spans="1:30" x14ac:dyDescent="0.25">
      <c r="A7262" s="64"/>
      <c r="B7262" s="64"/>
      <c r="C7262" s="66"/>
      <c r="D7262" s="67"/>
      <c r="E7262" s="64"/>
      <c r="F7262" s="64"/>
      <c r="G7262" s="37" t="str">
        <f>IF(E7262="","",IF(OR(E7262="Project Management",E7262="Project Support",E7262="Sprint Management",E7262="Sprint Support"),"NA",ROUND((((VLOOKUP(AD7262,[2]Formula!V:X,3,0)))-SUMIF(AD:AD,AD7262,H:H)),2)))</f>
        <v/>
      </c>
      <c r="H7262" s="71"/>
      <c r="I7262" s="72"/>
      <c r="J7262" s="72"/>
      <c r="K7262" s="38" t="str">
        <f>IF(E7262="","",IF(OR(E7262="Project Management",E7262="Project Support",E7262="Sprint Management",E7262="Sprint Support"),"NA",(((SUMIF(AD:AD,AD7262,H:H)/VLOOKUP(AD7262,[2]Formula!V:X,3,0))*VLOOKUP(AD7262,[2]Formula!V:X,2,0))*H7262)/SUMIF(AD:AD,AD7262,H:H)))</f>
        <v/>
      </c>
      <c r="L7262" s="38" t="str">
        <f t="shared" si="679"/>
        <v/>
      </c>
      <c r="M7262" s="38" t="str">
        <f t="shared" si="680"/>
        <v/>
      </c>
      <c r="N7262" s="38" t="str">
        <f t="shared" si="682"/>
        <v/>
      </c>
      <c r="O7262" s="38" t="str">
        <f t="shared" si="678"/>
        <v/>
      </c>
      <c r="P7262" s="39" t="str">
        <f t="shared" si="683"/>
        <v/>
      </c>
      <c r="AC7262" s="42" t="str">
        <f>IF(B7262="","",VLOOKUP(B7262,[2]Formula!B:C,2,0))</f>
        <v/>
      </c>
      <c r="AD7262" s="43" t="str">
        <f t="shared" si="681"/>
        <v/>
      </c>
    </row>
    <row r="7263" spans="1:30" x14ac:dyDescent="0.25">
      <c r="A7263" s="64"/>
      <c r="B7263" s="64"/>
      <c r="C7263" s="66"/>
      <c r="D7263" s="67"/>
      <c r="E7263" s="64"/>
      <c r="F7263" s="64"/>
      <c r="G7263" s="37" t="str">
        <f>IF(E7263="","",IF(OR(E7263="Project Management",E7263="Project Support",E7263="Sprint Management",E7263="Sprint Support"),"NA",ROUND((((VLOOKUP(AD7263,[2]Formula!V:X,3,0)))-SUMIF(AD:AD,AD7263,H:H)),2)))</f>
        <v/>
      </c>
      <c r="H7263" s="71"/>
      <c r="I7263" s="72"/>
      <c r="J7263" s="72"/>
      <c r="K7263" s="38" t="str">
        <f>IF(E7263="","",IF(OR(E7263="Project Management",E7263="Project Support",E7263="Sprint Management",E7263="Sprint Support"),"NA",(((SUMIF(AD:AD,AD7263,H:H)/VLOOKUP(AD7263,[2]Formula!V:X,3,0))*VLOOKUP(AD7263,[2]Formula!V:X,2,0))*H7263)/SUMIF(AD:AD,AD7263,H:H)))</f>
        <v/>
      </c>
      <c r="L7263" s="38" t="str">
        <f t="shared" si="679"/>
        <v/>
      </c>
      <c r="M7263" s="38" t="str">
        <f t="shared" si="680"/>
        <v/>
      </c>
      <c r="N7263" s="38" t="str">
        <f t="shared" si="682"/>
        <v/>
      </c>
      <c r="O7263" s="38" t="str">
        <f t="shared" si="678"/>
        <v/>
      </c>
      <c r="P7263" s="39" t="str">
        <f t="shared" si="683"/>
        <v/>
      </c>
      <c r="AC7263" s="42" t="str">
        <f>IF(B7263="","",VLOOKUP(B7263,[2]Formula!B:C,2,0))</f>
        <v/>
      </c>
      <c r="AD7263" s="43" t="str">
        <f t="shared" si="681"/>
        <v/>
      </c>
    </row>
    <row r="7264" spans="1:30" x14ac:dyDescent="0.25">
      <c r="A7264" s="64"/>
      <c r="B7264" s="64"/>
      <c r="C7264" s="66"/>
      <c r="D7264" s="67"/>
      <c r="E7264" s="64"/>
      <c r="F7264" s="64"/>
      <c r="G7264" s="37" t="str">
        <f>IF(E7264="","",IF(OR(E7264="Project Management",E7264="Project Support",E7264="Sprint Management",E7264="Sprint Support"),"NA",ROUND((((VLOOKUP(AD7264,[2]Formula!V:X,3,0)))-SUMIF(AD:AD,AD7264,H:H)),2)))</f>
        <v/>
      </c>
      <c r="H7264" s="71"/>
      <c r="I7264" s="72"/>
      <c r="J7264" s="72"/>
      <c r="K7264" s="38" t="str">
        <f>IF(E7264="","",IF(OR(E7264="Project Management",E7264="Project Support",E7264="Sprint Management",E7264="Sprint Support"),"NA",(((SUMIF(AD:AD,AD7264,H:H)/VLOOKUP(AD7264,[2]Formula!V:X,3,0))*VLOOKUP(AD7264,[2]Formula!V:X,2,0))*H7264)/SUMIF(AD:AD,AD7264,H:H)))</f>
        <v/>
      </c>
      <c r="L7264" s="38" t="str">
        <f t="shared" si="679"/>
        <v/>
      </c>
      <c r="M7264" s="38" t="str">
        <f t="shared" si="680"/>
        <v/>
      </c>
      <c r="N7264" s="38" t="str">
        <f t="shared" si="682"/>
        <v/>
      </c>
      <c r="O7264" s="38" t="str">
        <f t="shared" si="678"/>
        <v/>
      </c>
      <c r="P7264" s="39" t="str">
        <f t="shared" si="683"/>
        <v/>
      </c>
      <c r="AC7264" s="42" t="str">
        <f>IF(B7264="","",VLOOKUP(B7264,[2]Formula!B:C,2,0))</f>
        <v/>
      </c>
      <c r="AD7264" s="43" t="str">
        <f t="shared" si="681"/>
        <v/>
      </c>
    </row>
    <row r="7265" spans="1:30" x14ac:dyDescent="0.25">
      <c r="A7265" s="64"/>
      <c r="B7265" s="64"/>
      <c r="C7265" s="66"/>
      <c r="D7265" s="67"/>
      <c r="E7265" s="64"/>
      <c r="F7265" s="64"/>
      <c r="G7265" s="37" t="str">
        <f>IF(E7265="","",IF(OR(E7265="Project Management",E7265="Project Support",E7265="Sprint Management",E7265="Sprint Support"),"NA",ROUND((((VLOOKUP(AD7265,[2]Formula!V:X,3,0)))-SUMIF(AD:AD,AD7265,H:H)),2)))</f>
        <v/>
      </c>
      <c r="H7265" s="71"/>
      <c r="I7265" s="72"/>
      <c r="J7265" s="72"/>
      <c r="K7265" s="38" t="str">
        <f>IF(E7265="","",IF(OR(E7265="Project Management",E7265="Project Support",E7265="Sprint Management",E7265="Sprint Support"),"NA",(((SUMIF(AD:AD,AD7265,H:H)/VLOOKUP(AD7265,[2]Formula!V:X,3,0))*VLOOKUP(AD7265,[2]Formula!V:X,2,0))*H7265)/SUMIF(AD:AD,AD7265,H:H)))</f>
        <v/>
      </c>
      <c r="L7265" s="38" t="str">
        <f t="shared" si="679"/>
        <v/>
      </c>
      <c r="M7265" s="38" t="str">
        <f t="shared" si="680"/>
        <v/>
      </c>
      <c r="N7265" s="38" t="str">
        <f t="shared" si="682"/>
        <v/>
      </c>
      <c r="O7265" s="38" t="str">
        <f t="shared" si="678"/>
        <v/>
      </c>
      <c r="P7265" s="39" t="str">
        <f t="shared" si="683"/>
        <v/>
      </c>
      <c r="AC7265" s="42" t="str">
        <f>IF(B7265="","",VLOOKUP(B7265,[2]Formula!B:C,2,0))</f>
        <v/>
      </c>
      <c r="AD7265" s="43" t="str">
        <f t="shared" si="681"/>
        <v/>
      </c>
    </row>
    <row r="7266" spans="1:30" x14ac:dyDescent="0.25">
      <c r="A7266" s="64"/>
      <c r="B7266" s="64"/>
      <c r="C7266" s="66"/>
      <c r="D7266" s="67"/>
      <c r="E7266" s="64"/>
      <c r="F7266" s="64"/>
      <c r="G7266" s="37" t="str">
        <f>IF(E7266="","",IF(OR(E7266="Project Management",E7266="Project Support",E7266="Sprint Management",E7266="Sprint Support"),"NA",ROUND((((VLOOKUP(AD7266,[2]Formula!V:X,3,0)))-SUMIF(AD:AD,AD7266,H:H)),2)))</f>
        <v/>
      </c>
      <c r="H7266" s="71"/>
      <c r="I7266" s="72"/>
      <c r="J7266" s="72"/>
      <c r="K7266" s="38" t="str">
        <f>IF(E7266="","",IF(OR(E7266="Project Management",E7266="Project Support",E7266="Sprint Management",E7266="Sprint Support"),"NA",(((SUMIF(AD:AD,AD7266,H:H)/VLOOKUP(AD7266,[2]Formula!V:X,3,0))*VLOOKUP(AD7266,[2]Formula!V:X,2,0))*H7266)/SUMIF(AD:AD,AD7266,H:H)))</f>
        <v/>
      </c>
      <c r="L7266" s="38" t="str">
        <f t="shared" si="679"/>
        <v/>
      </c>
      <c r="M7266" s="38" t="str">
        <f t="shared" si="680"/>
        <v/>
      </c>
      <c r="N7266" s="38" t="str">
        <f t="shared" si="682"/>
        <v/>
      </c>
      <c r="O7266" s="38" t="str">
        <f t="shared" si="678"/>
        <v/>
      </c>
      <c r="P7266" s="39" t="str">
        <f t="shared" si="683"/>
        <v/>
      </c>
      <c r="AC7266" s="42" t="str">
        <f>IF(B7266="","",VLOOKUP(B7266,[2]Formula!B:C,2,0))</f>
        <v/>
      </c>
      <c r="AD7266" s="43" t="str">
        <f t="shared" si="681"/>
        <v/>
      </c>
    </row>
    <row r="7267" spans="1:30" x14ac:dyDescent="0.25">
      <c r="A7267" s="64"/>
      <c r="B7267" s="64"/>
      <c r="C7267" s="66"/>
      <c r="D7267" s="67"/>
      <c r="E7267" s="64"/>
      <c r="F7267" s="64"/>
      <c r="G7267" s="37" t="str">
        <f>IF(E7267="","",IF(OR(E7267="Project Management",E7267="Project Support",E7267="Sprint Management",E7267="Sprint Support"),"NA",ROUND((((VLOOKUP(AD7267,[2]Formula!V:X,3,0)))-SUMIF(AD:AD,AD7267,H:H)),2)))</f>
        <v/>
      </c>
      <c r="H7267" s="71"/>
      <c r="I7267" s="72"/>
      <c r="J7267" s="72"/>
      <c r="K7267" s="38" t="str">
        <f>IF(E7267="","",IF(OR(E7267="Project Management",E7267="Project Support",E7267="Sprint Management",E7267="Sprint Support"),"NA",(((SUMIF(AD:AD,AD7267,H:H)/VLOOKUP(AD7267,[2]Formula!V:X,3,0))*VLOOKUP(AD7267,[2]Formula!V:X,2,0))*H7267)/SUMIF(AD:AD,AD7267,H:H)))</f>
        <v/>
      </c>
      <c r="L7267" s="38" t="str">
        <f t="shared" si="679"/>
        <v/>
      </c>
      <c r="M7267" s="38" t="str">
        <f t="shared" si="680"/>
        <v/>
      </c>
      <c r="N7267" s="38" t="str">
        <f t="shared" si="682"/>
        <v/>
      </c>
      <c r="O7267" s="38" t="str">
        <f t="shared" si="678"/>
        <v/>
      </c>
      <c r="P7267" s="39" t="str">
        <f t="shared" si="683"/>
        <v/>
      </c>
      <c r="AC7267" s="42" t="str">
        <f>IF(B7267="","",VLOOKUP(B7267,[2]Formula!B:C,2,0))</f>
        <v/>
      </c>
      <c r="AD7267" s="43" t="str">
        <f t="shared" si="681"/>
        <v/>
      </c>
    </row>
    <row r="7268" spans="1:30" x14ac:dyDescent="0.25">
      <c r="A7268" s="64"/>
      <c r="B7268" s="64"/>
      <c r="C7268" s="66"/>
      <c r="D7268" s="67"/>
      <c r="E7268" s="64"/>
      <c r="F7268" s="64"/>
      <c r="G7268" s="37" t="str">
        <f>IF(E7268="","",IF(OR(E7268="Project Management",E7268="Project Support",E7268="Sprint Management",E7268="Sprint Support"),"NA",ROUND((((VLOOKUP(AD7268,[2]Formula!V:X,3,0)))-SUMIF(AD:AD,AD7268,H:H)),2)))</f>
        <v/>
      </c>
      <c r="H7268" s="71"/>
      <c r="I7268" s="72"/>
      <c r="J7268" s="72"/>
      <c r="K7268" s="38" t="str">
        <f>IF(E7268="","",IF(OR(E7268="Project Management",E7268="Project Support",E7268="Sprint Management",E7268="Sprint Support"),"NA",(((SUMIF(AD:AD,AD7268,H:H)/VLOOKUP(AD7268,[2]Formula!V:X,3,0))*VLOOKUP(AD7268,[2]Formula!V:X,2,0))*H7268)/SUMIF(AD:AD,AD7268,H:H)))</f>
        <v/>
      </c>
      <c r="L7268" s="38" t="str">
        <f t="shared" si="679"/>
        <v/>
      </c>
      <c r="M7268" s="38" t="str">
        <f t="shared" si="680"/>
        <v/>
      </c>
      <c r="N7268" s="38" t="str">
        <f t="shared" si="682"/>
        <v/>
      </c>
      <c r="O7268" s="38" t="str">
        <f t="shared" si="678"/>
        <v/>
      </c>
      <c r="P7268" s="39" t="str">
        <f t="shared" si="683"/>
        <v/>
      </c>
      <c r="AC7268" s="42" t="str">
        <f>IF(B7268="","",VLOOKUP(B7268,[2]Formula!B:C,2,0))</f>
        <v/>
      </c>
      <c r="AD7268" s="43" t="str">
        <f t="shared" si="681"/>
        <v/>
      </c>
    </row>
    <row r="7269" spans="1:30" x14ac:dyDescent="0.25">
      <c r="A7269" s="64"/>
      <c r="B7269" s="64"/>
      <c r="C7269" s="66"/>
      <c r="D7269" s="67"/>
      <c r="E7269" s="64"/>
      <c r="F7269" s="64"/>
      <c r="G7269" s="37" t="str">
        <f>IF(E7269="","",IF(OR(E7269="Project Management",E7269="Project Support",E7269="Sprint Management",E7269="Sprint Support"),"NA",ROUND((((VLOOKUP(AD7269,[2]Formula!V:X,3,0)))-SUMIF(AD:AD,AD7269,H:H)),2)))</f>
        <v/>
      </c>
      <c r="H7269" s="71"/>
      <c r="I7269" s="72"/>
      <c r="J7269" s="72"/>
      <c r="K7269" s="38" t="str">
        <f>IF(E7269="","",IF(OR(E7269="Project Management",E7269="Project Support",E7269="Sprint Management",E7269="Sprint Support"),"NA",(((SUMIF(AD:AD,AD7269,H:H)/VLOOKUP(AD7269,[2]Formula!V:X,3,0))*VLOOKUP(AD7269,[2]Formula!V:X,2,0))*H7269)/SUMIF(AD:AD,AD7269,H:H)))</f>
        <v/>
      </c>
      <c r="L7269" s="38" t="str">
        <f t="shared" si="679"/>
        <v/>
      </c>
      <c r="M7269" s="38" t="str">
        <f t="shared" si="680"/>
        <v/>
      </c>
      <c r="N7269" s="38" t="str">
        <f t="shared" si="682"/>
        <v/>
      </c>
      <c r="O7269" s="38" t="str">
        <f t="shared" si="678"/>
        <v/>
      </c>
      <c r="P7269" s="39" t="str">
        <f t="shared" si="683"/>
        <v/>
      </c>
      <c r="AC7269" s="42" t="str">
        <f>IF(B7269="","",VLOOKUP(B7269,[2]Formula!B:C,2,0))</f>
        <v/>
      </c>
      <c r="AD7269" s="43" t="str">
        <f t="shared" si="681"/>
        <v/>
      </c>
    </row>
    <row r="7270" spans="1:30" x14ac:dyDescent="0.25">
      <c r="A7270" s="64"/>
      <c r="B7270" s="64"/>
      <c r="C7270" s="66"/>
      <c r="D7270" s="67"/>
      <c r="E7270" s="64"/>
      <c r="F7270" s="64"/>
      <c r="G7270" s="37" t="str">
        <f>IF(E7270="","",IF(OR(E7270="Project Management",E7270="Project Support",E7270="Sprint Management",E7270="Sprint Support"),"NA",ROUND((((VLOOKUP(AD7270,[2]Formula!V:X,3,0)))-SUMIF(AD:AD,AD7270,H:H)),2)))</f>
        <v/>
      </c>
      <c r="H7270" s="71"/>
      <c r="I7270" s="72"/>
      <c r="J7270" s="72"/>
      <c r="K7270" s="38" t="str">
        <f>IF(E7270="","",IF(OR(E7270="Project Management",E7270="Project Support",E7270="Sprint Management",E7270="Sprint Support"),"NA",(((SUMIF(AD:AD,AD7270,H:H)/VLOOKUP(AD7270,[2]Formula!V:X,3,0))*VLOOKUP(AD7270,[2]Formula!V:X,2,0))*H7270)/SUMIF(AD:AD,AD7270,H:H)))</f>
        <v/>
      </c>
      <c r="L7270" s="38" t="str">
        <f t="shared" si="679"/>
        <v/>
      </c>
      <c r="M7270" s="38" t="str">
        <f t="shared" si="680"/>
        <v/>
      </c>
      <c r="N7270" s="38" t="str">
        <f t="shared" si="682"/>
        <v/>
      </c>
      <c r="O7270" s="38" t="str">
        <f t="shared" si="678"/>
        <v/>
      </c>
      <c r="P7270" s="39" t="str">
        <f t="shared" si="683"/>
        <v/>
      </c>
      <c r="AC7270" s="42" t="str">
        <f>IF(B7270="","",VLOOKUP(B7270,[2]Formula!B:C,2,0))</f>
        <v/>
      </c>
      <c r="AD7270" s="43" t="str">
        <f t="shared" si="681"/>
        <v/>
      </c>
    </row>
    <row r="7271" spans="1:30" x14ac:dyDescent="0.25">
      <c r="A7271" s="64"/>
      <c r="B7271" s="64"/>
      <c r="C7271" s="66"/>
      <c r="D7271" s="67"/>
      <c r="E7271" s="64"/>
      <c r="F7271" s="64"/>
      <c r="G7271" s="37" t="str">
        <f>IF(E7271="","",IF(OR(E7271="Project Management",E7271="Project Support",E7271="Sprint Management",E7271="Sprint Support"),"NA",ROUND((((VLOOKUP(AD7271,[2]Formula!V:X,3,0)))-SUMIF(AD:AD,AD7271,H:H)),2)))</f>
        <v/>
      </c>
      <c r="H7271" s="71"/>
      <c r="I7271" s="72"/>
      <c r="J7271" s="72"/>
      <c r="K7271" s="38" t="str">
        <f>IF(E7271="","",IF(OR(E7271="Project Management",E7271="Project Support",E7271="Sprint Management",E7271="Sprint Support"),"NA",(((SUMIF(AD:AD,AD7271,H:H)/VLOOKUP(AD7271,[2]Formula!V:X,3,0))*VLOOKUP(AD7271,[2]Formula!V:X,2,0))*H7271)/SUMIF(AD:AD,AD7271,H:H)))</f>
        <v/>
      </c>
      <c r="L7271" s="38" t="str">
        <f t="shared" si="679"/>
        <v/>
      </c>
      <c r="M7271" s="38" t="str">
        <f t="shared" si="680"/>
        <v/>
      </c>
      <c r="N7271" s="38" t="str">
        <f t="shared" si="682"/>
        <v/>
      </c>
      <c r="O7271" s="38" t="str">
        <f t="shared" si="678"/>
        <v/>
      </c>
      <c r="P7271" s="39" t="str">
        <f t="shared" si="683"/>
        <v/>
      </c>
      <c r="AC7271" s="42" t="str">
        <f>IF(B7271="","",VLOOKUP(B7271,[2]Formula!B:C,2,0))</f>
        <v/>
      </c>
      <c r="AD7271" s="43" t="str">
        <f t="shared" si="681"/>
        <v/>
      </c>
    </row>
    <row r="7272" spans="1:30" x14ac:dyDescent="0.25">
      <c r="A7272" s="64"/>
      <c r="B7272" s="64"/>
      <c r="C7272" s="66"/>
      <c r="D7272" s="67"/>
      <c r="E7272" s="64"/>
      <c r="F7272" s="64"/>
      <c r="G7272" s="37" t="str">
        <f>IF(E7272="","",IF(OR(E7272="Project Management",E7272="Project Support",E7272="Sprint Management",E7272="Sprint Support"),"NA",ROUND((((VLOOKUP(AD7272,[2]Formula!V:X,3,0)))-SUMIF(AD:AD,AD7272,H:H)),2)))</f>
        <v/>
      </c>
      <c r="H7272" s="71"/>
      <c r="I7272" s="72"/>
      <c r="J7272" s="72"/>
      <c r="K7272" s="38" t="str">
        <f>IF(E7272="","",IF(OR(E7272="Project Management",E7272="Project Support",E7272="Sprint Management",E7272="Sprint Support"),"NA",(((SUMIF(AD:AD,AD7272,H:H)/VLOOKUP(AD7272,[2]Formula!V:X,3,0))*VLOOKUP(AD7272,[2]Formula!V:X,2,0))*H7272)/SUMIF(AD:AD,AD7272,H:H)))</f>
        <v/>
      </c>
      <c r="L7272" s="38" t="str">
        <f t="shared" si="679"/>
        <v/>
      </c>
      <c r="M7272" s="38" t="str">
        <f t="shared" si="680"/>
        <v/>
      </c>
      <c r="N7272" s="38" t="str">
        <f t="shared" si="682"/>
        <v/>
      </c>
      <c r="O7272" s="38" t="str">
        <f t="shared" si="678"/>
        <v/>
      </c>
      <c r="P7272" s="39" t="str">
        <f t="shared" si="683"/>
        <v/>
      </c>
      <c r="AC7272" s="42" t="str">
        <f>IF(B7272="","",VLOOKUP(B7272,[2]Formula!B:C,2,0))</f>
        <v/>
      </c>
      <c r="AD7272" s="43" t="str">
        <f t="shared" si="681"/>
        <v/>
      </c>
    </row>
    <row r="7273" spans="1:30" x14ac:dyDescent="0.25">
      <c r="A7273" s="64"/>
      <c r="B7273" s="64"/>
      <c r="C7273" s="66"/>
      <c r="D7273" s="67"/>
      <c r="E7273" s="64"/>
      <c r="F7273" s="64"/>
      <c r="G7273" s="37" t="str">
        <f>IF(E7273="","",IF(OR(E7273="Project Management",E7273="Project Support",E7273="Sprint Management",E7273="Sprint Support"),"NA",ROUND((((VLOOKUP(AD7273,[2]Formula!V:X,3,0)))-SUMIF(AD:AD,AD7273,H:H)),2)))</f>
        <v/>
      </c>
      <c r="H7273" s="71"/>
      <c r="I7273" s="72"/>
      <c r="J7273" s="72"/>
      <c r="K7273" s="38" t="str">
        <f>IF(E7273="","",IF(OR(E7273="Project Management",E7273="Project Support",E7273="Sprint Management",E7273="Sprint Support"),"NA",(((SUMIF(AD:AD,AD7273,H:H)/VLOOKUP(AD7273,[2]Formula!V:X,3,0))*VLOOKUP(AD7273,[2]Formula!V:X,2,0))*H7273)/SUMIF(AD:AD,AD7273,H:H)))</f>
        <v/>
      </c>
      <c r="L7273" s="38" t="str">
        <f t="shared" si="679"/>
        <v/>
      </c>
      <c r="M7273" s="38" t="str">
        <f t="shared" si="680"/>
        <v/>
      </c>
      <c r="N7273" s="38" t="str">
        <f t="shared" si="682"/>
        <v/>
      </c>
      <c r="O7273" s="38" t="str">
        <f t="shared" si="678"/>
        <v/>
      </c>
      <c r="P7273" s="39" t="str">
        <f t="shared" si="683"/>
        <v/>
      </c>
      <c r="AC7273" s="42" t="str">
        <f>IF(B7273="","",VLOOKUP(B7273,[2]Formula!B:C,2,0))</f>
        <v/>
      </c>
      <c r="AD7273" s="43" t="str">
        <f t="shared" si="681"/>
        <v/>
      </c>
    </row>
    <row r="7274" spans="1:30" x14ac:dyDescent="0.25">
      <c r="A7274" s="64"/>
      <c r="B7274" s="64"/>
      <c r="C7274" s="66"/>
      <c r="D7274" s="67"/>
      <c r="E7274" s="64"/>
      <c r="F7274" s="64"/>
      <c r="G7274" s="37" t="str">
        <f>IF(E7274="","",IF(OR(E7274="Project Management",E7274="Project Support",E7274="Sprint Management",E7274="Sprint Support"),"NA",ROUND((((VLOOKUP(AD7274,[2]Formula!V:X,3,0)))-SUMIF(AD:AD,AD7274,H:H)),2)))</f>
        <v/>
      </c>
      <c r="H7274" s="71"/>
      <c r="I7274" s="72"/>
      <c r="J7274" s="72"/>
      <c r="K7274" s="38" t="str">
        <f>IF(E7274="","",IF(OR(E7274="Project Management",E7274="Project Support",E7274="Sprint Management",E7274="Sprint Support"),"NA",(((SUMIF(AD:AD,AD7274,H:H)/VLOOKUP(AD7274,[2]Formula!V:X,3,0))*VLOOKUP(AD7274,[2]Formula!V:X,2,0))*H7274)/SUMIF(AD:AD,AD7274,H:H)))</f>
        <v/>
      </c>
      <c r="L7274" s="38" t="str">
        <f t="shared" si="679"/>
        <v/>
      </c>
      <c r="M7274" s="38" t="str">
        <f t="shared" si="680"/>
        <v/>
      </c>
      <c r="N7274" s="38" t="str">
        <f t="shared" si="682"/>
        <v/>
      </c>
      <c r="O7274" s="38" t="str">
        <f t="shared" si="678"/>
        <v/>
      </c>
      <c r="P7274" s="39" t="str">
        <f t="shared" si="683"/>
        <v/>
      </c>
      <c r="AC7274" s="42" t="str">
        <f>IF(B7274="","",VLOOKUP(B7274,[2]Formula!B:C,2,0))</f>
        <v/>
      </c>
      <c r="AD7274" s="43" t="str">
        <f t="shared" si="681"/>
        <v/>
      </c>
    </row>
    <row r="7275" spans="1:30" x14ac:dyDescent="0.25">
      <c r="A7275" s="64"/>
      <c r="B7275" s="64"/>
      <c r="C7275" s="66"/>
      <c r="D7275" s="67"/>
      <c r="E7275" s="64"/>
      <c r="F7275" s="64"/>
      <c r="G7275" s="37" t="str">
        <f>IF(E7275="","",IF(OR(E7275="Project Management",E7275="Project Support",E7275="Sprint Management",E7275="Sprint Support"),"NA",ROUND((((VLOOKUP(AD7275,[2]Formula!V:X,3,0)))-SUMIF(AD:AD,AD7275,H:H)),2)))</f>
        <v/>
      </c>
      <c r="H7275" s="71"/>
      <c r="I7275" s="72"/>
      <c r="J7275" s="72"/>
      <c r="K7275" s="38" t="str">
        <f>IF(E7275="","",IF(OR(E7275="Project Management",E7275="Project Support",E7275="Sprint Management",E7275="Sprint Support"),"NA",(((SUMIF(AD:AD,AD7275,H:H)/VLOOKUP(AD7275,[2]Formula!V:X,3,0))*VLOOKUP(AD7275,[2]Formula!V:X,2,0))*H7275)/SUMIF(AD:AD,AD7275,H:H)))</f>
        <v/>
      </c>
      <c r="L7275" s="38" t="str">
        <f t="shared" si="679"/>
        <v/>
      </c>
      <c r="M7275" s="38" t="str">
        <f t="shared" si="680"/>
        <v/>
      </c>
      <c r="N7275" s="38" t="str">
        <f t="shared" si="682"/>
        <v/>
      </c>
      <c r="O7275" s="38" t="str">
        <f t="shared" si="678"/>
        <v/>
      </c>
      <c r="P7275" s="39" t="str">
        <f t="shared" si="683"/>
        <v/>
      </c>
      <c r="AC7275" s="42" t="str">
        <f>IF(B7275="","",VLOOKUP(B7275,[2]Formula!B:C,2,0))</f>
        <v/>
      </c>
      <c r="AD7275" s="43" t="str">
        <f t="shared" si="681"/>
        <v/>
      </c>
    </row>
    <row r="7276" spans="1:30" x14ac:dyDescent="0.25">
      <c r="A7276" s="64"/>
      <c r="B7276" s="64"/>
      <c r="C7276" s="66"/>
      <c r="D7276" s="67"/>
      <c r="E7276" s="64"/>
      <c r="F7276" s="64"/>
      <c r="G7276" s="37" t="str">
        <f>IF(E7276="","",IF(OR(E7276="Project Management",E7276="Project Support",E7276="Sprint Management",E7276="Sprint Support"),"NA",ROUND((((VLOOKUP(AD7276,[2]Formula!V:X,3,0)))-SUMIF(AD:AD,AD7276,H:H)),2)))</f>
        <v/>
      </c>
      <c r="H7276" s="71"/>
      <c r="I7276" s="72"/>
      <c r="J7276" s="72"/>
      <c r="K7276" s="38" t="str">
        <f>IF(E7276="","",IF(OR(E7276="Project Management",E7276="Project Support",E7276="Sprint Management",E7276="Sprint Support"),"NA",(((SUMIF(AD:AD,AD7276,H:H)/VLOOKUP(AD7276,[2]Formula!V:X,3,0))*VLOOKUP(AD7276,[2]Formula!V:X,2,0))*H7276)/SUMIF(AD:AD,AD7276,H:H)))</f>
        <v/>
      </c>
      <c r="L7276" s="38" t="str">
        <f t="shared" si="679"/>
        <v/>
      </c>
      <c r="M7276" s="38" t="str">
        <f t="shared" si="680"/>
        <v/>
      </c>
      <c r="N7276" s="38" t="str">
        <f t="shared" si="682"/>
        <v/>
      </c>
      <c r="O7276" s="38" t="str">
        <f t="shared" si="678"/>
        <v/>
      </c>
      <c r="P7276" s="39" t="str">
        <f t="shared" si="683"/>
        <v/>
      </c>
      <c r="AC7276" s="42" t="str">
        <f>IF(B7276="","",VLOOKUP(B7276,[2]Formula!B:C,2,0))</f>
        <v/>
      </c>
      <c r="AD7276" s="43" t="str">
        <f t="shared" si="681"/>
        <v/>
      </c>
    </row>
    <row r="7277" spans="1:30" x14ac:dyDescent="0.25">
      <c r="A7277" s="64"/>
      <c r="B7277" s="64"/>
      <c r="C7277" s="66"/>
      <c r="D7277" s="67"/>
      <c r="E7277" s="64"/>
      <c r="F7277" s="64"/>
      <c r="G7277" s="37" t="str">
        <f>IF(E7277="","",IF(OR(E7277="Project Management",E7277="Project Support",E7277="Sprint Management",E7277="Sprint Support"),"NA",ROUND((((VLOOKUP(AD7277,[2]Formula!V:X,3,0)))-SUMIF(AD:AD,AD7277,H:H)),2)))</f>
        <v/>
      </c>
      <c r="H7277" s="71"/>
      <c r="I7277" s="72"/>
      <c r="J7277" s="72"/>
      <c r="K7277" s="38" t="str">
        <f>IF(E7277="","",IF(OR(E7277="Project Management",E7277="Project Support",E7277="Sprint Management",E7277="Sprint Support"),"NA",(((SUMIF(AD:AD,AD7277,H:H)/VLOOKUP(AD7277,[2]Formula!V:X,3,0))*VLOOKUP(AD7277,[2]Formula!V:X,2,0))*H7277)/SUMIF(AD:AD,AD7277,H:H)))</f>
        <v/>
      </c>
      <c r="L7277" s="38" t="str">
        <f t="shared" si="679"/>
        <v/>
      </c>
      <c r="M7277" s="38" t="str">
        <f t="shared" si="680"/>
        <v/>
      </c>
      <c r="N7277" s="38" t="str">
        <f t="shared" si="682"/>
        <v/>
      </c>
      <c r="O7277" s="38" t="str">
        <f t="shared" si="678"/>
        <v/>
      </c>
      <c r="P7277" s="39" t="str">
        <f t="shared" si="683"/>
        <v/>
      </c>
      <c r="AC7277" s="42" t="str">
        <f>IF(B7277="","",VLOOKUP(B7277,[2]Formula!B:C,2,0))</f>
        <v/>
      </c>
      <c r="AD7277" s="43" t="str">
        <f t="shared" si="681"/>
        <v/>
      </c>
    </row>
    <row r="7278" spans="1:30" x14ac:dyDescent="0.25">
      <c r="A7278" s="64"/>
      <c r="B7278" s="64"/>
      <c r="C7278" s="66"/>
      <c r="D7278" s="67"/>
      <c r="E7278" s="64"/>
      <c r="F7278" s="64"/>
      <c r="G7278" s="37" t="str">
        <f>IF(E7278="","",IF(OR(E7278="Project Management",E7278="Project Support",E7278="Sprint Management",E7278="Sprint Support"),"NA",ROUND((((VLOOKUP(AD7278,[2]Formula!V:X,3,0)))-SUMIF(AD:AD,AD7278,H:H)),2)))</f>
        <v/>
      </c>
      <c r="H7278" s="71"/>
      <c r="I7278" s="72"/>
      <c r="J7278" s="72"/>
      <c r="K7278" s="38" t="str">
        <f>IF(E7278="","",IF(OR(E7278="Project Management",E7278="Project Support",E7278="Sprint Management",E7278="Sprint Support"),"NA",(((SUMIF(AD:AD,AD7278,H:H)/VLOOKUP(AD7278,[2]Formula!V:X,3,0))*VLOOKUP(AD7278,[2]Formula!V:X,2,0))*H7278)/SUMIF(AD:AD,AD7278,H:H)))</f>
        <v/>
      </c>
      <c r="L7278" s="38" t="str">
        <f t="shared" si="679"/>
        <v/>
      </c>
      <c r="M7278" s="38" t="str">
        <f t="shared" si="680"/>
        <v/>
      </c>
      <c r="N7278" s="38" t="str">
        <f t="shared" si="682"/>
        <v/>
      </c>
      <c r="O7278" s="38" t="str">
        <f t="shared" si="678"/>
        <v/>
      </c>
      <c r="P7278" s="39" t="str">
        <f t="shared" si="683"/>
        <v/>
      </c>
      <c r="AC7278" s="42" t="str">
        <f>IF(B7278="","",VLOOKUP(B7278,[2]Formula!B:C,2,0))</f>
        <v/>
      </c>
      <c r="AD7278" s="43" t="str">
        <f t="shared" si="681"/>
        <v/>
      </c>
    </row>
    <row r="7279" spans="1:30" x14ac:dyDescent="0.25">
      <c r="A7279" s="64"/>
      <c r="B7279" s="64"/>
      <c r="C7279" s="66"/>
      <c r="D7279" s="67"/>
      <c r="E7279" s="64"/>
      <c r="F7279" s="64"/>
      <c r="G7279" s="37" t="str">
        <f>IF(E7279="","",IF(OR(E7279="Project Management",E7279="Project Support",E7279="Sprint Management",E7279="Sprint Support"),"NA",ROUND((((VLOOKUP(AD7279,[2]Formula!V:X,3,0)))-SUMIF(AD:AD,AD7279,H:H)),2)))</f>
        <v/>
      </c>
      <c r="H7279" s="71"/>
      <c r="I7279" s="72"/>
      <c r="J7279" s="72"/>
      <c r="K7279" s="38" t="str">
        <f>IF(E7279="","",IF(OR(E7279="Project Management",E7279="Project Support",E7279="Sprint Management",E7279="Sprint Support"),"NA",(((SUMIF(AD:AD,AD7279,H:H)/VLOOKUP(AD7279,[2]Formula!V:X,3,0))*VLOOKUP(AD7279,[2]Formula!V:X,2,0))*H7279)/SUMIF(AD:AD,AD7279,H:H)))</f>
        <v/>
      </c>
      <c r="L7279" s="38" t="str">
        <f t="shared" si="679"/>
        <v/>
      </c>
      <c r="M7279" s="38" t="str">
        <f t="shared" si="680"/>
        <v/>
      </c>
      <c r="N7279" s="38" t="str">
        <f t="shared" si="682"/>
        <v/>
      </c>
      <c r="O7279" s="38" t="str">
        <f t="shared" si="678"/>
        <v/>
      </c>
      <c r="P7279" s="39" t="str">
        <f t="shared" si="683"/>
        <v/>
      </c>
      <c r="AC7279" s="42" t="str">
        <f>IF(B7279="","",VLOOKUP(B7279,[2]Formula!B:C,2,0))</f>
        <v/>
      </c>
      <c r="AD7279" s="43" t="str">
        <f t="shared" si="681"/>
        <v/>
      </c>
    </row>
    <row r="7280" spans="1:30" x14ac:dyDescent="0.25">
      <c r="A7280" s="64"/>
      <c r="B7280" s="64"/>
      <c r="C7280" s="66"/>
      <c r="D7280" s="67"/>
      <c r="E7280" s="64"/>
      <c r="F7280" s="64"/>
      <c r="G7280" s="37" t="str">
        <f>IF(E7280="","",IF(OR(E7280="Project Management",E7280="Project Support",E7280="Sprint Management",E7280="Sprint Support"),"NA",ROUND((((VLOOKUP(AD7280,[2]Formula!V:X,3,0)))-SUMIF(AD:AD,AD7280,H:H)),2)))</f>
        <v/>
      </c>
      <c r="H7280" s="71"/>
      <c r="I7280" s="72"/>
      <c r="J7280" s="72"/>
      <c r="K7280" s="38" t="str">
        <f>IF(E7280="","",IF(OR(E7280="Project Management",E7280="Project Support",E7280="Sprint Management",E7280="Sprint Support"),"NA",(((SUMIF(AD:AD,AD7280,H:H)/VLOOKUP(AD7280,[2]Formula!V:X,3,0))*VLOOKUP(AD7280,[2]Formula!V:X,2,0))*H7280)/SUMIF(AD:AD,AD7280,H:H)))</f>
        <v/>
      </c>
      <c r="L7280" s="38" t="str">
        <f t="shared" si="679"/>
        <v/>
      </c>
      <c r="M7280" s="38" t="str">
        <f t="shared" si="680"/>
        <v/>
      </c>
      <c r="N7280" s="38" t="str">
        <f t="shared" si="682"/>
        <v/>
      </c>
      <c r="O7280" s="38" t="str">
        <f t="shared" si="678"/>
        <v/>
      </c>
      <c r="P7280" s="39" t="str">
        <f t="shared" si="683"/>
        <v/>
      </c>
      <c r="AC7280" s="42" t="str">
        <f>IF(B7280="","",VLOOKUP(B7280,[2]Formula!B:C,2,0))</f>
        <v/>
      </c>
      <c r="AD7280" s="43" t="str">
        <f t="shared" si="681"/>
        <v/>
      </c>
    </row>
    <row r="7281" spans="1:30" x14ac:dyDescent="0.25">
      <c r="A7281" s="64"/>
      <c r="B7281" s="64"/>
      <c r="C7281" s="66"/>
      <c r="D7281" s="67"/>
      <c r="E7281" s="64"/>
      <c r="F7281" s="64"/>
      <c r="G7281" s="37" t="str">
        <f>IF(E7281="","",IF(OR(E7281="Project Management",E7281="Project Support",E7281="Sprint Management",E7281="Sprint Support"),"NA",ROUND((((VLOOKUP(AD7281,[2]Formula!V:X,3,0)))-SUMIF(AD:AD,AD7281,H:H)),2)))</f>
        <v/>
      </c>
      <c r="H7281" s="71"/>
      <c r="I7281" s="72"/>
      <c r="J7281" s="72"/>
      <c r="K7281" s="38" t="str">
        <f>IF(E7281="","",IF(OR(E7281="Project Management",E7281="Project Support",E7281="Sprint Management",E7281="Sprint Support"),"NA",(((SUMIF(AD:AD,AD7281,H:H)/VLOOKUP(AD7281,[2]Formula!V:X,3,0))*VLOOKUP(AD7281,[2]Formula!V:X,2,0))*H7281)/SUMIF(AD:AD,AD7281,H:H)))</f>
        <v/>
      </c>
      <c r="L7281" s="38" t="str">
        <f t="shared" si="679"/>
        <v/>
      </c>
      <c r="M7281" s="38" t="str">
        <f t="shared" si="680"/>
        <v/>
      </c>
      <c r="N7281" s="38" t="str">
        <f t="shared" si="682"/>
        <v/>
      </c>
      <c r="O7281" s="38" t="str">
        <f t="shared" si="678"/>
        <v/>
      </c>
      <c r="P7281" s="39" t="str">
        <f t="shared" si="683"/>
        <v/>
      </c>
      <c r="AC7281" s="42" t="str">
        <f>IF(B7281="","",VLOOKUP(B7281,[2]Formula!B:C,2,0))</f>
        <v/>
      </c>
      <c r="AD7281" s="43" t="str">
        <f t="shared" si="681"/>
        <v/>
      </c>
    </row>
    <row r="7282" spans="1:30" x14ac:dyDescent="0.25">
      <c r="A7282" s="64"/>
      <c r="B7282" s="64"/>
      <c r="C7282" s="66"/>
      <c r="D7282" s="67"/>
      <c r="E7282" s="64"/>
      <c r="F7282" s="64"/>
      <c r="G7282" s="37" t="str">
        <f>IF(E7282="","",IF(OR(E7282="Project Management",E7282="Project Support",E7282="Sprint Management",E7282="Sprint Support"),"NA",ROUND((((VLOOKUP(AD7282,[2]Formula!V:X,3,0)))-SUMIF(AD:AD,AD7282,H:H)),2)))</f>
        <v/>
      </c>
      <c r="H7282" s="71"/>
      <c r="I7282" s="72"/>
      <c r="J7282" s="72"/>
      <c r="K7282" s="38" t="str">
        <f>IF(E7282="","",IF(OR(E7282="Project Management",E7282="Project Support",E7282="Sprint Management",E7282="Sprint Support"),"NA",(((SUMIF(AD:AD,AD7282,H:H)/VLOOKUP(AD7282,[2]Formula!V:X,3,0))*VLOOKUP(AD7282,[2]Formula!V:X,2,0))*H7282)/SUMIF(AD:AD,AD7282,H:H)))</f>
        <v/>
      </c>
      <c r="L7282" s="38" t="str">
        <f t="shared" si="679"/>
        <v/>
      </c>
      <c r="M7282" s="38" t="str">
        <f t="shared" si="680"/>
        <v/>
      </c>
      <c r="N7282" s="38" t="str">
        <f t="shared" si="682"/>
        <v/>
      </c>
      <c r="O7282" s="38" t="str">
        <f t="shared" si="678"/>
        <v/>
      </c>
      <c r="P7282" s="39" t="str">
        <f t="shared" si="683"/>
        <v/>
      </c>
      <c r="AC7282" s="42" t="str">
        <f>IF(B7282="","",VLOOKUP(B7282,[2]Formula!B:C,2,0))</f>
        <v/>
      </c>
      <c r="AD7282" s="43" t="str">
        <f t="shared" si="681"/>
        <v/>
      </c>
    </row>
    <row r="7283" spans="1:30" x14ac:dyDescent="0.25">
      <c r="A7283" s="64"/>
      <c r="B7283" s="64"/>
      <c r="C7283" s="66"/>
      <c r="D7283" s="67"/>
      <c r="E7283" s="64"/>
      <c r="F7283" s="64"/>
      <c r="G7283" s="37" t="str">
        <f>IF(E7283="","",IF(OR(E7283="Project Management",E7283="Project Support",E7283="Sprint Management",E7283="Sprint Support"),"NA",ROUND((((VLOOKUP(AD7283,[2]Formula!V:X,3,0)))-SUMIF(AD:AD,AD7283,H:H)),2)))</f>
        <v/>
      </c>
      <c r="H7283" s="71"/>
      <c r="I7283" s="72"/>
      <c r="J7283" s="72"/>
      <c r="K7283" s="38" t="str">
        <f>IF(E7283="","",IF(OR(E7283="Project Management",E7283="Project Support",E7283="Sprint Management",E7283="Sprint Support"),"NA",(((SUMIF(AD:AD,AD7283,H:H)/VLOOKUP(AD7283,[2]Formula!V:X,3,0))*VLOOKUP(AD7283,[2]Formula!V:X,2,0))*H7283)/SUMIF(AD:AD,AD7283,H:H)))</f>
        <v/>
      </c>
      <c r="L7283" s="38" t="str">
        <f t="shared" si="679"/>
        <v/>
      </c>
      <c r="M7283" s="38" t="str">
        <f t="shared" si="680"/>
        <v/>
      </c>
      <c r="N7283" s="38" t="str">
        <f t="shared" si="682"/>
        <v/>
      </c>
      <c r="O7283" s="38" t="str">
        <f t="shared" si="678"/>
        <v/>
      </c>
      <c r="P7283" s="39" t="str">
        <f t="shared" si="683"/>
        <v/>
      </c>
      <c r="AC7283" s="42" t="str">
        <f>IF(B7283="","",VLOOKUP(B7283,[2]Formula!B:C,2,0))</f>
        <v/>
      </c>
      <c r="AD7283" s="43" t="str">
        <f t="shared" si="681"/>
        <v/>
      </c>
    </row>
    <row r="7284" spans="1:30" x14ac:dyDescent="0.25">
      <c r="A7284" s="64"/>
      <c r="B7284" s="64"/>
      <c r="C7284" s="66"/>
      <c r="D7284" s="67"/>
      <c r="E7284" s="64"/>
      <c r="F7284" s="64"/>
      <c r="G7284" s="37" t="str">
        <f>IF(E7284="","",IF(OR(E7284="Project Management",E7284="Project Support",E7284="Sprint Management",E7284="Sprint Support"),"NA",ROUND((((VLOOKUP(AD7284,[2]Formula!V:X,3,0)))-SUMIF(AD:AD,AD7284,H:H)),2)))</f>
        <v/>
      </c>
      <c r="H7284" s="71"/>
      <c r="I7284" s="72"/>
      <c r="J7284" s="72"/>
      <c r="K7284" s="38" t="str">
        <f>IF(E7284="","",IF(OR(E7284="Project Management",E7284="Project Support",E7284="Sprint Management",E7284="Sprint Support"),"NA",(((SUMIF(AD:AD,AD7284,H:H)/VLOOKUP(AD7284,[2]Formula!V:X,3,0))*VLOOKUP(AD7284,[2]Formula!V:X,2,0))*H7284)/SUMIF(AD:AD,AD7284,H:H)))</f>
        <v/>
      </c>
      <c r="L7284" s="38" t="str">
        <f t="shared" si="679"/>
        <v/>
      </c>
      <c r="M7284" s="38" t="str">
        <f t="shared" si="680"/>
        <v/>
      </c>
      <c r="N7284" s="38" t="str">
        <f t="shared" si="682"/>
        <v/>
      </c>
      <c r="O7284" s="38" t="str">
        <f t="shared" si="678"/>
        <v/>
      </c>
      <c r="P7284" s="39" t="str">
        <f t="shared" si="683"/>
        <v/>
      </c>
      <c r="AC7284" s="42" t="str">
        <f>IF(B7284="","",VLOOKUP(B7284,[2]Formula!B:C,2,0))</f>
        <v/>
      </c>
      <c r="AD7284" s="43" t="str">
        <f t="shared" si="681"/>
        <v/>
      </c>
    </row>
    <row r="7285" spans="1:30" x14ac:dyDescent="0.25">
      <c r="A7285" s="64"/>
      <c r="B7285" s="64"/>
      <c r="C7285" s="66"/>
      <c r="D7285" s="67"/>
      <c r="E7285" s="64"/>
      <c r="F7285" s="64"/>
      <c r="G7285" s="37" t="str">
        <f>IF(E7285="","",IF(OR(E7285="Project Management",E7285="Project Support",E7285="Sprint Management",E7285="Sprint Support"),"NA",ROUND((((VLOOKUP(AD7285,[2]Formula!V:X,3,0)))-SUMIF(AD:AD,AD7285,H:H)),2)))</f>
        <v/>
      </c>
      <c r="H7285" s="71"/>
      <c r="I7285" s="72"/>
      <c r="J7285" s="72"/>
      <c r="K7285" s="38" t="str">
        <f>IF(E7285="","",IF(OR(E7285="Project Management",E7285="Project Support",E7285="Sprint Management",E7285="Sprint Support"),"NA",(((SUMIF(AD:AD,AD7285,H:H)/VLOOKUP(AD7285,[2]Formula!V:X,3,0))*VLOOKUP(AD7285,[2]Formula!V:X,2,0))*H7285)/SUMIF(AD:AD,AD7285,H:H)))</f>
        <v/>
      </c>
      <c r="L7285" s="38" t="str">
        <f t="shared" si="679"/>
        <v/>
      </c>
      <c r="M7285" s="38" t="str">
        <f t="shared" si="680"/>
        <v/>
      </c>
      <c r="N7285" s="38" t="str">
        <f t="shared" si="682"/>
        <v/>
      </c>
      <c r="O7285" s="38" t="str">
        <f t="shared" ref="O7285:O7348" si="684">IFERROR(L7285/M7285,"")</f>
        <v/>
      </c>
      <c r="P7285" s="39" t="str">
        <f t="shared" si="683"/>
        <v/>
      </c>
      <c r="AC7285" s="42" t="str">
        <f>IF(B7285="","",VLOOKUP(B7285,[2]Formula!B:C,2,0))</f>
        <v/>
      </c>
      <c r="AD7285" s="43" t="str">
        <f t="shared" si="681"/>
        <v/>
      </c>
    </row>
    <row r="7286" spans="1:30" x14ac:dyDescent="0.25">
      <c r="A7286" s="64"/>
      <c r="B7286" s="64"/>
      <c r="C7286" s="66"/>
      <c r="D7286" s="67"/>
      <c r="E7286" s="64"/>
      <c r="F7286" s="64"/>
      <c r="G7286" s="37" t="str">
        <f>IF(E7286="","",IF(OR(E7286="Project Management",E7286="Project Support",E7286="Sprint Management",E7286="Sprint Support"),"NA",ROUND((((VLOOKUP(AD7286,[2]Formula!V:X,3,0)))-SUMIF(AD:AD,AD7286,H:H)),2)))</f>
        <v/>
      </c>
      <c r="H7286" s="71"/>
      <c r="I7286" s="72"/>
      <c r="J7286" s="72"/>
      <c r="K7286" s="38" t="str">
        <f>IF(E7286="","",IF(OR(E7286="Project Management",E7286="Project Support",E7286="Sprint Management",E7286="Sprint Support"),"NA",(((SUMIF(AD:AD,AD7286,H:H)/VLOOKUP(AD7286,[2]Formula!V:X,3,0))*VLOOKUP(AD7286,[2]Formula!V:X,2,0))*H7286)/SUMIF(AD:AD,AD7286,H:H)))</f>
        <v/>
      </c>
      <c r="L7286" s="38" t="str">
        <f t="shared" si="679"/>
        <v/>
      </c>
      <c r="M7286" s="38" t="str">
        <f t="shared" si="680"/>
        <v/>
      </c>
      <c r="N7286" s="38" t="str">
        <f t="shared" si="682"/>
        <v/>
      </c>
      <c r="O7286" s="38" t="str">
        <f t="shared" si="684"/>
        <v/>
      </c>
      <c r="P7286" s="39" t="str">
        <f t="shared" si="683"/>
        <v/>
      </c>
      <c r="AC7286" s="42" t="str">
        <f>IF(B7286="","",VLOOKUP(B7286,[2]Formula!B:C,2,0))</f>
        <v/>
      </c>
      <c r="AD7286" s="43" t="str">
        <f t="shared" si="681"/>
        <v/>
      </c>
    </row>
    <row r="7287" spans="1:30" x14ac:dyDescent="0.25">
      <c r="A7287" s="64"/>
      <c r="B7287" s="64"/>
      <c r="C7287" s="66"/>
      <c r="D7287" s="67"/>
      <c r="E7287" s="64"/>
      <c r="F7287" s="64"/>
      <c r="G7287" s="37" t="str">
        <f>IF(E7287="","",IF(OR(E7287="Project Management",E7287="Project Support",E7287="Sprint Management",E7287="Sprint Support"),"NA",ROUND((((VLOOKUP(AD7287,[2]Formula!V:X,3,0)))-SUMIF(AD:AD,AD7287,H:H)),2)))</f>
        <v/>
      </c>
      <c r="H7287" s="71"/>
      <c r="I7287" s="72"/>
      <c r="J7287" s="72"/>
      <c r="K7287" s="38" t="str">
        <f>IF(E7287="","",IF(OR(E7287="Project Management",E7287="Project Support",E7287="Sprint Management",E7287="Sprint Support"),"NA",(((SUMIF(AD:AD,AD7287,H:H)/VLOOKUP(AD7287,[2]Formula!V:X,3,0))*VLOOKUP(AD7287,[2]Formula!V:X,2,0))*H7287)/SUMIF(AD:AD,AD7287,H:H)))</f>
        <v/>
      </c>
      <c r="L7287" s="38" t="str">
        <f t="shared" si="679"/>
        <v/>
      </c>
      <c r="M7287" s="38" t="str">
        <f t="shared" si="680"/>
        <v/>
      </c>
      <c r="N7287" s="38" t="str">
        <f t="shared" si="682"/>
        <v/>
      </c>
      <c r="O7287" s="38" t="str">
        <f t="shared" si="684"/>
        <v/>
      </c>
      <c r="P7287" s="39" t="str">
        <f t="shared" si="683"/>
        <v/>
      </c>
      <c r="AC7287" s="42" t="str">
        <f>IF(B7287="","",VLOOKUP(B7287,[2]Formula!B:C,2,0))</f>
        <v/>
      </c>
      <c r="AD7287" s="43" t="str">
        <f t="shared" si="681"/>
        <v/>
      </c>
    </row>
    <row r="7288" spans="1:30" x14ac:dyDescent="0.25">
      <c r="A7288" s="64"/>
      <c r="B7288" s="64"/>
      <c r="C7288" s="66"/>
      <c r="D7288" s="67"/>
      <c r="E7288" s="64"/>
      <c r="F7288" s="64"/>
      <c r="G7288" s="37" t="str">
        <f>IF(E7288="","",IF(OR(E7288="Project Management",E7288="Project Support",E7288="Sprint Management",E7288="Sprint Support"),"NA",ROUND((((VLOOKUP(AD7288,[2]Formula!V:X,3,0)))-SUMIF(AD:AD,AD7288,H:H)),2)))</f>
        <v/>
      </c>
      <c r="H7288" s="71"/>
      <c r="I7288" s="72"/>
      <c r="J7288" s="72"/>
      <c r="K7288" s="38" t="str">
        <f>IF(E7288="","",IF(OR(E7288="Project Management",E7288="Project Support",E7288="Sprint Management",E7288="Sprint Support"),"NA",(((SUMIF(AD:AD,AD7288,H:H)/VLOOKUP(AD7288,[2]Formula!V:X,3,0))*VLOOKUP(AD7288,[2]Formula!V:X,2,0))*H7288)/SUMIF(AD:AD,AD7288,H:H)))</f>
        <v/>
      </c>
      <c r="L7288" s="38" t="str">
        <f t="shared" si="679"/>
        <v/>
      </c>
      <c r="M7288" s="38" t="str">
        <f t="shared" si="680"/>
        <v/>
      </c>
      <c r="N7288" s="38" t="str">
        <f t="shared" si="682"/>
        <v/>
      </c>
      <c r="O7288" s="38" t="str">
        <f t="shared" si="684"/>
        <v/>
      </c>
      <c r="P7288" s="39" t="str">
        <f t="shared" si="683"/>
        <v/>
      </c>
      <c r="AC7288" s="42" t="str">
        <f>IF(B7288="","",VLOOKUP(B7288,[2]Formula!B:C,2,0))</f>
        <v/>
      </c>
      <c r="AD7288" s="43" t="str">
        <f t="shared" si="681"/>
        <v/>
      </c>
    </row>
    <row r="7289" spans="1:30" x14ac:dyDescent="0.25">
      <c r="A7289" s="64"/>
      <c r="B7289" s="64"/>
      <c r="C7289" s="66"/>
      <c r="D7289" s="67"/>
      <c r="E7289" s="64"/>
      <c r="F7289" s="64"/>
      <c r="G7289" s="37" t="str">
        <f>IF(E7289="","",IF(OR(E7289="Project Management",E7289="Project Support",E7289="Sprint Management",E7289="Sprint Support"),"NA",ROUND((((VLOOKUP(AD7289,[2]Formula!V:X,3,0)))-SUMIF(AD:AD,AD7289,H:H)),2)))</f>
        <v/>
      </c>
      <c r="H7289" s="71"/>
      <c r="I7289" s="72"/>
      <c r="J7289" s="72"/>
      <c r="K7289" s="38" t="str">
        <f>IF(E7289="","",IF(OR(E7289="Project Management",E7289="Project Support",E7289="Sprint Management",E7289="Sprint Support"),"NA",(((SUMIF(AD:AD,AD7289,H:H)/VLOOKUP(AD7289,[2]Formula!V:X,3,0))*VLOOKUP(AD7289,[2]Formula!V:X,2,0))*H7289)/SUMIF(AD:AD,AD7289,H:H)))</f>
        <v/>
      </c>
      <c r="L7289" s="38" t="str">
        <f t="shared" si="679"/>
        <v/>
      </c>
      <c r="M7289" s="38" t="str">
        <f t="shared" si="680"/>
        <v/>
      </c>
      <c r="N7289" s="38" t="str">
        <f t="shared" si="682"/>
        <v/>
      </c>
      <c r="O7289" s="38" t="str">
        <f t="shared" si="684"/>
        <v/>
      </c>
      <c r="P7289" s="39" t="str">
        <f t="shared" si="683"/>
        <v/>
      </c>
      <c r="AC7289" s="42" t="str">
        <f>IF(B7289="","",VLOOKUP(B7289,[2]Formula!B:C,2,0))</f>
        <v/>
      </c>
      <c r="AD7289" s="43" t="str">
        <f t="shared" si="681"/>
        <v/>
      </c>
    </row>
    <row r="7290" spans="1:30" x14ac:dyDescent="0.25">
      <c r="A7290" s="64"/>
      <c r="B7290" s="64"/>
      <c r="C7290" s="66"/>
      <c r="D7290" s="67"/>
      <c r="E7290" s="64"/>
      <c r="F7290" s="64"/>
      <c r="G7290" s="37" t="str">
        <f>IF(E7290="","",IF(OR(E7290="Project Management",E7290="Project Support",E7290="Sprint Management",E7290="Sprint Support"),"NA",ROUND((((VLOOKUP(AD7290,[2]Formula!V:X,3,0)))-SUMIF(AD:AD,AD7290,H:H)),2)))</f>
        <v/>
      </c>
      <c r="H7290" s="71"/>
      <c r="I7290" s="72"/>
      <c r="J7290" s="72"/>
      <c r="K7290" s="38" t="str">
        <f>IF(E7290="","",IF(OR(E7290="Project Management",E7290="Project Support",E7290="Sprint Management",E7290="Sprint Support"),"NA",(((SUMIF(AD:AD,AD7290,H:H)/VLOOKUP(AD7290,[2]Formula!V:X,3,0))*VLOOKUP(AD7290,[2]Formula!V:X,2,0))*H7290)/SUMIF(AD:AD,AD7290,H:H)))</f>
        <v/>
      </c>
      <c r="L7290" s="38" t="str">
        <f t="shared" si="679"/>
        <v/>
      </c>
      <c r="M7290" s="38" t="str">
        <f t="shared" si="680"/>
        <v/>
      </c>
      <c r="N7290" s="38" t="str">
        <f t="shared" si="682"/>
        <v/>
      </c>
      <c r="O7290" s="38" t="str">
        <f t="shared" si="684"/>
        <v/>
      </c>
      <c r="P7290" s="39" t="str">
        <f t="shared" si="683"/>
        <v/>
      </c>
      <c r="AC7290" s="42" t="str">
        <f>IF(B7290="","",VLOOKUP(B7290,[2]Formula!B:C,2,0))</f>
        <v/>
      </c>
      <c r="AD7290" s="43" t="str">
        <f t="shared" si="681"/>
        <v/>
      </c>
    </row>
    <row r="7291" spans="1:30" x14ac:dyDescent="0.25">
      <c r="A7291" s="64"/>
      <c r="B7291" s="64"/>
      <c r="C7291" s="66"/>
      <c r="D7291" s="67"/>
      <c r="E7291" s="64"/>
      <c r="F7291" s="64"/>
      <c r="G7291" s="37" t="str">
        <f>IF(E7291="","",IF(OR(E7291="Project Management",E7291="Project Support",E7291="Sprint Management",E7291="Sprint Support"),"NA",ROUND((((VLOOKUP(AD7291,[2]Formula!V:X,3,0)))-SUMIF(AD:AD,AD7291,H:H)),2)))</f>
        <v/>
      </c>
      <c r="H7291" s="71"/>
      <c r="I7291" s="72"/>
      <c r="J7291" s="72"/>
      <c r="K7291" s="38" t="str">
        <f>IF(E7291="","",IF(OR(E7291="Project Management",E7291="Project Support",E7291="Sprint Management",E7291="Sprint Support"),"NA",(((SUMIF(AD:AD,AD7291,H:H)/VLOOKUP(AD7291,[2]Formula!V:X,3,0))*VLOOKUP(AD7291,[2]Formula!V:X,2,0))*H7291)/SUMIF(AD:AD,AD7291,H:H)))</f>
        <v/>
      </c>
      <c r="L7291" s="38" t="str">
        <f t="shared" si="679"/>
        <v/>
      </c>
      <c r="M7291" s="38" t="str">
        <f t="shared" si="680"/>
        <v/>
      </c>
      <c r="N7291" s="38" t="str">
        <f t="shared" si="682"/>
        <v/>
      </c>
      <c r="O7291" s="38" t="str">
        <f t="shared" si="684"/>
        <v/>
      </c>
      <c r="P7291" s="39" t="str">
        <f t="shared" si="683"/>
        <v/>
      </c>
      <c r="AC7291" s="42" t="str">
        <f>IF(B7291="","",VLOOKUP(B7291,[2]Formula!B:C,2,0))</f>
        <v/>
      </c>
      <c r="AD7291" s="43" t="str">
        <f t="shared" si="681"/>
        <v/>
      </c>
    </row>
    <row r="7292" spans="1:30" x14ac:dyDescent="0.25">
      <c r="A7292" s="64"/>
      <c r="B7292" s="64"/>
      <c r="C7292" s="66"/>
      <c r="D7292" s="67"/>
      <c r="E7292" s="64"/>
      <c r="F7292" s="64"/>
      <c r="G7292" s="37" t="str">
        <f>IF(E7292="","",IF(OR(E7292="Project Management",E7292="Project Support",E7292="Sprint Management",E7292="Sprint Support"),"NA",ROUND((((VLOOKUP(AD7292,[2]Formula!V:X,3,0)))-SUMIF(AD:AD,AD7292,H:H)),2)))</f>
        <v/>
      </c>
      <c r="H7292" s="71"/>
      <c r="I7292" s="72"/>
      <c r="J7292" s="72"/>
      <c r="K7292" s="38" t="str">
        <f>IF(E7292="","",IF(OR(E7292="Project Management",E7292="Project Support",E7292="Sprint Management",E7292="Sprint Support"),"NA",(((SUMIF(AD:AD,AD7292,H:H)/VLOOKUP(AD7292,[2]Formula!V:X,3,0))*VLOOKUP(AD7292,[2]Formula!V:X,2,0))*H7292)/SUMIF(AD:AD,AD7292,H:H)))</f>
        <v/>
      </c>
      <c r="L7292" s="38" t="str">
        <f t="shared" si="679"/>
        <v/>
      </c>
      <c r="M7292" s="38" t="str">
        <f t="shared" si="680"/>
        <v/>
      </c>
      <c r="N7292" s="38" t="str">
        <f t="shared" si="682"/>
        <v/>
      </c>
      <c r="O7292" s="38" t="str">
        <f t="shared" si="684"/>
        <v/>
      </c>
      <c r="P7292" s="39" t="str">
        <f t="shared" si="683"/>
        <v/>
      </c>
      <c r="AC7292" s="42" t="str">
        <f>IF(B7292="","",VLOOKUP(B7292,[2]Formula!B:C,2,0))</f>
        <v/>
      </c>
      <c r="AD7292" s="43" t="str">
        <f t="shared" si="681"/>
        <v/>
      </c>
    </row>
    <row r="7293" spans="1:30" x14ac:dyDescent="0.25">
      <c r="A7293" s="64"/>
      <c r="B7293" s="64"/>
      <c r="C7293" s="66"/>
      <c r="D7293" s="67"/>
      <c r="E7293" s="64"/>
      <c r="F7293" s="64"/>
      <c r="G7293" s="37" t="str">
        <f>IF(E7293="","",IF(OR(E7293="Project Management",E7293="Project Support",E7293="Sprint Management",E7293="Sprint Support"),"NA",ROUND((((VLOOKUP(AD7293,[2]Formula!V:X,3,0)))-SUMIF(AD:AD,AD7293,H:H)),2)))</f>
        <v/>
      </c>
      <c r="H7293" s="71"/>
      <c r="I7293" s="72"/>
      <c r="J7293" s="72"/>
      <c r="K7293" s="38" t="str">
        <f>IF(E7293="","",IF(OR(E7293="Project Management",E7293="Project Support",E7293="Sprint Management",E7293="Sprint Support"),"NA",(((SUMIF(AD:AD,AD7293,H:H)/VLOOKUP(AD7293,[2]Formula!V:X,3,0))*VLOOKUP(AD7293,[2]Formula!V:X,2,0))*H7293)/SUMIF(AD:AD,AD7293,H:H)))</f>
        <v/>
      </c>
      <c r="L7293" s="38" t="str">
        <f t="shared" si="679"/>
        <v/>
      </c>
      <c r="M7293" s="38" t="str">
        <f t="shared" si="680"/>
        <v/>
      </c>
      <c r="N7293" s="38" t="str">
        <f t="shared" si="682"/>
        <v/>
      </c>
      <c r="O7293" s="38" t="str">
        <f t="shared" si="684"/>
        <v/>
      </c>
      <c r="P7293" s="39" t="str">
        <f t="shared" si="683"/>
        <v/>
      </c>
      <c r="AC7293" s="42" t="str">
        <f>IF(B7293="","",VLOOKUP(B7293,[2]Formula!B:C,2,0))</f>
        <v/>
      </c>
      <c r="AD7293" s="43" t="str">
        <f t="shared" si="681"/>
        <v/>
      </c>
    </row>
    <row r="7294" spans="1:30" x14ac:dyDescent="0.25">
      <c r="A7294" s="64"/>
      <c r="B7294" s="64"/>
      <c r="C7294" s="66"/>
      <c r="D7294" s="67"/>
      <c r="E7294" s="64"/>
      <c r="F7294" s="64"/>
      <c r="G7294" s="37" t="str">
        <f>IF(E7294="","",IF(OR(E7294="Project Management",E7294="Project Support",E7294="Sprint Management",E7294="Sprint Support"),"NA",ROUND((((VLOOKUP(AD7294,[2]Formula!V:X,3,0)))-SUMIF(AD:AD,AD7294,H:H)),2)))</f>
        <v/>
      </c>
      <c r="H7294" s="71"/>
      <c r="I7294" s="72"/>
      <c r="J7294" s="72"/>
      <c r="K7294" s="38" t="str">
        <f>IF(E7294="","",IF(OR(E7294="Project Management",E7294="Project Support",E7294="Sprint Management",E7294="Sprint Support"),"NA",(((SUMIF(AD:AD,AD7294,H:H)/VLOOKUP(AD7294,[2]Formula!V:X,3,0))*VLOOKUP(AD7294,[2]Formula!V:X,2,0))*H7294)/SUMIF(AD:AD,AD7294,H:H)))</f>
        <v/>
      </c>
      <c r="L7294" s="38" t="str">
        <f t="shared" si="679"/>
        <v/>
      </c>
      <c r="M7294" s="38" t="str">
        <f t="shared" si="680"/>
        <v/>
      </c>
      <c r="N7294" s="38" t="str">
        <f t="shared" si="682"/>
        <v/>
      </c>
      <c r="O7294" s="38" t="str">
        <f t="shared" si="684"/>
        <v/>
      </c>
      <c r="P7294" s="39" t="str">
        <f t="shared" si="683"/>
        <v/>
      </c>
      <c r="AC7294" s="42" t="str">
        <f>IF(B7294="","",VLOOKUP(B7294,[2]Formula!B:C,2,0))</f>
        <v/>
      </c>
      <c r="AD7294" s="43" t="str">
        <f t="shared" si="681"/>
        <v/>
      </c>
    </row>
    <row r="7295" spans="1:30" x14ac:dyDescent="0.25">
      <c r="A7295" s="64"/>
      <c r="B7295" s="64"/>
      <c r="C7295" s="66"/>
      <c r="D7295" s="67"/>
      <c r="E7295" s="64"/>
      <c r="F7295" s="64"/>
      <c r="G7295" s="37" t="str">
        <f>IF(E7295="","",IF(OR(E7295="Project Management",E7295="Project Support",E7295="Sprint Management",E7295="Sprint Support"),"NA",ROUND((((VLOOKUP(AD7295,[2]Formula!V:X,3,0)))-SUMIF(AD:AD,AD7295,H:H)),2)))</f>
        <v/>
      </c>
      <c r="H7295" s="71"/>
      <c r="I7295" s="72"/>
      <c r="J7295" s="72"/>
      <c r="K7295" s="38" t="str">
        <f>IF(E7295="","",IF(OR(E7295="Project Management",E7295="Project Support",E7295="Sprint Management",E7295="Sprint Support"),"NA",(((SUMIF(AD:AD,AD7295,H:H)/VLOOKUP(AD7295,[2]Formula!V:X,3,0))*VLOOKUP(AD7295,[2]Formula!V:X,2,0))*H7295)/SUMIF(AD:AD,AD7295,H:H)))</f>
        <v/>
      </c>
      <c r="L7295" s="38" t="str">
        <f t="shared" si="679"/>
        <v/>
      </c>
      <c r="M7295" s="38" t="str">
        <f t="shared" si="680"/>
        <v/>
      </c>
      <c r="N7295" s="38" t="str">
        <f t="shared" si="682"/>
        <v/>
      </c>
      <c r="O7295" s="38" t="str">
        <f t="shared" si="684"/>
        <v/>
      </c>
      <c r="P7295" s="39" t="str">
        <f t="shared" si="683"/>
        <v/>
      </c>
      <c r="AC7295" s="42" t="str">
        <f>IF(B7295="","",VLOOKUP(B7295,[2]Formula!B:C,2,0))</f>
        <v/>
      </c>
      <c r="AD7295" s="43" t="str">
        <f t="shared" si="681"/>
        <v/>
      </c>
    </row>
    <row r="7296" spans="1:30" x14ac:dyDescent="0.25">
      <c r="A7296" s="64"/>
      <c r="B7296" s="64"/>
      <c r="C7296" s="66"/>
      <c r="D7296" s="67"/>
      <c r="E7296" s="64"/>
      <c r="F7296" s="64"/>
      <c r="G7296" s="37" t="str">
        <f>IF(E7296="","",IF(OR(E7296="Project Management",E7296="Project Support",E7296="Sprint Management",E7296="Sprint Support"),"NA",ROUND((((VLOOKUP(AD7296,[2]Formula!V:X,3,0)))-SUMIF(AD:AD,AD7296,H:H)),2)))</f>
        <v/>
      </c>
      <c r="H7296" s="71"/>
      <c r="I7296" s="72"/>
      <c r="J7296" s="72"/>
      <c r="K7296" s="38" t="str">
        <f>IF(E7296="","",IF(OR(E7296="Project Management",E7296="Project Support",E7296="Sprint Management",E7296="Sprint Support"),"NA",(((SUMIF(AD:AD,AD7296,H:H)/VLOOKUP(AD7296,[2]Formula!V:X,3,0))*VLOOKUP(AD7296,[2]Formula!V:X,2,0))*H7296)/SUMIF(AD:AD,AD7296,H:H)))</f>
        <v/>
      </c>
      <c r="L7296" s="38" t="str">
        <f t="shared" si="679"/>
        <v/>
      </c>
      <c r="M7296" s="38" t="str">
        <f t="shared" si="680"/>
        <v/>
      </c>
      <c r="N7296" s="38" t="str">
        <f t="shared" si="682"/>
        <v/>
      </c>
      <c r="O7296" s="38" t="str">
        <f t="shared" si="684"/>
        <v/>
      </c>
      <c r="P7296" s="39" t="str">
        <f t="shared" si="683"/>
        <v/>
      </c>
      <c r="AC7296" s="42" t="str">
        <f>IF(B7296="","",VLOOKUP(B7296,[2]Formula!B:C,2,0))</f>
        <v/>
      </c>
      <c r="AD7296" s="43" t="str">
        <f t="shared" si="681"/>
        <v/>
      </c>
    </row>
    <row r="7297" spans="1:30" x14ac:dyDescent="0.25">
      <c r="A7297" s="64"/>
      <c r="B7297" s="64"/>
      <c r="C7297" s="66"/>
      <c r="D7297" s="67"/>
      <c r="E7297" s="64"/>
      <c r="F7297" s="64"/>
      <c r="G7297" s="37" t="str">
        <f>IF(E7297="","",IF(OR(E7297="Project Management",E7297="Project Support",E7297="Sprint Management",E7297="Sprint Support"),"NA",ROUND((((VLOOKUP(AD7297,[2]Formula!V:X,3,0)))-SUMIF(AD:AD,AD7297,H:H)),2)))</f>
        <v/>
      </c>
      <c r="H7297" s="71"/>
      <c r="I7297" s="72"/>
      <c r="J7297" s="72"/>
      <c r="K7297" s="38" t="str">
        <f>IF(E7297="","",IF(OR(E7297="Project Management",E7297="Project Support",E7297="Sprint Management",E7297="Sprint Support"),"NA",(((SUMIF(AD:AD,AD7297,H:H)/VLOOKUP(AD7297,[2]Formula!V:X,3,0))*VLOOKUP(AD7297,[2]Formula!V:X,2,0))*H7297)/SUMIF(AD:AD,AD7297,H:H)))</f>
        <v/>
      </c>
      <c r="L7297" s="38" t="str">
        <f t="shared" si="679"/>
        <v/>
      </c>
      <c r="M7297" s="38" t="str">
        <f t="shared" si="680"/>
        <v/>
      </c>
      <c r="N7297" s="38" t="str">
        <f t="shared" si="682"/>
        <v/>
      </c>
      <c r="O7297" s="38" t="str">
        <f t="shared" si="684"/>
        <v/>
      </c>
      <c r="P7297" s="39" t="str">
        <f t="shared" si="683"/>
        <v/>
      </c>
      <c r="AC7297" s="42" t="str">
        <f>IF(B7297="","",VLOOKUP(B7297,[2]Formula!B:C,2,0))</f>
        <v/>
      </c>
      <c r="AD7297" s="43" t="str">
        <f t="shared" si="681"/>
        <v/>
      </c>
    </row>
    <row r="7298" spans="1:30" x14ac:dyDescent="0.25">
      <c r="A7298" s="64"/>
      <c r="B7298" s="64"/>
      <c r="C7298" s="66"/>
      <c r="D7298" s="67"/>
      <c r="E7298" s="64"/>
      <c r="F7298" s="64"/>
      <c r="G7298" s="37" t="str">
        <f>IF(E7298="","",IF(OR(E7298="Project Management",E7298="Project Support",E7298="Sprint Management",E7298="Sprint Support"),"NA",ROUND((((VLOOKUP(AD7298,[2]Formula!V:X,3,0)))-SUMIF(AD:AD,AD7298,H:H)),2)))</f>
        <v/>
      </c>
      <c r="H7298" s="71"/>
      <c r="I7298" s="72"/>
      <c r="J7298" s="72"/>
      <c r="K7298" s="38" t="str">
        <f>IF(E7298="","",IF(OR(E7298="Project Management",E7298="Project Support",E7298="Sprint Management",E7298="Sprint Support"),"NA",(((SUMIF(AD:AD,AD7298,H:H)/VLOOKUP(AD7298,[2]Formula!V:X,3,0))*VLOOKUP(AD7298,[2]Formula!V:X,2,0))*H7298)/SUMIF(AD:AD,AD7298,H:H)))</f>
        <v/>
      </c>
      <c r="L7298" s="38" t="str">
        <f t="shared" ref="L7298:L7361" si="685">IFERROR(IF(K7298="NA",(H7298/I7298),(K7298/I7298)),"")</f>
        <v/>
      </c>
      <c r="M7298" s="38" t="str">
        <f t="shared" ref="M7298:M7361" si="686">IFERROR(IF(K7298="NA",1,(K7298/H7298)),"")</f>
        <v/>
      </c>
      <c r="N7298" s="38" t="str">
        <f t="shared" si="682"/>
        <v/>
      </c>
      <c r="O7298" s="38" t="str">
        <f t="shared" si="684"/>
        <v/>
      </c>
      <c r="P7298" s="39" t="str">
        <f t="shared" si="683"/>
        <v/>
      </c>
      <c r="AC7298" s="42" t="str">
        <f>IF(B7298="","",VLOOKUP(B7298,[2]Formula!B:C,2,0))</f>
        <v/>
      </c>
      <c r="AD7298" s="43" t="str">
        <f t="shared" ref="AD7298:AD7361" si="687">IF(B7298="","",CONCATENATE(B7298,"_",E7298))</f>
        <v/>
      </c>
    </row>
    <row r="7299" spans="1:30" x14ac:dyDescent="0.25">
      <c r="A7299" s="64"/>
      <c r="B7299" s="64"/>
      <c r="C7299" s="66"/>
      <c r="D7299" s="67"/>
      <c r="E7299" s="64"/>
      <c r="F7299" s="64"/>
      <c r="G7299" s="37" t="str">
        <f>IF(E7299="","",IF(OR(E7299="Project Management",E7299="Project Support",E7299="Sprint Management",E7299="Sprint Support"),"NA",ROUND((((VLOOKUP(AD7299,[2]Formula!V:X,3,0)))-SUMIF(AD:AD,AD7299,H:H)),2)))</f>
        <v/>
      </c>
      <c r="H7299" s="71"/>
      <c r="I7299" s="72"/>
      <c r="J7299" s="72"/>
      <c r="K7299" s="38" t="str">
        <f>IF(E7299="","",IF(OR(E7299="Project Management",E7299="Project Support",E7299="Sprint Management",E7299="Sprint Support"),"NA",(((SUMIF(AD:AD,AD7299,H:H)/VLOOKUP(AD7299,[2]Formula!V:X,3,0))*VLOOKUP(AD7299,[2]Formula!V:X,2,0))*H7299)/SUMIF(AD:AD,AD7299,H:H)))</f>
        <v/>
      </c>
      <c r="L7299" s="38" t="str">
        <f t="shared" si="685"/>
        <v/>
      </c>
      <c r="M7299" s="38" t="str">
        <f t="shared" si="686"/>
        <v/>
      </c>
      <c r="N7299" s="38" t="str">
        <f t="shared" ref="N7299:N7362" si="688">IFERROR(((L7299-M7299)/M7299)*100,"")</f>
        <v/>
      </c>
      <c r="O7299" s="38" t="str">
        <f t="shared" si="684"/>
        <v/>
      </c>
      <c r="P7299" s="39" t="str">
        <f t="shared" ref="P7299:P7362" si="689">IF(O7299="","",1)</f>
        <v/>
      </c>
      <c r="AC7299" s="42" t="str">
        <f>IF(B7299="","",VLOOKUP(B7299,[2]Formula!B:C,2,0))</f>
        <v/>
      </c>
      <c r="AD7299" s="43" t="str">
        <f t="shared" si="687"/>
        <v/>
      </c>
    </row>
    <row r="7300" spans="1:30" x14ac:dyDescent="0.25">
      <c r="A7300" s="64"/>
      <c r="B7300" s="64"/>
      <c r="C7300" s="66"/>
      <c r="D7300" s="67"/>
      <c r="E7300" s="64"/>
      <c r="F7300" s="64"/>
      <c r="G7300" s="37" t="str">
        <f>IF(E7300="","",IF(OR(E7300="Project Management",E7300="Project Support",E7300="Sprint Management",E7300="Sprint Support"),"NA",ROUND((((VLOOKUP(AD7300,[2]Formula!V:X,3,0)))-SUMIF(AD:AD,AD7300,H:H)),2)))</f>
        <v/>
      </c>
      <c r="H7300" s="71"/>
      <c r="I7300" s="72"/>
      <c r="J7300" s="72"/>
      <c r="K7300" s="38" t="str">
        <f>IF(E7300="","",IF(OR(E7300="Project Management",E7300="Project Support",E7300="Sprint Management",E7300="Sprint Support"),"NA",(((SUMIF(AD:AD,AD7300,H:H)/VLOOKUP(AD7300,[2]Formula!V:X,3,0))*VLOOKUP(AD7300,[2]Formula!V:X,2,0))*H7300)/SUMIF(AD:AD,AD7300,H:H)))</f>
        <v/>
      </c>
      <c r="L7300" s="38" t="str">
        <f t="shared" si="685"/>
        <v/>
      </c>
      <c r="M7300" s="38" t="str">
        <f t="shared" si="686"/>
        <v/>
      </c>
      <c r="N7300" s="38" t="str">
        <f t="shared" si="688"/>
        <v/>
      </c>
      <c r="O7300" s="38" t="str">
        <f t="shared" si="684"/>
        <v/>
      </c>
      <c r="P7300" s="39" t="str">
        <f t="shared" si="689"/>
        <v/>
      </c>
      <c r="AC7300" s="42" t="str">
        <f>IF(B7300="","",VLOOKUP(B7300,[2]Formula!B:C,2,0))</f>
        <v/>
      </c>
      <c r="AD7300" s="43" t="str">
        <f t="shared" si="687"/>
        <v/>
      </c>
    </row>
    <row r="7301" spans="1:30" x14ac:dyDescent="0.25">
      <c r="A7301" s="64"/>
      <c r="B7301" s="64"/>
      <c r="C7301" s="66"/>
      <c r="D7301" s="67"/>
      <c r="E7301" s="64"/>
      <c r="F7301" s="64"/>
      <c r="G7301" s="37" t="str">
        <f>IF(E7301="","",IF(OR(E7301="Project Management",E7301="Project Support",E7301="Sprint Management",E7301="Sprint Support"),"NA",ROUND((((VLOOKUP(AD7301,[2]Formula!V:X,3,0)))-SUMIF(AD:AD,AD7301,H:H)),2)))</f>
        <v/>
      </c>
      <c r="H7301" s="71"/>
      <c r="I7301" s="72"/>
      <c r="J7301" s="72"/>
      <c r="K7301" s="38" t="str">
        <f>IF(E7301="","",IF(OR(E7301="Project Management",E7301="Project Support",E7301="Sprint Management",E7301="Sprint Support"),"NA",(((SUMIF(AD:AD,AD7301,H:H)/VLOOKUP(AD7301,[2]Formula!V:X,3,0))*VLOOKUP(AD7301,[2]Formula!V:X,2,0))*H7301)/SUMIF(AD:AD,AD7301,H:H)))</f>
        <v/>
      </c>
      <c r="L7301" s="38" t="str">
        <f t="shared" si="685"/>
        <v/>
      </c>
      <c r="M7301" s="38" t="str">
        <f t="shared" si="686"/>
        <v/>
      </c>
      <c r="N7301" s="38" t="str">
        <f t="shared" si="688"/>
        <v/>
      </c>
      <c r="O7301" s="38" t="str">
        <f t="shared" si="684"/>
        <v/>
      </c>
      <c r="P7301" s="39" t="str">
        <f t="shared" si="689"/>
        <v/>
      </c>
      <c r="AC7301" s="42" t="str">
        <f>IF(B7301="","",VLOOKUP(B7301,[2]Formula!B:C,2,0))</f>
        <v/>
      </c>
      <c r="AD7301" s="43" t="str">
        <f t="shared" si="687"/>
        <v/>
      </c>
    </row>
    <row r="7302" spans="1:30" x14ac:dyDescent="0.25">
      <c r="A7302" s="64"/>
      <c r="B7302" s="64"/>
      <c r="C7302" s="66"/>
      <c r="D7302" s="67"/>
      <c r="E7302" s="64"/>
      <c r="F7302" s="64"/>
      <c r="G7302" s="37" t="str">
        <f>IF(E7302="","",IF(OR(E7302="Project Management",E7302="Project Support",E7302="Sprint Management",E7302="Sprint Support"),"NA",ROUND((((VLOOKUP(AD7302,[2]Formula!V:X,3,0)))-SUMIF(AD:AD,AD7302,H:H)),2)))</f>
        <v/>
      </c>
      <c r="H7302" s="71"/>
      <c r="I7302" s="72"/>
      <c r="J7302" s="72"/>
      <c r="K7302" s="38" t="str">
        <f>IF(E7302="","",IF(OR(E7302="Project Management",E7302="Project Support",E7302="Sprint Management",E7302="Sprint Support"),"NA",(((SUMIF(AD:AD,AD7302,H:H)/VLOOKUP(AD7302,[2]Formula!V:X,3,0))*VLOOKUP(AD7302,[2]Formula!V:X,2,0))*H7302)/SUMIF(AD:AD,AD7302,H:H)))</f>
        <v/>
      </c>
      <c r="L7302" s="38" t="str">
        <f t="shared" si="685"/>
        <v/>
      </c>
      <c r="M7302" s="38" t="str">
        <f t="shared" si="686"/>
        <v/>
      </c>
      <c r="N7302" s="38" t="str">
        <f t="shared" si="688"/>
        <v/>
      </c>
      <c r="O7302" s="38" t="str">
        <f t="shared" si="684"/>
        <v/>
      </c>
      <c r="P7302" s="39" t="str">
        <f t="shared" si="689"/>
        <v/>
      </c>
      <c r="AC7302" s="42" t="str">
        <f>IF(B7302="","",VLOOKUP(B7302,[2]Formula!B:C,2,0))</f>
        <v/>
      </c>
      <c r="AD7302" s="43" t="str">
        <f t="shared" si="687"/>
        <v/>
      </c>
    </row>
    <row r="7303" spans="1:30" x14ac:dyDescent="0.25">
      <c r="A7303" s="64"/>
      <c r="B7303" s="64"/>
      <c r="C7303" s="66"/>
      <c r="D7303" s="67"/>
      <c r="E7303" s="64"/>
      <c r="F7303" s="64"/>
      <c r="G7303" s="37" t="str">
        <f>IF(E7303="","",IF(OR(E7303="Project Management",E7303="Project Support",E7303="Sprint Management",E7303="Sprint Support"),"NA",ROUND((((VLOOKUP(AD7303,[2]Formula!V:X,3,0)))-SUMIF(AD:AD,AD7303,H:H)),2)))</f>
        <v/>
      </c>
      <c r="H7303" s="71"/>
      <c r="I7303" s="72"/>
      <c r="J7303" s="72"/>
      <c r="K7303" s="38" t="str">
        <f>IF(E7303="","",IF(OR(E7303="Project Management",E7303="Project Support",E7303="Sprint Management",E7303="Sprint Support"),"NA",(((SUMIF(AD:AD,AD7303,H:H)/VLOOKUP(AD7303,[2]Formula!V:X,3,0))*VLOOKUP(AD7303,[2]Formula!V:X,2,0))*H7303)/SUMIF(AD:AD,AD7303,H:H)))</f>
        <v/>
      </c>
      <c r="L7303" s="38" t="str">
        <f t="shared" si="685"/>
        <v/>
      </c>
      <c r="M7303" s="38" t="str">
        <f t="shared" si="686"/>
        <v/>
      </c>
      <c r="N7303" s="38" t="str">
        <f t="shared" si="688"/>
        <v/>
      </c>
      <c r="O7303" s="38" t="str">
        <f t="shared" si="684"/>
        <v/>
      </c>
      <c r="P7303" s="39" t="str">
        <f t="shared" si="689"/>
        <v/>
      </c>
      <c r="AC7303" s="42" t="str">
        <f>IF(B7303="","",VLOOKUP(B7303,[2]Formula!B:C,2,0))</f>
        <v/>
      </c>
      <c r="AD7303" s="43" t="str">
        <f t="shared" si="687"/>
        <v/>
      </c>
    </row>
    <row r="7304" spans="1:30" x14ac:dyDescent="0.25">
      <c r="A7304" s="64"/>
      <c r="B7304" s="64"/>
      <c r="C7304" s="66"/>
      <c r="D7304" s="67"/>
      <c r="E7304" s="64"/>
      <c r="F7304" s="64"/>
      <c r="G7304" s="37" t="str">
        <f>IF(E7304="","",IF(OR(E7304="Project Management",E7304="Project Support",E7304="Sprint Management",E7304="Sprint Support"),"NA",ROUND((((VLOOKUP(AD7304,[2]Formula!V:X,3,0)))-SUMIF(AD:AD,AD7304,H:H)),2)))</f>
        <v/>
      </c>
      <c r="H7304" s="71"/>
      <c r="I7304" s="72"/>
      <c r="J7304" s="72"/>
      <c r="K7304" s="38" t="str">
        <f>IF(E7304="","",IF(OR(E7304="Project Management",E7304="Project Support",E7304="Sprint Management",E7304="Sprint Support"),"NA",(((SUMIF(AD:AD,AD7304,H:H)/VLOOKUP(AD7304,[2]Formula!V:X,3,0))*VLOOKUP(AD7304,[2]Formula!V:X,2,0))*H7304)/SUMIF(AD:AD,AD7304,H:H)))</f>
        <v/>
      </c>
      <c r="L7304" s="38" t="str">
        <f t="shared" si="685"/>
        <v/>
      </c>
      <c r="M7304" s="38" t="str">
        <f t="shared" si="686"/>
        <v/>
      </c>
      <c r="N7304" s="38" t="str">
        <f t="shared" si="688"/>
        <v/>
      </c>
      <c r="O7304" s="38" t="str">
        <f t="shared" si="684"/>
        <v/>
      </c>
      <c r="P7304" s="39" t="str">
        <f t="shared" si="689"/>
        <v/>
      </c>
      <c r="AC7304" s="42" t="str">
        <f>IF(B7304="","",VLOOKUP(B7304,[2]Formula!B:C,2,0))</f>
        <v/>
      </c>
      <c r="AD7304" s="43" t="str">
        <f t="shared" si="687"/>
        <v/>
      </c>
    </row>
    <row r="7305" spans="1:30" x14ac:dyDescent="0.25">
      <c r="A7305" s="64"/>
      <c r="B7305" s="64"/>
      <c r="C7305" s="66"/>
      <c r="D7305" s="67"/>
      <c r="E7305" s="64"/>
      <c r="F7305" s="64"/>
      <c r="G7305" s="37" t="str">
        <f>IF(E7305="","",IF(OR(E7305="Project Management",E7305="Project Support",E7305="Sprint Management",E7305="Sprint Support"),"NA",ROUND((((VLOOKUP(AD7305,[2]Formula!V:X,3,0)))-SUMIF(AD:AD,AD7305,H:H)),2)))</f>
        <v/>
      </c>
      <c r="H7305" s="71"/>
      <c r="I7305" s="72"/>
      <c r="J7305" s="72"/>
      <c r="K7305" s="38" t="str">
        <f>IF(E7305="","",IF(OR(E7305="Project Management",E7305="Project Support",E7305="Sprint Management",E7305="Sprint Support"),"NA",(((SUMIF(AD:AD,AD7305,H:H)/VLOOKUP(AD7305,[2]Formula!V:X,3,0))*VLOOKUP(AD7305,[2]Formula!V:X,2,0))*H7305)/SUMIF(AD:AD,AD7305,H:H)))</f>
        <v/>
      </c>
      <c r="L7305" s="38" t="str">
        <f t="shared" si="685"/>
        <v/>
      </c>
      <c r="M7305" s="38" t="str">
        <f t="shared" si="686"/>
        <v/>
      </c>
      <c r="N7305" s="38" t="str">
        <f t="shared" si="688"/>
        <v/>
      </c>
      <c r="O7305" s="38" t="str">
        <f t="shared" si="684"/>
        <v/>
      </c>
      <c r="P7305" s="39" t="str">
        <f t="shared" si="689"/>
        <v/>
      </c>
      <c r="AC7305" s="42" t="str">
        <f>IF(B7305="","",VLOOKUP(B7305,[2]Formula!B:C,2,0))</f>
        <v/>
      </c>
      <c r="AD7305" s="43" t="str">
        <f t="shared" si="687"/>
        <v/>
      </c>
    </row>
    <row r="7306" spans="1:30" x14ac:dyDescent="0.25">
      <c r="A7306" s="64"/>
      <c r="B7306" s="64"/>
      <c r="C7306" s="66"/>
      <c r="D7306" s="67"/>
      <c r="E7306" s="64"/>
      <c r="F7306" s="64"/>
      <c r="G7306" s="37" t="str">
        <f>IF(E7306="","",IF(OR(E7306="Project Management",E7306="Project Support",E7306="Sprint Management",E7306="Sprint Support"),"NA",ROUND((((VLOOKUP(AD7306,[2]Formula!V:X,3,0)))-SUMIF(AD:AD,AD7306,H:H)),2)))</f>
        <v/>
      </c>
      <c r="H7306" s="71"/>
      <c r="I7306" s="72"/>
      <c r="J7306" s="72"/>
      <c r="K7306" s="38" t="str">
        <f>IF(E7306="","",IF(OR(E7306="Project Management",E7306="Project Support",E7306="Sprint Management",E7306="Sprint Support"),"NA",(((SUMIF(AD:AD,AD7306,H:H)/VLOOKUP(AD7306,[2]Formula!V:X,3,0))*VLOOKUP(AD7306,[2]Formula!V:X,2,0))*H7306)/SUMIF(AD:AD,AD7306,H:H)))</f>
        <v/>
      </c>
      <c r="L7306" s="38" t="str">
        <f t="shared" si="685"/>
        <v/>
      </c>
      <c r="M7306" s="38" t="str">
        <f t="shared" si="686"/>
        <v/>
      </c>
      <c r="N7306" s="38" t="str">
        <f t="shared" si="688"/>
        <v/>
      </c>
      <c r="O7306" s="38" t="str">
        <f t="shared" si="684"/>
        <v/>
      </c>
      <c r="P7306" s="39" t="str">
        <f t="shared" si="689"/>
        <v/>
      </c>
      <c r="AC7306" s="42" t="str">
        <f>IF(B7306="","",VLOOKUP(B7306,[2]Formula!B:C,2,0))</f>
        <v/>
      </c>
      <c r="AD7306" s="43" t="str">
        <f t="shared" si="687"/>
        <v/>
      </c>
    </row>
    <row r="7307" spans="1:30" x14ac:dyDescent="0.25">
      <c r="A7307" s="64"/>
      <c r="B7307" s="64"/>
      <c r="C7307" s="66"/>
      <c r="D7307" s="67"/>
      <c r="E7307" s="64"/>
      <c r="F7307" s="64"/>
      <c r="G7307" s="37" t="str">
        <f>IF(E7307="","",IF(OR(E7307="Project Management",E7307="Project Support",E7307="Sprint Management",E7307="Sprint Support"),"NA",ROUND((((VLOOKUP(AD7307,[2]Formula!V:X,3,0)))-SUMIF(AD:AD,AD7307,H:H)),2)))</f>
        <v/>
      </c>
      <c r="H7307" s="71"/>
      <c r="I7307" s="72"/>
      <c r="J7307" s="72"/>
      <c r="K7307" s="38" t="str">
        <f>IF(E7307="","",IF(OR(E7307="Project Management",E7307="Project Support",E7307="Sprint Management",E7307="Sprint Support"),"NA",(((SUMIF(AD:AD,AD7307,H:H)/VLOOKUP(AD7307,[2]Formula!V:X,3,0))*VLOOKUP(AD7307,[2]Formula!V:X,2,0))*H7307)/SUMIF(AD:AD,AD7307,H:H)))</f>
        <v/>
      </c>
      <c r="L7307" s="38" t="str">
        <f t="shared" si="685"/>
        <v/>
      </c>
      <c r="M7307" s="38" t="str">
        <f t="shared" si="686"/>
        <v/>
      </c>
      <c r="N7307" s="38" t="str">
        <f t="shared" si="688"/>
        <v/>
      </c>
      <c r="O7307" s="38" t="str">
        <f t="shared" si="684"/>
        <v/>
      </c>
      <c r="P7307" s="39" t="str">
        <f t="shared" si="689"/>
        <v/>
      </c>
      <c r="AC7307" s="42" t="str">
        <f>IF(B7307="","",VLOOKUP(B7307,[2]Formula!B:C,2,0))</f>
        <v/>
      </c>
      <c r="AD7307" s="43" t="str">
        <f t="shared" si="687"/>
        <v/>
      </c>
    </row>
    <row r="7308" spans="1:30" x14ac:dyDescent="0.25">
      <c r="A7308" s="64"/>
      <c r="B7308" s="64"/>
      <c r="C7308" s="66"/>
      <c r="D7308" s="67"/>
      <c r="E7308" s="64"/>
      <c r="F7308" s="64"/>
      <c r="G7308" s="37" t="str">
        <f>IF(E7308="","",IF(OR(E7308="Project Management",E7308="Project Support",E7308="Sprint Management",E7308="Sprint Support"),"NA",ROUND((((VLOOKUP(AD7308,[2]Formula!V:X,3,0)))-SUMIF(AD:AD,AD7308,H:H)),2)))</f>
        <v/>
      </c>
      <c r="H7308" s="71"/>
      <c r="I7308" s="72"/>
      <c r="J7308" s="72"/>
      <c r="K7308" s="38" t="str">
        <f>IF(E7308="","",IF(OR(E7308="Project Management",E7308="Project Support",E7308="Sprint Management",E7308="Sprint Support"),"NA",(((SUMIF(AD:AD,AD7308,H:H)/VLOOKUP(AD7308,[2]Formula!V:X,3,0))*VLOOKUP(AD7308,[2]Formula!V:X,2,0))*H7308)/SUMIF(AD:AD,AD7308,H:H)))</f>
        <v/>
      </c>
      <c r="L7308" s="38" t="str">
        <f t="shared" si="685"/>
        <v/>
      </c>
      <c r="M7308" s="38" t="str">
        <f t="shared" si="686"/>
        <v/>
      </c>
      <c r="N7308" s="38" t="str">
        <f t="shared" si="688"/>
        <v/>
      </c>
      <c r="O7308" s="38" t="str">
        <f t="shared" si="684"/>
        <v/>
      </c>
      <c r="P7308" s="39" t="str">
        <f t="shared" si="689"/>
        <v/>
      </c>
      <c r="AC7308" s="42" t="str">
        <f>IF(B7308="","",VLOOKUP(B7308,[2]Formula!B:C,2,0))</f>
        <v/>
      </c>
      <c r="AD7308" s="43" t="str">
        <f t="shared" si="687"/>
        <v/>
      </c>
    </row>
    <row r="7309" spans="1:30" x14ac:dyDescent="0.25">
      <c r="A7309" s="64"/>
      <c r="B7309" s="64"/>
      <c r="C7309" s="66"/>
      <c r="D7309" s="67"/>
      <c r="E7309" s="64"/>
      <c r="F7309" s="64"/>
      <c r="G7309" s="37" t="str">
        <f>IF(E7309="","",IF(OR(E7309="Project Management",E7309="Project Support",E7309="Sprint Management",E7309="Sprint Support"),"NA",ROUND((((VLOOKUP(AD7309,[2]Formula!V:X,3,0)))-SUMIF(AD:AD,AD7309,H:H)),2)))</f>
        <v/>
      </c>
      <c r="H7309" s="71"/>
      <c r="I7309" s="72"/>
      <c r="J7309" s="72"/>
      <c r="K7309" s="38" t="str">
        <f>IF(E7309="","",IF(OR(E7309="Project Management",E7309="Project Support",E7309="Sprint Management",E7309="Sprint Support"),"NA",(((SUMIF(AD:AD,AD7309,H:H)/VLOOKUP(AD7309,[2]Formula!V:X,3,0))*VLOOKUP(AD7309,[2]Formula!V:X,2,0))*H7309)/SUMIF(AD:AD,AD7309,H:H)))</f>
        <v/>
      </c>
      <c r="L7309" s="38" t="str">
        <f t="shared" si="685"/>
        <v/>
      </c>
      <c r="M7309" s="38" t="str">
        <f t="shared" si="686"/>
        <v/>
      </c>
      <c r="N7309" s="38" t="str">
        <f t="shared" si="688"/>
        <v/>
      </c>
      <c r="O7309" s="38" t="str">
        <f t="shared" si="684"/>
        <v/>
      </c>
      <c r="P7309" s="39" t="str">
        <f t="shared" si="689"/>
        <v/>
      </c>
      <c r="AC7309" s="42" t="str">
        <f>IF(B7309="","",VLOOKUP(B7309,[2]Formula!B:C,2,0))</f>
        <v/>
      </c>
      <c r="AD7309" s="43" t="str">
        <f t="shared" si="687"/>
        <v/>
      </c>
    </row>
    <row r="7310" spans="1:30" x14ac:dyDescent="0.25">
      <c r="A7310" s="64"/>
      <c r="B7310" s="64"/>
      <c r="C7310" s="66"/>
      <c r="D7310" s="67"/>
      <c r="E7310" s="64"/>
      <c r="F7310" s="64"/>
      <c r="G7310" s="37" t="str">
        <f>IF(E7310="","",IF(OR(E7310="Project Management",E7310="Project Support",E7310="Sprint Management",E7310="Sprint Support"),"NA",ROUND((((VLOOKUP(AD7310,[2]Formula!V:X,3,0)))-SUMIF(AD:AD,AD7310,H:H)),2)))</f>
        <v/>
      </c>
      <c r="H7310" s="71"/>
      <c r="I7310" s="72"/>
      <c r="J7310" s="72"/>
      <c r="K7310" s="38" t="str">
        <f>IF(E7310="","",IF(OR(E7310="Project Management",E7310="Project Support",E7310="Sprint Management",E7310="Sprint Support"),"NA",(((SUMIF(AD:AD,AD7310,H:H)/VLOOKUP(AD7310,[2]Formula!V:X,3,0))*VLOOKUP(AD7310,[2]Formula!V:X,2,0))*H7310)/SUMIF(AD:AD,AD7310,H:H)))</f>
        <v/>
      </c>
      <c r="L7310" s="38" t="str">
        <f t="shared" si="685"/>
        <v/>
      </c>
      <c r="M7310" s="38" t="str">
        <f t="shared" si="686"/>
        <v/>
      </c>
      <c r="N7310" s="38" t="str">
        <f t="shared" si="688"/>
        <v/>
      </c>
      <c r="O7310" s="38" t="str">
        <f t="shared" si="684"/>
        <v/>
      </c>
      <c r="P7310" s="39" t="str">
        <f t="shared" si="689"/>
        <v/>
      </c>
      <c r="AC7310" s="42" t="str">
        <f>IF(B7310="","",VLOOKUP(B7310,[2]Formula!B:C,2,0))</f>
        <v/>
      </c>
      <c r="AD7310" s="43" t="str">
        <f t="shared" si="687"/>
        <v/>
      </c>
    </row>
    <row r="7311" spans="1:30" x14ac:dyDescent="0.25">
      <c r="A7311" s="64"/>
      <c r="B7311" s="64"/>
      <c r="C7311" s="66"/>
      <c r="D7311" s="67"/>
      <c r="E7311" s="64"/>
      <c r="F7311" s="64"/>
      <c r="G7311" s="37" t="str">
        <f>IF(E7311="","",IF(OR(E7311="Project Management",E7311="Project Support",E7311="Sprint Management",E7311="Sprint Support"),"NA",ROUND((((VLOOKUP(AD7311,[2]Formula!V:X,3,0)))-SUMIF(AD:AD,AD7311,H:H)),2)))</f>
        <v/>
      </c>
      <c r="H7311" s="71"/>
      <c r="I7311" s="72"/>
      <c r="J7311" s="72"/>
      <c r="K7311" s="38" t="str">
        <f>IF(E7311="","",IF(OR(E7311="Project Management",E7311="Project Support",E7311="Sprint Management",E7311="Sprint Support"),"NA",(((SUMIF(AD:AD,AD7311,H:H)/VLOOKUP(AD7311,[2]Formula!V:X,3,0))*VLOOKUP(AD7311,[2]Formula!V:X,2,0))*H7311)/SUMIF(AD:AD,AD7311,H:H)))</f>
        <v/>
      </c>
      <c r="L7311" s="38" t="str">
        <f t="shared" si="685"/>
        <v/>
      </c>
      <c r="M7311" s="38" t="str">
        <f t="shared" si="686"/>
        <v/>
      </c>
      <c r="N7311" s="38" t="str">
        <f t="shared" si="688"/>
        <v/>
      </c>
      <c r="O7311" s="38" t="str">
        <f t="shared" si="684"/>
        <v/>
      </c>
      <c r="P7311" s="39" t="str">
        <f t="shared" si="689"/>
        <v/>
      </c>
      <c r="AC7311" s="42" t="str">
        <f>IF(B7311="","",VLOOKUP(B7311,[2]Formula!B:C,2,0))</f>
        <v/>
      </c>
      <c r="AD7311" s="43" t="str">
        <f t="shared" si="687"/>
        <v/>
      </c>
    </row>
    <row r="7312" spans="1:30" x14ac:dyDescent="0.25">
      <c r="A7312" s="64"/>
      <c r="B7312" s="64"/>
      <c r="C7312" s="66"/>
      <c r="D7312" s="67"/>
      <c r="E7312" s="64"/>
      <c r="F7312" s="64"/>
      <c r="G7312" s="37" t="str">
        <f>IF(E7312="","",IF(OR(E7312="Project Management",E7312="Project Support",E7312="Sprint Management",E7312="Sprint Support"),"NA",ROUND((((VLOOKUP(AD7312,[2]Formula!V:X,3,0)))-SUMIF(AD:AD,AD7312,H:H)),2)))</f>
        <v/>
      </c>
      <c r="H7312" s="71"/>
      <c r="I7312" s="72"/>
      <c r="J7312" s="72"/>
      <c r="K7312" s="38" t="str">
        <f>IF(E7312="","",IF(OR(E7312="Project Management",E7312="Project Support",E7312="Sprint Management",E7312="Sprint Support"),"NA",(((SUMIF(AD:AD,AD7312,H:H)/VLOOKUP(AD7312,[2]Formula!V:X,3,0))*VLOOKUP(AD7312,[2]Formula!V:X,2,0))*H7312)/SUMIF(AD:AD,AD7312,H:H)))</f>
        <v/>
      </c>
      <c r="L7312" s="38" t="str">
        <f t="shared" si="685"/>
        <v/>
      </c>
      <c r="M7312" s="38" t="str">
        <f t="shared" si="686"/>
        <v/>
      </c>
      <c r="N7312" s="38" t="str">
        <f t="shared" si="688"/>
        <v/>
      </c>
      <c r="O7312" s="38" t="str">
        <f t="shared" si="684"/>
        <v/>
      </c>
      <c r="P7312" s="39" t="str">
        <f t="shared" si="689"/>
        <v/>
      </c>
      <c r="AC7312" s="42" t="str">
        <f>IF(B7312="","",VLOOKUP(B7312,[2]Formula!B:C,2,0))</f>
        <v/>
      </c>
      <c r="AD7312" s="43" t="str">
        <f t="shared" si="687"/>
        <v/>
      </c>
    </row>
    <row r="7313" spans="1:30" x14ac:dyDescent="0.25">
      <c r="A7313" s="64"/>
      <c r="B7313" s="64"/>
      <c r="C7313" s="66"/>
      <c r="D7313" s="67"/>
      <c r="E7313" s="64"/>
      <c r="F7313" s="64"/>
      <c r="G7313" s="37" t="str">
        <f>IF(E7313="","",IF(OR(E7313="Project Management",E7313="Project Support",E7313="Sprint Management",E7313="Sprint Support"),"NA",ROUND((((VLOOKUP(AD7313,[2]Formula!V:X,3,0)))-SUMIF(AD:AD,AD7313,H:H)),2)))</f>
        <v/>
      </c>
      <c r="H7313" s="71"/>
      <c r="I7313" s="72"/>
      <c r="J7313" s="72"/>
      <c r="K7313" s="38" t="str">
        <f>IF(E7313="","",IF(OR(E7313="Project Management",E7313="Project Support",E7313="Sprint Management",E7313="Sprint Support"),"NA",(((SUMIF(AD:AD,AD7313,H:H)/VLOOKUP(AD7313,[2]Formula!V:X,3,0))*VLOOKUP(AD7313,[2]Formula!V:X,2,0))*H7313)/SUMIF(AD:AD,AD7313,H:H)))</f>
        <v/>
      </c>
      <c r="L7313" s="38" t="str">
        <f t="shared" si="685"/>
        <v/>
      </c>
      <c r="M7313" s="38" t="str">
        <f t="shared" si="686"/>
        <v/>
      </c>
      <c r="N7313" s="38" t="str">
        <f t="shared" si="688"/>
        <v/>
      </c>
      <c r="O7313" s="38" t="str">
        <f t="shared" si="684"/>
        <v/>
      </c>
      <c r="P7313" s="39" t="str">
        <f t="shared" si="689"/>
        <v/>
      </c>
      <c r="AC7313" s="42" t="str">
        <f>IF(B7313="","",VLOOKUP(B7313,[2]Formula!B:C,2,0))</f>
        <v/>
      </c>
      <c r="AD7313" s="43" t="str">
        <f t="shared" si="687"/>
        <v/>
      </c>
    </row>
    <row r="7314" spans="1:30" x14ac:dyDescent="0.25">
      <c r="A7314" s="64"/>
      <c r="B7314" s="64"/>
      <c r="C7314" s="66"/>
      <c r="D7314" s="67"/>
      <c r="E7314" s="64"/>
      <c r="F7314" s="64"/>
      <c r="G7314" s="37" t="str">
        <f>IF(E7314="","",IF(OR(E7314="Project Management",E7314="Project Support",E7314="Sprint Management",E7314="Sprint Support"),"NA",ROUND((((VLOOKUP(AD7314,[2]Formula!V:X,3,0)))-SUMIF(AD:AD,AD7314,H:H)),2)))</f>
        <v/>
      </c>
      <c r="H7314" s="71"/>
      <c r="I7314" s="72"/>
      <c r="J7314" s="72"/>
      <c r="K7314" s="38" t="str">
        <f>IF(E7314="","",IF(OR(E7314="Project Management",E7314="Project Support",E7314="Sprint Management",E7314="Sprint Support"),"NA",(((SUMIF(AD:AD,AD7314,H:H)/VLOOKUP(AD7314,[2]Formula!V:X,3,0))*VLOOKUP(AD7314,[2]Formula!V:X,2,0))*H7314)/SUMIF(AD:AD,AD7314,H:H)))</f>
        <v/>
      </c>
      <c r="L7314" s="38" t="str">
        <f t="shared" si="685"/>
        <v/>
      </c>
      <c r="M7314" s="38" t="str">
        <f t="shared" si="686"/>
        <v/>
      </c>
      <c r="N7314" s="38" t="str">
        <f t="shared" si="688"/>
        <v/>
      </c>
      <c r="O7314" s="38" t="str">
        <f t="shared" si="684"/>
        <v/>
      </c>
      <c r="P7314" s="39" t="str">
        <f t="shared" si="689"/>
        <v/>
      </c>
      <c r="AC7314" s="42" t="str">
        <f>IF(B7314="","",VLOOKUP(B7314,[2]Formula!B:C,2,0))</f>
        <v/>
      </c>
      <c r="AD7314" s="43" t="str">
        <f t="shared" si="687"/>
        <v/>
      </c>
    </row>
    <row r="7315" spans="1:30" x14ac:dyDescent="0.25">
      <c r="A7315" s="64"/>
      <c r="B7315" s="64"/>
      <c r="C7315" s="66"/>
      <c r="D7315" s="67"/>
      <c r="E7315" s="64"/>
      <c r="F7315" s="64"/>
      <c r="G7315" s="37" t="str">
        <f>IF(E7315="","",IF(OR(E7315="Project Management",E7315="Project Support",E7315="Sprint Management",E7315="Sprint Support"),"NA",ROUND((((VLOOKUP(AD7315,[2]Formula!V:X,3,0)))-SUMIF(AD:AD,AD7315,H:H)),2)))</f>
        <v/>
      </c>
      <c r="H7315" s="71"/>
      <c r="I7315" s="72"/>
      <c r="J7315" s="72"/>
      <c r="K7315" s="38" t="str">
        <f>IF(E7315="","",IF(OR(E7315="Project Management",E7315="Project Support",E7315="Sprint Management",E7315="Sprint Support"),"NA",(((SUMIF(AD:AD,AD7315,H:H)/VLOOKUP(AD7315,[2]Formula!V:X,3,0))*VLOOKUP(AD7315,[2]Formula!V:X,2,0))*H7315)/SUMIF(AD:AD,AD7315,H:H)))</f>
        <v/>
      </c>
      <c r="L7315" s="38" t="str">
        <f t="shared" si="685"/>
        <v/>
      </c>
      <c r="M7315" s="38" t="str">
        <f t="shared" si="686"/>
        <v/>
      </c>
      <c r="N7315" s="38" t="str">
        <f t="shared" si="688"/>
        <v/>
      </c>
      <c r="O7315" s="38" t="str">
        <f t="shared" si="684"/>
        <v/>
      </c>
      <c r="P7315" s="39" t="str">
        <f t="shared" si="689"/>
        <v/>
      </c>
      <c r="AC7315" s="42" t="str">
        <f>IF(B7315="","",VLOOKUP(B7315,[2]Formula!B:C,2,0))</f>
        <v/>
      </c>
      <c r="AD7315" s="43" t="str">
        <f t="shared" si="687"/>
        <v/>
      </c>
    </row>
    <row r="7316" spans="1:30" x14ac:dyDescent="0.25">
      <c r="A7316" s="64"/>
      <c r="B7316" s="64"/>
      <c r="C7316" s="66"/>
      <c r="D7316" s="67"/>
      <c r="E7316" s="64"/>
      <c r="F7316" s="64"/>
      <c r="G7316" s="37" t="str">
        <f>IF(E7316="","",IF(OR(E7316="Project Management",E7316="Project Support",E7316="Sprint Management",E7316="Sprint Support"),"NA",ROUND((((VLOOKUP(AD7316,[2]Formula!V:X,3,0)))-SUMIF(AD:AD,AD7316,H:H)),2)))</f>
        <v/>
      </c>
      <c r="H7316" s="71"/>
      <c r="I7316" s="72"/>
      <c r="J7316" s="72"/>
      <c r="K7316" s="38" t="str">
        <f>IF(E7316="","",IF(OR(E7316="Project Management",E7316="Project Support",E7316="Sprint Management",E7316="Sprint Support"),"NA",(((SUMIF(AD:AD,AD7316,H:H)/VLOOKUP(AD7316,[2]Formula!V:X,3,0))*VLOOKUP(AD7316,[2]Formula!V:X,2,0))*H7316)/SUMIF(AD:AD,AD7316,H:H)))</f>
        <v/>
      </c>
      <c r="L7316" s="38" t="str">
        <f t="shared" si="685"/>
        <v/>
      </c>
      <c r="M7316" s="38" t="str">
        <f t="shared" si="686"/>
        <v/>
      </c>
      <c r="N7316" s="38" t="str">
        <f t="shared" si="688"/>
        <v/>
      </c>
      <c r="O7316" s="38" t="str">
        <f t="shared" si="684"/>
        <v/>
      </c>
      <c r="P7316" s="39" t="str">
        <f t="shared" si="689"/>
        <v/>
      </c>
      <c r="AC7316" s="42" t="str">
        <f>IF(B7316="","",VLOOKUP(B7316,[2]Formula!B:C,2,0))</f>
        <v/>
      </c>
      <c r="AD7316" s="43" t="str">
        <f t="shared" si="687"/>
        <v/>
      </c>
    </row>
    <row r="7317" spans="1:30" x14ac:dyDescent="0.25">
      <c r="A7317" s="64"/>
      <c r="B7317" s="64"/>
      <c r="C7317" s="66"/>
      <c r="D7317" s="67"/>
      <c r="E7317" s="64"/>
      <c r="F7317" s="64"/>
      <c r="G7317" s="37" t="str">
        <f>IF(E7317="","",IF(OR(E7317="Project Management",E7317="Project Support",E7317="Sprint Management",E7317="Sprint Support"),"NA",ROUND((((VLOOKUP(AD7317,[2]Formula!V:X,3,0)))-SUMIF(AD:AD,AD7317,H:H)),2)))</f>
        <v/>
      </c>
      <c r="H7317" s="71"/>
      <c r="I7317" s="72"/>
      <c r="J7317" s="72"/>
      <c r="K7317" s="38" t="str">
        <f>IF(E7317="","",IF(OR(E7317="Project Management",E7317="Project Support",E7317="Sprint Management",E7317="Sprint Support"),"NA",(((SUMIF(AD:AD,AD7317,H:H)/VLOOKUP(AD7317,[2]Formula!V:X,3,0))*VLOOKUP(AD7317,[2]Formula!V:X,2,0))*H7317)/SUMIF(AD:AD,AD7317,H:H)))</f>
        <v/>
      </c>
      <c r="L7317" s="38" t="str">
        <f t="shared" si="685"/>
        <v/>
      </c>
      <c r="M7317" s="38" t="str">
        <f t="shared" si="686"/>
        <v/>
      </c>
      <c r="N7317" s="38" t="str">
        <f t="shared" si="688"/>
        <v/>
      </c>
      <c r="O7317" s="38" t="str">
        <f t="shared" si="684"/>
        <v/>
      </c>
      <c r="P7317" s="39" t="str">
        <f t="shared" si="689"/>
        <v/>
      </c>
      <c r="AC7317" s="42" t="str">
        <f>IF(B7317="","",VLOOKUP(B7317,[2]Formula!B:C,2,0))</f>
        <v/>
      </c>
      <c r="AD7317" s="43" t="str">
        <f t="shared" si="687"/>
        <v/>
      </c>
    </row>
    <row r="7318" spans="1:30" x14ac:dyDescent="0.25">
      <c r="A7318" s="64"/>
      <c r="B7318" s="64"/>
      <c r="C7318" s="66"/>
      <c r="D7318" s="67"/>
      <c r="E7318" s="64"/>
      <c r="F7318" s="64"/>
      <c r="G7318" s="37" t="str">
        <f>IF(E7318="","",IF(OR(E7318="Project Management",E7318="Project Support",E7318="Sprint Management",E7318="Sprint Support"),"NA",ROUND((((VLOOKUP(AD7318,[2]Formula!V:X,3,0)))-SUMIF(AD:AD,AD7318,H:H)),2)))</f>
        <v/>
      </c>
      <c r="H7318" s="71"/>
      <c r="I7318" s="72"/>
      <c r="J7318" s="72"/>
      <c r="K7318" s="38" t="str">
        <f>IF(E7318="","",IF(OR(E7318="Project Management",E7318="Project Support",E7318="Sprint Management",E7318="Sprint Support"),"NA",(((SUMIF(AD:AD,AD7318,H:H)/VLOOKUP(AD7318,[2]Formula!V:X,3,0))*VLOOKUP(AD7318,[2]Formula!V:X,2,0))*H7318)/SUMIF(AD:AD,AD7318,H:H)))</f>
        <v/>
      </c>
      <c r="L7318" s="38" t="str">
        <f t="shared" si="685"/>
        <v/>
      </c>
      <c r="M7318" s="38" t="str">
        <f t="shared" si="686"/>
        <v/>
      </c>
      <c r="N7318" s="38" t="str">
        <f t="shared" si="688"/>
        <v/>
      </c>
      <c r="O7318" s="38" t="str">
        <f t="shared" si="684"/>
        <v/>
      </c>
      <c r="P7318" s="39" t="str">
        <f t="shared" si="689"/>
        <v/>
      </c>
      <c r="AC7318" s="42" t="str">
        <f>IF(B7318="","",VLOOKUP(B7318,[2]Formula!B:C,2,0))</f>
        <v/>
      </c>
      <c r="AD7318" s="43" t="str">
        <f t="shared" si="687"/>
        <v/>
      </c>
    </row>
    <row r="7319" spans="1:30" x14ac:dyDescent="0.25">
      <c r="A7319" s="64"/>
      <c r="B7319" s="64"/>
      <c r="C7319" s="66"/>
      <c r="D7319" s="67"/>
      <c r="E7319" s="64"/>
      <c r="F7319" s="64"/>
      <c r="G7319" s="37" t="str">
        <f>IF(E7319="","",IF(OR(E7319="Project Management",E7319="Project Support",E7319="Sprint Management",E7319="Sprint Support"),"NA",ROUND((((VLOOKUP(AD7319,[2]Formula!V:X,3,0)))-SUMIF(AD:AD,AD7319,H:H)),2)))</f>
        <v/>
      </c>
      <c r="H7319" s="71"/>
      <c r="I7319" s="72"/>
      <c r="J7319" s="72"/>
      <c r="K7319" s="38" t="str">
        <f>IF(E7319="","",IF(OR(E7319="Project Management",E7319="Project Support",E7319="Sprint Management",E7319="Sprint Support"),"NA",(((SUMIF(AD:AD,AD7319,H:H)/VLOOKUP(AD7319,[2]Formula!V:X,3,0))*VLOOKUP(AD7319,[2]Formula!V:X,2,0))*H7319)/SUMIF(AD:AD,AD7319,H:H)))</f>
        <v/>
      </c>
      <c r="L7319" s="38" t="str">
        <f t="shared" si="685"/>
        <v/>
      </c>
      <c r="M7319" s="38" t="str">
        <f t="shared" si="686"/>
        <v/>
      </c>
      <c r="N7319" s="38" t="str">
        <f t="shared" si="688"/>
        <v/>
      </c>
      <c r="O7319" s="38" t="str">
        <f t="shared" si="684"/>
        <v/>
      </c>
      <c r="P7319" s="39" t="str">
        <f t="shared" si="689"/>
        <v/>
      </c>
      <c r="AC7319" s="42" t="str">
        <f>IF(B7319="","",VLOOKUP(B7319,[2]Formula!B:C,2,0))</f>
        <v/>
      </c>
      <c r="AD7319" s="43" t="str">
        <f t="shared" si="687"/>
        <v/>
      </c>
    </row>
    <row r="7320" spans="1:30" x14ac:dyDescent="0.25">
      <c r="A7320" s="64"/>
      <c r="B7320" s="64"/>
      <c r="C7320" s="66"/>
      <c r="D7320" s="67"/>
      <c r="E7320" s="64"/>
      <c r="F7320" s="64"/>
      <c r="G7320" s="37" t="str">
        <f>IF(E7320="","",IF(OR(E7320="Project Management",E7320="Project Support",E7320="Sprint Management",E7320="Sprint Support"),"NA",ROUND((((VLOOKUP(AD7320,[2]Formula!V:X,3,0)))-SUMIF(AD:AD,AD7320,H:H)),2)))</f>
        <v/>
      </c>
      <c r="H7320" s="71"/>
      <c r="I7320" s="72"/>
      <c r="J7320" s="72"/>
      <c r="K7320" s="38" t="str">
        <f>IF(E7320="","",IF(OR(E7320="Project Management",E7320="Project Support",E7320="Sprint Management",E7320="Sprint Support"),"NA",(((SUMIF(AD:AD,AD7320,H:H)/VLOOKUP(AD7320,[2]Formula!V:X,3,0))*VLOOKUP(AD7320,[2]Formula!V:X,2,0))*H7320)/SUMIF(AD:AD,AD7320,H:H)))</f>
        <v/>
      </c>
      <c r="L7320" s="38" t="str">
        <f t="shared" si="685"/>
        <v/>
      </c>
      <c r="M7320" s="38" t="str">
        <f t="shared" si="686"/>
        <v/>
      </c>
      <c r="N7320" s="38" t="str">
        <f t="shared" si="688"/>
        <v/>
      </c>
      <c r="O7320" s="38" t="str">
        <f t="shared" si="684"/>
        <v/>
      </c>
      <c r="P7320" s="39" t="str">
        <f t="shared" si="689"/>
        <v/>
      </c>
      <c r="AC7320" s="42" t="str">
        <f>IF(B7320="","",VLOOKUP(B7320,[2]Formula!B:C,2,0))</f>
        <v/>
      </c>
      <c r="AD7320" s="43" t="str">
        <f t="shared" si="687"/>
        <v/>
      </c>
    </row>
    <row r="7321" spans="1:30" x14ac:dyDescent="0.25">
      <c r="A7321" s="64"/>
      <c r="B7321" s="64"/>
      <c r="C7321" s="66"/>
      <c r="D7321" s="67"/>
      <c r="E7321" s="64"/>
      <c r="F7321" s="64"/>
      <c r="G7321" s="37" t="str">
        <f>IF(E7321="","",IF(OR(E7321="Project Management",E7321="Project Support",E7321="Sprint Management",E7321="Sprint Support"),"NA",ROUND((((VLOOKUP(AD7321,[2]Formula!V:X,3,0)))-SUMIF(AD:AD,AD7321,H:H)),2)))</f>
        <v/>
      </c>
      <c r="H7321" s="71"/>
      <c r="I7321" s="72"/>
      <c r="J7321" s="72"/>
      <c r="K7321" s="38" t="str">
        <f>IF(E7321="","",IF(OR(E7321="Project Management",E7321="Project Support",E7321="Sprint Management",E7321="Sprint Support"),"NA",(((SUMIF(AD:AD,AD7321,H:H)/VLOOKUP(AD7321,[2]Formula!V:X,3,0))*VLOOKUP(AD7321,[2]Formula!V:X,2,0))*H7321)/SUMIF(AD:AD,AD7321,H:H)))</f>
        <v/>
      </c>
      <c r="L7321" s="38" t="str">
        <f t="shared" si="685"/>
        <v/>
      </c>
      <c r="M7321" s="38" t="str">
        <f t="shared" si="686"/>
        <v/>
      </c>
      <c r="N7321" s="38" t="str">
        <f t="shared" si="688"/>
        <v/>
      </c>
      <c r="O7321" s="38" t="str">
        <f t="shared" si="684"/>
        <v/>
      </c>
      <c r="P7321" s="39" t="str">
        <f t="shared" si="689"/>
        <v/>
      </c>
      <c r="AC7321" s="42" t="str">
        <f>IF(B7321="","",VLOOKUP(B7321,[2]Formula!B:C,2,0))</f>
        <v/>
      </c>
      <c r="AD7321" s="43" t="str">
        <f t="shared" si="687"/>
        <v/>
      </c>
    </row>
    <row r="7322" spans="1:30" x14ac:dyDescent="0.25">
      <c r="A7322" s="64"/>
      <c r="B7322" s="64"/>
      <c r="C7322" s="66"/>
      <c r="D7322" s="67"/>
      <c r="E7322" s="64"/>
      <c r="F7322" s="64"/>
      <c r="G7322" s="37" t="str">
        <f>IF(E7322="","",IF(OR(E7322="Project Management",E7322="Project Support",E7322="Sprint Management",E7322="Sprint Support"),"NA",ROUND((((VLOOKUP(AD7322,[2]Formula!V:X,3,0)))-SUMIF(AD:AD,AD7322,H:H)),2)))</f>
        <v/>
      </c>
      <c r="H7322" s="71"/>
      <c r="I7322" s="72"/>
      <c r="J7322" s="72"/>
      <c r="K7322" s="38" t="str">
        <f>IF(E7322="","",IF(OR(E7322="Project Management",E7322="Project Support",E7322="Sprint Management",E7322="Sprint Support"),"NA",(((SUMIF(AD:AD,AD7322,H:H)/VLOOKUP(AD7322,[2]Formula!V:X,3,0))*VLOOKUP(AD7322,[2]Formula!V:X,2,0))*H7322)/SUMIF(AD:AD,AD7322,H:H)))</f>
        <v/>
      </c>
      <c r="L7322" s="38" t="str">
        <f t="shared" si="685"/>
        <v/>
      </c>
      <c r="M7322" s="38" t="str">
        <f t="shared" si="686"/>
        <v/>
      </c>
      <c r="N7322" s="38" t="str">
        <f t="shared" si="688"/>
        <v/>
      </c>
      <c r="O7322" s="38" t="str">
        <f t="shared" si="684"/>
        <v/>
      </c>
      <c r="P7322" s="39" t="str">
        <f t="shared" si="689"/>
        <v/>
      </c>
      <c r="AC7322" s="42" t="str">
        <f>IF(B7322="","",VLOOKUP(B7322,[2]Formula!B:C,2,0))</f>
        <v/>
      </c>
      <c r="AD7322" s="43" t="str">
        <f t="shared" si="687"/>
        <v/>
      </c>
    </row>
    <row r="7323" spans="1:30" x14ac:dyDescent="0.25">
      <c r="A7323" s="64"/>
      <c r="B7323" s="64"/>
      <c r="C7323" s="66"/>
      <c r="D7323" s="67"/>
      <c r="E7323" s="64"/>
      <c r="F7323" s="64"/>
      <c r="G7323" s="37" t="str">
        <f>IF(E7323="","",IF(OR(E7323="Project Management",E7323="Project Support",E7323="Sprint Management",E7323="Sprint Support"),"NA",ROUND((((VLOOKUP(AD7323,[2]Formula!V:X,3,0)))-SUMIF(AD:AD,AD7323,H:H)),2)))</f>
        <v/>
      </c>
      <c r="H7323" s="71"/>
      <c r="I7323" s="72"/>
      <c r="J7323" s="72"/>
      <c r="K7323" s="38" t="str">
        <f>IF(E7323="","",IF(OR(E7323="Project Management",E7323="Project Support",E7323="Sprint Management",E7323="Sprint Support"),"NA",(((SUMIF(AD:AD,AD7323,H:H)/VLOOKUP(AD7323,[2]Formula!V:X,3,0))*VLOOKUP(AD7323,[2]Formula!V:X,2,0))*H7323)/SUMIF(AD:AD,AD7323,H:H)))</f>
        <v/>
      </c>
      <c r="L7323" s="38" t="str">
        <f t="shared" si="685"/>
        <v/>
      </c>
      <c r="M7323" s="38" t="str">
        <f t="shared" si="686"/>
        <v/>
      </c>
      <c r="N7323" s="38" t="str">
        <f t="shared" si="688"/>
        <v/>
      </c>
      <c r="O7323" s="38" t="str">
        <f t="shared" si="684"/>
        <v/>
      </c>
      <c r="P7323" s="39" t="str">
        <f t="shared" si="689"/>
        <v/>
      </c>
      <c r="AC7323" s="42" t="str">
        <f>IF(B7323="","",VLOOKUP(B7323,[2]Formula!B:C,2,0))</f>
        <v/>
      </c>
      <c r="AD7323" s="43" t="str">
        <f t="shared" si="687"/>
        <v/>
      </c>
    </row>
    <row r="7324" spans="1:30" x14ac:dyDescent="0.25">
      <c r="A7324" s="64"/>
      <c r="B7324" s="64"/>
      <c r="C7324" s="66"/>
      <c r="D7324" s="67"/>
      <c r="E7324" s="64"/>
      <c r="F7324" s="64"/>
      <c r="G7324" s="37" t="str">
        <f>IF(E7324="","",IF(OR(E7324="Project Management",E7324="Project Support",E7324="Sprint Management",E7324="Sprint Support"),"NA",ROUND((((VLOOKUP(AD7324,[2]Formula!V:X,3,0)))-SUMIF(AD:AD,AD7324,H:H)),2)))</f>
        <v/>
      </c>
      <c r="H7324" s="71"/>
      <c r="I7324" s="72"/>
      <c r="J7324" s="72"/>
      <c r="K7324" s="38" t="str">
        <f>IF(E7324="","",IF(OR(E7324="Project Management",E7324="Project Support",E7324="Sprint Management",E7324="Sprint Support"),"NA",(((SUMIF(AD:AD,AD7324,H:H)/VLOOKUP(AD7324,[2]Formula!V:X,3,0))*VLOOKUP(AD7324,[2]Formula!V:X,2,0))*H7324)/SUMIF(AD:AD,AD7324,H:H)))</f>
        <v/>
      </c>
      <c r="L7324" s="38" t="str">
        <f t="shared" si="685"/>
        <v/>
      </c>
      <c r="M7324" s="38" t="str">
        <f t="shared" si="686"/>
        <v/>
      </c>
      <c r="N7324" s="38" t="str">
        <f t="shared" si="688"/>
        <v/>
      </c>
      <c r="O7324" s="38" t="str">
        <f t="shared" si="684"/>
        <v/>
      </c>
      <c r="P7324" s="39" t="str">
        <f t="shared" si="689"/>
        <v/>
      </c>
      <c r="AC7324" s="42" t="str">
        <f>IF(B7324="","",VLOOKUP(B7324,[2]Formula!B:C,2,0))</f>
        <v/>
      </c>
      <c r="AD7324" s="43" t="str">
        <f t="shared" si="687"/>
        <v/>
      </c>
    </row>
    <row r="7325" spans="1:30" x14ac:dyDescent="0.25">
      <c r="A7325" s="64"/>
      <c r="B7325" s="64"/>
      <c r="C7325" s="66"/>
      <c r="D7325" s="67"/>
      <c r="E7325" s="64"/>
      <c r="F7325" s="64"/>
      <c r="G7325" s="37" t="str">
        <f>IF(E7325="","",IF(OR(E7325="Project Management",E7325="Project Support",E7325="Sprint Management",E7325="Sprint Support"),"NA",ROUND((((VLOOKUP(AD7325,[2]Formula!V:X,3,0)))-SUMIF(AD:AD,AD7325,H:H)),2)))</f>
        <v/>
      </c>
      <c r="H7325" s="71"/>
      <c r="I7325" s="72"/>
      <c r="J7325" s="72"/>
      <c r="K7325" s="38" t="str">
        <f>IF(E7325="","",IF(OR(E7325="Project Management",E7325="Project Support",E7325="Sprint Management",E7325="Sprint Support"),"NA",(((SUMIF(AD:AD,AD7325,H:H)/VLOOKUP(AD7325,[2]Formula!V:X,3,0))*VLOOKUP(AD7325,[2]Formula!V:X,2,0))*H7325)/SUMIF(AD:AD,AD7325,H:H)))</f>
        <v/>
      </c>
      <c r="L7325" s="38" t="str">
        <f t="shared" si="685"/>
        <v/>
      </c>
      <c r="M7325" s="38" t="str">
        <f t="shared" si="686"/>
        <v/>
      </c>
      <c r="N7325" s="38" t="str">
        <f t="shared" si="688"/>
        <v/>
      </c>
      <c r="O7325" s="38" t="str">
        <f t="shared" si="684"/>
        <v/>
      </c>
      <c r="P7325" s="39" t="str">
        <f t="shared" si="689"/>
        <v/>
      </c>
      <c r="AC7325" s="42" t="str">
        <f>IF(B7325="","",VLOOKUP(B7325,[2]Formula!B:C,2,0))</f>
        <v/>
      </c>
      <c r="AD7325" s="43" t="str">
        <f t="shared" si="687"/>
        <v/>
      </c>
    </row>
    <row r="7326" spans="1:30" x14ac:dyDescent="0.25">
      <c r="A7326" s="64"/>
      <c r="B7326" s="64"/>
      <c r="C7326" s="66"/>
      <c r="D7326" s="67"/>
      <c r="E7326" s="64"/>
      <c r="F7326" s="64"/>
      <c r="G7326" s="37" t="str">
        <f>IF(E7326="","",IF(OR(E7326="Project Management",E7326="Project Support",E7326="Sprint Management",E7326="Sprint Support"),"NA",ROUND((((VLOOKUP(AD7326,[2]Formula!V:X,3,0)))-SUMIF(AD:AD,AD7326,H:H)),2)))</f>
        <v/>
      </c>
      <c r="H7326" s="71"/>
      <c r="I7326" s="72"/>
      <c r="J7326" s="72"/>
      <c r="K7326" s="38" t="str">
        <f>IF(E7326="","",IF(OR(E7326="Project Management",E7326="Project Support",E7326="Sprint Management",E7326="Sprint Support"),"NA",(((SUMIF(AD:AD,AD7326,H:H)/VLOOKUP(AD7326,[2]Formula!V:X,3,0))*VLOOKUP(AD7326,[2]Formula!V:X,2,0))*H7326)/SUMIF(AD:AD,AD7326,H:H)))</f>
        <v/>
      </c>
      <c r="L7326" s="38" t="str">
        <f t="shared" si="685"/>
        <v/>
      </c>
      <c r="M7326" s="38" t="str">
        <f t="shared" si="686"/>
        <v/>
      </c>
      <c r="N7326" s="38" t="str">
        <f t="shared" si="688"/>
        <v/>
      </c>
      <c r="O7326" s="38" t="str">
        <f t="shared" si="684"/>
        <v/>
      </c>
      <c r="P7326" s="39" t="str">
        <f t="shared" si="689"/>
        <v/>
      </c>
      <c r="AC7326" s="42" t="str">
        <f>IF(B7326="","",VLOOKUP(B7326,[2]Formula!B:C,2,0))</f>
        <v/>
      </c>
      <c r="AD7326" s="43" t="str">
        <f t="shared" si="687"/>
        <v/>
      </c>
    </row>
    <row r="7327" spans="1:30" x14ac:dyDescent="0.25">
      <c r="A7327" s="64"/>
      <c r="B7327" s="64"/>
      <c r="C7327" s="66"/>
      <c r="D7327" s="67"/>
      <c r="E7327" s="64"/>
      <c r="F7327" s="64"/>
      <c r="G7327" s="37" t="str">
        <f>IF(E7327="","",IF(OR(E7327="Project Management",E7327="Project Support",E7327="Sprint Management",E7327="Sprint Support"),"NA",ROUND((((VLOOKUP(AD7327,[2]Formula!V:X,3,0)))-SUMIF(AD:AD,AD7327,H:H)),2)))</f>
        <v/>
      </c>
      <c r="H7327" s="71"/>
      <c r="I7327" s="72"/>
      <c r="J7327" s="72"/>
      <c r="K7327" s="38" t="str">
        <f>IF(E7327="","",IF(OR(E7327="Project Management",E7327="Project Support",E7327="Sprint Management",E7327="Sprint Support"),"NA",(((SUMIF(AD:AD,AD7327,H:H)/VLOOKUP(AD7327,[2]Formula!V:X,3,0))*VLOOKUP(AD7327,[2]Formula!V:X,2,0))*H7327)/SUMIF(AD:AD,AD7327,H:H)))</f>
        <v/>
      </c>
      <c r="L7327" s="38" t="str">
        <f t="shared" si="685"/>
        <v/>
      </c>
      <c r="M7327" s="38" t="str">
        <f t="shared" si="686"/>
        <v/>
      </c>
      <c r="N7327" s="38" t="str">
        <f t="shared" si="688"/>
        <v/>
      </c>
      <c r="O7327" s="38" t="str">
        <f t="shared" si="684"/>
        <v/>
      </c>
      <c r="P7327" s="39" t="str">
        <f t="shared" si="689"/>
        <v/>
      </c>
      <c r="AC7327" s="42" t="str">
        <f>IF(B7327="","",VLOOKUP(B7327,[2]Formula!B:C,2,0))</f>
        <v/>
      </c>
      <c r="AD7327" s="43" t="str">
        <f t="shared" si="687"/>
        <v/>
      </c>
    </row>
    <row r="7328" spans="1:30" x14ac:dyDescent="0.25">
      <c r="A7328" s="64"/>
      <c r="B7328" s="64"/>
      <c r="C7328" s="66"/>
      <c r="D7328" s="67"/>
      <c r="E7328" s="64"/>
      <c r="F7328" s="64"/>
      <c r="G7328" s="37" t="str">
        <f>IF(E7328="","",IF(OR(E7328="Project Management",E7328="Project Support",E7328="Sprint Management",E7328="Sprint Support"),"NA",ROUND((((VLOOKUP(AD7328,[2]Formula!V:X,3,0)))-SUMIF(AD:AD,AD7328,H:H)),2)))</f>
        <v/>
      </c>
      <c r="H7328" s="71"/>
      <c r="I7328" s="72"/>
      <c r="J7328" s="72"/>
      <c r="K7328" s="38" t="str">
        <f>IF(E7328="","",IF(OR(E7328="Project Management",E7328="Project Support",E7328="Sprint Management",E7328="Sprint Support"),"NA",(((SUMIF(AD:AD,AD7328,H:H)/VLOOKUP(AD7328,[2]Formula!V:X,3,0))*VLOOKUP(AD7328,[2]Formula!V:X,2,0))*H7328)/SUMIF(AD:AD,AD7328,H:H)))</f>
        <v/>
      </c>
      <c r="L7328" s="38" t="str">
        <f t="shared" si="685"/>
        <v/>
      </c>
      <c r="M7328" s="38" t="str">
        <f t="shared" si="686"/>
        <v/>
      </c>
      <c r="N7328" s="38" t="str">
        <f t="shared" si="688"/>
        <v/>
      </c>
      <c r="O7328" s="38" t="str">
        <f t="shared" si="684"/>
        <v/>
      </c>
      <c r="P7328" s="39" t="str">
        <f t="shared" si="689"/>
        <v/>
      </c>
      <c r="AC7328" s="42" t="str">
        <f>IF(B7328="","",VLOOKUP(B7328,[2]Formula!B:C,2,0))</f>
        <v/>
      </c>
      <c r="AD7328" s="43" t="str">
        <f t="shared" si="687"/>
        <v/>
      </c>
    </row>
    <row r="7329" spans="1:30" x14ac:dyDescent="0.25">
      <c r="A7329" s="64"/>
      <c r="B7329" s="64"/>
      <c r="C7329" s="66"/>
      <c r="D7329" s="67"/>
      <c r="E7329" s="64"/>
      <c r="F7329" s="64"/>
      <c r="G7329" s="37" t="str">
        <f>IF(E7329="","",IF(OR(E7329="Project Management",E7329="Project Support",E7329="Sprint Management",E7329="Sprint Support"),"NA",ROUND((((VLOOKUP(AD7329,[2]Formula!V:X,3,0)))-SUMIF(AD:AD,AD7329,H:H)),2)))</f>
        <v/>
      </c>
      <c r="H7329" s="71"/>
      <c r="I7329" s="72"/>
      <c r="J7329" s="72"/>
      <c r="K7329" s="38" t="str">
        <f>IF(E7329="","",IF(OR(E7329="Project Management",E7329="Project Support",E7329="Sprint Management",E7329="Sprint Support"),"NA",(((SUMIF(AD:AD,AD7329,H:H)/VLOOKUP(AD7329,[2]Formula!V:X,3,0))*VLOOKUP(AD7329,[2]Formula!V:X,2,0))*H7329)/SUMIF(AD:AD,AD7329,H:H)))</f>
        <v/>
      </c>
      <c r="L7329" s="38" t="str">
        <f t="shared" si="685"/>
        <v/>
      </c>
      <c r="M7329" s="38" t="str">
        <f t="shared" si="686"/>
        <v/>
      </c>
      <c r="N7329" s="38" t="str">
        <f t="shared" si="688"/>
        <v/>
      </c>
      <c r="O7329" s="38" t="str">
        <f t="shared" si="684"/>
        <v/>
      </c>
      <c r="P7329" s="39" t="str">
        <f t="shared" si="689"/>
        <v/>
      </c>
      <c r="AC7329" s="42" t="str">
        <f>IF(B7329="","",VLOOKUP(B7329,[2]Formula!B:C,2,0))</f>
        <v/>
      </c>
      <c r="AD7329" s="43" t="str">
        <f t="shared" si="687"/>
        <v/>
      </c>
    </row>
    <row r="7330" spans="1:30" x14ac:dyDescent="0.25">
      <c r="A7330" s="64"/>
      <c r="B7330" s="64"/>
      <c r="C7330" s="66"/>
      <c r="D7330" s="67"/>
      <c r="E7330" s="64"/>
      <c r="F7330" s="64"/>
      <c r="G7330" s="37" t="str">
        <f>IF(E7330="","",IF(OR(E7330="Project Management",E7330="Project Support",E7330="Sprint Management",E7330="Sprint Support"),"NA",ROUND((((VLOOKUP(AD7330,[2]Formula!V:X,3,0)))-SUMIF(AD:AD,AD7330,H:H)),2)))</f>
        <v/>
      </c>
      <c r="H7330" s="71"/>
      <c r="I7330" s="72"/>
      <c r="J7330" s="72"/>
      <c r="K7330" s="38" t="str">
        <f>IF(E7330="","",IF(OR(E7330="Project Management",E7330="Project Support",E7330="Sprint Management",E7330="Sprint Support"),"NA",(((SUMIF(AD:AD,AD7330,H:H)/VLOOKUP(AD7330,[2]Formula!V:X,3,0))*VLOOKUP(AD7330,[2]Formula!V:X,2,0))*H7330)/SUMIF(AD:AD,AD7330,H:H)))</f>
        <v/>
      </c>
      <c r="L7330" s="38" t="str">
        <f t="shared" si="685"/>
        <v/>
      </c>
      <c r="M7330" s="38" t="str">
        <f t="shared" si="686"/>
        <v/>
      </c>
      <c r="N7330" s="38" t="str">
        <f t="shared" si="688"/>
        <v/>
      </c>
      <c r="O7330" s="38" t="str">
        <f t="shared" si="684"/>
        <v/>
      </c>
      <c r="P7330" s="39" t="str">
        <f t="shared" si="689"/>
        <v/>
      </c>
      <c r="AC7330" s="42" t="str">
        <f>IF(B7330="","",VLOOKUP(B7330,[2]Formula!B:C,2,0))</f>
        <v/>
      </c>
      <c r="AD7330" s="43" t="str">
        <f t="shared" si="687"/>
        <v/>
      </c>
    </row>
    <row r="7331" spans="1:30" x14ac:dyDescent="0.25">
      <c r="A7331" s="64"/>
      <c r="B7331" s="64"/>
      <c r="C7331" s="66"/>
      <c r="D7331" s="67"/>
      <c r="E7331" s="64"/>
      <c r="F7331" s="64"/>
      <c r="G7331" s="37" t="str">
        <f>IF(E7331="","",IF(OR(E7331="Project Management",E7331="Project Support",E7331="Sprint Management",E7331="Sprint Support"),"NA",ROUND((((VLOOKUP(AD7331,[2]Formula!V:X,3,0)))-SUMIF(AD:AD,AD7331,H:H)),2)))</f>
        <v/>
      </c>
      <c r="H7331" s="71"/>
      <c r="I7331" s="72"/>
      <c r="J7331" s="72"/>
      <c r="K7331" s="38" t="str">
        <f>IF(E7331="","",IF(OR(E7331="Project Management",E7331="Project Support",E7331="Sprint Management",E7331="Sprint Support"),"NA",(((SUMIF(AD:AD,AD7331,H:H)/VLOOKUP(AD7331,[2]Formula!V:X,3,0))*VLOOKUP(AD7331,[2]Formula!V:X,2,0))*H7331)/SUMIF(AD:AD,AD7331,H:H)))</f>
        <v/>
      </c>
      <c r="L7331" s="38" t="str">
        <f t="shared" si="685"/>
        <v/>
      </c>
      <c r="M7331" s="38" t="str">
        <f t="shared" si="686"/>
        <v/>
      </c>
      <c r="N7331" s="38" t="str">
        <f t="shared" si="688"/>
        <v/>
      </c>
      <c r="O7331" s="38" t="str">
        <f t="shared" si="684"/>
        <v/>
      </c>
      <c r="P7331" s="39" t="str">
        <f t="shared" si="689"/>
        <v/>
      </c>
      <c r="AC7331" s="42" t="str">
        <f>IF(B7331="","",VLOOKUP(B7331,[2]Formula!B:C,2,0))</f>
        <v/>
      </c>
      <c r="AD7331" s="43" t="str">
        <f t="shared" si="687"/>
        <v/>
      </c>
    </row>
    <row r="7332" spans="1:30" x14ac:dyDescent="0.25">
      <c r="A7332" s="64"/>
      <c r="B7332" s="64"/>
      <c r="C7332" s="66"/>
      <c r="D7332" s="67"/>
      <c r="E7332" s="64"/>
      <c r="F7332" s="64"/>
      <c r="G7332" s="37" t="str">
        <f>IF(E7332="","",IF(OR(E7332="Project Management",E7332="Project Support",E7332="Sprint Management",E7332="Sprint Support"),"NA",ROUND((((VLOOKUP(AD7332,[2]Formula!V:X,3,0)))-SUMIF(AD:AD,AD7332,H:H)),2)))</f>
        <v/>
      </c>
      <c r="H7332" s="71"/>
      <c r="I7332" s="72"/>
      <c r="J7332" s="72"/>
      <c r="K7332" s="38" t="str">
        <f>IF(E7332="","",IF(OR(E7332="Project Management",E7332="Project Support",E7332="Sprint Management",E7332="Sprint Support"),"NA",(((SUMIF(AD:AD,AD7332,H:H)/VLOOKUP(AD7332,[2]Formula!V:X,3,0))*VLOOKUP(AD7332,[2]Formula!V:X,2,0))*H7332)/SUMIF(AD:AD,AD7332,H:H)))</f>
        <v/>
      </c>
      <c r="L7332" s="38" t="str">
        <f t="shared" si="685"/>
        <v/>
      </c>
      <c r="M7332" s="38" t="str">
        <f t="shared" si="686"/>
        <v/>
      </c>
      <c r="N7332" s="38" t="str">
        <f t="shared" si="688"/>
        <v/>
      </c>
      <c r="O7332" s="38" t="str">
        <f t="shared" si="684"/>
        <v/>
      </c>
      <c r="P7332" s="39" t="str">
        <f t="shared" si="689"/>
        <v/>
      </c>
      <c r="AC7332" s="42" t="str">
        <f>IF(B7332="","",VLOOKUP(B7332,[2]Formula!B:C,2,0))</f>
        <v/>
      </c>
      <c r="AD7332" s="43" t="str">
        <f t="shared" si="687"/>
        <v/>
      </c>
    </row>
    <row r="7333" spans="1:30" x14ac:dyDescent="0.25">
      <c r="A7333" s="64"/>
      <c r="B7333" s="64"/>
      <c r="C7333" s="66"/>
      <c r="D7333" s="67"/>
      <c r="E7333" s="64"/>
      <c r="F7333" s="64"/>
      <c r="G7333" s="37" t="str">
        <f>IF(E7333="","",IF(OR(E7333="Project Management",E7333="Project Support",E7333="Sprint Management",E7333="Sprint Support"),"NA",ROUND((((VLOOKUP(AD7333,[2]Formula!V:X,3,0)))-SUMIF(AD:AD,AD7333,H:H)),2)))</f>
        <v/>
      </c>
      <c r="H7333" s="71"/>
      <c r="I7333" s="72"/>
      <c r="J7333" s="72"/>
      <c r="K7333" s="38" t="str">
        <f>IF(E7333="","",IF(OR(E7333="Project Management",E7333="Project Support",E7333="Sprint Management",E7333="Sprint Support"),"NA",(((SUMIF(AD:AD,AD7333,H:H)/VLOOKUP(AD7333,[2]Formula!V:X,3,0))*VLOOKUP(AD7333,[2]Formula!V:X,2,0))*H7333)/SUMIF(AD:AD,AD7333,H:H)))</f>
        <v/>
      </c>
      <c r="L7333" s="38" t="str">
        <f t="shared" si="685"/>
        <v/>
      </c>
      <c r="M7333" s="38" t="str">
        <f t="shared" si="686"/>
        <v/>
      </c>
      <c r="N7333" s="38" t="str">
        <f t="shared" si="688"/>
        <v/>
      </c>
      <c r="O7333" s="38" t="str">
        <f t="shared" si="684"/>
        <v/>
      </c>
      <c r="P7333" s="39" t="str">
        <f t="shared" si="689"/>
        <v/>
      </c>
      <c r="AC7333" s="42" t="str">
        <f>IF(B7333="","",VLOOKUP(B7333,[2]Formula!B:C,2,0))</f>
        <v/>
      </c>
      <c r="AD7333" s="43" t="str">
        <f t="shared" si="687"/>
        <v/>
      </c>
    </row>
    <row r="7334" spans="1:30" x14ac:dyDescent="0.25">
      <c r="A7334" s="64"/>
      <c r="B7334" s="64"/>
      <c r="C7334" s="66"/>
      <c r="D7334" s="67"/>
      <c r="E7334" s="64"/>
      <c r="F7334" s="64"/>
      <c r="G7334" s="37" t="str">
        <f>IF(E7334="","",IF(OR(E7334="Project Management",E7334="Project Support",E7334="Sprint Management",E7334="Sprint Support"),"NA",ROUND((((VLOOKUP(AD7334,[2]Formula!V:X,3,0)))-SUMIF(AD:AD,AD7334,H:H)),2)))</f>
        <v/>
      </c>
      <c r="H7334" s="71"/>
      <c r="I7334" s="72"/>
      <c r="J7334" s="72"/>
      <c r="K7334" s="38" t="str">
        <f>IF(E7334="","",IF(OR(E7334="Project Management",E7334="Project Support",E7334="Sprint Management",E7334="Sprint Support"),"NA",(((SUMIF(AD:AD,AD7334,H:H)/VLOOKUP(AD7334,[2]Formula!V:X,3,0))*VLOOKUP(AD7334,[2]Formula!V:X,2,0))*H7334)/SUMIF(AD:AD,AD7334,H:H)))</f>
        <v/>
      </c>
      <c r="L7334" s="38" t="str">
        <f t="shared" si="685"/>
        <v/>
      </c>
      <c r="M7334" s="38" t="str">
        <f t="shared" si="686"/>
        <v/>
      </c>
      <c r="N7334" s="38" t="str">
        <f t="shared" si="688"/>
        <v/>
      </c>
      <c r="O7334" s="38" t="str">
        <f t="shared" si="684"/>
        <v/>
      </c>
      <c r="P7334" s="39" t="str">
        <f t="shared" si="689"/>
        <v/>
      </c>
      <c r="AC7334" s="42" t="str">
        <f>IF(B7334="","",VLOOKUP(B7334,[2]Formula!B:C,2,0))</f>
        <v/>
      </c>
      <c r="AD7334" s="43" t="str">
        <f t="shared" si="687"/>
        <v/>
      </c>
    </row>
    <row r="7335" spans="1:30" x14ac:dyDescent="0.25">
      <c r="A7335" s="64"/>
      <c r="B7335" s="64"/>
      <c r="C7335" s="66"/>
      <c r="D7335" s="67"/>
      <c r="E7335" s="64"/>
      <c r="F7335" s="64"/>
      <c r="G7335" s="37" t="str">
        <f>IF(E7335="","",IF(OR(E7335="Project Management",E7335="Project Support",E7335="Sprint Management",E7335="Sprint Support"),"NA",ROUND((((VLOOKUP(AD7335,[2]Formula!V:X,3,0)))-SUMIF(AD:AD,AD7335,H:H)),2)))</f>
        <v/>
      </c>
      <c r="H7335" s="71"/>
      <c r="I7335" s="72"/>
      <c r="J7335" s="72"/>
      <c r="K7335" s="38" t="str">
        <f>IF(E7335="","",IF(OR(E7335="Project Management",E7335="Project Support",E7335="Sprint Management",E7335="Sprint Support"),"NA",(((SUMIF(AD:AD,AD7335,H:H)/VLOOKUP(AD7335,[2]Formula!V:X,3,0))*VLOOKUP(AD7335,[2]Formula!V:X,2,0))*H7335)/SUMIF(AD:AD,AD7335,H:H)))</f>
        <v/>
      </c>
      <c r="L7335" s="38" t="str">
        <f t="shared" si="685"/>
        <v/>
      </c>
      <c r="M7335" s="38" t="str">
        <f t="shared" si="686"/>
        <v/>
      </c>
      <c r="N7335" s="38" t="str">
        <f t="shared" si="688"/>
        <v/>
      </c>
      <c r="O7335" s="38" t="str">
        <f t="shared" si="684"/>
        <v/>
      </c>
      <c r="P7335" s="39" t="str">
        <f t="shared" si="689"/>
        <v/>
      </c>
      <c r="AC7335" s="42" t="str">
        <f>IF(B7335="","",VLOOKUP(B7335,[2]Formula!B:C,2,0))</f>
        <v/>
      </c>
      <c r="AD7335" s="43" t="str">
        <f t="shared" si="687"/>
        <v/>
      </c>
    </row>
    <row r="7336" spans="1:30" x14ac:dyDescent="0.25">
      <c r="A7336" s="64"/>
      <c r="B7336" s="64"/>
      <c r="C7336" s="66"/>
      <c r="D7336" s="67"/>
      <c r="E7336" s="64"/>
      <c r="F7336" s="64"/>
      <c r="G7336" s="37" t="str">
        <f>IF(E7336="","",IF(OR(E7336="Project Management",E7336="Project Support",E7336="Sprint Management",E7336="Sprint Support"),"NA",ROUND((((VLOOKUP(AD7336,[2]Formula!V:X,3,0)))-SUMIF(AD:AD,AD7336,H:H)),2)))</f>
        <v/>
      </c>
      <c r="H7336" s="71"/>
      <c r="I7336" s="72"/>
      <c r="J7336" s="72"/>
      <c r="K7336" s="38" t="str">
        <f>IF(E7336="","",IF(OR(E7336="Project Management",E7336="Project Support",E7336="Sprint Management",E7336="Sprint Support"),"NA",(((SUMIF(AD:AD,AD7336,H:H)/VLOOKUP(AD7336,[2]Formula!V:X,3,0))*VLOOKUP(AD7336,[2]Formula!V:X,2,0))*H7336)/SUMIF(AD:AD,AD7336,H:H)))</f>
        <v/>
      </c>
      <c r="L7336" s="38" t="str">
        <f t="shared" si="685"/>
        <v/>
      </c>
      <c r="M7336" s="38" t="str">
        <f t="shared" si="686"/>
        <v/>
      </c>
      <c r="N7336" s="38" t="str">
        <f t="shared" si="688"/>
        <v/>
      </c>
      <c r="O7336" s="38" t="str">
        <f t="shared" si="684"/>
        <v/>
      </c>
      <c r="P7336" s="39" t="str">
        <f t="shared" si="689"/>
        <v/>
      </c>
      <c r="AC7336" s="42" t="str">
        <f>IF(B7336="","",VLOOKUP(B7336,[2]Formula!B:C,2,0))</f>
        <v/>
      </c>
      <c r="AD7336" s="43" t="str">
        <f t="shared" si="687"/>
        <v/>
      </c>
    </row>
    <row r="7337" spans="1:30" x14ac:dyDescent="0.25">
      <c r="A7337" s="64"/>
      <c r="B7337" s="64"/>
      <c r="C7337" s="66"/>
      <c r="D7337" s="67"/>
      <c r="E7337" s="64"/>
      <c r="F7337" s="64"/>
      <c r="G7337" s="37" t="str">
        <f>IF(E7337="","",IF(OR(E7337="Project Management",E7337="Project Support",E7337="Sprint Management",E7337="Sprint Support"),"NA",ROUND((((VLOOKUP(AD7337,[2]Formula!V:X,3,0)))-SUMIF(AD:AD,AD7337,H:H)),2)))</f>
        <v/>
      </c>
      <c r="H7337" s="71"/>
      <c r="I7337" s="72"/>
      <c r="J7337" s="72"/>
      <c r="K7337" s="38" t="str">
        <f>IF(E7337="","",IF(OR(E7337="Project Management",E7337="Project Support",E7337="Sprint Management",E7337="Sprint Support"),"NA",(((SUMIF(AD:AD,AD7337,H:H)/VLOOKUP(AD7337,[2]Formula!V:X,3,0))*VLOOKUP(AD7337,[2]Formula!V:X,2,0))*H7337)/SUMIF(AD:AD,AD7337,H:H)))</f>
        <v/>
      </c>
      <c r="L7337" s="38" t="str">
        <f t="shared" si="685"/>
        <v/>
      </c>
      <c r="M7337" s="38" t="str">
        <f t="shared" si="686"/>
        <v/>
      </c>
      <c r="N7337" s="38" t="str">
        <f t="shared" si="688"/>
        <v/>
      </c>
      <c r="O7337" s="38" t="str">
        <f t="shared" si="684"/>
        <v/>
      </c>
      <c r="P7337" s="39" t="str">
        <f t="shared" si="689"/>
        <v/>
      </c>
      <c r="AC7337" s="42" t="str">
        <f>IF(B7337="","",VLOOKUP(B7337,[2]Formula!B:C,2,0))</f>
        <v/>
      </c>
      <c r="AD7337" s="43" t="str">
        <f t="shared" si="687"/>
        <v/>
      </c>
    </row>
    <row r="7338" spans="1:30" x14ac:dyDescent="0.25">
      <c r="A7338" s="64"/>
      <c r="B7338" s="64"/>
      <c r="C7338" s="66"/>
      <c r="D7338" s="67"/>
      <c r="E7338" s="64"/>
      <c r="F7338" s="64"/>
      <c r="G7338" s="37" t="str">
        <f>IF(E7338="","",IF(OR(E7338="Project Management",E7338="Project Support",E7338="Sprint Management",E7338="Sprint Support"),"NA",ROUND((((VLOOKUP(AD7338,[2]Formula!V:X,3,0)))-SUMIF(AD:AD,AD7338,H:H)),2)))</f>
        <v/>
      </c>
      <c r="H7338" s="71"/>
      <c r="I7338" s="72"/>
      <c r="J7338" s="72"/>
      <c r="K7338" s="38" t="str">
        <f>IF(E7338="","",IF(OR(E7338="Project Management",E7338="Project Support",E7338="Sprint Management",E7338="Sprint Support"),"NA",(((SUMIF(AD:AD,AD7338,H:H)/VLOOKUP(AD7338,[2]Formula!V:X,3,0))*VLOOKUP(AD7338,[2]Formula!V:X,2,0))*H7338)/SUMIF(AD:AD,AD7338,H:H)))</f>
        <v/>
      </c>
      <c r="L7338" s="38" t="str">
        <f t="shared" si="685"/>
        <v/>
      </c>
      <c r="M7338" s="38" t="str">
        <f t="shared" si="686"/>
        <v/>
      </c>
      <c r="N7338" s="38" t="str">
        <f t="shared" si="688"/>
        <v/>
      </c>
      <c r="O7338" s="38" t="str">
        <f t="shared" si="684"/>
        <v/>
      </c>
      <c r="P7338" s="39" t="str">
        <f t="shared" si="689"/>
        <v/>
      </c>
      <c r="AC7338" s="42" t="str">
        <f>IF(B7338="","",VLOOKUP(B7338,[2]Formula!B:C,2,0))</f>
        <v/>
      </c>
      <c r="AD7338" s="43" t="str">
        <f t="shared" si="687"/>
        <v/>
      </c>
    </row>
    <row r="7339" spans="1:30" x14ac:dyDescent="0.25">
      <c r="A7339" s="64"/>
      <c r="B7339" s="64"/>
      <c r="C7339" s="66"/>
      <c r="D7339" s="67"/>
      <c r="E7339" s="64"/>
      <c r="F7339" s="64"/>
      <c r="G7339" s="37" t="str">
        <f>IF(E7339="","",IF(OR(E7339="Project Management",E7339="Project Support",E7339="Sprint Management",E7339="Sprint Support"),"NA",ROUND((((VLOOKUP(AD7339,[2]Formula!V:X,3,0)))-SUMIF(AD:AD,AD7339,H:H)),2)))</f>
        <v/>
      </c>
      <c r="H7339" s="71"/>
      <c r="I7339" s="72"/>
      <c r="J7339" s="72"/>
      <c r="K7339" s="38" t="str">
        <f>IF(E7339="","",IF(OR(E7339="Project Management",E7339="Project Support",E7339="Sprint Management",E7339="Sprint Support"),"NA",(((SUMIF(AD:AD,AD7339,H:H)/VLOOKUP(AD7339,[2]Formula!V:X,3,0))*VLOOKUP(AD7339,[2]Formula!V:X,2,0))*H7339)/SUMIF(AD:AD,AD7339,H:H)))</f>
        <v/>
      </c>
      <c r="L7339" s="38" t="str">
        <f t="shared" si="685"/>
        <v/>
      </c>
      <c r="M7339" s="38" t="str">
        <f t="shared" si="686"/>
        <v/>
      </c>
      <c r="N7339" s="38" t="str">
        <f t="shared" si="688"/>
        <v/>
      </c>
      <c r="O7339" s="38" t="str">
        <f t="shared" si="684"/>
        <v/>
      </c>
      <c r="P7339" s="39" t="str">
        <f t="shared" si="689"/>
        <v/>
      </c>
      <c r="AC7339" s="42" t="str">
        <f>IF(B7339="","",VLOOKUP(B7339,[2]Formula!B:C,2,0))</f>
        <v/>
      </c>
      <c r="AD7339" s="43" t="str">
        <f t="shared" si="687"/>
        <v/>
      </c>
    </row>
    <row r="7340" spans="1:30" x14ac:dyDescent="0.25">
      <c r="A7340" s="64"/>
      <c r="B7340" s="64"/>
      <c r="C7340" s="66"/>
      <c r="D7340" s="67"/>
      <c r="E7340" s="64"/>
      <c r="F7340" s="64"/>
      <c r="G7340" s="37" t="str">
        <f>IF(E7340="","",IF(OR(E7340="Project Management",E7340="Project Support",E7340="Sprint Management",E7340="Sprint Support"),"NA",ROUND((((VLOOKUP(AD7340,[2]Formula!V:X,3,0)))-SUMIF(AD:AD,AD7340,H:H)),2)))</f>
        <v/>
      </c>
      <c r="H7340" s="71"/>
      <c r="I7340" s="72"/>
      <c r="J7340" s="72"/>
      <c r="K7340" s="38" t="str">
        <f>IF(E7340="","",IF(OR(E7340="Project Management",E7340="Project Support",E7340="Sprint Management",E7340="Sprint Support"),"NA",(((SUMIF(AD:AD,AD7340,H:H)/VLOOKUP(AD7340,[2]Formula!V:X,3,0))*VLOOKUP(AD7340,[2]Formula!V:X,2,0))*H7340)/SUMIF(AD:AD,AD7340,H:H)))</f>
        <v/>
      </c>
      <c r="L7340" s="38" t="str">
        <f t="shared" si="685"/>
        <v/>
      </c>
      <c r="M7340" s="38" t="str">
        <f t="shared" si="686"/>
        <v/>
      </c>
      <c r="N7340" s="38" t="str">
        <f t="shared" si="688"/>
        <v/>
      </c>
      <c r="O7340" s="38" t="str">
        <f t="shared" si="684"/>
        <v/>
      </c>
      <c r="P7340" s="39" t="str">
        <f t="shared" si="689"/>
        <v/>
      </c>
      <c r="AC7340" s="42" t="str">
        <f>IF(B7340="","",VLOOKUP(B7340,[2]Formula!B:C,2,0))</f>
        <v/>
      </c>
      <c r="AD7340" s="43" t="str">
        <f t="shared" si="687"/>
        <v/>
      </c>
    </row>
    <row r="7341" spans="1:30" x14ac:dyDescent="0.25">
      <c r="A7341" s="64"/>
      <c r="B7341" s="64"/>
      <c r="C7341" s="66"/>
      <c r="D7341" s="67"/>
      <c r="E7341" s="64"/>
      <c r="F7341" s="64"/>
      <c r="G7341" s="37" t="str">
        <f>IF(E7341="","",IF(OR(E7341="Project Management",E7341="Project Support",E7341="Sprint Management",E7341="Sprint Support"),"NA",ROUND((((VLOOKUP(AD7341,[2]Formula!V:X,3,0)))-SUMIF(AD:AD,AD7341,H:H)),2)))</f>
        <v/>
      </c>
      <c r="H7341" s="71"/>
      <c r="I7341" s="72"/>
      <c r="J7341" s="72"/>
      <c r="K7341" s="38" t="str">
        <f>IF(E7341="","",IF(OR(E7341="Project Management",E7341="Project Support",E7341="Sprint Management",E7341="Sprint Support"),"NA",(((SUMIF(AD:AD,AD7341,H:H)/VLOOKUP(AD7341,[2]Formula!V:X,3,0))*VLOOKUP(AD7341,[2]Formula!V:X,2,0))*H7341)/SUMIF(AD:AD,AD7341,H:H)))</f>
        <v/>
      </c>
      <c r="L7341" s="38" t="str">
        <f t="shared" si="685"/>
        <v/>
      </c>
      <c r="M7341" s="38" t="str">
        <f t="shared" si="686"/>
        <v/>
      </c>
      <c r="N7341" s="38" t="str">
        <f t="shared" si="688"/>
        <v/>
      </c>
      <c r="O7341" s="38" t="str">
        <f t="shared" si="684"/>
        <v/>
      </c>
      <c r="P7341" s="39" t="str">
        <f t="shared" si="689"/>
        <v/>
      </c>
      <c r="AC7341" s="42" t="str">
        <f>IF(B7341="","",VLOOKUP(B7341,[2]Formula!B:C,2,0))</f>
        <v/>
      </c>
      <c r="AD7341" s="43" t="str">
        <f t="shared" si="687"/>
        <v/>
      </c>
    </row>
    <row r="7342" spans="1:30" x14ac:dyDescent="0.25">
      <c r="A7342" s="64"/>
      <c r="B7342" s="64"/>
      <c r="C7342" s="66"/>
      <c r="D7342" s="67"/>
      <c r="E7342" s="64"/>
      <c r="F7342" s="64"/>
      <c r="G7342" s="37" t="str">
        <f>IF(E7342="","",IF(OR(E7342="Project Management",E7342="Project Support",E7342="Sprint Management",E7342="Sprint Support"),"NA",ROUND((((VLOOKUP(AD7342,[2]Formula!V:X,3,0)))-SUMIF(AD:AD,AD7342,H:H)),2)))</f>
        <v/>
      </c>
      <c r="H7342" s="71"/>
      <c r="I7342" s="72"/>
      <c r="J7342" s="72"/>
      <c r="K7342" s="38" t="str">
        <f>IF(E7342="","",IF(OR(E7342="Project Management",E7342="Project Support",E7342="Sprint Management",E7342="Sprint Support"),"NA",(((SUMIF(AD:AD,AD7342,H:H)/VLOOKUP(AD7342,[2]Formula!V:X,3,0))*VLOOKUP(AD7342,[2]Formula!V:X,2,0))*H7342)/SUMIF(AD:AD,AD7342,H:H)))</f>
        <v/>
      </c>
      <c r="L7342" s="38" t="str">
        <f t="shared" si="685"/>
        <v/>
      </c>
      <c r="M7342" s="38" t="str">
        <f t="shared" si="686"/>
        <v/>
      </c>
      <c r="N7342" s="38" t="str">
        <f t="shared" si="688"/>
        <v/>
      </c>
      <c r="O7342" s="38" t="str">
        <f t="shared" si="684"/>
        <v/>
      </c>
      <c r="P7342" s="39" t="str">
        <f t="shared" si="689"/>
        <v/>
      </c>
      <c r="AC7342" s="42" t="str">
        <f>IF(B7342="","",VLOOKUP(B7342,[2]Formula!B:C,2,0))</f>
        <v/>
      </c>
      <c r="AD7342" s="43" t="str">
        <f t="shared" si="687"/>
        <v/>
      </c>
    </row>
    <row r="7343" spans="1:30" x14ac:dyDescent="0.25">
      <c r="A7343" s="64"/>
      <c r="B7343" s="64"/>
      <c r="C7343" s="66"/>
      <c r="D7343" s="67"/>
      <c r="E7343" s="64"/>
      <c r="F7343" s="64"/>
      <c r="G7343" s="37" t="str">
        <f>IF(E7343="","",IF(OR(E7343="Project Management",E7343="Project Support",E7343="Sprint Management",E7343="Sprint Support"),"NA",ROUND((((VLOOKUP(AD7343,[2]Formula!V:X,3,0)))-SUMIF(AD:AD,AD7343,H:H)),2)))</f>
        <v/>
      </c>
      <c r="H7343" s="71"/>
      <c r="I7343" s="72"/>
      <c r="J7343" s="72"/>
      <c r="K7343" s="38" t="str">
        <f>IF(E7343="","",IF(OR(E7343="Project Management",E7343="Project Support",E7343="Sprint Management",E7343="Sprint Support"),"NA",(((SUMIF(AD:AD,AD7343,H:H)/VLOOKUP(AD7343,[2]Formula!V:X,3,0))*VLOOKUP(AD7343,[2]Formula!V:X,2,0))*H7343)/SUMIF(AD:AD,AD7343,H:H)))</f>
        <v/>
      </c>
      <c r="L7343" s="38" t="str">
        <f t="shared" si="685"/>
        <v/>
      </c>
      <c r="M7343" s="38" t="str">
        <f t="shared" si="686"/>
        <v/>
      </c>
      <c r="N7343" s="38" t="str">
        <f t="shared" si="688"/>
        <v/>
      </c>
      <c r="O7343" s="38" t="str">
        <f t="shared" si="684"/>
        <v/>
      </c>
      <c r="P7343" s="39" t="str">
        <f t="shared" si="689"/>
        <v/>
      </c>
      <c r="AC7343" s="42" t="str">
        <f>IF(B7343="","",VLOOKUP(B7343,[2]Formula!B:C,2,0))</f>
        <v/>
      </c>
      <c r="AD7343" s="43" t="str">
        <f t="shared" si="687"/>
        <v/>
      </c>
    </row>
    <row r="7344" spans="1:30" x14ac:dyDescent="0.25">
      <c r="A7344" s="64"/>
      <c r="B7344" s="64"/>
      <c r="C7344" s="66"/>
      <c r="D7344" s="67"/>
      <c r="E7344" s="64"/>
      <c r="F7344" s="64"/>
      <c r="G7344" s="37" t="str">
        <f>IF(E7344="","",IF(OR(E7344="Project Management",E7344="Project Support",E7344="Sprint Management",E7344="Sprint Support"),"NA",ROUND((((VLOOKUP(AD7344,[2]Formula!V:X,3,0)))-SUMIF(AD:AD,AD7344,H:H)),2)))</f>
        <v/>
      </c>
      <c r="H7344" s="71"/>
      <c r="I7344" s="72"/>
      <c r="J7344" s="72"/>
      <c r="K7344" s="38" t="str">
        <f>IF(E7344="","",IF(OR(E7344="Project Management",E7344="Project Support",E7344="Sprint Management",E7344="Sprint Support"),"NA",(((SUMIF(AD:AD,AD7344,H:H)/VLOOKUP(AD7344,[2]Formula!V:X,3,0))*VLOOKUP(AD7344,[2]Formula!V:X,2,0))*H7344)/SUMIF(AD:AD,AD7344,H:H)))</f>
        <v/>
      </c>
      <c r="L7344" s="38" t="str">
        <f t="shared" si="685"/>
        <v/>
      </c>
      <c r="M7344" s="38" t="str">
        <f t="shared" si="686"/>
        <v/>
      </c>
      <c r="N7344" s="38" t="str">
        <f t="shared" si="688"/>
        <v/>
      </c>
      <c r="O7344" s="38" t="str">
        <f t="shared" si="684"/>
        <v/>
      </c>
      <c r="P7344" s="39" t="str">
        <f t="shared" si="689"/>
        <v/>
      </c>
      <c r="AC7344" s="42" t="str">
        <f>IF(B7344="","",VLOOKUP(B7344,[2]Formula!B:C,2,0))</f>
        <v/>
      </c>
      <c r="AD7344" s="43" t="str">
        <f t="shared" si="687"/>
        <v/>
      </c>
    </row>
    <row r="7345" spans="1:30" x14ac:dyDescent="0.25">
      <c r="A7345" s="64"/>
      <c r="B7345" s="64"/>
      <c r="C7345" s="66"/>
      <c r="D7345" s="67"/>
      <c r="E7345" s="64"/>
      <c r="F7345" s="64"/>
      <c r="G7345" s="37" t="str">
        <f>IF(E7345="","",IF(OR(E7345="Project Management",E7345="Project Support",E7345="Sprint Management",E7345="Sprint Support"),"NA",ROUND((((VLOOKUP(AD7345,[2]Formula!V:X,3,0)))-SUMIF(AD:AD,AD7345,H:H)),2)))</f>
        <v/>
      </c>
      <c r="H7345" s="71"/>
      <c r="I7345" s="72"/>
      <c r="J7345" s="72"/>
      <c r="K7345" s="38" t="str">
        <f>IF(E7345="","",IF(OR(E7345="Project Management",E7345="Project Support",E7345="Sprint Management",E7345="Sprint Support"),"NA",(((SUMIF(AD:AD,AD7345,H:H)/VLOOKUP(AD7345,[2]Formula!V:X,3,0))*VLOOKUP(AD7345,[2]Formula!V:X,2,0))*H7345)/SUMIF(AD:AD,AD7345,H:H)))</f>
        <v/>
      </c>
      <c r="L7345" s="38" t="str">
        <f t="shared" si="685"/>
        <v/>
      </c>
      <c r="M7345" s="38" t="str">
        <f t="shared" si="686"/>
        <v/>
      </c>
      <c r="N7345" s="38" t="str">
        <f t="shared" si="688"/>
        <v/>
      </c>
      <c r="O7345" s="38" t="str">
        <f t="shared" si="684"/>
        <v/>
      </c>
      <c r="P7345" s="39" t="str">
        <f t="shared" si="689"/>
        <v/>
      </c>
      <c r="AC7345" s="42" t="str">
        <f>IF(B7345="","",VLOOKUP(B7345,[2]Formula!B:C,2,0))</f>
        <v/>
      </c>
      <c r="AD7345" s="43" t="str">
        <f t="shared" si="687"/>
        <v/>
      </c>
    </row>
    <row r="7346" spans="1:30" x14ac:dyDescent="0.25">
      <c r="A7346" s="64"/>
      <c r="B7346" s="64"/>
      <c r="C7346" s="66"/>
      <c r="D7346" s="67"/>
      <c r="E7346" s="64"/>
      <c r="F7346" s="64"/>
      <c r="G7346" s="37" t="str">
        <f>IF(E7346="","",IF(OR(E7346="Project Management",E7346="Project Support",E7346="Sprint Management",E7346="Sprint Support"),"NA",ROUND((((VLOOKUP(AD7346,[2]Formula!V:X,3,0)))-SUMIF(AD:AD,AD7346,H:H)),2)))</f>
        <v/>
      </c>
      <c r="H7346" s="71"/>
      <c r="I7346" s="72"/>
      <c r="J7346" s="72"/>
      <c r="K7346" s="38" t="str">
        <f>IF(E7346="","",IF(OR(E7346="Project Management",E7346="Project Support",E7346="Sprint Management",E7346="Sprint Support"),"NA",(((SUMIF(AD:AD,AD7346,H:H)/VLOOKUP(AD7346,[2]Formula!V:X,3,0))*VLOOKUP(AD7346,[2]Formula!V:X,2,0))*H7346)/SUMIF(AD:AD,AD7346,H:H)))</f>
        <v/>
      </c>
      <c r="L7346" s="38" t="str">
        <f t="shared" si="685"/>
        <v/>
      </c>
      <c r="M7346" s="38" t="str">
        <f t="shared" si="686"/>
        <v/>
      </c>
      <c r="N7346" s="38" t="str">
        <f t="shared" si="688"/>
        <v/>
      </c>
      <c r="O7346" s="38" t="str">
        <f t="shared" si="684"/>
        <v/>
      </c>
      <c r="P7346" s="39" t="str">
        <f t="shared" si="689"/>
        <v/>
      </c>
      <c r="AC7346" s="42" t="str">
        <f>IF(B7346="","",VLOOKUP(B7346,[2]Formula!B:C,2,0))</f>
        <v/>
      </c>
      <c r="AD7346" s="43" t="str">
        <f t="shared" si="687"/>
        <v/>
      </c>
    </row>
    <row r="7347" spans="1:30" x14ac:dyDescent="0.25">
      <c r="A7347" s="64"/>
      <c r="B7347" s="64"/>
      <c r="C7347" s="66"/>
      <c r="D7347" s="67"/>
      <c r="E7347" s="64"/>
      <c r="F7347" s="64"/>
      <c r="G7347" s="37" t="str">
        <f>IF(E7347="","",IF(OR(E7347="Project Management",E7347="Project Support",E7347="Sprint Management",E7347="Sprint Support"),"NA",ROUND((((VLOOKUP(AD7347,[2]Formula!V:X,3,0)))-SUMIF(AD:AD,AD7347,H:H)),2)))</f>
        <v/>
      </c>
      <c r="H7347" s="71"/>
      <c r="I7347" s="72"/>
      <c r="J7347" s="72"/>
      <c r="K7347" s="38" t="str">
        <f>IF(E7347="","",IF(OR(E7347="Project Management",E7347="Project Support",E7347="Sprint Management",E7347="Sprint Support"),"NA",(((SUMIF(AD:AD,AD7347,H:H)/VLOOKUP(AD7347,[2]Formula!V:X,3,0))*VLOOKUP(AD7347,[2]Formula!V:X,2,0))*H7347)/SUMIF(AD:AD,AD7347,H:H)))</f>
        <v/>
      </c>
      <c r="L7347" s="38" t="str">
        <f t="shared" si="685"/>
        <v/>
      </c>
      <c r="M7347" s="38" t="str">
        <f t="shared" si="686"/>
        <v/>
      </c>
      <c r="N7347" s="38" t="str">
        <f t="shared" si="688"/>
        <v/>
      </c>
      <c r="O7347" s="38" t="str">
        <f t="shared" si="684"/>
        <v/>
      </c>
      <c r="P7347" s="39" t="str">
        <f t="shared" si="689"/>
        <v/>
      </c>
      <c r="AC7347" s="42" t="str">
        <f>IF(B7347="","",VLOOKUP(B7347,[2]Formula!B:C,2,0))</f>
        <v/>
      </c>
      <c r="AD7347" s="43" t="str">
        <f t="shared" si="687"/>
        <v/>
      </c>
    </row>
    <row r="7348" spans="1:30" x14ac:dyDescent="0.25">
      <c r="A7348" s="64"/>
      <c r="B7348" s="64"/>
      <c r="C7348" s="66"/>
      <c r="D7348" s="67"/>
      <c r="E7348" s="64"/>
      <c r="F7348" s="64"/>
      <c r="G7348" s="37" t="str">
        <f>IF(E7348="","",IF(OR(E7348="Project Management",E7348="Project Support",E7348="Sprint Management",E7348="Sprint Support"),"NA",ROUND((((VLOOKUP(AD7348,[2]Formula!V:X,3,0)))-SUMIF(AD:AD,AD7348,H:H)),2)))</f>
        <v/>
      </c>
      <c r="H7348" s="71"/>
      <c r="I7348" s="72"/>
      <c r="J7348" s="72"/>
      <c r="K7348" s="38" t="str">
        <f>IF(E7348="","",IF(OR(E7348="Project Management",E7348="Project Support",E7348="Sprint Management",E7348="Sprint Support"),"NA",(((SUMIF(AD:AD,AD7348,H:H)/VLOOKUP(AD7348,[2]Formula!V:X,3,0))*VLOOKUP(AD7348,[2]Formula!V:X,2,0))*H7348)/SUMIF(AD:AD,AD7348,H:H)))</f>
        <v/>
      </c>
      <c r="L7348" s="38" t="str">
        <f t="shared" si="685"/>
        <v/>
      </c>
      <c r="M7348" s="38" t="str">
        <f t="shared" si="686"/>
        <v/>
      </c>
      <c r="N7348" s="38" t="str">
        <f t="shared" si="688"/>
        <v/>
      </c>
      <c r="O7348" s="38" t="str">
        <f t="shared" si="684"/>
        <v/>
      </c>
      <c r="P7348" s="39" t="str">
        <f t="shared" si="689"/>
        <v/>
      </c>
      <c r="AC7348" s="42" t="str">
        <f>IF(B7348="","",VLOOKUP(B7348,[2]Formula!B:C,2,0))</f>
        <v/>
      </c>
      <c r="AD7348" s="43" t="str">
        <f t="shared" si="687"/>
        <v/>
      </c>
    </row>
    <row r="7349" spans="1:30" x14ac:dyDescent="0.25">
      <c r="A7349" s="64"/>
      <c r="B7349" s="64"/>
      <c r="C7349" s="66"/>
      <c r="D7349" s="67"/>
      <c r="E7349" s="64"/>
      <c r="F7349" s="64"/>
      <c r="G7349" s="37" t="str">
        <f>IF(E7349="","",IF(OR(E7349="Project Management",E7349="Project Support",E7349="Sprint Management",E7349="Sprint Support"),"NA",ROUND((((VLOOKUP(AD7349,[2]Formula!V:X,3,0)))-SUMIF(AD:AD,AD7349,H:H)),2)))</f>
        <v/>
      </c>
      <c r="H7349" s="71"/>
      <c r="I7349" s="72"/>
      <c r="J7349" s="72"/>
      <c r="K7349" s="38" t="str">
        <f>IF(E7349="","",IF(OR(E7349="Project Management",E7349="Project Support",E7349="Sprint Management",E7349="Sprint Support"),"NA",(((SUMIF(AD:AD,AD7349,H:H)/VLOOKUP(AD7349,[2]Formula!V:X,3,0))*VLOOKUP(AD7349,[2]Formula!V:X,2,0))*H7349)/SUMIF(AD:AD,AD7349,H:H)))</f>
        <v/>
      </c>
      <c r="L7349" s="38" t="str">
        <f t="shared" si="685"/>
        <v/>
      </c>
      <c r="M7349" s="38" t="str">
        <f t="shared" si="686"/>
        <v/>
      </c>
      <c r="N7349" s="38" t="str">
        <f t="shared" si="688"/>
        <v/>
      </c>
      <c r="O7349" s="38" t="str">
        <f t="shared" ref="O7349:O7412" si="690">IFERROR(L7349/M7349,"")</f>
        <v/>
      </c>
      <c r="P7349" s="39" t="str">
        <f t="shared" si="689"/>
        <v/>
      </c>
      <c r="AC7349" s="42" t="str">
        <f>IF(B7349="","",VLOOKUP(B7349,[2]Formula!B:C,2,0))</f>
        <v/>
      </c>
      <c r="AD7349" s="43" t="str">
        <f t="shared" si="687"/>
        <v/>
      </c>
    </row>
    <row r="7350" spans="1:30" x14ac:dyDescent="0.25">
      <c r="A7350" s="64"/>
      <c r="B7350" s="64"/>
      <c r="C7350" s="66"/>
      <c r="D7350" s="67"/>
      <c r="E7350" s="64"/>
      <c r="F7350" s="64"/>
      <c r="G7350" s="37" t="str">
        <f>IF(E7350="","",IF(OR(E7350="Project Management",E7350="Project Support",E7350="Sprint Management",E7350="Sprint Support"),"NA",ROUND((((VLOOKUP(AD7350,[2]Formula!V:X,3,0)))-SUMIF(AD:AD,AD7350,H:H)),2)))</f>
        <v/>
      </c>
      <c r="H7350" s="71"/>
      <c r="I7350" s="72"/>
      <c r="J7350" s="72"/>
      <c r="K7350" s="38" t="str">
        <f>IF(E7350="","",IF(OR(E7350="Project Management",E7350="Project Support",E7350="Sprint Management",E7350="Sprint Support"),"NA",(((SUMIF(AD:AD,AD7350,H:H)/VLOOKUP(AD7350,[2]Formula!V:X,3,0))*VLOOKUP(AD7350,[2]Formula!V:X,2,0))*H7350)/SUMIF(AD:AD,AD7350,H:H)))</f>
        <v/>
      </c>
      <c r="L7350" s="38" t="str">
        <f t="shared" si="685"/>
        <v/>
      </c>
      <c r="M7350" s="38" t="str">
        <f t="shared" si="686"/>
        <v/>
      </c>
      <c r="N7350" s="38" t="str">
        <f t="shared" si="688"/>
        <v/>
      </c>
      <c r="O7350" s="38" t="str">
        <f t="shared" si="690"/>
        <v/>
      </c>
      <c r="P7350" s="39" t="str">
        <f t="shared" si="689"/>
        <v/>
      </c>
      <c r="AC7350" s="42" t="str">
        <f>IF(B7350="","",VLOOKUP(B7350,[2]Formula!B:C,2,0))</f>
        <v/>
      </c>
      <c r="AD7350" s="43" t="str">
        <f t="shared" si="687"/>
        <v/>
      </c>
    </row>
    <row r="7351" spans="1:30" x14ac:dyDescent="0.25">
      <c r="A7351" s="64"/>
      <c r="B7351" s="64"/>
      <c r="C7351" s="66"/>
      <c r="D7351" s="67"/>
      <c r="E7351" s="64"/>
      <c r="F7351" s="64"/>
      <c r="G7351" s="37" t="str">
        <f>IF(E7351="","",IF(OR(E7351="Project Management",E7351="Project Support",E7351="Sprint Management",E7351="Sprint Support"),"NA",ROUND((((VLOOKUP(AD7351,[2]Formula!V:X,3,0)))-SUMIF(AD:AD,AD7351,H:H)),2)))</f>
        <v/>
      </c>
      <c r="H7351" s="71"/>
      <c r="I7351" s="72"/>
      <c r="J7351" s="72"/>
      <c r="K7351" s="38" t="str">
        <f>IF(E7351="","",IF(OR(E7351="Project Management",E7351="Project Support",E7351="Sprint Management",E7351="Sprint Support"),"NA",(((SUMIF(AD:AD,AD7351,H:H)/VLOOKUP(AD7351,[2]Formula!V:X,3,0))*VLOOKUP(AD7351,[2]Formula!V:X,2,0))*H7351)/SUMIF(AD:AD,AD7351,H:H)))</f>
        <v/>
      </c>
      <c r="L7351" s="38" t="str">
        <f t="shared" si="685"/>
        <v/>
      </c>
      <c r="M7351" s="38" t="str">
        <f t="shared" si="686"/>
        <v/>
      </c>
      <c r="N7351" s="38" t="str">
        <f t="shared" si="688"/>
        <v/>
      </c>
      <c r="O7351" s="38" t="str">
        <f t="shared" si="690"/>
        <v/>
      </c>
      <c r="P7351" s="39" t="str">
        <f t="shared" si="689"/>
        <v/>
      </c>
      <c r="AC7351" s="42" t="str">
        <f>IF(B7351="","",VLOOKUP(B7351,[2]Formula!B:C,2,0))</f>
        <v/>
      </c>
      <c r="AD7351" s="43" t="str">
        <f t="shared" si="687"/>
        <v/>
      </c>
    </row>
    <row r="7352" spans="1:30" x14ac:dyDescent="0.25">
      <c r="A7352" s="64"/>
      <c r="B7352" s="64"/>
      <c r="C7352" s="66"/>
      <c r="D7352" s="67"/>
      <c r="E7352" s="64"/>
      <c r="F7352" s="64"/>
      <c r="G7352" s="37" t="str">
        <f>IF(E7352="","",IF(OR(E7352="Project Management",E7352="Project Support",E7352="Sprint Management",E7352="Sprint Support"),"NA",ROUND((((VLOOKUP(AD7352,[2]Formula!V:X,3,0)))-SUMIF(AD:AD,AD7352,H:H)),2)))</f>
        <v/>
      </c>
      <c r="H7352" s="71"/>
      <c r="I7352" s="72"/>
      <c r="J7352" s="72"/>
      <c r="K7352" s="38" t="str">
        <f>IF(E7352="","",IF(OR(E7352="Project Management",E7352="Project Support",E7352="Sprint Management",E7352="Sprint Support"),"NA",(((SUMIF(AD:AD,AD7352,H:H)/VLOOKUP(AD7352,[2]Formula!V:X,3,0))*VLOOKUP(AD7352,[2]Formula!V:X,2,0))*H7352)/SUMIF(AD:AD,AD7352,H:H)))</f>
        <v/>
      </c>
      <c r="L7352" s="38" t="str">
        <f t="shared" si="685"/>
        <v/>
      </c>
      <c r="M7352" s="38" t="str">
        <f t="shared" si="686"/>
        <v/>
      </c>
      <c r="N7352" s="38" t="str">
        <f t="shared" si="688"/>
        <v/>
      </c>
      <c r="O7352" s="38" t="str">
        <f t="shared" si="690"/>
        <v/>
      </c>
      <c r="P7352" s="39" t="str">
        <f t="shared" si="689"/>
        <v/>
      </c>
      <c r="AC7352" s="42" t="str">
        <f>IF(B7352="","",VLOOKUP(B7352,[2]Formula!B:C,2,0))</f>
        <v/>
      </c>
      <c r="AD7352" s="43" t="str">
        <f t="shared" si="687"/>
        <v/>
      </c>
    </row>
    <row r="7353" spans="1:30" x14ac:dyDescent="0.25">
      <c r="A7353" s="64"/>
      <c r="B7353" s="64"/>
      <c r="C7353" s="66"/>
      <c r="D7353" s="67"/>
      <c r="E7353" s="64"/>
      <c r="F7353" s="64"/>
      <c r="G7353" s="37" t="str">
        <f>IF(E7353="","",IF(OR(E7353="Project Management",E7353="Project Support",E7353="Sprint Management",E7353="Sprint Support"),"NA",ROUND((((VLOOKUP(AD7353,[2]Formula!V:X,3,0)))-SUMIF(AD:AD,AD7353,H:H)),2)))</f>
        <v/>
      </c>
      <c r="H7353" s="71"/>
      <c r="I7353" s="72"/>
      <c r="J7353" s="72"/>
      <c r="K7353" s="38" t="str">
        <f>IF(E7353="","",IF(OR(E7353="Project Management",E7353="Project Support",E7353="Sprint Management",E7353="Sprint Support"),"NA",(((SUMIF(AD:AD,AD7353,H:H)/VLOOKUP(AD7353,[2]Formula!V:X,3,0))*VLOOKUP(AD7353,[2]Formula!V:X,2,0))*H7353)/SUMIF(AD:AD,AD7353,H:H)))</f>
        <v/>
      </c>
      <c r="L7353" s="38" t="str">
        <f t="shared" si="685"/>
        <v/>
      </c>
      <c r="M7353" s="38" t="str">
        <f t="shared" si="686"/>
        <v/>
      </c>
      <c r="N7353" s="38" t="str">
        <f t="shared" si="688"/>
        <v/>
      </c>
      <c r="O7353" s="38" t="str">
        <f t="shared" si="690"/>
        <v/>
      </c>
      <c r="P7353" s="39" t="str">
        <f t="shared" si="689"/>
        <v/>
      </c>
      <c r="AC7353" s="42" t="str">
        <f>IF(B7353="","",VLOOKUP(B7353,[2]Formula!B:C,2,0))</f>
        <v/>
      </c>
      <c r="AD7353" s="43" t="str">
        <f t="shared" si="687"/>
        <v/>
      </c>
    </row>
    <row r="7354" spans="1:30" x14ac:dyDescent="0.25">
      <c r="A7354" s="64"/>
      <c r="B7354" s="64"/>
      <c r="C7354" s="66"/>
      <c r="D7354" s="67"/>
      <c r="E7354" s="64"/>
      <c r="F7354" s="64"/>
      <c r="G7354" s="37" t="str">
        <f>IF(E7354="","",IF(OR(E7354="Project Management",E7354="Project Support",E7354="Sprint Management",E7354="Sprint Support"),"NA",ROUND((((VLOOKUP(AD7354,[2]Formula!V:X,3,0)))-SUMIF(AD:AD,AD7354,H:H)),2)))</f>
        <v/>
      </c>
      <c r="H7354" s="71"/>
      <c r="I7354" s="72"/>
      <c r="J7354" s="72"/>
      <c r="K7354" s="38" t="str">
        <f>IF(E7354="","",IF(OR(E7354="Project Management",E7354="Project Support",E7354="Sprint Management",E7354="Sprint Support"),"NA",(((SUMIF(AD:AD,AD7354,H:H)/VLOOKUP(AD7354,[2]Formula!V:X,3,0))*VLOOKUP(AD7354,[2]Formula!V:X,2,0))*H7354)/SUMIF(AD:AD,AD7354,H:H)))</f>
        <v/>
      </c>
      <c r="L7354" s="38" t="str">
        <f t="shared" si="685"/>
        <v/>
      </c>
      <c r="M7354" s="38" t="str">
        <f t="shared" si="686"/>
        <v/>
      </c>
      <c r="N7354" s="38" t="str">
        <f t="shared" si="688"/>
        <v/>
      </c>
      <c r="O7354" s="38" t="str">
        <f t="shared" si="690"/>
        <v/>
      </c>
      <c r="P7354" s="39" t="str">
        <f t="shared" si="689"/>
        <v/>
      </c>
      <c r="AC7354" s="42" t="str">
        <f>IF(B7354="","",VLOOKUP(B7354,[2]Formula!B:C,2,0))</f>
        <v/>
      </c>
      <c r="AD7354" s="43" t="str">
        <f t="shared" si="687"/>
        <v/>
      </c>
    </row>
    <row r="7355" spans="1:30" x14ac:dyDescent="0.25">
      <c r="A7355" s="64"/>
      <c r="B7355" s="64"/>
      <c r="C7355" s="66"/>
      <c r="D7355" s="67"/>
      <c r="E7355" s="64"/>
      <c r="F7355" s="64"/>
      <c r="G7355" s="37" t="str">
        <f>IF(E7355="","",IF(OR(E7355="Project Management",E7355="Project Support",E7355="Sprint Management",E7355="Sprint Support"),"NA",ROUND((((VLOOKUP(AD7355,[2]Formula!V:X,3,0)))-SUMIF(AD:AD,AD7355,H:H)),2)))</f>
        <v/>
      </c>
      <c r="H7355" s="71"/>
      <c r="I7355" s="72"/>
      <c r="J7355" s="72"/>
      <c r="K7355" s="38" t="str">
        <f>IF(E7355="","",IF(OR(E7355="Project Management",E7355="Project Support",E7355="Sprint Management",E7355="Sprint Support"),"NA",(((SUMIF(AD:AD,AD7355,H:H)/VLOOKUP(AD7355,[2]Formula!V:X,3,0))*VLOOKUP(AD7355,[2]Formula!V:X,2,0))*H7355)/SUMIF(AD:AD,AD7355,H:H)))</f>
        <v/>
      </c>
      <c r="L7355" s="38" t="str">
        <f t="shared" si="685"/>
        <v/>
      </c>
      <c r="M7355" s="38" t="str">
        <f t="shared" si="686"/>
        <v/>
      </c>
      <c r="N7355" s="38" t="str">
        <f t="shared" si="688"/>
        <v/>
      </c>
      <c r="O7355" s="38" t="str">
        <f t="shared" si="690"/>
        <v/>
      </c>
      <c r="P7355" s="39" t="str">
        <f t="shared" si="689"/>
        <v/>
      </c>
      <c r="AC7355" s="42" t="str">
        <f>IF(B7355="","",VLOOKUP(B7355,[2]Formula!B:C,2,0))</f>
        <v/>
      </c>
      <c r="AD7355" s="43" t="str">
        <f t="shared" si="687"/>
        <v/>
      </c>
    </row>
    <row r="7356" spans="1:30" x14ac:dyDescent="0.25">
      <c r="A7356" s="64"/>
      <c r="B7356" s="64"/>
      <c r="C7356" s="66"/>
      <c r="D7356" s="67"/>
      <c r="E7356" s="64"/>
      <c r="F7356" s="64"/>
      <c r="G7356" s="37" t="str">
        <f>IF(E7356="","",IF(OR(E7356="Project Management",E7356="Project Support",E7356="Sprint Management",E7356="Sprint Support"),"NA",ROUND((((VLOOKUP(AD7356,[2]Formula!V:X,3,0)))-SUMIF(AD:AD,AD7356,H:H)),2)))</f>
        <v/>
      </c>
      <c r="H7356" s="71"/>
      <c r="I7356" s="72"/>
      <c r="J7356" s="72"/>
      <c r="K7356" s="38" t="str">
        <f>IF(E7356="","",IF(OR(E7356="Project Management",E7356="Project Support",E7356="Sprint Management",E7356="Sprint Support"),"NA",(((SUMIF(AD:AD,AD7356,H:H)/VLOOKUP(AD7356,[2]Formula!V:X,3,0))*VLOOKUP(AD7356,[2]Formula!V:X,2,0))*H7356)/SUMIF(AD:AD,AD7356,H:H)))</f>
        <v/>
      </c>
      <c r="L7356" s="38" t="str">
        <f t="shared" si="685"/>
        <v/>
      </c>
      <c r="M7356" s="38" t="str">
        <f t="shared" si="686"/>
        <v/>
      </c>
      <c r="N7356" s="38" t="str">
        <f t="shared" si="688"/>
        <v/>
      </c>
      <c r="O7356" s="38" t="str">
        <f t="shared" si="690"/>
        <v/>
      </c>
      <c r="P7356" s="39" t="str">
        <f t="shared" si="689"/>
        <v/>
      </c>
      <c r="AC7356" s="42" t="str">
        <f>IF(B7356="","",VLOOKUP(B7356,[2]Formula!B:C,2,0))</f>
        <v/>
      </c>
      <c r="AD7356" s="43" t="str">
        <f t="shared" si="687"/>
        <v/>
      </c>
    </row>
    <row r="7357" spans="1:30" x14ac:dyDescent="0.25">
      <c r="A7357" s="64"/>
      <c r="B7357" s="64"/>
      <c r="C7357" s="66"/>
      <c r="D7357" s="67"/>
      <c r="E7357" s="64"/>
      <c r="F7357" s="64"/>
      <c r="G7357" s="37" t="str">
        <f>IF(E7357="","",IF(OR(E7357="Project Management",E7357="Project Support",E7357="Sprint Management",E7357="Sprint Support"),"NA",ROUND((((VLOOKUP(AD7357,[2]Formula!V:X,3,0)))-SUMIF(AD:AD,AD7357,H:H)),2)))</f>
        <v/>
      </c>
      <c r="H7357" s="71"/>
      <c r="I7357" s="72"/>
      <c r="J7357" s="72"/>
      <c r="K7357" s="38" t="str">
        <f>IF(E7357="","",IF(OR(E7357="Project Management",E7357="Project Support",E7357="Sprint Management",E7357="Sprint Support"),"NA",(((SUMIF(AD:AD,AD7357,H:H)/VLOOKUP(AD7357,[2]Formula!V:X,3,0))*VLOOKUP(AD7357,[2]Formula!V:X,2,0))*H7357)/SUMIF(AD:AD,AD7357,H:H)))</f>
        <v/>
      </c>
      <c r="L7357" s="38" t="str">
        <f t="shared" si="685"/>
        <v/>
      </c>
      <c r="M7357" s="38" t="str">
        <f t="shared" si="686"/>
        <v/>
      </c>
      <c r="N7357" s="38" t="str">
        <f t="shared" si="688"/>
        <v/>
      </c>
      <c r="O7357" s="38" t="str">
        <f t="shared" si="690"/>
        <v/>
      </c>
      <c r="P7357" s="39" t="str">
        <f t="shared" si="689"/>
        <v/>
      </c>
      <c r="AC7357" s="42" t="str">
        <f>IF(B7357="","",VLOOKUP(B7357,[2]Formula!B:C,2,0))</f>
        <v/>
      </c>
      <c r="AD7357" s="43" t="str">
        <f t="shared" si="687"/>
        <v/>
      </c>
    </row>
    <row r="7358" spans="1:30" x14ac:dyDescent="0.25">
      <c r="A7358" s="64"/>
      <c r="B7358" s="64"/>
      <c r="C7358" s="66"/>
      <c r="D7358" s="67"/>
      <c r="E7358" s="64"/>
      <c r="F7358" s="64"/>
      <c r="G7358" s="37" t="str">
        <f>IF(E7358="","",IF(OR(E7358="Project Management",E7358="Project Support",E7358="Sprint Management",E7358="Sprint Support"),"NA",ROUND((((VLOOKUP(AD7358,[2]Formula!V:X,3,0)))-SUMIF(AD:AD,AD7358,H:H)),2)))</f>
        <v/>
      </c>
      <c r="H7358" s="71"/>
      <c r="I7358" s="72"/>
      <c r="J7358" s="72"/>
      <c r="K7358" s="38" t="str">
        <f>IF(E7358="","",IF(OR(E7358="Project Management",E7358="Project Support",E7358="Sprint Management",E7358="Sprint Support"),"NA",(((SUMIF(AD:AD,AD7358,H:H)/VLOOKUP(AD7358,[2]Formula!V:X,3,0))*VLOOKUP(AD7358,[2]Formula!V:X,2,0))*H7358)/SUMIF(AD:AD,AD7358,H:H)))</f>
        <v/>
      </c>
      <c r="L7358" s="38" t="str">
        <f t="shared" si="685"/>
        <v/>
      </c>
      <c r="M7358" s="38" t="str">
        <f t="shared" si="686"/>
        <v/>
      </c>
      <c r="N7358" s="38" t="str">
        <f t="shared" si="688"/>
        <v/>
      </c>
      <c r="O7358" s="38" t="str">
        <f t="shared" si="690"/>
        <v/>
      </c>
      <c r="P7358" s="39" t="str">
        <f t="shared" si="689"/>
        <v/>
      </c>
      <c r="AC7358" s="42" t="str">
        <f>IF(B7358="","",VLOOKUP(B7358,[2]Formula!B:C,2,0))</f>
        <v/>
      </c>
      <c r="AD7358" s="43" t="str">
        <f t="shared" si="687"/>
        <v/>
      </c>
    </row>
    <row r="7359" spans="1:30" x14ac:dyDescent="0.25">
      <c r="A7359" s="64"/>
      <c r="B7359" s="64"/>
      <c r="C7359" s="66"/>
      <c r="D7359" s="67"/>
      <c r="E7359" s="64"/>
      <c r="F7359" s="64"/>
      <c r="G7359" s="37" t="str">
        <f>IF(E7359="","",IF(OR(E7359="Project Management",E7359="Project Support",E7359="Sprint Management",E7359="Sprint Support"),"NA",ROUND((((VLOOKUP(AD7359,[2]Formula!V:X,3,0)))-SUMIF(AD:AD,AD7359,H:H)),2)))</f>
        <v/>
      </c>
      <c r="H7359" s="71"/>
      <c r="I7359" s="72"/>
      <c r="J7359" s="72"/>
      <c r="K7359" s="38" t="str">
        <f>IF(E7359="","",IF(OR(E7359="Project Management",E7359="Project Support",E7359="Sprint Management",E7359="Sprint Support"),"NA",(((SUMIF(AD:AD,AD7359,H:H)/VLOOKUP(AD7359,[2]Formula!V:X,3,0))*VLOOKUP(AD7359,[2]Formula!V:X,2,0))*H7359)/SUMIF(AD:AD,AD7359,H:H)))</f>
        <v/>
      </c>
      <c r="L7359" s="38" t="str">
        <f t="shared" si="685"/>
        <v/>
      </c>
      <c r="M7359" s="38" t="str">
        <f t="shared" si="686"/>
        <v/>
      </c>
      <c r="N7359" s="38" t="str">
        <f t="shared" si="688"/>
        <v/>
      </c>
      <c r="O7359" s="38" t="str">
        <f t="shared" si="690"/>
        <v/>
      </c>
      <c r="P7359" s="39" t="str">
        <f t="shared" si="689"/>
        <v/>
      </c>
      <c r="AC7359" s="42" t="str">
        <f>IF(B7359="","",VLOOKUP(B7359,[2]Formula!B:C,2,0))</f>
        <v/>
      </c>
      <c r="AD7359" s="43" t="str">
        <f t="shared" si="687"/>
        <v/>
      </c>
    </row>
    <row r="7360" spans="1:30" x14ac:dyDescent="0.25">
      <c r="A7360" s="64"/>
      <c r="B7360" s="64"/>
      <c r="C7360" s="66"/>
      <c r="D7360" s="67"/>
      <c r="E7360" s="64"/>
      <c r="F7360" s="64"/>
      <c r="G7360" s="37" t="str">
        <f>IF(E7360="","",IF(OR(E7360="Project Management",E7360="Project Support",E7360="Sprint Management",E7360="Sprint Support"),"NA",ROUND((((VLOOKUP(AD7360,[2]Formula!V:X,3,0)))-SUMIF(AD:AD,AD7360,H:H)),2)))</f>
        <v/>
      </c>
      <c r="H7360" s="71"/>
      <c r="I7360" s="72"/>
      <c r="J7360" s="72"/>
      <c r="K7360" s="38" t="str">
        <f>IF(E7360="","",IF(OR(E7360="Project Management",E7360="Project Support",E7360="Sprint Management",E7360="Sprint Support"),"NA",(((SUMIF(AD:AD,AD7360,H:H)/VLOOKUP(AD7360,[2]Formula!V:X,3,0))*VLOOKUP(AD7360,[2]Formula!V:X,2,0))*H7360)/SUMIF(AD:AD,AD7360,H:H)))</f>
        <v/>
      </c>
      <c r="L7360" s="38" t="str">
        <f t="shared" si="685"/>
        <v/>
      </c>
      <c r="M7360" s="38" t="str">
        <f t="shared" si="686"/>
        <v/>
      </c>
      <c r="N7360" s="38" t="str">
        <f t="shared" si="688"/>
        <v/>
      </c>
      <c r="O7360" s="38" t="str">
        <f t="shared" si="690"/>
        <v/>
      </c>
      <c r="P7360" s="39" t="str">
        <f t="shared" si="689"/>
        <v/>
      </c>
      <c r="AC7360" s="42" t="str">
        <f>IF(B7360="","",VLOOKUP(B7360,[2]Formula!B:C,2,0))</f>
        <v/>
      </c>
      <c r="AD7360" s="43" t="str">
        <f t="shared" si="687"/>
        <v/>
      </c>
    </row>
    <row r="7361" spans="1:30" x14ac:dyDescent="0.25">
      <c r="A7361" s="64"/>
      <c r="B7361" s="64"/>
      <c r="C7361" s="66"/>
      <c r="D7361" s="67"/>
      <c r="E7361" s="64"/>
      <c r="F7361" s="64"/>
      <c r="G7361" s="37" t="str">
        <f>IF(E7361="","",IF(OR(E7361="Project Management",E7361="Project Support",E7361="Sprint Management",E7361="Sprint Support"),"NA",ROUND((((VLOOKUP(AD7361,[2]Formula!V:X,3,0)))-SUMIF(AD:AD,AD7361,H:H)),2)))</f>
        <v/>
      </c>
      <c r="H7361" s="71"/>
      <c r="I7361" s="72"/>
      <c r="J7361" s="72"/>
      <c r="K7361" s="38" t="str">
        <f>IF(E7361="","",IF(OR(E7361="Project Management",E7361="Project Support",E7361="Sprint Management",E7361="Sprint Support"),"NA",(((SUMIF(AD:AD,AD7361,H:H)/VLOOKUP(AD7361,[2]Formula!V:X,3,0))*VLOOKUP(AD7361,[2]Formula!V:X,2,0))*H7361)/SUMIF(AD:AD,AD7361,H:H)))</f>
        <v/>
      </c>
      <c r="L7361" s="38" t="str">
        <f t="shared" si="685"/>
        <v/>
      </c>
      <c r="M7361" s="38" t="str">
        <f t="shared" si="686"/>
        <v/>
      </c>
      <c r="N7361" s="38" t="str">
        <f t="shared" si="688"/>
        <v/>
      </c>
      <c r="O7361" s="38" t="str">
        <f t="shared" si="690"/>
        <v/>
      </c>
      <c r="P7361" s="39" t="str">
        <f t="shared" si="689"/>
        <v/>
      </c>
      <c r="AC7361" s="42" t="str">
        <f>IF(B7361="","",VLOOKUP(B7361,[2]Formula!B:C,2,0))</f>
        <v/>
      </c>
      <c r="AD7361" s="43" t="str">
        <f t="shared" si="687"/>
        <v/>
      </c>
    </row>
    <row r="7362" spans="1:30" x14ac:dyDescent="0.25">
      <c r="A7362" s="64"/>
      <c r="B7362" s="64"/>
      <c r="C7362" s="66"/>
      <c r="D7362" s="67"/>
      <c r="E7362" s="64"/>
      <c r="F7362" s="64"/>
      <c r="G7362" s="37" t="str">
        <f>IF(E7362="","",IF(OR(E7362="Project Management",E7362="Project Support",E7362="Sprint Management",E7362="Sprint Support"),"NA",ROUND((((VLOOKUP(AD7362,[2]Formula!V:X,3,0)))-SUMIF(AD:AD,AD7362,H:H)),2)))</f>
        <v/>
      </c>
      <c r="H7362" s="71"/>
      <c r="I7362" s="72"/>
      <c r="J7362" s="72"/>
      <c r="K7362" s="38" t="str">
        <f>IF(E7362="","",IF(OR(E7362="Project Management",E7362="Project Support",E7362="Sprint Management",E7362="Sprint Support"),"NA",(((SUMIF(AD:AD,AD7362,H:H)/VLOOKUP(AD7362,[2]Formula!V:X,3,0))*VLOOKUP(AD7362,[2]Formula!V:X,2,0))*H7362)/SUMIF(AD:AD,AD7362,H:H)))</f>
        <v/>
      </c>
      <c r="L7362" s="38" t="str">
        <f t="shared" ref="L7362:L7425" si="691">IFERROR(IF(K7362="NA",(H7362/I7362),(K7362/I7362)),"")</f>
        <v/>
      </c>
      <c r="M7362" s="38" t="str">
        <f t="shared" ref="M7362:M7425" si="692">IFERROR(IF(K7362="NA",1,(K7362/H7362)),"")</f>
        <v/>
      </c>
      <c r="N7362" s="38" t="str">
        <f t="shared" si="688"/>
        <v/>
      </c>
      <c r="O7362" s="38" t="str">
        <f t="shared" si="690"/>
        <v/>
      </c>
      <c r="P7362" s="39" t="str">
        <f t="shared" si="689"/>
        <v/>
      </c>
      <c r="AC7362" s="42" t="str">
        <f>IF(B7362="","",VLOOKUP(B7362,[2]Formula!B:C,2,0))</f>
        <v/>
      </c>
      <c r="AD7362" s="43" t="str">
        <f t="shared" ref="AD7362:AD7425" si="693">IF(B7362="","",CONCATENATE(B7362,"_",E7362))</f>
        <v/>
      </c>
    </row>
    <row r="7363" spans="1:30" x14ac:dyDescent="0.25">
      <c r="A7363" s="64"/>
      <c r="B7363" s="64"/>
      <c r="C7363" s="66"/>
      <c r="D7363" s="67"/>
      <c r="E7363" s="64"/>
      <c r="F7363" s="64"/>
      <c r="G7363" s="37" t="str">
        <f>IF(E7363="","",IF(OR(E7363="Project Management",E7363="Project Support",E7363="Sprint Management",E7363="Sprint Support"),"NA",ROUND((((VLOOKUP(AD7363,[2]Formula!V:X,3,0)))-SUMIF(AD:AD,AD7363,H:H)),2)))</f>
        <v/>
      </c>
      <c r="H7363" s="71"/>
      <c r="I7363" s="72"/>
      <c r="J7363" s="72"/>
      <c r="K7363" s="38" t="str">
        <f>IF(E7363="","",IF(OR(E7363="Project Management",E7363="Project Support",E7363="Sprint Management",E7363="Sprint Support"),"NA",(((SUMIF(AD:AD,AD7363,H:H)/VLOOKUP(AD7363,[2]Formula!V:X,3,0))*VLOOKUP(AD7363,[2]Formula!V:X,2,0))*H7363)/SUMIF(AD:AD,AD7363,H:H)))</f>
        <v/>
      </c>
      <c r="L7363" s="38" t="str">
        <f t="shared" si="691"/>
        <v/>
      </c>
      <c r="M7363" s="38" t="str">
        <f t="shared" si="692"/>
        <v/>
      </c>
      <c r="N7363" s="38" t="str">
        <f t="shared" ref="N7363:N7426" si="694">IFERROR(((L7363-M7363)/M7363)*100,"")</f>
        <v/>
      </c>
      <c r="O7363" s="38" t="str">
        <f t="shared" si="690"/>
        <v/>
      </c>
      <c r="P7363" s="39" t="str">
        <f t="shared" ref="P7363:P7426" si="695">IF(O7363="","",1)</f>
        <v/>
      </c>
      <c r="AC7363" s="42" t="str">
        <f>IF(B7363="","",VLOOKUP(B7363,[2]Formula!B:C,2,0))</f>
        <v/>
      </c>
      <c r="AD7363" s="43" t="str">
        <f t="shared" si="693"/>
        <v/>
      </c>
    </row>
    <row r="7364" spans="1:30" x14ac:dyDescent="0.25">
      <c r="A7364" s="64"/>
      <c r="B7364" s="64"/>
      <c r="C7364" s="66"/>
      <c r="D7364" s="67"/>
      <c r="E7364" s="64"/>
      <c r="F7364" s="64"/>
      <c r="G7364" s="37" t="str">
        <f>IF(E7364="","",IF(OR(E7364="Project Management",E7364="Project Support",E7364="Sprint Management",E7364="Sprint Support"),"NA",ROUND((((VLOOKUP(AD7364,[2]Formula!V:X,3,0)))-SUMIF(AD:AD,AD7364,H:H)),2)))</f>
        <v/>
      </c>
      <c r="H7364" s="71"/>
      <c r="I7364" s="72"/>
      <c r="J7364" s="72"/>
      <c r="K7364" s="38" t="str">
        <f>IF(E7364="","",IF(OR(E7364="Project Management",E7364="Project Support",E7364="Sprint Management",E7364="Sprint Support"),"NA",(((SUMIF(AD:AD,AD7364,H:H)/VLOOKUP(AD7364,[2]Formula!V:X,3,0))*VLOOKUP(AD7364,[2]Formula!V:X,2,0))*H7364)/SUMIF(AD:AD,AD7364,H:H)))</f>
        <v/>
      </c>
      <c r="L7364" s="38" t="str">
        <f t="shared" si="691"/>
        <v/>
      </c>
      <c r="M7364" s="38" t="str">
        <f t="shared" si="692"/>
        <v/>
      </c>
      <c r="N7364" s="38" t="str">
        <f t="shared" si="694"/>
        <v/>
      </c>
      <c r="O7364" s="38" t="str">
        <f t="shared" si="690"/>
        <v/>
      </c>
      <c r="P7364" s="39" t="str">
        <f t="shared" si="695"/>
        <v/>
      </c>
      <c r="AC7364" s="42" t="str">
        <f>IF(B7364="","",VLOOKUP(B7364,[2]Formula!B:C,2,0))</f>
        <v/>
      </c>
      <c r="AD7364" s="43" t="str">
        <f t="shared" si="693"/>
        <v/>
      </c>
    </row>
    <row r="7365" spans="1:30" x14ac:dyDescent="0.25">
      <c r="A7365" s="64"/>
      <c r="B7365" s="64"/>
      <c r="C7365" s="66"/>
      <c r="D7365" s="67"/>
      <c r="E7365" s="64"/>
      <c r="F7365" s="64"/>
      <c r="G7365" s="37" t="str">
        <f>IF(E7365="","",IF(OR(E7365="Project Management",E7365="Project Support",E7365="Sprint Management",E7365="Sprint Support"),"NA",ROUND((((VLOOKUP(AD7365,[2]Formula!V:X,3,0)))-SUMIF(AD:AD,AD7365,H:H)),2)))</f>
        <v/>
      </c>
      <c r="H7365" s="71"/>
      <c r="I7365" s="72"/>
      <c r="J7365" s="72"/>
      <c r="K7365" s="38" t="str">
        <f>IF(E7365="","",IF(OR(E7365="Project Management",E7365="Project Support",E7365="Sprint Management",E7365="Sprint Support"),"NA",(((SUMIF(AD:AD,AD7365,H:H)/VLOOKUP(AD7365,[2]Formula!V:X,3,0))*VLOOKUP(AD7365,[2]Formula!V:X,2,0))*H7365)/SUMIF(AD:AD,AD7365,H:H)))</f>
        <v/>
      </c>
      <c r="L7365" s="38" t="str">
        <f t="shared" si="691"/>
        <v/>
      </c>
      <c r="M7365" s="38" t="str">
        <f t="shared" si="692"/>
        <v/>
      </c>
      <c r="N7365" s="38" t="str">
        <f t="shared" si="694"/>
        <v/>
      </c>
      <c r="O7365" s="38" t="str">
        <f t="shared" si="690"/>
        <v/>
      </c>
      <c r="P7365" s="39" t="str">
        <f t="shared" si="695"/>
        <v/>
      </c>
      <c r="AC7365" s="42" t="str">
        <f>IF(B7365="","",VLOOKUP(B7365,[2]Formula!B:C,2,0))</f>
        <v/>
      </c>
      <c r="AD7365" s="43" t="str">
        <f t="shared" si="693"/>
        <v/>
      </c>
    </row>
    <row r="7366" spans="1:30" x14ac:dyDescent="0.25">
      <c r="A7366" s="64"/>
      <c r="B7366" s="64"/>
      <c r="C7366" s="66"/>
      <c r="D7366" s="67"/>
      <c r="E7366" s="64"/>
      <c r="F7366" s="64"/>
      <c r="G7366" s="37" t="str">
        <f>IF(E7366="","",IF(OR(E7366="Project Management",E7366="Project Support",E7366="Sprint Management",E7366="Sprint Support"),"NA",ROUND((((VLOOKUP(AD7366,[2]Formula!V:X,3,0)))-SUMIF(AD:AD,AD7366,H:H)),2)))</f>
        <v/>
      </c>
      <c r="H7366" s="71"/>
      <c r="I7366" s="72"/>
      <c r="J7366" s="72"/>
      <c r="K7366" s="38" t="str">
        <f>IF(E7366="","",IF(OR(E7366="Project Management",E7366="Project Support",E7366="Sprint Management",E7366="Sprint Support"),"NA",(((SUMIF(AD:AD,AD7366,H:H)/VLOOKUP(AD7366,[2]Formula!V:X,3,0))*VLOOKUP(AD7366,[2]Formula!V:X,2,0))*H7366)/SUMIF(AD:AD,AD7366,H:H)))</f>
        <v/>
      </c>
      <c r="L7366" s="38" t="str">
        <f t="shared" si="691"/>
        <v/>
      </c>
      <c r="M7366" s="38" t="str">
        <f t="shared" si="692"/>
        <v/>
      </c>
      <c r="N7366" s="38" t="str">
        <f t="shared" si="694"/>
        <v/>
      </c>
      <c r="O7366" s="38" t="str">
        <f t="shared" si="690"/>
        <v/>
      </c>
      <c r="P7366" s="39" t="str">
        <f t="shared" si="695"/>
        <v/>
      </c>
      <c r="AC7366" s="42" t="str">
        <f>IF(B7366="","",VLOOKUP(B7366,[2]Formula!B:C,2,0))</f>
        <v/>
      </c>
      <c r="AD7366" s="43" t="str">
        <f t="shared" si="693"/>
        <v/>
      </c>
    </row>
    <row r="7367" spans="1:30" x14ac:dyDescent="0.25">
      <c r="A7367" s="64"/>
      <c r="B7367" s="64"/>
      <c r="C7367" s="66"/>
      <c r="D7367" s="67"/>
      <c r="E7367" s="64"/>
      <c r="F7367" s="64"/>
      <c r="G7367" s="37" t="str">
        <f>IF(E7367="","",IF(OR(E7367="Project Management",E7367="Project Support",E7367="Sprint Management",E7367="Sprint Support"),"NA",ROUND((((VLOOKUP(AD7367,[2]Formula!V:X,3,0)))-SUMIF(AD:AD,AD7367,H:H)),2)))</f>
        <v/>
      </c>
      <c r="H7367" s="71"/>
      <c r="I7367" s="72"/>
      <c r="J7367" s="72"/>
      <c r="K7367" s="38" t="str">
        <f>IF(E7367="","",IF(OR(E7367="Project Management",E7367="Project Support",E7367="Sprint Management",E7367="Sprint Support"),"NA",(((SUMIF(AD:AD,AD7367,H:H)/VLOOKUP(AD7367,[2]Formula!V:X,3,0))*VLOOKUP(AD7367,[2]Formula!V:X,2,0))*H7367)/SUMIF(AD:AD,AD7367,H:H)))</f>
        <v/>
      </c>
      <c r="L7367" s="38" t="str">
        <f t="shared" si="691"/>
        <v/>
      </c>
      <c r="M7367" s="38" t="str">
        <f t="shared" si="692"/>
        <v/>
      </c>
      <c r="N7367" s="38" t="str">
        <f t="shared" si="694"/>
        <v/>
      </c>
      <c r="O7367" s="38" t="str">
        <f t="shared" si="690"/>
        <v/>
      </c>
      <c r="P7367" s="39" t="str">
        <f t="shared" si="695"/>
        <v/>
      </c>
      <c r="AC7367" s="42" t="str">
        <f>IF(B7367="","",VLOOKUP(B7367,[2]Formula!B:C,2,0))</f>
        <v/>
      </c>
      <c r="AD7367" s="43" t="str">
        <f t="shared" si="693"/>
        <v/>
      </c>
    </row>
    <row r="7368" spans="1:30" x14ac:dyDescent="0.25">
      <c r="A7368" s="64"/>
      <c r="B7368" s="64"/>
      <c r="C7368" s="66"/>
      <c r="D7368" s="67"/>
      <c r="E7368" s="64"/>
      <c r="F7368" s="64"/>
      <c r="G7368" s="37" t="str">
        <f>IF(E7368="","",IF(OR(E7368="Project Management",E7368="Project Support",E7368="Sprint Management",E7368="Sprint Support"),"NA",ROUND((((VLOOKUP(AD7368,[2]Formula!V:X,3,0)))-SUMIF(AD:AD,AD7368,H:H)),2)))</f>
        <v/>
      </c>
      <c r="H7368" s="71"/>
      <c r="I7368" s="72"/>
      <c r="J7368" s="72"/>
      <c r="K7368" s="38" t="str">
        <f>IF(E7368="","",IF(OR(E7368="Project Management",E7368="Project Support",E7368="Sprint Management",E7368="Sprint Support"),"NA",(((SUMIF(AD:AD,AD7368,H:H)/VLOOKUP(AD7368,[2]Formula!V:X,3,0))*VLOOKUP(AD7368,[2]Formula!V:X,2,0))*H7368)/SUMIF(AD:AD,AD7368,H:H)))</f>
        <v/>
      </c>
      <c r="L7368" s="38" t="str">
        <f t="shared" si="691"/>
        <v/>
      </c>
      <c r="M7368" s="38" t="str">
        <f t="shared" si="692"/>
        <v/>
      </c>
      <c r="N7368" s="38" t="str">
        <f t="shared" si="694"/>
        <v/>
      </c>
      <c r="O7368" s="38" t="str">
        <f t="shared" si="690"/>
        <v/>
      </c>
      <c r="P7368" s="39" t="str">
        <f t="shared" si="695"/>
        <v/>
      </c>
      <c r="AC7368" s="42" t="str">
        <f>IF(B7368="","",VLOOKUP(B7368,[2]Formula!B:C,2,0))</f>
        <v/>
      </c>
      <c r="AD7368" s="43" t="str">
        <f t="shared" si="693"/>
        <v/>
      </c>
    </row>
    <row r="7369" spans="1:30" x14ac:dyDescent="0.25">
      <c r="A7369" s="64"/>
      <c r="B7369" s="64"/>
      <c r="C7369" s="66"/>
      <c r="D7369" s="67"/>
      <c r="E7369" s="64"/>
      <c r="F7369" s="64"/>
      <c r="G7369" s="37" t="str">
        <f>IF(E7369="","",IF(OR(E7369="Project Management",E7369="Project Support",E7369="Sprint Management",E7369="Sprint Support"),"NA",ROUND((((VLOOKUP(AD7369,[2]Formula!V:X,3,0)))-SUMIF(AD:AD,AD7369,H:H)),2)))</f>
        <v/>
      </c>
      <c r="H7369" s="71"/>
      <c r="I7369" s="72"/>
      <c r="J7369" s="72"/>
      <c r="K7369" s="38" t="str">
        <f>IF(E7369="","",IF(OR(E7369="Project Management",E7369="Project Support",E7369="Sprint Management",E7369="Sprint Support"),"NA",(((SUMIF(AD:AD,AD7369,H:H)/VLOOKUP(AD7369,[2]Formula!V:X,3,0))*VLOOKUP(AD7369,[2]Formula!V:X,2,0))*H7369)/SUMIF(AD:AD,AD7369,H:H)))</f>
        <v/>
      </c>
      <c r="L7369" s="38" t="str">
        <f t="shared" si="691"/>
        <v/>
      </c>
      <c r="M7369" s="38" t="str">
        <f t="shared" si="692"/>
        <v/>
      </c>
      <c r="N7369" s="38" t="str">
        <f t="shared" si="694"/>
        <v/>
      </c>
      <c r="O7369" s="38" t="str">
        <f t="shared" si="690"/>
        <v/>
      </c>
      <c r="P7369" s="39" t="str">
        <f t="shared" si="695"/>
        <v/>
      </c>
      <c r="AC7369" s="42" t="str">
        <f>IF(B7369="","",VLOOKUP(B7369,[2]Formula!B:C,2,0))</f>
        <v/>
      </c>
      <c r="AD7369" s="43" t="str">
        <f t="shared" si="693"/>
        <v/>
      </c>
    </row>
    <row r="7370" spans="1:30" x14ac:dyDescent="0.25">
      <c r="A7370" s="64"/>
      <c r="B7370" s="64"/>
      <c r="C7370" s="66"/>
      <c r="D7370" s="67"/>
      <c r="E7370" s="64"/>
      <c r="F7370" s="64"/>
      <c r="G7370" s="37" t="str">
        <f>IF(E7370="","",IF(OR(E7370="Project Management",E7370="Project Support",E7370="Sprint Management",E7370="Sprint Support"),"NA",ROUND((((VLOOKUP(AD7370,[2]Formula!V:X,3,0)))-SUMIF(AD:AD,AD7370,H:H)),2)))</f>
        <v/>
      </c>
      <c r="H7370" s="71"/>
      <c r="I7370" s="72"/>
      <c r="J7370" s="72"/>
      <c r="K7370" s="38" t="str">
        <f>IF(E7370="","",IF(OR(E7370="Project Management",E7370="Project Support",E7370="Sprint Management",E7370="Sprint Support"),"NA",(((SUMIF(AD:AD,AD7370,H:H)/VLOOKUP(AD7370,[2]Formula!V:X,3,0))*VLOOKUP(AD7370,[2]Formula!V:X,2,0))*H7370)/SUMIF(AD:AD,AD7370,H:H)))</f>
        <v/>
      </c>
      <c r="L7370" s="38" t="str">
        <f t="shared" si="691"/>
        <v/>
      </c>
      <c r="M7370" s="38" t="str">
        <f t="shared" si="692"/>
        <v/>
      </c>
      <c r="N7370" s="38" t="str">
        <f t="shared" si="694"/>
        <v/>
      </c>
      <c r="O7370" s="38" t="str">
        <f t="shared" si="690"/>
        <v/>
      </c>
      <c r="P7370" s="39" t="str">
        <f t="shared" si="695"/>
        <v/>
      </c>
      <c r="AC7370" s="42" t="str">
        <f>IF(B7370="","",VLOOKUP(B7370,[2]Formula!B:C,2,0))</f>
        <v/>
      </c>
      <c r="AD7370" s="43" t="str">
        <f t="shared" si="693"/>
        <v/>
      </c>
    </row>
    <row r="7371" spans="1:30" x14ac:dyDescent="0.25">
      <c r="A7371" s="64"/>
      <c r="B7371" s="64"/>
      <c r="C7371" s="66"/>
      <c r="D7371" s="67"/>
      <c r="E7371" s="64"/>
      <c r="F7371" s="64"/>
      <c r="G7371" s="37" t="str">
        <f>IF(E7371="","",IF(OR(E7371="Project Management",E7371="Project Support",E7371="Sprint Management",E7371="Sprint Support"),"NA",ROUND((((VLOOKUP(AD7371,[2]Formula!V:X,3,0)))-SUMIF(AD:AD,AD7371,H:H)),2)))</f>
        <v/>
      </c>
      <c r="H7371" s="71"/>
      <c r="I7371" s="72"/>
      <c r="J7371" s="72"/>
      <c r="K7371" s="38" t="str">
        <f>IF(E7371="","",IF(OR(E7371="Project Management",E7371="Project Support",E7371="Sprint Management",E7371="Sprint Support"),"NA",(((SUMIF(AD:AD,AD7371,H:H)/VLOOKUP(AD7371,[2]Formula!V:X,3,0))*VLOOKUP(AD7371,[2]Formula!V:X,2,0))*H7371)/SUMIF(AD:AD,AD7371,H:H)))</f>
        <v/>
      </c>
      <c r="L7371" s="38" t="str">
        <f t="shared" si="691"/>
        <v/>
      </c>
      <c r="M7371" s="38" t="str">
        <f t="shared" si="692"/>
        <v/>
      </c>
      <c r="N7371" s="38" t="str">
        <f t="shared" si="694"/>
        <v/>
      </c>
      <c r="O7371" s="38" t="str">
        <f t="shared" si="690"/>
        <v/>
      </c>
      <c r="P7371" s="39" t="str">
        <f t="shared" si="695"/>
        <v/>
      </c>
      <c r="AC7371" s="42" t="str">
        <f>IF(B7371="","",VLOOKUP(B7371,[2]Formula!B:C,2,0))</f>
        <v/>
      </c>
      <c r="AD7371" s="43" t="str">
        <f t="shared" si="693"/>
        <v/>
      </c>
    </row>
    <row r="7372" spans="1:30" x14ac:dyDescent="0.25">
      <c r="A7372" s="64"/>
      <c r="B7372" s="64"/>
      <c r="C7372" s="66"/>
      <c r="D7372" s="67"/>
      <c r="E7372" s="64"/>
      <c r="F7372" s="64"/>
      <c r="G7372" s="37" t="str">
        <f>IF(E7372="","",IF(OR(E7372="Project Management",E7372="Project Support",E7372="Sprint Management",E7372="Sprint Support"),"NA",ROUND((((VLOOKUP(AD7372,[2]Formula!V:X,3,0)))-SUMIF(AD:AD,AD7372,H:H)),2)))</f>
        <v/>
      </c>
      <c r="H7372" s="71"/>
      <c r="I7372" s="72"/>
      <c r="J7372" s="72"/>
      <c r="K7372" s="38" t="str">
        <f>IF(E7372="","",IF(OR(E7372="Project Management",E7372="Project Support",E7372="Sprint Management",E7372="Sprint Support"),"NA",(((SUMIF(AD:AD,AD7372,H:H)/VLOOKUP(AD7372,[2]Formula!V:X,3,0))*VLOOKUP(AD7372,[2]Formula!V:X,2,0))*H7372)/SUMIF(AD:AD,AD7372,H:H)))</f>
        <v/>
      </c>
      <c r="L7372" s="38" t="str">
        <f t="shared" si="691"/>
        <v/>
      </c>
      <c r="M7372" s="38" t="str">
        <f t="shared" si="692"/>
        <v/>
      </c>
      <c r="N7372" s="38" t="str">
        <f t="shared" si="694"/>
        <v/>
      </c>
      <c r="O7372" s="38" t="str">
        <f t="shared" si="690"/>
        <v/>
      </c>
      <c r="P7372" s="39" t="str">
        <f t="shared" si="695"/>
        <v/>
      </c>
      <c r="AC7372" s="42" t="str">
        <f>IF(B7372="","",VLOOKUP(B7372,[2]Formula!B:C,2,0))</f>
        <v/>
      </c>
      <c r="AD7372" s="43" t="str">
        <f t="shared" si="693"/>
        <v/>
      </c>
    </row>
    <row r="7373" spans="1:30" x14ac:dyDescent="0.25">
      <c r="A7373" s="64"/>
      <c r="B7373" s="64"/>
      <c r="C7373" s="66"/>
      <c r="D7373" s="67"/>
      <c r="E7373" s="64"/>
      <c r="F7373" s="64"/>
      <c r="G7373" s="37" t="str">
        <f>IF(E7373="","",IF(OR(E7373="Project Management",E7373="Project Support",E7373="Sprint Management",E7373="Sprint Support"),"NA",ROUND((((VLOOKUP(AD7373,[2]Formula!V:X,3,0)))-SUMIF(AD:AD,AD7373,H:H)),2)))</f>
        <v/>
      </c>
      <c r="H7373" s="71"/>
      <c r="I7373" s="72"/>
      <c r="J7373" s="72"/>
      <c r="K7373" s="38" t="str">
        <f>IF(E7373="","",IF(OR(E7373="Project Management",E7373="Project Support",E7373="Sprint Management",E7373="Sprint Support"),"NA",(((SUMIF(AD:AD,AD7373,H:H)/VLOOKUP(AD7373,[2]Formula!V:X,3,0))*VLOOKUP(AD7373,[2]Formula!V:X,2,0))*H7373)/SUMIF(AD:AD,AD7373,H:H)))</f>
        <v/>
      </c>
      <c r="L7373" s="38" t="str">
        <f t="shared" si="691"/>
        <v/>
      </c>
      <c r="M7373" s="38" t="str">
        <f t="shared" si="692"/>
        <v/>
      </c>
      <c r="N7373" s="38" t="str">
        <f t="shared" si="694"/>
        <v/>
      </c>
      <c r="O7373" s="38" t="str">
        <f t="shared" si="690"/>
        <v/>
      </c>
      <c r="P7373" s="39" t="str">
        <f t="shared" si="695"/>
        <v/>
      </c>
      <c r="AC7373" s="42" t="str">
        <f>IF(B7373="","",VLOOKUP(B7373,[2]Formula!B:C,2,0))</f>
        <v/>
      </c>
      <c r="AD7373" s="43" t="str">
        <f t="shared" si="693"/>
        <v/>
      </c>
    </row>
    <row r="7374" spans="1:30" x14ac:dyDescent="0.25">
      <c r="A7374" s="64"/>
      <c r="B7374" s="64"/>
      <c r="C7374" s="66"/>
      <c r="D7374" s="67"/>
      <c r="E7374" s="64"/>
      <c r="F7374" s="64"/>
      <c r="G7374" s="37" t="str">
        <f>IF(E7374="","",IF(OR(E7374="Project Management",E7374="Project Support",E7374="Sprint Management",E7374="Sprint Support"),"NA",ROUND((((VLOOKUP(AD7374,[2]Formula!V:X,3,0)))-SUMIF(AD:AD,AD7374,H:H)),2)))</f>
        <v/>
      </c>
      <c r="H7374" s="71"/>
      <c r="I7374" s="72"/>
      <c r="J7374" s="72"/>
      <c r="K7374" s="38" t="str">
        <f>IF(E7374="","",IF(OR(E7374="Project Management",E7374="Project Support",E7374="Sprint Management",E7374="Sprint Support"),"NA",(((SUMIF(AD:AD,AD7374,H:H)/VLOOKUP(AD7374,[2]Formula!V:X,3,0))*VLOOKUP(AD7374,[2]Formula!V:X,2,0))*H7374)/SUMIF(AD:AD,AD7374,H:H)))</f>
        <v/>
      </c>
      <c r="L7374" s="38" t="str">
        <f t="shared" si="691"/>
        <v/>
      </c>
      <c r="M7374" s="38" t="str">
        <f t="shared" si="692"/>
        <v/>
      </c>
      <c r="N7374" s="38" t="str">
        <f t="shared" si="694"/>
        <v/>
      </c>
      <c r="O7374" s="38" t="str">
        <f t="shared" si="690"/>
        <v/>
      </c>
      <c r="P7374" s="39" t="str">
        <f t="shared" si="695"/>
        <v/>
      </c>
      <c r="AC7374" s="42" t="str">
        <f>IF(B7374="","",VLOOKUP(B7374,[2]Formula!B:C,2,0))</f>
        <v/>
      </c>
      <c r="AD7374" s="43" t="str">
        <f t="shared" si="693"/>
        <v/>
      </c>
    </row>
    <row r="7375" spans="1:30" x14ac:dyDescent="0.25">
      <c r="A7375" s="64"/>
      <c r="B7375" s="64"/>
      <c r="C7375" s="66"/>
      <c r="D7375" s="67"/>
      <c r="E7375" s="64"/>
      <c r="F7375" s="64"/>
      <c r="G7375" s="37" t="str">
        <f>IF(E7375="","",IF(OR(E7375="Project Management",E7375="Project Support",E7375="Sprint Management",E7375="Sprint Support"),"NA",ROUND((((VLOOKUP(AD7375,[2]Formula!V:X,3,0)))-SUMIF(AD:AD,AD7375,H:H)),2)))</f>
        <v/>
      </c>
      <c r="H7375" s="71"/>
      <c r="I7375" s="72"/>
      <c r="J7375" s="72"/>
      <c r="K7375" s="38" t="str">
        <f>IF(E7375="","",IF(OR(E7375="Project Management",E7375="Project Support",E7375="Sprint Management",E7375="Sprint Support"),"NA",(((SUMIF(AD:AD,AD7375,H:H)/VLOOKUP(AD7375,[2]Formula!V:X,3,0))*VLOOKUP(AD7375,[2]Formula!V:X,2,0))*H7375)/SUMIF(AD:AD,AD7375,H:H)))</f>
        <v/>
      </c>
      <c r="L7375" s="38" t="str">
        <f t="shared" si="691"/>
        <v/>
      </c>
      <c r="M7375" s="38" t="str">
        <f t="shared" si="692"/>
        <v/>
      </c>
      <c r="N7375" s="38" t="str">
        <f t="shared" si="694"/>
        <v/>
      </c>
      <c r="O7375" s="38" t="str">
        <f t="shared" si="690"/>
        <v/>
      </c>
      <c r="P7375" s="39" t="str">
        <f t="shared" si="695"/>
        <v/>
      </c>
      <c r="AC7375" s="42" t="str">
        <f>IF(B7375="","",VLOOKUP(B7375,[2]Formula!B:C,2,0))</f>
        <v/>
      </c>
      <c r="AD7375" s="43" t="str">
        <f t="shared" si="693"/>
        <v/>
      </c>
    </row>
    <row r="7376" spans="1:30" x14ac:dyDescent="0.25">
      <c r="A7376" s="64"/>
      <c r="B7376" s="64"/>
      <c r="C7376" s="66"/>
      <c r="D7376" s="67"/>
      <c r="E7376" s="64"/>
      <c r="F7376" s="64"/>
      <c r="G7376" s="37" t="str">
        <f>IF(E7376="","",IF(OR(E7376="Project Management",E7376="Project Support",E7376="Sprint Management",E7376="Sprint Support"),"NA",ROUND((((VLOOKUP(AD7376,[2]Formula!V:X,3,0)))-SUMIF(AD:AD,AD7376,H:H)),2)))</f>
        <v/>
      </c>
      <c r="H7376" s="71"/>
      <c r="I7376" s="72"/>
      <c r="J7376" s="72"/>
      <c r="K7376" s="38" t="str">
        <f>IF(E7376="","",IF(OR(E7376="Project Management",E7376="Project Support",E7376="Sprint Management",E7376="Sprint Support"),"NA",(((SUMIF(AD:AD,AD7376,H:H)/VLOOKUP(AD7376,[2]Formula!V:X,3,0))*VLOOKUP(AD7376,[2]Formula!V:X,2,0))*H7376)/SUMIF(AD:AD,AD7376,H:H)))</f>
        <v/>
      </c>
      <c r="L7376" s="38" t="str">
        <f t="shared" si="691"/>
        <v/>
      </c>
      <c r="M7376" s="38" t="str">
        <f t="shared" si="692"/>
        <v/>
      </c>
      <c r="N7376" s="38" t="str">
        <f t="shared" si="694"/>
        <v/>
      </c>
      <c r="O7376" s="38" t="str">
        <f t="shared" si="690"/>
        <v/>
      </c>
      <c r="P7376" s="39" t="str">
        <f t="shared" si="695"/>
        <v/>
      </c>
      <c r="AC7376" s="42" t="str">
        <f>IF(B7376="","",VLOOKUP(B7376,[2]Formula!B:C,2,0))</f>
        <v/>
      </c>
      <c r="AD7376" s="43" t="str">
        <f t="shared" si="693"/>
        <v/>
      </c>
    </row>
    <row r="7377" spans="1:30" x14ac:dyDescent="0.25">
      <c r="A7377" s="64"/>
      <c r="B7377" s="64"/>
      <c r="C7377" s="66"/>
      <c r="D7377" s="67"/>
      <c r="E7377" s="64"/>
      <c r="F7377" s="64"/>
      <c r="G7377" s="37" t="str">
        <f>IF(E7377="","",IF(OR(E7377="Project Management",E7377="Project Support",E7377="Sprint Management",E7377="Sprint Support"),"NA",ROUND((((VLOOKUP(AD7377,[2]Formula!V:X,3,0)))-SUMIF(AD:AD,AD7377,H:H)),2)))</f>
        <v/>
      </c>
      <c r="H7377" s="71"/>
      <c r="I7377" s="72"/>
      <c r="J7377" s="72"/>
      <c r="K7377" s="38" t="str">
        <f>IF(E7377="","",IF(OR(E7377="Project Management",E7377="Project Support",E7377="Sprint Management",E7377="Sprint Support"),"NA",(((SUMIF(AD:AD,AD7377,H:H)/VLOOKUP(AD7377,[2]Formula!V:X,3,0))*VLOOKUP(AD7377,[2]Formula!V:X,2,0))*H7377)/SUMIF(AD:AD,AD7377,H:H)))</f>
        <v/>
      </c>
      <c r="L7377" s="38" t="str">
        <f t="shared" si="691"/>
        <v/>
      </c>
      <c r="M7377" s="38" t="str">
        <f t="shared" si="692"/>
        <v/>
      </c>
      <c r="N7377" s="38" t="str">
        <f t="shared" si="694"/>
        <v/>
      </c>
      <c r="O7377" s="38" t="str">
        <f t="shared" si="690"/>
        <v/>
      </c>
      <c r="P7377" s="39" t="str">
        <f t="shared" si="695"/>
        <v/>
      </c>
      <c r="AC7377" s="42" t="str">
        <f>IF(B7377="","",VLOOKUP(B7377,[2]Formula!B:C,2,0))</f>
        <v/>
      </c>
      <c r="AD7377" s="43" t="str">
        <f t="shared" si="693"/>
        <v/>
      </c>
    </row>
    <row r="7378" spans="1:30" x14ac:dyDescent="0.25">
      <c r="A7378" s="64"/>
      <c r="B7378" s="64"/>
      <c r="C7378" s="66"/>
      <c r="D7378" s="67"/>
      <c r="E7378" s="64"/>
      <c r="F7378" s="64"/>
      <c r="G7378" s="37" t="str">
        <f>IF(E7378="","",IF(OR(E7378="Project Management",E7378="Project Support",E7378="Sprint Management",E7378="Sprint Support"),"NA",ROUND((((VLOOKUP(AD7378,[2]Formula!V:X,3,0)))-SUMIF(AD:AD,AD7378,H:H)),2)))</f>
        <v/>
      </c>
      <c r="H7378" s="71"/>
      <c r="I7378" s="72"/>
      <c r="J7378" s="72"/>
      <c r="K7378" s="38" t="str">
        <f>IF(E7378="","",IF(OR(E7378="Project Management",E7378="Project Support",E7378="Sprint Management",E7378="Sprint Support"),"NA",(((SUMIF(AD:AD,AD7378,H:H)/VLOOKUP(AD7378,[2]Formula!V:X,3,0))*VLOOKUP(AD7378,[2]Formula!V:X,2,0))*H7378)/SUMIF(AD:AD,AD7378,H:H)))</f>
        <v/>
      </c>
      <c r="L7378" s="38" t="str">
        <f t="shared" si="691"/>
        <v/>
      </c>
      <c r="M7378" s="38" t="str">
        <f t="shared" si="692"/>
        <v/>
      </c>
      <c r="N7378" s="38" t="str">
        <f t="shared" si="694"/>
        <v/>
      </c>
      <c r="O7378" s="38" t="str">
        <f t="shared" si="690"/>
        <v/>
      </c>
      <c r="P7378" s="39" t="str">
        <f t="shared" si="695"/>
        <v/>
      </c>
      <c r="AC7378" s="42" t="str">
        <f>IF(B7378="","",VLOOKUP(B7378,[2]Formula!B:C,2,0))</f>
        <v/>
      </c>
      <c r="AD7378" s="43" t="str">
        <f t="shared" si="693"/>
        <v/>
      </c>
    </row>
    <row r="7379" spans="1:30" x14ac:dyDescent="0.25">
      <c r="A7379" s="64"/>
      <c r="B7379" s="64"/>
      <c r="C7379" s="66"/>
      <c r="D7379" s="67"/>
      <c r="E7379" s="64"/>
      <c r="F7379" s="64"/>
      <c r="G7379" s="37" t="str">
        <f>IF(E7379="","",IF(OR(E7379="Project Management",E7379="Project Support",E7379="Sprint Management",E7379="Sprint Support"),"NA",ROUND((((VLOOKUP(AD7379,[2]Formula!V:X,3,0)))-SUMIF(AD:AD,AD7379,H:H)),2)))</f>
        <v/>
      </c>
      <c r="H7379" s="71"/>
      <c r="I7379" s="72"/>
      <c r="J7379" s="72"/>
      <c r="K7379" s="38" t="str">
        <f>IF(E7379="","",IF(OR(E7379="Project Management",E7379="Project Support",E7379="Sprint Management",E7379="Sprint Support"),"NA",(((SUMIF(AD:AD,AD7379,H:H)/VLOOKUP(AD7379,[2]Formula!V:X,3,0))*VLOOKUP(AD7379,[2]Formula!V:X,2,0))*H7379)/SUMIF(AD:AD,AD7379,H:H)))</f>
        <v/>
      </c>
      <c r="L7379" s="38" t="str">
        <f t="shared" si="691"/>
        <v/>
      </c>
      <c r="M7379" s="38" t="str">
        <f t="shared" si="692"/>
        <v/>
      </c>
      <c r="N7379" s="38" t="str">
        <f t="shared" si="694"/>
        <v/>
      </c>
      <c r="O7379" s="38" t="str">
        <f t="shared" si="690"/>
        <v/>
      </c>
      <c r="P7379" s="39" t="str">
        <f t="shared" si="695"/>
        <v/>
      </c>
      <c r="AC7379" s="42" t="str">
        <f>IF(B7379="","",VLOOKUP(B7379,[2]Formula!B:C,2,0))</f>
        <v/>
      </c>
      <c r="AD7379" s="43" t="str">
        <f t="shared" si="693"/>
        <v/>
      </c>
    </row>
    <row r="7380" spans="1:30" x14ac:dyDescent="0.25">
      <c r="A7380" s="64"/>
      <c r="B7380" s="64"/>
      <c r="C7380" s="66"/>
      <c r="D7380" s="67"/>
      <c r="E7380" s="64"/>
      <c r="F7380" s="64"/>
      <c r="G7380" s="37" t="str">
        <f>IF(E7380="","",IF(OR(E7380="Project Management",E7380="Project Support",E7380="Sprint Management",E7380="Sprint Support"),"NA",ROUND((((VLOOKUP(AD7380,[2]Formula!V:X,3,0)))-SUMIF(AD:AD,AD7380,H:H)),2)))</f>
        <v/>
      </c>
      <c r="H7380" s="71"/>
      <c r="I7380" s="72"/>
      <c r="J7380" s="72"/>
      <c r="K7380" s="38" t="str">
        <f>IF(E7380="","",IF(OR(E7380="Project Management",E7380="Project Support",E7380="Sprint Management",E7380="Sprint Support"),"NA",(((SUMIF(AD:AD,AD7380,H:H)/VLOOKUP(AD7380,[2]Formula!V:X,3,0))*VLOOKUP(AD7380,[2]Formula!V:X,2,0))*H7380)/SUMIF(AD:AD,AD7380,H:H)))</f>
        <v/>
      </c>
      <c r="L7380" s="38" t="str">
        <f t="shared" si="691"/>
        <v/>
      </c>
      <c r="M7380" s="38" t="str">
        <f t="shared" si="692"/>
        <v/>
      </c>
      <c r="N7380" s="38" t="str">
        <f t="shared" si="694"/>
        <v/>
      </c>
      <c r="O7380" s="38" t="str">
        <f t="shared" si="690"/>
        <v/>
      </c>
      <c r="P7380" s="39" t="str">
        <f t="shared" si="695"/>
        <v/>
      </c>
      <c r="AC7380" s="42" t="str">
        <f>IF(B7380="","",VLOOKUP(B7380,[2]Formula!B:C,2,0))</f>
        <v/>
      </c>
      <c r="AD7380" s="43" t="str">
        <f t="shared" si="693"/>
        <v/>
      </c>
    </row>
    <row r="7381" spans="1:30" x14ac:dyDescent="0.25">
      <c r="A7381" s="64"/>
      <c r="B7381" s="64"/>
      <c r="C7381" s="66"/>
      <c r="D7381" s="67"/>
      <c r="E7381" s="64"/>
      <c r="F7381" s="64"/>
      <c r="G7381" s="37" t="str">
        <f>IF(E7381="","",IF(OR(E7381="Project Management",E7381="Project Support",E7381="Sprint Management",E7381="Sprint Support"),"NA",ROUND((((VLOOKUP(AD7381,[2]Formula!V:X,3,0)))-SUMIF(AD:AD,AD7381,H:H)),2)))</f>
        <v/>
      </c>
      <c r="H7381" s="71"/>
      <c r="I7381" s="72"/>
      <c r="J7381" s="72"/>
      <c r="K7381" s="38" t="str">
        <f>IF(E7381="","",IF(OR(E7381="Project Management",E7381="Project Support",E7381="Sprint Management",E7381="Sprint Support"),"NA",(((SUMIF(AD:AD,AD7381,H:H)/VLOOKUP(AD7381,[2]Formula!V:X,3,0))*VLOOKUP(AD7381,[2]Formula!V:X,2,0))*H7381)/SUMIF(AD:AD,AD7381,H:H)))</f>
        <v/>
      </c>
      <c r="L7381" s="38" t="str">
        <f t="shared" si="691"/>
        <v/>
      </c>
      <c r="M7381" s="38" t="str">
        <f t="shared" si="692"/>
        <v/>
      </c>
      <c r="N7381" s="38" t="str">
        <f t="shared" si="694"/>
        <v/>
      </c>
      <c r="O7381" s="38" t="str">
        <f t="shared" si="690"/>
        <v/>
      </c>
      <c r="P7381" s="39" t="str">
        <f t="shared" si="695"/>
        <v/>
      </c>
      <c r="AC7381" s="42" t="str">
        <f>IF(B7381="","",VLOOKUP(B7381,[2]Formula!B:C,2,0))</f>
        <v/>
      </c>
      <c r="AD7381" s="43" t="str">
        <f t="shared" si="693"/>
        <v/>
      </c>
    </row>
    <row r="7382" spans="1:30" x14ac:dyDescent="0.25">
      <c r="A7382" s="64"/>
      <c r="B7382" s="64"/>
      <c r="C7382" s="66"/>
      <c r="D7382" s="67"/>
      <c r="E7382" s="64"/>
      <c r="F7382" s="64"/>
      <c r="G7382" s="37" t="str">
        <f>IF(E7382="","",IF(OR(E7382="Project Management",E7382="Project Support",E7382="Sprint Management",E7382="Sprint Support"),"NA",ROUND((((VLOOKUP(AD7382,[2]Formula!V:X,3,0)))-SUMIF(AD:AD,AD7382,H:H)),2)))</f>
        <v/>
      </c>
      <c r="H7382" s="71"/>
      <c r="I7382" s="72"/>
      <c r="J7382" s="72"/>
      <c r="K7382" s="38" t="str">
        <f>IF(E7382="","",IF(OR(E7382="Project Management",E7382="Project Support",E7382="Sprint Management",E7382="Sprint Support"),"NA",(((SUMIF(AD:AD,AD7382,H:H)/VLOOKUP(AD7382,[2]Formula!V:X,3,0))*VLOOKUP(AD7382,[2]Formula!V:X,2,0))*H7382)/SUMIF(AD:AD,AD7382,H:H)))</f>
        <v/>
      </c>
      <c r="L7382" s="38" t="str">
        <f t="shared" si="691"/>
        <v/>
      </c>
      <c r="M7382" s="38" t="str">
        <f t="shared" si="692"/>
        <v/>
      </c>
      <c r="N7382" s="38" t="str">
        <f t="shared" si="694"/>
        <v/>
      </c>
      <c r="O7382" s="38" t="str">
        <f t="shared" si="690"/>
        <v/>
      </c>
      <c r="P7382" s="39" t="str">
        <f t="shared" si="695"/>
        <v/>
      </c>
      <c r="AC7382" s="42" t="str">
        <f>IF(B7382="","",VLOOKUP(B7382,[2]Formula!B:C,2,0))</f>
        <v/>
      </c>
      <c r="AD7382" s="43" t="str">
        <f t="shared" si="693"/>
        <v/>
      </c>
    </row>
    <row r="7383" spans="1:30" x14ac:dyDescent="0.25">
      <c r="A7383" s="64"/>
      <c r="B7383" s="64"/>
      <c r="C7383" s="66"/>
      <c r="D7383" s="67"/>
      <c r="E7383" s="64"/>
      <c r="F7383" s="64"/>
      <c r="G7383" s="37" t="str">
        <f>IF(E7383="","",IF(OR(E7383="Project Management",E7383="Project Support",E7383="Sprint Management",E7383="Sprint Support"),"NA",ROUND((((VLOOKUP(AD7383,[2]Formula!V:X,3,0)))-SUMIF(AD:AD,AD7383,H:H)),2)))</f>
        <v/>
      </c>
      <c r="H7383" s="71"/>
      <c r="I7383" s="72"/>
      <c r="J7383" s="72"/>
      <c r="K7383" s="38" t="str">
        <f>IF(E7383="","",IF(OR(E7383="Project Management",E7383="Project Support",E7383="Sprint Management",E7383="Sprint Support"),"NA",(((SUMIF(AD:AD,AD7383,H:H)/VLOOKUP(AD7383,[2]Formula!V:X,3,0))*VLOOKUP(AD7383,[2]Formula!V:X,2,0))*H7383)/SUMIF(AD:AD,AD7383,H:H)))</f>
        <v/>
      </c>
      <c r="L7383" s="38" t="str">
        <f t="shared" si="691"/>
        <v/>
      </c>
      <c r="M7383" s="38" t="str">
        <f t="shared" si="692"/>
        <v/>
      </c>
      <c r="N7383" s="38" t="str">
        <f t="shared" si="694"/>
        <v/>
      </c>
      <c r="O7383" s="38" t="str">
        <f t="shared" si="690"/>
        <v/>
      </c>
      <c r="P7383" s="39" t="str">
        <f t="shared" si="695"/>
        <v/>
      </c>
      <c r="AC7383" s="42" t="str">
        <f>IF(B7383="","",VLOOKUP(B7383,[2]Formula!B:C,2,0))</f>
        <v/>
      </c>
      <c r="AD7383" s="43" t="str">
        <f t="shared" si="693"/>
        <v/>
      </c>
    </row>
    <row r="7384" spans="1:30" x14ac:dyDescent="0.25">
      <c r="A7384" s="64"/>
      <c r="B7384" s="64"/>
      <c r="C7384" s="66"/>
      <c r="D7384" s="67"/>
      <c r="E7384" s="64"/>
      <c r="F7384" s="64"/>
      <c r="G7384" s="37" t="str">
        <f>IF(E7384="","",IF(OR(E7384="Project Management",E7384="Project Support",E7384="Sprint Management",E7384="Sprint Support"),"NA",ROUND((((VLOOKUP(AD7384,[2]Formula!V:X,3,0)))-SUMIF(AD:AD,AD7384,H:H)),2)))</f>
        <v/>
      </c>
      <c r="H7384" s="71"/>
      <c r="I7384" s="72"/>
      <c r="J7384" s="72"/>
      <c r="K7384" s="38" t="str">
        <f>IF(E7384="","",IF(OR(E7384="Project Management",E7384="Project Support",E7384="Sprint Management",E7384="Sprint Support"),"NA",(((SUMIF(AD:AD,AD7384,H:H)/VLOOKUP(AD7384,[2]Formula!V:X,3,0))*VLOOKUP(AD7384,[2]Formula!V:X,2,0))*H7384)/SUMIF(AD:AD,AD7384,H:H)))</f>
        <v/>
      </c>
      <c r="L7384" s="38" t="str">
        <f t="shared" si="691"/>
        <v/>
      </c>
      <c r="M7384" s="38" t="str">
        <f t="shared" si="692"/>
        <v/>
      </c>
      <c r="N7384" s="38" t="str">
        <f t="shared" si="694"/>
        <v/>
      </c>
      <c r="O7384" s="38" t="str">
        <f t="shared" si="690"/>
        <v/>
      </c>
      <c r="P7384" s="39" t="str">
        <f t="shared" si="695"/>
        <v/>
      </c>
      <c r="AC7384" s="42" t="str">
        <f>IF(B7384="","",VLOOKUP(B7384,[2]Formula!B:C,2,0))</f>
        <v/>
      </c>
      <c r="AD7384" s="43" t="str">
        <f t="shared" si="693"/>
        <v/>
      </c>
    </row>
    <row r="7385" spans="1:30" x14ac:dyDescent="0.25">
      <c r="A7385" s="64"/>
      <c r="B7385" s="64"/>
      <c r="C7385" s="66"/>
      <c r="D7385" s="67"/>
      <c r="E7385" s="64"/>
      <c r="F7385" s="64"/>
      <c r="G7385" s="37" t="str">
        <f>IF(E7385="","",IF(OR(E7385="Project Management",E7385="Project Support",E7385="Sprint Management",E7385="Sprint Support"),"NA",ROUND((((VLOOKUP(AD7385,[2]Formula!V:X,3,0)))-SUMIF(AD:AD,AD7385,H:H)),2)))</f>
        <v/>
      </c>
      <c r="H7385" s="71"/>
      <c r="I7385" s="72"/>
      <c r="J7385" s="72"/>
      <c r="K7385" s="38" t="str">
        <f>IF(E7385="","",IF(OR(E7385="Project Management",E7385="Project Support",E7385="Sprint Management",E7385="Sprint Support"),"NA",(((SUMIF(AD:AD,AD7385,H:H)/VLOOKUP(AD7385,[2]Formula!V:X,3,0))*VLOOKUP(AD7385,[2]Formula!V:X,2,0))*H7385)/SUMIF(AD:AD,AD7385,H:H)))</f>
        <v/>
      </c>
      <c r="L7385" s="38" t="str">
        <f t="shared" si="691"/>
        <v/>
      </c>
      <c r="M7385" s="38" t="str">
        <f t="shared" si="692"/>
        <v/>
      </c>
      <c r="N7385" s="38" t="str">
        <f t="shared" si="694"/>
        <v/>
      </c>
      <c r="O7385" s="38" t="str">
        <f t="shared" si="690"/>
        <v/>
      </c>
      <c r="P7385" s="39" t="str">
        <f t="shared" si="695"/>
        <v/>
      </c>
      <c r="AC7385" s="42" t="str">
        <f>IF(B7385="","",VLOOKUP(B7385,[2]Formula!B:C,2,0))</f>
        <v/>
      </c>
      <c r="AD7385" s="43" t="str">
        <f t="shared" si="693"/>
        <v/>
      </c>
    </row>
    <row r="7386" spans="1:30" x14ac:dyDescent="0.25">
      <c r="A7386" s="64"/>
      <c r="B7386" s="64"/>
      <c r="C7386" s="66"/>
      <c r="D7386" s="67"/>
      <c r="E7386" s="64"/>
      <c r="F7386" s="64"/>
      <c r="G7386" s="37" t="str">
        <f>IF(E7386="","",IF(OR(E7386="Project Management",E7386="Project Support",E7386="Sprint Management",E7386="Sprint Support"),"NA",ROUND((((VLOOKUP(AD7386,[2]Formula!V:X,3,0)))-SUMIF(AD:AD,AD7386,H:H)),2)))</f>
        <v/>
      </c>
      <c r="H7386" s="71"/>
      <c r="I7386" s="72"/>
      <c r="J7386" s="72"/>
      <c r="K7386" s="38" t="str">
        <f>IF(E7386="","",IF(OR(E7386="Project Management",E7386="Project Support",E7386="Sprint Management",E7386="Sprint Support"),"NA",(((SUMIF(AD:AD,AD7386,H:H)/VLOOKUP(AD7386,[2]Formula!V:X,3,0))*VLOOKUP(AD7386,[2]Formula!V:X,2,0))*H7386)/SUMIF(AD:AD,AD7386,H:H)))</f>
        <v/>
      </c>
      <c r="L7386" s="38" t="str">
        <f t="shared" si="691"/>
        <v/>
      </c>
      <c r="M7386" s="38" t="str">
        <f t="shared" si="692"/>
        <v/>
      </c>
      <c r="N7386" s="38" t="str">
        <f t="shared" si="694"/>
        <v/>
      </c>
      <c r="O7386" s="38" t="str">
        <f t="shared" si="690"/>
        <v/>
      </c>
      <c r="P7386" s="39" t="str">
        <f t="shared" si="695"/>
        <v/>
      </c>
      <c r="AC7386" s="42" t="str">
        <f>IF(B7386="","",VLOOKUP(B7386,[2]Formula!B:C,2,0))</f>
        <v/>
      </c>
      <c r="AD7386" s="43" t="str">
        <f t="shared" si="693"/>
        <v/>
      </c>
    </row>
    <row r="7387" spans="1:30" x14ac:dyDescent="0.25">
      <c r="A7387" s="64"/>
      <c r="B7387" s="64"/>
      <c r="C7387" s="66"/>
      <c r="D7387" s="67"/>
      <c r="E7387" s="64"/>
      <c r="F7387" s="64"/>
      <c r="G7387" s="37" t="str">
        <f>IF(E7387="","",IF(OR(E7387="Project Management",E7387="Project Support",E7387="Sprint Management",E7387="Sprint Support"),"NA",ROUND((((VLOOKUP(AD7387,[2]Formula!V:X,3,0)))-SUMIF(AD:AD,AD7387,H:H)),2)))</f>
        <v/>
      </c>
      <c r="H7387" s="71"/>
      <c r="I7387" s="72"/>
      <c r="J7387" s="72"/>
      <c r="K7387" s="38" t="str">
        <f>IF(E7387="","",IF(OR(E7387="Project Management",E7387="Project Support",E7387="Sprint Management",E7387="Sprint Support"),"NA",(((SUMIF(AD:AD,AD7387,H:H)/VLOOKUP(AD7387,[2]Formula!V:X,3,0))*VLOOKUP(AD7387,[2]Formula!V:X,2,0))*H7387)/SUMIF(AD:AD,AD7387,H:H)))</f>
        <v/>
      </c>
      <c r="L7387" s="38" t="str">
        <f t="shared" si="691"/>
        <v/>
      </c>
      <c r="M7387" s="38" t="str">
        <f t="shared" si="692"/>
        <v/>
      </c>
      <c r="N7387" s="38" t="str">
        <f t="shared" si="694"/>
        <v/>
      </c>
      <c r="O7387" s="38" t="str">
        <f t="shared" si="690"/>
        <v/>
      </c>
      <c r="P7387" s="39" t="str">
        <f t="shared" si="695"/>
        <v/>
      </c>
      <c r="AC7387" s="42" t="str">
        <f>IF(B7387="","",VLOOKUP(B7387,[2]Formula!B:C,2,0))</f>
        <v/>
      </c>
      <c r="AD7387" s="43" t="str">
        <f t="shared" si="693"/>
        <v/>
      </c>
    </row>
    <row r="7388" spans="1:30" x14ac:dyDescent="0.25">
      <c r="A7388" s="64"/>
      <c r="B7388" s="64"/>
      <c r="C7388" s="66"/>
      <c r="D7388" s="67"/>
      <c r="E7388" s="64"/>
      <c r="F7388" s="64"/>
      <c r="G7388" s="37" t="str">
        <f>IF(E7388="","",IF(OR(E7388="Project Management",E7388="Project Support",E7388="Sprint Management",E7388="Sprint Support"),"NA",ROUND((((VLOOKUP(AD7388,[2]Formula!V:X,3,0)))-SUMIF(AD:AD,AD7388,H:H)),2)))</f>
        <v/>
      </c>
      <c r="H7388" s="71"/>
      <c r="I7388" s="72"/>
      <c r="J7388" s="72"/>
      <c r="K7388" s="38" t="str">
        <f>IF(E7388="","",IF(OR(E7388="Project Management",E7388="Project Support",E7388="Sprint Management",E7388="Sprint Support"),"NA",(((SUMIF(AD:AD,AD7388,H:H)/VLOOKUP(AD7388,[2]Formula!V:X,3,0))*VLOOKUP(AD7388,[2]Formula!V:X,2,0))*H7388)/SUMIF(AD:AD,AD7388,H:H)))</f>
        <v/>
      </c>
      <c r="L7388" s="38" t="str">
        <f t="shared" si="691"/>
        <v/>
      </c>
      <c r="M7388" s="38" t="str">
        <f t="shared" si="692"/>
        <v/>
      </c>
      <c r="N7388" s="38" t="str">
        <f t="shared" si="694"/>
        <v/>
      </c>
      <c r="O7388" s="38" t="str">
        <f t="shared" si="690"/>
        <v/>
      </c>
      <c r="P7388" s="39" t="str">
        <f t="shared" si="695"/>
        <v/>
      </c>
      <c r="AC7388" s="42" t="str">
        <f>IF(B7388="","",VLOOKUP(B7388,[2]Formula!B:C,2,0))</f>
        <v/>
      </c>
      <c r="AD7388" s="43" t="str">
        <f t="shared" si="693"/>
        <v/>
      </c>
    </row>
    <row r="7389" spans="1:30" x14ac:dyDescent="0.25">
      <c r="A7389" s="64"/>
      <c r="B7389" s="64"/>
      <c r="C7389" s="66"/>
      <c r="D7389" s="67"/>
      <c r="E7389" s="64"/>
      <c r="F7389" s="64"/>
      <c r="G7389" s="37" t="str">
        <f>IF(E7389="","",IF(OR(E7389="Project Management",E7389="Project Support",E7389="Sprint Management",E7389="Sprint Support"),"NA",ROUND((((VLOOKUP(AD7389,[2]Formula!V:X,3,0)))-SUMIF(AD:AD,AD7389,H:H)),2)))</f>
        <v/>
      </c>
      <c r="H7389" s="71"/>
      <c r="I7389" s="72"/>
      <c r="J7389" s="72"/>
      <c r="K7389" s="38" t="str">
        <f>IF(E7389="","",IF(OR(E7389="Project Management",E7389="Project Support",E7389="Sprint Management",E7389="Sprint Support"),"NA",(((SUMIF(AD:AD,AD7389,H:H)/VLOOKUP(AD7389,[2]Formula!V:X,3,0))*VLOOKUP(AD7389,[2]Formula!V:X,2,0))*H7389)/SUMIF(AD:AD,AD7389,H:H)))</f>
        <v/>
      </c>
      <c r="L7389" s="38" t="str">
        <f t="shared" si="691"/>
        <v/>
      </c>
      <c r="M7389" s="38" t="str">
        <f t="shared" si="692"/>
        <v/>
      </c>
      <c r="N7389" s="38" t="str">
        <f t="shared" si="694"/>
        <v/>
      </c>
      <c r="O7389" s="38" t="str">
        <f t="shared" si="690"/>
        <v/>
      </c>
      <c r="P7389" s="39" t="str">
        <f t="shared" si="695"/>
        <v/>
      </c>
      <c r="AC7389" s="42" t="str">
        <f>IF(B7389="","",VLOOKUP(B7389,[2]Formula!B:C,2,0))</f>
        <v/>
      </c>
      <c r="AD7389" s="43" t="str">
        <f t="shared" si="693"/>
        <v/>
      </c>
    </row>
    <row r="7390" spans="1:30" x14ac:dyDescent="0.25">
      <c r="A7390" s="64"/>
      <c r="B7390" s="64"/>
      <c r="C7390" s="66"/>
      <c r="D7390" s="67"/>
      <c r="E7390" s="64"/>
      <c r="F7390" s="64"/>
      <c r="G7390" s="37" t="str">
        <f>IF(E7390="","",IF(OR(E7390="Project Management",E7390="Project Support",E7390="Sprint Management",E7390="Sprint Support"),"NA",ROUND((((VLOOKUP(AD7390,[2]Formula!V:X,3,0)))-SUMIF(AD:AD,AD7390,H:H)),2)))</f>
        <v/>
      </c>
      <c r="H7390" s="71"/>
      <c r="I7390" s="72"/>
      <c r="J7390" s="72"/>
      <c r="K7390" s="38" t="str">
        <f>IF(E7390="","",IF(OR(E7390="Project Management",E7390="Project Support",E7390="Sprint Management",E7390="Sprint Support"),"NA",(((SUMIF(AD:AD,AD7390,H:H)/VLOOKUP(AD7390,[2]Formula!V:X,3,0))*VLOOKUP(AD7390,[2]Formula!V:X,2,0))*H7390)/SUMIF(AD:AD,AD7390,H:H)))</f>
        <v/>
      </c>
      <c r="L7390" s="38" t="str">
        <f t="shared" si="691"/>
        <v/>
      </c>
      <c r="M7390" s="38" t="str">
        <f t="shared" si="692"/>
        <v/>
      </c>
      <c r="N7390" s="38" t="str">
        <f t="shared" si="694"/>
        <v/>
      </c>
      <c r="O7390" s="38" t="str">
        <f t="shared" si="690"/>
        <v/>
      </c>
      <c r="P7390" s="39" t="str">
        <f t="shared" si="695"/>
        <v/>
      </c>
      <c r="AC7390" s="42" t="str">
        <f>IF(B7390="","",VLOOKUP(B7390,[2]Formula!B:C,2,0))</f>
        <v/>
      </c>
      <c r="AD7390" s="43" t="str">
        <f t="shared" si="693"/>
        <v/>
      </c>
    </row>
    <row r="7391" spans="1:30" x14ac:dyDescent="0.25">
      <c r="A7391" s="64"/>
      <c r="B7391" s="64"/>
      <c r="C7391" s="66"/>
      <c r="D7391" s="67"/>
      <c r="E7391" s="64"/>
      <c r="F7391" s="64"/>
      <c r="G7391" s="37" t="str">
        <f>IF(E7391="","",IF(OR(E7391="Project Management",E7391="Project Support",E7391="Sprint Management",E7391="Sprint Support"),"NA",ROUND((((VLOOKUP(AD7391,[2]Formula!V:X,3,0)))-SUMIF(AD:AD,AD7391,H:H)),2)))</f>
        <v/>
      </c>
      <c r="H7391" s="71"/>
      <c r="I7391" s="72"/>
      <c r="J7391" s="72"/>
      <c r="K7391" s="38" t="str">
        <f>IF(E7391="","",IF(OR(E7391="Project Management",E7391="Project Support",E7391="Sprint Management",E7391="Sprint Support"),"NA",(((SUMIF(AD:AD,AD7391,H:H)/VLOOKUP(AD7391,[2]Formula!V:X,3,0))*VLOOKUP(AD7391,[2]Formula!V:X,2,0))*H7391)/SUMIF(AD:AD,AD7391,H:H)))</f>
        <v/>
      </c>
      <c r="L7391" s="38" t="str">
        <f t="shared" si="691"/>
        <v/>
      </c>
      <c r="M7391" s="38" t="str">
        <f t="shared" si="692"/>
        <v/>
      </c>
      <c r="N7391" s="38" t="str">
        <f t="shared" si="694"/>
        <v/>
      </c>
      <c r="O7391" s="38" t="str">
        <f t="shared" si="690"/>
        <v/>
      </c>
      <c r="P7391" s="39" t="str">
        <f t="shared" si="695"/>
        <v/>
      </c>
      <c r="AC7391" s="42" t="str">
        <f>IF(B7391="","",VLOOKUP(B7391,[2]Formula!B:C,2,0))</f>
        <v/>
      </c>
      <c r="AD7391" s="43" t="str">
        <f t="shared" si="693"/>
        <v/>
      </c>
    </row>
    <row r="7392" spans="1:30" x14ac:dyDescent="0.25">
      <c r="A7392" s="64"/>
      <c r="B7392" s="64"/>
      <c r="C7392" s="66"/>
      <c r="D7392" s="67"/>
      <c r="E7392" s="64"/>
      <c r="F7392" s="64"/>
      <c r="G7392" s="37" t="str">
        <f>IF(E7392="","",IF(OR(E7392="Project Management",E7392="Project Support",E7392="Sprint Management",E7392="Sprint Support"),"NA",ROUND((((VLOOKUP(AD7392,[2]Formula!V:X,3,0)))-SUMIF(AD:AD,AD7392,H:H)),2)))</f>
        <v/>
      </c>
      <c r="H7392" s="71"/>
      <c r="I7392" s="72"/>
      <c r="J7392" s="72"/>
      <c r="K7392" s="38" t="str">
        <f>IF(E7392="","",IF(OR(E7392="Project Management",E7392="Project Support",E7392="Sprint Management",E7392="Sprint Support"),"NA",(((SUMIF(AD:AD,AD7392,H:H)/VLOOKUP(AD7392,[2]Formula!V:X,3,0))*VLOOKUP(AD7392,[2]Formula!V:X,2,0))*H7392)/SUMIF(AD:AD,AD7392,H:H)))</f>
        <v/>
      </c>
      <c r="L7392" s="38" t="str">
        <f t="shared" si="691"/>
        <v/>
      </c>
      <c r="M7392" s="38" t="str">
        <f t="shared" si="692"/>
        <v/>
      </c>
      <c r="N7392" s="38" t="str">
        <f t="shared" si="694"/>
        <v/>
      </c>
      <c r="O7392" s="38" t="str">
        <f t="shared" si="690"/>
        <v/>
      </c>
      <c r="P7392" s="39" t="str">
        <f t="shared" si="695"/>
        <v/>
      </c>
      <c r="AC7392" s="42" t="str">
        <f>IF(B7392="","",VLOOKUP(B7392,[2]Formula!B:C,2,0))</f>
        <v/>
      </c>
      <c r="AD7392" s="43" t="str">
        <f t="shared" si="693"/>
        <v/>
      </c>
    </row>
    <row r="7393" spans="1:30" x14ac:dyDescent="0.25">
      <c r="A7393" s="64"/>
      <c r="B7393" s="64"/>
      <c r="C7393" s="66"/>
      <c r="D7393" s="67"/>
      <c r="E7393" s="64"/>
      <c r="F7393" s="64"/>
      <c r="G7393" s="37" t="str">
        <f>IF(E7393="","",IF(OR(E7393="Project Management",E7393="Project Support",E7393="Sprint Management",E7393="Sprint Support"),"NA",ROUND((((VLOOKUP(AD7393,[2]Formula!V:X,3,0)))-SUMIF(AD:AD,AD7393,H:H)),2)))</f>
        <v/>
      </c>
      <c r="H7393" s="71"/>
      <c r="I7393" s="72"/>
      <c r="J7393" s="72"/>
      <c r="K7393" s="38" t="str">
        <f>IF(E7393="","",IF(OR(E7393="Project Management",E7393="Project Support",E7393="Sprint Management",E7393="Sprint Support"),"NA",(((SUMIF(AD:AD,AD7393,H:H)/VLOOKUP(AD7393,[2]Formula!V:X,3,0))*VLOOKUP(AD7393,[2]Formula!V:X,2,0))*H7393)/SUMIF(AD:AD,AD7393,H:H)))</f>
        <v/>
      </c>
      <c r="L7393" s="38" t="str">
        <f t="shared" si="691"/>
        <v/>
      </c>
      <c r="M7393" s="38" t="str">
        <f t="shared" si="692"/>
        <v/>
      </c>
      <c r="N7393" s="38" t="str">
        <f t="shared" si="694"/>
        <v/>
      </c>
      <c r="O7393" s="38" t="str">
        <f t="shared" si="690"/>
        <v/>
      </c>
      <c r="P7393" s="39" t="str">
        <f t="shared" si="695"/>
        <v/>
      </c>
      <c r="AC7393" s="42" t="str">
        <f>IF(B7393="","",VLOOKUP(B7393,[2]Formula!B:C,2,0))</f>
        <v/>
      </c>
      <c r="AD7393" s="43" t="str">
        <f t="shared" si="693"/>
        <v/>
      </c>
    </row>
    <row r="7394" spans="1:30" x14ac:dyDescent="0.25">
      <c r="A7394" s="64"/>
      <c r="B7394" s="64"/>
      <c r="C7394" s="66"/>
      <c r="D7394" s="67"/>
      <c r="E7394" s="64"/>
      <c r="F7394" s="64"/>
      <c r="G7394" s="37" t="str">
        <f>IF(E7394="","",IF(OR(E7394="Project Management",E7394="Project Support",E7394="Sprint Management",E7394="Sprint Support"),"NA",ROUND((((VLOOKUP(AD7394,[2]Formula!V:X,3,0)))-SUMIF(AD:AD,AD7394,H:H)),2)))</f>
        <v/>
      </c>
      <c r="H7394" s="71"/>
      <c r="I7394" s="72"/>
      <c r="J7394" s="72"/>
      <c r="K7394" s="38" t="str">
        <f>IF(E7394="","",IF(OR(E7394="Project Management",E7394="Project Support",E7394="Sprint Management",E7394="Sprint Support"),"NA",(((SUMIF(AD:AD,AD7394,H:H)/VLOOKUP(AD7394,[2]Formula!V:X,3,0))*VLOOKUP(AD7394,[2]Formula!V:X,2,0))*H7394)/SUMIF(AD:AD,AD7394,H:H)))</f>
        <v/>
      </c>
      <c r="L7394" s="38" t="str">
        <f t="shared" si="691"/>
        <v/>
      </c>
      <c r="M7394" s="38" t="str">
        <f t="shared" si="692"/>
        <v/>
      </c>
      <c r="N7394" s="38" t="str">
        <f t="shared" si="694"/>
        <v/>
      </c>
      <c r="O7394" s="38" t="str">
        <f t="shared" si="690"/>
        <v/>
      </c>
      <c r="P7394" s="39" t="str">
        <f t="shared" si="695"/>
        <v/>
      </c>
      <c r="AC7394" s="42" t="str">
        <f>IF(B7394="","",VLOOKUP(B7394,[2]Formula!B:C,2,0))</f>
        <v/>
      </c>
      <c r="AD7394" s="43" t="str">
        <f t="shared" si="693"/>
        <v/>
      </c>
    </row>
    <row r="7395" spans="1:30" x14ac:dyDescent="0.25">
      <c r="A7395" s="64"/>
      <c r="B7395" s="64"/>
      <c r="C7395" s="66"/>
      <c r="D7395" s="67"/>
      <c r="E7395" s="64"/>
      <c r="F7395" s="64"/>
      <c r="G7395" s="37" t="str">
        <f>IF(E7395="","",IF(OR(E7395="Project Management",E7395="Project Support",E7395="Sprint Management",E7395="Sprint Support"),"NA",ROUND((((VLOOKUP(AD7395,[2]Formula!V:X,3,0)))-SUMIF(AD:AD,AD7395,H:H)),2)))</f>
        <v/>
      </c>
      <c r="H7395" s="71"/>
      <c r="I7395" s="72"/>
      <c r="J7395" s="72"/>
      <c r="K7395" s="38" t="str">
        <f>IF(E7395="","",IF(OR(E7395="Project Management",E7395="Project Support",E7395="Sprint Management",E7395="Sprint Support"),"NA",(((SUMIF(AD:AD,AD7395,H:H)/VLOOKUP(AD7395,[2]Formula!V:X,3,0))*VLOOKUP(AD7395,[2]Formula!V:X,2,0))*H7395)/SUMIF(AD:AD,AD7395,H:H)))</f>
        <v/>
      </c>
      <c r="L7395" s="38" t="str">
        <f t="shared" si="691"/>
        <v/>
      </c>
      <c r="M7395" s="38" t="str">
        <f t="shared" si="692"/>
        <v/>
      </c>
      <c r="N7395" s="38" t="str">
        <f t="shared" si="694"/>
        <v/>
      </c>
      <c r="O7395" s="38" t="str">
        <f t="shared" si="690"/>
        <v/>
      </c>
      <c r="P7395" s="39" t="str">
        <f t="shared" si="695"/>
        <v/>
      </c>
      <c r="AC7395" s="42" t="str">
        <f>IF(B7395="","",VLOOKUP(B7395,[2]Formula!B:C,2,0))</f>
        <v/>
      </c>
      <c r="AD7395" s="43" t="str">
        <f t="shared" si="693"/>
        <v/>
      </c>
    </row>
    <row r="7396" spans="1:30" x14ac:dyDescent="0.25">
      <c r="A7396" s="64"/>
      <c r="B7396" s="64"/>
      <c r="C7396" s="66"/>
      <c r="D7396" s="67"/>
      <c r="E7396" s="64"/>
      <c r="F7396" s="64"/>
      <c r="G7396" s="37" t="str">
        <f>IF(E7396="","",IF(OR(E7396="Project Management",E7396="Project Support",E7396="Sprint Management",E7396="Sprint Support"),"NA",ROUND((((VLOOKUP(AD7396,[2]Formula!V:X,3,0)))-SUMIF(AD:AD,AD7396,H:H)),2)))</f>
        <v/>
      </c>
      <c r="H7396" s="71"/>
      <c r="I7396" s="72"/>
      <c r="J7396" s="72"/>
      <c r="K7396" s="38" t="str">
        <f>IF(E7396="","",IF(OR(E7396="Project Management",E7396="Project Support",E7396="Sprint Management",E7396="Sprint Support"),"NA",(((SUMIF(AD:AD,AD7396,H:H)/VLOOKUP(AD7396,[2]Formula!V:X,3,0))*VLOOKUP(AD7396,[2]Formula!V:X,2,0))*H7396)/SUMIF(AD:AD,AD7396,H:H)))</f>
        <v/>
      </c>
      <c r="L7396" s="38" t="str">
        <f t="shared" si="691"/>
        <v/>
      </c>
      <c r="M7396" s="38" t="str">
        <f t="shared" si="692"/>
        <v/>
      </c>
      <c r="N7396" s="38" t="str">
        <f t="shared" si="694"/>
        <v/>
      </c>
      <c r="O7396" s="38" t="str">
        <f t="shared" si="690"/>
        <v/>
      </c>
      <c r="P7396" s="39" t="str">
        <f t="shared" si="695"/>
        <v/>
      </c>
      <c r="AC7396" s="42" t="str">
        <f>IF(B7396="","",VLOOKUP(B7396,[2]Formula!B:C,2,0))</f>
        <v/>
      </c>
      <c r="AD7396" s="43" t="str">
        <f t="shared" si="693"/>
        <v/>
      </c>
    </row>
    <row r="7397" spans="1:30" x14ac:dyDescent="0.25">
      <c r="A7397" s="64"/>
      <c r="B7397" s="64"/>
      <c r="C7397" s="66"/>
      <c r="D7397" s="67"/>
      <c r="E7397" s="64"/>
      <c r="F7397" s="64"/>
      <c r="G7397" s="37" t="str">
        <f>IF(E7397="","",IF(OR(E7397="Project Management",E7397="Project Support",E7397="Sprint Management",E7397="Sprint Support"),"NA",ROUND((((VLOOKUP(AD7397,[2]Formula!V:X,3,0)))-SUMIF(AD:AD,AD7397,H:H)),2)))</f>
        <v/>
      </c>
      <c r="H7397" s="71"/>
      <c r="I7397" s="72"/>
      <c r="J7397" s="72"/>
      <c r="K7397" s="38" t="str">
        <f>IF(E7397="","",IF(OR(E7397="Project Management",E7397="Project Support",E7397="Sprint Management",E7397="Sprint Support"),"NA",(((SUMIF(AD:AD,AD7397,H:H)/VLOOKUP(AD7397,[2]Formula!V:X,3,0))*VLOOKUP(AD7397,[2]Formula!V:X,2,0))*H7397)/SUMIF(AD:AD,AD7397,H:H)))</f>
        <v/>
      </c>
      <c r="L7397" s="38" t="str">
        <f t="shared" si="691"/>
        <v/>
      </c>
      <c r="M7397" s="38" t="str">
        <f t="shared" si="692"/>
        <v/>
      </c>
      <c r="N7397" s="38" t="str">
        <f t="shared" si="694"/>
        <v/>
      </c>
      <c r="O7397" s="38" t="str">
        <f t="shared" si="690"/>
        <v/>
      </c>
      <c r="P7397" s="39" t="str">
        <f t="shared" si="695"/>
        <v/>
      </c>
      <c r="AC7397" s="42" t="str">
        <f>IF(B7397="","",VLOOKUP(B7397,[2]Formula!B:C,2,0))</f>
        <v/>
      </c>
      <c r="AD7397" s="43" t="str">
        <f t="shared" si="693"/>
        <v/>
      </c>
    </row>
    <row r="7398" spans="1:30" x14ac:dyDescent="0.25">
      <c r="A7398" s="64"/>
      <c r="B7398" s="64"/>
      <c r="C7398" s="66"/>
      <c r="D7398" s="67"/>
      <c r="E7398" s="64"/>
      <c r="F7398" s="64"/>
      <c r="G7398" s="37" t="str">
        <f>IF(E7398="","",IF(OR(E7398="Project Management",E7398="Project Support",E7398="Sprint Management",E7398="Sprint Support"),"NA",ROUND((((VLOOKUP(AD7398,[2]Formula!V:X,3,0)))-SUMIF(AD:AD,AD7398,H:H)),2)))</f>
        <v/>
      </c>
      <c r="H7398" s="71"/>
      <c r="I7398" s="72"/>
      <c r="J7398" s="72"/>
      <c r="K7398" s="38" t="str">
        <f>IF(E7398="","",IF(OR(E7398="Project Management",E7398="Project Support",E7398="Sprint Management",E7398="Sprint Support"),"NA",(((SUMIF(AD:AD,AD7398,H:H)/VLOOKUP(AD7398,[2]Formula!V:X,3,0))*VLOOKUP(AD7398,[2]Formula!V:X,2,0))*H7398)/SUMIF(AD:AD,AD7398,H:H)))</f>
        <v/>
      </c>
      <c r="L7398" s="38" t="str">
        <f t="shared" si="691"/>
        <v/>
      </c>
      <c r="M7398" s="38" t="str">
        <f t="shared" si="692"/>
        <v/>
      </c>
      <c r="N7398" s="38" t="str">
        <f t="shared" si="694"/>
        <v/>
      </c>
      <c r="O7398" s="38" t="str">
        <f t="shared" si="690"/>
        <v/>
      </c>
      <c r="P7398" s="39" t="str">
        <f t="shared" si="695"/>
        <v/>
      </c>
      <c r="AC7398" s="42" t="str">
        <f>IF(B7398="","",VLOOKUP(B7398,[2]Formula!B:C,2,0))</f>
        <v/>
      </c>
      <c r="AD7398" s="43" t="str">
        <f t="shared" si="693"/>
        <v/>
      </c>
    </row>
    <row r="7399" spans="1:30" x14ac:dyDescent="0.25">
      <c r="A7399" s="64"/>
      <c r="B7399" s="64"/>
      <c r="C7399" s="66"/>
      <c r="D7399" s="67"/>
      <c r="E7399" s="64"/>
      <c r="F7399" s="64"/>
      <c r="G7399" s="37" t="str">
        <f>IF(E7399="","",IF(OR(E7399="Project Management",E7399="Project Support",E7399="Sprint Management",E7399="Sprint Support"),"NA",ROUND((((VLOOKUP(AD7399,[2]Formula!V:X,3,0)))-SUMIF(AD:AD,AD7399,H:H)),2)))</f>
        <v/>
      </c>
      <c r="H7399" s="71"/>
      <c r="I7399" s="72"/>
      <c r="J7399" s="72"/>
      <c r="K7399" s="38" t="str">
        <f>IF(E7399="","",IF(OR(E7399="Project Management",E7399="Project Support",E7399="Sprint Management",E7399="Sprint Support"),"NA",(((SUMIF(AD:AD,AD7399,H:H)/VLOOKUP(AD7399,[2]Formula!V:X,3,0))*VLOOKUP(AD7399,[2]Formula!V:X,2,0))*H7399)/SUMIF(AD:AD,AD7399,H:H)))</f>
        <v/>
      </c>
      <c r="L7399" s="38" t="str">
        <f t="shared" si="691"/>
        <v/>
      </c>
      <c r="M7399" s="38" t="str">
        <f t="shared" si="692"/>
        <v/>
      </c>
      <c r="N7399" s="38" t="str">
        <f t="shared" si="694"/>
        <v/>
      </c>
      <c r="O7399" s="38" t="str">
        <f t="shared" si="690"/>
        <v/>
      </c>
      <c r="P7399" s="39" t="str">
        <f t="shared" si="695"/>
        <v/>
      </c>
      <c r="AC7399" s="42" t="str">
        <f>IF(B7399="","",VLOOKUP(B7399,[2]Formula!B:C,2,0))</f>
        <v/>
      </c>
      <c r="AD7399" s="43" t="str">
        <f t="shared" si="693"/>
        <v/>
      </c>
    </row>
    <row r="7400" spans="1:30" x14ac:dyDescent="0.25">
      <c r="A7400" s="64"/>
      <c r="B7400" s="64"/>
      <c r="C7400" s="66"/>
      <c r="D7400" s="67"/>
      <c r="E7400" s="64"/>
      <c r="F7400" s="64"/>
      <c r="G7400" s="37" t="str">
        <f>IF(E7400="","",IF(OR(E7400="Project Management",E7400="Project Support",E7400="Sprint Management",E7400="Sprint Support"),"NA",ROUND((((VLOOKUP(AD7400,[2]Formula!V:X,3,0)))-SUMIF(AD:AD,AD7400,H:H)),2)))</f>
        <v/>
      </c>
      <c r="H7400" s="71"/>
      <c r="I7400" s="72"/>
      <c r="J7400" s="72"/>
      <c r="K7400" s="38" t="str">
        <f>IF(E7400="","",IF(OR(E7400="Project Management",E7400="Project Support",E7400="Sprint Management",E7400="Sprint Support"),"NA",(((SUMIF(AD:AD,AD7400,H:H)/VLOOKUP(AD7400,[2]Formula!V:X,3,0))*VLOOKUP(AD7400,[2]Formula!V:X,2,0))*H7400)/SUMIF(AD:AD,AD7400,H:H)))</f>
        <v/>
      </c>
      <c r="L7400" s="38" t="str">
        <f t="shared" si="691"/>
        <v/>
      </c>
      <c r="M7400" s="38" t="str">
        <f t="shared" si="692"/>
        <v/>
      </c>
      <c r="N7400" s="38" t="str">
        <f t="shared" si="694"/>
        <v/>
      </c>
      <c r="O7400" s="38" t="str">
        <f t="shared" si="690"/>
        <v/>
      </c>
      <c r="P7400" s="39" t="str">
        <f t="shared" si="695"/>
        <v/>
      </c>
      <c r="AC7400" s="42" t="str">
        <f>IF(B7400="","",VLOOKUP(B7400,[2]Formula!B:C,2,0))</f>
        <v/>
      </c>
      <c r="AD7400" s="43" t="str">
        <f t="shared" si="693"/>
        <v/>
      </c>
    </row>
    <row r="7401" spans="1:30" x14ac:dyDescent="0.25">
      <c r="A7401" s="64"/>
      <c r="B7401" s="64"/>
      <c r="C7401" s="66"/>
      <c r="D7401" s="67"/>
      <c r="E7401" s="64"/>
      <c r="F7401" s="64"/>
      <c r="G7401" s="37" t="str">
        <f>IF(E7401="","",IF(OR(E7401="Project Management",E7401="Project Support",E7401="Sprint Management",E7401="Sprint Support"),"NA",ROUND((((VLOOKUP(AD7401,[2]Formula!V:X,3,0)))-SUMIF(AD:AD,AD7401,H:H)),2)))</f>
        <v/>
      </c>
      <c r="H7401" s="71"/>
      <c r="I7401" s="72"/>
      <c r="J7401" s="72"/>
      <c r="K7401" s="38" t="str">
        <f>IF(E7401="","",IF(OR(E7401="Project Management",E7401="Project Support",E7401="Sprint Management",E7401="Sprint Support"),"NA",(((SUMIF(AD:AD,AD7401,H:H)/VLOOKUP(AD7401,[2]Formula!V:X,3,0))*VLOOKUP(AD7401,[2]Formula!V:X,2,0))*H7401)/SUMIF(AD:AD,AD7401,H:H)))</f>
        <v/>
      </c>
      <c r="L7401" s="38" t="str">
        <f t="shared" si="691"/>
        <v/>
      </c>
      <c r="M7401" s="38" t="str">
        <f t="shared" si="692"/>
        <v/>
      </c>
      <c r="N7401" s="38" t="str">
        <f t="shared" si="694"/>
        <v/>
      </c>
      <c r="O7401" s="38" t="str">
        <f t="shared" si="690"/>
        <v/>
      </c>
      <c r="P7401" s="39" t="str">
        <f t="shared" si="695"/>
        <v/>
      </c>
      <c r="AC7401" s="42" t="str">
        <f>IF(B7401="","",VLOOKUP(B7401,[2]Formula!B:C,2,0))</f>
        <v/>
      </c>
      <c r="AD7401" s="43" t="str">
        <f t="shared" si="693"/>
        <v/>
      </c>
    </row>
    <row r="7402" spans="1:30" x14ac:dyDescent="0.25">
      <c r="A7402" s="64"/>
      <c r="B7402" s="64"/>
      <c r="C7402" s="66"/>
      <c r="D7402" s="67"/>
      <c r="E7402" s="64"/>
      <c r="F7402" s="64"/>
      <c r="G7402" s="37" t="str">
        <f>IF(E7402="","",IF(OR(E7402="Project Management",E7402="Project Support",E7402="Sprint Management",E7402="Sprint Support"),"NA",ROUND((((VLOOKUP(AD7402,[2]Formula!V:X,3,0)))-SUMIF(AD:AD,AD7402,H:H)),2)))</f>
        <v/>
      </c>
      <c r="H7402" s="71"/>
      <c r="I7402" s="72"/>
      <c r="J7402" s="72"/>
      <c r="K7402" s="38" t="str">
        <f>IF(E7402="","",IF(OR(E7402="Project Management",E7402="Project Support",E7402="Sprint Management",E7402="Sprint Support"),"NA",(((SUMIF(AD:AD,AD7402,H:H)/VLOOKUP(AD7402,[2]Formula!V:X,3,0))*VLOOKUP(AD7402,[2]Formula!V:X,2,0))*H7402)/SUMIF(AD:AD,AD7402,H:H)))</f>
        <v/>
      </c>
      <c r="L7402" s="38" t="str">
        <f t="shared" si="691"/>
        <v/>
      </c>
      <c r="M7402" s="38" t="str">
        <f t="shared" si="692"/>
        <v/>
      </c>
      <c r="N7402" s="38" t="str">
        <f t="shared" si="694"/>
        <v/>
      </c>
      <c r="O7402" s="38" t="str">
        <f t="shared" si="690"/>
        <v/>
      </c>
      <c r="P7402" s="39" t="str">
        <f t="shared" si="695"/>
        <v/>
      </c>
      <c r="AC7402" s="42" t="str">
        <f>IF(B7402="","",VLOOKUP(B7402,[2]Formula!B:C,2,0))</f>
        <v/>
      </c>
      <c r="AD7402" s="43" t="str">
        <f t="shared" si="693"/>
        <v/>
      </c>
    </row>
    <row r="7403" spans="1:30" x14ac:dyDescent="0.25">
      <c r="A7403" s="64"/>
      <c r="B7403" s="64"/>
      <c r="C7403" s="66"/>
      <c r="D7403" s="67"/>
      <c r="E7403" s="64"/>
      <c r="F7403" s="64"/>
      <c r="G7403" s="37" t="str">
        <f>IF(E7403="","",IF(OR(E7403="Project Management",E7403="Project Support",E7403="Sprint Management",E7403="Sprint Support"),"NA",ROUND((((VLOOKUP(AD7403,[2]Formula!V:X,3,0)))-SUMIF(AD:AD,AD7403,H:H)),2)))</f>
        <v/>
      </c>
      <c r="H7403" s="71"/>
      <c r="I7403" s="72"/>
      <c r="J7403" s="72"/>
      <c r="K7403" s="38" t="str">
        <f>IF(E7403="","",IF(OR(E7403="Project Management",E7403="Project Support",E7403="Sprint Management",E7403="Sprint Support"),"NA",(((SUMIF(AD:AD,AD7403,H:H)/VLOOKUP(AD7403,[2]Formula!V:X,3,0))*VLOOKUP(AD7403,[2]Formula!V:X,2,0))*H7403)/SUMIF(AD:AD,AD7403,H:H)))</f>
        <v/>
      </c>
      <c r="L7403" s="38" t="str">
        <f t="shared" si="691"/>
        <v/>
      </c>
      <c r="M7403" s="38" t="str">
        <f t="shared" si="692"/>
        <v/>
      </c>
      <c r="N7403" s="38" t="str">
        <f t="shared" si="694"/>
        <v/>
      </c>
      <c r="O7403" s="38" t="str">
        <f t="shared" si="690"/>
        <v/>
      </c>
      <c r="P7403" s="39" t="str">
        <f t="shared" si="695"/>
        <v/>
      </c>
      <c r="AC7403" s="42" t="str">
        <f>IF(B7403="","",VLOOKUP(B7403,[2]Formula!B:C,2,0))</f>
        <v/>
      </c>
      <c r="AD7403" s="43" t="str">
        <f t="shared" si="693"/>
        <v/>
      </c>
    </row>
    <row r="7404" spans="1:30" x14ac:dyDescent="0.25">
      <c r="A7404" s="64"/>
      <c r="B7404" s="64"/>
      <c r="C7404" s="66"/>
      <c r="D7404" s="67"/>
      <c r="E7404" s="64"/>
      <c r="F7404" s="64"/>
      <c r="G7404" s="37" t="str">
        <f>IF(E7404="","",IF(OR(E7404="Project Management",E7404="Project Support",E7404="Sprint Management",E7404="Sprint Support"),"NA",ROUND((((VLOOKUP(AD7404,[2]Formula!V:X,3,0)))-SUMIF(AD:AD,AD7404,H:H)),2)))</f>
        <v/>
      </c>
      <c r="H7404" s="71"/>
      <c r="I7404" s="72"/>
      <c r="J7404" s="72"/>
      <c r="K7404" s="38" t="str">
        <f>IF(E7404="","",IF(OR(E7404="Project Management",E7404="Project Support",E7404="Sprint Management",E7404="Sprint Support"),"NA",(((SUMIF(AD:AD,AD7404,H:H)/VLOOKUP(AD7404,[2]Formula!V:X,3,0))*VLOOKUP(AD7404,[2]Formula!V:X,2,0))*H7404)/SUMIF(AD:AD,AD7404,H:H)))</f>
        <v/>
      </c>
      <c r="L7404" s="38" t="str">
        <f t="shared" si="691"/>
        <v/>
      </c>
      <c r="M7404" s="38" t="str">
        <f t="shared" si="692"/>
        <v/>
      </c>
      <c r="N7404" s="38" t="str">
        <f t="shared" si="694"/>
        <v/>
      </c>
      <c r="O7404" s="38" t="str">
        <f t="shared" si="690"/>
        <v/>
      </c>
      <c r="P7404" s="39" t="str">
        <f t="shared" si="695"/>
        <v/>
      </c>
      <c r="AC7404" s="42" t="str">
        <f>IF(B7404="","",VLOOKUP(B7404,[2]Formula!B:C,2,0))</f>
        <v/>
      </c>
      <c r="AD7404" s="43" t="str">
        <f t="shared" si="693"/>
        <v/>
      </c>
    </row>
    <row r="7405" spans="1:30" x14ac:dyDescent="0.25">
      <c r="A7405" s="64"/>
      <c r="B7405" s="64"/>
      <c r="C7405" s="66"/>
      <c r="D7405" s="67"/>
      <c r="E7405" s="64"/>
      <c r="F7405" s="64"/>
      <c r="G7405" s="37" t="str">
        <f>IF(E7405="","",IF(OR(E7405="Project Management",E7405="Project Support",E7405="Sprint Management",E7405="Sprint Support"),"NA",ROUND((((VLOOKUP(AD7405,[2]Formula!V:X,3,0)))-SUMIF(AD:AD,AD7405,H:H)),2)))</f>
        <v/>
      </c>
      <c r="H7405" s="71"/>
      <c r="I7405" s="72"/>
      <c r="J7405" s="72"/>
      <c r="K7405" s="38" t="str">
        <f>IF(E7405="","",IF(OR(E7405="Project Management",E7405="Project Support",E7405="Sprint Management",E7405="Sprint Support"),"NA",(((SUMIF(AD:AD,AD7405,H:H)/VLOOKUP(AD7405,[2]Formula!V:X,3,0))*VLOOKUP(AD7405,[2]Formula!V:X,2,0))*H7405)/SUMIF(AD:AD,AD7405,H:H)))</f>
        <v/>
      </c>
      <c r="L7405" s="38" t="str">
        <f t="shared" si="691"/>
        <v/>
      </c>
      <c r="M7405" s="38" t="str">
        <f t="shared" si="692"/>
        <v/>
      </c>
      <c r="N7405" s="38" t="str">
        <f t="shared" si="694"/>
        <v/>
      </c>
      <c r="O7405" s="38" t="str">
        <f t="shared" si="690"/>
        <v/>
      </c>
      <c r="P7405" s="39" t="str">
        <f t="shared" si="695"/>
        <v/>
      </c>
      <c r="AC7405" s="42" t="str">
        <f>IF(B7405="","",VLOOKUP(B7405,[2]Formula!B:C,2,0))</f>
        <v/>
      </c>
      <c r="AD7405" s="43" t="str">
        <f t="shared" si="693"/>
        <v/>
      </c>
    </row>
    <row r="7406" spans="1:30" x14ac:dyDescent="0.25">
      <c r="A7406" s="64"/>
      <c r="B7406" s="64"/>
      <c r="C7406" s="66"/>
      <c r="D7406" s="67"/>
      <c r="E7406" s="64"/>
      <c r="F7406" s="64"/>
      <c r="G7406" s="37" t="str">
        <f>IF(E7406="","",IF(OR(E7406="Project Management",E7406="Project Support",E7406="Sprint Management",E7406="Sprint Support"),"NA",ROUND((((VLOOKUP(AD7406,[2]Formula!V:X,3,0)))-SUMIF(AD:AD,AD7406,H:H)),2)))</f>
        <v/>
      </c>
      <c r="H7406" s="71"/>
      <c r="I7406" s="72"/>
      <c r="J7406" s="72"/>
      <c r="K7406" s="38" t="str">
        <f>IF(E7406="","",IF(OR(E7406="Project Management",E7406="Project Support",E7406="Sprint Management",E7406="Sprint Support"),"NA",(((SUMIF(AD:AD,AD7406,H:H)/VLOOKUP(AD7406,[2]Formula!V:X,3,0))*VLOOKUP(AD7406,[2]Formula!V:X,2,0))*H7406)/SUMIF(AD:AD,AD7406,H:H)))</f>
        <v/>
      </c>
      <c r="L7406" s="38" t="str">
        <f t="shared" si="691"/>
        <v/>
      </c>
      <c r="M7406" s="38" t="str">
        <f t="shared" si="692"/>
        <v/>
      </c>
      <c r="N7406" s="38" t="str">
        <f t="shared" si="694"/>
        <v/>
      </c>
      <c r="O7406" s="38" t="str">
        <f t="shared" si="690"/>
        <v/>
      </c>
      <c r="P7406" s="39" t="str">
        <f t="shared" si="695"/>
        <v/>
      </c>
      <c r="AC7406" s="42" t="str">
        <f>IF(B7406="","",VLOOKUP(B7406,[2]Formula!B:C,2,0))</f>
        <v/>
      </c>
      <c r="AD7406" s="43" t="str">
        <f t="shared" si="693"/>
        <v/>
      </c>
    </row>
    <row r="7407" spans="1:30" x14ac:dyDescent="0.25">
      <c r="A7407" s="64"/>
      <c r="B7407" s="64"/>
      <c r="C7407" s="66"/>
      <c r="D7407" s="67"/>
      <c r="E7407" s="64"/>
      <c r="F7407" s="64"/>
      <c r="G7407" s="37" t="str">
        <f>IF(E7407="","",IF(OR(E7407="Project Management",E7407="Project Support",E7407="Sprint Management",E7407="Sprint Support"),"NA",ROUND((((VLOOKUP(AD7407,[2]Formula!V:X,3,0)))-SUMIF(AD:AD,AD7407,H:H)),2)))</f>
        <v/>
      </c>
      <c r="H7407" s="71"/>
      <c r="I7407" s="72"/>
      <c r="J7407" s="72"/>
      <c r="K7407" s="38" t="str">
        <f>IF(E7407="","",IF(OR(E7407="Project Management",E7407="Project Support",E7407="Sprint Management",E7407="Sprint Support"),"NA",(((SUMIF(AD:AD,AD7407,H:H)/VLOOKUP(AD7407,[2]Formula!V:X,3,0))*VLOOKUP(AD7407,[2]Formula!V:X,2,0))*H7407)/SUMIF(AD:AD,AD7407,H:H)))</f>
        <v/>
      </c>
      <c r="L7407" s="38" t="str">
        <f t="shared" si="691"/>
        <v/>
      </c>
      <c r="M7407" s="38" t="str">
        <f t="shared" si="692"/>
        <v/>
      </c>
      <c r="N7407" s="38" t="str">
        <f t="shared" si="694"/>
        <v/>
      </c>
      <c r="O7407" s="38" t="str">
        <f t="shared" si="690"/>
        <v/>
      </c>
      <c r="P7407" s="39" t="str">
        <f t="shared" si="695"/>
        <v/>
      </c>
      <c r="AC7407" s="42" t="str">
        <f>IF(B7407="","",VLOOKUP(B7407,[2]Formula!B:C,2,0))</f>
        <v/>
      </c>
      <c r="AD7407" s="43" t="str">
        <f t="shared" si="693"/>
        <v/>
      </c>
    </row>
    <row r="7408" spans="1:30" x14ac:dyDescent="0.25">
      <c r="A7408" s="64"/>
      <c r="B7408" s="64"/>
      <c r="C7408" s="66"/>
      <c r="D7408" s="67"/>
      <c r="E7408" s="64"/>
      <c r="F7408" s="64"/>
      <c r="G7408" s="37" t="str">
        <f>IF(E7408="","",IF(OR(E7408="Project Management",E7408="Project Support",E7408="Sprint Management",E7408="Sprint Support"),"NA",ROUND((((VLOOKUP(AD7408,[2]Formula!V:X,3,0)))-SUMIF(AD:AD,AD7408,H:H)),2)))</f>
        <v/>
      </c>
      <c r="H7408" s="71"/>
      <c r="I7408" s="72"/>
      <c r="J7408" s="72"/>
      <c r="K7408" s="38" t="str">
        <f>IF(E7408="","",IF(OR(E7408="Project Management",E7408="Project Support",E7408="Sprint Management",E7408="Sprint Support"),"NA",(((SUMIF(AD:AD,AD7408,H:H)/VLOOKUP(AD7408,[2]Formula!V:X,3,0))*VLOOKUP(AD7408,[2]Formula!V:X,2,0))*H7408)/SUMIF(AD:AD,AD7408,H:H)))</f>
        <v/>
      </c>
      <c r="L7408" s="38" t="str">
        <f t="shared" si="691"/>
        <v/>
      </c>
      <c r="M7408" s="38" t="str">
        <f t="shared" si="692"/>
        <v/>
      </c>
      <c r="N7408" s="38" t="str">
        <f t="shared" si="694"/>
        <v/>
      </c>
      <c r="O7408" s="38" t="str">
        <f t="shared" si="690"/>
        <v/>
      </c>
      <c r="P7408" s="39" t="str">
        <f t="shared" si="695"/>
        <v/>
      </c>
      <c r="AC7408" s="42" t="str">
        <f>IF(B7408="","",VLOOKUP(B7408,[2]Formula!B:C,2,0))</f>
        <v/>
      </c>
      <c r="AD7408" s="43" t="str">
        <f t="shared" si="693"/>
        <v/>
      </c>
    </row>
    <row r="7409" spans="1:30" x14ac:dyDescent="0.25">
      <c r="A7409" s="64"/>
      <c r="B7409" s="64"/>
      <c r="C7409" s="66"/>
      <c r="D7409" s="67"/>
      <c r="E7409" s="64"/>
      <c r="F7409" s="64"/>
      <c r="G7409" s="37" t="str">
        <f>IF(E7409="","",IF(OR(E7409="Project Management",E7409="Project Support",E7409="Sprint Management",E7409="Sprint Support"),"NA",ROUND((((VLOOKUP(AD7409,[2]Formula!V:X,3,0)))-SUMIF(AD:AD,AD7409,H:H)),2)))</f>
        <v/>
      </c>
      <c r="H7409" s="71"/>
      <c r="I7409" s="72"/>
      <c r="J7409" s="72"/>
      <c r="K7409" s="38" t="str">
        <f>IF(E7409="","",IF(OR(E7409="Project Management",E7409="Project Support",E7409="Sprint Management",E7409="Sprint Support"),"NA",(((SUMIF(AD:AD,AD7409,H:H)/VLOOKUP(AD7409,[2]Formula!V:X,3,0))*VLOOKUP(AD7409,[2]Formula!V:X,2,0))*H7409)/SUMIF(AD:AD,AD7409,H:H)))</f>
        <v/>
      </c>
      <c r="L7409" s="38" t="str">
        <f t="shared" si="691"/>
        <v/>
      </c>
      <c r="M7409" s="38" t="str">
        <f t="shared" si="692"/>
        <v/>
      </c>
      <c r="N7409" s="38" t="str">
        <f t="shared" si="694"/>
        <v/>
      </c>
      <c r="O7409" s="38" t="str">
        <f t="shared" si="690"/>
        <v/>
      </c>
      <c r="P7409" s="39" t="str">
        <f t="shared" si="695"/>
        <v/>
      </c>
      <c r="AC7409" s="42" t="str">
        <f>IF(B7409="","",VLOOKUP(B7409,[2]Formula!B:C,2,0))</f>
        <v/>
      </c>
      <c r="AD7409" s="43" t="str">
        <f t="shared" si="693"/>
        <v/>
      </c>
    </row>
    <row r="7410" spans="1:30" x14ac:dyDescent="0.25">
      <c r="A7410" s="64"/>
      <c r="B7410" s="64"/>
      <c r="C7410" s="66"/>
      <c r="D7410" s="67"/>
      <c r="E7410" s="64"/>
      <c r="F7410" s="64"/>
      <c r="G7410" s="37" t="str">
        <f>IF(E7410="","",IF(OR(E7410="Project Management",E7410="Project Support",E7410="Sprint Management",E7410="Sprint Support"),"NA",ROUND((((VLOOKUP(AD7410,[2]Formula!V:X,3,0)))-SUMIF(AD:AD,AD7410,H:H)),2)))</f>
        <v/>
      </c>
      <c r="H7410" s="71"/>
      <c r="I7410" s="72"/>
      <c r="J7410" s="72"/>
      <c r="K7410" s="38" t="str">
        <f>IF(E7410="","",IF(OR(E7410="Project Management",E7410="Project Support",E7410="Sprint Management",E7410="Sprint Support"),"NA",(((SUMIF(AD:AD,AD7410,H:H)/VLOOKUP(AD7410,[2]Formula!V:X,3,0))*VLOOKUP(AD7410,[2]Formula!V:X,2,0))*H7410)/SUMIF(AD:AD,AD7410,H:H)))</f>
        <v/>
      </c>
      <c r="L7410" s="38" t="str">
        <f t="shared" si="691"/>
        <v/>
      </c>
      <c r="M7410" s="38" t="str">
        <f t="shared" si="692"/>
        <v/>
      </c>
      <c r="N7410" s="38" t="str">
        <f t="shared" si="694"/>
        <v/>
      </c>
      <c r="O7410" s="38" t="str">
        <f t="shared" si="690"/>
        <v/>
      </c>
      <c r="P7410" s="39" t="str">
        <f t="shared" si="695"/>
        <v/>
      </c>
      <c r="AC7410" s="42" t="str">
        <f>IF(B7410="","",VLOOKUP(B7410,[2]Formula!B:C,2,0))</f>
        <v/>
      </c>
      <c r="AD7410" s="43" t="str">
        <f t="shared" si="693"/>
        <v/>
      </c>
    </row>
    <row r="7411" spans="1:30" x14ac:dyDescent="0.25">
      <c r="A7411" s="64"/>
      <c r="B7411" s="64"/>
      <c r="C7411" s="66"/>
      <c r="D7411" s="67"/>
      <c r="E7411" s="64"/>
      <c r="F7411" s="64"/>
      <c r="G7411" s="37" t="str">
        <f>IF(E7411="","",IF(OR(E7411="Project Management",E7411="Project Support",E7411="Sprint Management",E7411="Sprint Support"),"NA",ROUND((((VLOOKUP(AD7411,[2]Formula!V:X,3,0)))-SUMIF(AD:AD,AD7411,H:H)),2)))</f>
        <v/>
      </c>
      <c r="H7411" s="71"/>
      <c r="I7411" s="72"/>
      <c r="J7411" s="72"/>
      <c r="K7411" s="38" t="str">
        <f>IF(E7411="","",IF(OR(E7411="Project Management",E7411="Project Support",E7411="Sprint Management",E7411="Sprint Support"),"NA",(((SUMIF(AD:AD,AD7411,H:H)/VLOOKUP(AD7411,[2]Formula!V:X,3,0))*VLOOKUP(AD7411,[2]Formula!V:X,2,0))*H7411)/SUMIF(AD:AD,AD7411,H:H)))</f>
        <v/>
      </c>
      <c r="L7411" s="38" t="str">
        <f t="shared" si="691"/>
        <v/>
      </c>
      <c r="M7411" s="38" t="str">
        <f t="shared" si="692"/>
        <v/>
      </c>
      <c r="N7411" s="38" t="str">
        <f t="shared" si="694"/>
        <v/>
      </c>
      <c r="O7411" s="38" t="str">
        <f t="shared" si="690"/>
        <v/>
      </c>
      <c r="P7411" s="39" t="str">
        <f t="shared" si="695"/>
        <v/>
      </c>
      <c r="AC7411" s="42" t="str">
        <f>IF(B7411="","",VLOOKUP(B7411,[2]Formula!B:C,2,0))</f>
        <v/>
      </c>
      <c r="AD7411" s="43" t="str">
        <f t="shared" si="693"/>
        <v/>
      </c>
    </row>
    <row r="7412" spans="1:30" x14ac:dyDescent="0.25">
      <c r="A7412" s="64"/>
      <c r="B7412" s="64"/>
      <c r="C7412" s="66"/>
      <c r="D7412" s="67"/>
      <c r="E7412" s="64"/>
      <c r="F7412" s="64"/>
      <c r="G7412" s="37" t="str">
        <f>IF(E7412="","",IF(OR(E7412="Project Management",E7412="Project Support",E7412="Sprint Management",E7412="Sprint Support"),"NA",ROUND((((VLOOKUP(AD7412,[2]Formula!V:X,3,0)))-SUMIF(AD:AD,AD7412,H:H)),2)))</f>
        <v/>
      </c>
      <c r="H7412" s="71"/>
      <c r="I7412" s="72"/>
      <c r="J7412" s="72"/>
      <c r="K7412" s="38" t="str">
        <f>IF(E7412="","",IF(OR(E7412="Project Management",E7412="Project Support",E7412="Sprint Management",E7412="Sprint Support"),"NA",(((SUMIF(AD:AD,AD7412,H:H)/VLOOKUP(AD7412,[2]Formula!V:X,3,0))*VLOOKUP(AD7412,[2]Formula!V:X,2,0))*H7412)/SUMIF(AD:AD,AD7412,H:H)))</f>
        <v/>
      </c>
      <c r="L7412" s="38" t="str">
        <f t="shared" si="691"/>
        <v/>
      </c>
      <c r="M7412" s="38" t="str">
        <f t="shared" si="692"/>
        <v/>
      </c>
      <c r="N7412" s="38" t="str">
        <f t="shared" si="694"/>
        <v/>
      </c>
      <c r="O7412" s="38" t="str">
        <f t="shared" si="690"/>
        <v/>
      </c>
      <c r="P7412" s="39" t="str">
        <f t="shared" si="695"/>
        <v/>
      </c>
      <c r="AC7412" s="42" t="str">
        <f>IF(B7412="","",VLOOKUP(B7412,[2]Formula!B:C,2,0))</f>
        <v/>
      </c>
      <c r="AD7412" s="43" t="str">
        <f t="shared" si="693"/>
        <v/>
      </c>
    </row>
    <row r="7413" spans="1:30" x14ac:dyDescent="0.25">
      <c r="A7413" s="64"/>
      <c r="B7413" s="64"/>
      <c r="C7413" s="66"/>
      <c r="D7413" s="67"/>
      <c r="E7413" s="64"/>
      <c r="F7413" s="64"/>
      <c r="G7413" s="37" t="str">
        <f>IF(E7413="","",IF(OR(E7413="Project Management",E7413="Project Support",E7413="Sprint Management",E7413="Sprint Support"),"NA",ROUND((((VLOOKUP(AD7413,[2]Formula!V:X,3,0)))-SUMIF(AD:AD,AD7413,H:H)),2)))</f>
        <v/>
      </c>
      <c r="H7413" s="71"/>
      <c r="I7413" s="72"/>
      <c r="J7413" s="72"/>
      <c r="K7413" s="38" t="str">
        <f>IF(E7413="","",IF(OR(E7413="Project Management",E7413="Project Support",E7413="Sprint Management",E7413="Sprint Support"),"NA",(((SUMIF(AD:AD,AD7413,H:H)/VLOOKUP(AD7413,[2]Formula!V:X,3,0))*VLOOKUP(AD7413,[2]Formula!V:X,2,0))*H7413)/SUMIF(AD:AD,AD7413,H:H)))</f>
        <v/>
      </c>
      <c r="L7413" s="38" t="str">
        <f t="shared" si="691"/>
        <v/>
      </c>
      <c r="M7413" s="38" t="str">
        <f t="shared" si="692"/>
        <v/>
      </c>
      <c r="N7413" s="38" t="str">
        <f t="shared" si="694"/>
        <v/>
      </c>
      <c r="O7413" s="38" t="str">
        <f t="shared" ref="O7413:O7476" si="696">IFERROR(L7413/M7413,"")</f>
        <v/>
      </c>
      <c r="P7413" s="39" t="str">
        <f t="shared" si="695"/>
        <v/>
      </c>
      <c r="AC7413" s="42" t="str">
        <f>IF(B7413="","",VLOOKUP(B7413,[2]Formula!B:C,2,0))</f>
        <v/>
      </c>
      <c r="AD7413" s="43" t="str">
        <f t="shared" si="693"/>
        <v/>
      </c>
    </row>
    <row r="7414" spans="1:30" x14ac:dyDescent="0.25">
      <c r="A7414" s="64"/>
      <c r="B7414" s="64"/>
      <c r="C7414" s="66"/>
      <c r="D7414" s="67"/>
      <c r="E7414" s="64"/>
      <c r="F7414" s="64"/>
      <c r="G7414" s="37" t="str">
        <f>IF(E7414="","",IF(OR(E7414="Project Management",E7414="Project Support",E7414="Sprint Management",E7414="Sprint Support"),"NA",ROUND((((VLOOKUP(AD7414,[2]Formula!V:X,3,0)))-SUMIF(AD:AD,AD7414,H:H)),2)))</f>
        <v/>
      </c>
      <c r="H7414" s="71"/>
      <c r="I7414" s="72"/>
      <c r="J7414" s="72"/>
      <c r="K7414" s="38" t="str">
        <f>IF(E7414="","",IF(OR(E7414="Project Management",E7414="Project Support",E7414="Sprint Management",E7414="Sprint Support"),"NA",(((SUMIF(AD:AD,AD7414,H:H)/VLOOKUP(AD7414,[2]Formula!V:X,3,0))*VLOOKUP(AD7414,[2]Formula!V:X,2,0))*H7414)/SUMIF(AD:AD,AD7414,H:H)))</f>
        <v/>
      </c>
      <c r="L7414" s="38" t="str">
        <f t="shared" si="691"/>
        <v/>
      </c>
      <c r="M7414" s="38" t="str">
        <f t="shared" si="692"/>
        <v/>
      </c>
      <c r="N7414" s="38" t="str">
        <f t="shared" si="694"/>
        <v/>
      </c>
      <c r="O7414" s="38" t="str">
        <f t="shared" si="696"/>
        <v/>
      </c>
      <c r="P7414" s="39" t="str">
        <f t="shared" si="695"/>
        <v/>
      </c>
      <c r="AC7414" s="42" t="str">
        <f>IF(B7414="","",VLOOKUP(B7414,[2]Formula!B:C,2,0))</f>
        <v/>
      </c>
      <c r="AD7414" s="43" t="str">
        <f t="shared" si="693"/>
        <v/>
      </c>
    </row>
    <row r="7415" spans="1:30" x14ac:dyDescent="0.25">
      <c r="A7415" s="64"/>
      <c r="B7415" s="64"/>
      <c r="C7415" s="66"/>
      <c r="D7415" s="67"/>
      <c r="E7415" s="64"/>
      <c r="F7415" s="64"/>
      <c r="G7415" s="37" t="str">
        <f>IF(E7415="","",IF(OR(E7415="Project Management",E7415="Project Support",E7415="Sprint Management",E7415="Sprint Support"),"NA",ROUND((((VLOOKUP(AD7415,[2]Formula!V:X,3,0)))-SUMIF(AD:AD,AD7415,H:H)),2)))</f>
        <v/>
      </c>
      <c r="H7415" s="71"/>
      <c r="I7415" s="72"/>
      <c r="J7415" s="72"/>
      <c r="K7415" s="38" t="str">
        <f>IF(E7415="","",IF(OR(E7415="Project Management",E7415="Project Support",E7415="Sprint Management",E7415="Sprint Support"),"NA",(((SUMIF(AD:AD,AD7415,H:H)/VLOOKUP(AD7415,[2]Formula!V:X,3,0))*VLOOKUP(AD7415,[2]Formula!V:X,2,0))*H7415)/SUMIF(AD:AD,AD7415,H:H)))</f>
        <v/>
      </c>
      <c r="L7415" s="38" t="str">
        <f t="shared" si="691"/>
        <v/>
      </c>
      <c r="M7415" s="38" t="str">
        <f t="shared" si="692"/>
        <v/>
      </c>
      <c r="N7415" s="38" t="str">
        <f t="shared" si="694"/>
        <v/>
      </c>
      <c r="O7415" s="38" t="str">
        <f t="shared" si="696"/>
        <v/>
      </c>
      <c r="P7415" s="39" t="str">
        <f t="shared" si="695"/>
        <v/>
      </c>
      <c r="AC7415" s="42" t="str">
        <f>IF(B7415="","",VLOOKUP(B7415,[2]Formula!B:C,2,0))</f>
        <v/>
      </c>
      <c r="AD7415" s="43" t="str">
        <f t="shared" si="693"/>
        <v/>
      </c>
    </row>
    <row r="7416" spans="1:30" x14ac:dyDescent="0.25">
      <c r="A7416" s="64"/>
      <c r="B7416" s="64"/>
      <c r="C7416" s="66"/>
      <c r="D7416" s="67"/>
      <c r="E7416" s="64"/>
      <c r="F7416" s="64"/>
      <c r="G7416" s="37" t="str">
        <f>IF(E7416="","",IF(OR(E7416="Project Management",E7416="Project Support",E7416="Sprint Management",E7416="Sprint Support"),"NA",ROUND((((VLOOKUP(AD7416,[2]Formula!V:X,3,0)))-SUMIF(AD:AD,AD7416,H:H)),2)))</f>
        <v/>
      </c>
      <c r="H7416" s="71"/>
      <c r="I7416" s="72"/>
      <c r="J7416" s="72"/>
      <c r="K7416" s="38" t="str">
        <f>IF(E7416="","",IF(OR(E7416="Project Management",E7416="Project Support",E7416="Sprint Management",E7416="Sprint Support"),"NA",(((SUMIF(AD:AD,AD7416,H:H)/VLOOKUP(AD7416,[2]Formula!V:X,3,0))*VLOOKUP(AD7416,[2]Formula!V:X,2,0))*H7416)/SUMIF(AD:AD,AD7416,H:H)))</f>
        <v/>
      </c>
      <c r="L7416" s="38" t="str">
        <f t="shared" si="691"/>
        <v/>
      </c>
      <c r="M7416" s="38" t="str">
        <f t="shared" si="692"/>
        <v/>
      </c>
      <c r="N7416" s="38" t="str">
        <f t="shared" si="694"/>
        <v/>
      </c>
      <c r="O7416" s="38" t="str">
        <f t="shared" si="696"/>
        <v/>
      </c>
      <c r="P7416" s="39" t="str">
        <f t="shared" si="695"/>
        <v/>
      </c>
      <c r="AC7416" s="42" t="str">
        <f>IF(B7416="","",VLOOKUP(B7416,[2]Formula!B:C,2,0))</f>
        <v/>
      </c>
      <c r="AD7416" s="43" t="str">
        <f t="shared" si="693"/>
        <v/>
      </c>
    </row>
    <row r="7417" spans="1:30" x14ac:dyDescent="0.25">
      <c r="A7417" s="64"/>
      <c r="B7417" s="64"/>
      <c r="C7417" s="66"/>
      <c r="D7417" s="67"/>
      <c r="E7417" s="64"/>
      <c r="F7417" s="64"/>
      <c r="G7417" s="37" t="str">
        <f>IF(E7417="","",IF(OR(E7417="Project Management",E7417="Project Support",E7417="Sprint Management",E7417="Sprint Support"),"NA",ROUND((((VLOOKUP(AD7417,[2]Formula!V:X,3,0)))-SUMIF(AD:AD,AD7417,H:H)),2)))</f>
        <v/>
      </c>
      <c r="H7417" s="71"/>
      <c r="I7417" s="72"/>
      <c r="J7417" s="72"/>
      <c r="K7417" s="38" t="str">
        <f>IF(E7417="","",IF(OR(E7417="Project Management",E7417="Project Support",E7417="Sprint Management",E7417="Sprint Support"),"NA",(((SUMIF(AD:AD,AD7417,H:H)/VLOOKUP(AD7417,[2]Formula!V:X,3,0))*VLOOKUP(AD7417,[2]Formula!V:X,2,0))*H7417)/SUMIF(AD:AD,AD7417,H:H)))</f>
        <v/>
      </c>
      <c r="L7417" s="38" t="str">
        <f t="shared" si="691"/>
        <v/>
      </c>
      <c r="M7417" s="38" t="str">
        <f t="shared" si="692"/>
        <v/>
      </c>
      <c r="N7417" s="38" t="str">
        <f t="shared" si="694"/>
        <v/>
      </c>
      <c r="O7417" s="38" t="str">
        <f t="shared" si="696"/>
        <v/>
      </c>
      <c r="P7417" s="39" t="str">
        <f t="shared" si="695"/>
        <v/>
      </c>
      <c r="AC7417" s="42" t="str">
        <f>IF(B7417="","",VLOOKUP(B7417,[2]Formula!B:C,2,0))</f>
        <v/>
      </c>
      <c r="AD7417" s="43" t="str">
        <f t="shared" si="693"/>
        <v/>
      </c>
    </row>
    <row r="7418" spans="1:30" x14ac:dyDescent="0.25">
      <c r="A7418" s="64"/>
      <c r="B7418" s="64"/>
      <c r="C7418" s="66"/>
      <c r="D7418" s="67"/>
      <c r="E7418" s="64"/>
      <c r="F7418" s="64"/>
      <c r="G7418" s="37" t="str">
        <f>IF(E7418="","",IF(OR(E7418="Project Management",E7418="Project Support",E7418="Sprint Management",E7418="Sprint Support"),"NA",ROUND((((VLOOKUP(AD7418,[2]Formula!V:X,3,0)))-SUMIF(AD:AD,AD7418,H:H)),2)))</f>
        <v/>
      </c>
      <c r="H7418" s="71"/>
      <c r="I7418" s="72"/>
      <c r="J7418" s="72"/>
      <c r="K7418" s="38" t="str">
        <f>IF(E7418="","",IF(OR(E7418="Project Management",E7418="Project Support",E7418="Sprint Management",E7418="Sprint Support"),"NA",(((SUMIF(AD:AD,AD7418,H:H)/VLOOKUP(AD7418,[2]Formula!V:X,3,0))*VLOOKUP(AD7418,[2]Formula!V:X,2,0))*H7418)/SUMIF(AD:AD,AD7418,H:H)))</f>
        <v/>
      </c>
      <c r="L7418" s="38" t="str">
        <f t="shared" si="691"/>
        <v/>
      </c>
      <c r="M7418" s="38" t="str">
        <f t="shared" si="692"/>
        <v/>
      </c>
      <c r="N7418" s="38" t="str">
        <f t="shared" si="694"/>
        <v/>
      </c>
      <c r="O7418" s="38" t="str">
        <f t="shared" si="696"/>
        <v/>
      </c>
      <c r="P7418" s="39" t="str">
        <f t="shared" si="695"/>
        <v/>
      </c>
      <c r="AC7418" s="42" t="str">
        <f>IF(B7418="","",VLOOKUP(B7418,[2]Formula!B:C,2,0))</f>
        <v/>
      </c>
      <c r="AD7418" s="43" t="str">
        <f t="shared" si="693"/>
        <v/>
      </c>
    </row>
    <row r="7419" spans="1:30" x14ac:dyDescent="0.25">
      <c r="A7419" s="64"/>
      <c r="B7419" s="64"/>
      <c r="C7419" s="66"/>
      <c r="D7419" s="67"/>
      <c r="E7419" s="64"/>
      <c r="F7419" s="64"/>
      <c r="G7419" s="37" t="str">
        <f>IF(E7419="","",IF(OR(E7419="Project Management",E7419="Project Support",E7419="Sprint Management",E7419="Sprint Support"),"NA",ROUND((((VLOOKUP(AD7419,[2]Formula!V:X,3,0)))-SUMIF(AD:AD,AD7419,H:H)),2)))</f>
        <v/>
      </c>
      <c r="H7419" s="71"/>
      <c r="I7419" s="72"/>
      <c r="J7419" s="72"/>
      <c r="K7419" s="38" t="str">
        <f>IF(E7419="","",IF(OR(E7419="Project Management",E7419="Project Support",E7419="Sprint Management",E7419="Sprint Support"),"NA",(((SUMIF(AD:AD,AD7419,H:H)/VLOOKUP(AD7419,[2]Formula!V:X,3,0))*VLOOKUP(AD7419,[2]Formula!V:X,2,0))*H7419)/SUMIF(AD:AD,AD7419,H:H)))</f>
        <v/>
      </c>
      <c r="L7419" s="38" t="str">
        <f t="shared" si="691"/>
        <v/>
      </c>
      <c r="M7419" s="38" t="str">
        <f t="shared" si="692"/>
        <v/>
      </c>
      <c r="N7419" s="38" t="str">
        <f t="shared" si="694"/>
        <v/>
      </c>
      <c r="O7419" s="38" t="str">
        <f t="shared" si="696"/>
        <v/>
      </c>
      <c r="P7419" s="39" t="str">
        <f t="shared" si="695"/>
        <v/>
      </c>
      <c r="AC7419" s="42" t="str">
        <f>IF(B7419="","",VLOOKUP(B7419,[2]Formula!B:C,2,0))</f>
        <v/>
      </c>
      <c r="AD7419" s="43" t="str">
        <f t="shared" si="693"/>
        <v/>
      </c>
    </row>
    <row r="7420" spans="1:30" x14ac:dyDescent="0.25">
      <c r="A7420" s="64"/>
      <c r="B7420" s="64"/>
      <c r="C7420" s="66"/>
      <c r="D7420" s="67"/>
      <c r="E7420" s="64"/>
      <c r="F7420" s="64"/>
      <c r="G7420" s="37" t="str">
        <f>IF(E7420="","",IF(OR(E7420="Project Management",E7420="Project Support",E7420="Sprint Management",E7420="Sprint Support"),"NA",ROUND((((VLOOKUP(AD7420,[2]Formula!V:X,3,0)))-SUMIF(AD:AD,AD7420,H:H)),2)))</f>
        <v/>
      </c>
      <c r="H7420" s="71"/>
      <c r="I7420" s="72"/>
      <c r="J7420" s="72"/>
      <c r="K7420" s="38" t="str">
        <f>IF(E7420="","",IF(OR(E7420="Project Management",E7420="Project Support",E7420="Sprint Management",E7420="Sprint Support"),"NA",(((SUMIF(AD:AD,AD7420,H:H)/VLOOKUP(AD7420,[2]Formula!V:X,3,0))*VLOOKUP(AD7420,[2]Formula!V:X,2,0))*H7420)/SUMIF(AD:AD,AD7420,H:H)))</f>
        <v/>
      </c>
      <c r="L7420" s="38" t="str">
        <f t="shared" si="691"/>
        <v/>
      </c>
      <c r="M7420" s="38" t="str">
        <f t="shared" si="692"/>
        <v/>
      </c>
      <c r="N7420" s="38" t="str">
        <f t="shared" si="694"/>
        <v/>
      </c>
      <c r="O7420" s="38" t="str">
        <f t="shared" si="696"/>
        <v/>
      </c>
      <c r="P7420" s="39" t="str">
        <f t="shared" si="695"/>
        <v/>
      </c>
      <c r="AC7420" s="42" t="str">
        <f>IF(B7420="","",VLOOKUP(B7420,[2]Formula!B:C,2,0))</f>
        <v/>
      </c>
      <c r="AD7420" s="43" t="str">
        <f t="shared" si="693"/>
        <v/>
      </c>
    </row>
    <row r="7421" spans="1:30" x14ac:dyDescent="0.25">
      <c r="A7421" s="64"/>
      <c r="B7421" s="64"/>
      <c r="C7421" s="66"/>
      <c r="D7421" s="67"/>
      <c r="E7421" s="64"/>
      <c r="F7421" s="64"/>
      <c r="G7421" s="37" t="str">
        <f>IF(E7421="","",IF(OR(E7421="Project Management",E7421="Project Support",E7421="Sprint Management",E7421="Sprint Support"),"NA",ROUND((((VLOOKUP(AD7421,[2]Formula!V:X,3,0)))-SUMIF(AD:AD,AD7421,H:H)),2)))</f>
        <v/>
      </c>
      <c r="H7421" s="71"/>
      <c r="I7421" s="72"/>
      <c r="J7421" s="72"/>
      <c r="K7421" s="38" t="str">
        <f>IF(E7421="","",IF(OR(E7421="Project Management",E7421="Project Support",E7421="Sprint Management",E7421="Sprint Support"),"NA",(((SUMIF(AD:AD,AD7421,H:H)/VLOOKUP(AD7421,[2]Formula!V:X,3,0))*VLOOKUP(AD7421,[2]Formula!V:X,2,0))*H7421)/SUMIF(AD:AD,AD7421,H:H)))</f>
        <v/>
      </c>
      <c r="L7421" s="38" t="str">
        <f t="shared" si="691"/>
        <v/>
      </c>
      <c r="M7421" s="38" t="str">
        <f t="shared" si="692"/>
        <v/>
      </c>
      <c r="N7421" s="38" t="str">
        <f t="shared" si="694"/>
        <v/>
      </c>
      <c r="O7421" s="38" t="str">
        <f t="shared" si="696"/>
        <v/>
      </c>
      <c r="P7421" s="39" t="str">
        <f t="shared" si="695"/>
        <v/>
      </c>
      <c r="AC7421" s="42" t="str">
        <f>IF(B7421="","",VLOOKUP(B7421,[2]Formula!B:C,2,0))</f>
        <v/>
      </c>
      <c r="AD7421" s="43" t="str">
        <f t="shared" si="693"/>
        <v/>
      </c>
    </row>
    <row r="7422" spans="1:30" x14ac:dyDescent="0.25">
      <c r="A7422" s="64"/>
      <c r="B7422" s="64"/>
      <c r="C7422" s="66"/>
      <c r="D7422" s="67"/>
      <c r="E7422" s="64"/>
      <c r="F7422" s="64"/>
      <c r="G7422" s="37" t="str">
        <f>IF(E7422="","",IF(OR(E7422="Project Management",E7422="Project Support",E7422="Sprint Management",E7422="Sprint Support"),"NA",ROUND((((VLOOKUP(AD7422,[2]Formula!V:X,3,0)))-SUMIF(AD:AD,AD7422,H:H)),2)))</f>
        <v/>
      </c>
      <c r="H7422" s="71"/>
      <c r="I7422" s="72"/>
      <c r="J7422" s="72"/>
      <c r="K7422" s="38" t="str">
        <f>IF(E7422="","",IF(OR(E7422="Project Management",E7422="Project Support",E7422="Sprint Management",E7422="Sprint Support"),"NA",(((SUMIF(AD:AD,AD7422,H:H)/VLOOKUP(AD7422,[2]Formula!V:X,3,0))*VLOOKUP(AD7422,[2]Formula!V:X,2,0))*H7422)/SUMIF(AD:AD,AD7422,H:H)))</f>
        <v/>
      </c>
      <c r="L7422" s="38" t="str">
        <f t="shared" si="691"/>
        <v/>
      </c>
      <c r="M7422" s="38" t="str">
        <f t="shared" si="692"/>
        <v/>
      </c>
      <c r="N7422" s="38" t="str">
        <f t="shared" si="694"/>
        <v/>
      </c>
      <c r="O7422" s="38" t="str">
        <f t="shared" si="696"/>
        <v/>
      </c>
      <c r="P7422" s="39" t="str">
        <f t="shared" si="695"/>
        <v/>
      </c>
      <c r="AC7422" s="42" t="str">
        <f>IF(B7422="","",VLOOKUP(B7422,[2]Formula!B:C,2,0))</f>
        <v/>
      </c>
      <c r="AD7422" s="43" t="str">
        <f t="shared" si="693"/>
        <v/>
      </c>
    </row>
    <row r="7423" spans="1:30" x14ac:dyDescent="0.25">
      <c r="A7423" s="64"/>
      <c r="B7423" s="64"/>
      <c r="C7423" s="66"/>
      <c r="D7423" s="67"/>
      <c r="E7423" s="64"/>
      <c r="F7423" s="64"/>
      <c r="G7423" s="37" t="str">
        <f>IF(E7423="","",IF(OR(E7423="Project Management",E7423="Project Support",E7423="Sprint Management",E7423="Sprint Support"),"NA",ROUND((((VLOOKUP(AD7423,[2]Formula!V:X,3,0)))-SUMIF(AD:AD,AD7423,H:H)),2)))</f>
        <v/>
      </c>
      <c r="H7423" s="71"/>
      <c r="I7423" s="72"/>
      <c r="J7423" s="72"/>
      <c r="K7423" s="38" t="str">
        <f>IF(E7423="","",IF(OR(E7423="Project Management",E7423="Project Support",E7423="Sprint Management",E7423="Sprint Support"),"NA",(((SUMIF(AD:AD,AD7423,H:H)/VLOOKUP(AD7423,[2]Formula!V:X,3,0))*VLOOKUP(AD7423,[2]Formula!V:X,2,0))*H7423)/SUMIF(AD:AD,AD7423,H:H)))</f>
        <v/>
      </c>
      <c r="L7423" s="38" t="str">
        <f t="shared" si="691"/>
        <v/>
      </c>
      <c r="M7423" s="38" t="str">
        <f t="shared" si="692"/>
        <v/>
      </c>
      <c r="N7423" s="38" t="str">
        <f t="shared" si="694"/>
        <v/>
      </c>
      <c r="O7423" s="38" t="str">
        <f t="shared" si="696"/>
        <v/>
      </c>
      <c r="P7423" s="39" t="str">
        <f t="shared" si="695"/>
        <v/>
      </c>
      <c r="AC7423" s="42" t="str">
        <f>IF(B7423="","",VLOOKUP(B7423,[2]Formula!B:C,2,0))</f>
        <v/>
      </c>
      <c r="AD7423" s="43" t="str">
        <f t="shared" si="693"/>
        <v/>
      </c>
    </row>
    <row r="7424" spans="1:30" x14ac:dyDescent="0.25">
      <c r="A7424" s="64"/>
      <c r="B7424" s="64"/>
      <c r="C7424" s="66"/>
      <c r="D7424" s="67"/>
      <c r="E7424" s="64"/>
      <c r="F7424" s="64"/>
      <c r="G7424" s="37" t="str">
        <f>IF(E7424="","",IF(OR(E7424="Project Management",E7424="Project Support",E7424="Sprint Management",E7424="Sprint Support"),"NA",ROUND((((VLOOKUP(AD7424,[2]Formula!V:X,3,0)))-SUMIF(AD:AD,AD7424,H:H)),2)))</f>
        <v/>
      </c>
      <c r="H7424" s="71"/>
      <c r="I7424" s="72"/>
      <c r="J7424" s="72"/>
      <c r="K7424" s="38" t="str">
        <f>IF(E7424="","",IF(OR(E7424="Project Management",E7424="Project Support",E7424="Sprint Management",E7424="Sprint Support"),"NA",(((SUMIF(AD:AD,AD7424,H:H)/VLOOKUP(AD7424,[2]Formula!V:X,3,0))*VLOOKUP(AD7424,[2]Formula!V:X,2,0))*H7424)/SUMIF(AD:AD,AD7424,H:H)))</f>
        <v/>
      </c>
      <c r="L7424" s="38" t="str">
        <f t="shared" si="691"/>
        <v/>
      </c>
      <c r="M7424" s="38" t="str">
        <f t="shared" si="692"/>
        <v/>
      </c>
      <c r="N7424" s="38" t="str">
        <f t="shared" si="694"/>
        <v/>
      </c>
      <c r="O7424" s="38" t="str">
        <f t="shared" si="696"/>
        <v/>
      </c>
      <c r="P7424" s="39" t="str">
        <f t="shared" si="695"/>
        <v/>
      </c>
      <c r="AC7424" s="42" t="str">
        <f>IF(B7424="","",VLOOKUP(B7424,[2]Formula!B:C,2,0))</f>
        <v/>
      </c>
      <c r="AD7424" s="43" t="str">
        <f t="shared" si="693"/>
        <v/>
      </c>
    </row>
    <row r="7425" spans="1:30" x14ac:dyDescent="0.25">
      <c r="A7425" s="64"/>
      <c r="B7425" s="64"/>
      <c r="C7425" s="66"/>
      <c r="D7425" s="67"/>
      <c r="E7425" s="64"/>
      <c r="F7425" s="64"/>
      <c r="G7425" s="37" t="str">
        <f>IF(E7425="","",IF(OR(E7425="Project Management",E7425="Project Support",E7425="Sprint Management",E7425="Sprint Support"),"NA",ROUND((((VLOOKUP(AD7425,[2]Formula!V:X,3,0)))-SUMIF(AD:AD,AD7425,H:H)),2)))</f>
        <v/>
      </c>
      <c r="H7425" s="71"/>
      <c r="I7425" s="72"/>
      <c r="J7425" s="72"/>
      <c r="K7425" s="38" t="str">
        <f>IF(E7425="","",IF(OR(E7425="Project Management",E7425="Project Support",E7425="Sprint Management",E7425="Sprint Support"),"NA",(((SUMIF(AD:AD,AD7425,H:H)/VLOOKUP(AD7425,[2]Formula!V:X,3,0))*VLOOKUP(AD7425,[2]Formula!V:X,2,0))*H7425)/SUMIF(AD:AD,AD7425,H:H)))</f>
        <v/>
      </c>
      <c r="L7425" s="38" t="str">
        <f t="shared" si="691"/>
        <v/>
      </c>
      <c r="M7425" s="38" t="str">
        <f t="shared" si="692"/>
        <v/>
      </c>
      <c r="N7425" s="38" t="str">
        <f t="shared" si="694"/>
        <v/>
      </c>
      <c r="O7425" s="38" t="str">
        <f t="shared" si="696"/>
        <v/>
      </c>
      <c r="P7425" s="39" t="str">
        <f t="shared" si="695"/>
        <v/>
      </c>
      <c r="AC7425" s="42" t="str">
        <f>IF(B7425="","",VLOOKUP(B7425,[2]Formula!B:C,2,0))</f>
        <v/>
      </c>
      <c r="AD7425" s="43" t="str">
        <f t="shared" si="693"/>
        <v/>
      </c>
    </row>
    <row r="7426" spans="1:30" x14ac:dyDescent="0.25">
      <c r="A7426" s="64"/>
      <c r="B7426" s="64"/>
      <c r="C7426" s="66"/>
      <c r="D7426" s="67"/>
      <c r="E7426" s="64"/>
      <c r="F7426" s="64"/>
      <c r="G7426" s="37" t="str">
        <f>IF(E7426="","",IF(OR(E7426="Project Management",E7426="Project Support",E7426="Sprint Management",E7426="Sprint Support"),"NA",ROUND((((VLOOKUP(AD7426,[2]Formula!V:X,3,0)))-SUMIF(AD:AD,AD7426,H:H)),2)))</f>
        <v/>
      </c>
      <c r="H7426" s="71"/>
      <c r="I7426" s="72"/>
      <c r="J7426" s="72"/>
      <c r="K7426" s="38" t="str">
        <f>IF(E7426="","",IF(OR(E7426="Project Management",E7426="Project Support",E7426="Sprint Management",E7426="Sprint Support"),"NA",(((SUMIF(AD:AD,AD7426,H:H)/VLOOKUP(AD7426,[2]Formula!V:X,3,0))*VLOOKUP(AD7426,[2]Formula!V:X,2,0))*H7426)/SUMIF(AD:AD,AD7426,H:H)))</f>
        <v/>
      </c>
      <c r="L7426" s="38" t="str">
        <f t="shared" ref="L7426:L7489" si="697">IFERROR(IF(K7426="NA",(H7426/I7426),(K7426/I7426)),"")</f>
        <v/>
      </c>
      <c r="M7426" s="38" t="str">
        <f t="shared" ref="M7426:M7489" si="698">IFERROR(IF(K7426="NA",1,(K7426/H7426)),"")</f>
        <v/>
      </c>
      <c r="N7426" s="38" t="str">
        <f t="shared" si="694"/>
        <v/>
      </c>
      <c r="O7426" s="38" t="str">
        <f t="shared" si="696"/>
        <v/>
      </c>
      <c r="P7426" s="39" t="str">
        <f t="shared" si="695"/>
        <v/>
      </c>
      <c r="AC7426" s="42" t="str">
        <f>IF(B7426="","",VLOOKUP(B7426,[2]Formula!B:C,2,0))</f>
        <v/>
      </c>
      <c r="AD7426" s="43" t="str">
        <f t="shared" ref="AD7426:AD7489" si="699">IF(B7426="","",CONCATENATE(B7426,"_",E7426))</f>
        <v/>
      </c>
    </row>
    <row r="7427" spans="1:30" x14ac:dyDescent="0.25">
      <c r="A7427" s="64"/>
      <c r="B7427" s="64"/>
      <c r="C7427" s="66"/>
      <c r="D7427" s="67"/>
      <c r="E7427" s="64"/>
      <c r="F7427" s="64"/>
      <c r="G7427" s="37" t="str">
        <f>IF(E7427="","",IF(OR(E7427="Project Management",E7427="Project Support",E7427="Sprint Management",E7427="Sprint Support"),"NA",ROUND((((VLOOKUP(AD7427,[2]Formula!V:X,3,0)))-SUMIF(AD:AD,AD7427,H:H)),2)))</f>
        <v/>
      </c>
      <c r="H7427" s="71"/>
      <c r="I7427" s="72"/>
      <c r="J7427" s="72"/>
      <c r="K7427" s="38" t="str">
        <f>IF(E7427="","",IF(OR(E7427="Project Management",E7427="Project Support",E7427="Sprint Management",E7427="Sprint Support"),"NA",(((SUMIF(AD:AD,AD7427,H:H)/VLOOKUP(AD7427,[2]Formula!V:X,3,0))*VLOOKUP(AD7427,[2]Formula!V:X,2,0))*H7427)/SUMIF(AD:AD,AD7427,H:H)))</f>
        <v/>
      </c>
      <c r="L7427" s="38" t="str">
        <f t="shared" si="697"/>
        <v/>
      </c>
      <c r="M7427" s="38" t="str">
        <f t="shared" si="698"/>
        <v/>
      </c>
      <c r="N7427" s="38" t="str">
        <f t="shared" ref="N7427:N7490" si="700">IFERROR(((L7427-M7427)/M7427)*100,"")</f>
        <v/>
      </c>
      <c r="O7427" s="38" t="str">
        <f t="shared" si="696"/>
        <v/>
      </c>
      <c r="P7427" s="39" t="str">
        <f t="shared" ref="P7427:P7490" si="701">IF(O7427="","",1)</f>
        <v/>
      </c>
      <c r="AC7427" s="42" t="str">
        <f>IF(B7427="","",VLOOKUP(B7427,[2]Formula!B:C,2,0))</f>
        <v/>
      </c>
      <c r="AD7427" s="43" t="str">
        <f t="shared" si="699"/>
        <v/>
      </c>
    </row>
    <row r="7428" spans="1:30" x14ac:dyDescent="0.25">
      <c r="A7428" s="64"/>
      <c r="B7428" s="64"/>
      <c r="C7428" s="66"/>
      <c r="D7428" s="67"/>
      <c r="E7428" s="64"/>
      <c r="F7428" s="64"/>
      <c r="G7428" s="37" t="str">
        <f>IF(E7428="","",IF(OR(E7428="Project Management",E7428="Project Support",E7428="Sprint Management",E7428="Sprint Support"),"NA",ROUND((((VLOOKUP(AD7428,[2]Formula!V:X,3,0)))-SUMIF(AD:AD,AD7428,H:H)),2)))</f>
        <v/>
      </c>
      <c r="H7428" s="71"/>
      <c r="I7428" s="72"/>
      <c r="J7428" s="72"/>
      <c r="K7428" s="38" t="str">
        <f>IF(E7428="","",IF(OR(E7428="Project Management",E7428="Project Support",E7428="Sprint Management",E7428="Sprint Support"),"NA",(((SUMIF(AD:AD,AD7428,H:H)/VLOOKUP(AD7428,[2]Formula!V:X,3,0))*VLOOKUP(AD7428,[2]Formula!V:X,2,0))*H7428)/SUMIF(AD:AD,AD7428,H:H)))</f>
        <v/>
      </c>
      <c r="L7428" s="38" t="str">
        <f t="shared" si="697"/>
        <v/>
      </c>
      <c r="M7428" s="38" t="str">
        <f t="shared" si="698"/>
        <v/>
      </c>
      <c r="N7428" s="38" t="str">
        <f t="shared" si="700"/>
        <v/>
      </c>
      <c r="O7428" s="38" t="str">
        <f t="shared" si="696"/>
        <v/>
      </c>
      <c r="P7428" s="39" t="str">
        <f t="shared" si="701"/>
        <v/>
      </c>
      <c r="AC7428" s="42" t="str">
        <f>IF(B7428="","",VLOOKUP(B7428,[2]Formula!B:C,2,0))</f>
        <v/>
      </c>
      <c r="AD7428" s="43" t="str">
        <f t="shared" si="699"/>
        <v/>
      </c>
    </row>
    <row r="7429" spans="1:30" x14ac:dyDescent="0.25">
      <c r="A7429" s="64"/>
      <c r="B7429" s="64"/>
      <c r="C7429" s="66"/>
      <c r="D7429" s="67"/>
      <c r="E7429" s="64"/>
      <c r="F7429" s="64"/>
      <c r="G7429" s="37" t="str">
        <f>IF(E7429="","",IF(OR(E7429="Project Management",E7429="Project Support",E7429="Sprint Management",E7429="Sprint Support"),"NA",ROUND((((VLOOKUP(AD7429,[2]Formula!V:X,3,0)))-SUMIF(AD:AD,AD7429,H:H)),2)))</f>
        <v/>
      </c>
      <c r="H7429" s="71"/>
      <c r="I7429" s="72"/>
      <c r="J7429" s="72"/>
      <c r="K7429" s="38" t="str">
        <f>IF(E7429="","",IF(OR(E7429="Project Management",E7429="Project Support",E7429="Sprint Management",E7429="Sprint Support"),"NA",(((SUMIF(AD:AD,AD7429,H:H)/VLOOKUP(AD7429,[2]Formula!V:X,3,0))*VLOOKUP(AD7429,[2]Formula!V:X,2,0))*H7429)/SUMIF(AD:AD,AD7429,H:H)))</f>
        <v/>
      </c>
      <c r="L7429" s="38" t="str">
        <f t="shared" si="697"/>
        <v/>
      </c>
      <c r="M7429" s="38" t="str">
        <f t="shared" si="698"/>
        <v/>
      </c>
      <c r="N7429" s="38" t="str">
        <f t="shared" si="700"/>
        <v/>
      </c>
      <c r="O7429" s="38" t="str">
        <f t="shared" si="696"/>
        <v/>
      </c>
      <c r="P7429" s="39" t="str">
        <f t="shared" si="701"/>
        <v/>
      </c>
      <c r="AC7429" s="42" t="str">
        <f>IF(B7429="","",VLOOKUP(B7429,[2]Formula!B:C,2,0))</f>
        <v/>
      </c>
      <c r="AD7429" s="43" t="str">
        <f t="shared" si="699"/>
        <v/>
      </c>
    </row>
    <row r="7430" spans="1:30" x14ac:dyDescent="0.25">
      <c r="A7430" s="64"/>
      <c r="B7430" s="64"/>
      <c r="C7430" s="66"/>
      <c r="D7430" s="67"/>
      <c r="E7430" s="64"/>
      <c r="F7430" s="64"/>
      <c r="G7430" s="37" t="str">
        <f>IF(E7430="","",IF(OR(E7430="Project Management",E7430="Project Support",E7430="Sprint Management",E7430="Sprint Support"),"NA",ROUND((((VLOOKUP(AD7430,[2]Formula!V:X,3,0)))-SUMIF(AD:AD,AD7430,H:H)),2)))</f>
        <v/>
      </c>
      <c r="H7430" s="71"/>
      <c r="I7430" s="72"/>
      <c r="J7430" s="72"/>
      <c r="K7430" s="38" t="str">
        <f>IF(E7430="","",IF(OR(E7430="Project Management",E7430="Project Support",E7430="Sprint Management",E7430="Sprint Support"),"NA",(((SUMIF(AD:AD,AD7430,H:H)/VLOOKUP(AD7430,[2]Formula!V:X,3,0))*VLOOKUP(AD7430,[2]Formula!V:X,2,0))*H7430)/SUMIF(AD:AD,AD7430,H:H)))</f>
        <v/>
      </c>
      <c r="L7430" s="38" t="str">
        <f t="shared" si="697"/>
        <v/>
      </c>
      <c r="M7430" s="38" t="str">
        <f t="shared" si="698"/>
        <v/>
      </c>
      <c r="N7430" s="38" t="str">
        <f t="shared" si="700"/>
        <v/>
      </c>
      <c r="O7430" s="38" t="str">
        <f t="shared" si="696"/>
        <v/>
      </c>
      <c r="P7430" s="39" t="str">
        <f t="shared" si="701"/>
        <v/>
      </c>
      <c r="AC7430" s="42" t="str">
        <f>IF(B7430="","",VLOOKUP(B7430,[2]Formula!B:C,2,0))</f>
        <v/>
      </c>
      <c r="AD7430" s="43" t="str">
        <f t="shared" si="699"/>
        <v/>
      </c>
    </row>
    <row r="7431" spans="1:30" x14ac:dyDescent="0.25">
      <c r="A7431" s="64"/>
      <c r="B7431" s="64"/>
      <c r="C7431" s="66"/>
      <c r="D7431" s="67"/>
      <c r="E7431" s="64"/>
      <c r="F7431" s="64"/>
      <c r="G7431" s="37" t="str">
        <f>IF(E7431="","",IF(OR(E7431="Project Management",E7431="Project Support",E7431="Sprint Management",E7431="Sprint Support"),"NA",ROUND((((VLOOKUP(AD7431,[2]Formula!V:X,3,0)))-SUMIF(AD:AD,AD7431,H:H)),2)))</f>
        <v/>
      </c>
      <c r="H7431" s="71"/>
      <c r="I7431" s="72"/>
      <c r="J7431" s="72"/>
      <c r="K7431" s="38" t="str">
        <f>IF(E7431="","",IF(OR(E7431="Project Management",E7431="Project Support",E7431="Sprint Management",E7431="Sprint Support"),"NA",(((SUMIF(AD:AD,AD7431,H:H)/VLOOKUP(AD7431,[2]Formula!V:X,3,0))*VLOOKUP(AD7431,[2]Formula!V:X,2,0))*H7431)/SUMIF(AD:AD,AD7431,H:H)))</f>
        <v/>
      </c>
      <c r="L7431" s="38" t="str">
        <f t="shared" si="697"/>
        <v/>
      </c>
      <c r="M7431" s="38" t="str">
        <f t="shared" si="698"/>
        <v/>
      </c>
      <c r="N7431" s="38" t="str">
        <f t="shared" si="700"/>
        <v/>
      </c>
      <c r="O7431" s="38" t="str">
        <f t="shared" si="696"/>
        <v/>
      </c>
      <c r="P7431" s="39" t="str">
        <f t="shared" si="701"/>
        <v/>
      </c>
      <c r="AC7431" s="42" t="str">
        <f>IF(B7431="","",VLOOKUP(B7431,[2]Formula!B:C,2,0))</f>
        <v/>
      </c>
      <c r="AD7431" s="43" t="str">
        <f t="shared" si="699"/>
        <v/>
      </c>
    </row>
    <row r="7432" spans="1:30" x14ac:dyDescent="0.25">
      <c r="A7432" s="64"/>
      <c r="B7432" s="64"/>
      <c r="C7432" s="66"/>
      <c r="D7432" s="67"/>
      <c r="E7432" s="64"/>
      <c r="F7432" s="64"/>
      <c r="G7432" s="37" t="str">
        <f>IF(E7432="","",IF(OR(E7432="Project Management",E7432="Project Support",E7432="Sprint Management",E7432="Sprint Support"),"NA",ROUND((((VLOOKUP(AD7432,[2]Formula!V:X,3,0)))-SUMIF(AD:AD,AD7432,H:H)),2)))</f>
        <v/>
      </c>
      <c r="H7432" s="71"/>
      <c r="I7432" s="72"/>
      <c r="J7432" s="72"/>
      <c r="K7432" s="38" t="str">
        <f>IF(E7432="","",IF(OR(E7432="Project Management",E7432="Project Support",E7432="Sprint Management",E7432="Sprint Support"),"NA",(((SUMIF(AD:AD,AD7432,H:H)/VLOOKUP(AD7432,[2]Formula!V:X,3,0))*VLOOKUP(AD7432,[2]Formula!V:X,2,0))*H7432)/SUMIF(AD:AD,AD7432,H:H)))</f>
        <v/>
      </c>
      <c r="L7432" s="38" t="str">
        <f t="shared" si="697"/>
        <v/>
      </c>
      <c r="M7432" s="38" t="str">
        <f t="shared" si="698"/>
        <v/>
      </c>
      <c r="N7432" s="38" t="str">
        <f t="shared" si="700"/>
        <v/>
      </c>
      <c r="O7432" s="38" t="str">
        <f t="shared" si="696"/>
        <v/>
      </c>
      <c r="P7432" s="39" t="str">
        <f t="shared" si="701"/>
        <v/>
      </c>
      <c r="AC7432" s="42" t="str">
        <f>IF(B7432="","",VLOOKUP(B7432,[2]Formula!B:C,2,0))</f>
        <v/>
      </c>
      <c r="AD7432" s="43" t="str">
        <f t="shared" si="699"/>
        <v/>
      </c>
    </row>
    <row r="7433" spans="1:30" x14ac:dyDescent="0.25">
      <c r="A7433" s="64"/>
      <c r="B7433" s="64"/>
      <c r="C7433" s="66"/>
      <c r="D7433" s="67"/>
      <c r="E7433" s="64"/>
      <c r="F7433" s="64"/>
      <c r="G7433" s="37" t="str">
        <f>IF(E7433="","",IF(OR(E7433="Project Management",E7433="Project Support",E7433="Sprint Management",E7433="Sprint Support"),"NA",ROUND((((VLOOKUP(AD7433,[2]Formula!V:X,3,0)))-SUMIF(AD:AD,AD7433,H:H)),2)))</f>
        <v/>
      </c>
      <c r="H7433" s="71"/>
      <c r="I7433" s="72"/>
      <c r="J7433" s="72"/>
      <c r="K7433" s="38" t="str">
        <f>IF(E7433="","",IF(OR(E7433="Project Management",E7433="Project Support",E7433="Sprint Management",E7433="Sprint Support"),"NA",(((SUMIF(AD:AD,AD7433,H:H)/VLOOKUP(AD7433,[2]Formula!V:X,3,0))*VLOOKUP(AD7433,[2]Formula!V:X,2,0))*H7433)/SUMIF(AD:AD,AD7433,H:H)))</f>
        <v/>
      </c>
      <c r="L7433" s="38" t="str">
        <f t="shared" si="697"/>
        <v/>
      </c>
      <c r="M7433" s="38" t="str">
        <f t="shared" si="698"/>
        <v/>
      </c>
      <c r="N7433" s="38" t="str">
        <f t="shared" si="700"/>
        <v/>
      </c>
      <c r="O7433" s="38" t="str">
        <f t="shared" si="696"/>
        <v/>
      </c>
      <c r="P7433" s="39" t="str">
        <f t="shared" si="701"/>
        <v/>
      </c>
      <c r="AC7433" s="42" t="str">
        <f>IF(B7433="","",VLOOKUP(B7433,[2]Formula!B:C,2,0))</f>
        <v/>
      </c>
      <c r="AD7433" s="43" t="str">
        <f t="shared" si="699"/>
        <v/>
      </c>
    </row>
    <row r="7434" spans="1:30" x14ac:dyDescent="0.25">
      <c r="A7434" s="64"/>
      <c r="B7434" s="64"/>
      <c r="C7434" s="66"/>
      <c r="D7434" s="67"/>
      <c r="E7434" s="64"/>
      <c r="F7434" s="64"/>
      <c r="G7434" s="37" t="str">
        <f>IF(E7434="","",IF(OR(E7434="Project Management",E7434="Project Support",E7434="Sprint Management",E7434="Sprint Support"),"NA",ROUND((((VLOOKUP(AD7434,[2]Formula!V:X,3,0)))-SUMIF(AD:AD,AD7434,H:H)),2)))</f>
        <v/>
      </c>
      <c r="H7434" s="71"/>
      <c r="I7434" s="72"/>
      <c r="J7434" s="72"/>
      <c r="K7434" s="38" t="str">
        <f>IF(E7434="","",IF(OR(E7434="Project Management",E7434="Project Support",E7434="Sprint Management",E7434="Sprint Support"),"NA",(((SUMIF(AD:AD,AD7434,H:H)/VLOOKUP(AD7434,[2]Formula!V:X,3,0))*VLOOKUP(AD7434,[2]Formula!V:X,2,0))*H7434)/SUMIF(AD:AD,AD7434,H:H)))</f>
        <v/>
      </c>
      <c r="L7434" s="38" t="str">
        <f t="shared" si="697"/>
        <v/>
      </c>
      <c r="M7434" s="38" t="str">
        <f t="shared" si="698"/>
        <v/>
      </c>
      <c r="N7434" s="38" t="str">
        <f t="shared" si="700"/>
        <v/>
      </c>
      <c r="O7434" s="38" t="str">
        <f t="shared" si="696"/>
        <v/>
      </c>
      <c r="P7434" s="39" t="str">
        <f t="shared" si="701"/>
        <v/>
      </c>
      <c r="AC7434" s="42" t="str">
        <f>IF(B7434="","",VLOOKUP(B7434,[2]Formula!B:C,2,0))</f>
        <v/>
      </c>
      <c r="AD7434" s="43" t="str">
        <f t="shared" si="699"/>
        <v/>
      </c>
    </row>
    <row r="7435" spans="1:30" x14ac:dyDescent="0.25">
      <c r="A7435" s="64"/>
      <c r="B7435" s="64"/>
      <c r="C7435" s="66"/>
      <c r="D7435" s="67"/>
      <c r="E7435" s="64"/>
      <c r="F7435" s="64"/>
      <c r="G7435" s="37" t="str">
        <f>IF(E7435="","",IF(OR(E7435="Project Management",E7435="Project Support",E7435="Sprint Management",E7435="Sprint Support"),"NA",ROUND((((VLOOKUP(AD7435,[2]Formula!V:X,3,0)))-SUMIF(AD:AD,AD7435,H:H)),2)))</f>
        <v/>
      </c>
      <c r="H7435" s="71"/>
      <c r="I7435" s="72"/>
      <c r="J7435" s="72"/>
      <c r="K7435" s="38" t="str">
        <f>IF(E7435="","",IF(OR(E7435="Project Management",E7435="Project Support",E7435="Sprint Management",E7435="Sprint Support"),"NA",(((SUMIF(AD:AD,AD7435,H:H)/VLOOKUP(AD7435,[2]Formula!V:X,3,0))*VLOOKUP(AD7435,[2]Formula!V:X,2,0))*H7435)/SUMIF(AD:AD,AD7435,H:H)))</f>
        <v/>
      </c>
      <c r="L7435" s="38" t="str">
        <f t="shared" si="697"/>
        <v/>
      </c>
      <c r="M7435" s="38" t="str">
        <f t="shared" si="698"/>
        <v/>
      </c>
      <c r="N7435" s="38" t="str">
        <f t="shared" si="700"/>
        <v/>
      </c>
      <c r="O7435" s="38" t="str">
        <f t="shared" si="696"/>
        <v/>
      </c>
      <c r="P7435" s="39" t="str">
        <f t="shared" si="701"/>
        <v/>
      </c>
      <c r="AC7435" s="42" t="str">
        <f>IF(B7435="","",VLOOKUP(B7435,[2]Formula!B:C,2,0))</f>
        <v/>
      </c>
      <c r="AD7435" s="43" t="str">
        <f t="shared" si="699"/>
        <v/>
      </c>
    </row>
    <row r="7436" spans="1:30" x14ac:dyDescent="0.25">
      <c r="A7436" s="64"/>
      <c r="B7436" s="64"/>
      <c r="C7436" s="66"/>
      <c r="D7436" s="67"/>
      <c r="E7436" s="64"/>
      <c r="F7436" s="64"/>
      <c r="G7436" s="37" t="str">
        <f>IF(E7436="","",IF(OR(E7436="Project Management",E7436="Project Support",E7436="Sprint Management",E7436="Sprint Support"),"NA",ROUND((((VLOOKUP(AD7436,[2]Formula!V:X,3,0)))-SUMIF(AD:AD,AD7436,H:H)),2)))</f>
        <v/>
      </c>
      <c r="H7436" s="71"/>
      <c r="I7436" s="72"/>
      <c r="J7436" s="72"/>
      <c r="K7436" s="38" t="str">
        <f>IF(E7436="","",IF(OR(E7436="Project Management",E7436="Project Support",E7436="Sprint Management",E7436="Sprint Support"),"NA",(((SUMIF(AD:AD,AD7436,H:H)/VLOOKUP(AD7436,[2]Formula!V:X,3,0))*VLOOKUP(AD7436,[2]Formula!V:X,2,0))*H7436)/SUMIF(AD:AD,AD7436,H:H)))</f>
        <v/>
      </c>
      <c r="L7436" s="38" t="str">
        <f t="shared" si="697"/>
        <v/>
      </c>
      <c r="M7436" s="38" t="str">
        <f t="shared" si="698"/>
        <v/>
      </c>
      <c r="N7436" s="38" t="str">
        <f t="shared" si="700"/>
        <v/>
      </c>
      <c r="O7436" s="38" t="str">
        <f t="shared" si="696"/>
        <v/>
      </c>
      <c r="P7436" s="39" t="str">
        <f t="shared" si="701"/>
        <v/>
      </c>
      <c r="AC7436" s="42" t="str">
        <f>IF(B7436="","",VLOOKUP(B7436,[2]Formula!B:C,2,0))</f>
        <v/>
      </c>
      <c r="AD7436" s="43" t="str">
        <f t="shared" si="699"/>
        <v/>
      </c>
    </row>
    <row r="7437" spans="1:30" x14ac:dyDescent="0.25">
      <c r="A7437" s="64"/>
      <c r="B7437" s="64"/>
      <c r="C7437" s="66"/>
      <c r="D7437" s="67"/>
      <c r="E7437" s="64"/>
      <c r="F7437" s="64"/>
      <c r="G7437" s="37" t="str">
        <f>IF(E7437="","",IF(OR(E7437="Project Management",E7437="Project Support",E7437="Sprint Management",E7437="Sprint Support"),"NA",ROUND((((VLOOKUP(AD7437,[2]Formula!V:X,3,0)))-SUMIF(AD:AD,AD7437,H:H)),2)))</f>
        <v/>
      </c>
      <c r="H7437" s="71"/>
      <c r="I7437" s="72"/>
      <c r="J7437" s="72"/>
      <c r="K7437" s="38" t="str">
        <f>IF(E7437="","",IF(OR(E7437="Project Management",E7437="Project Support",E7437="Sprint Management",E7437="Sprint Support"),"NA",(((SUMIF(AD:AD,AD7437,H:H)/VLOOKUP(AD7437,[2]Formula!V:X,3,0))*VLOOKUP(AD7437,[2]Formula!V:X,2,0))*H7437)/SUMIF(AD:AD,AD7437,H:H)))</f>
        <v/>
      </c>
      <c r="L7437" s="38" t="str">
        <f t="shared" si="697"/>
        <v/>
      </c>
      <c r="M7437" s="38" t="str">
        <f t="shared" si="698"/>
        <v/>
      </c>
      <c r="N7437" s="38" t="str">
        <f t="shared" si="700"/>
        <v/>
      </c>
      <c r="O7437" s="38" t="str">
        <f t="shared" si="696"/>
        <v/>
      </c>
      <c r="P7437" s="39" t="str">
        <f t="shared" si="701"/>
        <v/>
      </c>
      <c r="AC7437" s="42" t="str">
        <f>IF(B7437="","",VLOOKUP(B7437,[2]Formula!B:C,2,0))</f>
        <v/>
      </c>
      <c r="AD7437" s="43" t="str">
        <f t="shared" si="699"/>
        <v/>
      </c>
    </row>
    <row r="7438" spans="1:30" x14ac:dyDescent="0.25">
      <c r="A7438" s="64"/>
      <c r="B7438" s="64"/>
      <c r="C7438" s="66"/>
      <c r="D7438" s="67"/>
      <c r="E7438" s="64"/>
      <c r="F7438" s="64"/>
      <c r="G7438" s="37" t="str">
        <f>IF(E7438="","",IF(OR(E7438="Project Management",E7438="Project Support",E7438="Sprint Management",E7438="Sprint Support"),"NA",ROUND((((VLOOKUP(AD7438,[2]Formula!V:X,3,0)))-SUMIF(AD:AD,AD7438,H:H)),2)))</f>
        <v/>
      </c>
      <c r="H7438" s="71"/>
      <c r="I7438" s="72"/>
      <c r="J7438" s="72"/>
      <c r="K7438" s="38" t="str">
        <f>IF(E7438="","",IF(OR(E7438="Project Management",E7438="Project Support",E7438="Sprint Management",E7438="Sprint Support"),"NA",(((SUMIF(AD:AD,AD7438,H:H)/VLOOKUP(AD7438,[2]Formula!V:X,3,0))*VLOOKUP(AD7438,[2]Formula!V:X,2,0))*H7438)/SUMIF(AD:AD,AD7438,H:H)))</f>
        <v/>
      </c>
      <c r="L7438" s="38" t="str">
        <f t="shared" si="697"/>
        <v/>
      </c>
      <c r="M7438" s="38" t="str">
        <f t="shared" si="698"/>
        <v/>
      </c>
      <c r="N7438" s="38" t="str">
        <f t="shared" si="700"/>
        <v/>
      </c>
      <c r="O7438" s="38" t="str">
        <f t="shared" si="696"/>
        <v/>
      </c>
      <c r="P7438" s="39" t="str">
        <f t="shared" si="701"/>
        <v/>
      </c>
      <c r="AC7438" s="42" t="str">
        <f>IF(B7438="","",VLOOKUP(B7438,[2]Formula!B:C,2,0))</f>
        <v/>
      </c>
      <c r="AD7438" s="43" t="str">
        <f t="shared" si="699"/>
        <v/>
      </c>
    </row>
    <row r="7439" spans="1:30" x14ac:dyDescent="0.25">
      <c r="A7439" s="64"/>
      <c r="B7439" s="64"/>
      <c r="C7439" s="66"/>
      <c r="D7439" s="67"/>
      <c r="E7439" s="64"/>
      <c r="F7439" s="64"/>
      <c r="G7439" s="37" t="str">
        <f>IF(E7439="","",IF(OR(E7439="Project Management",E7439="Project Support",E7439="Sprint Management",E7439="Sprint Support"),"NA",ROUND((((VLOOKUP(AD7439,[2]Formula!V:X,3,0)))-SUMIF(AD:AD,AD7439,H:H)),2)))</f>
        <v/>
      </c>
      <c r="H7439" s="71"/>
      <c r="I7439" s="72"/>
      <c r="J7439" s="72"/>
      <c r="K7439" s="38" t="str">
        <f>IF(E7439="","",IF(OR(E7439="Project Management",E7439="Project Support",E7439="Sprint Management",E7439="Sprint Support"),"NA",(((SUMIF(AD:AD,AD7439,H:H)/VLOOKUP(AD7439,[2]Formula!V:X,3,0))*VLOOKUP(AD7439,[2]Formula!V:X,2,0))*H7439)/SUMIF(AD:AD,AD7439,H:H)))</f>
        <v/>
      </c>
      <c r="L7439" s="38" t="str">
        <f t="shared" si="697"/>
        <v/>
      </c>
      <c r="M7439" s="38" t="str">
        <f t="shared" si="698"/>
        <v/>
      </c>
      <c r="N7439" s="38" t="str">
        <f t="shared" si="700"/>
        <v/>
      </c>
      <c r="O7439" s="38" t="str">
        <f t="shared" si="696"/>
        <v/>
      </c>
      <c r="P7439" s="39" t="str">
        <f t="shared" si="701"/>
        <v/>
      </c>
      <c r="AC7439" s="42" t="str">
        <f>IF(B7439="","",VLOOKUP(B7439,[2]Formula!B:C,2,0))</f>
        <v/>
      </c>
      <c r="AD7439" s="43" t="str">
        <f t="shared" si="699"/>
        <v/>
      </c>
    </row>
    <row r="7440" spans="1:30" x14ac:dyDescent="0.25">
      <c r="A7440" s="64"/>
      <c r="B7440" s="64"/>
      <c r="C7440" s="66"/>
      <c r="D7440" s="67"/>
      <c r="E7440" s="64"/>
      <c r="F7440" s="64"/>
      <c r="G7440" s="37" t="str">
        <f>IF(E7440="","",IF(OR(E7440="Project Management",E7440="Project Support",E7440="Sprint Management",E7440="Sprint Support"),"NA",ROUND((((VLOOKUP(AD7440,[2]Formula!V:X,3,0)))-SUMIF(AD:AD,AD7440,H:H)),2)))</f>
        <v/>
      </c>
      <c r="H7440" s="71"/>
      <c r="I7440" s="72"/>
      <c r="J7440" s="72"/>
      <c r="K7440" s="38" t="str">
        <f>IF(E7440="","",IF(OR(E7440="Project Management",E7440="Project Support",E7440="Sprint Management",E7440="Sprint Support"),"NA",(((SUMIF(AD:AD,AD7440,H:H)/VLOOKUP(AD7440,[2]Formula!V:X,3,0))*VLOOKUP(AD7440,[2]Formula!V:X,2,0))*H7440)/SUMIF(AD:AD,AD7440,H:H)))</f>
        <v/>
      </c>
      <c r="L7440" s="38" t="str">
        <f t="shared" si="697"/>
        <v/>
      </c>
      <c r="M7440" s="38" t="str">
        <f t="shared" si="698"/>
        <v/>
      </c>
      <c r="N7440" s="38" t="str">
        <f t="shared" si="700"/>
        <v/>
      </c>
      <c r="O7440" s="38" t="str">
        <f t="shared" si="696"/>
        <v/>
      </c>
      <c r="P7440" s="39" t="str">
        <f t="shared" si="701"/>
        <v/>
      </c>
      <c r="AC7440" s="42" t="str">
        <f>IF(B7440="","",VLOOKUP(B7440,[2]Formula!B:C,2,0))</f>
        <v/>
      </c>
      <c r="AD7440" s="43" t="str">
        <f t="shared" si="699"/>
        <v/>
      </c>
    </row>
    <row r="7441" spans="1:30" x14ac:dyDescent="0.25">
      <c r="A7441" s="64"/>
      <c r="B7441" s="64"/>
      <c r="C7441" s="66"/>
      <c r="D7441" s="67"/>
      <c r="E7441" s="64"/>
      <c r="F7441" s="64"/>
      <c r="G7441" s="37" t="str">
        <f>IF(E7441="","",IF(OR(E7441="Project Management",E7441="Project Support",E7441="Sprint Management",E7441="Sprint Support"),"NA",ROUND((((VLOOKUP(AD7441,[2]Formula!V:X,3,0)))-SUMIF(AD:AD,AD7441,H:H)),2)))</f>
        <v/>
      </c>
      <c r="H7441" s="71"/>
      <c r="I7441" s="72"/>
      <c r="J7441" s="72"/>
      <c r="K7441" s="38" t="str">
        <f>IF(E7441="","",IF(OR(E7441="Project Management",E7441="Project Support",E7441="Sprint Management",E7441="Sprint Support"),"NA",(((SUMIF(AD:AD,AD7441,H:H)/VLOOKUP(AD7441,[2]Formula!V:X,3,0))*VLOOKUP(AD7441,[2]Formula!V:X,2,0))*H7441)/SUMIF(AD:AD,AD7441,H:H)))</f>
        <v/>
      </c>
      <c r="L7441" s="38" t="str">
        <f t="shared" si="697"/>
        <v/>
      </c>
      <c r="M7441" s="38" t="str">
        <f t="shared" si="698"/>
        <v/>
      </c>
      <c r="N7441" s="38" t="str">
        <f t="shared" si="700"/>
        <v/>
      </c>
      <c r="O7441" s="38" t="str">
        <f t="shared" si="696"/>
        <v/>
      </c>
      <c r="P7441" s="39" t="str">
        <f t="shared" si="701"/>
        <v/>
      </c>
      <c r="AC7441" s="42" t="str">
        <f>IF(B7441="","",VLOOKUP(B7441,[2]Formula!B:C,2,0))</f>
        <v/>
      </c>
      <c r="AD7441" s="43" t="str">
        <f t="shared" si="699"/>
        <v/>
      </c>
    </row>
    <row r="7442" spans="1:30" x14ac:dyDescent="0.25">
      <c r="A7442" s="64"/>
      <c r="B7442" s="64"/>
      <c r="C7442" s="66"/>
      <c r="D7442" s="67"/>
      <c r="E7442" s="64"/>
      <c r="F7442" s="64"/>
      <c r="G7442" s="37" t="str">
        <f>IF(E7442="","",IF(OR(E7442="Project Management",E7442="Project Support",E7442="Sprint Management",E7442="Sprint Support"),"NA",ROUND((((VLOOKUP(AD7442,[2]Formula!V:X,3,0)))-SUMIF(AD:AD,AD7442,H:H)),2)))</f>
        <v/>
      </c>
      <c r="H7442" s="71"/>
      <c r="I7442" s="72"/>
      <c r="J7442" s="72"/>
      <c r="K7442" s="38" t="str">
        <f>IF(E7442="","",IF(OR(E7442="Project Management",E7442="Project Support",E7442="Sprint Management",E7442="Sprint Support"),"NA",(((SUMIF(AD:AD,AD7442,H:H)/VLOOKUP(AD7442,[2]Formula!V:X,3,0))*VLOOKUP(AD7442,[2]Formula!V:X,2,0))*H7442)/SUMIF(AD:AD,AD7442,H:H)))</f>
        <v/>
      </c>
      <c r="L7442" s="38" t="str">
        <f t="shared" si="697"/>
        <v/>
      </c>
      <c r="M7442" s="38" t="str">
        <f t="shared" si="698"/>
        <v/>
      </c>
      <c r="N7442" s="38" t="str">
        <f t="shared" si="700"/>
        <v/>
      </c>
      <c r="O7442" s="38" t="str">
        <f t="shared" si="696"/>
        <v/>
      </c>
      <c r="P7442" s="39" t="str">
        <f t="shared" si="701"/>
        <v/>
      </c>
      <c r="AC7442" s="42" t="str">
        <f>IF(B7442="","",VLOOKUP(B7442,[2]Formula!B:C,2,0))</f>
        <v/>
      </c>
      <c r="AD7442" s="43" t="str">
        <f t="shared" si="699"/>
        <v/>
      </c>
    </row>
    <row r="7443" spans="1:30" x14ac:dyDescent="0.25">
      <c r="A7443" s="64"/>
      <c r="B7443" s="64"/>
      <c r="C7443" s="66"/>
      <c r="D7443" s="67"/>
      <c r="E7443" s="64"/>
      <c r="F7443" s="64"/>
      <c r="G7443" s="37" t="str">
        <f>IF(E7443="","",IF(OR(E7443="Project Management",E7443="Project Support",E7443="Sprint Management",E7443="Sprint Support"),"NA",ROUND((((VLOOKUP(AD7443,[2]Formula!V:X,3,0)))-SUMIF(AD:AD,AD7443,H:H)),2)))</f>
        <v/>
      </c>
      <c r="H7443" s="71"/>
      <c r="I7443" s="72"/>
      <c r="J7443" s="72"/>
      <c r="K7443" s="38" t="str">
        <f>IF(E7443="","",IF(OR(E7443="Project Management",E7443="Project Support",E7443="Sprint Management",E7443="Sprint Support"),"NA",(((SUMIF(AD:AD,AD7443,H:H)/VLOOKUP(AD7443,[2]Formula!V:X,3,0))*VLOOKUP(AD7443,[2]Formula!V:X,2,0))*H7443)/SUMIF(AD:AD,AD7443,H:H)))</f>
        <v/>
      </c>
      <c r="L7443" s="38" t="str">
        <f t="shared" si="697"/>
        <v/>
      </c>
      <c r="M7443" s="38" t="str">
        <f t="shared" si="698"/>
        <v/>
      </c>
      <c r="N7443" s="38" t="str">
        <f t="shared" si="700"/>
        <v/>
      </c>
      <c r="O7443" s="38" t="str">
        <f t="shared" si="696"/>
        <v/>
      </c>
      <c r="P7443" s="39" t="str">
        <f t="shared" si="701"/>
        <v/>
      </c>
      <c r="AC7443" s="42" t="str">
        <f>IF(B7443="","",VLOOKUP(B7443,[2]Formula!B:C,2,0))</f>
        <v/>
      </c>
      <c r="AD7443" s="43" t="str">
        <f t="shared" si="699"/>
        <v/>
      </c>
    </row>
    <row r="7444" spans="1:30" x14ac:dyDescent="0.25">
      <c r="A7444" s="64"/>
      <c r="B7444" s="64"/>
      <c r="C7444" s="66"/>
      <c r="D7444" s="67"/>
      <c r="E7444" s="64"/>
      <c r="F7444" s="64"/>
      <c r="G7444" s="37" t="str">
        <f>IF(E7444="","",IF(OR(E7444="Project Management",E7444="Project Support",E7444="Sprint Management",E7444="Sprint Support"),"NA",ROUND((((VLOOKUP(AD7444,[2]Formula!V:X,3,0)))-SUMIF(AD:AD,AD7444,H:H)),2)))</f>
        <v/>
      </c>
      <c r="H7444" s="71"/>
      <c r="I7444" s="72"/>
      <c r="J7444" s="72"/>
      <c r="K7444" s="38" t="str">
        <f>IF(E7444="","",IF(OR(E7444="Project Management",E7444="Project Support",E7444="Sprint Management",E7444="Sprint Support"),"NA",(((SUMIF(AD:AD,AD7444,H:H)/VLOOKUP(AD7444,[2]Formula!V:X,3,0))*VLOOKUP(AD7444,[2]Formula!V:X,2,0))*H7444)/SUMIF(AD:AD,AD7444,H:H)))</f>
        <v/>
      </c>
      <c r="L7444" s="38" t="str">
        <f t="shared" si="697"/>
        <v/>
      </c>
      <c r="M7444" s="38" t="str">
        <f t="shared" si="698"/>
        <v/>
      </c>
      <c r="N7444" s="38" t="str">
        <f t="shared" si="700"/>
        <v/>
      </c>
      <c r="O7444" s="38" t="str">
        <f t="shared" si="696"/>
        <v/>
      </c>
      <c r="P7444" s="39" t="str">
        <f t="shared" si="701"/>
        <v/>
      </c>
      <c r="AC7444" s="42" t="str">
        <f>IF(B7444="","",VLOOKUP(B7444,[2]Formula!B:C,2,0))</f>
        <v/>
      </c>
      <c r="AD7444" s="43" t="str">
        <f t="shared" si="699"/>
        <v/>
      </c>
    </row>
    <row r="7445" spans="1:30" x14ac:dyDescent="0.25">
      <c r="A7445" s="64"/>
      <c r="B7445" s="64"/>
      <c r="C7445" s="66"/>
      <c r="D7445" s="67"/>
      <c r="E7445" s="64"/>
      <c r="F7445" s="64"/>
      <c r="G7445" s="37" t="str">
        <f>IF(E7445="","",IF(OR(E7445="Project Management",E7445="Project Support",E7445="Sprint Management",E7445="Sprint Support"),"NA",ROUND((((VLOOKUP(AD7445,[2]Formula!V:X,3,0)))-SUMIF(AD:AD,AD7445,H:H)),2)))</f>
        <v/>
      </c>
      <c r="H7445" s="71"/>
      <c r="I7445" s="72"/>
      <c r="J7445" s="72"/>
      <c r="K7445" s="38" t="str">
        <f>IF(E7445="","",IF(OR(E7445="Project Management",E7445="Project Support",E7445="Sprint Management",E7445="Sprint Support"),"NA",(((SUMIF(AD:AD,AD7445,H:H)/VLOOKUP(AD7445,[2]Formula!V:X,3,0))*VLOOKUP(AD7445,[2]Formula!V:X,2,0))*H7445)/SUMIF(AD:AD,AD7445,H:H)))</f>
        <v/>
      </c>
      <c r="L7445" s="38" t="str">
        <f t="shared" si="697"/>
        <v/>
      </c>
      <c r="M7445" s="38" t="str">
        <f t="shared" si="698"/>
        <v/>
      </c>
      <c r="N7445" s="38" t="str">
        <f t="shared" si="700"/>
        <v/>
      </c>
      <c r="O7445" s="38" t="str">
        <f t="shared" si="696"/>
        <v/>
      </c>
      <c r="P7445" s="39" t="str">
        <f t="shared" si="701"/>
        <v/>
      </c>
      <c r="AC7445" s="42" t="str">
        <f>IF(B7445="","",VLOOKUP(B7445,[2]Formula!B:C,2,0))</f>
        <v/>
      </c>
      <c r="AD7445" s="43" t="str">
        <f t="shared" si="699"/>
        <v/>
      </c>
    </row>
    <row r="7446" spans="1:30" x14ac:dyDescent="0.25">
      <c r="A7446" s="64"/>
      <c r="B7446" s="64"/>
      <c r="C7446" s="66"/>
      <c r="D7446" s="67"/>
      <c r="E7446" s="64"/>
      <c r="F7446" s="64"/>
      <c r="G7446" s="37" t="str">
        <f>IF(E7446="","",IF(OR(E7446="Project Management",E7446="Project Support",E7446="Sprint Management",E7446="Sprint Support"),"NA",ROUND((((VLOOKUP(AD7446,[2]Formula!V:X,3,0)))-SUMIF(AD:AD,AD7446,H:H)),2)))</f>
        <v/>
      </c>
      <c r="H7446" s="71"/>
      <c r="I7446" s="72"/>
      <c r="J7446" s="72"/>
      <c r="K7446" s="38" t="str">
        <f>IF(E7446="","",IF(OR(E7446="Project Management",E7446="Project Support",E7446="Sprint Management",E7446="Sprint Support"),"NA",(((SUMIF(AD:AD,AD7446,H:H)/VLOOKUP(AD7446,[2]Formula!V:X,3,0))*VLOOKUP(AD7446,[2]Formula!V:X,2,0))*H7446)/SUMIF(AD:AD,AD7446,H:H)))</f>
        <v/>
      </c>
      <c r="L7446" s="38" t="str">
        <f t="shared" si="697"/>
        <v/>
      </c>
      <c r="M7446" s="38" t="str">
        <f t="shared" si="698"/>
        <v/>
      </c>
      <c r="N7446" s="38" t="str">
        <f t="shared" si="700"/>
        <v/>
      </c>
      <c r="O7446" s="38" t="str">
        <f t="shared" si="696"/>
        <v/>
      </c>
      <c r="P7446" s="39" t="str">
        <f t="shared" si="701"/>
        <v/>
      </c>
      <c r="AC7446" s="42" t="str">
        <f>IF(B7446="","",VLOOKUP(B7446,[2]Formula!B:C,2,0))</f>
        <v/>
      </c>
      <c r="AD7446" s="43" t="str">
        <f t="shared" si="699"/>
        <v/>
      </c>
    </row>
    <row r="7447" spans="1:30" x14ac:dyDescent="0.25">
      <c r="A7447" s="64"/>
      <c r="B7447" s="64"/>
      <c r="C7447" s="66"/>
      <c r="D7447" s="67"/>
      <c r="E7447" s="64"/>
      <c r="F7447" s="64"/>
      <c r="G7447" s="37" t="str">
        <f>IF(E7447="","",IF(OR(E7447="Project Management",E7447="Project Support",E7447="Sprint Management",E7447="Sprint Support"),"NA",ROUND((((VLOOKUP(AD7447,[2]Formula!V:X,3,0)))-SUMIF(AD:AD,AD7447,H:H)),2)))</f>
        <v/>
      </c>
      <c r="H7447" s="71"/>
      <c r="I7447" s="72"/>
      <c r="J7447" s="72"/>
      <c r="K7447" s="38" t="str">
        <f>IF(E7447="","",IF(OR(E7447="Project Management",E7447="Project Support",E7447="Sprint Management",E7447="Sprint Support"),"NA",(((SUMIF(AD:AD,AD7447,H:H)/VLOOKUP(AD7447,[2]Formula!V:X,3,0))*VLOOKUP(AD7447,[2]Formula!V:X,2,0))*H7447)/SUMIF(AD:AD,AD7447,H:H)))</f>
        <v/>
      </c>
      <c r="L7447" s="38" t="str">
        <f t="shared" si="697"/>
        <v/>
      </c>
      <c r="M7447" s="38" t="str">
        <f t="shared" si="698"/>
        <v/>
      </c>
      <c r="N7447" s="38" t="str">
        <f t="shared" si="700"/>
        <v/>
      </c>
      <c r="O7447" s="38" t="str">
        <f t="shared" si="696"/>
        <v/>
      </c>
      <c r="P7447" s="39" t="str">
        <f t="shared" si="701"/>
        <v/>
      </c>
      <c r="AC7447" s="42" t="str">
        <f>IF(B7447="","",VLOOKUP(B7447,[2]Formula!B:C,2,0))</f>
        <v/>
      </c>
      <c r="AD7447" s="43" t="str">
        <f t="shared" si="699"/>
        <v/>
      </c>
    </row>
    <row r="7448" spans="1:30" x14ac:dyDescent="0.25">
      <c r="A7448" s="64"/>
      <c r="B7448" s="64"/>
      <c r="C7448" s="66"/>
      <c r="D7448" s="67"/>
      <c r="E7448" s="64"/>
      <c r="F7448" s="64"/>
      <c r="G7448" s="37" t="str">
        <f>IF(E7448="","",IF(OR(E7448="Project Management",E7448="Project Support",E7448="Sprint Management",E7448="Sprint Support"),"NA",ROUND((((VLOOKUP(AD7448,[2]Formula!V:X,3,0)))-SUMIF(AD:AD,AD7448,H:H)),2)))</f>
        <v/>
      </c>
      <c r="H7448" s="71"/>
      <c r="I7448" s="72"/>
      <c r="J7448" s="72"/>
      <c r="K7448" s="38" t="str">
        <f>IF(E7448="","",IF(OR(E7448="Project Management",E7448="Project Support",E7448="Sprint Management",E7448="Sprint Support"),"NA",(((SUMIF(AD:AD,AD7448,H:H)/VLOOKUP(AD7448,[2]Formula!V:X,3,0))*VLOOKUP(AD7448,[2]Formula!V:X,2,0))*H7448)/SUMIF(AD:AD,AD7448,H:H)))</f>
        <v/>
      </c>
      <c r="L7448" s="38" t="str">
        <f t="shared" si="697"/>
        <v/>
      </c>
      <c r="M7448" s="38" t="str">
        <f t="shared" si="698"/>
        <v/>
      </c>
      <c r="N7448" s="38" t="str">
        <f t="shared" si="700"/>
        <v/>
      </c>
      <c r="O7448" s="38" t="str">
        <f t="shared" si="696"/>
        <v/>
      </c>
      <c r="P7448" s="39" t="str">
        <f t="shared" si="701"/>
        <v/>
      </c>
      <c r="AC7448" s="42" t="str">
        <f>IF(B7448="","",VLOOKUP(B7448,[2]Formula!B:C,2,0))</f>
        <v/>
      </c>
      <c r="AD7448" s="43" t="str">
        <f t="shared" si="699"/>
        <v/>
      </c>
    </row>
    <row r="7449" spans="1:30" x14ac:dyDescent="0.25">
      <c r="A7449" s="64"/>
      <c r="B7449" s="64"/>
      <c r="C7449" s="66"/>
      <c r="D7449" s="67"/>
      <c r="E7449" s="64"/>
      <c r="F7449" s="64"/>
      <c r="G7449" s="37" t="str">
        <f>IF(E7449="","",IF(OR(E7449="Project Management",E7449="Project Support",E7449="Sprint Management",E7449="Sprint Support"),"NA",ROUND((((VLOOKUP(AD7449,[2]Formula!V:X,3,0)))-SUMIF(AD:AD,AD7449,H:H)),2)))</f>
        <v/>
      </c>
      <c r="H7449" s="71"/>
      <c r="I7449" s="72"/>
      <c r="J7449" s="72"/>
      <c r="K7449" s="38" t="str">
        <f>IF(E7449="","",IF(OR(E7449="Project Management",E7449="Project Support",E7449="Sprint Management",E7449="Sprint Support"),"NA",(((SUMIF(AD:AD,AD7449,H:H)/VLOOKUP(AD7449,[2]Formula!V:X,3,0))*VLOOKUP(AD7449,[2]Formula!V:X,2,0))*H7449)/SUMIF(AD:AD,AD7449,H:H)))</f>
        <v/>
      </c>
      <c r="L7449" s="38" t="str">
        <f t="shared" si="697"/>
        <v/>
      </c>
      <c r="M7449" s="38" t="str">
        <f t="shared" si="698"/>
        <v/>
      </c>
      <c r="N7449" s="38" t="str">
        <f t="shared" si="700"/>
        <v/>
      </c>
      <c r="O7449" s="38" t="str">
        <f t="shared" si="696"/>
        <v/>
      </c>
      <c r="P7449" s="39" t="str">
        <f t="shared" si="701"/>
        <v/>
      </c>
      <c r="AC7449" s="42" t="str">
        <f>IF(B7449="","",VLOOKUP(B7449,[2]Formula!B:C,2,0))</f>
        <v/>
      </c>
      <c r="AD7449" s="43" t="str">
        <f t="shared" si="699"/>
        <v/>
      </c>
    </row>
    <row r="7450" spans="1:30" x14ac:dyDescent="0.25">
      <c r="A7450" s="64"/>
      <c r="B7450" s="64"/>
      <c r="C7450" s="66"/>
      <c r="D7450" s="67"/>
      <c r="E7450" s="64"/>
      <c r="F7450" s="64"/>
      <c r="G7450" s="37" t="str">
        <f>IF(E7450="","",IF(OR(E7450="Project Management",E7450="Project Support",E7450="Sprint Management",E7450="Sprint Support"),"NA",ROUND((((VLOOKUP(AD7450,[2]Formula!V:X,3,0)))-SUMIF(AD:AD,AD7450,H:H)),2)))</f>
        <v/>
      </c>
      <c r="H7450" s="71"/>
      <c r="I7450" s="72"/>
      <c r="J7450" s="72"/>
      <c r="K7450" s="38" t="str">
        <f>IF(E7450="","",IF(OR(E7450="Project Management",E7450="Project Support",E7450="Sprint Management",E7450="Sprint Support"),"NA",(((SUMIF(AD:AD,AD7450,H:H)/VLOOKUP(AD7450,[2]Formula!V:X,3,0))*VLOOKUP(AD7450,[2]Formula!V:X,2,0))*H7450)/SUMIF(AD:AD,AD7450,H:H)))</f>
        <v/>
      </c>
      <c r="L7450" s="38" t="str">
        <f t="shared" si="697"/>
        <v/>
      </c>
      <c r="M7450" s="38" t="str">
        <f t="shared" si="698"/>
        <v/>
      </c>
      <c r="N7450" s="38" t="str">
        <f t="shared" si="700"/>
        <v/>
      </c>
      <c r="O7450" s="38" t="str">
        <f t="shared" si="696"/>
        <v/>
      </c>
      <c r="P7450" s="39" t="str">
        <f t="shared" si="701"/>
        <v/>
      </c>
      <c r="AC7450" s="42" t="str">
        <f>IF(B7450="","",VLOOKUP(B7450,[2]Formula!B:C,2,0))</f>
        <v/>
      </c>
      <c r="AD7450" s="43" t="str">
        <f t="shared" si="699"/>
        <v/>
      </c>
    </row>
    <row r="7451" spans="1:30" x14ac:dyDescent="0.25">
      <c r="A7451" s="64"/>
      <c r="B7451" s="64"/>
      <c r="C7451" s="66"/>
      <c r="D7451" s="67"/>
      <c r="E7451" s="64"/>
      <c r="F7451" s="64"/>
      <c r="G7451" s="37" t="str">
        <f>IF(E7451="","",IF(OR(E7451="Project Management",E7451="Project Support",E7451="Sprint Management",E7451="Sprint Support"),"NA",ROUND((((VLOOKUP(AD7451,[2]Formula!V:X,3,0)))-SUMIF(AD:AD,AD7451,H:H)),2)))</f>
        <v/>
      </c>
      <c r="H7451" s="71"/>
      <c r="I7451" s="72"/>
      <c r="J7451" s="72"/>
      <c r="K7451" s="38" t="str">
        <f>IF(E7451="","",IF(OR(E7451="Project Management",E7451="Project Support",E7451="Sprint Management",E7451="Sprint Support"),"NA",(((SUMIF(AD:AD,AD7451,H:H)/VLOOKUP(AD7451,[2]Formula!V:X,3,0))*VLOOKUP(AD7451,[2]Formula!V:X,2,0))*H7451)/SUMIF(AD:AD,AD7451,H:H)))</f>
        <v/>
      </c>
      <c r="L7451" s="38" t="str">
        <f t="shared" si="697"/>
        <v/>
      </c>
      <c r="M7451" s="38" t="str">
        <f t="shared" si="698"/>
        <v/>
      </c>
      <c r="N7451" s="38" t="str">
        <f t="shared" si="700"/>
        <v/>
      </c>
      <c r="O7451" s="38" t="str">
        <f t="shared" si="696"/>
        <v/>
      </c>
      <c r="P7451" s="39" t="str">
        <f t="shared" si="701"/>
        <v/>
      </c>
      <c r="AC7451" s="42" t="str">
        <f>IF(B7451="","",VLOOKUP(B7451,[2]Formula!B:C,2,0))</f>
        <v/>
      </c>
      <c r="AD7451" s="43" t="str">
        <f t="shared" si="699"/>
        <v/>
      </c>
    </row>
    <row r="7452" spans="1:30" x14ac:dyDescent="0.25">
      <c r="A7452" s="64"/>
      <c r="B7452" s="64"/>
      <c r="C7452" s="66"/>
      <c r="D7452" s="67"/>
      <c r="E7452" s="64"/>
      <c r="F7452" s="64"/>
      <c r="G7452" s="37" t="str">
        <f>IF(E7452="","",IF(OR(E7452="Project Management",E7452="Project Support",E7452="Sprint Management",E7452="Sprint Support"),"NA",ROUND((((VLOOKUP(AD7452,[2]Formula!V:X,3,0)))-SUMIF(AD:AD,AD7452,H:H)),2)))</f>
        <v/>
      </c>
      <c r="H7452" s="71"/>
      <c r="I7452" s="72"/>
      <c r="J7452" s="72"/>
      <c r="K7452" s="38" t="str">
        <f>IF(E7452="","",IF(OR(E7452="Project Management",E7452="Project Support",E7452="Sprint Management",E7452="Sprint Support"),"NA",(((SUMIF(AD:AD,AD7452,H:H)/VLOOKUP(AD7452,[2]Formula!V:X,3,0))*VLOOKUP(AD7452,[2]Formula!V:X,2,0))*H7452)/SUMIF(AD:AD,AD7452,H:H)))</f>
        <v/>
      </c>
      <c r="L7452" s="38" t="str">
        <f t="shared" si="697"/>
        <v/>
      </c>
      <c r="M7452" s="38" t="str">
        <f t="shared" si="698"/>
        <v/>
      </c>
      <c r="N7452" s="38" t="str">
        <f t="shared" si="700"/>
        <v/>
      </c>
      <c r="O7452" s="38" t="str">
        <f t="shared" si="696"/>
        <v/>
      </c>
      <c r="P7452" s="39" t="str">
        <f t="shared" si="701"/>
        <v/>
      </c>
      <c r="AC7452" s="42" t="str">
        <f>IF(B7452="","",VLOOKUP(B7452,[2]Formula!B:C,2,0))</f>
        <v/>
      </c>
      <c r="AD7452" s="43" t="str">
        <f t="shared" si="699"/>
        <v/>
      </c>
    </row>
    <row r="7453" spans="1:30" x14ac:dyDescent="0.25">
      <c r="A7453" s="64"/>
      <c r="B7453" s="64"/>
      <c r="C7453" s="66"/>
      <c r="D7453" s="67"/>
      <c r="E7453" s="64"/>
      <c r="F7453" s="64"/>
      <c r="G7453" s="37" t="str">
        <f>IF(E7453="","",IF(OR(E7453="Project Management",E7453="Project Support",E7453="Sprint Management",E7453="Sprint Support"),"NA",ROUND((((VLOOKUP(AD7453,[2]Formula!V:X,3,0)))-SUMIF(AD:AD,AD7453,H:H)),2)))</f>
        <v/>
      </c>
      <c r="H7453" s="71"/>
      <c r="I7453" s="72"/>
      <c r="J7453" s="72"/>
      <c r="K7453" s="38" t="str">
        <f>IF(E7453="","",IF(OR(E7453="Project Management",E7453="Project Support",E7453="Sprint Management",E7453="Sprint Support"),"NA",(((SUMIF(AD:AD,AD7453,H:H)/VLOOKUP(AD7453,[2]Formula!V:X,3,0))*VLOOKUP(AD7453,[2]Formula!V:X,2,0))*H7453)/SUMIF(AD:AD,AD7453,H:H)))</f>
        <v/>
      </c>
      <c r="L7453" s="38" t="str">
        <f t="shared" si="697"/>
        <v/>
      </c>
      <c r="M7453" s="38" t="str">
        <f t="shared" si="698"/>
        <v/>
      </c>
      <c r="N7453" s="38" t="str">
        <f t="shared" si="700"/>
        <v/>
      </c>
      <c r="O7453" s="38" t="str">
        <f t="shared" si="696"/>
        <v/>
      </c>
      <c r="P7453" s="39" t="str">
        <f t="shared" si="701"/>
        <v/>
      </c>
      <c r="AC7453" s="42" t="str">
        <f>IF(B7453="","",VLOOKUP(B7453,[2]Formula!B:C,2,0))</f>
        <v/>
      </c>
      <c r="AD7453" s="43" t="str">
        <f t="shared" si="699"/>
        <v/>
      </c>
    </row>
    <row r="7454" spans="1:30" x14ac:dyDescent="0.25">
      <c r="A7454" s="64"/>
      <c r="B7454" s="64"/>
      <c r="C7454" s="66"/>
      <c r="D7454" s="67"/>
      <c r="E7454" s="64"/>
      <c r="F7454" s="64"/>
      <c r="G7454" s="37" t="str">
        <f>IF(E7454="","",IF(OR(E7454="Project Management",E7454="Project Support",E7454="Sprint Management",E7454="Sprint Support"),"NA",ROUND((((VLOOKUP(AD7454,[2]Formula!V:X,3,0)))-SUMIF(AD:AD,AD7454,H:H)),2)))</f>
        <v/>
      </c>
      <c r="H7454" s="71"/>
      <c r="I7454" s="72"/>
      <c r="J7454" s="72"/>
      <c r="K7454" s="38" t="str">
        <f>IF(E7454="","",IF(OR(E7454="Project Management",E7454="Project Support",E7454="Sprint Management",E7454="Sprint Support"),"NA",(((SUMIF(AD:AD,AD7454,H:H)/VLOOKUP(AD7454,[2]Formula!V:X,3,0))*VLOOKUP(AD7454,[2]Formula!V:X,2,0))*H7454)/SUMIF(AD:AD,AD7454,H:H)))</f>
        <v/>
      </c>
      <c r="L7454" s="38" t="str">
        <f t="shared" si="697"/>
        <v/>
      </c>
      <c r="M7454" s="38" t="str">
        <f t="shared" si="698"/>
        <v/>
      </c>
      <c r="N7454" s="38" t="str">
        <f t="shared" si="700"/>
        <v/>
      </c>
      <c r="O7454" s="38" t="str">
        <f t="shared" si="696"/>
        <v/>
      </c>
      <c r="P7454" s="39" t="str">
        <f t="shared" si="701"/>
        <v/>
      </c>
      <c r="AC7454" s="42" t="str">
        <f>IF(B7454="","",VLOOKUP(B7454,[2]Formula!B:C,2,0))</f>
        <v/>
      </c>
      <c r="AD7454" s="43" t="str">
        <f t="shared" si="699"/>
        <v/>
      </c>
    </row>
    <row r="7455" spans="1:30" x14ac:dyDescent="0.25">
      <c r="A7455" s="64"/>
      <c r="B7455" s="64"/>
      <c r="C7455" s="66"/>
      <c r="D7455" s="67"/>
      <c r="E7455" s="64"/>
      <c r="F7455" s="64"/>
      <c r="G7455" s="37" t="str">
        <f>IF(E7455="","",IF(OR(E7455="Project Management",E7455="Project Support",E7455="Sprint Management",E7455="Sprint Support"),"NA",ROUND((((VLOOKUP(AD7455,[2]Formula!V:X,3,0)))-SUMIF(AD:AD,AD7455,H:H)),2)))</f>
        <v/>
      </c>
      <c r="H7455" s="71"/>
      <c r="I7455" s="72"/>
      <c r="J7455" s="72"/>
      <c r="K7455" s="38" t="str">
        <f>IF(E7455="","",IF(OR(E7455="Project Management",E7455="Project Support",E7455="Sprint Management",E7455="Sprint Support"),"NA",(((SUMIF(AD:AD,AD7455,H:H)/VLOOKUP(AD7455,[2]Formula!V:X,3,0))*VLOOKUP(AD7455,[2]Formula!V:X,2,0))*H7455)/SUMIF(AD:AD,AD7455,H:H)))</f>
        <v/>
      </c>
      <c r="L7455" s="38" t="str">
        <f t="shared" si="697"/>
        <v/>
      </c>
      <c r="M7455" s="38" t="str">
        <f t="shared" si="698"/>
        <v/>
      </c>
      <c r="N7455" s="38" t="str">
        <f t="shared" si="700"/>
        <v/>
      </c>
      <c r="O7455" s="38" t="str">
        <f t="shared" si="696"/>
        <v/>
      </c>
      <c r="P7455" s="39" t="str">
        <f t="shared" si="701"/>
        <v/>
      </c>
      <c r="AC7455" s="42" t="str">
        <f>IF(B7455="","",VLOOKUP(B7455,[2]Formula!B:C,2,0))</f>
        <v/>
      </c>
      <c r="AD7455" s="43" t="str">
        <f t="shared" si="699"/>
        <v/>
      </c>
    </row>
    <row r="7456" spans="1:30" x14ac:dyDescent="0.25">
      <c r="A7456" s="64"/>
      <c r="B7456" s="64"/>
      <c r="C7456" s="66"/>
      <c r="D7456" s="67"/>
      <c r="E7456" s="64"/>
      <c r="F7456" s="64"/>
      <c r="G7456" s="37" t="str">
        <f>IF(E7456="","",IF(OR(E7456="Project Management",E7456="Project Support",E7456="Sprint Management",E7456="Sprint Support"),"NA",ROUND((((VLOOKUP(AD7456,[2]Formula!V:X,3,0)))-SUMIF(AD:AD,AD7456,H:H)),2)))</f>
        <v/>
      </c>
      <c r="H7456" s="71"/>
      <c r="I7456" s="72"/>
      <c r="J7456" s="72"/>
      <c r="K7456" s="38" t="str">
        <f>IF(E7456="","",IF(OR(E7456="Project Management",E7456="Project Support",E7456="Sprint Management",E7456="Sprint Support"),"NA",(((SUMIF(AD:AD,AD7456,H:H)/VLOOKUP(AD7456,[2]Formula!V:X,3,0))*VLOOKUP(AD7456,[2]Formula!V:X,2,0))*H7456)/SUMIF(AD:AD,AD7456,H:H)))</f>
        <v/>
      </c>
      <c r="L7456" s="38" t="str">
        <f t="shared" si="697"/>
        <v/>
      </c>
      <c r="M7456" s="38" t="str">
        <f t="shared" si="698"/>
        <v/>
      </c>
      <c r="N7456" s="38" t="str">
        <f t="shared" si="700"/>
        <v/>
      </c>
      <c r="O7456" s="38" t="str">
        <f t="shared" si="696"/>
        <v/>
      </c>
      <c r="P7456" s="39" t="str">
        <f t="shared" si="701"/>
        <v/>
      </c>
      <c r="AC7456" s="42" t="str">
        <f>IF(B7456="","",VLOOKUP(B7456,[2]Formula!B:C,2,0))</f>
        <v/>
      </c>
      <c r="AD7456" s="43" t="str">
        <f t="shared" si="699"/>
        <v/>
      </c>
    </row>
    <row r="7457" spans="1:30" x14ac:dyDescent="0.25">
      <c r="A7457" s="64"/>
      <c r="B7457" s="64"/>
      <c r="C7457" s="66"/>
      <c r="D7457" s="67"/>
      <c r="E7457" s="64"/>
      <c r="F7457" s="64"/>
      <c r="G7457" s="37" t="str">
        <f>IF(E7457="","",IF(OR(E7457="Project Management",E7457="Project Support",E7457="Sprint Management",E7457="Sprint Support"),"NA",ROUND((((VLOOKUP(AD7457,[2]Formula!V:X,3,0)))-SUMIF(AD:AD,AD7457,H:H)),2)))</f>
        <v/>
      </c>
      <c r="H7457" s="71"/>
      <c r="I7457" s="72"/>
      <c r="J7457" s="72"/>
      <c r="K7457" s="38" t="str">
        <f>IF(E7457="","",IF(OR(E7457="Project Management",E7457="Project Support",E7457="Sprint Management",E7457="Sprint Support"),"NA",(((SUMIF(AD:AD,AD7457,H:H)/VLOOKUP(AD7457,[2]Formula!V:X,3,0))*VLOOKUP(AD7457,[2]Formula!V:X,2,0))*H7457)/SUMIF(AD:AD,AD7457,H:H)))</f>
        <v/>
      </c>
      <c r="L7457" s="38" t="str">
        <f t="shared" si="697"/>
        <v/>
      </c>
      <c r="M7457" s="38" t="str">
        <f t="shared" si="698"/>
        <v/>
      </c>
      <c r="N7457" s="38" t="str">
        <f t="shared" si="700"/>
        <v/>
      </c>
      <c r="O7457" s="38" t="str">
        <f t="shared" si="696"/>
        <v/>
      </c>
      <c r="P7457" s="39" t="str">
        <f t="shared" si="701"/>
        <v/>
      </c>
      <c r="AC7457" s="42" t="str">
        <f>IF(B7457="","",VLOOKUP(B7457,[2]Formula!B:C,2,0))</f>
        <v/>
      </c>
      <c r="AD7457" s="43" t="str">
        <f t="shared" si="699"/>
        <v/>
      </c>
    </row>
    <row r="7458" spans="1:30" x14ac:dyDescent="0.25">
      <c r="A7458" s="64"/>
      <c r="B7458" s="64"/>
      <c r="C7458" s="66"/>
      <c r="D7458" s="67"/>
      <c r="E7458" s="64"/>
      <c r="F7458" s="64"/>
      <c r="G7458" s="37" t="str">
        <f>IF(E7458="","",IF(OR(E7458="Project Management",E7458="Project Support",E7458="Sprint Management",E7458="Sprint Support"),"NA",ROUND((((VLOOKUP(AD7458,[2]Formula!V:X,3,0)))-SUMIF(AD:AD,AD7458,H:H)),2)))</f>
        <v/>
      </c>
      <c r="H7458" s="71"/>
      <c r="I7458" s="72"/>
      <c r="J7458" s="72"/>
      <c r="K7458" s="38" t="str">
        <f>IF(E7458="","",IF(OR(E7458="Project Management",E7458="Project Support",E7458="Sprint Management",E7458="Sprint Support"),"NA",(((SUMIF(AD:AD,AD7458,H:H)/VLOOKUP(AD7458,[2]Formula!V:X,3,0))*VLOOKUP(AD7458,[2]Formula!V:X,2,0))*H7458)/SUMIF(AD:AD,AD7458,H:H)))</f>
        <v/>
      </c>
      <c r="L7458" s="38" t="str">
        <f t="shared" si="697"/>
        <v/>
      </c>
      <c r="M7458" s="38" t="str">
        <f t="shared" si="698"/>
        <v/>
      </c>
      <c r="N7458" s="38" t="str">
        <f t="shared" si="700"/>
        <v/>
      </c>
      <c r="O7458" s="38" t="str">
        <f t="shared" si="696"/>
        <v/>
      </c>
      <c r="P7458" s="39" t="str">
        <f t="shared" si="701"/>
        <v/>
      </c>
      <c r="AC7458" s="42" t="str">
        <f>IF(B7458="","",VLOOKUP(B7458,[2]Formula!B:C,2,0))</f>
        <v/>
      </c>
      <c r="AD7458" s="43" t="str">
        <f t="shared" si="699"/>
        <v/>
      </c>
    </row>
    <row r="7459" spans="1:30" x14ac:dyDescent="0.25">
      <c r="A7459" s="64"/>
      <c r="B7459" s="64"/>
      <c r="C7459" s="66"/>
      <c r="D7459" s="67"/>
      <c r="E7459" s="64"/>
      <c r="F7459" s="64"/>
      <c r="G7459" s="37" t="str">
        <f>IF(E7459="","",IF(OR(E7459="Project Management",E7459="Project Support",E7459="Sprint Management",E7459="Sprint Support"),"NA",ROUND((((VLOOKUP(AD7459,[2]Formula!V:X,3,0)))-SUMIF(AD:AD,AD7459,H:H)),2)))</f>
        <v/>
      </c>
      <c r="H7459" s="71"/>
      <c r="I7459" s="72"/>
      <c r="J7459" s="72"/>
      <c r="K7459" s="38" t="str">
        <f>IF(E7459="","",IF(OR(E7459="Project Management",E7459="Project Support",E7459="Sprint Management",E7459="Sprint Support"),"NA",(((SUMIF(AD:AD,AD7459,H:H)/VLOOKUP(AD7459,[2]Formula!V:X,3,0))*VLOOKUP(AD7459,[2]Formula!V:X,2,0))*H7459)/SUMIF(AD:AD,AD7459,H:H)))</f>
        <v/>
      </c>
      <c r="L7459" s="38" t="str">
        <f t="shared" si="697"/>
        <v/>
      </c>
      <c r="M7459" s="38" t="str">
        <f t="shared" si="698"/>
        <v/>
      </c>
      <c r="N7459" s="38" t="str">
        <f t="shared" si="700"/>
        <v/>
      </c>
      <c r="O7459" s="38" t="str">
        <f t="shared" si="696"/>
        <v/>
      </c>
      <c r="P7459" s="39" t="str">
        <f t="shared" si="701"/>
        <v/>
      </c>
      <c r="AC7459" s="42" t="str">
        <f>IF(B7459="","",VLOOKUP(B7459,[2]Formula!B:C,2,0))</f>
        <v/>
      </c>
      <c r="AD7459" s="43" t="str">
        <f t="shared" si="699"/>
        <v/>
      </c>
    </row>
    <row r="7460" spans="1:30" x14ac:dyDescent="0.25">
      <c r="A7460" s="64"/>
      <c r="B7460" s="64"/>
      <c r="C7460" s="66"/>
      <c r="D7460" s="67"/>
      <c r="E7460" s="64"/>
      <c r="F7460" s="64"/>
      <c r="G7460" s="37" t="str">
        <f>IF(E7460="","",IF(OR(E7460="Project Management",E7460="Project Support",E7460="Sprint Management",E7460="Sprint Support"),"NA",ROUND((((VLOOKUP(AD7460,[2]Formula!V:X,3,0)))-SUMIF(AD:AD,AD7460,H:H)),2)))</f>
        <v/>
      </c>
      <c r="H7460" s="71"/>
      <c r="I7460" s="72"/>
      <c r="J7460" s="72"/>
      <c r="K7460" s="38" t="str">
        <f>IF(E7460="","",IF(OR(E7460="Project Management",E7460="Project Support",E7460="Sprint Management",E7460="Sprint Support"),"NA",(((SUMIF(AD:AD,AD7460,H:H)/VLOOKUP(AD7460,[2]Formula!V:X,3,0))*VLOOKUP(AD7460,[2]Formula!V:X,2,0))*H7460)/SUMIF(AD:AD,AD7460,H:H)))</f>
        <v/>
      </c>
      <c r="L7460" s="38" t="str">
        <f t="shared" si="697"/>
        <v/>
      </c>
      <c r="M7460" s="38" t="str">
        <f t="shared" si="698"/>
        <v/>
      </c>
      <c r="N7460" s="38" t="str">
        <f t="shared" si="700"/>
        <v/>
      </c>
      <c r="O7460" s="38" t="str">
        <f t="shared" si="696"/>
        <v/>
      </c>
      <c r="P7460" s="39" t="str">
        <f t="shared" si="701"/>
        <v/>
      </c>
      <c r="AC7460" s="42" t="str">
        <f>IF(B7460="","",VLOOKUP(B7460,[2]Formula!B:C,2,0))</f>
        <v/>
      </c>
      <c r="AD7460" s="43" t="str">
        <f t="shared" si="699"/>
        <v/>
      </c>
    </row>
    <row r="7461" spans="1:30" x14ac:dyDescent="0.25">
      <c r="A7461" s="64"/>
      <c r="B7461" s="64"/>
      <c r="C7461" s="66"/>
      <c r="D7461" s="67"/>
      <c r="E7461" s="64"/>
      <c r="F7461" s="64"/>
      <c r="G7461" s="37" t="str">
        <f>IF(E7461="","",IF(OR(E7461="Project Management",E7461="Project Support",E7461="Sprint Management",E7461="Sprint Support"),"NA",ROUND((((VLOOKUP(AD7461,[2]Formula!V:X,3,0)))-SUMIF(AD:AD,AD7461,H:H)),2)))</f>
        <v/>
      </c>
      <c r="H7461" s="71"/>
      <c r="I7461" s="72"/>
      <c r="J7461" s="72"/>
      <c r="K7461" s="38" t="str">
        <f>IF(E7461="","",IF(OR(E7461="Project Management",E7461="Project Support",E7461="Sprint Management",E7461="Sprint Support"),"NA",(((SUMIF(AD:AD,AD7461,H:H)/VLOOKUP(AD7461,[2]Formula!V:X,3,0))*VLOOKUP(AD7461,[2]Formula!V:X,2,0))*H7461)/SUMIF(AD:AD,AD7461,H:H)))</f>
        <v/>
      </c>
      <c r="L7461" s="38" t="str">
        <f t="shared" si="697"/>
        <v/>
      </c>
      <c r="M7461" s="38" t="str">
        <f t="shared" si="698"/>
        <v/>
      </c>
      <c r="N7461" s="38" t="str">
        <f t="shared" si="700"/>
        <v/>
      </c>
      <c r="O7461" s="38" t="str">
        <f t="shared" si="696"/>
        <v/>
      </c>
      <c r="P7461" s="39" t="str">
        <f t="shared" si="701"/>
        <v/>
      </c>
      <c r="AC7461" s="42" t="str">
        <f>IF(B7461="","",VLOOKUP(B7461,[2]Formula!B:C,2,0))</f>
        <v/>
      </c>
      <c r="AD7461" s="43" t="str">
        <f t="shared" si="699"/>
        <v/>
      </c>
    </row>
    <row r="7462" spans="1:30" x14ac:dyDescent="0.25">
      <c r="A7462" s="64"/>
      <c r="B7462" s="64"/>
      <c r="C7462" s="66"/>
      <c r="D7462" s="67"/>
      <c r="E7462" s="64"/>
      <c r="F7462" s="64"/>
      <c r="G7462" s="37" t="str">
        <f>IF(E7462="","",IF(OR(E7462="Project Management",E7462="Project Support",E7462="Sprint Management",E7462="Sprint Support"),"NA",ROUND((((VLOOKUP(AD7462,[2]Formula!V:X,3,0)))-SUMIF(AD:AD,AD7462,H:H)),2)))</f>
        <v/>
      </c>
      <c r="H7462" s="71"/>
      <c r="I7462" s="72"/>
      <c r="J7462" s="72"/>
      <c r="K7462" s="38" t="str">
        <f>IF(E7462="","",IF(OR(E7462="Project Management",E7462="Project Support",E7462="Sprint Management",E7462="Sprint Support"),"NA",(((SUMIF(AD:AD,AD7462,H:H)/VLOOKUP(AD7462,[2]Formula!V:X,3,0))*VLOOKUP(AD7462,[2]Formula!V:X,2,0))*H7462)/SUMIF(AD:AD,AD7462,H:H)))</f>
        <v/>
      </c>
      <c r="L7462" s="38" t="str">
        <f t="shared" si="697"/>
        <v/>
      </c>
      <c r="M7462" s="38" t="str">
        <f t="shared" si="698"/>
        <v/>
      </c>
      <c r="N7462" s="38" t="str">
        <f t="shared" si="700"/>
        <v/>
      </c>
      <c r="O7462" s="38" t="str">
        <f t="shared" si="696"/>
        <v/>
      </c>
      <c r="P7462" s="39" t="str">
        <f t="shared" si="701"/>
        <v/>
      </c>
      <c r="AC7462" s="42" t="str">
        <f>IF(B7462="","",VLOOKUP(B7462,[2]Formula!B:C,2,0))</f>
        <v/>
      </c>
      <c r="AD7462" s="43" t="str">
        <f t="shared" si="699"/>
        <v/>
      </c>
    </row>
    <row r="7463" spans="1:30" x14ac:dyDescent="0.25">
      <c r="A7463" s="64"/>
      <c r="B7463" s="64"/>
      <c r="C7463" s="66"/>
      <c r="D7463" s="67"/>
      <c r="E7463" s="64"/>
      <c r="F7463" s="64"/>
      <c r="G7463" s="37" t="str">
        <f>IF(E7463="","",IF(OR(E7463="Project Management",E7463="Project Support",E7463="Sprint Management",E7463="Sprint Support"),"NA",ROUND((((VLOOKUP(AD7463,[2]Formula!V:X,3,0)))-SUMIF(AD:AD,AD7463,H:H)),2)))</f>
        <v/>
      </c>
      <c r="H7463" s="71"/>
      <c r="I7463" s="72"/>
      <c r="J7463" s="72"/>
      <c r="K7463" s="38" t="str">
        <f>IF(E7463="","",IF(OR(E7463="Project Management",E7463="Project Support",E7463="Sprint Management",E7463="Sprint Support"),"NA",(((SUMIF(AD:AD,AD7463,H:H)/VLOOKUP(AD7463,[2]Formula!V:X,3,0))*VLOOKUP(AD7463,[2]Formula!V:X,2,0))*H7463)/SUMIF(AD:AD,AD7463,H:H)))</f>
        <v/>
      </c>
      <c r="L7463" s="38" t="str">
        <f t="shared" si="697"/>
        <v/>
      </c>
      <c r="M7463" s="38" t="str">
        <f t="shared" si="698"/>
        <v/>
      </c>
      <c r="N7463" s="38" t="str">
        <f t="shared" si="700"/>
        <v/>
      </c>
      <c r="O7463" s="38" t="str">
        <f t="shared" si="696"/>
        <v/>
      </c>
      <c r="P7463" s="39" t="str">
        <f t="shared" si="701"/>
        <v/>
      </c>
      <c r="AC7463" s="42" t="str">
        <f>IF(B7463="","",VLOOKUP(B7463,[2]Formula!B:C,2,0))</f>
        <v/>
      </c>
      <c r="AD7463" s="43" t="str">
        <f t="shared" si="699"/>
        <v/>
      </c>
    </row>
    <row r="7464" spans="1:30" x14ac:dyDescent="0.25">
      <c r="A7464" s="64"/>
      <c r="B7464" s="64"/>
      <c r="C7464" s="66"/>
      <c r="D7464" s="67"/>
      <c r="E7464" s="64"/>
      <c r="F7464" s="64"/>
      <c r="G7464" s="37" t="str">
        <f>IF(E7464="","",IF(OR(E7464="Project Management",E7464="Project Support",E7464="Sprint Management",E7464="Sprint Support"),"NA",ROUND((((VLOOKUP(AD7464,[2]Formula!V:X,3,0)))-SUMIF(AD:AD,AD7464,H:H)),2)))</f>
        <v/>
      </c>
      <c r="H7464" s="71"/>
      <c r="I7464" s="72"/>
      <c r="J7464" s="72"/>
      <c r="K7464" s="38" t="str">
        <f>IF(E7464="","",IF(OR(E7464="Project Management",E7464="Project Support",E7464="Sprint Management",E7464="Sprint Support"),"NA",(((SUMIF(AD:AD,AD7464,H:H)/VLOOKUP(AD7464,[2]Formula!V:X,3,0))*VLOOKUP(AD7464,[2]Formula!V:X,2,0))*H7464)/SUMIF(AD:AD,AD7464,H:H)))</f>
        <v/>
      </c>
      <c r="L7464" s="38" t="str">
        <f t="shared" si="697"/>
        <v/>
      </c>
      <c r="M7464" s="38" t="str">
        <f t="shared" si="698"/>
        <v/>
      </c>
      <c r="N7464" s="38" t="str">
        <f t="shared" si="700"/>
        <v/>
      </c>
      <c r="O7464" s="38" t="str">
        <f t="shared" si="696"/>
        <v/>
      </c>
      <c r="P7464" s="39" t="str">
        <f t="shared" si="701"/>
        <v/>
      </c>
      <c r="AC7464" s="42" t="str">
        <f>IF(B7464="","",VLOOKUP(B7464,[2]Formula!B:C,2,0))</f>
        <v/>
      </c>
      <c r="AD7464" s="43" t="str">
        <f t="shared" si="699"/>
        <v/>
      </c>
    </row>
    <row r="7465" spans="1:30" x14ac:dyDescent="0.25">
      <c r="A7465" s="64"/>
      <c r="B7465" s="64"/>
      <c r="C7465" s="66"/>
      <c r="D7465" s="67"/>
      <c r="E7465" s="64"/>
      <c r="F7465" s="64"/>
      <c r="G7465" s="37" t="str">
        <f>IF(E7465="","",IF(OR(E7465="Project Management",E7465="Project Support",E7465="Sprint Management",E7465="Sprint Support"),"NA",ROUND((((VLOOKUP(AD7465,[2]Formula!V:X,3,0)))-SUMIF(AD:AD,AD7465,H:H)),2)))</f>
        <v/>
      </c>
      <c r="H7465" s="71"/>
      <c r="I7465" s="72"/>
      <c r="J7465" s="72"/>
      <c r="K7465" s="38" t="str">
        <f>IF(E7465="","",IF(OR(E7465="Project Management",E7465="Project Support",E7465="Sprint Management",E7465="Sprint Support"),"NA",(((SUMIF(AD:AD,AD7465,H:H)/VLOOKUP(AD7465,[2]Formula!V:X,3,0))*VLOOKUP(AD7465,[2]Formula!V:X,2,0))*H7465)/SUMIF(AD:AD,AD7465,H:H)))</f>
        <v/>
      </c>
      <c r="L7465" s="38" t="str">
        <f t="shared" si="697"/>
        <v/>
      </c>
      <c r="M7465" s="38" t="str">
        <f t="shared" si="698"/>
        <v/>
      </c>
      <c r="N7465" s="38" t="str">
        <f t="shared" si="700"/>
        <v/>
      </c>
      <c r="O7465" s="38" t="str">
        <f t="shared" si="696"/>
        <v/>
      </c>
      <c r="P7465" s="39" t="str">
        <f t="shared" si="701"/>
        <v/>
      </c>
      <c r="AC7465" s="42" t="str">
        <f>IF(B7465="","",VLOOKUP(B7465,[2]Formula!B:C,2,0))</f>
        <v/>
      </c>
      <c r="AD7465" s="43" t="str">
        <f t="shared" si="699"/>
        <v/>
      </c>
    </row>
    <row r="7466" spans="1:30" x14ac:dyDescent="0.25">
      <c r="A7466" s="64"/>
      <c r="B7466" s="64"/>
      <c r="C7466" s="66"/>
      <c r="D7466" s="67"/>
      <c r="E7466" s="64"/>
      <c r="F7466" s="64"/>
      <c r="G7466" s="37" t="str">
        <f>IF(E7466="","",IF(OR(E7466="Project Management",E7466="Project Support",E7466="Sprint Management",E7466="Sprint Support"),"NA",ROUND((((VLOOKUP(AD7466,[2]Formula!V:X,3,0)))-SUMIF(AD:AD,AD7466,H:H)),2)))</f>
        <v/>
      </c>
      <c r="H7466" s="71"/>
      <c r="I7466" s="72"/>
      <c r="J7466" s="72"/>
      <c r="K7466" s="38" t="str">
        <f>IF(E7466="","",IF(OR(E7466="Project Management",E7466="Project Support",E7466="Sprint Management",E7466="Sprint Support"),"NA",(((SUMIF(AD:AD,AD7466,H:H)/VLOOKUP(AD7466,[2]Formula!V:X,3,0))*VLOOKUP(AD7466,[2]Formula!V:X,2,0))*H7466)/SUMIF(AD:AD,AD7466,H:H)))</f>
        <v/>
      </c>
      <c r="L7466" s="38" t="str">
        <f t="shared" si="697"/>
        <v/>
      </c>
      <c r="M7466" s="38" t="str">
        <f t="shared" si="698"/>
        <v/>
      </c>
      <c r="N7466" s="38" t="str">
        <f t="shared" si="700"/>
        <v/>
      </c>
      <c r="O7466" s="38" t="str">
        <f t="shared" si="696"/>
        <v/>
      </c>
      <c r="P7466" s="39" t="str">
        <f t="shared" si="701"/>
        <v/>
      </c>
      <c r="AC7466" s="42" t="str">
        <f>IF(B7466="","",VLOOKUP(B7466,[2]Formula!B:C,2,0))</f>
        <v/>
      </c>
      <c r="AD7466" s="43" t="str">
        <f t="shared" si="699"/>
        <v/>
      </c>
    </row>
    <row r="7467" spans="1:30" x14ac:dyDescent="0.25">
      <c r="A7467" s="64"/>
      <c r="B7467" s="64"/>
      <c r="C7467" s="66"/>
      <c r="D7467" s="67"/>
      <c r="E7467" s="64"/>
      <c r="F7467" s="64"/>
      <c r="G7467" s="37" t="str">
        <f>IF(E7467="","",IF(OR(E7467="Project Management",E7467="Project Support",E7467="Sprint Management",E7467="Sprint Support"),"NA",ROUND((((VLOOKUP(AD7467,[2]Formula!V:X,3,0)))-SUMIF(AD:AD,AD7467,H:H)),2)))</f>
        <v/>
      </c>
      <c r="H7467" s="71"/>
      <c r="I7467" s="72"/>
      <c r="J7467" s="72"/>
      <c r="K7467" s="38" t="str">
        <f>IF(E7467="","",IF(OR(E7467="Project Management",E7467="Project Support",E7467="Sprint Management",E7467="Sprint Support"),"NA",(((SUMIF(AD:AD,AD7467,H:H)/VLOOKUP(AD7467,[2]Formula!V:X,3,0))*VLOOKUP(AD7467,[2]Formula!V:X,2,0))*H7467)/SUMIF(AD:AD,AD7467,H:H)))</f>
        <v/>
      </c>
      <c r="L7467" s="38" t="str">
        <f t="shared" si="697"/>
        <v/>
      </c>
      <c r="M7467" s="38" t="str">
        <f t="shared" si="698"/>
        <v/>
      </c>
      <c r="N7467" s="38" t="str">
        <f t="shared" si="700"/>
        <v/>
      </c>
      <c r="O7467" s="38" t="str">
        <f t="shared" si="696"/>
        <v/>
      </c>
      <c r="P7467" s="39" t="str">
        <f t="shared" si="701"/>
        <v/>
      </c>
      <c r="AC7467" s="42" t="str">
        <f>IF(B7467="","",VLOOKUP(B7467,[2]Formula!B:C,2,0))</f>
        <v/>
      </c>
      <c r="AD7467" s="43" t="str">
        <f t="shared" si="699"/>
        <v/>
      </c>
    </row>
    <row r="7468" spans="1:30" x14ac:dyDescent="0.25">
      <c r="A7468" s="64"/>
      <c r="B7468" s="64"/>
      <c r="C7468" s="66"/>
      <c r="D7468" s="67"/>
      <c r="E7468" s="64"/>
      <c r="F7468" s="64"/>
      <c r="G7468" s="37" t="str">
        <f>IF(E7468="","",IF(OR(E7468="Project Management",E7468="Project Support",E7468="Sprint Management",E7468="Sprint Support"),"NA",ROUND((((VLOOKUP(AD7468,[2]Formula!V:X,3,0)))-SUMIF(AD:AD,AD7468,H:H)),2)))</f>
        <v/>
      </c>
      <c r="H7468" s="71"/>
      <c r="I7468" s="72"/>
      <c r="J7468" s="72"/>
      <c r="K7468" s="38" t="str">
        <f>IF(E7468="","",IF(OR(E7468="Project Management",E7468="Project Support",E7468="Sprint Management",E7468="Sprint Support"),"NA",(((SUMIF(AD:AD,AD7468,H:H)/VLOOKUP(AD7468,[2]Formula!V:X,3,0))*VLOOKUP(AD7468,[2]Formula!V:X,2,0))*H7468)/SUMIF(AD:AD,AD7468,H:H)))</f>
        <v/>
      </c>
      <c r="L7468" s="38" t="str">
        <f t="shared" si="697"/>
        <v/>
      </c>
      <c r="M7468" s="38" t="str">
        <f t="shared" si="698"/>
        <v/>
      </c>
      <c r="N7468" s="38" t="str">
        <f t="shared" si="700"/>
        <v/>
      </c>
      <c r="O7468" s="38" t="str">
        <f t="shared" si="696"/>
        <v/>
      </c>
      <c r="P7468" s="39" t="str">
        <f t="shared" si="701"/>
        <v/>
      </c>
      <c r="AC7468" s="42" t="str">
        <f>IF(B7468="","",VLOOKUP(B7468,[2]Formula!B:C,2,0))</f>
        <v/>
      </c>
      <c r="AD7468" s="43" t="str">
        <f t="shared" si="699"/>
        <v/>
      </c>
    </row>
    <row r="7469" spans="1:30" x14ac:dyDescent="0.25">
      <c r="A7469" s="64"/>
      <c r="B7469" s="64"/>
      <c r="C7469" s="66"/>
      <c r="D7469" s="67"/>
      <c r="E7469" s="64"/>
      <c r="F7469" s="64"/>
      <c r="G7469" s="37" t="str">
        <f>IF(E7469="","",IF(OR(E7469="Project Management",E7469="Project Support",E7469="Sprint Management",E7469="Sprint Support"),"NA",ROUND((((VLOOKUP(AD7469,[2]Formula!V:X,3,0)))-SUMIF(AD:AD,AD7469,H:H)),2)))</f>
        <v/>
      </c>
      <c r="H7469" s="71"/>
      <c r="I7469" s="72"/>
      <c r="J7469" s="72"/>
      <c r="K7469" s="38" t="str">
        <f>IF(E7469="","",IF(OR(E7469="Project Management",E7469="Project Support",E7469="Sprint Management",E7469="Sprint Support"),"NA",(((SUMIF(AD:AD,AD7469,H:H)/VLOOKUP(AD7469,[2]Formula!V:X,3,0))*VLOOKUP(AD7469,[2]Formula!V:X,2,0))*H7469)/SUMIF(AD:AD,AD7469,H:H)))</f>
        <v/>
      </c>
      <c r="L7469" s="38" t="str">
        <f t="shared" si="697"/>
        <v/>
      </c>
      <c r="M7469" s="38" t="str">
        <f t="shared" si="698"/>
        <v/>
      </c>
      <c r="N7469" s="38" t="str">
        <f t="shared" si="700"/>
        <v/>
      </c>
      <c r="O7469" s="38" t="str">
        <f t="shared" si="696"/>
        <v/>
      </c>
      <c r="P7469" s="39" t="str">
        <f t="shared" si="701"/>
        <v/>
      </c>
      <c r="AC7469" s="42" t="str">
        <f>IF(B7469="","",VLOOKUP(B7469,[2]Formula!B:C,2,0))</f>
        <v/>
      </c>
      <c r="AD7469" s="43" t="str">
        <f t="shared" si="699"/>
        <v/>
      </c>
    </row>
    <row r="7470" spans="1:30" x14ac:dyDescent="0.25">
      <c r="A7470" s="64"/>
      <c r="B7470" s="64"/>
      <c r="C7470" s="66"/>
      <c r="D7470" s="67"/>
      <c r="E7470" s="64"/>
      <c r="F7470" s="64"/>
      <c r="G7470" s="37" t="str">
        <f>IF(E7470="","",IF(OR(E7470="Project Management",E7470="Project Support",E7470="Sprint Management",E7470="Sprint Support"),"NA",ROUND((((VLOOKUP(AD7470,[2]Formula!V:X,3,0)))-SUMIF(AD:AD,AD7470,H:H)),2)))</f>
        <v/>
      </c>
      <c r="H7470" s="71"/>
      <c r="I7470" s="72"/>
      <c r="J7470" s="72"/>
      <c r="K7470" s="38" t="str">
        <f>IF(E7470="","",IF(OR(E7470="Project Management",E7470="Project Support",E7470="Sprint Management",E7470="Sprint Support"),"NA",(((SUMIF(AD:AD,AD7470,H:H)/VLOOKUP(AD7470,[2]Formula!V:X,3,0))*VLOOKUP(AD7470,[2]Formula!V:X,2,0))*H7470)/SUMIF(AD:AD,AD7470,H:H)))</f>
        <v/>
      </c>
      <c r="L7470" s="38" t="str">
        <f t="shared" si="697"/>
        <v/>
      </c>
      <c r="M7470" s="38" t="str">
        <f t="shared" si="698"/>
        <v/>
      </c>
      <c r="N7470" s="38" t="str">
        <f t="shared" si="700"/>
        <v/>
      </c>
      <c r="O7470" s="38" t="str">
        <f t="shared" si="696"/>
        <v/>
      </c>
      <c r="P7470" s="39" t="str">
        <f t="shared" si="701"/>
        <v/>
      </c>
      <c r="AC7470" s="42" t="str">
        <f>IF(B7470="","",VLOOKUP(B7470,[2]Formula!B:C,2,0))</f>
        <v/>
      </c>
      <c r="AD7470" s="43" t="str">
        <f t="shared" si="699"/>
        <v/>
      </c>
    </row>
    <row r="7471" spans="1:30" x14ac:dyDescent="0.25">
      <c r="A7471" s="64"/>
      <c r="B7471" s="64"/>
      <c r="C7471" s="66"/>
      <c r="D7471" s="67"/>
      <c r="E7471" s="64"/>
      <c r="F7471" s="64"/>
      <c r="G7471" s="37" t="str">
        <f>IF(E7471="","",IF(OR(E7471="Project Management",E7471="Project Support",E7471="Sprint Management",E7471="Sprint Support"),"NA",ROUND((((VLOOKUP(AD7471,[2]Formula!V:X,3,0)))-SUMIF(AD:AD,AD7471,H:H)),2)))</f>
        <v/>
      </c>
      <c r="H7471" s="71"/>
      <c r="I7471" s="72"/>
      <c r="J7471" s="72"/>
      <c r="K7471" s="38" t="str">
        <f>IF(E7471="","",IF(OR(E7471="Project Management",E7471="Project Support",E7471="Sprint Management",E7471="Sprint Support"),"NA",(((SUMIF(AD:AD,AD7471,H:H)/VLOOKUP(AD7471,[2]Formula!V:X,3,0))*VLOOKUP(AD7471,[2]Formula!V:X,2,0))*H7471)/SUMIF(AD:AD,AD7471,H:H)))</f>
        <v/>
      </c>
      <c r="L7471" s="38" t="str">
        <f t="shared" si="697"/>
        <v/>
      </c>
      <c r="M7471" s="38" t="str">
        <f t="shared" si="698"/>
        <v/>
      </c>
      <c r="N7471" s="38" t="str">
        <f t="shared" si="700"/>
        <v/>
      </c>
      <c r="O7471" s="38" t="str">
        <f t="shared" si="696"/>
        <v/>
      </c>
      <c r="P7471" s="39" t="str">
        <f t="shared" si="701"/>
        <v/>
      </c>
      <c r="AC7471" s="42" t="str">
        <f>IF(B7471="","",VLOOKUP(B7471,[2]Formula!B:C,2,0))</f>
        <v/>
      </c>
      <c r="AD7471" s="43" t="str">
        <f t="shared" si="699"/>
        <v/>
      </c>
    </row>
    <row r="7472" spans="1:30" x14ac:dyDescent="0.25">
      <c r="A7472" s="64"/>
      <c r="B7472" s="64"/>
      <c r="C7472" s="66"/>
      <c r="D7472" s="67"/>
      <c r="E7472" s="64"/>
      <c r="F7472" s="64"/>
      <c r="G7472" s="37" t="str">
        <f>IF(E7472="","",IF(OR(E7472="Project Management",E7472="Project Support",E7472="Sprint Management",E7472="Sprint Support"),"NA",ROUND((((VLOOKUP(AD7472,[2]Formula!V:X,3,0)))-SUMIF(AD:AD,AD7472,H:H)),2)))</f>
        <v/>
      </c>
      <c r="H7472" s="71"/>
      <c r="I7472" s="72"/>
      <c r="J7472" s="72"/>
      <c r="K7472" s="38" t="str">
        <f>IF(E7472="","",IF(OR(E7472="Project Management",E7472="Project Support",E7472="Sprint Management",E7472="Sprint Support"),"NA",(((SUMIF(AD:AD,AD7472,H:H)/VLOOKUP(AD7472,[2]Formula!V:X,3,0))*VLOOKUP(AD7472,[2]Formula!V:X,2,0))*H7472)/SUMIF(AD:AD,AD7472,H:H)))</f>
        <v/>
      </c>
      <c r="L7472" s="38" t="str">
        <f t="shared" si="697"/>
        <v/>
      </c>
      <c r="M7472" s="38" t="str">
        <f t="shared" si="698"/>
        <v/>
      </c>
      <c r="N7472" s="38" t="str">
        <f t="shared" si="700"/>
        <v/>
      </c>
      <c r="O7472" s="38" t="str">
        <f t="shared" si="696"/>
        <v/>
      </c>
      <c r="P7472" s="39" t="str">
        <f t="shared" si="701"/>
        <v/>
      </c>
      <c r="AC7472" s="42" t="str">
        <f>IF(B7472="","",VLOOKUP(B7472,[2]Formula!B:C,2,0))</f>
        <v/>
      </c>
      <c r="AD7472" s="43" t="str">
        <f t="shared" si="699"/>
        <v/>
      </c>
    </row>
    <row r="7473" spans="1:30" x14ac:dyDescent="0.25">
      <c r="A7473" s="64"/>
      <c r="B7473" s="64"/>
      <c r="C7473" s="66"/>
      <c r="D7473" s="67"/>
      <c r="E7473" s="64"/>
      <c r="F7473" s="64"/>
      <c r="G7473" s="37" t="str">
        <f>IF(E7473="","",IF(OR(E7473="Project Management",E7473="Project Support",E7473="Sprint Management",E7473="Sprint Support"),"NA",ROUND((((VLOOKUP(AD7473,[2]Formula!V:X,3,0)))-SUMIF(AD:AD,AD7473,H:H)),2)))</f>
        <v/>
      </c>
      <c r="H7473" s="71"/>
      <c r="I7473" s="72"/>
      <c r="J7473" s="72"/>
      <c r="K7473" s="38" t="str">
        <f>IF(E7473="","",IF(OR(E7473="Project Management",E7473="Project Support",E7473="Sprint Management",E7473="Sprint Support"),"NA",(((SUMIF(AD:AD,AD7473,H:H)/VLOOKUP(AD7473,[2]Formula!V:X,3,0))*VLOOKUP(AD7473,[2]Formula!V:X,2,0))*H7473)/SUMIF(AD:AD,AD7473,H:H)))</f>
        <v/>
      </c>
      <c r="L7473" s="38" t="str">
        <f t="shared" si="697"/>
        <v/>
      </c>
      <c r="M7473" s="38" t="str">
        <f t="shared" si="698"/>
        <v/>
      </c>
      <c r="N7473" s="38" t="str">
        <f t="shared" si="700"/>
        <v/>
      </c>
      <c r="O7473" s="38" t="str">
        <f t="shared" si="696"/>
        <v/>
      </c>
      <c r="P7473" s="39" t="str">
        <f t="shared" si="701"/>
        <v/>
      </c>
      <c r="AC7473" s="42" t="str">
        <f>IF(B7473="","",VLOOKUP(B7473,[2]Formula!B:C,2,0))</f>
        <v/>
      </c>
      <c r="AD7473" s="43" t="str">
        <f t="shared" si="699"/>
        <v/>
      </c>
    </row>
    <row r="7474" spans="1:30" x14ac:dyDescent="0.25">
      <c r="A7474" s="64"/>
      <c r="B7474" s="64"/>
      <c r="C7474" s="66"/>
      <c r="D7474" s="67"/>
      <c r="E7474" s="64"/>
      <c r="F7474" s="64"/>
      <c r="G7474" s="37" t="str">
        <f>IF(E7474="","",IF(OR(E7474="Project Management",E7474="Project Support",E7474="Sprint Management",E7474="Sprint Support"),"NA",ROUND((((VLOOKUP(AD7474,[2]Formula!V:X,3,0)))-SUMIF(AD:AD,AD7474,H:H)),2)))</f>
        <v/>
      </c>
      <c r="H7474" s="71"/>
      <c r="I7474" s="72"/>
      <c r="J7474" s="72"/>
      <c r="K7474" s="38" t="str">
        <f>IF(E7474="","",IF(OR(E7474="Project Management",E7474="Project Support",E7474="Sprint Management",E7474="Sprint Support"),"NA",(((SUMIF(AD:AD,AD7474,H:H)/VLOOKUP(AD7474,[2]Formula!V:X,3,0))*VLOOKUP(AD7474,[2]Formula!V:X,2,0))*H7474)/SUMIF(AD:AD,AD7474,H:H)))</f>
        <v/>
      </c>
      <c r="L7474" s="38" t="str">
        <f t="shared" si="697"/>
        <v/>
      </c>
      <c r="M7474" s="38" t="str">
        <f t="shared" si="698"/>
        <v/>
      </c>
      <c r="N7474" s="38" t="str">
        <f t="shared" si="700"/>
        <v/>
      </c>
      <c r="O7474" s="38" t="str">
        <f t="shared" si="696"/>
        <v/>
      </c>
      <c r="P7474" s="39" t="str">
        <f t="shared" si="701"/>
        <v/>
      </c>
      <c r="AC7474" s="42" t="str">
        <f>IF(B7474="","",VLOOKUP(B7474,[2]Formula!B:C,2,0))</f>
        <v/>
      </c>
      <c r="AD7474" s="43" t="str">
        <f t="shared" si="699"/>
        <v/>
      </c>
    </row>
    <row r="7475" spans="1:30" x14ac:dyDescent="0.25">
      <c r="A7475" s="64"/>
      <c r="B7475" s="64"/>
      <c r="C7475" s="66"/>
      <c r="D7475" s="67"/>
      <c r="E7475" s="64"/>
      <c r="F7475" s="64"/>
      <c r="G7475" s="37" t="str">
        <f>IF(E7475="","",IF(OR(E7475="Project Management",E7475="Project Support",E7475="Sprint Management",E7475="Sprint Support"),"NA",ROUND((((VLOOKUP(AD7475,[2]Formula!V:X,3,0)))-SUMIF(AD:AD,AD7475,H:H)),2)))</f>
        <v/>
      </c>
      <c r="H7475" s="71"/>
      <c r="I7475" s="72"/>
      <c r="J7475" s="72"/>
      <c r="K7475" s="38" t="str">
        <f>IF(E7475="","",IF(OR(E7475="Project Management",E7475="Project Support",E7475="Sprint Management",E7475="Sprint Support"),"NA",(((SUMIF(AD:AD,AD7475,H:H)/VLOOKUP(AD7475,[2]Formula!V:X,3,0))*VLOOKUP(AD7475,[2]Formula!V:X,2,0))*H7475)/SUMIF(AD:AD,AD7475,H:H)))</f>
        <v/>
      </c>
      <c r="L7475" s="38" t="str">
        <f t="shared" si="697"/>
        <v/>
      </c>
      <c r="M7475" s="38" t="str">
        <f t="shared" si="698"/>
        <v/>
      </c>
      <c r="N7475" s="38" t="str">
        <f t="shared" si="700"/>
        <v/>
      </c>
      <c r="O7475" s="38" t="str">
        <f t="shared" si="696"/>
        <v/>
      </c>
      <c r="P7475" s="39" t="str">
        <f t="shared" si="701"/>
        <v/>
      </c>
      <c r="AC7475" s="42" t="str">
        <f>IF(B7475="","",VLOOKUP(B7475,[2]Formula!B:C,2,0))</f>
        <v/>
      </c>
      <c r="AD7475" s="43" t="str">
        <f t="shared" si="699"/>
        <v/>
      </c>
    </row>
    <row r="7476" spans="1:30" x14ac:dyDescent="0.25">
      <c r="A7476" s="64"/>
      <c r="B7476" s="64"/>
      <c r="C7476" s="66"/>
      <c r="D7476" s="67"/>
      <c r="E7476" s="64"/>
      <c r="F7476" s="64"/>
      <c r="G7476" s="37" t="str">
        <f>IF(E7476="","",IF(OR(E7476="Project Management",E7476="Project Support",E7476="Sprint Management",E7476="Sprint Support"),"NA",ROUND((((VLOOKUP(AD7476,[2]Formula!V:X,3,0)))-SUMIF(AD:AD,AD7476,H:H)),2)))</f>
        <v/>
      </c>
      <c r="H7476" s="71"/>
      <c r="I7476" s="72"/>
      <c r="J7476" s="72"/>
      <c r="K7476" s="38" t="str">
        <f>IF(E7476="","",IF(OR(E7476="Project Management",E7476="Project Support",E7476="Sprint Management",E7476="Sprint Support"),"NA",(((SUMIF(AD:AD,AD7476,H:H)/VLOOKUP(AD7476,[2]Formula!V:X,3,0))*VLOOKUP(AD7476,[2]Formula!V:X,2,0))*H7476)/SUMIF(AD:AD,AD7476,H:H)))</f>
        <v/>
      </c>
      <c r="L7476" s="38" t="str">
        <f t="shared" si="697"/>
        <v/>
      </c>
      <c r="M7476" s="38" t="str">
        <f t="shared" si="698"/>
        <v/>
      </c>
      <c r="N7476" s="38" t="str">
        <f t="shared" si="700"/>
        <v/>
      </c>
      <c r="O7476" s="38" t="str">
        <f t="shared" si="696"/>
        <v/>
      </c>
      <c r="P7476" s="39" t="str">
        <f t="shared" si="701"/>
        <v/>
      </c>
      <c r="AC7476" s="42" t="str">
        <f>IF(B7476="","",VLOOKUP(B7476,[2]Formula!B:C,2,0))</f>
        <v/>
      </c>
      <c r="AD7476" s="43" t="str">
        <f t="shared" si="699"/>
        <v/>
      </c>
    </row>
    <row r="7477" spans="1:30" x14ac:dyDescent="0.25">
      <c r="A7477" s="64"/>
      <c r="B7477" s="64"/>
      <c r="C7477" s="66"/>
      <c r="D7477" s="67"/>
      <c r="E7477" s="64"/>
      <c r="F7477" s="64"/>
      <c r="G7477" s="37" t="str">
        <f>IF(E7477="","",IF(OR(E7477="Project Management",E7477="Project Support",E7477="Sprint Management",E7477="Sprint Support"),"NA",ROUND((((VLOOKUP(AD7477,[2]Formula!V:X,3,0)))-SUMIF(AD:AD,AD7477,H:H)),2)))</f>
        <v/>
      </c>
      <c r="H7477" s="71"/>
      <c r="I7477" s="72"/>
      <c r="J7477" s="72"/>
      <c r="K7477" s="38" t="str">
        <f>IF(E7477="","",IF(OR(E7477="Project Management",E7477="Project Support",E7477="Sprint Management",E7477="Sprint Support"),"NA",(((SUMIF(AD:AD,AD7477,H:H)/VLOOKUP(AD7477,[2]Formula!V:X,3,0))*VLOOKUP(AD7477,[2]Formula!V:X,2,0))*H7477)/SUMIF(AD:AD,AD7477,H:H)))</f>
        <v/>
      </c>
      <c r="L7477" s="38" t="str">
        <f t="shared" si="697"/>
        <v/>
      </c>
      <c r="M7477" s="38" t="str">
        <f t="shared" si="698"/>
        <v/>
      </c>
      <c r="N7477" s="38" t="str">
        <f t="shared" si="700"/>
        <v/>
      </c>
      <c r="O7477" s="38" t="str">
        <f t="shared" ref="O7477:O7540" si="702">IFERROR(L7477/M7477,"")</f>
        <v/>
      </c>
      <c r="P7477" s="39" t="str">
        <f t="shared" si="701"/>
        <v/>
      </c>
      <c r="AC7477" s="42" t="str">
        <f>IF(B7477="","",VLOOKUP(B7477,[2]Formula!B:C,2,0))</f>
        <v/>
      </c>
      <c r="AD7477" s="43" t="str">
        <f t="shared" si="699"/>
        <v/>
      </c>
    </row>
    <row r="7478" spans="1:30" x14ac:dyDescent="0.25">
      <c r="A7478" s="64"/>
      <c r="B7478" s="64"/>
      <c r="C7478" s="66"/>
      <c r="D7478" s="67"/>
      <c r="E7478" s="64"/>
      <c r="F7478" s="64"/>
      <c r="G7478" s="37" t="str">
        <f>IF(E7478="","",IF(OR(E7478="Project Management",E7478="Project Support",E7478="Sprint Management",E7478="Sprint Support"),"NA",ROUND((((VLOOKUP(AD7478,[2]Formula!V:X,3,0)))-SUMIF(AD:AD,AD7478,H:H)),2)))</f>
        <v/>
      </c>
      <c r="H7478" s="71"/>
      <c r="I7478" s="72"/>
      <c r="J7478" s="72"/>
      <c r="K7478" s="38" t="str">
        <f>IF(E7478="","",IF(OR(E7478="Project Management",E7478="Project Support",E7478="Sprint Management",E7478="Sprint Support"),"NA",(((SUMIF(AD:AD,AD7478,H:H)/VLOOKUP(AD7478,[2]Formula!V:X,3,0))*VLOOKUP(AD7478,[2]Formula!V:X,2,0))*H7478)/SUMIF(AD:AD,AD7478,H:H)))</f>
        <v/>
      </c>
      <c r="L7478" s="38" t="str">
        <f t="shared" si="697"/>
        <v/>
      </c>
      <c r="M7478" s="38" t="str">
        <f t="shared" si="698"/>
        <v/>
      </c>
      <c r="N7478" s="38" t="str">
        <f t="shared" si="700"/>
        <v/>
      </c>
      <c r="O7478" s="38" t="str">
        <f t="shared" si="702"/>
        <v/>
      </c>
      <c r="P7478" s="39" t="str">
        <f t="shared" si="701"/>
        <v/>
      </c>
      <c r="AC7478" s="42" t="str">
        <f>IF(B7478="","",VLOOKUP(B7478,[2]Formula!B:C,2,0))</f>
        <v/>
      </c>
      <c r="AD7478" s="43" t="str">
        <f t="shared" si="699"/>
        <v/>
      </c>
    </row>
    <row r="7479" spans="1:30" x14ac:dyDescent="0.25">
      <c r="A7479" s="64"/>
      <c r="B7479" s="64"/>
      <c r="C7479" s="66"/>
      <c r="D7479" s="67"/>
      <c r="E7479" s="64"/>
      <c r="F7479" s="64"/>
      <c r="G7479" s="37" t="str">
        <f>IF(E7479="","",IF(OR(E7479="Project Management",E7479="Project Support",E7479="Sprint Management",E7479="Sprint Support"),"NA",ROUND((((VLOOKUP(AD7479,[2]Formula!V:X,3,0)))-SUMIF(AD:AD,AD7479,H:H)),2)))</f>
        <v/>
      </c>
      <c r="H7479" s="71"/>
      <c r="I7479" s="72"/>
      <c r="J7479" s="72"/>
      <c r="K7479" s="38" t="str">
        <f>IF(E7479="","",IF(OR(E7479="Project Management",E7479="Project Support",E7479="Sprint Management",E7479="Sprint Support"),"NA",(((SUMIF(AD:AD,AD7479,H:H)/VLOOKUP(AD7479,[2]Formula!V:X,3,0))*VLOOKUP(AD7479,[2]Formula!V:X,2,0))*H7479)/SUMIF(AD:AD,AD7479,H:H)))</f>
        <v/>
      </c>
      <c r="L7479" s="38" t="str">
        <f t="shared" si="697"/>
        <v/>
      </c>
      <c r="M7479" s="38" t="str">
        <f t="shared" si="698"/>
        <v/>
      </c>
      <c r="N7479" s="38" t="str">
        <f t="shared" si="700"/>
        <v/>
      </c>
      <c r="O7479" s="38" t="str">
        <f t="shared" si="702"/>
        <v/>
      </c>
      <c r="P7479" s="39" t="str">
        <f t="shared" si="701"/>
        <v/>
      </c>
      <c r="AC7479" s="42" t="str">
        <f>IF(B7479="","",VLOOKUP(B7479,[2]Formula!B:C,2,0))</f>
        <v/>
      </c>
      <c r="AD7479" s="43" t="str">
        <f t="shared" si="699"/>
        <v/>
      </c>
    </row>
    <row r="7480" spans="1:30" x14ac:dyDescent="0.25">
      <c r="A7480" s="64"/>
      <c r="B7480" s="64"/>
      <c r="C7480" s="66"/>
      <c r="D7480" s="67"/>
      <c r="E7480" s="64"/>
      <c r="F7480" s="64"/>
      <c r="G7480" s="37" t="str">
        <f>IF(E7480="","",IF(OR(E7480="Project Management",E7480="Project Support",E7480="Sprint Management",E7480="Sprint Support"),"NA",ROUND((((VLOOKUP(AD7480,[2]Formula!V:X,3,0)))-SUMIF(AD:AD,AD7480,H:H)),2)))</f>
        <v/>
      </c>
      <c r="H7480" s="71"/>
      <c r="I7480" s="72"/>
      <c r="J7480" s="72"/>
      <c r="K7480" s="38" t="str">
        <f>IF(E7480="","",IF(OR(E7480="Project Management",E7480="Project Support",E7480="Sprint Management",E7480="Sprint Support"),"NA",(((SUMIF(AD:AD,AD7480,H:H)/VLOOKUP(AD7480,[2]Formula!V:X,3,0))*VLOOKUP(AD7480,[2]Formula!V:X,2,0))*H7480)/SUMIF(AD:AD,AD7480,H:H)))</f>
        <v/>
      </c>
      <c r="L7480" s="38" t="str">
        <f t="shared" si="697"/>
        <v/>
      </c>
      <c r="M7480" s="38" t="str">
        <f t="shared" si="698"/>
        <v/>
      </c>
      <c r="N7480" s="38" t="str">
        <f t="shared" si="700"/>
        <v/>
      </c>
      <c r="O7480" s="38" t="str">
        <f t="shared" si="702"/>
        <v/>
      </c>
      <c r="P7480" s="39" t="str">
        <f t="shared" si="701"/>
        <v/>
      </c>
      <c r="AC7480" s="42" t="str">
        <f>IF(B7480="","",VLOOKUP(B7480,[2]Formula!B:C,2,0))</f>
        <v/>
      </c>
      <c r="AD7480" s="43" t="str">
        <f t="shared" si="699"/>
        <v/>
      </c>
    </row>
    <row r="7481" spans="1:30" x14ac:dyDescent="0.25">
      <c r="A7481" s="64"/>
      <c r="B7481" s="64"/>
      <c r="C7481" s="66"/>
      <c r="D7481" s="67"/>
      <c r="E7481" s="64"/>
      <c r="F7481" s="64"/>
      <c r="G7481" s="37" t="str">
        <f>IF(E7481="","",IF(OR(E7481="Project Management",E7481="Project Support",E7481="Sprint Management",E7481="Sprint Support"),"NA",ROUND((((VLOOKUP(AD7481,[2]Formula!V:X,3,0)))-SUMIF(AD:AD,AD7481,H:H)),2)))</f>
        <v/>
      </c>
      <c r="H7481" s="71"/>
      <c r="I7481" s="72"/>
      <c r="J7481" s="72"/>
      <c r="K7481" s="38" t="str">
        <f>IF(E7481="","",IF(OR(E7481="Project Management",E7481="Project Support",E7481="Sprint Management",E7481="Sprint Support"),"NA",(((SUMIF(AD:AD,AD7481,H:H)/VLOOKUP(AD7481,[2]Formula!V:X,3,0))*VLOOKUP(AD7481,[2]Formula!V:X,2,0))*H7481)/SUMIF(AD:AD,AD7481,H:H)))</f>
        <v/>
      </c>
      <c r="L7481" s="38" t="str">
        <f t="shared" si="697"/>
        <v/>
      </c>
      <c r="M7481" s="38" t="str">
        <f t="shared" si="698"/>
        <v/>
      </c>
      <c r="N7481" s="38" t="str">
        <f t="shared" si="700"/>
        <v/>
      </c>
      <c r="O7481" s="38" t="str">
        <f t="shared" si="702"/>
        <v/>
      </c>
      <c r="P7481" s="39" t="str">
        <f t="shared" si="701"/>
        <v/>
      </c>
      <c r="AC7481" s="42" t="str">
        <f>IF(B7481="","",VLOOKUP(B7481,[2]Formula!B:C,2,0))</f>
        <v/>
      </c>
      <c r="AD7481" s="43" t="str">
        <f t="shared" si="699"/>
        <v/>
      </c>
    </row>
    <row r="7482" spans="1:30" x14ac:dyDescent="0.25">
      <c r="A7482" s="64"/>
      <c r="B7482" s="64"/>
      <c r="C7482" s="66"/>
      <c r="D7482" s="67"/>
      <c r="E7482" s="64"/>
      <c r="F7482" s="64"/>
      <c r="G7482" s="37" t="str">
        <f>IF(E7482="","",IF(OR(E7482="Project Management",E7482="Project Support",E7482="Sprint Management",E7482="Sprint Support"),"NA",ROUND((((VLOOKUP(AD7482,[2]Formula!V:X,3,0)))-SUMIF(AD:AD,AD7482,H:H)),2)))</f>
        <v/>
      </c>
      <c r="H7482" s="71"/>
      <c r="I7482" s="72"/>
      <c r="J7482" s="72"/>
      <c r="K7482" s="38" t="str">
        <f>IF(E7482="","",IF(OR(E7482="Project Management",E7482="Project Support",E7482="Sprint Management",E7482="Sprint Support"),"NA",(((SUMIF(AD:AD,AD7482,H:H)/VLOOKUP(AD7482,[2]Formula!V:X,3,0))*VLOOKUP(AD7482,[2]Formula!V:X,2,0))*H7482)/SUMIF(AD:AD,AD7482,H:H)))</f>
        <v/>
      </c>
      <c r="L7482" s="38" t="str">
        <f t="shared" si="697"/>
        <v/>
      </c>
      <c r="M7482" s="38" t="str">
        <f t="shared" si="698"/>
        <v/>
      </c>
      <c r="N7482" s="38" t="str">
        <f t="shared" si="700"/>
        <v/>
      </c>
      <c r="O7482" s="38" t="str">
        <f t="shared" si="702"/>
        <v/>
      </c>
      <c r="P7482" s="39" t="str">
        <f t="shared" si="701"/>
        <v/>
      </c>
      <c r="AC7482" s="42" t="str">
        <f>IF(B7482="","",VLOOKUP(B7482,[2]Formula!B:C,2,0))</f>
        <v/>
      </c>
      <c r="AD7482" s="43" t="str">
        <f t="shared" si="699"/>
        <v/>
      </c>
    </row>
    <row r="7483" spans="1:30" x14ac:dyDescent="0.25">
      <c r="A7483" s="64"/>
      <c r="B7483" s="64"/>
      <c r="C7483" s="66"/>
      <c r="D7483" s="67"/>
      <c r="E7483" s="64"/>
      <c r="F7483" s="64"/>
      <c r="G7483" s="37" t="str">
        <f>IF(E7483="","",IF(OR(E7483="Project Management",E7483="Project Support",E7483="Sprint Management",E7483="Sprint Support"),"NA",ROUND((((VLOOKUP(AD7483,[2]Formula!V:X,3,0)))-SUMIF(AD:AD,AD7483,H:H)),2)))</f>
        <v/>
      </c>
      <c r="H7483" s="71"/>
      <c r="I7483" s="72"/>
      <c r="J7483" s="72"/>
      <c r="K7483" s="38" t="str">
        <f>IF(E7483="","",IF(OR(E7483="Project Management",E7483="Project Support",E7483="Sprint Management",E7483="Sprint Support"),"NA",(((SUMIF(AD:AD,AD7483,H:H)/VLOOKUP(AD7483,[2]Formula!V:X,3,0))*VLOOKUP(AD7483,[2]Formula!V:X,2,0))*H7483)/SUMIF(AD:AD,AD7483,H:H)))</f>
        <v/>
      </c>
      <c r="L7483" s="38" t="str">
        <f t="shared" si="697"/>
        <v/>
      </c>
      <c r="M7483" s="38" t="str">
        <f t="shared" si="698"/>
        <v/>
      </c>
      <c r="N7483" s="38" t="str">
        <f t="shared" si="700"/>
        <v/>
      </c>
      <c r="O7483" s="38" t="str">
        <f t="shared" si="702"/>
        <v/>
      </c>
      <c r="P7483" s="39" t="str">
        <f t="shared" si="701"/>
        <v/>
      </c>
      <c r="AC7483" s="42" t="str">
        <f>IF(B7483="","",VLOOKUP(B7483,[2]Formula!B:C,2,0))</f>
        <v/>
      </c>
      <c r="AD7483" s="43" t="str">
        <f t="shared" si="699"/>
        <v/>
      </c>
    </row>
    <row r="7484" spans="1:30" x14ac:dyDescent="0.25">
      <c r="A7484" s="64"/>
      <c r="B7484" s="64"/>
      <c r="C7484" s="66"/>
      <c r="D7484" s="67"/>
      <c r="E7484" s="64"/>
      <c r="F7484" s="64"/>
      <c r="G7484" s="37" t="str">
        <f>IF(E7484="","",IF(OR(E7484="Project Management",E7484="Project Support",E7484="Sprint Management",E7484="Sprint Support"),"NA",ROUND((((VLOOKUP(AD7484,[2]Formula!V:X,3,0)))-SUMIF(AD:AD,AD7484,H:H)),2)))</f>
        <v/>
      </c>
      <c r="H7484" s="71"/>
      <c r="I7484" s="72"/>
      <c r="J7484" s="72"/>
      <c r="K7484" s="38" t="str">
        <f>IF(E7484="","",IF(OR(E7484="Project Management",E7484="Project Support",E7484="Sprint Management",E7484="Sprint Support"),"NA",(((SUMIF(AD:AD,AD7484,H:H)/VLOOKUP(AD7484,[2]Formula!V:X,3,0))*VLOOKUP(AD7484,[2]Formula!V:X,2,0))*H7484)/SUMIF(AD:AD,AD7484,H:H)))</f>
        <v/>
      </c>
      <c r="L7484" s="38" t="str">
        <f t="shared" si="697"/>
        <v/>
      </c>
      <c r="M7484" s="38" t="str">
        <f t="shared" si="698"/>
        <v/>
      </c>
      <c r="N7484" s="38" t="str">
        <f t="shared" si="700"/>
        <v/>
      </c>
      <c r="O7484" s="38" t="str">
        <f t="shared" si="702"/>
        <v/>
      </c>
      <c r="P7484" s="39" t="str">
        <f t="shared" si="701"/>
        <v/>
      </c>
      <c r="AC7484" s="42" t="str">
        <f>IF(B7484="","",VLOOKUP(B7484,[2]Formula!B:C,2,0))</f>
        <v/>
      </c>
      <c r="AD7484" s="43" t="str">
        <f t="shared" si="699"/>
        <v/>
      </c>
    </row>
    <row r="7485" spans="1:30" x14ac:dyDescent="0.25">
      <c r="A7485" s="64"/>
      <c r="B7485" s="64"/>
      <c r="C7485" s="66"/>
      <c r="D7485" s="67"/>
      <c r="E7485" s="64"/>
      <c r="F7485" s="64"/>
      <c r="G7485" s="37" t="str">
        <f>IF(E7485="","",IF(OR(E7485="Project Management",E7485="Project Support",E7485="Sprint Management",E7485="Sprint Support"),"NA",ROUND((((VLOOKUP(AD7485,[2]Formula!V:X,3,0)))-SUMIF(AD:AD,AD7485,H:H)),2)))</f>
        <v/>
      </c>
      <c r="H7485" s="71"/>
      <c r="I7485" s="72"/>
      <c r="J7485" s="72"/>
      <c r="K7485" s="38" t="str">
        <f>IF(E7485="","",IF(OR(E7485="Project Management",E7485="Project Support",E7485="Sprint Management",E7485="Sprint Support"),"NA",(((SUMIF(AD:AD,AD7485,H:H)/VLOOKUP(AD7485,[2]Formula!V:X,3,0))*VLOOKUP(AD7485,[2]Formula!V:X,2,0))*H7485)/SUMIF(AD:AD,AD7485,H:H)))</f>
        <v/>
      </c>
      <c r="L7485" s="38" t="str">
        <f t="shared" si="697"/>
        <v/>
      </c>
      <c r="M7485" s="38" t="str">
        <f t="shared" si="698"/>
        <v/>
      </c>
      <c r="N7485" s="38" t="str">
        <f t="shared" si="700"/>
        <v/>
      </c>
      <c r="O7485" s="38" t="str">
        <f t="shared" si="702"/>
        <v/>
      </c>
      <c r="P7485" s="39" t="str">
        <f t="shared" si="701"/>
        <v/>
      </c>
      <c r="AC7485" s="42" t="str">
        <f>IF(B7485="","",VLOOKUP(B7485,[2]Formula!B:C,2,0))</f>
        <v/>
      </c>
      <c r="AD7485" s="43" t="str">
        <f t="shared" si="699"/>
        <v/>
      </c>
    </row>
    <row r="7486" spans="1:30" x14ac:dyDescent="0.25">
      <c r="A7486" s="64"/>
      <c r="B7486" s="64"/>
      <c r="C7486" s="66"/>
      <c r="D7486" s="67"/>
      <c r="E7486" s="64"/>
      <c r="F7486" s="64"/>
      <c r="G7486" s="37" t="str">
        <f>IF(E7486="","",IF(OR(E7486="Project Management",E7486="Project Support",E7486="Sprint Management",E7486="Sprint Support"),"NA",ROUND((((VLOOKUP(AD7486,[2]Formula!V:X,3,0)))-SUMIF(AD:AD,AD7486,H:H)),2)))</f>
        <v/>
      </c>
      <c r="H7486" s="71"/>
      <c r="I7486" s="72"/>
      <c r="J7486" s="72"/>
      <c r="K7486" s="38" t="str">
        <f>IF(E7486="","",IF(OR(E7486="Project Management",E7486="Project Support",E7486="Sprint Management",E7486="Sprint Support"),"NA",(((SUMIF(AD:AD,AD7486,H:H)/VLOOKUP(AD7486,[2]Formula!V:X,3,0))*VLOOKUP(AD7486,[2]Formula!V:X,2,0))*H7486)/SUMIF(AD:AD,AD7486,H:H)))</f>
        <v/>
      </c>
      <c r="L7486" s="38" t="str">
        <f t="shared" si="697"/>
        <v/>
      </c>
      <c r="M7486" s="38" t="str">
        <f t="shared" si="698"/>
        <v/>
      </c>
      <c r="N7486" s="38" t="str">
        <f t="shared" si="700"/>
        <v/>
      </c>
      <c r="O7486" s="38" t="str">
        <f t="shared" si="702"/>
        <v/>
      </c>
      <c r="P7486" s="39" t="str">
        <f t="shared" si="701"/>
        <v/>
      </c>
      <c r="AC7486" s="42" t="str">
        <f>IF(B7486="","",VLOOKUP(B7486,[2]Formula!B:C,2,0))</f>
        <v/>
      </c>
      <c r="AD7486" s="43" t="str">
        <f t="shared" si="699"/>
        <v/>
      </c>
    </row>
    <row r="7487" spans="1:30" x14ac:dyDescent="0.25">
      <c r="A7487" s="64"/>
      <c r="B7487" s="64"/>
      <c r="C7487" s="66"/>
      <c r="D7487" s="67"/>
      <c r="E7487" s="64"/>
      <c r="F7487" s="64"/>
      <c r="G7487" s="37" t="str">
        <f>IF(E7487="","",IF(OR(E7487="Project Management",E7487="Project Support",E7487="Sprint Management",E7487="Sprint Support"),"NA",ROUND((((VLOOKUP(AD7487,[2]Formula!V:X,3,0)))-SUMIF(AD:AD,AD7487,H:H)),2)))</f>
        <v/>
      </c>
      <c r="H7487" s="71"/>
      <c r="I7487" s="72"/>
      <c r="J7487" s="72"/>
      <c r="K7487" s="38" t="str">
        <f>IF(E7487="","",IF(OR(E7487="Project Management",E7487="Project Support",E7487="Sprint Management",E7487="Sprint Support"),"NA",(((SUMIF(AD:AD,AD7487,H:H)/VLOOKUP(AD7487,[2]Formula!V:X,3,0))*VLOOKUP(AD7487,[2]Formula!V:X,2,0))*H7487)/SUMIF(AD:AD,AD7487,H:H)))</f>
        <v/>
      </c>
      <c r="L7487" s="38" t="str">
        <f t="shared" si="697"/>
        <v/>
      </c>
      <c r="M7487" s="38" t="str">
        <f t="shared" si="698"/>
        <v/>
      </c>
      <c r="N7487" s="38" t="str">
        <f t="shared" si="700"/>
        <v/>
      </c>
      <c r="O7487" s="38" t="str">
        <f t="shared" si="702"/>
        <v/>
      </c>
      <c r="P7487" s="39" t="str">
        <f t="shared" si="701"/>
        <v/>
      </c>
      <c r="AC7487" s="42" t="str">
        <f>IF(B7487="","",VLOOKUP(B7487,[2]Formula!B:C,2,0))</f>
        <v/>
      </c>
      <c r="AD7487" s="43" t="str">
        <f t="shared" si="699"/>
        <v/>
      </c>
    </row>
    <row r="7488" spans="1:30" x14ac:dyDescent="0.25">
      <c r="A7488" s="64"/>
      <c r="B7488" s="64"/>
      <c r="C7488" s="66"/>
      <c r="D7488" s="67"/>
      <c r="E7488" s="64"/>
      <c r="F7488" s="64"/>
      <c r="G7488" s="37" t="str">
        <f>IF(E7488="","",IF(OR(E7488="Project Management",E7488="Project Support",E7488="Sprint Management",E7488="Sprint Support"),"NA",ROUND((((VLOOKUP(AD7488,[2]Formula!V:X,3,0)))-SUMIF(AD:AD,AD7488,H:H)),2)))</f>
        <v/>
      </c>
      <c r="H7488" s="71"/>
      <c r="I7488" s="72"/>
      <c r="J7488" s="72"/>
      <c r="K7488" s="38" t="str">
        <f>IF(E7488="","",IF(OR(E7488="Project Management",E7488="Project Support",E7488="Sprint Management",E7488="Sprint Support"),"NA",(((SUMIF(AD:AD,AD7488,H:H)/VLOOKUP(AD7488,[2]Formula!V:X,3,0))*VLOOKUP(AD7488,[2]Formula!V:X,2,0))*H7488)/SUMIF(AD:AD,AD7488,H:H)))</f>
        <v/>
      </c>
      <c r="L7488" s="38" t="str">
        <f t="shared" si="697"/>
        <v/>
      </c>
      <c r="M7488" s="38" t="str">
        <f t="shared" si="698"/>
        <v/>
      </c>
      <c r="N7488" s="38" t="str">
        <f t="shared" si="700"/>
        <v/>
      </c>
      <c r="O7488" s="38" t="str">
        <f t="shared" si="702"/>
        <v/>
      </c>
      <c r="P7488" s="39" t="str">
        <f t="shared" si="701"/>
        <v/>
      </c>
      <c r="AC7488" s="42" t="str">
        <f>IF(B7488="","",VLOOKUP(B7488,[2]Formula!B:C,2,0))</f>
        <v/>
      </c>
      <c r="AD7488" s="43" t="str">
        <f t="shared" si="699"/>
        <v/>
      </c>
    </row>
    <row r="7489" spans="1:30" x14ac:dyDescent="0.25">
      <c r="A7489" s="64"/>
      <c r="B7489" s="64"/>
      <c r="C7489" s="66"/>
      <c r="D7489" s="67"/>
      <c r="E7489" s="64"/>
      <c r="F7489" s="64"/>
      <c r="G7489" s="37" t="str">
        <f>IF(E7489="","",IF(OR(E7489="Project Management",E7489="Project Support",E7489="Sprint Management",E7489="Sprint Support"),"NA",ROUND((((VLOOKUP(AD7489,[2]Formula!V:X,3,0)))-SUMIF(AD:AD,AD7489,H:H)),2)))</f>
        <v/>
      </c>
      <c r="H7489" s="71"/>
      <c r="I7489" s="72"/>
      <c r="J7489" s="72"/>
      <c r="K7489" s="38" t="str">
        <f>IF(E7489="","",IF(OR(E7489="Project Management",E7489="Project Support",E7489="Sprint Management",E7489="Sprint Support"),"NA",(((SUMIF(AD:AD,AD7489,H:H)/VLOOKUP(AD7489,[2]Formula!V:X,3,0))*VLOOKUP(AD7489,[2]Formula!V:X,2,0))*H7489)/SUMIF(AD:AD,AD7489,H:H)))</f>
        <v/>
      </c>
      <c r="L7489" s="38" t="str">
        <f t="shared" si="697"/>
        <v/>
      </c>
      <c r="M7489" s="38" t="str">
        <f t="shared" si="698"/>
        <v/>
      </c>
      <c r="N7489" s="38" t="str">
        <f t="shared" si="700"/>
        <v/>
      </c>
      <c r="O7489" s="38" t="str">
        <f t="shared" si="702"/>
        <v/>
      </c>
      <c r="P7489" s="39" t="str">
        <f t="shared" si="701"/>
        <v/>
      </c>
      <c r="AC7489" s="42" t="str">
        <f>IF(B7489="","",VLOOKUP(B7489,[2]Formula!B:C,2,0))</f>
        <v/>
      </c>
      <c r="AD7489" s="43" t="str">
        <f t="shared" si="699"/>
        <v/>
      </c>
    </row>
    <row r="7490" spans="1:30" x14ac:dyDescent="0.25">
      <c r="A7490" s="64"/>
      <c r="B7490" s="64"/>
      <c r="C7490" s="66"/>
      <c r="D7490" s="67"/>
      <c r="E7490" s="64"/>
      <c r="F7490" s="64"/>
      <c r="G7490" s="37" t="str">
        <f>IF(E7490="","",IF(OR(E7490="Project Management",E7490="Project Support",E7490="Sprint Management",E7490="Sprint Support"),"NA",ROUND((((VLOOKUP(AD7490,[2]Formula!V:X,3,0)))-SUMIF(AD:AD,AD7490,H:H)),2)))</f>
        <v/>
      </c>
      <c r="H7490" s="71"/>
      <c r="I7490" s="72"/>
      <c r="J7490" s="72"/>
      <c r="K7490" s="38" t="str">
        <f>IF(E7490="","",IF(OR(E7490="Project Management",E7490="Project Support",E7490="Sprint Management",E7490="Sprint Support"),"NA",(((SUMIF(AD:AD,AD7490,H:H)/VLOOKUP(AD7490,[2]Formula!V:X,3,0))*VLOOKUP(AD7490,[2]Formula!V:X,2,0))*H7490)/SUMIF(AD:AD,AD7490,H:H)))</f>
        <v/>
      </c>
      <c r="L7490" s="38" t="str">
        <f t="shared" ref="L7490:L7553" si="703">IFERROR(IF(K7490="NA",(H7490/I7490),(K7490/I7490)),"")</f>
        <v/>
      </c>
      <c r="M7490" s="38" t="str">
        <f t="shared" ref="M7490:M7553" si="704">IFERROR(IF(K7490="NA",1,(K7490/H7490)),"")</f>
        <v/>
      </c>
      <c r="N7490" s="38" t="str">
        <f t="shared" si="700"/>
        <v/>
      </c>
      <c r="O7490" s="38" t="str">
        <f t="shared" si="702"/>
        <v/>
      </c>
      <c r="P7490" s="39" t="str">
        <f t="shared" si="701"/>
        <v/>
      </c>
      <c r="AC7490" s="42" t="str">
        <f>IF(B7490="","",VLOOKUP(B7490,[2]Formula!B:C,2,0))</f>
        <v/>
      </c>
      <c r="AD7490" s="43" t="str">
        <f t="shared" ref="AD7490:AD7553" si="705">IF(B7490="","",CONCATENATE(B7490,"_",E7490))</f>
        <v/>
      </c>
    </row>
    <row r="7491" spans="1:30" x14ac:dyDescent="0.25">
      <c r="A7491" s="64"/>
      <c r="B7491" s="64"/>
      <c r="C7491" s="66"/>
      <c r="D7491" s="67"/>
      <c r="E7491" s="64"/>
      <c r="F7491" s="64"/>
      <c r="G7491" s="37" t="str">
        <f>IF(E7491="","",IF(OR(E7491="Project Management",E7491="Project Support",E7491="Sprint Management",E7491="Sprint Support"),"NA",ROUND((((VLOOKUP(AD7491,[2]Formula!V:X,3,0)))-SUMIF(AD:AD,AD7491,H:H)),2)))</f>
        <v/>
      </c>
      <c r="H7491" s="71"/>
      <c r="I7491" s="72"/>
      <c r="J7491" s="72"/>
      <c r="K7491" s="38" t="str">
        <f>IF(E7491="","",IF(OR(E7491="Project Management",E7491="Project Support",E7491="Sprint Management",E7491="Sprint Support"),"NA",(((SUMIF(AD:AD,AD7491,H:H)/VLOOKUP(AD7491,[2]Formula!V:X,3,0))*VLOOKUP(AD7491,[2]Formula!V:X,2,0))*H7491)/SUMIF(AD:AD,AD7491,H:H)))</f>
        <v/>
      </c>
      <c r="L7491" s="38" t="str">
        <f t="shared" si="703"/>
        <v/>
      </c>
      <c r="M7491" s="38" t="str">
        <f t="shared" si="704"/>
        <v/>
      </c>
      <c r="N7491" s="38" t="str">
        <f t="shared" ref="N7491:N7554" si="706">IFERROR(((L7491-M7491)/M7491)*100,"")</f>
        <v/>
      </c>
      <c r="O7491" s="38" t="str">
        <f t="shared" si="702"/>
        <v/>
      </c>
      <c r="P7491" s="39" t="str">
        <f t="shared" ref="P7491:P7554" si="707">IF(O7491="","",1)</f>
        <v/>
      </c>
      <c r="AC7491" s="42" t="str">
        <f>IF(B7491="","",VLOOKUP(B7491,[2]Formula!B:C,2,0))</f>
        <v/>
      </c>
      <c r="AD7491" s="43" t="str">
        <f t="shared" si="705"/>
        <v/>
      </c>
    </row>
    <row r="7492" spans="1:30" x14ac:dyDescent="0.25">
      <c r="A7492" s="64"/>
      <c r="B7492" s="64"/>
      <c r="C7492" s="66"/>
      <c r="D7492" s="67"/>
      <c r="E7492" s="64"/>
      <c r="F7492" s="64"/>
      <c r="G7492" s="37" t="str">
        <f>IF(E7492="","",IF(OR(E7492="Project Management",E7492="Project Support",E7492="Sprint Management",E7492="Sprint Support"),"NA",ROUND((((VLOOKUP(AD7492,[2]Formula!V:X,3,0)))-SUMIF(AD:AD,AD7492,H:H)),2)))</f>
        <v/>
      </c>
      <c r="H7492" s="71"/>
      <c r="I7492" s="72"/>
      <c r="J7492" s="72"/>
      <c r="K7492" s="38" t="str">
        <f>IF(E7492="","",IF(OR(E7492="Project Management",E7492="Project Support",E7492="Sprint Management",E7492="Sprint Support"),"NA",(((SUMIF(AD:AD,AD7492,H:H)/VLOOKUP(AD7492,[2]Formula!V:X,3,0))*VLOOKUP(AD7492,[2]Formula!V:X,2,0))*H7492)/SUMIF(AD:AD,AD7492,H:H)))</f>
        <v/>
      </c>
      <c r="L7492" s="38" t="str">
        <f t="shared" si="703"/>
        <v/>
      </c>
      <c r="M7492" s="38" t="str">
        <f t="shared" si="704"/>
        <v/>
      </c>
      <c r="N7492" s="38" t="str">
        <f t="shared" si="706"/>
        <v/>
      </c>
      <c r="O7492" s="38" t="str">
        <f t="shared" si="702"/>
        <v/>
      </c>
      <c r="P7492" s="39" t="str">
        <f t="shared" si="707"/>
        <v/>
      </c>
      <c r="AC7492" s="42" t="str">
        <f>IF(B7492="","",VLOOKUP(B7492,[2]Formula!B:C,2,0))</f>
        <v/>
      </c>
      <c r="AD7492" s="43" t="str">
        <f t="shared" si="705"/>
        <v/>
      </c>
    </row>
    <row r="7493" spans="1:30" x14ac:dyDescent="0.25">
      <c r="A7493" s="64"/>
      <c r="B7493" s="64"/>
      <c r="C7493" s="66"/>
      <c r="D7493" s="67"/>
      <c r="E7493" s="64"/>
      <c r="F7493" s="64"/>
      <c r="G7493" s="37" t="str">
        <f>IF(E7493="","",IF(OR(E7493="Project Management",E7493="Project Support",E7493="Sprint Management",E7493="Sprint Support"),"NA",ROUND((((VLOOKUP(AD7493,[2]Formula!V:X,3,0)))-SUMIF(AD:AD,AD7493,H:H)),2)))</f>
        <v/>
      </c>
      <c r="H7493" s="71"/>
      <c r="I7493" s="72"/>
      <c r="J7493" s="72"/>
      <c r="K7493" s="38" t="str">
        <f>IF(E7493="","",IF(OR(E7493="Project Management",E7493="Project Support",E7493="Sprint Management",E7493="Sprint Support"),"NA",(((SUMIF(AD:AD,AD7493,H:H)/VLOOKUP(AD7493,[2]Formula!V:X,3,0))*VLOOKUP(AD7493,[2]Formula!V:X,2,0))*H7493)/SUMIF(AD:AD,AD7493,H:H)))</f>
        <v/>
      </c>
      <c r="L7493" s="38" t="str">
        <f t="shared" si="703"/>
        <v/>
      </c>
      <c r="M7493" s="38" t="str">
        <f t="shared" si="704"/>
        <v/>
      </c>
      <c r="N7493" s="38" t="str">
        <f t="shared" si="706"/>
        <v/>
      </c>
      <c r="O7493" s="38" t="str">
        <f t="shared" si="702"/>
        <v/>
      </c>
      <c r="P7493" s="39" t="str">
        <f t="shared" si="707"/>
        <v/>
      </c>
      <c r="AC7493" s="42" t="str">
        <f>IF(B7493="","",VLOOKUP(B7493,[2]Formula!B:C,2,0))</f>
        <v/>
      </c>
      <c r="AD7493" s="43" t="str">
        <f t="shared" si="705"/>
        <v/>
      </c>
    </row>
    <row r="7494" spans="1:30" x14ac:dyDescent="0.25">
      <c r="A7494" s="64"/>
      <c r="B7494" s="64"/>
      <c r="C7494" s="66"/>
      <c r="D7494" s="67"/>
      <c r="E7494" s="64"/>
      <c r="F7494" s="64"/>
      <c r="G7494" s="37" t="str">
        <f>IF(E7494="","",IF(OR(E7494="Project Management",E7494="Project Support",E7494="Sprint Management",E7494="Sprint Support"),"NA",ROUND((((VLOOKUP(AD7494,[2]Formula!V:X,3,0)))-SUMIF(AD:AD,AD7494,H:H)),2)))</f>
        <v/>
      </c>
      <c r="H7494" s="71"/>
      <c r="I7494" s="72"/>
      <c r="J7494" s="72"/>
      <c r="K7494" s="38" t="str">
        <f>IF(E7494="","",IF(OR(E7494="Project Management",E7494="Project Support",E7494="Sprint Management",E7494="Sprint Support"),"NA",(((SUMIF(AD:AD,AD7494,H:H)/VLOOKUP(AD7494,[2]Formula!V:X,3,0))*VLOOKUP(AD7494,[2]Formula!V:X,2,0))*H7494)/SUMIF(AD:AD,AD7494,H:H)))</f>
        <v/>
      </c>
      <c r="L7494" s="38" t="str">
        <f t="shared" si="703"/>
        <v/>
      </c>
      <c r="M7494" s="38" t="str">
        <f t="shared" si="704"/>
        <v/>
      </c>
      <c r="N7494" s="38" t="str">
        <f t="shared" si="706"/>
        <v/>
      </c>
      <c r="O7494" s="38" t="str">
        <f t="shared" si="702"/>
        <v/>
      </c>
      <c r="P7494" s="39" t="str">
        <f t="shared" si="707"/>
        <v/>
      </c>
      <c r="AC7494" s="42" t="str">
        <f>IF(B7494="","",VLOOKUP(B7494,[2]Formula!B:C,2,0))</f>
        <v/>
      </c>
      <c r="AD7494" s="43" t="str">
        <f t="shared" si="705"/>
        <v/>
      </c>
    </row>
    <row r="7495" spans="1:30" x14ac:dyDescent="0.25">
      <c r="A7495" s="64"/>
      <c r="B7495" s="64"/>
      <c r="C7495" s="66"/>
      <c r="D7495" s="67"/>
      <c r="E7495" s="64"/>
      <c r="F7495" s="64"/>
      <c r="G7495" s="37" t="str">
        <f>IF(E7495="","",IF(OR(E7495="Project Management",E7495="Project Support",E7495="Sprint Management",E7495="Sprint Support"),"NA",ROUND((((VLOOKUP(AD7495,[2]Formula!V:X,3,0)))-SUMIF(AD:AD,AD7495,H:H)),2)))</f>
        <v/>
      </c>
      <c r="H7495" s="71"/>
      <c r="I7495" s="72"/>
      <c r="J7495" s="72"/>
      <c r="K7495" s="38" t="str">
        <f>IF(E7495="","",IF(OR(E7495="Project Management",E7495="Project Support",E7495="Sprint Management",E7495="Sprint Support"),"NA",(((SUMIF(AD:AD,AD7495,H:H)/VLOOKUP(AD7495,[2]Formula!V:X,3,0))*VLOOKUP(AD7495,[2]Formula!V:X,2,0))*H7495)/SUMIF(AD:AD,AD7495,H:H)))</f>
        <v/>
      </c>
      <c r="L7495" s="38" t="str">
        <f t="shared" si="703"/>
        <v/>
      </c>
      <c r="M7495" s="38" t="str">
        <f t="shared" si="704"/>
        <v/>
      </c>
      <c r="N7495" s="38" t="str">
        <f t="shared" si="706"/>
        <v/>
      </c>
      <c r="O7495" s="38" t="str">
        <f t="shared" si="702"/>
        <v/>
      </c>
      <c r="P7495" s="39" t="str">
        <f t="shared" si="707"/>
        <v/>
      </c>
      <c r="AC7495" s="42" t="str">
        <f>IF(B7495="","",VLOOKUP(B7495,[2]Formula!B:C,2,0))</f>
        <v/>
      </c>
      <c r="AD7495" s="43" t="str">
        <f t="shared" si="705"/>
        <v/>
      </c>
    </row>
    <row r="7496" spans="1:30" x14ac:dyDescent="0.25">
      <c r="A7496" s="64"/>
      <c r="B7496" s="64"/>
      <c r="C7496" s="66"/>
      <c r="D7496" s="67"/>
      <c r="E7496" s="64"/>
      <c r="F7496" s="64"/>
      <c r="G7496" s="37" t="str">
        <f>IF(E7496="","",IF(OR(E7496="Project Management",E7496="Project Support",E7496="Sprint Management",E7496="Sprint Support"),"NA",ROUND((((VLOOKUP(AD7496,[2]Formula!V:X,3,0)))-SUMIF(AD:AD,AD7496,H:H)),2)))</f>
        <v/>
      </c>
      <c r="H7496" s="71"/>
      <c r="I7496" s="72"/>
      <c r="J7496" s="72"/>
      <c r="K7496" s="38" t="str">
        <f>IF(E7496="","",IF(OR(E7496="Project Management",E7496="Project Support",E7496="Sprint Management",E7496="Sprint Support"),"NA",(((SUMIF(AD:AD,AD7496,H:H)/VLOOKUP(AD7496,[2]Formula!V:X,3,0))*VLOOKUP(AD7496,[2]Formula!V:X,2,0))*H7496)/SUMIF(AD:AD,AD7496,H:H)))</f>
        <v/>
      </c>
      <c r="L7496" s="38" t="str">
        <f t="shared" si="703"/>
        <v/>
      </c>
      <c r="M7496" s="38" t="str">
        <f t="shared" si="704"/>
        <v/>
      </c>
      <c r="N7496" s="38" t="str">
        <f t="shared" si="706"/>
        <v/>
      </c>
      <c r="O7496" s="38" t="str">
        <f t="shared" si="702"/>
        <v/>
      </c>
      <c r="P7496" s="39" t="str">
        <f t="shared" si="707"/>
        <v/>
      </c>
      <c r="AC7496" s="42" t="str">
        <f>IF(B7496="","",VLOOKUP(B7496,[2]Formula!B:C,2,0))</f>
        <v/>
      </c>
      <c r="AD7496" s="43" t="str">
        <f t="shared" si="705"/>
        <v/>
      </c>
    </row>
    <row r="7497" spans="1:30" x14ac:dyDescent="0.25">
      <c r="A7497" s="64"/>
      <c r="B7497" s="64"/>
      <c r="C7497" s="66"/>
      <c r="D7497" s="67"/>
      <c r="E7497" s="64"/>
      <c r="F7497" s="64"/>
      <c r="G7497" s="37" t="str">
        <f>IF(E7497="","",IF(OR(E7497="Project Management",E7497="Project Support",E7497="Sprint Management",E7497="Sprint Support"),"NA",ROUND((((VLOOKUP(AD7497,[2]Formula!V:X,3,0)))-SUMIF(AD:AD,AD7497,H:H)),2)))</f>
        <v/>
      </c>
      <c r="H7497" s="71"/>
      <c r="I7497" s="72"/>
      <c r="J7497" s="72"/>
      <c r="K7497" s="38" t="str">
        <f>IF(E7497="","",IF(OR(E7497="Project Management",E7497="Project Support",E7497="Sprint Management",E7497="Sprint Support"),"NA",(((SUMIF(AD:AD,AD7497,H:H)/VLOOKUP(AD7497,[2]Formula!V:X,3,0))*VLOOKUP(AD7497,[2]Formula!V:X,2,0))*H7497)/SUMIF(AD:AD,AD7497,H:H)))</f>
        <v/>
      </c>
      <c r="L7497" s="38" t="str">
        <f t="shared" si="703"/>
        <v/>
      </c>
      <c r="M7497" s="38" t="str">
        <f t="shared" si="704"/>
        <v/>
      </c>
      <c r="N7497" s="38" t="str">
        <f t="shared" si="706"/>
        <v/>
      </c>
      <c r="O7497" s="38" t="str">
        <f t="shared" si="702"/>
        <v/>
      </c>
      <c r="P7497" s="39" t="str">
        <f t="shared" si="707"/>
        <v/>
      </c>
      <c r="AC7497" s="42" t="str">
        <f>IF(B7497="","",VLOOKUP(B7497,[2]Formula!B:C,2,0))</f>
        <v/>
      </c>
      <c r="AD7497" s="43" t="str">
        <f t="shared" si="705"/>
        <v/>
      </c>
    </row>
    <row r="7498" spans="1:30" x14ac:dyDescent="0.25">
      <c r="A7498" s="64"/>
      <c r="B7498" s="64"/>
      <c r="C7498" s="66"/>
      <c r="D7498" s="67"/>
      <c r="E7498" s="64"/>
      <c r="F7498" s="64"/>
      <c r="G7498" s="37" t="str">
        <f>IF(E7498="","",IF(OR(E7498="Project Management",E7498="Project Support",E7498="Sprint Management",E7498="Sprint Support"),"NA",ROUND((((VLOOKUP(AD7498,[2]Formula!V:X,3,0)))-SUMIF(AD:AD,AD7498,H:H)),2)))</f>
        <v/>
      </c>
      <c r="H7498" s="71"/>
      <c r="I7498" s="72"/>
      <c r="J7498" s="72"/>
      <c r="K7498" s="38" t="str">
        <f>IF(E7498="","",IF(OR(E7498="Project Management",E7498="Project Support",E7498="Sprint Management",E7498="Sprint Support"),"NA",(((SUMIF(AD:AD,AD7498,H:H)/VLOOKUP(AD7498,[2]Formula!V:X,3,0))*VLOOKUP(AD7498,[2]Formula!V:X,2,0))*H7498)/SUMIF(AD:AD,AD7498,H:H)))</f>
        <v/>
      </c>
      <c r="L7498" s="38" t="str">
        <f t="shared" si="703"/>
        <v/>
      </c>
      <c r="M7498" s="38" t="str">
        <f t="shared" si="704"/>
        <v/>
      </c>
      <c r="N7498" s="38" t="str">
        <f t="shared" si="706"/>
        <v/>
      </c>
      <c r="O7498" s="38" t="str">
        <f t="shared" si="702"/>
        <v/>
      </c>
      <c r="P7498" s="39" t="str">
        <f t="shared" si="707"/>
        <v/>
      </c>
      <c r="AC7498" s="42" t="str">
        <f>IF(B7498="","",VLOOKUP(B7498,[2]Formula!B:C,2,0))</f>
        <v/>
      </c>
      <c r="AD7498" s="43" t="str">
        <f t="shared" si="705"/>
        <v/>
      </c>
    </row>
    <row r="7499" spans="1:30" x14ac:dyDescent="0.25">
      <c r="A7499" s="64"/>
      <c r="B7499" s="64"/>
      <c r="C7499" s="66"/>
      <c r="D7499" s="67"/>
      <c r="E7499" s="64"/>
      <c r="F7499" s="64"/>
      <c r="G7499" s="37" t="str">
        <f>IF(E7499="","",IF(OR(E7499="Project Management",E7499="Project Support",E7499="Sprint Management",E7499="Sprint Support"),"NA",ROUND((((VLOOKUP(AD7499,[2]Formula!V:X,3,0)))-SUMIF(AD:AD,AD7499,H:H)),2)))</f>
        <v/>
      </c>
      <c r="H7499" s="71"/>
      <c r="I7499" s="72"/>
      <c r="J7499" s="72"/>
      <c r="K7499" s="38" t="str">
        <f>IF(E7499="","",IF(OR(E7499="Project Management",E7499="Project Support",E7499="Sprint Management",E7499="Sprint Support"),"NA",(((SUMIF(AD:AD,AD7499,H:H)/VLOOKUP(AD7499,[2]Formula!V:X,3,0))*VLOOKUP(AD7499,[2]Formula!V:X,2,0))*H7499)/SUMIF(AD:AD,AD7499,H:H)))</f>
        <v/>
      </c>
      <c r="L7499" s="38" t="str">
        <f t="shared" si="703"/>
        <v/>
      </c>
      <c r="M7499" s="38" t="str">
        <f t="shared" si="704"/>
        <v/>
      </c>
      <c r="N7499" s="38" t="str">
        <f t="shared" si="706"/>
        <v/>
      </c>
      <c r="O7499" s="38" t="str">
        <f t="shared" si="702"/>
        <v/>
      </c>
      <c r="P7499" s="39" t="str">
        <f t="shared" si="707"/>
        <v/>
      </c>
      <c r="AC7499" s="42" t="str">
        <f>IF(B7499="","",VLOOKUP(B7499,[2]Formula!B:C,2,0))</f>
        <v/>
      </c>
      <c r="AD7499" s="43" t="str">
        <f t="shared" si="705"/>
        <v/>
      </c>
    </row>
    <row r="7500" spans="1:30" x14ac:dyDescent="0.25">
      <c r="A7500" s="64"/>
      <c r="B7500" s="64"/>
      <c r="C7500" s="66"/>
      <c r="D7500" s="67"/>
      <c r="E7500" s="64"/>
      <c r="F7500" s="64"/>
      <c r="G7500" s="37" t="str">
        <f>IF(E7500="","",IF(OR(E7500="Project Management",E7500="Project Support",E7500="Sprint Management",E7500="Sprint Support"),"NA",ROUND((((VLOOKUP(AD7500,[2]Formula!V:X,3,0)))-SUMIF(AD:AD,AD7500,H:H)),2)))</f>
        <v/>
      </c>
      <c r="H7500" s="71"/>
      <c r="I7500" s="72"/>
      <c r="J7500" s="72"/>
      <c r="K7500" s="38" t="str">
        <f>IF(E7500="","",IF(OR(E7500="Project Management",E7500="Project Support",E7500="Sprint Management",E7500="Sprint Support"),"NA",(((SUMIF(AD:AD,AD7500,H:H)/VLOOKUP(AD7500,[2]Formula!V:X,3,0))*VLOOKUP(AD7500,[2]Formula!V:X,2,0))*H7500)/SUMIF(AD:AD,AD7500,H:H)))</f>
        <v/>
      </c>
      <c r="L7500" s="38" t="str">
        <f t="shared" si="703"/>
        <v/>
      </c>
      <c r="M7500" s="38" t="str">
        <f t="shared" si="704"/>
        <v/>
      </c>
      <c r="N7500" s="38" t="str">
        <f t="shared" si="706"/>
        <v/>
      </c>
      <c r="O7500" s="38" t="str">
        <f t="shared" si="702"/>
        <v/>
      </c>
      <c r="P7500" s="39" t="str">
        <f t="shared" si="707"/>
        <v/>
      </c>
      <c r="AC7500" s="42" t="str">
        <f>IF(B7500="","",VLOOKUP(B7500,[2]Formula!B:C,2,0))</f>
        <v/>
      </c>
      <c r="AD7500" s="43" t="str">
        <f t="shared" si="705"/>
        <v/>
      </c>
    </row>
    <row r="7501" spans="1:30" x14ac:dyDescent="0.25">
      <c r="A7501" s="64"/>
      <c r="B7501" s="64"/>
      <c r="C7501" s="66"/>
      <c r="D7501" s="67"/>
      <c r="E7501" s="64"/>
      <c r="F7501" s="64"/>
      <c r="G7501" s="37" t="str">
        <f>IF(E7501="","",IF(OR(E7501="Project Management",E7501="Project Support",E7501="Sprint Management",E7501="Sprint Support"),"NA",ROUND((((VLOOKUP(AD7501,[2]Formula!V:X,3,0)))-SUMIF(AD:AD,AD7501,H:H)),2)))</f>
        <v/>
      </c>
      <c r="H7501" s="71"/>
      <c r="I7501" s="72"/>
      <c r="J7501" s="72"/>
      <c r="K7501" s="38" t="str">
        <f>IF(E7501="","",IF(OR(E7501="Project Management",E7501="Project Support",E7501="Sprint Management",E7501="Sprint Support"),"NA",(((SUMIF(AD:AD,AD7501,H:H)/VLOOKUP(AD7501,[2]Formula!V:X,3,0))*VLOOKUP(AD7501,[2]Formula!V:X,2,0))*H7501)/SUMIF(AD:AD,AD7501,H:H)))</f>
        <v/>
      </c>
      <c r="L7501" s="38" t="str">
        <f t="shared" si="703"/>
        <v/>
      </c>
      <c r="M7501" s="38" t="str">
        <f t="shared" si="704"/>
        <v/>
      </c>
      <c r="N7501" s="38" t="str">
        <f t="shared" si="706"/>
        <v/>
      </c>
      <c r="O7501" s="38" t="str">
        <f t="shared" si="702"/>
        <v/>
      </c>
      <c r="P7501" s="39" t="str">
        <f t="shared" si="707"/>
        <v/>
      </c>
      <c r="AC7501" s="42" t="str">
        <f>IF(B7501="","",VLOOKUP(B7501,[2]Formula!B:C,2,0))</f>
        <v/>
      </c>
      <c r="AD7501" s="43" t="str">
        <f t="shared" si="705"/>
        <v/>
      </c>
    </row>
    <row r="7502" spans="1:30" x14ac:dyDescent="0.25">
      <c r="A7502" s="64"/>
      <c r="B7502" s="64"/>
      <c r="C7502" s="66"/>
      <c r="D7502" s="67"/>
      <c r="E7502" s="64"/>
      <c r="F7502" s="64"/>
      <c r="G7502" s="37" t="str">
        <f>IF(E7502="","",IF(OR(E7502="Project Management",E7502="Project Support",E7502="Sprint Management",E7502="Sprint Support"),"NA",ROUND((((VLOOKUP(AD7502,[2]Formula!V:X,3,0)))-SUMIF(AD:AD,AD7502,H:H)),2)))</f>
        <v/>
      </c>
      <c r="H7502" s="71"/>
      <c r="I7502" s="72"/>
      <c r="J7502" s="72"/>
      <c r="K7502" s="38" t="str">
        <f>IF(E7502="","",IF(OR(E7502="Project Management",E7502="Project Support",E7502="Sprint Management",E7502="Sprint Support"),"NA",(((SUMIF(AD:AD,AD7502,H:H)/VLOOKUP(AD7502,[2]Formula!V:X,3,0))*VLOOKUP(AD7502,[2]Formula!V:X,2,0))*H7502)/SUMIF(AD:AD,AD7502,H:H)))</f>
        <v/>
      </c>
      <c r="L7502" s="38" t="str">
        <f t="shared" si="703"/>
        <v/>
      </c>
      <c r="M7502" s="38" t="str">
        <f t="shared" si="704"/>
        <v/>
      </c>
      <c r="N7502" s="38" t="str">
        <f t="shared" si="706"/>
        <v/>
      </c>
      <c r="O7502" s="38" t="str">
        <f t="shared" si="702"/>
        <v/>
      </c>
      <c r="P7502" s="39" t="str">
        <f t="shared" si="707"/>
        <v/>
      </c>
      <c r="AC7502" s="42" t="str">
        <f>IF(B7502="","",VLOOKUP(B7502,[2]Formula!B:C,2,0))</f>
        <v/>
      </c>
      <c r="AD7502" s="43" t="str">
        <f t="shared" si="705"/>
        <v/>
      </c>
    </row>
    <row r="7503" spans="1:30" x14ac:dyDescent="0.25">
      <c r="A7503" s="64"/>
      <c r="B7503" s="64"/>
      <c r="C7503" s="66"/>
      <c r="D7503" s="67"/>
      <c r="E7503" s="64"/>
      <c r="F7503" s="64"/>
      <c r="G7503" s="37" t="str">
        <f>IF(E7503="","",IF(OR(E7503="Project Management",E7503="Project Support",E7503="Sprint Management",E7503="Sprint Support"),"NA",ROUND((((VLOOKUP(AD7503,[2]Formula!V:X,3,0)))-SUMIF(AD:AD,AD7503,H:H)),2)))</f>
        <v/>
      </c>
      <c r="H7503" s="71"/>
      <c r="I7503" s="72"/>
      <c r="J7503" s="72"/>
      <c r="K7503" s="38" t="str">
        <f>IF(E7503="","",IF(OR(E7503="Project Management",E7503="Project Support",E7503="Sprint Management",E7503="Sprint Support"),"NA",(((SUMIF(AD:AD,AD7503,H:H)/VLOOKUP(AD7503,[2]Formula!V:X,3,0))*VLOOKUP(AD7503,[2]Formula!V:X,2,0))*H7503)/SUMIF(AD:AD,AD7503,H:H)))</f>
        <v/>
      </c>
      <c r="L7503" s="38" t="str">
        <f t="shared" si="703"/>
        <v/>
      </c>
      <c r="M7503" s="38" t="str">
        <f t="shared" si="704"/>
        <v/>
      </c>
      <c r="N7503" s="38" t="str">
        <f t="shared" si="706"/>
        <v/>
      </c>
      <c r="O7503" s="38" t="str">
        <f t="shared" si="702"/>
        <v/>
      </c>
      <c r="P7503" s="39" t="str">
        <f t="shared" si="707"/>
        <v/>
      </c>
      <c r="AC7503" s="42" t="str">
        <f>IF(B7503="","",VLOOKUP(B7503,[2]Formula!B:C,2,0))</f>
        <v/>
      </c>
      <c r="AD7503" s="43" t="str">
        <f t="shared" si="705"/>
        <v/>
      </c>
    </row>
    <row r="7504" spans="1:30" x14ac:dyDescent="0.25">
      <c r="A7504" s="64"/>
      <c r="B7504" s="64"/>
      <c r="C7504" s="66"/>
      <c r="D7504" s="67"/>
      <c r="E7504" s="64"/>
      <c r="F7504" s="64"/>
      <c r="G7504" s="37" t="str">
        <f>IF(E7504="","",IF(OR(E7504="Project Management",E7504="Project Support",E7504="Sprint Management",E7504="Sprint Support"),"NA",ROUND((((VLOOKUP(AD7504,[2]Formula!V:X,3,0)))-SUMIF(AD:AD,AD7504,H:H)),2)))</f>
        <v/>
      </c>
      <c r="H7504" s="71"/>
      <c r="I7504" s="72"/>
      <c r="J7504" s="72"/>
      <c r="K7504" s="38" t="str">
        <f>IF(E7504="","",IF(OR(E7504="Project Management",E7504="Project Support",E7504="Sprint Management",E7504="Sprint Support"),"NA",(((SUMIF(AD:AD,AD7504,H:H)/VLOOKUP(AD7504,[2]Formula!V:X,3,0))*VLOOKUP(AD7504,[2]Formula!V:X,2,0))*H7504)/SUMIF(AD:AD,AD7504,H:H)))</f>
        <v/>
      </c>
      <c r="L7504" s="38" t="str">
        <f t="shared" si="703"/>
        <v/>
      </c>
      <c r="M7504" s="38" t="str">
        <f t="shared" si="704"/>
        <v/>
      </c>
      <c r="N7504" s="38" t="str">
        <f t="shared" si="706"/>
        <v/>
      </c>
      <c r="O7504" s="38" t="str">
        <f t="shared" si="702"/>
        <v/>
      </c>
      <c r="P7504" s="39" t="str">
        <f t="shared" si="707"/>
        <v/>
      </c>
      <c r="AC7504" s="42" t="str">
        <f>IF(B7504="","",VLOOKUP(B7504,[2]Formula!B:C,2,0))</f>
        <v/>
      </c>
      <c r="AD7504" s="43" t="str">
        <f t="shared" si="705"/>
        <v/>
      </c>
    </row>
    <row r="7505" spans="1:30" x14ac:dyDescent="0.25">
      <c r="A7505" s="64"/>
      <c r="B7505" s="64"/>
      <c r="C7505" s="66"/>
      <c r="D7505" s="67"/>
      <c r="E7505" s="64"/>
      <c r="F7505" s="64"/>
      <c r="G7505" s="37" t="str">
        <f>IF(E7505="","",IF(OR(E7505="Project Management",E7505="Project Support",E7505="Sprint Management",E7505="Sprint Support"),"NA",ROUND((((VLOOKUP(AD7505,[2]Formula!V:X,3,0)))-SUMIF(AD:AD,AD7505,H:H)),2)))</f>
        <v/>
      </c>
      <c r="H7505" s="71"/>
      <c r="I7505" s="72"/>
      <c r="J7505" s="72"/>
      <c r="K7505" s="38" t="str">
        <f>IF(E7505="","",IF(OR(E7505="Project Management",E7505="Project Support",E7505="Sprint Management",E7505="Sprint Support"),"NA",(((SUMIF(AD:AD,AD7505,H:H)/VLOOKUP(AD7505,[2]Formula!V:X,3,0))*VLOOKUP(AD7505,[2]Formula!V:X,2,0))*H7505)/SUMIF(AD:AD,AD7505,H:H)))</f>
        <v/>
      </c>
      <c r="L7505" s="38" t="str">
        <f t="shared" si="703"/>
        <v/>
      </c>
      <c r="M7505" s="38" t="str">
        <f t="shared" si="704"/>
        <v/>
      </c>
      <c r="N7505" s="38" t="str">
        <f t="shared" si="706"/>
        <v/>
      </c>
      <c r="O7505" s="38" t="str">
        <f t="shared" si="702"/>
        <v/>
      </c>
      <c r="P7505" s="39" t="str">
        <f t="shared" si="707"/>
        <v/>
      </c>
      <c r="AC7505" s="42" t="str">
        <f>IF(B7505="","",VLOOKUP(B7505,[2]Formula!B:C,2,0))</f>
        <v/>
      </c>
      <c r="AD7505" s="43" t="str">
        <f t="shared" si="705"/>
        <v/>
      </c>
    </row>
    <row r="7506" spans="1:30" x14ac:dyDescent="0.25">
      <c r="A7506" s="64"/>
      <c r="B7506" s="64"/>
      <c r="C7506" s="66"/>
      <c r="D7506" s="67"/>
      <c r="E7506" s="64"/>
      <c r="F7506" s="64"/>
      <c r="G7506" s="37" t="str">
        <f>IF(E7506="","",IF(OR(E7506="Project Management",E7506="Project Support",E7506="Sprint Management",E7506="Sprint Support"),"NA",ROUND((((VLOOKUP(AD7506,[2]Formula!V:X,3,0)))-SUMIF(AD:AD,AD7506,H:H)),2)))</f>
        <v/>
      </c>
      <c r="H7506" s="71"/>
      <c r="I7506" s="72"/>
      <c r="J7506" s="72"/>
      <c r="K7506" s="38" t="str">
        <f>IF(E7506="","",IF(OR(E7506="Project Management",E7506="Project Support",E7506="Sprint Management",E7506="Sprint Support"),"NA",(((SUMIF(AD:AD,AD7506,H:H)/VLOOKUP(AD7506,[2]Formula!V:X,3,0))*VLOOKUP(AD7506,[2]Formula!V:X,2,0))*H7506)/SUMIF(AD:AD,AD7506,H:H)))</f>
        <v/>
      </c>
      <c r="L7506" s="38" t="str">
        <f t="shared" si="703"/>
        <v/>
      </c>
      <c r="M7506" s="38" t="str">
        <f t="shared" si="704"/>
        <v/>
      </c>
      <c r="N7506" s="38" t="str">
        <f t="shared" si="706"/>
        <v/>
      </c>
      <c r="O7506" s="38" t="str">
        <f t="shared" si="702"/>
        <v/>
      </c>
      <c r="P7506" s="39" t="str">
        <f t="shared" si="707"/>
        <v/>
      </c>
      <c r="AC7506" s="42" t="str">
        <f>IF(B7506="","",VLOOKUP(B7506,[2]Formula!B:C,2,0))</f>
        <v/>
      </c>
      <c r="AD7506" s="43" t="str">
        <f t="shared" si="705"/>
        <v/>
      </c>
    </row>
    <row r="7507" spans="1:30" x14ac:dyDescent="0.25">
      <c r="A7507" s="64"/>
      <c r="B7507" s="64"/>
      <c r="C7507" s="66"/>
      <c r="D7507" s="67"/>
      <c r="E7507" s="64"/>
      <c r="F7507" s="64"/>
      <c r="G7507" s="37" t="str">
        <f>IF(E7507="","",IF(OR(E7507="Project Management",E7507="Project Support",E7507="Sprint Management",E7507="Sprint Support"),"NA",ROUND((((VLOOKUP(AD7507,[2]Formula!V:X,3,0)))-SUMIF(AD:AD,AD7507,H:H)),2)))</f>
        <v/>
      </c>
      <c r="H7507" s="71"/>
      <c r="I7507" s="72"/>
      <c r="J7507" s="72"/>
      <c r="K7507" s="38" t="str">
        <f>IF(E7507="","",IF(OR(E7507="Project Management",E7507="Project Support",E7507="Sprint Management",E7507="Sprint Support"),"NA",(((SUMIF(AD:AD,AD7507,H:H)/VLOOKUP(AD7507,[2]Formula!V:X,3,0))*VLOOKUP(AD7507,[2]Formula!V:X,2,0))*H7507)/SUMIF(AD:AD,AD7507,H:H)))</f>
        <v/>
      </c>
      <c r="L7507" s="38" t="str">
        <f t="shared" si="703"/>
        <v/>
      </c>
      <c r="M7507" s="38" t="str">
        <f t="shared" si="704"/>
        <v/>
      </c>
      <c r="N7507" s="38" t="str">
        <f t="shared" si="706"/>
        <v/>
      </c>
      <c r="O7507" s="38" t="str">
        <f t="shared" si="702"/>
        <v/>
      </c>
      <c r="P7507" s="39" t="str">
        <f t="shared" si="707"/>
        <v/>
      </c>
      <c r="AC7507" s="42" t="str">
        <f>IF(B7507="","",VLOOKUP(B7507,[2]Formula!B:C,2,0))</f>
        <v/>
      </c>
      <c r="AD7507" s="43" t="str">
        <f t="shared" si="705"/>
        <v/>
      </c>
    </row>
    <row r="7508" spans="1:30" x14ac:dyDescent="0.25">
      <c r="A7508" s="64"/>
      <c r="B7508" s="64"/>
      <c r="C7508" s="66"/>
      <c r="D7508" s="67"/>
      <c r="E7508" s="64"/>
      <c r="F7508" s="64"/>
      <c r="G7508" s="37" t="str">
        <f>IF(E7508="","",IF(OR(E7508="Project Management",E7508="Project Support",E7508="Sprint Management",E7508="Sprint Support"),"NA",ROUND((((VLOOKUP(AD7508,[2]Formula!V:X,3,0)))-SUMIF(AD:AD,AD7508,H:H)),2)))</f>
        <v/>
      </c>
      <c r="H7508" s="71"/>
      <c r="I7508" s="72"/>
      <c r="J7508" s="72"/>
      <c r="K7508" s="38" t="str">
        <f>IF(E7508="","",IF(OR(E7508="Project Management",E7508="Project Support",E7508="Sprint Management",E7508="Sprint Support"),"NA",(((SUMIF(AD:AD,AD7508,H:H)/VLOOKUP(AD7508,[2]Formula!V:X,3,0))*VLOOKUP(AD7508,[2]Formula!V:X,2,0))*H7508)/SUMIF(AD:AD,AD7508,H:H)))</f>
        <v/>
      </c>
      <c r="L7508" s="38" t="str">
        <f t="shared" si="703"/>
        <v/>
      </c>
      <c r="M7508" s="38" t="str">
        <f t="shared" si="704"/>
        <v/>
      </c>
      <c r="N7508" s="38" t="str">
        <f t="shared" si="706"/>
        <v/>
      </c>
      <c r="O7508" s="38" t="str">
        <f t="shared" si="702"/>
        <v/>
      </c>
      <c r="P7508" s="39" t="str">
        <f t="shared" si="707"/>
        <v/>
      </c>
      <c r="AC7508" s="42" t="str">
        <f>IF(B7508="","",VLOOKUP(B7508,[2]Formula!B:C,2,0))</f>
        <v/>
      </c>
      <c r="AD7508" s="43" t="str">
        <f t="shared" si="705"/>
        <v/>
      </c>
    </row>
    <row r="7509" spans="1:30" x14ac:dyDescent="0.25">
      <c r="A7509" s="64"/>
      <c r="B7509" s="64"/>
      <c r="C7509" s="66"/>
      <c r="D7509" s="67"/>
      <c r="E7509" s="64"/>
      <c r="F7509" s="64"/>
      <c r="G7509" s="37" t="str">
        <f>IF(E7509="","",IF(OR(E7509="Project Management",E7509="Project Support",E7509="Sprint Management",E7509="Sprint Support"),"NA",ROUND((((VLOOKUP(AD7509,[2]Formula!V:X,3,0)))-SUMIF(AD:AD,AD7509,H:H)),2)))</f>
        <v/>
      </c>
      <c r="H7509" s="71"/>
      <c r="I7509" s="72"/>
      <c r="J7509" s="72"/>
      <c r="K7509" s="38" t="str">
        <f>IF(E7509="","",IF(OR(E7509="Project Management",E7509="Project Support",E7509="Sprint Management",E7509="Sprint Support"),"NA",(((SUMIF(AD:AD,AD7509,H:H)/VLOOKUP(AD7509,[2]Formula!V:X,3,0))*VLOOKUP(AD7509,[2]Formula!V:X,2,0))*H7509)/SUMIF(AD:AD,AD7509,H:H)))</f>
        <v/>
      </c>
      <c r="L7509" s="38" t="str">
        <f t="shared" si="703"/>
        <v/>
      </c>
      <c r="M7509" s="38" t="str">
        <f t="shared" si="704"/>
        <v/>
      </c>
      <c r="N7509" s="38" t="str">
        <f t="shared" si="706"/>
        <v/>
      </c>
      <c r="O7509" s="38" t="str">
        <f t="shared" si="702"/>
        <v/>
      </c>
      <c r="P7509" s="39" t="str">
        <f t="shared" si="707"/>
        <v/>
      </c>
      <c r="AC7509" s="42" t="str">
        <f>IF(B7509="","",VLOOKUP(B7509,[2]Formula!B:C,2,0))</f>
        <v/>
      </c>
      <c r="AD7509" s="43" t="str">
        <f t="shared" si="705"/>
        <v/>
      </c>
    </row>
    <row r="7510" spans="1:30" x14ac:dyDescent="0.25">
      <c r="A7510" s="64"/>
      <c r="B7510" s="64"/>
      <c r="C7510" s="66"/>
      <c r="D7510" s="67"/>
      <c r="E7510" s="64"/>
      <c r="F7510" s="64"/>
      <c r="G7510" s="37" t="str">
        <f>IF(E7510="","",IF(OR(E7510="Project Management",E7510="Project Support",E7510="Sprint Management",E7510="Sprint Support"),"NA",ROUND((((VLOOKUP(AD7510,[2]Formula!V:X,3,0)))-SUMIF(AD:AD,AD7510,H:H)),2)))</f>
        <v/>
      </c>
      <c r="H7510" s="71"/>
      <c r="I7510" s="72"/>
      <c r="J7510" s="72"/>
      <c r="K7510" s="38" t="str">
        <f>IF(E7510="","",IF(OR(E7510="Project Management",E7510="Project Support",E7510="Sprint Management",E7510="Sprint Support"),"NA",(((SUMIF(AD:AD,AD7510,H:H)/VLOOKUP(AD7510,[2]Formula!V:X,3,0))*VLOOKUP(AD7510,[2]Formula!V:X,2,0))*H7510)/SUMIF(AD:AD,AD7510,H:H)))</f>
        <v/>
      </c>
      <c r="L7510" s="38" t="str">
        <f t="shared" si="703"/>
        <v/>
      </c>
      <c r="M7510" s="38" t="str">
        <f t="shared" si="704"/>
        <v/>
      </c>
      <c r="N7510" s="38" t="str">
        <f t="shared" si="706"/>
        <v/>
      </c>
      <c r="O7510" s="38" t="str">
        <f t="shared" si="702"/>
        <v/>
      </c>
      <c r="P7510" s="39" t="str">
        <f t="shared" si="707"/>
        <v/>
      </c>
      <c r="AC7510" s="42" t="str">
        <f>IF(B7510="","",VLOOKUP(B7510,[2]Formula!B:C,2,0))</f>
        <v/>
      </c>
      <c r="AD7510" s="43" t="str">
        <f t="shared" si="705"/>
        <v/>
      </c>
    </row>
    <row r="7511" spans="1:30" x14ac:dyDescent="0.25">
      <c r="A7511" s="64"/>
      <c r="B7511" s="64"/>
      <c r="C7511" s="66"/>
      <c r="D7511" s="67"/>
      <c r="E7511" s="64"/>
      <c r="F7511" s="64"/>
      <c r="G7511" s="37" t="str">
        <f>IF(E7511="","",IF(OR(E7511="Project Management",E7511="Project Support",E7511="Sprint Management",E7511="Sprint Support"),"NA",ROUND((((VLOOKUP(AD7511,[2]Formula!V:X,3,0)))-SUMIF(AD:AD,AD7511,H:H)),2)))</f>
        <v/>
      </c>
      <c r="H7511" s="71"/>
      <c r="I7511" s="72"/>
      <c r="J7511" s="72"/>
      <c r="K7511" s="38" t="str">
        <f>IF(E7511="","",IF(OR(E7511="Project Management",E7511="Project Support",E7511="Sprint Management",E7511="Sprint Support"),"NA",(((SUMIF(AD:AD,AD7511,H:H)/VLOOKUP(AD7511,[2]Formula!V:X,3,0))*VLOOKUP(AD7511,[2]Formula!V:X,2,0))*H7511)/SUMIF(AD:AD,AD7511,H:H)))</f>
        <v/>
      </c>
      <c r="L7511" s="38" t="str">
        <f t="shared" si="703"/>
        <v/>
      </c>
      <c r="M7511" s="38" t="str">
        <f t="shared" si="704"/>
        <v/>
      </c>
      <c r="N7511" s="38" t="str">
        <f t="shared" si="706"/>
        <v/>
      </c>
      <c r="O7511" s="38" t="str">
        <f t="shared" si="702"/>
        <v/>
      </c>
      <c r="P7511" s="39" t="str">
        <f t="shared" si="707"/>
        <v/>
      </c>
      <c r="AC7511" s="42" t="str">
        <f>IF(B7511="","",VLOOKUP(B7511,[2]Formula!B:C,2,0))</f>
        <v/>
      </c>
      <c r="AD7511" s="43" t="str">
        <f t="shared" si="705"/>
        <v/>
      </c>
    </row>
    <row r="7512" spans="1:30" x14ac:dyDescent="0.25">
      <c r="A7512" s="64"/>
      <c r="B7512" s="64"/>
      <c r="C7512" s="66"/>
      <c r="D7512" s="67"/>
      <c r="E7512" s="64"/>
      <c r="F7512" s="64"/>
      <c r="G7512" s="37" t="str">
        <f>IF(E7512="","",IF(OR(E7512="Project Management",E7512="Project Support",E7512="Sprint Management",E7512="Sprint Support"),"NA",ROUND((((VLOOKUP(AD7512,[2]Formula!V:X,3,0)))-SUMIF(AD:AD,AD7512,H:H)),2)))</f>
        <v/>
      </c>
      <c r="H7512" s="71"/>
      <c r="I7512" s="72"/>
      <c r="J7512" s="72"/>
      <c r="K7512" s="38" t="str">
        <f>IF(E7512="","",IF(OR(E7512="Project Management",E7512="Project Support",E7512="Sprint Management",E7512="Sprint Support"),"NA",(((SUMIF(AD:AD,AD7512,H:H)/VLOOKUP(AD7512,[2]Formula!V:X,3,0))*VLOOKUP(AD7512,[2]Formula!V:X,2,0))*H7512)/SUMIF(AD:AD,AD7512,H:H)))</f>
        <v/>
      </c>
      <c r="L7512" s="38" t="str">
        <f t="shared" si="703"/>
        <v/>
      </c>
      <c r="M7512" s="38" t="str">
        <f t="shared" si="704"/>
        <v/>
      </c>
      <c r="N7512" s="38" t="str">
        <f t="shared" si="706"/>
        <v/>
      </c>
      <c r="O7512" s="38" t="str">
        <f t="shared" si="702"/>
        <v/>
      </c>
      <c r="P7512" s="39" t="str">
        <f t="shared" si="707"/>
        <v/>
      </c>
      <c r="AC7512" s="42" t="str">
        <f>IF(B7512="","",VLOOKUP(B7512,[2]Formula!B:C,2,0))</f>
        <v/>
      </c>
      <c r="AD7512" s="43" t="str">
        <f t="shared" si="705"/>
        <v/>
      </c>
    </row>
    <row r="7513" spans="1:30" x14ac:dyDescent="0.25">
      <c r="A7513" s="64"/>
      <c r="B7513" s="64"/>
      <c r="C7513" s="66"/>
      <c r="D7513" s="67"/>
      <c r="E7513" s="64"/>
      <c r="F7513" s="64"/>
      <c r="G7513" s="37" t="str">
        <f>IF(E7513="","",IF(OR(E7513="Project Management",E7513="Project Support",E7513="Sprint Management",E7513="Sprint Support"),"NA",ROUND((((VLOOKUP(AD7513,[2]Formula!V:X,3,0)))-SUMIF(AD:AD,AD7513,H:H)),2)))</f>
        <v/>
      </c>
      <c r="H7513" s="71"/>
      <c r="I7513" s="72"/>
      <c r="J7513" s="72"/>
      <c r="K7513" s="38" t="str">
        <f>IF(E7513="","",IF(OR(E7513="Project Management",E7513="Project Support",E7513="Sprint Management",E7513="Sprint Support"),"NA",(((SUMIF(AD:AD,AD7513,H:H)/VLOOKUP(AD7513,[2]Formula!V:X,3,0))*VLOOKUP(AD7513,[2]Formula!V:X,2,0))*H7513)/SUMIF(AD:AD,AD7513,H:H)))</f>
        <v/>
      </c>
      <c r="L7513" s="38" t="str">
        <f t="shared" si="703"/>
        <v/>
      </c>
      <c r="M7513" s="38" t="str">
        <f t="shared" si="704"/>
        <v/>
      </c>
      <c r="N7513" s="38" t="str">
        <f t="shared" si="706"/>
        <v/>
      </c>
      <c r="O7513" s="38" t="str">
        <f t="shared" si="702"/>
        <v/>
      </c>
      <c r="P7513" s="39" t="str">
        <f t="shared" si="707"/>
        <v/>
      </c>
      <c r="AC7513" s="42" t="str">
        <f>IF(B7513="","",VLOOKUP(B7513,[2]Formula!B:C,2,0))</f>
        <v/>
      </c>
      <c r="AD7513" s="43" t="str">
        <f t="shared" si="705"/>
        <v/>
      </c>
    </row>
    <row r="7514" spans="1:30" x14ac:dyDescent="0.25">
      <c r="A7514" s="64"/>
      <c r="B7514" s="64"/>
      <c r="C7514" s="66"/>
      <c r="D7514" s="67"/>
      <c r="E7514" s="64"/>
      <c r="F7514" s="64"/>
      <c r="G7514" s="37" t="str">
        <f>IF(E7514="","",IF(OR(E7514="Project Management",E7514="Project Support",E7514="Sprint Management",E7514="Sprint Support"),"NA",ROUND((((VLOOKUP(AD7514,[2]Formula!V:X,3,0)))-SUMIF(AD:AD,AD7514,H:H)),2)))</f>
        <v/>
      </c>
      <c r="H7514" s="71"/>
      <c r="I7514" s="72"/>
      <c r="J7514" s="72"/>
      <c r="K7514" s="38" t="str">
        <f>IF(E7514="","",IF(OR(E7514="Project Management",E7514="Project Support",E7514="Sprint Management",E7514="Sprint Support"),"NA",(((SUMIF(AD:AD,AD7514,H:H)/VLOOKUP(AD7514,[2]Formula!V:X,3,0))*VLOOKUP(AD7514,[2]Formula!V:X,2,0))*H7514)/SUMIF(AD:AD,AD7514,H:H)))</f>
        <v/>
      </c>
      <c r="L7514" s="38" t="str">
        <f t="shared" si="703"/>
        <v/>
      </c>
      <c r="M7514" s="38" t="str">
        <f t="shared" si="704"/>
        <v/>
      </c>
      <c r="N7514" s="38" t="str">
        <f t="shared" si="706"/>
        <v/>
      </c>
      <c r="O7514" s="38" t="str">
        <f t="shared" si="702"/>
        <v/>
      </c>
      <c r="P7514" s="39" t="str">
        <f t="shared" si="707"/>
        <v/>
      </c>
      <c r="AC7514" s="42" t="str">
        <f>IF(B7514="","",VLOOKUP(B7514,[2]Formula!B:C,2,0))</f>
        <v/>
      </c>
      <c r="AD7514" s="43" t="str">
        <f t="shared" si="705"/>
        <v/>
      </c>
    </row>
    <row r="7515" spans="1:30" x14ac:dyDescent="0.25">
      <c r="A7515" s="64"/>
      <c r="B7515" s="64"/>
      <c r="C7515" s="66"/>
      <c r="D7515" s="67"/>
      <c r="E7515" s="64"/>
      <c r="F7515" s="64"/>
      <c r="G7515" s="37" t="str">
        <f>IF(E7515="","",IF(OR(E7515="Project Management",E7515="Project Support",E7515="Sprint Management",E7515="Sprint Support"),"NA",ROUND((((VLOOKUP(AD7515,[2]Formula!V:X,3,0)))-SUMIF(AD:AD,AD7515,H:H)),2)))</f>
        <v/>
      </c>
      <c r="H7515" s="71"/>
      <c r="I7515" s="72"/>
      <c r="J7515" s="72"/>
      <c r="K7515" s="38" t="str">
        <f>IF(E7515="","",IF(OR(E7515="Project Management",E7515="Project Support",E7515="Sprint Management",E7515="Sprint Support"),"NA",(((SUMIF(AD:AD,AD7515,H:H)/VLOOKUP(AD7515,[2]Formula!V:X,3,0))*VLOOKUP(AD7515,[2]Formula!V:X,2,0))*H7515)/SUMIF(AD:AD,AD7515,H:H)))</f>
        <v/>
      </c>
      <c r="L7515" s="38" t="str">
        <f t="shared" si="703"/>
        <v/>
      </c>
      <c r="M7515" s="38" t="str">
        <f t="shared" si="704"/>
        <v/>
      </c>
      <c r="N7515" s="38" t="str">
        <f t="shared" si="706"/>
        <v/>
      </c>
      <c r="O7515" s="38" t="str">
        <f t="shared" si="702"/>
        <v/>
      </c>
      <c r="P7515" s="39" t="str">
        <f t="shared" si="707"/>
        <v/>
      </c>
      <c r="AC7515" s="42" t="str">
        <f>IF(B7515="","",VLOOKUP(B7515,[2]Formula!B:C,2,0))</f>
        <v/>
      </c>
      <c r="AD7515" s="43" t="str">
        <f t="shared" si="705"/>
        <v/>
      </c>
    </row>
    <row r="7516" spans="1:30" x14ac:dyDescent="0.25">
      <c r="A7516" s="64"/>
      <c r="B7516" s="64"/>
      <c r="C7516" s="66"/>
      <c r="D7516" s="67"/>
      <c r="E7516" s="64"/>
      <c r="F7516" s="64"/>
      <c r="G7516" s="37" t="str">
        <f>IF(E7516="","",IF(OR(E7516="Project Management",E7516="Project Support",E7516="Sprint Management",E7516="Sprint Support"),"NA",ROUND((((VLOOKUP(AD7516,[2]Formula!V:X,3,0)))-SUMIF(AD:AD,AD7516,H:H)),2)))</f>
        <v/>
      </c>
      <c r="H7516" s="71"/>
      <c r="I7516" s="72"/>
      <c r="J7516" s="72"/>
      <c r="K7516" s="38" t="str">
        <f>IF(E7516="","",IF(OR(E7516="Project Management",E7516="Project Support",E7516="Sprint Management",E7516="Sprint Support"),"NA",(((SUMIF(AD:AD,AD7516,H:H)/VLOOKUP(AD7516,[2]Formula!V:X,3,0))*VLOOKUP(AD7516,[2]Formula!V:X,2,0))*H7516)/SUMIF(AD:AD,AD7516,H:H)))</f>
        <v/>
      </c>
      <c r="L7516" s="38" t="str">
        <f t="shared" si="703"/>
        <v/>
      </c>
      <c r="M7516" s="38" t="str">
        <f t="shared" si="704"/>
        <v/>
      </c>
      <c r="N7516" s="38" t="str">
        <f t="shared" si="706"/>
        <v/>
      </c>
      <c r="O7516" s="38" t="str">
        <f t="shared" si="702"/>
        <v/>
      </c>
      <c r="P7516" s="39" t="str">
        <f t="shared" si="707"/>
        <v/>
      </c>
      <c r="AC7516" s="42" t="str">
        <f>IF(B7516="","",VLOOKUP(B7516,[2]Formula!B:C,2,0))</f>
        <v/>
      </c>
      <c r="AD7516" s="43" t="str">
        <f t="shared" si="705"/>
        <v/>
      </c>
    </row>
    <row r="7517" spans="1:30" x14ac:dyDescent="0.25">
      <c r="A7517" s="64"/>
      <c r="B7517" s="64"/>
      <c r="C7517" s="66"/>
      <c r="D7517" s="67"/>
      <c r="E7517" s="64"/>
      <c r="F7517" s="64"/>
      <c r="G7517" s="37" t="str">
        <f>IF(E7517="","",IF(OR(E7517="Project Management",E7517="Project Support",E7517="Sprint Management",E7517="Sprint Support"),"NA",ROUND((((VLOOKUP(AD7517,[2]Formula!V:X,3,0)))-SUMIF(AD:AD,AD7517,H:H)),2)))</f>
        <v/>
      </c>
      <c r="H7517" s="71"/>
      <c r="I7517" s="72"/>
      <c r="J7517" s="72"/>
      <c r="K7517" s="38" t="str">
        <f>IF(E7517="","",IF(OR(E7517="Project Management",E7517="Project Support",E7517="Sprint Management",E7517="Sprint Support"),"NA",(((SUMIF(AD:AD,AD7517,H:H)/VLOOKUP(AD7517,[2]Formula!V:X,3,0))*VLOOKUP(AD7517,[2]Formula!V:X,2,0))*H7517)/SUMIF(AD:AD,AD7517,H:H)))</f>
        <v/>
      </c>
      <c r="L7517" s="38" t="str">
        <f t="shared" si="703"/>
        <v/>
      </c>
      <c r="M7517" s="38" t="str">
        <f t="shared" si="704"/>
        <v/>
      </c>
      <c r="N7517" s="38" t="str">
        <f t="shared" si="706"/>
        <v/>
      </c>
      <c r="O7517" s="38" t="str">
        <f t="shared" si="702"/>
        <v/>
      </c>
      <c r="P7517" s="39" t="str">
        <f t="shared" si="707"/>
        <v/>
      </c>
      <c r="AC7517" s="42" t="str">
        <f>IF(B7517="","",VLOOKUP(B7517,[2]Formula!B:C,2,0))</f>
        <v/>
      </c>
      <c r="AD7517" s="43" t="str">
        <f t="shared" si="705"/>
        <v/>
      </c>
    </row>
    <row r="7518" spans="1:30" x14ac:dyDescent="0.25">
      <c r="A7518" s="64"/>
      <c r="B7518" s="64"/>
      <c r="C7518" s="66"/>
      <c r="D7518" s="67"/>
      <c r="E7518" s="64"/>
      <c r="F7518" s="64"/>
      <c r="G7518" s="37" t="str">
        <f>IF(E7518="","",IF(OR(E7518="Project Management",E7518="Project Support",E7518="Sprint Management",E7518="Sprint Support"),"NA",ROUND((((VLOOKUP(AD7518,[2]Formula!V:X,3,0)))-SUMIF(AD:AD,AD7518,H:H)),2)))</f>
        <v/>
      </c>
      <c r="H7518" s="71"/>
      <c r="I7518" s="72"/>
      <c r="J7518" s="72"/>
      <c r="K7518" s="38" t="str">
        <f>IF(E7518="","",IF(OR(E7518="Project Management",E7518="Project Support",E7518="Sprint Management",E7518="Sprint Support"),"NA",(((SUMIF(AD:AD,AD7518,H:H)/VLOOKUP(AD7518,[2]Formula!V:X,3,0))*VLOOKUP(AD7518,[2]Formula!V:X,2,0))*H7518)/SUMIF(AD:AD,AD7518,H:H)))</f>
        <v/>
      </c>
      <c r="L7518" s="38" t="str">
        <f t="shared" si="703"/>
        <v/>
      </c>
      <c r="M7518" s="38" t="str">
        <f t="shared" si="704"/>
        <v/>
      </c>
      <c r="N7518" s="38" t="str">
        <f t="shared" si="706"/>
        <v/>
      </c>
      <c r="O7518" s="38" t="str">
        <f t="shared" si="702"/>
        <v/>
      </c>
      <c r="P7518" s="39" t="str">
        <f t="shared" si="707"/>
        <v/>
      </c>
      <c r="AC7518" s="42" t="str">
        <f>IF(B7518="","",VLOOKUP(B7518,[2]Formula!B:C,2,0))</f>
        <v/>
      </c>
      <c r="AD7518" s="43" t="str">
        <f t="shared" si="705"/>
        <v/>
      </c>
    </row>
    <row r="7519" spans="1:30" x14ac:dyDescent="0.25">
      <c r="A7519" s="64"/>
      <c r="B7519" s="64"/>
      <c r="C7519" s="66"/>
      <c r="D7519" s="67"/>
      <c r="E7519" s="64"/>
      <c r="F7519" s="64"/>
      <c r="G7519" s="37" t="str">
        <f>IF(E7519="","",IF(OR(E7519="Project Management",E7519="Project Support",E7519="Sprint Management",E7519="Sprint Support"),"NA",ROUND((((VLOOKUP(AD7519,[2]Formula!V:X,3,0)))-SUMIF(AD:AD,AD7519,H:H)),2)))</f>
        <v/>
      </c>
      <c r="H7519" s="71"/>
      <c r="I7519" s="72"/>
      <c r="J7519" s="72"/>
      <c r="K7519" s="38" t="str">
        <f>IF(E7519="","",IF(OR(E7519="Project Management",E7519="Project Support",E7519="Sprint Management",E7519="Sprint Support"),"NA",(((SUMIF(AD:AD,AD7519,H:H)/VLOOKUP(AD7519,[2]Formula!V:X,3,0))*VLOOKUP(AD7519,[2]Formula!V:X,2,0))*H7519)/SUMIF(AD:AD,AD7519,H:H)))</f>
        <v/>
      </c>
      <c r="L7519" s="38" t="str">
        <f t="shared" si="703"/>
        <v/>
      </c>
      <c r="M7519" s="38" t="str">
        <f t="shared" si="704"/>
        <v/>
      </c>
      <c r="N7519" s="38" t="str">
        <f t="shared" si="706"/>
        <v/>
      </c>
      <c r="O7519" s="38" t="str">
        <f t="shared" si="702"/>
        <v/>
      </c>
      <c r="P7519" s="39" t="str">
        <f t="shared" si="707"/>
        <v/>
      </c>
      <c r="AC7519" s="42" t="str">
        <f>IF(B7519="","",VLOOKUP(B7519,[2]Formula!B:C,2,0))</f>
        <v/>
      </c>
      <c r="AD7519" s="43" t="str">
        <f t="shared" si="705"/>
        <v/>
      </c>
    </row>
    <row r="7520" spans="1:30" x14ac:dyDescent="0.25">
      <c r="A7520" s="64"/>
      <c r="B7520" s="64"/>
      <c r="C7520" s="66"/>
      <c r="D7520" s="67"/>
      <c r="E7520" s="64"/>
      <c r="F7520" s="64"/>
      <c r="G7520" s="37" t="str">
        <f>IF(E7520="","",IF(OR(E7520="Project Management",E7520="Project Support",E7520="Sprint Management",E7520="Sprint Support"),"NA",ROUND((((VLOOKUP(AD7520,[2]Formula!V:X,3,0)))-SUMIF(AD:AD,AD7520,H:H)),2)))</f>
        <v/>
      </c>
      <c r="H7520" s="71"/>
      <c r="I7520" s="72"/>
      <c r="J7520" s="72"/>
      <c r="K7520" s="38" t="str">
        <f>IF(E7520="","",IF(OR(E7520="Project Management",E7520="Project Support",E7520="Sprint Management",E7520="Sprint Support"),"NA",(((SUMIF(AD:AD,AD7520,H:H)/VLOOKUP(AD7520,[2]Formula!V:X,3,0))*VLOOKUP(AD7520,[2]Formula!V:X,2,0))*H7520)/SUMIF(AD:AD,AD7520,H:H)))</f>
        <v/>
      </c>
      <c r="L7520" s="38" t="str">
        <f t="shared" si="703"/>
        <v/>
      </c>
      <c r="M7520" s="38" t="str">
        <f t="shared" si="704"/>
        <v/>
      </c>
      <c r="N7520" s="38" t="str">
        <f t="shared" si="706"/>
        <v/>
      </c>
      <c r="O7520" s="38" t="str">
        <f t="shared" si="702"/>
        <v/>
      </c>
      <c r="P7520" s="39" t="str">
        <f t="shared" si="707"/>
        <v/>
      </c>
      <c r="AC7520" s="42" t="str">
        <f>IF(B7520="","",VLOOKUP(B7520,[2]Formula!B:C,2,0))</f>
        <v/>
      </c>
      <c r="AD7520" s="43" t="str">
        <f t="shared" si="705"/>
        <v/>
      </c>
    </row>
    <row r="7521" spans="1:30" x14ac:dyDescent="0.25">
      <c r="A7521" s="64"/>
      <c r="B7521" s="64"/>
      <c r="C7521" s="66"/>
      <c r="D7521" s="67"/>
      <c r="E7521" s="64"/>
      <c r="F7521" s="64"/>
      <c r="G7521" s="37" t="str">
        <f>IF(E7521="","",IF(OR(E7521="Project Management",E7521="Project Support",E7521="Sprint Management",E7521="Sprint Support"),"NA",ROUND((((VLOOKUP(AD7521,[2]Formula!V:X,3,0)))-SUMIF(AD:AD,AD7521,H:H)),2)))</f>
        <v/>
      </c>
      <c r="H7521" s="71"/>
      <c r="I7521" s="72"/>
      <c r="J7521" s="72"/>
      <c r="K7521" s="38" t="str">
        <f>IF(E7521="","",IF(OR(E7521="Project Management",E7521="Project Support",E7521="Sprint Management",E7521="Sprint Support"),"NA",(((SUMIF(AD:AD,AD7521,H:H)/VLOOKUP(AD7521,[2]Formula!V:X,3,0))*VLOOKUP(AD7521,[2]Formula!V:X,2,0))*H7521)/SUMIF(AD:AD,AD7521,H:H)))</f>
        <v/>
      </c>
      <c r="L7521" s="38" t="str">
        <f t="shared" si="703"/>
        <v/>
      </c>
      <c r="M7521" s="38" t="str">
        <f t="shared" si="704"/>
        <v/>
      </c>
      <c r="N7521" s="38" t="str">
        <f t="shared" si="706"/>
        <v/>
      </c>
      <c r="O7521" s="38" t="str">
        <f t="shared" si="702"/>
        <v/>
      </c>
      <c r="P7521" s="39" t="str">
        <f t="shared" si="707"/>
        <v/>
      </c>
      <c r="AC7521" s="42" t="str">
        <f>IF(B7521="","",VLOOKUP(B7521,[2]Formula!B:C,2,0))</f>
        <v/>
      </c>
      <c r="AD7521" s="43" t="str">
        <f t="shared" si="705"/>
        <v/>
      </c>
    </row>
    <row r="7522" spans="1:30" x14ac:dyDescent="0.25">
      <c r="A7522" s="64"/>
      <c r="B7522" s="64"/>
      <c r="C7522" s="66"/>
      <c r="D7522" s="67"/>
      <c r="E7522" s="64"/>
      <c r="F7522" s="64"/>
      <c r="G7522" s="37" t="str">
        <f>IF(E7522="","",IF(OR(E7522="Project Management",E7522="Project Support",E7522="Sprint Management",E7522="Sprint Support"),"NA",ROUND((((VLOOKUP(AD7522,[2]Formula!V:X,3,0)))-SUMIF(AD:AD,AD7522,H:H)),2)))</f>
        <v/>
      </c>
      <c r="H7522" s="71"/>
      <c r="I7522" s="72"/>
      <c r="J7522" s="72"/>
      <c r="K7522" s="38" t="str">
        <f>IF(E7522="","",IF(OR(E7522="Project Management",E7522="Project Support",E7522="Sprint Management",E7522="Sprint Support"),"NA",(((SUMIF(AD:AD,AD7522,H:H)/VLOOKUP(AD7522,[2]Formula!V:X,3,0))*VLOOKUP(AD7522,[2]Formula!V:X,2,0))*H7522)/SUMIF(AD:AD,AD7522,H:H)))</f>
        <v/>
      </c>
      <c r="L7522" s="38" t="str">
        <f t="shared" si="703"/>
        <v/>
      </c>
      <c r="M7522" s="38" t="str">
        <f t="shared" si="704"/>
        <v/>
      </c>
      <c r="N7522" s="38" t="str">
        <f t="shared" si="706"/>
        <v/>
      </c>
      <c r="O7522" s="38" t="str">
        <f t="shared" si="702"/>
        <v/>
      </c>
      <c r="P7522" s="39" t="str">
        <f t="shared" si="707"/>
        <v/>
      </c>
      <c r="AC7522" s="42" t="str">
        <f>IF(B7522="","",VLOOKUP(B7522,[2]Formula!B:C,2,0))</f>
        <v/>
      </c>
      <c r="AD7522" s="43" t="str">
        <f t="shared" si="705"/>
        <v/>
      </c>
    </row>
    <row r="7523" spans="1:30" x14ac:dyDescent="0.25">
      <c r="A7523" s="64"/>
      <c r="B7523" s="64"/>
      <c r="C7523" s="66"/>
      <c r="D7523" s="67"/>
      <c r="E7523" s="64"/>
      <c r="F7523" s="64"/>
      <c r="G7523" s="37" t="str">
        <f>IF(E7523="","",IF(OR(E7523="Project Management",E7523="Project Support",E7523="Sprint Management",E7523="Sprint Support"),"NA",ROUND((((VLOOKUP(AD7523,[2]Formula!V:X,3,0)))-SUMIF(AD:AD,AD7523,H:H)),2)))</f>
        <v/>
      </c>
      <c r="H7523" s="71"/>
      <c r="I7523" s="72"/>
      <c r="J7523" s="72"/>
      <c r="K7523" s="38" t="str">
        <f>IF(E7523="","",IF(OR(E7523="Project Management",E7523="Project Support",E7523="Sprint Management",E7523="Sprint Support"),"NA",(((SUMIF(AD:AD,AD7523,H:H)/VLOOKUP(AD7523,[2]Formula!V:X,3,0))*VLOOKUP(AD7523,[2]Formula!V:X,2,0))*H7523)/SUMIF(AD:AD,AD7523,H:H)))</f>
        <v/>
      </c>
      <c r="L7523" s="38" t="str">
        <f t="shared" si="703"/>
        <v/>
      </c>
      <c r="M7523" s="38" t="str">
        <f t="shared" si="704"/>
        <v/>
      </c>
      <c r="N7523" s="38" t="str">
        <f t="shared" si="706"/>
        <v/>
      </c>
      <c r="O7523" s="38" t="str">
        <f t="shared" si="702"/>
        <v/>
      </c>
      <c r="P7523" s="39" t="str">
        <f t="shared" si="707"/>
        <v/>
      </c>
      <c r="AC7523" s="42" t="str">
        <f>IF(B7523="","",VLOOKUP(B7523,[2]Formula!B:C,2,0))</f>
        <v/>
      </c>
      <c r="AD7523" s="43" t="str">
        <f t="shared" si="705"/>
        <v/>
      </c>
    </row>
    <row r="7524" spans="1:30" x14ac:dyDescent="0.25">
      <c r="A7524" s="64"/>
      <c r="B7524" s="64"/>
      <c r="C7524" s="66"/>
      <c r="D7524" s="67"/>
      <c r="E7524" s="64"/>
      <c r="F7524" s="64"/>
      <c r="G7524" s="37" t="str">
        <f>IF(E7524="","",IF(OR(E7524="Project Management",E7524="Project Support",E7524="Sprint Management",E7524="Sprint Support"),"NA",ROUND((((VLOOKUP(AD7524,[2]Formula!V:X,3,0)))-SUMIF(AD:AD,AD7524,H:H)),2)))</f>
        <v/>
      </c>
      <c r="H7524" s="71"/>
      <c r="I7524" s="72"/>
      <c r="J7524" s="72"/>
      <c r="K7524" s="38" t="str">
        <f>IF(E7524="","",IF(OR(E7524="Project Management",E7524="Project Support",E7524="Sprint Management",E7524="Sprint Support"),"NA",(((SUMIF(AD:AD,AD7524,H:H)/VLOOKUP(AD7524,[2]Formula!V:X,3,0))*VLOOKUP(AD7524,[2]Formula!V:X,2,0))*H7524)/SUMIF(AD:AD,AD7524,H:H)))</f>
        <v/>
      </c>
      <c r="L7524" s="38" t="str">
        <f t="shared" si="703"/>
        <v/>
      </c>
      <c r="M7524" s="38" t="str">
        <f t="shared" si="704"/>
        <v/>
      </c>
      <c r="N7524" s="38" t="str">
        <f t="shared" si="706"/>
        <v/>
      </c>
      <c r="O7524" s="38" t="str">
        <f t="shared" si="702"/>
        <v/>
      </c>
      <c r="P7524" s="39" t="str">
        <f t="shared" si="707"/>
        <v/>
      </c>
      <c r="AC7524" s="42" t="str">
        <f>IF(B7524="","",VLOOKUP(B7524,[2]Formula!B:C,2,0))</f>
        <v/>
      </c>
      <c r="AD7524" s="43" t="str">
        <f t="shared" si="705"/>
        <v/>
      </c>
    </row>
    <row r="7525" spans="1:30" x14ac:dyDescent="0.25">
      <c r="A7525" s="64"/>
      <c r="B7525" s="64"/>
      <c r="C7525" s="66"/>
      <c r="D7525" s="67"/>
      <c r="E7525" s="64"/>
      <c r="F7525" s="64"/>
      <c r="G7525" s="37" t="str">
        <f>IF(E7525="","",IF(OR(E7525="Project Management",E7525="Project Support",E7525="Sprint Management",E7525="Sprint Support"),"NA",ROUND((((VLOOKUP(AD7525,[2]Formula!V:X,3,0)))-SUMIF(AD:AD,AD7525,H:H)),2)))</f>
        <v/>
      </c>
      <c r="H7525" s="71"/>
      <c r="I7525" s="72"/>
      <c r="J7525" s="72"/>
      <c r="K7525" s="38" t="str">
        <f>IF(E7525="","",IF(OR(E7525="Project Management",E7525="Project Support",E7525="Sprint Management",E7525="Sprint Support"),"NA",(((SUMIF(AD:AD,AD7525,H:H)/VLOOKUP(AD7525,[2]Formula!V:X,3,0))*VLOOKUP(AD7525,[2]Formula!V:X,2,0))*H7525)/SUMIF(AD:AD,AD7525,H:H)))</f>
        <v/>
      </c>
      <c r="L7525" s="38" t="str">
        <f t="shared" si="703"/>
        <v/>
      </c>
      <c r="M7525" s="38" t="str">
        <f t="shared" si="704"/>
        <v/>
      </c>
      <c r="N7525" s="38" t="str">
        <f t="shared" si="706"/>
        <v/>
      </c>
      <c r="O7525" s="38" t="str">
        <f t="shared" si="702"/>
        <v/>
      </c>
      <c r="P7525" s="39" t="str">
        <f t="shared" si="707"/>
        <v/>
      </c>
      <c r="AC7525" s="42" t="str">
        <f>IF(B7525="","",VLOOKUP(B7525,[2]Formula!B:C,2,0))</f>
        <v/>
      </c>
      <c r="AD7525" s="43" t="str">
        <f t="shared" si="705"/>
        <v/>
      </c>
    </row>
    <row r="7526" spans="1:30" x14ac:dyDescent="0.25">
      <c r="A7526" s="64"/>
      <c r="B7526" s="64"/>
      <c r="C7526" s="66"/>
      <c r="D7526" s="67"/>
      <c r="E7526" s="64"/>
      <c r="F7526" s="64"/>
      <c r="G7526" s="37" t="str">
        <f>IF(E7526="","",IF(OR(E7526="Project Management",E7526="Project Support",E7526="Sprint Management",E7526="Sprint Support"),"NA",ROUND((((VLOOKUP(AD7526,[2]Formula!V:X,3,0)))-SUMIF(AD:AD,AD7526,H:H)),2)))</f>
        <v/>
      </c>
      <c r="H7526" s="71"/>
      <c r="I7526" s="72"/>
      <c r="J7526" s="72"/>
      <c r="K7526" s="38" t="str">
        <f>IF(E7526="","",IF(OR(E7526="Project Management",E7526="Project Support",E7526="Sprint Management",E7526="Sprint Support"),"NA",(((SUMIF(AD:AD,AD7526,H:H)/VLOOKUP(AD7526,[2]Formula!V:X,3,0))*VLOOKUP(AD7526,[2]Formula!V:X,2,0))*H7526)/SUMIF(AD:AD,AD7526,H:H)))</f>
        <v/>
      </c>
      <c r="L7526" s="38" t="str">
        <f t="shared" si="703"/>
        <v/>
      </c>
      <c r="M7526" s="38" t="str">
        <f t="shared" si="704"/>
        <v/>
      </c>
      <c r="N7526" s="38" t="str">
        <f t="shared" si="706"/>
        <v/>
      </c>
      <c r="O7526" s="38" t="str">
        <f t="shared" si="702"/>
        <v/>
      </c>
      <c r="P7526" s="39" t="str">
        <f t="shared" si="707"/>
        <v/>
      </c>
      <c r="AC7526" s="42" t="str">
        <f>IF(B7526="","",VLOOKUP(B7526,[2]Formula!B:C,2,0))</f>
        <v/>
      </c>
      <c r="AD7526" s="43" t="str">
        <f t="shared" si="705"/>
        <v/>
      </c>
    </row>
    <row r="7527" spans="1:30" x14ac:dyDescent="0.25">
      <c r="A7527" s="64"/>
      <c r="B7527" s="64"/>
      <c r="C7527" s="66"/>
      <c r="D7527" s="67"/>
      <c r="E7527" s="64"/>
      <c r="F7527" s="64"/>
      <c r="G7527" s="37" t="str">
        <f>IF(E7527="","",IF(OR(E7527="Project Management",E7527="Project Support",E7527="Sprint Management",E7527="Sprint Support"),"NA",ROUND((((VLOOKUP(AD7527,[2]Formula!V:X,3,0)))-SUMIF(AD:AD,AD7527,H:H)),2)))</f>
        <v/>
      </c>
      <c r="H7527" s="71"/>
      <c r="I7527" s="72"/>
      <c r="J7527" s="72"/>
      <c r="K7527" s="38" t="str">
        <f>IF(E7527="","",IF(OR(E7527="Project Management",E7527="Project Support",E7527="Sprint Management",E7527="Sprint Support"),"NA",(((SUMIF(AD:AD,AD7527,H:H)/VLOOKUP(AD7527,[2]Formula!V:X,3,0))*VLOOKUP(AD7527,[2]Formula!V:X,2,0))*H7527)/SUMIF(AD:AD,AD7527,H:H)))</f>
        <v/>
      </c>
      <c r="L7527" s="38" t="str">
        <f t="shared" si="703"/>
        <v/>
      </c>
      <c r="M7527" s="38" t="str">
        <f t="shared" si="704"/>
        <v/>
      </c>
      <c r="N7527" s="38" t="str">
        <f t="shared" si="706"/>
        <v/>
      </c>
      <c r="O7527" s="38" t="str">
        <f t="shared" si="702"/>
        <v/>
      </c>
      <c r="P7527" s="39" t="str">
        <f t="shared" si="707"/>
        <v/>
      </c>
      <c r="AC7527" s="42" t="str">
        <f>IF(B7527="","",VLOOKUP(B7527,[2]Formula!B:C,2,0))</f>
        <v/>
      </c>
      <c r="AD7527" s="43" t="str">
        <f t="shared" si="705"/>
        <v/>
      </c>
    </row>
    <row r="7528" spans="1:30" x14ac:dyDescent="0.25">
      <c r="A7528" s="64"/>
      <c r="B7528" s="64"/>
      <c r="C7528" s="66"/>
      <c r="D7528" s="67"/>
      <c r="E7528" s="64"/>
      <c r="F7528" s="64"/>
      <c r="G7528" s="37" t="str">
        <f>IF(E7528="","",IF(OR(E7528="Project Management",E7528="Project Support",E7528="Sprint Management",E7528="Sprint Support"),"NA",ROUND((((VLOOKUP(AD7528,[2]Formula!V:X,3,0)))-SUMIF(AD:AD,AD7528,H:H)),2)))</f>
        <v/>
      </c>
      <c r="H7528" s="71"/>
      <c r="I7528" s="72"/>
      <c r="J7528" s="72"/>
      <c r="K7528" s="38" t="str">
        <f>IF(E7528="","",IF(OR(E7528="Project Management",E7528="Project Support",E7528="Sprint Management",E7528="Sprint Support"),"NA",(((SUMIF(AD:AD,AD7528,H:H)/VLOOKUP(AD7528,[2]Formula!V:X,3,0))*VLOOKUP(AD7528,[2]Formula!V:X,2,0))*H7528)/SUMIF(AD:AD,AD7528,H:H)))</f>
        <v/>
      </c>
      <c r="L7528" s="38" t="str">
        <f t="shared" si="703"/>
        <v/>
      </c>
      <c r="M7528" s="38" t="str">
        <f t="shared" si="704"/>
        <v/>
      </c>
      <c r="N7528" s="38" t="str">
        <f t="shared" si="706"/>
        <v/>
      </c>
      <c r="O7528" s="38" t="str">
        <f t="shared" si="702"/>
        <v/>
      </c>
      <c r="P7528" s="39" t="str">
        <f t="shared" si="707"/>
        <v/>
      </c>
      <c r="AC7528" s="42" t="str">
        <f>IF(B7528="","",VLOOKUP(B7528,[2]Formula!B:C,2,0))</f>
        <v/>
      </c>
      <c r="AD7528" s="43" t="str">
        <f t="shared" si="705"/>
        <v/>
      </c>
    </row>
    <row r="7529" spans="1:30" x14ac:dyDescent="0.25">
      <c r="A7529" s="64"/>
      <c r="B7529" s="64"/>
      <c r="C7529" s="66"/>
      <c r="D7529" s="67"/>
      <c r="E7529" s="64"/>
      <c r="F7529" s="64"/>
      <c r="G7529" s="37" t="str">
        <f>IF(E7529="","",IF(OR(E7529="Project Management",E7529="Project Support",E7529="Sprint Management",E7529="Sprint Support"),"NA",ROUND((((VLOOKUP(AD7529,[2]Formula!V:X,3,0)))-SUMIF(AD:AD,AD7529,H:H)),2)))</f>
        <v/>
      </c>
      <c r="H7529" s="71"/>
      <c r="I7529" s="72"/>
      <c r="J7529" s="72"/>
      <c r="K7529" s="38" t="str">
        <f>IF(E7529="","",IF(OR(E7529="Project Management",E7529="Project Support",E7529="Sprint Management",E7529="Sprint Support"),"NA",(((SUMIF(AD:AD,AD7529,H:H)/VLOOKUP(AD7529,[2]Formula!V:X,3,0))*VLOOKUP(AD7529,[2]Formula!V:X,2,0))*H7529)/SUMIF(AD:AD,AD7529,H:H)))</f>
        <v/>
      </c>
      <c r="L7529" s="38" t="str">
        <f t="shared" si="703"/>
        <v/>
      </c>
      <c r="M7529" s="38" t="str">
        <f t="shared" si="704"/>
        <v/>
      </c>
      <c r="N7529" s="38" t="str">
        <f t="shared" si="706"/>
        <v/>
      </c>
      <c r="O7529" s="38" t="str">
        <f t="shared" si="702"/>
        <v/>
      </c>
      <c r="P7529" s="39" t="str">
        <f t="shared" si="707"/>
        <v/>
      </c>
      <c r="AC7529" s="42" t="str">
        <f>IF(B7529="","",VLOOKUP(B7529,[2]Formula!B:C,2,0))</f>
        <v/>
      </c>
      <c r="AD7529" s="43" t="str">
        <f t="shared" si="705"/>
        <v/>
      </c>
    </row>
    <row r="7530" spans="1:30" x14ac:dyDescent="0.25">
      <c r="A7530" s="64"/>
      <c r="B7530" s="64"/>
      <c r="C7530" s="66"/>
      <c r="D7530" s="67"/>
      <c r="E7530" s="64"/>
      <c r="F7530" s="64"/>
      <c r="G7530" s="37" t="str">
        <f>IF(E7530="","",IF(OR(E7530="Project Management",E7530="Project Support",E7530="Sprint Management",E7530="Sprint Support"),"NA",ROUND((((VLOOKUP(AD7530,[2]Formula!V:X,3,0)))-SUMIF(AD:AD,AD7530,H:H)),2)))</f>
        <v/>
      </c>
      <c r="H7530" s="71"/>
      <c r="I7530" s="72"/>
      <c r="J7530" s="72"/>
      <c r="K7530" s="38" t="str">
        <f>IF(E7530="","",IF(OR(E7530="Project Management",E7530="Project Support",E7530="Sprint Management",E7530="Sprint Support"),"NA",(((SUMIF(AD:AD,AD7530,H:H)/VLOOKUP(AD7530,[2]Formula!V:X,3,0))*VLOOKUP(AD7530,[2]Formula!V:X,2,0))*H7530)/SUMIF(AD:AD,AD7530,H:H)))</f>
        <v/>
      </c>
      <c r="L7530" s="38" t="str">
        <f t="shared" si="703"/>
        <v/>
      </c>
      <c r="M7530" s="38" t="str">
        <f t="shared" si="704"/>
        <v/>
      </c>
      <c r="N7530" s="38" t="str">
        <f t="shared" si="706"/>
        <v/>
      </c>
      <c r="O7530" s="38" t="str">
        <f t="shared" si="702"/>
        <v/>
      </c>
      <c r="P7530" s="39" t="str">
        <f t="shared" si="707"/>
        <v/>
      </c>
      <c r="AC7530" s="42" t="str">
        <f>IF(B7530="","",VLOOKUP(B7530,[2]Formula!B:C,2,0))</f>
        <v/>
      </c>
      <c r="AD7530" s="43" t="str">
        <f t="shared" si="705"/>
        <v/>
      </c>
    </row>
    <row r="7531" spans="1:30" x14ac:dyDescent="0.25">
      <c r="A7531" s="64"/>
      <c r="B7531" s="64"/>
      <c r="C7531" s="66"/>
      <c r="D7531" s="67"/>
      <c r="E7531" s="64"/>
      <c r="F7531" s="64"/>
      <c r="G7531" s="37" t="str">
        <f>IF(E7531="","",IF(OR(E7531="Project Management",E7531="Project Support",E7531="Sprint Management",E7531="Sprint Support"),"NA",ROUND((((VLOOKUP(AD7531,[2]Formula!V:X,3,0)))-SUMIF(AD:AD,AD7531,H:H)),2)))</f>
        <v/>
      </c>
      <c r="H7531" s="71"/>
      <c r="I7531" s="72"/>
      <c r="J7531" s="72"/>
      <c r="K7531" s="38" t="str">
        <f>IF(E7531="","",IF(OR(E7531="Project Management",E7531="Project Support",E7531="Sprint Management",E7531="Sprint Support"),"NA",(((SUMIF(AD:AD,AD7531,H:H)/VLOOKUP(AD7531,[2]Formula!V:X,3,0))*VLOOKUP(AD7531,[2]Formula!V:X,2,0))*H7531)/SUMIF(AD:AD,AD7531,H:H)))</f>
        <v/>
      </c>
      <c r="L7531" s="38" t="str">
        <f t="shared" si="703"/>
        <v/>
      </c>
      <c r="M7531" s="38" t="str">
        <f t="shared" si="704"/>
        <v/>
      </c>
      <c r="N7531" s="38" t="str">
        <f t="shared" si="706"/>
        <v/>
      </c>
      <c r="O7531" s="38" t="str">
        <f t="shared" si="702"/>
        <v/>
      </c>
      <c r="P7531" s="39" t="str">
        <f t="shared" si="707"/>
        <v/>
      </c>
      <c r="AC7531" s="42" t="str">
        <f>IF(B7531="","",VLOOKUP(B7531,[2]Formula!B:C,2,0))</f>
        <v/>
      </c>
      <c r="AD7531" s="43" t="str">
        <f t="shared" si="705"/>
        <v/>
      </c>
    </row>
    <row r="7532" spans="1:30" x14ac:dyDescent="0.25">
      <c r="A7532" s="64"/>
      <c r="B7532" s="64"/>
      <c r="C7532" s="66"/>
      <c r="D7532" s="67"/>
      <c r="E7532" s="64"/>
      <c r="F7532" s="64"/>
      <c r="G7532" s="37" t="str">
        <f>IF(E7532="","",IF(OR(E7532="Project Management",E7532="Project Support",E7532="Sprint Management",E7532="Sprint Support"),"NA",ROUND((((VLOOKUP(AD7532,[2]Formula!V:X,3,0)))-SUMIF(AD:AD,AD7532,H:H)),2)))</f>
        <v/>
      </c>
      <c r="H7532" s="71"/>
      <c r="I7532" s="72"/>
      <c r="J7532" s="72"/>
      <c r="K7532" s="38" t="str">
        <f>IF(E7532="","",IF(OR(E7532="Project Management",E7532="Project Support",E7532="Sprint Management",E7532="Sprint Support"),"NA",(((SUMIF(AD:AD,AD7532,H:H)/VLOOKUP(AD7532,[2]Formula!V:X,3,0))*VLOOKUP(AD7532,[2]Formula!V:X,2,0))*H7532)/SUMIF(AD:AD,AD7532,H:H)))</f>
        <v/>
      </c>
      <c r="L7532" s="38" t="str">
        <f t="shared" si="703"/>
        <v/>
      </c>
      <c r="M7532" s="38" t="str">
        <f t="shared" si="704"/>
        <v/>
      </c>
      <c r="N7532" s="38" t="str">
        <f t="shared" si="706"/>
        <v/>
      </c>
      <c r="O7532" s="38" t="str">
        <f t="shared" si="702"/>
        <v/>
      </c>
      <c r="P7532" s="39" t="str">
        <f t="shared" si="707"/>
        <v/>
      </c>
      <c r="AC7532" s="42" t="str">
        <f>IF(B7532="","",VLOOKUP(B7532,[2]Formula!B:C,2,0))</f>
        <v/>
      </c>
      <c r="AD7532" s="43" t="str">
        <f t="shared" si="705"/>
        <v/>
      </c>
    </row>
    <row r="7533" spans="1:30" x14ac:dyDescent="0.25">
      <c r="A7533" s="64"/>
      <c r="B7533" s="64"/>
      <c r="C7533" s="66"/>
      <c r="D7533" s="67"/>
      <c r="E7533" s="64"/>
      <c r="F7533" s="64"/>
      <c r="G7533" s="37" t="str">
        <f>IF(E7533="","",IF(OR(E7533="Project Management",E7533="Project Support",E7533="Sprint Management",E7533="Sprint Support"),"NA",ROUND((((VLOOKUP(AD7533,[2]Formula!V:X,3,0)))-SUMIF(AD:AD,AD7533,H:H)),2)))</f>
        <v/>
      </c>
      <c r="H7533" s="71"/>
      <c r="I7533" s="72"/>
      <c r="J7533" s="72"/>
      <c r="K7533" s="38" t="str">
        <f>IF(E7533="","",IF(OR(E7533="Project Management",E7533="Project Support",E7533="Sprint Management",E7533="Sprint Support"),"NA",(((SUMIF(AD:AD,AD7533,H:H)/VLOOKUP(AD7533,[2]Formula!V:X,3,0))*VLOOKUP(AD7533,[2]Formula!V:X,2,0))*H7533)/SUMIF(AD:AD,AD7533,H:H)))</f>
        <v/>
      </c>
      <c r="L7533" s="38" t="str">
        <f t="shared" si="703"/>
        <v/>
      </c>
      <c r="M7533" s="38" t="str">
        <f t="shared" si="704"/>
        <v/>
      </c>
      <c r="N7533" s="38" t="str">
        <f t="shared" si="706"/>
        <v/>
      </c>
      <c r="O7533" s="38" t="str">
        <f t="shared" si="702"/>
        <v/>
      </c>
      <c r="P7533" s="39" t="str">
        <f t="shared" si="707"/>
        <v/>
      </c>
      <c r="AC7533" s="42" t="str">
        <f>IF(B7533="","",VLOOKUP(B7533,[2]Formula!B:C,2,0))</f>
        <v/>
      </c>
      <c r="AD7533" s="43" t="str">
        <f t="shared" si="705"/>
        <v/>
      </c>
    </row>
    <row r="7534" spans="1:30" x14ac:dyDescent="0.25">
      <c r="A7534" s="64"/>
      <c r="B7534" s="64"/>
      <c r="C7534" s="66"/>
      <c r="D7534" s="67"/>
      <c r="E7534" s="64"/>
      <c r="F7534" s="64"/>
      <c r="G7534" s="37" t="str">
        <f>IF(E7534="","",IF(OR(E7534="Project Management",E7534="Project Support",E7534="Sprint Management",E7534="Sprint Support"),"NA",ROUND((((VLOOKUP(AD7534,[2]Formula!V:X,3,0)))-SUMIF(AD:AD,AD7534,H:H)),2)))</f>
        <v/>
      </c>
      <c r="H7534" s="71"/>
      <c r="I7534" s="72"/>
      <c r="J7534" s="72"/>
      <c r="K7534" s="38" t="str">
        <f>IF(E7534="","",IF(OR(E7534="Project Management",E7534="Project Support",E7534="Sprint Management",E7534="Sprint Support"),"NA",(((SUMIF(AD:AD,AD7534,H:H)/VLOOKUP(AD7534,[2]Formula!V:X,3,0))*VLOOKUP(AD7534,[2]Formula!V:X,2,0))*H7534)/SUMIF(AD:AD,AD7534,H:H)))</f>
        <v/>
      </c>
      <c r="L7534" s="38" t="str">
        <f t="shared" si="703"/>
        <v/>
      </c>
      <c r="M7534" s="38" t="str">
        <f t="shared" si="704"/>
        <v/>
      </c>
      <c r="N7534" s="38" t="str">
        <f t="shared" si="706"/>
        <v/>
      </c>
      <c r="O7534" s="38" t="str">
        <f t="shared" si="702"/>
        <v/>
      </c>
      <c r="P7534" s="39" t="str">
        <f t="shared" si="707"/>
        <v/>
      </c>
      <c r="AC7534" s="42" t="str">
        <f>IF(B7534="","",VLOOKUP(B7534,[2]Formula!B:C,2,0))</f>
        <v/>
      </c>
      <c r="AD7534" s="43" t="str">
        <f t="shared" si="705"/>
        <v/>
      </c>
    </row>
    <row r="7535" spans="1:30" x14ac:dyDescent="0.25">
      <c r="A7535" s="64"/>
      <c r="B7535" s="64"/>
      <c r="C7535" s="66"/>
      <c r="D7535" s="67"/>
      <c r="E7535" s="64"/>
      <c r="F7535" s="64"/>
      <c r="G7535" s="37" t="str">
        <f>IF(E7535="","",IF(OR(E7535="Project Management",E7535="Project Support",E7535="Sprint Management",E7535="Sprint Support"),"NA",ROUND((((VLOOKUP(AD7535,[2]Formula!V:X,3,0)))-SUMIF(AD:AD,AD7535,H:H)),2)))</f>
        <v/>
      </c>
      <c r="H7535" s="71"/>
      <c r="I7535" s="72"/>
      <c r="J7535" s="72"/>
      <c r="K7535" s="38" t="str">
        <f>IF(E7535="","",IF(OR(E7535="Project Management",E7535="Project Support",E7535="Sprint Management",E7535="Sprint Support"),"NA",(((SUMIF(AD:AD,AD7535,H:H)/VLOOKUP(AD7535,[2]Formula!V:X,3,0))*VLOOKUP(AD7535,[2]Formula!V:X,2,0))*H7535)/SUMIF(AD:AD,AD7535,H:H)))</f>
        <v/>
      </c>
      <c r="L7535" s="38" t="str">
        <f t="shared" si="703"/>
        <v/>
      </c>
      <c r="M7535" s="38" t="str">
        <f t="shared" si="704"/>
        <v/>
      </c>
      <c r="N7535" s="38" t="str">
        <f t="shared" si="706"/>
        <v/>
      </c>
      <c r="O7535" s="38" t="str">
        <f t="shared" si="702"/>
        <v/>
      </c>
      <c r="P7535" s="39" t="str">
        <f t="shared" si="707"/>
        <v/>
      </c>
      <c r="AC7535" s="42" t="str">
        <f>IF(B7535="","",VLOOKUP(B7535,[2]Formula!B:C,2,0))</f>
        <v/>
      </c>
      <c r="AD7535" s="43" t="str">
        <f t="shared" si="705"/>
        <v/>
      </c>
    </row>
    <row r="7536" spans="1:30" x14ac:dyDescent="0.25">
      <c r="A7536" s="64"/>
      <c r="B7536" s="64"/>
      <c r="C7536" s="66"/>
      <c r="D7536" s="67"/>
      <c r="E7536" s="64"/>
      <c r="F7536" s="64"/>
      <c r="G7536" s="37" t="str">
        <f>IF(E7536="","",IF(OR(E7536="Project Management",E7536="Project Support",E7536="Sprint Management",E7536="Sprint Support"),"NA",ROUND((((VLOOKUP(AD7536,[2]Formula!V:X,3,0)))-SUMIF(AD:AD,AD7536,H:H)),2)))</f>
        <v/>
      </c>
      <c r="H7536" s="71"/>
      <c r="I7536" s="72"/>
      <c r="J7536" s="72"/>
      <c r="K7536" s="38" t="str">
        <f>IF(E7536="","",IF(OR(E7536="Project Management",E7536="Project Support",E7536="Sprint Management",E7536="Sprint Support"),"NA",(((SUMIF(AD:AD,AD7536,H:H)/VLOOKUP(AD7536,[2]Formula!V:X,3,0))*VLOOKUP(AD7536,[2]Formula!V:X,2,0))*H7536)/SUMIF(AD:AD,AD7536,H:H)))</f>
        <v/>
      </c>
      <c r="L7536" s="38" t="str">
        <f t="shared" si="703"/>
        <v/>
      </c>
      <c r="M7536" s="38" t="str">
        <f t="shared" si="704"/>
        <v/>
      </c>
      <c r="N7536" s="38" t="str">
        <f t="shared" si="706"/>
        <v/>
      </c>
      <c r="O7536" s="38" t="str">
        <f t="shared" si="702"/>
        <v/>
      </c>
      <c r="P7536" s="39" t="str">
        <f t="shared" si="707"/>
        <v/>
      </c>
      <c r="AC7536" s="42" t="str">
        <f>IF(B7536="","",VLOOKUP(B7536,[2]Formula!B:C,2,0))</f>
        <v/>
      </c>
      <c r="AD7536" s="43" t="str">
        <f t="shared" si="705"/>
        <v/>
      </c>
    </row>
    <row r="7537" spans="1:30" x14ac:dyDescent="0.25">
      <c r="A7537" s="64"/>
      <c r="B7537" s="64"/>
      <c r="C7537" s="66"/>
      <c r="D7537" s="67"/>
      <c r="E7537" s="64"/>
      <c r="F7537" s="64"/>
      <c r="G7537" s="37" t="str">
        <f>IF(E7537="","",IF(OR(E7537="Project Management",E7537="Project Support",E7537="Sprint Management",E7537="Sprint Support"),"NA",ROUND((((VLOOKUP(AD7537,[2]Formula!V:X,3,0)))-SUMIF(AD:AD,AD7537,H:H)),2)))</f>
        <v/>
      </c>
      <c r="H7537" s="71"/>
      <c r="I7537" s="72"/>
      <c r="J7537" s="72"/>
      <c r="K7537" s="38" t="str">
        <f>IF(E7537="","",IF(OR(E7537="Project Management",E7537="Project Support",E7537="Sprint Management",E7537="Sprint Support"),"NA",(((SUMIF(AD:AD,AD7537,H:H)/VLOOKUP(AD7537,[2]Formula!V:X,3,0))*VLOOKUP(AD7537,[2]Formula!V:X,2,0))*H7537)/SUMIF(AD:AD,AD7537,H:H)))</f>
        <v/>
      </c>
      <c r="L7537" s="38" t="str">
        <f t="shared" si="703"/>
        <v/>
      </c>
      <c r="M7537" s="38" t="str">
        <f t="shared" si="704"/>
        <v/>
      </c>
      <c r="N7537" s="38" t="str">
        <f t="shared" si="706"/>
        <v/>
      </c>
      <c r="O7537" s="38" t="str">
        <f t="shared" si="702"/>
        <v/>
      </c>
      <c r="P7537" s="39" t="str">
        <f t="shared" si="707"/>
        <v/>
      </c>
      <c r="AC7537" s="42" t="str">
        <f>IF(B7537="","",VLOOKUP(B7537,[2]Formula!B:C,2,0))</f>
        <v/>
      </c>
      <c r="AD7537" s="43" t="str">
        <f t="shared" si="705"/>
        <v/>
      </c>
    </row>
    <row r="7538" spans="1:30" x14ac:dyDescent="0.25">
      <c r="A7538" s="64"/>
      <c r="B7538" s="64"/>
      <c r="C7538" s="66"/>
      <c r="D7538" s="67"/>
      <c r="E7538" s="64"/>
      <c r="F7538" s="64"/>
      <c r="G7538" s="37" t="str">
        <f>IF(E7538="","",IF(OR(E7538="Project Management",E7538="Project Support",E7538="Sprint Management",E7538="Sprint Support"),"NA",ROUND((((VLOOKUP(AD7538,[2]Formula!V:X,3,0)))-SUMIF(AD:AD,AD7538,H:H)),2)))</f>
        <v/>
      </c>
      <c r="H7538" s="71"/>
      <c r="I7538" s="72"/>
      <c r="J7538" s="72"/>
      <c r="K7538" s="38" t="str">
        <f>IF(E7538="","",IF(OR(E7538="Project Management",E7538="Project Support",E7538="Sprint Management",E7538="Sprint Support"),"NA",(((SUMIF(AD:AD,AD7538,H:H)/VLOOKUP(AD7538,[2]Formula!V:X,3,0))*VLOOKUP(AD7538,[2]Formula!V:X,2,0))*H7538)/SUMIF(AD:AD,AD7538,H:H)))</f>
        <v/>
      </c>
      <c r="L7538" s="38" t="str">
        <f t="shared" si="703"/>
        <v/>
      </c>
      <c r="M7538" s="38" t="str">
        <f t="shared" si="704"/>
        <v/>
      </c>
      <c r="N7538" s="38" t="str">
        <f t="shared" si="706"/>
        <v/>
      </c>
      <c r="O7538" s="38" t="str">
        <f t="shared" si="702"/>
        <v/>
      </c>
      <c r="P7538" s="39" t="str">
        <f t="shared" si="707"/>
        <v/>
      </c>
      <c r="AC7538" s="42" t="str">
        <f>IF(B7538="","",VLOOKUP(B7538,[2]Formula!B:C,2,0))</f>
        <v/>
      </c>
      <c r="AD7538" s="43" t="str">
        <f t="shared" si="705"/>
        <v/>
      </c>
    </row>
    <row r="7539" spans="1:30" x14ac:dyDescent="0.25">
      <c r="A7539" s="64"/>
      <c r="B7539" s="64"/>
      <c r="C7539" s="66"/>
      <c r="D7539" s="67"/>
      <c r="E7539" s="64"/>
      <c r="F7539" s="64"/>
      <c r="G7539" s="37" t="str">
        <f>IF(E7539="","",IF(OR(E7539="Project Management",E7539="Project Support",E7539="Sprint Management",E7539="Sprint Support"),"NA",ROUND((((VLOOKUP(AD7539,[2]Formula!V:X,3,0)))-SUMIF(AD:AD,AD7539,H:H)),2)))</f>
        <v/>
      </c>
      <c r="H7539" s="71"/>
      <c r="I7539" s="72"/>
      <c r="J7539" s="72"/>
      <c r="K7539" s="38" t="str">
        <f>IF(E7539="","",IF(OR(E7539="Project Management",E7539="Project Support",E7539="Sprint Management",E7539="Sprint Support"),"NA",(((SUMIF(AD:AD,AD7539,H:H)/VLOOKUP(AD7539,[2]Formula!V:X,3,0))*VLOOKUP(AD7539,[2]Formula!V:X,2,0))*H7539)/SUMIF(AD:AD,AD7539,H:H)))</f>
        <v/>
      </c>
      <c r="L7539" s="38" t="str">
        <f t="shared" si="703"/>
        <v/>
      </c>
      <c r="M7539" s="38" t="str">
        <f t="shared" si="704"/>
        <v/>
      </c>
      <c r="N7539" s="38" t="str">
        <f t="shared" si="706"/>
        <v/>
      </c>
      <c r="O7539" s="38" t="str">
        <f t="shared" si="702"/>
        <v/>
      </c>
      <c r="P7539" s="39" t="str">
        <f t="shared" si="707"/>
        <v/>
      </c>
      <c r="AC7539" s="42" t="str">
        <f>IF(B7539="","",VLOOKUP(B7539,[2]Formula!B:C,2,0))</f>
        <v/>
      </c>
      <c r="AD7539" s="43" t="str">
        <f t="shared" si="705"/>
        <v/>
      </c>
    </row>
    <row r="7540" spans="1:30" x14ac:dyDescent="0.25">
      <c r="A7540" s="64"/>
      <c r="B7540" s="64"/>
      <c r="C7540" s="66"/>
      <c r="D7540" s="67"/>
      <c r="E7540" s="64"/>
      <c r="F7540" s="64"/>
      <c r="G7540" s="37" t="str">
        <f>IF(E7540="","",IF(OR(E7540="Project Management",E7540="Project Support",E7540="Sprint Management",E7540="Sprint Support"),"NA",ROUND((((VLOOKUP(AD7540,[2]Formula!V:X,3,0)))-SUMIF(AD:AD,AD7540,H:H)),2)))</f>
        <v/>
      </c>
      <c r="H7540" s="71"/>
      <c r="I7540" s="72"/>
      <c r="J7540" s="72"/>
      <c r="K7540" s="38" t="str">
        <f>IF(E7540="","",IF(OR(E7540="Project Management",E7540="Project Support",E7540="Sprint Management",E7540="Sprint Support"),"NA",(((SUMIF(AD:AD,AD7540,H:H)/VLOOKUP(AD7540,[2]Formula!V:X,3,0))*VLOOKUP(AD7540,[2]Formula!V:X,2,0))*H7540)/SUMIF(AD:AD,AD7540,H:H)))</f>
        <v/>
      </c>
      <c r="L7540" s="38" t="str">
        <f t="shared" si="703"/>
        <v/>
      </c>
      <c r="M7540" s="38" t="str">
        <f t="shared" si="704"/>
        <v/>
      </c>
      <c r="N7540" s="38" t="str">
        <f t="shared" si="706"/>
        <v/>
      </c>
      <c r="O7540" s="38" t="str">
        <f t="shared" si="702"/>
        <v/>
      </c>
      <c r="P7540" s="39" t="str">
        <f t="shared" si="707"/>
        <v/>
      </c>
      <c r="AC7540" s="42" t="str">
        <f>IF(B7540="","",VLOOKUP(B7540,[2]Formula!B:C,2,0))</f>
        <v/>
      </c>
      <c r="AD7540" s="43" t="str">
        <f t="shared" si="705"/>
        <v/>
      </c>
    </row>
    <row r="7541" spans="1:30" x14ac:dyDescent="0.25">
      <c r="A7541" s="64"/>
      <c r="B7541" s="64"/>
      <c r="C7541" s="66"/>
      <c r="D7541" s="67"/>
      <c r="E7541" s="64"/>
      <c r="F7541" s="64"/>
      <c r="G7541" s="37" t="str">
        <f>IF(E7541="","",IF(OR(E7541="Project Management",E7541="Project Support",E7541="Sprint Management",E7541="Sprint Support"),"NA",ROUND((((VLOOKUP(AD7541,[2]Formula!V:X,3,0)))-SUMIF(AD:AD,AD7541,H:H)),2)))</f>
        <v/>
      </c>
      <c r="H7541" s="71"/>
      <c r="I7541" s="72"/>
      <c r="J7541" s="72"/>
      <c r="K7541" s="38" t="str">
        <f>IF(E7541="","",IF(OR(E7541="Project Management",E7541="Project Support",E7541="Sprint Management",E7541="Sprint Support"),"NA",(((SUMIF(AD:AD,AD7541,H:H)/VLOOKUP(AD7541,[2]Formula!V:X,3,0))*VLOOKUP(AD7541,[2]Formula!V:X,2,0))*H7541)/SUMIF(AD:AD,AD7541,H:H)))</f>
        <v/>
      </c>
      <c r="L7541" s="38" t="str">
        <f t="shared" si="703"/>
        <v/>
      </c>
      <c r="M7541" s="38" t="str">
        <f t="shared" si="704"/>
        <v/>
      </c>
      <c r="N7541" s="38" t="str">
        <f t="shared" si="706"/>
        <v/>
      </c>
      <c r="O7541" s="38" t="str">
        <f t="shared" ref="O7541:O7604" si="708">IFERROR(L7541/M7541,"")</f>
        <v/>
      </c>
      <c r="P7541" s="39" t="str">
        <f t="shared" si="707"/>
        <v/>
      </c>
      <c r="AC7541" s="42" t="str">
        <f>IF(B7541="","",VLOOKUP(B7541,[2]Formula!B:C,2,0))</f>
        <v/>
      </c>
      <c r="AD7541" s="43" t="str">
        <f t="shared" si="705"/>
        <v/>
      </c>
    </row>
    <row r="7542" spans="1:30" x14ac:dyDescent="0.25">
      <c r="A7542" s="64"/>
      <c r="B7542" s="64"/>
      <c r="C7542" s="66"/>
      <c r="D7542" s="67"/>
      <c r="E7542" s="64"/>
      <c r="F7542" s="64"/>
      <c r="G7542" s="37" t="str">
        <f>IF(E7542="","",IF(OR(E7542="Project Management",E7542="Project Support",E7542="Sprint Management",E7542="Sprint Support"),"NA",ROUND((((VLOOKUP(AD7542,[2]Formula!V:X,3,0)))-SUMIF(AD:AD,AD7542,H:H)),2)))</f>
        <v/>
      </c>
      <c r="H7542" s="71"/>
      <c r="I7542" s="72"/>
      <c r="J7542" s="72"/>
      <c r="K7542" s="38" t="str">
        <f>IF(E7542="","",IF(OR(E7542="Project Management",E7542="Project Support",E7542="Sprint Management",E7542="Sprint Support"),"NA",(((SUMIF(AD:AD,AD7542,H:H)/VLOOKUP(AD7542,[2]Formula!V:X,3,0))*VLOOKUP(AD7542,[2]Formula!V:X,2,0))*H7542)/SUMIF(AD:AD,AD7542,H:H)))</f>
        <v/>
      </c>
      <c r="L7542" s="38" t="str">
        <f t="shared" si="703"/>
        <v/>
      </c>
      <c r="M7542" s="38" t="str">
        <f t="shared" si="704"/>
        <v/>
      </c>
      <c r="N7542" s="38" t="str">
        <f t="shared" si="706"/>
        <v/>
      </c>
      <c r="O7542" s="38" t="str">
        <f t="shared" si="708"/>
        <v/>
      </c>
      <c r="P7542" s="39" t="str">
        <f t="shared" si="707"/>
        <v/>
      </c>
      <c r="AC7542" s="42" t="str">
        <f>IF(B7542="","",VLOOKUP(B7542,[2]Formula!B:C,2,0))</f>
        <v/>
      </c>
      <c r="AD7542" s="43" t="str">
        <f t="shared" si="705"/>
        <v/>
      </c>
    </row>
    <row r="7543" spans="1:30" x14ac:dyDescent="0.25">
      <c r="A7543" s="64"/>
      <c r="B7543" s="64"/>
      <c r="C7543" s="66"/>
      <c r="D7543" s="67"/>
      <c r="E7543" s="64"/>
      <c r="F7543" s="64"/>
      <c r="G7543" s="37" t="str">
        <f>IF(E7543="","",IF(OR(E7543="Project Management",E7543="Project Support",E7543="Sprint Management",E7543="Sprint Support"),"NA",ROUND((((VLOOKUP(AD7543,[2]Formula!V:X,3,0)))-SUMIF(AD:AD,AD7543,H:H)),2)))</f>
        <v/>
      </c>
      <c r="H7543" s="71"/>
      <c r="I7543" s="72"/>
      <c r="J7543" s="72"/>
      <c r="K7543" s="38" t="str">
        <f>IF(E7543="","",IF(OR(E7543="Project Management",E7543="Project Support",E7543="Sprint Management",E7543="Sprint Support"),"NA",(((SUMIF(AD:AD,AD7543,H:H)/VLOOKUP(AD7543,[2]Formula!V:X,3,0))*VLOOKUP(AD7543,[2]Formula!V:X,2,0))*H7543)/SUMIF(AD:AD,AD7543,H:H)))</f>
        <v/>
      </c>
      <c r="L7543" s="38" t="str">
        <f t="shared" si="703"/>
        <v/>
      </c>
      <c r="M7543" s="38" t="str">
        <f t="shared" si="704"/>
        <v/>
      </c>
      <c r="N7543" s="38" t="str">
        <f t="shared" si="706"/>
        <v/>
      </c>
      <c r="O7543" s="38" t="str">
        <f t="shared" si="708"/>
        <v/>
      </c>
      <c r="P7543" s="39" t="str">
        <f t="shared" si="707"/>
        <v/>
      </c>
      <c r="AC7543" s="42" t="str">
        <f>IF(B7543="","",VLOOKUP(B7543,[2]Formula!B:C,2,0))</f>
        <v/>
      </c>
      <c r="AD7543" s="43" t="str">
        <f t="shared" si="705"/>
        <v/>
      </c>
    </row>
    <row r="7544" spans="1:30" x14ac:dyDescent="0.25">
      <c r="A7544" s="64"/>
      <c r="B7544" s="64"/>
      <c r="C7544" s="66"/>
      <c r="D7544" s="67"/>
      <c r="E7544" s="64"/>
      <c r="F7544" s="64"/>
      <c r="G7544" s="37" t="str">
        <f>IF(E7544="","",IF(OR(E7544="Project Management",E7544="Project Support",E7544="Sprint Management",E7544="Sprint Support"),"NA",ROUND((((VLOOKUP(AD7544,[2]Formula!V:X,3,0)))-SUMIF(AD:AD,AD7544,H:H)),2)))</f>
        <v/>
      </c>
      <c r="H7544" s="71"/>
      <c r="I7544" s="72"/>
      <c r="J7544" s="72"/>
      <c r="K7544" s="38" t="str">
        <f>IF(E7544="","",IF(OR(E7544="Project Management",E7544="Project Support",E7544="Sprint Management",E7544="Sprint Support"),"NA",(((SUMIF(AD:AD,AD7544,H:H)/VLOOKUP(AD7544,[2]Formula!V:X,3,0))*VLOOKUP(AD7544,[2]Formula!V:X,2,0))*H7544)/SUMIF(AD:AD,AD7544,H:H)))</f>
        <v/>
      </c>
      <c r="L7544" s="38" t="str">
        <f t="shared" si="703"/>
        <v/>
      </c>
      <c r="M7544" s="38" t="str">
        <f t="shared" si="704"/>
        <v/>
      </c>
      <c r="N7544" s="38" t="str">
        <f t="shared" si="706"/>
        <v/>
      </c>
      <c r="O7544" s="38" t="str">
        <f t="shared" si="708"/>
        <v/>
      </c>
      <c r="P7544" s="39" t="str">
        <f t="shared" si="707"/>
        <v/>
      </c>
      <c r="AC7544" s="42" t="str">
        <f>IF(B7544="","",VLOOKUP(B7544,[2]Formula!B:C,2,0))</f>
        <v/>
      </c>
      <c r="AD7544" s="43" t="str">
        <f t="shared" si="705"/>
        <v/>
      </c>
    </row>
    <row r="7545" spans="1:30" x14ac:dyDescent="0.25">
      <c r="A7545" s="64"/>
      <c r="B7545" s="64"/>
      <c r="C7545" s="66"/>
      <c r="D7545" s="67"/>
      <c r="E7545" s="64"/>
      <c r="F7545" s="64"/>
      <c r="G7545" s="37" t="str">
        <f>IF(E7545="","",IF(OR(E7545="Project Management",E7545="Project Support",E7545="Sprint Management",E7545="Sprint Support"),"NA",ROUND((((VLOOKUP(AD7545,[2]Formula!V:X,3,0)))-SUMIF(AD:AD,AD7545,H:H)),2)))</f>
        <v/>
      </c>
      <c r="H7545" s="71"/>
      <c r="I7545" s="72"/>
      <c r="J7545" s="72"/>
      <c r="K7545" s="38" t="str">
        <f>IF(E7545="","",IF(OR(E7545="Project Management",E7545="Project Support",E7545="Sprint Management",E7545="Sprint Support"),"NA",(((SUMIF(AD:AD,AD7545,H:H)/VLOOKUP(AD7545,[2]Formula!V:X,3,0))*VLOOKUP(AD7545,[2]Formula!V:X,2,0))*H7545)/SUMIF(AD:AD,AD7545,H:H)))</f>
        <v/>
      </c>
      <c r="L7545" s="38" t="str">
        <f t="shared" si="703"/>
        <v/>
      </c>
      <c r="M7545" s="38" t="str">
        <f t="shared" si="704"/>
        <v/>
      </c>
      <c r="N7545" s="38" t="str">
        <f t="shared" si="706"/>
        <v/>
      </c>
      <c r="O7545" s="38" t="str">
        <f t="shared" si="708"/>
        <v/>
      </c>
      <c r="P7545" s="39" t="str">
        <f t="shared" si="707"/>
        <v/>
      </c>
      <c r="AC7545" s="42" t="str">
        <f>IF(B7545="","",VLOOKUP(B7545,[2]Formula!B:C,2,0))</f>
        <v/>
      </c>
      <c r="AD7545" s="43" t="str">
        <f t="shared" si="705"/>
        <v/>
      </c>
    </row>
    <row r="7546" spans="1:30" x14ac:dyDescent="0.25">
      <c r="A7546" s="64"/>
      <c r="B7546" s="64"/>
      <c r="C7546" s="66"/>
      <c r="D7546" s="67"/>
      <c r="E7546" s="64"/>
      <c r="F7546" s="64"/>
      <c r="G7546" s="37" t="str">
        <f>IF(E7546="","",IF(OR(E7546="Project Management",E7546="Project Support",E7546="Sprint Management",E7546="Sprint Support"),"NA",ROUND((((VLOOKUP(AD7546,[2]Formula!V:X,3,0)))-SUMIF(AD:AD,AD7546,H:H)),2)))</f>
        <v/>
      </c>
      <c r="H7546" s="71"/>
      <c r="I7546" s="72"/>
      <c r="J7546" s="72"/>
      <c r="K7546" s="38" t="str">
        <f>IF(E7546="","",IF(OR(E7546="Project Management",E7546="Project Support",E7546="Sprint Management",E7546="Sprint Support"),"NA",(((SUMIF(AD:AD,AD7546,H:H)/VLOOKUP(AD7546,[2]Formula!V:X,3,0))*VLOOKUP(AD7546,[2]Formula!V:X,2,0))*H7546)/SUMIF(AD:AD,AD7546,H:H)))</f>
        <v/>
      </c>
      <c r="L7546" s="38" t="str">
        <f t="shared" si="703"/>
        <v/>
      </c>
      <c r="M7546" s="38" t="str">
        <f t="shared" si="704"/>
        <v/>
      </c>
      <c r="N7546" s="38" t="str">
        <f t="shared" si="706"/>
        <v/>
      </c>
      <c r="O7546" s="38" t="str">
        <f t="shared" si="708"/>
        <v/>
      </c>
      <c r="P7546" s="39" t="str">
        <f t="shared" si="707"/>
        <v/>
      </c>
      <c r="AC7546" s="42" t="str">
        <f>IF(B7546="","",VLOOKUP(B7546,[2]Formula!B:C,2,0))</f>
        <v/>
      </c>
      <c r="AD7546" s="43" t="str">
        <f t="shared" si="705"/>
        <v/>
      </c>
    </row>
    <row r="7547" spans="1:30" x14ac:dyDescent="0.25">
      <c r="A7547" s="64"/>
      <c r="B7547" s="64"/>
      <c r="C7547" s="66"/>
      <c r="D7547" s="67"/>
      <c r="E7547" s="64"/>
      <c r="F7547" s="64"/>
      <c r="G7547" s="37" t="str">
        <f>IF(E7547="","",IF(OR(E7547="Project Management",E7547="Project Support",E7547="Sprint Management",E7547="Sprint Support"),"NA",ROUND((((VLOOKUP(AD7547,[2]Formula!V:X,3,0)))-SUMIF(AD:AD,AD7547,H:H)),2)))</f>
        <v/>
      </c>
      <c r="H7547" s="71"/>
      <c r="I7547" s="72"/>
      <c r="J7547" s="72"/>
      <c r="K7547" s="38" t="str">
        <f>IF(E7547="","",IF(OR(E7547="Project Management",E7547="Project Support",E7547="Sprint Management",E7547="Sprint Support"),"NA",(((SUMIF(AD:AD,AD7547,H:H)/VLOOKUP(AD7547,[2]Formula!V:X,3,0))*VLOOKUP(AD7547,[2]Formula!V:X,2,0))*H7547)/SUMIF(AD:AD,AD7547,H:H)))</f>
        <v/>
      </c>
      <c r="L7547" s="38" t="str">
        <f t="shared" si="703"/>
        <v/>
      </c>
      <c r="M7547" s="38" t="str">
        <f t="shared" si="704"/>
        <v/>
      </c>
      <c r="N7547" s="38" t="str">
        <f t="shared" si="706"/>
        <v/>
      </c>
      <c r="O7547" s="38" t="str">
        <f t="shared" si="708"/>
        <v/>
      </c>
      <c r="P7547" s="39" t="str">
        <f t="shared" si="707"/>
        <v/>
      </c>
      <c r="AC7547" s="42" t="str">
        <f>IF(B7547="","",VLOOKUP(B7547,[2]Formula!B:C,2,0))</f>
        <v/>
      </c>
      <c r="AD7547" s="43" t="str">
        <f t="shared" si="705"/>
        <v/>
      </c>
    </row>
    <row r="7548" spans="1:30" x14ac:dyDescent="0.25">
      <c r="A7548" s="64"/>
      <c r="B7548" s="64"/>
      <c r="C7548" s="66"/>
      <c r="D7548" s="67"/>
      <c r="E7548" s="64"/>
      <c r="F7548" s="64"/>
      <c r="G7548" s="37" t="str">
        <f>IF(E7548="","",IF(OR(E7548="Project Management",E7548="Project Support",E7548="Sprint Management",E7548="Sprint Support"),"NA",ROUND((((VLOOKUP(AD7548,[2]Formula!V:X,3,0)))-SUMIF(AD:AD,AD7548,H:H)),2)))</f>
        <v/>
      </c>
      <c r="H7548" s="71"/>
      <c r="I7548" s="72"/>
      <c r="J7548" s="72"/>
      <c r="K7548" s="38" t="str">
        <f>IF(E7548="","",IF(OR(E7548="Project Management",E7548="Project Support",E7548="Sprint Management",E7548="Sprint Support"),"NA",(((SUMIF(AD:AD,AD7548,H:H)/VLOOKUP(AD7548,[2]Formula!V:X,3,0))*VLOOKUP(AD7548,[2]Formula!V:X,2,0))*H7548)/SUMIF(AD:AD,AD7548,H:H)))</f>
        <v/>
      </c>
      <c r="L7548" s="38" t="str">
        <f t="shared" si="703"/>
        <v/>
      </c>
      <c r="M7548" s="38" t="str">
        <f t="shared" si="704"/>
        <v/>
      </c>
      <c r="N7548" s="38" t="str">
        <f t="shared" si="706"/>
        <v/>
      </c>
      <c r="O7548" s="38" t="str">
        <f t="shared" si="708"/>
        <v/>
      </c>
      <c r="P7548" s="39" t="str">
        <f t="shared" si="707"/>
        <v/>
      </c>
      <c r="AC7548" s="42" t="str">
        <f>IF(B7548="","",VLOOKUP(B7548,[2]Formula!B:C,2,0))</f>
        <v/>
      </c>
      <c r="AD7548" s="43" t="str">
        <f t="shared" si="705"/>
        <v/>
      </c>
    </row>
    <row r="7549" spans="1:30" x14ac:dyDescent="0.25">
      <c r="A7549" s="64"/>
      <c r="B7549" s="64"/>
      <c r="C7549" s="66"/>
      <c r="D7549" s="67"/>
      <c r="E7549" s="64"/>
      <c r="F7549" s="64"/>
      <c r="G7549" s="37" t="str">
        <f>IF(E7549="","",IF(OR(E7549="Project Management",E7549="Project Support",E7549="Sprint Management",E7549="Sprint Support"),"NA",ROUND((((VLOOKUP(AD7549,[2]Formula!V:X,3,0)))-SUMIF(AD:AD,AD7549,H:H)),2)))</f>
        <v/>
      </c>
      <c r="H7549" s="71"/>
      <c r="I7549" s="72"/>
      <c r="J7549" s="72"/>
      <c r="K7549" s="38" t="str">
        <f>IF(E7549="","",IF(OR(E7549="Project Management",E7549="Project Support",E7549="Sprint Management",E7549="Sprint Support"),"NA",(((SUMIF(AD:AD,AD7549,H:H)/VLOOKUP(AD7549,[2]Formula!V:X,3,0))*VLOOKUP(AD7549,[2]Formula!V:X,2,0))*H7549)/SUMIF(AD:AD,AD7549,H:H)))</f>
        <v/>
      </c>
      <c r="L7549" s="38" t="str">
        <f t="shared" si="703"/>
        <v/>
      </c>
      <c r="M7549" s="38" t="str">
        <f t="shared" si="704"/>
        <v/>
      </c>
      <c r="N7549" s="38" t="str">
        <f t="shared" si="706"/>
        <v/>
      </c>
      <c r="O7549" s="38" t="str">
        <f t="shared" si="708"/>
        <v/>
      </c>
      <c r="P7549" s="39" t="str">
        <f t="shared" si="707"/>
        <v/>
      </c>
      <c r="AC7549" s="42" t="str">
        <f>IF(B7549="","",VLOOKUP(B7549,[2]Formula!B:C,2,0))</f>
        <v/>
      </c>
      <c r="AD7549" s="43" t="str">
        <f t="shared" si="705"/>
        <v/>
      </c>
    </row>
    <row r="7550" spans="1:30" x14ac:dyDescent="0.25">
      <c r="A7550" s="64"/>
      <c r="B7550" s="64"/>
      <c r="C7550" s="66"/>
      <c r="D7550" s="67"/>
      <c r="E7550" s="64"/>
      <c r="F7550" s="64"/>
      <c r="G7550" s="37" t="str">
        <f>IF(E7550="","",IF(OR(E7550="Project Management",E7550="Project Support",E7550="Sprint Management",E7550="Sprint Support"),"NA",ROUND((((VLOOKUP(AD7550,[2]Formula!V:X,3,0)))-SUMIF(AD:AD,AD7550,H:H)),2)))</f>
        <v/>
      </c>
      <c r="H7550" s="71"/>
      <c r="I7550" s="72"/>
      <c r="J7550" s="72"/>
      <c r="K7550" s="38" t="str">
        <f>IF(E7550="","",IF(OR(E7550="Project Management",E7550="Project Support",E7550="Sprint Management",E7550="Sprint Support"),"NA",(((SUMIF(AD:AD,AD7550,H:H)/VLOOKUP(AD7550,[2]Formula!V:X,3,0))*VLOOKUP(AD7550,[2]Formula!V:X,2,0))*H7550)/SUMIF(AD:AD,AD7550,H:H)))</f>
        <v/>
      </c>
      <c r="L7550" s="38" t="str">
        <f t="shared" si="703"/>
        <v/>
      </c>
      <c r="M7550" s="38" t="str">
        <f t="shared" si="704"/>
        <v/>
      </c>
      <c r="N7550" s="38" t="str">
        <f t="shared" si="706"/>
        <v/>
      </c>
      <c r="O7550" s="38" t="str">
        <f t="shared" si="708"/>
        <v/>
      </c>
      <c r="P7550" s="39" t="str">
        <f t="shared" si="707"/>
        <v/>
      </c>
      <c r="AC7550" s="42" t="str">
        <f>IF(B7550="","",VLOOKUP(B7550,[2]Formula!B:C,2,0))</f>
        <v/>
      </c>
      <c r="AD7550" s="43" t="str">
        <f t="shared" si="705"/>
        <v/>
      </c>
    </row>
    <row r="7551" spans="1:30" x14ac:dyDescent="0.25">
      <c r="A7551" s="64"/>
      <c r="B7551" s="64"/>
      <c r="C7551" s="66"/>
      <c r="D7551" s="67"/>
      <c r="E7551" s="64"/>
      <c r="F7551" s="64"/>
      <c r="G7551" s="37" t="str">
        <f>IF(E7551="","",IF(OR(E7551="Project Management",E7551="Project Support",E7551="Sprint Management",E7551="Sprint Support"),"NA",ROUND((((VLOOKUP(AD7551,[2]Formula!V:X,3,0)))-SUMIF(AD:AD,AD7551,H:H)),2)))</f>
        <v/>
      </c>
      <c r="H7551" s="71"/>
      <c r="I7551" s="72"/>
      <c r="J7551" s="72"/>
      <c r="K7551" s="38" t="str">
        <f>IF(E7551="","",IF(OR(E7551="Project Management",E7551="Project Support",E7551="Sprint Management",E7551="Sprint Support"),"NA",(((SUMIF(AD:AD,AD7551,H:H)/VLOOKUP(AD7551,[2]Formula!V:X,3,0))*VLOOKUP(AD7551,[2]Formula!V:X,2,0))*H7551)/SUMIF(AD:AD,AD7551,H:H)))</f>
        <v/>
      </c>
      <c r="L7551" s="38" t="str">
        <f t="shared" si="703"/>
        <v/>
      </c>
      <c r="M7551" s="38" t="str">
        <f t="shared" si="704"/>
        <v/>
      </c>
      <c r="N7551" s="38" t="str">
        <f t="shared" si="706"/>
        <v/>
      </c>
      <c r="O7551" s="38" t="str">
        <f t="shared" si="708"/>
        <v/>
      </c>
      <c r="P7551" s="39" t="str">
        <f t="shared" si="707"/>
        <v/>
      </c>
      <c r="AC7551" s="42" t="str">
        <f>IF(B7551="","",VLOOKUP(B7551,[2]Formula!B:C,2,0))</f>
        <v/>
      </c>
      <c r="AD7551" s="43" t="str">
        <f t="shared" si="705"/>
        <v/>
      </c>
    </row>
    <row r="7552" spans="1:30" x14ac:dyDescent="0.25">
      <c r="A7552" s="64"/>
      <c r="B7552" s="64"/>
      <c r="C7552" s="66"/>
      <c r="D7552" s="67"/>
      <c r="E7552" s="64"/>
      <c r="F7552" s="64"/>
      <c r="G7552" s="37" t="str">
        <f>IF(E7552="","",IF(OR(E7552="Project Management",E7552="Project Support",E7552="Sprint Management",E7552="Sprint Support"),"NA",ROUND((((VLOOKUP(AD7552,[2]Formula!V:X,3,0)))-SUMIF(AD:AD,AD7552,H:H)),2)))</f>
        <v/>
      </c>
      <c r="H7552" s="71"/>
      <c r="I7552" s="72"/>
      <c r="J7552" s="72"/>
      <c r="K7552" s="38" t="str">
        <f>IF(E7552="","",IF(OR(E7552="Project Management",E7552="Project Support",E7552="Sprint Management",E7552="Sprint Support"),"NA",(((SUMIF(AD:AD,AD7552,H:H)/VLOOKUP(AD7552,[2]Formula!V:X,3,0))*VLOOKUP(AD7552,[2]Formula!V:X,2,0))*H7552)/SUMIF(AD:AD,AD7552,H:H)))</f>
        <v/>
      </c>
      <c r="L7552" s="38" t="str">
        <f t="shared" si="703"/>
        <v/>
      </c>
      <c r="M7552" s="38" t="str">
        <f t="shared" si="704"/>
        <v/>
      </c>
      <c r="N7552" s="38" t="str">
        <f t="shared" si="706"/>
        <v/>
      </c>
      <c r="O7552" s="38" t="str">
        <f t="shared" si="708"/>
        <v/>
      </c>
      <c r="P7552" s="39" t="str">
        <f t="shared" si="707"/>
        <v/>
      </c>
      <c r="AC7552" s="42" t="str">
        <f>IF(B7552="","",VLOOKUP(B7552,[2]Formula!B:C,2,0))</f>
        <v/>
      </c>
      <c r="AD7552" s="43" t="str">
        <f t="shared" si="705"/>
        <v/>
      </c>
    </row>
    <row r="7553" spans="1:30" x14ac:dyDescent="0.25">
      <c r="A7553" s="64"/>
      <c r="B7553" s="64"/>
      <c r="C7553" s="66"/>
      <c r="D7553" s="67"/>
      <c r="E7553" s="64"/>
      <c r="F7553" s="64"/>
      <c r="G7553" s="37" t="str">
        <f>IF(E7553="","",IF(OR(E7553="Project Management",E7553="Project Support",E7553="Sprint Management",E7553="Sprint Support"),"NA",ROUND((((VLOOKUP(AD7553,[2]Formula!V:X,3,0)))-SUMIF(AD:AD,AD7553,H:H)),2)))</f>
        <v/>
      </c>
      <c r="H7553" s="71"/>
      <c r="I7553" s="72"/>
      <c r="J7553" s="72"/>
      <c r="K7553" s="38" t="str">
        <f>IF(E7553="","",IF(OR(E7553="Project Management",E7553="Project Support",E7553="Sprint Management",E7553="Sprint Support"),"NA",(((SUMIF(AD:AD,AD7553,H:H)/VLOOKUP(AD7553,[2]Formula!V:X,3,0))*VLOOKUP(AD7553,[2]Formula!V:X,2,0))*H7553)/SUMIF(AD:AD,AD7553,H:H)))</f>
        <v/>
      </c>
      <c r="L7553" s="38" t="str">
        <f t="shared" si="703"/>
        <v/>
      </c>
      <c r="M7553" s="38" t="str">
        <f t="shared" si="704"/>
        <v/>
      </c>
      <c r="N7553" s="38" t="str">
        <f t="shared" si="706"/>
        <v/>
      </c>
      <c r="O7553" s="38" t="str">
        <f t="shared" si="708"/>
        <v/>
      </c>
      <c r="P7553" s="39" t="str">
        <f t="shared" si="707"/>
        <v/>
      </c>
      <c r="AC7553" s="42" t="str">
        <f>IF(B7553="","",VLOOKUP(B7553,[2]Formula!B:C,2,0))</f>
        <v/>
      </c>
      <c r="AD7553" s="43" t="str">
        <f t="shared" si="705"/>
        <v/>
      </c>
    </row>
    <row r="7554" spans="1:30" x14ac:dyDescent="0.25">
      <c r="A7554" s="64"/>
      <c r="B7554" s="64"/>
      <c r="C7554" s="66"/>
      <c r="D7554" s="67"/>
      <c r="E7554" s="64"/>
      <c r="F7554" s="64"/>
      <c r="G7554" s="37" t="str">
        <f>IF(E7554="","",IF(OR(E7554="Project Management",E7554="Project Support",E7554="Sprint Management",E7554="Sprint Support"),"NA",ROUND((((VLOOKUP(AD7554,[2]Formula!V:X,3,0)))-SUMIF(AD:AD,AD7554,H:H)),2)))</f>
        <v/>
      </c>
      <c r="H7554" s="71"/>
      <c r="I7554" s="72"/>
      <c r="J7554" s="72"/>
      <c r="K7554" s="38" t="str">
        <f>IF(E7554="","",IF(OR(E7554="Project Management",E7554="Project Support",E7554="Sprint Management",E7554="Sprint Support"),"NA",(((SUMIF(AD:AD,AD7554,H:H)/VLOOKUP(AD7554,[2]Formula!V:X,3,0))*VLOOKUP(AD7554,[2]Formula!V:X,2,0))*H7554)/SUMIF(AD:AD,AD7554,H:H)))</f>
        <v/>
      </c>
      <c r="L7554" s="38" t="str">
        <f t="shared" ref="L7554:L7617" si="709">IFERROR(IF(K7554="NA",(H7554/I7554),(K7554/I7554)),"")</f>
        <v/>
      </c>
      <c r="M7554" s="38" t="str">
        <f t="shared" ref="M7554:M7617" si="710">IFERROR(IF(K7554="NA",1,(K7554/H7554)),"")</f>
        <v/>
      </c>
      <c r="N7554" s="38" t="str">
        <f t="shared" si="706"/>
        <v/>
      </c>
      <c r="O7554" s="38" t="str">
        <f t="shared" si="708"/>
        <v/>
      </c>
      <c r="P7554" s="39" t="str">
        <f t="shared" si="707"/>
        <v/>
      </c>
      <c r="AC7554" s="42" t="str">
        <f>IF(B7554="","",VLOOKUP(B7554,[2]Formula!B:C,2,0))</f>
        <v/>
      </c>
      <c r="AD7554" s="43" t="str">
        <f t="shared" ref="AD7554:AD7617" si="711">IF(B7554="","",CONCATENATE(B7554,"_",E7554))</f>
        <v/>
      </c>
    </row>
    <row r="7555" spans="1:30" x14ac:dyDescent="0.25">
      <c r="A7555" s="64"/>
      <c r="B7555" s="64"/>
      <c r="C7555" s="66"/>
      <c r="D7555" s="67"/>
      <c r="E7555" s="64"/>
      <c r="F7555" s="64"/>
      <c r="G7555" s="37" t="str">
        <f>IF(E7555="","",IF(OR(E7555="Project Management",E7555="Project Support",E7555="Sprint Management",E7555="Sprint Support"),"NA",ROUND((((VLOOKUP(AD7555,[2]Formula!V:X,3,0)))-SUMIF(AD:AD,AD7555,H:H)),2)))</f>
        <v/>
      </c>
      <c r="H7555" s="71"/>
      <c r="I7555" s="72"/>
      <c r="J7555" s="72"/>
      <c r="K7555" s="38" t="str">
        <f>IF(E7555="","",IF(OR(E7555="Project Management",E7555="Project Support",E7555="Sprint Management",E7555="Sprint Support"),"NA",(((SUMIF(AD:AD,AD7555,H:H)/VLOOKUP(AD7555,[2]Formula!V:X,3,0))*VLOOKUP(AD7555,[2]Formula!V:X,2,0))*H7555)/SUMIF(AD:AD,AD7555,H:H)))</f>
        <v/>
      </c>
      <c r="L7555" s="38" t="str">
        <f t="shared" si="709"/>
        <v/>
      </c>
      <c r="M7555" s="38" t="str">
        <f t="shared" si="710"/>
        <v/>
      </c>
      <c r="N7555" s="38" t="str">
        <f t="shared" ref="N7555:N7618" si="712">IFERROR(((L7555-M7555)/M7555)*100,"")</f>
        <v/>
      </c>
      <c r="O7555" s="38" t="str">
        <f t="shared" si="708"/>
        <v/>
      </c>
      <c r="P7555" s="39" t="str">
        <f t="shared" ref="P7555:P7618" si="713">IF(O7555="","",1)</f>
        <v/>
      </c>
      <c r="AC7555" s="42" t="str">
        <f>IF(B7555="","",VLOOKUP(B7555,[2]Formula!B:C,2,0))</f>
        <v/>
      </c>
      <c r="AD7555" s="43" t="str">
        <f t="shared" si="711"/>
        <v/>
      </c>
    </row>
    <row r="7556" spans="1:30" x14ac:dyDescent="0.25">
      <c r="A7556" s="64"/>
      <c r="B7556" s="64"/>
      <c r="C7556" s="66"/>
      <c r="D7556" s="67"/>
      <c r="E7556" s="64"/>
      <c r="F7556" s="64"/>
      <c r="G7556" s="37" t="str">
        <f>IF(E7556="","",IF(OR(E7556="Project Management",E7556="Project Support",E7556="Sprint Management",E7556="Sprint Support"),"NA",ROUND((((VLOOKUP(AD7556,[2]Formula!V:X,3,0)))-SUMIF(AD:AD,AD7556,H:H)),2)))</f>
        <v/>
      </c>
      <c r="H7556" s="71"/>
      <c r="I7556" s="72"/>
      <c r="J7556" s="72"/>
      <c r="K7556" s="38" t="str">
        <f>IF(E7556="","",IF(OR(E7556="Project Management",E7556="Project Support",E7556="Sprint Management",E7556="Sprint Support"),"NA",(((SUMIF(AD:AD,AD7556,H:H)/VLOOKUP(AD7556,[2]Formula!V:X,3,0))*VLOOKUP(AD7556,[2]Formula!V:X,2,0))*H7556)/SUMIF(AD:AD,AD7556,H:H)))</f>
        <v/>
      </c>
      <c r="L7556" s="38" t="str">
        <f t="shared" si="709"/>
        <v/>
      </c>
      <c r="M7556" s="38" t="str">
        <f t="shared" si="710"/>
        <v/>
      </c>
      <c r="N7556" s="38" t="str">
        <f t="shared" si="712"/>
        <v/>
      </c>
      <c r="O7556" s="38" t="str">
        <f t="shared" si="708"/>
        <v/>
      </c>
      <c r="P7556" s="39" t="str">
        <f t="shared" si="713"/>
        <v/>
      </c>
      <c r="AC7556" s="42" t="str">
        <f>IF(B7556="","",VLOOKUP(B7556,[2]Formula!B:C,2,0))</f>
        <v/>
      </c>
      <c r="AD7556" s="43" t="str">
        <f t="shared" si="711"/>
        <v/>
      </c>
    </row>
    <row r="7557" spans="1:30" x14ac:dyDescent="0.25">
      <c r="A7557" s="64"/>
      <c r="B7557" s="64"/>
      <c r="C7557" s="66"/>
      <c r="D7557" s="67"/>
      <c r="E7557" s="64"/>
      <c r="F7557" s="64"/>
      <c r="G7557" s="37" t="str">
        <f>IF(E7557="","",IF(OR(E7557="Project Management",E7557="Project Support",E7557="Sprint Management",E7557="Sprint Support"),"NA",ROUND((((VLOOKUP(AD7557,[2]Formula!V:X,3,0)))-SUMIF(AD:AD,AD7557,H:H)),2)))</f>
        <v/>
      </c>
      <c r="H7557" s="71"/>
      <c r="I7557" s="72"/>
      <c r="J7557" s="72"/>
      <c r="K7557" s="38" t="str">
        <f>IF(E7557="","",IF(OR(E7557="Project Management",E7557="Project Support",E7557="Sprint Management",E7557="Sprint Support"),"NA",(((SUMIF(AD:AD,AD7557,H:H)/VLOOKUP(AD7557,[2]Formula!V:X,3,0))*VLOOKUP(AD7557,[2]Formula!V:X,2,0))*H7557)/SUMIF(AD:AD,AD7557,H:H)))</f>
        <v/>
      </c>
      <c r="L7557" s="38" t="str">
        <f t="shared" si="709"/>
        <v/>
      </c>
      <c r="M7557" s="38" t="str">
        <f t="shared" si="710"/>
        <v/>
      </c>
      <c r="N7557" s="38" t="str">
        <f t="shared" si="712"/>
        <v/>
      </c>
      <c r="O7557" s="38" t="str">
        <f t="shared" si="708"/>
        <v/>
      </c>
      <c r="P7557" s="39" t="str">
        <f t="shared" si="713"/>
        <v/>
      </c>
      <c r="AC7557" s="42" t="str">
        <f>IF(B7557="","",VLOOKUP(B7557,[2]Formula!B:C,2,0))</f>
        <v/>
      </c>
      <c r="AD7557" s="43" t="str">
        <f t="shared" si="711"/>
        <v/>
      </c>
    </row>
    <row r="7558" spans="1:30" x14ac:dyDescent="0.25">
      <c r="A7558" s="64"/>
      <c r="B7558" s="64"/>
      <c r="C7558" s="66"/>
      <c r="D7558" s="67"/>
      <c r="E7558" s="64"/>
      <c r="F7558" s="64"/>
      <c r="G7558" s="37" t="str">
        <f>IF(E7558="","",IF(OR(E7558="Project Management",E7558="Project Support",E7558="Sprint Management",E7558="Sprint Support"),"NA",ROUND((((VLOOKUP(AD7558,[2]Formula!V:X,3,0)))-SUMIF(AD:AD,AD7558,H:H)),2)))</f>
        <v/>
      </c>
      <c r="H7558" s="71"/>
      <c r="I7558" s="72"/>
      <c r="J7558" s="72"/>
      <c r="K7558" s="38" t="str">
        <f>IF(E7558="","",IF(OR(E7558="Project Management",E7558="Project Support",E7558="Sprint Management",E7558="Sprint Support"),"NA",(((SUMIF(AD:AD,AD7558,H:H)/VLOOKUP(AD7558,[2]Formula!V:X,3,0))*VLOOKUP(AD7558,[2]Formula!V:X,2,0))*H7558)/SUMIF(AD:AD,AD7558,H:H)))</f>
        <v/>
      </c>
      <c r="L7558" s="38" t="str">
        <f t="shared" si="709"/>
        <v/>
      </c>
      <c r="M7558" s="38" t="str">
        <f t="shared" si="710"/>
        <v/>
      </c>
      <c r="N7558" s="38" t="str">
        <f t="shared" si="712"/>
        <v/>
      </c>
      <c r="O7558" s="38" t="str">
        <f t="shared" si="708"/>
        <v/>
      </c>
      <c r="P7558" s="39" t="str">
        <f t="shared" si="713"/>
        <v/>
      </c>
      <c r="AC7558" s="42" t="str">
        <f>IF(B7558="","",VLOOKUP(B7558,[2]Formula!B:C,2,0))</f>
        <v/>
      </c>
      <c r="AD7558" s="43" t="str">
        <f t="shared" si="711"/>
        <v/>
      </c>
    </row>
    <row r="7559" spans="1:30" x14ac:dyDescent="0.25">
      <c r="A7559" s="64"/>
      <c r="B7559" s="64"/>
      <c r="C7559" s="66"/>
      <c r="D7559" s="67"/>
      <c r="E7559" s="64"/>
      <c r="F7559" s="64"/>
      <c r="G7559" s="37" t="str">
        <f>IF(E7559="","",IF(OR(E7559="Project Management",E7559="Project Support",E7559="Sprint Management",E7559="Sprint Support"),"NA",ROUND((((VLOOKUP(AD7559,[2]Formula!V:X,3,0)))-SUMIF(AD:AD,AD7559,H:H)),2)))</f>
        <v/>
      </c>
      <c r="H7559" s="71"/>
      <c r="I7559" s="72"/>
      <c r="J7559" s="72"/>
      <c r="K7559" s="38" t="str">
        <f>IF(E7559="","",IF(OR(E7559="Project Management",E7559="Project Support",E7559="Sprint Management",E7559="Sprint Support"),"NA",(((SUMIF(AD:AD,AD7559,H:H)/VLOOKUP(AD7559,[2]Formula!V:X,3,0))*VLOOKUP(AD7559,[2]Formula!V:X,2,0))*H7559)/SUMIF(AD:AD,AD7559,H:H)))</f>
        <v/>
      </c>
      <c r="L7559" s="38" t="str">
        <f t="shared" si="709"/>
        <v/>
      </c>
      <c r="M7559" s="38" t="str">
        <f t="shared" si="710"/>
        <v/>
      </c>
      <c r="N7559" s="38" t="str">
        <f t="shared" si="712"/>
        <v/>
      </c>
      <c r="O7559" s="38" t="str">
        <f t="shared" si="708"/>
        <v/>
      </c>
      <c r="P7559" s="39" t="str">
        <f t="shared" si="713"/>
        <v/>
      </c>
      <c r="AC7559" s="42" t="str">
        <f>IF(B7559="","",VLOOKUP(B7559,[2]Formula!B:C,2,0))</f>
        <v/>
      </c>
      <c r="AD7559" s="43" t="str">
        <f t="shared" si="711"/>
        <v/>
      </c>
    </row>
    <row r="7560" spans="1:30" x14ac:dyDescent="0.25">
      <c r="A7560" s="64"/>
      <c r="B7560" s="64"/>
      <c r="C7560" s="66"/>
      <c r="D7560" s="67"/>
      <c r="E7560" s="64"/>
      <c r="F7560" s="64"/>
      <c r="G7560" s="37" t="str">
        <f>IF(E7560="","",IF(OR(E7560="Project Management",E7560="Project Support",E7560="Sprint Management",E7560="Sprint Support"),"NA",ROUND((((VLOOKUP(AD7560,[2]Formula!V:X,3,0)))-SUMIF(AD:AD,AD7560,H:H)),2)))</f>
        <v/>
      </c>
      <c r="H7560" s="71"/>
      <c r="I7560" s="72"/>
      <c r="J7560" s="72"/>
      <c r="K7560" s="38" t="str">
        <f>IF(E7560="","",IF(OR(E7560="Project Management",E7560="Project Support",E7560="Sprint Management",E7560="Sprint Support"),"NA",(((SUMIF(AD:AD,AD7560,H:H)/VLOOKUP(AD7560,[2]Formula!V:X,3,0))*VLOOKUP(AD7560,[2]Formula!V:X,2,0))*H7560)/SUMIF(AD:AD,AD7560,H:H)))</f>
        <v/>
      </c>
      <c r="L7560" s="38" t="str">
        <f t="shared" si="709"/>
        <v/>
      </c>
      <c r="M7560" s="38" t="str">
        <f t="shared" si="710"/>
        <v/>
      </c>
      <c r="N7560" s="38" t="str">
        <f t="shared" si="712"/>
        <v/>
      </c>
      <c r="O7560" s="38" t="str">
        <f t="shared" si="708"/>
        <v/>
      </c>
      <c r="P7560" s="39" t="str">
        <f t="shared" si="713"/>
        <v/>
      </c>
      <c r="AC7560" s="42" t="str">
        <f>IF(B7560="","",VLOOKUP(B7560,[2]Formula!B:C,2,0))</f>
        <v/>
      </c>
      <c r="AD7560" s="43" t="str">
        <f t="shared" si="711"/>
        <v/>
      </c>
    </row>
    <row r="7561" spans="1:30" x14ac:dyDescent="0.25">
      <c r="A7561" s="64"/>
      <c r="B7561" s="64"/>
      <c r="C7561" s="66"/>
      <c r="D7561" s="67"/>
      <c r="E7561" s="64"/>
      <c r="F7561" s="64"/>
      <c r="G7561" s="37" t="str">
        <f>IF(E7561="","",IF(OR(E7561="Project Management",E7561="Project Support",E7561="Sprint Management",E7561="Sprint Support"),"NA",ROUND((((VLOOKUP(AD7561,[2]Formula!V:X,3,0)))-SUMIF(AD:AD,AD7561,H:H)),2)))</f>
        <v/>
      </c>
      <c r="H7561" s="71"/>
      <c r="I7561" s="72"/>
      <c r="J7561" s="72"/>
      <c r="K7561" s="38" t="str">
        <f>IF(E7561="","",IF(OR(E7561="Project Management",E7561="Project Support",E7561="Sprint Management",E7561="Sprint Support"),"NA",(((SUMIF(AD:AD,AD7561,H:H)/VLOOKUP(AD7561,[2]Formula!V:X,3,0))*VLOOKUP(AD7561,[2]Formula!V:X,2,0))*H7561)/SUMIF(AD:AD,AD7561,H:H)))</f>
        <v/>
      </c>
      <c r="L7561" s="38" t="str">
        <f t="shared" si="709"/>
        <v/>
      </c>
      <c r="M7561" s="38" t="str">
        <f t="shared" si="710"/>
        <v/>
      </c>
      <c r="N7561" s="38" t="str">
        <f t="shared" si="712"/>
        <v/>
      </c>
      <c r="O7561" s="38" t="str">
        <f t="shared" si="708"/>
        <v/>
      </c>
      <c r="P7561" s="39" t="str">
        <f t="shared" si="713"/>
        <v/>
      </c>
      <c r="AC7561" s="42" t="str">
        <f>IF(B7561="","",VLOOKUP(B7561,[2]Formula!B:C,2,0))</f>
        <v/>
      </c>
      <c r="AD7561" s="43" t="str">
        <f t="shared" si="711"/>
        <v/>
      </c>
    </row>
    <row r="7562" spans="1:30" x14ac:dyDescent="0.25">
      <c r="A7562" s="64"/>
      <c r="B7562" s="64"/>
      <c r="C7562" s="66"/>
      <c r="D7562" s="67"/>
      <c r="E7562" s="64"/>
      <c r="F7562" s="64"/>
      <c r="G7562" s="37" t="str">
        <f>IF(E7562="","",IF(OR(E7562="Project Management",E7562="Project Support",E7562="Sprint Management",E7562="Sprint Support"),"NA",ROUND((((VLOOKUP(AD7562,[2]Formula!V:X,3,0)))-SUMIF(AD:AD,AD7562,H:H)),2)))</f>
        <v/>
      </c>
      <c r="H7562" s="71"/>
      <c r="I7562" s="72"/>
      <c r="J7562" s="72"/>
      <c r="K7562" s="38" t="str">
        <f>IF(E7562="","",IF(OR(E7562="Project Management",E7562="Project Support",E7562="Sprint Management",E7562="Sprint Support"),"NA",(((SUMIF(AD:AD,AD7562,H:H)/VLOOKUP(AD7562,[2]Formula!V:X,3,0))*VLOOKUP(AD7562,[2]Formula!V:X,2,0))*H7562)/SUMIF(AD:AD,AD7562,H:H)))</f>
        <v/>
      </c>
      <c r="L7562" s="38" t="str">
        <f t="shared" si="709"/>
        <v/>
      </c>
      <c r="M7562" s="38" t="str">
        <f t="shared" si="710"/>
        <v/>
      </c>
      <c r="N7562" s="38" t="str">
        <f t="shared" si="712"/>
        <v/>
      </c>
      <c r="O7562" s="38" t="str">
        <f t="shared" si="708"/>
        <v/>
      </c>
      <c r="P7562" s="39" t="str">
        <f t="shared" si="713"/>
        <v/>
      </c>
      <c r="AC7562" s="42" t="str">
        <f>IF(B7562="","",VLOOKUP(B7562,[2]Formula!B:C,2,0))</f>
        <v/>
      </c>
      <c r="AD7562" s="43" t="str">
        <f t="shared" si="711"/>
        <v/>
      </c>
    </row>
    <row r="7563" spans="1:30" x14ac:dyDescent="0.25">
      <c r="A7563" s="64"/>
      <c r="B7563" s="64"/>
      <c r="C7563" s="66"/>
      <c r="D7563" s="67"/>
      <c r="E7563" s="64"/>
      <c r="F7563" s="64"/>
      <c r="G7563" s="37" t="str">
        <f>IF(E7563="","",IF(OR(E7563="Project Management",E7563="Project Support",E7563="Sprint Management",E7563="Sprint Support"),"NA",ROUND((((VLOOKUP(AD7563,[2]Formula!V:X,3,0)))-SUMIF(AD:AD,AD7563,H:H)),2)))</f>
        <v/>
      </c>
      <c r="H7563" s="71"/>
      <c r="I7563" s="72"/>
      <c r="J7563" s="72"/>
      <c r="K7563" s="38" t="str">
        <f>IF(E7563="","",IF(OR(E7563="Project Management",E7563="Project Support",E7563="Sprint Management",E7563="Sprint Support"),"NA",(((SUMIF(AD:AD,AD7563,H:H)/VLOOKUP(AD7563,[2]Formula!V:X,3,0))*VLOOKUP(AD7563,[2]Formula!V:X,2,0))*H7563)/SUMIF(AD:AD,AD7563,H:H)))</f>
        <v/>
      </c>
      <c r="L7563" s="38" t="str">
        <f t="shared" si="709"/>
        <v/>
      </c>
      <c r="M7563" s="38" t="str">
        <f t="shared" si="710"/>
        <v/>
      </c>
      <c r="N7563" s="38" t="str">
        <f t="shared" si="712"/>
        <v/>
      </c>
      <c r="O7563" s="38" t="str">
        <f t="shared" si="708"/>
        <v/>
      </c>
      <c r="P7563" s="39" t="str">
        <f t="shared" si="713"/>
        <v/>
      </c>
      <c r="AC7563" s="42" t="str">
        <f>IF(B7563="","",VLOOKUP(B7563,[2]Formula!B:C,2,0))</f>
        <v/>
      </c>
      <c r="AD7563" s="43" t="str">
        <f t="shared" si="711"/>
        <v/>
      </c>
    </row>
    <row r="7564" spans="1:30" x14ac:dyDescent="0.25">
      <c r="A7564" s="64"/>
      <c r="B7564" s="64"/>
      <c r="C7564" s="66"/>
      <c r="D7564" s="67"/>
      <c r="E7564" s="64"/>
      <c r="F7564" s="64"/>
      <c r="G7564" s="37" t="str">
        <f>IF(E7564="","",IF(OR(E7564="Project Management",E7564="Project Support",E7564="Sprint Management",E7564="Sprint Support"),"NA",ROUND((((VLOOKUP(AD7564,[2]Formula!V:X,3,0)))-SUMIF(AD:AD,AD7564,H:H)),2)))</f>
        <v/>
      </c>
      <c r="H7564" s="71"/>
      <c r="I7564" s="72"/>
      <c r="J7564" s="72"/>
      <c r="K7564" s="38" t="str">
        <f>IF(E7564="","",IF(OR(E7564="Project Management",E7564="Project Support",E7564="Sprint Management",E7564="Sprint Support"),"NA",(((SUMIF(AD:AD,AD7564,H:H)/VLOOKUP(AD7564,[2]Formula!V:X,3,0))*VLOOKUP(AD7564,[2]Formula!V:X,2,0))*H7564)/SUMIF(AD:AD,AD7564,H:H)))</f>
        <v/>
      </c>
      <c r="L7564" s="38" t="str">
        <f t="shared" si="709"/>
        <v/>
      </c>
      <c r="M7564" s="38" t="str">
        <f t="shared" si="710"/>
        <v/>
      </c>
      <c r="N7564" s="38" t="str">
        <f t="shared" si="712"/>
        <v/>
      </c>
      <c r="O7564" s="38" t="str">
        <f t="shared" si="708"/>
        <v/>
      </c>
      <c r="P7564" s="39" t="str">
        <f t="shared" si="713"/>
        <v/>
      </c>
      <c r="AC7564" s="42" t="str">
        <f>IF(B7564="","",VLOOKUP(B7564,[2]Formula!B:C,2,0))</f>
        <v/>
      </c>
      <c r="AD7564" s="43" t="str">
        <f t="shared" si="711"/>
        <v/>
      </c>
    </row>
    <row r="7565" spans="1:30" x14ac:dyDescent="0.25">
      <c r="A7565" s="64"/>
      <c r="B7565" s="64"/>
      <c r="C7565" s="66"/>
      <c r="D7565" s="67"/>
      <c r="E7565" s="64"/>
      <c r="F7565" s="64"/>
      <c r="G7565" s="37" t="str">
        <f>IF(E7565="","",IF(OR(E7565="Project Management",E7565="Project Support",E7565="Sprint Management",E7565="Sprint Support"),"NA",ROUND((((VLOOKUP(AD7565,[2]Formula!V:X,3,0)))-SUMIF(AD:AD,AD7565,H:H)),2)))</f>
        <v/>
      </c>
      <c r="H7565" s="71"/>
      <c r="I7565" s="72"/>
      <c r="J7565" s="72"/>
      <c r="K7565" s="38" t="str">
        <f>IF(E7565="","",IF(OR(E7565="Project Management",E7565="Project Support",E7565="Sprint Management",E7565="Sprint Support"),"NA",(((SUMIF(AD:AD,AD7565,H:H)/VLOOKUP(AD7565,[2]Formula!V:X,3,0))*VLOOKUP(AD7565,[2]Formula!V:X,2,0))*H7565)/SUMIF(AD:AD,AD7565,H:H)))</f>
        <v/>
      </c>
      <c r="L7565" s="38" t="str">
        <f t="shared" si="709"/>
        <v/>
      </c>
      <c r="M7565" s="38" t="str">
        <f t="shared" si="710"/>
        <v/>
      </c>
      <c r="N7565" s="38" t="str">
        <f t="shared" si="712"/>
        <v/>
      </c>
      <c r="O7565" s="38" t="str">
        <f t="shared" si="708"/>
        <v/>
      </c>
      <c r="P7565" s="39" t="str">
        <f t="shared" si="713"/>
        <v/>
      </c>
      <c r="AC7565" s="42" t="str">
        <f>IF(B7565="","",VLOOKUP(B7565,[2]Formula!B:C,2,0))</f>
        <v/>
      </c>
      <c r="AD7565" s="43" t="str">
        <f t="shared" si="711"/>
        <v/>
      </c>
    </row>
    <row r="7566" spans="1:30" x14ac:dyDescent="0.25">
      <c r="A7566" s="64"/>
      <c r="B7566" s="64"/>
      <c r="C7566" s="66"/>
      <c r="D7566" s="67"/>
      <c r="E7566" s="64"/>
      <c r="F7566" s="64"/>
      <c r="G7566" s="37" t="str">
        <f>IF(E7566="","",IF(OR(E7566="Project Management",E7566="Project Support",E7566="Sprint Management",E7566="Sprint Support"),"NA",ROUND((((VLOOKUP(AD7566,[2]Formula!V:X,3,0)))-SUMIF(AD:AD,AD7566,H:H)),2)))</f>
        <v/>
      </c>
      <c r="H7566" s="71"/>
      <c r="I7566" s="72"/>
      <c r="J7566" s="72"/>
      <c r="K7566" s="38" t="str">
        <f>IF(E7566="","",IF(OR(E7566="Project Management",E7566="Project Support",E7566="Sprint Management",E7566="Sprint Support"),"NA",(((SUMIF(AD:AD,AD7566,H:H)/VLOOKUP(AD7566,[2]Formula!V:X,3,0))*VLOOKUP(AD7566,[2]Formula!V:X,2,0))*H7566)/SUMIF(AD:AD,AD7566,H:H)))</f>
        <v/>
      </c>
      <c r="L7566" s="38" t="str">
        <f t="shared" si="709"/>
        <v/>
      </c>
      <c r="M7566" s="38" t="str">
        <f t="shared" si="710"/>
        <v/>
      </c>
      <c r="N7566" s="38" t="str">
        <f t="shared" si="712"/>
        <v/>
      </c>
      <c r="O7566" s="38" t="str">
        <f t="shared" si="708"/>
        <v/>
      </c>
      <c r="P7566" s="39" t="str">
        <f t="shared" si="713"/>
        <v/>
      </c>
      <c r="AC7566" s="42" t="str">
        <f>IF(B7566="","",VLOOKUP(B7566,[2]Formula!B:C,2,0))</f>
        <v/>
      </c>
      <c r="AD7566" s="43" t="str">
        <f t="shared" si="711"/>
        <v/>
      </c>
    </row>
    <row r="7567" spans="1:30" x14ac:dyDescent="0.25">
      <c r="A7567" s="64"/>
      <c r="B7567" s="64"/>
      <c r="C7567" s="66"/>
      <c r="D7567" s="67"/>
      <c r="E7567" s="64"/>
      <c r="F7567" s="64"/>
      <c r="G7567" s="37" t="str">
        <f>IF(E7567="","",IF(OR(E7567="Project Management",E7567="Project Support",E7567="Sprint Management",E7567="Sprint Support"),"NA",ROUND((((VLOOKUP(AD7567,[2]Formula!V:X,3,0)))-SUMIF(AD:AD,AD7567,H:H)),2)))</f>
        <v/>
      </c>
      <c r="H7567" s="71"/>
      <c r="I7567" s="72"/>
      <c r="J7567" s="72"/>
      <c r="K7567" s="38" t="str">
        <f>IF(E7567="","",IF(OR(E7567="Project Management",E7567="Project Support",E7567="Sprint Management",E7567="Sprint Support"),"NA",(((SUMIF(AD:AD,AD7567,H:H)/VLOOKUP(AD7567,[2]Formula!V:X,3,0))*VLOOKUP(AD7567,[2]Formula!V:X,2,0))*H7567)/SUMIF(AD:AD,AD7567,H:H)))</f>
        <v/>
      </c>
      <c r="L7567" s="38" t="str">
        <f t="shared" si="709"/>
        <v/>
      </c>
      <c r="M7567" s="38" t="str">
        <f t="shared" si="710"/>
        <v/>
      </c>
      <c r="N7567" s="38" t="str">
        <f t="shared" si="712"/>
        <v/>
      </c>
      <c r="O7567" s="38" t="str">
        <f t="shared" si="708"/>
        <v/>
      </c>
      <c r="P7567" s="39" t="str">
        <f t="shared" si="713"/>
        <v/>
      </c>
      <c r="AC7567" s="42" t="str">
        <f>IF(B7567="","",VLOOKUP(B7567,[2]Formula!B:C,2,0))</f>
        <v/>
      </c>
      <c r="AD7567" s="43" t="str">
        <f t="shared" si="711"/>
        <v/>
      </c>
    </row>
    <row r="7568" spans="1:30" x14ac:dyDescent="0.25">
      <c r="A7568" s="64"/>
      <c r="B7568" s="64"/>
      <c r="C7568" s="66"/>
      <c r="D7568" s="67"/>
      <c r="E7568" s="64"/>
      <c r="F7568" s="64"/>
      <c r="G7568" s="37" t="str">
        <f>IF(E7568="","",IF(OR(E7568="Project Management",E7568="Project Support",E7568="Sprint Management",E7568="Sprint Support"),"NA",ROUND((((VLOOKUP(AD7568,[2]Formula!V:X,3,0)))-SUMIF(AD:AD,AD7568,H:H)),2)))</f>
        <v/>
      </c>
      <c r="H7568" s="71"/>
      <c r="I7568" s="72"/>
      <c r="J7568" s="72"/>
      <c r="K7568" s="38" t="str">
        <f>IF(E7568="","",IF(OR(E7568="Project Management",E7568="Project Support",E7568="Sprint Management",E7568="Sprint Support"),"NA",(((SUMIF(AD:AD,AD7568,H:H)/VLOOKUP(AD7568,[2]Formula!V:X,3,0))*VLOOKUP(AD7568,[2]Formula!V:X,2,0))*H7568)/SUMIF(AD:AD,AD7568,H:H)))</f>
        <v/>
      </c>
      <c r="L7568" s="38" t="str">
        <f t="shared" si="709"/>
        <v/>
      </c>
      <c r="M7568" s="38" t="str">
        <f t="shared" si="710"/>
        <v/>
      </c>
      <c r="N7568" s="38" t="str">
        <f t="shared" si="712"/>
        <v/>
      </c>
      <c r="O7568" s="38" t="str">
        <f t="shared" si="708"/>
        <v/>
      </c>
      <c r="P7568" s="39" t="str">
        <f t="shared" si="713"/>
        <v/>
      </c>
      <c r="AC7568" s="42" t="str">
        <f>IF(B7568="","",VLOOKUP(B7568,[2]Formula!B:C,2,0))</f>
        <v/>
      </c>
      <c r="AD7568" s="43" t="str">
        <f t="shared" si="711"/>
        <v/>
      </c>
    </row>
    <row r="7569" spans="1:30" x14ac:dyDescent="0.25">
      <c r="A7569" s="64"/>
      <c r="B7569" s="64"/>
      <c r="C7569" s="66"/>
      <c r="D7569" s="67"/>
      <c r="E7569" s="64"/>
      <c r="F7569" s="64"/>
      <c r="G7569" s="37" t="str">
        <f>IF(E7569="","",IF(OR(E7569="Project Management",E7569="Project Support",E7569="Sprint Management",E7569="Sprint Support"),"NA",ROUND((((VLOOKUP(AD7569,[2]Formula!V:X,3,0)))-SUMIF(AD:AD,AD7569,H:H)),2)))</f>
        <v/>
      </c>
      <c r="H7569" s="71"/>
      <c r="I7569" s="72"/>
      <c r="J7569" s="72"/>
      <c r="K7569" s="38" t="str">
        <f>IF(E7569="","",IF(OR(E7569="Project Management",E7569="Project Support",E7569="Sprint Management",E7569="Sprint Support"),"NA",(((SUMIF(AD:AD,AD7569,H:H)/VLOOKUP(AD7569,[2]Formula!V:X,3,0))*VLOOKUP(AD7569,[2]Formula!V:X,2,0))*H7569)/SUMIF(AD:AD,AD7569,H:H)))</f>
        <v/>
      </c>
      <c r="L7569" s="38" t="str">
        <f t="shared" si="709"/>
        <v/>
      </c>
      <c r="M7569" s="38" t="str">
        <f t="shared" si="710"/>
        <v/>
      </c>
      <c r="N7569" s="38" t="str">
        <f t="shared" si="712"/>
        <v/>
      </c>
      <c r="O7569" s="38" t="str">
        <f t="shared" si="708"/>
        <v/>
      </c>
      <c r="P7569" s="39" t="str">
        <f t="shared" si="713"/>
        <v/>
      </c>
      <c r="AC7569" s="42" t="str">
        <f>IF(B7569="","",VLOOKUP(B7569,[2]Formula!B:C,2,0))</f>
        <v/>
      </c>
      <c r="AD7569" s="43" t="str">
        <f t="shared" si="711"/>
        <v/>
      </c>
    </row>
    <row r="7570" spans="1:30" x14ac:dyDescent="0.25">
      <c r="A7570" s="64"/>
      <c r="B7570" s="64"/>
      <c r="C7570" s="66"/>
      <c r="D7570" s="67"/>
      <c r="E7570" s="64"/>
      <c r="F7570" s="64"/>
      <c r="G7570" s="37" t="str">
        <f>IF(E7570="","",IF(OR(E7570="Project Management",E7570="Project Support",E7570="Sprint Management",E7570="Sprint Support"),"NA",ROUND((((VLOOKUP(AD7570,[2]Formula!V:X,3,0)))-SUMIF(AD:AD,AD7570,H:H)),2)))</f>
        <v/>
      </c>
      <c r="H7570" s="71"/>
      <c r="I7570" s="72"/>
      <c r="J7570" s="72"/>
      <c r="K7570" s="38" t="str">
        <f>IF(E7570="","",IF(OR(E7570="Project Management",E7570="Project Support",E7570="Sprint Management",E7570="Sprint Support"),"NA",(((SUMIF(AD:AD,AD7570,H:H)/VLOOKUP(AD7570,[2]Formula!V:X,3,0))*VLOOKUP(AD7570,[2]Formula!V:X,2,0))*H7570)/SUMIF(AD:AD,AD7570,H:H)))</f>
        <v/>
      </c>
      <c r="L7570" s="38" t="str">
        <f t="shared" si="709"/>
        <v/>
      </c>
      <c r="M7570" s="38" t="str">
        <f t="shared" si="710"/>
        <v/>
      </c>
      <c r="N7570" s="38" t="str">
        <f t="shared" si="712"/>
        <v/>
      </c>
      <c r="O7570" s="38" t="str">
        <f t="shared" si="708"/>
        <v/>
      </c>
      <c r="P7570" s="39" t="str">
        <f t="shared" si="713"/>
        <v/>
      </c>
      <c r="AC7570" s="42" t="str">
        <f>IF(B7570="","",VLOOKUP(B7570,[2]Formula!B:C,2,0))</f>
        <v/>
      </c>
      <c r="AD7570" s="43" t="str">
        <f t="shared" si="711"/>
        <v/>
      </c>
    </row>
    <row r="7571" spans="1:30" x14ac:dyDescent="0.25">
      <c r="A7571" s="64"/>
      <c r="B7571" s="64"/>
      <c r="C7571" s="66"/>
      <c r="D7571" s="67"/>
      <c r="E7571" s="64"/>
      <c r="F7571" s="64"/>
      <c r="G7571" s="37" t="str">
        <f>IF(E7571="","",IF(OR(E7571="Project Management",E7571="Project Support",E7571="Sprint Management",E7571="Sprint Support"),"NA",ROUND((((VLOOKUP(AD7571,[2]Formula!V:X,3,0)))-SUMIF(AD:AD,AD7571,H:H)),2)))</f>
        <v/>
      </c>
      <c r="H7571" s="71"/>
      <c r="I7571" s="72"/>
      <c r="J7571" s="72"/>
      <c r="K7571" s="38" t="str">
        <f>IF(E7571="","",IF(OR(E7571="Project Management",E7571="Project Support",E7571="Sprint Management",E7571="Sprint Support"),"NA",(((SUMIF(AD:AD,AD7571,H:H)/VLOOKUP(AD7571,[2]Formula!V:X,3,0))*VLOOKUP(AD7571,[2]Formula!V:X,2,0))*H7571)/SUMIF(AD:AD,AD7571,H:H)))</f>
        <v/>
      </c>
      <c r="L7571" s="38" t="str">
        <f t="shared" si="709"/>
        <v/>
      </c>
      <c r="M7571" s="38" t="str">
        <f t="shared" si="710"/>
        <v/>
      </c>
      <c r="N7571" s="38" t="str">
        <f t="shared" si="712"/>
        <v/>
      </c>
      <c r="O7571" s="38" t="str">
        <f t="shared" si="708"/>
        <v/>
      </c>
      <c r="P7571" s="39" t="str">
        <f t="shared" si="713"/>
        <v/>
      </c>
      <c r="AC7571" s="42" t="str">
        <f>IF(B7571="","",VLOOKUP(B7571,[2]Formula!B:C,2,0))</f>
        <v/>
      </c>
      <c r="AD7571" s="43" t="str">
        <f t="shared" si="711"/>
        <v/>
      </c>
    </row>
    <row r="7572" spans="1:30" x14ac:dyDescent="0.25">
      <c r="A7572" s="64"/>
      <c r="B7572" s="64"/>
      <c r="C7572" s="66"/>
      <c r="D7572" s="67"/>
      <c r="E7572" s="64"/>
      <c r="F7572" s="64"/>
      <c r="G7572" s="37" t="str">
        <f>IF(E7572="","",IF(OR(E7572="Project Management",E7572="Project Support",E7572="Sprint Management",E7572="Sprint Support"),"NA",ROUND((((VLOOKUP(AD7572,[2]Formula!V:X,3,0)))-SUMIF(AD:AD,AD7572,H:H)),2)))</f>
        <v/>
      </c>
      <c r="H7572" s="71"/>
      <c r="I7572" s="72"/>
      <c r="J7572" s="72"/>
      <c r="K7572" s="38" t="str">
        <f>IF(E7572="","",IF(OR(E7572="Project Management",E7572="Project Support",E7572="Sprint Management",E7572="Sprint Support"),"NA",(((SUMIF(AD:AD,AD7572,H:H)/VLOOKUP(AD7572,[2]Formula!V:X,3,0))*VLOOKUP(AD7572,[2]Formula!V:X,2,0))*H7572)/SUMIF(AD:AD,AD7572,H:H)))</f>
        <v/>
      </c>
      <c r="L7572" s="38" t="str">
        <f t="shared" si="709"/>
        <v/>
      </c>
      <c r="M7572" s="38" t="str">
        <f t="shared" si="710"/>
        <v/>
      </c>
      <c r="N7572" s="38" t="str">
        <f t="shared" si="712"/>
        <v/>
      </c>
      <c r="O7572" s="38" t="str">
        <f t="shared" si="708"/>
        <v/>
      </c>
      <c r="P7572" s="39" t="str">
        <f t="shared" si="713"/>
        <v/>
      </c>
      <c r="AC7572" s="42" t="str">
        <f>IF(B7572="","",VLOOKUP(B7572,[2]Formula!B:C,2,0))</f>
        <v/>
      </c>
      <c r="AD7572" s="43" t="str">
        <f t="shared" si="711"/>
        <v/>
      </c>
    </row>
    <row r="7573" spans="1:30" x14ac:dyDescent="0.25">
      <c r="A7573" s="64"/>
      <c r="B7573" s="64"/>
      <c r="C7573" s="66"/>
      <c r="D7573" s="67"/>
      <c r="E7573" s="64"/>
      <c r="F7573" s="64"/>
      <c r="G7573" s="37" t="str">
        <f>IF(E7573="","",IF(OR(E7573="Project Management",E7573="Project Support",E7573="Sprint Management",E7573="Sprint Support"),"NA",ROUND((((VLOOKUP(AD7573,[2]Formula!V:X,3,0)))-SUMIF(AD:AD,AD7573,H:H)),2)))</f>
        <v/>
      </c>
      <c r="H7573" s="71"/>
      <c r="I7573" s="72"/>
      <c r="J7573" s="72"/>
      <c r="K7573" s="38" t="str">
        <f>IF(E7573="","",IF(OR(E7573="Project Management",E7573="Project Support",E7573="Sprint Management",E7573="Sprint Support"),"NA",(((SUMIF(AD:AD,AD7573,H:H)/VLOOKUP(AD7573,[2]Formula!V:X,3,0))*VLOOKUP(AD7573,[2]Formula!V:X,2,0))*H7573)/SUMIF(AD:AD,AD7573,H:H)))</f>
        <v/>
      </c>
      <c r="L7573" s="38" t="str">
        <f t="shared" si="709"/>
        <v/>
      </c>
      <c r="M7573" s="38" t="str">
        <f t="shared" si="710"/>
        <v/>
      </c>
      <c r="N7573" s="38" t="str">
        <f t="shared" si="712"/>
        <v/>
      </c>
      <c r="O7573" s="38" t="str">
        <f t="shared" si="708"/>
        <v/>
      </c>
      <c r="P7573" s="39" t="str">
        <f t="shared" si="713"/>
        <v/>
      </c>
      <c r="AC7573" s="42" t="str">
        <f>IF(B7573="","",VLOOKUP(B7573,[2]Formula!B:C,2,0))</f>
        <v/>
      </c>
      <c r="AD7573" s="43" t="str">
        <f t="shared" si="711"/>
        <v/>
      </c>
    </row>
    <row r="7574" spans="1:30" x14ac:dyDescent="0.25">
      <c r="A7574" s="64"/>
      <c r="B7574" s="64"/>
      <c r="C7574" s="66"/>
      <c r="D7574" s="67"/>
      <c r="E7574" s="64"/>
      <c r="F7574" s="64"/>
      <c r="G7574" s="37" t="str">
        <f>IF(E7574="","",IF(OR(E7574="Project Management",E7574="Project Support",E7574="Sprint Management",E7574="Sprint Support"),"NA",ROUND((((VLOOKUP(AD7574,[2]Formula!V:X,3,0)))-SUMIF(AD:AD,AD7574,H:H)),2)))</f>
        <v/>
      </c>
      <c r="H7574" s="71"/>
      <c r="I7574" s="72"/>
      <c r="J7574" s="72"/>
      <c r="K7574" s="38" t="str">
        <f>IF(E7574="","",IF(OR(E7574="Project Management",E7574="Project Support",E7574="Sprint Management",E7574="Sprint Support"),"NA",(((SUMIF(AD:AD,AD7574,H:H)/VLOOKUP(AD7574,[2]Formula!V:X,3,0))*VLOOKUP(AD7574,[2]Formula!V:X,2,0))*H7574)/SUMIF(AD:AD,AD7574,H:H)))</f>
        <v/>
      </c>
      <c r="L7574" s="38" t="str">
        <f t="shared" si="709"/>
        <v/>
      </c>
      <c r="M7574" s="38" t="str">
        <f t="shared" si="710"/>
        <v/>
      </c>
      <c r="N7574" s="38" t="str">
        <f t="shared" si="712"/>
        <v/>
      </c>
      <c r="O7574" s="38" t="str">
        <f t="shared" si="708"/>
        <v/>
      </c>
      <c r="P7574" s="39" t="str">
        <f t="shared" si="713"/>
        <v/>
      </c>
      <c r="AC7574" s="42" t="str">
        <f>IF(B7574="","",VLOOKUP(B7574,[2]Formula!B:C,2,0))</f>
        <v/>
      </c>
      <c r="AD7574" s="43" t="str">
        <f t="shared" si="711"/>
        <v/>
      </c>
    </row>
    <row r="7575" spans="1:30" x14ac:dyDescent="0.25">
      <c r="A7575" s="64"/>
      <c r="B7575" s="64"/>
      <c r="C7575" s="66"/>
      <c r="D7575" s="67"/>
      <c r="E7575" s="64"/>
      <c r="F7575" s="64"/>
      <c r="G7575" s="37" t="str">
        <f>IF(E7575="","",IF(OR(E7575="Project Management",E7575="Project Support",E7575="Sprint Management",E7575="Sprint Support"),"NA",ROUND((((VLOOKUP(AD7575,[2]Formula!V:X,3,0)))-SUMIF(AD:AD,AD7575,H:H)),2)))</f>
        <v/>
      </c>
      <c r="H7575" s="71"/>
      <c r="I7575" s="72"/>
      <c r="J7575" s="72"/>
      <c r="K7575" s="38" t="str">
        <f>IF(E7575="","",IF(OR(E7575="Project Management",E7575="Project Support",E7575="Sprint Management",E7575="Sprint Support"),"NA",(((SUMIF(AD:AD,AD7575,H:H)/VLOOKUP(AD7575,[2]Formula!V:X,3,0))*VLOOKUP(AD7575,[2]Formula!V:X,2,0))*H7575)/SUMIF(AD:AD,AD7575,H:H)))</f>
        <v/>
      </c>
      <c r="L7575" s="38" t="str">
        <f t="shared" si="709"/>
        <v/>
      </c>
      <c r="M7575" s="38" t="str">
        <f t="shared" si="710"/>
        <v/>
      </c>
      <c r="N7575" s="38" t="str">
        <f t="shared" si="712"/>
        <v/>
      </c>
      <c r="O7575" s="38" t="str">
        <f t="shared" si="708"/>
        <v/>
      </c>
      <c r="P7575" s="39" t="str">
        <f t="shared" si="713"/>
        <v/>
      </c>
      <c r="AC7575" s="42" t="str">
        <f>IF(B7575="","",VLOOKUP(B7575,[2]Formula!B:C,2,0))</f>
        <v/>
      </c>
      <c r="AD7575" s="43" t="str">
        <f t="shared" si="711"/>
        <v/>
      </c>
    </row>
    <row r="7576" spans="1:30" x14ac:dyDescent="0.25">
      <c r="A7576" s="64"/>
      <c r="B7576" s="64"/>
      <c r="C7576" s="66"/>
      <c r="D7576" s="67"/>
      <c r="E7576" s="64"/>
      <c r="F7576" s="64"/>
      <c r="G7576" s="37" t="str">
        <f>IF(E7576="","",IF(OR(E7576="Project Management",E7576="Project Support",E7576="Sprint Management",E7576="Sprint Support"),"NA",ROUND((((VLOOKUP(AD7576,[2]Formula!V:X,3,0)))-SUMIF(AD:AD,AD7576,H:H)),2)))</f>
        <v/>
      </c>
      <c r="H7576" s="71"/>
      <c r="I7576" s="72"/>
      <c r="J7576" s="72"/>
      <c r="K7576" s="38" t="str">
        <f>IF(E7576="","",IF(OR(E7576="Project Management",E7576="Project Support",E7576="Sprint Management",E7576="Sprint Support"),"NA",(((SUMIF(AD:AD,AD7576,H:H)/VLOOKUP(AD7576,[2]Formula!V:X,3,0))*VLOOKUP(AD7576,[2]Formula!V:X,2,0))*H7576)/SUMIF(AD:AD,AD7576,H:H)))</f>
        <v/>
      </c>
      <c r="L7576" s="38" t="str">
        <f t="shared" si="709"/>
        <v/>
      </c>
      <c r="M7576" s="38" t="str">
        <f t="shared" si="710"/>
        <v/>
      </c>
      <c r="N7576" s="38" t="str">
        <f t="shared" si="712"/>
        <v/>
      </c>
      <c r="O7576" s="38" t="str">
        <f t="shared" si="708"/>
        <v/>
      </c>
      <c r="P7576" s="39" t="str">
        <f t="shared" si="713"/>
        <v/>
      </c>
      <c r="AC7576" s="42" t="str">
        <f>IF(B7576="","",VLOOKUP(B7576,[2]Formula!B:C,2,0))</f>
        <v/>
      </c>
      <c r="AD7576" s="43" t="str">
        <f t="shared" si="711"/>
        <v/>
      </c>
    </row>
    <row r="7577" spans="1:30" x14ac:dyDescent="0.25">
      <c r="A7577" s="64"/>
      <c r="B7577" s="64"/>
      <c r="C7577" s="66"/>
      <c r="D7577" s="67"/>
      <c r="E7577" s="64"/>
      <c r="F7577" s="64"/>
      <c r="G7577" s="37" t="str">
        <f>IF(E7577="","",IF(OR(E7577="Project Management",E7577="Project Support",E7577="Sprint Management",E7577="Sprint Support"),"NA",ROUND((((VLOOKUP(AD7577,[2]Formula!V:X,3,0)))-SUMIF(AD:AD,AD7577,H:H)),2)))</f>
        <v/>
      </c>
      <c r="H7577" s="71"/>
      <c r="I7577" s="72"/>
      <c r="J7577" s="72"/>
      <c r="K7577" s="38" t="str">
        <f>IF(E7577="","",IF(OR(E7577="Project Management",E7577="Project Support",E7577="Sprint Management",E7577="Sprint Support"),"NA",(((SUMIF(AD:AD,AD7577,H:H)/VLOOKUP(AD7577,[2]Formula!V:X,3,0))*VLOOKUP(AD7577,[2]Formula!V:X,2,0))*H7577)/SUMIF(AD:AD,AD7577,H:H)))</f>
        <v/>
      </c>
      <c r="L7577" s="38" t="str">
        <f t="shared" si="709"/>
        <v/>
      </c>
      <c r="M7577" s="38" t="str">
        <f t="shared" si="710"/>
        <v/>
      </c>
      <c r="N7577" s="38" t="str">
        <f t="shared" si="712"/>
        <v/>
      </c>
      <c r="O7577" s="38" t="str">
        <f t="shared" si="708"/>
        <v/>
      </c>
      <c r="P7577" s="39" t="str">
        <f t="shared" si="713"/>
        <v/>
      </c>
      <c r="AC7577" s="42" t="str">
        <f>IF(B7577="","",VLOOKUP(B7577,[2]Formula!B:C,2,0))</f>
        <v/>
      </c>
      <c r="AD7577" s="43" t="str">
        <f t="shared" si="711"/>
        <v/>
      </c>
    </row>
    <row r="7578" spans="1:30" x14ac:dyDescent="0.25">
      <c r="A7578" s="64"/>
      <c r="B7578" s="64"/>
      <c r="C7578" s="66"/>
      <c r="D7578" s="67"/>
      <c r="E7578" s="64"/>
      <c r="F7578" s="64"/>
      <c r="G7578" s="37" t="str">
        <f>IF(E7578="","",IF(OR(E7578="Project Management",E7578="Project Support",E7578="Sprint Management",E7578="Sprint Support"),"NA",ROUND((((VLOOKUP(AD7578,[2]Formula!V:X,3,0)))-SUMIF(AD:AD,AD7578,H:H)),2)))</f>
        <v/>
      </c>
      <c r="H7578" s="71"/>
      <c r="I7578" s="72"/>
      <c r="J7578" s="72"/>
      <c r="K7578" s="38" t="str">
        <f>IF(E7578="","",IF(OR(E7578="Project Management",E7578="Project Support",E7578="Sprint Management",E7578="Sprint Support"),"NA",(((SUMIF(AD:AD,AD7578,H:H)/VLOOKUP(AD7578,[2]Formula!V:X,3,0))*VLOOKUP(AD7578,[2]Formula!V:X,2,0))*H7578)/SUMIF(AD:AD,AD7578,H:H)))</f>
        <v/>
      </c>
      <c r="L7578" s="38" t="str">
        <f t="shared" si="709"/>
        <v/>
      </c>
      <c r="M7578" s="38" t="str">
        <f t="shared" si="710"/>
        <v/>
      </c>
      <c r="N7578" s="38" t="str">
        <f t="shared" si="712"/>
        <v/>
      </c>
      <c r="O7578" s="38" t="str">
        <f t="shared" si="708"/>
        <v/>
      </c>
      <c r="P7578" s="39" t="str">
        <f t="shared" si="713"/>
        <v/>
      </c>
      <c r="AC7578" s="42" t="str">
        <f>IF(B7578="","",VLOOKUP(B7578,[2]Formula!B:C,2,0))</f>
        <v/>
      </c>
      <c r="AD7578" s="43" t="str">
        <f t="shared" si="711"/>
        <v/>
      </c>
    </row>
    <row r="7579" spans="1:30" x14ac:dyDescent="0.25">
      <c r="A7579" s="64"/>
      <c r="B7579" s="64"/>
      <c r="C7579" s="66"/>
      <c r="D7579" s="67"/>
      <c r="E7579" s="64"/>
      <c r="F7579" s="64"/>
      <c r="G7579" s="37" t="str">
        <f>IF(E7579="","",IF(OR(E7579="Project Management",E7579="Project Support",E7579="Sprint Management",E7579="Sprint Support"),"NA",ROUND((((VLOOKUP(AD7579,[2]Formula!V:X,3,0)))-SUMIF(AD:AD,AD7579,H:H)),2)))</f>
        <v/>
      </c>
      <c r="H7579" s="71"/>
      <c r="I7579" s="72"/>
      <c r="J7579" s="72"/>
      <c r="K7579" s="38" t="str">
        <f>IF(E7579="","",IF(OR(E7579="Project Management",E7579="Project Support",E7579="Sprint Management",E7579="Sprint Support"),"NA",(((SUMIF(AD:AD,AD7579,H:H)/VLOOKUP(AD7579,[2]Formula!V:X,3,0))*VLOOKUP(AD7579,[2]Formula!V:X,2,0))*H7579)/SUMIF(AD:AD,AD7579,H:H)))</f>
        <v/>
      </c>
      <c r="L7579" s="38" t="str">
        <f t="shared" si="709"/>
        <v/>
      </c>
      <c r="M7579" s="38" t="str">
        <f t="shared" si="710"/>
        <v/>
      </c>
      <c r="N7579" s="38" t="str">
        <f t="shared" si="712"/>
        <v/>
      </c>
      <c r="O7579" s="38" t="str">
        <f t="shared" si="708"/>
        <v/>
      </c>
      <c r="P7579" s="39" t="str">
        <f t="shared" si="713"/>
        <v/>
      </c>
      <c r="AC7579" s="42" t="str">
        <f>IF(B7579="","",VLOOKUP(B7579,[2]Formula!B:C,2,0))</f>
        <v/>
      </c>
      <c r="AD7579" s="43" t="str">
        <f t="shared" si="711"/>
        <v/>
      </c>
    </row>
    <row r="7580" spans="1:30" x14ac:dyDescent="0.25">
      <c r="A7580" s="64"/>
      <c r="B7580" s="64"/>
      <c r="C7580" s="66"/>
      <c r="D7580" s="67"/>
      <c r="E7580" s="64"/>
      <c r="F7580" s="64"/>
      <c r="G7580" s="37" t="str">
        <f>IF(E7580="","",IF(OR(E7580="Project Management",E7580="Project Support",E7580="Sprint Management",E7580="Sprint Support"),"NA",ROUND((((VLOOKUP(AD7580,[2]Formula!V:X,3,0)))-SUMIF(AD:AD,AD7580,H:H)),2)))</f>
        <v/>
      </c>
      <c r="H7580" s="71"/>
      <c r="I7580" s="72"/>
      <c r="J7580" s="72"/>
      <c r="K7580" s="38" t="str">
        <f>IF(E7580="","",IF(OR(E7580="Project Management",E7580="Project Support",E7580="Sprint Management",E7580="Sprint Support"),"NA",(((SUMIF(AD:AD,AD7580,H:H)/VLOOKUP(AD7580,[2]Formula!V:X,3,0))*VLOOKUP(AD7580,[2]Formula!V:X,2,0))*H7580)/SUMIF(AD:AD,AD7580,H:H)))</f>
        <v/>
      </c>
      <c r="L7580" s="38" t="str">
        <f t="shared" si="709"/>
        <v/>
      </c>
      <c r="M7580" s="38" t="str">
        <f t="shared" si="710"/>
        <v/>
      </c>
      <c r="N7580" s="38" t="str">
        <f t="shared" si="712"/>
        <v/>
      </c>
      <c r="O7580" s="38" t="str">
        <f t="shared" si="708"/>
        <v/>
      </c>
      <c r="P7580" s="39" t="str">
        <f t="shared" si="713"/>
        <v/>
      </c>
      <c r="AC7580" s="42" t="str">
        <f>IF(B7580="","",VLOOKUP(B7580,[2]Formula!B:C,2,0))</f>
        <v/>
      </c>
      <c r="AD7580" s="43" t="str">
        <f t="shared" si="711"/>
        <v/>
      </c>
    </row>
    <row r="7581" spans="1:30" x14ac:dyDescent="0.25">
      <c r="A7581" s="64"/>
      <c r="B7581" s="64"/>
      <c r="C7581" s="66"/>
      <c r="D7581" s="67"/>
      <c r="E7581" s="64"/>
      <c r="F7581" s="64"/>
      <c r="G7581" s="37" t="str">
        <f>IF(E7581="","",IF(OR(E7581="Project Management",E7581="Project Support",E7581="Sprint Management",E7581="Sprint Support"),"NA",ROUND((((VLOOKUP(AD7581,[2]Formula!V:X,3,0)))-SUMIF(AD:AD,AD7581,H:H)),2)))</f>
        <v/>
      </c>
      <c r="H7581" s="71"/>
      <c r="I7581" s="72"/>
      <c r="J7581" s="72"/>
      <c r="K7581" s="38" t="str">
        <f>IF(E7581="","",IF(OR(E7581="Project Management",E7581="Project Support",E7581="Sprint Management",E7581="Sprint Support"),"NA",(((SUMIF(AD:AD,AD7581,H:H)/VLOOKUP(AD7581,[2]Formula!V:X,3,0))*VLOOKUP(AD7581,[2]Formula!V:X,2,0))*H7581)/SUMIF(AD:AD,AD7581,H:H)))</f>
        <v/>
      </c>
      <c r="L7581" s="38" t="str">
        <f t="shared" si="709"/>
        <v/>
      </c>
      <c r="M7581" s="38" t="str">
        <f t="shared" si="710"/>
        <v/>
      </c>
      <c r="N7581" s="38" t="str">
        <f t="shared" si="712"/>
        <v/>
      </c>
      <c r="O7581" s="38" t="str">
        <f t="shared" si="708"/>
        <v/>
      </c>
      <c r="P7581" s="39" t="str">
        <f t="shared" si="713"/>
        <v/>
      </c>
      <c r="AC7581" s="42" t="str">
        <f>IF(B7581="","",VLOOKUP(B7581,[2]Formula!B:C,2,0))</f>
        <v/>
      </c>
      <c r="AD7581" s="43" t="str">
        <f t="shared" si="711"/>
        <v/>
      </c>
    </row>
    <row r="7582" spans="1:30" x14ac:dyDescent="0.25">
      <c r="A7582" s="64"/>
      <c r="B7582" s="64"/>
      <c r="C7582" s="66"/>
      <c r="D7582" s="67"/>
      <c r="E7582" s="64"/>
      <c r="F7582" s="64"/>
      <c r="G7582" s="37" t="str">
        <f>IF(E7582="","",IF(OR(E7582="Project Management",E7582="Project Support",E7582="Sprint Management",E7582="Sprint Support"),"NA",ROUND((((VLOOKUP(AD7582,[2]Formula!V:X,3,0)))-SUMIF(AD:AD,AD7582,H:H)),2)))</f>
        <v/>
      </c>
      <c r="H7582" s="71"/>
      <c r="I7582" s="72"/>
      <c r="J7582" s="72"/>
      <c r="K7582" s="38" t="str">
        <f>IF(E7582="","",IF(OR(E7582="Project Management",E7582="Project Support",E7582="Sprint Management",E7582="Sprint Support"),"NA",(((SUMIF(AD:AD,AD7582,H:H)/VLOOKUP(AD7582,[2]Formula!V:X,3,0))*VLOOKUP(AD7582,[2]Formula!V:X,2,0))*H7582)/SUMIF(AD:AD,AD7582,H:H)))</f>
        <v/>
      </c>
      <c r="L7582" s="38" t="str">
        <f t="shared" si="709"/>
        <v/>
      </c>
      <c r="M7582" s="38" t="str">
        <f t="shared" si="710"/>
        <v/>
      </c>
      <c r="N7582" s="38" t="str">
        <f t="shared" si="712"/>
        <v/>
      </c>
      <c r="O7582" s="38" t="str">
        <f t="shared" si="708"/>
        <v/>
      </c>
      <c r="P7582" s="39" t="str">
        <f t="shared" si="713"/>
        <v/>
      </c>
      <c r="AC7582" s="42" t="str">
        <f>IF(B7582="","",VLOOKUP(B7582,[2]Formula!B:C,2,0))</f>
        <v/>
      </c>
      <c r="AD7582" s="43" t="str">
        <f t="shared" si="711"/>
        <v/>
      </c>
    </row>
    <row r="7583" spans="1:30" x14ac:dyDescent="0.25">
      <c r="A7583" s="64"/>
      <c r="B7583" s="64"/>
      <c r="C7583" s="66"/>
      <c r="D7583" s="67"/>
      <c r="E7583" s="64"/>
      <c r="F7583" s="64"/>
      <c r="G7583" s="37" t="str">
        <f>IF(E7583="","",IF(OR(E7583="Project Management",E7583="Project Support",E7583="Sprint Management",E7583="Sprint Support"),"NA",ROUND((((VLOOKUP(AD7583,[2]Formula!V:X,3,0)))-SUMIF(AD:AD,AD7583,H:H)),2)))</f>
        <v/>
      </c>
      <c r="H7583" s="71"/>
      <c r="I7583" s="72"/>
      <c r="J7583" s="72"/>
      <c r="K7583" s="38" t="str">
        <f>IF(E7583="","",IF(OR(E7583="Project Management",E7583="Project Support",E7583="Sprint Management",E7583="Sprint Support"),"NA",(((SUMIF(AD:AD,AD7583,H:H)/VLOOKUP(AD7583,[2]Formula!V:X,3,0))*VLOOKUP(AD7583,[2]Formula!V:X,2,0))*H7583)/SUMIF(AD:AD,AD7583,H:H)))</f>
        <v/>
      </c>
      <c r="L7583" s="38" t="str">
        <f t="shared" si="709"/>
        <v/>
      </c>
      <c r="M7583" s="38" t="str">
        <f t="shared" si="710"/>
        <v/>
      </c>
      <c r="N7583" s="38" t="str">
        <f t="shared" si="712"/>
        <v/>
      </c>
      <c r="O7583" s="38" t="str">
        <f t="shared" si="708"/>
        <v/>
      </c>
      <c r="P7583" s="39" t="str">
        <f t="shared" si="713"/>
        <v/>
      </c>
      <c r="AC7583" s="42" t="str">
        <f>IF(B7583="","",VLOOKUP(B7583,[2]Formula!B:C,2,0))</f>
        <v/>
      </c>
      <c r="AD7583" s="43" t="str">
        <f t="shared" si="711"/>
        <v/>
      </c>
    </row>
    <row r="7584" spans="1:30" x14ac:dyDescent="0.25">
      <c r="A7584" s="64"/>
      <c r="B7584" s="64"/>
      <c r="C7584" s="66"/>
      <c r="D7584" s="67"/>
      <c r="E7584" s="64"/>
      <c r="F7584" s="64"/>
      <c r="G7584" s="37" t="str">
        <f>IF(E7584="","",IF(OR(E7584="Project Management",E7584="Project Support",E7584="Sprint Management",E7584="Sprint Support"),"NA",ROUND((((VLOOKUP(AD7584,[2]Formula!V:X,3,0)))-SUMIF(AD:AD,AD7584,H:H)),2)))</f>
        <v/>
      </c>
      <c r="H7584" s="71"/>
      <c r="I7584" s="72"/>
      <c r="J7584" s="72"/>
      <c r="K7584" s="38" t="str">
        <f>IF(E7584="","",IF(OR(E7584="Project Management",E7584="Project Support",E7584="Sprint Management",E7584="Sprint Support"),"NA",(((SUMIF(AD:AD,AD7584,H:H)/VLOOKUP(AD7584,[2]Formula!V:X,3,0))*VLOOKUP(AD7584,[2]Formula!V:X,2,0))*H7584)/SUMIF(AD:AD,AD7584,H:H)))</f>
        <v/>
      </c>
      <c r="L7584" s="38" t="str">
        <f t="shared" si="709"/>
        <v/>
      </c>
      <c r="M7584" s="38" t="str">
        <f t="shared" si="710"/>
        <v/>
      </c>
      <c r="N7584" s="38" t="str">
        <f t="shared" si="712"/>
        <v/>
      </c>
      <c r="O7584" s="38" t="str">
        <f t="shared" si="708"/>
        <v/>
      </c>
      <c r="P7584" s="39" t="str">
        <f t="shared" si="713"/>
        <v/>
      </c>
      <c r="AC7584" s="42" t="str">
        <f>IF(B7584="","",VLOOKUP(B7584,[2]Formula!B:C,2,0))</f>
        <v/>
      </c>
      <c r="AD7584" s="43" t="str">
        <f t="shared" si="711"/>
        <v/>
      </c>
    </row>
    <row r="7585" spans="1:30" x14ac:dyDescent="0.25">
      <c r="A7585" s="64"/>
      <c r="B7585" s="64"/>
      <c r="C7585" s="66"/>
      <c r="D7585" s="67"/>
      <c r="E7585" s="64"/>
      <c r="F7585" s="64"/>
      <c r="G7585" s="37" t="str">
        <f>IF(E7585="","",IF(OR(E7585="Project Management",E7585="Project Support",E7585="Sprint Management",E7585="Sprint Support"),"NA",ROUND((((VLOOKUP(AD7585,[2]Formula!V:X,3,0)))-SUMIF(AD:AD,AD7585,H:H)),2)))</f>
        <v/>
      </c>
      <c r="H7585" s="71"/>
      <c r="I7585" s="72"/>
      <c r="J7585" s="72"/>
      <c r="K7585" s="38" t="str">
        <f>IF(E7585="","",IF(OR(E7585="Project Management",E7585="Project Support",E7585="Sprint Management",E7585="Sprint Support"),"NA",(((SUMIF(AD:AD,AD7585,H:H)/VLOOKUP(AD7585,[2]Formula!V:X,3,0))*VLOOKUP(AD7585,[2]Formula!V:X,2,0))*H7585)/SUMIF(AD:AD,AD7585,H:H)))</f>
        <v/>
      </c>
      <c r="L7585" s="38" t="str">
        <f t="shared" si="709"/>
        <v/>
      </c>
      <c r="M7585" s="38" t="str">
        <f t="shared" si="710"/>
        <v/>
      </c>
      <c r="N7585" s="38" t="str">
        <f t="shared" si="712"/>
        <v/>
      </c>
      <c r="O7585" s="38" t="str">
        <f t="shared" si="708"/>
        <v/>
      </c>
      <c r="P7585" s="39" t="str">
        <f t="shared" si="713"/>
        <v/>
      </c>
      <c r="AC7585" s="42" t="str">
        <f>IF(B7585="","",VLOOKUP(B7585,[2]Formula!B:C,2,0))</f>
        <v/>
      </c>
      <c r="AD7585" s="43" t="str">
        <f t="shared" si="711"/>
        <v/>
      </c>
    </row>
    <row r="7586" spans="1:30" x14ac:dyDescent="0.25">
      <c r="A7586" s="64"/>
      <c r="B7586" s="64"/>
      <c r="C7586" s="66"/>
      <c r="D7586" s="67"/>
      <c r="E7586" s="64"/>
      <c r="F7586" s="64"/>
      <c r="G7586" s="37" t="str">
        <f>IF(E7586="","",IF(OR(E7586="Project Management",E7586="Project Support",E7586="Sprint Management",E7586="Sprint Support"),"NA",ROUND((((VLOOKUP(AD7586,[2]Formula!V:X,3,0)))-SUMIF(AD:AD,AD7586,H:H)),2)))</f>
        <v/>
      </c>
      <c r="H7586" s="71"/>
      <c r="I7586" s="72"/>
      <c r="J7586" s="72"/>
      <c r="K7586" s="38" t="str">
        <f>IF(E7586="","",IF(OR(E7586="Project Management",E7586="Project Support",E7586="Sprint Management",E7586="Sprint Support"),"NA",(((SUMIF(AD:AD,AD7586,H:H)/VLOOKUP(AD7586,[2]Formula!V:X,3,0))*VLOOKUP(AD7586,[2]Formula!V:X,2,0))*H7586)/SUMIF(AD:AD,AD7586,H:H)))</f>
        <v/>
      </c>
      <c r="L7586" s="38" t="str">
        <f t="shared" si="709"/>
        <v/>
      </c>
      <c r="M7586" s="38" t="str">
        <f t="shared" si="710"/>
        <v/>
      </c>
      <c r="N7586" s="38" t="str">
        <f t="shared" si="712"/>
        <v/>
      </c>
      <c r="O7586" s="38" t="str">
        <f t="shared" si="708"/>
        <v/>
      </c>
      <c r="P7586" s="39" t="str">
        <f t="shared" si="713"/>
        <v/>
      </c>
      <c r="AC7586" s="42" t="str">
        <f>IF(B7586="","",VLOOKUP(B7586,[2]Formula!B:C,2,0))</f>
        <v/>
      </c>
      <c r="AD7586" s="43" t="str">
        <f t="shared" si="711"/>
        <v/>
      </c>
    </row>
    <row r="7587" spans="1:30" x14ac:dyDescent="0.25">
      <c r="A7587" s="64"/>
      <c r="B7587" s="64"/>
      <c r="C7587" s="66"/>
      <c r="D7587" s="67"/>
      <c r="E7587" s="64"/>
      <c r="F7587" s="64"/>
      <c r="G7587" s="37" t="str">
        <f>IF(E7587="","",IF(OR(E7587="Project Management",E7587="Project Support",E7587="Sprint Management",E7587="Sprint Support"),"NA",ROUND((((VLOOKUP(AD7587,[2]Formula!V:X,3,0)))-SUMIF(AD:AD,AD7587,H:H)),2)))</f>
        <v/>
      </c>
      <c r="H7587" s="71"/>
      <c r="I7587" s="72"/>
      <c r="J7587" s="72"/>
      <c r="K7587" s="38" t="str">
        <f>IF(E7587="","",IF(OR(E7587="Project Management",E7587="Project Support",E7587="Sprint Management",E7587="Sprint Support"),"NA",(((SUMIF(AD:AD,AD7587,H:H)/VLOOKUP(AD7587,[2]Formula!V:X,3,0))*VLOOKUP(AD7587,[2]Formula!V:X,2,0))*H7587)/SUMIF(AD:AD,AD7587,H:H)))</f>
        <v/>
      </c>
      <c r="L7587" s="38" t="str">
        <f t="shared" si="709"/>
        <v/>
      </c>
      <c r="M7587" s="38" t="str">
        <f t="shared" si="710"/>
        <v/>
      </c>
      <c r="N7587" s="38" t="str">
        <f t="shared" si="712"/>
        <v/>
      </c>
      <c r="O7587" s="38" t="str">
        <f t="shared" si="708"/>
        <v/>
      </c>
      <c r="P7587" s="39" t="str">
        <f t="shared" si="713"/>
        <v/>
      </c>
      <c r="AC7587" s="42" t="str">
        <f>IF(B7587="","",VLOOKUP(B7587,[2]Formula!B:C,2,0))</f>
        <v/>
      </c>
      <c r="AD7587" s="43" t="str">
        <f t="shared" si="711"/>
        <v/>
      </c>
    </row>
    <row r="7588" spans="1:30" x14ac:dyDescent="0.25">
      <c r="A7588" s="64"/>
      <c r="B7588" s="64"/>
      <c r="C7588" s="66"/>
      <c r="D7588" s="67"/>
      <c r="E7588" s="64"/>
      <c r="F7588" s="64"/>
      <c r="G7588" s="37" t="str">
        <f>IF(E7588="","",IF(OR(E7588="Project Management",E7588="Project Support",E7588="Sprint Management",E7588="Sprint Support"),"NA",ROUND((((VLOOKUP(AD7588,[2]Formula!V:X,3,0)))-SUMIF(AD:AD,AD7588,H:H)),2)))</f>
        <v/>
      </c>
      <c r="H7588" s="71"/>
      <c r="I7588" s="72"/>
      <c r="J7588" s="72"/>
      <c r="K7588" s="38" t="str">
        <f>IF(E7588="","",IF(OR(E7588="Project Management",E7588="Project Support",E7588="Sprint Management",E7588="Sprint Support"),"NA",(((SUMIF(AD:AD,AD7588,H:H)/VLOOKUP(AD7588,[2]Formula!V:X,3,0))*VLOOKUP(AD7588,[2]Formula!V:X,2,0))*H7588)/SUMIF(AD:AD,AD7588,H:H)))</f>
        <v/>
      </c>
      <c r="L7588" s="38" t="str">
        <f t="shared" si="709"/>
        <v/>
      </c>
      <c r="M7588" s="38" t="str">
        <f t="shared" si="710"/>
        <v/>
      </c>
      <c r="N7588" s="38" t="str">
        <f t="shared" si="712"/>
        <v/>
      </c>
      <c r="O7588" s="38" t="str">
        <f t="shared" si="708"/>
        <v/>
      </c>
      <c r="P7588" s="39" t="str">
        <f t="shared" si="713"/>
        <v/>
      </c>
      <c r="AC7588" s="42" t="str">
        <f>IF(B7588="","",VLOOKUP(B7588,[2]Formula!B:C,2,0))</f>
        <v/>
      </c>
      <c r="AD7588" s="43" t="str">
        <f t="shared" si="711"/>
        <v/>
      </c>
    </row>
    <row r="7589" spans="1:30" x14ac:dyDescent="0.25">
      <c r="A7589" s="64"/>
      <c r="B7589" s="64"/>
      <c r="C7589" s="66"/>
      <c r="D7589" s="67"/>
      <c r="E7589" s="64"/>
      <c r="F7589" s="64"/>
      <c r="G7589" s="37" t="str">
        <f>IF(E7589="","",IF(OR(E7589="Project Management",E7589="Project Support",E7589="Sprint Management",E7589="Sprint Support"),"NA",ROUND((((VLOOKUP(AD7589,[2]Formula!V:X,3,0)))-SUMIF(AD:AD,AD7589,H:H)),2)))</f>
        <v/>
      </c>
      <c r="H7589" s="71"/>
      <c r="I7589" s="72"/>
      <c r="J7589" s="72"/>
      <c r="K7589" s="38" t="str">
        <f>IF(E7589="","",IF(OR(E7589="Project Management",E7589="Project Support",E7589="Sprint Management",E7589="Sprint Support"),"NA",(((SUMIF(AD:AD,AD7589,H:H)/VLOOKUP(AD7589,[2]Formula!V:X,3,0))*VLOOKUP(AD7589,[2]Formula!V:X,2,0))*H7589)/SUMIF(AD:AD,AD7589,H:H)))</f>
        <v/>
      </c>
      <c r="L7589" s="38" t="str">
        <f t="shared" si="709"/>
        <v/>
      </c>
      <c r="M7589" s="38" t="str">
        <f t="shared" si="710"/>
        <v/>
      </c>
      <c r="N7589" s="38" t="str">
        <f t="shared" si="712"/>
        <v/>
      </c>
      <c r="O7589" s="38" t="str">
        <f t="shared" si="708"/>
        <v/>
      </c>
      <c r="P7589" s="39" t="str">
        <f t="shared" si="713"/>
        <v/>
      </c>
      <c r="AC7589" s="42" t="str">
        <f>IF(B7589="","",VLOOKUP(B7589,[2]Formula!B:C,2,0))</f>
        <v/>
      </c>
      <c r="AD7589" s="43" t="str">
        <f t="shared" si="711"/>
        <v/>
      </c>
    </row>
    <row r="7590" spans="1:30" x14ac:dyDescent="0.25">
      <c r="A7590" s="64"/>
      <c r="B7590" s="64"/>
      <c r="C7590" s="66"/>
      <c r="D7590" s="67"/>
      <c r="E7590" s="64"/>
      <c r="F7590" s="64"/>
      <c r="G7590" s="37" t="str">
        <f>IF(E7590="","",IF(OR(E7590="Project Management",E7590="Project Support",E7590="Sprint Management",E7590="Sprint Support"),"NA",ROUND((((VLOOKUP(AD7590,[2]Formula!V:X,3,0)))-SUMIF(AD:AD,AD7590,H:H)),2)))</f>
        <v/>
      </c>
      <c r="H7590" s="71"/>
      <c r="I7590" s="72"/>
      <c r="J7590" s="72"/>
      <c r="K7590" s="38" t="str">
        <f>IF(E7590="","",IF(OR(E7590="Project Management",E7590="Project Support",E7590="Sprint Management",E7590="Sprint Support"),"NA",(((SUMIF(AD:AD,AD7590,H:H)/VLOOKUP(AD7590,[2]Formula!V:X,3,0))*VLOOKUP(AD7590,[2]Formula!V:X,2,0))*H7590)/SUMIF(AD:AD,AD7590,H:H)))</f>
        <v/>
      </c>
      <c r="L7590" s="38" t="str">
        <f t="shared" si="709"/>
        <v/>
      </c>
      <c r="M7590" s="38" t="str">
        <f t="shared" si="710"/>
        <v/>
      </c>
      <c r="N7590" s="38" t="str">
        <f t="shared" si="712"/>
        <v/>
      </c>
      <c r="O7590" s="38" t="str">
        <f t="shared" si="708"/>
        <v/>
      </c>
      <c r="P7590" s="39" t="str">
        <f t="shared" si="713"/>
        <v/>
      </c>
      <c r="AC7590" s="42" t="str">
        <f>IF(B7590="","",VLOOKUP(B7590,[2]Formula!B:C,2,0))</f>
        <v/>
      </c>
      <c r="AD7590" s="43" t="str">
        <f t="shared" si="711"/>
        <v/>
      </c>
    </row>
    <row r="7591" spans="1:30" x14ac:dyDescent="0.25">
      <c r="A7591" s="64"/>
      <c r="B7591" s="64"/>
      <c r="C7591" s="66"/>
      <c r="D7591" s="67"/>
      <c r="E7591" s="64"/>
      <c r="F7591" s="64"/>
      <c r="G7591" s="37" t="str">
        <f>IF(E7591="","",IF(OR(E7591="Project Management",E7591="Project Support",E7591="Sprint Management",E7591="Sprint Support"),"NA",ROUND((((VLOOKUP(AD7591,[2]Formula!V:X,3,0)))-SUMIF(AD:AD,AD7591,H:H)),2)))</f>
        <v/>
      </c>
      <c r="H7591" s="71"/>
      <c r="I7591" s="72"/>
      <c r="J7591" s="72"/>
      <c r="K7591" s="38" t="str">
        <f>IF(E7591="","",IF(OR(E7591="Project Management",E7591="Project Support",E7591="Sprint Management",E7591="Sprint Support"),"NA",(((SUMIF(AD:AD,AD7591,H:H)/VLOOKUP(AD7591,[2]Formula!V:X,3,0))*VLOOKUP(AD7591,[2]Formula!V:X,2,0))*H7591)/SUMIF(AD:AD,AD7591,H:H)))</f>
        <v/>
      </c>
      <c r="L7591" s="38" t="str">
        <f t="shared" si="709"/>
        <v/>
      </c>
      <c r="M7591" s="38" t="str">
        <f t="shared" si="710"/>
        <v/>
      </c>
      <c r="N7591" s="38" t="str">
        <f t="shared" si="712"/>
        <v/>
      </c>
      <c r="O7591" s="38" t="str">
        <f t="shared" si="708"/>
        <v/>
      </c>
      <c r="P7591" s="39" t="str">
        <f t="shared" si="713"/>
        <v/>
      </c>
      <c r="AC7591" s="42" t="str">
        <f>IF(B7591="","",VLOOKUP(B7591,[2]Formula!B:C,2,0))</f>
        <v/>
      </c>
      <c r="AD7591" s="43" t="str">
        <f t="shared" si="711"/>
        <v/>
      </c>
    </row>
    <row r="7592" spans="1:30" x14ac:dyDescent="0.25">
      <c r="A7592" s="64"/>
      <c r="B7592" s="64"/>
      <c r="C7592" s="66"/>
      <c r="D7592" s="67"/>
      <c r="E7592" s="64"/>
      <c r="F7592" s="64"/>
      <c r="G7592" s="37" t="str">
        <f>IF(E7592="","",IF(OR(E7592="Project Management",E7592="Project Support",E7592="Sprint Management",E7592="Sprint Support"),"NA",ROUND((((VLOOKUP(AD7592,[2]Formula!V:X,3,0)))-SUMIF(AD:AD,AD7592,H:H)),2)))</f>
        <v/>
      </c>
      <c r="H7592" s="71"/>
      <c r="I7592" s="72"/>
      <c r="J7592" s="72"/>
      <c r="K7592" s="38" t="str">
        <f>IF(E7592="","",IF(OR(E7592="Project Management",E7592="Project Support",E7592="Sprint Management",E7592="Sprint Support"),"NA",(((SUMIF(AD:AD,AD7592,H:H)/VLOOKUP(AD7592,[2]Formula!V:X,3,0))*VLOOKUP(AD7592,[2]Formula!V:X,2,0))*H7592)/SUMIF(AD:AD,AD7592,H:H)))</f>
        <v/>
      </c>
      <c r="L7592" s="38" t="str">
        <f t="shared" si="709"/>
        <v/>
      </c>
      <c r="M7592" s="38" t="str">
        <f t="shared" si="710"/>
        <v/>
      </c>
      <c r="N7592" s="38" t="str">
        <f t="shared" si="712"/>
        <v/>
      </c>
      <c r="O7592" s="38" t="str">
        <f t="shared" si="708"/>
        <v/>
      </c>
      <c r="P7592" s="39" t="str">
        <f t="shared" si="713"/>
        <v/>
      </c>
      <c r="AC7592" s="42" t="str">
        <f>IF(B7592="","",VLOOKUP(B7592,[2]Formula!B:C,2,0))</f>
        <v/>
      </c>
      <c r="AD7592" s="43" t="str">
        <f t="shared" si="711"/>
        <v/>
      </c>
    </row>
    <row r="7593" spans="1:30" x14ac:dyDescent="0.25">
      <c r="A7593" s="64"/>
      <c r="B7593" s="64"/>
      <c r="C7593" s="66"/>
      <c r="D7593" s="67"/>
      <c r="E7593" s="64"/>
      <c r="F7593" s="64"/>
      <c r="G7593" s="37" t="str">
        <f>IF(E7593="","",IF(OR(E7593="Project Management",E7593="Project Support",E7593="Sprint Management",E7593="Sprint Support"),"NA",ROUND((((VLOOKUP(AD7593,[2]Formula!V:X,3,0)))-SUMIF(AD:AD,AD7593,H:H)),2)))</f>
        <v/>
      </c>
      <c r="H7593" s="71"/>
      <c r="I7593" s="72"/>
      <c r="J7593" s="72"/>
      <c r="K7593" s="38" t="str">
        <f>IF(E7593="","",IF(OR(E7593="Project Management",E7593="Project Support",E7593="Sprint Management",E7593="Sprint Support"),"NA",(((SUMIF(AD:AD,AD7593,H:H)/VLOOKUP(AD7593,[2]Formula!V:X,3,0))*VLOOKUP(AD7593,[2]Formula!V:X,2,0))*H7593)/SUMIF(AD:AD,AD7593,H:H)))</f>
        <v/>
      </c>
      <c r="L7593" s="38" t="str">
        <f t="shared" si="709"/>
        <v/>
      </c>
      <c r="M7593" s="38" t="str">
        <f t="shared" si="710"/>
        <v/>
      </c>
      <c r="N7593" s="38" t="str">
        <f t="shared" si="712"/>
        <v/>
      </c>
      <c r="O7593" s="38" t="str">
        <f t="shared" si="708"/>
        <v/>
      </c>
      <c r="P7593" s="39" t="str">
        <f t="shared" si="713"/>
        <v/>
      </c>
      <c r="AC7593" s="42" t="str">
        <f>IF(B7593="","",VLOOKUP(B7593,[2]Formula!B:C,2,0))</f>
        <v/>
      </c>
      <c r="AD7593" s="43" t="str">
        <f t="shared" si="711"/>
        <v/>
      </c>
    </row>
    <row r="7594" spans="1:30" x14ac:dyDescent="0.25">
      <c r="A7594" s="64"/>
      <c r="B7594" s="64"/>
      <c r="C7594" s="66"/>
      <c r="D7594" s="67"/>
      <c r="E7594" s="64"/>
      <c r="F7594" s="64"/>
      <c r="G7594" s="37" t="str">
        <f>IF(E7594="","",IF(OR(E7594="Project Management",E7594="Project Support",E7594="Sprint Management",E7594="Sprint Support"),"NA",ROUND((((VLOOKUP(AD7594,[2]Formula!V:X,3,0)))-SUMIF(AD:AD,AD7594,H:H)),2)))</f>
        <v/>
      </c>
      <c r="H7594" s="71"/>
      <c r="I7594" s="72"/>
      <c r="J7594" s="72"/>
      <c r="K7594" s="38" t="str">
        <f>IF(E7594="","",IF(OR(E7594="Project Management",E7594="Project Support",E7594="Sprint Management",E7594="Sprint Support"),"NA",(((SUMIF(AD:AD,AD7594,H:H)/VLOOKUP(AD7594,[2]Formula!V:X,3,0))*VLOOKUP(AD7594,[2]Formula!V:X,2,0))*H7594)/SUMIF(AD:AD,AD7594,H:H)))</f>
        <v/>
      </c>
      <c r="L7594" s="38" t="str">
        <f t="shared" si="709"/>
        <v/>
      </c>
      <c r="M7594" s="38" t="str">
        <f t="shared" si="710"/>
        <v/>
      </c>
      <c r="N7594" s="38" t="str">
        <f t="shared" si="712"/>
        <v/>
      </c>
      <c r="O7594" s="38" t="str">
        <f t="shared" si="708"/>
        <v/>
      </c>
      <c r="P7594" s="39" t="str">
        <f t="shared" si="713"/>
        <v/>
      </c>
      <c r="AC7594" s="42" t="str">
        <f>IF(B7594="","",VLOOKUP(B7594,[2]Formula!B:C,2,0))</f>
        <v/>
      </c>
      <c r="AD7594" s="43" t="str">
        <f t="shared" si="711"/>
        <v/>
      </c>
    </row>
    <row r="7595" spans="1:30" x14ac:dyDescent="0.25">
      <c r="A7595" s="64"/>
      <c r="B7595" s="64"/>
      <c r="C7595" s="66"/>
      <c r="D7595" s="67"/>
      <c r="E7595" s="64"/>
      <c r="F7595" s="64"/>
      <c r="G7595" s="37" t="str">
        <f>IF(E7595="","",IF(OR(E7595="Project Management",E7595="Project Support",E7595="Sprint Management",E7595="Sprint Support"),"NA",ROUND((((VLOOKUP(AD7595,[2]Formula!V:X,3,0)))-SUMIF(AD:AD,AD7595,H:H)),2)))</f>
        <v/>
      </c>
      <c r="H7595" s="71"/>
      <c r="I7595" s="72"/>
      <c r="J7595" s="72"/>
      <c r="K7595" s="38" t="str">
        <f>IF(E7595="","",IF(OR(E7595="Project Management",E7595="Project Support",E7595="Sprint Management",E7595="Sprint Support"),"NA",(((SUMIF(AD:AD,AD7595,H:H)/VLOOKUP(AD7595,[2]Formula!V:X,3,0))*VLOOKUP(AD7595,[2]Formula!V:X,2,0))*H7595)/SUMIF(AD:AD,AD7595,H:H)))</f>
        <v/>
      </c>
      <c r="L7595" s="38" t="str">
        <f t="shared" si="709"/>
        <v/>
      </c>
      <c r="M7595" s="38" t="str">
        <f t="shared" si="710"/>
        <v/>
      </c>
      <c r="N7595" s="38" t="str">
        <f t="shared" si="712"/>
        <v/>
      </c>
      <c r="O7595" s="38" t="str">
        <f t="shared" si="708"/>
        <v/>
      </c>
      <c r="P7595" s="39" t="str">
        <f t="shared" si="713"/>
        <v/>
      </c>
      <c r="AC7595" s="42" t="str">
        <f>IF(B7595="","",VLOOKUP(B7595,[2]Formula!B:C,2,0))</f>
        <v/>
      </c>
      <c r="AD7595" s="43" t="str">
        <f t="shared" si="711"/>
        <v/>
      </c>
    </row>
    <row r="7596" spans="1:30" x14ac:dyDescent="0.25">
      <c r="A7596" s="64"/>
      <c r="B7596" s="64"/>
      <c r="C7596" s="66"/>
      <c r="D7596" s="67"/>
      <c r="E7596" s="64"/>
      <c r="F7596" s="64"/>
      <c r="G7596" s="37" t="str">
        <f>IF(E7596="","",IF(OR(E7596="Project Management",E7596="Project Support",E7596="Sprint Management",E7596="Sprint Support"),"NA",ROUND((((VLOOKUP(AD7596,[2]Formula!V:X,3,0)))-SUMIF(AD:AD,AD7596,H:H)),2)))</f>
        <v/>
      </c>
      <c r="H7596" s="71"/>
      <c r="I7596" s="72"/>
      <c r="J7596" s="72"/>
      <c r="K7596" s="38" t="str">
        <f>IF(E7596="","",IF(OR(E7596="Project Management",E7596="Project Support",E7596="Sprint Management",E7596="Sprint Support"),"NA",(((SUMIF(AD:AD,AD7596,H:H)/VLOOKUP(AD7596,[2]Formula!V:X,3,0))*VLOOKUP(AD7596,[2]Formula!V:X,2,0))*H7596)/SUMIF(AD:AD,AD7596,H:H)))</f>
        <v/>
      </c>
      <c r="L7596" s="38" t="str">
        <f t="shared" si="709"/>
        <v/>
      </c>
      <c r="M7596" s="38" t="str">
        <f t="shared" si="710"/>
        <v/>
      </c>
      <c r="N7596" s="38" t="str">
        <f t="shared" si="712"/>
        <v/>
      </c>
      <c r="O7596" s="38" t="str">
        <f t="shared" si="708"/>
        <v/>
      </c>
      <c r="P7596" s="39" t="str">
        <f t="shared" si="713"/>
        <v/>
      </c>
      <c r="AC7596" s="42" t="str">
        <f>IF(B7596="","",VLOOKUP(B7596,[2]Formula!B:C,2,0))</f>
        <v/>
      </c>
      <c r="AD7596" s="43" t="str">
        <f t="shared" si="711"/>
        <v/>
      </c>
    </row>
    <row r="7597" spans="1:30" x14ac:dyDescent="0.25">
      <c r="A7597" s="64"/>
      <c r="B7597" s="64"/>
      <c r="C7597" s="66"/>
      <c r="D7597" s="67"/>
      <c r="E7597" s="64"/>
      <c r="F7597" s="64"/>
      <c r="G7597" s="37" t="str">
        <f>IF(E7597="","",IF(OR(E7597="Project Management",E7597="Project Support",E7597="Sprint Management",E7597="Sprint Support"),"NA",ROUND((((VLOOKUP(AD7597,[2]Formula!V:X,3,0)))-SUMIF(AD:AD,AD7597,H:H)),2)))</f>
        <v/>
      </c>
      <c r="H7597" s="71"/>
      <c r="I7597" s="72"/>
      <c r="J7597" s="72"/>
      <c r="K7597" s="38" t="str">
        <f>IF(E7597="","",IF(OR(E7597="Project Management",E7597="Project Support",E7597="Sprint Management",E7597="Sprint Support"),"NA",(((SUMIF(AD:AD,AD7597,H:H)/VLOOKUP(AD7597,[2]Formula!V:X,3,0))*VLOOKUP(AD7597,[2]Formula!V:X,2,0))*H7597)/SUMIF(AD:AD,AD7597,H:H)))</f>
        <v/>
      </c>
      <c r="L7597" s="38" t="str">
        <f t="shared" si="709"/>
        <v/>
      </c>
      <c r="M7597" s="38" t="str">
        <f t="shared" si="710"/>
        <v/>
      </c>
      <c r="N7597" s="38" t="str">
        <f t="shared" si="712"/>
        <v/>
      </c>
      <c r="O7597" s="38" t="str">
        <f t="shared" si="708"/>
        <v/>
      </c>
      <c r="P7597" s="39" t="str">
        <f t="shared" si="713"/>
        <v/>
      </c>
      <c r="AC7597" s="42" t="str">
        <f>IF(B7597="","",VLOOKUP(B7597,[2]Formula!B:C,2,0))</f>
        <v/>
      </c>
      <c r="AD7597" s="43" t="str">
        <f t="shared" si="711"/>
        <v/>
      </c>
    </row>
    <row r="7598" spans="1:30" x14ac:dyDescent="0.25">
      <c r="A7598" s="64"/>
      <c r="B7598" s="64"/>
      <c r="C7598" s="66"/>
      <c r="D7598" s="67"/>
      <c r="E7598" s="64"/>
      <c r="F7598" s="64"/>
      <c r="G7598" s="37" t="str">
        <f>IF(E7598="","",IF(OR(E7598="Project Management",E7598="Project Support",E7598="Sprint Management",E7598="Sprint Support"),"NA",ROUND((((VLOOKUP(AD7598,[2]Formula!V:X,3,0)))-SUMIF(AD:AD,AD7598,H:H)),2)))</f>
        <v/>
      </c>
      <c r="H7598" s="71"/>
      <c r="I7598" s="72"/>
      <c r="J7598" s="72"/>
      <c r="K7598" s="38" t="str">
        <f>IF(E7598="","",IF(OR(E7598="Project Management",E7598="Project Support",E7598="Sprint Management",E7598="Sprint Support"),"NA",(((SUMIF(AD:AD,AD7598,H:H)/VLOOKUP(AD7598,[2]Formula!V:X,3,0))*VLOOKUP(AD7598,[2]Formula!V:X,2,0))*H7598)/SUMIF(AD:AD,AD7598,H:H)))</f>
        <v/>
      </c>
      <c r="L7598" s="38" t="str">
        <f t="shared" si="709"/>
        <v/>
      </c>
      <c r="M7598" s="38" t="str">
        <f t="shared" si="710"/>
        <v/>
      </c>
      <c r="N7598" s="38" t="str">
        <f t="shared" si="712"/>
        <v/>
      </c>
      <c r="O7598" s="38" t="str">
        <f t="shared" si="708"/>
        <v/>
      </c>
      <c r="P7598" s="39" t="str">
        <f t="shared" si="713"/>
        <v/>
      </c>
      <c r="AC7598" s="42" t="str">
        <f>IF(B7598="","",VLOOKUP(B7598,[2]Formula!B:C,2,0))</f>
        <v/>
      </c>
      <c r="AD7598" s="43" t="str">
        <f t="shared" si="711"/>
        <v/>
      </c>
    </row>
    <row r="7599" spans="1:30" x14ac:dyDescent="0.25">
      <c r="A7599" s="64"/>
      <c r="B7599" s="64"/>
      <c r="C7599" s="66"/>
      <c r="D7599" s="67"/>
      <c r="E7599" s="64"/>
      <c r="F7599" s="64"/>
      <c r="G7599" s="37" t="str">
        <f>IF(E7599="","",IF(OR(E7599="Project Management",E7599="Project Support",E7599="Sprint Management",E7599="Sprint Support"),"NA",ROUND((((VLOOKUP(AD7599,[2]Formula!V:X,3,0)))-SUMIF(AD:AD,AD7599,H:H)),2)))</f>
        <v/>
      </c>
      <c r="H7599" s="71"/>
      <c r="I7599" s="72"/>
      <c r="J7599" s="72"/>
      <c r="K7599" s="38" t="str">
        <f>IF(E7599="","",IF(OR(E7599="Project Management",E7599="Project Support",E7599="Sprint Management",E7599="Sprint Support"),"NA",(((SUMIF(AD:AD,AD7599,H:H)/VLOOKUP(AD7599,[2]Formula!V:X,3,0))*VLOOKUP(AD7599,[2]Formula!V:X,2,0))*H7599)/SUMIF(AD:AD,AD7599,H:H)))</f>
        <v/>
      </c>
      <c r="L7599" s="38" t="str">
        <f t="shared" si="709"/>
        <v/>
      </c>
      <c r="M7599" s="38" t="str">
        <f t="shared" si="710"/>
        <v/>
      </c>
      <c r="N7599" s="38" t="str">
        <f t="shared" si="712"/>
        <v/>
      </c>
      <c r="O7599" s="38" t="str">
        <f t="shared" si="708"/>
        <v/>
      </c>
      <c r="P7599" s="39" t="str">
        <f t="shared" si="713"/>
        <v/>
      </c>
      <c r="AC7599" s="42" t="str">
        <f>IF(B7599="","",VLOOKUP(B7599,[2]Formula!B:C,2,0))</f>
        <v/>
      </c>
      <c r="AD7599" s="43" t="str">
        <f t="shared" si="711"/>
        <v/>
      </c>
    </row>
    <row r="7600" spans="1:30" x14ac:dyDescent="0.25">
      <c r="A7600" s="64"/>
      <c r="B7600" s="64"/>
      <c r="C7600" s="66"/>
      <c r="D7600" s="67"/>
      <c r="E7600" s="64"/>
      <c r="F7600" s="64"/>
      <c r="G7600" s="37" t="str">
        <f>IF(E7600="","",IF(OR(E7600="Project Management",E7600="Project Support",E7600="Sprint Management",E7600="Sprint Support"),"NA",ROUND((((VLOOKUP(AD7600,[2]Formula!V:X,3,0)))-SUMIF(AD:AD,AD7600,H:H)),2)))</f>
        <v/>
      </c>
      <c r="H7600" s="71"/>
      <c r="I7600" s="72"/>
      <c r="J7600" s="72"/>
      <c r="K7600" s="38" t="str">
        <f>IF(E7600="","",IF(OR(E7600="Project Management",E7600="Project Support",E7600="Sprint Management",E7600="Sprint Support"),"NA",(((SUMIF(AD:AD,AD7600,H:H)/VLOOKUP(AD7600,[2]Formula!V:X,3,0))*VLOOKUP(AD7600,[2]Formula!V:X,2,0))*H7600)/SUMIF(AD:AD,AD7600,H:H)))</f>
        <v/>
      </c>
      <c r="L7600" s="38" t="str">
        <f t="shared" si="709"/>
        <v/>
      </c>
      <c r="M7600" s="38" t="str">
        <f t="shared" si="710"/>
        <v/>
      </c>
      <c r="N7600" s="38" t="str">
        <f t="shared" si="712"/>
        <v/>
      </c>
      <c r="O7600" s="38" t="str">
        <f t="shared" si="708"/>
        <v/>
      </c>
      <c r="P7600" s="39" t="str">
        <f t="shared" si="713"/>
        <v/>
      </c>
      <c r="AC7600" s="42" t="str">
        <f>IF(B7600="","",VLOOKUP(B7600,[2]Formula!B:C,2,0))</f>
        <v/>
      </c>
      <c r="AD7600" s="43" t="str">
        <f t="shared" si="711"/>
        <v/>
      </c>
    </row>
    <row r="7601" spans="1:30" x14ac:dyDescent="0.25">
      <c r="A7601" s="64"/>
      <c r="B7601" s="64"/>
      <c r="C7601" s="66"/>
      <c r="D7601" s="67"/>
      <c r="E7601" s="64"/>
      <c r="F7601" s="64"/>
      <c r="G7601" s="37" t="str">
        <f>IF(E7601="","",IF(OR(E7601="Project Management",E7601="Project Support",E7601="Sprint Management",E7601="Sprint Support"),"NA",ROUND((((VLOOKUP(AD7601,[2]Formula!V:X,3,0)))-SUMIF(AD:AD,AD7601,H:H)),2)))</f>
        <v/>
      </c>
      <c r="H7601" s="71"/>
      <c r="I7601" s="72"/>
      <c r="J7601" s="72"/>
      <c r="K7601" s="38" t="str">
        <f>IF(E7601="","",IF(OR(E7601="Project Management",E7601="Project Support",E7601="Sprint Management",E7601="Sprint Support"),"NA",(((SUMIF(AD:AD,AD7601,H:H)/VLOOKUP(AD7601,[2]Formula!V:X,3,0))*VLOOKUP(AD7601,[2]Formula!V:X,2,0))*H7601)/SUMIF(AD:AD,AD7601,H:H)))</f>
        <v/>
      </c>
      <c r="L7601" s="38" t="str">
        <f t="shared" si="709"/>
        <v/>
      </c>
      <c r="M7601" s="38" t="str">
        <f t="shared" si="710"/>
        <v/>
      </c>
      <c r="N7601" s="38" t="str">
        <f t="shared" si="712"/>
        <v/>
      </c>
      <c r="O7601" s="38" t="str">
        <f t="shared" si="708"/>
        <v/>
      </c>
      <c r="P7601" s="39" t="str">
        <f t="shared" si="713"/>
        <v/>
      </c>
      <c r="AC7601" s="42" t="str">
        <f>IF(B7601="","",VLOOKUP(B7601,[2]Formula!B:C,2,0))</f>
        <v/>
      </c>
      <c r="AD7601" s="43" t="str">
        <f t="shared" si="711"/>
        <v/>
      </c>
    </row>
    <row r="7602" spans="1:30" x14ac:dyDescent="0.25">
      <c r="A7602" s="64"/>
      <c r="B7602" s="64"/>
      <c r="C7602" s="66"/>
      <c r="D7602" s="67"/>
      <c r="E7602" s="64"/>
      <c r="F7602" s="64"/>
      <c r="G7602" s="37" t="str">
        <f>IF(E7602="","",IF(OR(E7602="Project Management",E7602="Project Support",E7602="Sprint Management",E7602="Sprint Support"),"NA",ROUND((((VLOOKUP(AD7602,[2]Formula!V:X,3,0)))-SUMIF(AD:AD,AD7602,H:H)),2)))</f>
        <v/>
      </c>
      <c r="H7602" s="71"/>
      <c r="I7602" s="72"/>
      <c r="J7602" s="72"/>
      <c r="K7602" s="38" t="str">
        <f>IF(E7602="","",IF(OR(E7602="Project Management",E7602="Project Support",E7602="Sprint Management",E7602="Sprint Support"),"NA",(((SUMIF(AD:AD,AD7602,H:H)/VLOOKUP(AD7602,[2]Formula!V:X,3,0))*VLOOKUP(AD7602,[2]Formula!V:X,2,0))*H7602)/SUMIF(AD:AD,AD7602,H:H)))</f>
        <v/>
      </c>
      <c r="L7602" s="38" t="str">
        <f t="shared" si="709"/>
        <v/>
      </c>
      <c r="M7602" s="38" t="str">
        <f t="shared" si="710"/>
        <v/>
      </c>
      <c r="N7602" s="38" t="str">
        <f t="shared" si="712"/>
        <v/>
      </c>
      <c r="O7602" s="38" t="str">
        <f t="shared" si="708"/>
        <v/>
      </c>
      <c r="P7602" s="39" t="str">
        <f t="shared" si="713"/>
        <v/>
      </c>
      <c r="AC7602" s="42" t="str">
        <f>IF(B7602="","",VLOOKUP(B7602,[2]Formula!B:C,2,0))</f>
        <v/>
      </c>
      <c r="AD7602" s="43" t="str">
        <f t="shared" si="711"/>
        <v/>
      </c>
    </row>
    <row r="7603" spans="1:30" x14ac:dyDescent="0.25">
      <c r="A7603" s="64"/>
      <c r="B7603" s="64"/>
      <c r="C7603" s="66"/>
      <c r="D7603" s="67"/>
      <c r="E7603" s="64"/>
      <c r="F7603" s="64"/>
      <c r="G7603" s="37" t="str">
        <f>IF(E7603="","",IF(OR(E7603="Project Management",E7603="Project Support",E7603="Sprint Management",E7603="Sprint Support"),"NA",ROUND((((VLOOKUP(AD7603,[2]Formula!V:X,3,0)))-SUMIF(AD:AD,AD7603,H:H)),2)))</f>
        <v/>
      </c>
      <c r="H7603" s="71"/>
      <c r="I7603" s="72"/>
      <c r="J7603" s="72"/>
      <c r="K7603" s="38" t="str">
        <f>IF(E7603="","",IF(OR(E7603="Project Management",E7603="Project Support",E7603="Sprint Management",E7603="Sprint Support"),"NA",(((SUMIF(AD:AD,AD7603,H:H)/VLOOKUP(AD7603,[2]Formula!V:X,3,0))*VLOOKUP(AD7603,[2]Formula!V:X,2,0))*H7603)/SUMIF(AD:AD,AD7603,H:H)))</f>
        <v/>
      </c>
      <c r="L7603" s="38" t="str">
        <f t="shared" si="709"/>
        <v/>
      </c>
      <c r="M7603" s="38" t="str">
        <f t="shared" si="710"/>
        <v/>
      </c>
      <c r="N7603" s="38" t="str">
        <f t="shared" si="712"/>
        <v/>
      </c>
      <c r="O7603" s="38" t="str">
        <f t="shared" si="708"/>
        <v/>
      </c>
      <c r="P7603" s="39" t="str">
        <f t="shared" si="713"/>
        <v/>
      </c>
      <c r="AC7603" s="42" t="str">
        <f>IF(B7603="","",VLOOKUP(B7603,[2]Formula!B:C,2,0))</f>
        <v/>
      </c>
      <c r="AD7603" s="43" t="str">
        <f t="shared" si="711"/>
        <v/>
      </c>
    </row>
    <row r="7604" spans="1:30" x14ac:dyDescent="0.25">
      <c r="A7604" s="64"/>
      <c r="B7604" s="64"/>
      <c r="C7604" s="66"/>
      <c r="D7604" s="67"/>
      <c r="E7604" s="64"/>
      <c r="F7604" s="64"/>
      <c r="G7604" s="37" t="str">
        <f>IF(E7604="","",IF(OR(E7604="Project Management",E7604="Project Support",E7604="Sprint Management",E7604="Sprint Support"),"NA",ROUND((((VLOOKUP(AD7604,[2]Formula!V:X,3,0)))-SUMIF(AD:AD,AD7604,H:H)),2)))</f>
        <v/>
      </c>
      <c r="H7604" s="71"/>
      <c r="I7604" s="72"/>
      <c r="J7604" s="72"/>
      <c r="K7604" s="38" t="str">
        <f>IF(E7604="","",IF(OR(E7604="Project Management",E7604="Project Support",E7604="Sprint Management",E7604="Sprint Support"),"NA",(((SUMIF(AD:AD,AD7604,H:H)/VLOOKUP(AD7604,[2]Formula!V:X,3,0))*VLOOKUP(AD7604,[2]Formula!V:X,2,0))*H7604)/SUMIF(AD:AD,AD7604,H:H)))</f>
        <v/>
      </c>
      <c r="L7604" s="38" t="str">
        <f t="shared" si="709"/>
        <v/>
      </c>
      <c r="M7604" s="38" t="str">
        <f t="shared" si="710"/>
        <v/>
      </c>
      <c r="N7604" s="38" t="str">
        <f t="shared" si="712"/>
        <v/>
      </c>
      <c r="O7604" s="38" t="str">
        <f t="shared" si="708"/>
        <v/>
      </c>
      <c r="P7604" s="39" t="str">
        <f t="shared" si="713"/>
        <v/>
      </c>
      <c r="AC7604" s="42" t="str">
        <f>IF(B7604="","",VLOOKUP(B7604,[2]Formula!B:C,2,0))</f>
        <v/>
      </c>
      <c r="AD7604" s="43" t="str">
        <f t="shared" si="711"/>
        <v/>
      </c>
    </row>
    <row r="7605" spans="1:30" x14ac:dyDescent="0.25">
      <c r="A7605" s="64"/>
      <c r="B7605" s="64"/>
      <c r="C7605" s="66"/>
      <c r="D7605" s="67"/>
      <c r="E7605" s="64"/>
      <c r="F7605" s="64"/>
      <c r="G7605" s="37" t="str">
        <f>IF(E7605="","",IF(OR(E7605="Project Management",E7605="Project Support",E7605="Sprint Management",E7605="Sprint Support"),"NA",ROUND((((VLOOKUP(AD7605,[2]Formula!V:X,3,0)))-SUMIF(AD:AD,AD7605,H:H)),2)))</f>
        <v/>
      </c>
      <c r="H7605" s="71"/>
      <c r="I7605" s="72"/>
      <c r="J7605" s="72"/>
      <c r="K7605" s="38" t="str">
        <f>IF(E7605="","",IF(OR(E7605="Project Management",E7605="Project Support",E7605="Sprint Management",E7605="Sprint Support"),"NA",(((SUMIF(AD:AD,AD7605,H:H)/VLOOKUP(AD7605,[2]Formula!V:X,3,0))*VLOOKUP(AD7605,[2]Formula!V:X,2,0))*H7605)/SUMIF(AD:AD,AD7605,H:H)))</f>
        <v/>
      </c>
      <c r="L7605" s="38" t="str">
        <f t="shared" si="709"/>
        <v/>
      </c>
      <c r="M7605" s="38" t="str">
        <f t="shared" si="710"/>
        <v/>
      </c>
      <c r="N7605" s="38" t="str">
        <f t="shared" si="712"/>
        <v/>
      </c>
      <c r="O7605" s="38" t="str">
        <f t="shared" ref="O7605:O7668" si="714">IFERROR(L7605/M7605,"")</f>
        <v/>
      </c>
      <c r="P7605" s="39" t="str">
        <f t="shared" si="713"/>
        <v/>
      </c>
      <c r="AC7605" s="42" t="str">
        <f>IF(B7605="","",VLOOKUP(B7605,[2]Formula!B:C,2,0))</f>
        <v/>
      </c>
      <c r="AD7605" s="43" t="str">
        <f t="shared" si="711"/>
        <v/>
      </c>
    </row>
    <row r="7606" spans="1:30" x14ac:dyDescent="0.25">
      <c r="A7606" s="64"/>
      <c r="B7606" s="64"/>
      <c r="C7606" s="66"/>
      <c r="D7606" s="67"/>
      <c r="E7606" s="64"/>
      <c r="F7606" s="64"/>
      <c r="G7606" s="37" t="str">
        <f>IF(E7606="","",IF(OR(E7606="Project Management",E7606="Project Support",E7606="Sprint Management",E7606="Sprint Support"),"NA",ROUND((((VLOOKUP(AD7606,[2]Formula!V:X,3,0)))-SUMIF(AD:AD,AD7606,H:H)),2)))</f>
        <v/>
      </c>
      <c r="H7606" s="71"/>
      <c r="I7606" s="72"/>
      <c r="J7606" s="72"/>
      <c r="K7606" s="38" t="str">
        <f>IF(E7606="","",IF(OR(E7606="Project Management",E7606="Project Support",E7606="Sprint Management",E7606="Sprint Support"),"NA",(((SUMIF(AD:AD,AD7606,H:H)/VLOOKUP(AD7606,[2]Formula!V:X,3,0))*VLOOKUP(AD7606,[2]Formula!V:X,2,0))*H7606)/SUMIF(AD:AD,AD7606,H:H)))</f>
        <v/>
      </c>
      <c r="L7606" s="38" t="str">
        <f t="shared" si="709"/>
        <v/>
      </c>
      <c r="M7606" s="38" t="str">
        <f t="shared" si="710"/>
        <v/>
      </c>
      <c r="N7606" s="38" t="str">
        <f t="shared" si="712"/>
        <v/>
      </c>
      <c r="O7606" s="38" t="str">
        <f t="shared" si="714"/>
        <v/>
      </c>
      <c r="P7606" s="39" t="str">
        <f t="shared" si="713"/>
        <v/>
      </c>
      <c r="AC7606" s="42" t="str">
        <f>IF(B7606="","",VLOOKUP(B7606,[2]Formula!B:C,2,0))</f>
        <v/>
      </c>
      <c r="AD7606" s="43" t="str">
        <f t="shared" si="711"/>
        <v/>
      </c>
    </row>
    <row r="7607" spans="1:30" x14ac:dyDescent="0.25">
      <c r="A7607" s="64"/>
      <c r="B7607" s="64"/>
      <c r="C7607" s="66"/>
      <c r="D7607" s="67"/>
      <c r="E7607" s="64"/>
      <c r="F7607" s="64"/>
      <c r="G7607" s="37" t="str">
        <f>IF(E7607="","",IF(OR(E7607="Project Management",E7607="Project Support",E7607="Sprint Management",E7607="Sprint Support"),"NA",ROUND((((VLOOKUP(AD7607,[2]Formula!V:X,3,0)))-SUMIF(AD:AD,AD7607,H:H)),2)))</f>
        <v/>
      </c>
      <c r="H7607" s="71"/>
      <c r="I7607" s="72"/>
      <c r="J7607" s="72"/>
      <c r="K7607" s="38" t="str">
        <f>IF(E7607="","",IF(OR(E7607="Project Management",E7607="Project Support",E7607="Sprint Management",E7607="Sprint Support"),"NA",(((SUMIF(AD:AD,AD7607,H:H)/VLOOKUP(AD7607,[2]Formula!V:X,3,0))*VLOOKUP(AD7607,[2]Formula!V:X,2,0))*H7607)/SUMIF(AD:AD,AD7607,H:H)))</f>
        <v/>
      </c>
      <c r="L7607" s="38" t="str">
        <f t="shared" si="709"/>
        <v/>
      </c>
      <c r="M7607" s="38" t="str">
        <f t="shared" si="710"/>
        <v/>
      </c>
      <c r="N7607" s="38" t="str">
        <f t="shared" si="712"/>
        <v/>
      </c>
      <c r="O7607" s="38" t="str">
        <f t="shared" si="714"/>
        <v/>
      </c>
      <c r="P7607" s="39" t="str">
        <f t="shared" si="713"/>
        <v/>
      </c>
      <c r="AC7607" s="42" t="str">
        <f>IF(B7607="","",VLOOKUP(B7607,[2]Formula!B:C,2,0))</f>
        <v/>
      </c>
      <c r="AD7607" s="43" t="str">
        <f t="shared" si="711"/>
        <v/>
      </c>
    </row>
    <row r="7608" spans="1:30" x14ac:dyDescent="0.25">
      <c r="A7608" s="64"/>
      <c r="B7608" s="64"/>
      <c r="C7608" s="66"/>
      <c r="D7608" s="67"/>
      <c r="E7608" s="64"/>
      <c r="F7608" s="64"/>
      <c r="G7608" s="37" t="str">
        <f>IF(E7608="","",IF(OR(E7608="Project Management",E7608="Project Support",E7608="Sprint Management",E7608="Sprint Support"),"NA",ROUND((((VLOOKUP(AD7608,[2]Formula!V:X,3,0)))-SUMIF(AD:AD,AD7608,H:H)),2)))</f>
        <v/>
      </c>
      <c r="H7608" s="71"/>
      <c r="I7608" s="72"/>
      <c r="J7608" s="72"/>
      <c r="K7608" s="38" t="str">
        <f>IF(E7608="","",IF(OR(E7608="Project Management",E7608="Project Support",E7608="Sprint Management",E7608="Sprint Support"),"NA",(((SUMIF(AD:AD,AD7608,H:H)/VLOOKUP(AD7608,[2]Formula!V:X,3,0))*VLOOKUP(AD7608,[2]Formula!V:X,2,0))*H7608)/SUMIF(AD:AD,AD7608,H:H)))</f>
        <v/>
      </c>
      <c r="L7608" s="38" t="str">
        <f t="shared" si="709"/>
        <v/>
      </c>
      <c r="M7608" s="38" t="str">
        <f t="shared" si="710"/>
        <v/>
      </c>
      <c r="N7608" s="38" t="str">
        <f t="shared" si="712"/>
        <v/>
      </c>
      <c r="O7608" s="38" t="str">
        <f t="shared" si="714"/>
        <v/>
      </c>
      <c r="P7608" s="39" t="str">
        <f t="shared" si="713"/>
        <v/>
      </c>
      <c r="AC7608" s="42" t="str">
        <f>IF(B7608="","",VLOOKUP(B7608,[2]Formula!B:C,2,0))</f>
        <v/>
      </c>
      <c r="AD7608" s="43" t="str">
        <f t="shared" si="711"/>
        <v/>
      </c>
    </row>
    <row r="7609" spans="1:30" x14ac:dyDescent="0.25">
      <c r="A7609" s="64"/>
      <c r="B7609" s="64"/>
      <c r="C7609" s="66"/>
      <c r="D7609" s="67"/>
      <c r="E7609" s="64"/>
      <c r="F7609" s="64"/>
      <c r="G7609" s="37" t="str">
        <f>IF(E7609="","",IF(OR(E7609="Project Management",E7609="Project Support",E7609="Sprint Management",E7609="Sprint Support"),"NA",ROUND((((VLOOKUP(AD7609,[2]Formula!V:X,3,0)))-SUMIF(AD:AD,AD7609,H:H)),2)))</f>
        <v/>
      </c>
      <c r="H7609" s="71"/>
      <c r="I7609" s="72"/>
      <c r="J7609" s="72"/>
      <c r="K7609" s="38" t="str">
        <f>IF(E7609="","",IF(OR(E7609="Project Management",E7609="Project Support",E7609="Sprint Management",E7609="Sprint Support"),"NA",(((SUMIF(AD:AD,AD7609,H:H)/VLOOKUP(AD7609,[2]Formula!V:X,3,0))*VLOOKUP(AD7609,[2]Formula!V:X,2,0))*H7609)/SUMIF(AD:AD,AD7609,H:H)))</f>
        <v/>
      </c>
      <c r="L7609" s="38" t="str">
        <f t="shared" si="709"/>
        <v/>
      </c>
      <c r="M7609" s="38" t="str">
        <f t="shared" si="710"/>
        <v/>
      </c>
      <c r="N7609" s="38" t="str">
        <f t="shared" si="712"/>
        <v/>
      </c>
      <c r="O7609" s="38" t="str">
        <f t="shared" si="714"/>
        <v/>
      </c>
      <c r="P7609" s="39" t="str">
        <f t="shared" si="713"/>
        <v/>
      </c>
      <c r="AC7609" s="42" t="str">
        <f>IF(B7609="","",VLOOKUP(B7609,[2]Formula!B:C,2,0))</f>
        <v/>
      </c>
      <c r="AD7609" s="43" t="str">
        <f t="shared" si="711"/>
        <v/>
      </c>
    </row>
    <row r="7610" spans="1:30" x14ac:dyDescent="0.25">
      <c r="A7610" s="64"/>
      <c r="B7610" s="64"/>
      <c r="C7610" s="66"/>
      <c r="D7610" s="67"/>
      <c r="E7610" s="64"/>
      <c r="F7610" s="64"/>
      <c r="G7610" s="37" t="str">
        <f>IF(E7610="","",IF(OR(E7610="Project Management",E7610="Project Support",E7610="Sprint Management",E7610="Sprint Support"),"NA",ROUND((((VLOOKUP(AD7610,[2]Formula!V:X,3,0)))-SUMIF(AD:AD,AD7610,H:H)),2)))</f>
        <v/>
      </c>
      <c r="H7610" s="71"/>
      <c r="I7610" s="72"/>
      <c r="J7610" s="72"/>
      <c r="K7610" s="38" t="str">
        <f>IF(E7610="","",IF(OR(E7610="Project Management",E7610="Project Support",E7610="Sprint Management",E7610="Sprint Support"),"NA",(((SUMIF(AD:AD,AD7610,H:H)/VLOOKUP(AD7610,[2]Formula!V:X,3,0))*VLOOKUP(AD7610,[2]Formula!V:X,2,0))*H7610)/SUMIF(AD:AD,AD7610,H:H)))</f>
        <v/>
      </c>
      <c r="L7610" s="38" t="str">
        <f t="shared" si="709"/>
        <v/>
      </c>
      <c r="M7610" s="38" t="str">
        <f t="shared" si="710"/>
        <v/>
      </c>
      <c r="N7610" s="38" t="str">
        <f t="shared" si="712"/>
        <v/>
      </c>
      <c r="O7610" s="38" t="str">
        <f t="shared" si="714"/>
        <v/>
      </c>
      <c r="P7610" s="39" t="str">
        <f t="shared" si="713"/>
        <v/>
      </c>
      <c r="AC7610" s="42" t="str">
        <f>IF(B7610="","",VLOOKUP(B7610,[2]Formula!B:C,2,0))</f>
        <v/>
      </c>
      <c r="AD7610" s="43" t="str">
        <f t="shared" si="711"/>
        <v/>
      </c>
    </row>
    <row r="7611" spans="1:30" x14ac:dyDescent="0.25">
      <c r="A7611" s="64"/>
      <c r="B7611" s="64"/>
      <c r="C7611" s="66"/>
      <c r="D7611" s="67"/>
      <c r="E7611" s="64"/>
      <c r="F7611" s="64"/>
      <c r="G7611" s="37" t="str">
        <f>IF(E7611="","",IF(OR(E7611="Project Management",E7611="Project Support",E7611="Sprint Management",E7611="Sprint Support"),"NA",ROUND((((VLOOKUP(AD7611,[2]Formula!V:X,3,0)))-SUMIF(AD:AD,AD7611,H:H)),2)))</f>
        <v/>
      </c>
      <c r="H7611" s="71"/>
      <c r="I7611" s="72"/>
      <c r="J7611" s="72"/>
      <c r="K7611" s="38" t="str">
        <f>IF(E7611="","",IF(OR(E7611="Project Management",E7611="Project Support",E7611="Sprint Management",E7611="Sprint Support"),"NA",(((SUMIF(AD:AD,AD7611,H:H)/VLOOKUP(AD7611,[2]Formula!V:X,3,0))*VLOOKUP(AD7611,[2]Formula!V:X,2,0))*H7611)/SUMIF(AD:AD,AD7611,H:H)))</f>
        <v/>
      </c>
      <c r="L7611" s="38" t="str">
        <f t="shared" si="709"/>
        <v/>
      </c>
      <c r="M7611" s="38" t="str">
        <f t="shared" si="710"/>
        <v/>
      </c>
      <c r="N7611" s="38" t="str">
        <f t="shared" si="712"/>
        <v/>
      </c>
      <c r="O7611" s="38" t="str">
        <f t="shared" si="714"/>
        <v/>
      </c>
      <c r="P7611" s="39" t="str">
        <f t="shared" si="713"/>
        <v/>
      </c>
      <c r="AC7611" s="42" t="str">
        <f>IF(B7611="","",VLOOKUP(B7611,[2]Formula!B:C,2,0))</f>
        <v/>
      </c>
      <c r="AD7611" s="43" t="str">
        <f t="shared" si="711"/>
        <v/>
      </c>
    </row>
    <row r="7612" spans="1:30" x14ac:dyDescent="0.25">
      <c r="A7612" s="64"/>
      <c r="B7612" s="64"/>
      <c r="C7612" s="66"/>
      <c r="D7612" s="67"/>
      <c r="E7612" s="64"/>
      <c r="F7612" s="64"/>
      <c r="G7612" s="37" t="str">
        <f>IF(E7612="","",IF(OR(E7612="Project Management",E7612="Project Support",E7612="Sprint Management",E7612="Sprint Support"),"NA",ROUND((((VLOOKUP(AD7612,[2]Formula!V:X,3,0)))-SUMIF(AD:AD,AD7612,H:H)),2)))</f>
        <v/>
      </c>
      <c r="H7612" s="71"/>
      <c r="I7612" s="72"/>
      <c r="J7612" s="72"/>
      <c r="K7612" s="38" t="str">
        <f>IF(E7612="","",IF(OR(E7612="Project Management",E7612="Project Support",E7612="Sprint Management",E7612="Sprint Support"),"NA",(((SUMIF(AD:AD,AD7612,H:H)/VLOOKUP(AD7612,[2]Formula!V:X,3,0))*VLOOKUP(AD7612,[2]Formula!V:X,2,0))*H7612)/SUMIF(AD:AD,AD7612,H:H)))</f>
        <v/>
      </c>
      <c r="L7612" s="38" t="str">
        <f t="shared" si="709"/>
        <v/>
      </c>
      <c r="M7612" s="38" t="str">
        <f t="shared" si="710"/>
        <v/>
      </c>
      <c r="N7612" s="38" t="str">
        <f t="shared" si="712"/>
        <v/>
      </c>
      <c r="O7612" s="38" t="str">
        <f t="shared" si="714"/>
        <v/>
      </c>
      <c r="P7612" s="39" t="str">
        <f t="shared" si="713"/>
        <v/>
      </c>
      <c r="AC7612" s="42" t="str">
        <f>IF(B7612="","",VLOOKUP(B7612,[2]Formula!B:C,2,0))</f>
        <v/>
      </c>
      <c r="AD7612" s="43" t="str">
        <f t="shared" si="711"/>
        <v/>
      </c>
    </row>
    <row r="7613" spans="1:30" x14ac:dyDescent="0.25">
      <c r="A7613" s="64"/>
      <c r="B7613" s="64"/>
      <c r="C7613" s="66"/>
      <c r="D7613" s="67"/>
      <c r="E7613" s="64"/>
      <c r="F7613" s="64"/>
      <c r="G7613" s="37" t="str">
        <f>IF(E7613="","",IF(OR(E7613="Project Management",E7613="Project Support",E7613="Sprint Management",E7613="Sprint Support"),"NA",ROUND((((VLOOKUP(AD7613,[2]Formula!V:X,3,0)))-SUMIF(AD:AD,AD7613,H:H)),2)))</f>
        <v/>
      </c>
      <c r="H7613" s="71"/>
      <c r="I7613" s="72"/>
      <c r="J7613" s="72"/>
      <c r="K7613" s="38" t="str">
        <f>IF(E7613="","",IF(OR(E7613="Project Management",E7613="Project Support",E7613="Sprint Management",E7613="Sprint Support"),"NA",(((SUMIF(AD:AD,AD7613,H:H)/VLOOKUP(AD7613,[2]Formula!V:X,3,0))*VLOOKUP(AD7613,[2]Formula!V:X,2,0))*H7613)/SUMIF(AD:AD,AD7613,H:H)))</f>
        <v/>
      </c>
      <c r="L7613" s="38" t="str">
        <f t="shared" si="709"/>
        <v/>
      </c>
      <c r="M7613" s="38" t="str">
        <f t="shared" si="710"/>
        <v/>
      </c>
      <c r="N7613" s="38" t="str">
        <f t="shared" si="712"/>
        <v/>
      </c>
      <c r="O7613" s="38" t="str">
        <f t="shared" si="714"/>
        <v/>
      </c>
      <c r="P7613" s="39" t="str">
        <f t="shared" si="713"/>
        <v/>
      </c>
      <c r="AC7613" s="42" t="str">
        <f>IF(B7613="","",VLOOKUP(B7613,[2]Formula!B:C,2,0))</f>
        <v/>
      </c>
      <c r="AD7613" s="43" t="str">
        <f t="shared" si="711"/>
        <v/>
      </c>
    </row>
    <row r="7614" spans="1:30" x14ac:dyDescent="0.25">
      <c r="A7614" s="64"/>
      <c r="B7614" s="64"/>
      <c r="C7614" s="66"/>
      <c r="D7614" s="67"/>
      <c r="E7614" s="64"/>
      <c r="F7614" s="64"/>
      <c r="G7614" s="37" t="str">
        <f>IF(E7614="","",IF(OR(E7614="Project Management",E7614="Project Support",E7614="Sprint Management",E7614="Sprint Support"),"NA",ROUND((((VLOOKUP(AD7614,[2]Formula!V:X,3,0)))-SUMIF(AD:AD,AD7614,H:H)),2)))</f>
        <v/>
      </c>
      <c r="H7614" s="71"/>
      <c r="I7614" s="72"/>
      <c r="J7614" s="72"/>
      <c r="K7614" s="38" t="str">
        <f>IF(E7614="","",IF(OR(E7614="Project Management",E7614="Project Support",E7614="Sprint Management",E7614="Sprint Support"),"NA",(((SUMIF(AD:AD,AD7614,H:H)/VLOOKUP(AD7614,[2]Formula!V:X,3,0))*VLOOKUP(AD7614,[2]Formula!V:X,2,0))*H7614)/SUMIF(AD:AD,AD7614,H:H)))</f>
        <v/>
      </c>
      <c r="L7614" s="38" t="str">
        <f t="shared" si="709"/>
        <v/>
      </c>
      <c r="M7614" s="38" t="str">
        <f t="shared" si="710"/>
        <v/>
      </c>
      <c r="N7614" s="38" t="str">
        <f t="shared" si="712"/>
        <v/>
      </c>
      <c r="O7614" s="38" t="str">
        <f t="shared" si="714"/>
        <v/>
      </c>
      <c r="P7614" s="39" t="str">
        <f t="shared" si="713"/>
        <v/>
      </c>
      <c r="AC7614" s="42" t="str">
        <f>IF(B7614="","",VLOOKUP(B7614,[2]Formula!B:C,2,0))</f>
        <v/>
      </c>
      <c r="AD7614" s="43" t="str">
        <f t="shared" si="711"/>
        <v/>
      </c>
    </row>
    <row r="7615" spans="1:30" x14ac:dyDescent="0.25">
      <c r="A7615" s="64"/>
      <c r="B7615" s="64"/>
      <c r="C7615" s="66"/>
      <c r="D7615" s="67"/>
      <c r="E7615" s="64"/>
      <c r="F7615" s="64"/>
      <c r="G7615" s="37" t="str">
        <f>IF(E7615="","",IF(OR(E7615="Project Management",E7615="Project Support",E7615="Sprint Management",E7615="Sprint Support"),"NA",ROUND((((VLOOKUP(AD7615,[2]Formula!V:X,3,0)))-SUMIF(AD:AD,AD7615,H:H)),2)))</f>
        <v/>
      </c>
      <c r="H7615" s="71"/>
      <c r="I7615" s="72"/>
      <c r="J7615" s="72"/>
      <c r="K7615" s="38" t="str">
        <f>IF(E7615="","",IF(OR(E7615="Project Management",E7615="Project Support",E7615="Sprint Management",E7615="Sprint Support"),"NA",(((SUMIF(AD:AD,AD7615,H:H)/VLOOKUP(AD7615,[2]Formula!V:X,3,0))*VLOOKUP(AD7615,[2]Formula!V:X,2,0))*H7615)/SUMIF(AD:AD,AD7615,H:H)))</f>
        <v/>
      </c>
      <c r="L7615" s="38" t="str">
        <f t="shared" si="709"/>
        <v/>
      </c>
      <c r="M7615" s="38" t="str">
        <f t="shared" si="710"/>
        <v/>
      </c>
      <c r="N7615" s="38" t="str">
        <f t="shared" si="712"/>
        <v/>
      </c>
      <c r="O7615" s="38" t="str">
        <f t="shared" si="714"/>
        <v/>
      </c>
      <c r="P7615" s="39" t="str">
        <f t="shared" si="713"/>
        <v/>
      </c>
      <c r="AC7615" s="42" t="str">
        <f>IF(B7615="","",VLOOKUP(B7615,[2]Formula!B:C,2,0))</f>
        <v/>
      </c>
      <c r="AD7615" s="43" t="str">
        <f t="shared" si="711"/>
        <v/>
      </c>
    </row>
    <row r="7616" spans="1:30" x14ac:dyDescent="0.25">
      <c r="A7616" s="64"/>
      <c r="B7616" s="64"/>
      <c r="C7616" s="66"/>
      <c r="D7616" s="67"/>
      <c r="E7616" s="64"/>
      <c r="F7616" s="64"/>
      <c r="G7616" s="37" t="str">
        <f>IF(E7616="","",IF(OR(E7616="Project Management",E7616="Project Support",E7616="Sprint Management",E7616="Sprint Support"),"NA",ROUND((((VLOOKUP(AD7616,[2]Formula!V:X,3,0)))-SUMIF(AD:AD,AD7616,H:H)),2)))</f>
        <v/>
      </c>
      <c r="H7616" s="71"/>
      <c r="I7616" s="72"/>
      <c r="J7616" s="72"/>
      <c r="K7616" s="38" t="str">
        <f>IF(E7616="","",IF(OR(E7616="Project Management",E7616="Project Support",E7616="Sprint Management",E7616="Sprint Support"),"NA",(((SUMIF(AD:AD,AD7616,H:H)/VLOOKUP(AD7616,[2]Formula!V:X,3,0))*VLOOKUP(AD7616,[2]Formula!V:X,2,0))*H7616)/SUMIF(AD:AD,AD7616,H:H)))</f>
        <v/>
      </c>
      <c r="L7616" s="38" t="str">
        <f t="shared" si="709"/>
        <v/>
      </c>
      <c r="M7616" s="38" t="str">
        <f t="shared" si="710"/>
        <v/>
      </c>
      <c r="N7616" s="38" t="str">
        <f t="shared" si="712"/>
        <v/>
      </c>
      <c r="O7616" s="38" t="str">
        <f t="shared" si="714"/>
        <v/>
      </c>
      <c r="P7616" s="39" t="str">
        <f t="shared" si="713"/>
        <v/>
      </c>
      <c r="AC7616" s="42" t="str">
        <f>IF(B7616="","",VLOOKUP(B7616,[2]Formula!B:C,2,0))</f>
        <v/>
      </c>
      <c r="AD7616" s="43" t="str">
        <f t="shared" si="711"/>
        <v/>
      </c>
    </row>
    <row r="7617" spans="1:30" x14ac:dyDescent="0.25">
      <c r="A7617" s="64"/>
      <c r="B7617" s="64"/>
      <c r="C7617" s="66"/>
      <c r="D7617" s="67"/>
      <c r="E7617" s="64"/>
      <c r="F7617" s="64"/>
      <c r="G7617" s="37" t="str">
        <f>IF(E7617="","",IF(OR(E7617="Project Management",E7617="Project Support",E7617="Sprint Management",E7617="Sprint Support"),"NA",ROUND((((VLOOKUP(AD7617,[2]Formula!V:X,3,0)))-SUMIF(AD:AD,AD7617,H:H)),2)))</f>
        <v/>
      </c>
      <c r="H7617" s="71"/>
      <c r="I7617" s="72"/>
      <c r="J7617" s="72"/>
      <c r="K7617" s="38" t="str">
        <f>IF(E7617="","",IF(OR(E7617="Project Management",E7617="Project Support",E7617="Sprint Management",E7617="Sprint Support"),"NA",(((SUMIF(AD:AD,AD7617,H:H)/VLOOKUP(AD7617,[2]Formula!V:X,3,0))*VLOOKUP(AD7617,[2]Formula!V:X,2,0))*H7617)/SUMIF(AD:AD,AD7617,H:H)))</f>
        <v/>
      </c>
      <c r="L7617" s="38" t="str">
        <f t="shared" si="709"/>
        <v/>
      </c>
      <c r="M7617" s="38" t="str">
        <f t="shared" si="710"/>
        <v/>
      </c>
      <c r="N7617" s="38" t="str">
        <f t="shared" si="712"/>
        <v/>
      </c>
      <c r="O7617" s="38" t="str">
        <f t="shared" si="714"/>
        <v/>
      </c>
      <c r="P7617" s="39" t="str">
        <f t="shared" si="713"/>
        <v/>
      </c>
      <c r="AC7617" s="42" t="str">
        <f>IF(B7617="","",VLOOKUP(B7617,[2]Formula!B:C,2,0))</f>
        <v/>
      </c>
      <c r="AD7617" s="43" t="str">
        <f t="shared" si="711"/>
        <v/>
      </c>
    </row>
    <row r="7618" spans="1:30" x14ac:dyDescent="0.25">
      <c r="A7618" s="64"/>
      <c r="B7618" s="64"/>
      <c r="C7618" s="66"/>
      <c r="D7618" s="67"/>
      <c r="E7618" s="64"/>
      <c r="F7618" s="64"/>
      <c r="G7618" s="37" t="str">
        <f>IF(E7618="","",IF(OR(E7618="Project Management",E7618="Project Support",E7618="Sprint Management",E7618="Sprint Support"),"NA",ROUND((((VLOOKUP(AD7618,[2]Formula!V:X,3,0)))-SUMIF(AD:AD,AD7618,H:H)),2)))</f>
        <v/>
      </c>
      <c r="H7618" s="71"/>
      <c r="I7618" s="72"/>
      <c r="J7618" s="72"/>
      <c r="K7618" s="38" t="str">
        <f>IF(E7618="","",IF(OR(E7618="Project Management",E7618="Project Support",E7618="Sprint Management",E7618="Sprint Support"),"NA",(((SUMIF(AD:AD,AD7618,H:H)/VLOOKUP(AD7618,[2]Formula!V:X,3,0))*VLOOKUP(AD7618,[2]Formula!V:X,2,0))*H7618)/SUMIF(AD:AD,AD7618,H:H)))</f>
        <v/>
      </c>
      <c r="L7618" s="38" t="str">
        <f t="shared" ref="L7618:L7681" si="715">IFERROR(IF(K7618="NA",(H7618/I7618),(K7618/I7618)),"")</f>
        <v/>
      </c>
      <c r="M7618" s="38" t="str">
        <f t="shared" ref="M7618:M7681" si="716">IFERROR(IF(K7618="NA",1,(K7618/H7618)),"")</f>
        <v/>
      </c>
      <c r="N7618" s="38" t="str">
        <f t="shared" si="712"/>
        <v/>
      </c>
      <c r="O7618" s="38" t="str">
        <f t="shared" si="714"/>
        <v/>
      </c>
      <c r="P7618" s="39" t="str">
        <f t="shared" si="713"/>
        <v/>
      </c>
      <c r="AC7618" s="42" t="str">
        <f>IF(B7618="","",VLOOKUP(B7618,[2]Formula!B:C,2,0))</f>
        <v/>
      </c>
      <c r="AD7618" s="43" t="str">
        <f t="shared" ref="AD7618:AD7681" si="717">IF(B7618="","",CONCATENATE(B7618,"_",E7618))</f>
        <v/>
      </c>
    </row>
    <row r="7619" spans="1:30" x14ac:dyDescent="0.25">
      <c r="A7619" s="64"/>
      <c r="B7619" s="64"/>
      <c r="C7619" s="66"/>
      <c r="D7619" s="67"/>
      <c r="E7619" s="64"/>
      <c r="F7619" s="64"/>
      <c r="G7619" s="37" t="str">
        <f>IF(E7619="","",IF(OR(E7619="Project Management",E7619="Project Support",E7619="Sprint Management",E7619="Sprint Support"),"NA",ROUND((((VLOOKUP(AD7619,[2]Formula!V:X,3,0)))-SUMIF(AD:AD,AD7619,H:H)),2)))</f>
        <v/>
      </c>
      <c r="H7619" s="71"/>
      <c r="I7619" s="72"/>
      <c r="J7619" s="72"/>
      <c r="K7619" s="38" t="str">
        <f>IF(E7619="","",IF(OR(E7619="Project Management",E7619="Project Support",E7619="Sprint Management",E7619="Sprint Support"),"NA",(((SUMIF(AD:AD,AD7619,H:H)/VLOOKUP(AD7619,[2]Formula!V:X,3,0))*VLOOKUP(AD7619,[2]Formula!V:X,2,0))*H7619)/SUMIF(AD:AD,AD7619,H:H)))</f>
        <v/>
      </c>
      <c r="L7619" s="38" t="str">
        <f t="shared" si="715"/>
        <v/>
      </c>
      <c r="M7619" s="38" t="str">
        <f t="shared" si="716"/>
        <v/>
      </c>
      <c r="N7619" s="38" t="str">
        <f t="shared" ref="N7619:N7682" si="718">IFERROR(((L7619-M7619)/M7619)*100,"")</f>
        <v/>
      </c>
      <c r="O7619" s="38" t="str">
        <f t="shared" si="714"/>
        <v/>
      </c>
      <c r="P7619" s="39" t="str">
        <f t="shared" ref="P7619:P7682" si="719">IF(O7619="","",1)</f>
        <v/>
      </c>
      <c r="AC7619" s="42" t="str">
        <f>IF(B7619="","",VLOOKUP(B7619,[2]Formula!B:C,2,0))</f>
        <v/>
      </c>
      <c r="AD7619" s="43" t="str">
        <f t="shared" si="717"/>
        <v/>
      </c>
    </row>
    <row r="7620" spans="1:30" x14ac:dyDescent="0.25">
      <c r="A7620" s="64"/>
      <c r="B7620" s="64"/>
      <c r="C7620" s="66"/>
      <c r="D7620" s="67"/>
      <c r="E7620" s="64"/>
      <c r="F7620" s="64"/>
      <c r="G7620" s="37" t="str">
        <f>IF(E7620="","",IF(OR(E7620="Project Management",E7620="Project Support",E7620="Sprint Management",E7620="Sprint Support"),"NA",ROUND((((VLOOKUP(AD7620,[2]Formula!V:X,3,0)))-SUMIF(AD:AD,AD7620,H:H)),2)))</f>
        <v/>
      </c>
      <c r="H7620" s="71"/>
      <c r="I7620" s="72"/>
      <c r="J7620" s="72"/>
      <c r="K7620" s="38" t="str">
        <f>IF(E7620="","",IF(OR(E7620="Project Management",E7620="Project Support",E7620="Sprint Management",E7620="Sprint Support"),"NA",(((SUMIF(AD:AD,AD7620,H:H)/VLOOKUP(AD7620,[2]Formula!V:X,3,0))*VLOOKUP(AD7620,[2]Formula!V:X,2,0))*H7620)/SUMIF(AD:AD,AD7620,H:H)))</f>
        <v/>
      </c>
      <c r="L7620" s="38" t="str">
        <f t="shared" si="715"/>
        <v/>
      </c>
      <c r="M7620" s="38" t="str">
        <f t="shared" si="716"/>
        <v/>
      </c>
      <c r="N7620" s="38" t="str">
        <f t="shared" si="718"/>
        <v/>
      </c>
      <c r="O7620" s="38" t="str">
        <f t="shared" si="714"/>
        <v/>
      </c>
      <c r="P7620" s="39" t="str">
        <f t="shared" si="719"/>
        <v/>
      </c>
      <c r="AC7620" s="42" t="str">
        <f>IF(B7620="","",VLOOKUP(B7620,[2]Formula!B:C,2,0))</f>
        <v/>
      </c>
      <c r="AD7620" s="43" t="str">
        <f t="shared" si="717"/>
        <v/>
      </c>
    </row>
    <row r="7621" spans="1:30" x14ac:dyDescent="0.25">
      <c r="A7621" s="64"/>
      <c r="B7621" s="64"/>
      <c r="C7621" s="66"/>
      <c r="D7621" s="67"/>
      <c r="E7621" s="64"/>
      <c r="F7621" s="64"/>
      <c r="G7621" s="37" t="str">
        <f>IF(E7621="","",IF(OR(E7621="Project Management",E7621="Project Support",E7621="Sprint Management",E7621="Sprint Support"),"NA",ROUND((((VLOOKUP(AD7621,[2]Formula!V:X,3,0)))-SUMIF(AD:AD,AD7621,H:H)),2)))</f>
        <v/>
      </c>
      <c r="H7621" s="71"/>
      <c r="I7621" s="72"/>
      <c r="J7621" s="72"/>
      <c r="K7621" s="38" t="str">
        <f>IF(E7621="","",IF(OR(E7621="Project Management",E7621="Project Support",E7621="Sprint Management",E7621="Sprint Support"),"NA",(((SUMIF(AD:AD,AD7621,H:H)/VLOOKUP(AD7621,[2]Formula!V:X,3,0))*VLOOKUP(AD7621,[2]Formula!V:X,2,0))*H7621)/SUMIF(AD:AD,AD7621,H:H)))</f>
        <v/>
      </c>
      <c r="L7621" s="38" t="str">
        <f t="shared" si="715"/>
        <v/>
      </c>
      <c r="M7621" s="38" t="str">
        <f t="shared" si="716"/>
        <v/>
      </c>
      <c r="N7621" s="38" t="str">
        <f t="shared" si="718"/>
        <v/>
      </c>
      <c r="O7621" s="38" t="str">
        <f t="shared" si="714"/>
        <v/>
      </c>
      <c r="P7621" s="39" t="str">
        <f t="shared" si="719"/>
        <v/>
      </c>
      <c r="AC7621" s="42" t="str">
        <f>IF(B7621="","",VLOOKUP(B7621,[2]Formula!B:C,2,0))</f>
        <v/>
      </c>
      <c r="AD7621" s="43" t="str">
        <f t="shared" si="717"/>
        <v/>
      </c>
    </row>
    <row r="7622" spans="1:30" x14ac:dyDescent="0.25">
      <c r="A7622" s="64"/>
      <c r="B7622" s="64"/>
      <c r="C7622" s="66"/>
      <c r="D7622" s="67"/>
      <c r="E7622" s="64"/>
      <c r="F7622" s="64"/>
      <c r="G7622" s="37" t="str">
        <f>IF(E7622="","",IF(OR(E7622="Project Management",E7622="Project Support",E7622="Sprint Management",E7622="Sprint Support"),"NA",ROUND((((VLOOKUP(AD7622,[2]Formula!V:X,3,0)))-SUMIF(AD:AD,AD7622,H:H)),2)))</f>
        <v/>
      </c>
      <c r="H7622" s="71"/>
      <c r="I7622" s="72"/>
      <c r="J7622" s="72"/>
      <c r="K7622" s="38" t="str">
        <f>IF(E7622="","",IF(OR(E7622="Project Management",E7622="Project Support",E7622="Sprint Management",E7622="Sprint Support"),"NA",(((SUMIF(AD:AD,AD7622,H:H)/VLOOKUP(AD7622,[2]Formula!V:X,3,0))*VLOOKUP(AD7622,[2]Formula!V:X,2,0))*H7622)/SUMIF(AD:AD,AD7622,H:H)))</f>
        <v/>
      </c>
      <c r="L7622" s="38" t="str">
        <f t="shared" si="715"/>
        <v/>
      </c>
      <c r="M7622" s="38" t="str">
        <f t="shared" si="716"/>
        <v/>
      </c>
      <c r="N7622" s="38" t="str">
        <f t="shared" si="718"/>
        <v/>
      </c>
      <c r="O7622" s="38" t="str">
        <f t="shared" si="714"/>
        <v/>
      </c>
      <c r="P7622" s="39" t="str">
        <f t="shared" si="719"/>
        <v/>
      </c>
      <c r="AC7622" s="42" t="str">
        <f>IF(B7622="","",VLOOKUP(B7622,[2]Formula!B:C,2,0))</f>
        <v/>
      </c>
      <c r="AD7622" s="43" t="str">
        <f t="shared" si="717"/>
        <v/>
      </c>
    </row>
    <row r="7623" spans="1:30" x14ac:dyDescent="0.25">
      <c r="A7623" s="64"/>
      <c r="B7623" s="64"/>
      <c r="C7623" s="66"/>
      <c r="D7623" s="67"/>
      <c r="E7623" s="64"/>
      <c r="F7623" s="64"/>
      <c r="G7623" s="37" t="str">
        <f>IF(E7623="","",IF(OR(E7623="Project Management",E7623="Project Support",E7623="Sprint Management",E7623="Sprint Support"),"NA",ROUND((((VLOOKUP(AD7623,[2]Formula!V:X,3,0)))-SUMIF(AD:AD,AD7623,H:H)),2)))</f>
        <v/>
      </c>
      <c r="H7623" s="71"/>
      <c r="I7623" s="72"/>
      <c r="J7623" s="72"/>
      <c r="K7623" s="38" t="str">
        <f>IF(E7623="","",IF(OR(E7623="Project Management",E7623="Project Support",E7623="Sprint Management",E7623="Sprint Support"),"NA",(((SUMIF(AD:AD,AD7623,H:H)/VLOOKUP(AD7623,[2]Formula!V:X,3,0))*VLOOKUP(AD7623,[2]Formula!V:X,2,0))*H7623)/SUMIF(AD:AD,AD7623,H:H)))</f>
        <v/>
      </c>
      <c r="L7623" s="38" t="str">
        <f t="shared" si="715"/>
        <v/>
      </c>
      <c r="M7623" s="38" t="str">
        <f t="shared" si="716"/>
        <v/>
      </c>
      <c r="N7623" s="38" t="str">
        <f t="shared" si="718"/>
        <v/>
      </c>
      <c r="O7623" s="38" t="str">
        <f t="shared" si="714"/>
        <v/>
      </c>
      <c r="P7623" s="39" t="str">
        <f t="shared" si="719"/>
        <v/>
      </c>
      <c r="AC7623" s="42" t="str">
        <f>IF(B7623="","",VLOOKUP(B7623,[2]Formula!B:C,2,0))</f>
        <v/>
      </c>
      <c r="AD7623" s="43" t="str">
        <f t="shared" si="717"/>
        <v/>
      </c>
    </row>
    <row r="7624" spans="1:30" x14ac:dyDescent="0.25">
      <c r="A7624" s="64"/>
      <c r="B7624" s="64"/>
      <c r="C7624" s="66"/>
      <c r="D7624" s="67"/>
      <c r="E7624" s="64"/>
      <c r="F7624" s="64"/>
      <c r="G7624" s="37" t="str">
        <f>IF(E7624="","",IF(OR(E7624="Project Management",E7624="Project Support",E7624="Sprint Management",E7624="Sprint Support"),"NA",ROUND((((VLOOKUP(AD7624,[2]Formula!V:X,3,0)))-SUMIF(AD:AD,AD7624,H:H)),2)))</f>
        <v/>
      </c>
      <c r="H7624" s="71"/>
      <c r="I7624" s="72"/>
      <c r="J7624" s="72"/>
      <c r="K7624" s="38" t="str">
        <f>IF(E7624="","",IF(OR(E7624="Project Management",E7624="Project Support",E7624="Sprint Management",E7624="Sprint Support"),"NA",(((SUMIF(AD:AD,AD7624,H:H)/VLOOKUP(AD7624,[2]Formula!V:X,3,0))*VLOOKUP(AD7624,[2]Formula!V:X,2,0))*H7624)/SUMIF(AD:AD,AD7624,H:H)))</f>
        <v/>
      </c>
      <c r="L7624" s="38" t="str">
        <f t="shared" si="715"/>
        <v/>
      </c>
      <c r="M7624" s="38" t="str">
        <f t="shared" si="716"/>
        <v/>
      </c>
      <c r="N7624" s="38" t="str">
        <f t="shared" si="718"/>
        <v/>
      </c>
      <c r="O7624" s="38" t="str">
        <f t="shared" si="714"/>
        <v/>
      </c>
      <c r="P7624" s="39" t="str">
        <f t="shared" si="719"/>
        <v/>
      </c>
      <c r="AC7624" s="42" t="str">
        <f>IF(B7624="","",VLOOKUP(B7624,[2]Formula!B:C,2,0))</f>
        <v/>
      </c>
      <c r="AD7624" s="43" t="str">
        <f t="shared" si="717"/>
        <v/>
      </c>
    </row>
    <row r="7625" spans="1:30" x14ac:dyDescent="0.25">
      <c r="A7625" s="64"/>
      <c r="B7625" s="64"/>
      <c r="C7625" s="66"/>
      <c r="D7625" s="67"/>
      <c r="E7625" s="64"/>
      <c r="F7625" s="64"/>
      <c r="G7625" s="37" t="str">
        <f>IF(E7625="","",IF(OR(E7625="Project Management",E7625="Project Support",E7625="Sprint Management",E7625="Sprint Support"),"NA",ROUND((((VLOOKUP(AD7625,[2]Formula!V:X,3,0)))-SUMIF(AD:AD,AD7625,H:H)),2)))</f>
        <v/>
      </c>
      <c r="H7625" s="71"/>
      <c r="I7625" s="72"/>
      <c r="J7625" s="72"/>
      <c r="K7625" s="38" t="str">
        <f>IF(E7625="","",IF(OR(E7625="Project Management",E7625="Project Support",E7625="Sprint Management",E7625="Sprint Support"),"NA",(((SUMIF(AD:AD,AD7625,H:H)/VLOOKUP(AD7625,[2]Formula!V:X,3,0))*VLOOKUP(AD7625,[2]Formula!V:X,2,0))*H7625)/SUMIF(AD:AD,AD7625,H:H)))</f>
        <v/>
      </c>
      <c r="L7625" s="38" t="str">
        <f t="shared" si="715"/>
        <v/>
      </c>
      <c r="M7625" s="38" t="str">
        <f t="shared" si="716"/>
        <v/>
      </c>
      <c r="N7625" s="38" t="str">
        <f t="shared" si="718"/>
        <v/>
      </c>
      <c r="O7625" s="38" t="str">
        <f t="shared" si="714"/>
        <v/>
      </c>
      <c r="P7625" s="39" t="str">
        <f t="shared" si="719"/>
        <v/>
      </c>
      <c r="AC7625" s="42" t="str">
        <f>IF(B7625="","",VLOOKUP(B7625,[2]Formula!B:C,2,0))</f>
        <v/>
      </c>
      <c r="AD7625" s="43" t="str">
        <f t="shared" si="717"/>
        <v/>
      </c>
    </row>
    <row r="7626" spans="1:30" x14ac:dyDescent="0.25">
      <c r="A7626" s="64"/>
      <c r="B7626" s="64"/>
      <c r="C7626" s="66"/>
      <c r="D7626" s="67"/>
      <c r="E7626" s="64"/>
      <c r="F7626" s="64"/>
      <c r="G7626" s="37" t="str">
        <f>IF(E7626="","",IF(OR(E7626="Project Management",E7626="Project Support",E7626="Sprint Management",E7626="Sprint Support"),"NA",ROUND((((VLOOKUP(AD7626,[2]Formula!V:X,3,0)))-SUMIF(AD:AD,AD7626,H:H)),2)))</f>
        <v/>
      </c>
      <c r="H7626" s="71"/>
      <c r="I7626" s="72"/>
      <c r="J7626" s="72"/>
      <c r="K7626" s="38" t="str">
        <f>IF(E7626="","",IF(OR(E7626="Project Management",E7626="Project Support",E7626="Sprint Management",E7626="Sprint Support"),"NA",(((SUMIF(AD:AD,AD7626,H:H)/VLOOKUP(AD7626,[2]Formula!V:X,3,0))*VLOOKUP(AD7626,[2]Formula!V:X,2,0))*H7626)/SUMIF(AD:AD,AD7626,H:H)))</f>
        <v/>
      </c>
      <c r="L7626" s="38" t="str">
        <f t="shared" si="715"/>
        <v/>
      </c>
      <c r="M7626" s="38" t="str">
        <f t="shared" si="716"/>
        <v/>
      </c>
      <c r="N7626" s="38" t="str">
        <f t="shared" si="718"/>
        <v/>
      </c>
      <c r="O7626" s="38" t="str">
        <f t="shared" si="714"/>
        <v/>
      </c>
      <c r="P7626" s="39" t="str">
        <f t="shared" si="719"/>
        <v/>
      </c>
      <c r="AC7626" s="42" t="str">
        <f>IF(B7626="","",VLOOKUP(B7626,[2]Formula!B:C,2,0))</f>
        <v/>
      </c>
      <c r="AD7626" s="43" t="str">
        <f t="shared" si="717"/>
        <v/>
      </c>
    </row>
    <row r="7627" spans="1:30" x14ac:dyDescent="0.25">
      <c r="A7627" s="64"/>
      <c r="B7627" s="64"/>
      <c r="C7627" s="66"/>
      <c r="D7627" s="67"/>
      <c r="E7627" s="64"/>
      <c r="F7627" s="64"/>
      <c r="G7627" s="37" t="str">
        <f>IF(E7627="","",IF(OR(E7627="Project Management",E7627="Project Support",E7627="Sprint Management",E7627="Sprint Support"),"NA",ROUND((((VLOOKUP(AD7627,[2]Formula!V:X,3,0)))-SUMIF(AD:AD,AD7627,H:H)),2)))</f>
        <v/>
      </c>
      <c r="H7627" s="71"/>
      <c r="I7627" s="72"/>
      <c r="J7627" s="72"/>
      <c r="K7627" s="38" t="str">
        <f>IF(E7627="","",IF(OR(E7627="Project Management",E7627="Project Support",E7627="Sprint Management",E7627="Sprint Support"),"NA",(((SUMIF(AD:AD,AD7627,H:H)/VLOOKUP(AD7627,[2]Formula!V:X,3,0))*VLOOKUP(AD7627,[2]Formula!V:X,2,0))*H7627)/SUMIF(AD:AD,AD7627,H:H)))</f>
        <v/>
      </c>
      <c r="L7627" s="38" t="str">
        <f t="shared" si="715"/>
        <v/>
      </c>
      <c r="M7627" s="38" t="str">
        <f t="shared" si="716"/>
        <v/>
      </c>
      <c r="N7627" s="38" t="str">
        <f t="shared" si="718"/>
        <v/>
      </c>
      <c r="O7627" s="38" t="str">
        <f t="shared" si="714"/>
        <v/>
      </c>
      <c r="P7627" s="39" t="str">
        <f t="shared" si="719"/>
        <v/>
      </c>
      <c r="AC7627" s="42" t="str">
        <f>IF(B7627="","",VLOOKUP(B7627,[2]Formula!B:C,2,0))</f>
        <v/>
      </c>
      <c r="AD7627" s="43" t="str">
        <f t="shared" si="717"/>
        <v/>
      </c>
    </row>
    <row r="7628" spans="1:30" x14ac:dyDescent="0.25">
      <c r="A7628" s="64"/>
      <c r="B7628" s="64"/>
      <c r="C7628" s="66"/>
      <c r="D7628" s="67"/>
      <c r="E7628" s="64"/>
      <c r="F7628" s="64"/>
      <c r="G7628" s="37" t="str">
        <f>IF(E7628="","",IF(OR(E7628="Project Management",E7628="Project Support",E7628="Sprint Management",E7628="Sprint Support"),"NA",ROUND((((VLOOKUP(AD7628,[2]Formula!V:X,3,0)))-SUMIF(AD:AD,AD7628,H:H)),2)))</f>
        <v/>
      </c>
      <c r="H7628" s="71"/>
      <c r="I7628" s="72"/>
      <c r="J7628" s="72"/>
      <c r="K7628" s="38" t="str">
        <f>IF(E7628="","",IF(OR(E7628="Project Management",E7628="Project Support",E7628="Sprint Management",E7628="Sprint Support"),"NA",(((SUMIF(AD:AD,AD7628,H:H)/VLOOKUP(AD7628,[2]Formula!V:X,3,0))*VLOOKUP(AD7628,[2]Formula!V:X,2,0))*H7628)/SUMIF(AD:AD,AD7628,H:H)))</f>
        <v/>
      </c>
      <c r="L7628" s="38" t="str">
        <f t="shared" si="715"/>
        <v/>
      </c>
      <c r="M7628" s="38" t="str">
        <f t="shared" si="716"/>
        <v/>
      </c>
      <c r="N7628" s="38" t="str">
        <f t="shared" si="718"/>
        <v/>
      </c>
      <c r="O7628" s="38" t="str">
        <f t="shared" si="714"/>
        <v/>
      </c>
      <c r="P7628" s="39" t="str">
        <f t="shared" si="719"/>
        <v/>
      </c>
      <c r="AC7628" s="42" t="str">
        <f>IF(B7628="","",VLOOKUP(B7628,[2]Formula!B:C,2,0))</f>
        <v/>
      </c>
      <c r="AD7628" s="43" t="str">
        <f t="shared" si="717"/>
        <v/>
      </c>
    </row>
    <row r="7629" spans="1:30" x14ac:dyDescent="0.25">
      <c r="A7629" s="64"/>
      <c r="B7629" s="64"/>
      <c r="C7629" s="66"/>
      <c r="D7629" s="67"/>
      <c r="E7629" s="64"/>
      <c r="F7629" s="64"/>
      <c r="G7629" s="37" t="str">
        <f>IF(E7629="","",IF(OR(E7629="Project Management",E7629="Project Support",E7629="Sprint Management",E7629="Sprint Support"),"NA",ROUND((((VLOOKUP(AD7629,[2]Formula!V:X,3,0)))-SUMIF(AD:AD,AD7629,H:H)),2)))</f>
        <v/>
      </c>
      <c r="H7629" s="71"/>
      <c r="I7629" s="72"/>
      <c r="J7629" s="72"/>
      <c r="K7629" s="38" t="str">
        <f>IF(E7629="","",IF(OR(E7629="Project Management",E7629="Project Support",E7629="Sprint Management",E7629="Sprint Support"),"NA",(((SUMIF(AD:AD,AD7629,H:H)/VLOOKUP(AD7629,[2]Formula!V:X,3,0))*VLOOKUP(AD7629,[2]Formula!V:X,2,0))*H7629)/SUMIF(AD:AD,AD7629,H:H)))</f>
        <v/>
      </c>
      <c r="L7629" s="38" t="str">
        <f t="shared" si="715"/>
        <v/>
      </c>
      <c r="M7629" s="38" t="str">
        <f t="shared" si="716"/>
        <v/>
      </c>
      <c r="N7629" s="38" t="str">
        <f t="shared" si="718"/>
        <v/>
      </c>
      <c r="O7629" s="38" t="str">
        <f t="shared" si="714"/>
        <v/>
      </c>
      <c r="P7629" s="39" t="str">
        <f t="shared" si="719"/>
        <v/>
      </c>
      <c r="AC7629" s="42" t="str">
        <f>IF(B7629="","",VLOOKUP(B7629,[2]Formula!B:C,2,0))</f>
        <v/>
      </c>
      <c r="AD7629" s="43" t="str">
        <f t="shared" si="717"/>
        <v/>
      </c>
    </row>
    <row r="7630" spans="1:30" x14ac:dyDescent="0.25">
      <c r="A7630" s="64"/>
      <c r="B7630" s="64"/>
      <c r="C7630" s="66"/>
      <c r="D7630" s="67"/>
      <c r="E7630" s="64"/>
      <c r="F7630" s="64"/>
      <c r="G7630" s="37" t="str">
        <f>IF(E7630="","",IF(OR(E7630="Project Management",E7630="Project Support",E7630="Sprint Management",E7630="Sprint Support"),"NA",ROUND((((VLOOKUP(AD7630,[2]Formula!V:X,3,0)))-SUMIF(AD:AD,AD7630,H:H)),2)))</f>
        <v/>
      </c>
      <c r="H7630" s="71"/>
      <c r="I7630" s="72"/>
      <c r="J7630" s="72"/>
      <c r="K7630" s="38" t="str">
        <f>IF(E7630="","",IF(OR(E7630="Project Management",E7630="Project Support",E7630="Sprint Management",E7630="Sprint Support"),"NA",(((SUMIF(AD:AD,AD7630,H:H)/VLOOKUP(AD7630,[2]Formula!V:X,3,0))*VLOOKUP(AD7630,[2]Formula!V:X,2,0))*H7630)/SUMIF(AD:AD,AD7630,H:H)))</f>
        <v/>
      </c>
      <c r="L7630" s="38" t="str">
        <f t="shared" si="715"/>
        <v/>
      </c>
      <c r="M7630" s="38" t="str">
        <f t="shared" si="716"/>
        <v/>
      </c>
      <c r="N7630" s="38" t="str">
        <f t="shared" si="718"/>
        <v/>
      </c>
      <c r="O7630" s="38" t="str">
        <f t="shared" si="714"/>
        <v/>
      </c>
      <c r="P7630" s="39" t="str">
        <f t="shared" si="719"/>
        <v/>
      </c>
      <c r="AC7630" s="42" t="str">
        <f>IF(B7630="","",VLOOKUP(B7630,[2]Formula!B:C,2,0))</f>
        <v/>
      </c>
      <c r="AD7630" s="43" t="str">
        <f t="shared" si="717"/>
        <v/>
      </c>
    </row>
    <row r="7631" spans="1:30" x14ac:dyDescent="0.25">
      <c r="A7631" s="64"/>
      <c r="B7631" s="64"/>
      <c r="C7631" s="66"/>
      <c r="D7631" s="67"/>
      <c r="E7631" s="64"/>
      <c r="F7631" s="64"/>
      <c r="G7631" s="37" t="str">
        <f>IF(E7631="","",IF(OR(E7631="Project Management",E7631="Project Support",E7631="Sprint Management",E7631="Sprint Support"),"NA",ROUND((((VLOOKUP(AD7631,[2]Formula!V:X,3,0)))-SUMIF(AD:AD,AD7631,H:H)),2)))</f>
        <v/>
      </c>
      <c r="H7631" s="71"/>
      <c r="I7631" s="72"/>
      <c r="J7631" s="72"/>
      <c r="K7631" s="38" t="str">
        <f>IF(E7631="","",IF(OR(E7631="Project Management",E7631="Project Support",E7631="Sprint Management",E7631="Sprint Support"),"NA",(((SUMIF(AD:AD,AD7631,H:H)/VLOOKUP(AD7631,[2]Formula!V:X,3,0))*VLOOKUP(AD7631,[2]Formula!V:X,2,0))*H7631)/SUMIF(AD:AD,AD7631,H:H)))</f>
        <v/>
      </c>
      <c r="L7631" s="38" t="str">
        <f t="shared" si="715"/>
        <v/>
      </c>
      <c r="M7631" s="38" t="str">
        <f t="shared" si="716"/>
        <v/>
      </c>
      <c r="N7631" s="38" t="str">
        <f t="shared" si="718"/>
        <v/>
      </c>
      <c r="O7631" s="38" t="str">
        <f t="shared" si="714"/>
        <v/>
      </c>
      <c r="P7631" s="39" t="str">
        <f t="shared" si="719"/>
        <v/>
      </c>
      <c r="AC7631" s="42" t="str">
        <f>IF(B7631="","",VLOOKUP(B7631,[2]Formula!B:C,2,0))</f>
        <v/>
      </c>
      <c r="AD7631" s="43" t="str">
        <f t="shared" si="717"/>
        <v/>
      </c>
    </row>
    <row r="7632" spans="1:30" x14ac:dyDescent="0.25">
      <c r="A7632" s="64"/>
      <c r="B7632" s="64"/>
      <c r="C7632" s="66"/>
      <c r="D7632" s="67"/>
      <c r="E7632" s="64"/>
      <c r="F7632" s="64"/>
      <c r="G7632" s="37" t="str">
        <f>IF(E7632="","",IF(OR(E7632="Project Management",E7632="Project Support",E7632="Sprint Management",E7632="Sprint Support"),"NA",ROUND((((VLOOKUP(AD7632,[2]Formula!V:X,3,0)))-SUMIF(AD:AD,AD7632,H:H)),2)))</f>
        <v/>
      </c>
      <c r="H7632" s="71"/>
      <c r="I7632" s="72"/>
      <c r="J7632" s="72"/>
      <c r="K7632" s="38" t="str">
        <f>IF(E7632="","",IF(OR(E7632="Project Management",E7632="Project Support",E7632="Sprint Management",E7632="Sprint Support"),"NA",(((SUMIF(AD:AD,AD7632,H:H)/VLOOKUP(AD7632,[2]Formula!V:X,3,0))*VLOOKUP(AD7632,[2]Formula!V:X,2,0))*H7632)/SUMIF(AD:AD,AD7632,H:H)))</f>
        <v/>
      </c>
      <c r="L7632" s="38" t="str">
        <f t="shared" si="715"/>
        <v/>
      </c>
      <c r="M7632" s="38" t="str">
        <f t="shared" si="716"/>
        <v/>
      </c>
      <c r="N7632" s="38" t="str">
        <f t="shared" si="718"/>
        <v/>
      </c>
      <c r="O7632" s="38" t="str">
        <f t="shared" si="714"/>
        <v/>
      </c>
      <c r="P7632" s="39" t="str">
        <f t="shared" si="719"/>
        <v/>
      </c>
      <c r="AC7632" s="42" t="str">
        <f>IF(B7632="","",VLOOKUP(B7632,[2]Formula!B:C,2,0))</f>
        <v/>
      </c>
      <c r="AD7632" s="43" t="str">
        <f t="shared" si="717"/>
        <v/>
      </c>
    </row>
    <row r="7633" spans="1:30" x14ac:dyDescent="0.25">
      <c r="A7633" s="64"/>
      <c r="B7633" s="64"/>
      <c r="C7633" s="66"/>
      <c r="D7633" s="67"/>
      <c r="E7633" s="64"/>
      <c r="F7633" s="64"/>
      <c r="G7633" s="37" t="str">
        <f>IF(E7633="","",IF(OR(E7633="Project Management",E7633="Project Support",E7633="Sprint Management",E7633="Sprint Support"),"NA",ROUND((((VLOOKUP(AD7633,[2]Formula!V:X,3,0)))-SUMIF(AD:AD,AD7633,H:H)),2)))</f>
        <v/>
      </c>
      <c r="H7633" s="71"/>
      <c r="I7633" s="72"/>
      <c r="J7633" s="72"/>
      <c r="K7633" s="38" t="str">
        <f>IF(E7633="","",IF(OR(E7633="Project Management",E7633="Project Support",E7633="Sprint Management",E7633="Sprint Support"),"NA",(((SUMIF(AD:AD,AD7633,H:H)/VLOOKUP(AD7633,[2]Formula!V:X,3,0))*VLOOKUP(AD7633,[2]Formula!V:X,2,0))*H7633)/SUMIF(AD:AD,AD7633,H:H)))</f>
        <v/>
      </c>
      <c r="L7633" s="38" t="str">
        <f t="shared" si="715"/>
        <v/>
      </c>
      <c r="M7633" s="38" t="str">
        <f t="shared" si="716"/>
        <v/>
      </c>
      <c r="N7633" s="38" t="str">
        <f t="shared" si="718"/>
        <v/>
      </c>
      <c r="O7633" s="38" t="str">
        <f t="shared" si="714"/>
        <v/>
      </c>
      <c r="P7633" s="39" t="str">
        <f t="shared" si="719"/>
        <v/>
      </c>
      <c r="AC7633" s="42" t="str">
        <f>IF(B7633="","",VLOOKUP(B7633,[2]Formula!B:C,2,0))</f>
        <v/>
      </c>
      <c r="AD7633" s="43" t="str">
        <f t="shared" si="717"/>
        <v/>
      </c>
    </row>
    <row r="7634" spans="1:30" x14ac:dyDescent="0.25">
      <c r="A7634" s="64"/>
      <c r="B7634" s="64"/>
      <c r="C7634" s="66"/>
      <c r="D7634" s="67"/>
      <c r="E7634" s="64"/>
      <c r="F7634" s="64"/>
      <c r="G7634" s="37" t="str">
        <f>IF(E7634="","",IF(OR(E7634="Project Management",E7634="Project Support",E7634="Sprint Management",E7634="Sprint Support"),"NA",ROUND((((VLOOKUP(AD7634,[2]Formula!V:X,3,0)))-SUMIF(AD:AD,AD7634,H:H)),2)))</f>
        <v/>
      </c>
      <c r="H7634" s="71"/>
      <c r="I7634" s="72"/>
      <c r="J7634" s="72"/>
      <c r="K7634" s="38" t="str">
        <f>IF(E7634="","",IF(OR(E7634="Project Management",E7634="Project Support",E7634="Sprint Management",E7634="Sprint Support"),"NA",(((SUMIF(AD:AD,AD7634,H:H)/VLOOKUP(AD7634,[2]Formula!V:X,3,0))*VLOOKUP(AD7634,[2]Formula!V:X,2,0))*H7634)/SUMIF(AD:AD,AD7634,H:H)))</f>
        <v/>
      </c>
      <c r="L7634" s="38" t="str">
        <f t="shared" si="715"/>
        <v/>
      </c>
      <c r="M7634" s="38" t="str">
        <f t="shared" si="716"/>
        <v/>
      </c>
      <c r="N7634" s="38" t="str">
        <f t="shared" si="718"/>
        <v/>
      </c>
      <c r="O7634" s="38" t="str">
        <f t="shared" si="714"/>
        <v/>
      </c>
      <c r="P7634" s="39" t="str">
        <f t="shared" si="719"/>
        <v/>
      </c>
      <c r="AC7634" s="42" t="str">
        <f>IF(B7634="","",VLOOKUP(B7634,[2]Formula!B:C,2,0))</f>
        <v/>
      </c>
      <c r="AD7634" s="43" t="str">
        <f t="shared" si="717"/>
        <v/>
      </c>
    </row>
    <row r="7635" spans="1:30" x14ac:dyDescent="0.25">
      <c r="A7635" s="64"/>
      <c r="B7635" s="64"/>
      <c r="C7635" s="66"/>
      <c r="D7635" s="67"/>
      <c r="E7635" s="64"/>
      <c r="F7635" s="64"/>
      <c r="G7635" s="37" t="str">
        <f>IF(E7635="","",IF(OR(E7635="Project Management",E7635="Project Support",E7635="Sprint Management",E7635="Sprint Support"),"NA",ROUND((((VLOOKUP(AD7635,[2]Formula!V:X,3,0)))-SUMIF(AD:AD,AD7635,H:H)),2)))</f>
        <v/>
      </c>
      <c r="H7635" s="71"/>
      <c r="I7635" s="72"/>
      <c r="J7635" s="72"/>
      <c r="K7635" s="38" t="str">
        <f>IF(E7635="","",IF(OR(E7635="Project Management",E7635="Project Support",E7635="Sprint Management",E7635="Sprint Support"),"NA",(((SUMIF(AD:AD,AD7635,H:H)/VLOOKUP(AD7635,[2]Formula!V:X,3,0))*VLOOKUP(AD7635,[2]Formula!V:X,2,0))*H7635)/SUMIF(AD:AD,AD7635,H:H)))</f>
        <v/>
      </c>
      <c r="L7635" s="38" t="str">
        <f t="shared" si="715"/>
        <v/>
      </c>
      <c r="M7635" s="38" t="str">
        <f t="shared" si="716"/>
        <v/>
      </c>
      <c r="N7635" s="38" t="str">
        <f t="shared" si="718"/>
        <v/>
      </c>
      <c r="O7635" s="38" t="str">
        <f t="shared" si="714"/>
        <v/>
      </c>
      <c r="P7635" s="39" t="str">
        <f t="shared" si="719"/>
        <v/>
      </c>
      <c r="AC7635" s="42" t="str">
        <f>IF(B7635="","",VLOOKUP(B7635,[2]Formula!B:C,2,0))</f>
        <v/>
      </c>
      <c r="AD7635" s="43" t="str">
        <f t="shared" si="717"/>
        <v/>
      </c>
    </row>
    <row r="7636" spans="1:30" x14ac:dyDescent="0.25">
      <c r="A7636" s="64"/>
      <c r="B7636" s="64"/>
      <c r="C7636" s="66"/>
      <c r="D7636" s="67"/>
      <c r="E7636" s="64"/>
      <c r="F7636" s="64"/>
      <c r="G7636" s="37" t="str">
        <f>IF(E7636="","",IF(OR(E7636="Project Management",E7636="Project Support",E7636="Sprint Management",E7636="Sprint Support"),"NA",ROUND((((VLOOKUP(AD7636,[2]Formula!V:X,3,0)))-SUMIF(AD:AD,AD7636,H:H)),2)))</f>
        <v/>
      </c>
      <c r="H7636" s="71"/>
      <c r="I7636" s="72"/>
      <c r="J7636" s="72"/>
      <c r="K7636" s="38" t="str">
        <f>IF(E7636="","",IF(OR(E7636="Project Management",E7636="Project Support",E7636="Sprint Management",E7636="Sprint Support"),"NA",(((SUMIF(AD:AD,AD7636,H:H)/VLOOKUP(AD7636,[2]Formula!V:X,3,0))*VLOOKUP(AD7636,[2]Formula!V:X,2,0))*H7636)/SUMIF(AD:AD,AD7636,H:H)))</f>
        <v/>
      </c>
      <c r="L7636" s="38" t="str">
        <f t="shared" si="715"/>
        <v/>
      </c>
      <c r="M7636" s="38" t="str">
        <f t="shared" si="716"/>
        <v/>
      </c>
      <c r="N7636" s="38" t="str">
        <f t="shared" si="718"/>
        <v/>
      </c>
      <c r="O7636" s="38" t="str">
        <f t="shared" si="714"/>
        <v/>
      </c>
      <c r="P7636" s="39" t="str">
        <f t="shared" si="719"/>
        <v/>
      </c>
      <c r="AC7636" s="42" t="str">
        <f>IF(B7636="","",VLOOKUP(B7636,[2]Formula!B:C,2,0))</f>
        <v/>
      </c>
      <c r="AD7636" s="43" t="str">
        <f t="shared" si="717"/>
        <v/>
      </c>
    </row>
    <row r="7637" spans="1:30" x14ac:dyDescent="0.25">
      <c r="A7637" s="64"/>
      <c r="B7637" s="64"/>
      <c r="C7637" s="66"/>
      <c r="D7637" s="67"/>
      <c r="E7637" s="64"/>
      <c r="F7637" s="64"/>
      <c r="G7637" s="37" t="str">
        <f>IF(E7637="","",IF(OR(E7637="Project Management",E7637="Project Support",E7637="Sprint Management",E7637="Sprint Support"),"NA",ROUND((((VLOOKUP(AD7637,[2]Formula!V:X,3,0)))-SUMIF(AD:AD,AD7637,H:H)),2)))</f>
        <v/>
      </c>
      <c r="H7637" s="71"/>
      <c r="I7637" s="72"/>
      <c r="J7637" s="72"/>
      <c r="K7637" s="38" t="str">
        <f>IF(E7637="","",IF(OR(E7637="Project Management",E7637="Project Support",E7637="Sprint Management",E7637="Sprint Support"),"NA",(((SUMIF(AD:AD,AD7637,H:H)/VLOOKUP(AD7637,[2]Formula!V:X,3,0))*VLOOKUP(AD7637,[2]Formula!V:X,2,0))*H7637)/SUMIF(AD:AD,AD7637,H:H)))</f>
        <v/>
      </c>
      <c r="L7637" s="38" t="str">
        <f t="shared" si="715"/>
        <v/>
      </c>
      <c r="M7637" s="38" t="str">
        <f t="shared" si="716"/>
        <v/>
      </c>
      <c r="N7637" s="38" t="str">
        <f t="shared" si="718"/>
        <v/>
      </c>
      <c r="O7637" s="38" t="str">
        <f t="shared" si="714"/>
        <v/>
      </c>
      <c r="P7637" s="39" t="str">
        <f t="shared" si="719"/>
        <v/>
      </c>
      <c r="AC7637" s="42" t="str">
        <f>IF(B7637="","",VLOOKUP(B7637,[2]Formula!B:C,2,0))</f>
        <v/>
      </c>
      <c r="AD7637" s="43" t="str">
        <f t="shared" si="717"/>
        <v/>
      </c>
    </row>
    <row r="7638" spans="1:30" x14ac:dyDescent="0.25">
      <c r="A7638" s="64"/>
      <c r="B7638" s="64"/>
      <c r="C7638" s="66"/>
      <c r="D7638" s="67"/>
      <c r="E7638" s="64"/>
      <c r="F7638" s="64"/>
      <c r="G7638" s="37" t="str">
        <f>IF(E7638="","",IF(OR(E7638="Project Management",E7638="Project Support",E7638="Sprint Management",E7638="Sprint Support"),"NA",ROUND((((VLOOKUP(AD7638,[2]Formula!V:X,3,0)))-SUMIF(AD:AD,AD7638,H:H)),2)))</f>
        <v/>
      </c>
      <c r="H7638" s="71"/>
      <c r="I7638" s="72"/>
      <c r="J7638" s="72"/>
      <c r="K7638" s="38" t="str">
        <f>IF(E7638="","",IF(OR(E7638="Project Management",E7638="Project Support",E7638="Sprint Management",E7638="Sprint Support"),"NA",(((SUMIF(AD:AD,AD7638,H:H)/VLOOKUP(AD7638,[2]Formula!V:X,3,0))*VLOOKUP(AD7638,[2]Formula!V:X,2,0))*H7638)/SUMIF(AD:AD,AD7638,H:H)))</f>
        <v/>
      </c>
      <c r="L7638" s="38" t="str">
        <f t="shared" si="715"/>
        <v/>
      </c>
      <c r="M7638" s="38" t="str">
        <f t="shared" si="716"/>
        <v/>
      </c>
      <c r="N7638" s="38" t="str">
        <f t="shared" si="718"/>
        <v/>
      </c>
      <c r="O7638" s="38" t="str">
        <f t="shared" si="714"/>
        <v/>
      </c>
      <c r="P7638" s="39" t="str">
        <f t="shared" si="719"/>
        <v/>
      </c>
      <c r="AC7638" s="42" t="str">
        <f>IF(B7638="","",VLOOKUP(B7638,[2]Formula!B:C,2,0))</f>
        <v/>
      </c>
      <c r="AD7638" s="43" t="str">
        <f t="shared" si="717"/>
        <v/>
      </c>
    </row>
    <row r="7639" spans="1:30" x14ac:dyDescent="0.25">
      <c r="A7639" s="64"/>
      <c r="B7639" s="64"/>
      <c r="C7639" s="66"/>
      <c r="D7639" s="67"/>
      <c r="E7639" s="64"/>
      <c r="F7639" s="64"/>
      <c r="G7639" s="37" t="str">
        <f>IF(E7639="","",IF(OR(E7639="Project Management",E7639="Project Support",E7639="Sprint Management",E7639="Sprint Support"),"NA",ROUND((((VLOOKUP(AD7639,[2]Formula!V:X,3,0)))-SUMIF(AD:AD,AD7639,H:H)),2)))</f>
        <v/>
      </c>
      <c r="H7639" s="71"/>
      <c r="I7639" s="72"/>
      <c r="J7639" s="72"/>
      <c r="K7639" s="38" t="str">
        <f>IF(E7639="","",IF(OR(E7639="Project Management",E7639="Project Support",E7639="Sprint Management",E7639="Sprint Support"),"NA",(((SUMIF(AD:AD,AD7639,H:H)/VLOOKUP(AD7639,[2]Formula!V:X,3,0))*VLOOKUP(AD7639,[2]Formula!V:X,2,0))*H7639)/SUMIF(AD:AD,AD7639,H:H)))</f>
        <v/>
      </c>
      <c r="L7639" s="38" t="str">
        <f t="shared" si="715"/>
        <v/>
      </c>
      <c r="M7639" s="38" t="str">
        <f t="shared" si="716"/>
        <v/>
      </c>
      <c r="N7639" s="38" t="str">
        <f t="shared" si="718"/>
        <v/>
      </c>
      <c r="O7639" s="38" t="str">
        <f t="shared" si="714"/>
        <v/>
      </c>
      <c r="P7639" s="39" t="str">
        <f t="shared" si="719"/>
        <v/>
      </c>
      <c r="AC7639" s="42" t="str">
        <f>IF(B7639="","",VLOOKUP(B7639,[2]Formula!B:C,2,0))</f>
        <v/>
      </c>
      <c r="AD7639" s="43" t="str">
        <f t="shared" si="717"/>
        <v/>
      </c>
    </row>
    <row r="7640" spans="1:30" x14ac:dyDescent="0.25">
      <c r="A7640" s="64"/>
      <c r="B7640" s="64"/>
      <c r="C7640" s="66"/>
      <c r="D7640" s="67"/>
      <c r="E7640" s="64"/>
      <c r="F7640" s="64"/>
      <c r="G7640" s="37" t="str">
        <f>IF(E7640="","",IF(OR(E7640="Project Management",E7640="Project Support",E7640="Sprint Management",E7640="Sprint Support"),"NA",ROUND((((VLOOKUP(AD7640,[2]Formula!V:X,3,0)))-SUMIF(AD:AD,AD7640,H:H)),2)))</f>
        <v/>
      </c>
      <c r="H7640" s="71"/>
      <c r="I7640" s="72"/>
      <c r="J7640" s="72"/>
      <c r="K7640" s="38" t="str">
        <f>IF(E7640="","",IF(OR(E7640="Project Management",E7640="Project Support",E7640="Sprint Management",E7640="Sprint Support"),"NA",(((SUMIF(AD:AD,AD7640,H:H)/VLOOKUP(AD7640,[2]Formula!V:X,3,0))*VLOOKUP(AD7640,[2]Formula!V:X,2,0))*H7640)/SUMIF(AD:AD,AD7640,H:H)))</f>
        <v/>
      </c>
      <c r="L7640" s="38" t="str">
        <f t="shared" si="715"/>
        <v/>
      </c>
      <c r="M7640" s="38" t="str">
        <f t="shared" si="716"/>
        <v/>
      </c>
      <c r="N7640" s="38" t="str">
        <f t="shared" si="718"/>
        <v/>
      </c>
      <c r="O7640" s="38" t="str">
        <f t="shared" si="714"/>
        <v/>
      </c>
      <c r="P7640" s="39" t="str">
        <f t="shared" si="719"/>
        <v/>
      </c>
      <c r="AC7640" s="42" t="str">
        <f>IF(B7640="","",VLOOKUP(B7640,[2]Formula!B:C,2,0))</f>
        <v/>
      </c>
      <c r="AD7640" s="43" t="str">
        <f t="shared" si="717"/>
        <v/>
      </c>
    </row>
    <row r="7641" spans="1:30" x14ac:dyDescent="0.25">
      <c r="A7641" s="64"/>
      <c r="B7641" s="64"/>
      <c r="C7641" s="66"/>
      <c r="D7641" s="67"/>
      <c r="E7641" s="64"/>
      <c r="F7641" s="64"/>
      <c r="G7641" s="37" t="str">
        <f>IF(E7641="","",IF(OR(E7641="Project Management",E7641="Project Support",E7641="Sprint Management",E7641="Sprint Support"),"NA",ROUND((((VLOOKUP(AD7641,[2]Formula!V:X,3,0)))-SUMIF(AD:AD,AD7641,H:H)),2)))</f>
        <v/>
      </c>
      <c r="H7641" s="71"/>
      <c r="I7641" s="72"/>
      <c r="J7641" s="72"/>
      <c r="K7641" s="38" t="str">
        <f>IF(E7641="","",IF(OR(E7641="Project Management",E7641="Project Support",E7641="Sprint Management",E7641="Sprint Support"),"NA",(((SUMIF(AD:AD,AD7641,H:H)/VLOOKUP(AD7641,[2]Formula!V:X,3,0))*VLOOKUP(AD7641,[2]Formula!V:X,2,0))*H7641)/SUMIF(AD:AD,AD7641,H:H)))</f>
        <v/>
      </c>
      <c r="L7641" s="38" t="str">
        <f t="shared" si="715"/>
        <v/>
      </c>
      <c r="M7641" s="38" t="str">
        <f t="shared" si="716"/>
        <v/>
      </c>
      <c r="N7641" s="38" t="str">
        <f t="shared" si="718"/>
        <v/>
      </c>
      <c r="O7641" s="38" t="str">
        <f t="shared" si="714"/>
        <v/>
      </c>
      <c r="P7641" s="39" t="str">
        <f t="shared" si="719"/>
        <v/>
      </c>
      <c r="AC7641" s="42" t="str">
        <f>IF(B7641="","",VLOOKUP(B7641,[2]Formula!B:C,2,0))</f>
        <v/>
      </c>
      <c r="AD7641" s="43" t="str">
        <f t="shared" si="717"/>
        <v/>
      </c>
    </row>
    <row r="7642" spans="1:30" x14ac:dyDescent="0.25">
      <c r="A7642" s="64"/>
      <c r="B7642" s="64"/>
      <c r="C7642" s="66"/>
      <c r="D7642" s="67"/>
      <c r="E7642" s="64"/>
      <c r="F7642" s="64"/>
      <c r="G7642" s="37" t="str">
        <f>IF(E7642="","",IF(OR(E7642="Project Management",E7642="Project Support",E7642="Sprint Management",E7642="Sprint Support"),"NA",ROUND((((VLOOKUP(AD7642,[2]Formula!V:X,3,0)))-SUMIF(AD:AD,AD7642,H:H)),2)))</f>
        <v/>
      </c>
      <c r="H7642" s="71"/>
      <c r="I7642" s="72"/>
      <c r="J7642" s="72"/>
      <c r="K7642" s="38" t="str">
        <f>IF(E7642="","",IF(OR(E7642="Project Management",E7642="Project Support",E7642="Sprint Management",E7642="Sprint Support"),"NA",(((SUMIF(AD:AD,AD7642,H:H)/VLOOKUP(AD7642,[2]Formula!V:X,3,0))*VLOOKUP(AD7642,[2]Formula!V:X,2,0))*H7642)/SUMIF(AD:AD,AD7642,H:H)))</f>
        <v/>
      </c>
      <c r="L7642" s="38" t="str">
        <f t="shared" si="715"/>
        <v/>
      </c>
      <c r="M7642" s="38" t="str">
        <f t="shared" si="716"/>
        <v/>
      </c>
      <c r="N7642" s="38" t="str">
        <f t="shared" si="718"/>
        <v/>
      </c>
      <c r="O7642" s="38" t="str">
        <f t="shared" si="714"/>
        <v/>
      </c>
      <c r="P7642" s="39" t="str">
        <f t="shared" si="719"/>
        <v/>
      </c>
      <c r="AC7642" s="42" t="str">
        <f>IF(B7642="","",VLOOKUP(B7642,[2]Formula!B:C,2,0))</f>
        <v/>
      </c>
      <c r="AD7642" s="43" t="str">
        <f t="shared" si="717"/>
        <v/>
      </c>
    </row>
    <row r="7643" spans="1:30" x14ac:dyDescent="0.25">
      <c r="A7643" s="64"/>
      <c r="B7643" s="64"/>
      <c r="C7643" s="66"/>
      <c r="D7643" s="67"/>
      <c r="E7643" s="64"/>
      <c r="F7643" s="64"/>
      <c r="G7643" s="37" t="str">
        <f>IF(E7643="","",IF(OR(E7643="Project Management",E7643="Project Support",E7643="Sprint Management",E7643="Sprint Support"),"NA",ROUND((((VLOOKUP(AD7643,[2]Formula!V:X,3,0)))-SUMIF(AD:AD,AD7643,H:H)),2)))</f>
        <v/>
      </c>
      <c r="H7643" s="71"/>
      <c r="I7643" s="72"/>
      <c r="J7643" s="72"/>
      <c r="K7643" s="38" t="str">
        <f>IF(E7643="","",IF(OR(E7643="Project Management",E7643="Project Support",E7643="Sprint Management",E7643="Sprint Support"),"NA",(((SUMIF(AD:AD,AD7643,H:H)/VLOOKUP(AD7643,[2]Formula!V:X,3,0))*VLOOKUP(AD7643,[2]Formula!V:X,2,0))*H7643)/SUMIF(AD:AD,AD7643,H:H)))</f>
        <v/>
      </c>
      <c r="L7643" s="38" t="str">
        <f t="shared" si="715"/>
        <v/>
      </c>
      <c r="M7643" s="38" t="str">
        <f t="shared" si="716"/>
        <v/>
      </c>
      <c r="N7643" s="38" t="str">
        <f t="shared" si="718"/>
        <v/>
      </c>
      <c r="O7643" s="38" t="str">
        <f t="shared" si="714"/>
        <v/>
      </c>
      <c r="P7643" s="39" t="str">
        <f t="shared" si="719"/>
        <v/>
      </c>
      <c r="AC7643" s="42" t="str">
        <f>IF(B7643="","",VLOOKUP(B7643,[2]Formula!B:C,2,0))</f>
        <v/>
      </c>
      <c r="AD7643" s="43" t="str">
        <f t="shared" si="717"/>
        <v/>
      </c>
    </row>
    <row r="7644" spans="1:30" x14ac:dyDescent="0.25">
      <c r="A7644" s="64"/>
      <c r="B7644" s="64"/>
      <c r="C7644" s="66"/>
      <c r="D7644" s="67"/>
      <c r="E7644" s="64"/>
      <c r="F7644" s="64"/>
      <c r="G7644" s="37" t="str">
        <f>IF(E7644="","",IF(OR(E7644="Project Management",E7644="Project Support",E7644="Sprint Management",E7644="Sprint Support"),"NA",ROUND((((VLOOKUP(AD7644,[2]Formula!V:X,3,0)))-SUMIF(AD:AD,AD7644,H:H)),2)))</f>
        <v/>
      </c>
      <c r="H7644" s="71"/>
      <c r="I7644" s="72"/>
      <c r="J7644" s="72"/>
      <c r="K7644" s="38" t="str">
        <f>IF(E7644="","",IF(OR(E7644="Project Management",E7644="Project Support",E7644="Sprint Management",E7644="Sprint Support"),"NA",(((SUMIF(AD:AD,AD7644,H:H)/VLOOKUP(AD7644,[2]Formula!V:X,3,0))*VLOOKUP(AD7644,[2]Formula!V:X,2,0))*H7644)/SUMIF(AD:AD,AD7644,H:H)))</f>
        <v/>
      </c>
      <c r="L7644" s="38" t="str">
        <f t="shared" si="715"/>
        <v/>
      </c>
      <c r="M7644" s="38" t="str">
        <f t="shared" si="716"/>
        <v/>
      </c>
      <c r="N7644" s="38" t="str">
        <f t="shared" si="718"/>
        <v/>
      </c>
      <c r="O7644" s="38" t="str">
        <f t="shared" si="714"/>
        <v/>
      </c>
      <c r="P7644" s="39" t="str">
        <f t="shared" si="719"/>
        <v/>
      </c>
      <c r="AC7644" s="42" t="str">
        <f>IF(B7644="","",VLOOKUP(B7644,[2]Formula!B:C,2,0))</f>
        <v/>
      </c>
      <c r="AD7644" s="43" t="str">
        <f t="shared" si="717"/>
        <v/>
      </c>
    </row>
    <row r="7645" spans="1:30" x14ac:dyDescent="0.25">
      <c r="A7645" s="64"/>
      <c r="B7645" s="64"/>
      <c r="C7645" s="66"/>
      <c r="D7645" s="67"/>
      <c r="E7645" s="64"/>
      <c r="F7645" s="64"/>
      <c r="G7645" s="37" t="str">
        <f>IF(E7645="","",IF(OR(E7645="Project Management",E7645="Project Support",E7645="Sprint Management",E7645="Sprint Support"),"NA",ROUND((((VLOOKUP(AD7645,[2]Formula!V:X,3,0)))-SUMIF(AD:AD,AD7645,H:H)),2)))</f>
        <v/>
      </c>
      <c r="H7645" s="71"/>
      <c r="I7645" s="72"/>
      <c r="J7645" s="72"/>
      <c r="K7645" s="38" t="str">
        <f>IF(E7645="","",IF(OR(E7645="Project Management",E7645="Project Support",E7645="Sprint Management",E7645="Sprint Support"),"NA",(((SUMIF(AD:AD,AD7645,H:H)/VLOOKUP(AD7645,[2]Formula!V:X,3,0))*VLOOKUP(AD7645,[2]Formula!V:X,2,0))*H7645)/SUMIF(AD:AD,AD7645,H:H)))</f>
        <v/>
      </c>
      <c r="L7645" s="38" t="str">
        <f t="shared" si="715"/>
        <v/>
      </c>
      <c r="M7645" s="38" t="str">
        <f t="shared" si="716"/>
        <v/>
      </c>
      <c r="N7645" s="38" t="str">
        <f t="shared" si="718"/>
        <v/>
      </c>
      <c r="O7645" s="38" t="str">
        <f t="shared" si="714"/>
        <v/>
      </c>
      <c r="P7645" s="39" t="str">
        <f t="shared" si="719"/>
        <v/>
      </c>
      <c r="AC7645" s="42" t="str">
        <f>IF(B7645="","",VLOOKUP(B7645,[2]Formula!B:C,2,0))</f>
        <v/>
      </c>
      <c r="AD7645" s="43" t="str">
        <f t="shared" si="717"/>
        <v/>
      </c>
    </row>
    <row r="7646" spans="1:30" x14ac:dyDescent="0.25">
      <c r="A7646" s="64"/>
      <c r="B7646" s="64"/>
      <c r="C7646" s="66"/>
      <c r="D7646" s="67"/>
      <c r="E7646" s="64"/>
      <c r="F7646" s="64"/>
      <c r="G7646" s="37" t="str">
        <f>IF(E7646="","",IF(OR(E7646="Project Management",E7646="Project Support",E7646="Sprint Management",E7646="Sprint Support"),"NA",ROUND((((VLOOKUP(AD7646,[2]Formula!V:X,3,0)))-SUMIF(AD:AD,AD7646,H:H)),2)))</f>
        <v/>
      </c>
      <c r="H7646" s="71"/>
      <c r="I7646" s="72"/>
      <c r="J7646" s="72"/>
      <c r="K7646" s="38" t="str">
        <f>IF(E7646="","",IF(OR(E7646="Project Management",E7646="Project Support",E7646="Sprint Management",E7646="Sprint Support"),"NA",(((SUMIF(AD:AD,AD7646,H:H)/VLOOKUP(AD7646,[2]Formula!V:X,3,0))*VLOOKUP(AD7646,[2]Formula!V:X,2,0))*H7646)/SUMIF(AD:AD,AD7646,H:H)))</f>
        <v/>
      </c>
      <c r="L7646" s="38" t="str">
        <f t="shared" si="715"/>
        <v/>
      </c>
      <c r="M7646" s="38" t="str">
        <f t="shared" si="716"/>
        <v/>
      </c>
      <c r="N7646" s="38" t="str">
        <f t="shared" si="718"/>
        <v/>
      </c>
      <c r="O7646" s="38" t="str">
        <f t="shared" si="714"/>
        <v/>
      </c>
      <c r="P7646" s="39" t="str">
        <f t="shared" si="719"/>
        <v/>
      </c>
      <c r="AC7646" s="42" t="str">
        <f>IF(B7646="","",VLOOKUP(B7646,[2]Formula!B:C,2,0))</f>
        <v/>
      </c>
      <c r="AD7646" s="43" t="str">
        <f t="shared" si="717"/>
        <v/>
      </c>
    </row>
    <row r="7647" spans="1:30" x14ac:dyDescent="0.25">
      <c r="A7647" s="64"/>
      <c r="B7647" s="64"/>
      <c r="C7647" s="66"/>
      <c r="D7647" s="67"/>
      <c r="E7647" s="64"/>
      <c r="F7647" s="64"/>
      <c r="G7647" s="37" t="str">
        <f>IF(E7647="","",IF(OR(E7647="Project Management",E7647="Project Support",E7647="Sprint Management",E7647="Sprint Support"),"NA",ROUND((((VLOOKUP(AD7647,[2]Formula!V:X,3,0)))-SUMIF(AD:AD,AD7647,H:H)),2)))</f>
        <v/>
      </c>
      <c r="H7647" s="71"/>
      <c r="I7647" s="72"/>
      <c r="J7647" s="72"/>
      <c r="K7647" s="38" t="str">
        <f>IF(E7647="","",IF(OR(E7647="Project Management",E7647="Project Support",E7647="Sprint Management",E7647="Sprint Support"),"NA",(((SUMIF(AD:AD,AD7647,H:H)/VLOOKUP(AD7647,[2]Formula!V:X,3,0))*VLOOKUP(AD7647,[2]Formula!V:X,2,0))*H7647)/SUMIF(AD:AD,AD7647,H:H)))</f>
        <v/>
      </c>
      <c r="L7647" s="38" t="str">
        <f t="shared" si="715"/>
        <v/>
      </c>
      <c r="M7647" s="38" t="str">
        <f t="shared" si="716"/>
        <v/>
      </c>
      <c r="N7647" s="38" t="str">
        <f t="shared" si="718"/>
        <v/>
      </c>
      <c r="O7647" s="38" t="str">
        <f t="shared" si="714"/>
        <v/>
      </c>
      <c r="P7647" s="39" t="str">
        <f t="shared" si="719"/>
        <v/>
      </c>
      <c r="AC7647" s="42" t="str">
        <f>IF(B7647="","",VLOOKUP(B7647,[2]Formula!B:C,2,0))</f>
        <v/>
      </c>
      <c r="AD7647" s="43" t="str">
        <f t="shared" si="717"/>
        <v/>
      </c>
    </row>
    <row r="7648" spans="1:30" x14ac:dyDescent="0.25">
      <c r="A7648" s="64"/>
      <c r="B7648" s="64"/>
      <c r="C7648" s="66"/>
      <c r="D7648" s="67"/>
      <c r="E7648" s="64"/>
      <c r="F7648" s="64"/>
      <c r="G7648" s="37" t="str">
        <f>IF(E7648="","",IF(OR(E7648="Project Management",E7648="Project Support",E7648="Sprint Management",E7648="Sprint Support"),"NA",ROUND((((VLOOKUP(AD7648,[2]Formula!V:X,3,0)))-SUMIF(AD:AD,AD7648,H:H)),2)))</f>
        <v/>
      </c>
      <c r="H7648" s="71"/>
      <c r="I7648" s="72"/>
      <c r="J7648" s="72"/>
      <c r="K7648" s="38" t="str">
        <f>IF(E7648="","",IF(OR(E7648="Project Management",E7648="Project Support",E7648="Sprint Management",E7648="Sprint Support"),"NA",(((SUMIF(AD:AD,AD7648,H:H)/VLOOKUP(AD7648,[2]Formula!V:X,3,0))*VLOOKUP(AD7648,[2]Formula!V:X,2,0))*H7648)/SUMIF(AD:AD,AD7648,H:H)))</f>
        <v/>
      </c>
      <c r="L7648" s="38" t="str">
        <f t="shared" si="715"/>
        <v/>
      </c>
      <c r="M7648" s="38" t="str">
        <f t="shared" si="716"/>
        <v/>
      </c>
      <c r="N7648" s="38" t="str">
        <f t="shared" si="718"/>
        <v/>
      </c>
      <c r="O7648" s="38" t="str">
        <f t="shared" si="714"/>
        <v/>
      </c>
      <c r="P7648" s="39" t="str">
        <f t="shared" si="719"/>
        <v/>
      </c>
      <c r="AC7648" s="42" t="str">
        <f>IF(B7648="","",VLOOKUP(B7648,[2]Formula!B:C,2,0))</f>
        <v/>
      </c>
      <c r="AD7648" s="43" t="str">
        <f t="shared" si="717"/>
        <v/>
      </c>
    </row>
    <row r="7649" spans="1:30" x14ac:dyDescent="0.25">
      <c r="A7649" s="64"/>
      <c r="B7649" s="64"/>
      <c r="C7649" s="66"/>
      <c r="D7649" s="67"/>
      <c r="E7649" s="64"/>
      <c r="F7649" s="64"/>
      <c r="G7649" s="37" t="str">
        <f>IF(E7649="","",IF(OR(E7649="Project Management",E7649="Project Support",E7649="Sprint Management",E7649="Sprint Support"),"NA",ROUND((((VLOOKUP(AD7649,[2]Formula!V:X,3,0)))-SUMIF(AD:AD,AD7649,H:H)),2)))</f>
        <v/>
      </c>
      <c r="H7649" s="71"/>
      <c r="I7649" s="72"/>
      <c r="J7649" s="72"/>
      <c r="K7649" s="38" t="str">
        <f>IF(E7649="","",IF(OR(E7649="Project Management",E7649="Project Support",E7649="Sprint Management",E7649="Sprint Support"),"NA",(((SUMIF(AD:AD,AD7649,H:H)/VLOOKUP(AD7649,[2]Formula!V:X,3,0))*VLOOKUP(AD7649,[2]Formula!V:X,2,0))*H7649)/SUMIF(AD:AD,AD7649,H:H)))</f>
        <v/>
      </c>
      <c r="L7649" s="38" t="str">
        <f t="shared" si="715"/>
        <v/>
      </c>
      <c r="M7649" s="38" t="str">
        <f t="shared" si="716"/>
        <v/>
      </c>
      <c r="N7649" s="38" t="str">
        <f t="shared" si="718"/>
        <v/>
      </c>
      <c r="O7649" s="38" t="str">
        <f t="shared" si="714"/>
        <v/>
      </c>
      <c r="P7649" s="39" t="str">
        <f t="shared" si="719"/>
        <v/>
      </c>
      <c r="AC7649" s="42" t="str">
        <f>IF(B7649="","",VLOOKUP(B7649,[2]Formula!B:C,2,0))</f>
        <v/>
      </c>
      <c r="AD7649" s="43" t="str">
        <f t="shared" si="717"/>
        <v/>
      </c>
    </row>
    <row r="7650" spans="1:30" x14ac:dyDescent="0.25">
      <c r="A7650" s="64"/>
      <c r="B7650" s="64"/>
      <c r="C7650" s="66"/>
      <c r="D7650" s="67"/>
      <c r="E7650" s="64"/>
      <c r="F7650" s="64"/>
      <c r="G7650" s="37" t="str">
        <f>IF(E7650="","",IF(OR(E7650="Project Management",E7650="Project Support",E7650="Sprint Management",E7650="Sprint Support"),"NA",ROUND((((VLOOKUP(AD7650,[2]Formula!V:X,3,0)))-SUMIF(AD:AD,AD7650,H:H)),2)))</f>
        <v/>
      </c>
      <c r="H7650" s="71"/>
      <c r="I7650" s="72"/>
      <c r="J7650" s="72"/>
      <c r="K7650" s="38" t="str">
        <f>IF(E7650="","",IF(OR(E7650="Project Management",E7650="Project Support",E7650="Sprint Management",E7650="Sprint Support"),"NA",(((SUMIF(AD:AD,AD7650,H:H)/VLOOKUP(AD7650,[2]Formula!V:X,3,0))*VLOOKUP(AD7650,[2]Formula!V:X,2,0))*H7650)/SUMIF(AD:AD,AD7650,H:H)))</f>
        <v/>
      </c>
      <c r="L7650" s="38" t="str">
        <f t="shared" si="715"/>
        <v/>
      </c>
      <c r="M7650" s="38" t="str">
        <f t="shared" si="716"/>
        <v/>
      </c>
      <c r="N7650" s="38" t="str">
        <f t="shared" si="718"/>
        <v/>
      </c>
      <c r="O7650" s="38" t="str">
        <f t="shared" si="714"/>
        <v/>
      </c>
      <c r="P7650" s="39" t="str">
        <f t="shared" si="719"/>
        <v/>
      </c>
      <c r="AC7650" s="42" t="str">
        <f>IF(B7650="","",VLOOKUP(B7650,[2]Formula!B:C,2,0))</f>
        <v/>
      </c>
      <c r="AD7650" s="43" t="str">
        <f t="shared" si="717"/>
        <v/>
      </c>
    </row>
    <row r="7651" spans="1:30" x14ac:dyDescent="0.25">
      <c r="A7651" s="64"/>
      <c r="B7651" s="64"/>
      <c r="C7651" s="66"/>
      <c r="D7651" s="67"/>
      <c r="E7651" s="64"/>
      <c r="F7651" s="64"/>
      <c r="G7651" s="37" t="str">
        <f>IF(E7651="","",IF(OR(E7651="Project Management",E7651="Project Support",E7651="Sprint Management",E7651="Sprint Support"),"NA",ROUND((((VLOOKUP(AD7651,[2]Formula!V:X,3,0)))-SUMIF(AD:AD,AD7651,H:H)),2)))</f>
        <v/>
      </c>
      <c r="H7651" s="71"/>
      <c r="I7651" s="72"/>
      <c r="J7651" s="72"/>
      <c r="K7651" s="38" t="str">
        <f>IF(E7651="","",IF(OR(E7651="Project Management",E7651="Project Support",E7651="Sprint Management",E7651="Sprint Support"),"NA",(((SUMIF(AD:AD,AD7651,H:H)/VLOOKUP(AD7651,[2]Formula!V:X,3,0))*VLOOKUP(AD7651,[2]Formula!V:X,2,0))*H7651)/SUMIF(AD:AD,AD7651,H:H)))</f>
        <v/>
      </c>
      <c r="L7651" s="38" t="str">
        <f t="shared" si="715"/>
        <v/>
      </c>
      <c r="M7651" s="38" t="str">
        <f t="shared" si="716"/>
        <v/>
      </c>
      <c r="N7651" s="38" t="str">
        <f t="shared" si="718"/>
        <v/>
      </c>
      <c r="O7651" s="38" t="str">
        <f t="shared" si="714"/>
        <v/>
      </c>
      <c r="P7651" s="39" t="str">
        <f t="shared" si="719"/>
        <v/>
      </c>
      <c r="AC7651" s="42" t="str">
        <f>IF(B7651="","",VLOOKUP(B7651,[2]Formula!B:C,2,0))</f>
        <v/>
      </c>
      <c r="AD7651" s="43" t="str">
        <f t="shared" si="717"/>
        <v/>
      </c>
    </row>
    <row r="7652" spans="1:30" x14ac:dyDescent="0.25">
      <c r="A7652" s="64"/>
      <c r="B7652" s="64"/>
      <c r="C7652" s="66"/>
      <c r="D7652" s="67"/>
      <c r="E7652" s="64"/>
      <c r="F7652" s="64"/>
      <c r="G7652" s="37" t="str">
        <f>IF(E7652="","",IF(OR(E7652="Project Management",E7652="Project Support",E7652="Sprint Management",E7652="Sprint Support"),"NA",ROUND((((VLOOKUP(AD7652,[2]Formula!V:X,3,0)))-SUMIF(AD:AD,AD7652,H:H)),2)))</f>
        <v/>
      </c>
      <c r="H7652" s="71"/>
      <c r="I7652" s="72"/>
      <c r="J7652" s="72"/>
      <c r="K7652" s="38" t="str">
        <f>IF(E7652="","",IF(OR(E7652="Project Management",E7652="Project Support",E7652="Sprint Management",E7652="Sprint Support"),"NA",(((SUMIF(AD:AD,AD7652,H:H)/VLOOKUP(AD7652,[2]Formula!V:X,3,0))*VLOOKUP(AD7652,[2]Formula!V:X,2,0))*H7652)/SUMIF(AD:AD,AD7652,H:H)))</f>
        <v/>
      </c>
      <c r="L7652" s="38" t="str">
        <f t="shared" si="715"/>
        <v/>
      </c>
      <c r="M7652" s="38" t="str">
        <f t="shared" si="716"/>
        <v/>
      </c>
      <c r="N7652" s="38" t="str">
        <f t="shared" si="718"/>
        <v/>
      </c>
      <c r="O7652" s="38" t="str">
        <f t="shared" si="714"/>
        <v/>
      </c>
      <c r="P7652" s="39" t="str">
        <f t="shared" si="719"/>
        <v/>
      </c>
      <c r="AC7652" s="42" t="str">
        <f>IF(B7652="","",VLOOKUP(B7652,[2]Formula!B:C,2,0))</f>
        <v/>
      </c>
      <c r="AD7652" s="43" t="str">
        <f t="shared" si="717"/>
        <v/>
      </c>
    </row>
    <row r="7653" spans="1:30" x14ac:dyDescent="0.25">
      <c r="A7653" s="64"/>
      <c r="B7653" s="64"/>
      <c r="C7653" s="66"/>
      <c r="D7653" s="67"/>
      <c r="E7653" s="64"/>
      <c r="F7653" s="64"/>
      <c r="G7653" s="37" t="str">
        <f>IF(E7653="","",IF(OR(E7653="Project Management",E7653="Project Support",E7653="Sprint Management",E7653="Sprint Support"),"NA",ROUND((((VLOOKUP(AD7653,[2]Formula!V:X,3,0)))-SUMIF(AD:AD,AD7653,H:H)),2)))</f>
        <v/>
      </c>
      <c r="H7653" s="71"/>
      <c r="I7653" s="72"/>
      <c r="J7653" s="72"/>
      <c r="K7653" s="38" t="str">
        <f>IF(E7653="","",IF(OR(E7653="Project Management",E7653="Project Support",E7653="Sprint Management",E7653="Sprint Support"),"NA",(((SUMIF(AD:AD,AD7653,H:H)/VLOOKUP(AD7653,[2]Formula!V:X,3,0))*VLOOKUP(AD7653,[2]Formula!V:X,2,0))*H7653)/SUMIF(AD:AD,AD7653,H:H)))</f>
        <v/>
      </c>
      <c r="L7653" s="38" t="str">
        <f t="shared" si="715"/>
        <v/>
      </c>
      <c r="M7653" s="38" t="str">
        <f t="shared" si="716"/>
        <v/>
      </c>
      <c r="N7653" s="38" t="str">
        <f t="shared" si="718"/>
        <v/>
      </c>
      <c r="O7653" s="38" t="str">
        <f t="shared" si="714"/>
        <v/>
      </c>
      <c r="P7653" s="39" t="str">
        <f t="shared" si="719"/>
        <v/>
      </c>
      <c r="AC7653" s="42" t="str">
        <f>IF(B7653="","",VLOOKUP(B7653,[2]Formula!B:C,2,0))</f>
        <v/>
      </c>
      <c r="AD7653" s="43" t="str">
        <f t="shared" si="717"/>
        <v/>
      </c>
    </row>
    <row r="7654" spans="1:30" x14ac:dyDescent="0.25">
      <c r="A7654" s="64"/>
      <c r="B7654" s="64"/>
      <c r="C7654" s="66"/>
      <c r="D7654" s="67"/>
      <c r="E7654" s="64"/>
      <c r="F7654" s="64"/>
      <c r="G7654" s="37" t="str">
        <f>IF(E7654="","",IF(OR(E7654="Project Management",E7654="Project Support",E7654="Sprint Management",E7654="Sprint Support"),"NA",ROUND((((VLOOKUP(AD7654,[2]Formula!V:X,3,0)))-SUMIF(AD:AD,AD7654,H:H)),2)))</f>
        <v/>
      </c>
      <c r="H7654" s="71"/>
      <c r="I7654" s="72"/>
      <c r="J7654" s="72"/>
      <c r="K7654" s="38" t="str">
        <f>IF(E7654="","",IF(OR(E7654="Project Management",E7654="Project Support",E7654="Sprint Management",E7654="Sprint Support"),"NA",(((SUMIF(AD:AD,AD7654,H:H)/VLOOKUP(AD7654,[2]Formula!V:X,3,0))*VLOOKUP(AD7654,[2]Formula!V:X,2,0))*H7654)/SUMIF(AD:AD,AD7654,H:H)))</f>
        <v/>
      </c>
      <c r="L7654" s="38" t="str">
        <f t="shared" si="715"/>
        <v/>
      </c>
      <c r="M7654" s="38" t="str">
        <f t="shared" si="716"/>
        <v/>
      </c>
      <c r="N7654" s="38" t="str">
        <f t="shared" si="718"/>
        <v/>
      </c>
      <c r="O7654" s="38" t="str">
        <f t="shared" si="714"/>
        <v/>
      </c>
      <c r="P7654" s="39" t="str">
        <f t="shared" si="719"/>
        <v/>
      </c>
      <c r="AC7654" s="42" t="str">
        <f>IF(B7654="","",VLOOKUP(B7654,[2]Formula!B:C,2,0))</f>
        <v/>
      </c>
      <c r="AD7654" s="43" t="str">
        <f t="shared" si="717"/>
        <v/>
      </c>
    </row>
    <row r="7655" spans="1:30" x14ac:dyDescent="0.25">
      <c r="A7655" s="64"/>
      <c r="B7655" s="64"/>
      <c r="C7655" s="66"/>
      <c r="D7655" s="67"/>
      <c r="E7655" s="64"/>
      <c r="F7655" s="64"/>
      <c r="G7655" s="37" t="str">
        <f>IF(E7655="","",IF(OR(E7655="Project Management",E7655="Project Support",E7655="Sprint Management",E7655="Sprint Support"),"NA",ROUND((((VLOOKUP(AD7655,[2]Formula!V:X,3,0)))-SUMIF(AD:AD,AD7655,H:H)),2)))</f>
        <v/>
      </c>
      <c r="H7655" s="71"/>
      <c r="I7655" s="72"/>
      <c r="J7655" s="72"/>
      <c r="K7655" s="38" t="str">
        <f>IF(E7655="","",IF(OR(E7655="Project Management",E7655="Project Support",E7655="Sprint Management",E7655="Sprint Support"),"NA",(((SUMIF(AD:AD,AD7655,H:H)/VLOOKUP(AD7655,[2]Formula!V:X,3,0))*VLOOKUP(AD7655,[2]Formula!V:X,2,0))*H7655)/SUMIF(AD:AD,AD7655,H:H)))</f>
        <v/>
      </c>
      <c r="L7655" s="38" t="str">
        <f t="shared" si="715"/>
        <v/>
      </c>
      <c r="M7655" s="38" t="str">
        <f t="shared" si="716"/>
        <v/>
      </c>
      <c r="N7655" s="38" t="str">
        <f t="shared" si="718"/>
        <v/>
      </c>
      <c r="O7655" s="38" t="str">
        <f t="shared" si="714"/>
        <v/>
      </c>
      <c r="P7655" s="39" t="str">
        <f t="shared" si="719"/>
        <v/>
      </c>
      <c r="AC7655" s="42" t="str">
        <f>IF(B7655="","",VLOOKUP(B7655,[2]Formula!B:C,2,0))</f>
        <v/>
      </c>
      <c r="AD7655" s="43" t="str">
        <f t="shared" si="717"/>
        <v/>
      </c>
    </row>
    <row r="7656" spans="1:30" x14ac:dyDescent="0.25">
      <c r="A7656" s="64"/>
      <c r="B7656" s="64"/>
      <c r="C7656" s="66"/>
      <c r="D7656" s="67"/>
      <c r="E7656" s="64"/>
      <c r="F7656" s="64"/>
      <c r="G7656" s="37" t="str">
        <f>IF(E7656="","",IF(OR(E7656="Project Management",E7656="Project Support",E7656="Sprint Management",E7656="Sprint Support"),"NA",ROUND((((VLOOKUP(AD7656,[2]Formula!V:X,3,0)))-SUMIF(AD:AD,AD7656,H:H)),2)))</f>
        <v/>
      </c>
      <c r="H7656" s="71"/>
      <c r="I7656" s="72"/>
      <c r="J7656" s="72"/>
      <c r="K7656" s="38" t="str">
        <f>IF(E7656="","",IF(OR(E7656="Project Management",E7656="Project Support",E7656="Sprint Management",E7656="Sprint Support"),"NA",(((SUMIF(AD:AD,AD7656,H:H)/VLOOKUP(AD7656,[2]Formula!V:X,3,0))*VLOOKUP(AD7656,[2]Formula!V:X,2,0))*H7656)/SUMIF(AD:AD,AD7656,H:H)))</f>
        <v/>
      </c>
      <c r="L7656" s="38" t="str">
        <f t="shared" si="715"/>
        <v/>
      </c>
      <c r="M7656" s="38" t="str">
        <f t="shared" si="716"/>
        <v/>
      </c>
      <c r="N7656" s="38" t="str">
        <f t="shared" si="718"/>
        <v/>
      </c>
      <c r="O7656" s="38" t="str">
        <f t="shared" si="714"/>
        <v/>
      </c>
      <c r="P7656" s="39" t="str">
        <f t="shared" si="719"/>
        <v/>
      </c>
      <c r="AC7656" s="42" t="str">
        <f>IF(B7656="","",VLOOKUP(B7656,[2]Formula!B:C,2,0))</f>
        <v/>
      </c>
      <c r="AD7656" s="43" t="str">
        <f t="shared" si="717"/>
        <v/>
      </c>
    </row>
    <row r="7657" spans="1:30" x14ac:dyDescent="0.25">
      <c r="A7657" s="64"/>
      <c r="B7657" s="64"/>
      <c r="C7657" s="66"/>
      <c r="D7657" s="67"/>
      <c r="E7657" s="64"/>
      <c r="F7657" s="64"/>
      <c r="G7657" s="37" t="str">
        <f>IF(E7657="","",IF(OR(E7657="Project Management",E7657="Project Support",E7657="Sprint Management",E7657="Sprint Support"),"NA",ROUND((((VLOOKUP(AD7657,[2]Formula!V:X,3,0)))-SUMIF(AD:AD,AD7657,H:H)),2)))</f>
        <v/>
      </c>
      <c r="H7657" s="71"/>
      <c r="I7657" s="72"/>
      <c r="J7657" s="72"/>
      <c r="K7657" s="38" t="str">
        <f>IF(E7657="","",IF(OR(E7657="Project Management",E7657="Project Support",E7657="Sprint Management",E7657="Sprint Support"),"NA",(((SUMIF(AD:AD,AD7657,H:H)/VLOOKUP(AD7657,[2]Formula!V:X,3,0))*VLOOKUP(AD7657,[2]Formula!V:X,2,0))*H7657)/SUMIF(AD:AD,AD7657,H:H)))</f>
        <v/>
      </c>
      <c r="L7657" s="38" t="str">
        <f t="shared" si="715"/>
        <v/>
      </c>
      <c r="M7657" s="38" t="str">
        <f t="shared" si="716"/>
        <v/>
      </c>
      <c r="N7657" s="38" t="str">
        <f t="shared" si="718"/>
        <v/>
      </c>
      <c r="O7657" s="38" t="str">
        <f t="shared" si="714"/>
        <v/>
      </c>
      <c r="P7657" s="39" t="str">
        <f t="shared" si="719"/>
        <v/>
      </c>
      <c r="AC7657" s="42" t="str">
        <f>IF(B7657="","",VLOOKUP(B7657,[2]Formula!B:C,2,0))</f>
        <v/>
      </c>
      <c r="AD7657" s="43" t="str">
        <f t="shared" si="717"/>
        <v/>
      </c>
    </row>
    <row r="7658" spans="1:30" x14ac:dyDescent="0.25">
      <c r="A7658" s="64"/>
      <c r="B7658" s="64"/>
      <c r="C7658" s="66"/>
      <c r="D7658" s="67"/>
      <c r="E7658" s="64"/>
      <c r="F7658" s="64"/>
      <c r="G7658" s="37" t="str">
        <f>IF(E7658="","",IF(OR(E7658="Project Management",E7658="Project Support",E7658="Sprint Management",E7658="Sprint Support"),"NA",ROUND((((VLOOKUP(AD7658,[2]Formula!V:X,3,0)))-SUMIF(AD:AD,AD7658,H:H)),2)))</f>
        <v/>
      </c>
      <c r="H7658" s="71"/>
      <c r="I7658" s="72"/>
      <c r="J7658" s="72"/>
      <c r="K7658" s="38" t="str">
        <f>IF(E7658="","",IF(OR(E7658="Project Management",E7658="Project Support",E7658="Sprint Management",E7658="Sprint Support"),"NA",(((SUMIF(AD:AD,AD7658,H:H)/VLOOKUP(AD7658,[2]Formula!V:X,3,0))*VLOOKUP(AD7658,[2]Formula!V:X,2,0))*H7658)/SUMIF(AD:AD,AD7658,H:H)))</f>
        <v/>
      </c>
      <c r="L7658" s="38" t="str">
        <f t="shared" si="715"/>
        <v/>
      </c>
      <c r="M7658" s="38" t="str">
        <f t="shared" si="716"/>
        <v/>
      </c>
      <c r="N7658" s="38" t="str">
        <f t="shared" si="718"/>
        <v/>
      </c>
      <c r="O7658" s="38" t="str">
        <f t="shared" si="714"/>
        <v/>
      </c>
      <c r="P7658" s="39" t="str">
        <f t="shared" si="719"/>
        <v/>
      </c>
      <c r="AC7658" s="42" t="str">
        <f>IF(B7658="","",VLOOKUP(B7658,[2]Formula!B:C,2,0))</f>
        <v/>
      </c>
      <c r="AD7658" s="43" t="str">
        <f t="shared" si="717"/>
        <v/>
      </c>
    </row>
    <row r="7659" spans="1:30" x14ac:dyDescent="0.25">
      <c r="A7659" s="64"/>
      <c r="B7659" s="64"/>
      <c r="C7659" s="66"/>
      <c r="D7659" s="67"/>
      <c r="E7659" s="64"/>
      <c r="F7659" s="64"/>
      <c r="G7659" s="37" t="str">
        <f>IF(E7659="","",IF(OR(E7659="Project Management",E7659="Project Support",E7659="Sprint Management",E7659="Sprint Support"),"NA",ROUND((((VLOOKUP(AD7659,[2]Formula!V:X,3,0)))-SUMIF(AD:AD,AD7659,H:H)),2)))</f>
        <v/>
      </c>
      <c r="H7659" s="71"/>
      <c r="I7659" s="72"/>
      <c r="J7659" s="72"/>
      <c r="K7659" s="38" t="str">
        <f>IF(E7659="","",IF(OR(E7659="Project Management",E7659="Project Support",E7659="Sprint Management",E7659="Sprint Support"),"NA",(((SUMIF(AD:AD,AD7659,H:H)/VLOOKUP(AD7659,[2]Formula!V:X,3,0))*VLOOKUP(AD7659,[2]Formula!V:X,2,0))*H7659)/SUMIF(AD:AD,AD7659,H:H)))</f>
        <v/>
      </c>
      <c r="L7659" s="38" t="str">
        <f t="shared" si="715"/>
        <v/>
      </c>
      <c r="M7659" s="38" t="str">
        <f t="shared" si="716"/>
        <v/>
      </c>
      <c r="N7659" s="38" t="str">
        <f t="shared" si="718"/>
        <v/>
      </c>
      <c r="O7659" s="38" t="str">
        <f t="shared" si="714"/>
        <v/>
      </c>
      <c r="P7659" s="39" t="str">
        <f t="shared" si="719"/>
        <v/>
      </c>
      <c r="AC7659" s="42" t="str">
        <f>IF(B7659="","",VLOOKUP(B7659,[2]Formula!B:C,2,0))</f>
        <v/>
      </c>
      <c r="AD7659" s="43" t="str">
        <f t="shared" si="717"/>
        <v/>
      </c>
    </row>
    <row r="7660" spans="1:30" x14ac:dyDescent="0.25">
      <c r="A7660" s="64"/>
      <c r="B7660" s="64"/>
      <c r="C7660" s="66"/>
      <c r="D7660" s="67"/>
      <c r="E7660" s="64"/>
      <c r="F7660" s="64"/>
      <c r="G7660" s="37" t="str">
        <f>IF(E7660="","",IF(OR(E7660="Project Management",E7660="Project Support",E7660="Sprint Management",E7660="Sprint Support"),"NA",ROUND((((VLOOKUP(AD7660,[2]Formula!V:X,3,0)))-SUMIF(AD:AD,AD7660,H:H)),2)))</f>
        <v/>
      </c>
      <c r="H7660" s="71"/>
      <c r="I7660" s="72"/>
      <c r="J7660" s="72"/>
      <c r="K7660" s="38" t="str">
        <f>IF(E7660="","",IF(OR(E7660="Project Management",E7660="Project Support",E7660="Sprint Management",E7660="Sprint Support"),"NA",(((SUMIF(AD:AD,AD7660,H:H)/VLOOKUP(AD7660,[2]Formula!V:X,3,0))*VLOOKUP(AD7660,[2]Formula!V:X,2,0))*H7660)/SUMIF(AD:AD,AD7660,H:H)))</f>
        <v/>
      </c>
      <c r="L7660" s="38" t="str">
        <f t="shared" si="715"/>
        <v/>
      </c>
      <c r="M7660" s="38" t="str">
        <f t="shared" si="716"/>
        <v/>
      </c>
      <c r="N7660" s="38" t="str">
        <f t="shared" si="718"/>
        <v/>
      </c>
      <c r="O7660" s="38" t="str">
        <f t="shared" si="714"/>
        <v/>
      </c>
      <c r="P7660" s="39" t="str">
        <f t="shared" si="719"/>
        <v/>
      </c>
      <c r="AC7660" s="42" t="str">
        <f>IF(B7660="","",VLOOKUP(B7660,[2]Formula!B:C,2,0))</f>
        <v/>
      </c>
      <c r="AD7660" s="43" t="str">
        <f t="shared" si="717"/>
        <v/>
      </c>
    </row>
    <row r="7661" spans="1:30" x14ac:dyDescent="0.25">
      <c r="A7661" s="64"/>
      <c r="B7661" s="64"/>
      <c r="C7661" s="66"/>
      <c r="D7661" s="67"/>
      <c r="E7661" s="64"/>
      <c r="F7661" s="64"/>
      <c r="G7661" s="37" t="str">
        <f>IF(E7661="","",IF(OR(E7661="Project Management",E7661="Project Support",E7661="Sprint Management",E7661="Sprint Support"),"NA",ROUND((((VLOOKUP(AD7661,[2]Formula!V:X,3,0)))-SUMIF(AD:AD,AD7661,H:H)),2)))</f>
        <v/>
      </c>
      <c r="H7661" s="71"/>
      <c r="I7661" s="72"/>
      <c r="J7661" s="72"/>
      <c r="K7661" s="38" t="str">
        <f>IF(E7661="","",IF(OR(E7661="Project Management",E7661="Project Support",E7661="Sprint Management",E7661="Sprint Support"),"NA",(((SUMIF(AD:AD,AD7661,H:H)/VLOOKUP(AD7661,[2]Formula!V:X,3,0))*VLOOKUP(AD7661,[2]Formula!V:X,2,0))*H7661)/SUMIF(AD:AD,AD7661,H:H)))</f>
        <v/>
      </c>
      <c r="L7661" s="38" t="str">
        <f t="shared" si="715"/>
        <v/>
      </c>
      <c r="M7661" s="38" t="str">
        <f t="shared" si="716"/>
        <v/>
      </c>
      <c r="N7661" s="38" t="str">
        <f t="shared" si="718"/>
        <v/>
      </c>
      <c r="O7661" s="38" t="str">
        <f t="shared" si="714"/>
        <v/>
      </c>
      <c r="P7661" s="39" t="str">
        <f t="shared" si="719"/>
        <v/>
      </c>
      <c r="AC7661" s="42" t="str">
        <f>IF(B7661="","",VLOOKUP(B7661,[2]Formula!B:C,2,0))</f>
        <v/>
      </c>
      <c r="AD7661" s="43" t="str">
        <f t="shared" si="717"/>
        <v/>
      </c>
    </row>
    <row r="7662" spans="1:30" x14ac:dyDescent="0.25">
      <c r="A7662" s="64"/>
      <c r="B7662" s="64"/>
      <c r="C7662" s="66"/>
      <c r="D7662" s="67"/>
      <c r="E7662" s="64"/>
      <c r="F7662" s="64"/>
      <c r="G7662" s="37" t="str">
        <f>IF(E7662="","",IF(OR(E7662="Project Management",E7662="Project Support",E7662="Sprint Management",E7662="Sprint Support"),"NA",ROUND((((VLOOKUP(AD7662,[2]Formula!V:X,3,0)))-SUMIF(AD:AD,AD7662,H:H)),2)))</f>
        <v/>
      </c>
      <c r="H7662" s="71"/>
      <c r="I7662" s="72"/>
      <c r="J7662" s="72"/>
      <c r="K7662" s="38" t="str">
        <f>IF(E7662="","",IF(OR(E7662="Project Management",E7662="Project Support",E7662="Sprint Management",E7662="Sprint Support"),"NA",(((SUMIF(AD:AD,AD7662,H:H)/VLOOKUP(AD7662,[2]Formula!V:X,3,0))*VLOOKUP(AD7662,[2]Formula!V:X,2,0))*H7662)/SUMIF(AD:AD,AD7662,H:H)))</f>
        <v/>
      </c>
      <c r="L7662" s="38" t="str">
        <f t="shared" si="715"/>
        <v/>
      </c>
      <c r="M7662" s="38" t="str">
        <f t="shared" si="716"/>
        <v/>
      </c>
      <c r="N7662" s="38" t="str">
        <f t="shared" si="718"/>
        <v/>
      </c>
      <c r="O7662" s="38" t="str">
        <f t="shared" si="714"/>
        <v/>
      </c>
      <c r="P7662" s="39" t="str">
        <f t="shared" si="719"/>
        <v/>
      </c>
      <c r="AC7662" s="42" t="str">
        <f>IF(B7662="","",VLOOKUP(B7662,[2]Formula!B:C,2,0))</f>
        <v/>
      </c>
      <c r="AD7662" s="43" t="str">
        <f t="shared" si="717"/>
        <v/>
      </c>
    </row>
    <row r="7663" spans="1:30" x14ac:dyDescent="0.25">
      <c r="A7663" s="64"/>
      <c r="B7663" s="64"/>
      <c r="C7663" s="66"/>
      <c r="D7663" s="67"/>
      <c r="E7663" s="64"/>
      <c r="F7663" s="64"/>
      <c r="G7663" s="37" t="str">
        <f>IF(E7663="","",IF(OR(E7663="Project Management",E7663="Project Support",E7663="Sprint Management",E7663="Sprint Support"),"NA",ROUND((((VLOOKUP(AD7663,[2]Formula!V:X,3,0)))-SUMIF(AD:AD,AD7663,H:H)),2)))</f>
        <v/>
      </c>
      <c r="H7663" s="71"/>
      <c r="I7663" s="72"/>
      <c r="J7663" s="72"/>
      <c r="K7663" s="38" t="str">
        <f>IF(E7663="","",IF(OR(E7663="Project Management",E7663="Project Support",E7663="Sprint Management",E7663="Sprint Support"),"NA",(((SUMIF(AD:AD,AD7663,H:H)/VLOOKUP(AD7663,[2]Formula!V:X,3,0))*VLOOKUP(AD7663,[2]Formula!V:X,2,0))*H7663)/SUMIF(AD:AD,AD7663,H:H)))</f>
        <v/>
      </c>
      <c r="L7663" s="38" t="str">
        <f t="shared" si="715"/>
        <v/>
      </c>
      <c r="M7663" s="38" t="str">
        <f t="shared" si="716"/>
        <v/>
      </c>
      <c r="N7663" s="38" t="str">
        <f t="shared" si="718"/>
        <v/>
      </c>
      <c r="O7663" s="38" t="str">
        <f t="shared" si="714"/>
        <v/>
      </c>
      <c r="P7663" s="39" t="str">
        <f t="shared" si="719"/>
        <v/>
      </c>
      <c r="AC7663" s="42" t="str">
        <f>IF(B7663="","",VLOOKUP(B7663,[2]Formula!B:C,2,0))</f>
        <v/>
      </c>
      <c r="AD7663" s="43" t="str">
        <f t="shared" si="717"/>
        <v/>
      </c>
    </row>
    <row r="7664" spans="1:30" x14ac:dyDescent="0.25">
      <c r="A7664" s="64"/>
      <c r="B7664" s="64"/>
      <c r="C7664" s="66"/>
      <c r="D7664" s="67"/>
      <c r="E7664" s="64"/>
      <c r="F7664" s="64"/>
      <c r="G7664" s="37" t="str">
        <f>IF(E7664="","",IF(OR(E7664="Project Management",E7664="Project Support",E7664="Sprint Management",E7664="Sprint Support"),"NA",ROUND((((VLOOKUP(AD7664,[2]Formula!V:X,3,0)))-SUMIF(AD:AD,AD7664,H:H)),2)))</f>
        <v/>
      </c>
      <c r="H7664" s="71"/>
      <c r="I7664" s="72"/>
      <c r="J7664" s="72"/>
      <c r="K7664" s="38" t="str">
        <f>IF(E7664="","",IF(OR(E7664="Project Management",E7664="Project Support",E7664="Sprint Management",E7664="Sprint Support"),"NA",(((SUMIF(AD:AD,AD7664,H:H)/VLOOKUP(AD7664,[2]Formula!V:X,3,0))*VLOOKUP(AD7664,[2]Formula!V:X,2,0))*H7664)/SUMIF(AD:AD,AD7664,H:H)))</f>
        <v/>
      </c>
      <c r="L7664" s="38" t="str">
        <f t="shared" si="715"/>
        <v/>
      </c>
      <c r="M7664" s="38" t="str">
        <f t="shared" si="716"/>
        <v/>
      </c>
      <c r="N7664" s="38" t="str">
        <f t="shared" si="718"/>
        <v/>
      </c>
      <c r="O7664" s="38" t="str">
        <f t="shared" si="714"/>
        <v/>
      </c>
      <c r="P7664" s="39" t="str">
        <f t="shared" si="719"/>
        <v/>
      </c>
      <c r="AC7664" s="42" t="str">
        <f>IF(B7664="","",VLOOKUP(B7664,[2]Formula!B:C,2,0))</f>
        <v/>
      </c>
      <c r="AD7664" s="43" t="str">
        <f t="shared" si="717"/>
        <v/>
      </c>
    </row>
    <row r="7665" spans="1:30" x14ac:dyDescent="0.25">
      <c r="A7665" s="64"/>
      <c r="B7665" s="64"/>
      <c r="C7665" s="66"/>
      <c r="D7665" s="67"/>
      <c r="E7665" s="64"/>
      <c r="F7665" s="64"/>
      <c r="G7665" s="37" t="str">
        <f>IF(E7665="","",IF(OR(E7665="Project Management",E7665="Project Support",E7665="Sprint Management",E7665="Sprint Support"),"NA",ROUND((((VLOOKUP(AD7665,[2]Formula!V:X,3,0)))-SUMIF(AD:AD,AD7665,H:H)),2)))</f>
        <v/>
      </c>
      <c r="H7665" s="71"/>
      <c r="I7665" s="72"/>
      <c r="J7665" s="72"/>
      <c r="K7665" s="38" t="str">
        <f>IF(E7665="","",IF(OR(E7665="Project Management",E7665="Project Support",E7665="Sprint Management",E7665="Sprint Support"),"NA",(((SUMIF(AD:AD,AD7665,H:H)/VLOOKUP(AD7665,[2]Formula!V:X,3,0))*VLOOKUP(AD7665,[2]Formula!V:X,2,0))*H7665)/SUMIF(AD:AD,AD7665,H:H)))</f>
        <v/>
      </c>
      <c r="L7665" s="38" t="str">
        <f t="shared" si="715"/>
        <v/>
      </c>
      <c r="M7665" s="38" t="str">
        <f t="shared" si="716"/>
        <v/>
      </c>
      <c r="N7665" s="38" t="str">
        <f t="shared" si="718"/>
        <v/>
      </c>
      <c r="O7665" s="38" t="str">
        <f t="shared" si="714"/>
        <v/>
      </c>
      <c r="P7665" s="39" t="str">
        <f t="shared" si="719"/>
        <v/>
      </c>
      <c r="AC7665" s="42" t="str">
        <f>IF(B7665="","",VLOOKUP(B7665,[2]Formula!B:C,2,0))</f>
        <v/>
      </c>
      <c r="AD7665" s="43" t="str">
        <f t="shared" si="717"/>
        <v/>
      </c>
    </row>
    <row r="7666" spans="1:30" x14ac:dyDescent="0.25">
      <c r="A7666" s="64"/>
      <c r="B7666" s="64"/>
      <c r="C7666" s="66"/>
      <c r="D7666" s="67"/>
      <c r="E7666" s="64"/>
      <c r="F7666" s="64"/>
      <c r="G7666" s="37" t="str">
        <f>IF(E7666="","",IF(OR(E7666="Project Management",E7666="Project Support",E7666="Sprint Management",E7666="Sprint Support"),"NA",ROUND((((VLOOKUP(AD7666,[2]Formula!V:X,3,0)))-SUMIF(AD:AD,AD7666,H:H)),2)))</f>
        <v/>
      </c>
      <c r="H7666" s="71"/>
      <c r="I7666" s="72"/>
      <c r="J7666" s="72"/>
      <c r="K7666" s="38" t="str">
        <f>IF(E7666="","",IF(OR(E7666="Project Management",E7666="Project Support",E7666="Sprint Management",E7666="Sprint Support"),"NA",(((SUMIF(AD:AD,AD7666,H:H)/VLOOKUP(AD7666,[2]Formula!V:X,3,0))*VLOOKUP(AD7666,[2]Formula!V:X,2,0))*H7666)/SUMIF(AD:AD,AD7666,H:H)))</f>
        <v/>
      </c>
      <c r="L7666" s="38" t="str">
        <f t="shared" si="715"/>
        <v/>
      </c>
      <c r="M7666" s="38" t="str">
        <f t="shared" si="716"/>
        <v/>
      </c>
      <c r="N7666" s="38" t="str">
        <f t="shared" si="718"/>
        <v/>
      </c>
      <c r="O7666" s="38" t="str">
        <f t="shared" si="714"/>
        <v/>
      </c>
      <c r="P7666" s="39" t="str">
        <f t="shared" si="719"/>
        <v/>
      </c>
      <c r="AC7666" s="42" t="str">
        <f>IF(B7666="","",VLOOKUP(B7666,[2]Formula!B:C,2,0))</f>
        <v/>
      </c>
      <c r="AD7666" s="43" t="str">
        <f t="shared" si="717"/>
        <v/>
      </c>
    </row>
    <row r="7667" spans="1:30" x14ac:dyDescent="0.25">
      <c r="A7667" s="64"/>
      <c r="B7667" s="64"/>
      <c r="C7667" s="66"/>
      <c r="D7667" s="67"/>
      <c r="E7667" s="64"/>
      <c r="F7667" s="64"/>
      <c r="G7667" s="37" t="str">
        <f>IF(E7667="","",IF(OR(E7667="Project Management",E7667="Project Support",E7667="Sprint Management",E7667="Sprint Support"),"NA",ROUND((((VLOOKUP(AD7667,[2]Formula!V:X,3,0)))-SUMIF(AD:AD,AD7667,H:H)),2)))</f>
        <v/>
      </c>
      <c r="H7667" s="71"/>
      <c r="I7667" s="72"/>
      <c r="J7667" s="72"/>
      <c r="K7667" s="38" t="str">
        <f>IF(E7667="","",IF(OR(E7667="Project Management",E7667="Project Support",E7667="Sprint Management",E7667="Sprint Support"),"NA",(((SUMIF(AD:AD,AD7667,H:H)/VLOOKUP(AD7667,[2]Formula!V:X,3,0))*VLOOKUP(AD7667,[2]Formula!V:X,2,0))*H7667)/SUMIF(AD:AD,AD7667,H:H)))</f>
        <v/>
      </c>
      <c r="L7667" s="38" t="str">
        <f t="shared" si="715"/>
        <v/>
      </c>
      <c r="M7667" s="38" t="str">
        <f t="shared" si="716"/>
        <v/>
      </c>
      <c r="N7667" s="38" t="str">
        <f t="shared" si="718"/>
        <v/>
      </c>
      <c r="O7667" s="38" t="str">
        <f t="shared" si="714"/>
        <v/>
      </c>
      <c r="P7667" s="39" t="str">
        <f t="shared" si="719"/>
        <v/>
      </c>
      <c r="AC7667" s="42" t="str">
        <f>IF(B7667="","",VLOOKUP(B7667,[2]Formula!B:C,2,0))</f>
        <v/>
      </c>
      <c r="AD7667" s="43" t="str">
        <f t="shared" si="717"/>
        <v/>
      </c>
    </row>
    <row r="7668" spans="1:30" x14ac:dyDescent="0.25">
      <c r="A7668" s="64"/>
      <c r="B7668" s="64"/>
      <c r="C7668" s="66"/>
      <c r="D7668" s="67"/>
      <c r="E7668" s="64"/>
      <c r="F7668" s="64"/>
      <c r="G7668" s="37" t="str">
        <f>IF(E7668="","",IF(OR(E7668="Project Management",E7668="Project Support",E7668="Sprint Management",E7668="Sprint Support"),"NA",ROUND((((VLOOKUP(AD7668,[2]Formula!V:X,3,0)))-SUMIF(AD:AD,AD7668,H:H)),2)))</f>
        <v/>
      </c>
      <c r="H7668" s="71"/>
      <c r="I7668" s="72"/>
      <c r="J7668" s="72"/>
      <c r="K7668" s="38" t="str">
        <f>IF(E7668="","",IF(OR(E7668="Project Management",E7668="Project Support",E7668="Sprint Management",E7668="Sprint Support"),"NA",(((SUMIF(AD:AD,AD7668,H:H)/VLOOKUP(AD7668,[2]Formula!V:X,3,0))*VLOOKUP(AD7668,[2]Formula!V:X,2,0))*H7668)/SUMIF(AD:AD,AD7668,H:H)))</f>
        <v/>
      </c>
      <c r="L7668" s="38" t="str">
        <f t="shared" si="715"/>
        <v/>
      </c>
      <c r="M7668" s="38" t="str">
        <f t="shared" si="716"/>
        <v/>
      </c>
      <c r="N7668" s="38" t="str">
        <f t="shared" si="718"/>
        <v/>
      </c>
      <c r="O7668" s="38" t="str">
        <f t="shared" si="714"/>
        <v/>
      </c>
      <c r="P7668" s="39" t="str">
        <f t="shared" si="719"/>
        <v/>
      </c>
      <c r="AC7668" s="42" t="str">
        <f>IF(B7668="","",VLOOKUP(B7668,[2]Formula!B:C,2,0))</f>
        <v/>
      </c>
      <c r="AD7668" s="43" t="str">
        <f t="shared" si="717"/>
        <v/>
      </c>
    </row>
    <row r="7669" spans="1:30" x14ac:dyDescent="0.25">
      <c r="A7669" s="64"/>
      <c r="B7669" s="64"/>
      <c r="C7669" s="66"/>
      <c r="D7669" s="67"/>
      <c r="E7669" s="64"/>
      <c r="F7669" s="64"/>
      <c r="G7669" s="37" t="str">
        <f>IF(E7669="","",IF(OR(E7669="Project Management",E7669="Project Support",E7669="Sprint Management",E7669="Sprint Support"),"NA",ROUND((((VLOOKUP(AD7669,[2]Formula!V:X,3,0)))-SUMIF(AD:AD,AD7669,H:H)),2)))</f>
        <v/>
      </c>
      <c r="H7669" s="71"/>
      <c r="I7669" s="72"/>
      <c r="J7669" s="72"/>
      <c r="K7669" s="38" t="str">
        <f>IF(E7669="","",IF(OR(E7669="Project Management",E7669="Project Support",E7669="Sprint Management",E7669="Sprint Support"),"NA",(((SUMIF(AD:AD,AD7669,H:H)/VLOOKUP(AD7669,[2]Formula!V:X,3,0))*VLOOKUP(AD7669,[2]Formula!V:X,2,0))*H7669)/SUMIF(AD:AD,AD7669,H:H)))</f>
        <v/>
      </c>
      <c r="L7669" s="38" t="str">
        <f t="shared" si="715"/>
        <v/>
      </c>
      <c r="M7669" s="38" t="str">
        <f t="shared" si="716"/>
        <v/>
      </c>
      <c r="N7669" s="38" t="str">
        <f t="shared" si="718"/>
        <v/>
      </c>
      <c r="O7669" s="38" t="str">
        <f t="shared" ref="O7669:O7732" si="720">IFERROR(L7669/M7669,"")</f>
        <v/>
      </c>
      <c r="P7669" s="39" t="str">
        <f t="shared" si="719"/>
        <v/>
      </c>
      <c r="AC7669" s="42" t="str">
        <f>IF(B7669="","",VLOOKUP(B7669,[2]Formula!B:C,2,0))</f>
        <v/>
      </c>
      <c r="AD7669" s="43" t="str">
        <f t="shared" si="717"/>
        <v/>
      </c>
    </row>
    <row r="7670" spans="1:30" x14ac:dyDescent="0.25">
      <c r="A7670" s="64"/>
      <c r="B7670" s="64"/>
      <c r="C7670" s="66"/>
      <c r="D7670" s="67"/>
      <c r="E7670" s="64"/>
      <c r="F7670" s="64"/>
      <c r="G7670" s="37" t="str">
        <f>IF(E7670="","",IF(OR(E7670="Project Management",E7670="Project Support",E7670="Sprint Management",E7670="Sprint Support"),"NA",ROUND((((VLOOKUP(AD7670,[2]Formula!V:X,3,0)))-SUMIF(AD:AD,AD7670,H:H)),2)))</f>
        <v/>
      </c>
      <c r="H7670" s="71"/>
      <c r="I7670" s="72"/>
      <c r="J7670" s="72"/>
      <c r="K7670" s="38" t="str">
        <f>IF(E7670="","",IF(OR(E7670="Project Management",E7670="Project Support",E7670="Sprint Management",E7670="Sprint Support"),"NA",(((SUMIF(AD:AD,AD7670,H:H)/VLOOKUP(AD7670,[2]Formula!V:X,3,0))*VLOOKUP(AD7670,[2]Formula!V:X,2,0))*H7670)/SUMIF(AD:AD,AD7670,H:H)))</f>
        <v/>
      </c>
      <c r="L7670" s="38" t="str">
        <f t="shared" si="715"/>
        <v/>
      </c>
      <c r="M7670" s="38" t="str">
        <f t="shared" si="716"/>
        <v/>
      </c>
      <c r="N7670" s="38" t="str">
        <f t="shared" si="718"/>
        <v/>
      </c>
      <c r="O7670" s="38" t="str">
        <f t="shared" si="720"/>
        <v/>
      </c>
      <c r="P7670" s="39" t="str">
        <f t="shared" si="719"/>
        <v/>
      </c>
      <c r="AC7670" s="42" t="str">
        <f>IF(B7670="","",VLOOKUP(B7670,[2]Formula!B:C,2,0))</f>
        <v/>
      </c>
      <c r="AD7670" s="43" t="str">
        <f t="shared" si="717"/>
        <v/>
      </c>
    </row>
    <row r="7671" spans="1:30" x14ac:dyDescent="0.25">
      <c r="A7671" s="64"/>
      <c r="B7671" s="64"/>
      <c r="C7671" s="66"/>
      <c r="D7671" s="67"/>
      <c r="E7671" s="64"/>
      <c r="F7671" s="64"/>
      <c r="G7671" s="37" t="str">
        <f>IF(E7671="","",IF(OR(E7671="Project Management",E7671="Project Support",E7671="Sprint Management",E7671="Sprint Support"),"NA",ROUND((((VLOOKUP(AD7671,[2]Formula!V:X,3,0)))-SUMIF(AD:AD,AD7671,H:H)),2)))</f>
        <v/>
      </c>
      <c r="H7671" s="71"/>
      <c r="I7671" s="72"/>
      <c r="J7671" s="72"/>
      <c r="K7671" s="38" t="str">
        <f>IF(E7671="","",IF(OR(E7671="Project Management",E7671="Project Support",E7671="Sprint Management",E7671="Sprint Support"),"NA",(((SUMIF(AD:AD,AD7671,H:H)/VLOOKUP(AD7671,[2]Formula!V:X,3,0))*VLOOKUP(AD7671,[2]Formula!V:X,2,0))*H7671)/SUMIF(AD:AD,AD7671,H:H)))</f>
        <v/>
      </c>
      <c r="L7671" s="38" t="str">
        <f t="shared" si="715"/>
        <v/>
      </c>
      <c r="M7671" s="38" t="str">
        <f t="shared" si="716"/>
        <v/>
      </c>
      <c r="N7671" s="38" t="str">
        <f t="shared" si="718"/>
        <v/>
      </c>
      <c r="O7671" s="38" t="str">
        <f t="shared" si="720"/>
        <v/>
      </c>
      <c r="P7671" s="39" t="str">
        <f t="shared" si="719"/>
        <v/>
      </c>
      <c r="AC7671" s="42" t="str">
        <f>IF(B7671="","",VLOOKUP(B7671,[2]Formula!B:C,2,0))</f>
        <v/>
      </c>
      <c r="AD7671" s="43" t="str">
        <f t="shared" si="717"/>
        <v/>
      </c>
    </row>
    <row r="7672" spans="1:30" x14ac:dyDescent="0.25">
      <c r="A7672" s="64"/>
      <c r="B7672" s="64"/>
      <c r="C7672" s="66"/>
      <c r="D7672" s="67"/>
      <c r="E7672" s="64"/>
      <c r="F7672" s="64"/>
      <c r="G7672" s="37" t="str">
        <f>IF(E7672="","",IF(OR(E7672="Project Management",E7672="Project Support",E7672="Sprint Management",E7672="Sprint Support"),"NA",ROUND((((VLOOKUP(AD7672,[2]Formula!V:X,3,0)))-SUMIF(AD:AD,AD7672,H:H)),2)))</f>
        <v/>
      </c>
      <c r="H7672" s="71"/>
      <c r="I7672" s="72"/>
      <c r="J7672" s="72"/>
      <c r="K7672" s="38" t="str">
        <f>IF(E7672="","",IF(OR(E7672="Project Management",E7672="Project Support",E7672="Sprint Management",E7672="Sprint Support"),"NA",(((SUMIF(AD:AD,AD7672,H:H)/VLOOKUP(AD7672,[2]Formula!V:X,3,0))*VLOOKUP(AD7672,[2]Formula!V:X,2,0))*H7672)/SUMIF(AD:AD,AD7672,H:H)))</f>
        <v/>
      </c>
      <c r="L7672" s="38" t="str">
        <f t="shared" si="715"/>
        <v/>
      </c>
      <c r="M7672" s="38" t="str">
        <f t="shared" si="716"/>
        <v/>
      </c>
      <c r="N7672" s="38" t="str">
        <f t="shared" si="718"/>
        <v/>
      </c>
      <c r="O7672" s="38" t="str">
        <f t="shared" si="720"/>
        <v/>
      </c>
      <c r="P7672" s="39" t="str">
        <f t="shared" si="719"/>
        <v/>
      </c>
      <c r="AC7672" s="42" t="str">
        <f>IF(B7672="","",VLOOKUP(B7672,[2]Formula!B:C,2,0))</f>
        <v/>
      </c>
      <c r="AD7672" s="43" t="str">
        <f t="shared" si="717"/>
        <v/>
      </c>
    </row>
    <row r="7673" spans="1:30" x14ac:dyDescent="0.25">
      <c r="A7673" s="64"/>
      <c r="B7673" s="64"/>
      <c r="C7673" s="66"/>
      <c r="D7673" s="67"/>
      <c r="E7673" s="64"/>
      <c r="F7673" s="64"/>
      <c r="G7673" s="37" t="str">
        <f>IF(E7673="","",IF(OR(E7673="Project Management",E7673="Project Support",E7673="Sprint Management",E7673="Sprint Support"),"NA",ROUND((((VLOOKUP(AD7673,[2]Formula!V:X,3,0)))-SUMIF(AD:AD,AD7673,H:H)),2)))</f>
        <v/>
      </c>
      <c r="H7673" s="71"/>
      <c r="I7673" s="72"/>
      <c r="J7673" s="72"/>
      <c r="K7673" s="38" t="str">
        <f>IF(E7673="","",IF(OR(E7673="Project Management",E7673="Project Support",E7673="Sprint Management",E7673="Sprint Support"),"NA",(((SUMIF(AD:AD,AD7673,H:H)/VLOOKUP(AD7673,[2]Formula!V:X,3,0))*VLOOKUP(AD7673,[2]Formula!V:X,2,0))*H7673)/SUMIF(AD:AD,AD7673,H:H)))</f>
        <v/>
      </c>
      <c r="L7673" s="38" t="str">
        <f t="shared" si="715"/>
        <v/>
      </c>
      <c r="M7673" s="38" t="str">
        <f t="shared" si="716"/>
        <v/>
      </c>
      <c r="N7673" s="38" t="str">
        <f t="shared" si="718"/>
        <v/>
      </c>
      <c r="O7673" s="38" t="str">
        <f t="shared" si="720"/>
        <v/>
      </c>
      <c r="P7673" s="39" t="str">
        <f t="shared" si="719"/>
        <v/>
      </c>
      <c r="AC7673" s="42" t="str">
        <f>IF(B7673="","",VLOOKUP(B7673,[2]Formula!B:C,2,0))</f>
        <v/>
      </c>
      <c r="AD7673" s="43" t="str">
        <f t="shared" si="717"/>
        <v/>
      </c>
    </row>
    <row r="7674" spans="1:30" x14ac:dyDescent="0.25">
      <c r="A7674" s="64"/>
      <c r="B7674" s="64"/>
      <c r="C7674" s="66"/>
      <c r="D7674" s="67"/>
      <c r="E7674" s="64"/>
      <c r="F7674" s="64"/>
      <c r="G7674" s="37" t="str">
        <f>IF(E7674="","",IF(OR(E7674="Project Management",E7674="Project Support",E7674="Sprint Management",E7674="Sprint Support"),"NA",ROUND((((VLOOKUP(AD7674,[2]Formula!V:X,3,0)))-SUMIF(AD:AD,AD7674,H:H)),2)))</f>
        <v/>
      </c>
      <c r="H7674" s="71"/>
      <c r="I7674" s="72"/>
      <c r="J7674" s="72"/>
      <c r="K7674" s="38" t="str">
        <f>IF(E7674="","",IF(OR(E7674="Project Management",E7674="Project Support",E7674="Sprint Management",E7674="Sprint Support"),"NA",(((SUMIF(AD:AD,AD7674,H:H)/VLOOKUP(AD7674,[2]Formula!V:X,3,0))*VLOOKUP(AD7674,[2]Formula!V:X,2,0))*H7674)/SUMIF(AD:AD,AD7674,H:H)))</f>
        <v/>
      </c>
      <c r="L7674" s="38" t="str">
        <f t="shared" si="715"/>
        <v/>
      </c>
      <c r="M7674" s="38" t="str">
        <f t="shared" si="716"/>
        <v/>
      </c>
      <c r="N7674" s="38" t="str">
        <f t="shared" si="718"/>
        <v/>
      </c>
      <c r="O7674" s="38" t="str">
        <f t="shared" si="720"/>
        <v/>
      </c>
      <c r="P7674" s="39" t="str">
        <f t="shared" si="719"/>
        <v/>
      </c>
      <c r="AC7674" s="42" t="str">
        <f>IF(B7674="","",VLOOKUP(B7674,[2]Formula!B:C,2,0))</f>
        <v/>
      </c>
      <c r="AD7674" s="43" t="str">
        <f t="shared" si="717"/>
        <v/>
      </c>
    </row>
    <row r="7675" spans="1:30" x14ac:dyDescent="0.25">
      <c r="A7675" s="64"/>
      <c r="B7675" s="64"/>
      <c r="C7675" s="66"/>
      <c r="D7675" s="67"/>
      <c r="E7675" s="64"/>
      <c r="F7675" s="64"/>
      <c r="G7675" s="37" t="str">
        <f>IF(E7675="","",IF(OR(E7675="Project Management",E7675="Project Support",E7675="Sprint Management",E7675="Sprint Support"),"NA",ROUND((((VLOOKUP(AD7675,[2]Formula!V:X,3,0)))-SUMIF(AD:AD,AD7675,H:H)),2)))</f>
        <v/>
      </c>
      <c r="H7675" s="71"/>
      <c r="I7675" s="72"/>
      <c r="J7675" s="72"/>
      <c r="K7675" s="38" t="str">
        <f>IF(E7675="","",IF(OR(E7675="Project Management",E7675="Project Support",E7675="Sprint Management",E7675="Sprint Support"),"NA",(((SUMIF(AD:AD,AD7675,H:H)/VLOOKUP(AD7675,[2]Formula!V:X,3,0))*VLOOKUP(AD7675,[2]Formula!V:X,2,0))*H7675)/SUMIF(AD:AD,AD7675,H:H)))</f>
        <v/>
      </c>
      <c r="L7675" s="38" t="str">
        <f t="shared" si="715"/>
        <v/>
      </c>
      <c r="M7675" s="38" t="str">
        <f t="shared" si="716"/>
        <v/>
      </c>
      <c r="N7675" s="38" t="str">
        <f t="shared" si="718"/>
        <v/>
      </c>
      <c r="O7675" s="38" t="str">
        <f t="shared" si="720"/>
        <v/>
      </c>
      <c r="P7675" s="39" t="str">
        <f t="shared" si="719"/>
        <v/>
      </c>
      <c r="AC7675" s="42" t="str">
        <f>IF(B7675="","",VLOOKUP(B7675,[2]Formula!B:C,2,0))</f>
        <v/>
      </c>
      <c r="AD7675" s="43" t="str">
        <f t="shared" si="717"/>
        <v/>
      </c>
    </row>
    <row r="7676" spans="1:30" x14ac:dyDescent="0.25">
      <c r="A7676" s="64"/>
      <c r="B7676" s="64"/>
      <c r="C7676" s="66"/>
      <c r="D7676" s="67"/>
      <c r="E7676" s="64"/>
      <c r="F7676" s="64"/>
      <c r="G7676" s="37" t="str">
        <f>IF(E7676="","",IF(OR(E7676="Project Management",E7676="Project Support",E7676="Sprint Management",E7676="Sprint Support"),"NA",ROUND((((VLOOKUP(AD7676,[2]Formula!V:X,3,0)))-SUMIF(AD:AD,AD7676,H:H)),2)))</f>
        <v/>
      </c>
      <c r="H7676" s="71"/>
      <c r="I7676" s="72"/>
      <c r="J7676" s="72"/>
      <c r="K7676" s="38" t="str">
        <f>IF(E7676="","",IF(OR(E7676="Project Management",E7676="Project Support",E7676="Sprint Management",E7676="Sprint Support"),"NA",(((SUMIF(AD:AD,AD7676,H:H)/VLOOKUP(AD7676,[2]Formula!V:X,3,0))*VLOOKUP(AD7676,[2]Formula!V:X,2,0))*H7676)/SUMIF(AD:AD,AD7676,H:H)))</f>
        <v/>
      </c>
      <c r="L7676" s="38" t="str">
        <f t="shared" si="715"/>
        <v/>
      </c>
      <c r="M7676" s="38" t="str">
        <f t="shared" si="716"/>
        <v/>
      </c>
      <c r="N7676" s="38" t="str">
        <f t="shared" si="718"/>
        <v/>
      </c>
      <c r="O7676" s="38" t="str">
        <f t="shared" si="720"/>
        <v/>
      </c>
      <c r="P7676" s="39" t="str">
        <f t="shared" si="719"/>
        <v/>
      </c>
      <c r="AC7676" s="42" t="str">
        <f>IF(B7676="","",VLOOKUP(B7676,[2]Formula!B:C,2,0))</f>
        <v/>
      </c>
      <c r="AD7676" s="43" t="str">
        <f t="shared" si="717"/>
        <v/>
      </c>
    </row>
    <row r="7677" spans="1:30" x14ac:dyDescent="0.25">
      <c r="A7677" s="64"/>
      <c r="B7677" s="64"/>
      <c r="C7677" s="66"/>
      <c r="D7677" s="67"/>
      <c r="E7677" s="64"/>
      <c r="F7677" s="64"/>
      <c r="G7677" s="37" t="str">
        <f>IF(E7677="","",IF(OR(E7677="Project Management",E7677="Project Support",E7677="Sprint Management",E7677="Sprint Support"),"NA",ROUND((((VLOOKUP(AD7677,[2]Formula!V:X,3,0)))-SUMIF(AD:AD,AD7677,H:H)),2)))</f>
        <v/>
      </c>
      <c r="H7677" s="71"/>
      <c r="I7677" s="72"/>
      <c r="J7677" s="72"/>
      <c r="K7677" s="38" t="str">
        <f>IF(E7677="","",IF(OR(E7677="Project Management",E7677="Project Support",E7677="Sprint Management",E7677="Sprint Support"),"NA",(((SUMIF(AD:AD,AD7677,H:H)/VLOOKUP(AD7677,[2]Formula!V:X,3,0))*VLOOKUP(AD7677,[2]Formula!V:X,2,0))*H7677)/SUMIF(AD:AD,AD7677,H:H)))</f>
        <v/>
      </c>
      <c r="L7677" s="38" t="str">
        <f t="shared" si="715"/>
        <v/>
      </c>
      <c r="M7677" s="38" t="str">
        <f t="shared" si="716"/>
        <v/>
      </c>
      <c r="N7677" s="38" t="str">
        <f t="shared" si="718"/>
        <v/>
      </c>
      <c r="O7677" s="38" t="str">
        <f t="shared" si="720"/>
        <v/>
      </c>
      <c r="P7677" s="39" t="str">
        <f t="shared" si="719"/>
        <v/>
      </c>
      <c r="AC7677" s="42" t="str">
        <f>IF(B7677="","",VLOOKUP(B7677,[2]Formula!B:C,2,0))</f>
        <v/>
      </c>
      <c r="AD7677" s="43" t="str">
        <f t="shared" si="717"/>
        <v/>
      </c>
    </row>
    <row r="7678" spans="1:30" x14ac:dyDescent="0.25">
      <c r="A7678" s="64"/>
      <c r="B7678" s="64"/>
      <c r="C7678" s="66"/>
      <c r="D7678" s="67"/>
      <c r="E7678" s="64"/>
      <c r="F7678" s="64"/>
      <c r="G7678" s="37" t="str">
        <f>IF(E7678="","",IF(OR(E7678="Project Management",E7678="Project Support",E7678="Sprint Management",E7678="Sprint Support"),"NA",ROUND((((VLOOKUP(AD7678,[2]Formula!V:X,3,0)))-SUMIF(AD:AD,AD7678,H:H)),2)))</f>
        <v/>
      </c>
      <c r="H7678" s="71"/>
      <c r="I7678" s="72"/>
      <c r="J7678" s="72"/>
      <c r="K7678" s="38" t="str">
        <f>IF(E7678="","",IF(OR(E7678="Project Management",E7678="Project Support",E7678="Sprint Management",E7678="Sprint Support"),"NA",(((SUMIF(AD:AD,AD7678,H:H)/VLOOKUP(AD7678,[2]Formula!V:X,3,0))*VLOOKUP(AD7678,[2]Formula!V:X,2,0))*H7678)/SUMIF(AD:AD,AD7678,H:H)))</f>
        <v/>
      </c>
      <c r="L7678" s="38" t="str">
        <f t="shared" si="715"/>
        <v/>
      </c>
      <c r="M7678" s="38" t="str">
        <f t="shared" si="716"/>
        <v/>
      </c>
      <c r="N7678" s="38" t="str">
        <f t="shared" si="718"/>
        <v/>
      </c>
      <c r="O7678" s="38" t="str">
        <f t="shared" si="720"/>
        <v/>
      </c>
      <c r="P7678" s="39" t="str">
        <f t="shared" si="719"/>
        <v/>
      </c>
      <c r="AC7678" s="42" t="str">
        <f>IF(B7678="","",VLOOKUP(B7678,[2]Formula!B:C,2,0))</f>
        <v/>
      </c>
      <c r="AD7678" s="43" t="str">
        <f t="shared" si="717"/>
        <v/>
      </c>
    </row>
    <row r="7679" spans="1:30" x14ac:dyDescent="0.25">
      <c r="A7679" s="64"/>
      <c r="B7679" s="64"/>
      <c r="C7679" s="66"/>
      <c r="D7679" s="67"/>
      <c r="E7679" s="64"/>
      <c r="F7679" s="64"/>
      <c r="G7679" s="37" t="str">
        <f>IF(E7679="","",IF(OR(E7679="Project Management",E7679="Project Support",E7679="Sprint Management",E7679="Sprint Support"),"NA",ROUND((((VLOOKUP(AD7679,[2]Formula!V:X,3,0)))-SUMIF(AD:AD,AD7679,H:H)),2)))</f>
        <v/>
      </c>
      <c r="H7679" s="71"/>
      <c r="I7679" s="72"/>
      <c r="J7679" s="72"/>
      <c r="K7679" s="38" t="str">
        <f>IF(E7679="","",IF(OR(E7679="Project Management",E7679="Project Support",E7679="Sprint Management",E7679="Sprint Support"),"NA",(((SUMIF(AD:AD,AD7679,H:H)/VLOOKUP(AD7679,[2]Formula!V:X,3,0))*VLOOKUP(AD7679,[2]Formula!V:X,2,0))*H7679)/SUMIF(AD:AD,AD7679,H:H)))</f>
        <v/>
      </c>
      <c r="L7679" s="38" t="str">
        <f t="shared" si="715"/>
        <v/>
      </c>
      <c r="M7679" s="38" t="str">
        <f t="shared" si="716"/>
        <v/>
      </c>
      <c r="N7679" s="38" t="str">
        <f t="shared" si="718"/>
        <v/>
      </c>
      <c r="O7679" s="38" t="str">
        <f t="shared" si="720"/>
        <v/>
      </c>
      <c r="P7679" s="39" t="str">
        <f t="shared" si="719"/>
        <v/>
      </c>
      <c r="AC7679" s="42" t="str">
        <f>IF(B7679="","",VLOOKUP(B7679,[2]Formula!B:C,2,0))</f>
        <v/>
      </c>
      <c r="AD7679" s="43" t="str">
        <f t="shared" si="717"/>
        <v/>
      </c>
    </row>
    <row r="7680" spans="1:30" x14ac:dyDescent="0.25">
      <c r="A7680" s="64"/>
      <c r="B7680" s="64"/>
      <c r="C7680" s="66"/>
      <c r="D7680" s="67"/>
      <c r="E7680" s="64"/>
      <c r="F7680" s="64"/>
      <c r="G7680" s="37" t="str">
        <f>IF(E7680="","",IF(OR(E7680="Project Management",E7680="Project Support",E7680="Sprint Management",E7680="Sprint Support"),"NA",ROUND((((VLOOKUP(AD7680,[2]Formula!V:X,3,0)))-SUMIF(AD:AD,AD7680,H:H)),2)))</f>
        <v/>
      </c>
      <c r="H7680" s="71"/>
      <c r="I7680" s="72"/>
      <c r="J7680" s="72"/>
      <c r="K7680" s="38" t="str">
        <f>IF(E7680="","",IF(OR(E7680="Project Management",E7680="Project Support",E7680="Sprint Management",E7680="Sprint Support"),"NA",(((SUMIF(AD:AD,AD7680,H:H)/VLOOKUP(AD7680,[2]Formula!V:X,3,0))*VLOOKUP(AD7680,[2]Formula!V:X,2,0))*H7680)/SUMIF(AD:AD,AD7680,H:H)))</f>
        <v/>
      </c>
      <c r="L7680" s="38" t="str">
        <f t="shared" si="715"/>
        <v/>
      </c>
      <c r="M7680" s="38" t="str">
        <f t="shared" si="716"/>
        <v/>
      </c>
      <c r="N7680" s="38" t="str">
        <f t="shared" si="718"/>
        <v/>
      </c>
      <c r="O7680" s="38" t="str">
        <f t="shared" si="720"/>
        <v/>
      </c>
      <c r="P7680" s="39" t="str">
        <f t="shared" si="719"/>
        <v/>
      </c>
      <c r="AC7680" s="42" t="str">
        <f>IF(B7680="","",VLOOKUP(B7680,[2]Formula!B:C,2,0))</f>
        <v/>
      </c>
      <c r="AD7680" s="43" t="str">
        <f t="shared" si="717"/>
        <v/>
      </c>
    </row>
    <row r="7681" spans="1:30" x14ac:dyDescent="0.25">
      <c r="A7681" s="64"/>
      <c r="B7681" s="64"/>
      <c r="C7681" s="66"/>
      <c r="D7681" s="67"/>
      <c r="E7681" s="64"/>
      <c r="F7681" s="64"/>
      <c r="G7681" s="37" t="str">
        <f>IF(E7681="","",IF(OR(E7681="Project Management",E7681="Project Support",E7681="Sprint Management",E7681="Sprint Support"),"NA",ROUND((((VLOOKUP(AD7681,[2]Formula!V:X,3,0)))-SUMIF(AD:AD,AD7681,H:H)),2)))</f>
        <v/>
      </c>
      <c r="H7681" s="71"/>
      <c r="I7681" s="72"/>
      <c r="J7681" s="72"/>
      <c r="K7681" s="38" t="str">
        <f>IF(E7681="","",IF(OR(E7681="Project Management",E7681="Project Support",E7681="Sprint Management",E7681="Sprint Support"),"NA",(((SUMIF(AD:AD,AD7681,H:H)/VLOOKUP(AD7681,[2]Formula!V:X,3,0))*VLOOKUP(AD7681,[2]Formula!V:X,2,0))*H7681)/SUMIF(AD:AD,AD7681,H:H)))</f>
        <v/>
      </c>
      <c r="L7681" s="38" t="str">
        <f t="shared" si="715"/>
        <v/>
      </c>
      <c r="M7681" s="38" t="str">
        <f t="shared" si="716"/>
        <v/>
      </c>
      <c r="N7681" s="38" t="str">
        <f t="shared" si="718"/>
        <v/>
      </c>
      <c r="O7681" s="38" t="str">
        <f t="shared" si="720"/>
        <v/>
      </c>
      <c r="P7681" s="39" t="str">
        <f t="shared" si="719"/>
        <v/>
      </c>
      <c r="AC7681" s="42" t="str">
        <f>IF(B7681="","",VLOOKUP(B7681,[2]Formula!B:C,2,0))</f>
        <v/>
      </c>
      <c r="AD7681" s="43" t="str">
        <f t="shared" si="717"/>
        <v/>
      </c>
    </row>
    <row r="7682" spans="1:30" x14ac:dyDescent="0.25">
      <c r="A7682" s="64"/>
      <c r="B7682" s="64"/>
      <c r="C7682" s="66"/>
      <c r="D7682" s="67"/>
      <c r="E7682" s="64"/>
      <c r="F7682" s="64"/>
      <c r="G7682" s="37" t="str">
        <f>IF(E7682="","",IF(OR(E7682="Project Management",E7682="Project Support",E7682="Sprint Management",E7682="Sprint Support"),"NA",ROUND((((VLOOKUP(AD7682,[2]Formula!V:X,3,0)))-SUMIF(AD:AD,AD7682,H:H)),2)))</f>
        <v/>
      </c>
      <c r="H7682" s="71"/>
      <c r="I7682" s="72"/>
      <c r="J7682" s="72"/>
      <c r="K7682" s="38" t="str">
        <f>IF(E7682="","",IF(OR(E7682="Project Management",E7682="Project Support",E7682="Sprint Management",E7682="Sprint Support"),"NA",(((SUMIF(AD:AD,AD7682,H:H)/VLOOKUP(AD7682,[2]Formula!V:X,3,0))*VLOOKUP(AD7682,[2]Formula!V:X,2,0))*H7682)/SUMIF(AD:AD,AD7682,H:H)))</f>
        <v/>
      </c>
      <c r="L7682" s="38" t="str">
        <f t="shared" ref="L7682:L7745" si="721">IFERROR(IF(K7682="NA",(H7682/I7682),(K7682/I7682)),"")</f>
        <v/>
      </c>
      <c r="M7682" s="38" t="str">
        <f t="shared" ref="M7682:M7745" si="722">IFERROR(IF(K7682="NA",1,(K7682/H7682)),"")</f>
        <v/>
      </c>
      <c r="N7682" s="38" t="str">
        <f t="shared" si="718"/>
        <v/>
      </c>
      <c r="O7682" s="38" t="str">
        <f t="shared" si="720"/>
        <v/>
      </c>
      <c r="P7682" s="39" t="str">
        <f t="shared" si="719"/>
        <v/>
      </c>
      <c r="AC7682" s="42" t="str">
        <f>IF(B7682="","",VLOOKUP(B7682,[2]Formula!B:C,2,0))</f>
        <v/>
      </c>
      <c r="AD7682" s="43" t="str">
        <f t="shared" ref="AD7682:AD7745" si="723">IF(B7682="","",CONCATENATE(B7682,"_",E7682))</f>
        <v/>
      </c>
    </row>
    <row r="7683" spans="1:30" x14ac:dyDescent="0.25">
      <c r="A7683" s="64"/>
      <c r="B7683" s="64"/>
      <c r="C7683" s="66"/>
      <c r="D7683" s="67"/>
      <c r="E7683" s="64"/>
      <c r="F7683" s="64"/>
      <c r="G7683" s="37" t="str">
        <f>IF(E7683="","",IF(OR(E7683="Project Management",E7683="Project Support",E7683="Sprint Management",E7683="Sprint Support"),"NA",ROUND((((VLOOKUP(AD7683,[2]Formula!V:X,3,0)))-SUMIF(AD:AD,AD7683,H:H)),2)))</f>
        <v/>
      </c>
      <c r="H7683" s="71"/>
      <c r="I7683" s="72"/>
      <c r="J7683" s="72"/>
      <c r="K7683" s="38" t="str">
        <f>IF(E7683="","",IF(OR(E7683="Project Management",E7683="Project Support",E7683="Sprint Management",E7683="Sprint Support"),"NA",(((SUMIF(AD:AD,AD7683,H:H)/VLOOKUP(AD7683,[2]Formula!V:X,3,0))*VLOOKUP(AD7683,[2]Formula!V:X,2,0))*H7683)/SUMIF(AD:AD,AD7683,H:H)))</f>
        <v/>
      </c>
      <c r="L7683" s="38" t="str">
        <f t="shared" si="721"/>
        <v/>
      </c>
      <c r="M7683" s="38" t="str">
        <f t="shared" si="722"/>
        <v/>
      </c>
      <c r="N7683" s="38" t="str">
        <f t="shared" ref="N7683:N7746" si="724">IFERROR(((L7683-M7683)/M7683)*100,"")</f>
        <v/>
      </c>
      <c r="O7683" s="38" t="str">
        <f t="shared" si="720"/>
        <v/>
      </c>
      <c r="P7683" s="39" t="str">
        <f t="shared" ref="P7683:P7746" si="725">IF(O7683="","",1)</f>
        <v/>
      </c>
      <c r="AC7683" s="42" t="str">
        <f>IF(B7683="","",VLOOKUP(B7683,[2]Formula!B:C,2,0))</f>
        <v/>
      </c>
      <c r="AD7683" s="43" t="str">
        <f t="shared" si="723"/>
        <v/>
      </c>
    </row>
    <row r="7684" spans="1:30" x14ac:dyDescent="0.25">
      <c r="A7684" s="64"/>
      <c r="B7684" s="64"/>
      <c r="C7684" s="66"/>
      <c r="D7684" s="67"/>
      <c r="E7684" s="64"/>
      <c r="F7684" s="64"/>
      <c r="G7684" s="37" t="str">
        <f>IF(E7684="","",IF(OR(E7684="Project Management",E7684="Project Support",E7684="Sprint Management",E7684="Sprint Support"),"NA",ROUND((((VLOOKUP(AD7684,[2]Formula!V:X,3,0)))-SUMIF(AD:AD,AD7684,H:H)),2)))</f>
        <v/>
      </c>
      <c r="H7684" s="71"/>
      <c r="I7684" s="72"/>
      <c r="J7684" s="72"/>
      <c r="K7684" s="38" t="str">
        <f>IF(E7684="","",IF(OR(E7684="Project Management",E7684="Project Support",E7684="Sprint Management",E7684="Sprint Support"),"NA",(((SUMIF(AD:AD,AD7684,H:H)/VLOOKUP(AD7684,[2]Formula!V:X,3,0))*VLOOKUP(AD7684,[2]Formula!V:X,2,0))*H7684)/SUMIF(AD:AD,AD7684,H:H)))</f>
        <v/>
      </c>
      <c r="L7684" s="38" t="str">
        <f t="shared" si="721"/>
        <v/>
      </c>
      <c r="M7684" s="38" t="str">
        <f t="shared" si="722"/>
        <v/>
      </c>
      <c r="N7684" s="38" t="str">
        <f t="shared" si="724"/>
        <v/>
      </c>
      <c r="O7684" s="38" t="str">
        <f t="shared" si="720"/>
        <v/>
      </c>
      <c r="P7684" s="39" t="str">
        <f t="shared" si="725"/>
        <v/>
      </c>
      <c r="AC7684" s="42" t="str">
        <f>IF(B7684="","",VLOOKUP(B7684,[2]Formula!B:C,2,0))</f>
        <v/>
      </c>
      <c r="AD7684" s="43" t="str">
        <f t="shared" si="723"/>
        <v/>
      </c>
    </row>
    <row r="7685" spans="1:30" x14ac:dyDescent="0.25">
      <c r="A7685" s="64"/>
      <c r="B7685" s="64"/>
      <c r="C7685" s="66"/>
      <c r="D7685" s="67"/>
      <c r="E7685" s="64"/>
      <c r="F7685" s="64"/>
      <c r="G7685" s="37" t="str">
        <f>IF(E7685="","",IF(OR(E7685="Project Management",E7685="Project Support",E7685="Sprint Management",E7685="Sprint Support"),"NA",ROUND((((VLOOKUP(AD7685,[2]Formula!V:X,3,0)))-SUMIF(AD:AD,AD7685,H:H)),2)))</f>
        <v/>
      </c>
      <c r="H7685" s="71"/>
      <c r="I7685" s="72"/>
      <c r="J7685" s="72"/>
      <c r="K7685" s="38" t="str">
        <f>IF(E7685="","",IF(OR(E7685="Project Management",E7685="Project Support",E7685="Sprint Management",E7685="Sprint Support"),"NA",(((SUMIF(AD:AD,AD7685,H:H)/VLOOKUP(AD7685,[2]Formula!V:X,3,0))*VLOOKUP(AD7685,[2]Formula!V:X,2,0))*H7685)/SUMIF(AD:AD,AD7685,H:H)))</f>
        <v/>
      </c>
      <c r="L7685" s="38" t="str">
        <f t="shared" si="721"/>
        <v/>
      </c>
      <c r="M7685" s="38" t="str">
        <f t="shared" si="722"/>
        <v/>
      </c>
      <c r="N7685" s="38" t="str">
        <f t="shared" si="724"/>
        <v/>
      </c>
      <c r="O7685" s="38" t="str">
        <f t="shared" si="720"/>
        <v/>
      </c>
      <c r="P7685" s="39" t="str">
        <f t="shared" si="725"/>
        <v/>
      </c>
      <c r="AC7685" s="42" t="str">
        <f>IF(B7685="","",VLOOKUP(B7685,[2]Formula!B:C,2,0))</f>
        <v/>
      </c>
      <c r="AD7685" s="43" t="str">
        <f t="shared" si="723"/>
        <v/>
      </c>
    </row>
    <row r="7686" spans="1:30" x14ac:dyDescent="0.25">
      <c r="A7686" s="64"/>
      <c r="B7686" s="64"/>
      <c r="C7686" s="66"/>
      <c r="D7686" s="67"/>
      <c r="E7686" s="64"/>
      <c r="F7686" s="64"/>
      <c r="G7686" s="37" t="str">
        <f>IF(E7686="","",IF(OR(E7686="Project Management",E7686="Project Support",E7686="Sprint Management",E7686="Sprint Support"),"NA",ROUND((((VLOOKUP(AD7686,[2]Formula!V:X,3,0)))-SUMIF(AD:AD,AD7686,H:H)),2)))</f>
        <v/>
      </c>
      <c r="H7686" s="71"/>
      <c r="I7686" s="72"/>
      <c r="J7686" s="72"/>
      <c r="K7686" s="38" t="str">
        <f>IF(E7686="","",IF(OR(E7686="Project Management",E7686="Project Support",E7686="Sprint Management",E7686="Sprint Support"),"NA",(((SUMIF(AD:AD,AD7686,H:H)/VLOOKUP(AD7686,[2]Formula!V:X,3,0))*VLOOKUP(AD7686,[2]Formula!V:X,2,0))*H7686)/SUMIF(AD:AD,AD7686,H:H)))</f>
        <v/>
      </c>
      <c r="L7686" s="38" t="str">
        <f t="shared" si="721"/>
        <v/>
      </c>
      <c r="M7686" s="38" t="str">
        <f t="shared" si="722"/>
        <v/>
      </c>
      <c r="N7686" s="38" t="str">
        <f t="shared" si="724"/>
        <v/>
      </c>
      <c r="O7686" s="38" t="str">
        <f t="shared" si="720"/>
        <v/>
      </c>
      <c r="P7686" s="39" t="str">
        <f t="shared" si="725"/>
        <v/>
      </c>
      <c r="AC7686" s="42" t="str">
        <f>IF(B7686="","",VLOOKUP(B7686,[2]Formula!B:C,2,0))</f>
        <v/>
      </c>
      <c r="AD7686" s="43" t="str">
        <f t="shared" si="723"/>
        <v/>
      </c>
    </row>
    <row r="7687" spans="1:30" x14ac:dyDescent="0.25">
      <c r="A7687" s="64"/>
      <c r="B7687" s="64"/>
      <c r="C7687" s="66"/>
      <c r="D7687" s="67"/>
      <c r="E7687" s="64"/>
      <c r="F7687" s="64"/>
      <c r="G7687" s="37" t="str">
        <f>IF(E7687="","",IF(OR(E7687="Project Management",E7687="Project Support",E7687="Sprint Management",E7687="Sprint Support"),"NA",ROUND((((VLOOKUP(AD7687,[2]Formula!V:X,3,0)))-SUMIF(AD:AD,AD7687,H:H)),2)))</f>
        <v/>
      </c>
      <c r="H7687" s="71"/>
      <c r="I7687" s="72"/>
      <c r="J7687" s="72"/>
      <c r="K7687" s="38" t="str">
        <f>IF(E7687="","",IF(OR(E7687="Project Management",E7687="Project Support",E7687="Sprint Management",E7687="Sprint Support"),"NA",(((SUMIF(AD:AD,AD7687,H:H)/VLOOKUP(AD7687,[2]Formula!V:X,3,0))*VLOOKUP(AD7687,[2]Formula!V:X,2,0))*H7687)/SUMIF(AD:AD,AD7687,H:H)))</f>
        <v/>
      </c>
      <c r="L7687" s="38" t="str">
        <f t="shared" si="721"/>
        <v/>
      </c>
      <c r="M7687" s="38" t="str">
        <f t="shared" si="722"/>
        <v/>
      </c>
      <c r="N7687" s="38" t="str">
        <f t="shared" si="724"/>
        <v/>
      </c>
      <c r="O7687" s="38" t="str">
        <f t="shared" si="720"/>
        <v/>
      </c>
      <c r="P7687" s="39" t="str">
        <f t="shared" si="725"/>
        <v/>
      </c>
      <c r="AC7687" s="42" t="str">
        <f>IF(B7687="","",VLOOKUP(B7687,[2]Formula!B:C,2,0))</f>
        <v/>
      </c>
      <c r="AD7687" s="43" t="str">
        <f t="shared" si="723"/>
        <v/>
      </c>
    </row>
    <row r="7688" spans="1:30" x14ac:dyDescent="0.25">
      <c r="A7688" s="64"/>
      <c r="B7688" s="64"/>
      <c r="C7688" s="66"/>
      <c r="D7688" s="67"/>
      <c r="E7688" s="64"/>
      <c r="F7688" s="64"/>
      <c r="G7688" s="37" t="str">
        <f>IF(E7688="","",IF(OR(E7688="Project Management",E7688="Project Support",E7688="Sprint Management",E7688="Sprint Support"),"NA",ROUND((((VLOOKUP(AD7688,[2]Formula!V:X,3,0)))-SUMIF(AD:AD,AD7688,H:H)),2)))</f>
        <v/>
      </c>
      <c r="H7688" s="71"/>
      <c r="I7688" s="72"/>
      <c r="J7688" s="72"/>
      <c r="K7688" s="38" t="str">
        <f>IF(E7688="","",IF(OR(E7688="Project Management",E7688="Project Support",E7688="Sprint Management",E7688="Sprint Support"),"NA",(((SUMIF(AD:AD,AD7688,H:H)/VLOOKUP(AD7688,[2]Formula!V:X,3,0))*VLOOKUP(AD7688,[2]Formula!V:X,2,0))*H7688)/SUMIF(AD:AD,AD7688,H:H)))</f>
        <v/>
      </c>
      <c r="L7688" s="38" t="str">
        <f t="shared" si="721"/>
        <v/>
      </c>
      <c r="M7688" s="38" t="str">
        <f t="shared" si="722"/>
        <v/>
      </c>
      <c r="N7688" s="38" t="str">
        <f t="shared" si="724"/>
        <v/>
      </c>
      <c r="O7688" s="38" t="str">
        <f t="shared" si="720"/>
        <v/>
      </c>
      <c r="P7688" s="39" t="str">
        <f t="shared" si="725"/>
        <v/>
      </c>
      <c r="AC7688" s="42" t="str">
        <f>IF(B7688="","",VLOOKUP(B7688,[2]Formula!B:C,2,0))</f>
        <v/>
      </c>
      <c r="AD7688" s="43" t="str">
        <f t="shared" si="723"/>
        <v/>
      </c>
    </row>
    <row r="7689" spans="1:30" x14ac:dyDescent="0.25">
      <c r="A7689" s="64"/>
      <c r="B7689" s="64"/>
      <c r="C7689" s="66"/>
      <c r="D7689" s="67"/>
      <c r="E7689" s="64"/>
      <c r="F7689" s="64"/>
      <c r="G7689" s="37" t="str">
        <f>IF(E7689="","",IF(OR(E7689="Project Management",E7689="Project Support",E7689="Sprint Management",E7689="Sprint Support"),"NA",ROUND((((VLOOKUP(AD7689,[2]Formula!V:X,3,0)))-SUMIF(AD:AD,AD7689,H:H)),2)))</f>
        <v/>
      </c>
      <c r="H7689" s="71"/>
      <c r="I7689" s="72"/>
      <c r="J7689" s="72"/>
      <c r="K7689" s="38" t="str">
        <f>IF(E7689="","",IF(OR(E7689="Project Management",E7689="Project Support",E7689="Sprint Management",E7689="Sprint Support"),"NA",(((SUMIF(AD:AD,AD7689,H:H)/VLOOKUP(AD7689,[2]Formula!V:X,3,0))*VLOOKUP(AD7689,[2]Formula!V:X,2,0))*H7689)/SUMIF(AD:AD,AD7689,H:H)))</f>
        <v/>
      </c>
      <c r="L7689" s="38" t="str">
        <f t="shared" si="721"/>
        <v/>
      </c>
      <c r="M7689" s="38" t="str">
        <f t="shared" si="722"/>
        <v/>
      </c>
      <c r="N7689" s="38" t="str">
        <f t="shared" si="724"/>
        <v/>
      </c>
      <c r="O7689" s="38" t="str">
        <f t="shared" si="720"/>
        <v/>
      </c>
      <c r="P7689" s="39" t="str">
        <f t="shared" si="725"/>
        <v/>
      </c>
      <c r="AC7689" s="42" t="str">
        <f>IF(B7689="","",VLOOKUP(B7689,[2]Formula!B:C,2,0))</f>
        <v/>
      </c>
      <c r="AD7689" s="43" t="str">
        <f t="shared" si="723"/>
        <v/>
      </c>
    </row>
    <row r="7690" spans="1:30" x14ac:dyDescent="0.25">
      <c r="A7690" s="64"/>
      <c r="B7690" s="64"/>
      <c r="C7690" s="66"/>
      <c r="D7690" s="67"/>
      <c r="E7690" s="64"/>
      <c r="F7690" s="64"/>
      <c r="G7690" s="37" t="str">
        <f>IF(E7690="","",IF(OR(E7690="Project Management",E7690="Project Support",E7690="Sprint Management",E7690="Sprint Support"),"NA",ROUND((((VLOOKUP(AD7690,[2]Formula!V:X,3,0)))-SUMIF(AD:AD,AD7690,H:H)),2)))</f>
        <v/>
      </c>
      <c r="H7690" s="71"/>
      <c r="I7690" s="72"/>
      <c r="J7690" s="72"/>
      <c r="K7690" s="38" t="str">
        <f>IF(E7690="","",IF(OR(E7690="Project Management",E7690="Project Support",E7690="Sprint Management",E7690="Sprint Support"),"NA",(((SUMIF(AD:AD,AD7690,H:H)/VLOOKUP(AD7690,[2]Formula!V:X,3,0))*VLOOKUP(AD7690,[2]Formula!V:X,2,0))*H7690)/SUMIF(AD:AD,AD7690,H:H)))</f>
        <v/>
      </c>
      <c r="L7690" s="38" t="str">
        <f t="shared" si="721"/>
        <v/>
      </c>
      <c r="M7690" s="38" t="str">
        <f t="shared" si="722"/>
        <v/>
      </c>
      <c r="N7690" s="38" t="str">
        <f t="shared" si="724"/>
        <v/>
      </c>
      <c r="O7690" s="38" t="str">
        <f t="shared" si="720"/>
        <v/>
      </c>
      <c r="P7690" s="39" t="str">
        <f t="shared" si="725"/>
        <v/>
      </c>
      <c r="AC7690" s="42" t="str">
        <f>IF(B7690="","",VLOOKUP(B7690,[2]Formula!B:C,2,0))</f>
        <v/>
      </c>
      <c r="AD7690" s="43" t="str">
        <f t="shared" si="723"/>
        <v/>
      </c>
    </row>
    <row r="7691" spans="1:30" x14ac:dyDescent="0.25">
      <c r="A7691" s="64"/>
      <c r="B7691" s="64"/>
      <c r="C7691" s="66"/>
      <c r="D7691" s="67"/>
      <c r="E7691" s="64"/>
      <c r="F7691" s="64"/>
      <c r="G7691" s="37" t="str">
        <f>IF(E7691="","",IF(OR(E7691="Project Management",E7691="Project Support",E7691="Sprint Management",E7691="Sprint Support"),"NA",ROUND((((VLOOKUP(AD7691,[2]Formula!V:X,3,0)))-SUMIF(AD:AD,AD7691,H:H)),2)))</f>
        <v/>
      </c>
      <c r="H7691" s="71"/>
      <c r="I7691" s="72"/>
      <c r="J7691" s="72"/>
      <c r="K7691" s="38" t="str">
        <f>IF(E7691="","",IF(OR(E7691="Project Management",E7691="Project Support",E7691="Sprint Management",E7691="Sprint Support"),"NA",(((SUMIF(AD:AD,AD7691,H:H)/VLOOKUP(AD7691,[2]Formula!V:X,3,0))*VLOOKUP(AD7691,[2]Formula!V:X,2,0))*H7691)/SUMIF(AD:AD,AD7691,H:H)))</f>
        <v/>
      </c>
      <c r="L7691" s="38" t="str">
        <f t="shared" si="721"/>
        <v/>
      </c>
      <c r="M7691" s="38" t="str">
        <f t="shared" si="722"/>
        <v/>
      </c>
      <c r="N7691" s="38" t="str">
        <f t="shared" si="724"/>
        <v/>
      </c>
      <c r="O7691" s="38" t="str">
        <f t="shared" si="720"/>
        <v/>
      </c>
      <c r="P7691" s="39" t="str">
        <f t="shared" si="725"/>
        <v/>
      </c>
      <c r="AC7691" s="42" t="str">
        <f>IF(B7691="","",VLOOKUP(B7691,[2]Formula!B:C,2,0))</f>
        <v/>
      </c>
      <c r="AD7691" s="43" t="str">
        <f t="shared" si="723"/>
        <v/>
      </c>
    </row>
    <row r="7692" spans="1:30" x14ac:dyDescent="0.25">
      <c r="A7692" s="64"/>
      <c r="B7692" s="64"/>
      <c r="C7692" s="66"/>
      <c r="D7692" s="67"/>
      <c r="E7692" s="64"/>
      <c r="F7692" s="64"/>
      <c r="G7692" s="37" t="str">
        <f>IF(E7692="","",IF(OR(E7692="Project Management",E7692="Project Support",E7692="Sprint Management",E7692="Sprint Support"),"NA",ROUND((((VLOOKUP(AD7692,[2]Formula!V:X,3,0)))-SUMIF(AD:AD,AD7692,H:H)),2)))</f>
        <v/>
      </c>
      <c r="H7692" s="71"/>
      <c r="I7692" s="72"/>
      <c r="J7692" s="72"/>
      <c r="K7692" s="38" t="str">
        <f>IF(E7692="","",IF(OR(E7692="Project Management",E7692="Project Support",E7692="Sprint Management",E7692="Sprint Support"),"NA",(((SUMIF(AD:AD,AD7692,H:H)/VLOOKUP(AD7692,[2]Formula!V:X,3,0))*VLOOKUP(AD7692,[2]Formula!V:X,2,0))*H7692)/SUMIF(AD:AD,AD7692,H:H)))</f>
        <v/>
      </c>
      <c r="L7692" s="38" t="str">
        <f t="shared" si="721"/>
        <v/>
      </c>
      <c r="M7692" s="38" t="str">
        <f t="shared" si="722"/>
        <v/>
      </c>
      <c r="N7692" s="38" t="str">
        <f t="shared" si="724"/>
        <v/>
      </c>
      <c r="O7692" s="38" t="str">
        <f t="shared" si="720"/>
        <v/>
      </c>
      <c r="P7692" s="39" t="str">
        <f t="shared" si="725"/>
        <v/>
      </c>
      <c r="AC7692" s="42" t="str">
        <f>IF(B7692="","",VLOOKUP(B7692,[2]Formula!B:C,2,0))</f>
        <v/>
      </c>
      <c r="AD7692" s="43" t="str">
        <f t="shared" si="723"/>
        <v/>
      </c>
    </row>
    <row r="7693" spans="1:30" x14ac:dyDescent="0.25">
      <c r="A7693" s="64"/>
      <c r="B7693" s="64"/>
      <c r="C7693" s="66"/>
      <c r="D7693" s="67"/>
      <c r="E7693" s="64"/>
      <c r="F7693" s="64"/>
      <c r="G7693" s="37" t="str">
        <f>IF(E7693="","",IF(OR(E7693="Project Management",E7693="Project Support",E7693="Sprint Management",E7693="Sprint Support"),"NA",ROUND((((VLOOKUP(AD7693,[2]Formula!V:X,3,0)))-SUMIF(AD:AD,AD7693,H:H)),2)))</f>
        <v/>
      </c>
      <c r="H7693" s="71"/>
      <c r="I7693" s="72"/>
      <c r="J7693" s="72"/>
      <c r="K7693" s="38" t="str">
        <f>IF(E7693="","",IF(OR(E7693="Project Management",E7693="Project Support",E7693="Sprint Management",E7693="Sprint Support"),"NA",(((SUMIF(AD:AD,AD7693,H:H)/VLOOKUP(AD7693,[2]Formula!V:X,3,0))*VLOOKUP(AD7693,[2]Formula!V:X,2,0))*H7693)/SUMIF(AD:AD,AD7693,H:H)))</f>
        <v/>
      </c>
      <c r="L7693" s="38" t="str">
        <f t="shared" si="721"/>
        <v/>
      </c>
      <c r="M7693" s="38" t="str">
        <f t="shared" si="722"/>
        <v/>
      </c>
      <c r="N7693" s="38" t="str">
        <f t="shared" si="724"/>
        <v/>
      </c>
      <c r="O7693" s="38" t="str">
        <f t="shared" si="720"/>
        <v/>
      </c>
      <c r="P7693" s="39" t="str">
        <f t="shared" si="725"/>
        <v/>
      </c>
      <c r="AC7693" s="42" t="str">
        <f>IF(B7693="","",VLOOKUP(B7693,[2]Formula!B:C,2,0))</f>
        <v/>
      </c>
      <c r="AD7693" s="43" t="str">
        <f t="shared" si="723"/>
        <v/>
      </c>
    </row>
    <row r="7694" spans="1:30" x14ac:dyDescent="0.25">
      <c r="A7694" s="64"/>
      <c r="B7694" s="64"/>
      <c r="C7694" s="66"/>
      <c r="D7694" s="67"/>
      <c r="E7694" s="64"/>
      <c r="F7694" s="64"/>
      <c r="G7694" s="37" t="str">
        <f>IF(E7694="","",IF(OR(E7694="Project Management",E7694="Project Support",E7694="Sprint Management",E7694="Sprint Support"),"NA",ROUND((((VLOOKUP(AD7694,[2]Formula!V:X,3,0)))-SUMIF(AD:AD,AD7694,H:H)),2)))</f>
        <v/>
      </c>
      <c r="H7694" s="71"/>
      <c r="I7694" s="72"/>
      <c r="J7694" s="72"/>
      <c r="K7694" s="38" t="str">
        <f>IF(E7694="","",IF(OR(E7694="Project Management",E7694="Project Support",E7694="Sprint Management",E7694="Sprint Support"),"NA",(((SUMIF(AD:AD,AD7694,H:H)/VLOOKUP(AD7694,[2]Formula!V:X,3,0))*VLOOKUP(AD7694,[2]Formula!V:X,2,0))*H7694)/SUMIF(AD:AD,AD7694,H:H)))</f>
        <v/>
      </c>
      <c r="L7694" s="38" t="str">
        <f t="shared" si="721"/>
        <v/>
      </c>
      <c r="M7694" s="38" t="str">
        <f t="shared" si="722"/>
        <v/>
      </c>
      <c r="N7694" s="38" t="str">
        <f t="shared" si="724"/>
        <v/>
      </c>
      <c r="O7694" s="38" t="str">
        <f t="shared" si="720"/>
        <v/>
      </c>
      <c r="P7694" s="39" t="str">
        <f t="shared" si="725"/>
        <v/>
      </c>
      <c r="AC7694" s="42" t="str">
        <f>IF(B7694="","",VLOOKUP(B7694,[2]Formula!B:C,2,0))</f>
        <v/>
      </c>
      <c r="AD7694" s="43" t="str">
        <f t="shared" si="723"/>
        <v/>
      </c>
    </row>
    <row r="7695" spans="1:30" x14ac:dyDescent="0.25">
      <c r="A7695" s="64"/>
      <c r="B7695" s="64"/>
      <c r="C7695" s="66"/>
      <c r="D7695" s="67"/>
      <c r="E7695" s="64"/>
      <c r="F7695" s="64"/>
      <c r="G7695" s="37" t="str">
        <f>IF(E7695="","",IF(OR(E7695="Project Management",E7695="Project Support",E7695="Sprint Management",E7695="Sprint Support"),"NA",ROUND((((VLOOKUP(AD7695,[2]Formula!V:X,3,0)))-SUMIF(AD:AD,AD7695,H:H)),2)))</f>
        <v/>
      </c>
      <c r="H7695" s="71"/>
      <c r="I7695" s="72"/>
      <c r="J7695" s="72"/>
      <c r="K7695" s="38" t="str">
        <f>IF(E7695="","",IF(OR(E7695="Project Management",E7695="Project Support",E7695="Sprint Management",E7695="Sprint Support"),"NA",(((SUMIF(AD:AD,AD7695,H:H)/VLOOKUP(AD7695,[2]Formula!V:X,3,0))*VLOOKUP(AD7695,[2]Formula!V:X,2,0))*H7695)/SUMIF(AD:AD,AD7695,H:H)))</f>
        <v/>
      </c>
      <c r="L7695" s="38" t="str">
        <f t="shared" si="721"/>
        <v/>
      </c>
      <c r="M7695" s="38" t="str">
        <f t="shared" si="722"/>
        <v/>
      </c>
      <c r="N7695" s="38" t="str">
        <f t="shared" si="724"/>
        <v/>
      </c>
      <c r="O7695" s="38" t="str">
        <f t="shared" si="720"/>
        <v/>
      </c>
      <c r="P7695" s="39" t="str">
        <f t="shared" si="725"/>
        <v/>
      </c>
      <c r="AC7695" s="42" t="str">
        <f>IF(B7695="","",VLOOKUP(B7695,[2]Formula!B:C,2,0))</f>
        <v/>
      </c>
      <c r="AD7695" s="43" t="str">
        <f t="shared" si="723"/>
        <v/>
      </c>
    </row>
    <row r="7696" spans="1:30" x14ac:dyDescent="0.25">
      <c r="A7696" s="64"/>
      <c r="B7696" s="64"/>
      <c r="C7696" s="66"/>
      <c r="D7696" s="67"/>
      <c r="E7696" s="64"/>
      <c r="F7696" s="64"/>
      <c r="G7696" s="37" t="str">
        <f>IF(E7696="","",IF(OR(E7696="Project Management",E7696="Project Support",E7696="Sprint Management",E7696="Sprint Support"),"NA",ROUND((((VLOOKUP(AD7696,[2]Formula!V:X,3,0)))-SUMIF(AD:AD,AD7696,H:H)),2)))</f>
        <v/>
      </c>
      <c r="H7696" s="71"/>
      <c r="I7696" s="72"/>
      <c r="J7696" s="72"/>
      <c r="K7696" s="38" t="str">
        <f>IF(E7696="","",IF(OR(E7696="Project Management",E7696="Project Support",E7696="Sprint Management",E7696="Sprint Support"),"NA",(((SUMIF(AD:AD,AD7696,H:H)/VLOOKUP(AD7696,[2]Formula!V:X,3,0))*VLOOKUP(AD7696,[2]Formula!V:X,2,0))*H7696)/SUMIF(AD:AD,AD7696,H:H)))</f>
        <v/>
      </c>
      <c r="L7696" s="38" t="str">
        <f t="shared" si="721"/>
        <v/>
      </c>
      <c r="M7696" s="38" t="str">
        <f t="shared" si="722"/>
        <v/>
      </c>
      <c r="N7696" s="38" t="str">
        <f t="shared" si="724"/>
        <v/>
      </c>
      <c r="O7696" s="38" t="str">
        <f t="shared" si="720"/>
        <v/>
      </c>
      <c r="P7696" s="39" t="str">
        <f t="shared" si="725"/>
        <v/>
      </c>
      <c r="AC7696" s="42" t="str">
        <f>IF(B7696="","",VLOOKUP(B7696,[2]Formula!B:C,2,0))</f>
        <v/>
      </c>
      <c r="AD7696" s="43" t="str">
        <f t="shared" si="723"/>
        <v/>
      </c>
    </row>
    <row r="7697" spans="1:30" x14ac:dyDescent="0.25">
      <c r="A7697" s="64"/>
      <c r="B7697" s="64"/>
      <c r="C7697" s="66"/>
      <c r="D7697" s="67"/>
      <c r="E7697" s="64"/>
      <c r="F7697" s="64"/>
      <c r="G7697" s="37" t="str">
        <f>IF(E7697="","",IF(OR(E7697="Project Management",E7697="Project Support",E7697="Sprint Management",E7697="Sprint Support"),"NA",ROUND((((VLOOKUP(AD7697,[2]Formula!V:X,3,0)))-SUMIF(AD:AD,AD7697,H:H)),2)))</f>
        <v/>
      </c>
      <c r="H7697" s="71"/>
      <c r="I7697" s="72"/>
      <c r="J7697" s="72"/>
      <c r="K7697" s="38" t="str">
        <f>IF(E7697="","",IF(OR(E7697="Project Management",E7697="Project Support",E7697="Sprint Management",E7697="Sprint Support"),"NA",(((SUMIF(AD:AD,AD7697,H:H)/VLOOKUP(AD7697,[2]Formula!V:X,3,0))*VLOOKUP(AD7697,[2]Formula!V:X,2,0))*H7697)/SUMIF(AD:AD,AD7697,H:H)))</f>
        <v/>
      </c>
      <c r="L7697" s="38" t="str">
        <f t="shared" si="721"/>
        <v/>
      </c>
      <c r="M7697" s="38" t="str">
        <f t="shared" si="722"/>
        <v/>
      </c>
      <c r="N7697" s="38" t="str">
        <f t="shared" si="724"/>
        <v/>
      </c>
      <c r="O7697" s="38" t="str">
        <f t="shared" si="720"/>
        <v/>
      </c>
      <c r="P7697" s="39" t="str">
        <f t="shared" si="725"/>
        <v/>
      </c>
      <c r="AC7697" s="42" t="str">
        <f>IF(B7697="","",VLOOKUP(B7697,[2]Formula!B:C,2,0))</f>
        <v/>
      </c>
      <c r="AD7697" s="43" t="str">
        <f t="shared" si="723"/>
        <v/>
      </c>
    </row>
    <row r="7698" spans="1:30" x14ac:dyDescent="0.25">
      <c r="A7698" s="64"/>
      <c r="B7698" s="64"/>
      <c r="C7698" s="66"/>
      <c r="D7698" s="67"/>
      <c r="E7698" s="64"/>
      <c r="F7698" s="64"/>
      <c r="G7698" s="37" t="str">
        <f>IF(E7698="","",IF(OR(E7698="Project Management",E7698="Project Support",E7698="Sprint Management",E7698="Sprint Support"),"NA",ROUND((((VLOOKUP(AD7698,[2]Formula!V:X,3,0)))-SUMIF(AD:AD,AD7698,H:H)),2)))</f>
        <v/>
      </c>
      <c r="H7698" s="71"/>
      <c r="I7698" s="72"/>
      <c r="J7698" s="72"/>
      <c r="K7698" s="38" t="str">
        <f>IF(E7698="","",IF(OR(E7698="Project Management",E7698="Project Support",E7698="Sprint Management",E7698="Sprint Support"),"NA",(((SUMIF(AD:AD,AD7698,H:H)/VLOOKUP(AD7698,[2]Formula!V:X,3,0))*VLOOKUP(AD7698,[2]Formula!V:X,2,0))*H7698)/SUMIF(AD:AD,AD7698,H:H)))</f>
        <v/>
      </c>
      <c r="L7698" s="38" t="str">
        <f t="shared" si="721"/>
        <v/>
      </c>
      <c r="M7698" s="38" t="str">
        <f t="shared" si="722"/>
        <v/>
      </c>
      <c r="N7698" s="38" t="str">
        <f t="shared" si="724"/>
        <v/>
      </c>
      <c r="O7698" s="38" t="str">
        <f t="shared" si="720"/>
        <v/>
      </c>
      <c r="P7698" s="39" t="str">
        <f t="shared" si="725"/>
        <v/>
      </c>
      <c r="AC7698" s="42" t="str">
        <f>IF(B7698="","",VLOOKUP(B7698,[2]Formula!B:C,2,0))</f>
        <v/>
      </c>
      <c r="AD7698" s="43" t="str">
        <f t="shared" si="723"/>
        <v/>
      </c>
    </row>
    <row r="7699" spans="1:30" x14ac:dyDescent="0.25">
      <c r="A7699" s="64"/>
      <c r="B7699" s="64"/>
      <c r="C7699" s="66"/>
      <c r="D7699" s="67"/>
      <c r="E7699" s="64"/>
      <c r="F7699" s="64"/>
      <c r="G7699" s="37" t="str">
        <f>IF(E7699="","",IF(OR(E7699="Project Management",E7699="Project Support",E7699="Sprint Management",E7699="Sprint Support"),"NA",ROUND((((VLOOKUP(AD7699,[2]Formula!V:X,3,0)))-SUMIF(AD:AD,AD7699,H:H)),2)))</f>
        <v/>
      </c>
      <c r="H7699" s="71"/>
      <c r="I7699" s="72"/>
      <c r="J7699" s="72"/>
      <c r="K7699" s="38" t="str">
        <f>IF(E7699="","",IF(OR(E7699="Project Management",E7699="Project Support",E7699="Sprint Management",E7699="Sprint Support"),"NA",(((SUMIF(AD:AD,AD7699,H:H)/VLOOKUP(AD7699,[2]Formula!V:X,3,0))*VLOOKUP(AD7699,[2]Formula!V:X,2,0))*H7699)/SUMIF(AD:AD,AD7699,H:H)))</f>
        <v/>
      </c>
      <c r="L7699" s="38" t="str">
        <f t="shared" si="721"/>
        <v/>
      </c>
      <c r="M7699" s="38" t="str">
        <f t="shared" si="722"/>
        <v/>
      </c>
      <c r="N7699" s="38" t="str">
        <f t="shared" si="724"/>
        <v/>
      </c>
      <c r="O7699" s="38" t="str">
        <f t="shared" si="720"/>
        <v/>
      </c>
      <c r="P7699" s="39" t="str">
        <f t="shared" si="725"/>
        <v/>
      </c>
      <c r="AC7699" s="42" t="str">
        <f>IF(B7699="","",VLOOKUP(B7699,[2]Formula!B:C,2,0))</f>
        <v/>
      </c>
      <c r="AD7699" s="43" t="str">
        <f t="shared" si="723"/>
        <v/>
      </c>
    </row>
    <row r="7700" spans="1:30" x14ac:dyDescent="0.25">
      <c r="A7700" s="64"/>
      <c r="B7700" s="64"/>
      <c r="C7700" s="66"/>
      <c r="D7700" s="67"/>
      <c r="E7700" s="64"/>
      <c r="F7700" s="64"/>
      <c r="G7700" s="37" t="str">
        <f>IF(E7700="","",IF(OR(E7700="Project Management",E7700="Project Support",E7700="Sprint Management",E7700="Sprint Support"),"NA",ROUND((((VLOOKUP(AD7700,[2]Formula!V:X,3,0)))-SUMIF(AD:AD,AD7700,H:H)),2)))</f>
        <v/>
      </c>
      <c r="H7700" s="71"/>
      <c r="I7700" s="72"/>
      <c r="J7700" s="72"/>
      <c r="K7700" s="38" t="str">
        <f>IF(E7700="","",IF(OR(E7700="Project Management",E7700="Project Support",E7700="Sprint Management",E7700="Sprint Support"),"NA",(((SUMIF(AD:AD,AD7700,H:H)/VLOOKUP(AD7700,[2]Formula!V:X,3,0))*VLOOKUP(AD7700,[2]Formula!V:X,2,0))*H7700)/SUMIF(AD:AD,AD7700,H:H)))</f>
        <v/>
      </c>
      <c r="L7700" s="38" t="str">
        <f t="shared" si="721"/>
        <v/>
      </c>
      <c r="M7700" s="38" t="str">
        <f t="shared" si="722"/>
        <v/>
      </c>
      <c r="N7700" s="38" t="str">
        <f t="shared" si="724"/>
        <v/>
      </c>
      <c r="O7700" s="38" t="str">
        <f t="shared" si="720"/>
        <v/>
      </c>
      <c r="P7700" s="39" t="str">
        <f t="shared" si="725"/>
        <v/>
      </c>
      <c r="AC7700" s="42" t="str">
        <f>IF(B7700="","",VLOOKUP(B7700,[2]Formula!B:C,2,0))</f>
        <v/>
      </c>
      <c r="AD7700" s="43" t="str">
        <f t="shared" si="723"/>
        <v/>
      </c>
    </row>
    <row r="7701" spans="1:30" x14ac:dyDescent="0.25">
      <c r="A7701" s="64"/>
      <c r="B7701" s="64"/>
      <c r="C7701" s="66"/>
      <c r="D7701" s="67"/>
      <c r="E7701" s="64"/>
      <c r="F7701" s="64"/>
      <c r="G7701" s="37" t="str">
        <f>IF(E7701="","",IF(OR(E7701="Project Management",E7701="Project Support",E7701="Sprint Management",E7701="Sprint Support"),"NA",ROUND((((VLOOKUP(AD7701,[2]Formula!V:X,3,0)))-SUMIF(AD:AD,AD7701,H:H)),2)))</f>
        <v/>
      </c>
      <c r="H7701" s="71"/>
      <c r="I7701" s="72"/>
      <c r="J7701" s="72"/>
      <c r="K7701" s="38" t="str">
        <f>IF(E7701="","",IF(OR(E7701="Project Management",E7701="Project Support",E7701="Sprint Management",E7701="Sprint Support"),"NA",(((SUMIF(AD:AD,AD7701,H:H)/VLOOKUP(AD7701,[2]Formula!V:X,3,0))*VLOOKUP(AD7701,[2]Formula!V:X,2,0))*H7701)/SUMIF(AD:AD,AD7701,H:H)))</f>
        <v/>
      </c>
      <c r="L7701" s="38" t="str">
        <f t="shared" si="721"/>
        <v/>
      </c>
      <c r="M7701" s="38" t="str">
        <f t="shared" si="722"/>
        <v/>
      </c>
      <c r="N7701" s="38" t="str">
        <f t="shared" si="724"/>
        <v/>
      </c>
      <c r="O7701" s="38" t="str">
        <f t="shared" si="720"/>
        <v/>
      </c>
      <c r="P7701" s="39" t="str">
        <f t="shared" si="725"/>
        <v/>
      </c>
      <c r="AC7701" s="42" t="str">
        <f>IF(B7701="","",VLOOKUP(B7701,[2]Formula!B:C,2,0))</f>
        <v/>
      </c>
      <c r="AD7701" s="43" t="str">
        <f t="shared" si="723"/>
        <v/>
      </c>
    </row>
    <row r="7702" spans="1:30" x14ac:dyDescent="0.25">
      <c r="A7702" s="64"/>
      <c r="B7702" s="64"/>
      <c r="C7702" s="66"/>
      <c r="D7702" s="67"/>
      <c r="E7702" s="64"/>
      <c r="F7702" s="64"/>
      <c r="G7702" s="37" t="str">
        <f>IF(E7702="","",IF(OR(E7702="Project Management",E7702="Project Support",E7702="Sprint Management",E7702="Sprint Support"),"NA",ROUND((((VLOOKUP(AD7702,[2]Formula!V:X,3,0)))-SUMIF(AD:AD,AD7702,H:H)),2)))</f>
        <v/>
      </c>
      <c r="H7702" s="71"/>
      <c r="I7702" s="72"/>
      <c r="J7702" s="72"/>
      <c r="K7702" s="38" t="str">
        <f>IF(E7702="","",IF(OR(E7702="Project Management",E7702="Project Support",E7702="Sprint Management",E7702="Sprint Support"),"NA",(((SUMIF(AD:AD,AD7702,H:H)/VLOOKUP(AD7702,[2]Formula!V:X,3,0))*VLOOKUP(AD7702,[2]Formula!V:X,2,0))*H7702)/SUMIF(AD:AD,AD7702,H:H)))</f>
        <v/>
      </c>
      <c r="L7702" s="38" t="str">
        <f t="shared" si="721"/>
        <v/>
      </c>
      <c r="M7702" s="38" t="str">
        <f t="shared" si="722"/>
        <v/>
      </c>
      <c r="N7702" s="38" t="str">
        <f t="shared" si="724"/>
        <v/>
      </c>
      <c r="O7702" s="38" t="str">
        <f t="shared" si="720"/>
        <v/>
      </c>
      <c r="P7702" s="39" t="str">
        <f t="shared" si="725"/>
        <v/>
      </c>
      <c r="AC7702" s="42" t="str">
        <f>IF(B7702="","",VLOOKUP(B7702,[2]Formula!B:C,2,0))</f>
        <v/>
      </c>
      <c r="AD7702" s="43" t="str">
        <f t="shared" si="723"/>
        <v/>
      </c>
    </row>
    <row r="7703" spans="1:30" x14ac:dyDescent="0.25">
      <c r="A7703" s="64"/>
      <c r="B7703" s="64"/>
      <c r="C7703" s="66"/>
      <c r="D7703" s="67"/>
      <c r="E7703" s="64"/>
      <c r="F7703" s="64"/>
      <c r="G7703" s="37" t="str">
        <f>IF(E7703="","",IF(OR(E7703="Project Management",E7703="Project Support",E7703="Sprint Management",E7703="Sprint Support"),"NA",ROUND((((VLOOKUP(AD7703,[2]Formula!V:X,3,0)))-SUMIF(AD:AD,AD7703,H:H)),2)))</f>
        <v/>
      </c>
      <c r="H7703" s="71"/>
      <c r="I7703" s="72"/>
      <c r="J7703" s="72"/>
      <c r="K7703" s="38" t="str">
        <f>IF(E7703="","",IF(OR(E7703="Project Management",E7703="Project Support",E7703="Sprint Management",E7703="Sprint Support"),"NA",(((SUMIF(AD:AD,AD7703,H:H)/VLOOKUP(AD7703,[2]Formula!V:X,3,0))*VLOOKUP(AD7703,[2]Formula!V:X,2,0))*H7703)/SUMIF(AD:AD,AD7703,H:H)))</f>
        <v/>
      </c>
      <c r="L7703" s="38" t="str">
        <f t="shared" si="721"/>
        <v/>
      </c>
      <c r="M7703" s="38" t="str">
        <f t="shared" si="722"/>
        <v/>
      </c>
      <c r="N7703" s="38" t="str">
        <f t="shared" si="724"/>
        <v/>
      </c>
      <c r="O7703" s="38" t="str">
        <f t="shared" si="720"/>
        <v/>
      </c>
      <c r="P7703" s="39" t="str">
        <f t="shared" si="725"/>
        <v/>
      </c>
      <c r="AC7703" s="42" t="str">
        <f>IF(B7703="","",VLOOKUP(B7703,[2]Formula!B:C,2,0))</f>
        <v/>
      </c>
      <c r="AD7703" s="43" t="str">
        <f t="shared" si="723"/>
        <v/>
      </c>
    </row>
    <row r="7704" spans="1:30" x14ac:dyDescent="0.25">
      <c r="A7704" s="64"/>
      <c r="B7704" s="64"/>
      <c r="C7704" s="66"/>
      <c r="D7704" s="67"/>
      <c r="E7704" s="64"/>
      <c r="F7704" s="64"/>
      <c r="G7704" s="37" t="str">
        <f>IF(E7704="","",IF(OR(E7704="Project Management",E7704="Project Support",E7704="Sprint Management",E7704="Sprint Support"),"NA",ROUND((((VLOOKUP(AD7704,[2]Formula!V:X,3,0)))-SUMIF(AD:AD,AD7704,H:H)),2)))</f>
        <v/>
      </c>
      <c r="H7704" s="71"/>
      <c r="I7704" s="72"/>
      <c r="J7704" s="72"/>
      <c r="K7704" s="38" t="str">
        <f>IF(E7704="","",IF(OR(E7704="Project Management",E7704="Project Support",E7704="Sprint Management",E7704="Sprint Support"),"NA",(((SUMIF(AD:AD,AD7704,H:H)/VLOOKUP(AD7704,[2]Formula!V:X,3,0))*VLOOKUP(AD7704,[2]Formula!V:X,2,0))*H7704)/SUMIF(AD:AD,AD7704,H:H)))</f>
        <v/>
      </c>
      <c r="L7704" s="38" t="str">
        <f t="shared" si="721"/>
        <v/>
      </c>
      <c r="M7704" s="38" t="str">
        <f t="shared" si="722"/>
        <v/>
      </c>
      <c r="N7704" s="38" t="str">
        <f t="shared" si="724"/>
        <v/>
      </c>
      <c r="O7704" s="38" t="str">
        <f t="shared" si="720"/>
        <v/>
      </c>
      <c r="P7704" s="39" t="str">
        <f t="shared" si="725"/>
        <v/>
      </c>
      <c r="AC7704" s="42" t="str">
        <f>IF(B7704="","",VLOOKUP(B7704,[2]Formula!B:C,2,0))</f>
        <v/>
      </c>
      <c r="AD7704" s="43" t="str">
        <f t="shared" si="723"/>
        <v/>
      </c>
    </row>
    <row r="7705" spans="1:30" x14ac:dyDescent="0.25">
      <c r="A7705" s="64"/>
      <c r="B7705" s="64"/>
      <c r="C7705" s="66"/>
      <c r="D7705" s="67"/>
      <c r="E7705" s="64"/>
      <c r="F7705" s="64"/>
      <c r="G7705" s="37" t="str">
        <f>IF(E7705="","",IF(OR(E7705="Project Management",E7705="Project Support",E7705="Sprint Management",E7705="Sprint Support"),"NA",ROUND((((VLOOKUP(AD7705,[2]Formula!V:X,3,0)))-SUMIF(AD:AD,AD7705,H:H)),2)))</f>
        <v/>
      </c>
      <c r="H7705" s="71"/>
      <c r="I7705" s="72"/>
      <c r="J7705" s="72"/>
      <c r="K7705" s="38" t="str">
        <f>IF(E7705="","",IF(OR(E7705="Project Management",E7705="Project Support",E7705="Sprint Management",E7705="Sprint Support"),"NA",(((SUMIF(AD:AD,AD7705,H:H)/VLOOKUP(AD7705,[2]Formula!V:X,3,0))*VLOOKUP(AD7705,[2]Formula!V:X,2,0))*H7705)/SUMIF(AD:AD,AD7705,H:H)))</f>
        <v/>
      </c>
      <c r="L7705" s="38" t="str">
        <f t="shared" si="721"/>
        <v/>
      </c>
      <c r="M7705" s="38" t="str">
        <f t="shared" si="722"/>
        <v/>
      </c>
      <c r="N7705" s="38" t="str">
        <f t="shared" si="724"/>
        <v/>
      </c>
      <c r="O7705" s="38" t="str">
        <f t="shared" si="720"/>
        <v/>
      </c>
      <c r="P7705" s="39" t="str">
        <f t="shared" si="725"/>
        <v/>
      </c>
      <c r="AC7705" s="42" t="str">
        <f>IF(B7705="","",VLOOKUP(B7705,[2]Formula!B:C,2,0))</f>
        <v/>
      </c>
      <c r="AD7705" s="43" t="str">
        <f t="shared" si="723"/>
        <v/>
      </c>
    </row>
    <row r="7706" spans="1:30" x14ac:dyDescent="0.25">
      <c r="A7706" s="64"/>
      <c r="B7706" s="64"/>
      <c r="C7706" s="66"/>
      <c r="D7706" s="67"/>
      <c r="E7706" s="64"/>
      <c r="F7706" s="64"/>
      <c r="G7706" s="37" t="str">
        <f>IF(E7706="","",IF(OR(E7706="Project Management",E7706="Project Support",E7706="Sprint Management",E7706="Sprint Support"),"NA",ROUND((((VLOOKUP(AD7706,[2]Formula!V:X,3,0)))-SUMIF(AD:AD,AD7706,H:H)),2)))</f>
        <v/>
      </c>
      <c r="H7706" s="71"/>
      <c r="I7706" s="72"/>
      <c r="J7706" s="72"/>
      <c r="K7706" s="38" t="str">
        <f>IF(E7706="","",IF(OR(E7706="Project Management",E7706="Project Support",E7706="Sprint Management",E7706="Sprint Support"),"NA",(((SUMIF(AD:AD,AD7706,H:H)/VLOOKUP(AD7706,[2]Formula!V:X,3,0))*VLOOKUP(AD7706,[2]Formula!V:X,2,0))*H7706)/SUMIF(AD:AD,AD7706,H:H)))</f>
        <v/>
      </c>
      <c r="L7706" s="38" t="str">
        <f t="shared" si="721"/>
        <v/>
      </c>
      <c r="M7706" s="38" t="str">
        <f t="shared" si="722"/>
        <v/>
      </c>
      <c r="N7706" s="38" t="str">
        <f t="shared" si="724"/>
        <v/>
      </c>
      <c r="O7706" s="38" t="str">
        <f t="shared" si="720"/>
        <v/>
      </c>
      <c r="P7706" s="39" t="str">
        <f t="shared" si="725"/>
        <v/>
      </c>
      <c r="AC7706" s="42" t="str">
        <f>IF(B7706="","",VLOOKUP(B7706,[2]Formula!B:C,2,0))</f>
        <v/>
      </c>
      <c r="AD7706" s="43" t="str">
        <f t="shared" si="723"/>
        <v/>
      </c>
    </row>
    <row r="7707" spans="1:30" x14ac:dyDescent="0.25">
      <c r="A7707" s="64"/>
      <c r="B7707" s="64"/>
      <c r="C7707" s="66"/>
      <c r="D7707" s="67"/>
      <c r="E7707" s="64"/>
      <c r="F7707" s="64"/>
      <c r="G7707" s="37" t="str">
        <f>IF(E7707="","",IF(OR(E7707="Project Management",E7707="Project Support",E7707="Sprint Management",E7707="Sprint Support"),"NA",ROUND((((VLOOKUP(AD7707,[2]Formula!V:X,3,0)))-SUMIF(AD:AD,AD7707,H:H)),2)))</f>
        <v/>
      </c>
      <c r="H7707" s="71"/>
      <c r="I7707" s="72"/>
      <c r="J7707" s="72"/>
      <c r="K7707" s="38" t="str">
        <f>IF(E7707="","",IF(OR(E7707="Project Management",E7707="Project Support",E7707="Sprint Management",E7707="Sprint Support"),"NA",(((SUMIF(AD:AD,AD7707,H:H)/VLOOKUP(AD7707,[2]Formula!V:X,3,0))*VLOOKUP(AD7707,[2]Formula!V:X,2,0))*H7707)/SUMIF(AD:AD,AD7707,H:H)))</f>
        <v/>
      </c>
      <c r="L7707" s="38" t="str">
        <f t="shared" si="721"/>
        <v/>
      </c>
      <c r="M7707" s="38" t="str">
        <f t="shared" si="722"/>
        <v/>
      </c>
      <c r="N7707" s="38" t="str">
        <f t="shared" si="724"/>
        <v/>
      </c>
      <c r="O7707" s="38" t="str">
        <f t="shared" si="720"/>
        <v/>
      </c>
      <c r="P7707" s="39" t="str">
        <f t="shared" si="725"/>
        <v/>
      </c>
      <c r="AC7707" s="42" t="str">
        <f>IF(B7707="","",VLOOKUP(B7707,[2]Formula!B:C,2,0))</f>
        <v/>
      </c>
      <c r="AD7707" s="43" t="str">
        <f t="shared" si="723"/>
        <v/>
      </c>
    </row>
    <row r="7708" spans="1:30" x14ac:dyDescent="0.25">
      <c r="A7708" s="64"/>
      <c r="B7708" s="64"/>
      <c r="C7708" s="66"/>
      <c r="D7708" s="67"/>
      <c r="E7708" s="64"/>
      <c r="F7708" s="64"/>
      <c r="G7708" s="37" t="str">
        <f>IF(E7708="","",IF(OR(E7708="Project Management",E7708="Project Support",E7708="Sprint Management",E7708="Sprint Support"),"NA",ROUND((((VLOOKUP(AD7708,[2]Formula!V:X,3,0)))-SUMIF(AD:AD,AD7708,H:H)),2)))</f>
        <v/>
      </c>
      <c r="H7708" s="71"/>
      <c r="I7708" s="72"/>
      <c r="J7708" s="72"/>
      <c r="K7708" s="38" t="str">
        <f>IF(E7708="","",IF(OR(E7708="Project Management",E7708="Project Support",E7708="Sprint Management",E7708="Sprint Support"),"NA",(((SUMIF(AD:AD,AD7708,H:H)/VLOOKUP(AD7708,[2]Formula!V:X,3,0))*VLOOKUP(AD7708,[2]Formula!V:X,2,0))*H7708)/SUMIF(AD:AD,AD7708,H:H)))</f>
        <v/>
      </c>
      <c r="L7708" s="38" t="str">
        <f t="shared" si="721"/>
        <v/>
      </c>
      <c r="M7708" s="38" t="str">
        <f t="shared" si="722"/>
        <v/>
      </c>
      <c r="N7708" s="38" t="str">
        <f t="shared" si="724"/>
        <v/>
      </c>
      <c r="O7708" s="38" t="str">
        <f t="shared" si="720"/>
        <v/>
      </c>
      <c r="P7708" s="39" t="str">
        <f t="shared" si="725"/>
        <v/>
      </c>
      <c r="AC7708" s="42" t="str">
        <f>IF(B7708="","",VLOOKUP(B7708,[2]Formula!B:C,2,0))</f>
        <v/>
      </c>
      <c r="AD7708" s="43" t="str">
        <f t="shared" si="723"/>
        <v/>
      </c>
    </row>
    <row r="7709" spans="1:30" x14ac:dyDescent="0.25">
      <c r="A7709" s="64"/>
      <c r="B7709" s="64"/>
      <c r="C7709" s="66"/>
      <c r="D7709" s="67"/>
      <c r="E7709" s="64"/>
      <c r="F7709" s="64"/>
      <c r="G7709" s="37" t="str">
        <f>IF(E7709="","",IF(OR(E7709="Project Management",E7709="Project Support",E7709="Sprint Management",E7709="Sprint Support"),"NA",ROUND((((VLOOKUP(AD7709,[2]Formula!V:X,3,0)))-SUMIF(AD:AD,AD7709,H:H)),2)))</f>
        <v/>
      </c>
      <c r="H7709" s="71"/>
      <c r="I7709" s="72"/>
      <c r="J7709" s="72"/>
      <c r="K7709" s="38" t="str">
        <f>IF(E7709="","",IF(OR(E7709="Project Management",E7709="Project Support",E7709="Sprint Management",E7709="Sprint Support"),"NA",(((SUMIF(AD:AD,AD7709,H:H)/VLOOKUP(AD7709,[2]Formula!V:X,3,0))*VLOOKUP(AD7709,[2]Formula!V:X,2,0))*H7709)/SUMIF(AD:AD,AD7709,H:H)))</f>
        <v/>
      </c>
      <c r="L7709" s="38" t="str">
        <f t="shared" si="721"/>
        <v/>
      </c>
      <c r="M7709" s="38" t="str">
        <f t="shared" si="722"/>
        <v/>
      </c>
      <c r="N7709" s="38" t="str">
        <f t="shared" si="724"/>
        <v/>
      </c>
      <c r="O7709" s="38" t="str">
        <f t="shared" si="720"/>
        <v/>
      </c>
      <c r="P7709" s="39" t="str">
        <f t="shared" si="725"/>
        <v/>
      </c>
      <c r="AC7709" s="42" t="str">
        <f>IF(B7709="","",VLOOKUP(B7709,[2]Formula!B:C,2,0))</f>
        <v/>
      </c>
      <c r="AD7709" s="43" t="str">
        <f t="shared" si="723"/>
        <v/>
      </c>
    </row>
    <row r="7710" spans="1:30" x14ac:dyDescent="0.25">
      <c r="A7710" s="64"/>
      <c r="B7710" s="64"/>
      <c r="C7710" s="66"/>
      <c r="D7710" s="67"/>
      <c r="E7710" s="64"/>
      <c r="F7710" s="64"/>
      <c r="G7710" s="37" t="str">
        <f>IF(E7710="","",IF(OR(E7710="Project Management",E7710="Project Support",E7710="Sprint Management",E7710="Sprint Support"),"NA",ROUND((((VLOOKUP(AD7710,[2]Formula!V:X,3,0)))-SUMIF(AD:AD,AD7710,H:H)),2)))</f>
        <v/>
      </c>
      <c r="H7710" s="71"/>
      <c r="I7710" s="72"/>
      <c r="J7710" s="72"/>
      <c r="K7710" s="38" t="str">
        <f>IF(E7710="","",IF(OR(E7710="Project Management",E7710="Project Support",E7710="Sprint Management",E7710="Sprint Support"),"NA",(((SUMIF(AD:AD,AD7710,H:H)/VLOOKUP(AD7710,[2]Formula!V:X,3,0))*VLOOKUP(AD7710,[2]Formula!V:X,2,0))*H7710)/SUMIF(AD:AD,AD7710,H:H)))</f>
        <v/>
      </c>
      <c r="L7710" s="38" t="str">
        <f t="shared" si="721"/>
        <v/>
      </c>
      <c r="M7710" s="38" t="str">
        <f t="shared" si="722"/>
        <v/>
      </c>
      <c r="N7710" s="38" t="str">
        <f t="shared" si="724"/>
        <v/>
      </c>
      <c r="O7710" s="38" t="str">
        <f t="shared" si="720"/>
        <v/>
      </c>
      <c r="P7710" s="39" t="str">
        <f t="shared" si="725"/>
        <v/>
      </c>
      <c r="AC7710" s="42" t="str">
        <f>IF(B7710="","",VLOOKUP(B7710,[2]Formula!B:C,2,0))</f>
        <v/>
      </c>
      <c r="AD7710" s="43" t="str">
        <f t="shared" si="723"/>
        <v/>
      </c>
    </row>
    <row r="7711" spans="1:30" x14ac:dyDescent="0.25">
      <c r="A7711" s="64"/>
      <c r="B7711" s="64"/>
      <c r="C7711" s="66"/>
      <c r="D7711" s="67"/>
      <c r="E7711" s="64"/>
      <c r="F7711" s="64"/>
      <c r="G7711" s="37" t="str">
        <f>IF(E7711="","",IF(OR(E7711="Project Management",E7711="Project Support",E7711="Sprint Management",E7711="Sprint Support"),"NA",ROUND((((VLOOKUP(AD7711,[2]Formula!V:X,3,0)))-SUMIF(AD:AD,AD7711,H:H)),2)))</f>
        <v/>
      </c>
      <c r="H7711" s="71"/>
      <c r="I7711" s="72"/>
      <c r="J7711" s="72"/>
      <c r="K7711" s="38" t="str">
        <f>IF(E7711="","",IF(OR(E7711="Project Management",E7711="Project Support",E7711="Sprint Management",E7711="Sprint Support"),"NA",(((SUMIF(AD:AD,AD7711,H:H)/VLOOKUP(AD7711,[2]Formula!V:X,3,0))*VLOOKUP(AD7711,[2]Formula!V:X,2,0))*H7711)/SUMIF(AD:AD,AD7711,H:H)))</f>
        <v/>
      </c>
      <c r="L7711" s="38" t="str">
        <f t="shared" si="721"/>
        <v/>
      </c>
      <c r="M7711" s="38" t="str">
        <f t="shared" si="722"/>
        <v/>
      </c>
      <c r="N7711" s="38" t="str">
        <f t="shared" si="724"/>
        <v/>
      </c>
      <c r="O7711" s="38" t="str">
        <f t="shared" si="720"/>
        <v/>
      </c>
      <c r="P7711" s="39" t="str">
        <f t="shared" si="725"/>
        <v/>
      </c>
      <c r="AC7711" s="42" t="str">
        <f>IF(B7711="","",VLOOKUP(B7711,[2]Formula!B:C,2,0))</f>
        <v/>
      </c>
      <c r="AD7711" s="43" t="str">
        <f t="shared" si="723"/>
        <v/>
      </c>
    </row>
    <row r="7712" spans="1:30" x14ac:dyDescent="0.25">
      <c r="A7712" s="64"/>
      <c r="B7712" s="64"/>
      <c r="C7712" s="66"/>
      <c r="D7712" s="67"/>
      <c r="E7712" s="64"/>
      <c r="F7712" s="64"/>
      <c r="G7712" s="37" t="str">
        <f>IF(E7712="","",IF(OR(E7712="Project Management",E7712="Project Support",E7712="Sprint Management",E7712="Sprint Support"),"NA",ROUND((((VLOOKUP(AD7712,[2]Formula!V:X,3,0)))-SUMIF(AD:AD,AD7712,H:H)),2)))</f>
        <v/>
      </c>
      <c r="H7712" s="71"/>
      <c r="I7712" s="72"/>
      <c r="J7712" s="72"/>
      <c r="K7712" s="38" t="str">
        <f>IF(E7712="","",IF(OR(E7712="Project Management",E7712="Project Support",E7712="Sprint Management",E7712="Sprint Support"),"NA",(((SUMIF(AD:AD,AD7712,H:H)/VLOOKUP(AD7712,[2]Formula!V:X,3,0))*VLOOKUP(AD7712,[2]Formula!V:X,2,0))*H7712)/SUMIF(AD:AD,AD7712,H:H)))</f>
        <v/>
      </c>
      <c r="L7712" s="38" t="str">
        <f t="shared" si="721"/>
        <v/>
      </c>
      <c r="M7712" s="38" t="str">
        <f t="shared" si="722"/>
        <v/>
      </c>
      <c r="N7712" s="38" t="str">
        <f t="shared" si="724"/>
        <v/>
      </c>
      <c r="O7712" s="38" t="str">
        <f t="shared" si="720"/>
        <v/>
      </c>
      <c r="P7712" s="39" t="str">
        <f t="shared" si="725"/>
        <v/>
      </c>
      <c r="AC7712" s="42" t="str">
        <f>IF(B7712="","",VLOOKUP(B7712,[2]Formula!B:C,2,0))</f>
        <v/>
      </c>
      <c r="AD7712" s="43" t="str">
        <f t="shared" si="723"/>
        <v/>
      </c>
    </row>
    <row r="7713" spans="1:30" x14ac:dyDescent="0.25">
      <c r="A7713" s="64"/>
      <c r="B7713" s="64"/>
      <c r="C7713" s="66"/>
      <c r="D7713" s="67"/>
      <c r="E7713" s="64"/>
      <c r="F7713" s="64"/>
      <c r="G7713" s="37" t="str">
        <f>IF(E7713="","",IF(OR(E7713="Project Management",E7713="Project Support",E7713="Sprint Management",E7713="Sprint Support"),"NA",ROUND((((VLOOKUP(AD7713,[2]Formula!V:X,3,0)))-SUMIF(AD:AD,AD7713,H:H)),2)))</f>
        <v/>
      </c>
      <c r="H7713" s="71"/>
      <c r="I7713" s="72"/>
      <c r="J7713" s="72"/>
      <c r="K7713" s="38" t="str">
        <f>IF(E7713="","",IF(OR(E7713="Project Management",E7713="Project Support",E7713="Sprint Management",E7713="Sprint Support"),"NA",(((SUMIF(AD:AD,AD7713,H:H)/VLOOKUP(AD7713,[2]Formula!V:X,3,0))*VLOOKUP(AD7713,[2]Formula!V:X,2,0))*H7713)/SUMIF(AD:AD,AD7713,H:H)))</f>
        <v/>
      </c>
      <c r="L7713" s="38" t="str">
        <f t="shared" si="721"/>
        <v/>
      </c>
      <c r="M7713" s="38" t="str">
        <f t="shared" si="722"/>
        <v/>
      </c>
      <c r="N7713" s="38" t="str">
        <f t="shared" si="724"/>
        <v/>
      </c>
      <c r="O7713" s="38" t="str">
        <f t="shared" si="720"/>
        <v/>
      </c>
      <c r="P7713" s="39" t="str">
        <f t="shared" si="725"/>
        <v/>
      </c>
      <c r="AC7713" s="42" t="str">
        <f>IF(B7713="","",VLOOKUP(B7713,[2]Formula!B:C,2,0))</f>
        <v/>
      </c>
      <c r="AD7713" s="43" t="str">
        <f t="shared" si="723"/>
        <v/>
      </c>
    </row>
    <row r="7714" spans="1:30" x14ac:dyDescent="0.25">
      <c r="A7714" s="64"/>
      <c r="B7714" s="64"/>
      <c r="C7714" s="66"/>
      <c r="D7714" s="67"/>
      <c r="E7714" s="64"/>
      <c r="F7714" s="64"/>
      <c r="G7714" s="37" t="str">
        <f>IF(E7714="","",IF(OR(E7714="Project Management",E7714="Project Support",E7714="Sprint Management",E7714="Sprint Support"),"NA",ROUND((((VLOOKUP(AD7714,[2]Formula!V:X,3,0)))-SUMIF(AD:AD,AD7714,H:H)),2)))</f>
        <v/>
      </c>
      <c r="H7714" s="71"/>
      <c r="I7714" s="72"/>
      <c r="J7714" s="72"/>
      <c r="K7714" s="38" t="str">
        <f>IF(E7714="","",IF(OR(E7714="Project Management",E7714="Project Support",E7714="Sprint Management",E7714="Sprint Support"),"NA",(((SUMIF(AD:AD,AD7714,H:H)/VLOOKUP(AD7714,[2]Formula!V:X,3,0))*VLOOKUP(AD7714,[2]Formula!V:X,2,0))*H7714)/SUMIF(AD:AD,AD7714,H:H)))</f>
        <v/>
      </c>
      <c r="L7714" s="38" t="str">
        <f t="shared" si="721"/>
        <v/>
      </c>
      <c r="M7714" s="38" t="str">
        <f t="shared" si="722"/>
        <v/>
      </c>
      <c r="N7714" s="38" t="str">
        <f t="shared" si="724"/>
        <v/>
      </c>
      <c r="O7714" s="38" t="str">
        <f t="shared" si="720"/>
        <v/>
      </c>
      <c r="P7714" s="39" t="str">
        <f t="shared" si="725"/>
        <v/>
      </c>
      <c r="AC7714" s="42" t="str">
        <f>IF(B7714="","",VLOOKUP(B7714,[2]Formula!B:C,2,0))</f>
        <v/>
      </c>
      <c r="AD7714" s="43" t="str">
        <f t="shared" si="723"/>
        <v/>
      </c>
    </row>
    <row r="7715" spans="1:30" x14ac:dyDescent="0.25">
      <c r="A7715" s="64"/>
      <c r="B7715" s="64"/>
      <c r="C7715" s="66"/>
      <c r="D7715" s="67"/>
      <c r="E7715" s="64"/>
      <c r="F7715" s="64"/>
      <c r="G7715" s="37" t="str">
        <f>IF(E7715="","",IF(OR(E7715="Project Management",E7715="Project Support",E7715="Sprint Management",E7715="Sprint Support"),"NA",ROUND((((VLOOKUP(AD7715,[2]Formula!V:X,3,0)))-SUMIF(AD:AD,AD7715,H:H)),2)))</f>
        <v/>
      </c>
      <c r="H7715" s="71"/>
      <c r="I7715" s="72"/>
      <c r="J7715" s="72"/>
      <c r="K7715" s="38" t="str">
        <f>IF(E7715="","",IF(OR(E7715="Project Management",E7715="Project Support",E7715="Sprint Management",E7715="Sprint Support"),"NA",(((SUMIF(AD:AD,AD7715,H:H)/VLOOKUP(AD7715,[2]Formula!V:X,3,0))*VLOOKUP(AD7715,[2]Formula!V:X,2,0))*H7715)/SUMIF(AD:AD,AD7715,H:H)))</f>
        <v/>
      </c>
      <c r="L7715" s="38" t="str">
        <f t="shared" si="721"/>
        <v/>
      </c>
      <c r="M7715" s="38" t="str">
        <f t="shared" si="722"/>
        <v/>
      </c>
      <c r="N7715" s="38" t="str">
        <f t="shared" si="724"/>
        <v/>
      </c>
      <c r="O7715" s="38" t="str">
        <f t="shared" si="720"/>
        <v/>
      </c>
      <c r="P7715" s="39" t="str">
        <f t="shared" si="725"/>
        <v/>
      </c>
      <c r="AC7715" s="42" t="str">
        <f>IF(B7715="","",VLOOKUP(B7715,[2]Formula!B:C,2,0))</f>
        <v/>
      </c>
      <c r="AD7715" s="43" t="str">
        <f t="shared" si="723"/>
        <v/>
      </c>
    </row>
    <row r="7716" spans="1:30" x14ac:dyDescent="0.25">
      <c r="A7716" s="64"/>
      <c r="B7716" s="64"/>
      <c r="C7716" s="66"/>
      <c r="D7716" s="67"/>
      <c r="E7716" s="64"/>
      <c r="F7716" s="64"/>
      <c r="G7716" s="37" t="str">
        <f>IF(E7716="","",IF(OR(E7716="Project Management",E7716="Project Support",E7716="Sprint Management",E7716="Sprint Support"),"NA",ROUND((((VLOOKUP(AD7716,[2]Formula!V:X,3,0)))-SUMIF(AD:AD,AD7716,H:H)),2)))</f>
        <v/>
      </c>
      <c r="H7716" s="71"/>
      <c r="I7716" s="72"/>
      <c r="J7716" s="72"/>
      <c r="K7716" s="38" t="str">
        <f>IF(E7716="","",IF(OR(E7716="Project Management",E7716="Project Support",E7716="Sprint Management",E7716="Sprint Support"),"NA",(((SUMIF(AD:AD,AD7716,H:H)/VLOOKUP(AD7716,[2]Formula!V:X,3,0))*VLOOKUP(AD7716,[2]Formula!V:X,2,0))*H7716)/SUMIF(AD:AD,AD7716,H:H)))</f>
        <v/>
      </c>
      <c r="L7716" s="38" t="str">
        <f t="shared" si="721"/>
        <v/>
      </c>
      <c r="M7716" s="38" t="str">
        <f t="shared" si="722"/>
        <v/>
      </c>
      <c r="N7716" s="38" t="str">
        <f t="shared" si="724"/>
        <v/>
      </c>
      <c r="O7716" s="38" t="str">
        <f t="shared" si="720"/>
        <v/>
      </c>
      <c r="P7716" s="39" t="str">
        <f t="shared" si="725"/>
        <v/>
      </c>
      <c r="AC7716" s="42" t="str">
        <f>IF(B7716="","",VLOOKUP(B7716,[2]Formula!B:C,2,0))</f>
        <v/>
      </c>
      <c r="AD7716" s="43" t="str">
        <f t="shared" si="723"/>
        <v/>
      </c>
    </row>
    <row r="7717" spans="1:30" x14ac:dyDescent="0.25">
      <c r="A7717" s="64"/>
      <c r="B7717" s="64"/>
      <c r="C7717" s="66"/>
      <c r="D7717" s="67"/>
      <c r="E7717" s="64"/>
      <c r="F7717" s="64"/>
      <c r="G7717" s="37" t="str">
        <f>IF(E7717="","",IF(OR(E7717="Project Management",E7717="Project Support",E7717="Sprint Management",E7717="Sprint Support"),"NA",ROUND((((VLOOKUP(AD7717,[2]Formula!V:X,3,0)))-SUMIF(AD:AD,AD7717,H:H)),2)))</f>
        <v/>
      </c>
      <c r="H7717" s="71"/>
      <c r="I7717" s="72"/>
      <c r="J7717" s="72"/>
      <c r="K7717" s="38" t="str">
        <f>IF(E7717="","",IF(OR(E7717="Project Management",E7717="Project Support",E7717="Sprint Management",E7717="Sprint Support"),"NA",(((SUMIF(AD:AD,AD7717,H:H)/VLOOKUP(AD7717,[2]Formula!V:X,3,0))*VLOOKUP(AD7717,[2]Formula!V:X,2,0))*H7717)/SUMIF(AD:AD,AD7717,H:H)))</f>
        <v/>
      </c>
      <c r="L7717" s="38" t="str">
        <f t="shared" si="721"/>
        <v/>
      </c>
      <c r="M7717" s="38" t="str">
        <f t="shared" si="722"/>
        <v/>
      </c>
      <c r="N7717" s="38" t="str">
        <f t="shared" si="724"/>
        <v/>
      </c>
      <c r="O7717" s="38" t="str">
        <f t="shared" si="720"/>
        <v/>
      </c>
      <c r="P7717" s="39" t="str">
        <f t="shared" si="725"/>
        <v/>
      </c>
      <c r="AC7717" s="42" t="str">
        <f>IF(B7717="","",VLOOKUP(B7717,[2]Formula!B:C,2,0))</f>
        <v/>
      </c>
      <c r="AD7717" s="43" t="str">
        <f t="shared" si="723"/>
        <v/>
      </c>
    </row>
    <row r="7718" spans="1:30" x14ac:dyDescent="0.25">
      <c r="A7718" s="64"/>
      <c r="B7718" s="64"/>
      <c r="C7718" s="66"/>
      <c r="D7718" s="67"/>
      <c r="E7718" s="64"/>
      <c r="F7718" s="64"/>
      <c r="G7718" s="37" t="str">
        <f>IF(E7718="","",IF(OR(E7718="Project Management",E7718="Project Support",E7718="Sprint Management",E7718="Sprint Support"),"NA",ROUND((((VLOOKUP(AD7718,[2]Formula!V:X,3,0)))-SUMIF(AD:AD,AD7718,H:H)),2)))</f>
        <v/>
      </c>
      <c r="H7718" s="71"/>
      <c r="I7718" s="72"/>
      <c r="J7718" s="72"/>
      <c r="K7718" s="38" t="str">
        <f>IF(E7718="","",IF(OR(E7718="Project Management",E7718="Project Support",E7718="Sprint Management",E7718="Sprint Support"),"NA",(((SUMIF(AD:AD,AD7718,H:H)/VLOOKUP(AD7718,[2]Formula!V:X,3,0))*VLOOKUP(AD7718,[2]Formula!V:X,2,0))*H7718)/SUMIF(AD:AD,AD7718,H:H)))</f>
        <v/>
      </c>
      <c r="L7718" s="38" t="str">
        <f t="shared" si="721"/>
        <v/>
      </c>
      <c r="M7718" s="38" t="str">
        <f t="shared" si="722"/>
        <v/>
      </c>
      <c r="N7718" s="38" t="str">
        <f t="shared" si="724"/>
        <v/>
      </c>
      <c r="O7718" s="38" t="str">
        <f t="shared" si="720"/>
        <v/>
      </c>
      <c r="P7718" s="39" t="str">
        <f t="shared" si="725"/>
        <v/>
      </c>
      <c r="AC7718" s="42" t="str">
        <f>IF(B7718="","",VLOOKUP(B7718,[2]Formula!B:C,2,0))</f>
        <v/>
      </c>
      <c r="AD7718" s="43" t="str">
        <f t="shared" si="723"/>
        <v/>
      </c>
    </row>
    <row r="7719" spans="1:30" x14ac:dyDescent="0.25">
      <c r="A7719" s="64"/>
      <c r="B7719" s="64"/>
      <c r="C7719" s="66"/>
      <c r="D7719" s="67"/>
      <c r="E7719" s="64"/>
      <c r="F7719" s="64"/>
      <c r="G7719" s="37" t="str">
        <f>IF(E7719="","",IF(OR(E7719="Project Management",E7719="Project Support",E7719="Sprint Management",E7719="Sprint Support"),"NA",ROUND((((VLOOKUP(AD7719,[2]Formula!V:X,3,0)))-SUMIF(AD:AD,AD7719,H:H)),2)))</f>
        <v/>
      </c>
      <c r="H7719" s="71"/>
      <c r="I7719" s="72"/>
      <c r="J7719" s="72"/>
      <c r="K7719" s="38" t="str">
        <f>IF(E7719="","",IF(OR(E7719="Project Management",E7719="Project Support",E7719="Sprint Management",E7719="Sprint Support"),"NA",(((SUMIF(AD:AD,AD7719,H:H)/VLOOKUP(AD7719,[2]Formula!V:X,3,0))*VLOOKUP(AD7719,[2]Formula!V:X,2,0))*H7719)/SUMIF(AD:AD,AD7719,H:H)))</f>
        <v/>
      </c>
      <c r="L7719" s="38" t="str">
        <f t="shared" si="721"/>
        <v/>
      </c>
      <c r="M7719" s="38" t="str">
        <f t="shared" si="722"/>
        <v/>
      </c>
      <c r="N7719" s="38" t="str">
        <f t="shared" si="724"/>
        <v/>
      </c>
      <c r="O7719" s="38" t="str">
        <f t="shared" si="720"/>
        <v/>
      </c>
      <c r="P7719" s="39" t="str">
        <f t="shared" si="725"/>
        <v/>
      </c>
      <c r="AC7719" s="42" t="str">
        <f>IF(B7719="","",VLOOKUP(B7719,[2]Formula!B:C,2,0))</f>
        <v/>
      </c>
      <c r="AD7719" s="43" t="str">
        <f t="shared" si="723"/>
        <v/>
      </c>
    </row>
    <row r="7720" spans="1:30" x14ac:dyDescent="0.25">
      <c r="A7720" s="64"/>
      <c r="B7720" s="64"/>
      <c r="C7720" s="66"/>
      <c r="D7720" s="67"/>
      <c r="E7720" s="64"/>
      <c r="F7720" s="64"/>
      <c r="G7720" s="37" t="str">
        <f>IF(E7720="","",IF(OR(E7720="Project Management",E7720="Project Support",E7720="Sprint Management",E7720="Sprint Support"),"NA",ROUND((((VLOOKUP(AD7720,[2]Formula!V:X,3,0)))-SUMIF(AD:AD,AD7720,H:H)),2)))</f>
        <v/>
      </c>
      <c r="H7720" s="71"/>
      <c r="I7720" s="72"/>
      <c r="J7720" s="72"/>
      <c r="K7720" s="38" t="str">
        <f>IF(E7720="","",IF(OR(E7720="Project Management",E7720="Project Support",E7720="Sprint Management",E7720="Sprint Support"),"NA",(((SUMIF(AD:AD,AD7720,H:H)/VLOOKUP(AD7720,[2]Formula!V:X,3,0))*VLOOKUP(AD7720,[2]Formula!V:X,2,0))*H7720)/SUMIF(AD:AD,AD7720,H:H)))</f>
        <v/>
      </c>
      <c r="L7720" s="38" t="str">
        <f t="shared" si="721"/>
        <v/>
      </c>
      <c r="M7720" s="38" t="str">
        <f t="shared" si="722"/>
        <v/>
      </c>
      <c r="N7720" s="38" t="str">
        <f t="shared" si="724"/>
        <v/>
      </c>
      <c r="O7720" s="38" t="str">
        <f t="shared" si="720"/>
        <v/>
      </c>
      <c r="P7720" s="39" t="str">
        <f t="shared" si="725"/>
        <v/>
      </c>
      <c r="AC7720" s="42" t="str">
        <f>IF(B7720="","",VLOOKUP(B7720,[2]Formula!B:C,2,0))</f>
        <v/>
      </c>
      <c r="AD7720" s="43" t="str">
        <f t="shared" si="723"/>
        <v/>
      </c>
    </row>
    <row r="7721" spans="1:30" x14ac:dyDescent="0.25">
      <c r="A7721" s="64"/>
      <c r="B7721" s="64"/>
      <c r="C7721" s="66"/>
      <c r="D7721" s="67"/>
      <c r="E7721" s="64"/>
      <c r="F7721" s="64"/>
      <c r="G7721" s="37" t="str">
        <f>IF(E7721="","",IF(OR(E7721="Project Management",E7721="Project Support",E7721="Sprint Management",E7721="Sprint Support"),"NA",ROUND((((VLOOKUP(AD7721,[2]Formula!V:X,3,0)))-SUMIF(AD:AD,AD7721,H:H)),2)))</f>
        <v/>
      </c>
      <c r="H7721" s="71"/>
      <c r="I7721" s="72"/>
      <c r="J7721" s="72"/>
      <c r="K7721" s="38" t="str">
        <f>IF(E7721="","",IF(OR(E7721="Project Management",E7721="Project Support",E7721="Sprint Management",E7721="Sprint Support"),"NA",(((SUMIF(AD:AD,AD7721,H:H)/VLOOKUP(AD7721,[2]Formula!V:X,3,0))*VLOOKUP(AD7721,[2]Formula!V:X,2,0))*H7721)/SUMIF(AD:AD,AD7721,H:H)))</f>
        <v/>
      </c>
      <c r="L7721" s="38" t="str">
        <f t="shared" si="721"/>
        <v/>
      </c>
      <c r="M7721" s="38" t="str">
        <f t="shared" si="722"/>
        <v/>
      </c>
      <c r="N7721" s="38" t="str">
        <f t="shared" si="724"/>
        <v/>
      </c>
      <c r="O7721" s="38" t="str">
        <f t="shared" si="720"/>
        <v/>
      </c>
      <c r="P7721" s="39" t="str">
        <f t="shared" si="725"/>
        <v/>
      </c>
      <c r="AC7721" s="42" t="str">
        <f>IF(B7721="","",VLOOKUP(B7721,[2]Formula!B:C,2,0))</f>
        <v/>
      </c>
      <c r="AD7721" s="43" t="str">
        <f t="shared" si="723"/>
        <v/>
      </c>
    </row>
    <row r="7722" spans="1:30" x14ac:dyDescent="0.25">
      <c r="A7722" s="64"/>
      <c r="B7722" s="64"/>
      <c r="C7722" s="66"/>
      <c r="D7722" s="67"/>
      <c r="E7722" s="64"/>
      <c r="F7722" s="64"/>
      <c r="G7722" s="37" t="str">
        <f>IF(E7722="","",IF(OR(E7722="Project Management",E7722="Project Support",E7722="Sprint Management",E7722="Sprint Support"),"NA",ROUND((((VLOOKUP(AD7722,[2]Formula!V:X,3,0)))-SUMIF(AD:AD,AD7722,H:H)),2)))</f>
        <v/>
      </c>
      <c r="H7722" s="71"/>
      <c r="I7722" s="72"/>
      <c r="J7722" s="72"/>
      <c r="K7722" s="38" t="str">
        <f>IF(E7722="","",IF(OR(E7722="Project Management",E7722="Project Support",E7722="Sprint Management",E7722="Sprint Support"),"NA",(((SUMIF(AD:AD,AD7722,H:H)/VLOOKUP(AD7722,[2]Formula!V:X,3,0))*VLOOKUP(AD7722,[2]Formula!V:X,2,0))*H7722)/SUMIF(AD:AD,AD7722,H:H)))</f>
        <v/>
      </c>
      <c r="L7722" s="38" t="str">
        <f t="shared" si="721"/>
        <v/>
      </c>
      <c r="M7722" s="38" t="str">
        <f t="shared" si="722"/>
        <v/>
      </c>
      <c r="N7722" s="38" t="str">
        <f t="shared" si="724"/>
        <v/>
      </c>
      <c r="O7722" s="38" t="str">
        <f t="shared" si="720"/>
        <v/>
      </c>
      <c r="P7722" s="39" t="str">
        <f t="shared" si="725"/>
        <v/>
      </c>
      <c r="AC7722" s="42" t="str">
        <f>IF(B7722="","",VLOOKUP(B7722,[2]Formula!B:C,2,0))</f>
        <v/>
      </c>
      <c r="AD7722" s="43" t="str">
        <f t="shared" si="723"/>
        <v/>
      </c>
    </row>
    <row r="7723" spans="1:30" x14ac:dyDescent="0.25">
      <c r="A7723" s="64"/>
      <c r="B7723" s="64"/>
      <c r="C7723" s="66"/>
      <c r="D7723" s="67"/>
      <c r="E7723" s="64"/>
      <c r="F7723" s="64"/>
      <c r="G7723" s="37" t="str">
        <f>IF(E7723="","",IF(OR(E7723="Project Management",E7723="Project Support",E7723="Sprint Management",E7723="Sprint Support"),"NA",ROUND((((VLOOKUP(AD7723,[2]Formula!V:X,3,0)))-SUMIF(AD:AD,AD7723,H:H)),2)))</f>
        <v/>
      </c>
      <c r="H7723" s="71"/>
      <c r="I7723" s="72"/>
      <c r="J7723" s="72"/>
      <c r="K7723" s="38" t="str">
        <f>IF(E7723="","",IF(OR(E7723="Project Management",E7723="Project Support",E7723="Sprint Management",E7723="Sprint Support"),"NA",(((SUMIF(AD:AD,AD7723,H:H)/VLOOKUP(AD7723,[2]Formula!V:X,3,0))*VLOOKUP(AD7723,[2]Formula!V:X,2,0))*H7723)/SUMIF(AD:AD,AD7723,H:H)))</f>
        <v/>
      </c>
      <c r="L7723" s="38" t="str">
        <f t="shared" si="721"/>
        <v/>
      </c>
      <c r="M7723" s="38" t="str">
        <f t="shared" si="722"/>
        <v/>
      </c>
      <c r="N7723" s="38" t="str">
        <f t="shared" si="724"/>
        <v/>
      </c>
      <c r="O7723" s="38" t="str">
        <f t="shared" si="720"/>
        <v/>
      </c>
      <c r="P7723" s="39" t="str">
        <f t="shared" si="725"/>
        <v/>
      </c>
      <c r="AC7723" s="42" t="str">
        <f>IF(B7723="","",VLOOKUP(B7723,[2]Formula!B:C,2,0))</f>
        <v/>
      </c>
      <c r="AD7723" s="43" t="str">
        <f t="shared" si="723"/>
        <v/>
      </c>
    </row>
    <row r="7724" spans="1:30" x14ac:dyDescent="0.25">
      <c r="A7724" s="64"/>
      <c r="B7724" s="64"/>
      <c r="C7724" s="66"/>
      <c r="D7724" s="67"/>
      <c r="E7724" s="64"/>
      <c r="F7724" s="64"/>
      <c r="G7724" s="37" t="str">
        <f>IF(E7724="","",IF(OR(E7724="Project Management",E7724="Project Support",E7724="Sprint Management",E7724="Sprint Support"),"NA",ROUND((((VLOOKUP(AD7724,[2]Formula!V:X,3,0)))-SUMIF(AD:AD,AD7724,H:H)),2)))</f>
        <v/>
      </c>
      <c r="H7724" s="71"/>
      <c r="I7724" s="72"/>
      <c r="J7724" s="72"/>
      <c r="K7724" s="38" t="str">
        <f>IF(E7724="","",IF(OR(E7724="Project Management",E7724="Project Support",E7724="Sprint Management",E7724="Sprint Support"),"NA",(((SUMIF(AD:AD,AD7724,H:H)/VLOOKUP(AD7724,[2]Formula!V:X,3,0))*VLOOKUP(AD7724,[2]Formula!V:X,2,0))*H7724)/SUMIF(AD:AD,AD7724,H:H)))</f>
        <v/>
      </c>
      <c r="L7724" s="38" t="str">
        <f t="shared" si="721"/>
        <v/>
      </c>
      <c r="M7724" s="38" t="str">
        <f t="shared" si="722"/>
        <v/>
      </c>
      <c r="N7724" s="38" t="str">
        <f t="shared" si="724"/>
        <v/>
      </c>
      <c r="O7724" s="38" t="str">
        <f t="shared" si="720"/>
        <v/>
      </c>
      <c r="P7724" s="39" t="str">
        <f t="shared" si="725"/>
        <v/>
      </c>
      <c r="AC7724" s="42" t="str">
        <f>IF(B7724="","",VLOOKUP(B7724,[2]Formula!B:C,2,0))</f>
        <v/>
      </c>
      <c r="AD7724" s="43" t="str">
        <f t="shared" si="723"/>
        <v/>
      </c>
    </row>
    <row r="7725" spans="1:30" x14ac:dyDescent="0.25">
      <c r="A7725" s="64"/>
      <c r="B7725" s="64"/>
      <c r="C7725" s="66"/>
      <c r="D7725" s="67"/>
      <c r="E7725" s="64"/>
      <c r="F7725" s="64"/>
      <c r="G7725" s="37" t="str">
        <f>IF(E7725="","",IF(OR(E7725="Project Management",E7725="Project Support",E7725="Sprint Management",E7725="Sprint Support"),"NA",ROUND((((VLOOKUP(AD7725,[2]Formula!V:X,3,0)))-SUMIF(AD:AD,AD7725,H:H)),2)))</f>
        <v/>
      </c>
      <c r="H7725" s="71"/>
      <c r="I7725" s="72"/>
      <c r="J7725" s="72"/>
      <c r="K7725" s="38" t="str">
        <f>IF(E7725="","",IF(OR(E7725="Project Management",E7725="Project Support",E7725="Sprint Management",E7725="Sprint Support"),"NA",(((SUMIF(AD:AD,AD7725,H:H)/VLOOKUP(AD7725,[2]Formula!V:X,3,0))*VLOOKUP(AD7725,[2]Formula!V:X,2,0))*H7725)/SUMIF(AD:AD,AD7725,H:H)))</f>
        <v/>
      </c>
      <c r="L7725" s="38" t="str">
        <f t="shared" si="721"/>
        <v/>
      </c>
      <c r="M7725" s="38" t="str">
        <f t="shared" si="722"/>
        <v/>
      </c>
      <c r="N7725" s="38" t="str">
        <f t="shared" si="724"/>
        <v/>
      </c>
      <c r="O7725" s="38" t="str">
        <f t="shared" si="720"/>
        <v/>
      </c>
      <c r="P7725" s="39" t="str">
        <f t="shared" si="725"/>
        <v/>
      </c>
      <c r="AC7725" s="42" t="str">
        <f>IF(B7725="","",VLOOKUP(B7725,[2]Formula!B:C,2,0))</f>
        <v/>
      </c>
      <c r="AD7725" s="43" t="str">
        <f t="shared" si="723"/>
        <v/>
      </c>
    </row>
    <row r="7726" spans="1:30" x14ac:dyDescent="0.25">
      <c r="A7726" s="64"/>
      <c r="B7726" s="64"/>
      <c r="C7726" s="66"/>
      <c r="D7726" s="67"/>
      <c r="E7726" s="64"/>
      <c r="F7726" s="64"/>
      <c r="G7726" s="37" t="str">
        <f>IF(E7726="","",IF(OR(E7726="Project Management",E7726="Project Support",E7726="Sprint Management",E7726="Sprint Support"),"NA",ROUND((((VLOOKUP(AD7726,[2]Formula!V:X,3,0)))-SUMIF(AD:AD,AD7726,H:H)),2)))</f>
        <v/>
      </c>
      <c r="H7726" s="71"/>
      <c r="I7726" s="72"/>
      <c r="J7726" s="72"/>
      <c r="K7726" s="38" t="str">
        <f>IF(E7726="","",IF(OR(E7726="Project Management",E7726="Project Support",E7726="Sprint Management",E7726="Sprint Support"),"NA",(((SUMIF(AD:AD,AD7726,H:H)/VLOOKUP(AD7726,[2]Formula!V:X,3,0))*VLOOKUP(AD7726,[2]Formula!V:X,2,0))*H7726)/SUMIF(AD:AD,AD7726,H:H)))</f>
        <v/>
      </c>
      <c r="L7726" s="38" t="str">
        <f t="shared" si="721"/>
        <v/>
      </c>
      <c r="M7726" s="38" t="str">
        <f t="shared" si="722"/>
        <v/>
      </c>
      <c r="N7726" s="38" t="str">
        <f t="shared" si="724"/>
        <v/>
      </c>
      <c r="O7726" s="38" t="str">
        <f t="shared" si="720"/>
        <v/>
      </c>
      <c r="P7726" s="39" t="str">
        <f t="shared" si="725"/>
        <v/>
      </c>
      <c r="AC7726" s="42" t="str">
        <f>IF(B7726="","",VLOOKUP(B7726,[2]Formula!B:C,2,0))</f>
        <v/>
      </c>
      <c r="AD7726" s="43" t="str">
        <f t="shared" si="723"/>
        <v/>
      </c>
    </row>
    <row r="7727" spans="1:30" x14ac:dyDescent="0.25">
      <c r="A7727" s="64"/>
      <c r="B7727" s="64"/>
      <c r="C7727" s="66"/>
      <c r="D7727" s="67"/>
      <c r="E7727" s="64"/>
      <c r="F7727" s="64"/>
      <c r="G7727" s="37" t="str">
        <f>IF(E7727="","",IF(OR(E7727="Project Management",E7727="Project Support",E7727="Sprint Management",E7727="Sprint Support"),"NA",ROUND((((VLOOKUP(AD7727,[2]Formula!V:X,3,0)))-SUMIF(AD:AD,AD7727,H:H)),2)))</f>
        <v/>
      </c>
      <c r="H7727" s="71"/>
      <c r="I7727" s="72"/>
      <c r="J7727" s="72"/>
      <c r="K7727" s="38" t="str">
        <f>IF(E7727="","",IF(OR(E7727="Project Management",E7727="Project Support",E7727="Sprint Management",E7727="Sprint Support"),"NA",(((SUMIF(AD:AD,AD7727,H:H)/VLOOKUP(AD7727,[2]Formula!V:X,3,0))*VLOOKUP(AD7727,[2]Formula!V:X,2,0))*H7727)/SUMIF(AD:AD,AD7727,H:H)))</f>
        <v/>
      </c>
      <c r="L7727" s="38" t="str">
        <f t="shared" si="721"/>
        <v/>
      </c>
      <c r="M7727" s="38" t="str">
        <f t="shared" si="722"/>
        <v/>
      </c>
      <c r="N7727" s="38" t="str">
        <f t="shared" si="724"/>
        <v/>
      </c>
      <c r="O7727" s="38" t="str">
        <f t="shared" si="720"/>
        <v/>
      </c>
      <c r="P7727" s="39" t="str">
        <f t="shared" si="725"/>
        <v/>
      </c>
      <c r="AC7727" s="42" t="str">
        <f>IF(B7727="","",VLOOKUP(B7727,[2]Formula!B:C,2,0))</f>
        <v/>
      </c>
      <c r="AD7727" s="43" t="str">
        <f t="shared" si="723"/>
        <v/>
      </c>
    </row>
    <row r="7728" spans="1:30" x14ac:dyDescent="0.25">
      <c r="A7728" s="64"/>
      <c r="B7728" s="64"/>
      <c r="C7728" s="66"/>
      <c r="D7728" s="67"/>
      <c r="E7728" s="64"/>
      <c r="F7728" s="64"/>
      <c r="G7728" s="37" t="str">
        <f>IF(E7728="","",IF(OR(E7728="Project Management",E7728="Project Support",E7728="Sprint Management",E7728="Sprint Support"),"NA",ROUND((((VLOOKUP(AD7728,[2]Formula!V:X,3,0)))-SUMIF(AD:AD,AD7728,H:H)),2)))</f>
        <v/>
      </c>
      <c r="H7728" s="71"/>
      <c r="I7728" s="72"/>
      <c r="J7728" s="72"/>
      <c r="K7728" s="38" t="str">
        <f>IF(E7728="","",IF(OR(E7728="Project Management",E7728="Project Support",E7728="Sprint Management",E7728="Sprint Support"),"NA",(((SUMIF(AD:AD,AD7728,H:H)/VLOOKUP(AD7728,[2]Formula!V:X,3,0))*VLOOKUP(AD7728,[2]Formula!V:X,2,0))*H7728)/SUMIF(AD:AD,AD7728,H:H)))</f>
        <v/>
      </c>
      <c r="L7728" s="38" t="str">
        <f t="shared" si="721"/>
        <v/>
      </c>
      <c r="M7728" s="38" t="str">
        <f t="shared" si="722"/>
        <v/>
      </c>
      <c r="N7728" s="38" t="str">
        <f t="shared" si="724"/>
        <v/>
      </c>
      <c r="O7728" s="38" t="str">
        <f t="shared" si="720"/>
        <v/>
      </c>
      <c r="P7728" s="39" t="str">
        <f t="shared" si="725"/>
        <v/>
      </c>
      <c r="AC7728" s="42" t="str">
        <f>IF(B7728="","",VLOOKUP(B7728,[2]Formula!B:C,2,0))</f>
        <v/>
      </c>
      <c r="AD7728" s="43" t="str">
        <f t="shared" si="723"/>
        <v/>
      </c>
    </row>
    <row r="7729" spans="1:30" x14ac:dyDescent="0.25">
      <c r="A7729" s="64"/>
      <c r="B7729" s="64"/>
      <c r="C7729" s="66"/>
      <c r="D7729" s="67"/>
      <c r="E7729" s="64"/>
      <c r="F7729" s="64"/>
      <c r="G7729" s="37" t="str">
        <f>IF(E7729="","",IF(OR(E7729="Project Management",E7729="Project Support",E7729="Sprint Management",E7729="Sprint Support"),"NA",ROUND((((VLOOKUP(AD7729,[2]Formula!V:X,3,0)))-SUMIF(AD:AD,AD7729,H:H)),2)))</f>
        <v/>
      </c>
      <c r="H7729" s="71"/>
      <c r="I7729" s="72"/>
      <c r="J7729" s="72"/>
      <c r="K7729" s="38" t="str">
        <f>IF(E7729="","",IF(OR(E7729="Project Management",E7729="Project Support",E7729="Sprint Management",E7729="Sprint Support"),"NA",(((SUMIF(AD:AD,AD7729,H:H)/VLOOKUP(AD7729,[2]Formula!V:X,3,0))*VLOOKUP(AD7729,[2]Formula!V:X,2,0))*H7729)/SUMIF(AD:AD,AD7729,H:H)))</f>
        <v/>
      </c>
      <c r="L7729" s="38" t="str">
        <f t="shared" si="721"/>
        <v/>
      </c>
      <c r="M7729" s="38" t="str">
        <f t="shared" si="722"/>
        <v/>
      </c>
      <c r="N7729" s="38" t="str">
        <f t="shared" si="724"/>
        <v/>
      </c>
      <c r="O7729" s="38" t="str">
        <f t="shared" si="720"/>
        <v/>
      </c>
      <c r="P7729" s="39" t="str">
        <f t="shared" si="725"/>
        <v/>
      </c>
      <c r="AC7729" s="42" t="str">
        <f>IF(B7729="","",VLOOKUP(B7729,[2]Formula!B:C,2,0))</f>
        <v/>
      </c>
      <c r="AD7729" s="43" t="str">
        <f t="shared" si="723"/>
        <v/>
      </c>
    </row>
    <row r="7730" spans="1:30" x14ac:dyDescent="0.25">
      <c r="A7730" s="64"/>
      <c r="B7730" s="64"/>
      <c r="C7730" s="66"/>
      <c r="D7730" s="67"/>
      <c r="E7730" s="64"/>
      <c r="F7730" s="64"/>
      <c r="G7730" s="37" t="str">
        <f>IF(E7730="","",IF(OR(E7730="Project Management",E7730="Project Support",E7730="Sprint Management",E7730="Sprint Support"),"NA",ROUND((((VLOOKUP(AD7730,[2]Formula!V:X,3,0)))-SUMIF(AD:AD,AD7730,H:H)),2)))</f>
        <v/>
      </c>
      <c r="H7730" s="71"/>
      <c r="I7730" s="72"/>
      <c r="J7730" s="72"/>
      <c r="K7730" s="38" t="str">
        <f>IF(E7730="","",IF(OR(E7730="Project Management",E7730="Project Support",E7730="Sprint Management",E7730="Sprint Support"),"NA",(((SUMIF(AD:AD,AD7730,H:H)/VLOOKUP(AD7730,[2]Formula!V:X,3,0))*VLOOKUP(AD7730,[2]Formula!V:X,2,0))*H7730)/SUMIF(AD:AD,AD7730,H:H)))</f>
        <v/>
      </c>
      <c r="L7730" s="38" t="str">
        <f t="shared" si="721"/>
        <v/>
      </c>
      <c r="M7730" s="38" t="str">
        <f t="shared" si="722"/>
        <v/>
      </c>
      <c r="N7730" s="38" t="str">
        <f t="shared" si="724"/>
        <v/>
      </c>
      <c r="O7730" s="38" t="str">
        <f t="shared" si="720"/>
        <v/>
      </c>
      <c r="P7730" s="39" t="str">
        <f t="shared" si="725"/>
        <v/>
      </c>
      <c r="AC7730" s="42" t="str">
        <f>IF(B7730="","",VLOOKUP(B7730,[2]Formula!B:C,2,0))</f>
        <v/>
      </c>
      <c r="AD7730" s="43" t="str">
        <f t="shared" si="723"/>
        <v/>
      </c>
    </row>
    <row r="7731" spans="1:30" x14ac:dyDescent="0.25">
      <c r="A7731" s="64"/>
      <c r="B7731" s="64"/>
      <c r="C7731" s="66"/>
      <c r="D7731" s="67"/>
      <c r="E7731" s="64"/>
      <c r="F7731" s="64"/>
      <c r="G7731" s="37" t="str">
        <f>IF(E7731="","",IF(OR(E7731="Project Management",E7731="Project Support",E7731="Sprint Management",E7731="Sprint Support"),"NA",ROUND((((VLOOKUP(AD7731,[2]Formula!V:X,3,0)))-SUMIF(AD:AD,AD7731,H:H)),2)))</f>
        <v/>
      </c>
      <c r="H7731" s="71"/>
      <c r="I7731" s="72"/>
      <c r="J7731" s="72"/>
      <c r="K7731" s="38" t="str">
        <f>IF(E7731="","",IF(OR(E7731="Project Management",E7731="Project Support",E7731="Sprint Management",E7731="Sprint Support"),"NA",(((SUMIF(AD:AD,AD7731,H:H)/VLOOKUP(AD7731,[2]Formula!V:X,3,0))*VLOOKUP(AD7731,[2]Formula!V:X,2,0))*H7731)/SUMIF(AD:AD,AD7731,H:H)))</f>
        <v/>
      </c>
      <c r="L7731" s="38" t="str">
        <f t="shared" si="721"/>
        <v/>
      </c>
      <c r="M7731" s="38" t="str">
        <f t="shared" si="722"/>
        <v/>
      </c>
      <c r="N7731" s="38" t="str">
        <f t="shared" si="724"/>
        <v/>
      </c>
      <c r="O7731" s="38" t="str">
        <f t="shared" si="720"/>
        <v/>
      </c>
      <c r="P7731" s="39" t="str">
        <f t="shared" si="725"/>
        <v/>
      </c>
      <c r="AC7731" s="42" t="str">
        <f>IF(B7731="","",VLOOKUP(B7731,[2]Formula!B:C,2,0))</f>
        <v/>
      </c>
      <c r="AD7731" s="43" t="str">
        <f t="shared" si="723"/>
        <v/>
      </c>
    </row>
    <row r="7732" spans="1:30" x14ac:dyDescent="0.25">
      <c r="A7732" s="64"/>
      <c r="B7732" s="64"/>
      <c r="C7732" s="66"/>
      <c r="D7732" s="67"/>
      <c r="E7732" s="64"/>
      <c r="F7732" s="64"/>
      <c r="G7732" s="37" t="str">
        <f>IF(E7732="","",IF(OR(E7732="Project Management",E7732="Project Support",E7732="Sprint Management",E7732="Sprint Support"),"NA",ROUND((((VLOOKUP(AD7732,[2]Formula!V:X,3,0)))-SUMIF(AD:AD,AD7732,H:H)),2)))</f>
        <v/>
      </c>
      <c r="H7732" s="71"/>
      <c r="I7732" s="72"/>
      <c r="J7732" s="72"/>
      <c r="K7732" s="38" t="str">
        <f>IF(E7732="","",IF(OR(E7732="Project Management",E7732="Project Support",E7732="Sprint Management",E7732="Sprint Support"),"NA",(((SUMIF(AD:AD,AD7732,H:H)/VLOOKUP(AD7732,[2]Formula!V:X,3,0))*VLOOKUP(AD7732,[2]Formula!V:X,2,0))*H7732)/SUMIF(AD:AD,AD7732,H:H)))</f>
        <v/>
      </c>
      <c r="L7732" s="38" t="str">
        <f t="shared" si="721"/>
        <v/>
      </c>
      <c r="M7732" s="38" t="str">
        <f t="shared" si="722"/>
        <v/>
      </c>
      <c r="N7732" s="38" t="str">
        <f t="shared" si="724"/>
        <v/>
      </c>
      <c r="O7732" s="38" t="str">
        <f t="shared" si="720"/>
        <v/>
      </c>
      <c r="P7732" s="39" t="str">
        <f t="shared" si="725"/>
        <v/>
      </c>
      <c r="AC7732" s="42" t="str">
        <f>IF(B7732="","",VLOOKUP(B7732,[2]Formula!B:C,2,0))</f>
        <v/>
      </c>
      <c r="AD7732" s="43" t="str">
        <f t="shared" si="723"/>
        <v/>
      </c>
    </row>
    <row r="7733" spans="1:30" x14ac:dyDescent="0.25">
      <c r="A7733" s="64"/>
      <c r="B7733" s="64"/>
      <c r="C7733" s="66"/>
      <c r="D7733" s="67"/>
      <c r="E7733" s="64"/>
      <c r="F7733" s="64"/>
      <c r="G7733" s="37" t="str">
        <f>IF(E7733="","",IF(OR(E7733="Project Management",E7733="Project Support",E7733="Sprint Management",E7733="Sprint Support"),"NA",ROUND((((VLOOKUP(AD7733,[2]Formula!V:X,3,0)))-SUMIF(AD:AD,AD7733,H:H)),2)))</f>
        <v/>
      </c>
      <c r="H7733" s="71"/>
      <c r="I7733" s="72"/>
      <c r="J7733" s="72"/>
      <c r="K7733" s="38" t="str">
        <f>IF(E7733="","",IF(OR(E7733="Project Management",E7733="Project Support",E7733="Sprint Management",E7733="Sprint Support"),"NA",(((SUMIF(AD:AD,AD7733,H:H)/VLOOKUP(AD7733,[2]Formula!V:X,3,0))*VLOOKUP(AD7733,[2]Formula!V:X,2,0))*H7733)/SUMIF(AD:AD,AD7733,H:H)))</f>
        <v/>
      </c>
      <c r="L7733" s="38" t="str">
        <f t="shared" si="721"/>
        <v/>
      </c>
      <c r="M7733" s="38" t="str">
        <f t="shared" si="722"/>
        <v/>
      </c>
      <c r="N7733" s="38" t="str">
        <f t="shared" si="724"/>
        <v/>
      </c>
      <c r="O7733" s="38" t="str">
        <f t="shared" ref="O7733:O7796" si="726">IFERROR(L7733/M7733,"")</f>
        <v/>
      </c>
      <c r="P7733" s="39" t="str">
        <f t="shared" si="725"/>
        <v/>
      </c>
      <c r="AC7733" s="42" t="str">
        <f>IF(B7733="","",VLOOKUP(B7733,[2]Formula!B:C,2,0))</f>
        <v/>
      </c>
      <c r="AD7733" s="43" t="str">
        <f t="shared" si="723"/>
        <v/>
      </c>
    </row>
    <row r="7734" spans="1:30" x14ac:dyDescent="0.25">
      <c r="A7734" s="64"/>
      <c r="B7734" s="64"/>
      <c r="C7734" s="66"/>
      <c r="D7734" s="67"/>
      <c r="E7734" s="64"/>
      <c r="F7734" s="64"/>
      <c r="G7734" s="37" t="str">
        <f>IF(E7734="","",IF(OR(E7734="Project Management",E7734="Project Support",E7734="Sprint Management",E7734="Sprint Support"),"NA",ROUND((((VLOOKUP(AD7734,[2]Formula!V:X,3,0)))-SUMIF(AD:AD,AD7734,H:H)),2)))</f>
        <v/>
      </c>
      <c r="H7734" s="71"/>
      <c r="I7734" s="72"/>
      <c r="J7734" s="72"/>
      <c r="K7734" s="38" t="str">
        <f>IF(E7734="","",IF(OR(E7734="Project Management",E7734="Project Support",E7734="Sprint Management",E7734="Sprint Support"),"NA",(((SUMIF(AD:AD,AD7734,H:H)/VLOOKUP(AD7734,[2]Formula!V:X,3,0))*VLOOKUP(AD7734,[2]Formula!V:X,2,0))*H7734)/SUMIF(AD:AD,AD7734,H:H)))</f>
        <v/>
      </c>
      <c r="L7734" s="38" t="str">
        <f t="shared" si="721"/>
        <v/>
      </c>
      <c r="M7734" s="38" t="str">
        <f t="shared" si="722"/>
        <v/>
      </c>
      <c r="N7734" s="38" t="str">
        <f t="shared" si="724"/>
        <v/>
      </c>
      <c r="O7734" s="38" t="str">
        <f t="shared" si="726"/>
        <v/>
      </c>
      <c r="P7734" s="39" t="str">
        <f t="shared" si="725"/>
        <v/>
      </c>
      <c r="AC7734" s="42" t="str">
        <f>IF(B7734="","",VLOOKUP(B7734,[2]Formula!B:C,2,0))</f>
        <v/>
      </c>
      <c r="AD7734" s="43" t="str">
        <f t="shared" si="723"/>
        <v/>
      </c>
    </row>
    <row r="7735" spans="1:30" x14ac:dyDescent="0.25">
      <c r="A7735" s="64"/>
      <c r="B7735" s="64"/>
      <c r="C7735" s="66"/>
      <c r="D7735" s="67"/>
      <c r="E7735" s="64"/>
      <c r="F7735" s="64"/>
      <c r="G7735" s="37" t="str">
        <f>IF(E7735="","",IF(OR(E7735="Project Management",E7735="Project Support",E7735="Sprint Management",E7735="Sprint Support"),"NA",ROUND((((VLOOKUP(AD7735,[2]Formula!V:X,3,0)))-SUMIF(AD:AD,AD7735,H:H)),2)))</f>
        <v/>
      </c>
      <c r="H7735" s="71"/>
      <c r="I7735" s="72"/>
      <c r="J7735" s="72"/>
      <c r="K7735" s="38" t="str">
        <f>IF(E7735="","",IF(OR(E7735="Project Management",E7735="Project Support",E7735="Sprint Management",E7735="Sprint Support"),"NA",(((SUMIF(AD:AD,AD7735,H:H)/VLOOKUP(AD7735,[2]Formula!V:X,3,0))*VLOOKUP(AD7735,[2]Formula!V:X,2,0))*H7735)/SUMIF(AD:AD,AD7735,H:H)))</f>
        <v/>
      </c>
      <c r="L7735" s="38" t="str">
        <f t="shared" si="721"/>
        <v/>
      </c>
      <c r="M7735" s="38" t="str">
        <f t="shared" si="722"/>
        <v/>
      </c>
      <c r="N7735" s="38" t="str">
        <f t="shared" si="724"/>
        <v/>
      </c>
      <c r="O7735" s="38" t="str">
        <f t="shared" si="726"/>
        <v/>
      </c>
      <c r="P7735" s="39" t="str">
        <f t="shared" si="725"/>
        <v/>
      </c>
      <c r="AC7735" s="42" t="str">
        <f>IF(B7735="","",VLOOKUP(B7735,[2]Formula!B:C,2,0))</f>
        <v/>
      </c>
      <c r="AD7735" s="43" t="str">
        <f t="shared" si="723"/>
        <v/>
      </c>
    </row>
    <row r="7736" spans="1:30" x14ac:dyDescent="0.25">
      <c r="A7736" s="64"/>
      <c r="B7736" s="64"/>
      <c r="C7736" s="66"/>
      <c r="D7736" s="67"/>
      <c r="E7736" s="64"/>
      <c r="F7736" s="64"/>
      <c r="G7736" s="37" t="str">
        <f>IF(E7736="","",IF(OR(E7736="Project Management",E7736="Project Support",E7736="Sprint Management",E7736="Sprint Support"),"NA",ROUND((((VLOOKUP(AD7736,[2]Formula!V:X,3,0)))-SUMIF(AD:AD,AD7736,H:H)),2)))</f>
        <v/>
      </c>
      <c r="H7736" s="71"/>
      <c r="I7736" s="72"/>
      <c r="J7736" s="72"/>
      <c r="K7736" s="38" t="str">
        <f>IF(E7736="","",IF(OR(E7736="Project Management",E7736="Project Support",E7736="Sprint Management",E7736="Sprint Support"),"NA",(((SUMIF(AD:AD,AD7736,H:H)/VLOOKUP(AD7736,[2]Formula!V:X,3,0))*VLOOKUP(AD7736,[2]Formula!V:X,2,0))*H7736)/SUMIF(AD:AD,AD7736,H:H)))</f>
        <v/>
      </c>
      <c r="L7736" s="38" t="str">
        <f t="shared" si="721"/>
        <v/>
      </c>
      <c r="M7736" s="38" t="str">
        <f t="shared" si="722"/>
        <v/>
      </c>
      <c r="N7736" s="38" t="str">
        <f t="shared" si="724"/>
        <v/>
      </c>
      <c r="O7736" s="38" t="str">
        <f t="shared" si="726"/>
        <v/>
      </c>
      <c r="P7736" s="39" t="str">
        <f t="shared" si="725"/>
        <v/>
      </c>
      <c r="AC7736" s="42" t="str">
        <f>IF(B7736="","",VLOOKUP(B7736,[2]Formula!B:C,2,0))</f>
        <v/>
      </c>
      <c r="AD7736" s="43" t="str">
        <f t="shared" si="723"/>
        <v/>
      </c>
    </row>
    <row r="7737" spans="1:30" x14ac:dyDescent="0.25">
      <c r="A7737" s="64"/>
      <c r="B7737" s="64"/>
      <c r="C7737" s="66"/>
      <c r="D7737" s="67"/>
      <c r="E7737" s="64"/>
      <c r="F7737" s="64"/>
      <c r="G7737" s="37" t="str">
        <f>IF(E7737="","",IF(OR(E7737="Project Management",E7737="Project Support",E7737="Sprint Management",E7737="Sprint Support"),"NA",ROUND((((VLOOKUP(AD7737,[2]Formula!V:X,3,0)))-SUMIF(AD:AD,AD7737,H:H)),2)))</f>
        <v/>
      </c>
      <c r="H7737" s="71"/>
      <c r="I7737" s="72"/>
      <c r="J7737" s="72"/>
      <c r="K7737" s="38" t="str">
        <f>IF(E7737="","",IF(OR(E7737="Project Management",E7737="Project Support",E7737="Sprint Management",E7737="Sprint Support"),"NA",(((SUMIF(AD:AD,AD7737,H:H)/VLOOKUP(AD7737,[2]Formula!V:X,3,0))*VLOOKUP(AD7737,[2]Formula!V:X,2,0))*H7737)/SUMIF(AD:AD,AD7737,H:H)))</f>
        <v/>
      </c>
      <c r="L7737" s="38" t="str">
        <f t="shared" si="721"/>
        <v/>
      </c>
      <c r="M7737" s="38" t="str">
        <f t="shared" si="722"/>
        <v/>
      </c>
      <c r="N7737" s="38" t="str">
        <f t="shared" si="724"/>
        <v/>
      </c>
      <c r="O7737" s="38" t="str">
        <f t="shared" si="726"/>
        <v/>
      </c>
      <c r="P7737" s="39" t="str">
        <f t="shared" si="725"/>
        <v/>
      </c>
      <c r="AC7737" s="42" t="str">
        <f>IF(B7737="","",VLOOKUP(B7737,[2]Formula!B:C,2,0))</f>
        <v/>
      </c>
      <c r="AD7737" s="43" t="str">
        <f t="shared" si="723"/>
        <v/>
      </c>
    </row>
    <row r="7738" spans="1:30" x14ac:dyDescent="0.25">
      <c r="A7738" s="64"/>
      <c r="B7738" s="64"/>
      <c r="C7738" s="66"/>
      <c r="D7738" s="67"/>
      <c r="E7738" s="64"/>
      <c r="F7738" s="64"/>
      <c r="G7738" s="37" t="str">
        <f>IF(E7738="","",IF(OR(E7738="Project Management",E7738="Project Support",E7738="Sprint Management",E7738="Sprint Support"),"NA",ROUND((((VLOOKUP(AD7738,[2]Formula!V:X,3,0)))-SUMIF(AD:AD,AD7738,H:H)),2)))</f>
        <v/>
      </c>
      <c r="H7738" s="71"/>
      <c r="I7738" s="72"/>
      <c r="J7738" s="72"/>
      <c r="K7738" s="38" t="str">
        <f>IF(E7738="","",IF(OR(E7738="Project Management",E7738="Project Support",E7738="Sprint Management",E7738="Sprint Support"),"NA",(((SUMIF(AD:AD,AD7738,H:H)/VLOOKUP(AD7738,[2]Formula!V:X,3,0))*VLOOKUP(AD7738,[2]Formula!V:X,2,0))*H7738)/SUMIF(AD:AD,AD7738,H:H)))</f>
        <v/>
      </c>
      <c r="L7738" s="38" t="str">
        <f t="shared" si="721"/>
        <v/>
      </c>
      <c r="M7738" s="38" t="str">
        <f t="shared" si="722"/>
        <v/>
      </c>
      <c r="N7738" s="38" t="str">
        <f t="shared" si="724"/>
        <v/>
      </c>
      <c r="O7738" s="38" t="str">
        <f t="shared" si="726"/>
        <v/>
      </c>
      <c r="P7738" s="39" t="str">
        <f t="shared" si="725"/>
        <v/>
      </c>
      <c r="AC7738" s="42" t="str">
        <f>IF(B7738="","",VLOOKUP(B7738,[2]Formula!B:C,2,0))</f>
        <v/>
      </c>
      <c r="AD7738" s="43" t="str">
        <f t="shared" si="723"/>
        <v/>
      </c>
    </row>
    <row r="7739" spans="1:30" x14ac:dyDescent="0.25">
      <c r="A7739" s="64"/>
      <c r="B7739" s="64"/>
      <c r="C7739" s="66"/>
      <c r="D7739" s="67"/>
      <c r="E7739" s="64"/>
      <c r="F7739" s="64"/>
      <c r="G7739" s="37" t="str">
        <f>IF(E7739="","",IF(OR(E7739="Project Management",E7739="Project Support",E7739="Sprint Management",E7739="Sprint Support"),"NA",ROUND((((VLOOKUP(AD7739,[2]Formula!V:X,3,0)))-SUMIF(AD:AD,AD7739,H:H)),2)))</f>
        <v/>
      </c>
      <c r="H7739" s="71"/>
      <c r="I7739" s="72"/>
      <c r="J7739" s="72"/>
      <c r="K7739" s="38" t="str">
        <f>IF(E7739="","",IF(OR(E7739="Project Management",E7739="Project Support",E7739="Sprint Management",E7739="Sprint Support"),"NA",(((SUMIF(AD:AD,AD7739,H:H)/VLOOKUP(AD7739,[2]Formula!V:X,3,0))*VLOOKUP(AD7739,[2]Formula!V:X,2,0))*H7739)/SUMIF(AD:AD,AD7739,H:H)))</f>
        <v/>
      </c>
      <c r="L7739" s="38" t="str">
        <f t="shared" si="721"/>
        <v/>
      </c>
      <c r="M7739" s="38" t="str">
        <f t="shared" si="722"/>
        <v/>
      </c>
      <c r="N7739" s="38" t="str">
        <f t="shared" si="724"/>
        <v/>
      </c>
      <c r="O7739" s="38" t="str">
        <f t="shared" si="726"/>
        <v/>
      </c>
      <c r="P7739" s="39" t="str">
        <f t="shared" si="725"/>
        <v/>
      </c>
      <c r="AC7739" s="42" t="str">
        <f>IF(B7739="","",VLOOKUP(B7739,[2]Formula!B:C,2,0))</f>
        <v/>
      </c>
      <c r="AD7739" s="43" t="str">
        <f t="shared" si="723"/>
        <v/>
      </c>
    </row>
    <row r="7740" spans="1:30" x14ac:dyDescent="0.25">
      <c r="A7740" s="64"/>
      <c r="B7740" s="64"/>
      <c r="C7740" s="66"/>
      <c r="D7740" s="67"/>
      <c r="E7740" s="64"/>
      <c r="F7740" s="64"/>
      <c r="G7740" s="37" t="str">
        <f>IF(E7740="","",IF(OR(E7740="Project Management",E7740="Project Support",E7740="Sprint Management",E7740="Sprint Support"),"NA",ROUND((((VLOOKUP(AD7740,[2]Formula!V:X,3,0)))-SUMIF(AD:AD,AD7740,H:H)),2)))</f>
        <v/>
      </c>
      <c r="H7740" s="71"/>
      <c r="I7740" s="72"/>
      <c r="J7740" s="72"/>
      <c r="K7740" s="38" t="str">
        <f>IF(E7740="","",IF(OR(E7740="Project Management",E7740="Project Support",E7740="Sprint Management",E7740="Sprint Support"),"NA",(((SUMIF(AD:AD,AD7740,H:H)/VLOOKUP(AD7740,[2]Formula!V:X,3,0))*VLOOKUP(AD7740,[2]Formula!V:X,2,0))*H7740)/SUMIF(AD:AD,AD7740,H:H)))</f>
        <v/>
      </c>
      <c r="L7740" s="38" t="str">
        <f t="shared" si="721"/>
        <v/>
      </c>
      <c r="M7740" s="38" t="str">
        <f t="shared" si="722"/>
        <v/>
      </c>
      <c r="N7740" s="38" t="str">
        <f t="shared" si="724"/>
        <v/>
      </c>
      <c r="O7740" s="38" t="str">
        <f t="shared" si="726"/>
        <v/>
      </c>
      <c r="P7740" s="39" t="str">
        <f t="shared" si="725"/>
        <v/>
      </c>
      <c r="AC7740" s="42" t="str">
        <f>IF(B7740="","",VLOOKUP(B7740,[2]Formula!B:C,2,0))</f>
        <v/>
      </c>
      <c r="AD7740" s="43" t="str">
        <f t="shared" si="723"/>
        <v/>
      </c>
    </row>
    <row r="7741" spans="1:30" x14ac:dyDescent="0.25">
      <c r="A7741" s="64"/>
      <c r="B7741" s="64"/>
      <c r="C7741" s="66"/>
      <c r="D7741" s="67"/>
      <c r="E7741" s="64"/>
      <c r="F7741" s="64"/>
      <c r="G7741" s="37" t="str">
        <f>IF(E7741="","",IF(OR(E7741="Project Management",E7741="Project Support",E7741="Sprint Management",E7741="Sprint Support"),"NA",ROUND((((VLOOKUP(AD7741,[2]Formula!V:X,3,0)))-SUMIF(AD:AD,AD7741,H:H)),2)))</f>
        <v/>
      </c>
      <c r="H7741" s="71"/>
      <c r="I7741" s="72"/>
      <c r="J7741" s="72"/>
      <c r="K7741" s="38" t="str">
        <f>IF(E7741="","",IF(OR(E7741="Project Management",E7741="Project Support",E7741="Sprint Management",E7741="Sprint Support"),"NA",(((SUMIF(AD:AD,AD7741,H:H)/VLOOKUP(AD7741,[2]Formula!V:X,3,0))*VLOOKUP(AD7741,[2]Formula!V:X,2,0))*H7741)/SUMIF(AD:AD,AD7741,H:H)))</f>
        <v/>
      </c>
      <c r="L7741" s="38" t="str">
        <f t="shared" si="721"/>
        <v/>
      </c>
      <c r="M7741" s="38" t="str">
        <f t="shared" si="722"/>
        <v/>
      </c>
      <c r="N7741" s="38" t="str">
        <f t="shared" si="724"/>
        <v/>
      </c>
      <c r="O7741" s="38" t="str">
        <f t="shared" si="726"/>
        <v/>
      </c>
      <c r="P7741" s="39" t="str">
        <f t="shared" si="725"/>
        <v/>
      </c>
      <c r="AC7741" s="42" t="str">
        <f>IF(B7741="","",VLOOKUP(B7741,[2]Formula!B:C,2,0))</f>
        <v/>
      </c>
      <c r="AD7741" s="43" t="str">
        <f t="shared" si="723"/>
        <v/>
      </c>
    </row>
    <row r="7742" spans="1:30" x14ac:dyDescent="0.25">
      <c r="A7742" s="64"/>
      <c r="B7742" s="64"/>
      <c r="C7742" s="66"/>
      <c r="D7742" s="67"/>
      <c r="E7742" s="64"/>
      <c r="F7742" s="64"/>
      <c r="G7742" s="37" t="str">
        <f>IF(E7742="","",IF(OR(E7742="Project Management",E7742="Project Support",E7742="Sprint Management",E7742="Sprint Support"),"NA",ROUND((((VLOOKUP(AD7742,[2]Formula!V:X,3,0)))-SUMIF(AD:AD,AD7742,H:H)),2)))</f>
        <v/>
      </c>
      <c r="H7742" s="71"/>
      <c r="I7742" s="72"/>
      <c r="J7742" s="72"/>
      <c r="K7742" s="38" t="str">
        <f>IF(E7742="","",IF(OR(E7742="Project Management",E7742="Project Support",E7742="Sprint Management",E7742="Sprint Support"),"NA",(((SUMIF(AD:AD,AD7742,H:H)/VLOOKUP(AD7742,[2]Formula!V:X,3,0))*VLOOKUP(AD7742,[2]Formula!V:X,2,0))*H7742)/SUMIF(AD:AD,AD7742,H:H)))</f>
        <v/>
      </c>
      <c r="L7742" s="38" t="str">
        <f t="shared" si="721"/>
        <v/>
      </c>
      <c r="M7742" s="38" t="str">
        <f t="shared" si="722"/>
        <v/>
      </c>
      <c r="N7742" s="38" t="str">
        <f t="shared" si="724"/>
        <v/>
      </c>
      <c r="O7742" s="38" t="str">
        <f t="shared" si="726"/>
        <v/>
      </c>
      <c r="P7742" s="39" t="str">
        <f t="shared" si="725"/>
        <v/>
      </c>
      <c r="AC7742" s="42" t="str">
        <f>IF(B7742="","",VLOOKUP(B7742,[2]Formula!B:C,2,0))</f>
        <v/>
      </c>
      <c r="AD7742" s="43" t="str">
        <f t="shared" si="723"/>
        <v/>
      </c>
    </row>
    <row r="7743" spans="1:30" x14ac:dyDescent="0.25">
      <c r="A7743" s="64"/>
      <c r="B7743" s="64"/>
      <c r="C7743" s="66"/>
      <c r="D7743" s="67"/>
      <c r="E7743" s="64"/>
      <c r="F7743" s="64"/>
      <c r="G7743" s="37" t="str">
        <f>IF(E7743="","",IF(OR(E7743="Project Management",E7743="Project Support",E7743="Sprint Management",E7743="Sprint Support"),"NA",ROUND((((VLOOKUP(AD7743,[2]Formula!V:X,3,0)))-SUMIF(AD:AD,AD7743,H:H)),2)))</f>
        <v/>
      </c>
      <c r="H7743" s="71"/>
      <c r="I7743" s="72"/>
      <c r="J7743" s="72"/>
      <c r="K7743" s="38" t="str">
        <f>IF(E7743="","",IF(OR(E7743="Project Management",E7743="Project Support",E7743="Sprint Management",E7743="Sprint Support"),"NA",(((SUMIF(AD:AD,AD7743,H:H)/VLOOKUP(AD7743,[2]Formula!V:X,3,0))*VLOOKUP(AD7743,[2]Formula!V:X,2,0))*H7743)/SUMIF(AD:AD,AD7743,H:H)))</f>
        <v/>
      </c>
      <c r="L7743" s="38" t="str">
        <f t="shared" si="721"/>
        <v/>
      </c>
      <c r="M7743" s="38" t="str">
        <f t="shared" si="722"/>
        <v/>
      </c>
      <c r="N7743" s="38" t="str">
        <f t="shared" si="724"/>
        <v/>
      </c>
      <c r="O7743" s="38" t="str">
        <f t="shared" si="726"/>
        <v/>
      </c>
      <c r="P7743" s="39" t="str">
        <f t="shared" si="725"/>
        <v/>
      </c>
      <c r="AC7743" s="42" t="str">
        <f>IF(B7743="","",VLOOKUP(B7743,[2]Formula!B:C,2,0))</f>
        <v/>
      </c>
      <c r="AD7743" s="43" t="str">
        <f t="shared" si="723"/>
        <v/>
      </c>
    </row>
    <row r="7744" spans="1:30" x14ac:dyDescent="0.25">
      <c r="A7744" s="64"/>
      <c r="B7744" s="64"/>
      <c r="C7744" s="66"/>
      <c r="D7744" s="67"/>
      <c r="E7744" s="64"/>
      <c r="F7744" s="64"/>
      <c r="G7744" s="37" t="str">
        <f>IF(E7744="","",IF(OR(E7744="Project Management",E7744="Project Support",E7744="Sprint Management",E7744="Sprint Support"),"NA",ROUND((((VLOOKUP(AD7744,[2]Formula!V:X,3,0)))-SUMIF(AD:AD,AD7744,H:H)),2)))</f>
        <v/>
      </c>
      <c r="H7744" s="71"/>
      <c r="I7744" s="72"/>
      <c r="J7744" s="72"/>
      <c r="K7744" s="38" t="str">
        <f>IF(E7744="","",IF(OR(E7744="Project Management",E7744="Project Support",E7744="Sprint Management",E7744="Sprint Support"),"NA",(((SUMIF(AD:AD,AD7744,H:H)/VLOOKUP(AD7744,[2]Formula!V:X,3,0))*VLOOKUP(AD7744,[2]Formula!V:X,2,0))*H7744)/SUMIF(AD:AD,AD7744,H:H)))</f>
        <v/>
      </c>
      <c r="L7744" s="38" t="str">
        <f t="shared" si="721"/>
        <v/>
      </c>
      <c r="M7744" s="38" t="str">
        <f t="shared" si="722"/>
        <v/>
      </c>
      <c r="N7744" s="38" t="str">
        <f t="shared" si="724"/>
        <v/>
      </c>
      <c r="O7744" s="38" t="str">
        <f t="shared" si="726"/>
        <v/>
      </c>
      <c r="P7744" s="39" t="str">
        <f t="shared" si="725"/>
        <v/>
      </c>
      <c r="AC7744" s="42" t="str">
        <f>IF(B7744="","",VLOOKUP(B7744,[2]Formula!B:C,2,0))</f>
        <v/>
      </c>
      <c r="AD7744" s="43" t="str">
        <f t="shared" si="723"/>
        <v/>
      </c>
    </row>
    <row r="7745" spans="1:30" x14ac:dyDescent="0.25">
      <c r="A7745" s="64"/>
      <c r="B7745" s="64"/>
      <c r="C7745" s="66"/>
      <c r="D7745" s="67"/>
      <c r="E7745" s="64"/>
      <c r="F7745" s="64"/>
      <c r="G7745" s="37" t="str">
        <f>IF(E7745="","",IF(OR(E7745="Project Management",E7745="Project Support",E7745="Sprint Management",E7745="Sprint Support"),"NA",ROUND((((VLOOKUP(AD7745,[2]Formula!V:X,3,0)))-SUMIF(AD:AD,AD7745,H:H)),2)))</f>
        <v/>
      </c>
      <c r="H7745" s="71"/>
      <c r="I7745" s="72"/>
      <c r="J7745" s="72"/>
      <c r="K7745" s="38" t="str">
        <f>IF(E7745="","",IF(OR(E7745="Project Management",E7745="Project Support",E7745="Sprint Management",E7745="Sprint Support"),"NA",(((SUMIF(AD:AD,AD7745,H:H)/VLOOKUP(AD7745,[2]Formula!V:X,3,0))*VLOOKUP(AD7745,[2]Formula!V:X,2,0))*H7745)/SUMIF(AD:AD,AD7745,H:H)))</f>
        <v/>
      </c>
      <c r="L7745" s="38" t="str">
        <f t="shared" si="721"/>
        <v/>
      </c>
      <c r="M7745" s="38" t="str">
        <f t="shared" si="722"/>
        <v/>
      </c>
      <c r="N7745" s="38" t="str">
        <f t="shared" si="724"/>
        <v/>
      </c>
      <c r="O7745" s="38" t="str">
        <f t="shared" si="726"/>
        <v/>
      </c>
      <c r="P7745" s="39" t="str">
        <f t="shared" si="725"/>
        <v/>
      </c>
      <c r="AC7745" s="42" t="str">
        <f>IF(B7745="","",VLOOKUP(B7745,[2]Formula!B:C,2,0))</f>
        <v/>
      </c>
      <c r="AD7745" s="43" t="str">
        <f t="shared" si="723"/>
        <v/>
      </c>
    </row>
    <row r="7746" spans="1:30" x14ac:dyDescent="0.25">
      <c r="A7746" s="64"/>
      <c r="B7746" s="64"/>
      <c r="C7746" s="66"/>
      <c r="D7746" s="67"/>
      <c r="E7746" s="64"/>
      <c r="F7746" s="64"/>
      <c r="G7746" s="37" t="str">
        <f>IF(E7746="","",IF(OR(E7746="Project Management",E7746="Project Support",E7746="Sprint Management",E7746="Sprint Support"),"NA",ROUND((((VLOOKUP(AD7746,[2]Formula!V:X,3,0)))-SUMIF(AD:AD,AD7746,H:H)),2)))</f>
        <v/>
      </c>
      <c r="H7746" s="71"/>
      <c r="I7746" s="72"/>
      <c r="J7746" s="72"/>
      <c r="K7746" s="38" t="str">
        <f>IF(E7746="","",IF(OR(E7746="Project Management",E7746="Project Support",E7746="Sprint Management",E7746="Sprint Support"),"NA",(((SUMIF(AD:AD,AD7746,H:H)/VLOOKUP(AD7746,[2]Formula!V:X,3,0))*VLOOKUP(AD7746,[2]Formula!V:X,2,0))*H7746)/SUMIF(AD:AD,AD7746,H:H)))</f>
        <v/>
      </c>
      <c r="L7746" s="38" t="str">
        <f t="shared" ref="L7746:L7809" si="727">IFERROR(IF(K7746="NA",(H7746/I7746),(K7746/I7746)),"")</f>
        <v/>
      </c>
      <c r="M7746" s="38" t="str">
        <f t="shared" ref="M7746:M7809" si="728">IFERROR(IF(K7746="NA",1,(K7746/H7746)),"")</f>
        <v/>
      </c>
      <c r="N7746" s="38" t="str">
        <f t="shared" si="724"/>
        <v/>
      </c>
      <c r="O7746" s="38" t="str">
        <f t="shared" si="726"/>
        <v/>
      </c>
      <c r="P7746" s="39" t="str">
        <f t="shared" si="725"/>
        <v/>
      </c>
      <c r="AC7746" s="42" t="str">
        <f>IF(B7746="","",VLOOKUP(B7746,[2]Formula!B:C,2,0))</f>
        <v/>
      </c>
      <c r="AD7746" s="43" t="str">
        <f t="shared" ref="AD7746:AD7809" si="729">IF(B7746="","",CONCATENATE(B7746,"_",E7746))</f>
        <v/>
      </c>
    </row>
    <row r="7747" spans="1:30" x14ac:dyDescent="0.25">
      <c r="A7747" s="64"/>
      <c r="B7747" s="64"/>
      <c r="C7747" s="66"/>
      <c r="D7747" s="67"/>
      <c r="E7747" s="64"/>
      <c r="F7747" s="64"/>
      <c r="G7747" s="37" t="str">
        <f>IF(E7747="","",IF(OR(E7747="Project Management",E7747="Project Support",E7747="Sprint Management",E7747="Sprint Support"),"NA",ROUND((((VLOOKUP(AD7747,[2]Formula!V:X,3,0)))-SUMIF(AD:AD,AD7747,H:H)),2)))</f>
        <v/>
      </c>
      <c r="H7747" s="71"/>
      <c r="I7747" s="72"/>
      <c r="J7747" s="72"/>
      <c r="K7747" s="38" t="str">
        <f>IF(E7747="","",IF(OR(E7747="Project Management",E7747="Project Support",E7747="Sprint Management",E7747="Sprint Support"),"NA",(((SUMIF(AD:AD,AD7747,H:H)/VLOOKUP(AD7747,[2]Formula!V:X,3,0))*VLOOKUP(AD7747,[2]Formula!V:X,2,0))*H7747)/SUMIF(AD:AD,AD7747,H:H)))</f>
        <v/>
      </c>
      <c r="L7747" s="38" t="str">
        <f t="shared" si="727"/>
        <v/>
      </c>
      <c r="M7747" s="38" t="str">
        <f t="shared" si="728"/>
        <v/>
      </c>
      <c r="N7747" s="38" t="str">
        <f t="shared" ref="N7747:N7810" si="730">IFERROR(((L7747-M7747)/M7747)*100,"")</f>
        <v/>
      </c>
      <c r="O7747" s="38" t="str">
        <f t="shared" si="726"/>
        <v/>
      </c>
      <c r="P7747" s="39" t="str">
        <f t="shared" ref="P7747:P7810" si="731">IF(O7747="","",1)</f>
        <v/>
      </c>
      <c r="AC7747" s="42" t="str">
        <f>IF(B7747="","",VLOOKUP(B7747,[2]Formula!B:C,2,0))</f>
        <v/>
      </c>
      <c r="AD7747" s="43" t="str">
        <f t="shared" si="729"/>
        <v/>
      </c>
    </row>
    <row r="7748" spans="1:30" x14ac:dyDescent="0.25">
      <c r="A7748" s="64"/>
      <c r="B7748" s="64"/>
      <c r="C7748" s="66"/>
      <c r="D7748" s="67"/>
      <c r="E7748" s="64"/>
      <c r="F7748" s="64"/>
      <c r="G7748" s="37" t="str">
        <f>IF(E7748="","",IF(OR(E7748="Project Management",E7748="Project Support",E7748="Sprint Management",E7748="Sprint Support"),"NA",ROUND((((VLOOKUP(AD7748,[2]Formula!V:X,3,0)))-SUMIF(AD:AD,AD7748,H:H)),2)))</f>
        <v/>
      </c>
      <c r="H7748" s="71"/>
      <c r="I7748" s="72"/>
      <c r="J7748" s="72"/>
      <c r="K7748" s="38" t="str">
        <f>IF(E7748="","",IF(OR(E7748="Project Management",E7748="Project Support",E7748="Sprint Management",E7748="Sprint Support"),"NA",(((SUMIF(AD:AD,AD7748,H:H)/VLOOKUP(AD7748,[2]Formula!V:X,3,0))*VLOOKUP(AD7748,[2]Formula!V:X,2,0))*H7748)/SUMIF(AD:AD,AD7748,H:H)))</f>
        <v/>
      </c>
      <c r="L7748" s="38" t="str">
        <f t="shared" si="727"/>
        <v/>
      </c>
      <c r="M7748" s="38" t="str">
        <f t="shared" si="728"/>
        <v/>
      </c>
      <c r="N7748" s="38" t="str">
        <f t="shared" si="730"/>
        <v/>
      </c>
      <c r="O7748" s="38" t="str">
        <f t="shared" si="726"/>
        <v/>
      </c>
      <c r="P7748" s="39" t="str">
        <f t="shared" si="731"/>
        <v/>
      </c>
      <c r="AC7748" s="42" t="str">
        <f>IF(B7748="","",VLOOKUP(B7748,[2]Formula!B:C,2,0))</f>
        <v/>
      </c>
      <c r="AD7748" s="43" t="str">
        <f t="shared" si="729"/>
        <v/>
      </c>
    </row>
    <row r="7749" spans="1:30" x14ac:dyDescent="0.25">
      <c r="A7749" s="64"/>
      <c r="B7749" s="64"/>
      <c r="C7749" s="66"/>
      <c r="D7749" s="67"/>
      <c r="E7749" s="64"/>
      <c r="F7749" s="64"/>
      <c r="G7749" s="37" t="str">
        <f>IF(E7749="","",IF(OR(E7749="Project Management",E7749="Project Support",E7749="Sprint Management",E7749="Sprint Support"),"NA",ROUND((((VLOOKUP(AD7749,[2]Formula!V:X,3,0)))-SUMIF(AD:AD,AD7749,H:H)),2)))</f>
        <v/>
      </c>
      <c r="H7749" s="71"/>
      <c r="I7749" s="72"/>
      <c r="J7749" s="72"/>
      <c r="K7749" s="38" t="str">
        <f>IF(E7749="","",IF(OR(E7749="Project Management",E7749="Project Support",E7749="Sprint Management",E7749="Sprint Support"),"NA",(((SUMIF(AD:AD,AD7749,H:H)/VLOOKUP(AD7749,[2]Formula!V:X,3,0))*VLOOKUP(AD7749,[2]Formula!V:X,2,0))*H7749)/SUMIF(AD:AD,AD7749,H:H)))</f>
        <v/>
      </c>
      <c r="L7749" s="38" t="str">
        <f t="shared" si="727"/>
        <v/>
      </c>
      <c r="M7749" s="38" t="str">
        <f t="shared" si="728"/>
        <v/>
      </c>
      <c r="N7749" s="38" t="str">
        <f t="shared" si="730"/>
        <v/>
      </c>
      <c r="O7749" s="38" t="str">
        <f t="shared" si="726"/>
        <v/>
      </c>
      <c r="P7749" s="39" t="str">
        <f t="shared" si="731"/>
        <v/>
      </c>
      <c r="AC7749" s="42" t="str">
        <f>IF(B7749="","",VLOOKUP(B7749,[2]Formula!B:C,2,0))</f>
        <v/>
      </c>
      <c r="AD7749" s="43" t="str">
        <f t="shared" si="729"/>
        <v/>
      </c>
    </row>
    <row r="7750" spans="1:30" x14ac:dyDescent="0.25">
      <c r="A7750" s="64"/>
      <c r="B7750" s="64"/>
      <c r="C7750" s="66"/>
      <c r="D7750" s="67"/>
      <c r="E7750" s="64"/>
      <c r="F7750" s="64"/>
      <c r="G7750" s="37" t="str">
        <f>IF(E7750="","",IF(OR(E7750="Project Management",E7750="Project Support",E7750="Sprint Management",E7750="Sprint Support"),"NA",ROUND((((VLOOKUP(AD7750,[2]Formula!V:X,3,0)))-SUMIF(AD:AD,AD7750,H:H)),2)))</f>
        <v/>
      </c>
      <c r="H7750" s="71"/>
      <c r="I7750" s="72"/>
      <c r="J7750" s="72"/>
      <c r="K7750" s="38" t="str">
        <f>IF(E7750="","",IF(OR(E7750="Project Management",E7750="Project Support",E7750="Sprint Management",E7750="Sprint Support"),"NA",(((SUMIF(AD:AD,AD7750,H:H)/VLOOKUP(AD7750,[2]Formula!V:X,3,0))*VLOOKUP(AD7750,[2]Formula!V:X,2,0))*H7750)/SUMIF(AD:AD,AD7750,H:H)))</f>
        <v/>
      </c>
      <c r="L7750" s="38" t="str">
        <f t="shared" si="727"/>
        <v/>
      </c>
      <c r="M7750" s="38" t="str">
        <f t="shared" si="728"/>
        <v/>
      </c>
      <c r="N7750" s="38" t="str">
        <f t="shared" si="730"/>
        <v/>
      </c>
      <c r="O7750" s="38" t="str">
        <f t="shared" si="726"/>
        <v/>
      </c>
      <c r="P7750" s="39" t="str">
        <f t="shared" si="731"/>
        <v/>
      </c>
      <c r="AC7750" s="42" t="str">
        <f>IF(B7750="","",VLOOKUP(B7750,[2]Formula!B:C,2,0))</f>
        <v/>
      </c>
      <c r="AD7750" s="43" t="str">
        <f t="shared" si="729"/>
        <v/>
      </c>
    </row>
    <row r="7751" spans="1:30" x14ac:dyDescent="0.25">
      <c r="A7751" s="64"/>
      <c r="B7751" s="64"/>
      <c r="C7751" s="66"/>
      <c r="D7751" s="67"/>
      <c r="E7751" s="64"/>
      <c r="F7751" s="64"/>
      <c r="G7751" s="37" t="str">
        <f>IF(E7751="","",IF(OR(E7751="Project Management",E7751="Project Support",E7751="Sprint Management",E7751="Sprint Support"),"NA",ROUND((((VLOOKUP(AD7751,[2]Formula!V:X,3,0)))-SUMIF(AD:AD,AD7751,H:H)),2)))</f>
        <v/>
      </c>
      <c r="H7751" s="71"/>
      <c r="I7751" s="72"/>
      <c r="J7751" s="72"/>
      <c r="K7751" s="38" t="str">
        <f>IF(E7751="","",IF(OR(E7751="Project Management",E7751="Project Support",E7751="Sprint Management",E7751="Sprint Support"),"NA",(((SUMIF(AD:AD,AD7751,H:H)/VLOOKUP(AD7751,[2]Formula!V:X,3,0))*VLOOKUP(AD7751,[2]Formula!V:X,2,0))*H7751)/SUMIF(AD:AD,AD7751,H:H)))</f>
        <v/>
      </c>
      <c r="L7751" s="38" t="str">
        <f t="shared" si="727"/>
        <v/>
      </c>
      <c r="M7751" s="38" t="str">
        <f t="shared" si="728"/>
        <v/>
      </c>
      <c r="N7751" s="38" t="str">
        <f t="shared" si="730"/>
        <v/>
      </c>
      <c r="O7751" s="38" t="str">
        <f t="shared" si="726"/>
        <v/>
      </c>
      <c r="P7751" s="39" t="str">
        <f t="shared" si="731"/>
        <v/>
      </c>
      <c r="AC7751" s="42" t="str">
        <f>IF(B7751="","",VLOOKUP(B7751,[2]Formula!B:C,2,0))</f>
        <v/>
      </c>
      <c r="AD7751" s="43" t="str">
        <f t="shared" si="729"/>
        <v/>
      </c>
    </row>
    <row r="7752" spans="1:30" x14ac:dyDescent="0.25">
      <c r="A7752" s="64"/>
      <c r="B7752" s="64"/>
      <c r="C7752" s="66"/>
      <c r="D7752" s="67"/>
      <c r="E7752" s="64"/>
      <c r="F7752" s="64"/>
      <c r="G7752" s="37" t="str">
        <f>IF(E7752="","",IF(OR(E7752="Project Management",E7752="Project Support",E7752="Sprint Management",E7752="Sprint Support"),"NA",ROUND((((VLOOKUP(AD7752,[2]Formula!V:X,3,0)))-SUMIF(AD:AD,AD7752,H:H)),2)))</f>
        <v/>
      </c>
      <c r="H7752" s="71"/>
      <c r="I7752" s="72"/>
      <c r="J7752" s="72"/>
      <c r="K7752" s="38" t="str">
        <f>IF(E7752="","",IF(OR(E7752="Project Management",E7752="Project Support",E7752="Sprint Management",E7752="Sprint Support"),"NA",(((SUMIF(AD:AD,AD7752,H:H)/VLOOKUP(AD7752,[2]Formula!V:X,3,0))*VLOOKUP(AD7752,[2]Formula!V:X,2,0))*H7752)/SUMIF(AD:AD,AD7752,H:H)))</f>
        <v/>
      </c>
      <c r="L7752" s="38" t="str">
        <f t="shared" si="727"/>
        <v/>
      </c>
      <c r="M7752" s="38" t="str">
        <f t="shared" si="728"/>
        <v/>
      </c>
      <c r="N7752" s="38" t="str">
        <f t="shared" si="730"/>
        <v/>
      </c>
      <c r="O7752" s="38" t="str">
        <f t="shared" si="726"/>
        <v/>
      </c>
      <c r="P7752" s="39" t="str">
        <f t="shared" si="731"/>
        <v/>
      </c>
      <c r="AC7752" s="42" t="str">
        <f>IF(B7752="","",VLOOKUP(B7752,[2]Formula!B:C,2,0))</f>
        <v/>
      </c>
      <c r="AD7752" s="43" t="str">
        <f t="shared" si="729"/>
        <v/>
      </c>
    </row>
    <row r="7753" spans="1:30" x14ac:dyDescent="0.25">
      <c r="A7753" s="64"/>
      <c r="B7753" s="64"/>
      <c r="C7753" s="66"/>
      <c r="D7753" s="67"/>
      <c r="E7753" s="64"/>
      <c r="F7753" s="64"/>
      <c r="G7753" s="37" t="str">
        <f>IF(E7753="","",IF(OR(E7753="Project Management",E7753="Project Support",E7753="Sprint Management",E7753="Sprint Support"),"NA",ROUND((((VLOOKUP(AD7753,[2]Formula!V:X,3,0)))-SUMIF(AD:AD,AD7753,H:H)),2)))</f>
        <v/>
      </c>
      <c r="H7753" s="71"/>
      <c r="I7753" s="72"/>
      <c r="J7753" s="72"/>
      <c r="K7753" s="38" t="str">
        <f>IF(E7753="","",IF(OR(E7753="Project Management",E7753="Project Support",E7753="Sprint Management",E7753="Sprint Support"),"NA",(((SUMIF(AD:AD,AD7753,H:H)/VLOOKUP(AD7753,[2]Formula!V:X,3,0))*VLOOKUP(AD7753,[2]Formula!V:X,2,0))*H7753)/SUMIF(AD:AD,AD7753,H:H)))</f>
        <v/>
      </c>
      <c r="L7753" s="38" t="str">
        <f t="shared" si="727"/>
        <v/>
      </c>
      <c r="M7753" s="38" t="str">
        <f t="shared" si="728"/>
        <v/>
      </c>
      <c r="N7753" s="38" t="str">
        <f t="shared" si="730"/>
        <v/>
      </c>
      <c r="O7753" s="38" t="str">
        <f t="shared" si="726"/>
        <v/>
      </c>
      <c r="P7753" s="39" t="str">
        <f t="shared" si="731"/>
        <v/>
      </c>
      <c r="AC7753" s="42" t="str">
        <f>IF(B7753="","",VLOOKUP(B7753,[2]Formula!B:C,2,0))</f>
        <v/>
      </c>
      <c r="AD7753" s="43" t="str">
        <f t="shared" si="729"/>
        <v/>
      </c>
    </row>
    <row r="7754" spans="1:30" x14ac:dyDescent="0.25">
      <c r="A7754" s="64"/>
      <c r="B7754" s="64"/>
      <c r="C7754" s="66"/>
      <c r="D7754" s="67"/>
      <c r="E7754" s="64"/>
      <c r="F7754" s="64"/>
      <c r="G7754" s="37" t="str">
        <f>IF(E7754="","",IF(OR(E7754="Project Management",E7754="Project Support",E7754="Sprint Management",E7754="Sprint Support"),"NA",ROUND((((VLOOKUP(AD7754,[2]Formula!V:X,3,0)))-SUMIF(AD:AD,AD7754,H:H)),2)))</f>
        <v/>
      </c>
      <c r="H7754" s="71"/>
      <c r="I7754" s="72"/>
      <c r="J7754" s="72"/>
      <c r="K7754" s="38" t="str">
        <f>IF(E7754="","",IF(OR(E7754="Project Management",E7754="Project Support",E7754="Sprint Management",E7754="Sprint Support"),"NA",(((SUMIF(AD:AD,AD7754,H:H)/VLOOKUP(AD7754,[2]Formula!V:X,3,0))*VLOOKUP(AD7754,[2]Formula!V:X,2,0))*H7754)/SUMIF(AD:AD,AD7754,H:H)))</f>
        <v/>
      </c>
      <c r="L7754" s="38" t="str">
        <f t="shared" si="727"/>
        <v/>
      </c>
      <c r="M7754" s="38" t="str">
        <f t="shared" si="728"/>
        <v/>
      </c>
      <c r="N7754" s="38" t="str">
        <f t="shared" si="730"/>
        <v/>
      </c>
      <c r="O7754" s="38" t="str">
        <f t="shared" si="726"/>
        <v/>
      </c>
      <c r="P7754" s="39" t="str">
        <f t="shared" si="731"/>
        <v/>
      </c>
      <c r="AC7754" s="42" t="str">
        <f>IF(B7754="","",VLOOKUP(B7754,[2]Formula!B:C,2,0))</f>
        <v/>
      </c>
      <c r="AD7754" s="43" t="str">
        <f t="shared" si="729"/>
        <v/>
      </c>
    </row>
    <row r="7755" spans="1:30" x14ac:dyDescent="0.25">
      <c r="A7755" s="64"/>
      <c r="B7755" s="64"/>
      <c r="C7755" s="66"/>
      <c r="D7755" s="67"/>
      <c r="E7755" s="64"/>
      <c r="F7755" s="64"/>
      <c r="G7755" s="37" t="str">
        <f>IF(E7755="","",IF(OR(E7755="Project Management",E7755="Project Support",E7755="Sprint Management",E7755="Sprint Support"),"NA",ROUND((((VLOOKUP(AD7755,[2]Formula!V:X,3,0)))-SUMIF(AD:AD,AD7755,H:H)),2)))</f>
        <v/>
      </c>
      <c r="H7755" s="71"/>
      <c r="I7755" s="72"/>
      <c r="J7755" s="72"/>
      <c r="K7755" s="38" t="str">
        <f>IF(E7755="","",IF(OR(E7755="Project Management",E7755="Project Support",E7755="Sprint Management",E7755="Sprint Support"),"NA",(((SUMIF(AD:AD,AD7755,H:H)/VLOOKUP(AD7755,[2]Formula!V:X,3,0))*VLOOKUP(AD7755,[2]Formula!V:X,2,0))*H7755)/SUMIF(AD:AD,AD7755,H:H)))</f>
        <v/>
      </c>
      <c r="L7755" s="38" t="str">
        <f t="shared" si="727"/>
        <v/>
      </c>
      <c r="M7755" s="38" t="str">
        <f t="shared" si="728"/>
        <v/>
      </c>
      <c r="N7755" s="38" t="str">
        <f t="shared" si="730"/>
        <v/>
      </c>
      <c r="O7755" s="38" t="str">
        <f t="shared" si="726"/>
        <v/>
      </c>
      <c r="P7755" s="39" t="str">
        <f t="shared" si="731"/>
        <v/>
      </c>
      <c r="AC7755" s="42" t="str">
        <f>IF(B7755="","",VLOOKUP(B7755,[2]Formula!B:C,2,0))</f>
        <v/>
      </c>
      <c r="AD7755" s="43" t="str">
        <f t="shared" si="729"/>
        <v/>
      </c>
    </row>
    <row r="7756" spans="1:30" x14ac:dyDescent="0.25">
      <c r="A7756" s="64"/>
      <c r="B7756" s="64"/>
      <c r="C7756" s="66"/>
      <c r="D7756" s="67"/>
      <c r="E7756" s="64"/>
      <c r="F7756" s="64"/>
      <c r="G7756" s="37" t="str">
        <f>IF(E7756="","",IF(OR(E7756="Project Management",E7756="Project Support",E7756="Sprint Management",E7756="Sprint Support"),"NA",ROUND((((VLOOKUP(AD7756,[2]Formula!V:X,3,0)))-SUMIF(AD:AD,AD7756,H:H)),2)))</f>
        <v/>
      </c>
      <c r="H7756" s="71"/>
      <c r="I7756" s="72"/>
      <c r="J7756" s="72"/>
      <c r="K7756" s="38" t="str">
        <f>IF(E7756="","",IF(OR(E7756="Project Management",E7756="Project Support",E7756="Sprint Management",E7756="Sprint Support"),"NA",(((SUMIF(AD:AD,AD7756,H:H)/VLOOKUP(AD7756,[2]Formula!V:X,3,0))*VLOOKUP(AD7756,[2]Formula!V:X,2,0))*H7756)/SUMIF(AD:AD,AD7756,H:H)))</f>
        <v/>
      </c>
      <c r="L7756" s="38" t="str">
        <f t="shared" si="727"/>
        <v/>
      </c>
      <c r="M7756" s="38" t="str">
        <f t="shared" si="728"/>
        <v/>
      </c>
      <c r="N7756" s="38" t="str">
        <f t="shared" si="730"/>
        <v/>
      </c>
      <c r="O7756" s="38" t="str">
        <f t="shared" si="726"/>
        <v/>
      </c>
      <c r="P7756" s="39" t="str">
        <f t="shared" si="731"/>
        <v/>
      </c>
      <c r="AC7756" s="42" t="str">
        <f>IF(B7756="","",VLOOKUP(B7756,[2]Formula!B:C,2,0))</f>
        <v/>
      </c>
      <c r="AD7756" s="43" t="str">
        <f t="shared" si="729"/>
        <v/>
      </c>
    </row>
    <row r="7757" spans="1:30" x14ac:dyDescent="0.25">
      <c r="A7757" s="64"/>
      <c r="B7757" s="64"/>
      <c r="C7757" s="66"/>
      <c r="D7757" s="67"/>
      <c r="E7757" s="64"/>
      <c r="F7757" s="64"/>
      <c r="G7757" s="37" t="str">
        <f>IF(E7757="","",IF(OR(E7757="Project Management",E7757="Project Support",E7757="Sprint Management",E7757="Sprint Support"),"NA",ROUND((((VLOOKUP(AD7757,[2]Formula!V:X,3,0)))-SUMIF(AD:AD,AD7757,H:H)),2)))</f>
        <v/>
      </c>
      <c r="H7757" s="71"/>
      <c r="I7757" s="72"/>
      <c r="J7757" s="72"/>
      <c r="K7757" s="38" t="str">
        <f>IF(E7757="","",IF(OR(E7757="Project Management",E7757="Project Support",E7757="Sprint Management",E7757="Sprint Support"),"NA",(((SUMIF(AD:AD,AD7757,H:H)/VLOOKUP(AD7757,[2]Formula!V:X,3,0))*VLOOKUP(AD7757,[2]Formula!V:X,2,0))*H7757)/SUMIF(AD:AD,AD7757,H:H)))</f>
        <v/>
      </c>
      <c r="L7757" s="38" t="str">
        <f t="shared" si="727"/>
        <v/>
      </c>
      <c r="M7757" s="38" t="str">
        <f t="shared" si="728"/>
        <v/>
      </c>
      <c r="N7757" s="38" t="str">
        <f t="shared" si="730"/>
        <v/>
      </c>
      <c r="O7757" s="38" t="str">
        <f t="shared" si="726"/>
        <v/>
      </c>
      <c r="P7757" s="39" t="str">
        <f t="shared" si="731"/>
        <v/>
      </c>
      <c r="AC7757" s="42" t="str">
        <f>IF(B7757="","",VLOOKUP(B7757,[2]Formula!B:C,2,0))</f>
        <v/>
      </c>
      <c r="AD7757" s="43" t="str">
        <f t="shared" si="729"/>
        <v/>
      </c>
    </row>
    <row r="7758" spans="1:30" x14ac:dyDescent="0.25">
      <c r="A7758" s="64"/>
      <c r="B7758" s="64"/>
      <c r="C7758" s="66"/>
      <c r="D7758" s="67"/>
      <c r="E7758" s="64"/>
      <c r="F7758" s="64"/>
      <c r="G7758" s="37" t="str">
        <f>IF(E7758="","",IF(OR(E7758="Project Management",E7758="Project Support",E7758="Sprint Management",E7758="Sprint Support"),"NA",ROUND((((VLOOKUP(AD7758,[2]Formula!V:X,3,0)))-SUMIF(AD:AD,AD7758,H:H)),2)))</f>
        <v/>
      </c>
      <c r="H7758" s="71"/>
      <c r="I7758" s="72"/>
      <c r="J7758" s="72"/>
      <c r="K7758" s="38" t="str">
        <f>IF(E7758="","",IF(OR(E7758="Project Management",E7758="Project Support",E7758="Sprint Management",E7758="Sprint Support"),"NA",(((SUMIF(AD:AD,AD7758,H:H)/VLOOKUP(AD7758,[2]Formula!V:X,3,0))*VLOOKUP(AD7758,[2]Formula!V:X,2,0))*H7758)/SUMIF(AD:AD,AD7758,H:H)))</f>
        <v/>
      </c>
      <c r="L7758" s="38" t="str">
        <f t="shared" si="727"/>
        <v/>
      </c>
      <c r="M7758" s="38" t="str">
        <f t="shared" si="728"/>
        <v/>
      </c>
      <c r="N7758" s="38" t="str">
        <f t="shared" si="730"/>
        <v/>
      </c>
      <c r="O7758" s="38" t="str">
        <f t="shared" si="726"/>
        <v/>
      </c>
      <c r="P7758" s="39" t="str">
        <f t="shared" si="731"/>
        <v/>
      </c>
      <c r="AC7758" s="42" t="str">
        <f>IF(B7758="","",VLOOKUP(B7758,[2]Formula!B:C,2,0))</f>
        <v/>
      </c>
      <c r="AD7758" s="43" t="str">
        <f t="shared" si="729"/>
        <v/>
      </c>
    </row>
    <row r="7759" spans="1:30" x14ac:dyDescent="0.25">
      <c r="A7759" s="64"/>
      <c r="B7759" s="64"/>
      <c r="C7759" s="66"/>
      <c r="D7759" s="67"/>
      <c r="E7759" s="64"/>
      <c r="F7759" s="64"/>
      <c r="G7759" s="37" t="str">
        <f>IF(E7759="","",IF(OR(E7759="Project Management",E7759="Project Support",E7759="Sprint Management",E7759="Sprint Support"),"NA",ROUND((((VLOOKUP(AD7759,[2]Formula!V:X,3,0)))-SUMIF(AD:AD,AD7759,H:H)),2)))</f>
        <v/>
      </c>
      <c r="H7759" s="71"/>
      <c r="I7759" s="72"/>
      <c r="J7759" s="72"/>
      <c r="K7759" s="38" t="str">
        <f>IF(E7759="","",IF(OR(E7759="Project Management",E7759="Project Support",E7759="Sprint Management",E7759="Sprint Support"),"NA",(((SUMIF(AD:AD,AD7759,H:H)/VLOOKUP(AD7759,[2]Formula!V:X,3,0))*VLOOKUP(AD7759,[2]Formula!V:X,2,0))*H7759)/SUMIF(AD:AD,AD7759,H:H)))</f>
        <v/>
      </c>
      <c r="L7759" s="38" t="str">
        <f t="shared" si="727"/>
        <v/>
      </c>
      <c r="M7759" s="38" t="str">
        <f t="shared" si="728"/>
        <v/>
      </c>
      <c r="N7759" s="38" t="str">
        <f t="shared" si="730"/>
        <v/>
      </c>
      <c r="O7759" s="38" t="str">
        <f t="shared" si="726"/>
        <v/>
      </c>
      <c r="P7759" s="39" t="str">
        <f t="shared" si="731"/>
        <v/>
      </c>
      <c r="AC7759" s="42" t="str">
        <f>IF(B7759="","",VLOOKUP(B7759,[2]Formula!B:C,2,0))</f>
        <v/>
      </c>
      <c r="AD7759" s="43" t="str">
        <f t="shared" si="729"/>
        <v/>
      </c>
    </row>
    <row r="7760" spans="1:30" x14ac:dyDescent="0.25">
      <c r="A7760" s="64"/>
      <c r="B7760" s="64"/>
      <c r="C7760" s="66"/>
      <c r="D7760" s="67"/>
      <c r="E7760" s="64"/>
      <c r="F7760" s="64"/>
      <c r="G7760" s="37" t="str">
        <f>IF(E7760="","",IF(OR(E7760="Project Management",E7760="Project Support",E7760="Sprint Management",E7760="Sprint Support"),"NA",ROUND((((VLOOKUP(AD7760,[2]Formula!V:X,3,0)))-SUMIF(AD:AD,AD7760,H:H)),2)))</f>
        <v/>
      </c>
      <c r="H7760" s="71"/>
      <c r="I7760" s="72"/>
      <c r="J7760" s="72"/>
      <c r="K7760" s="38" t="str">
        <f>IF(E7760="","",IF(OR(E7760="Project Management",E7760="Project Support",E7760="Sprint Management",E7760="Sprint Support"),"NA",(((SUMIF(AD:AD,AD7760,H:H)/VLOOKUP(AD7760,[2]Formula!V:X,3,0))*VLOOKUP(AD7760,[2]Formula!V:X,2,0))*H7760)/SUMIF(AD:AD,AD7760,H:H)))</f>
        <v/>
      </c>
      <c r="L7760" s="38" t="str">
        <f t="shared" si="727"/>
        <v/>
      </c>
      <c r="M7760" s="38" t="str">
        <f t="shared" si="728"/>
        <v/>
      </c>
      <c r="N7760" s="38" t="str">
        <f t="shared" si="730"/>
        <v/>
      </c>
      <c r="O7760" s="38" t="str">
        <f t="shared" si="726"/>
        <v/>
      </c>
      <c r="P7760" s="39" t="str">
        <f t="shared" si="731"/>
        <v/>
      </c>
      <c r="AC7760" s="42" t="str">
        <f>IF(B7760="","",VLOOKUP(B7760,[2]Formula!B:C,2,0))</f>
        <v/>
      </c>
      <c r="AD7760" s="43" t="str">
        <f t="shared" si="729"/>
        <v/>
      </c>
    </row>
    <row r="7761" spans="1:30" x14ac:dyDescent="0.25">
      <c r="A7761" s="64"/>
      <c r="B7761" s="64"/>
      <c r="C7761" s="66"/>
      <c r="D7761" s="67"/>
      <c r="E7761" s="64"/>
      <c r="F7761" s="64"/>
      <c r="G7761" s="37" t="str">
        <f>IF(E7761="","",IF(OR(E7761="Project Management",E7761="Project Support",E7761="Sprint Management",E7761="Sprint Support"),"NA",ROUND((((VLOOKUP(AD7761,[2]Formula!V:X,3,0)))-SUMIF(AD:AD,AD7761,H:H)),2)))</f>
        <v/>
      </c>
      <c r="H7761" s="71"/>
      <c r="I7761" s="72"/>
      <c r="J7761" s="72"/>
      <c r="K7761" s="38" t="str">
        <f>IF(E7761="","",IF(OR(E7761="Project Management",E7761="Project Support",E7761="Sprint Management",E7761="Sprint Support"),"NA",(((SUMIF(AD:AD,AD7761,H:H)/VLOOKUP(AD7761,[2]Formula!V:X,3,0))*VLOOKUP(AD7761,[2]Formula!V:X,2,0))*H7761)/SUMIF(AD:AD,AD7761,H:H)))</f>
        <v/>
      </c>
      <c r="L7761" s="38" t="str">
        <f t="shared" si="727"/>
        <v/>
      </c>
      <c r="M7761" s="38" t="str">
        <f t="shared" si="728"/>
        <v/>
      </c>
      <c r="N7761" s="38" t="str">
        <f t="shared" si="730"/>
        <v/>
      </c>
      <c r="O7761" s="38" t="str">
        <f t="shared" si="726"/>
        <v/>
      </c>
      <c r="P7761" s="39" t="str">
        <f t="shared" si="731"/>
        <v/>
      </c>
      <c r="AC7761" s="42" t="str">
        <f>IF(B7761="","",VLOOKUP(B7761,[2]Formula!B:C,2,0))</f>
        <v/>
      </c>
      <c r="AD7761" s="43" t="str">
        <f t="shared" si="729"/>
        <v/>
      </c>
    </row>
    <row r="7762" spans="1:30" x14ac:dyDescent="0.25">
      <c r="A7762" s="64"/>
      <c r="B7762" s="64"/>
      <c r="C7762" s="66"/>
      <c r="D7762" s="67"/>
      <c r="E7762" s="64"/>
      <c r="F7762" s="64"/>
      <c r="G7762" s="37" t="str">
        <f>IF(E7762="","",IF(OR(E7762="Project Management",E7762="Project Support",E7762="Sprint Management",E7762="Sprint Support"),"NA",ROUND((((VLOOKUP(AD7762,[2]Formula!V:X,3,0)))-SUMIF(AD:AD,AD7762,H:H)),2)))</f>
        <v/>
      </c>
      <c r="H7762" s="71"/>
      <c r="I7762" s="72"/>
      <c r="J7762" s="72"/>
      <c r="K7762" s="38" t="str">
        <f>IF(E7762="","",IF(OR(E7762="Project Management",E7762="Project Support",E7762="Sprint Management",E7762="Sprint Support"),"NA",(((SUMIF(AD:AD,AD7762,H:H)/VLOOKUP(AD7762,[2]Formula!V:X,3,0))*VLOOKUP(AD7762,[2]Formula!V:X,2,0))*H7762)/SUMIF(AD:AD,AD7762,H:H)))</f>
        <v/>
      </c>
      <c r="L7762" s="38" t="str">
        <f t="shared" si="727"/>
        <v/>
      </c>
      <c r="M7762" s="38" t="str">
        <f t="shared" si="728"/>
        <v/>
      </c>
      <c r="N7762" s="38" t="str">
        <f t="shared" si="730"/>
        <v/>
      </c>
      <c r="O7762" s="38" t="str">
        <f t="shared" si="726"/>
        <v/>
      </c>
      <c r="P7762" s="39" t="str">
        <f t="shared" si="731"/>
        <v/>
      </c>
      <c r="AC7762" s="42" t="str">
        <f>IF(B7762="","",VLOOKUP(B7762,[2]Formula!B:C,2,0))</f>
        <v/>
      </c>
      <c r="AD7762" s="43" t="str">
        <f t="shared" si="729"/>
        <v/>
      </c>
    </row>
    <row r="7763" spans="1:30" x14ac:dyDescent="0.25">
      <c r="A7763" s="64"/>
      <c r="B7763" s="64"/>
      <c r="C7763" s="66"/>
      <c r="D7763" s="67"/>
      <c r="E7763" s="64"/>
      <c r="F7763" s="64"/>
      <c r="G7763" s="37" t="str">
        <f>IF(E7763="","",IF(OR(E7763="Project Management",E7763="Project Support",E7763="Sprint Management",E7763="Sprint Support"),"NA",ROUND((((VLOOKUP(AD7763,[2]Formula!V:X,3,0)))-SUMIF(AD:AD,AD7763,H:H)),2)))</f>
        <v/>
      </c>
      <c r="H7763" s="71"/>
      <c r="I7763" s="72"/>
      <c r="J7763" s="72"/>
      <c r="K7763" s="38" t="str">
        <f>IF(E7763="","",IF(OR(E7763="Project Management",E7763="Project Support",E7763="Sprint Management",E7763="Sprint Support"),"NA",(((SUMIF(AD:AD,AD7763,H:H)/VLOOKUP(AD7763,[2]Formula!V:X,3,0))*VLOOKUP(AD7763,[2]Formula!V:X,2,0))*H7763)/SUMIF(AD:AD,AD7763,H:H)))</f>
        <v/>
      </c>
      <c r="L7763" s="38" t="str">
        <f t="shared" si="727"/>
        <v/>
      </c>
      <c r="M7763" s="38" t="str">
        <f t="shared" si="728"/>
        <v/>
      </c>
      <c r="N7763" s="38" t="str">
        <f t="shared" si="730"/>
        <v/>
      </c>
      <c r="O7763" s="38" t="str">
        <f t="shared" si="726"/>
        <v/>
      </c>
      <c r="P7763" s="39" t="str">
        <f t="shared" si="731"/>
        <v/>
      </c>
      <c r="AC7763" s="42" t="str">
        <f>IF(B7763="","",VLOOKUP(B7763,[2]Formula!B:C,2,0))</f>
        <v/>
      </c>
      <c r="AD7763" s="43" t="str">
        <f t="shared" si="729"/>
        <v/>
      </c>
    </row>
    <row r="7764" spans="1:30" x14ac:dyDescent="0.25">
      <c r="A7764" s="64"/>
      <c r="B7764" s="64"/>
      <c r="C7764" s="66"/>
      <c r="D7764" s="67"/>
      <c r="E7764" s="64"/>
      <c r="F7764" s="64"/>
      <c r="G7764" s="37" t="str">
        <f>IF(E7764="","",IF(OR(E7764="Project Management",E7764="Project Support",E7764="Sprint Management",E7764="Sprint Support"),"NA",ROUND((((VLOOKUP(AD7764,[2]Formula!V:X,3,0)))-SUMIF(AD:AD,AD7764,H:H)),2)))</f>
        <v/>
      </c>
      <c r="H7764" s="71"/>
      <c r="I7764" s="72"/>
      <c r="J7764" s="72"/>
      <c r="K7764" s="38" t="str">
        <f>IF(E7764="","",IF(OR(E7764="Project Management",E7764="Project Support",E7764="Sprint Management",E7764="Sprint Support"),"NA",(((SUMIF(AD:AD,AD7764,H:H)/VLOOKUP(AD7764,[2]Formula!V:X,3,0))*VLOOKUP(AD7764,[2]Formula!V:X,2,0))*H7764)/SUMIF(AD:AD,AD7764,H:H)))</f>
        <v/>
      </c>
      <c r="L7764" s="38" t="str">
        <f t="shared" si="727"/>
        <v/>
      </c>
      <c r="M7764" s="38" t="str">
        <f t="shared" si="728"/>
        <v/>
      </c>
      <c r="N7764" s="38" t="str">
        <f t="shared" si="730"/>
        <v/>
      </c>
      <c r="O7764" s="38" t="str">
        <f t="shared" si="726"/>
        <v/>
      </c>
      <c r="P7764" s="39" t="str">
        <f t="shared" si="731"/>
        <v/>
      </c>
      <c r="AC7764" s="42" t="str">
        <f>IF(B7764="","",VLOOKUP(B7764,[2]Formula!B:C,2,0))</f>
        <v/>
      </c>
      <c r="AD7764" s="43" t="str">
        <f t="shared" si="729"/>
        <v/>
      </c>
    </row>
    <row r="7765" spans="1:30" x14ac:dyDescent="0.25">
      <c r="A7765" s="64"/>
      <c r="B7765" s="64"/>
      <c r="C7765" s="66"/>
      <c r="D7765" s="67"/>
      <c r="E7765" s="64"/>
      <c r="F7765" s="64"/>
      <c r="G7765" s="37" t="str">
        <f>IF(E7765="","",IF(OR(E7765="Project Management",E7765="Project Support",E7765="Sprint Management",E7765="Sprint Support"),"NA",ROUND((((VLOOKUP(AD7765,[2]Formula!V:X,3,0)))-SUMIF(AD:AD,AD7765,H:H)),2)))</f>
        <v/>
      </c>
      <c r="H7765" s="71"/>
      <c r="I7765" s="72"/>
      <c r="J7765" s="72"/>
      <c r="K7765" s="38" t="str">
        <f>IF(E7765="","",IF(OR(E7765="Project Management",E7765="Project Support",E7765="Sprint Management",E7765="Sprint Support"),"NA",(((SUMIF(AD:AD,AD7765,H:H)/VLOOKUP(AD7765,[2]Formula!V:X,3,0))*VLOOKUP(AD7765,[2]Formula!V:X,2,0))*H7765)/SUMIF(AD:AD,AD7765,H:H)))</f>
        <v/>
      </c>
      <c r="L7765" s="38" t="str">
        <f t="shared" si="727"/>
        <v/>
      </c>
      <c r="M7765" s="38" t="str">
        <f t="shared" si="728"/>
        <v/>
      </c>
      <c r="N7765" s="38" t="str">
        <f t="shared" si="730"/>
        <v/>
      </c>
      <c r="O7765" s="38" t="str">
        <f t="shared" si="726"/>
        <v/>
      </c>
      <c r="P7765" s="39" t="str">
        <f t="shared" si="731"/>
        <v/>
      </c>
      <c r="AC7765" s="42" t="str">
        <f>IF(B7765="","",VLOOKUP(B7765,[2]Formula!B:C,2,0))</f>
        <v/>
      </c>
      <c r="AD7765" s="43" t="str">
        <f t="shared" si="729"/>
        <v/>
      </c>
    </row>
    <row r="7766" spans="1:30" x14ac:dyDescent="0.25">
      <c r="A7766" s="64"/>
      <c r="B7766" s="64"/>
      <c r="C7766" s="66"/>
      <c r="D7766" s="67"/>
      <c r="E7766" s="64"/>
      <c r="F7766" s="64"/>
      <c r="G7766" s="37" t="str">
        <f>IF(E7766="","",IF(OR(E7766="Project Management",E7766="Project Support",E7766="Sprint Management",E7766="Sprint Support"),"NA",ROUND((((VLOOKUP(AD7766,[2]Formula!V:X,3,0)))-SUMIF(AD:AD,AD7766,H:H)),2)))</f>
        <v/>
      </c>
      <c r="H7766" s="71"/>
      <c r="I7766" s="72"/>
      <c r="J7766" s="72"/>
      <c r="K7766" s="38" t="str">
        <f>IF(E7766="","",IF(OR(E7766="Project Management",E7766="Project Support",E7766="Sprint Management",E7766="Sprint Support"),"NA",(((SUMIF(AD:AD,AD7766,H:H)/VLOOKUP(AD7766,[2]Formula!V:X,3,0))*VLOOKUP(AD7766,[2]Formula!V:X,2,0))*H7766)/SUMIF(AD:AD,AD7766,H:H)))</f>
        <v/>
      </c>
      <c r="L7766" s="38" t="str">
        <f t="shared" si="727"/>
        <v/>
      </c>
      <c r="M7766" s="38" t="str">
        <f t="shared" si="728"/>
        <v/>
      </c>
      <c r="N7766" s="38" t="str">
        <f t="shared" si="730"/>
        <v/>
      </c>
      <c r="O7766" s="38" t="str">
        <f t="shared" si="726"/>
        <v/>
      </c>
      <c r="P7766" s="39" t="str">
        <f t="shared" si="731"/>
        <v/>
      </c>
      <c r="AC7766" s="42" t="str">
        <f>IF(B7766="","",VLOOKUP(B7766,[2]Formula!B:C,2,0))</f>
        <v/>
      </c>
      <c r="AD7766" s="43" t="str">
        <f t="shared" si="729"/>
        <v/>
      </c>
    </row>
    <row r="7767" spans="1:30" x14ac:dyDescent="0.25">
      <c r="A7767" s="64"/>
      <c r="B7767" s="64"/>
      <c r="C7767" s="66"/>
      <c r="D7767" s="67"/>
      <c r="E7767" s="64"/>
      <c r="F7767" s="64"/>
      <c r="G7767" s="37" t="str">
        <f>IF(E7767="","",IF(OR(E7767="Project Management",E7767="Project Support",E7767="Sprint Management",E7767="Sprint Support"),"NA",ROUND((((VLOOKUP(AD7767,[2]Formula!V:X,3,0)))-SUMIF(AD:AD,AD7767,H:H)),2)))</f>
        <v/>
      </c>
      <c r="H7767" s="71"/>
      <c r="I7767" s="72"/>
      <c r="J7767" s="72"/>
      <c r="K7767" s="38" t="str">
        <f>IF(E7767="","",IF(OR(E7767="Project Management",E7767="Project Support",E7767="Sprint Management",E7767="Sprint Support"),"NA",(((SUMIF(AD:AD,AD7767,H:H)/VLOOKUP(AD7767,[2]Formula!V:X,3,0))*VLOOKUP(AD7767,[2]Formula!V:X,2,0))*H7767)/SUMIF(AD:AD,AD7767,H:H)))</f>
        <v/>
      </c>
      <c r="L7767" s="38" t="str">
        <f t="shared" si="727"/>
        <v/>
      </c>
      <c r="M7767" s="38" t="str">
        <f t="shared" si="728"/>
        <v/>
      </c>
      <c r="N7767" s="38" t="str">
        <f t="shared" si="730"/>
        <v/>
      </c>
      <c r="O7767" s="38" t="str">
        <f t="shared" si="726"/>
        <v/>
      </c>
      <c r="P7767" s="39" t="str">
        <f t="shared" si="731"/>
        <v/>
      </c>
      <c r="AC7767" s="42" t="str">
        <f>IF(B7767="","",VLOOKUP(B7767,[2]Formula!B:C,2,0))</f>
        <v/>
      </c>
      <c r="AD7767" s="43" t="str">
        <f t="shared" si="729"/>
        <v/>
      </c>
    </row>
    <row r="7768" spans="1:30" x14ac:dyDescent="0.25">
      <c r="A7768" s="64"/>
      <c r="B7768" s="64"/>
      <c r="C7768" s="66"/>
      <c r="D7768" s="67"/>
      <c r="E7768" s="64"/>
      <c r="F7768" s="64"/>
      <c r="G7768" s="37" t="str">
        <f>IF(E7768="","",IF(OR(E7768="Project Management",E7768="Project Support",E7768="Sprint Management",E7768="Sprint Support"),"NA",ROUND((((VLOOKUP(AD7768,[2]Formula!V:X,3,0)))-SUMIF(AD:AD,AD7768,H:H)),2)))</f>
        <v/>
      </c>
      <c r="H7768" s="71"/>
      <c r="I7768" s="72"/>
      <c r="J7768" s="72"/>
      <c r="K7768" s="38" t="str">
        <f>IF(E7768="","",IF(OR(E7768="Project Management",E7768="Project Support",E7768="Sprint Management",E7768="Sprint Support"),"NA",(((SUMIF(AD:AD,AD7768,H:H)/VLOOKUP(AD7768,[2]Formula!V:X,3,0))*VLOOKUP(AD7768,[2]Formula!V:X,2,0))*H7768)/SUMIF(AD:AD,AD7768,H:H)))</f>
        <v/>
      </c>
      <c r="L7768" s="38" t="str">
        <f t="shared" si="727"/>
        <v/>
      </c>
      <c r="M7768" s="38" t="str">
        <f t="shared" si="728"/>
        <v/>
      </c>
      <c r="N7768" s="38" t="str">
        <f t="shared" si="730"/>
        <v/>
      </c>
      <c r="O7768" s="38" t="str">
        <f t="shared" si="726"/>
        <v/>
      </c>
      <c r="P7768" s="39" t="str">
        <f t="shared" si="731"/>
        <v/>
      </c>
      <c r="AC7768" s="42" t="str">
        <f>IF(B7768="","",VLOOKUP(B7768,[2]Formula!B:C,2,0))</f>
        <v/>
      </c>
      <c r="AD7768" s="43" t="str">
        <f t="shared" si="729"/>
        <v/>
      </c>
    </row>
    <row r="7769" spans="1:30" x14ac:dyDescent="0.25">
      <c r="A7769" s="64"/>
      <c r="B7769" s="64"/>
      <c r="C7769" s="66"/>
      <c r="D7769" s="67"/>
      <c r="E7769" s="64"/>
      <c r="F7769" s="64"/>
      <c r="G7769" s="37" t="str">
        <f>IF(E7769="","",IF(OR(E7769="Project Management",E7769="Project Support",E7769="Sprint Management",E7769="Sprint Support"),"NA",ROUND((((VLOOKUP(AD7769,[2]Formula!V:X,3,0)))-SUMIF(AD:AD,AD7769,H:H)),2)))</f>
        <v/>
      </c>
      <c r="H7769" s="71"/>
      <c r="I7769" s="72"/>
      <c r="J7769" s="72"/>
      <c r="K7769" s="38" t="str">
        <f>IF(E7769="","",IF(OR(E7769="Project Management",E7769="Project Support",E7769="Sprint Management",E7769="Sprint Support"),"NA",(((SUMIF(AD:AD,AD7769,H:H)/VLOOKUP(AD7769,[2]Formula!V:X,3,0))*VLOOKUP(AD7769,[2]Formula!V:X,2,0))*H7769)/SUMIF(AD:AD,AD7769,H:H)))</f>
        <v/>
      </c>
      <c r="L7769" s="38" t="str">
        <f t="shared" si="727"/>
        <v/>
      </c>
      <c r="M7769" s="38" t="str">
        <f t="shared" si="728"/>
        <v/>
      </c>
      <c r="N7769" s="38" t="str">
        <f t="shared" si="730"/>
        <v/>
      </c>
      <c r="O7769" s="38" t="str">
        <f t="shared" si="726"/>
        <v/>
      </c>
      <c r="P7769" s="39" t="str">
        <f t="shared" si="731"/>
        <v/>
      </c>
      <c r="AC7769" s="42" t="str">
        <f>IF(B7769="","",VLOOKUP(B7769,[2]Formula!B:C,2,0))</f>
        <v/>
      </c>
      <c r="AD7769" s="43" t="str">
        <f t="shared" si="729"/>
        <v/>
      </c>
    </row>
    <row r="7770" spans="1:30" x14ac:dyDescent="0.25">
      <c r="A7770" s="64"/>
      <c r="B7770" s="64"/>
      <c r="C7770" s="66"/>
      <c r="D7770" s="67"/>
      <c r="E7770" s="64"/>
      <c r="F7770" s="64"/>
      <c r="G7770" s="37" t="str">
        <f>IF(E7770="","",IF(OR(E7770="Project Management",E7770="Project Support",E7770="Sprint Management",E7770="Sprint Support"),"NA",ROUND((((VLOOKUP(AD7770,[2]Formula!V:X,3,0)))-SUMIF(AD:AD,AD7770,H:H)),2)))</f>
        <v/>
      </c>
      <c r="H7770" s="71"/>
      <c r="I7770" s="72"/>
      <c r="J7770" s="72"/>
      <c r="K7770" s="38" t="str">
        <f>IF(E7770="","",IF(OR(E7770="Project Management",E7770="Project Support",E7770="Sprint Management",E7770="Sprint Support"),"NA",(((SUMIF(AD:AD,AD7770,H:H)/VLOOKUP(AD7770,[2]Formula!V:X,3,0))*VLOOKUP(AD7770,[2]Formula!V:X,2,0))*H7770)/SUMIF(AD:AD,AD7770,H:H)))</f>
        <v/>
      </c>
      <c r="L7770" s="38" t="str">
        <f t="shared" si="727"/>
        <v/>
      </c>
      <c r="M7770" s="38" t="str">
        <f t="shared" si="728"/>
        <v/>
      </c>
      <c r="N7770" s="38" t="str">
        <f t="shared" si="730"/>
        <v/>
      </c>
      <c r="O7770" s="38" t="str">
        <f t="shared" si="726"/>
        <v/>
      </c>
      <c r="P7770" s="39" t="str">
        <f t="shared" si="731"/>
        <v/>
      </c>
      <c r="AC7770" s="42" t="str">
        <f>IF(B7770="","",VLOOKUP(B7770,[2]Formula!B:C,2,0))</f>
        <v/>
      </c>
      <c r="AD7770" s="43" t="str">
        <f t="shared" si="729"/>
        <v/>
      </c>
    </row>
    <row r="7771" spans="1:30" x14ac:dyDescent="0.25">
      <c r="A7771" s="64"/>
      <c r="B7771" s="64"/>
      <c r="C7771" s="66"/>
      <c r="D7771" s="67"/>
      <c r="E7771" s="64"/>
      <c r="F7771" s="64"/>
      <c r="G7771" s="37" t="str">
        <f>IF(E7771="","",IF(OR(E7771="Project Management",E7771="Project Support",E7771="Sprint Management",E7771="Sprint Support"),"NA",ROUND((((VLOOKUP(AD7771,[2]Formula!V:X,3,0)))-SUMIF(AD:AD,AD7771,H:H)),2)))</f>
        <v/>
      </c>
      <c r="H7771" s="71"/>
      <c r="I7771" s="72"/>
      <c r="J7771" s="72"/>
      <c r="K7771" s="38" t="str">
        <f>IF(E7771="","",IF(OR(E7771="Project Management",E7771="Project Support",E7771="Sprint Management",E7771="Sprint Support"),"NA",(((SUMIF(AD:AD,AD7771,H:H)/VLOOKUP(AD7771,[2]Formula!V:X,3,0))*VLOOKUP(AD7771,[2]Formula!V:X,2,0))*H7771)/SUMIF(AD:AD,AD7771,H:H)))</f>
        <v/>
      </c>
      <c r="L7771" s="38" t="str">
        <f t="shared" si="727"/>
        <v/>
      </c>
      <c r="M7771" s="38" t="str">
        <f t="shared" si="728"/>
        <v/>
      </c>
      <c r="N7771" s="38" t="str">
        <f t="shared" si="730"/>
        <v/>
      </c>
      <c r="O7771" s="38" t="str">
        <f t="shared" si="726"/>
        <v/>
      </c>
      <c r="P7771" s="39" t="str">
        <f t="shared" si="731"/>
        <v/>
      </c>
      <c r="AC7771" s="42" t="str">
        <f>IF(B7771="","",VLOOKUP(B7771,[2]Formula!B:C,2,0))</f>
        <v/>
      </c>
      <c r="AD7771" s="43" t="str">
        <f t="shared" si="729"/>
        <v/>
      </c>
    </row>
    <row r="7772" spans="1:30" x14ac:dyDescent="0.25">
      <c r="A7772" s="64"/>
      <c r="B7772" s="64"/>
      <c r="C7772" s="66"/>
      <c r="D7772" s="67"/>
      <c r="E7772" s="64"/>
      <c r="F7772" s="64"/>
      <c r="G7772" s="37" t="str">
        <f>IF(E7772="","",IF(OR(E7772="Project Management",E7772="Project Support",E7772="Sprint Management",E7772="Sprint Support"),"NA",ROUND((((VLOOKUP(AD7772,[2]Formula!V:X,3,0)))-SUMIF(AD:AD,AD7772,H:H)),2)))</f>
        <v/>
      </c>
      <c r="H7772" s="71"/>
      <c r="I7772" s="72"/>
      <c r="J7772" s="72"/>
      <c r="K7772" s="38" t="str">
        <f>IF(E7772="","",IF(OR(E7772="Project Management",E7772="Project Support",E7772="Sprint Management",E7772="Sprint Support"),"NA",(((SUMIF(AD:AD,AD7772,H:H)/VLOOKUP(AD7772,[2]Formula!V:X,3,0))*VLOOKUP(AD7772,[2]Formula!V:X,2,0))*H7772)/SUMIF(AD:AD,AD7772,H:H)))</f>
        <v/>
      </c>
      <c r="L7772" s="38" t="str">
        <f t="shared" si="727"/>
        <v/>
      </c>
      <c r="M7772" s="38" t="str">
        <f t="shared" si="728"/>
        <v/>
      </c>
      <c r="N7772" s="38" t="str">
        <f t="shared" si="730"/>
        <v/>
      </c>
      <c r="O7772" s="38" t="str">
        <f t="shared" si="726"/>
        <v/>
      </c>
      <c r="P7772" s="39" t="str">
        <f t="shared" si="731"/>
        <v/>
      </c>
      <c r="AC7772" s="42" t="str">
        <f>IF(B7772="","",VLOOKUP(B7772,[2]Formula!B:C,2,0))</f>
        <v/>
      </c>
      <c r="AD7772" s="43" t="str">
        <f t="shared" si="729"/>
        <v/>
      </c>
    </row>
    <row r="7773" spans="1:30" x14ac:dyDescent="0.25">
      <c r="A7773" s="64"/>
      <c r="B7773" s="64"/>
      <c r="C7773" s="66"/>
      <c r="D7773" s="67"/>
      <c r="E7773" s="64"/>
      <c r="F7773" s="64"/>
      <c r="G7773" s="37" t="str">
        <f>IF(E7773="","",IF(OR(E7773="Project Management",E7773="Project Support",E7773="Sprint Management",E7773="Sprint Support"),"NA",ROUND((((VLOOKUP(AD7773,[2]Formula!V:X,3,0)))-SUMIF(AD:AD,AD7773,H:H)),2)))</f>
        <v/>
      </c>
      <c r="H7773" s="71"/>
      <c r="I7773" s="72"/>
      <c r="J7773" s="72"/>
      <c r="K7773" s="38" t="str">
        <f>IF(E7773="","",IF(OR(E7773="Project Management",E7773="Project Support",E7773="Sprint Management",E7773="Sprint Support"),"NA",(((SUMIF(AD:AD,AD7773,H:H)/VLOOKUP(AD7773,[2]Formula!V:X,3,0))*VLOOKUP(AD7773,[2]Formula!V:X,2,0))*H7773)/SUMIF(AD:AD,AD7773,H:H)))</f>
        <v/>
      </c>
      <c r="L7773" s="38" t="str">
        <f t="shared" si="727"/>
        <v/>
      </c>
      <c r="M7773" s="38" t="str">
        <f t="shared" si="728"/>
        <v/>
      </c>
      <c r="N7773" s="38" t="str">
        <f t="shared" si="730"/>
        <v/>
      </c>
      <c r="O7773" s="38" t="str">
        <f t="shared" si="726"/>
        <v/>
      </c>
      <c r="P7773" s="39" t="str">
        <f t="shared" si="731"/>
        <v/>
      </c>
      <c r="AC7773" s="42" t="str">
        <f>IF(B7773="","",VLOOKUP(B7773,[2]Formula!B:C,2,0))</f>
        <v/>
      </c>
      <c r="AD7773" s="43" t="str">
        <f t="shared" si="729"/>
        <v/>
      </c>
    </row>
    <row r="7774" spans="1:30" x14ac:dyDescent="0.25">
      <c r="A7774" s="64"/>
      <c r="B7774" s="64"/>
      <c r="C7774" s="66"/>
      <c r="D7774" s="67"/>
      <c r="E7774" s="64"/>
      <c r="F7774" s="64"/>
      <c r="G7774" s="37" t="str">
        <f>IF(E7774="","",IF(OR(E7774="Project Management",E7774="Project Support",E7774="Sprint Management",E7774="Sprint Support"),"NA",ROUND((((VLOOKUP(AD7774,[2]Formula!V:X,3,0)))-SUMIF(AD:AD,AD7774,H:H)),2)))</f>
        <v/>
      </c>
      <c r="H7774" s="71"/>
      <c r="I7774" s="72"/>
      <c r="J7774" s="72"/>
      <c r="K7774" s="38" t="str">
        <f>IF(E7774="","",IF(OR(E7774="Project Management",E7774="Project Support",E7774="Sprint Management",E7774="Sprint Support"),"NA",(((SUMIF(AD:AD,AD7774,H:H)/VLOOKUP(AD7774,[2]Formula!V:X,3,0))*VLOOKUP(AD7774,[2]Formula!V:X,2,0))*H7774)/SUMIF(AD:AD,AD7774,H:H)))</f>
        <v/>
      </c>
      <c r="L7774" s="38" t="str">
        <f t="shared" si="727"/>
        <v/>
      </c>
      <c r="M7774" s="38" t="str">
        <f t="shared" si="728"/>
        <v/>
      </c>
      <c r="N7774" s="38" t="str">
        <f t="shared" si="730"/>
        <v/>
      </c>
      <c r="O7774" s="38" t="str">
        <f t="shared" si="726"/>
        <v/>
      </c>
      <c r="P7774" s="39" t="str">
        <f t="shared" si="731"/>
        <v/>
      </c>
      <c r="AC7774" s="42" t="str">
        <f>IF(B7774="","",VLOOKUP(B7774,[2]Formula!B:C,2,0))</f>
        <v/>
      </c>
      <c r="AD7774" s="43" t="str">
        <f t="shared" si="729"/>
        <v/>
      </c>
    </row>
    <row r="7775" spans="1:30" x14ac:dyDescent="0.25">
      <c r="A7775" s="64"/>
      <c r="B7775" s="64"/>
      <c r="C7775" s="66"/>
      <c r="D7775" s="67"/>
      <c r="E7775" s="64"/>
      <c r="F7775" s="64"/>
      <c r="G7775" s="37" t="str">
        <f>IF(E7775="","",IF(OR(E7775="Project Management",E7775="Project Support",E7775="Sprint Management",E7775="Sprint Support"),"NA",ROUND((((VLOOKUP(AD7775,[2]Formula!V:X,3,0)))-SUMIF(AD:AD,AD7775,H:H)),2)))</f>
        <v/>
      </c>
      <c r="H7775" s="71"/>
      <c r="I7775" s="72"/>
      <c r="J7775" s="72"/>
      <c r="K7775" s="38" t="str">
        <f>IF(E7775="","",IF(OR(E7775="Project Management",E7775="Project Support",E7775="Sprint Management",E7775="Sprint Support"),"NA",(((SUMIF(AD:AD,AD7775,H:H)/VLOOKUP(AD7775,[2]Formula!V:X,3,0))*VLOOKUP(AD7775,[2]Formula!V:X,2,0))*H7775)/SUMIF(AD:AD,AD7775,H:H)))</f>
        <v/>
      </c>
      <c r="L7775" s="38" t="str">
        <f t="shared" si="727"/>
        <v/>
      </c>
      <c r="M7775" s="38" t="str">
        <f t="shared" si="728"/>
        <v/>
      </c>
      <c r="N7775" s="38" t="str">
        <f t="shared" si="730"/>
        <v/>
      </c>
      <c r="O7775" s="38" t="str">
        <f t="shared" si="726"/>
        <v/>
      </c>
      <c r="P7775" s="39" t="str">
        <f t="shared" si="731"/>
        <v/>
      </c>
      <c r="AC7775" s="42" t="str">
        <f>IF(B7775="","",VLOOKUP(B7775,[2]Formula!B:C,2,0))</f>
        <v/>
      </c>
      <c r="AD7775" s="43" t="str">
        <f t="shared" si="729"/>
        <v/>
      </c>
    </row>
    <row r="7776" spans="1:30" x14ac:dyDescent="0.25">
      <c r="A7776" s="64"/>
      <c r="B7776" s="64"/>
      <c r="C7776" s="66"/>
      <c r="D7776" s="67"/>
      <c r="E7776" s="64"/>
      <c r="F7776" s="64"/>
      <c r="G7776" s="37" t="str">
        <f>IF(E7776="","",IF(OR(E7776="Project Management",E7776="Project Support",E7776="Sprint Management",E7776="Sprint Support"),"NA",ROUND((((VLOOKUP(AD7776,[2]Formula!V:X,3,0)))-SUMIF(AD:AD,AD7776,H:H)),2)))</f>
        <v/>
      </c>
      <c r="H7776" s="71"/>
      <c r="I7776" s="72"/>
      <c r="J7776" s="72"/>
      <c r="K7776" s="38" t="str">
        <f>IF(E7776="","",IF(OR(E7776="Project Management",E7776="Project Support",E7776="Sprint Management",E7776="Sprint Support"),"NA",(((SUMIF(AD:AD,AD7776,H:H)/VLOOKUP(AD7776,[2]Formula!V:X,3,0))*VLOOKUP(AD7776,[2]Formula!V:X,2,0))*H7776)/SUMIF(AD:AD,AD7776,H:H)))</f>
        <v/>
      </c>
      <c r="L7776" s="38" t="str">
        <f t="shared" si="727"/>
        <v/>
      </c>
      <c r="M7776" s="38" t="str">
        <f t="shared" si="728"/>
        <v/>
      </c>
      <c r="N7776" s="38" t="str">
        <f t="shared" si="730"/>
        <v/>
      </c>
      <c r="O7776" s="38" t="str">
        <f t="shared" si="726"/>
        <v/>
      </c>
      <c r="P7776" s="39" t="str">
        <f t="shared" si="731"/>
        <v/>
      </c>
      <c r="AC7776" s="42" t="str">
        <f>IF(B7776="","",VLOOKUP(B7776,[2]Formula!B:C,2,0))</f>
        <v/>
      </c>
      <c r="AD7776" s="43" t="str">
        <f t="shared" si="729"/>
        <v/>
      </c>
    </row>
    <row r="7777" spans="1:30" x14ac:dyDescent="0.25">
      <c r="A7777" s="64"/>
      <c r="B7777" s="64"/>
      <c r="C7777" s="66"/>
      <c r="D7777" s="67"/>
      <c r="E7777" s="64"/>
      <c r="F7777" s="64"/>
      <c r="G7777" s="37" t="str">
        <f>IF(E7777="","",IF(OR(E7777="Project Management",E7777="Project Support",E7777="Sprint Management",E7777="Sprint Support"),"NA",ROUND((((VLOOKUP(AD7777,[2]Formula!V:X,3,0)))-SUMIF(AD:AD,AD7777,H:H)),2)))</f>
        <v/>
      </c>
      <c r="H7777" s="71"/>
      <c r="I7777" s="72"/>
      <c r="J7777" s="72"/>
      <c r="K7777" s="38" t="str">
        <f>IF(E7777="","",IF(OR(E7777="Project Management",E7777="Project Support",E7777="Sprint Management",E7777="Sprint Support"),"NA",(((SUMIF(AD:AD,AD7777,H:H)/VLOOKUP(AD7777,[2]Formula!V:X,3,0))*VLOOKUP(AD7777,[2]Formula!V:X,2,0))*H7777)/SUMIF(AD:AD,AD7777,H:H)))</f>
        <v/>
      </c>
      <c r="L7777" s="38" t="str">
        <f t="shared" si="727"/>
        <v/>
      </c>
      <c r="M7777" s="38" t="str">
        <f t="shared" si="728"/>
        <v/>
      </c>
      <c r="N7777" s="38" t="str">
        <f t="shared" si="730"/>
        <v/>
      </c>
      <c r="O7777" s="38" t="str">
        <f t="shared" si="726"/>
        <v/>
      </c>
      <c r="P7777" s="39" t="str">
        <f t="shared" si="731"/>
        <v/>
      </c>
      <c r="AC7777" s="42" t="str">
        <f>IF(B7777="","",VLOOKUP(B7777,[2]Formula!B:C,2,0))</f>
        <v/>
      </c>
      <c r="AD7777" s="43" t="str">
        <f t="shared" si="729"/>
        <v/>
      </c>
    </row>
    <row r="7778" spans="1:30" x14ac:dyDescent="0.25">
      <c r="A7778" s="64"/>
      <c r="B7778" s="64"/>
      <c r="C7778" s="66"/>
      <c r="D7778" s="67"/>
      <c r="E7778" s="64"/>
      <c r="F7778" s="64"/>
      <c r="G7778" s="37" t="str">
        <f>IF(E7778="","",IF(OR(E7778="Project Management",E7778="Project Support",E7778="Sprint Management",E7778="Sprint Support"),"NA",ROUND((((VLOOKUP(AD7778,[2]Formula!V:X,3,0)))-SUMIF(AD:AD,AD7778,H:H)),2)))</f>
        <v/>
      </c>
      <c r="H7778" s="71"/>
      <c r="I7778" s="72"/>
      <c r="J7778" s="72"/>
      <c r="K7778" s="38" t="str">
        <f>IF(E7778="","",IF(OR(E7778="Project Management",E7778="Project Support",E7778="Sprint Management",E7778="Sprint Support"),"NA",(((SUMIF(AD:AD,AD7778,H:H)/VLOOKUP(AD7778,[2]Formula!V:X,3,0))*VLOOKUP(AD7778,[2]Formula!V:X,2,0))*H7778)/SUMIF(AD:AD,AD7778,H:H)))</f>
        <v/>
      </c>
      <c r="L7778" s="38" t="str">
        <f t="shared" si="727"/>
        <v/>
      </c>
      <c r="M7778" s="38" t="str">
        <f t="shared" si="728"/>
        <v/>
      </c>
      <c r="N7778" s="38" t="str">
        <f t="shared" si="730"/>
        <v/>
      </c>
      <c r="O7778" s="38" t="str">
        <f t="shared" si="726"/>
        <v/>
      </c>
      <c r="P7778" s="39" t="str">
        <f t="shared" si="731"/>
        <v/>
      </c>
      <c r="AC7778" s="42" t="str">
        <f>IF(B7778="","",VLOOKUP(B7778,[2]Formula!B:C,2,0))</f>
        <v/>
      </c>
      <c r="AD7778" s="43" t="str">
        <f t="shared" si="729"/>
        <v/>
      </c>
    </row>
    <row r="7779" spans="1:30" x14ac:dyDescent="0.25">
      <c r="A7779" s="64"/>
      <c r="B7779" s="64"/>
      <c r="C7779" s="66"/>
      <c r="D7779" s="67"/>
      <c r="E7779" s="64"/>
      <c r="F7779" s="64"/>
      <c r="G7779" s="37" t="str">
        <f>IF(E7779="","",IF(OR(E7779="Project Management",E7779="Project Support",E7779="Sprint Management",E7779="Sprint Support"),"NA",ROUND((((VLOOKUP(AD7779,[2]Formula!V:X,3,0)))-SUMIF(AD:AD,AD7779,H:H)),2)))</f>
        <v/>
      </c>
      <c r="H7779" s="71"/>
      <c r="I7779" s="72"/>
      <c r="J7779" s="72"/>
      <c r="K7779" s="38" t="str">
        <f>IF(E7779="","",IF(OR(E7779="Project Management",E7779="Project Support",E7779="Sprint Management",E7779="Sprint Support"),"NA",(((SUMIF(AD:AD,AD7779,H:H)/VLOOKUP(AD7779,[2]Formula!V:X,3,0))*VLOOKUP(AD7779,[2]Formula!V:X,2,0))*H7779)/SUMIF(AD:AD,AD7779,H:H)))</f>
        <v/>
      </c>
      <c r="L7779" s="38" t="str">
        <f t="shared" si="727"/>
        <v/>
      </c>
      <c r="M7779" s="38" t="str">
        <f t="shared" si="728"/>
        <v/>
      </c>
      <c r="N7779" s="38" t="str">
        <f t="shared" si="730"/>
        <v/>
      </c>
      <c r="O7779" s="38" t="str">
        <f t="shared" si="726"/>
        <v/>
      </c>
      <c r="P7779" s="39" t="str">
        <f t="shared" si="731"/>
        <v/>
      </c>
      <c r="AC7779" s="42" t="str">
        <f>IF(B7779="","",VLOOKUP(B7779,[2]Formula!B:C,2,0))</f>
        <v/>
      </c>
      <c r="AD7779" s="43" t="str">
        <f t="shared" si="729"/>
        <v/>
      </c>
    </row>
    <row r="7780" spans="1:30" x14ac:dyDescent="0.25">
      <c r="A7780" s="64"/>
      <c r="B7780" s="64"/>
      <c r="C7780" s="66"/>
      <c r="D7780" s="67"/>
      <c r="E7780" s="64"/>
      <c r="F7780" s="64"/>
      <c r="G7780" s="37" t="str">
        <f>IF(E7780="","",IF(OR(E7780="Project Management",E7780="Project Support",E7780="Sprint Management",E7780="Sprint Support"),"NA",ROUND((((VLOOKUP(AD7780,[2]Formula!V:X,3,0)))-SUMIF(AD:AD,AD7780,H:H)),2)))</f>
        <v/>
      </c>
      <c r="H7780" s="71"/>
      <c r="I7780" s="72"/>
      <c r="J7780" s="72"/>
      <c r="K7780" s="38" t="str">
        <f>IF(E7780="","",IF(OR(E7780="Project Management",E7780="Project Support",E7780="Sprint Management",E7780="Sprint Support"),"NA",(((SUMIF(AD:AD,AD7780,H:H)/VLOOKUP(AD7780,[2]Formula!V:X,3,0))*VLOOKUP(AD7780,[2]Formula!V:X,2,0))*H7780)/SUMIF(AD:AD,AD7780,H:H)))</f>
        <v/>
      </c>
      <c r="L7780" s="38" t="str">
        <f t="shared" si="727"/>
        <v/>
      </c>
      <c r="M7780" s="38" t="str">
        <f t="shared" si="728"/>
        <v/>
      </c>
      <c r="N7780" s="38" t="str">
        <f t="shared" si="730"/>
        <v/>
      </c>
      <c r="O7780" s="38" t="str">
        <f t="shared" si="726"/>
        <v/>
      </c>
      <c r="P7780" s="39" t="str">
        <f t="shared" si="731"/>
        <v/>
      </c>
      <c r="AC7780" s="42" t="str">
        <f>IF(B7780="","",VLOOKUP(B7780,[2]Formula!B:C,2,0))</f>
        <v/>
      </c>
      <c r="AD7780" s="43" t="str">
        <f t="shared" si="729"/>
        <v/>
      </c>
    </row>
    <row r="7781" spans="1:30" x14ac:dyDescent="0.25">
      <c r="A7781" s="64"/>
      <c r="B7781" s="64"/>
      <c r="C7781" s="66"/>
      <c r="D7781" s="67"/>
      <c r="E7781" s="64"/>
      <c r="F7781" s="64"/>
      <c r="G7781" s="37" t="str">
        <f>IF(E7781="","",IF(OR(E7781="Project Management",E7781="Project Support",E7781="Sprint Management",E7781="Sprint Support"),"NA",ROUND((((VLOOKUP(AD7781,[2]Formula!V:X,3,0)))-SUMIF(AD:AD,AD7781,H:H)),2)))</f>
        <v/>
      </c>
      <c r="H7781" s="71"/>
      <c r="I7781" s="72"/>
      <c r="J7781" s="72"/>
      <c r="K7781" s="38" t="str">
        <f>IF(E7781="","",IF(OR(E7781="Project Management",E7781="Project Support",E7781="Sprint Management",E7781="Sprint Support"),"NA",(((SUMIF(AD:AD,AD7781,H:H)/VLOOKUP(AD7781,[2]Formula!V:X,3,0))*VLOOKUP(AD7781,[2]Formula!V:X,2,0))*H7781)/SUMIF(AD:AD,AD7781,H:H)))</f>
        <v/>
      </c>
      <c r="L7781" s="38" t="str">
        <f t="shared" si="727"/>
        <v/>
      </c>
      <c r="M7781" s="38" t="str">
        <f t="shared" si="728"/>
        <v/>
      </c>
      <c r="N7781" s="38" t="str">
        <f t="shared" si="730"/>
        <v/>
      </c>
      <c r="O7781" s="38" t="str">
        <f t="shared" si="726"/>
        <v/>
      </c>
      <c r="P7781" s="39" t="str">
        <f t="shared" si="731"/>
        <v/>
      </c>
      <c r="AC7781" s="42" t="str">
        <f>IF(B7781="","",VLOOKUP(B7781,[2]Formula!B:C,2,0))</f>
        <v/>
      </c>
      <c r="AD7781" s="43" t="str">
        <f t="shared" si="729"/>
        <v/>
      </c>
    </row>
    <row r="7782" spans="1:30" x14ac:dyDescent="0.25">
      <c r="A7782" s="64"/>
      <c r="B7782" s="64"/>
      <c r="C7782" s="66"/>
      <c r="D7782" s="67"/>
      <c r="E7782" s="64"/>
      <c r="F7782" s="64"/>
      <c r="G7782" s="37" t="str">
        <f>IF(E7782="","",IF(OR(E7782="Project Management",E7782="Project Support",E7782="Sprint Management",E7782="Sprint Support"),"NA",ROUND((((VLOOKUP(AD7782,[2]Formula!V:X,3,0)))-SUMIF(AD:AD,AD7782,H:H)),2)))</f>
        <v/>
      </c>
      <c r="H7782" s="71"/>
      <c r="I7782" s="72"/>
      <c r="J7782" s="72"/>
      <c r="K7782" s="38" t="str">
        <f>IF(E7782="","",IF(OR(E7782="Project Management",E7782="Project Support",E7782="Sprint Management",E7782="Sprint Support"),"NA",(((SUMIF(AD:AD,AD7782,H:H)/VLOOKUP(AD7782,[2]Formula!V:X,3,0))*VLOOKUP(AD7782,[2]Formula!V:X,2,0))*H7782)/SUMIF(AD:AD,AD7782,H:H)))</f>
        <v/>
      </c>
      <c r="L7782" s="38" t="str">
        <f t="shared" si="727"/>
        <v/>
      </c>
      <c r="M7782" s="38" t="str">
        <f t="shared" si="728"/>
        <v/>
      </c>
      <c r="N7782" s="38" t="str">
        <f t="shared" si="730"/>
        <v/>
      </c>
      <c r="O7782" s="38" t="str">
        <f t="shared" si="726"/>
        <v/>
      </c>
      <c r="P7782" s="39" t="str">
        <f t="shared" si="731"/>
        <v/>
      </c>
      <c r="AC7782" s="42" t="str">
        <f>IF(B7782="","",VLOOKUP(B7782,[2]Formula!B:C,2,0))</f>
        <v/>
      </c>
      <c r="AD7782" s="43" t="str">
        <f t="shared" si="729"/>
        <v/>
      </c>
    </row>
    <row r="7783" spans="1:30" x14ac:dyDescent="0.25">
      <c r="A7783" s="64"/>
      <c r="B7783" s="64"/>
      <c r="C7783" s="66"/>
      <c r="D7783" s="67"/>
      <c r="E7783" s="64"/>
      <c r="F7783" s="64"/>
      <c r="G7783" s="37" t="str">
        <f>IF(E7783="","",IF(OR(E7783="Project Management",E7783="Project Support",E7783="Sprint Management",E7783="Sprint Support"),"NA",ROUND((((VLOOKUP(AD7783,[2]Formula!V:X,3,0)))-SUMIF(AD:AD,AD7783,H:H)),2)))</f>
        <v/>
      </c>
      <c r="H7783" s="71"/>
      <c r="I7783" s="72"/>
      <c r="J7783" s="72"/>
      <c r="K7783" s="38" t="str">
        <f>IF(E7783="","",IF(OR(E7783="Project Management",E7783="Project Support",E7783="Sprint Management",E7783="Sprint Support"),"NA",(((SUMIF(AD:AD,AD7783,H:H)/VLOOKUP(AD7783,[2]Formula!V:X,3,0))*VLOOKUP(AD7783,[2]Formula!V:X,2,0))*H7783)/SUMIF(AD:AD,AD7783,H:H)))</f>
        <v/>
      </c>
      <c r="L7783" s="38" t="str">
        <f t="shared" si="727"/>
        <v/>
      </c>
      <c r="M7783" s="38" t="str">
        <f t="shared" si="728"/>
        <v/>
      </c>
      <c r="N7783" s="38" t="str">
        <f t="shared" si="730"/>
        <v/>
      </c>
      <c r="O7783" s="38" t="str">
        <f t="shared" si="726"/>
        <v/>
      </c>
      <c r="P7783" s="39" t="str">
        <f t="shared" si="731"/>
        <v/>
      </c>
      <c r="AC7783" s="42" t="str">
        <f>IF(B7783="","",VLOOKUP(B7783,[2]Formula!B:C,2,0))</f>
        <v/>
      </c>
      <c r="AD7783" s="43" t="str">
        <f t="shared" si="729"/>
        <v/>
      </c>
    </row>
    <row r="7784" spans="1:30" x14ac:dyDescent="0.25">
      <c r="A7784" s="64"/>
      <c r="B7784" s="64"/>
      <c r="C7784" s="66"/>
      <c r="D7784" s="67"/>
      <c r="E7784" s="64"/>
      <c r="F7784" s="64"/>
      <c r="G7784" s="37" t="str">
        <f>IF(E7784="","",IF(OR(E7784="Project Management",E7784="Project Support",E7784="Sprint Management",E7784="Sprint Support"),"NA",ROUND((((VLOOKUP(AD7784,[2]Formula!V:X,3,0)))-SUMIF(AD:AD,AD7784,H:H)),2)))</f>
        <v/>
      </c>
      <c r="H7784" s="71"/>
      <c r="I7784" s="72"/>
      <c r="J7784" s="72"/>
      <c r="K7784" s="38" t="str">
        <f>IF(E7784="","",IF(OR(E7784="Project Management",E7784="Project Support",E7784="Sprint Management",E7784="Sprint Support"),"NA",(((SUMIF(AD:AD,AD7784,H:H)/VLOOKUP(AD7784,[2]Formula!V:X,3,0))*VLOOKUP(AD7784,[2]Formula!V:X,2,0))*H7784)/SUMIF(AD:AD,AD7784,H:H)))</f>
        <v/>
      </c>
      <c r="L7784" s="38" t="str">
        <f t="shared" si="727"/>
        <v/>
      </c>
      <c r="M7784" s="38" t="str">
        <f t="shared" si="728"/>
        <v/>
      </c>
      <c r="N7784" s="38" t="str">
        <f t="shared" si="730"/>
        <v/>
      </c>
      <c r="O7784" s="38" t="str">
        <f t="shared" si="726"/>
        <v/>
      </c>
      <c r="P7784" s="39" t="str">
        <f t="shared" si="731"/>
        <v/>
      </c>
      <c r="AC7784" s="42" t="str">
        <f>IF(B7784="","",VLOOKUP(B7784,[2]Formula!B:C,2,0))</f>
        <v/>
      </c>
      <c r="AD7784" s="43" t="str">
        <f t="shared" si="729"/>
        <v/>
      </c>
    </row>
    <row r="7785" spans="1:30" x14ac:dyDescent="0.25">
      <c r="A7785" s="64"/>
      <c r="B7785" s="64"/>
      <c r="C7785" s="66"/>
      <c r="D7785" s="67"/>
      <c r="E7785" s="64"/>
      <c r="F7785" s="64"/>
      <c r="G7785" s="37" t="str">
        <f>IF(E7785="","",IF(OR(E7785="Project Management",E7785="Project Support",E7785="Sprint Management",E7785="Sprint Support"),"NA",ROUND((((VLOOKUP(AD7785,[2]Formula!V:X,3,0)))-SUMIF(AD:AD,AD7785,H:H)),2)))</f>
        <v/>
      </c>
      <c r="H7785" s="71"/>
      <c r="I7785" s="72"/>
      <c r="J7785" s="72"/>
      <c r="K7785" s="38" t="str">
        <f>IF(E7785="","",IF(OR(E7785="Project Management",E7785="Project Support",E7785="Sprint Management",E7785="Sprint Support"),"NA",(((SUMIF(AD:AD,AD7785,H:H)/VLOOKUP(AD7785,[2]Formula!V:X,3,0))*VLOOKUP(AD7785,[2]Formula!V:X,2,0))*H7785)/SUMIF(AD:AD,AD7785,H:H)))</f>
        <v/>
      </c>
      <c r="L7785" s="38" t="str">
        <f t="shared" si="727"/>
        <v/>
      </c>
      <c r="M7785" s="38" t="str">
        <f t="shared" si="728"/>
        <v/>
      </c>
      <c r="N7785" s="38" t="str">
        <f t="shared" si="730"/>
        <v/>
      </c>
      <c r="O7785" s="38" t="str">
        <f t="shared" si="726"/>
        <v/>
      </c>
      <c r="P7785" s="39" t="str">
        <f t="shared" si="731"/>
        <v/>
      </c>
      <c r="AC7785" s="42" t="str">
        <f>IF(B7785="","",VLOOKUP(B7785,[2]Formula!B:C,2,0))</f>
        <v/>
      </c>
      <c r="AD7785" s="43" t="str">
        <f t="shared" si="729"/>
        <v/>
      </c>
    </row>
    <row r="7786" spans="1:30" x14ac:dyDescent="0.25">
      <c r="A7786" s="64"/>
      <c r="B7786" s="64"/>
      <c r="C7786" s="66"/>
      <c r="D7786" s="67"/>
      <c r="E7786" s="64"/>
      <c r="F7786" s="64"/>
      <c r="G7786" s="37" t="str">
        <f>IF(E7786="","",IF(OR(E7786="Project Management",E7786="Project Support",E7786="Sprint Management",E7786="Sprint Support"),"NA",ROUND((((VLOOKUP(AD7786,[2]Formula!V:X,3,0)))-SUMIF(AD:AD,AD7786,H:H)),2)))</f>
        <v/>
      </c>
      <c r="H7786" s="71"/>
      <c r="I7786" s="72"/>
      <c r="J7786" s="72"/>
      <c r="K7786" s="38" t="str">
        <f>IF(E7786="","",IF(OR(E7786="Project Management",E7786="Project Support",E7786="Sprint Management",E7786="Sprint Support"),"NA",(((SUMIF(AD:AD,AD7786,H:H)/VLOOKUP(AD7786,[2]Formula!V:X,3,0))*VLOOKUP(AD7786,[2]Formula!V:X,2,0))*H7786)/SUMIF(AD:AD,AD7786,H:H)))</f>
        <v/>
      </c>
      <c r="L7786" s="38" t="str">
        <f t="shared" si="727"/>
        <v/>
      </c>
      <c r="M7786" s="38" t="str">
        <f t="shared" si="728"/>
        <v/>
      </c>
      <c r="N7786" s="38" t="str">
        <f t="shared" si="730"/>
        <v/>
      </c>
      <c r="O7786" s="38" t="str">
        <f t="shared" si="726"/>
        <v/>
      </c>
      <c r="P7786" s="39" t="str">
        <f t="shared" si="731"/>
        <v/>
      </c>
      <c r="AC7786" s="42" t="str">
        <f>IF(B7786="","",VLOOKUP(B7786,[2]Formula!B:C,2,0))</f>
        <v/>
      </c>
      <c r="AD7786" s="43" t="str">
        <f t="shared" si="729"/>
        <v/>
      </c>
    </row>
    <row r="7787" spans="1:30" x14ac:dyDescent="0.25">
      <c r="A7787" s="64"/>
      <c r="B7787" s="64"/>
      <c r="C7787" s="66"/>
      <c r="D7787" s="67"/>
      <c r="E7787" s="64"/>
      <c r="F7787" s="64"/>
      <c r="G7787" s="37" t="str">
        <f>IF(E7787="","",IF(OR(E7787="Project Management",E7787="Project Support",E7787="Sprint Management",E7787="Sprint Support"),"NA",ROUND((((VLOOKUP(AD7787,[2]Formula!V:X,3,0)))-SUMIF(AD:AD,AD7787,H:H)),2)))</f>
        <v/>
      </c>
      <c r="H7787" s="71"/>
      <c r="I7787" s="72"/>
      <c r="J7787" s="72"/>
      <c r="K7787" s="38" t="str">
        <f>IF(E7787="","",IF(OR(E7787="Project Management",E7787="Project Support",E7787="Sprint Management",E7787="Sprint Support"),"NA",(((SUMIF(AD:AD,AD7787,H:H)/VLOOKUP(AD7787,[2]Formula!V:X,3,0))*VLOOKUP(AD7787,[2]Formula!V:X,2,0))*H7787)/SUMIF(AD:AD,AD7787,H:H)))</f>
        <v/>
      </c>
      <c r="L7787" s="38" t="str">
        <f t="shared" si="727"/>
        <v/>
      </c>
      <c r="M7787" s="38" t="str">
        <f t="shared" si="728"/>
        <v/>
      </c>
      <c r="N7787" s="38" t="str">
        <f t="shared" si="730"/>
        <v/>
      </c>
      <c r="O7787" s="38" t="str">
        <f t="shared" si="726"/>
        <v/>
      </c>
      <c r="P7787" s="39" t="str">
        <f t="shared" si="731"/>
        <v/>
      </c>
      <c r="AC7787" s="42" t="str">
        <f>IF(B7787="","",VLOOKUP(B7787,[2]Formula!B:C,2,0))</f>
        <v/>
      </c>
      <c r="AD7787" s="43" t="str">
        <f t="shared" si="729"/>
        <v/>
      </c>
    </row>
    <row r="7788" spans="1:30" x14ac:dyDescent="0.25">
      <c r="A7788" s="64"/>
      <c r="B7788" s="64"/>
      <c r="C7788" s="66"/>
      <c r="D7788" s="67"/>
      <c r="E7788" s="64"/>
      <c r="F7788" s="64"/>
      <c r="G7788" s="37" t="str">
        <f>IF(E7788="","",IF(OR(E7788="Project Management",E7788="Project Support",E7788="Sprint Management",E7788="Sprint Support"),"NA",ROUND((((VLOOKUP(AD7788,[2]Formula!V:X,3,0)))-SUMIF(AD:AD,AD7788,H:H)),2)))</f>
        <v/>
      </c>
      <c r="H7788" s="71"/>
      <c r="I7788" s="72"/>
      <c r="J7788" s="72"/>
      <c r="K7788" s="38" t="str">
        <f>IF(E7788="","",IF(OR(E7788="Project Management",E7788="Project Support",E7788="Sprint Management",E7788="Sprint Support"),"NA",(((SUMIF(AD:AD,AD7788,H:H)/VLOOKUP(AD7788,[2]Formula!V:X,3,0))*VLOOKUP(AD7788,[2]Formula!V:X,2,0))*H7788)/SUMIF(AD:AD,AD7788,H:H)))</f>
        <v/>
      </c>
      <c r="L7788" s="38" t="str">
        <f t="shared" si="727"/>
        <v/>
      </c>
      <c r="M7788" s="38" t="str">
        <f t="shared" si="728"/>
        <v/>
      </c>
      <c r="N7788" s="38" t="str">
        <f t="shared" si="730"/>
        <v/>
      </c>
      <c r="O7788" s="38" t="str">
        <f t="shared" si="726"/>
        <v/>
      </c>
      <c r="P7788" s="39" t="str">
        <f t="shared" si="731"/>
        <v/>
      </c>
      <c r="AC7788" s="42" t="str">
        <f>IF(B7788="","",VLOOKUP(B7788,[2]Formula!B:C,2,0))</f>
        <v/>
      </c>
      <c r="AD7788" s="43" t="str">
        <f t="shared" si="729"/>
        <v/>
      </c>
    </row>
    <row r="7789" spans="1:30" x14ac:dyDescent="0.25">
      <c r="A7789" s="64"/>
      <c r="B7789" s="64"/>
      <c r="C7789" s="66"/>
      <c r="D7789" s="67"/>
      <c r="E7789" s="64"/>
      <c r="F7789" s="64"/>
      <c r="G7789" s="37" t="str">
        <f>IF(E7789="","",IF(OR(E7789="Project Management",E7789="Project Support",E7789="Sprint Management",E7789="Sprint Support"),"NA",ROUND((((VLOOKUP(AD7789,[2]Formula!V:X,3,0)))-SUMIF(AD:AD,AD7789,H:H)),2)))</f>
        <v/>
      </c>
      <c r="H7789" s="71"/>
      <c r="I7789" s="72"/>
      <c r="J7789" s="72"/>
      <c r="K7789" s="38" t="str">
        <f>IF(E7789="","",IF(OR(E7789="Project Management",E7789="Project Support",E7789="Sprint Management",E7789="Sprint Support"),"NA",(((SUMIF(AD:AD,AD7789,H:H)/VLOOKUP(AD7789,[2]Formula!V:X,3,0))*VLOOKUP(AD7789,[2]Formula!V:X,2,0))*H7789)/SUMIF(AD:AD,AD7789,H:H)))</f>
        <v/>
      </c>
      <c r="L7789" s="38" t="str">
        <f t="shared" si="727"/>
        <v/>
      </c>
      <c r="M7789" s="38" t="str">
        <f t="shared" si="728"/>
        <v/>
      </c>
      <c r="N7789" s="38" t="str">
        <f t="shared" si="730"/>
        <v/>
      </c>
      <c r="O7789" s="38" t="str">
        <f t="shared" si="726"/>
        <v/>
      </c>
      <c r="P7789" s="39" t="str">
        <f t="shared" si="731"/>
        <v/>
      </c>
      <c r="AC7789" s="42" t="str">
        <f>IF(B7789="","",VLOOKUP(B7789,[2]Formula!B:C,2,0))</f>
        <v/>
      </c>
      <c r="AD7789" s="43" t="str">
        <f t="shared" si="729"/>
        <v/>
      </c>
    </row>
    <row r="7790" spans="1:30" x14ac:dyDescent="0.25">
      <c r="A7790" s="64"/>
      <c r="B7790" s="64"/>
      <c r="C7790" s="66"/>
      <c r="D7790" s="67"/>
      <c r="E7790" s="64"/>
      <c r="F7790" s="64"/>
      <c r="G7790" s="37" t="str">
        <f>IF(E7790="","",IF(OR(E7790="Project Management",E7790="Project Support",E7790="Sprint Management",E7790="Sprint Support"),"NA",ROUND((((VLOOKUP(AD7790,[2]Formula!V:X,3,0)))-SUMIF(AD:AD,AD7790,H:H)),2)))</f>
        <v/>
      </c>
      <c r="H7790" s="71"/>
      <c r="I7790" s="72"/>
      <c r="J7790" s="72"/>
      <c r="K7790" s="38" t="str">
        <f>IF(E7790="","",IF(OR(E7790="Project Management",E7790="Project Support",E7790="Sprint Management",E7790="Sprint Support"),"NA",(((SUMIF(AD:AD,AD7790,H:H)/VLOOKUP(AD7790,[2]Formula!V:X,3,0))*VLOOKUP(AD7790,[2]Formula!V:X,2,0))*H7790)/SUMIF(AD:AD,AD7790,H:H)))</f>
        <v/>
      </c>
      <c r="L7790" s="38" t="str">
        <f t="shared" si="727"/>
        <v/>
      </c>
      <c r="M7790" s="38" t="str">
        <f t="shared" si="728"/>
        <v/>
      </c>
      <c r="N7790" s="38" t="str">
        <f t="shared" si="730"/>
        <v/>
      </c>
      <c r="O7790" s="38" t="str">
        <f t="shared" si="726"/>
        <v/>
      </c>
      <c r="P7790" s="39" t="str">
        <f t="shared" si="731"/>
        <v/>
      </c>
      <c r="AC7790" s="42" t="str">
        <f>IF(B7790="","",VLOOKUP(B7790,[2]Formula!B:C,2,0))</f>
        <v/>
      </c>
      <c r="AD7790" s="43" t="str">
        <f t="shared" si="729"/>
        <v/>
      </c>
    </row>
    <row r="7791" spans="1:30" x14ac:dyDescent="0.25">
      <c r="A7791" s="64"/>
      <c r="B7791" s="64"/>
      <c r="C7791" s="66"/>
      <c r="D7791" s="67"/>
      <c r="E7791" s="64"/>
      <c r="F7791" s="64"/>
      <c r="G7791" s="37" t="str">
        <f>IF(E7791="","",IF(OR(E7791="Project Management",E7791="Project Support",E7791="Sprint Management",E7791="Sprint Support"),"NA",ROUND((((VLOOKUP(AD7791,[2]Formula!V:X,3,0)))-SUMIF(AD:AD,AD7791,H:H)),2)))</f>
        <v/>
      </c>
      <c r="H7791" s="71"/>
      <c r="I7791" s="72"/>
      <c r="J7791" s="72"/>
      <c r="K7791" s="38" t="str">
        <f>IF(E7791="","",IF(OR(E7791="Project Management",E7791="Project Support",E7791="Sprint Management",E7791="Sprint Support"),"NA",(((SUMIF(AD:AD,AD7791,H:H)/VLOOKUP(AD7791,[2]Formula!V:X,3,0))*VLOOKUP(AD7791,[2]Formula!V:X,2,0))*H7791)/SUMIF(AD:AD,AD7791,H:H)))</f>
        <v/>
      </c>
      <c r="L7791" s="38" t="str">
        <f t="shared" si="727"/>
        <v/>
      </c>
      <c r="M7791" s="38" t="str">
        <f t="shared" si="728"/>
        <v/>
      </c>
      <c r="N7791" s="38" t="str">
        <f t="shared" si="730"/>
        <v/>
      </c>
      <c r="O7791" s="38" t="str">
        <f t="shared" si="726"/>
        <v/>
      </c>
      <c r="P7791" s="39" t="str">
        <f t="shared" si="731"/>
        <v/>
      </c>
      <c r="AC7791" s="42" t="str">
        <f>IF(B7791="","",VLOOKUP(B7791,[2]Formula!B:C,2,0))</f>
        <v/>
      </c>
      <c r="AD7791" s="43" t="str">
        <f t="shared" si="729"/>
        <v/>
      </c>
    </row>
    <row r="7792" spans="1:30" x14ac:dyDescent="0.25">
      <c r="A7792" s="64"/>
      <c r="B7792" s="64"/>
      <c r="C7792" s="66"/>
      <c r="D7792" s="67"/>
      <c r="E7792" s="64"/>
      <c r="F7792" s="64"/>
      <c r="G7792" s="37" t="str">
        <f>IF(E7792="","",IF(OR(E7792="Project Management",E7792="Project Support",E7792="Sprint Management",E7792="Sprint Support"),"NA",ROUND((((VLOOKUP(AD7792,[2]Formula!V:X,3,0)))-SUMIF(AD:AD,AD7792,H:H)),2)))</f>
        <v/>
      </c>
      <c r="H7792" s="71"/>
      <c r="I7792" s="72"/>
      <c r="J7792" s="72"/>
      <c r="K7792" s="38" t="str">
        <f>IF(E7792="","",IF(OR(E7792="Project Management",E7792="Project Support",E7792="Sprint Management",E7792="Sprint Support"),"NA",(((SUMIF(AD:AD,AD7792,H:H)/VLOOKUP(AD7792,[2]Formula!V:X,3,0))*VLOOKUP(AD7792,[2]Formula!V:X,2,0))*H7792)/SUMIF(AD:AD,AD7792,H:H)))</f>
        <v/>
      </c>
      <c r="L7792" s="38" t="str">
        <f t="shared" si="727"/>
        <v/>
      </c>
      <c r="M7792" s="38" t="str">
        <f t="shared" si="728"/>
        <v/>
      </c>
      <c r="N7792" s="38" t="str">
        <f t="shared" si="730"/>
        <v/>
      </c>
      <c r="O7792" s="38" t="str">
        <f t="shared" si="726"/>
        <v/>
      </c>
      <c r="P7792" s="39" t="str">
        <f t="shared" si="731"/>
        <v/>
      </c>
      <c r="AC7792" s="42" t="str">
        <f>IF(B7792="","",VLOOKUP(B7792,[2]Formula!B:C,2,0))</f>
        <v/>
      </c>
      <c r="AD7792" s="43" t="str">
        <f t="shared" si="729"/>
        <v/>
      </c>
    </row>
    <row r="7793" spans="1:30" x14ac:dyDescent="0.25">
      <c r="A7793" s="64"/>
      <c r="B7793" s="64"/>
      <c r="C7793" s="66"/>
      <c r="D7793" s="67"/>
      <c r="E7793" s="64"/>
      <c r="F7793" s="64"/>
      <c r="G7793" s="37" t="str">
        <f>IF(E7793="","",IF(OR(E7793="Project Management",E7793="Project Support",E7793="Sprint Management",E7793="Sprint Support"),"NA",ROUND((((VLOOKUP(AD7793,[2]Formula!V:X,3,0)))-SUMIF(AD:AD,AD7793,H:H)),2)))</f>
        <v/>
      </c>
      <c r="H7793" s="71"/>
      <c r="I7793" s="72"/>
      <c r="J7793" s="72"/>
      <c r="K7793" s="38" t="str">
        <f>IF(E7793="","",IF(OR(E7793="Project Management",E7793="Project Support",E7793="Sprint Management",E7793="Sprint Support"),"NA",(((SUMIF(AD:AD,AD7793,H:H)/VLOOKUP(AD7793,[2]Formula!V:X,3,0))*VLOOKUP(AD7793,[2]Formula!V:X,2,0))*H7793)/SUMIF(AD:AD,AD7793,H:H)))</f>
        <v/>
      </c>
      <c r="L7793" s="38" t="str">
        <f t="shared" si="727"/>
        <v/>
      </c>
      <c r="M7793" s="38" t="str">
        <f t="shared" si="728"/>
        <v/>
      </c>
      <c r="N7793" s="38" t="str">
        <f t="shared" si="730"/>
        <v/>
      </c>
      <c r="O7793" s="38" t="str">
        <f t="shared" si="726"/>
        <v/>
      </c>
      <c r="P7793" s="39" t="str">
        <f t="shared" si="731"/>
        <v/>
      </c>
      <c r="AC7793" s="42" t="str">
        <f>IF(B7793="","",VLOOKUP(B7793,[2]Formula!B:C,2,0))</f>
        <v/>
      </c>
      <c r="AD7793" s="43" t="str">
        <f t="shared" si="729"/>
        <v/>
      </c>
    </row>
    <row r="7794" spans="1:30" x14ac:dyDescent="0.25">
      <c r="A7794" s="64"/>
      <c r="B7794" s="64"/>
      <c r="C7794" s="66"/>
      <c r="D7794" s="67"/>
      <c r="E7794" s="64"/>
      <c r="F7794" s="64"/>
      <c r="G7794" s="37" t="str">
        <f>IF(E7794="","",IF(OR(E7794="Project Management",E7794="Project Support",E7794="Sprint Management",E7794="Sprint Support"),"NA",ROUND((((VLOOKUP(AD7794,[2]Formula!V:X,3,0)))-SUMIF(AD:AD,AD7794,H:H)),2)))</f>
        <v/>
      </c>
      <c r="H7794" s="71"/>
      <c r="I7794" s="72"/>
      <c r="J7794" s="72"/>
      <c r="K7794" s="38" t="str">
        <f>IF(E7794="","",IF(OR(E7794="Project Management",E7794="Project Support",E7794="Sprint Management",E7794="Sprint Support"),"NA",(((SUMIF(AD:AD,AD7794,H:H)/VLOOKUP(AD7794,[2]Formula!V:X,3,0))*VLOOKUP(AD7794,[2]Formula!V:X,2,0))*H7794)/SUMIF(AD:AD,AD7794,H:H)))</f>
        <v/>
      </c>
      <c r="L7794" s="38" t="str">
        <f t="shared" si="727"/>
        <v/>
      </c>
      <c r="M7794" s="38" t="str">
        <f t="shared" si="728"/>
        <v/>
      </c>
      <c r="N7794" s="38" t="str">
        <f t="shared" si="730"/>
        <v/>
      </c>
      <c r="O7794" s="38" t="str">
        <f t="shared" si="726"/>
        <v/>
      </c>
      <c r="P7794" s="39" t="str">
        <f t="shared" si="731"/>
        <v/>
      </c>
      <c r="AC7794" s="42" t="str">
        <f>IF(B7794="","",VLOOKUP(B7794,[2]Formula!B:C,2,0))</f>
        <v/>
      </c>
      <c r="AD7794" s="43" t="str">
        <f t="shared" si="729"/>
        <v/>
      </c>
    </row>
    <row r="7795" spans="1:30" x14ac:dyDescent="0.25">
      <c r="A7795" s="64"/>
      <c r="B7795" s="64"/>
      <c r="C7795" s="66"/>
      <c r="D7795" s="67"/>
      <c r="E7795" s="64"/>
      <c r="F7795" s="64"/>
      <c r="G7795" s="37" t="str">
        <f>IF(E7795="","",IF(OR(E7795="Project Management",E7795="Project Support",E7795="Sprint Management",E7795="Sprint Support"),"NA",ROUND((((VLOOKUP(AD7795,[2]Formula!V:X,3,0)))-SUMIF(AD:AD,AD7795,H:H)),2)))</f>
        <v/>
      </c>
      <c r="H7795" s="71"/>
      <c r="I7795" s="72"/>
      <c r="J7795" s="72"/>
      <c r="K7795" s="38" t="str">
        <f>IF(E7795="","",IF(OR(E7795="Project Management",E7795="Project Support",E7795="Sprint Management",E7795="Sprint Support"),"NA",(((SUMIF(AD:AD,AD7795,H:H)/VLOOKUP(AD7795,[2]Formula!V:X,3,0))*VLOOKUP(AD7795,[2]Formula!V:X,2,0))*H7795)/SUMIF(AD:AD,AD7795,H:H)))</f>
        <v/>
      </c>
      <c r="L7795" s="38" t="str">
        <f t="shared" si="727"/>
        <v/>
      </c>
      <c r="M7795" s="38" t="str">
        <f t="shared" si="728"/>
        <v/>
      </c>
      <c r="N7795" s="38" t="str">
        <f t="shared" si="730"/>
        <v/>
      </c>
      <c r="O7795" s="38" t="str">
        <f t="shared" si="726"/>
        <v/>
      </c>
      <c r="P7795" s="39" t="str">
        <f t="shared" si="731"/>
        <v/>
      </c>
      <c r="AC7795" s="42" t="str">
        <f>IF(B7795="","",VLOOKUP(B7795,[2]Formula!B:C,2,0))</f>
        <v/>
      </c>
      <c r="AD7795" s="43" t="str">
        <f t="shared" si="729"/>
        <v/>
      </c>
    </row>
    <row r="7796" spans="1:30" x14ac:dyDescent="0.25">
      <c r="A7796" s="64"/>
      <c r="B7796" s="64"/>
      <c r="C7796" s="66"/>
      <c r="D7796" s="67"/>
      <c r="E7796" s="64"/>
      <c r="F7796" s="64"/>
      <c r="G7796" s="37" t="str">
        <f>IF(E7796="","",IF(OR(E7796="Project Management",E7796="Project Support",E7796="Sprint Management",E7796="Sprint Support"),"NA",ROUND((((VLOOKUP(AD7796,[2]Formula!V:X,3,0)))-SUMIF(AD:AD,AD7796,H:H)),2)))</f>
        <v/>
      </c>
      <c r="H7796" s="71"/>
      <c r="I7796" s="72"/>
      <c r="J7796" s="72"/>
      <c r="K7796" s="38" t="str">
        <f>IF(E7796="","",IF(OR(E7796="Project Management",E7796="Project Support",E7796="Sprint Management",E7796="Sprint Support"),"NA",(((SUMIF(AD:AD,AD7796,H:H)/VLOOKUP(AD7796,[2]Formula!V:X,3,0))*VLOOKUP(AD7796,[2]Formula!V:X,2,0))*H7796)/SUMIF(AD:AD,AD7796,H:H)))</f>
        <v/>
      </c>
      <c r="L7796" s="38" t="str">
        <f t="shared" si="727"/>
        <v/>
      </c>
      <c r="M7796" s="38" t="str">
        <f t="shared" si="728"/>
        <v/>
      </c>
      <c r="N7796" s="38" t="str">
        <f t="shared" si="730"/>
        <v/>
      </c>
      <c r="O7796" s="38" t="str">
        <f t="shared" si="726"/>
        <v/>
      </c>
      <c r="P7796" s="39" t="str">
        <f t="shared" si="731"/>
        <v/>
      </c>
      <c r="AC7796" s="42" t="str">
        <f>IF(B7796="","",VLOOKUP(B7796,[2]Formula!B:C,2,0))</f>
        <v/>
      </c>
      <c r="AD7796" s="43" t="str">
        <f t="shared" si="729"/>
        <v/>
      </c>
    </row>
    <row r="7797" spans="1:30" x14ac:dyDescent="0.25">
      <c r="A7797" s="64"/>
      <c r="B7797" s="64"/>
      <c r="C7797" s="66"/>
      <c r="D7797" s="67"/>
      <c r="E7797" s="64"/>
      <c r="F7797" s="64"/>
      <c r="G7797" s="37" t="str">
        <f>IF(E7797="","",IF(OR(E7797="Project Management",E7797="Project Support",E7797="Sprint Management",E7797="Sprint Support"),"NA",ROUND((((VLOOKUP(AD7797,[2]Formula!V:X,3,0)))-SUMIF(AD:AD,AD7797,H:H)),2)))</f>
        <v/>
      </c>
      <c r="H7797" s="71"/>
      <c r="I7797" s="72"/>
      <c r="J7797" s="72"/>
      <c r="K7797" s="38" t="str">
        <f>IF(E7797="","",IF(OR(E7797="Project Management",E7797="Project Support",E7797="Sprint Management",E7797="Sprint Support"),"NA",(((SUMIF(AD:AD,AD7797,H:H)/VLOOKUP(AD7797,[2]Formula!V:X,3,0))*VLOOKUP(AD7797,[2]Formula!V:X,2,0))*H7797)/SUMIF(AD:AD,AD7797,H:H)))</f>
        <v/>
      </c>
      <c r="L7797" s="38" t="str">
        <f t="shared" si="727"/>
        <v/>
      </c>
      <c r="M7797" s="38" t="str">
        <f t="shared" si="728"/>
        <v/>
      </c>
      <c r="N7797" s="38" t="str">
        <f t="shared" si="730"/>
        <v/>
      </c>
      <c r="O7797" s="38" t="str">
        <f t="shared" ref="O7797:O7860" si="732">IFERROR(L7797/M7797,"")</f>
        <v/>
      </c>
      <c r="P7797" s="39" t="str">
        <f t="shared" si="731"/>
        <v/>
      </c>
      <c r="AC7797" s="42" t="str">
        <f>IF(B7797="","",VLOOKUP(B7797,[2]Formula!B:C,2,0))</f>
        <v/>
      </c>
      <c r="AD7797" s="43" t="str">
        <f t="shared" si="729"/>
        <v/>
      </c>
    </row>
    <row r="7798" spans="1:30" x14ac:dyDescent="0.25">
      <c r="A7798" s="64"/>
      <c r="B7798" s="64"/>
      <c r="C7798" s="66"/>
      <c r="D7798" s="67"/>
      <c r="E7798" s="64"/>
      <c r="F7798" s="64"/>
      <c r="G7798" s="37" t="str">
        <f>IF(E7798="","",IF(OR(E7798="Project Management",E7798="Project Support",E7798="Sprint Management",E7798="Sprint Support"),"NA",ROUND((((VLOOKUP(AD7798,[2]Formula!V:X,3,0)))-SUMIF(AD:AD,AD7798,H:H)),2)))</f>
        <v/>
      </c>
      <c r="H7798" s="71"/>
      <c r="I7798" s="72"/>
      <c r="J7798" s="72"/>
      <c r="K7798" s="38" t="str">
        <f>IF(E7798="","",IF(OR(E7798="Project Management",E7798="Project Support",E7798="Sprint Management",E7798="Sprint Support"),"NA",(((SUMIF(AD:AD,AD7798,H:H)/VLOOKUP(AD7798,[2]Formula!V:X,3,0))*VLOOKUP(AD7798,[2]Formula!V:X,2,0))*H7798)/SUMIF(AD:AD,AD7798,H:H)))</f>
        <v/>
      </c>
      <c r="L7798" s="38" t="str">
        <f t="shared" si="727"/>
        <v/>
      </c>
      <c r="M7798" s="38" t="str">
        <f t="shared" si="728"/>
        <v/>
      </c>
      <c r="N7798" s="38" t="str">
        <f t="shared" si="730"/>
        <v/>
      </c>
      <c r="O7798" s="38" t="str">
        <f t="shared" si="732"/>
        <v/>
      </c>
      <c r="P7798" s="39" t="str">
        <f t="shared" si="731"/>
        <v/>
      </c>
      <c r="AC7798" s="42" t="str">
        <f>IF(B7798="","",VLOOKUP(B7798,[2]Formula!B:C,2,0))</f>
        <v/>
      </c>
      <c r="AD7798" s="43" t="str">
        <f t="shared" si="729"/>
        <v/>
      </c>
    </row>
    <row r="7799" spans="1:30" x14ac:dyDescent="0.25">
      <c r="A7799" s="64"/>
      <c r="B7799" s="64"/>
      <c r="C7799" s="66"/>
      <c r="D7799" s="67"/>
      <c r="E7799" s="64"/>
      <c r="F7799" s="64"/>
      <c r="G7799" s="37" t="str">
        <f>IF(E7799="","",IF(OR(E7799="Project Management",E7799="Project Support",E7799="Sprint Management",E7799="Sprint Support"),"NA",ROUND((((VLOOKUP(AD7799,[2]Formula!V:X,3,0)))-SUMIF(AD:AD,AD7799,H:H)),2)))</f>
        <v/>
      </c>
      <c r="H7799" s="71"/>
      <c r="I7799" s="72"/>
      <c r="J7799" s="72"/>
      <c r="K7799" s="38" t="str">
        <f>IF(E7799="","",IF(OR(E7799="Project Management",E7799="Project Support",E7799="Sprint Management",E7799="Sprint Support"),"NA",(((SUMIF(AD:AD,AD7799,H:H)/VLOOKUP(AD7799,[2]Formula!V:X,3,0))*VLOOKUP(AD7799,[2]Formula!V:X,2,0))*H7799)/SUMIF(AD:AD,AD7799,H:H)))</f>
        <v/>
      </c>
      <c r="L7799" s="38" t="str">
        <f t="shared" si="727"/>
        <v/>
      </c>
      <c r="M7799" s="38" t="str">
        <f t="shared" si="728"/>
        <v/>
      </c>
      <c r="N7799" s="38" t="str">
        <f t="shared" si="730"/>
        <v/>
      </c>
      <c r="O7799" s="38" t="str">
        <f t="shared" si="732"/>
        <v/>
      </c>
      <c r="P7799" s="39" t="str">
        <f t="shared" si="731"/>
        <v/>
      </c>
      <c r="AC7799" s="42" t="str">
        <f>IF(B7799="","",VLOOKUP(B7799,[2]Formula!B:C,2,0))</f>
        <v/>
      </c>
      <c r="AD7799" s="43" t="str">
        <f t="shared" si="729"/>
        <v/>
      </c>
    </row>
    <row r="7800" spans="1:30" x14ac:dyDescent="0.25">
      <c r="A7800" s="64"/>
      <c r="B7800" s="64"/>
      <c r="C7800" s="66"/>
      <c r="D7800" s="67"/>
      <c r="E7800" s="64"/>
      <c r="F7800" s="64"/>
      <c r="G7800" s="37" t="str">
        <f>IF(E7800="","",IF(OR(E7800="Project Management",E7800="Project Support",E7800="Sprint Management",E7800="Sprint Support"),"NA",ROUND((((VLOOKUP(AD7800,[2]Formula!V:X,3,0)))-SUMIF(AD:AD,AD7800,H:H)),2)))</f>
        <v/>
      </c>
      <c r="H7800" s="71"/>
      <c r="I7800" s="72"/>
      <c r="J7800" s="72"/>
      <c r="K7800" s="38" t="str">
        <f>IF(E7800="","",IF(OR(E7800="Project Management",E7800="Project Support",E7800="Sprint Management",E7800="Sprint Support"),"NA",(((SUMIF(AD:AD,AD7800,H:H)/VLOOKUP(AD7800,[2]Formula!V:X,3,0))*VLOOKUP(AD7800,[2]Formula!V:X,2,0))*H7800)/SUMIF(AD:AD,AD7800,H:H)))</f>
        <v/>
      </c>
      <c r="L7800" s="38" t="str">
        <f t="shared" si="727"/>
        <v/>
      </c>
      <c r="M7800" s="38" t="str">
        <f t="shared" si="728"/>
        <v/>
      </c>
      <c r="N7800" s="38" t="str">
        <f t="shared" si="730"/>
        <v/>
      </c>
      <c r="O7800" s="38" t="str">
        <f t="shared" si="732"/>
        <v/>
      </c>
      <c r="P7800" s="39" t="str">
        <f t="shared" si="731"/>
        <v/>
      </c>
      <c r="AC7800" s="42" t="str">
        <f>IF(B7800="","",VLOOKUP(B7800,[2]Formula!B:C,2,0))</f>
        <v/>
      </c>
      <c r="AD7800" s="43" t="str">
        <f t="shared" si="729"/>
        <v/>
      </c>
    </row>
    <row r="7801" spans="1:30" x14ac:dyDescent="0.25">
      <c r="A7801" s="64"/>
      <c r="B7801" s="64"/>
      <c r="C7801" s="66"/>
      <c r="D7801" s="67"/>
      <c r="E7801" s="64"/>
      <c r="F7801" s="64"/>
      <c r="G7801" s="37" t="str">
        <f>IF(E7801="","",IF(OR(E7801="Project Management",E7801="Project Support",E7801="Sprint Management",E7801="Sprint Support"),"NA",ROUND((((VLOOKUP(AD7801,[2]Formula!V:X,3,0)))-SUMIF(AD:AD,AD7801,H:H)),2)))</f>
        <v/>
      </c>
      <c r="H7801" s="71"/>
      <c r="I7801" s="72"/>
      <c r="J7801" s="72"/>
      <c r="K7801" s="38" t="str">
        <f>IF(E7801="","",IF(OR(E7801="Project Management",E7801="Project Support",E7801="Sprint Management",E7801="Sprint Support"),"NA",(((SUMIF(AD:AD,AD7801,H:H)/VLOOKUP(AD7801,[2]Formula!V:X,3,0))*VLOOKUP(AD7801,[2]Formula!V:X,2,0))*H7801)/SUMIF(AD:AD,AD7801,H:H)))</f>
        <v/>
      </c>
      <c r="L7801" s="38" t="str">
        <f t="shared" si="727"/>
        <v/>
      </c>
      <c r="M7801" s="38" t="str">
        <f t="shared" si="728"/>
        <v/>
      </c>
      <c r="N7801" s="38" t="str">
        <f t="shared" si="730"/>
        <v/>
      </c>
      <c r="O7801" s="38" t="str">
        <f t="shared" si="732"/>
        <v/>
      </c>
      <c r="P7801" s="39" t="str">
        <f t="shared" si="731"/>
        <v/>
      </c>
      <c r="AC7801" s="42" t="str">
        <f>IF(B7801="","",VLOOKUP(B7801,[2]Formula!B:C,2,0))</f>
        <v/>
      </c>
      <c r="AD7801" s="43" t="str">
        <f t="shared" si="729"/>
        <v/>
      </c>
    </row>
    <row r="7802" spans="1:30" x14ac:dyDescent="0.25">
      <c r="A7802" s="64"/>
      <c r="B7802" s="64"/>
      <c r="C7802" s="66"/>
      <c r="D7802" s="67"/>
      <c r="E7802" s="64"/>
      <c r="F7802" s="64"/>
      <c r="G7802" s="37" t="str">
        <f>IF(E7802="","",IF(OR(E7802="Project Management",E7802="Project Support",E7802="Sprint Management",E7802="Sprint Support"),"NA",ROUND((((VLOOKUP(AD7802,[2]Formula!V:X,3,0)))-SUMIF(AD:AD,AD7802,H:H)),2)))</f>
        <v/>
      </c>
      <c r="H7802" s="71"/>
      <c r="I7802" s="72"/>
      <c r="J7802" s="72"/>
      <c r="K7802" s="38" t="str">
        <f>IF(E7802="","",IF(OR(E7802="Project Management",E7802="Project Support",E7802="Sprint Management",E7802="Sprint Support"),"NA",(((SUMIF(AD:AD,AD7802,H:H)/VLOOKUP(AD7802,[2]Formula!V:X,3,0))*VLOOKUP(AD7802,[2]Formula!V:X,2,0))*H7802)/SUMIF(AD:AD,AD7802,H:H)))</f>
        <v/>
      </c>
      <c r="L7802" s="38" t="str">
        <f t="shared" si="727"/>
        <v/>
      </c>
      <c r="M7802" s="38" t="str">
        <f t="shared" si="728"/>
        <v/>
      </c>
      <c r="N7802" s="38" t="str">
        <f t="shared" si="730"/>
        <v/>
      </c>
      <c r="O7802" s="38" t="str">
        <f t="shared" si="732"/>
        <v/>
      </c>
      <c r="P7802" s="39" t="str">
        <f t="shared" si="731"/>
        <v/>
      </c>
      <c r="AC7802" s="42" t="str">
        <f>IF(B7802="","",VLOOKUP(B7802,[2]Formula!B:C,2,0))</f>
        <v/>
      </c>
      <c r="AD7802" s="43" t="str">
        <f t="shared" si="729"/>
        <v/>
      </c>
    </row>
    <row r="7803" spans="1:30" x14ac:dyDescent="0.25">
      <c r="A7803" s="64"/>
      <c r="B7803" s="64"/>
      <c r="C7803" s="66"/>
      <c r="D7803" s="67"/>
      <c r="E7803" s="64"/>
      <c r="F7803" s="64"/>
      <c r="G7803" s="37" t="str">
        <f>IF(E7803="","",IF(OR(E7803="Project Management",E7803="Project Support",E7803="Sprint Management",E7803="Sprint Support"),"NA",ROUND((((VLOOKUP(AD7803,[2]Formula!V:X,3,0)))-SUMIF(AD:AD,AD7803,H:H)),2)))</f>
        <v/>
      </c>
      <c r="H7803" s="71"/>
      <c r="I7803" s="72"/>
      <c r="J7803" s="72"/>
      <c r="K7803" s="38" t="str">
        <f>IF(E7803="","",IF(OR(E7803="Project Management",E7803="Project Support",E7803="Sprint Management",E7803="Sprint Support"),"NA",(((SUMIF(AD:AD,AD7803,H:H)/VLOOKUP(AD7803,[2]Formula!V:X,3,0))*VLOOKUP(AD7803,[2]Formula!V:X,2,0))*H7803)/SUMIF(AD:AD,AD7803,H:H)))</f>
        <v/>
      </c>
      <c r="L7803" s="38" t="str">
        <f t="shared" si="727"/>
        <v/>
      </c>
      <c r="M7803" s="38" t="str">
        <f t="shared" si="728"/>
        <v/>
      </c>
      <c r="N7803" s="38" t="str">
        <f t="shared" si="730"/>
        <v/>
      </c>
      <c r="O7803" s="38" t="str">
        <f t="shared" si="732"/>
        <v/>
      </c>
      <c r="P7803" s="39" t="str">
        <f t="shared" si="731"/>
        <v/>
      </c>
      <c r="AC7803" s="42" t="str">
        <f>IF(B7803="","",VLOOKUP(B7803,[2]Formula!B:C,2,0))</f>
        <v/>
      </c>
      <c r="AD7803" s="43" t="str">
        <f t="shared" si="729"/>
        <v/>
      </c>
    </row>
    <row r="7804" spans="1:30" x14ac:dyDescent="0.25">
      <c r="A7804" s="64"/>
      <c r="B7804" s="64"/>
      <c r="C7804" s="66"/>
      <c r="D7804" s="67"/>
      <c r="E7804" s="64"/>
      <c r="F7804" s="64"/>
      <c r="G7804" s="37" t="str">
        <f>IF(E7804="","",IF(OR(E7804="Project Management",E7804="Project Support",E7804="Sprint Management",E7804="Sprint Support"),"NA",ROUND((((VLOOKUP(AD7804,[2]Formula!V:X,3,0)))-SUMIF(AD:AD,AD7804,H:H)),2)))</f>
        <v/>
      </c>
      <c r="H7804" s="71"/>
      <c r="I7804" s="72"/>
      <c r="J7804" s="72"/>
      <c r="K7804" s="38" t="str">
        <f>IF(E7804="","",IF(OR(E7804="Project Management",E7804="Project Support",E7804="Sprint Management",E7804="Sprint Support"),"NA",(((SUMIF(AD:AD,AD7804,H:H)/VLOOKUP(AD7804,[2]Formula!V:X,3,0))*VLOOKUP(AD7804,[2]Formula!V:X,2,0))*H7804)/SUMIF(AD:AD,AD7804,H:H)))</f>
        <v/>
      </c>
      <c r="L7804" s="38" t="str">
        <f t="shared" si="727"/>
        <v/>
      </c>
      <c r="M7804" s="38" t="str">
        <f t="shared" si="728"/>
        <v/>
      </c>
      <c r="N7804" s="38" t="str">
        <f t="shared" si="730"/>
        <v/>
      </c>
      <c r="O7804" s="38" t="str">
        <f t="shared" si="732"/>
        <v/>
      </c>
      <c r="P7804" s="39" t="str">
        <f t="shared" si="731"/>
        <v/>
      </c>
      <c r="AC7804" s="42" t="str">
        <f>IF(B7804="","",VLOOKUP(B7804,[2]Formula!B:C,2,0))</f>
        <v/>
      </c>
      <c r="AD7804" s="43" t="str">
        <f t="shared" si="729"/>
        <v/>
      </c>
    </row>
    <row r="7805" spans="1:30" x14ac:dyDescent="0.25">
      <c r="A7805" s="64"/>
      <c r="B7805" s="64"/>
      <c r="C7805" s="66"/>
      <c r="D7805" s="67"/>
      <c r="E7805" s="64"/>
      <c r="F7805" s="64"/>
      <c r="G7805" s="37" t="str">
        <f>IF(E7805="","",IF(OR(E7805="Project Management",E7805="Project Support",E7805="Sprint Management",E7805="Sprint Support"),"NA",ROUND((((VLOOKUP(AD7805,[2]Formula!V:X,3,0)))-SUMIF(AD:AD,AD7805,H:H)),2)))</f>
        <v/>
      </c>
      <c r="H7805" s="71"/>
      <c r="I7805" s="72"/>
      <c r="J7805" s="72"/>
      <c r="K7805" s="38" t="str">
        <f>IF(E7805="","",IF(OR(E7805="Project Management",E7805="Project Support",E7805="Sprint Management",E7805="Sprint Support"),"NA",(((SUMIF(AD:AD,AD7805,H:H)/VLOOKUP(AD7805,[2]Formula!V:X,3,0))*VLOOKUP(AD7805,[2]Formula!V:X,2,0))*H7805)/SUMIF(AD:AD,AD7805,H:H)))</f>
        <v/>
      </c>
      <c r="L7805" s="38" t="str">
        <f t="shared" si="727"/>
        <v/>
      </c>
      <c r="M7805" s="38" t="str">
        <f t="shared" si="728"/>
        <v/>
      </c>
      <c r="N7805" s="38" t="str">
        <f t="shared" si="730"/>
        <v/>
      </c>
      <c r="O7805" s="38" t="str">
        <f t="shared" si="732"/>
        <v/>
      </c>
      <c r="P7805" s="39" t="str">
        <f t="shared" si="731"/>
        <v/>
      </c>
      <c r="AC7805" s="42" t="str">
        <f>IF(B7805="","",VLOOKUP(B7805,[2]Formula!B:C,2,0))</f>
        <v/>
      </c>
      <c r="AD7805" s="43" t="str">
        <f t="shared" si="729"/>
        <v/>
      </c>
    </row>
    <row r="7806" spans="1:30" x14ac:dyDescent="0.25">
      <c r="A7806" s="64"/>
      <c r="B7806" s="64"/>
      <c r="C7806" s="66"/>
      <c r="D7806" s="67"/>
      <c r="E7806" s="64"/>
      <c r="F7806" s="64"/>
      <c r="G7806" s="37" t="str">
        <f>IF(E7806="","",IF(OR(E7806="Project Management",E7806="Project Support",E7806="Sprint Management",E7806="Sprint Support"),"NA",ROUND((((VLOOKUP(AD7806,[2]Formula!V:X,3,0)))-SUMIF(AD:AD,AD7806,H:H)),2)))</f>
        <v/>
      </c>
      <c r="H7806" s="71"/>
      <c r="I7806" s="72"/>
      <c r="J7806" s="72"/>
      <c r="K7806" s="38" t="str">
        <f>IF(E7806="","",IF(OR(E7806="Project Management",E7806="Project Support",E7806="Sprint Management",E7806="Sprint Support"),"NA",(((SUMIF(AD:AD,AD7806,H:H)/VLOOKUP(AD7806,[2]Formula!V:X,3,0))*VLOOKUP(AD7806,[2]Formula!V:X,2,0))*H7806)/SUMIF(AD:AD,AD7806,H:H)))</f>
        <v/>
      </c>
      <c r="L7806" s="38" t="str">
        <f t="shared" si="727"/>
        <v/>
      </c>
      <c r="M7806" s="38" t="str">
        <f t="shared" si="728"/>
        <v/>
      </c>
      <c r="N7806" s="38" t="str">
        <f t="shared" si="730"/>
        <v/>
      </c>
      <c r="O7806" s="38" t="str">
        <f t="shared" si="732"/>
        <v/>
      </c>
      <c r="P7806" s="39" t="str">
        <f t="shared" si="731"/>
        <v/>
      </c>
      <c r="AC7806" s="42" t="str">
        <f>IF(B7806="","",VLOOKUP(B7806,[2]Formula!B:C,2,0))</f>
        <v/>
      </c>
      <c r="AD7806" s="43" t="str">
        <f t="shared" si="729"/>
        <v/>
      </c>
    </row>
    <row r="7807" spans="1:30" x14ac:dyDescent="0.25">
      <c r="A7807" s="64"/>
      <c r="B7807" s="64"/>
      <c r="C7807" s="66"/>
      <c r="D7807" s="67"/>
      <c r="E7807" s="64"/>
      <c r="F7807" s="64"/>
      <c r="G7807" s="37" t="str">
        <f>IF(E7807="","",IF(OR(E7807="Project Management",E7807="Project Support",E7807="Sprint Management",E7807="Sprint Support"),"NA",ROUND((((VLOOKUP(AD7807,[2]Formula!V:X,3,0)))-SUMIF(AD:AD,AD7807,H:H)),2)))</f>
        <v/>
      </c>
      <c r="H7807" s="71"/>
      <c r="I7807" s="72"/>
      <c r="J7807" s="72"/>
      <c r="K7807" s="38" t="str">
        <f>IF(E7807="","",IF(OR(E7807="Project Management",E7807="Project Support",E7807="Sprint Management",E7807="Sprint Support"),"NA",(((SUMIF(AD:AD,AD7807,H:H)/VLOOKUP(AD7807,[2]Formula!V:X,3,0))*VLOOKUP(AD7807,[2]Formula!V:X,2,0))*H7807)/SUMIF(AD:AD,AD7807,H:H)))</f>
        <v/>
      </c>
      <c r="L7807" s="38" t="str">
        <f t="shared" si="727"/>
        <v/>
      </c>
      <c r="M7807" s="38" t="str">
        <f t="shared" si="728"/>
        <v/>
      </c>
      <c r="N7807" s="38" t="str">
        <f t="shared" si="730"/>
        <v/>
      </c>
      <c r="O7807" s="38" t="str">
        <f t="shared" si="732"/>
        <v/>
      </c>
      <c r="P7807" s="39" t="str">
        <f t="shared" si="731"/>
        <v/>
      </c>
      <c r="AC7807" s="42" t="str">
        <f>IF(B7807="","",VLOOKUP(B7807,[2]Formula!B:C,2,0))</f>
        <v/>
      </c>
      <c r="AD7807" s="43" t="str">
        <f t="shared" si="729"/>
        <v/>
      </c>
    </row>
    <row r="7808" spans="1:30" x14ac:dyDescent="0.25">
      <c r="A7808" s="64"/>
      <c r="B7808" s="64"/>
      <c r="C7808" s="66"/>
      <c r="D7808" s="67"/>
      <c r="E7808" s="64"/>
      <c r="F7808" s="64"/>
      <c r="G7808" s="37" t="str">
        <f>IF(E7808="","",IF(OR(E7808="Project Management",E7808="Project Support",E7808="Sprint Management",E7808="Sprint Support"),"NA",ROUND((((VLOOKUP(AD7808,[2]Formula!V:X,3,0)))-SUMIF(AD:AD,AD7808,H:H)),2)))</f>
        <v/>
      </c>
      <c r="H7808" s="71"/>
      <c r="I7808" s="72"/>
      <c r="J7808" s="72"/>
      <c r="K7808" s="38" t="str">
        <f>IF(E7808="","",IF(OR(E7808="Project Management",E7808="Project Support",E7808="Sprint Management",E7808="Sprint Support"),"NA",(((SUMIF(AD:AD,AD7808,H:H)/VLOOKUP(AD7808,[2]Formula!V:X,3,0))*VLOOKUP(AD7808,[2]Formula!V:X,2,0))*H7808)/SUMIF(AD:AD,AD7808,H:H)))</f>
        <v/>
      </c>
      <c r="L7808" s="38" t="str">
        <f t="shared" si="727"/>
        <v/>
      </c>
      <c r="M7808" s="38" t="str">
        <f t="shared" si="728"/>
        <v/>
      </c>
      <c r="N7808" s="38" t="str">
        <f t="shared" si="730"/>
        <v/>
      </c>
      <c r="O7808" s="38" t="str">
        <f t="shared" si="732"/>
        <v/>
      </c>
      <c r="P7808" s="39" t="str">
        <f t="shared" si="731"/>
        <v/>
      </c>
      <c r="AC7808" s="42" t="str">
        <f>IF(B7808="","",VLOOKUP(B7808,[2]Formula!B:C,2,0))</f>
        <v/>
      </c>
      <c r="AD7808" s="43" t="str">
        <f t="shared" si="729"/>
        <v/>
      </c>
    </row>
    <row r="7809" spans="1:30" x14ac:dyDescent="0.25">
      <c r="A7809" s="64"/>
      <c r="B7809" s="64"/>
      <c r="C7809" s="66"/>
      <c r="D7809" s="67"/>
      <c r="E7809" s="64"/>
      <c r="F7809" s="64"/>
      <c r="G7809" s="37" t="str">
        <f>IF(E7809="","",IF(OR(E7809="Project Management",E7809="Project Support",E7809="Sprint Management",E7809="Sprint Support"),"NA",ROUND((((VLOOKUP(AD7809,[2]Formula!V:X,3,0)))-SUMIF(AD:AD,AD7809,H:H)),2)))</f>
        <v/>
      </c>
      <c r="H7809" s="71"/>
      <c r="I7809" s="72"/>
      <c r="J7809" s="72"/>
      <c r="K7809" s="38" t="str">
        <f>IF(E7809="","",IF(OR(E7809="Project Management",E7809="Project Support",E7809="Sprint Management",E7809="Sprint Support"),"NA",(((SUMIF(AD:AD,AD7809,H:H)/VLOOKUP(AD7809,[2]Formula!V:X,3,0))*VLOOKUP(AD7809,[2]Formula!V:X,2,0))*H7809)/SUMIF(AD:AD,AD7809,H:H)))</f>
        <v/>
      </c>
      <c r="L7809" s="38" t="str">
        <f t="shared" si="727"/>
        <v/>
      </c>
      <c r="M7809" s="38" t="str">
        <f t="shared" si="728"/>
        <v/>
      </c>
      <c r="N7809" s="38" t="str">
        <f t="shared" si="730"/>
        <v/>
      </c>
      <c r="O7809" s="38" t="str">
        <f t="shared" si="732"/>
        <v/>
      </c>
      <c r="P7809" s="39" t="str">
        <f t="shared" si="731"/>
        <v/>
      </c>
      <c r="AC7809" s="42" t="str">
        <f>IF(B7809="","",VLOOKUP(B7809,[2]Formula!B:C,2,0))</f>
        <v/>
      </c>
      <c r="AD7809" s="43" t="str">
        <f t="shared" si="729"/>
        <v/>
      </c>
    </row>
    <row r="7810" spans="1:30" x14ac:dyDescent="0.25">
      <c r="A7810" s="64"/>
      <c r="B7810" s="64"/>
      <c r="C7810" s="66"/>
      <c r="D7810" s="67"/>
      <c r="E7810" s="64"/>
      <c r="F7810" s="64"/>
      <c r="G7810" s="37" t="str">
        <f>IF(E7810="","",IF(OR(E7810="Project Management",E7810="Project Support",E7810="Sprint Management",E7810="Sprint Support"),"NA",ROUND((((VLOOKUP(AD7810,[2]Formula!V:X,3,0)))-SUMIF(AD:AD,AD7810,H:H)),2)))</f>
        <v/>
      </c>
      <c r="H7810" s="71"/>
      <c r="I7810" s="72"/>
      <c r="J7810" s="72"/>
      <c r="K7810" s="38" t="str">
        <f>IF(E7810="","",IF(OR(E7810="Project Management",E7810="Project Support",E7810="Sprint Management",E7810="Sprint Support"),"NA",(((SUMIF(AD:AD,AD7810,H:H)/VLOOKUP(AD7810,[2]Formula!V:X,3,0))*VLOOKUP(AD7810,[2]Formula!V:X,2,0))*H7810)/SUMIF(AD:AD,AD7810,H:H)))</f>
        <v/>
      </c>
      <c r="L7810" s="38" t="str">
        <f t="shared" ref="L7810:L7873" si="733">IFERROR(IF(K7810="NA",(H7810/I7810),(K7810/I7810)),"")</f>
        <v/>
      </c>
      <c r="M7810" s="38" t="str">
        <f t="shared" ref="M7810:M7873" si="734">IFERROR(IF(K7810="NA",1,(K7810/H7810)),"")</f>
        <v/>
      </c>
      <c r="N7810" s="38" t="str">
        <f t="shared" si="730"/>
        <v/>
      </c>
      <c r="O7810" s="38" t="str">
        <f t="shared" si="732"/>
        <v/>
      </c>
      <c r="P7810" s="39" t="str">
        <f t="shared" si="731"/>
        <v/>
      </c>
      <c r="AC7810" s="42" t="str">
        <f>IF(B7810="","",VLOOKUP(B7810,[2]Formula!B:C,2,0))</f>
        <v/>
      </c>
      <c r="AD7810" s="43" t="str">
        <f t="shared" ref="AD7810:AD7873" si="735">IF(B7810="","",CONCATENATE(B7810,"_",E7810))</f>
        <v/>
      </c>
    </row>
    <row r="7811" spans="1:30" x14ac:dyDescent="0.25">
      <c r="A7811" s="64"/>
      <c r="B7811" s="64"/>
      <c r="C7811" s="66"/>
      <c r="D7811" s="67"/>
      <c r="E7811" s="64"/>
      <c r="F7811" s="64"/>
      <c r="G7811" s="37" t="str">
        <f>IF(E7811="","",IF(OR(E7811="Project Management",E7811="Project Support",E7811="Sprint Management",E7811="Sprint Support"),"NA",ROUND((((VLOOKUP(AD7811,[2]Formula!V:X,3,0)))-SUMIF(AD:AD,AD7811,H:H)),2)))</f>
        <v/>
      </c>
      <c r="H7811" s="71"/>
      <c r="I7811" s="72"/>
      <c r="J7811" s="72"/>
      <c r="K7811" s="38" t="str">
        <f>IF(E7811="","",IF(OR(E7811="Project Management",E7811="Project Support",E7811="Sprint Management",E7811="Sprint Support"),"NA",(((SUMIF(AD:AD,AD7811,H:H)/VLOOKUP(AD7811,[2]Formula!V:X,3,0))*VLOOKUP(AD7811,[2]Formula!V:X,2,0))*H7811)/SUMIF(AD:AD,AD7811,H:H)))</f>
        <v/>
      </c>
      <c r="L7811" s="38" t="str">
        <f t="shared" si="733"/>
        <v/>
      </c>
      <c r="M7811" s="38" t="str">
        <f t="shared" si="734"/>
        <v/>
      </c>
      <c r="N7811" s="38" t="str">
        <f t="shared" ref="N7811:N7874" si="736">IFERROR(((L7811-M7811)/M7811)*100,"")</f>
        <v/>
      </c>
      <c r="O7811" s="38" t="str">
        <f t="shared" si="732"/>
        <v/>
      </c>
      <c r="P7811" s="39" t="str">
        <f t="shared" ref="P7811:P7874" si="737">IF(O7811="","",1)</f>
        <v/>
      </c>
      <c r="AC7811" s="42" t="str">
        <f>IF(B7811="","",VLOOKUP(B7811,[2]Formula!B:C,2,0))</f>
        <v/>
      </c>
      <c r="AD7811" s="43" t="str">
        <f t="shared" si="735"/>
        <v/>
      </c>
    </row>
    <row r="7812" spans="1:30" x14ac:dyDescent="0.25">
      <c r="A7812" s="64"/>
      <c r="B7812" s="64"/>
      <c r="C7812" s="66"/>
      <c r="D7812" s="67"/>
      <c r="E7812" s="64"/>
      <c r="F7812" s="64"/>
      <c r="G7812" s="37" t="str">
        <f>IF(E7812="","",IF(OR(E7812="Project Management",E7812="Project Support",E7812="Sprint Management",E7812="Sprint Support"),"NA",ROUND((((VLOOKUP(AD7812,[2]Formula!V:X,3,0)))-SUMIF(AD:AD,AD7812,H:H)),2)))</f>
        <v/>
      </c>
      <c r="H7812" s="71"/>
      <c r="I7812" s="72"/>
      <c r="J7812" s="72"/>
      <c r="K7812" s="38" t="str">
        <f>IF(E7812="","",IF(OR(E7812="Project Management",E7812="Project Support",E7812="Sprint Management",E7812="Sprint Support"),"NA",(((SUMIF(AD:AD,AD7812,H:H)/VLOOKUP(AD7812,[2]Formula!V:X,3,0))*VLOOKUP(AD7812,[2]Formula!V:X,2,0))*H7812)/SUMIF(AD:AD,AD7812,H:H)))</f>
        <v/>
      </c>
      <c r="L7812" s="38" t="str">
        <f t="shared" si="733"/>
        <v/>
      </c>
      <c r="M7812" s="38" t="str">
        <f t="shared" si="734"/>
        <v/>
      </c>
      <c r="N7812" s="38" t="str">
        <f t="shared" si="736"/>
        <v/>
      </c>
      <c r="O7812" s="38" t="str">
        <f t="shared" si="732"/>
        <v/>
      </c>
      <c r="P7812" s="39" t="str">
        <f t="shared" si="737"/>
        <v/>
      </c>
      <c r="AC7812" s="42" t="str">
        <f>IF(B7812="","",VLOOKUP(B7812,[2]Formula!B:C,2,0))</f>
        <v/>
      </c>
      <c r="AD7812" s="43" t="str">
        <f t="shared" si="735"/>
        <v/>
      </c>
    </row>
    <row r="7813" spans="1:30" x14ac:dyDescent="0.25">
      <c r="A7813" s="64"/>
      <c r="B7813" s="64"/>
      <c r="C7813" s="66"/>
      <c r="D7813" s="67"/>
      <c r="E7813" s="64"/>
      <c r="F7813" s="64"/>
      <c r="G7813" s="37" t="str">
        <f>IF(E7813="","",IF(OR(E7813="Project Management",E7813="Project Support",E7813="Sprint Management",E7813="Sprint Support"),"NA",ROUND((((VLOOKUP(AD7813,[2]Formula!V:X,3,0)))-SUMIF(AD:AD,AD7813,H:H)),2)))</f>
        <v/>
      </c>
      <c r="H7813" s="71"/>
      <c r="I7813" s="72"/>
      <c r="J7813" s="72"/>
      <c r="K7813" s="38" t="str">
        <f>IF(E7813="","",IF(OR(E7813="Project Management",E7813="Project Support",E7813="Sprint Management",E7813="Sprint Support"),"NA",(((SUMIF(AD:AD,AD7813,H:H)/VLOOKUP(AD7813,[2]Formula!V:X,3,0))*VLOOKUP(AD7813,[2]Formula!V:X,2,0))*H7813)/SUMIF(AD:AD,AD7813,H:H)))</f>
        <v/>
      </c>
      <c r="L7813" s="38" t="str">
        <f t="shared" si="733"/>
        <v/>
      </c>
      <c r="M7813" s="38" t="str">
        <f t="shared" si="734"/>
        <v/>
      </c>
      <c r="N7813" s="38" t="str">
        <f t="shared" si="736"/>
        <v/>
      </c>
      <c r="O7813" s="38" t="str">
        <f t="shared" si="732"/>
        <v/>
      </c>
      <c r="P7813" s="39" t="str">
        <f t="shared" si="737"/>
        <v/>
      </c>
      <c r="AC7813" s="42" t="str">
        <f>IF(B7813="","",VLOOKUP(B7813,[2]Formula!B:C,2,0))</f>
        <v/>
      </c>
      <c r="AD7813" s="43" t="str">
        <f t="shared" si="735"/>
        <v/>
      </c>
    </row>
    <row r="7814" spans="1:30" x14ac:dyDescent="0.25">
      <c r="A7814" s="64"/>
      <c r="B7814" s="64"/>
      <c r="C7814" s="66"/>
      <c r="D7814" s="67"/>
      <c r="E7814" s="64"/>
      <c r="F7814" s="64"/>
      <c r="G7814" s="37" t="str">
        <f>IF(E7814="","",IF(OR(E7814="Project Management",E7814="Project Support",E7814="Sprint Management",E7814="Sprint Support"),"NA",ROUND((((VLOOKUP(AD7814,[2]Formula!V:X,3,0)))-SUMIF(AD:AD,AD7814,H:H)),2)))</f>
        <v/>
      </c>
      <c r="H7814" s="71"/>
      <c r="I7814" s="72"/>
      <c r="J7814" s="72"/>
      <c r="K7814" s="38" t="str">
        <f>IF(E7814="","",IF(OR(E7814="Project Management",E7814="Project Support",E7814="Sprint Management",E7814="Sprint Support"),"NA",(((SUMIF(AD:AD,AD7814,H:H)/VLOOKUP(AD7814,[2]Formula!V:X,3,0))*VLOOKUP(AD7814,[2]Formula!V:X,2,0))*H7814)/SUMIF(AD:AD,AD7814,H:H)))</f>
        <v/>
      </c>
      <c r="L7814" s="38" t="str">
        <f t="shared" si="733"/>
        <v/>
      </c>
      <c r="M7814" s="38" t="str">
        <f t="shared" si="734"/>
        <v/>
      </c>
      <c r="N7814" s="38" t="str">
        <f t="shared" si="736"/>
        <v/>
      </c>
      <c r="O7814" s="38" t="str">
        <f t="shared" si="732"/>
        <v/>
      </c>
      <c r="P7814" s="39" t="str">
        <f t="shared" si="737"/>
        <v/>
      </c>
      <c r="AC7814" s="42" t="str">
        <f>IF(B7814="","",VLOOKUP(B7814,[2]Formula!B:C,2,0))</f>
        <v/>
      </c>
      <c r="AD7814" s="43" t="str">
        <f t="shared" si="735"/>
        <v/>
      </c>
    </row>
    <row r="7815" spans="1:30" x14ac:dyDescent="0.25">
      <c r="A7815" s="64"/>
      <c r="B7815" s="64"/>
      <c r="C7815" s="66"/>
      <c r="D7815" s="67"/>
      <c r="E7815" s="64"/>
      <c r="F7815" s="64"/>
      <c r="G7815" s="37" t="str">
        <f>IF(E7815="","",IF(OR(E7815="Project Management",E7815="Project Support",E7815="Sprint Management",E7815="Sprint Support"),"NA",ROUND((((VLOOKUP(AD7815,[2]Formula!V:X,3,0)))-SUMIF(AD:AD,AD7815,H:H)),2)))</f>
        <v/>
      </c>
      <c r="H7815" s="71"/>
      <c r="I7815" s="72"/>
      <c r="J7815" s="72"/>
      <c r="K7815" s="38" t="str">
        <f>IF(E7815="","",IF(OR(E7815="Project Management",E7815="Project Support",E7815="Sprint Management",E7815="Sprint Support"),"NA",(((SUMIF(AD:AD,AD7815,H:H)/VLOOKUP(AD7815,[2]Formula!V:X,3,0))*VLOOKUP(AD7815,[2]Formula!V:X,2,0))*H7815)/SUMIF(AD:AD,AD7815,H:H)))</f>
        <v/>
      </c>
      <c r="L7815" s="38" t="str">
        <f t="shared" si="733"/>
        <v/>
      </c>
      <c r="M7815" s="38" t="str">
        <f t="shared" si="734"/>
        <v/>
      </c>
      <c r="N7815" s="38" t="str">
        <f t="shared" si="736"/>
        <v/>
      </c>
      <c r="O7815" s="38" t="str">
        <f t="shared" si="732"/>
        <v/>
      </c>
      <c r="P7815" s="39" t="str">
        <f t="shared" si="737"/>
        <v/>
      </c>
      <c r="AC7815" s="42" t="str">
        <f>IF(B7815="","",VLOOKUP(B7815,[2]Formula!B:C,2,0))</f>
        <v/>
      </c>
      <c r="AD7815" s="43" t="str">
        <f t="shared" si="735"/>
        <v/>
      </c>
    </row>
    <row r="7816" spans="1:30" x14ac:dyDescent="0.25">
      <c r="A7816" s="64"/>
      <c r="B7816" s="64"/>
      <c r="C7816" s="66"/>
      <c r="D7816" s="67"/>
      <c r="E7816" s="64"/>
      <c r="F7816" s="64"/>
      <c r="G7816" s="37" t="str">
        <f>IF(E7816="","",IF(OR(E7816="Project Management",E7816="Project Support",E7816="Sprint Management",E7816="Sprint Support"),"NA",ROUND((((VLOOKUP(AD7816,[2]Formula!V:X,3,0)))-SUMIF(AD:AD,AD7816,H:H)),2)))</f>
        <v/>
      </c>
      <c r="H7816" s="71"/>
      <c r="I7816" s="72"/>
      <c r="J7816" s="72"/>
      <c r="K7816" s="38" t="str">
        <f>IF(E7816="","",IF(OR(E7816="Project Management",E7816="Project Support",E7816="Sprint Management",E7816="Sprint Support"),"NA",(((SUMIF(AD:AD,AD7816,H:H)/VLOOKUP(AD7816,[2]Formula!V:X,3,0))*VLOOKUP(AD7816,[2]Formula!V:X,2,0))*H7816)/SUMIF(AD:AD,AD7816,H:H)))</f>
        <v/>
      </c>
      <c r="L7816" s="38" t="str">
        <f t="shared" si="733"/>
        <v/>
      </c>
      <c r="M7816" s="38" t="str">
        <f t="shared" si="734"/>
        <v/>
      </c>
      <c r="N7816" s="38" t="str">
        <f t="shared" si="736"/>
        <v/>
      </c>
      <c r="O7816" s="38" t="str">
        <f t="shared" si="732"/>
        <v/>
      </c>
      <c r="P7816" s="39" t="str">
        <f t="shared" si="737"/>
        <v/>
      </c>
      <c r="AC7816" s="42" t="str">
        <f>IF(B7816="","",VLOOKUP(B7816,[2]Formula!B:C,2,0))</f>
        <v/>
      </c>
      <c r="AD7816" s="43" t="str">
        <f t="shared" si="735"/>
        <v/>
      </c>
    </row>
    <row r="7817" spans="1:30" x14ac:dyDescent="0.25">
      <c r="A7817" s="64"/>
      <c r="B7817" s="64"/>
      <c r="C7817" s="66"/>
      <c r="D7817" s="67"/>
      <c r="E7817" s="64"/>
      <c r="F7817" s="64"/>
      <c r="G7817" s="37" t="str">
        <f>IF(E7817="","",IF(OR(E7817="Project Management",E7817="Project Support",E7817="Sprint Management",E7817="Sprint Support"),"NA",ROUND((((VLOOKUP(AD7817,[2]Formula!V:X,3,0)))-SUMIF(AD:AD,AD7817,H:H)),2)))</f>
        <v/>
      </c>
      <c r="H7817" s="71"/>
      <c r="I7817" s="72"/>
      <c r="J7817" s="72"/>
      <c r="K7817" s="38" t="str">
        <f>IF(E7817="","",IF(OR(E7817="Project Management",E7817="Project Support",E7817="Sprint Management",E7817="Sprint Support"),"NA",(((SUMIF(AD:AD,AD7817,H:H)/VLOOKUP(AD7817,[2]Formula!V:X,3,0))*VLOOKUP(AD7817,[2]Formula!V:X,2,0))*H7817)/SUMIF(AD:AD,AD7817,H:H)))</f>
        <v/>
      </c>
      <c r="L7817" s="38" t="str">
        <f t="shared" si="733"/>
        <v/>
      </c>
      <c r="M7817" s="38" t="str">
        <f t="shared" si="734"/>
        <v/>
      </c>
      <c r="N7817" s="38" t="str">
        <f t="shared" si="736"/>
        <v/>
      </c>
      <c r="O7817" s="38" t="str">
        <f t="shared" si="732"/>
        <v/>
      </c>
      <c r="P7817" s="39" t="str">
        <f t="shared" si="737"/>
        <v/>
      </c>
      <c r="AC7817" s="42" t="str">
        <f>IF(B7817="","",VLOOKUP(B7817,[2]Formula!B:C,2,0))</f>
        <v/>
      </c>
      <c r="AD7817" s="43" t="str">
        <f t="shared" si="735"/>
        <v/>
      </c>
    </row>
    <row r="7818" spans="1:30" x14ac:dyDescent="0.25">
      <c r="A7818" s="64"/>
      <c r="B7818" s="64"/>
      <c r="C7818" s="66"/>
      <c r="D7818" s="67"/>
      <c r="E7818" s="64"/>
      <c r="F7818" s="64"/>
      <c r="G7818" s="37" t="str">
        <f>IF(E7818="","",IF(OR(E7818="Project Management",E7818="Project Support",E7818="Sprint Management",E7818="Sprint Support"),"NA",ROUND((((VLOOKUP(AD7818,[2]Formula!V:X,3,0)))-SUMIF(AD:AD,AD7818,H:H)),2)))</f>
        <v/>
      </c>
      <c r="H7818" s="71"/>
      <c r="I7818" s="72"/>
      <c r="J7818" s="72"/>
      <c r="K7818" s="38" t="str">
        <f>IF(E7818="","",IF(OR(E7818="Project Management",E7818="Project Support",E7818="Sprint Management",E7818="Sprint Support"),"NA",(((SUMIF(AD:AD,AD7818,H:H)/VLOOKUP(AD7818,[2]Formula!V:X,3,0))*VLOOKUP(AD7818,[2]Formula!V:X,2,0))*H7818)/SUMIF(AD:AD,AD7818,H:H)))</f>
        <v/>
      </c>
      <c r="L7818" s="38" t="str">
        <f t="shared" si="733"/>
        <v/>
      </c>
      <c r="M7818" s="38" t="str">
        <f t="shared" si="734"/>
        <v/>
      </c>
      <c r="N7818" s="38" t="str">
        <f t="shared" si="736"/>
        <v/>
      </c>
      <c r="O7818" s="38" t="str">
        <f t="shared" si="732"/>
        <v/>
      </c>
      <c r="P7818" s="39" t="str">
        <f t="shared" si="737"/>
        <v/>
      </c>
      <c r="AC7818" s="42" t="str">
        <f>IF(B7818="","",VLOOKUP(B7818,[2]Formula!B:C,2,0))</f>
        <v/>
      </c>
      <c r="AD7818" s="43" t="str">
        <f t="shared" si="735"/>
        <v/>
      </c>
    </row>
    <row r="7819" spans="1:30" x14ac:dyDescent="0.25">
      <c r="A7819" s="64"/>
      <c r="B7819" s="64"/>
      <c r="C7819" s="66"/>
      <c r="D7819" s="67"/>
      <c r="E7819" s="64"/>
      <c r="F7819" s="64"/>
      <c r="G7819" s="37" t="str">
        <f>IF(E7819="","",IF(OR(E7819="Project Management",E7819="Project Support",E7819="Sprint Management",E7819="Sprint Support"),"NA",ROUND((((VLOOKUP(AD7819,[2]Formula!V:X,3,0)))-SUMIF(AD:AD,AD7819,H:H)),2)))</f>
        <v/>
      </c>
      <c r="H7819" s="71"/>
      <c r="I7819" s="72"/>
      <c r="J7819" s="72"/>
      <c r="K7819" s="38" t="str">
        <f>IF(E7819="","",IF(OR(E7819="Project Management",E7819="Project Support",E7819="Sprint Management",E7819="Sprint Support"),"NA",(((SUMIF(AD:AD,AD7819,H:H)/VLOOKUP(AD7819,[2]Formula!V:X,3,0))*VLOOKUP(AD7819,[2]Formula!V:X,2,0))*H7819)/SUMIF(AD:AD,AD7819,H:H)))</f>
        <v/>
      </c>
      <c r="L7819" s="38" t="str">
        <f t="shared" si="733"/>
        <v/>
      </c>
      <c r="M7819" s="38" t="str">
        <f t="shared" si="734"/>
        <v/>
      </c>
      <c r="N7819" s="38" t="str">
        <f t="shared" si="736"/>
        <v/>
      </c>
      <c r="O7819" s="38" t="str">
        <f t="shared" si="732"/>
        <v/>
      </c>
      <c r="P7819" s="39" t="str">
        <f t="shared" si="737"/>
        <v/>
      </c>
      <c r="AC7819" s="42" t="str">
        <f>IF(B7819="","",VLOOKUP(B7819,[2]Formula!B:C,2,0))</f>
        <v/>
      </c>
      <c r="AD7819" s="43" t="str">
        <f t="shared" si="735"/>
        <v/>
      </c>
    </row>
    <row r="7820" spans="1:30" x14ac:dyDescent="0.25">
      <c r="A7820" s="64"/>
      <c r="B7820" s="64"/>
      <c r="C7820" s="66"/>
      <c r="D7820" s="67"/>
      <c r="E7820" s="64"/>
      <c r="F7820" s="64"/>
      <c r="G7820" s="37" t="str">
        <f>IF(E7820="","",IF(OR(E7820="Project Management",E7820="Project Support",E7820="Sprint Management",E7820="Sprint Support"),"NA",ROUND((((VLOOKUP(AD7820,[2]Formula!V:X,3,0)))-SUMIF(AD:AD,AD7820,H:H)),2)))</f>
        <v/>
      </c>
      <c r="H7820" s="71"/>
      <c r="I7820" s="72"/>
      <c r="J7820" s="72"/>
      <c r="K7820" s="38" t="str">
        <f>IF(E7820="","",IF(OR(E7820="Project Management",E7820="Project Support",E7820="Sprint Management",E7820="Sprint Support"),"NA",(((SUMIF(AD:AD,AD7820,H:H)/VLOOKUP(AD7820,[2]Formula!V:X,3,0))*VLOOKUP(AD7820,[2]Formula!V:X,2,0))*H7820)/SUMIF(AD:AD,AD7820,H:H)))</f>
        <v/>
      </c>
      <c r="L7820" s="38" t="str">
        <f t="shared" si="733"/>
        <v/>
      </c>
      <c r="M7820" s="38" t="str">
        <f t="shared" si="734"/>
        <v/>
      </c>
      <c r="N7820" s="38" t="str">
        <f t="shared" si="736"/>
        <v/>
      </c>
      <c r="O7820" s="38" t="str">
        <f t="shared" si="732"/>
        <v/>
      </c>
      <c r="P7820" s="39" t="str">
        <f t="shared" si="737"/>
        <v/>
      </c>
      <c r="AC7820" s="42" t="str">
        <f>IF(B7820="","",VLOOKUP(B7820,[2]Formula!B:C,2,0))</f>
        <v/>
      </c>
      <c r="AD7820" s="43" t="str">
        <f t="shared" si="735"/>
        <v/>
      </c>
    </row>
    <row r="7821" spans="1:30" x14ac:dyDescent="0.25">
      <c r="A7821" s="64"/>
      <c r="B7821" s="64"/>
      <c r="C7821" s="66"/>
      <c r="D7821" s="67"/>
      <c r="E7821" s="64"/>
      <c r="F7821" s="64"/>
      <c r="G7821" s="37" t="str">
        <f>IF(E7821="","",IF(OR(E7821="Project Management",E7821="Project Support",E7821="Sprint Management",E7821="Sprint Support"),"NA",ROUND((((VLOOKUP(AD7821,[2]Formula!V:X,3,0)))-SUMIF(AD:AD,AD7821,H:H)),2)))</f>
        <v/>
      </c>
      <c r="H7821" s="71"/>
      <c r="I7821" s="72"/>
      <c r="J7821" s="72"/>
      <c r="K7821" s="38" t="str">
        <f>IF(E7821="","",IF(OR(E7821="Project Management",E7821="Project Support",E7821="Sprint Management",E7821="Sprint Support"),"NA",(((SUMIF(AD:AD,AD7821,H:H)/VLOOKUP(AD7821,[2]Formula!V:X,3,0))*VLOOKUP(AD7821,[2]Formula!V:X,2,0))*H7821)/SUMIF(AD:AD,AD7821,H:H)))</f>
        <v/>
      </c>
      <c r="L7821" s="38" t="str">
        <f t="shared" si="733"/>
        <v/>
      </c>
      <c r="M7821" s="38" t="str">
        <f t="shared" si="734"/>
        <v/>
      </c>
      <c r="N7821" s="38" t="str">
        <f t="shared" si="736"/>
        <v/>
      </c>
      <c r="O7821" s="38" t="str">
        <f t="shared" si="732"/>
        <v/>
      </c>
      <c r="P7821" s="39" t="str">
        <f t="shared" si="737"/>
        <v/>
      </c>
      <c r="AC7821" s="42" t="str">
        <f>IF(B7821="","",VLOOKUP(B7821,[2]Formula!B:C,2,0))</f>
        <v/>
      </c>
      <c r="AD7821" s="43" t="str">
        <f t="shared" si="735"/>
        <v/>
      </c>
    </row>
    <row r="7822" spans="1:30" x14ac:dyDescent="0.25">
      <c r="A7822" s="64"/>
      <c r="B7822" s="64"/>
      <c r="C7822" s="66"/>
      <c r="D7822" s="67"/>
      <c r="E7822" s="64"/>
      <c r="F7822" s="64"/>
      <c r="G7822" s="37" t="str">
        <f>IF(E7822="","",IF(OR(E7822="Project Management",E7822="Project Support",E7822="Sprint Management",E7822="Sprint Support"),"NA",ROUND((((VLOOKUP(AD7822,[2]Formula!V:X,3,0)))-SUMIF(AD:AD,AD7822,H:H)),2)))</f>
        <v/>
      </c>
      <c r="H7822" s="71"/>
      <c r="I7822" s="72"/>
      <c r="J7822" s="72"/>
      <c r="K7822" s="38" t="str">
        <f>IF(E7822="","",IF(OR(E7822="Project Management",E7822="Project Support",E7822="Sprint Management",E7822="Sprint Support"),"NA",(((SUMIF(AD:AD,AD7822,H:H)/VLOOKUP(AD7822,[2]Formula!V:X,3,0))*VLOOKUP(AD7822,[2]Formula!V:X,2,0))*H7822)/SUMIF(AD:AD,AD7822,H:H)))</f>
        <v/>
      </c>
      <c r="L7822" s="38" t="str">
        <f t="shared" si="733"/>
        <v/>
      </c>
      <c r="M7822" s="38" t="str">
        <f t="shared" si="734"/>
        <v/>
      </c>
      <c r="N7822" s="38" t="str">
        <f t="shared" si="736"/>
        <v/>
      </c>
      <c r="O7822" s="38" t="str">
        <f t="shared" si="732"/>
        <v/>
      </c>
      <c r="P7822" s="39" t="str">
        <f t="shared" si="737"/>
        <v/>
      </c>
      <c r="AC7822" s="42" t="str">
        <f>IF(B7822="","",VLOOKUP(B7822,[2]Formula!B:C,2,0))</f>
        <v/>
      </c>
      <c r="AD7822" s="43" t="str">
        <f t="shared" si="735"/>
        <v/>
      </c>
    </row>
    <row r="7823" spans="1:30" x14ac:dyDescent="0.25">
      <c r="A7823" s="64"/>
      <c r="B7823" s="64"/>
      <c r="C7823" s="66"/>
      <c r="D7823" s="67"/>
      <c r="E7823" s="64"/>
      <c r="F7823" s="64"/>
      <c r="G7823" s="37" t="str">
        <f>IF(E7823="","",IF(OR(E7823="Project Management",E7823="Project Support",E7823="Sprint Management",E7823="Sprint Support"),"NA",ROUND((((VLOOKUP(AD7823,[2]Formula!V:X,3,0)))-SUMIF(AD:AD,AD7823,H:H)),2)))</f>
        <v/>
      </c>
      <c r="H7823" s="71"/>
      <c r="I7823" s="72"/>
      <c r="J7823" s="72"/>
      <c r="K7823" s="38" t="str">
        <f>IF(E7823="","",IF(OR(E7823="Project Management",E7823="Project Support",E7823="Sprint Management",E7823="Sprint Support"),"NA",(((SUMIF(AD:AD,AD7823,H:H)/VLOOKUP(AD7823,[2]Formula!V:X,3,0))*VLOOKUP(AD7823,[2]Formula!V:X,2,0))*H7823)/SUMIF(AD:AD,AD7823,H:H)))</f>
        <v/>
      </c>
      <c r="L7823" s="38" t="str">
        <f t="shared" si="733"/>
        <v/>
      </c>
      <c r="M7823" s="38" t="str">
        <f t="shared" si="734"/>
        <v/>
      </c>
      <c r="N7823" s="38" t="str">
        <f t="shared" si="736"/>
        <v/>
      </c>
      <c r="O7823" s="38" t="str">
        <f t="shared" si="732"/>
        <v/>
      </c>
      <c r="P7823" s="39" t="str">
        <f t="shared" si="737"/>
        <v/>
      </c>
      <c r="AC7823" s="42" t="str">
        <f>IF(B7823="","",VLOOKUP(B7823,[2]Formula!B:C,2,0))</f>
        <v/>
      </c>
      <c r="AD7823" s="43" t="str">
        <f t="shared" si="735"/>
        <v/>
      </c>
    </row>
    <row r="7824" spans="1:30" x14ac:dyDescent="0.25">
      <c r="A7824" s="64"/>
      <c r="B7824" s="64"/>
      <c r="C7824" s="66"/>
      <c r="D7824" s="67"/>
      <c r="E7824" s="64"/>
      <c r="F7824" s="64"/>
      <c r="G7824" s="37" t="str">
        <f>IF(E7824="","",IF(OR(E7824="Project Management",E7824="Project Support",E7824="Sprint Management",E7824="Sprint Support"),"NA",ROUND((((VLOOKUP(AD7824,[2]Formula!V:X,3,0)))-SUMIF(AD:AD,AD7824,H:H)),2)))</f>
        <v/>
      </c>
      <c r="H7824" s="71"/>
      <c r="I7824" s="72"/>
      <c r="J7824" s="72"/>
      <c r="K7824" s="38" t="str">
        <f>IF(E7824="","",IF(OR(E7824="Project Management",E7824="Project Support",E7824="Sprint Management",E7824="Sprint Support"),"NA",(((SUMIF(AD:AD,AD7824,H:H)/VLOOKUP(AD7824,[2]Formula!V:X,3,0))*VLOOKUP(AD7824,[2]Formula!V:X,2,0))*H7824)/SUMIF(AD:AD,AD7824,H:H)))</f>
        <v/>
      </c>
      <c r="L7824" s="38" t="str">
        <f t="shared" si="733"/>
        <v/>
      </c>
      <c r="M7824" s="38" t="str">
        <f t="shared" si="734"/>
        <v/>
      </c>
      <c r="N7824" s="38" t="str">
        <f t="shared" si="736"/>
        <v/>
      </c>
      <c r="O7824" s="38" t="str">
        <f t="shared" si="732"/>
        <v/>
      </c>
      <c r="P7824" s="39" t="str">
        <f t="shared" si="737"/>
        <v/>
      </c>
      <c r="AC7824" s="42" t="str">
        <f>IF(B7824="","",VLOOKUP(B7824,[2]Formula!B:C,2,0))</f>
        <v/>
      </c>
      <c r="AD7824" s="43" t="str">
        <f t="shared" si="735"/>
        <v/>
      </c>
    </row>
    <row r="7825" spans="1:30" x14ac:dyDescent="0.25">
      <c r="A7825" s="64"/>
      <c r="B7825" s="64"/>
      <c r="C7825" s="66"/>
      <c r="D7825" s="67"/>
      <c r="E7825" s="64"/>
      <c r="F7825" s="64"/>
      <c r="G7825" s="37" t="str">
        <f>IF(E7825="","",IF(OR(E7825="Project Management",E7825="Project Support",E7825="Sprint Management",E7825="Sprint Support"),"NA",ROUND((((VLOOKUP(AD7825,[2]Formula!V:X,3,0)))-SUMIF(AD:AD,AD7825,H:H)),2)))</f>
        <v/>
      </c>
      <c r="H7825" s="71"/>
      <c r="I7825" s="72"/>
      <c r="J7825" s="72"/>
      <c r="K7825" s="38" t="str">
        <f>IF(E7825="","",IF(OR(E7825="Project Management",E7825="Project Support",E7825="Sprint Management",E7825="Sprint Support"),"NA",(((SUMIF(AD:AD,AD7825,H:H)/VLOOKUP(AD7825,[2]Formula!V:X,3,0))*VLOOKUP(AD7825,[2]Formula!V:X,2,0))*H7825)/SUMIF(AD:AD,AD7825,H:H)))</f>
        <v/>
      </c>
      <c r="L7825" s="38" t="str">
        <f t="shared" si="733"/>
        <v/>
      </c>
      <c r="M7825" s="38" t="str">
        <f t="shared" si="734"/>
        <v/>
      </c>
      <c r="N7825" s="38" t="str">
        <f t="shared" si="736"/>
        <v/>
      </c>
      <c r="O7825" s="38" t="str">
        <f t="shared" si="732"/>
        <v/>
      </c>
      <c r="P7825" s="39" t="str">
        <f t="shared" si="737"/>
        <v/>
      </c>
      <c r="AC7825" s="42" t="str">
        <f>IF(B7825="","",VLOOKUP(B7825,[2]Formula!B:C,2,0))</f>
        <v/>
      </c>
      <c r="AD7825" s="43" t="str">
        <f t="shared" si="735"/>
        <v/>
      </c>
    </row>
    <row r="7826" spans="1:30" x14ac:dyDescent="0.25">
      <c r="A7826" s="64"/>
      <c r="B7826" s="64"/>
      <c r="C7826" s="66"/>
      <c r="D7826" s="67"/>
      <c r="E7826" s="64"/>
      <c r="F7826" s="64"/>
      <c r="G7826" s="37" t="str">
        <f>IF(E7826="","",IF(OR(E7826="Project Management",E7826="Project Support",E7826="Sprint Management",E7826="Sprint Support"),"NA",ROUND((((VLOOKUP(AD7826,[2]Formula!V:X,3,0)))-SUMIF(AD:AD,AD7826,H:H)),2)))</f>
        <v/>
      </c>
      <c r="H7826" s="71"/>
      <c r="I7826" s="72"/>
      <c r="J7826" s="72"/>
      <c r="K7826" s="38" t="str">
        <f>IF(E7826="","",IF(OR(E7826="Project Management",E7826="Project Support",E7826="Sprint Management",E7826="Sprint Support"),"NA",(((SUMIF(AD:AD,AD7826,H:H)/VLOOKUP(AD7826,[2]Formula!V:X,3,0))*VLOOKUP(AD7826,[2]Formula!V:X,2,0))*H7826)/SUMIF(AD:AD,AD7826,H:H)))</f>
        <v/>
      </c>
      <c r="L7826" s="38" t="str">
        <f t="shared" si="733"/>
        <v/>
      </c>
      <c r="M7826" s="38" t="str">
        <f t="shared" si="734"/>
        <v/>
      </c>
      <c r="N7826" s="38" t="str">
        <f t="shared" si="736"/>
        <v/>
      </c>
      <c r="O7826" s="38" t="str">
        <f t="shared" si="732"/>
        <v/>
      </c>
      <c r="P7826" s="39" t="str">
        <f t="shared" si="737"/>
        <v/>
      </c>
      <c r="AC7826" s="42" t="str">
        <f>IF(B7826="","",VLOOKUP(B7826,[2]Formula!B:C,2,0))</f>
        <v/>
      </c>
      <c r="AD7826" s="43" t="str">
        <f t="shared" si="735"/>
        <v/>
      </c>
    </row>
    <row r="7827" spans="1:30" x14ac:dyDescent="0.25">
      <c r="A7827" s="64"/>
      <c r="B7827" s="64"/>
      <c r="C7827" s="66"/>
      <c r="D7827" s="67"/>
      <c r="E7827" s="64"/>
      <c r="F7827" s="64"/>
      <c r="G7827" s="37" t="str">
        <f>IF(E7827="","",IF(OR(E7827="Project Management",E7827="Project Support",E7827="Sprint Management",E7827="Sprint Support"),"NA",ROUND((((VLOOKUP(AD7827,[2]Formula!V:X,3,0)))-SUMIF(AD:AD,AD7827,H:H)),2)))</f>
        <v/>
      </c>
      <c r="H7827" s="71"/>
      <c r="I7827" s="72"/>
      <c r="J7827" s="72"/>
      <c r="K7827" s="38" t="str">
        <f>IF(E7827="","",IF(OR(E7827="Project Management",E7827="Project Support",E7827="Sprint Management",E7827="Sprint Support"),"NA",(((SUMIF(AD:AD,AD7827,H:H)/VLOOKUP(AD7827,[2]Formula!V:X,3,0))*VLOOKUP(AD7827,[2]Formula!V:X,2,0))*H7827)/SUMIF(AD:AD,AD7827,H:H)))</f>
        <v/>
      </c>
      <c r="L7827" s="38" t="str">
        <f t="shared" si="733"/>
        <v/>
      </c>
      <c r="M7827" s="38" t="str">
        <f t="shared" si="734"/>
        <v/>
      </c>
      <c r="N7827" s="38" t="str">
        <f t="shared" si="736"/>
        <v/>
      </c>
      <c r="O7827" s="38" t="str">
        <f t="shared" si="732"/>
        <v/>
      </c>
      <c r="P7827" s="39" t="str">
        <f t="shared" si="737"/>
        <v/>
      </c>
      <c r="AC7827" s="42" t="str">
        <f>IF(B7827="","",VLOOKUP(B7827,[2]Formula!B:C,2,0))</f>
        <v/>
      </c>
      <c r="AD7827" s="43" t="str">
        <f t="shared" si="735"/>
        <v/>
      </c>
    </row>
    <row r="7828" spans="1:30" x14ac:dyDescent="0.25">
      <c r="A7828" s="64"/>
      <c r="B7828" s="64"/>
      <c r="C7828" s="66"/>
      <c r="D7828" s="67"/>
      <c r="E7828" s="64"/>
      <c r="F7828" s="64"/>
      <c r="G7828" s="37" t="str">
        <f>IF(E7828="","",IF(OR(E7828="Project Management",E7828="Project Support",E7828="Sprint Management",E7828="Sprint Support"),"NA",ROUND((((VLOOKUP(AD7828,[2]Formula!V:X,3,0)))-SUMIF(AD:AD,AD7828,H:H)),2)))</f>
        <v/>
      </c>
      <c r="H7828" s="71"/>
      <c r="I7828" s="72"/>
      <c r="J7828" s="72"/>
      <c r="K7828" s="38" t="str">
        <f>IF(E7828="","",IF(OR(E7828="Project Management",E7828="Project Support",E7828="Sprint Management",E7828="Sprint Support"),"NA",(((SUMIF(AD:AD,AD7828,H:H)/VLOOKUP(AD7828,[2]Formula!V:X,3,0))*VLOOKUP(AD7828,[2]Formula!V:X,2,0))*H7828)/SUMIF(AD:AD,AD7828,H:H)))</f>
        <v/>
      </c>
      <c r="L7828" s="38" t="str">
        <f t="shared" si="733"/>
        <v/>
      </c>
      <c r="M7828" s="38" t="str">
        <f t="shared" si="734"/>
        <v/>
      </c>
      <c r="N7828" s="38" t="str">
        <f t="shared" si="736"/>
        <v/>
      </c>
      <c r="O7828" s="38" t="str">
        <f t="shared" si="732"/>
        <v/>
      </c>
      <c r="P7828" s="39" t="str">
        <f t="shared" si="737"/>
        <v/>
      </c>
      <c r="AC7828" s="42" t="str">
        <f>IF(B7828="","",VLOOKUP(B7828,[2]Formula!B:C,2,0))</f>
        <v/>
      </c>
      <c r="AD7828" s="43" t="str">
        <f t="shared" si="735"/>
        <v/>
      </c>
    </row>
    <row r="7829" spans="1:30" x14ac:dyDescent="0.25">
      <c r="A7829" s="64"/>
      <c r="B7829" s="64"/>
      <c r="C7829" s="66"/>
      <c r="D7829" s="67"/>
      <c r="E7829" s="64"/>
      <c r="F7829" s="64"/>
      <c r="G7829" s="37" t="str">
        <f>IF(E7829="","",IF(OR(E7829="Project Management",E7829="Project Support",E7829="Sprint Management",E7829="Sprint Support"),"NA",ROUND((((VLOOKUP(AD7829,[2]Formula!V:X,3,0)))-SUMIF(AD:AD,AD7829,H:H)),2)))</f>
        <v/>
      </c>
      <c r="H7829" s="71"/>
      <c r="I7829" s="72"/>
      <c r="J7829" s="72"/>
      <c r="K7829" s="38" t="str">
        <f>IF(E7829="","",IF(OR(E7829="Project Management",E7829="Project Support",E7829="Sprint Management",E7829="Sprint Support"),"NA",(((SUMIF(AD:AD,AD7829,H:H)/VLOOKUP(AD7829,[2]Formula!V:X,3,0))*VLOOKUP(AD7829,[2]Formula!V:X,2,0))*H7829)/SUMIF(AD:AD,AD7829,H:H)))</f>
        <v/>
      </c>
      <c r="L7829" s="38" t="str">
        <f t="shared" si="733"/>
        <v/>
      </c>
      <c r="M7829" s="38" t="str">
        <f t="shared" si="734"/>
        <v/>
      </c>
      <c r="N7829" s="38" t="str">
        <f t="shared" si="736"/>
        <v/>
      </c>
      <c r="O7829" s="38" t="str">
        <f t="shared" si="732"/>
        <v/>
      </c>
      <c r="P7829" s="39" t="str">
        <f t="shared" si="737"/>
        <v/>
      </c>
      <c r="AC7829" s="42" t="str">
        <f>IF(B7829="","",VLOOKUP(B7829,[2]Formula!B:C,2,0))</f>
        <v/>
      </c>
      <c r="AD7829" s="43" t="str">
        <f t="shared" si="735"/>
        <v/>
      </c>
    </row>
    <row r="7830" spans="1:30" x14ac:dyDescent="0.25">
      <c r="A7830" s="64"/>
      <c r="B7830" s="64"/>
      <c r="C7830" s="66"/>
      <c r="D7830" s="67"/>
      <c r="E7830" s="64"/>
      <c r="F7830" s="64"/>
      <c r="G7830" s="37" t="str">
        <f>IF(E7830="","",IF(OR(E7830="Project Management",E7830="Project Support",E7830="Sprint Management",E7830="Sprint Support"),"NA",ROUND((((VLOOKUP(AD7830,[2]Formula!V:X,3,0)))-SUMIF(AD:AD,AD7830,H:H)),2)))</f>
        <v/>
      </c>
      <c r="H7830" s="71"/>
      <c r="I7830" s="72"/>
      <c r="J7830" s="72"/>
      <c r="K7830" s="38" t="str">
        <f>IF(E7830="","",IF(OR(E7830="Project Management",E7830="Project Support",E7830="Sprint Management",E7830="Sprint Support"),"NA",(((SUMIF(AD:AD,AD7830,H:H)/VLOOKUP(AD7830,[2]Formula!V:X,3,0))*VLOOKUP(AD7830,[2]Formula!V:X,2,0))*H7830)/SUMIF(AD:AD,AD7830,H:H)))</f>
        <v/>
      </c>
      <c r="L7830" s="38" t="str">
        <f t="shared" si="733"/>
        <v/>
      </c>
      <c r="M7830" s="38" t="str">
        <f t="shared" si="734"/>
        <v/>
      </c>
      <c r="N7830" s="38" t="str">
        <f t="shared" si="736"/>
        <v/>
      </c>
      <c r="O7830" s="38" t="str">
        <f t="shared" si="732"/>
        <v/>
      </c>
      <c r="P7830" s="39" t="str">
        <f t="shared" si="737"/>
        <v/>
      </c>
      <c r="AC7830" s="42" t="str">
        <f>IF(B7830="","",VLOOKUP(B7830,[2]Formula!B:C,2,0))</f>
        <v/>
      </c>
      <c r="AD7830" s="43" t="str">
        <f t="shared" si="735"/>
        <v/>
      </c>
    </row>
    <row r="7831" spans="1:30" x14ac:dyDescent="0.25">
      <c r="A7831" s="64"/>
      <c r="B7831" s="64"/>
      <c r="C7831" s="66"/>
      <c r="D7831" s="67"/>
      <c r="E7831" s="64"/>
      <c r="F7831" s="64"/>
      <c r="G7831" s="37" t="str">
        <f>IF(E7831="","",IF(OR(E7831="Project Management",E7831="Project Support",E7831="Sprint Management",E7831="Sprint Support"),"NA",ROUND((((VLOOKUP(AD7831,[2]Formula!V:X,3,0)))-SUMIF(AD:AD,AD7831,H:H)),2)))</f>
        <v/>
      </c>
      <c r="H7831" s="71"/>
      <c r="I7831" s="72"/>
      <c r="J7831" s="72"/>
      <c r="K7831" s="38" t="str">
        <f>IF(E7831="","",IF(OR(E7831="Project Management",E7831="Project Support",E7831="Sprint Management",E7831="Sprint Support"),"NA",(((SUMIF(AD:AD,AD7831,H:H)/VLOOKUP(AD7831,[2]Formula!V:X,3,0))*VLOOKUP(AD7831,[2]Formula!V:X,2,0))*H7831)/SUMIF(AD:AD,AD7831,H:H)))</f>
        <v/>
      </c>
      <c r="L7831" s="38" t="str">
        <f t="shared" si="733"/>
        <v/>
      </c>
      <c r="M7831" s="38" t="str">
        <f t="shared" si="734"/>
        <v/>
      </c>
      <c r="N7831" s="38" t="str">
        <f t="shared" si="736"/>
        <v/>
      </c>
      <c r="O7831" s="38" t="str">
        <f t="shared" si="732"/>
        <v/>
      </c>
      <c r="P7831" s="39" t="str">
        <f t="shared" si="737"/>
        <v/>
      </c>
      <c r="AC7831" s="42" t="str">
        <f>IF(B7831="","",VLOOKUP(B7831,[2]Formula!B:C,2,0))</f>
        <v/>
      </c>
      <c r="AD7831" s="43" t="str">
        <f t="shared" si="735"/>
        <v/>
      </c>
    </row>
    <row r="7832" spans="1:30" x14ac:dyDescent="0.25">
      <c r="A7832" s="64"/>
      <c r="B7832" s="64"/>
      <c r="C7832" s="66"/>
      <c r="D7832" s="67"/>
      <c r="E7832" s="64"/>
      <c r="F7832" s="64"/>
      <c r="G7832" s="37" t="str">
        <f>IF(E7832="","",IF(OR(E7832="Project Management",E7832="Project Support",E7832="Sprint Management",E7832="Sprint Support"),"NA",ROUND((((VLOOKUP(AD7832,[2]Formula!V:X,3,0)))-SUMIF(AD:AD,AD7832,H:H)),2)))</f>
        <v/>
      </c>
      <c r="H7832" s="71"/>
      <c r="I7832" s="72"/>
      <c r="J7832" s="72"/>
      <c r="K7832" s="38" t="str">
        <f>IF(E7832="","",IF(OR(E7832="Project Management",E7832="Project Support",E7832="Sprint Management",E7832="Sprint Support"),"NA",(((SUMIF(AD:AD,AD7832,H:H)/VLOOKUP(AD7832,[2]Formula!V:X,3,0))*VLOOKUP(AD7832,[2]Formula!V:X,2,0))*H7832)/SUMIF(AD:AD,AD7832,H:H)))</f>
        <v/>
      </c>
      <c r="L7832" s="38" t="str">
        <f t="shared" si="733"/>
        <v/>
      </c>
      <c r="M7832" s="38" t="str">
        <f t="shared" si="734"/>
        <v/>
      </c>
      <c r="N7832" s="38" t="str">
        <f t="shared" si="736"/>
        <v/>
      </c>
      <c r="O7832" s="38" t="str">
        <f t="shared" si="732"/>
        <v/>
      </c>
      <c r="P7832" s="39" t="str">
        <f t="shared" si="737"/>
        <v/>
      </c>
      <c r="AC7832" s="42" t="str">
        <f>IF(B7832="","",VLOOKUP(B7832,[2]Formula!B:C,2,0))</f>
        <v/>
      </c>
      <c r="AD7832" s="43" t="str">
        <f t="shared" si="735"/>
        <v/>
      </c>
    </row>
    <row r="7833" spans="1:30" x14ac:dyDescent="0.25">
      <c r="A7833" s="64"/>
      <c r="B7833" s="64"/>
      <c r="C7833" s="66"/>
      <c r="D7833" s="67"/>
      <c r="E7833" s="64"/>
      <c r="F7833" s="64"/>
      <c r="G7833" s="37" t="str">
        <f>IF(E7833="","",IF(OR(E7833="Project Management",E7833="Project Support",E7833="Sprint Management",E7833="Sprint Support"),"NA",ROUND((((VLOOKUP(AD7833,[2]Formula!V:X,3,0)))-SUMIF(AD:AD,AD7833,H:H)),2)))</f>
        <v/>
      </c>
      <c r="H7833" s="71"/>
      <c r="I7833" s="72"/>
      <c r="J7833" s="72"/>
      <c r="K7833" s="38" t="str">
        <f>IF(E7833="","",IF(OR(E7833="Project Management",E7833="Project Support",E7833="Sprint Management",E7833="Sprint Support"),"NA",(((SUMIF(AD:AD,AD7833,H:H)/VLOOKUP(AD7833,[2]Formula!V:X,3,0))*VLOOKUP(AD7833,[2]Formula!V:X,2,0))*H7833)/SUMIF(AD:AD,AD7833,H:H)))</f>
        <v/>
      </c>
      <c r="L7833" s="38" t="str">
        <f t="shared" si="733"/>
        <v/>
      </c>
      <c r="M7833" s="38" t="str">
        <f t="shared" si="734"/>
        <v/>
      </c>
      <c r="N7833" s="38" t="str">
        <f t="shared" si="736"/>
        <v/>
      </c>
      <c r="O7833" s="38" t="str">
        <f t="shared" si="732"/>
        <v/>
      </c>
      <c r="P7833" s="39" t="str">
        <f t="shared" si="737"/>
        <v/>
      </c>
      <c r="AC7833" s="42" t="str">
        <f>IF(B7833="","",VLOOKUP(B7833,[2]Formula!B:C,2,0))</f>
        <v/>
      </c>
      <c r="AD7833" s="43" t="str">
        <f t="shared" si="735"/>
        <v/>
      </c>
    </row>
    <row r="7834" spans="1:30" x14ac:dyDescent="0.25">
      <c r="A7834" s="64"/>
      <c r="B7834" s="64"/>
      <c r="C7834" s="66"/>
      <c r="D7834" s="67"/>
      <c r="E7834" s="64"/>
      <c r="F7834" s="64"/>
      <c r="G7834" s="37" t="str">
        <f>IF(E7834="","",IF(OR(E7834="Project Management",E7834="Project Support",E7834="Sprint Management",E7834="Sprint Support"),"NA",ROUND((((VLOOKUP(AD7834,[2]Formula!V:X,3,0)))-SUMIF(AD:AD,AD7834,H:H)),2)))</f>
        <v/>
      </c>
      <c r="H7834" s="71"/>
      <c r="I7834" s="72"/>
      <c r="J7834" s="72"/>
      <c r="K7834" s="38" t="str">
        <f>IF(E7834="","",IF(OR(E7834="Project Management",E7834="Project Support",E7834="Sprint Management",E7834="Sprint Support"),"NA",(((SUMIF(AD:AD,AD7834,H:H)/VLOOKUP(AD7834,[2]Formula!V:X,3,0))*VLOOKUP(AD7834,[2]Formula!V:X,2,0))*H7834)/SUMIF(AD:AD,AD7834,H:H)))</f>
        <v/>
      </c>
      <c r="L7834" s="38" t="str">
        <f t="shared" si="733"/>
        <v/>
      </c>
      <c r="M7834" s="38" t="str">
        <f t="shared" si="734"/>
        <v/>
      </c>
      <c r="N7834" s="38" t="str">
        <f t="shared" si="736"/>
        <v/>
      </c>
      <c r="O7834" s="38" t="str">
        <f t="shared" si="732"/>
        <v/>
      </c>
      <c r="P7834" s="39" t="str">
        <f t="shared" si="737"/>
        <v/>
      </c>
      <c r="AC7834" s="42" t="str">
        <f>IF(B7834="","",VLOOKUP(B7834,[2]Formula!B:C,2,0))</f>
        <v/>
      </c>
      <c r="AD7834" s="43" t="str">
        <f t="shared" si="735"/>
        <v/>
      </c>
    </row>
    <row r="7835" spans="1:30" x14ac:dyDescent="0.25">
      <c r="A7835" s="64"/>
      <c r="B7835" s="64"/>
      <c r="C7835" s="66"/>
      <c r="D7835" s="67"/>
      <c r="E7835" s="64"/>
      <c r="F7835" s="64"/>
      <c r="G7835" s="37" t="str">
        <f>IF(E7835="","",IF(OR(E7835="Project Management",E7835="Project Support",E7835="Sprint Management",E7835="Sprint Support"),"NA",ROUND((((VLOOKUP(AD7835,[2]Formula!V:X,3,0)))-SUMIF(AD:AD,AD7835,H:H)),2)))</f>
        <v/>
      </c>
      <c r="H7835" s="71"/>
      <c r="I7835" s="72"/>
      <c r="J7835" s="72"/>
      <c r="K7835" s="38" t="str">
        <f>IF(E7835="","",IF(OR(E7835="Project Management",E7835="Project Support",E7835="Sprint Management",E7835="Sprint Support"),"NA",(((SUMIF(AD:AD,AD7835,H:H)/VLOOKUP(AD7835,[2]Formula!V:X,3,0))*VLOOKUP(AD7835,[2]Formula!V:X,2,0))*H7835)/SUMIF(AD:AD,AD7835,H:H)))</f>
        <v/>
      </c>
      <c r="L7835" s="38" t="str">
        <f t="shared" si="733"/>
        <v/>
      </c>
      <c r="M7835" s="38" t="str">
        <f t="shared" si="734"/>
        <v/>
      </c>
      <c r="N7835" s="38" t="str">
        <f t="shared" si="736"/>
        <v/>
      </c>
      <c r="O7835" s="38" t="str">
        <f t="shared" si="732"/>
        <v/>
      </c>
      <c r="P7835" s="39" t="str">
        <f t="shared" si="737"/>
        <v/>
      </c>
      <c r="AC7835" s="42" t="str">
        <f>IF(B7835="","",VLOOKUP(B7835,[2]Formula!B:C,2,0))</f>
        <v/>
      </c>
      <c r="AD7835" s="43" t="str">
        <f t="shared" si="735"/>
        <v/>
      </c>
    </row>
    <row r="7836" spans="1:30" x14ac:dyDescent="0.25">
      <c r="A7836" s="64"/>
      <c r="B7836" s="64"/>
      <c r="C7836" s="66"/>
      <c r="D7836" s="67"/>
      <c r="E7836" s="64"/>
      <c r="F7836" s="64"/>
      <c r="G7836" s="37" t="str">
        <f>IF(E7836="","",IF(OR(E7836="Project Management",E7836="Project Support",E7836="Sprint Management",E7836="Sprint Support"),"NA",ROUND((((VLOOKUP(AD7836,[2]Formula!V:X,3,0)))-SUMIF(AD:AD,AD7836,H:H)),2)))</f>
        <v/>
      </c>
      <c r="H7836" s="71"/>
      <c r="I7836" s="72"/>
      <c r="J7836" s="72"/>
      <c r="K7836" s="38" t="str">
        <f>IF(E7836="","",IF(OR(E7836="Project Management",E7836="Project Support",E7836="Sprint Management",E7836="Sprint Support"),"NA",(((SUMIF(AD:AD,AD7836,H:H)/VLOOKUP(AD7836,[2]Formula!V:X,3,0))*VLOOKUP(AD7836,[2]Formula!V:X,2,0))*H7836)/SUMIF(AD:AD,AD7836,H:H)))</f>
        <v/>
      </c>
      <c r="L7836" s="38" t="str">
        <f t="shared" si="733"/>
        <v/>
      </c>
      <c r="M7836" s="38" t="str">
        <f t="shared" si="734"/>
        <v/>
      </c>
      <c r="N7836" s="38" t="str">
        <f t="shared" si="736"/>
        <v/>
      </c>
      <c r="O7836" s="38" t="str">
        <f t="shared" si="732"/>
        <v/>
      </c>
      <c r="P7836" s="39" t="str">
        <f t="shared" si="737"/>
        <v/>
      </c>
      <c r="AC7836" s="42" t="str">
        <f>IF(B7836="","",VLOOKUP(B7836,[2]Formula!B:C,2,0))</f>
        <v/>
      </c>
      <c r="AD7836" s="43" t="str">
        <f t="shared" si="735"/>
        <v/>
      </c>
    </row>
    <row r="7837" spans="1:30" x14ac:dyDescent="0.25">
      <c r="A7837" s="64"/>
      <c r="B7837" s="64"/>
      <c r="C7837" s="66"/>
      <c r="D7837" s="67"/>
      <c r="E7837" s="64"/>
      <c r="F7837" s="64"/>
      <c r="G7837" s="37" t="str">
        <f>IF(E7837="","",IF(OR(E7837="Project Management",E7837="Project Support",E7837="Sprint Management",E7837="Sprint Support"),"NA",ROUND((((VLOOKUP(AD7837,[2]Formula!V:X,3,0)))-SUMIF(AD:AD,AD7837,H:H)),2)))</f>
        <v/>
      </c>
      <c r="H7837" s="71"/>
      <c r="I7837" s="72"/>
      <c r="J7837" s="72"/>
      <c r="K7837" s="38" t="str">
        <f>IF(E7837="","",IF(OR(E7837="Project Management",E7837="Project Support",E7837="Sprint Management",E7837="Sprint Support"),"NA",(((SUMIF(AD:AD,AD7837,H:H)/VLOOKUP(AD7837,[2]Formula!V:X,3,0))*VLOOKUP(AD7837,[2]Formula!V:X,2,0))*H7837)/SUMIF(AD:AD,AD7837,H:H)))</f>
        <v/>
      </c>
      <c r="L7837" s="38" t="str">
        <f t="shared" si="733"/>
        <v/>
      </c>
      <c r="M7837" s="38" t="str">
        <f t="shared" si="734"/>
        <v/>
      </c>
      <c r="N7837" s="38" t="str">
        <f t="shared" si="736"/>
        <v/>
      </c>
      <c r="O7837" s="38" t="str">
        <f t="shared" si="732"/>
        <v/>
      </c>
      <c r="P7837" s="39" t="str">
        <f t="shared" si="737"/>
        <v/>
      </c>
      <c r="AC7837" s="42" t="str">
        <f>IF(B7837="","",VLOOKUP(B7837,[2]Formula!B:C,2,0))</f>
        <v/>
      </c>
      <c r="AD7837" s="43" t="str">
        <f t="shared" si="735"/>
        <v/>
      </c>
    </row>
    <row r="7838" spans="1:30" x14ac:dyDescent="0.25">
      <c r="A7838" s="64"/>
      <c r="B7838" s="64"/>
      <c r="C7838" s="66"/>
      <c r="D7838" s="67"/>
      <c r="E7838" s="64"/>
      <c r="F7838" s="64"/>
      <c r="G7838" s="37" t="str">
        <f>IF(E7838="","",IF(OR(E7838="Project Management",E7838="Project Support",E7838="Sprint Management",E7838="Sprint Support"),"NA",ROUND((((VLOOKUP(AD7838,[2]Formula!V:X,3,0)))-SUMIF(AD:AD,AD7838,H:H)),2)))</f>
        <v/>
      </c>
      <c r="H7838" s="71"/>
      <c r="I7838" s="72"/>
      <c r="J7838" s="72"/>
      <c r="K7838" s="38" t="str">
        <f>IF(E7838="","",IF(OR(E7838="Project Management",E7838="Project Support",E7838="Sprint Management",E7838="Sprint Support"),"NA",(((SUMIF(AD:AD,AD7838,H:H)/VLOOKUP(AD7838,[2]Formula!V:X,3,0))*VLOOKUP(AD7838,[2]Formula!V:X,2,0))*H7838)/SUMIF(AD:AD,AD7838,H:H)))</f>
        <v/>
      </c>
      <c r="L7838" s="38" t="str">
        <f t="shared" si="733"/>
        <v/>
      </c>
      <c r="M7838" s="38" t="str">
        <f t="shared" si="734"/>
        <v/>
      </c>
      <c r="N7838" s="38" t="str">
        <f t="shared" si="736"/>
        <v/>
      </c>
      <c r="O7838" s="38" t="str">
        <f t="shared" si="732"/>
        <v/>
      </c>
      <c r="P7838" s="39" t="str">
        <f t="shared" si="737"/>
        <v/>
      </c>
      <c r="AC7838" s="42" t="str">
        <f>IF(B7838="","",VLOOKUP(B7838,[2]Formula!B:C,2,0))</f>
        <v/>
      </c>
      <c r="AD7838" s="43" t="str">
        <f t="shared" si="735"/>
        <v/>
      </c>
    </row>
    <row r="7839" spans="1:30" x14ac:dyDescent="0.25">
      <c r="A7839" s="64"/>
      <c r="B7839" s="64"/>
      <c r="C7839" s="66"/>
      <c r="D7839" s="67"/>
      <c r="E7839" s="64"/>
      <c r="F7839" s="64"/>
      <c r="G7839" s="37" t="str">
        <f>IF(E7839="","",IF(OR(E7839="Project Management",E7839="Project Support",E7839="Sprint Management",E7839="Sprint Support"),"NA",ROUND((((VLOOKUP(AD7839,[2]Formula!V:X,3,0)))-SUMIF(AD:AD,AD7839,H:H)),2)))</f>
        <v/>
      </c>
      <c r="H7839" s="71"/>
      <c r="I7839" s="72"/>
      <c r="J7839" s="72"/>
      <c r="K7839" s="38" t="str">
        <f>IF(E7839="","",IF(OR(E7839="Project Management",E7839="Project Support",E7839="Sprint Management",E7839="Sprint Support"),"NA",(((SUMIF(AD:AD,AD7839,H:H)/VLOOKUP(AD7839,[2]Formula!V:X,3,0))*VLOOKUP(AD7839,[2]Formula!V:X,2,0))*H7839)/SUMIF(AD:AD,AD7839,H:H)))</f>
        <v/>
      </c>
      <c r="L7839" s="38" t="str">
        <f t="shared" si="733"/>
        <v/>
      </c>
      <c r="M7839" s="38" t="str">
        <f t="shared" si="734"/>
        <v/>
      </c>
      <c r="N7839" s="38" t="str">
        <f t="shared" si="736"/>
        <v/>
      </c>
      <c r="O7839" s="38" t="str">
        <f t="shared" si="732"/>
        <v/>
      </c>
      <c r="P7839" s="39" t="str">
        <f t="shared" si="737"/>
        <v/>
      </c>
      <c r="AC7839" s="42" t="str">
        <f>IF(B7839="","",VLOOKUP(B7839,[2]Formula!B:C,2,0))</f>
        <v/>
      </c>
      <c r="AD7839" s="43" t="str">
        <f t="shared" si="735"/>
        <v/>
      </c>
    </row>
    <row r="7840" spans="1:30" x14ac:dyDescent="0.25">
      <c r="A7840" s="64"/>
      <c r="B7840" s="64"/>
      <c r="C7840" s="66"/>
      <c r="D7840" s="67"/>
      <c r="E7840" s="64"/>
      <c r="F7840" s="64"/>
      <c r="G7840" s="37" t="str">
        <f>IF(E7840="","",IF(OR(E7840="Project Management",E7840="Project Support",E7840="Sprint Management",E7840="Sprint Support"),"NA",ROUND((((VLOOKUP(AD7840,[2]Formula!V:X,3,0)))-SUMIF(AD:AD,AD7840,H:H)),2)))</f>
        <v/>
      </c>
      <c r="H7840" s="71"/>
      <c r="I7840" s="72"/>
      <c r="J7840" s="72"/>
      <c r="K7840" s="38" t="str">
        <f>IF(E7840="","",IF(OR(E7840="Project Management",E7840="Project Support",E7840="Sprint Management",E7840="Sprint Support"),"NA",(((SUMIF(AD:AD,AD7840,H:H)/VLOOKUP(AD7840,[2]Formula!V:X,3,0))*VLOOKUP(AD7840,[2]Formula!V:X,2,0))*H7840)/SUMIF(AD:AD,AD7840,H:H)))</f>
        <v/>
      </c>
      <c r="L7840" s="38" t="str">
        <f t="shared" si="733"/>
        <v/>
      </c>
      <c r="M7840" s="38" t="str">
        <f t="shared" si="734"/>
        <v/>
      </c>
      <c r="N7840" s="38" t="str">
        <f t="shared" si="736"/>
        <v/>
      </c>
      <c r="O7840" s="38" t="str">
        <f t="shared" si="732"/>
        <v/>
      </c>
      <c r="P7840" s="39" t="str">
        <f t="shared" si="737"/>
        <v/>
      </c>
      <c r="AC7840" s="42" t="str">
        <f>IF(B7840="","",VLOOKUP(B7840,[2]Formula!B:C,2,0))</f>
        <v/>
      </c>
      <c r="AD7840" s="43" t="str">
        <f t="shared" si="735"/>
        <v/>
      </c>
    </row>
    <row r="7841" spans="1:30" x14ac:dyDescent="0.25">
      <c r="A7841" s="64"/>
      <c r="B7841" s="64"/>
      <c r="C7841" s="66"/>
      <c r="D7841" s="67"/>
      <c r="E7841" s="64"/>
      <c r="F7841" s="64"/>
      <c r="G7841" s="37" t="str">
        <f>IF(E7841="","",IF(OR(E7841="Project Management",E7841="Project Support",E7841="Sprint Management",E7841="Sprint Support"),"NA",ROUND((((VLOOKUP(AD7841,[2]Formula!V:X,3,0)))-SUMIF(AD:AD,AD7841,H:H)),2)))</f>
        <v/>
      </c>
      <c r="H7841" s="71"/>
      <c r="I7841" s="72"/>
      <c r="J7841" s="72"/>
      <c r="K7841" s="38" t="str">
        <f>IF(E7841="","",IF(OR(E7841="Project Management",E7841="Project Support",E7841="Sprint Management",E7841="Sprint Support"),"NA",(((SUMIF(AD:AD,AD7841,H:H)/VLOOKUP(AD7841,[2]Formula!V:X,3,0))*VLOOKUP(AD7841,[2]Formula!V:X,2,0))*H7841)/SUMIF(AD:AD,AD7841,H:H)))</f>
        <v/>
      </c>
      <c r="L7841" s="38" t="str">
        <f t="shared" si="733"/>
        <v/>
      </c>
      <c r="M7841" s="38" t="str">
        <f t="shared" si="734"/>
        <v/>
      </c>
      <c r="N7841" s="38" t="str">
        <f t="shared" si="736"/>
        <v/>
      </c>
      <c r="O7841" s="38" t="str">
        <f t="shared" si="732"/>
        <v/>
      </c>
      <c r="P7841" s="39" t="str">
        <f t="shared" si="737"/>
        <v/>
      </c>
      <c r="AC7841" s="42" t="str">
        <f>IF(B7841="","",VLOOKUP(B7841,[2]Formula!B:C,2,0))</f>
        <v/>
      </c>
      <c r="AD7841" s="43" t="str">
        <f t="shared" si="735"/>
        <v/>
      </c>
    </row>
    <row r="7842" spans="1:30" x14ac:dyDescent="0.25">
      <c r="A7842" s="64"/>
      <c r="B7842" s="64"/>
      <c r="C7842" s="66"/>
      <c r="D7842" s="67"/>
      <c r="E7842" s="64"/>
      <c r="F7842" s="64"/>
      <c r="G7842" s="37" t="str">
        <f>IF(E7842="","",IF(OR(E7842="Project Management",E7842="Project Support",E7842="Sprint Management",E7842="Sprint Support"),"NA",ROUND((((VLOOKUP(AD7842,[2]Formula!V:X,3,0)))-SUMIF(AD:AD,AD7842,H:H)),2)))</f>
        <v/>
      </c>
      <c r="H7842" s="71"/>
      <c r="I7842" s="72"/>
      <c r="J7842" s="72"/>
      <c r="K7842" s="38" t="str">
        <f>IF(E7842="","",IF(OR(E7842="Project Management",E7842="Project Support",E7842="Sprint Management",E7842="Sprint Support"),"NA",(((SUMIF(AD:AD,AD7842,H:H)/VLOOKUP(AD7842,[2]Formula!V:X,3,0))*VLOOKUP(AD7842,[2]Formula!V:X,2,0))*H7842)/SUMIF(AD:AD,AD7842,H:H)))</f>
        <v/>
      </c>
      <c r="L7842" s="38" t="str">
        <f t="shared" si="733"/>
        <v/>
      </c>
      <c r="M7842" s="38" t="str">
        <f t="shared" si="734"/>
        <v/>
      </c>
      <c r="N7842" s="38" t="str">
        <f t="shared" si="736"/>
        <v/>
      </c>
      <c r="O7842" s="38" t="str">
        <f t="shared" si="732"/>
        <v/>
      </c>
      <c r="P7842" s="39" t="str">
        <f t="shared" si="737"/>
        <v/>
      </c>
      <c r="AC7842" s="42" t="str">
        <f>IF(B7842="","",VLOOKUP(B7842,[2]Formula!B:C,2,0))</f>
        <v/>
      </c>
      <c r="AD7842" s="43" t="str">
        <f t="shared" si="735"/>
        <v/>
      </c>
    </row>
    <row r="7843" spans="1:30" x14ac:dyDescent="0.25">
      <c r="A7843" s="64"/>
      <c r="B7843" s="64"/>
      <c r="C7843" s="66"/>
      <c r="D7843" s="67"/>
      <c r="E7843" s="64"/>
      <c r="F7843" s="64"/>
      <c r="G7843" s="37" t="str">
        <f>IF(E7843="","",IF(OR(E7843="Project Management",E7843="Project Support",E7843="Sprint Management",E7843="Sprint Support"),"NA",ROUND((((VLOOKUP(AD7843,[2]Formula!V:X,3,0)))-SUMIF(AD:AD,AD7843,H:H)),2)))</f>
        <v/>
      </c>
      <c r="H7843" s="71"/>
      <c r="I7843" s="72"/>
      <c r="J7843" s="72"/>
      <c r="K7843" s="38" t="str">
        <f>IF(E7843="","",IF(OR(E7843="Project Management",E7843="Project Support",E7843="Sprint Management",E7843="Sprint Support"),"NA",(((SUMIF(AD:AD,AD7843,H:H)/VLOOKUP(AD7843,[2]Formula!V:X,3,0))*VLOOKUP(AD7843,[2]Formula!V:X,2,0))*H7843)/SUMIF(AD:AD,AD7843,H:H)))</f>
        <v/>
      </c>
      <c r="L7843" s="38" t="str">
        <f t="shared" si="733"/>
        <v/>
      </c>
      <c r="M7843" s="38" t="str">
        <f t="shared" si="734"/>
        <v/>
      </c>
      <c r="N7843" s="38" t="str">
        <f t="shared" si="736"/>
        <v/>
      </c>
      <c r="O7843" s="38" t="str">
        <f t="shared" si="732"/>
        <v/>
      </c>
      <c r="P7843" s="39" t="str">
        <f t="shared" si="737"/>
        <v/>
      </c>
      <c r="AC7843" s="42" t="str">
        <f>IF(B7843="","",VLOOKUP(B7843,[2]Formula!B:C,2,0))</f>
        <v/>
      </c>
      <c r="AD7843" s="43" t="str">
        <f t="shared" si="735"/>
        <v/>
      </c>
    </row>
    <row r="7844" spans="1:30" x14ac:dyDescent="0.25">
      <c r="A7844" s="64"/>
      <c r="B7844" s="64"/>
      <c r="C7844" s="66"/>
      <c r="D7844" s="67"/>
      <c r="E7844" s="64"/>
      <c r="F7844" s="64"/>
      <c r="G7844" s="37" t="str">
        <f>IF(E7844="","",IF(OR(E7844="Project Management",E7844="Project Support",E7844="Sprint Management",E7844="Sprint Support"),"NA",ROUND((((VLOOKUP(AD7844,[2]Formula!V:X,3,0)))-SUMIF(AD:AD,AD7844,H:H)),2)))</f>
        <v/>
      </c>
      <c r="H7844" s="71"/>
      <c r="I7844" s="72"/>
      <c r="J7844" s="72"/>
      <c r="K7844" s="38" t="str">
        <f>IF(E7844="","",IF(OR(E7844="Project Management",E7844="Project Support",E7844="Sprint Management",E7844="Sprint Support"),"NA",(((SUMIF(AD:AD,AD7844,H:H)/VLOOKUP(AD7844,[2]Formula!V:X,3,0))*VLOOKUP(AD7844,[2]Formula!V:X,2,0))*H7844)/SUMIF(AD:AD,AD7844,H:H)))</f>
        <v/>
      </c>
      <c r="L7844" s="38" t="str">
        <f t="shared" si="733"/>
        <v/>
      </c>
      <c r="M7844" s="38" t="str">
        <f t="shared" si="734"/>
        <v/>
      </c>
      <c r="N7844" s="38" t="str">
        <f t="shared" si="736"/>
        <v/>
      </c>
      <c r="O7844" s="38" t="str">
        <f t="shared" si="732"/>
        <v/>
      </c>
      <c r="P7844" s="39" t="str">
        <f t="shared" si="737"/>
        <v/>
      </c>
      <c r="AC7844" s="42" t="str">
        <f>IF(B7844="","",VLOOKUP(B7844,[2]Formula!B:C,2,0))</f>
        <v/>
      </c>
      <c r="AD7844" s="43" t="str">
        <f t="shared" si="735"/>
        <v/>
      </c>
    </row>
    <row r="7845" spans="1:30" x14ac:dyDescent="0.25">
      <c r="A7845" s="64"/>
      <c r="B7845" s="64"/>
      <c r="C7845" s="66"/>
      <c r="D7845" s="67"/>
      <c r="E7845" s="64"/>
      <c r="F7845" s="64"/>
      <c r="G7845" s="37" t="str">
        <f>IF(E7845="","",IF(OR(E7845="Project Management",E7845="Project Support",E7845="Sprint Management",E7845="Sprint Support"),"NA",ROUND((((VLOOKUP(AD7845,[2]Formula!V:X,3,0)))-SUMIF(AD:AD,AD7845,H:H)),2)))</f>
        <v/>
      </c>
      <c r="H7845" s="71"/>
      <c r="I7845" s="72"/>
      <c r="J7845" s="72"/>
      <c r="K7845" s="38" t="str">
        <f>IF(E7845="","",IF(OR(E7845="Project Management",E7845="Project Support",E7845="Sprint Management",E7845="Sprint Support"),"NA",(((SUMIF(AD:AD,AD7845,H:H)/VLOOKUP(AD7845,[2]Formula!V:X,3,0))*VLOOKUP(AD7845,[2]Formula!V:X,2,0))*H7845)/SUMIF(AD:AD,AD7845,H:H)))</f>
        <v/>
      </c>
      <c r="L7845" s="38" t="str">
        <f t="shared" si="733"/>
        <v/>
      </c>
      <c r="M7845" s="38" t="str">
        <f t="shared" si="734"/>
        <v/>
      </c>
      <c r="N7845" s="38" t="str">
        <f t="shared" si="736"/>
        <v/>
      </c>
      <c r="O7845" s="38" t="str">
        <f t="shared" si="732"/>
        <v/>
      </c>
      <c r="P7845" s="39" t="str">
        <f t="shared" si="737"/>
        <v/>
      </c>
      <c r="AC7845" s="42" t="str">
        <f>IF(B7845="","",VLOOKUP(B7845,[2]Formula!B:C,2,0))</f>
        <v/>
      </c>
      <c r="AD7845" s="43" t="str">
        <f t="shared" si="735"/>
        <v/>
      </c>
    </row>
    <row r="7846" spans="1:30" x14ac:dyDescent="0.25">
      <c r="A7846" s="64"/>
      <c r="B7846" s="64"/>
      <c r="C7846" s="66"/>
      <c r="D7846" s="67"/>
      <c r="E7846" s="64"/>
      <c r="F7846" s="64"/>
      <c r="G7846" s="37" t="str">
        <f>IF(E7846="","",IF(OR(E7846="Project Management",E7846="Project Support",E7846="Sprint Management",E7846="Sprint Support"),"NA",ROUND((((VLOOKUP(AD7846,[2]Formula!V:X,3,0)))-SUMIF(AD:AD,AD7846,H:H)),2)))</f>
        <v/>
      </c>
      <c r="H7846" s="71"/>
      <c r="I7846" s="72"/>
      <c r="J7846" s="72"/>
      <c r="K7846" s="38" t="str">
        <f>IF(E7846="","",IF(OR(E7846="Project Management",E7846="Project Support",E7846="Sprint Management",E7846="Sprint Support"),"NA",(((SUMIF(AD:AD,AD7846,H:H)/VLOOKUP(AD7846,[2]Formula!V:X,3,0))*VLOOKUP(AD7846,[2]Formula!V:X,2,0))*H7846)/SUMIF(AD:AD,AD7846,H:H)))</f>
        <v/>
      </c>
      <c r="L7846" s="38" t="str">
        <f t="shared" si="733"/>
        <v/>
      </c>
      <c r="M7846" s="38" t="str">
        <f t="shared" si="734"/>
        <v/>
      </c>
      <c r="N7846" s="38" t="str">
        <f t="shared" si="736"/>
        <v/>
      </c>
      <c r="O7846" s="38" t="str">
        <f t="shared" si="732"/>
        <v/>
      </c>
      <c r="P7846" s="39" t="str">
        <f t="shared" si="737"/>
        <v/>
      </c>
      <c r="AC7846" s="42" t="str">
        <f>IF(B7846="","",VLOOKUP(B7846,[2]Formula!B:C,2,0))</f>
        <v/>
      </c>
      <c r="AD7846" s="43" t="str">
        <f t="shared" si="735"/>
        <v/>
      </c>
    </row>
    <row r="7847" spans="1:30" x14ac:dyDescent="0.25">
      <c r="A7847" s="64"/>
      <c r="B7847" s="64"/>
      <c r="C7847" s="66"/>
      <c r="D7847" s="67"/>
      <c r="E7847" s="64"/>
      <c r="F7847" s="64"/>
      <c r="G7847" s="37" t="str">
        <f>IF(E7847="","",IF(OR(E7847="Project Management",E7847="Project Support",E7847="Sprint Management",E7847="Sprint Support"),"NA",ROUND((((VLOOKUP(AD7847,[2]Formula!V:X,3,0)))-SUMIF(AD:AD,AD7847,H:H)),2)))</f>
        <v/>
      </c>
      <c r="H7847" s="71"/>
      <c r="I7847" s="72"/>
      <c r="J7847" s="72"/>
      <c r="K7847" s="38" t="str">
        <f>IF(E7847="","",IF(OR(E7847="Project Management",E7847="Project Support",E7847="Sprint Management",E7847="Sprint Support"),"NA",(((SUMIF(AD:AD,AD7847,H:H)/VLOOKUP(AD7847,[2]Formula!V:X,3,0))*VLOOKUP(AD7847,[2]Formula!V:X,2,0))*H7847)/SUMIF(AD:AD,AD7847,H:H)))</f>
        <v/>
      </c>
      <c r="L7847" s="38" t="str">
        <f t="shared" si="733"/>
        <v/>
      </c>
      <c r="M7847" s="38" t="str">
        <f t="shared" si="734"/>
        <v/>
      </c>
      <c r="N7847" s="38" t="str">
        <f t="shared" si="736"/>
        <v/>
      </c>
      <c r="O7847" s="38" t="str">
        <f t="shared" si="732"/>
        <v/>
      </c>
      <c r="P7847" s="39" t="str">
        <f t="shared" si="737"/>
        <v/>
      </c>
      <c r="AC7847" s="42" t="str">
        <f>IF(B7847="","",VLOOKUP(B7847,[2]Formula!B:C,2,0))</f>
        <v/>
      </c>
      <c r="AD7847" s="43" t="str">
        <f t="shared" si="735"/>
        <v/>
      </c>
    </row>
    <row r="7848" spans="1:30" x14ac:dyDescent="0.25">
      <c r="A7848" s="64"/>
      <c r="B7848" s="64"/>
      <c r="C7848" s="66"/>
      <c r="D7848" s="67"/>
      <c r="E7848" s="64"/>
      <c r="F7848" s="64"/>
      <c r="G7848" s="37" t="str">
        <f>IF(E7848="","",IF(OR(E7848="Project Management",E7848="Project Support",E7848="Sprint Management",E7848="Sprint Support"),"NA",ROUND((((VLOOKUP(AD7848,[2]Formula!V:X,3,0)))-SUMIF(AD:AD,AD7848,H:H)),2)))</f>
        <v/>
      </c>
      <c r="H7848" s="71"/>
      <c r="I7848" s="72"/>
      <c r="J7848" s="72"/>
      <c r="K7848" s="38" t="str">
        <f>IF(E7848="","",IF(OR(E7848="Project Management",E7848="Project Support",E7848="Sprint Management",E7848="Sprint Support"),"NA",(((SUMIF(AD:AD,AD7848,H:H)/VLOOKUP(AD7848,[2]Formula!V:X,3,0))*VLOOKUP(AD7848,[2]Formula!V:X,2,0))*H7848)/SUMIF(AD:AD,AD7848,H:H)))</f>
        <v/>
      </c>
      <c r="L7848" s="38" t="str">
        <f t="shared" si="733"/>
        <v/>
      </c>
      <c r="M7848" s="38" t="str">
        <f t="shared" si="734"/>
        <v/>
      </c>
      <c r="N7848" s="38" t="str">
        <f t="shared" si="736"/>
        <v/>
      </c>
      <c r="O7848" s="38" t="str">
        <f t="shared" si="732"/>
        <v/>
      </c>
      <c r="P7848" s="39" t="str">
        <f t="shared" si="737"/>
        <v/>
      </c>
      <c r="AC7848" s="42" t="str">
        <f>IF(B7848="","",VLOOKUP(B7848,[2]Formula!B:C,2,0))</f>
        <v/>
      </c>
      <c r="AD7848" s="43" t="str">
        <f t="shared" si="735"/>
        <v/>
      </c>
    </row>
    <row r="7849" spans="1:30" x14ac:dyDescent="0.25">
      <c r="A7849" s="64"/>
      <c r="B7849" s="64"/>
      <c r="C7849" s="66"/>
      <c r="D7849" s="67"/>
      <c r="E7849" s="64"/>
      <c r="F7849" s="64"/>
      <c r="G7849" s="37" t="str">
        <f>IF(E7849="","",IF(OR(E7849="Project Management",E7849="Project Support",E7849="Sprint Management",E7849="Sprint Support"),"NA",ROUND((((VLOOKUP(AD7849,[2]Formula!V:X,3,0)))-SUMIF(AD:AD,AD7849,H:H)),2)))</f>
        <v/>
      </c>
      <c r="H7849" s="71"/>
      <c r="I7849" s="72"/>
      <c r="J7849" s="72"/>
      <c r="K7849" s="38" t="str">
        <f>IF(E7849="","",IF(OR(E7849="Project Management",E7849="Project Support",E7849="Sprint Management",E7849="Sprint Support"),"NA",(((SUMIF(AD:AD,AD7849,H:H)/VLOOKUP(AD7849,[2]Formula!V:X,3,0))*VLOOKUP(AD7849,[2]Formula!V:X,2,0))*H7849)/SUMIF(AD:AD,AD7849,H:H)))</f>
        <v/>
      </c>
      <c r="L7849" s="38" t="str">
        <f t="shared" si="733"/>
        <v/>
      </c>
      <c r="M7849" s="38" t="str">
        <f t="shared" si="734"/>
        <v/>
      </c>
      <c r="N7849" s="38" t="str">
        <f t="shared" si="736"/>
        <v/>
      </c>
      <c r="O7849" s="38" t="str">
        <f t="shared" si="732"/>
        <v/>
      </c>
      <c r="P7849" s="39" t="str">
        <f t="shared" si="737"/>
        <v/>
      </c>
      <c r="AC7849" s="42" t="str">
        <f>IF(B7849="","",VLOOKUP(B7849,[2]Formula!B:C,2,0))</f>
        <v/>
      </c>
      <c r="AD7849" s="43" t="str">
        <f t="shared" si="735"/>
        <v/>
      </c>
    </row>
    <row r="7850" spans="1:30" x14ac:dyDescent="0.25">
      <c r="A7850" s="64"/>
      <c r="B7850" s="64"/>
      <c r="C7850" s="66"/>
      <c r="D7850" s="67"/>
      <c r="E7850" s="64"/>
      <c r="F7850" s="64"/>
      <c r="G7850" s="37" t="str">
        <f>IF(E7850="","",IF(OR(E7850="Project Management",E7850="Project Support",E7850="Sprint Management",E7850="Sprint Support"),"NA",ROUND((((VLOOKUP(AD7850,[2]Formula!V:X,3,0)))-SUMIF(AD:AD,AD7850,H:H)),2)))</f>
        <v/>
      </c>
      <c r="H7850" s="71"/>
      <c r="I7850" s="72"/>
      <c r="J7850" s="72"/>
      <c r="K7850" s="38" t="str">
        <f>IF(E7850="","",IF(OR(E7850="Project Management",E7850="Project Support",E7850="Sprint Management",E7850="Sprint Support"),"NA",(((SUMIF(AD:AD,AD7850,H:H)/VLOOKUP(AD7850,[2]Formula!V:X,3,0))*VLOOKUP(AD7850,[2]Formula!V:X,2,0))*H7850)/SUMIF(AD:AD,AD7850,H:H)))</f>
        <v/>
      </c>
      <c r="L7850" s="38" t="str">
        <f t="shared" si="733"/>
        <v/>
      </c>
      <c r="M7850" s="38" t="str">
        <f t="shared" si="734"/>
        <v/>
      </c>
      <c r="N7850" s="38" t="str">
        <f t="shared" si="736"/>
        <v/>
      </c>
      <c r="O7850" s="38" t="str">
        <f t="shared" si="732"/>
        <v/>
      </c>
      <c r="P7850" s="39" t="str">
        <f t="shared" si="737"/>
        <v/>
      </c>
      <c r="AC7850" s="42" t="str">
        <f>IF(B7850="","",VLOOKUP(B7850,[2]Formula!B:C,2,0))</f>
        <v/>
      </c>
      <c r="AD7850" s="43" t="str">
        <f t="shared" si="735"/>
        <v/>
      </c>
    </row>
    <row r="7851" spans="1:30" x14ac:dyDescent="0.25">
      <c r="A7851" s="64"/>
      <c r="B7851" s="64"/>
      <c r="C7851" s="66"/>
      <c r="D7851" s="67"/>
      <c r="E7851" s="64"/>
      <c r="F7851" s="64"/>
      <c r="G7851" s="37" t="str">
        <f>IF(E7851="","",IF(OR(E7851="Project Management",E7851="Project Support",E7851="Sprint Management",E7851="Sprint Support"),"NA",ROUND((((VLOOKUP(AD7851,[2]Formula!V:X,3,0)))-SUMIF(AD:AD,AD7851,H:H)),2)))</f>
        <v/>
      </c>
      <c r="H7851" s="71"/>
      <c r="I7851" s="72"/>
      <c r="J7851" s="72"/>
      <c r="K7851" s="38" t="str">
        <f>IF(E7851="","",IF(OR(E7851="Project Management",E7851="Project Support",E7851="Sprint Management",E7851="Sprint Support"),"NA",(((SUMIF(AD:AD,AD7851,H:H)/VLOOKUP(AD7851,[2]Formula!V:X,3,0))*VLOOKUP(AD7851,[2]Formula!V:X,2,0))*H7851)/SUMIF(AD:AD,AD7851,H:H)))</f>
        <v/>
      </c>
      <c r="L7851" s="38" t="str">
        <f t="shared" si="733"/>
        <v/>
      </c>
      <c r="M7851" s="38" t="str">
        <f t="shared" si="734"/>
        <v/>
      </c>
      <c r="N7851" s="38" t="str">
        <f t="shared" si="736"/>
        <v/>
      </c>
      <c r="O7851" s="38" t="str">
        <f t="shared" si="732"/>
        <v/>
      </c>
      <c r="P7851" s="39" t="str">
        <f t="shared" si="737"/>
        <v/>
      </c>
      <c r="AC7851" s="42" t="str">
        <f>IF(B7851="","",VLOOKUP(B7851,[2]Formula!B:C,2,0))</f>
        <v/>
      </c>
      <c r="AD7851" s="43" t="str">
        <f t="shared" si="735"/>
        <v/>
      </c>
    </row>
    <row r="7852" spans="1:30" x14ac:dyDescent="0.25">
      <c r="A7852" s="64"/>
      <c r="B7852" s="64"/>
      <c r="C7852" s="66"/>
      <c r="D7852" s="67"/>
      <c r="E7852" s="64"/>
      <c r="F7852" s="64"/>
      <c r="G7852" s="37" t="str">
        <f>IF(E7852="","",IF(OR(E7852="Project Management",E7852="Project Support",E7852="Sprint Management",E7852="Sprint Support"),"NA",ROUND((((VLOOKUP(AD7852,[2]Formula!V:X,3,0)))-SUMIF(AD:AD,AD7852,H:H)),2)))</f>
        <v/>
      </c>
      <c r="H7852" s="71"/>
      <c r="I7852" s="72"/>
      <c r="J7852" s="72"/>
      <c r="K7852" s="38" t="str">
        <f>IF(E7852="","",IF(OR(E7852="Project Management",E7852="Project Support",E7852="Sprint Management",E7852="Sprint Support"),"NA",(((SUMIF(AD:AD,AD7852,H:H)/VLOOKUP(AD7852,[2]Formula!V:X,3,0))*VLOOKUP(AD7852,[2]Formula!V:X,2,0))*H7852)/SUMIF(AD:AD,AD7852,H:H)))</f>
        <v/>
      </c>
      <c r="L7852" s="38" t="str">
        <f t="shared" si="733"/>
        <v/>
      </c>
      <c r="M7852" s="38" t="str">
        <f t="shared" si="734"/>
        <v/>
      </c>
      <c r="N7852" s="38" t="str">
        <f t="shared" si="736"/>
        <v/>
      </c>
      <c r="O7852" s="38" t="str">
        <f t="shared" si="732"/>
        <v/>
      </c>
      <c r="P7852" s="39" t="str">
        <f t="shared" si="737"/>
        <v/>
      </c>
      <c r="AC7852" s="42" t="str">
        <f>IF(B7852="","",VLOOKUP(B7852,[2]Formula!B:C,2,0))</f>
        <v/>
      </c>
      <c r="AD7852" s="43" t="str">
        <f t="shared" si="735"/>
        <v/>
      </c>
    </row>
    <row r="7853" spans="1:30" x14ac:dyDescent="0.25">
      <c r="A7853" s="64"/>
      <c r="B7853" s="64"/>
      <c r="C7853" s="66"/>
      <c r="D7853" s="67"/>
      <c r="E7853" s="64"/>
      <c r="F7853" s="64"/>
      <c r="G7853" s="37" t="str">
        <f>IF(E7853="","",IF(OR(E7853="Project Management",E7853="Project Support",E7853="Sprint Management",E7853="Sprint Support"),"NA",ROUND((((VLOOKUP(AD7853,[2]Formula!V:X,3,0)))-SUMIF(AD:AD,AD7853,H:H)),2)))</f>
        <v/>
      </c>
      <c r="H7853" s="71"/>
      <c r="I7853" s="72"/>
      <c r="J7853" s="72"/>
      <c r="K7853" s="38" t="str">
        <f>IF(E7853="","",IF(OR(E7853="Project Management",E7853="Project Support",E7853="Sprint Management",E7853="Sprint Support"),"NA",(((SUMIF(AD:AD,AD7853,H:H)/VLOOKUP(AD7853,[2]Formula!V:X,3,0))*VLOOKUP(AD7853,[2]Formula!V:X,2,0))*H7853)/SUMIF(AD:AD,AD7853,H:H)))</f>
        <v/>
      </c>
      <c r="L7853" s="38" t="str">
        <f t="shared" si="733"/>
        <v/>
      </c>
      <c r="M7853" s="38" t="str">
        <f t="shared" si="734"/>
        <v/>
      </c>
      <c r="N7853" s="38" t="str">
        <f t="shared" si="736"/>
        <v/>
      </c>
      <c r="O7853" s="38" t="str">
        <f t="shared" si="732"/>
        <v/>
      </c>
      <c r="P7853" s="39" t="str">
        <f t="shared" si="737"/>
        <v/>
      </c>
      <c r="AC7853" s="42" t="str">
        <f>IF(B7853="","",VLOOKUP(B7853,[2]Formula!B:C,2,0))</f>
        <v/>
      </c>
      <c r="AD7853" s="43" t="str">
        <f t="shared" si="735"/>
        <v/>
      </c>
    </row>
    <row r="7854" spans="1:30" x14ac:dyDescent="0.25">
      <c r="A7854" s="64"/>
      <c r="B7854" s="64"/>
      <c r="C7854" s="66"/>
      <c r="D7854" s="67"/>
      <c r="E7854" s="64"/>
      <c r="F7854" s="64"/>
      <c r="G7854" s="37" t="str">
        <f>IF(E7854="","",IF(OR(E7854="Project Management",E7854="Project Support",E7854="Sprint Management",E7854="Sprint Support"),"NA",ROUND((((VLOOKUP(AD7854,[2]Formula!V:X,3,0)))-SUMIF(AD:AD,AD7854,H:H)),2)))</f>
        <v/>
      </c>
      <c r="H7854" s="71"/>
      <c r="I7854" s="72"/>
      <c r="J7854" s="72"/>
      <c r="K7854" s="38" t="str">
        <f>IF(E7854="","",IF(OR(E7854="Project Management",E7854="Project Support",E7854="Sprint Management",E7854="Sprint Support"),"NA",(((SUMIF(AD:AD,AD7854,H:H)/VLOOKUP(AD7854,[2]Formula!V:X,3,0))*VLOOKUP(AD7854,[2]Formula!V:X,2,0))*H7854)/SUMIF(AD:AD,AD7854,H:H)))</f>
        <v/>
      </c>
      <c r="L7854" s="38" t="str">
        <f t="shared" si="733"/>
        <v/>
      </c>
      <c r="M7854" s="38" t="str">
        <f t="shared" si="734"/>
        <v/>
      </c>
      <c r="N7854" s="38" t="str">
        <f t="shared" si="736"/>
        <v/>
      </c>
      <c r="O7854" s="38" t="str">
        <f t="shared" si="732"/>
        <v/>
      </c>
      <c r="P7854" s="39" t="str">
        <f t="shared" si="737"/>
        <v/>
      </c>
      <c r="AC7854" s="42" t="str">
        <f>IF(B7854="","",VLOOKUP(B7854,[2]Formula!B:C,2,0))</f>
        <v/>
      </c>
      <c r="AD7854" s="43" t="str">
        <f t="shared" si="735"/>
        <v/>
      </c>
    </row>
    <row r="7855" spans="1:30" x14ac:dyDescent="0.25">
      <c r="A7855" s="64"/>
      <c r="B7855" s="64"/>
      <c r="C7855" s="66"/>
      <c r="D7855" s="67"/>
      <c r="E7855" s="64"/>
      <c r="F7855" s="64"/>
      <c r="G7855" s="37" t="str">
        <f>IF(E7855="","",IF(OR(E7855="Project Management",E7855="Project Support",E7855="Sprint Management",E7855="Sprint Support"),"NA",ROUND((((VLOOKUP(AD7855,[2]Formula!V:X,3,0)))-SUMIF(AD:AD,AD7855,H:H)),2)))</f>
        <v/>
      </c>
      <c r="H7855" s="71"/>
      <c r="I7855" s="72"/>
      <c r="J7855" s="72"/>
      <c r="K7855" s="38" t="str">
        <f>IF(E7855="","",IF(OR(E7855="Project Management",E7855="Project Support",E7855="Sprint Management",E7855="Sprint Support"),"NA",(((SUMIF(AD:AD,AD7855,H:H)/VLOOKUP(AD7855,[2]Formula!V:X,3,0))*VLOOKUP(AD7855,[2]Formula!V:X,2,0))*H7855)/SUMIF(AD:AD,AD7855,H:H)))</f>
        <v/>
      </c>
      <c r="L7855" s="38" t="str">
        <f t="shared" si="733"/>
        <v/>
      </c>
      <c r="M7855" s="38" t="str">
        <f t="shared" si="734"/>
        <v/>
      </c>
      <c r="N7855" s="38" t="str">
        <f t="shared" si="736"/>
        <v/>
      </c>
      <c r="O7855" s="38" t="str">
        <f t="shared" si="732"/>
        <v/>
      </c>
      <c r="P7855" s="39" t="str">
        <f t="shared" si="737"/>
        <v/>
      </c>
      <c r="AC7855" s="42" t="str">
        <f>IF(B7855="","",VLOOKUP(B7855,[2]Formula!B:C,2,0))</f>
        <v/>
      </c>
      <c r="AD7855" s="43" t="str">
        <f t="shared" si="735"/>
        <v/>
      </c>
    </row>
    <row r="7856" spans="1:30" x14ac:dyDescent="0.25">
      <c r="A7856" s="64"/>
      <c r="B7856" s="64"/>
      <c r="C7856" s="66"/>
      <c r="D7856" s="67"/>
      <c r="E7856" s="64"/>
      <c r="F7856" s="64"/>
      <c r="G7856" s="37" t="str">
        <f>IF(E7856="","",IF(OR(E7856="Project Management",E7856="Project Support",E7856="Sprint Management",E7856="Sprint Support"),"NA",ROUND((((VLOOKUP(AD7856,[2]Formula!V:X,3,0)))-SUMIF(AD:AD,AD7856,H:H)),2)))</f>
        <v/>
      </c>
      <c r="H7856" s="71"/>
      <c r="I7856" s="72"/>
      <c r="J7856" s="72"/>
      <c r="K7856" s="38" t="str">
        <f>IF(E7856="","",IF(OR(E7856="Project Management",E7856="Project Support",E7856="Sprint Management",E7856="Sprint Support"),"NA",(((SUMIF(AD:AD,AD7856,H:H)/VLOOKUP(AD7856,[2]Formula!V:X,3,0))*VLOOKUP(AD7856,[2]Formula!V:X,2,0))*H7856)/SUMIF(AD:AD,AD7856,H:H)))</f>
        <v/>
      </c>
      <c r="L7856" s="38" t="str">
        <f t="shared" si="733"/>
        <v/>
      </c>
      <c r="M7856" s="38" t="str">
        <f t="shared" si="734"/>
        <v/>
      </c>
      <c r="N7856" s="38" t="str">
        <f t="shared" si="736"/>
        <v/>
      </c>
      <c r="O7856" s="38" t="str">
        <f t="shared" si="732"/>
        <v/>
      </c>
      <c r="P7856" s="39" t="str">
        <f t="shared" si="737"/>
        <v/>
      </c>
      <c r="AC7856" s="42" t="str">
        <f>IF(B7856="","",VLOOKUP(B7856,[2]Formula!B:C,2,0))</f>
        <v/>
      </c>
      <c r="AD7856" s="43" t="str">
        <f t="shared" si="735"/>
        <v/>
      </c>
    </row>
    <row r="7857" spans="1:30" x14ac:dyDescent="0.25">
      <c r="A7857" s="64"/>
      <c r="B7857" s="64"/>
      <c r="C7857" s="66"/>
      <c r="D7857" s="67"/>
      <c r="E7857" s="64"/>
      <c r="F7857" s="64"/>
      <c r="G7857" s="37" t="str">
        <f>IF(E7857="","",IF(OR(E7857="Project Management",E7857="Project Support",E7857="Sprint Management",E7857="Sprint Support"),"NA",ROUND((((VLOOKUP(AD7857,[2]Formula!V:X,3,0)))-SUMIF(AD:AD,AD7857,H:H)),2)))</f>
        <v/>
      </c>
      <c r="H7857" s="71"/>
      <c r="I7857" s="72"/>
      <c r="J7857" s="72"/>
      <c r="K7857" s="38" t="str">
        <f>IF(E7857="","",IF(OR(E7857="Project Management",E7857="Project Support",E7857="Sprint Management",E7857="Sprint Support"),"NA",(((SUMIF(AD:AD,AD7857,H:H)/VLOOKUP(AD7857,[2]Formula!V:X,3,0))*VLOOKUP(AD7857,[2]Formula!V:X,2,0))*H7857)/SUMIF(AD:AD,AD7857,H:H)))</f>
        <v/>
      </c>
      <c r="L7857" s="38" t="str">
        <f t="shared" si="733"/>
        <v/>
      </c>
      <c r="M7857" s="38" t="str">
        <f t="shared" si="734"/>
        <v/>
      </c>
      <c r="N7857" s="38" t="str">
        <f t="shared" si="736"/>
        <v/>
      </c>
      <c r="O7857" s="38" t="str">
        <f t="shared" si="732"/>
        <v/>
      </c>
      <c r="P7857" s="39" t="str">
        <f t="shared" si="737"/>
        <v/>
      </c>
      <c r="AC7857" s="42" t="str">
        <f>IF(B7857="","",VLOOKUP(B7857,[2]Formula!B:C,2,0))</f>
        <v/>
      </c>
      <c r="AD7857" s="43" t="str">
        <f t="shared" si="735"/>
        <v/>
      </c>
    </row>
    <row r="7858" spans="1:30" x14ac:dyDescent="0.25">
      <c r="A7858" s="64"/>
      <c r="B7858" s="64"/>
      <c r="C7858" s="66"/>
      <c r="D7858" s="67"/>
      <c r="E7858" s="64"/>
      <c r="F7858" s="64"/>
      <c r="G7858" s="37" t="str">
        <f>IF(E7858="","",IF(OR(E7858="Project Management",E7858="Project Support",E7858="Sprint Management",E7858="Sprint Support"),"NA",ROUND((((VLOOKUP(AD7858,[2]Formula!V:X,3,0)))-SUMIF(AD:AD,AD7858,H:H)),2)))</f>
        <v/>
      </c>
      <c r="H7858" s="71"/>
      <c r="I7858" s="72"/>
      <c r="J7858" s="72"/>
      <c r="K7858" s="38" t="str">
        <f>IF(E7858="","",IF(OR(E7858="Project Management",E7858="Project Support",E7858="Sprint Management",E7858="Sprint Support"),"NA",(((SUMIF(AD:AD,AD7858,H:H)/VLOOKUP(AD7858,[2]Formula!V:X,3,0))*VLOOKUP(AD7858,[2]Formula!V:X,2,0))*H7858)/SUMIF(AD:AD,AD7858,H:H)))</f>
        <v/>
      </c>
      <c r="L7858" s="38" t="str">
        <f t="shared" si="733"/>
        <v/>
      </c>
      <c r="M7858" s="38" t="str">
        <f t="shared" si="734"/>
        <v/>
      </c>
      <c r="N7858" s="38" t="str">
        <f t="shared" si="736"/>
        <v/>
      </c>
      <c r="O7858" s="38" t="str">
        <f t="shared" si="732"/>
        <v/>
      </c>
      <c r="P7858" s="39" t="str">
        <f t="shared" si="737"/>
        <v/>
      </c>
      <c r="AC7858" s="42" t="str">
        <f>IF(B7858="","",VLOOKUP(B7858,[2]Formula!B:C,2,0))</f>
        <v/>
      </c>
      <c r="AD7858" s="43" t="str">
        <f t="shared" si="735"/>
        <v/>
      </c>
    </row>
    <row r="7859" spans="1:30" x14ac:dyDescent="0.25">
      <c r="A7859" s="64"/>
      <c r="B7859" s="64"/>
      <c r="C7859" s="66"/>
      <c r="D7859" s="67"/>
      <c r="E7859" s="64"/>
      <c r="F7859" s="64"/>
      <c r="G7859" s="37" t="str">
        <f>IF(E7859="","",IF(OR(E7859="Project Management",E7859="Project Support",E7859="Sprint Management",E7859="Sprint Support"),"NA",ROUND((((VLOOKUP(AD7859,[2]Formula!V:X,3,0)))-SUMIF(AD:AD,AD7859,H:H)),2)))</f>
        <v/>
      </c>
      <c r="H7859" s="71"/>
      <c r="I7859" s="72"/>
      <c r="J7859" s="72"/>
      <c r="K7859" s="38" t="str">
        <f>IF(E7859="","",IF(OR(E7859="Project Management",E7859="Project Support",E7859="Sprint Management",E7859="Sprint Support"),"NA",(((SUMIF(AD:AD,AD7859,H:H)/VLOOKUP(AD7859,[2]Formula!V:X,3,0))*VLOOKUP(AD7859,[2]Formula!V:X,2,0))*H7859)/SUMIF(AD:AD,AD7859,H:H)))</f>
        <v/>
      </c>
      <c r="L7859" s="38" t="str">
        <f t="shared" si="733"/>
        <v/>
      </c>
      <c r="M7859" s="38" t="str">
        <f t="shared" si="734"/>
        <v/>
      </c>
      <c r="N7859" s="38" t="str">
        <f t="shared" si="736"/>
        <v/>
      </c>
      <c r="O7859" s="38" t="str">
        <f t="shared" si="732"/>
        <v/>
      </c>
      <c r="P7859" s="39" t="str">
        <f t="shared" si="737"/>
        <v/>
      </c>
      <c r="AC7859" s="42" t="str">
        <f>IF(B7859="","",VLOOKUP(B7859,[2]Formula!B:C,2,0))</f>
        <v/>
      </c>
      <c r="AD7859" s="43" t="str">
        <f t="shared" si="735"/>
        <v/>
      </c>
    </row>
    <row r="7860" spans="1:30" x14ac:dyDescent="0.25">
      <c r="A7860" s="64"/>
      <c r="B7860" s="64"/>
      <c r="C7860" s="66"/>
      <c r="D7860" s="67"/>
      <c r="E7860" s="64"/>
      <c r="F7860" s="64"/>
      <c r="G7860" s="37" t="str">
        <f>IF(E7860="","",IF(OR(E7860="Project Management",E7860="Project Support",E7860="Sprint Management",E7860="Sprint Support"),"NA",ROUND((((VLOOKUP(AD7860,[2]Formula!V:X,3,0)))-SUMIF(AD:AD,AD7860,H:H)),2)))</f>
        <v/>
      </c>
      <c r="H7860" s="71"/>
      <c r="I7860" s="72"/>
      <c r="J7860" s="72"/>
      <c r="K7860" s="38" t="str">
        <f>IF(E7860="","",IF(OR(E7860="Project Management",E7860="Project Support",E7860="Sprint Management",E7860="Sprint Support"),"NA",(((SUMIF(AD:AD,AD7860,H:H)/VLOOKUP(AD7860,[2]Formula!V:X,3,0))*VLOOKUP(AD7860,[2]Formula!V:X,2,0))*H7860)/SUMIF(AD:AD,AD7860,H:H)))</f>
        <v/>
      </c>
      <c r="L7860" s="38" t="str">
        <f t="shared" si="733"/>
        <v/>
      </c>
      <c r="M7860" s="38" t="str">
        <f t="shared" si="734"/>
        <v/>
      </c>
      <c r="N7860" s="38" t="str">
        <f t="shared" si="736"/>
        <v/>
      </c>
      <c r="O7860" s="38" t="str">
        <f t="shared" si="732"/>
        <v/>
      </c>
      <c r="P7860" s="39" t="str">
        <f t="shared" si="737"/>
        <v/>
      </c>
      <c r="AC7860" s="42" t="str">
        <f>IF(B7860="","",VLOOKUP(B7860,[2]Formula!B:C,2,0))</f>
        <v/>
      </c>
      <c r="AD7860" s="43" t="str">
        <f t="shared" si="735"/>
        <v/>
      </c>
    </row>
    <row r="7861" spans="1:30" x14ac:dyDescent="0.25">
      <c r="A7861" s="64"/>
      <c r="B7861" s="64"/>
      <c r="C7861" s="66"/>
      <c r="D7861" s="67"/>
      <c r="E7861" s="64"/>
      <c r="F7861" s="64"/>
      <c r="G7861" s="37" t="str">
        <f>IF(E7861="","",IF(OR(E7861="Project Management",E7861="Project Support",E7861="Sprint Management",E7861="Sprint Support"),"NA",ROUND((((VLOOKUP(AD7861,[2]Formula!V:X,3,0)))-SUMIF(AD:AD,AD7861,H:H)),2)))</f>
        <v/>
      </c>
      <c r="H7861" s="71"/>
      <c r="I7861" s="72"/>
      <c r="J7861" s="72"/>
      <c r="K7861" s="38" t="str">
        <f>IF(E7861="","",IF(OR(E7861="Project Management",E7861="Project Support",E7861="Sprint Management",E7861="Sprint Support"),"NA",(((SUMIF(AD:AD,AD7861,H:H)/VLOOKUP(AD7861,[2]Formula!V:X,3,0))*VLOOKUP(AD7861,[2]Formula!V:X,2,0))*H7861)/SUMIF(AD:AD,AD7861,H:H)))</f>
        <v/>
      </c>
      <c r="L7861" s="38" t="str">
        <f t="shared" si="733"/>
        <v/>
      </c>
      <c r="M7861" s="38" t="str">
        <f t="shared" si="734"/>
        <v/>
      </c>
      <c r="N7861" s="38" t="str">
        <f t="shared" si="736"/>
        <v/>
      </c>
      <c r="O7861" s="38" t="str">
        <f t="shared" ref="O7861:O7924" si="738">IFERROR(L7861/M7861,"")</f>
        <v/>
      </c>
      <c r="P7861" s="39" t="str">
        <f t="shared" si="737"/>
        <v/>
      </c>
      <c r="AC7861" s="42" t="str">
        <f>IF(B7861="","",VLOOKUP(B7861,[2]Formula!B:C,2,0))</f>
        <v/>
      </c>
      <c r="AD7861" s="43" t="str">
        <f t="shared" si="735"/>
        <v/>
      </c>
    </row>
    <row r="7862" spans="1:30" x14ac:dyDescent="0.25">
      <c r="A7862" s="64"/>
      <c r="B7862" s="64"/>
      <c r="C7862" s="66"/>
      <c r="D7862" s="67"/>
      <c r="E7862" s="64"/>
      <c r="F7862" s="64"/>
      <c r="G7862" s="37" t="str">
        <f>IF(E7862="","",IF(OR(E7862="Project Management",E7862="Project Support",E7862="Sprint Management",E7862="Sprint Support"),"NA",ROUND((((VLOOKUP(AD7862,[2]Formula!V:X,3,0)))-SUMIF(AD:AD,AD7862,H:H)),2)))</f>
        <v/>
      </c>
      <c r="H7862" s="71"/>
      <c r="I7862" s="72"/>
      <c r="J7862" s="72"/>
      <c r="K7862" s="38" t="str">
        <f>IF(E7862="","",IF(OR(E7862="Project Management",E7862="Project Support",E7862="Sprint Management",E7862="Sprint Support"),"NA",(((SUMIF(AD:AD,AD7862,H:H)/VLOOKUP(AD7862,[2]Formula!V:X,3,0))*VLOOKUP(AD7862,[2]Formula!V:X,2,0))*H7862)/SUMIF(AD:AD,AD7862,H:H)))</f>
        <v/>
      </c>
      <c r="L7862" s="38" t="str">
        <f t="shared" si="733"/>
        <v/>
      </c>
      <c r="M7862" s="38" t="str">
        <f t="shared" si="734"/>
        <v/>
      </c>
      <c r="N7862" s="38" t="str">
        <f t="shared" si="736"/>
        <v/>
      </c>
      <c r="O7862" s="38" t="str">
        <f t="shared" si="738"/>
        <v/>
      </c>
      <c r="P7862" s="39" t="str">
        <f t="shared" si="737"/>
        <v/>
      </c>
      <c r="AC7862" s="42" t="str">
        <f>IF(B7862="","",VLOOKUP(B7862,[2]Formula!B:C,2,0))</f>
        <v/>
      </c>
      <c r="AD7862" s="43" t="str">
        <f t="shared" si="735"/>
        <v/>
      </c>
    </row>
    <row r="7863" spans="1:30" x14ac:dyDescent="0.25">
      <c r="A7863" s="64"/>
      <c r="B7863" s="64"/>
      <c r="C7863" s="66"/>
      <c r="D7863" s="67"/>
      <c r="E7863" s="64"/>
      <c r="F7863" s="64"/>
      <c r="G7863" s="37" t="str">
        <f>IF(E7863="","",IF(OR(E7863="Project Management",E7863="Project Support",E7863="Sprint Management",E7863="Sprint Support"),"NA",ROUND((((VLOOKUP(AD7863,[2]Formula!V:X,3,0)))-SUMIF(AD:AD,AD7863,H:H)),2)))</f>
        <v/>
      </c>
      <c r="H7863" s="71"/>
      <c r="I7863" s="72"/>
      <c r="J7863" s="72"/>
      <c r="K7863" s="38" t="str">
        <f>IF(E7863="","",IF(OR(E7863="Project Management",E7863="Project Support",E7863="Sprint Management",E7863="Sprint Support"),"NA",(((SUMIF(AD:AD,AD7863,H:H)/VLOOKUP(AD7863,[2]Formula!V:X,3,0))*VLOOKUP(AD7863,[2]Formula!V:X,2,0))*H7863)/SUMIF(AD:AD,AD7863,H:H)))</f>
        <v/>
      </c>
      <c r="L7863" s="38" t="str">
        <f t="shared" si="733"/>
        <v/>
      </c>
      <c r="M7863" s="38" t="str">
        <f t="shared" si="734"/>
        <v/>
      </c>
      <c r="N7863" s="38" t="str">
        <f t="shared" si="736"/>
        <v/>
      </c>
      <c r="O7863" s="38" t="str">
        <f t="shared" si="738"/>
        <v/>
      </c>
      <c r="P7863" s="39" t="str">
        <f t="shared" si="737"/>
        <v/>
      </c>
      <c r="AC7863" s="42" t="str">
        <f>IF(B7863="","",VLOOKUP(B7863,[2]Formula!B:C,2,0))</f>
        <v/>
      </c>
      <c r="AD7863" s="43" t="str">
        <f t="shared" si="735"/>
        <v/>
      </c>
    </row>
    <row r="7864" spans="1:30" x14ac:dyDescent="0.25">
      <c r="A7864" s="64"/>
      <c r="B7864" s="64"/>
      <c r="C7864" s="66"/>
      <c r="D7864" s="67"/>
      <c r="E7864" s="64"/>
      <c r="F7864" s="64"/>
      <c r="G7864" s="37" t="str">
        <f>IF(E7864="","",IF(OR(E7864="Project Management",E7864="Project Support",E7864="Sprint Management",E7864="Sprint Support"),"NA",ROUND((((VLOOKUP(AD7864,[2]Formula!V:X,3,0)))-SUMIF(AD:AD,AD7864,H:H)),2)))</f>
        <v/>
      </c>
      <c r="H7864" s="71"/>
      <c r="I7864" s="72"/>
      <c r="J7864" s="72"/>
      <c r="K7864" s="38" t="str">
        <f>IF(E7864="","",IF(OR(E7864="Project Management",E7864="Project Support",E7864="Sprint Management",E7864="Sprint Support"),"NA",(((SUMIF(AD:AD,AD7864,H:H)/VLOOKUP(AD7864,[2]Formula!V:X,3,0))*VLOOKUP(AD7864,[2]Formula!V:X,2,0))*H7864)/SUMIF(AD:AD,AD7864,H:H)))</f>
        <v/>
      </c>
      <c r="L7864" s="38" t="str">
        <f t="shared" si="733"/>
        <v/>
      </c>
      <c r="M7864" s="38" t="str">
        <f t="shared" si="734"/>
        <v/>
      </c>
      <c r="N7864" s="38" t="str">
        <f t="shared" si="736"/>
        <v/>
      </c>
      <c r="O7864" s="38" t="str">
        <f t="shared" si="738"/>
        <v/>
      </c>
      <c r="P7864" s="39" t="str">
        <f t="shared" si="737"/>
        <v/>
      </c>
      <c r="AC7864" s="42" t="str">
        <f>IF(B7864="","",VLOOKUP(B7864,[2]Formula!B:C,2,0))</f>
        <v/>
      </c>
      <c r="AD7864" s="43" t="str">
        <f t="shared" si="735"/>
        <v/>
      </c>
    </row>
    <row r="7865" spans="1:30" x14ac:dyDescent="0.25">
      <c r="A7865" s="64"/>
      <c r="B7865" s="64"/>
      <c r="C7865" s="66"/>
      <c r="D7865" s="67"/>
      <c r="E7865" s="64"/>
      <c r="F7865" s="64"/>
      <c r="G7865" s="37" t="str">
        <f>IF(E7865="","",IF(OR(E7865="Project Management",E7865="Project Support",E7865="Sprint Management",E7865="Sprint Support"),"NA",ROUND((((VLOOKUP(AD7865,[2]Formula!V:X,3,0)))-SUMIF(AD:AD,AD7865,H:H)),2)))</f>
        <v/>
      </c>
      <c r="H7865" s="71"/>
      <c r="I7865" s="72"/>
      <c r="J7865" s="72"/>
      <c r="K7865" s="38" t="str">
        <f>IF(E7865="","",IF(OR(E7865="Project Management",E7865="Project Support",E7865="Sprint Management",E7865="Sprint Support"),"NA",(((SUMIF(AD:AD,AD7865,H:H)/VLOOKUP(AD7865,[2]Formula!V:X,3,0))*VLOOKUP(AD7865,[2]Formula!V:X,2,0))*H7865)/SUMIF(AD:AD,AD7865,H:H)))</f>
        <v/>
      </c>
      <c r="L7865" s="38" t="str">
        <f t="shared" si="733"/>
        <v/>
      </c>
      <c r="M7865" s="38" t="str">
        <f t="shared" si="734"/>
        <v/>
      </c>
      <c r="N7865" s="38" t="str">
        <f t="shared" si="736"/>
        <v/>
      </c>
      <c r="O7865" s="38" t="str">
        <f t="shared" si="738"/>
        <v/>
      </c>
      <c r="P7865" s="39" t="str">
        <f t="shared" si="737"/>
        <v/>
      </c>
      <c r="AC7865" s="42" t="str">
        <f>IF(B7865="","",VLOOKUP(B7865,[2]Formula!B:C,2,0))</f>
        <v/>
      </c>
      <c r="AD7865" s="43" t="str">
        <f t="shared" si="735"/>
        <v/>
      </c>
    </row>
    <row r="7866" spans="1:30" x14ac:dyDescent="0.25">
      <c r="A7866" s="64"/>
      <c r="B7866" s="64"/>
      <c r="C7866" s="66"/>
      <c r="D7866" s="67"/>
      <c r="E7866" s="64"/>
      <c r="F7866" s="64"/>
      <c r="G7866" s="37" t="str">
        <f>IF(E7866="","",IF(OR(E7866="Project Management",E7866="Project Support",E7866="Sprint Management",E7866="Sprint Support"),"NA",ROUND((((VLOOKUP(AD7866,[2]Formula!V:X,3,0)))-SUMIF(AD:AD,AD7866,H:H)),2)))</f>
        <v/>
      </c>
      <c r="H7866" s="71"/>
      <c r="I7866" s="72"/>
      <c r="J7866" s="72"/>
      <c r="K7866" s="38" t="str">
        <f>IF(E7866="","",IF(OR(E7866="Project Management",E7866="Project Support",E7866="Sprint Management",E7866="Sprint Support"),"NA",(((SUMIF(AD:AD,AD7866,H:H)/VLOOKUP(AD7866,[2]Formula!V:X,3,0))*VLOOKUP(AD7866,[2]Formula!V:X,2,0))*H7866)/SUMIF(AD:AD,AD7866,H:H)))</f>
        <v/>
      </c>
      <c r="L7866" s="38" t="str">
        <f t="shared" si="733"/>
        <v/>
      </c>
      <c r="M7866" s="38" t="str">
        <f t="shared" si="734"/>
        <v/>
      </c>
      <c r="N7866" s="38" t="str">
        <f t="shared" si="736"/>
        <v/>
      </c>
      <c r="O7866" s="38" t="str">
        <f t="shared" si="738"/>
        <v/>
      </c>
      <c r="P7866" s="39" t="str">
        <f t="shared" si="737"/>
        <v/>
      </c>
      <c r="AC7866" s="42" t="str">
        <f>IF(B7866="","",VLOOKUP(B7866,[2]Formula!B:C,2,0))</f>
        <v/>
      </c>
      <c r="AD7866" s="43" t="str">
        <f t="shared" si="735"/>
        <v/>
      </c>
    </row>
    <row r="7867" spans="1:30" x14ac:dyDescent="0.25">
      <c r="A7867" s="64"/>
      <c r="B7867" s="64"/>
      <c r="C7867" s="66"/>
      <c r="D7867" s="67"/>
      <c r="E7867" s="64"/>
      <c r="F7867" s="64"/>
      <c r="G7867" s="37" t="str">
        <f>IF(E7867="","",IF(OR(E7867="Project Management",E7867="Project Support",E7867="Sprint Management",E7867="Sprint Support"),"NA",ROUND((((VLOOKUP(AD7867,[2]Formula!V:X,3,0)))-SUMIF(AD:AD,AD7867,H:H)),2)))</f>
        <v/>
      </c>
      <c r="H7867" s="71"/>
      <c r="I7867" s="72"/>
      <c r="J7867" s="72"/>
      <c r="K7867" s="38" t="str">
        <f>IF(E7867="","",IF(OR(E7867="Project Management",E7867="Project Support",E7867="Sprint Management",E7867="Sprint Support"),"NA",(((SUMIF(AD:AD,AD7867,H:H)/VLOOKUP(AD7867,[2]Formula!V:X,3,0))*VLOOKUP(AD7867,[2]Formula!V:X,2,0))*H7867)/SUMIF(AD:AD,AD7867,H:H)))</f>
        <v/>
      </c>
      <c r="L7867" s="38" t="str">
        <f t="shared" si="733"/>
        <v/>
      </c>
      <c r="M7867" s="38" t="str">
        <f t="shared" si="734"/>
        <v/>
      </c>
      <c r="N7867" s="38" t="str">
        <f t="shared" si="736"/>
        <v/>
      </c>
      <c r="O7867" s="38" t="str">
        <f t="shared" si="738"/>
        <v/>
      </c>
      <c r="P7867" s="39" t="str">
        <f t="shared" si="737"/>
        <v/>
      </c>
      <c r="AC7867" s="42" t="str">
        <f>IF(B7867="","",VLOOKUP(B7867,[2]Formula!B:C,2,0))</f>
        <v/>
      </c>
      <c r="AD7867" s="43" t="str">
        <f t="shared" si="735"/>
        <v/>
      </c>
    </row>
    <row r="7868" spans="1:30" x14ac:dyDescent="0.25">
      <c r="A7868" s="64"/>
      <c r="B7868" s="64"/>
      <c r="C7868" s="66"/>
      <c r="D7868" s="67"/>
      <c r="E7868" s="64"/>
      <c r="F7868" s="64"/>
      <c r="G7868" s="37" t="str">
        <f>IF(E7868="","",IF(OR(E7868="Project Management",E7868="Project Support",E7868="Sprint Management",E7868="Sprint Support"),"NA",ROUND((((VLOOKUP(AD7868,[2]Formula!V:X,3,0)))-SUMIF(AD:AD,AD7868,H:H)),2)))</f>
        <v/>
      </c>
      <c r="H7868" s="71"/>
      <c r="I7868" s="72"/>
      <c r="J7868" s="72"/>
      <c r="K7868" s="38" t="str">
        <f>IF(E7868="","",IF(OR(E7868="Project Management",E7868="Project Support",E7868="Sprint Management",E7868="Sprint Support"),"NA",(((SUMIF(AD:AD,AD7868,H:H)/VLOOKUP(AD7868,[2]Formula!V:X,3,0))*VLOOKUP(AD7868,[2]Formula!V:X,2,0))*H7868)/SUMIF(AD:AD,AD7868,H:H)))</f>
        <v/>
      </c>
      <c r="L7868" s="38" t="str">
        <f t="shared" si="733"/>
        <v/>
      </c>
      <c r="M7868" s="38" t="str">
        <f t="shared" si="734"/>
        <v/>
      </c>
      <c r="N7868" s="38" t="str">
        <f t="shared" si="736"/>
        <v/>
      </c>
      <c r="O7868" s="38" t="str">
        <f t="shared" si="738"/>
        <v/>
      </c>
      <c r="P7868" s="39" t="str">
        <f t="shared" si="737"/>
        <v/>
      </c>
      <c r="AC7868" s="42" t="str">
        <f>IF(B7868="","",VLOOKUP(B7868,[2]Formula!B:C,2,0))</f>
        <v/>
      </c>
      <c r="AD7868" s="43" t="str">
        <f t="shared" si="735"/>
        <v/>
      </c>
    </row>
    <row r="7869" spans="1:30" x14ac:dyDescent="0.25">
      <c r="A7869" s="64"/>
      <c r="B7869" s="64"/>
      <c r="C7869" s="66"/>
      <c r="D7869" s="67"/>
      <c r="E7869" s="64"/>
      <c r="F7869" s="64"/>
      <c r="G7869" s="37" t="str">
        <f>IF(E7869="","",IF(OR(E7869="Project Management",E7869="Project Support",E7869="Sprint Management",E7869="Sprint Support"),"NA",ROUND((((VLOOKUP(AD7869,[2]Formula!V:X,3,0)))-SUMIF(AD:AD,AD7869,H:H)),2)))</f>
        <v/>
      </c>
      <c r="H7869" s="71"/>
      <c r="I7869" s="72"/>
      <c r="J7869" s="72"/>
      <c r="K7869" s="38" t="str">
        <f>IF(E7869="","",IF(OR(E7869="Project Management",E7869="Project Support",E7869="Sprint Management",E7869="Sprint Support"),"NA",(((SUMIF(AD:AD,AD7869,H:H)/VLOOKUP(AD7869,[2]Formula!V:X,3,0))*VLOOKUP(AD7869,[2]Formula!V:X,2,0))*H7869)/SUMIF(AD:AD,AD7869,H:H)))</f>
        <v/>
      </c>
      <c r="L7869" s="38" t="str">
        <f t="shared" si="733"/>
        <v/>
      </c>
      <c r="M7869" s="38" t="str">
        <f t="shared" si="734"/>
        <v/>
      </c>
      <c r="N7869" s="38" t="str">
        <f t="shared" si="736"/>
        <v/>
      </c>
      <c r="O7869" s="38" t="str">
        <f t="shared" si="738"/>
        <v/>
      </c>
      <c r="P7869" s="39" t="str">
        <f t="shared" si="737"/>
        <v/>
      </c>
      <c r="AC7869" s="42" t="str">
        <f>IF(B7869="","",VLOOKUP(B7869,[2]Formula!B:C,2,0))</f>
        <v/>
      </c>
      <c r="AD7869" s="43" t="str">
        <f t="shared" si="735"/>
        <v/>
      </c>
    </row>
    <row r="7870" spans="1:30" x14ac:dyDescent="0.25">
      <c r="A7870" s="64"/>
      <c r="B7870" s="64"/>
      <c r="C7870" s="66"/>
      <c r="D7870" s="67"/>
      <c r="E7870" s="64"/>
      <c r="F7870" s="64"/>
      <c r="G7870" s="37" t="str">
        <f>IF(E7870="","",IF(OR(E7870="Project Management",E7870="Project Support",E7870="Sprint Management",E7870="Sprint Support"),"NA",ROUND((((VLOOKUP(AD7870,[2]Formula!V:X,3,0)))-SUMIF(AD:AD,AD7870,H:H)),2)))</f>
        <v/>
      </c>
      <c r="H7870" s="71"/>
      <c r="I7870" s="72"/>
      <c r="J7870" s="72"/>
      <c r="K7870" s="38" t="str">
        <f>IF(E7870="","",IF(OR(E7870="Project Management",E7870="Project Support",E7870="Sprint Management",E7870="Sprint Support"),"NA",(((SUMIF(AD:AD,AD7870,H:H)/VLOOKUP(AD7870,[2]Formula!V:X,3,0))*VLOOKUP(AD7870,[2]Formula!V:X,2,0))*H7870)/SUMIF(AD:AD,AD7870,H:H)))</f>
        <v/>
      </c>
      <c r="L7870" s="38" t="str">
        <f t="shared" si="733"/>
        <v/>
      </c>
      <c r="M7870" s="38" t="str">
        <f t="shared" si="734"/>
        <v/>
      </c>
      <c r="N7870" s="38" t="str">
        <f t="shared" si="736"/>
        <v/>
      </c>
      <c r="O7870" s="38" t="str">
        <f t="shared" si="738"/>
        <v/>
      </c>
      <c r="P7870" s="39" t="str">
        <f t="shared" si="737"/>
        <v/>
      </c>
      <c r="AC7870" s="42" t="str">
        <f>IF(B7870="","",VLOOKUP(B7870,[2]Formula!B:C,2,0))</f>
        <v/>
      </c>
      <c r="AD7870" s="43" t="str">
        <f t="shared" si="735"/>
        <v/>
      </c>
    </row>
    <row r="7871" spans="1:30" x14ac:dyDescent="0.25">
      <c r="A7871" s="64"/>
      <c r="B7871" s="64"/>
      <c r="C7871" s="66"/>
      <c r="D7871" s="67"/>
      <c r="E7871" s="64"/>
      <c r="F7871" s="64"/>
      <c r="G7871" s="37" t="str">
        <f>IF(E7871="","",IF(OR(E7871="Project Management",E7871="Project Support",E7871="Sprint Management",E7871="Sprint Support"),"NA",ROUND((((VLOOKUP(AD7871,[2]Formula!V:X,3,0)))-SUMIF(AD:AD,AD7871,H:H)),2)))</f>
        <v/>
      </c>
      <c r="H7871" s="71"/>
      <c r="I7871" s="72"/>
      <c r="J7871" s="72"/>
      <c r="K7871" s="38" t="str">
        <f>IF(E7871="","",IF(OR(E7871="Project Management",E7871="Project Support",E7871="Sprint Management",E7871="Sprint Support"),"NA",(((SUMIF(AD:AD,AD7871,H:H)/VLOOKUP(AD7871,[2]Formula!V:X,3,0))*VLOOKUP(AD7871,[2]Formula!V:X,2,0))*H7871)/SUMIF(AD:AD,AD7871,H:H)))</f>
        <v/>
      </c>
      <c r="L7871" s="38" t="str">
        <f t="shared" si="733"/>
        <v/>
      </c>
      <c r="M7871" s="38" t="str">
        <f t="shared" si="734"/>
        <v/>
      </c>
      <c r="N7871" s="38" t="str">
        <f t="shared" si="736"/>
        <v/>
      </c>
      <c r="O7871" s="38" t="str">
        <f t="shared" si="738"/>
        <v/>
      </c>
      <c r="P7871" s="39" t="str">
        <f t="shared" si="737"/>
        <v/>
      </c>
      <c r="AC7871" s="42" t="str">
        <f>IF(B7871="","",VLOOKUP(B7871,[2]Formula!B:C,2,0))</f>
        <v/>
      </c>
      <c r="AD7871" s="43" t="str">
        <f t="shared" si="735"/>
        <v/>
      </c>
    </row>
    <row r="7872" spans="1:30" x14ac:dyDescent="0.25">
      <c r="A7872" s="64"/>
      <c r="B7872" s="64"/>
      <c r="C7872" s="66"/>
      <c r="D7872" s="67"/>
      <c r="E7872" s="64"/>
      <c r="F7872" s="64"/>
      <c r="G7872" s="37" t="str">
        <f>IF(E7872="","",IF(OR(E7872="Project Management",E7872="Project Support",E7872="Sprint Management",E7872="Sprint Support"),"NA",ROUND((((VLOOKUP(AD7872,[2]Formula!V:X,3,0)))-SUMIF(AD:AD,AD7872,H:H)),2)))</f>
        <v/>
      </c>
      <c r="H7872" s="71"/>
      <c r="I7872" s="72"/>
      <c r="J7872" s="72"/>
      <c r="K7872" s="38" t="str">
        <f>IF(E7872="","",IF(OR(E7872="Project Management",E7872="Project Support",E7872="Sprint Management",E7872="Sprint Support"),"NA",(((SUMIF(AD:AD,AD7872,H:H)/VLOOKUP(AD7872,[2]Formula!V:X,3,0))*VLOOKUP(AD7872,[2]Formula!V:X,2,0))*H7872)/SUMIF(AD:AD,AD7872,H:H)))</f>
        <v/>
      </c>
      <c r="L7872" s="38" t="str">
        <f t="shared" si="733"/>
        <v/>
      </c>
      <c r="M7872" s="38" t="str">
        <f t="shared" si="734"/>
        <v/>
      </c>
      <c r="N7872" s="38" t="str">
        <f t="shared" si="736"/>
        <v/>
      </c>
      <c r="O7872" s="38" t="str">
        <f t="shared" si="738"/>
        <v/>
      </c>
      <c r="P7872" s="39" t="str">
        <f t="shared" si="737"/>
        <v/>
      </c>
      <c r="AC7872" s="42" t="str">
        <f>IF(B7872="","",VLOOKUP(B7872,[2]Formula!B:C,2,0))</f>
        <v/>
      </c>
      <c r="AD7872" s="43" t="str">
        <f t="shared" si="735"/>
        <v/>
      </c>
    </row>
    <row r="7873" spans="1:30" x14ac:dyDescent="0.25">
      <c r="A7873" s="64"/>
      <c r="B7873" s="64"/>
      <c r="C7873" s="66"/>
      <c r="D7873" s="67"/>
      <c r="E7873" s="64"/>
      <c r="F7873" s="64"/>
      <c r="G7873" s="37" t="str">
        <f>IF(E7873="","",IF(OR(E7873="Project Management",E7873="Project Support",E7873="Sprint Management",E7873="Sprint Support"),"NA",ROUND((((VLOOKUP(AD7873,[2]Formula!V:X,3,0)))-SUMIF(AD:AD,AD7873,H:H)),2)))</f>
        <v/>
      </c>
      <c r="H7873" s="71"/>
      <c r="I7873" s="72"/>
      <c r="J7873" s="72"/>
      <c r="K7873" s="38" t="str">
        <f>IF(E7873="","",IF(OR(E7873="Project Management",E7873="Project Support",E7873="Sprint Management",E7873="Sprint Support"),"NA",(((SUMIF(AD:AD,AD7873,H:H)/VLOOKUP(AD7873,[2]Formula!V:X,3,0))*VLOOKUP(AD7873,[2]Formula!V:X,2,0))*H7873)/SUMIF(AD:AD,AD7873,H:H)))</f>
        <v/>
      </c>
      <c r="L7873" s="38" t="str">
        <f t="shared" si="733"/>
        <v/>
      </c>
      <c r="M7873" s="38" t="str">
        <f t="shared" si="734"/>
        <v/>
      </c>
      <c r="N7873" s="38" t="str">
        <f t="shared" si="736"/>
        <v/>
      </c>
      <c r="O7873" s="38" t="str">
        <f t="shared" si="738"/>
        <v/>
      </c>
      <c r="P7873" s="39" t="str">
        <f t="shared" si="737"/>
        <v/>
      </c>
      <c r="AC7873" s="42" t="str">
        <f>IF(B7873="","",VLOOKUP(B7873,[2]Formula!B:C,2,0))</f>
        <v/>
      </c>
      <c r="AD7873" s="43" t="str">
        <f t="shared" si="735"/>
        <v/>
      </c>
    </row>
    <row r="7874" spans="1:30" x14ac:dyDescent="0.25">
      <c r="A7874" s="64"/>
      <c r="B7874" s="64"/>
      <c r="C7874" s="66"/>
      <c r="D7874" s="67"/>
      <c r="E7874" s="64"/>
      <c r="F7874" s="64"/>
      <c r="G7874" s="37" t="str">
        <f>IF(E7874="","",IF(OR(E7874="Project Management",E7874="Project Support",E7874="Sprint Management",E7874="Sprint Support"),"NA",ROUND((((VLOOKUP(AD7874,[2]Formula!V:X,3,0)))-SUMIF(AD:AD,AD7874,H:H)),2)))</f>
        <v/>
      </c>
      <c r="H7874" s="71"/>
      <c r="I7874" s="72"/>
      <c r="J7874" s="72"/>
      <c r="K7874" s="38" t="str">
        <f>IF(E7874="","",IF(OR(E7874="Project Management",E7874="Project Support",E7874="Sprint Management",E7874="Sprint Support"),"NA",(((SUMIF(AD:AD,AD7874,H:H)/VLOOKUP(AD7874,[2]Formula!V:X,3,0))*VLOOKUP(AD7874,[2]Formula!V:X,2,0))*H7874)/SUMIF(AD:AD,AD7874,H:H)))</f>
        <v/>
      </c>
      <c r="L7874" s="38" t="str">
        <f t="shared" ref="L7874:L7937" si="739">IFERROR(IF(K7874="NA",(H7874/I7874),(K7874/I7874)),"")</f>
        <v/>
      </c>
      <c r="M7874" s="38" t="str">
        <f t="shared" ref="M7874:M7937" si="740">IFERROR(IF(K7874="NA",1,(K7874/H7874)),"")</f>
        <v/>
      </c>
      <c r="N7874" s="38" t="str">
        <f t="shared" si="736"/>
        <v/>
      </c>
      <c r="O7874" s="38" t="str">
        <f t="shared" si="738"/>
        <v/>
      </c>
      <c r="P7874" s="39" t="str">
        <f t="shared" si="737"/>
        <v/>
      </c>
      <c r="AC7874" s="42" t="str">
        <f>IF(B7874="","",VLOOKUP(B7874,[2]Formula!B:C,2,0))</f>
        <v/>
      </c>
      <c r="AD7874" s="43" t="str">
        <f t="shared" ref="AD7874:AD7937" si="741">IF(B7874="","",CONCATENATE(B7874,"_",E7874))</f>
        <v/>
      </c>
    </row>
    <row r="7875" spans="1:30" x14ac:dyDescent="0.25">
      <c r="A7875" s="64"/>
      <c r="B7875" s="64"/>
      <c r="C7875" s="66"/>
      <c r="D7875" s="67"/>
      <c r="E7875" s="64"/>
      <c r="F7875" s="64"/>
      <c r="G7875" s="37" t="str">
        <f>IF(E7875="","",IF(OR(E7875="Project Management",E7875="Project Support",E7875="Sprint Management",E7875="Sprint Support"),"NA",ROUND((((VLOOKUP(AD7875,[2]Formula!V:X,3,0)))-SUMIF(AD:AD,AD7875,H:H)),2)))</f>
        <v/>
      </c>
      <c r="H7875" s="71"/>
      <c r="I7875" s="72"/>
      <c r="J7875" s="72"/>
      <c r="K7875" s="38" t="str">
        <f>IF(E7875="","",IF(OR(E7875="Project Management",E7875="Project Support",E7875="Sprint Management",E7875="Sprint Support"),"NA",(((SUMIF(AD:AD,AD7875,H:H)/VLOOKUP(AD7875,[2]Formula!V:X,3,0))*VLOOKUP(AD7875,[2]Formula!V:X,2,0))*H7875)/SUMIF(AD:AD,AD7875,H:H)))</f>
        <v/>
      </c>
      <c r="L7875" s="38" t="str">
        <f t="shared" si="739"/>
        <v/>
      </c>
      <c r="M7875" s="38" t="str">
        <f t="shared" si="740"/>
        <v/>
      </c>
      <c r="N7875" s="38" t="str">
        <f t="shared" ref="N7875:N7938" si="742">IFERROR(((L7875-M7875)/M7875)*100,"")</f>
        <v/>
      </c>
      <c r="O7875" s="38" t="str">
        <f t="shared" si="738"/>
        <v/>
      </c>
      <c r="P7875" s="39" t="str">
        <f t="shared" ref="P7875:P7938" si="743">IF(O7875="","",1)</f>
        <v/>
      </c>
      <c r="AC7875" s="42" t="str">
        <f>IF(B7875="","",VLOOKUP(B7875,[2]Formula!B:C,2,0))</f>
        <v/>
      </c>
      <c r="AD7875" s="43" t="str">
        <f t="shared" si="741"/>
        <v/>
      </c>
    </row>
    <row r="7876" spans="1:30" x14ac:dyDescent="0.25">
      <c r="A7876" s="64"/>
      <c r="B7876" s="64"/>
      <c r="C7876" s="66"/>
      <c r="D7876" s="67"/>
      <c r="E7876" s="64"/>
      <c r="F7876" s="64"/>
      <c r="G7876" s="37" t="str">
        <f>IF(E7876="","",IF(OR(E7876="Project Management",E7876="Project Support",E7876="Sprint Management",E7876="Sprint Support"),"NA",ROUND((((VLOOKUP(AD7876,[2]Formula!V:X,3,0)))-SUMIF(AD:AD,AD7876,H:H)),2)))</f>
        <v/>
      </c>
      <c r="H7876" s="71"/>
      <c r="I7876" s="72"/>
      <c r="J7876" s="72"/>
      <c r="K7876" s="38" t="str">
        <f>IF(E7876="","",IF(OR(E7876="Project Management",E7876="Project Support",E7876="Sprint Management",E7876="Sprint Support"),"NA",(((SUMIF(AD:AD,AD7876,H:H)/VLOOKUP(AD7876,[2]Formula!V:X,3,0))*VLOOKUP(AD7876,[2]Formula!V:X,2,0))*H7876)/SUMIF(AD:AD,AD7876,H:H)))</f>
        <v/>
      </c>
      <c r="L7876" s="38" t="str">
        <f t="shared" si="739"/>
        <v/>
      </c>
      <c r="M7876" s="38" t="str">
        <f t="shared" si="740"/>
        <v/>
      </c>
      <c r="N7876" s="38" t="str">
        <f t="shared" si="742"/>
        <v/>
      </c>
      <c r="O7876" s="38" t="str">
        <f t="shared" si="738"/>
        <v/>
      </c>
      <c r="P7876" s="39" t="str">
        <f t="shared" si="743"/>
        <v/>
      </c>
      <c r="AC7876" s="42" t="str">
        <f>IF(B7876="","",VLOOKUP(B7876,[2]Formula!B:C,2,0))</f>
        <v/>
      </c>
      <c r="AD7876" s="43" t="str">
        <f t="shared" si="741"/>
        <v/>
      </c>
    </row>
    <row r="7877" spans="1:30" x14ac:dyDescent="0.25">
      <c r="A7877" s="64"/>
      <c r="B7877" s="64"/>
      <c r="C7877" s="66"/>
      <c r="D7877" s="67"/>
      <c r="E7877" s="64"/>
      <c r="F7877" s="64"/>
      <c r="G7877" s="37" t="str">
        <f>IF(E7877="","",IF(OR(E7877="Project Management",E7877="Project Support",E7877="Sprint Management",E7877="Sprint Support"),"NA",ROUND((((VLOOKUP(AD7877,[2]Formula!V:X,3,0)))-SUMIF(AD:AD,AD7877,H:H)),2)))</f>
        <v/>
      </c>
      <c r="H7877" s="71"/>
      <c r="I7877" s="72"/>
      <c r="J7877" s="72"/>
      <c r="K7877" s="38" t="str">
        <f>IF(E7877="","",IF(OR(E7877="Project Management",E7877="Project Support",E7877="Sprint Management",E7877="Sprint Support"),"NA",(((SUMIF(AD:AD,AD7877,H:H)/VLOOKUP(AD7877,[2]Formula!V:X,3,0))*VLOOKUP(AD7877,[2]Formula!V:X,2,0))*H7877)/SUMIF(AD:AD,AD7877,H:H)))</f>
        <v/>
      </c>
      <c r="L7877" s="38" t="str">
        <f t="shared" si="739"/>
        <v/>
      </c>
      <c r="M7877" s="38" t="str">
        <f t="shared" si="740"/>
        <v/>
      </c>
      <c r="N7877" s="38" t="str">
        <f t="shared" si="742"/>
        <v/>
      </c>
      <c r="O7877" s="38" t="str">
        <f t="shared" si="738"/>
        <v/>
      </c>
      <c r="P7877" s="39" t="str">
        <f t="shared" si="743"/>
        <v/>
      </c>
      <c r="AC7877" s="42" t="str">
        <f>IF(B7877="","",VLOOKUP(B7877,[2]Formula!B:C,2,0))</f>
        <v/>
      </c>
      <c r="AD7877" s="43" t="str">
        <f t="shared" si="741"/>
        <v/>
      </c>
    </row>
    <row r="7878" spans="1:30" x14ac:dyDescent="0.25">
      <c r="A7878" s="64"/>
      <c r="B7878" s="64"/>
      <c r="C7878" s="66"/>
      <c r="D7878" s="67"/>
      <c r="E7878" s="64"/>
      <c r="F7878" s="64"/>
      <c r="G7878" s="37" t="str">
        <f>IF(E7878="","",IF(OR(E7878="Project Management",E7878="Project Support",E7878="Sprint Management",E7878="Sprint Support"),"NA",ROUND((((VLOOKUP(AD7878,[2]Formula!V:X,3,0)))-SUMIF(AD:AD,AD7878,H:H)),2)))</f>
        <v/>
      </c>
      <c r="H7878" s="71"/>
      <c r="I7878" s="72"/>
      <c r="J7878" s="72"/>
      <c r="K7878" s="38" t="str">
        <f>IF(E7878="","",IF(OR(E7878="Project Management",E7878="Project Support",E7878="Sprint Management",E7878="Sprint Support"),"NA",(((SUMIF(AD:AD,AD7878,H:H)/VLOOKUP(AD7878,[2]Formula!V:X,3,0))*VLOOKUP(AD7878,[2]Formula!V:X,2,0))*H7878)/SUMIF(AD:AD,AD7878,H:H)))</f>
        <v/>
      </c>
      <c r="L7878" s="38" t="str">
        <f t="shared" si="739"/>
        <v/>
      </c>
      <c r="M7878" s="38" t="str">
        <f t="shared" si="740"/>
        <v/>
      </c>
      <c r="N7878" s="38" t="str">
        <f t="shared" si="742"/>
        <v/>
      </c>
      <c r="O7878" s="38" t="str">
        <f t="shared" si="738"/>
        <v/>
      </c>
      <c r="P7878" s="39" t="str">
        <f t="shared" si="743"/>
        <v/>
      </c>
      <c r="AC7878" s="42" t="str">
        <f>IF(B7878="","",VLOOKUP(B7878,[2]Formula!B:C,2,0))</f>
        <v/>
      </c>
      <c r="AD7878" s="43" t="str">
        <f t="shared" si="741"/>
        <v/>
      </c>
    </row>
    <row r="7879" spans="1:30" x14ac:dyDescent="0.25">
      <c r="A7879" s="64"/>
      <c r="B7879" s="64"/>
      <c r="C7879" s="66"/>
      <c r="D7879" s="67"/>
      <c r="E7879" s="64"/>
      <c r="F7879" s="64"/>
      <c r="G7879" s="37" t="str">
        <f>IF(E7879="","",IF(OR(E7879="Project Management",E7879="Project Support",E7879="Sprint Management",E7879="Sprint Support"),"NA",ROUND((((VLOOKUP(AD7879,[2]Formula!V:X,3,0)))-SUMIF(AD:AD,AD7879,H:H)),2)))</f>
        <v/>
      </c>
      <c r="H7879" s="71"/>
      <c r="I7879" s="72"/>
      <c r="J7879" s="72"/>
      <c r="K7879" s="38" t="str">
        <f>IF(E7879="","",IF(OR(E7879="Project Management",E7879="Project Support",E7879="Sprint Management",E7879="Sprint Support"),"NA",(((SUMIF(AD:AD,AD7879,H:H)/VLOOKUP(AD7879,[2]Formula!V:X,3,0))*VLOOKUP(AD7879,[2]Formula!V:X,2,0))*H7879)/SUMIF(AD:AD,AD7879,H:H)))</f>
        <v/>
      </c>
      <c r="L7879" s="38" t="str">
        <f t="shared" si="739"/>
        <v/>
      </c>
      <c r="M7879" s="38" t="str">
        <f t="shared" si="740"/>
        <v/>
      </c>
      <c r="N7879" s="38" t="str">
        <f t="shared" si="742"/>
        <v/>
      </c>
      <c r="O7879" s="38" t="str">
        <f t="shared" si="738"/>
        <v/>
      </c>
      <c r="P7879" s="39" t="str">
        <f t="shared" si="743"/>
        <v/>
      </c>
      <c r="AC7879" s="42" t="str">
        <f>IF(B7879="","",VLOOKUP(B7879,[2]Formula!B:C,2,0))</f>
        <v/>
      </c>
      <c r="AD7879" s="43" t="str">
        <f t="shared" si="741"/>
        <v/>
      </c>
    </row>
    <row r="7880" spans="1:30" x14ac:dyDescent="0.25">
      <c r="A7880" s="64"/>
      <c r="B7880" s="64"/>
      <c r="C7880" s="66"/>
      <c r="D7880" s="67"/>
      <c r="E7880" s="64"/>
      <c r="F7880" s="64"/>
      <c r="G7880" s="37" t="str">
        <f>IF(E7880="","",IF(OR(E7880="Project Management",E7880="Project Support",E7880="Sprint Management",E7880="Sprint Support"),"NA",ROUND((((VLOOKUP(AD7880,[2]Formula!V:X,3,0)))-SUMIF(AD:AD,AD7880,H:H)),2)))</f>
        <v/>
      </c>
      <c r="H7880" s="71"/>
      <c r="I7880" s="72"/>
      <c r="J7880" s="72"/>
      <c r="K7880" s="38" t="str">
        <f>IF(E7880="","",IF(OR(E7880="Project Management",E7880="Project Support",E7880="Sprint Management",E7880="Sprint Support"),"NA",(((SUMIF(AD:AD,AD7880,H:H)/VLOOKUP(AD7880,[2]Formula!V:X,3,0))*VLOOKUP(AD7880,[2]Formula!V:X,2,0))*H7880)/SUMIF(AD:AD,AD7880,H:H)))</f>
        <v/>
      </c>
      <c r="L7880" s="38" t="str">
        <f t="shared" si="739"/>
        <v/>
      </c>
      <c r="M7880" s="38" t="str">
        <f t="shared" si="740"/>
        <v/>
      </c>
      <c r="N7880" s="38" t="str">
        <f t="shared" si="742"/>
        <v/>
      </c>
      <c r="O7880" s="38" t="str">
        <f t="shared" si="738"/>
        <v/>
      </c>
      <c r="P7880" s="39" t="str">
        <f t="shared" si="743"/>
        <v/>
      </c>
      <c r="AC7880" s="42" t="str">
        <f>IF(B7880="","",VLOOKUP(B7880,[2]Formula!B:C,2,0))</f>
        <v/>
      </c>
      <c r="AD7880" s="43" t="str">
        <f t="shared" si="741"/>
        <v/>
      </c>
    </row>
    <row r="7881" spans="1:30" x14ac:dyDescent="0.25">
      <c r="A7881" s="64"/>
      <c r="B7881" s="64"/>
      <c r="C7881" s="66"/>
      <c r="D7881" s="67"/>
      <c r="E7881" s="64"/>
      <c r="F7881" s="64"/>
      <c r="G7881" s="37" t="str">
        <f>IF(E7881="","",IF(OR(E7881="Project Management",E7881="Project Support",E7881="Sprint Management",E7881="Sprint Support"),"NA",ROUND((((VLOOKUP(AD7881,[2]Formula!V:X,3,0)))-SUMIF(AD:AD,AD7881,H:H)),2)))</f>
        <v/>
      </c>
      <c r="H7881" s="71"/>
      <c r="I7881" s="72"/>
      <c r="J7881" s="72"/>
      <c r="K7881" s="38" t="str">
        <f>IF(E7881="","",IF(OR(E7881="Project Management",E7881="Project Support",E7881="Sprint Management",E7881="Sprint Support"),"NA",(((SUMIF(AD:AD,AD7881,H:H)/VLOOKUP(AD7881,[2]Formula!V:X,3,0))*VLOOKUP(AD7881,[2]Formula!V:X,2,0))*H7881)/SUMIF(AD:AD,AD7881,H:H)))</f>
        <v/>
      </c>
      <c r="L7881" s="38" t="str">
        <f t="shared" si="739"/>
        <v/>
      </c>
      <c r="M7881" s="38" t="str">
        <f t="shared" si="740"/>
        <v/>
      </c>
      <c r="N7881" s="38" t="str">
        <f t="shared" si="742"/>
        <v/>
      </c>
      <c r="O7881" s="38" t="str">
        <f t="shared" si="738"/>
        <v/>
      </c>
      <c r="P7881" s="39" t="str">
        <f t="shared" si="743"/>
        <v/>
      </c>
      <c r="AC7881" s="42" t="str">
        <f>IF(B7881="","",VLOOKUP(B7881,[2]Formula!B:C,2,0))</f>
        <v/>
      </c>
      <c r="AD7881" s="43" t="str">
        <f t="shared" si="741"/>
        <v/>
      </c>
    </row>
    <row r="7882" spans="1:30" x14ac:dyDescent="0.25">
      <c r="A7882" s="64"/>
      <c r="B7882" s="64"/>
      <c r="C7882" s="66"/>
      <c r="D7882" s="67"/>
      <c r="E7882" s="64"/>
      <c r="F7882" s="64"/>
      <c r="G7882" s="37" t="str">
        <f>IF(E7882="","",IF(OR(E7882="Project Management",E7882="Project Support",E7882="Sprint Management",E7882="Sprint Support"),"NA",ROUND((((VLOOKUP(AD7882,[2]Formula!V:X,3,0)))-SUMIF(AD:AD,AD7882,H:H)),2)))</f>
        <v/>
      </c>
      <c r="H7882" s="71"/>
      <c r="I7882" s="72"/>
      <c r="J7882" s="72"/>
      <c r="K7882" s="38" t="str">
        <f>IF(E7882="","",IF(OR(E7882="Project Management",E7882="Project Support",E7882="Sprint Management",E7882="Sprint Support"),"NA",(((SUMIF(AD:AD,AD7882,H:H)/VLOOKUP(AD7882,[2]Formula!V:X,3,0))*VLOOKUP(AD7882,[2]Formula!V:X,2,0))*H7882)/SUMIF(AD:AD,AD7882,H:H)))</f>
        <v/>
      </c>
      <c r="L7882" s="38" t="str">
        <f t="shared" si="739"/>
        <v/>
      </c>
      <c r="M7882" s="38" t="str">
        <f t="shared" si="740"/>
        <v/>
      </c>
      <c r="N7882" s="38" t="str">
        <f t="shared" si="742"/>
        <v/>
      </c>
      <c r="O7882" s="38" t="str">
        <f t="shared" si="738"/>
        <v/>
      </c>
      <c r="P7882" s="39" t="str">
        <f t="shared" si="743"/>
        <v/>
      </c>
      <c r="AC7882" s="42" t="str">
        <f>IF(B7882="","",VLOOKUP(B7882,[2]Formula!B:C,2,0))</f>
        <v/>
      </c>
      <c r="AD7882" s="43" t="str">
        <f t="shared" si="741"/>
        <v/>
      </c>
    </row>
    <row r="7883" spans="1:30" x14ac:dyDescent="0.25">
      <c r="A7883" s="64"/>
      <c r="B7883" s="64"/>
      <c r="C7883" s="66"/>
      <c r="D7883" s="67"/>
      <c r="E7883" s="64"/>
      <c r="F7883" s="64"/>
      <c r="G7883" s="37" t="str">
        <f>IF(E7883="","",IF(OR(E7883="Project Management",E7883="Project Support",E7883="Sprint Management",E7883="Sprint Support"),"NA",ROUND((((VLOOKUP(AD7883,[2]Formula!V:X,3,0)))-SUMIF(AD:AD,AD7883,H:H)),2)))</f>
        <v/>
      </c>
      <c r="H7883" s="71"/>
      <c r="I7883" s="72"/>
      <c r="J7883" s="72"/>
      <c r="K7883" s="38" t="str">
        <f>IF(E7883="","",IF(OR(E7883="Project Management",E7883="Project Support",E7883="Sprint Management",E7883="Sprint Support"),"NA",(((SUMIF(AD:AD,AD7883,H:H)/VLOOKUP(AD7883,[2]Formula!V:X,3,0))*VLOOKUP(AD7883,[2]Formula!V:X,2,0))*H7883)/SUMIF(AD:AD,AD7883,H:H)))</f>
        <v/>
      </c>
      <c r="L7883" s="38" t="str">
        <f t="shared" si="739"/>
        <v/>
      </c>
      <c r="M7883" s="38" t="str">
        <f t="shared" si="740"/>
        <v/>
      </c>
      <c r="N7883" s="38" t="str">
        <f t="shared" si="742"/>
        <v/>
      </c>
      <c r="O7883" s="38" t="str">
        <f t="shared" si="738"/>
        <v/>
      </c>
      <c r="P7883" s="39" t="str">
        <f t="shared" si="743"/>
        <v/>
      </c>
      <c r="AC7883" s="42" t="str">
        <f>IF(B7883="","",VLOOKUP(B7883,[2]Formula!B:C,2,0))</f>
        <v/>
      </c>
      <c r="AD7883" s="43" t="str">
        <f t="shared" si="741"/>
        <v/>
      </c>
    </row>
    <row r="7884" spans="1:30" x14ac:dyDescent="0.25">
      <c r="A7884" s="64"/>
      <c r="B7884" s="64"/>
      <c r="C7884" s="66"/>
      <c r="D7884" s="67"/>
      <c r="E7884" s="64"/>
      <c r="F7884" s="64"/>
      <c r="G7884" s="37" t="str">
        <f>IF(E7884="","",IF(OR(E7884="Project Management",E7884="Project Support",E7884="Sprint Management",E7884="Sprint Support"),"NA",ROUND((((VLOOKUP(AD7884,[2]Formula!V:X,3,0)))-SUMIF(AD:AD,AD7884,H:H)),2)))</f>
        <v/>
      </c>
      <c r="H7884" s="71"/>
      <c r="I7884" s="72"/>
      <c r="J7884" s="72"/>
      <c r="K7884" s="38" t="str">
        <f>IF(E7884="","",IF(OR(E7884="Project Management",E7884="Project Support",E7884="Sprint Management",E7884="Sprint Support"),"NA",(((SUMIF(AD:AD,AD7884,H:H)/VLOOKUP(AD7884,[2]Formula!V:X,3,0))*VLOOKUP(AD7884,[2]Formula!V:X,2,0))*H7884)/SUMIF(AD:AD,AD7884,H:H)))</f>
        <v/>
      </c>
      <c r="L7884" s="38" t="str">
        <f t="shared" si="739"/>
        <v/>
      </c>
      <c r="M7884" s="38" t="str">
        <f t="shared" si="740"/>
        <v/>
      </c>
      <c r="N7884" s="38" t="str">
        <f t="shared" si="742"/>
        <v/>
      </c>
      <c r="O7884" s="38" t="str">
        <f t="shared" si="738"/>
        <v/>
      </c>
      <c r="P7884" s="39" t="str">
        <f t="shared" si="743"/>
        <v/>
      </c>
      <c r="AC7884" s="42" t="str">
        <f>IF(B7884="","",VLOOKUP(B7884,[2]Formula!B:C,2,0))</f>
        <v/>
      </c>
      <c r="AD7884" s="43" t="str">
        <f t="shared" si="741"/>
        <v/>
      </c>
    </row>
    <row r="7885" spans="1:30" x14ac:dyDescent="0.25">
      <c r="A7885" s="64"/>
      <c r="B7885" s="64"/>
      <c r="C7885" s="66"/>
      <c r="D7885" s="67"/>
      <c r="E7885" s="64"/>
      <c r="F7885" s="64"/>
      <c r="G7885" s="37" t="str">
        <f>IF(E7885="","",IF(OR(E7885="Project Management",E7885="Project Support",E7885="Sprint Management",E7885="Sprint Support"),"NA",ROUND((((VLOOKUP(AD7885,[2]Formula!V:X,3,0)))-SUMIF(AD:AD,AD7885,H:H)),2)))</f>
        <v/>
      </c>
      <c r="H7885" s="71"/>
      <c r="I7885" s="72"/>
      <c r="J7885" s="72"/>
      <c r="K7885" s="38" t="str">
        <f>IF(E7885="","",IF(OR(E7885="Project Management",E7885="Project Support",E7885="Sprint Management",E7885="Sprint Support"),"NA",(((SUMIF(AD:AD,AD7885,H:H)/VLOOKUP(AD7885,[2]Formula!V:X,3,0))*VLOOKUP(AD7885,[2]Formula!V:X,2,0))*H7885)/SUMIF(AD:AD,AD7885,H:H)))</f>
        <v/>
      </c>
      <c r="L7885" s="38" t="str">
        <f t="shared" si="739"/>
        <v/>
      </c>
      <c r="M7885" s="38" t="str">
        <f t="shared" si="740"/>
        <v/>
      </c>
      <c r="N7885" s="38" t="str">
        <f t="shared" si="742"/>
        <v/>
      </c>
      <c r="O7885" s="38" t="str">
        <f t="shared" si="738"/>
        <v/>
      </c>
      <c r="P7885" s="39" t="str">
        <f t="shared" si="743"/>
        <v/>
      </c>
      <c r="AC7885" s="42" t="str">
        <f>IF(B7885="","",VLOOKUP(B7885,[2]Formula!B:C,2,0))</f>
        <v/>
      </c>
      <c r="AD7885" s="43" t="str">
        <f t="shared" si="741"/>
        <v/>
      </c>
    </row>
    <row r="7886" spans="1:30" x14ac:dyDescent="0.25">
      <c r="A7886" s="64"/>
      <c r="B7886" s="64"/>
      <c r="C7886" s="66"/>
      <c r="D7886" s="67"/>
      <c r="E7886" s="64"/>
      <c r="F7886" s="64"/>
      <c r="G7886" s="37" t="str">
        <f>IF(E7886="","",IF(OR(E7886="Project Management",E7886="Project Support",E7886="Sprint Management",E7886="Sprint Support"),"NA",ROUND((((VLOOKUP(AD7886,[2]Formula!V:X,3,0)))-SUMIF(AD:AD,AD7886,H:H)),2)))</f>
        <v/>
      </c>
      <c r="H7886" s="71"/>
      <c r="I7886" s="72"/>
      <c r="J7886" s="72"/>
      <c r="K7886" s="38" t="str">
        <f>IF(E7886="","",IF(OR(E7886="Project Management",E7886="Project Support",E7886="Sprint Management",E7886="Sprint Support"),"NA",(((SUMIF(AD:AD,AD7886,H:H)/VLOOKUP(AD7886,[2]Formula!V:X,3,0))*VLOOKUP(AD7886,[2]Formula!V:X,2,0))*H7886)/SUMIF(AD:AD,AD7886,H:H)))</f>
        <v/>
      </c>
      <c r="L7886" s="38" t="str">
        <f t="shared" si="739"/>
        <v/>
      </c>
      <c r="M7886" s="38" t="str">
        <f t="shared" si="740"/>
        <v/>
      </c>
      <c r="N7886" s="38" t="str">
        <f t="shared" si="742"/>
        <v/>
      </c>
      <c r="O7886" s="38" t="str">
        <f t="shared" si="738"/>
        <v/>
      </c>
      <c r="P7886" s="39" t="str">
        <f t="shared" si="743"/>
        <v/>
      </c>
      <c r="AC7886" s="42" t="str">
        <f>IF(B7886="","",VLOOKUP(B7886,[2]Formula!B:C,2,0))</f>
        <v/>
      </c>
      <c r="AD7886" s="43" t="str">
        <f t="shared" si="741"/>
        <v/>
      </c>
    </row>
    <row r="7887" spans="1:30" x14ac:dyDescent="0.25">
      <c r="A7887" s="64"/>
      <c r="B7887" s="64"/>
      <c r="C7887" s="66"/>
      <c r="D7887" s="67"/>
      <c r="E7887" s="64"/>
      <c r="F7887" s="64"/>
      <c r="G7887" s="37" t="str">
        <f>IF(E7887="","",IF(OR(E7887="Project Management",E7887="Project Support",E7887="Sprint Management",E7887="Sprint Support"),"NA",ROUND((((VLOOKUP(AD7887,[2]Formula!V:X,3,0)))-SUMIF(AD:AD,AD7887,H:H)),2)))</f>
        <v/>
      </c>
      <c r="H7887" s="71"/>
      <c r="I7887" s="72"/>
      <c r="J7887" s="72"/>
      <c r="K7887" s="38" t="str">
        <f>IF(E7887="","",IF(OR(E7887="Project Management",E7887="Project Support",E7887="Sprint Management",E7887="Sprint Support"),"NA",(((SUMIF(AD:AD,AD7887,H:H)/VLOOKUP(AD7887,[2]Formula!V:X,3,0))*VLOOKUP(AD7887,[2]Formula!V:X,2,0))*H7887)/SUMIF(AD:AD,AD7887,H:H)))</f>
        <v/>
      </c>
      <c r="L7887" s="38" t="str">
        <f t="shared" si="739"/>
        <v/>
      </c>
      <c r="M7887" s="38" t="str">
        <f t="shared" si="740"/>
        <v/>
      </c>
      <c r="N7887" s="38" t="str">
        <f t="shared" si="742"/>
        <v/>
      </c>
      <c r="O7887" s="38" t="str">
        <f t="shared" si="738"/>
        <v/>
      </c>
      <c r="P7887" s="39" t="str">
        <f t="shared" si="743"/>
        <v/>
      </c>
      <c r="AC7887" s="42" t="str">
        <f>IF(B7887="","",VLOOKUP(B7887,[2]Formula!B:C,2,0))</f>
        <v/>
      </c>
      <c r="AD7887" s="43" t="str">
        <f t="shared" si="741"/>
        <v/>
      </c>
    </row>
    <row r="7888" spans="1:30" x14ac:dyDescent="0.25">
      <c r="A7888" s="64"/>
      <c r="B7888" s="64"/>
      <c r="C7888" s="66"/>
      <c r="D7888" s="67"/>
      <c r="E7888" s="64"/>
      <c r="F7888" s="64"/>
      <c r="G7888" s="37" t="str">
        <f>IF(E7888="","",IF(OR(E7888="Project Management",E7888="Project Support",E7888="Sprint Management",E7888="Sprint Support"),"NA",ROUND((((VLOOKUP(AD7888,[2]Formula!V:X,3,0)))-SUMIF(AD:AD,AD7888,H:H)),2)))</f>
        <v/>
      </c>
      <c r="H7888" s="71"/>
      <c r="I7888" s="72"/>
      <c r="J7888" s="72"/>
      <c r="K7888" s="38" t="str">
        <f>IF(E7888="","",IF(OR(E7888="Project Management",E7888="Project Support",E7888="Sprint Management",E7888="Sprint Support"),"NA",(((SUMIF(AD:AD,AD7888,H:H)/VLOOKUP(AD7888,[2]Formula!V:X,3,0))*VLOOKUP(AD7888,[2]Formula!V:X,2,0))*H7888)/SUMIF(AD:AD,AD7888,H:H)))</f>
        <v/>
      </c>
      <c r="L7888" s="38" t="str">
        <f t="shared" si="739"/>
        <v/>
      </c>
      <c r="M7888" s="38" t="str">
        <f t="shared" si="740"/>
        <v/>
      </c>
      <c r="N7888" s="38" t="str">
        <f t="shared" si="742"/>
        <v/>
      </c>
      <c r="O7888" s="38" t="str">
        <f t="shared" si="738"/>
        <v/>
      </c>
      <c r="P7888" s="39" t="str">
        <f t="shared" si="743"/>
        <v/>
      </c>
      <c r="AC7888" s="42" t="str">
        <f>IF(B7888="","",VLOOKUP(B7888,[2]Formula!B:C,2,0))</f>
        <v/>
      </c>
      <c r="AD7888" s="43" t="str">
        <f t="shared" si="741"/>
        <v/>
      </c>
    </row>
    <row r="7889" spans="1:30" x14ac:dyDescent="0.25">
      <c r="A7889" s="64"/>
      <c r="B7889" s="64"/>
      <c r="C7889" s="66"/>
      <c r="D7889" s="67"/>
      <c r="E7889" s="64"/>
      <c r="F7889" s="64"/>
      <c r="G7889" s="37" t="str">
        <f>IF(E7889="","",IF(OR(E7889="Project Management",E7889="Project Support",E7889="Sprint Management",E7889="Sprint Support"),"NA",ROUND((((VLOOKUP(AD7889,[2]Formula!V:X,3,0)))-SUMIF(AD:AD,AD7889,H:H)),2)))</f>
        <v/>
      </c>
      <c r="H7889" s="71"/>
      <c r="I7889" s="72"/>
      <c r="J7889" s="72"/>
      <c r="K7889" s="38" t="str">
        <f>IF(E7889="","",IF(OR(E7889="Project Management",E7889="Project Support",E7889="Sprint Management",E7889="Sprint Support"),"NA",(((SUMIF(AD:AD,AD7889,H:H)/VLOOKUP(AD7889,[2]Formula!V:X,3,0))*VLOOKUP(AD7889,[2]Formula!V:X,2,0))*H7889)/SUMIF(AD:AD,AD7889,H:H)))</f>
        <v/>
      </c>
      <c r="L7889" s="38" t="str">
        <f t="shared" si="739"/>
        <v/>
      </c>
      <c r="M7889" s="38" t="str">
        <f t="shared" si="740"/>
        <v/>
      </c>
      <c r="N7889" s="38" t="str">
        <f t="shared" si="742"/>
        <v/>
      </c>
      <c r="O7889" s="38" t="str">
        <f t="shared" si="738"/>
        <v/>
      </c>
      <c r="P7889" s="39" t="str">
        <f t="shared" si="743"/>
        <v/>
      </c>
      <c r="AC7889" s="42" t="str">
        <f>IF(B7889="","",VLOOKUP(B7889,[2]Formula!B:C,2,0))</f>
        <v/>
      </c>
      <c r="AD7889" s="43" t="str">
        <f t="shared" si="741"/>
        <v/>
      </c>
    </row>
    <row r="7890" spans="1:30" x14ac:dyDescent="0.25">
      <c r="A7890" s="64"/>
      <c r="B7890" s="64"/>
      <c r="C7890" s="66"/>
      <c r="D7890" s="67"/>
      <c r="E7890" s="64"/>
      <c r="F7890" s="64"/>
      <c r="G7890" s="37" t="str">
        <f>IF(E7890="","",IF(OR(E7890="Project Management",E7890="Project Support",E7890="Sprint Management",E7890="Sprint Support"),"NA",ROUND((((VLOOKUP(AD7890,[2]Formula!V:X,3,0)))-SUMIF(AD:AD,AD7890,H:H)),2)))</f>
        <v/>
      </c>
      <c r="H7890" s="71"/>
      <c r="I7890" s="72"/>
      <c r="J7890" s="72"/>
      <c r="K7890" s="38" t="str">
        <f>IF(E7890="","",IF(OR(E7890="Project Management",E7890="Project Support",E7890="Sprint Management",E7890="Sprint Support"),"NA",(((SUMIF(AD:AD,AD7890,H:H)/VLOOKUP(AD7890,[2]Formula!V:X,3,0))*VLOOKUP(AD7890,[2]Formula!V:X,2,0))*H7890)/SUMIF(AD:AD,AD7890,H:H)))</f>
        <v/>
      </c>
      <c r="L7890" s="38" t="str">
        <f t="shared" si="739"/>
        <v/>
      </c>
      <c r="M7890" s="38" t="str">
        <f t="shared" si="740"/>
        <v/>
      </c>
      <c r="N7890" s="38" t="str">
        <f t="shared" si="742"/>
        <v/>
      </c>
      <c r="O7890" s="38" t="str">
        <f t="shared" si="738"/>
        <v/>
      </c>
      <c r="P7890" s="39" t="str">
        <f t="shared" si="743"/>
        <v/>
      </c>
      <c r="AC7890" s="42" t="str">
        <f>IF(B7890="","",VLOOKUP(B7890,[2]Formula!B:C,2,0))</f>
        <v/>
      </c>
      <c r="AD7890" s="43" t="str">
        <f t="shared" si="741"/>
        <v/>
      </c>
    </row>
    <row r="7891" spans="1:30" x14ac:dyDescent="0.25">
      <c r="A7891" s="64"/>
      <c r="B7891" s="64"/>
      <c r="C7891" s="66"/>
      <c r="D7891" s="67"/>
      <c r="E7891" s="64"/>
      <c r="F7891" s="64"/>
      <c r="G7891" s="37" t="str">
        <f>IF(E7891="","",IF(OR(E7891="Project Management",E7891="Project Support",E7891="Sprint Management",E7891="Sprint Support"),"NA",ROUND((((VLOOKUP(AD7891,[2]Formula!V:X,3,0)))-SUMIF(AD:AD,AD7891,H:H)),2)))</f>
        <v/>
      </c>
      <c r="H7891" s="71"/>
      <c r="I7891" s="72"/>
      <c r="J7891" s="72"/>
      <c r="K7891" s="38" t="str">
        <f>IF(E7891="","",IF(OR(E7891="Project Management",E7891="Project Support",E7891="Sprint Management",E7891="Sprint Support"),"NA",(((SUMIF(AD:AD,AD7891,H:H)/VLOOKUP(AD7891,[2]Formula!V:X,3,0))*VLOOKUP(AD7891,[2]Formula!V:X,2,0))*H7891)/SUMIF(AD:AD,AD7891,H:H)))</f>
        <v/>
      </c>
      <c r="L7891" s="38" t="str">
        <f t="shared" si="739"/>
        <v/>
      </c>
      <c r="M7891" s="38" t="str">
        <f t="shared" si="740"/>
        <v/>
      </c>
      <c r="N7891" s="38" t="str">
        <f t="shared" si="742"/>
        <v/>
      </c>
      <c r="O7891" s="38" t="str">
        <f t="shared" si="738"/>
        <v/>
      </c>
      <c r="P7891" s="39" t="str">
        <f t="shared" si="743"/>
        <v/>
      </c>
      <c r="AC7891" s="42" t="str">
        <f>IF(B7891="","",VLOOKUP(B7891,[2]Formula!B:C,2,0))</f>
        <v/>
      </c>
      <c r="AD7891" s="43" t="str">
        <f t="shared" si="741"/>
        <v/>
      </c>
    </row>
    <row r="7892" spans="1:30" x14ac:dyDescent="0.25">
      <c r="A7892" s="64"/>
      <c r="B7892" s="64"/>
      <c r="C7892" s="66"/>
      <c r="D7892" s="67"/>
      <c r="E7892" s="64"/>
      <c r="F7892" s="64"/>
      <c r="G7892" s="37" t="str">
        <f>IF(E7892="","",IF(OR(E7892="Project Management",E7892="Project Support",E7892="Sprint Management",E7892="Sprint Support"),"NA",ROUND((((VLOOKUP(AD7892,[2]Formula!V:X,3,0)))-SUMIF(AD:AD,AD7892,H:H)),2)))</f>
        <v/>
      </c>
      <c r="H7892" s="71"/>
      <c r="I7892" s="72"/>
      <c r="J7892" s="72"/>
      <c r="K7892" s="38" t="str">
        <f>IF(E7892="","",IF(OR(E7892="Project Management",E7892="Project Support",E7892="Sprint Management",E7892="Sprint Support"),"NA",(((SUMIF(AD:AD,AD7892,H:H)/VLOOKUP(AD7892,[2]Formula!V:X,3,0))*VLOOKUP(AD7892,[2]Formula!V:X,2,0))*H7892)/SUMIF(AD:AD,AD7892,H:H)))</f>
        <v/>
      </c>
      <c r="L7892" s="38" t="str">
        <f t="shared" si="739"/>
        <v/>
      </c>
      <c r="M7892" s="38" t="str">
        <f t="shared" si="740"/>
        <v/>
      </c>
      <c r="N7892" s="38" t="str">
        <f t="shared" si="742"/>
        <v/>
      </c>
      <c r="O7892" s="38" t="str">
        <f t="shared" si="738"/>
        <v/>
      </c>
      <c r="P7892" s="39" t="str">
        <f t="shared" si="743"/>
        <v/>
      </c>
      <c r="AC7892" s="42" t="str">
        <f>IF(B7892="","",VLOOKUP(B7892,[2]Formula!B:C,2,0))</f>
        <v/>
      </c>
      <c r="AD7892" s="43" t="str">
        <f t="shared" si="741"/>
        <v/>
      </c>
    </row>
    <row r="7893" spans="1:30" x14ac:dyDescent="0.25">
      <c r="A7893" s="64"/>
      <c r="B7893" s="64"/>
      <c r="C7893" s="66"/>
      <c r="D7893" s="67"/>
      <c r="E7893" s="64"/>
      <c r="F7893" s="64"/>
      <c r="G7893" s="37" t="str">
        <f>IF(E7893="","",IF(OR(E7893="Project Management",E7893="Project Support",E7893="Sprint Management",E7893="Sprint Support"),"NA",ROUND((((VLOOKUP(AD7893,[2]Formula!V:X,3,0)))-SUMIF(AD:AD,AD7893,H:H)),2)))</f>
        <v/>
      </c>
      <c r="H7893" s="71"/>
      <c r="I7893" s="72"/>
      <c r="J7893" s="72"/>
      <c r="K7893" s="38" t="str">
        <f>IF(E7893="","",IF(OR(E7893="Project Management",E7893="Project Support",E7893="Sprint Management",E7893="Sprint Support"),"NA",(((SUMIF(AD:AD,AD7893,H:H)/VLOOKUP(AD7893,[2]Formula!V:X,3,0))*VLOOKUP(AD7893,[2]Formula!V:X,2,0))*H7893)/SUMIF(AD:AD,AD7893,H:H)))</f>
        <v/>
      </c>
      <c r="L7893" s="38" t="str">
        <f t="shared" si="739"/>
        <v/>
      </c>
      <c r="M7893" s="38" t="str">
        <f t="shared" si="740"/>
        <v/>
      </c>
      <c r="N7893" s="38" t="str">
        <f t="shared" si="742"/>
        <v/>
      </c>
      <c r="O7893" s="38" t="str">
        <f t="shared" si="738"/>
        <v/>
      </c>
      <c r="P7893" s="39" t="str">
        <f t="shared" si="743"/>
        <v/>
      </c>
      <c r="AC7893" s="42" t="str">
        <f>IF(B7893="","",VLOOKUP(B7893,[2]Formula!B:C,2,0))</f>
        <v/>
      </c>
      <c r="AD7893" s="43" t="str">
        <f t="shared" si="741"/>
        <v/>
      </c>
    </row>
    <row r="7894" spans="1:30" x14ac:dyDescent="0.25">
      <c r="A7894" s="64"/>
      <c r="B7894" s="64"/>
      <c r="C7894" s="66"/>
      <c r="D7894" s="67"/>
      <c r="E7894" s="64"/>
      <c r="F7894" s="64"/>
      <c r="G7894" s="37" t="str">
        <f>IF(E7894="","",IF(OR(E7894="Project Management",E7894="Project Support",E7894="Sprint Management",E7894="Sprint Support"),"NA",ROUND((((VLOOKUP(AD7894,[2]Formula!V:X,3,0)))-SUMIF(AD:AD,AD7894,H:H)),2)))</f>
        <v/>
      </c>
      <c r="H7894" s="71"/>
      <c r="I7894" s="72"/>
      <c r="J7894" s="72"/>
      <c r="K7894" s="38" t="str">
        <f>IF(E7894="","",IF(OR(E7894="Project Management",E7894="Project Support",E7894="Sprint Management",E7894="Sprint Support"),"NA",(((SUMIF(AD:AD,AD7894,H:H)/VLOOKUP(AD7894,[2]Formula!V:X,3,0))*VLOOKUP(AD7894,[2]Formula!V:X,2,0))*H7894)/SUMIF(AD:AD,AD7894,H:H)))</f>
        <v/>
      </c>
      <c r="L7894" s="38" t="str">
        <f t="shared" si="739"/>
        <v/>
      </c>
      <c r="M7894" s="38" t="str">
        <f t="shared" si="740"/>
        <v/>
      </c>
      <c r="N7894" s="38" t="str">
        <f t="shared" si="742"/>
        <v/>
      </c>
      <c r="O7894" s="38" t="str">
        <f t="shared" si="738"/>
        <v/>
      </c>
      <c r="P7894" s="39" t="str">
        <f t="shared" si="743"/>
        <v/>
      </c>
      <c r="AC7894" s="42" t="str">
        <f>IF(B7894="","",VLOOKUP(B7894,[2]Formula!B:C,2,0))</f>
        <v/>
      </c>
      <c r="AD7894" s="43" t="str">
        <f t="shared" si="741"/>
        <v/>
      </c>
    </row>
    <row r="7895" spans="1:30" x14ac:dyDescent="0.25">
      <c r="A7895" s="64"/>
      <c r="B7895" s="64"/>
      <c r="C7895" s="66"/>
      <c r="D7895" s="67"/>
      <c r="E7895" s="64"/>
      <c r="F7895" s="64"/>
      <c r="G7895" s="37" t="str">
        <f>IF(E7895="","",IF(OR(E7895="Project Management",E7895="Project Support",E7895="Sprint Management",E7895="Sprint Support"),"NA",ROUND((((VLOOKUP(AD7895,[2]Formula!V:X,3,0)))-SUMIF(AD:AD,AD7895,H:H)),2)))</f>
        <v/>
      </c>
      <c r="H7895" s="71"/>
      <c r="I7895" s="72"/>
      <c r="J7895" s="72"/>
      <c r="K7895" s="38" t="str">
        <f>IF(E7895="","",IF(OR(E7895="Project Management",E7895="Project Support",E7895="Sprint Management",E7895="Sprint Support"),"NA",(((SUMIF(AD:AD,AD7895,H:H)/VLOOKUP(AD7895,[2]Formula!V:X,3,0))*VLOOKUP(AD7895,[2]Formula!V:X,2,0))*H7895)/SUMIF(AD:AD,AD7895,H:H)))</f>
        <v/>
      </c>
      <c r="L7895" s="38" t="str">
        <f t="shared" si="739"/>
        <v/>
      </c>
      <c r="M7895" s="38" t="str">
        <f t="shared" si="740"/>
        <v/>
      </c>
      <c r="N7895" s="38" t="str">
        <f t="shared" si="742"/>
        <v/>
      </c>
      <c r="O7895" s="38" t="str">
        <f t="shared" si="738"/>
        <v/>
      </c>
      <c r="P7895" s="39" t="str">
        <f t="shared" si="743"/>
        <v/>
      </c>
      <c r="AC7895" s="42" t="str">
        <f>IF(B7895="","",VLOOKUP(B7895,[2]Formula!B:C,2,0))</f>
        <v/>
      </c>
      <c r="AD7895" s="43" t="str">
        <f t="shared" si="741"/>
        <v/>
      </c>
    </row>
    <row r="7896" spans="1:30" x14ac:dyDescent="0.25">
      <c r="A7896" s="64"/>
      <c r="B7896" s="64"/>
      <c r="C7896" s="66"/>
      <c r="D7896" s="67"/>
      <c r="E7896" s="64"/>
      <c r="F7896" s="64"/>
      <c r="G7896" s="37" t="str">
        <f>IF(E7896="","",IF(OR(E7896="Project Management",E7896="Project Support",E7896="Sprint Management",E7896="Sprint Support"),"NA",ROUND((((VLOOKUP(AD7896,[2]Formula!V:X,3,0)))-SUMIF(AD:AD,AD7896,H:H)),2)))</f>
        <v/>
      </c>
      <c r="H7896" s="71"/>
      <c r="I7896" s="72"/>
      <c r="J7896" s="72"/>
      <c r="K7896" s="38" t="str">
        <f>IF(E7896="","",IF(OR(E7896="Project Management",E7896="Project Support",E7896="Sprint Management",E7896="Sprint Support"),"NA",(((SUMIF(AD:AD,AD7896,H:H)/VLOOKUP(AD7896,[2]Formula!V:X,3,0))*VLOOKUP(AD7896,[2]Formula!V:X,2,0))*H7896)/SUMIF(AD:AD,AD7896,H:H)))</f>
        <v/>
      </c>
      <c r="L7896" s="38" t="str">
        <f t="shared" si="739"/>
        <v/>
      </c>
      <c r="M7896" s="38" t="str">
        <f t="shared" si="740"/>
        <v/>
      </c>
      <c r="N7896" s="38" t="str">
        <f t="shared" si="742"/>
        <v/>
      </c>
      <c r="O7896" s="38" t="str">
        <f t="shared" si="738"/>
        <v/>
      </c>
      <c r="P7896" s="39" t="str">
        <f t="shared" si="743"/>
        <v/>
      </c>
      <c r="AC7896" s="42" t="str">
        <f>IF(B7896="","",VLOOKUP(B7896,[2]Formula!B:C,2,0))</f>
        <v/>
      </c>
      <c r="AD7896" s="43" t="str">
        <f t="shared" si="741"/>
        <v/>
      </c>
    </row>
    <row r="7897" spans="1:30" x14ac:dyDescent="0.25">
      <c r="A7897" s="64"/>
      <c r="B7897" s="64"/>
      <c r="C7897" s="66"/>
      <c r="D7897" s="67"/>
      <c r="E7897" s="64"/>
      <c r="F7897" s="64"/>
      <c r="G7897" s="37" t="str">
        <f>IF(E7897="","",IF(OR(E7897="Project Management",E7897="Project Support",E7897="Sprint Management",E7897="Sprint Support"),"NA",ROUND((((VLOOKUP(AD7897,[2]Formula!V:X,3,0)))-SUMIF(AD:AD,AD7897,H:H)),2)))</f>
        <v/>
      </c>
      <c r="H7897" s="71"/>
      <c r="I7897" s="72"/>
      <c r="J7897" s="72"/>
      <c r="K7897" s="38" t="str">
        <f>IF(E7897="","",IF(OR(E7897="Project Management",E7897="Project Support",E7897="Sprint Management",E7897="Sprint Support"),"NA",(((SUMIF(AD:AD,AD7897,H:H)/VLOOKUP(AD7897,[2]Formula!V:X,3,0))*VLOOKUP(AD7897,[2]Formula!V:X,2,0))*H7897)/SUMIF(AD:AD,AD7897,H:H)))</f>
        <v/>
      </c>
      <c r="L7897" s="38" t="str">
        <f t="shared" si="739"/>
        <v/>
      </c>
      <c r="M7897" s="38" t="str">
        <f t="shared" si="740"/>
        <v/>
      </c>
      <c r="N7897" s="38" t="str">
        <f t="shared" si="742"/>
        <v/>
      </c>
      <c r="O7897" s="38" t="str">
        <f t="shared" si="738"/>
        <v/>
      </c>
      <c r="P7897" s="39" t="str">
        <f t="shared" si="743"/>
        <v/>
      </c>
      <c r="AC7897" s="42" t="str">
        <f>IF(B7897="","",VLOOKUP(B7897,[2]Formula!B:C,2,0))</f>
        <v/>
      </c>
      <c r="AD7897" s="43" t="str">
        <f t="shared" si="741"/>
        <v/>
      </c>
    </row>
    <row r="7898" spans="1:30" x14ac:dyDescent="0.25">
      <c r="A7898" s="64"/>
      <c r="B7898" s="64"/>
      <c r="C7898" s="66"/>
      <c r="D7898" s="67"/>
      <c r="E7898" s="64"/>
      <c r="F7898" s="64"/>
      <c r="G7898" s="37" t="str">
        <f>IF(E7898="","",IF(OR(E7898="Project Management",E7898="Project Support",E7898="Sprint Management",E7898="Sprint Support"),"NA",ROUND((((VLOOKUP(AD7898,[2]Formula!V:X,3,0)))-SUMIF(AD:AD,AD7898,H:H)),2)))</f>
        <v/>
      </c>
      <c r="H7898" s="71"/>
      <c r="I7898" s="72"/>
      <c r="J7898" s="72"/>
      <c r="K7898" s="38" t="str">
        <f>IF(E7898="","",IF(OR(E7898="Project Management",E7898="Project Support",E7898="Sprint Management",E7898="Sprint Support"),"NA",(((SUMIF(AD:AD,AD7898,H:H)/VLOOKUP(AD7898,[2]Formula!V:X,3,0))*VLOOKUP(AD7898,[2]Formula!V:X,2,0))*H7898)/SUMIF(AD:AD,AD7898,H:H)))</f>
        <v/>
      </c>
      <c r="L7898" s="38" t="str">
        <f t="shared" si="739"/>
        <v/>
      </c>
      <c r="M7898" s="38" t="str">
        <f t="shared" si="740"/>
        <v/>
      </c>
      <c r="N7898" s="38" t="str">
        <f t="shared" si="742"/>
        <v/>
      </c>
      <c r="O7898" s="38" t="str">
        <f t="shared" si="738"/>
        <v/>
      </c>
      <c r="P7898" s="39" t="str">
        <f t="shared" si="743"/>
        <v/>
      </c>
      <c r="AC7898" s="42" t="str">
        <f>IF(B7898="","",VLOOKUP(B7898,[2]Formula!B:C,2,0))</f>
        <v/>
      </c>
      <c r="AD7898" s="43" t="str">
        <f t="shared" si="741"/>
        <v/>
      </c>
    </row>
    <row r="7899" spans="1:30" x14ac:dyDescent="0.25">
      <c r="A7899" s="64"/>
      <c r="B7899" s="64"/>
      <c r="C7899" s="66"/>
      <c r="D7899" s="67"/>
      <c r="E7899" s="64"/>
      <c r="F7899" s="64"/>
      <c r="G7899" s="37" t="str">
        <f>IF(E7899="","",IF(OR(E7899="Project Management",E7899="Project Support",E7899="Sprint Management",E7899="Sprint Support"),"NA",ROUND((((VLOOKUP(AD7899,[2]Formula!V:X,3,0)))-SUMIF(AD:AD,AD7899,H:H)),2)))</f>
        <v/>
      </c>
      <c r="H7899" s="71"/>
      <c r="I7899" s="72"/>
      <c r="J7899" s="72"/>
      <c r="K7899" s="38" t="str">
        <f>IF(E7899="","",IF(OR(E7899="Project Management",E7899="Project Support",E7899="Sprint Management",E7899="Sprint Support"),"NA",(((SUMIF(AD:AD,AD7899,H:H)/VLOOKUP(AD7899,[2]Formula!V:X,3,0))*VLOOKUP(AD7899,[2]Formula!V:X,2,0))*H7899)/SUMIF(AD:AD,AD7899,H:H)))</f>
        <v/>
      </c>
      <c r="L7899" s="38" t="str">
        <f t="shared" si="739"/>
        <v/>
      </c>
      <c r="M7899" s="38" t="str">
        <f t="shared" si="740"/>
        <v/>
      </c>
      <c r="N7899" s="38" t="str">
        <f t="shared" si="742"/>
        <v/>
      </c>
      <c r="O7899" s="38" t="str">
        <f t="shared" si="738"/>
        <v/>
      </c>
      <c r="P7899" s="39" t="str">
        <f t="shared" si="743"/>
        <v/>
      </c>
      <c r="AC7899" s="42" t="str">
        <f>IF(B7899="","",VLOOKUP(B7899,[2]Formula!B:C,2,0))</f>
        <v/>
      </c>
      <c r="AD7899" s="43" t="str">
        <f t="shared" si="741"/>
        <v/>
      </c>
    </row>
    <row r="7900" spans="1:30" x14ac:dyDescent="0.25">
      <c r="A7900" s="64"/>
      <c r="B7900" s="64"/>
      <c r="C7900" s="66"/>
      <c r="D7900" s="67"/>
      <c r="E7900" s="64"/>
      <c r="F7900" s="64"/>
      <c r="G7900" s="37" t="str">
        <f>IF(E7900="","",IF(OR(E7900="Project Management",E7900="Project Support",E7900="Sprint Management",E7900="Sprint Support"),"NA",ROUND((((VLOOKUP(AD7900,[2]Formula!V:X,3,0)))-SUMIF(AD:AD,AD7900,H:H)),2)))</f>
        <v/>
      </c>
      <c r="H7900" s="71"/>
      <c r="I7900" s="72"/>
      <c r="J7900" s="72"/>
      <c r="K7900" s="38" t="str">
        <f>IF(E7900="","",IF(OR(E7900="Project Management",E7900="Project Support",E7900="Sprint Management",E7900="Sprint Support"),"NA",(((SUMIF(AD:AD,AD7900,H:H)/VLOOKUP(AD7900,[2]Formula!V:X,3,0))*VLOOKUP(AD7900,[2]Formula!V:X,2,0))*H7900)/SUMIF(AD:AD,AD7900,H:H)))</f>
        <v/>
      </c>
      <c r="L7900" s="38" t="str">
        <f t="shared" si="739"/>
        <v/>
      </c>
      <c r="M7900" s="38" t="str">
        <f t="shared" si="740"/>
        <v/>
      </c>
      <c r="N7900" s="38" t="str">
        <f t="shared" si="742"/>
        <v/>
      </c>
      <c r="O7900" s="38" t="str">
        <f t="shared" si="738"/>
        <v/>
      </c>
      <c r="P7900" s="39" t="str">
        <f t="shared" si="743"/>
        <v/>
      </c>
      <c r="AC7900" s="42" t="str">
        <f>IF(B7900="","",VLOOKUP(B7900,[2]Formula!B:C,2,0))</f>
        <v/>
      </c>
      <c r="AD7900" s="43" t="str">
        <f t="shared" si="741"/>
        <v/>
      </c>
    </row>
    <row r="7901" spans="1:30" x14ac:dyDescent="0.25">
      <c r="A7901" s="64"/>
      <c r="B7901" s="64"/>
      <c r="C7901" s="66"/>
      <c r="D7901" s="67"/>
      <c r="E7901" s="64"/>
      <c r="F7901" s="64"/>
      <c r="G7901" s="37" t="str">
        <f>IF(E7901="","",IF(OR(E7901="Project Management",E7901="Project Support",E7901="Sprint Management",E7901="Sprint Support"),"NA",ROUND((((VLOOKUP(AD7901,[2]Formula!V:X,3,0)))-SUMIF(AD:AD,AD7901,H:H)),2)))</f>
        <v/>
      </c>
      <c r="H7901" s="71"/>
      <c r="I7901" s="72"/>
      <c r="J7901" s="72"/>
      <c r="K7901" s="38" t="str">
        <f>IF(E7901="","",IF(OR(E7901="Project Management",E7901="Project Support",E7901="Sprint Management",E7901="Sprint Support"),"NA",(((SUMIF(AD:AD,AD7901,H:H)/VLOOKUP(AD7901,[2]Formula!V:X,3,0))*VLOOKUP(AD7901,[2]Formula!V:X,2,0))*H7901)/SUMIF(AD:AD,AD7901,H:H)))</f>
        <v/>
      </c>
      <c r="L7901" s="38" t="str">
        <f t="shared" si="739"/>
        <v/>
      </c>
      <c r="M7901" s="38" t="str">
        <f t="shared" si="740"/>
        <v/>
      </c>
      <c r="N7901" s="38" t="str">
        <f t="shared" si="742"/>
        <v/>
      </c>
      <c r="O7901" s="38" t="str">
        <f t="shared" si="738"/>
        <v/>
      </c>
      <c r="P7901" s="39" t="str">
        <f t="shared" si="743"/>
        <v/>
      </c>
      <c r="AC7901" s="42" t="str">
        <f>IF(B7901="","",VLOOKUP(B7901,[2]Formula!B:C,2,0))</f>
        <v/>
      </c>
      <c r="AD7901" s="43" t="str">
        <f t="shared" si="741"/>
        <v/>
      </c>
    </row>
    <row r="7902" spans="1:30" x14ac:dyDescent="0.25">
      <c r="A7902" s="64"/>
      <c r="B7902" s="64"/>
      <c r="C7902" s="66"/>
      <c r="D7902" s="67"/>
      <c r="E7902" s="64"/>
      <c r="F7902" s="64"/>
      <c r="G7902" s="37" t="str">
        <f>IF(E7902="","",IF(OR(E7902="Project Management",E7902="Project Support",E7902="Sprint Management",E7902="Sprint Support"),"NA",ROUND((((VLOOKUP(AD7902,[2]Formula!V:X,3,0)))-SUMIF(AD:AD,AD7902,H:H)),2)))</f>
        <v/>
      </c>
      <c r="H7902" s="71"/>
      <c r="I7902" s="72"/>
      <c r="J7902" s="72"/>
      <c r="K7902" s="38" t="str">
        <f>IF(E7902="","",IF(OR(E7902="Project Management",E7902="Project Support",E7902="Sprint Management",E7902="Sprint Support"),"NA",(((SUMIF(AD:AD,AD7902,H:H)/VLOOKUP(AD7902,[2]Formula!V:X,3,0))*VLOOKUP(AD7902,[2]Formula!V:X,2,0))*H7902)/SUMIF(AD:AD,AD7902,H:H)))</f>
        <v/>
      </c>
      <c r="L7902" s="38" t="str">
        <f t="shared" si="739"/>
        <v/>
      </c>
      <c r="M7902" s="38" t="str">
        <f t="shared" si="740"/>
        <v/>
      </c>
      <c r="N7902" s="38" t="str">
        <f t="shared" si="742"/>
        <v/>
      </c>
      <c r="O7902" s="38" t="str">
        <f t="shared" si="738"/>
        <v/>
      </c>
      <c r="P7902" s="39" t="str">
        <f t="shared" si="743"/>
        <v/>
      </c>
      <c r="AC7902" s="42" t="str">
        <f>IF(B7902="","",VLOOKUP(B7902,[2]Formula!B:C,2,0))</f>
        <v/>
      </c>
      <c r="AD7902" s="43" t="str">
        <f t="shared" si="741"/>
        <v/>
      </c>
    </row>
    <row r="7903" spans="1:30" x14ac:dyDescent="0.25">
      <c r="A7903" s="64"/>
      <c r="B7903" s="64"/>
      <c r="C7903" s="66"/>
      <c r="D7903" s="67"/>
      <c r="E7903" s="64"/>
      <c r="F7903" s="64"/>
      <c r="G7903" s="37" t="str">
        <f>IF(E7903="","",IF(OR(E7903="Project Management",E7903="Project Support",E7903="Sprint Management",E7903="Sprint Support"),"NA",ROUND((((VLOOKUP(AD7903,[2]Formula!V:X,3,0)))-SUMIF(AD:AD,AD7903,H:H)),2)))</f>
        <v/>
      </c>
      <c r="H7903" s="71"/>
      <c r="I7903" s="72"/>
      <c r="J7903" s="72"/>
      <c r="K7903" s="38" t="str">
        <f>IF(E7903="","",IF(OR(E7903="Project Management",E7903="Project Support",E7903="Sprint Management",E7903="Sprint Support"),"NA",(((SUMIF(AD:AD,AD7903,H:H)/VLOOKUP(AD7903,[2]Formula!V:X,3,0))*VLOOKUP(AD7903,[2]Formula!V:X,2,0))*H7903)/SUMIF(AD:AD,AD7903,H:H)))</f>
        <v/>
      </c>
      <c r="L7903" s="38" t="str">
        <f t="shared" si="739"/>
        <v/>
      </c>
      <c r="M7903" s="38" t="str">
        <f t="shared" si="740"/>
        <v/>
      </c>
      <c r="N7903" s="38" t="str">
        <f t="shared" si="742"/>
        <v/>
      </c>
      <c r="O7903" s="38" t="str">
        <f t="shared" si="738"/>
        <v/>
      </c>
      <c r="P7903" s="39" t="str">
        <f t="shared" si="743"/>
        <v/>
      </c>
      <c r="AC7903" s="42" t="str">
        <f>IF(B7903="","",VLOOKUP(B7903,[2]Formula!B:C,2,0))</f>
        <v/>
      </c>
      <c r="AD7903" s="43" t="str">
        <f t="shared" si="741"/>
        <v/>
      </c>
    </row>
    <row r="7904" spans="1:30" x14ac:dyDescent="0.25">
      <c r="A7904" s="64"/>
      <c r="B7904" s="64"/>
      <c r="C7904" s="66"/>
      <c r="D7904" s="67"/>
      <c r="E7904" s="64"/>
      <c r="F7904" s="64"/>
      <c r="G7904" s="37" t="str">
        <f>IF(E7904="","",IF(OR(E7904="Project Management",E7904="Project Support",E7904="Sprint Management",E7904="Sprint Support"),"NA",ROUND((((VLOOKUP(AD7904,[2]Formula!V:X,3,0)))-SUMIF(AD:AD,AD7904,H:H)),2)))</f>
        <v/>
      </c>
      <c r="H7904" s="71"/>
      <c r="I7904" s="72"/>
      <c r="J7904" s="72"/>
      <c r="K7904" s="38" t="str">
        <f>IF(E7904="","",IF(OR(E7904="Project Management",E7904="Project Support",E7904="Sprint Management",E7904="Sprint Support"),"NA",(((SUMIF(AD:AD,AD7904,H:H)/VLOOKUP(AD7904,[2]Formula!V:X,3,0))*VLOOKUP(AD7904,[2]Formula!V:X,2,0))*H7904)/SUMIF(AD:AD,AD7904,H:H)))</f>
        <v/>
      </c>
      <c r="L7904" s="38" t="str">
        <f t="shared" si="739"/>
        <v/>
      </c>
      <c r="M7904" s="38" t="str">
        <f t="shared" si="740"/>
        <v/>
      </c>
      <c r="N7904" s="38" t="str">
        <f t="shared" si="742"/>
        <v/>
      </c>
      <c r="O7904" s="38" t="str">
        <f t="shared" si="738"/>
        <v/>
      </c>
      <c r="P7904" s="39" t="str">
        <f t="shared" si="743"/>
        <v/>
      </c>
      <c r="AC7904" s="42" t="str">
        <f>IF(B7904="","",VLOOKUP(B7904,[2]Formula!B:C,2,0))</f>
        <v/>
      </c>
      <c r="AD7904" s="43" t="str">
        <f t="shared" si="741"/>
        <v/>
      </c>
    </row>
    <row r="7905" spans="1:30" x14ac:dyDescent="0.25">
      <c r="A7905" s="64"/>
      <c r="B7905" s="64"/>
      <c r="C7905" s="66"/>
      <c r="D7905" s="67"/>
      <c r="E7905" s="64"/>
      <c r="F7905" s="64"/>
      <c r="G7905" s="37" t="str">
        <f>IF(E7905="","",IF(OR(E7905="Project Management",E7905="Project Support",E7905="Sprint Management",E7905="Sprint Support"),"NA",ROUND((((VLOOKUP(AD7905,[2]Formula!V:X,3,0)))-SUMIF(AD:AD,AD7905,H:H)),2)))</f>
        <v/>
      </c>
      <c r="H7905" s="71"/>
      <c r="I7905" s="72"/>
      <c r="J7905" s="72"/>
      <c r="K7905" s="38" t="str">
        <f>IF(E7905="","",IF(OR(E7905="Project Management",E7905="Project Support",E7905="Sprint Management",E7905="Sprint Support"),"NA",(((SUMIF(AD:AD,AD7905,H:H)/VLOOKUP(AD7905,[2]Formula!V:X,3,0))*VLOOKUP(AD7905,[2]Formula!V:X,2,0))*H7905)/SUMIF(AD:AD,AD7905,H:H)))</f>
        <v/>
      </c>
      <c r="L7905" s="38" t="str">
        <f t="shared" si="739"/>
        <v/>
      </c>
      <c r="M7905" s="38" t="str">
        <f t="shared" si="740"/>
        <v/>
      </c>
      <c r="N7905" s="38" t="str">
        <f t="shared" si="742"/>
        <v/>
      </c>
      <c r="O7905" s="38" t="str">
        <f t="shared" si="738"/>
        <v/>
      </c>
      <c r="P7905" s="39" t="str">
        <f t="shared" si="743"/>
        <v/>
      </c>
      <c r="AC7905" s="42" t="str">
        <f>IF(B7905="","",VLOOKUP(B7905,[2]Formula!B:C,2,0))</f>
        <v/>
      </c>
      <c r="AD7905" s="43" t="str">
        <f t="shared" si="741"/>
        <v/>
      </c>
    </row>
    <row r="7906" spans="1:30" x14ac:dyDescent="0.25">
      <c r="A7906" s="64"/>
      <c r="B7906" s="64"/>
      <c r="C7906" s="66"/>
      <c r="D7906" s="67"/>
      <c r="E7906" s="64"/>
      <c r="F7906" s="64"/>
      <c r="G7906" s="37" t="str">
        <f>IF(E7906="","",IF(OR(E7906="Project Management",E7906="Project Support",E7906="Sprint Management",E7906="Sprint Support"),"NA",ROUND((((VLOOKUP(AD7906,[2]Formula!V:X,3,0)))-SUMIF(AD:AD,AD7906,H:H)),2)))</f>
        <v/>
      </c>
      <c r="H7906" s="71"/>
      <c r="I7906" s="72"/>
      <c r="J7906" s="72"/>
      <c r="K7906" s="38" t="str">
        <f>IF(E7906="","",IF(OR(E7906="Project Management",E7906="Project Support",E7906="Sprint Management",E7906="Sprint Support"),"NA",(((SUMIF(AD:AD,AD7906,H:H)/VLOOKUP(AD7906,[2]Formula!V:X,3,0))*VLOOKUP(AD7906,[2]Formula!V:X,2,0))*H7906)/SUMIF(AD:AD,AD7906,H:H)))</f>
        <v/>
      </c>
      <c r="L7906" s="38" t="str">
        <f t="shared" si="739"/>
        <v/>
      </c>
      <c r="M7906" s="38" t="str">
        <f t="shared" si="740"/>
        <v/>
      </c>
      <c r="N7906" s="38" t="str">
        <f t="shared" si="742"/>
        <v/>
      </c>
      <c r="O7906" s="38" t="str">
        <f t="shared" si="738"/>
        <v/>
      </c>
      <c r="P7906" s="39" t="str">
        <f t="shared" si="743"/>
        <v/>
      </c>
      <c r="AC7906" s="42" t="str">
        <f>IF(B7906="","",VLOOKUP(B7906,[2]Formula!B:C,2,0))</f>
        <v/>
      </c>
      <c r="AD7906" s="43" t="str">
        <f t="shared" si="741"/>
        <v/>
      </c>
    </row>
    <row r="7907" spans="1:30" x14ac:dyDescent="0.25">
      <c r="A7907" s="64"/>
      <c r="B7907" s="64"/>
      <c r="C7907" s="66"/>
      <c r="D7907" s="67"/>
      <c r="E7907" s="64"/>
      <c r="F7907" s="64"/>
      <c r="G7907" s="37" t="str">
        <f>IF(E7907="","",IF(OR(E7907="Project Management",E7907="Project Support",E7907="Sprint Management",E7907="Sprint Support"),"NA",ROUND((((VLOOKUP(AD7907,[2]Formula!V:X,3,0)))-SUMIF(AD:AD,AD7907,H:H)),2)))</f>
        <v/>
      </c>
      <c r="H7907" s="71"/>
      <c r="I7907" s="72"/>
      <c r="J7907" s="72"/>
      <c r="K7907" s="38" t="str">
        <f>IF(E7907="","",IF(OR(E7907="Project Management",E7907="Project Support",E7907="Sprint Management",E7907="Sprint Support"),"NA",(((SUMIF(AD:AD,AD7907,H:H)/VLOOKUP(AD7907,[2]Formula!V:X,3,0))*VLOOKUP(AD7907,[2]Formula!V:X,2,0))*H7907)/SUMIF(AD:AD,AD7907,H:H)))</f>
        <v/>
      </c>
      <c r="L7907" s="38" t="str">
        <f t="shared" si="739"/>
        <v/>
      </c>
      <c r="M7907" s="38" t="str">
        <f t="shared" si="740"/>
        <v/>
      </c>
      <c r="N7907" s="38" t="str">
        <f t="shared" si="742"/>
        <v/>
      </c>
      <c r="O7907" s="38" t="str">
        <f t="shared" si="738"/>
        <v/>
      </c>
      <c r="P7907" s="39" t="str">
        <f t="shared" si="743"/>
        <v/>
      </c>
      <c r="AC7907" s="42" t="str">
        <f>IF(B7907="","",VLOOKUP(B7907,[2]Formula!B:C,2,0))</f>
        <v/>
      </c>
      <c r="AD7907" s="43" t="str">
        <f t="shared" si="741"/>
        <v/>
      </c>
    </row>
    <row r="7908" spans="1:30" x14ac:dyDescent="0.25">
      <c r="A7908" s="64"/>
      <c r="B7908" s="64"/>
      <c r="C7908" s="66"/>
      <c r="D7908" s="67"/>
      <c r="E7908" s="64"/>
      <c r="F7908" s="64"/>
      <c r="G7908" s="37" t="str">
        <f>IF(E7908="","",IF(OR(E7908="Project Management",E7908="Project Support",E7908="Sprint Management",E7908="Sprint Support"),"NA",ROUND((((VLOOKUP(AD7908,[2]Formula!V:X,3,0)))-SUMIF(AD:AD,AD7908,H:H)),2)))</f>
        <v/>
      </c>
      <c r="H7908" s="71"/>
      <c r="I7908" s="72"/>
      <c r="J7908" s="72"/>
      <c r="K7908" s="38" t="str">
        <f>IF(E7908="","",IF(OR(E7908="Project Management",E7908="Project Support",E7908="Sprint Management",E7908="Sprint Support"),"NA",(((SUMIF(AD:AD,AD7908,H:H)/VLOOKUP(AD7908,[2]Formula!V:X,3,0))*VLOOKUP(AD7908,[2]Formula!V:X,2,0))*H7908)/SUMIF(AD:AD,AD7908,H:H)))</f>
        <v/>
      </c>
      <c r="L7908" s="38" t="str">
        <f t="shared" si="739"/>
        <v/>
      </c>
      <c r="M7908" s="38" t="str">
        <f t="shared" si="740"/>
        <v/>
      </c>
      <c r="N7908" s="38" t="str">
        <f t="shared" si="742"/>
        <v/>
      </c>
      <c r="O7908" s="38" t="str">
        <f t="shared" si="738"/>
        <v/>
      </c>
      <c r="P7908" s="39" t="str">
        <f t="shared" si="743"/>
        <v/>
      </c>
      <c r="AC7908" s="42" t="str">
        <f>IF(B7908="","",VLOOKUP(B7908,[2]Formula!B:C,2,0))</f>
        <v/>
      </c>
      <c r="AD7908" s="43" t="str">
        <f t="shared" si="741"/>
        <v/>
      </c>
    </row>
    <row r="7909" spans="1:30" x14ac:dyDescent="0.25">
      <c r="A7909" s="64"/>
      <c r="B7909" s="64"/>
      <c r="C7909" s="66"/>
      <c r="D7909" s="67"/>
      <c r="E7909" s="64"/>
      <c r="F7909" s="64"/>
      <c r="G7909" s="37" t="str">
        <f>IF(E7909="","",IF(OR(E7909="Project Management",E7909="Project Support",E7909="Sprint Management",E7909="Sprint Support"),"NA",ROUND((((VLOOKUP(AD7909,[2]Formula!V:X,3,0)))-SUMIF(AD:AD,AD7909,H:H)),2)))</f>
        <v/>
      </c>
      <c r="H7909" s="71"/>
      <c r="I7909" s="72"/>
      <c r="J7909" s="72"/>
      <c r="K7909" s="38" t="str">
        <f>IF(E7909="","",IF(OR(E7909="Project Management",E7909="Project Support",E7909="Sprint Management",E7909="Sprint Support"),"NA",(((SUMIF(AD:AD,AD7909,H:H)/VLOOKUP(AD7909,[2]Formula!V:X,3,0))*VLOOKUP(AD7909,[2]Formula!V:X,2,0))*H7909)/SUMIF(AD:AD,AD7909,H:H)))</f>
        <v/>
      </c>
      <c r="L7909" s="38" t="str">
        <f t="shared" si="739"/>
        <v/>
      </c>
      <c r="M7909" s="38" t="str">
        <f t="shared" si="740"/>
        <v/>
      </c>
      <c r="N7909" s="38" t="str">
        <f t="shared" si="742"/>
        <v/>
      </c>
      <c r="O7909" s="38" t="str">
        <f t="shared" si="738"/>
        <v/>
      </c>
      <c r="P7909" s="39" t="str">
        <f t="shared" si="743"/>
        <v/>
      </c>
      <c r="AC7909" s="42" t="str">
        <f>IF(B7909="","",VLOOKUP(B7909,[2]Formula!B:C,2,0))</f>
        <v/>
      </c>
      <c r="AD7909" s="43" t="str">
        <f t="shared" si="741"/>
        <v/>
      </c>
    </row>
    <row r="7910" spans="1:30" x14ac:dyDescent="0.25">
      <c r="A7910" s="64"/>
      <c r="B7910" s="64"/>
      <c r="C7910" s="66"/>
      <c r="D7910" s="67"/>
      <c r="E7910" s="64"/>
      <c r="F7910" s="64"/>
      <c r="G7910" s="37" t="str">
        <f>IF(E7910="","",IF(OR(E7910="Project Management",E7910="Project Support",E7910="Sprint Management",E7910="Sprint Support"),"NA",ROUND((((VLOOKUP(AD7910,[2]Formula!V:X,3,0)))-SUMIF(AD:AD,AD7910,H:H)),2)))</f>
        <v/>
      </c>
      <c r="H7910" s="71"/>
      <c r="I7910" s="72"/>
      <c r="J7910" s="72"/>
      <c r="K7910" s="38" t="str">
        <f>IF(E7910="","",IF(OR(E7910="Project Management",E7910="Project Support",E7910="Sprint Management",E7910="Sprint Support"),"NA",(((SUMIF(AD:AD,AD7910,H:H)/VLOOKUP(AD7910,[2]Formula!V:X,3,0))*VLOOKUP(AD7910,[2]Formula!V:X,2,0))*H7910)/SUMIF(AD:AD,AD7910,H:H)))</f>
        <v/>
      </c>
      <c r="L7910" s="38" t="str">
        <f t="shared" si="739"/>
        <v/>
      </c>
      <c r="M7910" s="38" t="str">
        <f t="shared" si="740"/>
        <v/>
      </c>
      <c r="N7910" s="38" t="str">
        <f t="shared" si="742"/>
        <v/>
      </c>
      <c r="O7910" s="38" t="str">
        <f t="shared" si="738"/>
        <v/>
      </c>
      <c r="P7910" s="39" t="str">
        <f t="shared" si="743"/>
        <v/>
      </c>
      <c r="AC7910" s="42" t="str">
        <f>IF(B7910="","",VLOOKUP(B7910,[2]Formula!B:C,2,0))</f>
        <v/>
      </c>
      <c r="AD7910" s="43" t="str">
        <f t="shared" si="741"/>
        <v/>
      </c>
    </row>
    <row r="7911" spans="1:30" x14ac:dyDescent="0.25">
      <c r="A7911" s="64"/>
      <c r="B7911" s="64"/>
      <c r="C7911" s="66"/>
      <c r="D7911" s="67"/>
      <c r="E7911" s="64"/>
      <c r="F7911" s="64"/>
      <c r="G7911" s="37" t="str">
        <f>IF(E7911="","",IF(OR(E7911="Project Management",E7911="Project Support",E7911="Sprint Management",E7911="Sprint Support"),"NA",ROUND((((VLOOKUP(AD7911,[2]Formula!V:X,3,0)))-SUMIF(AD:AD,AD7911,H:H)),2)))</f>
        <v/>
      </c>
      <c r="H7911" s="71"/>
      <c r="I7911" s="72"/>
      <c r="J7911" s="72"/>
      <c r="K7911" s="38" t="str">
        <f>IF(E7911="","",IF(OR(E7911="Project Management",E7911="Project Support",E7911="Sprint Management",E7911="Sprint Support"),"NA",(((SUMIF(AD:AD,AD7911,H:H)/VLOOKUP(AD7911,[2]Formula!V:X,3,0))*VLOOKUP(AD7911,[2]Formula!V:X,2,0))*H7911)/SUMIF(AD:AD,AD7911,H:H)))</f>
        <v/>
      </c>
      <c r="L7911" s="38" t="str">
        <f t="shared" si="739"/>
        <v/>
      </c>
      <c r="M7911" s="38" t="str">
        <f t="shared" si="740"/>
        <v/>
      </c>
      <c r="N7911" s="38" t="str">
        <f t="shared" si="742"/>
        <v/>
      </c>
      <c r="O7911" s="38" t="str">
        <f t="shared" si="738"/>
        <v/>
      </c>
      <c r="P7911" s="39" t="str">
        <f t="shared" si="743"/>
        <v/>
      </c>
      <c r="AC7911" s="42" t="str">
        <f>IF(B7911="","",VLOOKUP(B7911,[2]Formula!B:C,2,0))</f>
        <v/>
      </c>
      <c r="AD7911" s="43" t="str">
        <f t="shared" si="741"/>
        <v/>
      </c>
    </row>
    <row r="7912" spans="1:30" x14ac:dyDescent="0.25">
      <c r="A7912" s="64"/>
      <c r="B7912" s="64"/>
      <c r="C7912" s="66"/>
      <c r="D7912" s="67"/>
      <c r="E7912" s="64"/>
      <c r="F7912" s="64"/>
      <c r="G7912" s="37" t="str">
        <f>IF(E7912="","",IF(OR(E7912="Project Management",E7912="Project Support",E7912="Sprint Management",E7912="Sprint Support"),"NA",ROUND((((VLOOKUP(AD7912,[2]Formula!V:X,3,0)))-SUMIF(AD:AD,AD7912,H:H)),2)))</f>
        <v/>
      </c>
      <c r="H7912" s="71"/>
      <c r="I7912" s="72"/>
      <c r="J7912" s="72"/>
      <c r="K7912" s="38" t="str">
        <f>IF(E7912="","",IF(OR(E7912="Project Management",E7912="Project Support",E7912="Sprint Management",E7912="Sprint Support"),"NA",(((SUMIF(AD:AD,AD7912,H:H)/VLOOKUP(AD7912,[2]Formula!V:X,3,0))*VLOOKUP(AD7912,[2]Formula!V:X,2,0))*H7912)/SUMIF(AD:AD,AD7912,H:H)))</f>
        <v/>
      </c>
      <c r="L7912" s="38" t="str">
        <f t="shared" si="739"/>
        <v/>
      </c>
      <c r="M7912" s="38" t="str">
        <f t="shared" si="740"/>
        <v/>
      </c>
      <c r="N7912" s="38" t="str">
        <f t="shared" si="742"/>
        <v/>
      </c>
      <c r="O7912" s="38" t="str">
        <f t="shared" si="738"/>
        <v/>
      </c>
      <c r="P7912" s="39" t="str">
        <f t="shared" si="743"/>
        <v/>
      </c>
      <c r="AC7912" s="42" t="str">
        <f>IF(B7912="","",VLOOKUP(B7912,[2]Formula!B:C,2,0))</f>
        <v/>
      </c>
      <c r="AD7912" s="43" t="str">
        <f t="shared" si="741"/>
        <v/>
      </c>
    </row>
    <row r="7913" spans="1:30" x14ac:dyDescent="0.25">
      <c r="A7913" s="64"/>
      <c r="B7913" s="64"/>
      <c r="C7913" s="66"/>
      <c r="D7913" s="67"/>
      <c r="E7913" s="64"/>
      <c r="F7913" s="64"/>
      <c r="G7913" s="37" t="str">
        <f>IF(E7913="","",IF(OR(E7913="Project Management",E7913="Project Support",E7913="Sprint Management",E7913="Sprint Support"),"NA",ROUND((((VLOOKUP(AD7913,[2]Formula!V:X,3,0)))-SUMIF(AD:AD,AD7913,H:H)),2)))</f>
        <v/>
      </c>
      <c r="H7913" s="71"/>
      <c r="I7913" s="72"/>
      <c r="J7913" s="72"/>
      <c r="K7913" s="38" t="str">
        <f>IF(E7913="","",IF(OR(E7913="Project Management",E7913="Project Support",E7913="Sprint Management",E7913="Sprint Support"),"NA",(((SUMIF(AD:AD,AD7913,H:H)/VLOOKUP(AD7913,[2]Formula!V:X,3,0))*VLOOKUP(AD7913,[2]Formula!V:X,2,0))*H7913)/SUMIF(AD:AD,AD7913,H:H)))</f>
        <v/>
      </c>
      <c r="L7913" s="38" t="str">
        <f t="shared" si="739"/>
        <v/>
      </c>
      <c r="M7913" s="38" t="str">
        <f t="shared" si="740"/>
        <v/>
      </c>
      <c r="N7913" s="38" t="str">
        <f t="shared" si="742"/>
        <v/>
      </c>
      <c r="O7913" s="38" t="str">
        <f t="shared" si="738"/>
        <v/>
      </c>
      <c r="P7913" s="39" t="str">
        <f t="shared" si="743"/>
        <v/>
      </c>
      <c r="AC7913" s="42" t="str">
        <f>IF(B7913="","",VLOOKUP(B7913,[2]Formula!B:C,2,0))</f>
        <v/>
      </c>
      <c r="AD7913" s="43" t="str">
        <f t="shared" si="741"/>
        <v/>
      </c>
    </row>
    <row r="7914" spans="1:30" x14ac:dyDescent="0.25">
      <c r="A7914" s="64"/>
      <c r="B7914" s="64"/>
      <c r="C7914" s="66"/>
      <c r="D7914" s="67"/>
      <c r="E7914" s="64"/>
      <c r="F7914" s="64"/>
      <c r="G7914" s="37" t="str">
        <f>IF(E7914="","",IF(OR(E7914="Project Management",E7914="Project Support",E7914="Sprint Management",E7914="Sprint Support"),"NA",ROUND((((VLOOKUP(AD7914,[2]Formula!V:X,3,0)))-SUMIF(AD:AD,AD7914,H:H)),2)))</f>
        <v/>
      </c>
      <c r="H7914" s="71"/>
      <c r="I7914" s="72"/>
      <c r="J7914" s="72"/>
      <c r="K7914" s="38" t="str">
        <f>IF(E7914="","",IF(OR(E7914="Project Management",E7914="Project Support",E7914="Sprint Management",E7914="Sprint Support"),"NA",(((SUMIF(AD:AD,AD7914,H:H)/VLOOKUP(AD7914,[2]Formula!V:X,3,0))*VLOOKUP(AD7914,[2]Formula!V:X,2,0))*H7914)/SUMIF(AD:AD,AD7914,H:H)))</f>
        <v/>
      </c>
      <c r="L7914" s="38" t="str">
        <f t="shared" si="739"/>
        <v/>
      </c>
      <c r="M7914" s="38" t="str">
        <f t="shared" si="740"/>
        <v/>
      </c>
      <c r="N7914" s="38" t="str">
        <f t="shared" si="742"/>
        <v/>
      </c>
      <c r="O7914" s="38" t="str">
        <f t="shared" si="738"/>
        <v/>
      </c>
      <c r="P7914" s="39" t="str">
        <f t="shared" si="743"/>
        <v/>
      </c>
      <c r="AC7914" s="42" t="str">
        <f>IF(B7914="","",VLOOKUP(B7914,[2]Formula!B:C,2,0))</f>
        <v/>
      </c>
      <c r="AD7914" s="43" t="str">
        <f t="shared" si="741"/>
        <v/>
      </c>
    </row>
    <row r="7915" spans="1:30" x14ac:dyDescent="0.25">
      <c r="A7915" s="64"/>
      <c r="B7915" s="64"/>
      <c r="C7915" s="66"/>
      <c r="D7915" s="67"/>
      <c r="E7915" s="64"/>
      <c r="F7915" s="64"/>
      <c r="G7915" s="37" t="str">
        <f>IF(E7915="","",IF(OR(E7915="Project Management",E7915="Project Support",E7915="Sprint Management",E7915="Sprint Support"),"NA",ROUND((((VLOOKUP(AD7915,[2]Formula!V:X,3,0)))-SUMIF(AD:AD,AD7915,H:H)),2)))</f>
        <v/>
      </c>
      <c r="H7915" s="71"/>
      <c r="I7915" s="72"/>
      <c r="J7915" s="72"/>
      <c r="K7915" s="38" t="str">
        <f>IF(E7915="","",IF(OR(E7915="Project Management",E7915="Project Support",E7915="Sprint Management",E7915="Sprint Support"),"NA",(((SUMIF(AD:AD,AD7915,H:H)/VLOOKUP(AD7915,[2]Formula!V:X,3,0))*VLOOKUP(AD7915,[2]Formula!V:X,2,0))*H7915)/SUMIF(AD:AD,AD7915,H:H)))</f>
        <v/>
      </c>
      <c r="L7915" s="38" t="str">
        <f t="shared" si="739"/>
        <v/>
      </c>
      <c r="M7915" s="38" t="str">
        <f t="shared" si="740"/>
        <v/>
      </c>
      <c r="N7915" s="38" t="str">
        <f t="shared" si="742"/>
        <v/>
      </c>
      <c r="O7915" s="38" t="str">
        <f t="shared" si="738"/>
        <v/>
      </c>
      <c r="P7915" s="39" t="str">
        <f t="shared" si="743"/>
        <v/>
      </c>
      <c r="AC7915" s="42" t="str">
        <f>IF(B7915="","",VLOOKUP(B7915,[2]Formula!B:C,2,0))</f>
        <v/>
      </c>
      <c r="AD7915" s="43" t="str">
        <f t="shared" si="741"/>
        <v/>
      </c>
    </row>
    <row r="7916" spans="1:30" x14ac:dyDescent="0.25">
      <c r="A7916" s="64"/>
      <c r="B7916" s="64"/>
      <c r="C7916" s="66"/>
      <c r="D7916" s="67"/>
      <c r="E7916" s="64"/>
      <c r="F7916" s="64"/>
      <c r="G7916" s="37" t="str">
        <f>IF(E7916="","",IF(OR(E7916="Project Management",E7916="Project Support",E7916="Sprint Management",E7916="Sprint Support"),"NA",ROUND((((VLOOKUP(AD7916,[2]Formula!V:X,3,0)))-SUMIF(AD:AD,AD7916,H:H)),2)))</f>
        <v/>
      </c>
      <c r="H7916" s="71"/>
      <c r="I7916" s="72"/>
      <c r="J7916" s="72"/>
      <c r="K7916" s="38" t="str">
        <f>IF(E7916="","",IF(OR(E7916="Project Management",E7916="Project Support",E7916="Sprint Management",E7916="Sprint Support"),"NA",(((SUMIF(AD:AD,AD7916,H:H)/VLOOKUP(AD7916,[2]Formula!V:X,3,0))*VLOOKUP(AD7916,[2]Formula!V:X,2,0))*H7916)/SUMIF(AD:AD,AD7916,H:H)))</f>
        <v/>
      </c>
      <c r="L7916" s="38" t="str">
        <f t="shared" si="739"/>
        <v/>
      </c>
      <c r="M7916" s="38" t="str">
        <f t="shared" si="740"/>
        <v/>
      </c>
      <c r="N7916" s="38" t="str">
        <f t="shared" si="742"/>
        <v/>
      </c>
      <c r="O7916" s="38" t="str">
        <f t="shared" si="738"/>
        <v/>
      </c>
      <c r="P7916" s="39" t="str">
        <f t="shared" si="743"/>
        <v/>
      </c>
      <c r="AC7916" s="42" t="str">
        <f>IF(B7916="","",VLOOKUP(B7916,[2]Formula!B:C,2,0))</f>
        <v/>
      </c>
      <c r="AD7916" s="43" t="str">
        <f t="shared" si="741"/>
        <v/>
      </c>
    </row>
    <row r="7917" spans="1:30" x14ac:dyDescent="0.25">
      <c r="A7917" s="64"/>
      <c r="B7917" s="64"/>
      <c r="C7917" s="66"/>
      <c r="D7917" s="67"/>
      <c r="E7917" s="64"/>
      <c r="F7917" s="64"/>
      <c r="G7917" s="37" t="str">
        <f>IF(E7917="","",IF(OR(E7917="Project Management",E7917="Project Support",E7917="Sprint Management",E7917="Sprint Support"),"NA",ROUND((((VLOOKUP(AD7917,[2]Formula!V:X,3,0)))-SUMIF(AD:AD,AD7917,H:H)),2)))</f>
        <v/>
      </c>
      <c r="H7917" s="71"/>
      <c r="I7917" s="72"/>
      <c r="J7917" s="72"/>
      <c r="K7917" s="38" t="str">
        <f>IF(E7917="","",IF(OR(E7917="Project Management",E7917="Project Support",E7917="Sprint Management",E7917="Sprint Support"),"NA",(((SUMIF(AD:AD,AD7917,H:H)/VLOOKUP(AD7917,[2]Formula!V:X,3,0))*VLOOKUP(AD7917,[2]Formula!V:X,2,0))*H7917)/SUMIF(AD:AD,AD7917,H:H)))</f>
        <v/>
      </c>
      <c r="L7917" s="38" t="str">
        <f t="shared" si="739"/>
        <v/>
      </c>
      <c r="M7917" s="38" t="str">
        <f t="shared" si="740"/>
        <v/>
      </c>
      <c r="N7917" s="38" t="str">
        <f t="shared" si="742"/>
        <v/>
      </c>
      <c r="O7917" s="38" t="str">
        <f t="shared" si="738"/>
        <v/>
      </c>
      <c r="P7917" s="39" t="str">
        <f t="shared" si="743"/>
        <v/>
      </c>
      <c r="AC7917" s="42" t="str">
        <f>IF(B7917="","",VLOOKUP(B7917,[2]Formula!B:C,2,0))</f>
        <v/>
      </c>
      <c r="AD7917" s="43" t="str">
        <f t="shared" si="741"/>
        <v/>
      </c>
    </row>
    <row r="7918" spans="1:30" x14ac:dyDescent="0.25">
      <c r="A7918" s="64"/>
      <c r="B7918" s="64"/>
      <c r="C7918" s="66"/>
      <c r="D7918" s="67"/>
      <c r="E7918" s="64"/>
      <c r="F7918" s="64"/>
      <c r="G7918" s="37" t="str">
        <f>IF(E7918="","",IF(OR(E7918="Project Management",E7918="Project Support",E7918="Sprint Management",E7918="Sprint Support"),"NA",ROUND((((VLOOKUP(AD7918,[2]Formula!V:X,3,0)))-SUMIF(AD:AD,AD7918,H:H)),2)))</f>
        <v/>
      </c>
      <c r="H7918" s="71"/>
      <c r="I7918" s="72"/>
      <c r="J7918" s="72"/>
      <c r="K7918" s="38" t="str">
        <f>IF(E7918="","",IF(OR(E7918="Project Management",E7918="Project Support",E7918="Sprint Management",E7918="Sprint Support"),"NA",(((SUMIF(AD:AD,AD7918,H:H)/VLOOKUP(AD7918,[2]Formula!V:X,3,0))*VLOOKUP(AD7918,[2]Formula!V:X,2,0))*H7918)/SUMIF(AD:AD,AD7918,H:H)))</f>
        <v/>
      </c>
      <c r="L7918" s="38" t="str">
        <f t="shared" si="739"/>
        <v/>
      </c>
      <c r="M7918" s="38" t="str">
        <f t="shared" si="740"/>
        <v/>
      </c>
      <c r="N7918" s="38" t="str">
        <f t="shared" si="742"/>
        <v/>
      </c>
      <c r="O7918" s="38" t="str">
        <f t="shared" si="738"/>
        <v/>
      </c>
      <c r="P7918" s="39" t="str">
        <f t="shared" si="743"/>
        <v/>
      </c>
      <c r="AC7918" s="42" t="str">
        <f>IF(B7918="","",VLOOKUP(B7918,[2]Formula!B:C,2,0))</f>
        <v/>
      </c>
      <c r="AD7918" s="43" t="str">
        <f t="shared" si="741"/>
        <v/>
      </c>
    </row>
    <row r="7919" spans="1:30" x14ac:dyDescent="0.25">
      <c r="A7919" s="64"/>
      <c r="B7919" s="64"/>
      <c r="C7919" s="66"/>
      <c r="D7919" s="67"/>
      <c r="E7919" s="64"/>
      <c r="F7919" s="64"/>
      <c r="G7919" s="37" t="str">
        <f>IF(E7919="","",IF(OR(E7919="Project Management",E7919="Project Support",E7919="Sprint Management",E7919="Sprint Support"),"NA",ROUND((((VLOOKUP(AD7919,[2]Formula!V:X,3,0)))-SUMIF(AD:AD,AD7919,H:H)),2)))</f>
        <v/>
      </c>
      <c r="H7919" s="71"/>
      <c r="I7919" s="72"/>
      <c r="J7919" s="72"/>
      <c r="K7919" s="38" t="str">
        <f>IF(E7919="","",IF(OR(E7919="Project Management",E7919="Project Support",E7919="Sprint Management",E7919="Sprint Support"),"NA",(((SUMIF(AD:AD,AD7919,H:H)/VLOOKUP(AD7919,[2]Formula!V:X,3,0))*VLOOKUP(AD7919,[2]Formula!V:X,2,0))*H7919)/SUMIF(AD:AD,AD7919,H:H)))</f>
        <v/>
      </c>
      <c r="L7919" s="38" t="str">
        <f t="shared" si="739"/>
        <v/>
      </c>
      <c r="M7919" s="38" t="str">
        <f t="shared" si="740"/>
        <v/>
      </c>
      <c r="N7919" s="38" t="str">
        <f t="shared" si="742"/>
        <v/>
      </c>
      <c r="O7919" s="38" t="str">
        <f t="shared" si="738"/>
        <v/>
      </c>
      <c r="P7919" s="39" t="str">
        <f t="shared" si="743"/>
        <v/>
      </c>
      <c r="AC7919" s="42" t="str">
        <f>IF(B7919="","",VLOOKUP(B7919,[2]Formula!B:C,2,0))</f>
        <v/>
      </c>
      <c r="AD7919" s="43" t="str">
        <f t="shared" si="741"/>
        <v/>
      </c>
    </row>
    <row r="7920" spans="1:30" x14ac:dyDescent="0.25">
      <c r="A7920" s="64"/>
      <c r="B7920" s="64"/>
      <c r="C7920" s="66"/>
      <c r="D7920" s="67"/>
      <c r="E7920" s="64"/>
      <c r="F7920" s="64"/>
      <c r="G7920" s="37" t="str">
        <f>IF(E7920="","",IF(OR(E7920="Project Management",E7920="Project Support",E7920="Sprint Management",E7920="Sprint Support"),"NA",ROUND((((VLOOKUP(AD7920,[2]Formula!V:X,3,0)))-SUMIF(AD:AD,AD7920,H:H)),2)))</f>
        <v/>
      </c>
      <c r="H7920" s="71"/>
      <c r="I7920" s="72"/>
      <c r="J7920" s="72"/>
      <c r="K7920" s="38" t="str">
        <f>IF(E7920="","",IF(OR(E7920="Project Management",E7920="Project Support",E7920="Sprint Management",E7920="Sprint Support"),"NA",(((SUMIF(AD:AD,AD7920,H:H)/VLOOKUP(AD7920,[2]Formula!V:X,3,0))*VLOOKUP(AD7920,[2]Formula!V:X,2,0))*H7920)/SUMIF(AD:AD,AD7920,H:H)))</f>
        <v/>
      </c>
      <c r="L7920" s="38" t="str">
        <f t="shared" si="739"/>
        <v/>
      </c>
      <c r="M7920" s="38" t="str">
        <f t="shared" si="740"/>
        <v/>
      </c>
      <c r="N7920" s="38" t="str">
        <f t="shared" si="742"/>
        <v/>
      </c>
      <c r="O7920" s="38" t="str">
        <f t="shared" si="738"/>
        <v/>
      </c>
      <c r="P7920" s="39" t="str">
        <f t="shared" si="743"/>
        <v/>
      </c>
      <c r="AC7920" s="42" t="str">
        <f>IF(B7920="","",VLOOKUP(B7920,[2]Formula!B:C,2,0))</f>
        <v/>
      </c>
      <c r="AD7920" s="43" t="str">
        <f t="shared" si="741"/>
        <v/>
      </c>
    </row>
    <row r="7921" spans="1:30" x14ac:dyDescent="0.25">
      <c r="A7921" s="64"/>
      <c r="B7921" s="64"/>
      <c r="C7921" s="66"/>
      <c r="D7921" s="67"/>
      <c r="E7921" s="64"/>
      <c r="F7921" s="64"/>
      <c r="G7921" s="37" t="str">
        <f>IF(E7921="","",IF(OR(E7921="Project Management",E7921="Project Support",E7921="Sprint Management",E7921="Sprint Support"),"NA",ROUND((((VLOOKUP(AD7921,[2]Formula!V:X,3,0)))-SUMIF(AD:AD,AD7921,H:H)),2)))</f>
        <v/>
      </c>
      <c r="H7921" s="71"/>
      <c r="I7921" s="72"/>
      <c r="J7921" s="72"/>
      <c r="K7921" s="38" t="str">
        <f>IF(E7921="","",IF(OR(E7921="Project Management",E7921="Project Support",E7921="Sprint Management",E7921="Sprint Support"),"NA",(((SUMIF(AD:AD,AD7921,H:H)/VLOOKUP(AD7921,[2]Formula!V:X,3,0))*VLOOKUP(AD7921,[2]Formula!V:X,2,0))*H7921)/SUMIF(AD:AD,AD7921,H:H)))</f>
        <v/>
      </c>
      <c r="L7921" s="38" t="str">
        <f t="shared" si="739"/>
        <v/>
      </c>
      <c r="M7921" s="38" t="str">
        <f t="shared" si="740"/>
        <v/>
      </c>
      <c r="N7921" s="38" t="str">
        <f t="shared" si="742"/>
        <v/>
      </c>
      <c r="O7921" s="38" t="str">
        <f t="shared" si="738"/>
        <v/>
      </c>
      <c r="P7921" s="39" t="str">
        <f t="shared" si="743"/>
        <v/>
      </c>
      <c r="AC7921" s="42" t="str">
        <f>IF(B7921="","",VLOOKUP(B7921,[2]Formula!B:C,2,0))</f>
        <v/>
      </c>
      <c r="AD7921" s="43" t="str">
        <f t="shared" si="741"/>
        <v/>
      </c>
    </row>
    <row r="7922" spans="1:30" x14ac:dyDescent="0.25">
      <c r="A7922" s="64"/>
      <c r="B7922" s="64"/>
      <c r="C7922" s="66"/>
      <c r="D7922" s="67"/>
      <c r="E7922" s="64"/>
      <c r="F7922" s="64"/>
      <c r="G7922" s="37" t="str">
        <f>IF(E7922="","",IF(OR(E7922="Project Management",E7922="Project Support",E7922="Sprint Management",E7922="Sprint Support"),"NA",ROUND((((VLOOKUP(AD7922,[2]Formula!V:X,3,0)))-SUMIF(AD:AD,AD7922,H:H)),2)))</f>
        <v/>
      </c>
      <c r="H7922" s="71"/>
      <c r="I7922" s="72"/>
      <c r="J7922" s="72"/>
      <c r="K7922" s="38" t="str">
        <f>IF(E7922="","",IF(OR(E7922="Project Management",E7922="Project Support",E7922="Sprint Management",E7922="Sprint Support"),"NA",(((SUMIF(AD:AD,AD7922,H:H)/VLOOKUP(AD7922,[2]Formula!V:X,3,0))*VLOOKUP(AD7922,[2]Formula!V:X,2,0))*H7922)/SUMIF(AD:AD,AD7922,H:H)))</f>
        <v/>
      </c>
      <c r="L7922" s="38" t="str">
        <f t="shared" si="739"/>
        <v/>
      </c>
      <c r="M7922" s="38" t="str">
        <f t="shared" si="740"/>
        <v/>
      </c>
      <c r="N7922" s="38" t="str">
        <f t="shared" si="742"/>
        <v/>
      </c>
      <c r="O7922" s="38" t="str">
        <f t="shared" si="738"/>
        <v/>
      </c>
      <c r="P7922" s="39" t="str">
        <f t="shared" si="743"/>
        <v/>
      </c>
      <c r="AC7922" s="42" t="str">
        <f>IF(B7922="","",VLOOKUP(B7922,[2]Formula!B:C,2,0))</f>
        <v/>
      </c>
      <c r="AD7922" s="43" t="str">
        <f t="shared" si="741"/>
        <v/>
      </c>
    </row>
    <row r="7923" spans="1:30" x14ac:dyDescent="0.25">
      <c r="A7923" s="64"/>
      <c r="B7923" s="64"/>
      <c r="C7923" s="66"/>
      <c r="D7923" s="67"/>
      <c r="E7923" s="64"/>
      <c r="F7923" s="64"/>
      <c r="G7923" s="37" t="str">
        <f>IF(E7923="","",IF(OR(E7923="Project Management",E7923="Project Support",E7923="Sprint Management",E7923="Sprint Support"),"NA",ROUND((((VLOOKUP(AD7923,[2]Formula!V:X,3,0)))-SUMIF(AD:AD,AD7923,H:H)),2)))</f>
        <v/>
      </c>
      <c r="H7923" s="71"/>
      <c r="I7923" s="72"/>
      <c r="J7923" s="72"/>
      <c r="K7923" s="38" t="str">
        <f>IF(E7923="","",IF(OR(E7923="Project Management",E7923="Project Support",E7923="Sprint Management",E7923="Sprint Support"),"NA",(((SUMIF(AD:AD,AD7923,H:H)/VLOOKUP(AD7923,[2]Formula!V:X,3,0))*VLOOKUP(AD7923,[2]Formula!V:X,2,0))*H7923)/SUMIF(AD:AD,AD7923,H:H)))</f>
        <v/>
      </c>
      <c r="L7923" s="38" t="str">
        <f t="shared" si="739"/>
        <v/>
      </c>
      <c r="M7923" s="38" t="str">
        <f t="shared" si="740"/>
        <v/>
      </c>
      <c r="N7923" s="38" t="str">
        <f t="shared" si="742"/>
        <v/>
      </c>
      <c r="O7923" s="38" t="str">
        <f t="shared" si="738"/>
        <v/>
      </c>
      <c r="P7923" s="39" t="str">
        <f t="shared" si="743"/>
        <v/>
      </c>
      <c r="AC7923" s="42" t="str">
        <f>IF(B7923="","",VLOOKUP(B7923,[2]Formula!B:C,2,0))</f>
        <v/>
      </c>
      <c r="AD7923" s="43" t="str">
        <f t="shared" si="741"/>
        <v/>
      </c>
    </row>
    <row r="7924" spans="1:30" x14ac:dyDescent="0.25">
      <c r="A7924" s="64"/>
      <c r="B7924" s="64"/>
      <c r="C7924" s="66"/>
      <c r="D7924" s="67"/>
      <c r="E7924" s="64"/>
      <c r="F7924" s="64"/>
      <c r="G7924" s="37" t="str">
        <f>IF(E7924="","",IF(OR(E7924="Project Management",E7924="Project Support",E7924="Sprint Management",E7924="Sprint Support"),"NA",ROUND((((VLOOKUP(AD7924,[2]Formula!V:X,3,0)))-SUMIF(AD:AD,AD7924,H:H)),2)))</f>
        <v/>
      </c>
      <c r="H7924" s="71"/>
      <c r="I7924" s="72"/>
      <c r="J7924" s="72"/>
      <c r="K7924" s="38" t="str">
        <f>IF(E7924="","",IF(OR(E7924="Project Management",E7924="Project Support",E7924="Sprint Management",E7924="Sprint Support"),"NA",(((SUMIF(AD:AD,AD7924,H:H)/VLOOKUP(AD7924,[2]Formula!V:X,3,0))*VLOOKUP(AD7924,[2]Formula!V:X,2,0))*H7924)/SUMIF(AD:AD,AD7924,H:H)))</f>
        <v/>
      </c>
      <c r="L7924" s="38" t="str">
        <f t="shared" si="739"/>
        <v/>
      </c>
      <c r="M7924" s="38" t="str">
        <f t="shared" si="740"/>
        <v/>
      </c>
      <c r="N7924" s="38" t="str">
        <f t="shared" si="742"/>
        <v/>
      </c>
      <c r="O7924" s="38" t="str">
        <f t="shared" si="738"/>
        <v/>
      </c>
      <c r="P7924" s="39" t="str">
        <f t="shared" si="743"/>
        <v/>
      </c>
      <c r="AC7924" s="42" t="str">
        <f>IF(B7924="","",VLOOKUP(B7924,[2]Formula!B:C,2,0))</f>
        <v/>
      </c>
      <c r="AD7924" s="43" t="str">
        <f t="shared" si="741"/>
        <v/>
      </c>
    </row>
    <row r="7925" spans="1:30" x14ac:dyDescent="0.25">
      <c r="A7925" s="64"/>
      <c r="B7925" s="64"/>
      <c r="C7925" s="66"/>
      <c r="D7925" s="67"/>
      <c r="E7925" s="64"/>
      <c r="F7925" s="64"/>
      <c r="G7925" s="37" t="str">
        <f>IF(E7925="","",IF(OR(E7925="Project Management",E7925="Project Support",E7925="Sprint Management",E7925="Sprint Support"),"NA",ROUND((((VLOOKUP(AD7925,[2]Formula!V:X,3,0)))-SUMIF(AD:AD,AD7925,H:H)),2)))</f>
        <v/>
      </c>
      <c r="H7925" s="71"/>
      <c r="I7925" s="72"/>
      <c r="J7925" s="72"/>
      <c r="K7925" s="38" t="str">
        <f>IF(E7925="","",IF(OR(E7925="Project Management",E7925="Project Support",E7925="Sprint Management",E7925="Sprint Support"),"NA",(((SUMIF(AD:AD,AD7925,H:H)/VLOOKUP(AD7925,[2]Formula!V:X,3,0))*VLOOKUP(AD7925,[2]Formula!V:X,2,0))*H7925)/SUMIF(AD:AD,AD7925,H:H)))</f>
        <v/>
      </c>
      <c r="L7925" s="38" t="str">
        <f t="shared" si="739"/>
        <v/>
      </c>
      <c r="M7925" s="38" t="str">
        <f t="shared" si="740"/>
        <v/>
      </c>
      <c r="N7925" s="38" t="str">
        <f t="shared" si="742"/>
        <v/>
      </c>
      <c r="O7925" s="38" t="str">
        <f t="shared" ref="O7925:O7988" si="744">IFERROR(L7925/M7925,"")</f>
        <v/>
      </c>
      <c r="P7925" s="39" t="str">
        <f t="shared" si="743"/>
        <v/>
      </c>
      <c r="AC7925" s="42" t="str">
        <f>IF(B7925="","",VLOOKUP(B7925,[2]Formula!B:C,2,0))</f>
        <v/>
      </c>
      <c r="AD7925" s="43" t="str">
        <f t="shared" si="741"/>
        <v/>
      </c>
    </row>
    <row r="7926" spans="1:30" x14ac:dyDescent="0.25">
      <c r="A7926" s="64"/>
      <c r="B7926" s="64"/>
      <c r="C7926" s="66"/>
      <c r="D7926" s="67"/>
      <c r="E7926" s="64"/>
      <c r="F7926" s="64"/>
      <c r="G7926" s="37" t="str">
        <f>IF(E7926="","",IF(OR(E7926="Project Management",E7926="Project Support",E7926="Sprint Management",E7926="Sprint Support"),"NA",ROUND((((VLOOKUP(AD7926,[2]Formula!V:X,3,0)))-SUMIF(AD:AD,AD7926,H:H)),2)))</f>
        <v/>
      </c>
      <c r="H7926" s="71"/>
      <c r="I7926" s="72"/>
      <c r="J7926" s="72"/>
      <c r="K7926" s="38" t="str">
        <f>IF(E7926="","",IF(OR(E7926="Project Management",E7926="Project Support",E7926="Sprint Management",E7926="Sprint Support"),"NA",(((SUMIF(AD:AD,AD7926,H:H)/VLOOKUP(AD7926,[2]Formula!V:X,3,0))*VLOOKUP(AD7926,[2]Formula!V:X,2,0))*H7926)/SUMIF(AD:AD,AD7926,H:H)))</f>
        <v/>
      </c>
      <c r="L7926" s="38" t="str">
        <f t="shared" si="739"/>
        <v/>
      </c>
      <c r="M7926" s="38" t="str">
        <f t="shared" si="740"/>
        <v/>
      </c>
      <c r="N7926" s="38" t="str">
        <f t="shared" si="742"/>
        <v/>
      </c>
      <c r="O7926" s="38" t="str">
        <f t="shared" si="744"/>
        <v/>
      </c>
      <c r="P7926" s="39" t="str">
        <f t="shared" si="743"/>
        <v/>
      </c>
      <c r="AC7926" s="42" t="str">
        <f>IF(B7926="","",VLOOKUP(B7926,[2]Formula!B:C,2,0))</f>
        <v/>
      </c>
      <c r="AD7926" s="43" t="str">
        <f t="shared" si="741"/>
        <v/>
      </c>
    </row>
    <row r="7927" spans="1:30" x14ac:dyDescent="0.25">
      <c r="A7927" s="64"/>
      <c r="B7927" s="64"/>
      <c r="C7927" s="66"/>
      <c r="D7927" s="67"/>
      <c r="E7927" s="64"/>
      <c r="F7927" s="64"/>
      <c r="G7927" s="37" t="str">
        <f>IF(E7927="","",IF(OR(E7927="Project Management",E7927="Project Support",E7927="Sprint Management",E7927="Sprint Support"),"NA",ROUND((((VLOOKUP(AD7927,[2]Formula!V:X,3,0)))-SUMIF(AD:AD,AD7927,H:H)),2)))</f>
        <v/>
      </c>
      <c r="H7927" s="71"/>
      <c r="I7927" s="72"/>
      <c r="J7927" s="72"/>
      <c r="K7927" s="38" t="str">
        <f>IF(E7927="","",IF(OR(E7927="Project Management",E7927="Project Support",E7927="Sprint Management",E7927="Sprint Support"),"NA",(((SUMIF(AD:AD,AD7927,H:H)/VLOOKUP(AD7927,[2]Formula!V:X,3,0))*VLOOKUP(AD7927,[2]Formula!V:X,2,0))*H7927)/SUMIF(AD:AD,AD7927,H:H)))</f>
        <v/>
      </c>
      <c r="L7927" s="38" t="str">
        <f t="shared" si="739"/>
        <v/>
      </c>
      <c r="M7927" s="38" t="str">
        <f t="shared" si="740"/>
        <v/>
      </c>
      <c r="N7927" s="38" t="str">
        <f t="shared" si="742"/>
        <v/>
      </c>
      <c r="O7927" s="38" t="str">
        <f t="shared" si="744"/>
        <v/>
      </c>
      <c r="P7927" s="39" t="str">
        <f t="shared" si="743"/>
        <v/>
      </c>
      <c r="AC7927" s="42" t="str">
        <f>IF(B7927="","",VLOOKUP(B7927,[2]Formula!B:C,2,0))</f>
        <v/>
      </c>
      <c r="AD7927" s="43" t="str">
        <f t="shared" si="741"/>
        <v/>
      </c>
    </row>
    <row r="7928" spans="1:30" x14ac:dyDescent="0.25">
      <c r="A7928" s="64"/>
      <c r="B7928" s="64"/>
      <c r="C7928" s="66"/>
      <c r="D7928" s="67"/>
      <c r="E7928" s="64"/>
      <c r="F7928" s="64"/>
      <c r="G7928" s="37" t="str">
        <f>IF(E7928="","",IF(OR(E7928="Project Management",E7928="Project Support",E7928="Sprint Management",E7928="Sprint Support"),"NA",ROUND((((VLOOKUP(AD7928,[2]Formula!V:X,3,0)))-SUMIF(AD:AD,AD7928,H:H)),2)))</f>
        <v/>
      </c>
      <c r="H7928" s="71"/>
      <c r="I7928" s="72"/>
      <c r="J7928" s="72"/>
      <c r="K7928" s="38" t="str">
        <f>IF(E7928="","",IF(OR(E7928="Project Management",E7928="Project Support",E7928="Sprint Management",E7928="Sprint Support"),"NA",(((SUMIF(AD:AD,AD7928,H:H)/VLOOKUP(AD7928,[2]Formula!V:X,3,0))*VLOOKUP(AD7928,[2]Formula!V:X,2,0))*H7928)/SUMIF(AD:AD,AD7928,H:H)))</f>
        <v/>
      </c>
      <c r="L7928" s="38" t="str">
        <f t="shared" si="739"/>
        <v/>
      </c>
      <c r="M7928" s="38" t="str">
        <f t="shared" si="740"/>
        <v/>
      </c>
      <c r="N7928" s="38" t="str">
        <f t="shared" si="742"/>
        <v/>
      </c>
      <c r="O7928" s="38" t="str">
        <f t="shared" si="744"/>
        <v/>
      </c>
      <c r="P7928" s="39" t="str">
        <f t="shared" si="743"/>
        <v/>
      </c>
      <c r="AC7928" s="42" t="str">
        <f>IF(B7928="","",VLOOKUP(B7928,[2]Formula!B:C,2,0))</f>
        <v/>
      </c>
      <c r="AD7928" s="43" t="str">
        <f t="shared" si="741"/>
        <v/>
      </c>
    </row>
    <row r="7929" spans="1:30" x14ac:dyDescent="0.25">
      <c r="A7929" s="64"/>
      <c r="B7929" s="64"/>
      <c r="C7929" s="66"/>
      <c r="D7929" s="67"/>
      <c r="E7929" s="64"/>
      <c r="F7929" s="64"/>
      <c r="G7929" s="37" t="str">
        <f>IF(E7929="","",IF(OR(E7929="Project Management",E7929="Project Support",E7929="Sprint Management",E7929="Sprint Support"),"NA",ROUND((((VLOOKUP(AD7929,[2]Formula!V:X,3,0)))-SUMIF(AD:AD,AD7929,H:H)),2)))</f>
        <v/>
      </c>
      <c r="H7929" s="71"/>
      <c r="I7929" s="72"/>
      <c r="J7929" s="72"/>
      <c r="K7929" s="38" t="str">
        <f>IF(E7929="","",IF(OR(E7929="Project Management",E7929="Project Support",E7929="Sprint Management",E7929="Sprint Support"),"NA",(((SUMIF(AD:AD,AD7929,H:H)/VLOOKUP(AD7929,[2]Formula!V:X,3,0))*VLOOKUP(AD7929,[2]Formula!V:X,2,0))*H7929)/SUMIF(AD:AD,AD7929,H:H)))</f>
        <v/>
      </c>
      <c r="L7929" s="38" t="str">
        <f t="shared" si="739"/>
        <v/>
      </c>
      <c r="M7929" s="38" t="str">
        <f t="shared" si="740"/>
        <v/>
      </c>
      <c r="N7929" s="38" t="str">
        <f t="shared" si="742"/>
        <v/>
      </c>
      <c r="O7929" s="38" t="str">
        <f t="shared" si="744"/>
        <v/>
      </c>
      <c r="P7929" s="39" t="str">
        <f t="shared" si="743"/>
        <v/>
      </c>
      <c r="AC7929" s="42" t="str">
        <f>IF(B7929="","",VLOOKUP(B7929,[2]Formula!B:C,2,0))</f>
        <v/>
      </c>
      <c r="AD7929" s="43" t="str">
        <f t="shared" si="741"/>
        <v/>
      </c>
    </row>
    <row r="7930" spans="1:30" x14ac:dyDescent="0.25">
      <c r="A7930" s="64"/>
      <c r="B7930" s="64"/>
      <c r="C7930" s="66"/>
      <c r="D7930" s="67"/>
      <c r="E7930" s="64"/>
      <c r="F7930" s="64"/>
      <c r="G7930" s="37" t="str">
        <f>IF(E7930="","",IF(OR(E7930="Project Management",E7930="Project Support",E7930="Sprint Management",E7930="Sprint Support"),"NA",ROUND((((VLOOKUP(AD7930,[2]Formula!V:X,3,0)))-SUMIF(AD:AD,AD7930,H:H)),2)))</f>
        <v/>
      </c>
      <c r="H7930" s="71"/>
      <c r="I7930" s="72"/>
      <c r="J7930" s="72"/>
      <c r="K7930" s="38" t="str">
        <f>IF(E7930="","",IF(OR(E7930="Project Management",E7930="Project Support",E7930="Sprint Management",E7930="Sprint Support"),"NA",(((SUMIF(AD:AD,AD7930,H:H)/VLOOKUP(AD7930,[2]Formula!V:X,3,0))*VLOOKUP(AD7930,[2]Formula!V:X,2,0))*H7930)/SUMIF(AD:AD,AD7930,H:H)))</f>
        <v/>
      </c>
      <c r="L7930" s="38" t="str">
        <f t="shared" si="739"/>
        <v/>
      </c>
      <c r="M7930" s="38" t="str">
        <f t="shared" si="740"/>
        <v/>
      </c>
      <c r="N7930" s="38" t="str">
        <f t="shared" si="742"/>
        <v/>
      </c>
      <c r="O7930" s="38" t="str">
        <f t="shared" si="744"/>
        <v/>
      </c>
      <c r="P7930" s="39" t="str">
        <f t="shared" si="743"/>
        <v/>
      </c>
      <c r="AC7930" s="42" t="str">
        <f>IF(B7930="","",VLOOKUP(B7930,[2]Formula!B:C,2,0))</f>
        <v/>
      </c>
      <c r="AD7930" s="43" t="str">
        <f t="shared" si="741"/>
        <v/>
      </c>
    </row>
    <row r="7931" spans="1:30" x14ac:dyDescent="0.25">
      <c r="A7931" s="64"/>
      <c r="B7931" s="64"/>
      <c r="C7931" s="66"/>
      <c r="D7931" s="67"/>
      <c r="E7931" s="64"/>
      <c r="F7931" s="64"/>
      <c r="G7931" s="37" t="str">
        <f>IF(E7931="","",IF(OR(E7931="Project Management",E7931="Project Support",E7931="Sprint Management",E7931="Sprint Support"),"NA",ROUND((((VLOOKUP(AD7931,[2]Formula!V:X,3,0)))-SUMIF(AD:AD,AD7931,H:H)),2)))</f>
        <v/>
      </c>
      <c r="H7931" s="71"/>
      <c r="I7931" s="72"/>
      <c r="J7931" s="72"/>
      <c r="K7931" s="38" t="str">
        <f>IF(E7931="","",IF(OR(E7931="Project Management",E7931="Project Support",E7931="Sprint Management",E7931="Sprint Support"),"NA",(((SUMIF(AD:AD,AD7931,H:H)/VLOOKUP(AD7931,[2]Formula!V:X,3,0))*VLOOKUP(AD7931,[2]Formula!V:X,2,0))*H7931)/SUMIF(AD:AD,AD7931,H:H)))</f>
        <v/>
      </c>
      <c r="L7931" s="38" t="str">
        <f t="shared" si="739"/>
        <v/>
      </c>
      <c r="M7931" s="38" t="str">
        <f t="shared" si="740"/>
        <v/>
      </c>
      <c r="N7931" s="38" t="str">
        <f t="shared" si="742"/>
        <v/>
      </c>
      <c r="O7931" s="38" t="str">
        <f t="shared" si="744"/>
        <v/>
      </c>
      <c r="P7931" s="39" t="str">
        <f t="shared" si="743"/>
        <v/>
      </c>
      <c r="AC7931" s="42" t="str">
        <f>IF(B7931="","",VLOOKUP(B7931,[2]Formula!B:C,2,0))</f>
        <v/>
      </c>
      <c r="AD7931" s="43" t="str">
        <f t="shared" si="741"/>
        <v/>
      </c>
    </row>
    <row r="7932" spans="1:30" x14ac:dyDescent="0.25">
      <c r="A7932" s="64"/>
      <c r="B7932" s="64"/>
      <c r="C7932" s="66"/>
      <c r="D7932" s="67"/>
      <c r="E7932" s="64"/>
      <c r="F7932" s="64"/>
      <c r="G7932" s="37" t="str">
        <f>IF(E7932="","",IF(OR(E7932="Project Management",E7932="Project Support",E7932="Sprint Management",E7932="Sprint Support"),"NA",ROUND((((VLOOKUP(AD7932,[2]Formula!V:X,3,0)))-SUMIF(AD:AD,AD7932,H:H)),2)))</f>
        <v/>
      </c>
      <c r="H7932" s="71"/>
      <c r="I7932" s="72"/>
      <c r="J7932" s="72"/>
      <c r="K7932" s="38" t="str">
        <f>IF(E7932="","",IF(OR(E7932="Project Management",E7932="Project Support",E7932="Sprint Management",E7932="Sprint Support"),"NA",(((SUMIF(AD:AD,AD7932,H:H)/VLOOKUP(AD7932,[2]Formula!V:X,3,0))*VLOOKUP(AD7932,[2]Formula!V:X,2,0))*H7932)/SUMIF(AD:AD,AD7932,H:H)))</f>
        <v/>
      </c>
      <c r="L7932" s="38" t="str">
        <f t="shared" si="739"/>
        <v/>
      </c>
      <c r="M7932" s="38" t="str">
        <f t="shared" si="740"/>
        <v/>
      </c>
      <c r="N7932" s="38" t="str">
        <f t="shared" si="742"/>
        <v/>
      </c>
      <c r="O7932" s="38" t="str">
        <f t="shared" si="744"/>
        <v/>
      </c>
      <c r="P7932" s="39" t="str">
        <f t="shared" si="743"/>
        <v/>
      </c>
      <c r="AC7932" s="42" t="str">
        <f>IF(B7932="","",VLOOKUP(B7932,[2]Formula!B:C,2,0))</f>
        <v/>
      </c>
      <c r="AD7932" s="43" t="str">
        <f t="shared" si="741"/>
        <v/>
      </c>
    </row>
    <row r="7933" spans="1:30" x14ac:dyDescent="0.25">
      <c r="A7933" s="64"/>
      <c r="B7933" s="64"/>
      <c r="C7933" s="66"/>
      <c r="D7933" s="67"/>
      <c r="E7933" s="64"/>
      <c r="F7933" s="64"/>
      <c r="G7933" s="37" t="str">
        <f>IF(E7933="","",IF(OR(E7933="Project Management",E7933="Project Support",E7933="Sprint Management",E7933="Sprint Support"),"NA",ROUND((((VLOOKUP(AD7933,[2]Formula!V:X,3,0)))-SUMIF(AD:AD,AD7933,H:H)),2)))</f>
        <v/>
      </c>
      <c r="H7933" s="71"/>
      <c r="I7933" s="72"/>
      <c r="J7933" s="72"/>
      <c r="K7933" s="38" t="str">
        <f>IF(E7933="","",IF(OR(E7933="Project Management",E7933="Project Support",E7933="Sprint Management",E7933="Sprint Support"),"NA",(((SUMIF(AD:AD,AD7933,H:H)/VLOOKUP(AD7933,[2]Formula!V:X,3,0))*VLOOKUP(AD7933,[2]Formula!V:X,2,0))*H7933)/SUMIF(AD:AD,AD7933,H:H)))</f>
        <v/>
      </c>
      <c r="L7933" s="38" t="str">
        <f t="shared" si="739"/>
        <v/>
      </c>
      <c r="M7933" s="38" t="str">
        <f t="shared" si="740"/>
        <v/>
      </c>
      <c r="N7933" s="38" t="str">
        <f t="shared" si="742"/>
        <v/>
      </c>
      <c r="O7933" s="38" t="str">
        <f t="shared" si="744"/>
        <v/>
      </c>
      <c r="P7933" s="39" t="str">
        <f t="shared" si="743"/>
        <v/>
      </c>
      <c r="AC7933" s="42" t="str">
        <f>IF(B7933="","",VLOOKUP(B7933,[2]Formula!B:C,2,0))</f>
        <v/>
      </c>
      <c r="AD7933" s="43" t="str">
        <f t="shared" si="741"/>
        <v/>
      </c>
    </row>
    <row r="7934" spans="1:30" x14ac:dyDescent="0.25">
      <c r="A7934" s="64"/>
      <c r="B7934" s="64"/>
      <c r="C7934" s="66"/>
      <c r="D7934" s="67"/>
      <c r="E7934" s="64"/>
      <c r="F7934" s="64"/>
      <c r="G7934" s="37" t="str">
        <f>IF(E7934="","",IF(OR(E7934="Project Management",E7934="Project Support",E7934="Sprint Management",E7934="Sprint Support"),"NA",ROUND((((VLOOKUP(AD7934,[2]Formula!V:X,3,0)))-SUMIF(AD:AD,AD7934,H:H)),2)))</f>
        <v/>
      </c>
      <c r="H7934" s="71"/>
      <c r="I7934" s="72"/>
      <c r="J7934" s="72"/>
      <c r="K7934" s="38" t="str">
        <f>IF(E7934="","",IF(OR(E7934="Project Management",E7934="Project Support",E7934="Sprint Management",E7934="Sprint Support"),"NA",(((SUMIF(AD:AD,AD7934,H:H)/VLOOKUP(AD7934,[2]Formula!V:X,3,0))*VLOOKUP(AD7934,[2]Formula!V:X,2,0))*H7934)/SUMIF(AD:AD,AD7934,H:H)))</f>
        <v/>
      </c>
      <c r="L7934" s="38" t="str">
        <f t="shared" si="739"/>
        <v/>
      </c>
      <c r="M7934" s="38" t="str">
        <f t="shared" si="740"/>
        <v/>
      </c>
      <c r="N7934" s="38" t="str">
        <f t="shared" si="742"/>
        <v/>
      </c>
      <c r="O7934" s="38" t="str">
        <f t="shared" si="744"/>
        <v/>
      </c>
      <c r="P7934" s="39" t="str">
        <f t="shared" si="743"/>
        <v/>
      </c>
      <c r="AC7934" s="42" t="str">
        <f>IF(B7934="","",VLOOKUP(B7934,[2]Formula!B:C,2,0))</f>
        <v/>
      </c>
      <c r="AD7934" s="43" t="str">
        <f t="shared" si="741"/>
        <v/>
      </c>
    </row>
    <row r="7935" spans="1:30" x14ac:dyDescent="0.25">
      <c r="A7935" s="64"/>
      <c r="B7935" s="64"/>
      <c r="C7935" s="66"/>
      <c r="D7935" s="67"/>
      <c r="E7935" s="64"/>
      <c r="F7935" s="64"/>
      <c r="G7935" s="37" t="str">
        <f>IF(E7935="","",IF(OR(E7935="Project Management",E7935="Project Support",E7935="Sprint Management",E7935="Sprint Support"),"NA",ROUND((((VLOOKUP(AD7935,[2]Formula!V:X,3,0)))-SUMIF(AD:AD,AD7935,H:H)),2)))</f>
        <v/>
      </c>
      <c r="H7935" s="71"/>
      <c r="I7935" s="72"/>
      <c r="J7935" s="72"/>
      <c r="K7935" s="38" t="str">
        <f>IF(E7935="","",IF(OR(E7935="Project Management",E7935="Project Support",E7935="Sprint Management",E7935="Sprint Support"),"NA",(((SUMIF(AD:AD,AD7935,H:H)/VLOOKUP(AD7935,[2]Formula!V:X,3,0))*VLOOKUP(AD7935,[2]Formula!V:X,2,0))*H7935)/SUMIF(AD:AD,AD7935,H:H)))</f>
        <v/>
      </c>
      <c r="L7935" s="38" t="str">
        <f t="shared" si="739"/>
        <v/>
      </c>
      <c r="M7935" s="38" t="str">
        <f t="shared" si="740"/>
        <v/>
      </c>
      <c r="N7935" s="38" t="str">
        <f t="shared" si="742"/>
        <v/>
      </c>
      <c r="O7935" s="38" t="str">
        <f t="shared" si="744"/>
        <v/>
      </c>
      <c r="P7935" s="39" t="str">
        <f t="shared" si="743"/>
        <v/>
      </c>
      <c r="AC7935" s="42" t="str">
        <f>IF(B7935="","",VLOOKUP(B7935,[2]Formula!B:C,2,0))</f>
        <v/>
      </c>
      <c r="AD7935" s="43" t="str">
        <f t="shared" si="741"/>
        <v/>
      </c>
    </row>
    <row r="7936" spans="1:30" x14ac:dyDescent="0.25">
      <c r="A7936" s="64"/>
      <c r="B7936" s="64"/>
      <c r="C7936" s="66"/>
      <c r="D7936" s="67"/>
      <c r="E7936" s="64"/>
      <c r="F7936" s="64"/>
      <c r="G7936" s="37" t="str">
        <f>IF(E7936="","",IF(OR(E7936="Project Management",E7936="Project Support",E7936="Sprint Management",E7936="Sprint Support"),"NA",ROUND((((VLOOKUP(AD7936,[2]Formula!V:X,3,0)))-SUMIF(AD:AD,AD7936,H:H)),2)))</f>
        <v/>
      </c>
      <c r="H7936" s="71"/>
      <c r="I7936" s="72"/>
      <c r="J7936" s="72"/>
      <c r="K7936" s="38" t="str">
        <f>IF(E7936="","",IF(OR(E7936="Project Management",E7936="Project Support",E7936="Sprint Management",E7936="Sprint Support"),"NA",(((SUMIF(AD:AD,AD7936,H:H)/VLOOKUP(AD7936,[2]Formula!V:X,3,0))*VLOOKUP(AD7936,[2]Formula!V:X,2,0))*H7936)/SUMIF(AD:AD,AD7936,H:H)))</f>
        <v/>
      </c>
      <c r="L7936" s="38" t="str">
        <f t="shared" si="739"/>
        <v/>
      </c>
      <c r="M7936" s="38" t="str">
        <f t="shared" si="740"/>
        <v/>
      </c>
      <c r="N7936" s="38" t="str">
        <f t="shared" si="742"/>
        <v/>
      </c>
      <c r="O7936" s="38" t="str">
        <f t="shared" si="744"/>
        <v/>
      </c>
      <c r="P7936" s="39" t="str">
        <f t="shared" si="743"/>
        <v/>
      </c>
      <c r="AC7936" s="42" t="str">
        <f>IF(B7936="","",VLOOKUP(B7936,[2]Formula!B:C,2,0))</f>
        <v/>
      </c>
      <c r="AD7936" s="43" t="str">
        <f t="shared" si="741"/>
        <v/>
      </c>
    </row>
    <row r="7937" spans="1:30" x14ac:dyDescent="0.25">
      <c r="A7937" s="64"/>
      <c r="B7937" s="64"/>
      <c r="C7937" s="66"/>
      <c r="D7937" s="67"/>
      <c r="E7937" s="64"/>
      <c r="F7937" s="64"/>
      <c r="G7937" s="37" t="str">
        <f>IF(E7937="","",IF(OR(E7937="Project Management",E7937="Project Support",E7937="Sprint Management",E7937="Sprint Support"),"NA",ROUND((((VLOOKUP(AD7937,[2]Formula!V:X,3,0)))-SUMIF(AD:AD,AD7937,H:H)),2)))</f>
        <v/>
      </c>
      <c r="H7937" s="71"/>
      <c r="I7937" s="72"/>
      <c r="J7937" s="72"/>
      <c r="K7937" s="38" t="str">
        <f>IF(E7937="","",IF(OR(E7937="Project Management",E7937="Project Support",E7937="Sprint Management",E7937="Sprint Support"),"NA",(((SUMIF(AD:AD,AD7937,H:H)/VLOOKUP(AD7937,[2]Formula!V:X,3,0))*VLOOKUP(AD7937,[2]Formula!V:X,2,0))*H7937)/SUMIF(AD:AD,AD7937,H:H)))</f>
        <v/>
      </c>
      <c r="L7937" s="38" t="str">
        <f t="shared" si="739"/>
        <v/>
      </c>
      <c r="M7937" s="38" t="str">
        <f t="shared" si="740"/>
        <v/>
      </c>
      <c r="N7937" s="38" t="str">
        <f t="shared" si="742"/>
        <v/>
      </c>
      <c r="O7937" s="38" t="str">
        <f t="shared" si="744"/>
        <v/>
      </c>
      <c r="P7937" s="39" t="str">
        <f t="shared" si="743"/>
        <v/>
      </c>
      <c r="AC7937" s="42" t="str">
        <f>IF(B7937="","",VLOOKUP(B7937,[2]Formula!B:C,2,0))</f>
        <v/>
      </c>
      <c r="AD7937" s="43" t="str">
        <f t="shared" si="741"/>
        <v/>
      </c>
    </row>
    <row r="7938" spans="1:30" x14ac:dyDescent="0.25">
      <c r="A7938" s="64"/>
      <c r="B7938" s="64"/>
      <c r="C7938" s="66"/>
      <c r="D7938" s="67"/>
      <c r="E7938" s="64"/>
      <c r="F7938" s="64"/>
      <c r="G7938" s="37" t="str">
        <f>IF(E7938="","",IF(OR(E7938="Project Management",E7938="Project Support",E7938="Sprint Management",E7938="Sprint Support"),"NA",ROUND((((VLOOKUP(AD7938,[2]Formula!V:X,3,0)))-SUMIF(AD:AD,AD7938,H:H)),2)))</f>
        <v/>
      </c>
      <c r="H7938" s="71"/>
      <c r="I7938" s="72"/>
      <c r="J7938" s="72"/>
      <c r="K7938" s="38" t="str">
        <f>IF(E7938="","",IF(OR(E7938="Project Management",E7938="Project Support",E7938="Sprint Management",E7938="Sprint Support"),"NA",(((SUMIF(AD:AD,AD7938,H:H)/VLOOKUP(AD7938,[2]Formula!V:X,3,0))*VLOOKUP(AD7938,[2]Formula!V:X,2,0))*H7938)/SUMIF(AD:AD,AD7938,H:H)))</f>
        <v/>
      </c>
      <c r="L7938" s="38" t="str">
        <f t="shared" ref="L7938:L8001" si="745">IFERROR(IF(K7938="NA",(H7938/I7938),(K7938/I7938)),"")</f>
        <v/>
      </c>
      <c r="M7938" s="38" t="str">
        <f t="shared" ref="M7938:M8001" si="746">IFERROR(IF(K7938="NA",1,(K7938/H7938)),"")</f>
        <v/>
      </c>
      <c r="N7938" s="38" t="str">
        <f t="shared" si="742"/>
        <v/>
      </c>
      <c r="O7938" s="38" t="str">
        <f t="shared" si="744"/>
        <v/>
      </c>
      <c r="P7938" s="39" t="str">
        <f t="shared" si="743"/>
        <v/>
      </c>
      <c r="AC7938" s="42" t="str">
        <f>IF(B7938="","",VLOOKUP(B7938,[2]Formula!B:C,2,0))</f>
        <v/>
      </c>
      <c r="AD7938" s="43" t="str">
        <f t="shared" ref="AD7938:AD8001" si="747">IF(B7938="","",CONCATENATE(B7938,"_",E7938))</f>
        <v/>
      </c>
    </row>
    <row r="7939" spans="1:30" x14ac:dyDescent="0.25">
      <c r="A7939" s="64"/>
      <c r="B7939" s="64"/>
      <c r="C7939" s="66"/>
      <c r="D7939" s="67"/>
      <c r="E7939" s="64"/>
      <c r="F7939" s="64"/>
      <c r="G7939" s="37" t="str">
        <f>IF(E7939="","",IF(OR(E7939="Project Management",E7939="Project Support",E7939="Sprint Management",E7939="Sprint Support"),"NA",ROUND((((VLOOKUP(AD7939,[2]Formula!V:X,3,0)))-SUMIF(AD:AD,AD7939,H:H)),2)))</f>
        <v/>
      </c>
      <c r="H7939" s="71"/>
      <c r="I7939" s="72"/>
      <c r="J7939" s="72"/>
      <c r="K7939" s="38" t="str">
        <f>IF(E7939="","",IF(OR(E7939="Project Management",E7939="Project Support",E7939="Sprint Management",E7939="Sprint Support"),"NA",(((SUMIF(AD:AD,AD7939,H:H)/VLOOKUP(AD7939,[2]Formula!V:X,3,0))*VLOOKUP(AD7939,[2]Formula!V:X,2,0))*H7939)/SUMIF(AD:AD,AD7939,H:H)))</f>
        <v/>
      </c>
      <c r="L7939" s="38" t="str">
        <f t="shared" si="745"/>
        <v/>
      </c>
      <c r="M7939" s="38" t="str">
        <f t="shared" si="746"/>
        <v/>
      </c>
      <c r="N7939" s="38" t="str">
        <f t="shared" ref="N7939:N8002" si="748">IFERROR(((L7939-M7939)/M7939)*100,"")</f>
        <v/>
      </c>
      <c r="O7939" s="38" t="str">
        <f t="shared" si="744"/>
        <v/>
      </c>
      <c r="P7939" s="39" t="str">
        <f t="shared" ref="P7939:P8002" si="749">IF(O7939="","",1)</f>
        <v/>
      </c>
      <c r="AC7939" s="42" t="str">
        <f>IF(B7939="","",VLOOKUP(B7939,[2]Formula!B:C,2,0))</f>
        <v/>
      </c>
      <c r="AD7939" s="43" t="str">
        <f t="shared" si="747"/>
        <v/>
      </c>
    </row>
    <row r="7940" spans="1:30" x14ac:dyDescent="0.25">
      <c r="A7940" s="64"/>
      <c r="B7940" s="64"/>
      <c r="C7940" s="66"/>
      <c r="D7940" s="67"/>
      <c r="E7940" s="64"/>
      <c r="F7940" s="64"/>
      <c r="G7940" s="37" t="str">
        <f>IF(E7940="","",IF(OR(E7940="Project Management",E7940="Project Support",E7940="Sprint Management",E7940="Sprint Support"),"NA",ROUND((((VLOOKUP(AD7940,[2]Formula!V:X,3,0)))-SUMIF(AD:AD,AD7940,H:H)),2)))</f>
        <v/>
      </c>
      <c r="H7940" s="71"/>
      <c r="I7940" s="72"/>
      <c r="J7940" s="72"/>
      <c r="K7940" s="38" t="str">
        <f>IF(E7940="","",IF(OR(E7940="Project Management",E7940="Project Support",E7940="Sprint Management",E7940="Sprint Support"),"NA",(((SUMIF(AD:AD,AD7940,H:H)/VLOOKUP(AD7940,[2]Formula!V:X,3,0))*VLOOKUP(AD7940,[2]Formula!V:X,2,0))*H7940)/SUMIF(AD:AD,AD7940,H:H)))</f>
        <v/>
      </c>
      <c r="L7940" s="38" t="str">
        <f t="shared" si="745"/>
        <v/>
      </c>
      <c r="M7940" s="38" t="str">
        <f t="shared" si="746"/>
        <v/>
      </c>
      <c r="N7940" s="38" t="str">
        <f t="shared" si="748"/>
        <v/>
      </c>
      <c r="O7940" s="38" t="str">
        <f t="shared" si="744"/>
        <v/>
      </c>
      <c r="P7940" s="39" t="str">
        <f t="shared" si="749"/>
        <v/>
      </c>
      <c r="AC7940" s="42" t="str">
        <f>IF(B7940="","",VLOOKUP(B7940,[2]Formula!B:C,2,0))</f>
        <v/>
      </c>
      <c r="AD7940" s="43" t="str">
        <f t="shared" si="747"/>
        <v/>
      </c>
    </row>
    <row r="7941" spans="1:30" x14ac:dyDescent="0.25">
      <c r="A7941" s="64"/>
      <c r="B7941" s="64"/>
      <c r="C7941" s="66"/>
      <c r="D7941" s="67"/>
      <c r="E7941" s="64"/>
      <c r="F7941" s="64"/>
      <c r="G7941" s="37" t="str">
        <f>IF(E7941="","",IF(OR(E7941="Project Management",E7941="Project Support",E7941="Sprint Management",E7941="Sprint Support"),"NA",ROUND((((VLOOKUP(AD7941,[2]Formula!V:X,3,0)))-SUMIF(AD:AD,AD7941,H:H)),2)))</f>
        <v/>
      </c>
      <c r="H7941" s="71"/>
      <c r="I7941" s="72"/>
      <c r="J7941" s="72"/>
      <c r="K7941" s="38" t="str">
        <f>IF(E7941="","",IF(OR(E7941="Project Management",E7941="Project Support",E7941="Sprint Management",E7941="Sprint Support"),"NA",(((SUMIF(AD:AD,AD7941,H:H)/VLOOKUP(AD7941,[2]Formula!V:X,3,0))*VLOOKUP(AD7941,[2]Formula!V:X,2,0))*H7941)/SUMIF(AD:AD,AD7941,H:H)))</f>
        <v/>
      </c>
      <c r="L7941" s="38" t="str">
        <f t="shared" si="745"/>
        <v/>
      </c>
      <c r="M7941" s="38" t="str">
        <f t="shared" si="746"/>
        <v/>
      </c>
      <c r="N7941" s="38" t="str">
        <f t="shared" si="748"/>
        <v/>
      </c>
      <c r="O7941" s="38" t="str">
        <f t="shared" si="744"/>
        <v/>
      </c>
      <c r="P7941" s="39" t="str">
        <f t="shared" si="749"/>
        <v/>
      </c>
      <c r="AC7941" s="42" t="str">
        <f>IF(B7941="","",VLOOKUP(B7941,[2]Formula!B:C,2,0))</f>
        <v/>
      </c>
      <c r="AD7941" s="43" t="str">
        <f t="shared" si="747"/>
        <v/>
      </c>
    </row>
    <row r="7942" spans="1:30" x14ac:dyDescent="0.25">
      <c r="A7942" s="64"/>
      <c r="B7942" s="64"/>
      <c r="C7942" s="66"/>
      <c r="D7942" s="67"/>
      <c r="E7942" s="64"/>
      <c r="F7942" s="64"/>
      <c r="G7942" s="37" t="str">
        <f>IF(E7942="","",IF(OR(E7942="Project Management",E7942="Project Support",E7942="Sprint Management",E7942="Sprint Support"),"NA",ROUND((((VLOOKUP(AD7942,[2]Formula!V:X,3,0)))-SUMIF(AD:AD,AD7942,H:H)),2)))</f>
        <v/>
      </c>
      <c r="H7942" s="71"/>
      <c r="I7942" s="72"/>
      <c r="J7942" s="72"/>
      <c r="K7942" s="38" t="str">
        <f>IF(E7942="","",IF(OR(E7942="Project Management",E7942="Project Support",E7942="Sprint Management",E7942="Sprint Support"),"NA",(((SUMIF(AD:AD,AD7942,H:H)/VLOOKUP(AD7942,[2]Formula!V:X,3,0))*VLOOKUP(AD7942,[2]Formula!V:X,2,0))*H7942)/SUMIF(AD:AD,AD7942,H:H)))</f>
        <v/>
      </c>
      <c r="L7942" s="38" t="str">
        <f t="shared" si="745"/>
        <v/>
      </c>
      <c r="M7942" s="38" t="str">
        <f t="shared" si="746"/>
        <v/>
      </c>
      <c r="N7942" s="38" t="str">
        <f t="shared" si="748"/>
        <v/>
      </c>
      <c r="O7942" s="38" t="str">
        <f t="shared" si="744"/>
        <v/>
      </c>
      <c r="P7942" s="39" t="str">
        <f t="shared" si="749"/>
        <v/>
      </c>
      <c r="AC7942" s="42" t="str">
        <f>IF(B7942="","",VLOOKUP(B7942,[2]Formula!B:C,2,0))</f>
        <v/>
      </c>
      <c r="AD7942" s="43" t="str">
        <f t="shared" si="747"/>
        <v/>
      </c>
    </row>
    <row r="7943" spans="1:30" x14ac:dyDescent="0.25">
      <c r="A7943" s="64"/>
      <c r="B7943" s="64"/>
      <c r="C7943" s="66"/>
      <c r="D7943" s="67"/>
      <c r="E7943" s="64"/>
      <c r="F7943" s="64"/>
      <c r="G7943" s="37" t="str">
        <f>IF(E7943="","",IF(OR(E7943="Project Management",E7943="Project Support",E7943="Sprint Management",E7943="Sprint Support"),"NA",ROUND((((VLOOKUP(AD7943,[2]Formula!V:X,3,0)))-SUMIF(AD:AD,AD7943,H:H)),2)))</f>
        <v/>
      </c>
      <c r="H7943" s="71"/>
      <c r="I7943" s="72"/>
      <c r="J7943" s="72"/>
      <c r="K7943" s="38" t="str">
        <f>IF(E7943="","",IF(OR(E7943="Project Management",E7943="Project Support",E7943="Sprint Management",E7943="Sprint Support"),"NA",(((SUMIF(AD:AD,AD7943,H:H)/VLOOKUP(AD7943,[2]Formula!V:X,3,0))*VLOOKUP(AD7943,[2]Formula!V:X,2,0))*H7943)/SUMIF(AD:AD,AD7943,H:H)))</f>
        <v/>
      </c>
      <c r="L7943" s="38" t="str">
        <f t="shared" si="745"/>
        <v/>
      </c>
      <c r="M7943" s="38" t="str">
        <f t="shared" si="746"/>
        <v/>
      </c>
      <c r="N7943" s="38" t="str">
        <f t="shared" si="748"/>
        <v/>
      </c>
      <c r="O7943" s="38" t="str">
        <f t="shared" si="744"/>
        <v/>
      </c>
      <c r="P7943" s="39" t="str">
        <f t="shared" si="749"/>
        <v/>
      </c>
      <c r="AC7943" s="42" t="str">
        <f>IF(B7943="","",VLOOKUP(B7943,[2]Formula!B:C,2,0))</f>
        <v/>
      </c>
      <c r="AD7943" s="43" t="str">
        <f t="shared" si="747"/>
        <v/>
      </c>
    </row>
    <row r="7944" spans="1:30" x14ac:dyDescent="0.25">
      <c r="A7944" s="64"/>
      <c r="B7944" s="64"/>
      <c r="C7944" s="66"/>
      <c r="D7944" s="67"/>
      <c r="E7944" s="64"/>
      <c r="F7944" s="64"/>
      <c r="G7944" s="37" t="str">
        <f>IF(E7944="","",IF(OR(E7944="Project Management",E7944="Project Support",E7944="Sprint Management",E7944="Sprint Support"),"NA",ROUND((((VLOOKUP(AD7944,[2]Formula!V:X,3,0)))-SUMIF(AD:AD,AD7944,H:H)),2)))</f>
        <v/>
      </c>
      <c r="H7944" s="71"/>
      <c r="I7944" s="72"/>
      <c r="J7944" s="72"/>
      <c r="K7944" s="38" t="str">
        <f>IF(E7944="","",IF(OR(E7944="Project Management",E7944="Project Support",E7944="Sprint Management",E7944="Sprint Support"),"NA",(((SUMIF(AD:AD,AD7944,H:H)/VLOOKUP(AD7944,[2]Formula!V:X,3,0))*VLOOKUP(AD7944,[2]Formula!V:X,2,0))*H7944)/SUMIF(AD:AD,AD7944,H:H)))</f>
        <v/>
      </c>
      <c r="L7944" s="38" t="str">
        <f t="shared" si="745"/>
        <v/>
      </c>
      <c r="M7944" s="38" t="str">
        <f t="shared" si="746"/>
        <v/>
      </c>
      <c r="N7944" s="38" t="str">
        <f t="shared" si="748"/>
        <v/>
      </c>
      <c r="O7944" s="38" t="str">
        <f t="shared" si="744"/>
        <v/>
      </c>
      <c r="P7944" s="39" t="str">
        <f t="shared" si="749"/>
        <v/>
      </c>
      <c r="AC7944" s="42" t="str">
        <f>IF(B7944="","",VLOOKUP(B7944,[2]Formula!B:C,2,0))</f>
        <v/>
      </c>
      <c r="AD7944" s="43" t="str">
        <f t="shared" si="747"/>
        <v/>
      </c>
    </row>
    <row r="7945" spans="1:30" x14ac:dyDescent="0.25">
      <c r="A7945" s="64"/>
      <c r="B7945" s="64"/>
      <c r="C7945" s="66"/>
      <c r="D7945" s="67"/>
      <c r="E7945" s="64"/>
      <c r="F7945" s="64"/>
      <c r="G7945" s="37" t="str">
        <f>IF(E7945="","",IF(OR(E7945="Project Management",E7945="Project Support",E7945="Sprint Management",E7945="Sprint Support"),"NA",ROUND((((VLOOKUP(AD7945,[2]Formula!V:X,3,0)))-SUMIF(AD:AD,AD7945,H:H)),2)))</f>
        <v/>
      </c>
      <c r="H7945" s="71"/>
      <c r="I7945" s="72"/>
      <c r="J7945" s="72"/>
      <c r="K7945" s="38" t="str">
        <f>IF(E7945="","",IF(OR(E7945="Project Management",E7945="Project Support",E7945="Sprint Management",E7945="Sprint Support"),"NA",(((SUMIF(AD:AD,AD7945,H:H)/VLOOKUP(AD7945,[2]Formula!V:X,3,0))*VLOOKUP(AD7945,[2]Formula!V:X,2,0))*H7945)/SUMIF(AD:AD,AD7945,H:H)))</f>
        <v/>
      </c>
      <c r="L7945" s="38" t="str">
        <f t="shared" si="745"/>
        <v/>
      </c>
      <c r="M7945" s="38" t="str">
        <f t="shared" si="746"/>
        <v/>
      </c>
      <c r="N7945" s="38" t="str">
        <f t="shared" si="748"/>
        <v/>
      </c>
      <c r="O7945" s="38" t="str">
        <f t="shared" si="744"/>
        <v/>
      </c>
      <c r="P7945" s="39" t="str">
        <f t="shared" si="749"/>
        <v/>
      </c>
      <c r="AC7945" s="42" t="str">
        <f>IF(B7945="","",VLOOKUP(B7945,[2]Formula!B:C,2,0))</f>
        <v/>
      </c>
      <c r="AD7945" s="43" t="str">
        <f t="shared" si="747"/>
        <v/>
      </c>
    </row>
    <row r="7946" spans="1:30" x14ac:dyDescent="0.25">
      <c r="A7946" s="64"/>
      <c r="B7946" s="64"/>
      <c r="C7946" s="66"/>
      <c r="D7946" s="67"/>
      <c r="E7946" s="64"/>
      <c r="F7946" s="64"/>
      <c r="G7946" s="37" t="str">
        <f>IF(E7946="","",IF(OR(E7946="Project Management",E7946="Project Support",E7946="Sprint Management",E7946="Sprint Support"),"NA",ROUND((((VLOOKUP(AD7946,[2]Formula!V:X,3,0)))-SUMIF(AD:AD,AD7946,H:H)),2)))</f>
        <v/>
      </c>
      <c r="H7946" s="71"/>
      <c r="I7946" s="72"/>
      <c r="J7946" s="72"/>
      <c r="K7946" s="38" t="str">
        <f>IF(E7946="","",IF(OR(E7946="Project Management",E7946="Project Support",E7946="Sprint Management",E7946="Sprint Support"),"NA",(((SUMIF(AD:AD,AD7946,H:H)/VLOOKUP(AD7946,[2]Formula!V:X,3,0))*VLOOKUP(AD7946,[2]Formula!V:X,2,0))*H7946)/SUMIF(AD:AD,AD7946,H:H)))</f>
        <v/>
      </c>
      <c r="L7946" s="38" t="str">
        <f t="shared" si="745"/>
        <v/>
      </c>
      <c r="M7946" s="38" t="str">
        <f t="shared" si="746"/>
        <v/>
      </c>
      <c r="N7946" s="38" t="str">
        <f t="shared" si="748"/>
        <v/>
      </c>
      <c r="O7946" s="38" t="str">
        <f t="shared" si="744"/>
        <v/>
      </c>
      <c r="P7946" s="39" t="str">
        <f t="shared" si="749"/>
        <v/>
      </c>
      <c r="AC7946" s="42" t="str">
        <f>IF(B7946="","",VLOOKUP(B7946,[2]Formula!B:C,2,0))</f>
        <v/>
      </c>
      <c r="AD7946" s="43" t="str">
        <f t="shared" si="747"/>
        <v/>
      </c>
    </row>
    <row r="7947" spans="1:30" x14ac:dyDescent="0.25">
      <c r="A7947" s="64"/>
      <c r="B7947" s="64"/>
      <c r="C7947" s="66"/>
      <c r="D7947" s="67"/>
      <c r="E7947" s="64"/>
      <c r="F7947" s="64"/>
      <c r="G7947" s="37" t="str">
        <f>IF(E7947="","",IF(OR(E7947="Project Management",E7947="Project Support",E7947="Sprint Management",E7947="Sprint Support"),"NA",ROUND((((VLOOKUP(AD7947,[2]Formula!V:X,3,0)))-SUMIF(AD:AD,AD7947,H:H)),2)))</f>
        <v/>
      </c>
      <c r="H7947" s="71"/>
      <c r="I7947" s="72"/>
      <c r="J7947" s="72"/>
      <c r="K7947" s="38" t="str">
        <f>IF(E7947="","",IF(OR(E7947="Project Management",E7947="Project Support",E7947="Sprint Management",E7947="Sprint Support"),"NA",(((SUMIF(AD:AD,AD7947,H:H)/VLOOKUP(AD7947,[2]Formula!V:X,3,0))*VLOOKUP(AD7947,[2]Formula!V:X,2,0))*H7947)/SUMIF(AD:AD,AD7947,H:H)))</f>
        <v/>
      </c>
      <c r="L7947" s="38" t="str">
        <f t="shared" si="745"/>
        <v/>
      </c>
      <c r="M7947" s="38" t="str">
        <f t="shared" si="746"/>
        <v/>
      </c>
      <c r="N7947" s="38" t="str">
        <f t="shared" si="748"/>
        <v/>
      </c>
      <c r="O7947" s="38" t="str">
        <f t="shared" si="744"/>
        <v/>
      </c>
      <c r="P7947" s="39" t="str">
        <f t="shared" si="749"/>
        <v/>
      </c>
      <c r="AC7947" s="42" t="str">
        <f>IF(B7947="","",VLOOKUP(B7947,[2]Formula!B:C,2,0))</f>
        <v/>
      </c>
      <c r="AD7947" s="43" t="str">
        <f t="shared" si="747"/>
        <v/>
      </c>
    </row>
    <row r="7948" spans="1:30" x14ac:dyDescent="0.25">
      <c r="A7948" s="64"/>
      <c r="B7948" s="64"/>
      <c r="C7948" s="66"/>
      <c r="D7948" s="67"/>
      <c r="E7948" s="64"/>
      <c r="F7948" s="64"/>
      <c r="G7948" s="37" t="str">
        <f>IF(E7948="","",IF(OR(E7948="Project Management",E7948="Project Support",E7948="Sprint Management",E7948="Sprint Support"),"NA",ROUND((((VLOOKUP(AD7948,[2]Formula!V:X,3,0)))-SUMIF(AD:AD,AD7948,H:H)),2)))</f>
        <v/>
      </c>
      <c r="H7948" s="71"/>
      <c r="I7948" s="72"/>
      <c r="J7948" s="72"/>
      <c r="K7948" s="38" t="str">
        <f>IF(E7948="","",IF(OR(E7948="Project Management",E7948="Project Support",E7948="Sprint Management",E7948="Sprint Support"),"NA",(((SUMIF(AD:AD,AD7948,H:H)/VLOOKUP(AD7948,[2]Formula!V:X,3,0))*VLOOKUP(AD7948,[2]Formula!V:X,2,0))*H7948)/SUMIF(AD:AD,AD7948,H:H)))</f>
        <v/>
      </c>
      <c r="L7948" s="38" t="str">
        <f t="shared" si="745"/>
        <v/>
      </c>
      <c r="M7948" s="38" t="str">
        <f t="shared" si="746"/>
        <v/>
      </c>
      <c r="N7948" s="38" t="str">
        <f t="shared" si="748"/>
        <v/>
      </c>
      <c r="O7948" s="38" t="str">
        <f t="shared" si="744"/>
        <v/>
      </c>
      <c r="P7948" s="39" t="str">
        <f t="shared" si="749"/>
        <v/>
      </c>
      <c r="AC7948" s="42" t="str">
        <f>IF(B7948="","",VLOOKUP(B7948,[2]Formula!B:C,2,0))</f>
        <v/>
      </c>
      <c r="AD7948" s="43" t="str">
        <f t="shared" si="747"/>
        <v/>
      </c>
    </row>
    <row r="7949" spans="1:30" x14ac:dyDescent="0.25">
      <c r="A7949" s="64"/>
      <c r="B7949" s="64"/>
      <c r="C7949" s="66"/>
      <c r="D7949" s="67"/>
      <c r="E7949" s="64"/>
      <c r="F7949" s="64"/>
      <c r="G7949" s="37" t="str">
        <f>IF(E7949="","",IF(OR(E7949="Project Management",E7949="Project Support",E7949="Sprint Management",E7949="Sprint Support"),"NA",ROUND((((VLOOKUP(AD7949,[2]Formula!V:X,3,0)))-SUMIF(AD:AD,AD7949,H:H)),2)))</f>
        <v/>
      </c>
      <c r="H7949" s="71"/>
      <c r="I7949" s="72"/>
      <c r="J7949" s="72"/>
      <c r="K7949" s="38" t="str">
        <f>IF(E7949="","",IF(OR(E7949="Project Management",E7949="Project Support",E7949="Sprint Management",E7949="Sprint Support"),"NA",(((SUMIF(AD:AD,AD7949,H:H)/VLOOKUP(AD7949,[2]Formula!V:X,3,0))*VLOOKUP(AD7949,[2]Formula!V:X,2,0))*H7949)/SUMIF(AD:AD,AD7949,H:H)))</f>
        <v/>
      </c>
      <c r="L7949" s="38" t="str">
        <f t="shared" si="745"/>
        <v/>
      </c>
      <c r="M7949" s="38" t="str">
        <f t="shared" si="746"/>
        <v/>
      </c>
      <c r="N7949" s="38" t="str">
        <f t="shared" si="748"/>
        <v/>
      </c>
      <c r="O7949" s="38" t="str">
        <f t="shared" si="744"/>
        <v/>
      </c>
      <c r="P7949" s="39" t="str">
        <f t="shared" si="749"/>
        <v/>
      </c>
      <c r="AC7949" s="42" t="str">
        <f>IF(B7949="","",VLOOKUP(B7949,[2]Formula!B:C,2,0))</f>
        <v/>
      </c>
      <c r="AD7949" s="43" t="str">
        <f t="shared" si="747"/>
        <v/>
      </c>
    </row>
    <row r="7950" spans="1:30" x14ac:dyDescent="0.25">
      <c r="A7950" s="64"/>
      <c r="B7950" s="64"/>
      <c r="C7950" s="66"/>
      <c r="D7950" s="67"/>
      <c r="E7950" s="64"/>
      <c r="F7950" s="64"/>
      <c r="G7950" s="37" t="str">
        <f>IF(E7950="","",IF(OR(E7950="Project Management",E7950="Project Support",E7950="Sprint Management",E7950="Sprint Support"),"NA",ROUND((((VLOOKUP(AD7950,[2]Formula!V:X,3,0)))-SUMIF(AD:AD,AD7950,H:H)),2)))</f>
        <v/>
      </c>
      <c r="H7950" s="71"/>
      <c r="I7950" s="72"/>
      <c r="J7950" s="72"/>
      <c r="K7950" s="38" t="str">
        <f>IF(E7950="","",IF(OR(E7950="Project Management",E7950="Project Support",E7950="Sprint Management",E7950="Sprint Support"),"NA",(((SUMIF(AD:AD,AD7950,H:H)/VLOOKUP(AD7950,[2]Formula!V:X,3,0))*VLOOKUP(AD7950,[2]Formula!V:X,2,0))*H7950)/SUMIF(AD:AD,AD7950,H:H)))</f>
        <v/>
      </c>
      <c r="L7950" s="38" t="str">
        <f t="shared" si="745"/>
        <v/>
      </c>
      <c r="M7950" s="38" t="str">
        <f t="shared" si="746"/>
        <v/>
      </c>
      <c r="N7950" s="38" t="str">
        <f t="shared" si="748"/>
        <v/>
      </c>
      <c r="O7950" s="38" t="str">
        <f t="shared" si="744"/>
        <v/>
      </c>
      <c r="P7950" s="39" t="str">
        <f t="shared" si="749"/>
        <v/>
      </c>
      <c r="AC7950" s="42" t="str">
        <f>IF(B7950="","",VLOOKUP(B7950,[2]Formula!B:C,2,0))</f>
        <v/>
      </c>
      <c r="AD7950" s="43" t="str">
        <f t="shared" si="747"/>
        <v/>
      </c>
    </row>
    <row r="7951" spans="1:30" x14ac:dyDescent="0.25">
      <c r="A7951" s="64"/>
      <c r="B7951" s="64"/>
      <c r="C7951" s="66"/>
      <c r="D7951" s="67"/>
      <c r="E7951" s="64"/>
      <c r="F7951" s="64"/>
      <c r="G7951" s="37" t="str">
        <f>IF(E7951="","",IF(OR(E7951="Project Management",E7951="Project Support",E7951="Sprint Management",E7951="Sprint Support"),"NA",ROUND((((VLOOKUP(AD7951,[2]Formula!V:X,3,0)))-SUMIF(AD:AD,AD7951,H:H)),2)))</f>
        <v/>
      </c>
      <c r="H7951" s="71"/>
      <c r="I7951" s="72"/>
      <c r="J7951" s="72"/>
      <c r="K7951" s="38" t="str">
        <f>IF(E7951="","",IF(OR(E7951="Project Management",E7951="Project Support",E7951="Sprint Management",E7951="Sprint Support"),"NA",(((SUMIF(AD:AD,AD7951,H:H)/VLOOKUP(AD7951,[2]Formula!V:X,3,0))*VLOOKUP(AD7951,[2]Formula!V:X,2,0))*H7951)/SUMIF(AD:AD,AD7951,H:H)))</f>
        <v/>
      </c>
      <c r="L7951" s="38" t="str">
        <f t="shared" si="745"/>
        <v/>
      </c>
      <c r="M7951" s="38" t="str">
        <f t="shared" si="746"/>
        <v/>
      </c>
      <c r="N7951" s="38" t="str">
        <f t="shared" si="748"/>
        <v/>
      </c>
      <c r="O7951" s="38" t="str">
        <f t="shared" si="744"/>
        <v/>
      </c>
      <c r="P7951" s="39" t="str">
        <f t="shared" si="749"/>
        <v/>
      </c>
      <c r="AC7951" s="42" t="str">
        <f>IF(B7951="","",VLOOKUP(B7951,[2]Formula!B:C,2,0))</f>
        <v/>
      </c>
      <c r="AD7951" s="43" t="str">
        <f t="shared" si="747"/>
        <v/>
      </c>
    </row>
    <row r="7952" spans="1:30" x14ac:dyDescent="0.25">
      <c r="A7952" s="64"/>
      <c r="B7952" s="64"/>
      <c r="C7952" s="66"/>
      <c r="D7952" s="67"/>
      <c r="E7952" s="64"/>
      <c r="F7952" s="64"/>
      <c r="G7952" s="37" t="str">
        <f>IF(E7952="","",IF(OR(E7952="Project Management",E7952="Project Support",E7952="Sprint Management",E7952="Sprint Support"),"NA",ROUND((((VLOOKUP(AD7952,[2]Formula!V:X,3,0)))-SUMIF(AD:AD,AD7952,H:H)),2)))</f>
        <v/>
      </c>
      <c r="H7952" s="71"/>
      <c r="I7952" s="72"/>
      <c r="J7952" s="72"/>
      <c r="K7952" s="38" t="str">
        <f>IF(E7952="","",IF(OR(E7952="Project Management",E7952="Project Support",E7952="Sprint Management",E7952="Sprint Support"),"NA",(((SUMIF(AD:AD,AD7952,H:H)/VLOOKUP(AD7952,[2]Formula!V:X,3,0))*VLOOKUP(AD7952,[2]Formula!V:X,2,0))*H7952)/SUMIF(AD:AD,AD7952,H:H)))</f>
        <v/>
      </c>
      <c r="L7952" s="38" t="str">
        <f t="shared" si="745"/>
        <v/>
      </c>
      <c r="M7952" s="38" t="str">
        <f t="shared" si="746"/>
        <v/>
      </c>
      <c r="N7952" s="38" t="str">
        <f t="shared" si="748"/>
        <v/>
      </c>
      <c r="O7952" s="38" t="str">
        <f t="shared" si="744"/>
        <v/>
      </c>
      <c r="P7952" s="39" t="str">
        <f t="shared" si="749"/>
        <v/>
      </c>
      <c r="AC7952" s="42" t="str">
        <f>IF(B7952="","",VLOOKUP(B7952,[2]Formula!B:C,2,0))</f>
        <v/>
      </c>
      <c r="AD7952" s="43" t="str">
        <f t="shared" si="747"/>
        <v/>
      </c>
    </row>
    <row r="7953" spans="1:30" x14ac:dyDescent="0.25">
      <c r="A7953" s="64"/>
      <c r="B7953" s="64"/>
      <c r="C7953" s="66"/>
      <c r="D7953" s="67"/>
      <c r="E7953" s="64"/>
      <c r="F7953" s="64"/>
      <c r="G7953" s="37" t="str">
        <f>IF(E7953="","",IF(OR(E7953="Project Management",E7953="Project Support",E7953="Sprint Management",E7953="Sprint Support"),"NA",ROUND((((VLOOKUP(AD7953,[2]Formula!V:X,3,0)))-SUMIF(AD:AD,AD7953,H:H)),2)))</f>
        <v/>
      </c>
      <c r="H7953" s="71"/>
      <c r="I7953" s="72"/>
      <c r="J7953" s="72"/>
      <c r="K7953" s="38" t="str">
        <f>IF(E7953="","",IF(OR(E7953="Project Management",E7953="Project Support",E7953="Sprint Management",E7953="Sprint Support"),"NA",(((SUMIF(AD:AD,AD7953,H:H)/VLOOKUP(AD7953,[2]Formula!V:X,3,0))*VLOOKUP(AD7953,[2]Formula!V:X,2,0))*H7953)/SUMIF(AD:AD,AD7953,H:H)))</f>
        <v/>
      </c>
      <c r="L7953" s="38" t="str">
        <f t="shared" si="745"/>
        <v/>
      </c>
      <c r="M7953" s="38" t="str">
        <f t="shared" si="746"/>
        <v/>
      </c>
      <c r="N7953" s="38" t="str">
        <f t="shared" si="748"/>
        <v/>
      </c>
      <c r="O7953" s="38" t="str">
        <f t="shared" si="744"/>
        <v/>
      </c>
      <c r="P7953" s="39" t="str">
        <f t="shared" si="749"/>
        <v/>
      </c>
      <c r="AC7953" s="42" t="str">
        <f>IF(B7953="","",VLOOKUP(B7953,[2]Formula!B:C,2,0))</f>
        <v/>
      </c>
      <c r="AD7953" s="43" t="str">
        <f t="shared" si="747"/>
        <v/>
      </c>
    </row>
    <row r="7954" spans="1:30" x14ac:dyDescent="0.25">
      <c r="A7954" s="64"/>
      <c r="B7954" s="64"/>
      <c r="C7954" s="66"/>
      <c r="D7954" s="67"/>
      <c r="E7954" s="64"/>
      <c r="F7954" s="64"/>
      <c r="G7954" s="37" t="str">
        <f>IF(E7954="","",IF(OR(E7954="Project Management",E7954="Project Support",E7954="Sprint Management",E7954="Sprint Support"),"NA",ROUND((((VLOOKUP(AD7954,[2]Formula!V:X,3,0)))-SUMIF(AD:AD,AD7954,H:H)),2)))</f>
        <v/>
      </c>
      <c r="H7954" s="71"/>
      <c r="I7954" s="72"/>
      <c r="J7954" s="72"/>
      <c r="K7954" s="38" t="str">
        <f>IF(E7954="","",IF(OR(E7954="Project Management",E7954="Project Support",E7954="Sprint Management",E7954="Sprint Support"),"NA",(((SUMIF(AD:AD,AD7954,H:H)/VLOOKUP(AD7954,[2]Formula!V:X,3,0))*VLOOKUP(AD7954,[2]Formula!V:X,2,0))*H7954)/SUMIF(AD:AD,AD7954,H:H)))</f>
        <v/>
      </c>
      <c r="L7954" s="38" t="str">
        <f t="shared" si="745"/>
        <v/>
      </c>
      <c r="M7954" s="38" t="str">
        <f t="shared" si="746"/>
        <v/>
      </c>
      <c r="N7954" s="38" t="str">
        <f t="shared" si="748"/>
        <v/>
      </c>
      <c r="O7954" s="38" t="str">
        <f t="shared" si="744"/>
        <v/>
      </c>
      <c r="P7954" s="39" t="str">
        <f t="shared" si="749"/>
        <v/>
      </c>
      <c r="AC7954" s="42" t="str">
        <f>IF(B7954="","",VLOOKUP(B7954,[2]Formula!B:C,2,0))</f>
        <v/>
      </c>
      <c r="AD7954" s="43" t="str">
        <f t="shared" si="747"/>
        <v/>
      </c>
    </row>
    <row r="7955" spans="1:30" x14ac:dyDescent="0.25">
      <c r="A7955" s="64"/>
      <c r="B7955" s="64"/>
      <c r="C7955" s="66"/>
      <c r="D7955" s="67"/>
      <c r="E7955" s="64"/>
      <c r="F7955" s="64"/>
      <c r="G7955" s="37" t="str">
        <f>IF(E7955="","",IF(OR(E7955="Project Management",E7955="Project Support",E7955="Sprint Management",E7955="Sprint Support"),"NA",ROUND((((VLOOKUP(AD7955,[2]Formula!V:X,3,0)))-SUMIF(AD:AD,AD7955,H:H)),2)))</f>
        <v/>
      </c>
      <c r="H7955" s="71"/>
      <c r="I7955" s="72"/>
      <c r="J7955" s="72"/>
      <c r="K7955" s="38" t="str">
        <f>IF(E7955="","",IF(OR(E7955="Project Management",E7955="Project Support",E7955="Sprint Management",E7955="Sprint Support"),"NA",(((SUMIF(AD:AD,AD7955,H:H)/VLOOKUP(AD7955,[2]Formula!V:X,3,0))*VLOOKUP(AD7955,[2]Formula!V:X,2,0))*H7955)/SUMIF(AD:AD,AD7955,H:H)))</f>
        <v/>
      </c>
      <c r="L7955" s="38" t="str">
        <f t="shared" si="745"/>
        <v/>
      </c>
      <c r="M7955" s="38" t="str">
        <f t="shared" si="746"/>
        <v/>
      </c>
      <c r="N7955" s="38" t="str">
        <f t="shared" si="748"/>
        <v/>
      </c>
      <c r="O7955" s="38" t="str">
        <f t="shared" si="744"/>
        <v/>
      </c>
      <c r="P7955" s="39" t="str">
        <f t="shared" si="749"/>
        <v/>
      </c>
      <c r="AC7955" s="42" t="str">
        <f>IF(B7955="","",VLOOKUP(B7955,[2]Formula!B:C,2,0))</f>
        <v/>
      </c>
      <c r="AD7955" s="43" t="str">
        <f t="shared" si="747"/>
        <v/>
      </c>
    </row>
    <row r="7956" spans="1:30" x14ac:dyDescent="0.25">
      <c r="A7956" s="64"/>
      <c r="B7956" s="64"/>
      <c r="C7956" s="66"/>
      <c r="D7956" s="67"/>
      <c r="E7956" s="64"/>
      <c r="F7956" s="64"/>
      <c r="G7956" s="37" t="str">
        <f>IF(E7956="","",IF(OR(E7956="Project Management",E7956="Project Support",E7956="Sprint Management",E7956="Sprint Support"),"NA",ROUND((((VLOOKUP(AD7956,[2]Formula!V:X,3,0)))-SUMIF(AD:AD,AD7956,H:H)),2)))</f>
        <v/>
      </c>
      <c r="H7956" s="71"/>
      <c r="I7956" s="72"/>
      <c r="J7956" s="72"/>
      <c r="K7956" s="38" t="str">
        <f>IF(E7956="","",IF(OR(E7956="Project Management",E7956="Project Support",E7956="Sprint Management",E7956="Sprint Support"),"NA",(((SUMIF(AD:AD,AD7956,H:H)/VLOOKUP(AD7956,[2]Formula!V:X,3,0))*VLOOKUP(AD7956,[2]Formula!V:X,2,0))*H7956)/SUMIF(AD:AD,AD7956,H:H)))</f>
        <v/>
      </c>
      <c r="L7956" s="38" t="str">
        <f t="shared" si="745"/>
        <v/>
      </c>
      <c r="M7956" s="38" t="str">
        <f t="shared" si="746"/>
        <v/>
      </c>
      <c r="N7956" s="38" t="str">
        <f t="shared" si="748"/>
        <v/>
      </c>
      <c r="O7956" s="38" t="str">
        <f t="shared" si="744"/>
        <v/>
      </c>
      <c r="P7956" s="39" t="str">
        <f t="shared" si="749"/>
        <v/>
      </c>
      <c r="AC7956" s="42" t="str">
        <f>IF(B7956="","",VLOOKUP(B7956,[2]Formula!B:C,2,0))</f>
        <v/>
      </c>
      <c r="AD7956" s="43" t="str">
        <f t="shared" si="747"/>
        <v/>
      </c>
    </row>
    <row r="7957" spans="1:30" x14ac:dyDescent="0.25">
      <c r="A7957" s="64"/>
      <c r="B7957" s="64"/>
      <c r="C7957" s="66"/>
      <c r="D7957" s="67"/>
      <c r="E7957" s="64"/>
      <c r="F7957" s="64"/>
      <c r="G7957" s="37" t="str">
        <f>IF(E7957="","",IF(OR(E7957="Project Management",E7957="Project Support",E7957="Sprint Management",E7957="Sprint Support"),"NA",ROUND((((VLOOKUP(AD7957,[2]Formula!V:X,3,0)))-SUMIF(AD:AD,AD7957,H:H)),2)))</f>
        <v/>
      </c>
      <c r="H7957" s="71"/>
      <c r="I7957" s="72"/>
      <c r="J7957" s="72"/>
      <c r="K7957" s="38" t="str">
        <f>IF(E7957="","",IF(OR(E7957="Project Management",E7957="Project Support",E7957="Sprint Management",E7957="Sprint Support"),"NA",(((SUMIF(AD:AD,AD7957,H:H)/VLOOKUP(AD7957,[2]Formula!V:X,3,0))*VLOOKUP(AD7957,[2]Formula!V:X,2,0))*H7957)/SUMIF(AD:AD,AD7957,H:H)))</f>
        <v/>
      </c>
      <c r="L7957" s="38" t="str">
        <f t="shared" si="745"/>
        <v/>
      </c>
      <c r="M7957" s="38" t="str">
        <f t="shared" si="746"/>
        <v/>
      </c>
      <c r="N7957" s="38" t="str">
        <f t="shared" si="748"/>
        <v/>
      </c>
      <c r="O7957" s="38" t="str">
        <f t="shared" si="744"/>
        <v/>
      </c>
      <c r="P7957" s="39" t="str">
        <f t="shared" si="749"/>
        <v/>
      </c>
      <c r="AC7957" s="42" t="str">
        <f>IF(B7957="","",VLOOKUP(B7957,[2]Formula!B:C,2,0))</f>
        <v/>
      </c>
      <c r="AD7957" s="43" t="str">
        <f t="shared" si="747"/>
        <v/>
      </c>
    </row>
    <row r="7958" spans="1:30" x14ac:dyDescent="0.25">
      <c r="A7958" s="64"/>
      <c r="B7958" s="64"/>
      <c r="C7958" s="66"/>
      <c r="D7958" s="67"/>
      <c r="E7958" s="64"/>
      <c r="F7958" s="64"/>
      <c r="G7958" s="37" t="str">
        <f>IF(E7958="","",IF(OR(E7958="Project Management",E7958="Project Support",E7958="Sprint Management",E7958="Sprint Support"),"NA",ROUND((((VLOOKUP(AD7958,[2]Formula!V:X,3,0)))-SUMIF(AD:AD,AD7958,H:H)),2)))</f>
        <v/>
      </c>
      <c r="H7958" s="71"/>
      <c r="I7958" s="72"/>
      <c r="J7958" s="72"/>
      <c r="K7958" s="38" t="str">
        <f>IF(E7958="","",IF(OR(E7958="Project Management",E7958="Project Support",E7958="Sprint Management",E7958="Sprint Support"),"NA",(((SUMIF(AD:AD,AD7958,H:H)/VLOOKUP(AD7958,[2]Formula!V:X,3,0))*VLOOKUP(AD7958,[2]Formula!V:X,2,0))*H7958)/SUMIF(AD:AD,AD7958,H:H)))</f>
        <v/>
      </c>
      <c r="L7958" s="38" t="str">
        <f t="shared" si="745"/>
        <v/>
      </c>
      <c r="M7958" s="38" t="str">
        <f t="shared" si="746"/>
        <v/>
      </c>
      <c r="N7958" s="38" t="str">
        <f t="shared" si="748"/>
        <v/>
      </c>
      <c r="O7958" s="38" t="str">
        <f t="shared" si="744"/>
        <v/>
      </c>
      <c r="P7958" s="39" t="str">
        <f t="shared" si="749"/>
        <v/>
      </c>
      <c r="AC7958" s="42" t="str">
        <f>IF(B7958="","",VLOOKUP(B7958,[2]Formula!B:C,2,0))</f>
        <v/>
      </c>
      <c r="AD7958" s="43" t="str">
        <f t="shared" si="747"/>
        <v/>
      </c>
    </row>
    <row r="7959" spans="1:30" x14ac:dyDescent="0.25">
      <c r="A7959" s="64"/>
      <c r="B7959" s="64"/>
      <c r="C7959" s="66"/>
      <c r="D7959" s="67"/>
      <c r="E7959" s="64"/>
      <c r="F7959" s="64"/>
      <c r="G7959" s="37" t="str">
        <f>IF(E7959="","",IF(OR(E7959="Project Management",E7959="Project Support",E7959="Sprint Management",E7959="Sprint Support"),"NA",ROUND((((VLOOKUP(AD7959,[2]Formula!V:X,3,0)))-SUMIF(AD:AD,AD7959,H:H)),2)))</f>
        <v/>
      </c>
      <c r="H7959" s="71"/>
      <c r="I7959" s="72"/>
      <c r="J7959" s="72"/>
      <c r="K7959" s="38" t="str">
        <f>IF(E7959="","",IF(OR(E7959="Project Management",E7959="Project Support",E7959="Sprint Management",E7959="Sprint Support"),"NA",(((SUMIF(AD:AD,AD7959,H:H)/VLOOKUP(AD7959,[2]Formula!V:X,3,0))*VLOOKUP(AD7959,[2]Formula!V:X,2,0))*H7959)/SUMIF(AD:AD,AD7959,H:H)))</f>
        <v/>
      </c>
      <c r="L7959" s="38" t="str">
        <f t="shared" si="745"/>
        <v/>
      </c>
      <c r="M7959" s="38" t="str">
        <f t="shared" si="746"/>
        <v/>
      </c>
      <c r="N7959" s="38" t="str">
        <f t="shared" si="748"/>
        <v/>
      </c>
      <c r="O7959" s="38" t="str">
        <f t="shared" si="744"/>
        <v/>
      </c>
      <c r="P7959" s="39" t="str">
        <f t="shared" si="749"/>
        <v/>
      </c>
      <c r="AC7959" s="42" t="str">
        <f>IF(B7959="","",VLOOKUP(B7959,[2]Formula!B:C,2,0))</f>
        <v/>
      </c>
      <c r="AD7959" s="43" t="str">
        <f t="shared" si="747"/>
        <v/>
      </c>
    </row>
    <row r="7960" spans="1:30" x14ac:dyDescent="0.25">
      <c r="A7960" s="64"/>
      <c r="B7960" s="64"/>
      <c r="C7960" s="66"/>
      <c r="D7960" s="67"/>
      <c r="E7960" s="64"/>
      <c r="F7960" s="64"/>
      <c r="G7960" s="37" t="str">
        <f>IF(E7960="","",IF(OR(E7960="Project Management",E7960="Project Support",E7960="Sprint Management",E7960="Sprint Support"),"NA",ROUND((((VLOOKUP(AD7960,[2]Formula!V:X,3,0)))-SUMIF(AD:AD,AD7960,H:H)),2)))</f>
        <v/>
      </c>
      <c r="H7960" s="71"/>
      <c r="I7960" s="72"/>
      <c r="J7960" s="72"/>
      <c r="K7960" s="38" t="str">
        <f>IF(E7960="","",IF(OR(E7960="Project Management",E7960="Project Support",E7960="Sprint Management",E7960="Sprint Support"),"NA",(((SUMIF(AD:AD,AD7960,H:H)/VLOOKUP(AD7960,[2]Formula!V:X,3,0))*VLOOKUP(AD7960,[2]Formula!V:X,2,0))*H7960)/SUMIF(AD:AD,AD7960,H:H)))</f>
        <v/>
      </c>
      <c r="L7960" s="38" t="str">
        <f t="shared" si="745"/>
        <v/>
      </c>
      <c r="M7960" s="38" t="str">
        <f t="shared" si="746"/>
        <v/>
      </c>
      <c r="N7960" s="38" t="str">
        <f t="shared" si="748"/>
        <v/>
      </c>
      <c r="O7960" s="38" t="str">
        <f t="shared" si="744"/>
        <v/>
      </c>
      <c r="P7960" s="39" t="str">
        <f t="shared" si="749"/>
        <v/>
      </c>
      <c r="AC7960" s="42" t="str">
        <f>IF(B7960="","",VLOOKUP(B7960,[2]Formula!B:C,2,0))</f>
        <v/>
      </c>
      <c r="AD7960" s="43" t="str">
        <f t="shared" si="747"/>
        <v/>
      </c>
    </row>
    <row r="7961" spans="1:30" x14ac:dyDescent="0.25">
      <c r="A7961" s="64"/>
      <c r="B7961" s="64"/>
      <c r="C7961" s="66"/>
      <c r="D7961" s="67"/>
      <c r="E7961" s="64"/>
      <c r="F7961" s="64"/>
      <c r="G7961" s="37" t="str">
        <f>IF(E7961="","",IF(OR(E7961="Project Management",E7961="Project Support",E7961="Sprint Management",E7961="Sprint Support"),"NA",ROUND((((VLOOKUP(AD7961,[2]Formula!V:X,3,0)))-SUMIF(AD:AD,AD7961,H:H)),2)))</f>
        <v/>
      </c>
      <c r="H7961" s="71"/>
      <c r="I7961" s="72"/>
      <c r="J7961" s="72"/>
      <c r="K7961" s="38" t="str">
        <f>IF(E7961="","",IF(OR(E7961="Project Management",E7961="Project Support",E7961="Sprint Management",E7961="Sprint Support"),"NA",(((SUMIF(AD:AD,AD7961,H:H)/VLOOKUP(AD7961,[2]Formula!V:X,3,0))*VLOOKUP(AD7961,[2]Formula!V:X,2,0))*H7961)/SUMIF(AD:AD,AD7961,H:H)))</f>
        <v/>
      </c>
      <c r="L7961" s="38" t="str">
        <f t="shared" si="745"/>
        <v/>
      </c>
      <c r="M7961" s="38" t="str">
        <f t="shared" si="746"/>
        <v/>
      </c>
      <c r="N7961" s="38" t="str">
        <f t="shared" si="748"/>
        <v/>
      </c>
      <c r="O7961" s="38" t="str">
        <f t="shared" si="744"/>
        <v/>
      </c>
      <c r="P7961" s="39" t="str">
        <f t="shared" si="749"/>
        <v/>
      </c>
      <c r="AC7961" s="42" t="str">
        <f>IF(B7961="","",VLOOKUP(B7961,[2]Formula!B:C,2,0))</f>
        <v/>
      </c>
      <c r="AD7961" s="43" t="str">
        <f t="shared" si="747"/>
        <v/>
      </c>
    </row>
    <row r="7962" spans="1:30" x14ac:dyDescent="0.25">
      <c r="A7962" s="64"/>
      <c r="B7962" s="64"/>
      <c r="C7962" s="66"/>
      <c r="D7962" s="67"/>
      <c r="E7962" s="64"/>
      <c r="F7962" s="64"/>
      <c r="G7962" s="37" t="str">
        <f>IF(E7962="","",IF(OR(E7962="Project Management",E7962="Project Support",E7962="Sprint Management",E7962="Sprint Support"),"NA",ROUND((((VLOOKUP(AD7962,[2]Formula!V:X,3,0)))-SUMIF(AD:AD,AD7962,H:H)),2)))</f>
        <v/>
      </c>
      <c r="H7962" s="71"/>
      <c r="I7962" s="72"/>
      <c r="J7962" s="72"/>
      <c r="K7962" s="38" t="str">
        <f>IF(E7962="","",IF(OR(E7962="Project Management",E7962="Project Support",E7962="Sprint Management",E7962="Sprint Support"),"NA",(((SUMIF(AD:AD,AD7962,H:H)/VLOOKUP(AD7962,[2]Formula!V:X,3,0))*VLOOKUP(AD7962,[2]Formula!V:X,2,0))*H7962)/SUMIF(AD:AD,AD7962,H:H)))</f>
        <v/>
      </c>
      <c r="L7962" s="38" t="str">
        <f t="shared" si="745"/>
        <v/>
      </c>
      <c r="M7962" s="38" t="str">
        <f t="shared" si="746"/>
        <v/>
      </c>
      <c r="N7962" s="38" t="str">
        <f t="shared" si="748"/>
        <v/>
      </c>
      <c r="O7962" s="38" t="str">
        <f t="shared" si="744"/>
        <v/>
      </c>
      <c r="P7962" s="39" t="str">
        <f t="shared" si="749"/>
        <v/>
      </c>
      <c r="AC7962" s="42" t="str">
        <f>IF(B7962="","",VLOOKUP(B7962,[2]Formula!B:C,2,0))</f>
        <v/>
      </c>
      <c r="AD7962" s="43" t="str">
        <f t="shared" si="747"/>
        <v/>
      </c>
    </row>
    <row r="7963" spans="1:30" x14ac:dyDescent="0.25">
      <c r="A7963" s="64"/>
      <c r="B7963" s="64"/>
      <c r="C7963" s="66"/>
      <c r="D7963" s="67"/>
      <c r="E7963" s="64"/>
      <c r="F7963" s="64"/>
      <c r="G7963" s="37" t="str">
        <f>IF(E7963="","",IF(OR(E7963="Project Management",E7963="Project Support",E7963="Sprint Management",E7963="Sprint Support"),"NA",ROUND((((VLOOKUP(AD7963,[2]Formula!V:X,3,0)))-SUMIF(AD:AD,AD7963,H:H)),2)))</f>
        <v/>
      </c>
      <c r="H7963" s="71"/>
      <c r="I7963" s="72"/>
      <c r="J7963" s="72"/>
      <c r="K7963" s="38" t="str">
        <f>IF(E7963="","",IF(OR(E7963="Project Management",E7963="Project Support",E7963="Sprint Management",E7963="Sprint Support"),"NA",(((SUMIF(AD:AD,AD7963,H:H)/VLOOKUP(AD7963,[2]Formula!V:X,3,0))*VLOOKUP(AD7963,[2]Formula!V:X,2,0))*H7963)/SUMIF(AD:AD,AD7963,H:H)))</f>
        <v/>
      </c>
      <c r="L7963" s="38" t="str">
        <f t="shared" si="745"/>
        <v/>
      </c>
      <c r="M7963" s="38" t="str">
        <f t="shared" si="746"/>
        <v/>
      </c>
      <c r="N7963" s="38" t="str">
        <f t="shared" si="748"/>
        <v/>
      </c>
      <c r="O7963" s="38" t="str">
        <f t="shared" si="744"/>
        <v/>
      </c>
      <c r="P7963" s="39" t="str">
        <f t="shared" si="749"/>
        <v/>
      </c>
      <c r="AC7963" s="42" t="str">
        <f>IF(B7963="","",VLOOKUP(B7963,[2]Formula!B:C,2,0))</f>
        <v/>
      </c>
      <c r="AD7963" s="43" t="str">
        <f t="shared" si="747"/>
        <v/>
      </c>
    </row>
    <row r="7964" spans="1:30" x14ac:dyDescent="0.25">
      <c r="A7964" s="64"/>
      <c r="B7964" s="64"/>
      <c r="C7964" s="66"/>
      <c r="D7964" s="67"/>
      <c r="E7964" s="64"/>
      <c r="F7964" s="64"/>
      <c r="G7964" s="37" t="str">
        <f>IF(E7964="","",IF(OR(E7964="Project Management",E7964="Project Support",E7964="Sprint Management",E7964="Sprint Support"),"NA",ROUND((((VLOOKUP(AD7964,[2]Formula!V:X,3,0)))-SUMIF(AD:AD,AD7964,H:H)),2)))</f>
        <v/>
      </c>
      <c r="H7964" s="71"/>
      <c r="I7964" s="72"/>
      <c r="J7964" s="72"/>
      <c r="K7964" s="38" t="str">
        <f>IF(E7964="","",IF(OR(E7964="Project Management",E7964="Project Support",E7964="Sprint Management",E7964="Sprint Support"),"NA",(((SUMIF(AD:AD,AD7964,H:H)/VLOOKUP(AD7964,[2]Formula!V:X,3,0))*VLOOKUP(AD7964,[2]Formula!V:X,2,0))*H7964)/SUMIF(AD:AD,AD7964,H:H)))</f>
        <v/>
      </c>
      <c r="L7964" s="38" t="str">
        <f t="shared" si="745"/>
        <v/>
      </c>
      <c r="M7964" s="38" t="str">
        <f t="shared" si="746"/>
        <v/>
      </c>
      <c r="N7964" s="38" t="str">
        <f t="shared" si="748"/>
        <v/>
      </c>
      <c r="O7964" s="38" t="str">
        <f t="shared" si="744"/>
        <v/>
      </c>
      <c r="P7964" s="39" t="str">
        <f t="shared" si="749"/>
        <v/>
      </c>
      <c r="AC7964" s="42" t="str">
        <f>IF(B7964="","",VLOOKUP(B7964,[2]Formula!B:C,2,0))</f>
        <v/>
      </c>
      <c r="AD7964" s="43" t="str">
        <f t="shared" si="747"/>
        <v/>
      </c>
    </row>
    <row r="7965" spans="1:30" x14ac:dyDescent="0.25">
      <c r="A7965" s="64"/>
      <c r="B7965" s="64"/>
      <c r="C7965" s="66"/>
      <c r="D7965" s="67"/>
      <c r="E7965" s="64"/>
      <c r="F7965" s="64"/>
      <c r="G7965" s="37" t="str">
        <f>IF(E7965="","",IF(OR(E7965="Project Management",E7965="Project Support",E7965="Sprint Management",E7965="Sprint Support"),"NA",ROUND((((VLOOKUP(AD7965,[2]Formula!V:X,3,0)))-SUMIF(AD:AD,AD7965,H:H)),2)))</f>
        <v/>
      </c>
      <c r="H7965" s="71"/>
      <c r="I7965" s="72"/>
      <c r="J7965" s="72"/>
      <c r="K7965" s="38" t="str">
        <f>IF(E7965="","",IF(OR(E7965="Project Management",E7965="Project Support",E7965="Sprint Management",E7965="Sprint Support"),"NA",(((SUMIF(AD:AD,AD7965,H:H)/VLOOKUP(AD7965,[2]Formula!V:X,3,0))*VLOOKUP(AD7965,[2]Formula!V:X,2,0))*H7965)/SUMIF(AD:AD,AD7965,H:H)))</f>
        <v/>
      </c>
      <c r="L7965" s="38" t="str">
        <f t="shared" si="745"/>
        <v/>
      </c>
      <c r="M7965" s="38" t="str">
        <f t="shared" si="746"/>
        <v/>
      </c>
      <c r="N7965" s="38" t="str">
        <f t="shared" si="748"/>
        <v/>
      </c>
      <c r="O7965" s="38" t="str">
        <f t="shared" si="744"/>
        <v/>
      </c>
      <c r="P7965" s="39" t="str">
        <f t="shared" si="749"/>
        <v/>
      </c>
      <c r="AC7965" s="42" t="str">
        <f>IF(B7965="","",VLOOKUP(B7965,[2]Formula!B:C,2,0))</f>
        <v/>
      </c>
      <c r="AD7965" s="43" t="str">
        <f t="shared" si="747"/>
        <v/>
      </c>
    </row>
    <row r="7966" spans="1:30" x14ac:dyDescent="0.25">
      <c r="A7966" s="64"/>
      <c r="B7966" s="64"/>
      <c r="C7966" s="66"/>
      <c r="D7966" s="67"/>
      <c r="E7966" s="64"/>
      <c r="F7966" s="64"/>
      <c r="G7966" s="37" t="str">
        <f>IF(E7966="","",IF(OR(E7966="Project Management",E7966="Project Support",E7966="Sprint Management",E7966="Sprint Support"),"NA",ROUND((((VLOOKUP(AD7966,[2]Formula!V:X,3,0)))-SUMIF(AD:AD,AD7966,H:H)),2)))</f>
        <v/>
      </c>
      <c r="H7966" s="71"/>
      <c r="I7966" s="72"/>
      <c r="J7966" s="72"/>
      <c r="K7966" s="38" t="str">
        <f>IF(E7966="","",IF(OR(E7966="Project Management",E7966="Project Support",E7966="Sprint Management",E7966="Sprint Support"),"NA",(((SUMIF(AD:AD,AD7966,H:H)/VLOOKUP(AD7966,[2]Formula!V:X,3,0))*VLOOKUP(AD7966,[2]Formula!V:X,2,0))*H7966)/SUMIF(AD:AD,AD7966,H:H)))</f>
        <v/>
      </c>
      <c r="L7966" s="38" t="str">
        <f t="shared" si="745"/>
        <v/>
      </c>
      <c r="M7966" s="38" t="str">
        <f t="shared" si="746"/>
        <v/>
      </c>
      <c r="N7966" s="38" t="str">
        <f t="shared" si="748"/>
        <v/>
      </c>
      <c r="O7966" s="38" t="str">
        <f t="shared" si="744"/>
        <v/>
      </c>
      <c r="P7966" s="39" t="str">
        <f t="shared" si="749"/>
        <v/>
      </c>
      <c r="AC7966" s="42" t="str">
        <f>IF(B7966="","",VLOOKUP(B7966,[2]Formula!B:C,2,0))</f>
        <v/>
      </c>
      <c r="AD7966" s="43" t="str">
        <f t="shared" si="747"/>
        <v/>
      </c>
    </row>
    <row r="7967" spans="1:30" x14ac:dyDescent="0.25">
      <c r="A7967" s="64"/>
      <c r="B7967" s="64"/>
      <c r="C7967" s="66"/>
      <c r="D7967" s="67"/>
      <c r="E7967" s="64"/>
      <c r="F7967" s="64"/>
      <c r="G7967" s="37" t="str">
        <f>IF(E7967="","",IF(OR(E7967="Project Management",E7967="Project Support",E7967="Sprint Management",E7967="Sprint Support"),"NA",ROUND((((VLOOKUP(AD7967,[2]Formula!V:X,3,0)))-SUMIF(AD:AD,AD7967,H:H)),2)))</f>
        <v/>
      </c>
      <c r="H7967" s="71"/>
      <c r="I7967" s="72"/>
      <c r="J7967" s="72"/>
      <c r="K7967" s="38" t="str">
        <f>IF(E7967="","",IF(OR(E7967="Project Management",E7967="Project Support",E7967="Sprint Management",E7967="Sprint Support"),"NA",(((SUMIF(AD:AD,AD7967,H:H)/VLOOKUP(AD7967,[2]Formula!V:X,3,0))*VLOOKUP(AD7967,[2]Formula!V:X,2,0))*H7967)/SUMIF(AD:AD,AD7967,H:H)))</f>
        <v/>
      </c>
      <c r="L7967" s="38" t="str">
        <f t="shared" si="745"/>
        <v/>
      </c>
      <c r="M7967" s="38" t="str">
        <f t="shared" si="746"/>
        <v/>
      </c>
      <c r="N7967" s="38" t="str">
        <f t="shared" si="748"/>
        <v/>
      </c>
      <c r="O7967" s="38" t="str">
        <f t="shared" si="744"/>
        <v/>
      </c>
      <c r="P7967" s="39" t="str">
        <f t="shared" si="749"/>
        <v/>
      </c>
      <c r="AC7967" s="42" t="str">
        <f>IF(B7967="","",VLOOKUP(B7967,[2]Formula!B:C,2,0))</f>
        <v/>
      </c>
      <c r="AD7967" s="43" t="str">
        <f t="shared" si="747"/>
        <v/>
      </c>
    </row>
    <row r="7968" spans="1:30" x14ac:dyDescent="0.25">
      <c r="A7968" s="64"/>
      <c r="B7968" s="64"/>
      <c r="C7968" s="66"/>
      <c r="D7968" s="67"/>
      <c r="E7968" s="64"/>
      <c r="F7968" s="64"/>
      <c r="G7968" s="37" t="str">
        <f>IF(E7968="","",IF(OR(E7968="Project Management",E7968="Project Support",E7968="Sprint Management",E7968="Sprint Support"),"NA",ROUND((((VLOOKUP(AD7968,[2]Formula!V:X,3,0)))-SUMIF(AD:AD,AD7968,H:H)),2)))</f>
        <v/>
      </c>
      <c r="H7968" s="71"/>
      <c r="I7968" s="72"/>
      <c r="J7968" s="72"/>
      <c r="K7968" s="38" t="str">
        <f>IF(E7968="","",IF(OR(E7968="Project Management",E7968="Project Support",E7968="Sprint Management",E7968="Sprint Support"),"NA",(((SUMIF(AD:AD,AD7968,H:H)/VLOOKUP(AD7968,[2]Formula!V:X,3,0))*VLOOKUP(AD7968,[2]Formula!V:X,2,0))*H7968)/SUMIF(AD:AD,AD7968,H:H)))</f>
        <v/>
      </c>
      <c r="L7968" s="38" t="str">
        <f t="shared" si="745"/>
        <v/>
      </c>
      <c r="M7968" s="38" t="str">
        <f t="shared" si="746"/>
        <v/>
      </c>
      <c r="N7968" s="38" t="str">
        <f t="shared" si="748"/>
        <v/>
      </c>
      <c r="O7968" s="38" t="str">
        <f t="shared" si="744"/>
        <v/>
      </c>
      <c r="P7968" s="39" t="str">
        <f t="shared" si="749"/>
        <v/>
      </c>
      <c r="AC7968" s="42" t="str">
        <f>IF(B7968="","",VLOOKUP(B7968,[2]Formula!B:C,2,0))</f>
        <v/>
      </c>
      <c r="AD7968" s="43" t="str">
        <f t="shared" si="747"/>
        <v/>
      </c>
    </row>
    <row r="7969" spans="1:30" x14ac:dyDescent="0.25">
      <c r="A7969" s="64"/>
      <c r="B7969" s="64"/>
      <c r="C7969" s="66"/>
      <c r="D7969" s="67"/>
      <c r="E7969" s="64"/>
      <c r="F7969" s="64"/>
      <c r="G7969" s="37" t="str">
        <f>IF(E7969="","",IF(OR(E7969="Project Management",E7969="Project Support",E7969="Sprint Management",E7969="Sprint Support"),"NA",ROUND((((VLOOKUP(AD7969,[2]Formula!V:X,3,0)))-SUMIF(AD:AD,AD7969,H:H)),2)))</f>
        <v/>
      </c>
      <c r="H7969" s="71"/>
      <c r="I7969" s="72"/>
      <c r="J7969" s="72"/>
      <c r="K7969" s="38" t="str">
        <f>IF(E7969="","",IF(OR(E7969="Project Management",E7969="Project Support",E7969="Sprint Management",E7969="Sprint Support"),"NA",(((SUMIF(AD:AD,AD7969,H:H)/VLOOKUP(AD7969,[2]Formula!V:X,3,0))*VLOOKUP(AD7969,[2]Formula!V:X,2,0))*H7969)/SUMIF(AD:AD,AD7969,H:H)))</f>
        <v/>
      </c>
      <c r="L7969" s="38" t="str">
        <f t="shared" si="745"/>
        <v/>
      </c>
      <c r="M7969" s="38" t="str">
        <f t="shared" si="746"/>
        <v/>
      </c>
      <c r="N7969" s="38" t="str">
        <f t="shared" si="748"/>
        <v/>
      </c>
      <c r="O7969" s="38" t="str">
        <f t="shared" si="744"/>
        <v/>
      </c>
      <c r="P7969" s="39" t="str">
        <f t="shared" si="749"/>
        <v/>
      </c>
      <c r="AC7969" s="42" t="str">
        <f>IF(B7969="","",VLOOKUP(B7969,[2]Formula!B:C,2,0))</f>
        <v/>
      </c>
      <c r="AD7969" s="43" t="str">
        <f t="shared" si="747"/>
        <v/>
      </c>
    </row>
    <row r="7970" spans="1:30" x14ac:dyDescent="0.25">
      <c r="A7970" s="64"/>
      <c r="B7970" s="64"/>
      <c r="C7970" s="66"/>
      <c r="D7970" s="67"/>
      <c r="E7970" s="64"/>
      <c r="F7970" s="64"/>
      <c r="G7970" s="37" t="str">
        <f>IF(E7970="","",IF(OR(E7970="Project Management",E7970="Project Support",E7970="Sprint Management",E7970="Sprint Support"),"NA",ROUND((((VLOOKUP(AD7970,[2]Formula!V:X,3,0)))-SUMIF(AD:AD,AD7970,H:H)),2)))</f>
        <v/>
      </c>
      <c r="H7970" s="71"/>
      <c r="I7970" s="72"/>
      <c r="J7970" s="72"/>
      <c r="K7970" s="38" t="str">
        <f>IF(E7970="","",IF(OR(E7970="Project Management",E7970="Project Support",E7970="Sprint Management",E7970="Sprint Support"),"NA",(((SUMIF(AD:AD,AD7970,H:H)/VLOOKUP(AD7970,[2]Formula!V:X,3,0))*VLOOKUP(AD7970,[2]Formula!V:X,2,0))*H7970)/SUMIF(AD:AD,AD7970,H:H)))</f>
        <v/>
      </c>
      <c r="L7970" s="38" t="str">
        <f t="shared" si="745"/>
        <v/>
      </c>
      <c r="M7970" s="38" t="str">
        <f t="shared" si="746"/>
        <v/>
      </c>
      <c r="N7970" s="38" t="str">
        <f t="shared" si="748"/>
        <v/>
      </c>
      <c r="O7970" s="38" t="str">
        <f t="shared" si="744"/>
        <v/>
      </c>
      <c r="P7970" s="39" t="str">
        <f t="shared" si="749"/>
        <v/>
      </c>
      <c r="AC7970" s="42" t="str">
        <f>IF(B7970="","",VLOOKUP(B7970,[2]Formula!B:C,2,0))</f>
        <v/>
      </c>
      <c r="AD7970" s="43" t="str">
        <f t="shared" si="747"/>
        <v/>
      </c>
    </row>
    <row r="7971" spans="1:30" x14ac:dyDescent="0.25">
      <c r="A7971" s="64"/>
      <c r="B7971" s="64"/>
      <c r="C7971" s="66"/>
      <c r="D7971" s="67"/>
      <c r="E7971" s="64"/>
      <c r="F7971" s="64"/>
      <c r="G7971" s="37" t="str">
        <f>IF(E7971="","",IF(OR(E7971="Project Management",E7971="Project Support",E7971="Sprint Management",E7971="Sprint Support"),"NA",ROUND((((VLOOKUP(AD7971,[2]Formula!V:X,3,0)))-SUMIF(AD:AD,AD7971,H:H)),2)))</f>
        <v/>
      </c>
      <c r="H7971" s="71"/>
      <c r="I7971" s="72"/>
      <c r="J7971" s="72"/>
      <c r="K7971" s="38" t="str">
        <f>IF(E7971="","",IF(OR(E7971="Project Management",E7971="Project Support",E7971="Sprint Management",E7971="Sprint Support"),"NA",(((SUMIF(AD:AD,AD7971,H:H)/VLOOKUP(AD7971,[2]Formula!V:X,3,0))*VLOOKUP(AD7971,[2]Formula!V:X,2,0))*H7971)/SUMIF(AD:AD,AD7971,H:H)))</f>
        <v/>
      </c>
      <c r="L7971" s="38" t="str">
        <f t="shared" si="745"/>
        <v/>
      </c>
      <c r="M7971" s="38" t="str">
        <f t="shared" si="746"/>
        <v/>
      </c>
      <c r="N7971" s="38" t="str">
        <f t="shared" si="748"/>
        <v/>
      </c>
      <c r="O7971" s="38" t="str">
        <f t="shared" si="744"/>
        <v/>
      </c>
      <c r="P7971" s="39" t="str">
        <f t="shared" si="749"/>
        <v/>
      </c>
      <c r="AC7971" s="42" t="str">
        <f>IF(B7971="","",VLOOKUP(B7971,[2]Formula!B:C,2,0))</f>
        <v/>
      </c>
      <c r="AD7971" s="43" t="str">
        <f t="shared" si="747"/>
        <v/>
      </c>
    </row>
    <row r="7972" spans="1:30" x14ac:dyDescent="0.25">
      <c r="A7972" s="64"/>
      <c r="B7972" s="64"/>
      <c r="C7972" s="66"/>
      <c r="D7972" s="67"/>
      <c r="E7972" s="64"/>
      <c r="F7972" s="64"/>
      <c r="G7972" s="37" t="str">
        <f>IF(E7972="","",IF(OR(E7972="Project Management",E7972="Project Support",E7972="Sprint Management",E7972="Sprint Support"),"NA",ROUND((((VLOOKUP(AD7972,[2]Formula!V:X,3,0)))-SUMIF(AD:AD,AD7972,H:H)),2)))</f>
        <v/>
      </c>
      <c r="H7972" s="71"/>
      <c r="I7972" s="72"/>
      <c r="J7972" s="72"/>
      <c r="K7972" s="38" t="str">
        <f>IF(E7972="","",IF(OR(E7972="Project Management",E7972="Project Support",E7972="Sprint Management",E7972="Sprint Support"),"NA",(((SUMIF(AD:AD,AD7972,H:H)/VLOOKUP(AD7972,[2]Formula!V:X,3,0))*VLOOKUP(AD7972,[2]Formula!V:X,2,0))*H7972)/SUMIF(AD:AD,AD7972,H:H)))</f>
        <v/>
      </c>
      <c r="L7972" s="38" t="str">
        <f t="shared" si="745"/>
        <v/>
      </c>
      <c r="M7972" s="38" t="str">
        <f t="shared" si="746"/>
        <v/>
      </c>
      <c r="N7972" s="38" t="str">
        <f t="shared" si="748"/>
        <v/>
      </c>
      <c r="O7972" s="38" t="str">
        <f t="shared" si="744"/>
        <v/>
      </c>
      <c r="P7972" s="39" t="str">
        <f t="shared" si="749"/>
        <v/>
      </c>
      <c r="AC7972" s="42" t="str">
        <f>IF(B7972="","",VLOOKUP(B7972,[2]Formula!B:C,2,0))</f>
        <v/>
      </c>
      <c r="AD7972" s="43" t="str">
        <f t="shared" si="747"/>
        <v/>
      </c>
    </row>
    <row r="7973" spans="1:30" x14ac:dyDescent="0.25">
      <c r="A7973" s="64"/>
      <c r="B7973" s="64"/>
      <c r="C7973" s="66"/>
      <c r="D7973" s="67"/>
      <c r="E7973" s="64"/>
      <c r="F7973" s="64"/>
      <c r="G7973" s="37" t="str">
        <f>IF(E7973="","",IF(OR(E7973="Project Management",E7973="Project Support",E7973="Sprint Management",E7973="Sprint Support"),"NA",ROUND((((VLOOKUP(AD7973,[2]Formula!V:X,3,0)))-SUMIF(AD:AD,AD7973,H:H)),2)))</f>
        <v/>
      </c>
      <c r="H7973" s="71"/>
      <c r="I7973" s="72"/>
      <c r="J7973" s="72"/>
      <c r="K7973" s="38" t="str">
        <f>IF(E7973="","",IF(OR(E7973="Project Management",E7973="Project Support",E7973="Sprint Management",E7973="Sprint Support"),"NA",(((SUMIF(AD:AD,AD7973,H:H)/VLOOKUP(AD7973,[2]Formula!V:X,3,0))*VLOOKUP(AD7973,[2]Formula!V:X,2,0))*H7973)/SUMIF(AD:AD,AD7973,H:H)))</f>
        <v/>
      </c>
      <c r="L7973" s="38" t="str">
        <f t="shared" si="745"/>
        <v/>
      </c>
      <c r="M7973" s="38" t="str">
        <f t="shared" si="746"/>
        <v/>
      </c>
      <c r="N7973" s="38" t="str">
        <f t="shared" si="748"/>
        <v/>
      </c>
      <c r="O7973" s="38" t="str">
        <f t="shared" si="744"/>
        <v/>
      </c>
      <c r="P7973" s="39" t="str">
        <f t="shared" si="749"/>
        <v/>
      </c>
      <c r="AC7973" s="42" t="str">
        <f>IF(B7973="","",VLOOKUP(B7973,[2]Formula!B:C,2,0))</f>
        <v/>
      </c>
      <c r="AD7973" s="43" t="str">
        <f t="shared" si="747"/>
        <v/>
      </c>
    </row>
    <row r="7974" spans="1:30" x14ac:dyDescent="0.25">
      <c r="A7974" s="64"/>
      <c r="B7974" s="64"/>
      <c r="C7974" s="66"/>
      <c r="D7974" s="67"/>
      <c r="E7974" s="64"/>
      <c r="F7974" s="64"/>
      <c r="G7974" s="37" t="str">
        <f>IF(E7974="","",IF(OR(E7974="Project Management",E7974="Project Support",E7974="Sprint Management",E7974="Sprint Support"),"NA",ROUND((((VLOOKUP(AD7974,[2]Formula!V:X,3,0)))-SUMIF(AD:AD,AD7974,H:H)),2)))</f>
        <v/>
      </c>
      <c r="H7974" s="71"/>
      <c r="I7974" s="72"/>
      <c r="J7974" s="72"/>
      <c r="K7974" s="38" t="str">
        <f>IF(E7974="","",IF(OR(E7974="Project Management",E7974="Project Support",E7974="Sprint Management",E7974="Sprint Support"),"NA",(((SUMIF(AD:AD,AD7974,H:H)/VLOOKUP(AD7974,[2]Formula!V:X,3,0))*VLOOKUP(AD7974,[2]Formula!V:X,2,0))*H7974)/SUMIF(AD:AD,AD7974,H:H)))</f>
        <v/>
      </c>
      <c r="L7974" s="38" t="str">
        <f t="shared" si="745"/>
        <v/>
      </c>
      <c r="M7974" s="38" t="str">
        <f t="shared" si="746"/>
        <v/>
      </c>
      <c r="N7974" s="38" t="str">
        <f t="shared" si="748"/>
        <v/>
      </c>
      <c r="O7974" s="38" t="str">
        <f t="shared" si="744"/>
        <v/>
      </c>
      <c r="P7974" s="39" t="str">
        <f t="shared" si="749"/>
        <v/>
      </c>
      <c r="AC7974" s="42" t="str">
        <f>IF(B7974="","",VLOOKUP(B7974,[2]Formula!B:C,2,0))</f>
        <v/>
      </c>
      <c r="AD7974" s="43" t="str">
        <f t="shared" si="747"/>
        <v/>
      </c>
    </row>
    <row r="7975" spans="1:30" x14ac:dyDescent="0.25">
      <c r="A7975" s="64"/>
      <c r="B7975" s="64"/>
      <c r="C7975" s="66"/>
      <c r="D7975" s="67"/>
      <c r="E7975" s="64"/>
      <c r="F7975" s="64"/>
      <c r="G7975" s="37" t="str">
        <f>IF(E7975="","",IF(OR(E7975="Project Management",E7975="Project Support",E7975="Sprint Management",E7975="Sprint Support"),"NA",ROUND((((VLOOKUP(AD7975,[2]Formula!V:X,3,0)))-SUMIF(AD:AD,AD7975,H:H)),2)))</f>
        <v/>
      </c>
      <c r="H7975" s="71"/>
      <c r="I7975" s="72"/>
      <c r="J7975" s="72"/>
      <c r="K7975" s="38" t="str">
        <f>IF(E7975="","",IF(OR(E7975="Project Management",E7975="Project Support",E7975="Sprint Management",E7975="Sprint Support"),"NA",(((SUMIF(AD:AD,AD7975,H:H)/VLOOKUP(AD7975,[2]Formula!V:X,3,0))*VLOOKUP(AD7975,[2]Formula!V:X,2,0))*H7975)/SUMIF(AD:AD,AD7975,H:H)))</f>
        <v/>
      </c>
      <c r="L7975" s="38" t="str">
        <f t="shared" si="745"/>
        <v/>
      </c>
      <c r="M7975" s="38" t="str">
        <f t="shared" si="746"/>
        <v/>
      </c>
      <c r="N7975" s="38" t="str">
        <f t="shared" si="748"/>
        <v/>
      </c>
      <c r="O7975" s="38" t="str">
        <f t="shared" si="744"/>
        <v/>
      </c>
      <c r="P7975" s="39" t="str">
        <f t="shared" si="749"/>
        <v/>
      </c>
      <c r="AC7975" s="42" t="str">
        <f>IF(B7975="","",VLOOKUP(B7975,[2]Formula!B:C,2,0))</f>
        <v/>
      </c>
      <c r="AD7975" s="43" t="str">
        <f t="shared" si="747"/>
        <v/>
      </c>
    </row>
    <row r="7976" spans="1:30" x14ac:dyDescent="0.25">
      <c r="A7976" s="64"/>
      <c r="B7976" s="64"/>
      <c r="C7976" s="66"/>
      <c r="D7976" s="67"/>
      <c r="E7976" s="64"/>
      <c r="F7976" s="64"/>
      <c r="G7976" s="37" t="str">
        <f>IF(E7976="","",IF(OR(E7976="Project Management",E7976="Project Support",E7976="Sprint Management",E7976="Sprint Support"),"NA",ROUND((((VLOOKUP(AD7976,[2]Formula!V:X,3,0)))-SUMIF(AD:AD,AD7976,H:H)),2)))</f>
        <v/>
      </c>
      <c r="H7976" s="71"/>
      <c r="I7976" s="72"/>
      <c r="J7976" s="72"/>
      <c r="K7976" s="38" t="str">
        <f>IF(E7976="","",IF(OR(E7976="Project Management",E7976="Project Support",E7976="Sprint Management",E7976="Sprint Support"),"NA",(((SUMIF(AD:AD,AD7976,H:H)/VLOOKUP(AD7976,[2]Formula!V:X,3,0))*VLOOKUP(AD7976,[2]Formula!V:X,2,0))*H7976)/SUMIF(AD:AD,AD7976,H:H)))</f>
        <v/>
      </c>
      <c r="L7976" s="38" t="str">
        <f t="shared" si="745"/>
        <v/>
      </c>
      <c r="M7976" s="38" t="str">
        <f t="shared" si="746"/>
        <v/>
      </c>
      <c r="N7976" s="38" t="str">
        <f t="shared" si="748"/>
        <v/>
      </c>
      <c r="O7976" s="38" t="str">
        <f t="shared" si="744"/>
        <v/>
      </c>
      <c r="P7976" s="39" t="str">
        <f t="shared" si="749"/>
        <v/>
      </c>
      <c r="AC7976" s="42" t="str">
        <f>IF(B7976="","",VLOOKUP(B7976,[2]Formula!B:C,2,0))</f>
        <v/>
      </c>
      <c r="AD7976" s="43" t="str">
        <f t="shared" si="747"/>
        <v/>
      </c>
    </row>
    <row r="7977" spans="1:30" x14ac:dyDescent="0.25">
      <c r="A7977" s="64"/>
      <c r="B7977" s="64"/>
      <c r="C7977" s="66"/>
      <c r="D7977" s="67"/>
      <c r="E7977" s="64"/>
      <c r="F7977" s="64"/>
      <c r="G7977" s="37" t="str">
        <f>IF(E7977="","",IF(OR(E7977="Project Management",E7977="Project Support",E7977="Sprint Management",E7977="Sprint Support"),"NA",ROUND((((VLOOKUP(AD7977,[2]Formula!V:X,3,0)))-SUMIF(AD:AD,AD7977,H:H)),2)))</f>
        <v/>
      </c>
      <c r="H7977" s="71"/>
      <c r="I7977" s="72"/>
      <c r="J7977" s="72"/>
      <c r="K7977" s="38" t="str">
        <f>IF(E7977="","",IF(OR(E7977="Project Management",E7977="Project Support",E7977="Sprint Management",E7977="Sprint Support"),"NA",(((SUMIF(AD:AD,AD7977,H:H)/VLOOKUP(AD7977,[2]Formula!V:X,3,0))*VLOOKUP(AD7977,[2]Formula!V:X,2,0))*H7977)/SUMIF(AD:AD,AD7977,H:H)))</f>
        <v/>
      </c>
      <c r="L7977" s="38" t="str">
        <f t="shared" si="745"/>
        <v/>
      </c>
      <c r="M7977" s="38" t="str">
        <f t="shared" si="746"/>
        <v/>
      </c>
      <c r="N7977" s="38" t="str">
        <f t="shared" si="748"/>
        <v/>
      </c>
      <c r="O7977" s="38" t="str">
        <f t="shared" si="744"/>
        <v/>
      </c>
      <c r="P7977" s="39" t="str">
        <f t="shared" si="749"/>
        <v/>
      </c>
      <c r="AC7977" s="42" t="str">
        <f>IF(B7977="","",VLOOKUP(B7977,[2]Formula!B:C,2,0))</f>
        <v/>
      </c>
      <c r="AD7977" s="43" t="str">
        <f t="shared" si="747"/>
        <v/>
      </c>
    </row>
    <row r="7978" spans="1:30" x14ac:dyDescent="0.25">
      <c r="A7978" s="64"/>
      <c r="B7978" s="64"/>
      <c r="C7978" s="66"/>
      <c r="D7978" s="67"/>
      <c r="E7978" s="64"/>
      <c r="F7978" s="64"/>
      <c r="G7978" s="37" t="str">
        <f>IF(E7978="","",IF(OR(E7978="Project Management",E7978="Project Support",E7978="Sprint Management",E7978="Sprint Support"),"NA",ROUND((((VLOOKUP(AD7978,[2]Formula!V:X,3,0)))-SUMIF(AD:AD,AD7978,H:H)),2)))</f>
        <v/>
      </c>
      <c r="H7978" s="71"/>
      <c r="I7978" s="72"/>
      <c r="J7978" s="72"/>
      <c r="K7978" s="38" t="str">
        <f>IF(E7978="","",IF(OR(E7978="Project Management",E7978="Project Support",E7978="Sprint Management",E7978="Sprint Support"),"NA",(((SUMIF(AD:AD,AD7978,H:H)/VLOOKUP(AD7978,[2]Formula!V:X,3,0))*VLOOKUP(AD7978,[2]Formula!V:X,2,0))*H7978)/SUMIF(AD:AD,AD7978,H:H)))</f>
        <v/>
      </c>
      <c r="L7978" s="38" t="str">
        <f t="shared" si="745"/>
        <v/>
      </c>
      <c r="M7978" s="38" t="str">
        <f t="shared" si="746"/>
        <v/>
      </c>
      <c r="N7978" s="38" t="str">
        <f t="shared" si="748"/>
        <v/>
      </c>
      <c r="O7978" s="38" t="str">
        <f t="shared" si="744"/>
        <v/>
      </c>
      <c r="P7978" s="39" t="str">
        <f t="shared" si="749"/>
        <v/>
      </c>
      <c r="AC7978" s="42" t="str">
        <f>IF(B7978="","",VLOOKUP(B7978,[2]Formula!B:C,2,0))</f>
        <v/>
      </c>
      <c r="AD7978" s="43" t="str">
        <f t="shared" si="747"/>
        <v/>
      </c>
    </row>
    <row r="7979" spans="1:30" x14ac:dyDescent="0.25">
      <c r="A7979" s="64"/>
      <c r="B7979" s="64"/>
      <c r="C7979" s="66"/>
      <c r="D7979" s="67"/>
      <c r="E7979" s="64"/>
      <c r="F7979" s="64"/>
      <c r="G7979" s="37" t="str">
        <f>IF(E7979="","",IF(OR(E7979="Project Management",E7979="Project Support",E7979="Sprint Management",E7979="Sprint Support"),"NA",ROUND((((VLOOKUP(AD7979,[2]Formula!V:X,3,0)))-SUMIF(AD:AD,AD7979,H:H)),2)))</f>
        <v/>
      </c>
      <c r="H7979" s="71"/>
      <c r="I7979" s="72"/>
      <c r="J7979" s="72"/>
      <c r="K7979" s="38" t="str">
        <f>IF(E7979="","",IF(OR(E7979="Project Management",E7979="Project Support",E7979="Sprint Management",E7979="Sprint Support"),"NA",(((SUMIF(AD:AD,AD7979,H:H)/VLOOKUP(AD7979,[2]Formula!V:X,3,0))*VLOOKUP(AD7979,[2]Formula!V:X,2,0))*H7979)/SUMIF(AD:AD,AD7979,H:H)))</f>
        <v/>
      </c>
      <c r="L7979" s="38" t="str">
        <f t="shared" si="745"/>
        <v/>
      </c>
      <c r="M7979" s="38" t="str">
        <f t="shared" si="746"/>
        <v/>
      </c>
      <c r="N7979" s="38" t="str">
        <f t="shared" si="748"/>
        <v/>
      </c>
      <c r="O7979" s="38" t="str">
        <f t="shared" si="744"/>
        <v/>
      </c>
      <c r="P7979" s="39" t="str">
        <f t="shared" si="749"/>
        <v/>
      </c>
      <c r="AC7979" s="42" t="str">
        <f>IF(B7979="","",VLOOKUP(B7979,[2]Formula!B:C,2,0))</f>
        <v/>
      </c>
      <c r="AD7979" s="43" t="str">
        <f t="shared" si="747"/>
        <v/>
      </c>
    </row>
    <row r="7980" spans="1:30" x14ac:dyDescent="0.25">
      <c r="A7980" s="64"/>
      <c r="B7980" s="64"/>
      <c r="C7980" s="66"/>
      <c r="D7980" s="67"/>
      <c r="E7980" s="64"/>
      <c r="F7980" s="64"/>
      <c r="G7980" s="37" t="str">
        <f>IF(E7980="","",IF(OR(E7980="Project Management",E7980="Project Support",E7980="Sprint Management",E7980="Sprint Support"),"NA",ROUND((((VLOOKUP(AD7980,[2]Formula!V:X,3,0)))-SUMIF(AD:AD,AD7980,H:H)),2)))</f>
        <v/>
      </c>
      <c r="H7980" s="71"/>
      <c r="I7980" s="72"/>
      <c r="J7980" s="72"/>
      <c r="K7980" s="38" t="str">
        <f>IF(E7980="","",IF(OR(E7980="Project Management",E7980="Project Support",E7980="Sprint Management",E7980="Sprint Support"),"NA",(((SUMIF(AD:AD,AD7980,H:H)/VLOOKUP(AD7980,[2]Formula!V:X,3,0))*VLOOKUP(AD7980,[2]Formula!V:X,2,0))*H7980)/SUMIF(AD:AD,AD7980,H:H)))</f>
        <v/>
      </c>
      <c r="L7980" s="38" t="str">
        <f t="shared" si="745"/>
        <v/>
      </c>
      <c r="M7980" s="38" t="str">
        <f t="shared" si="746"/>
        <v/>
      </c>
      <c r="N7980" s="38" t="str">
        <f t="shared" si="748"/>
        <v/>
      </c>
      <c r="O7980" s="38" t="str">
        <f t="shared" si="744"/>
        <v/>
      </c>
      <c r="P7980" s="39" t="str">
        <f t="shared" si="749"/>
        <v/>
      </c>
      <c r="AC7980" s="42" t="str">
        <f>IF(B7980="","",VLOOKUP(B7980,[2]Formula!B:C,2,0))</f>
        <v/>
      </c>
      <c r="AD7980" s="43" t="str">
        <f t="shared" si="747"/>
        <v/>
      </c>
    </row>
    <row r="7981" spans="1:30" x14ac:dyDescent="0.25">
      <c r="A7981" s="64"/>
      <c r="B7981" s="64"/>
      <c r="C7981" s="66"/>
      <c r="D7981" s="67"/>
      <c r="E7981" s="64"/>
      <c r="F7981" s="64"/>
      <c r="G7981" s="37" t="str">
        <f>IF(E7981="","",IF(OR(E7981="Project Management",E7981="Project Support",E7981="Sprint Management",E7981="Sprint Support"),"NA",ROUND((((VLOOKUP(AD7981,[2]Formula!V:X,3,0)))-SUMIF(AD:AD,AD7981,H:H)),2)))</f>
        <v/>
      </c>
      <c r="H7981" s="71"/>
      <c r="I7981" s="72"/>
      <c r="J7981" s="72"/>
      <c r="K7981" s="38" t="str">
        <f>IF(E7981="","",IF(OR(E7981="Project Management",E7981="Project Support",E7981="Sprint Management",E7981="Sprint Support"),"NA",(((SUMIF(AD:AD,AD7981,H:H)/VLOOKUP(AD7981,[2]Formula!V:X,3,0))*VLOOKUP(AD7981,[2]Formula!V:X,2,0))*H7981)/SUMIF(AD:AD,AD7981,H:H)))</f>
        <v/>
      </c>
      <c r="L7981" s="38" t="str">
        <f t="shared" si="745"/>
        <v/>
      </c>
      <c r="M7981" s="38" t="str">
        <f t="shared" si="746"/>
        <v/>
      </c>
      <c r="N7981" s="38" t="str">
        <f t="shared" si="748"/>
        <v/>
      </c>
      <c r="O7981" s="38" t="str">
        <f t="shared" si="744"/>
        <v/>
      </c>
      <c r="P7981" s="39" t="str">
        <f t="shared" si="749"/>
        <v/>
      </c>
      <c r="AC7981" s="42" t="str">
        <f>IF(B7981="","",VLOOKUP(B7981,[2]Formula!B:C,2,0))</f>
        <v/>
      </c>
      <c r="AD7981" s="43" t="str">
        <f t="shared" si="747"/>
        <v/>
      </c>
    </row>
    <row r="7982" spans="1:30" x14ac:dyDescent="0.25">
      <c r="A7982" s="64"/>
      <c r="B7982" s="64"/>
      <c r="C7982" s="66"/>
      <c r="D7982" s="67"/>
      <c r="E7982" s="64"/>
      <c r="F7982" s="64"/>
      <c r="G7982" s="37" t="str">
        <f>IF(E7982="","",IF(OR(E7982="Project Management",E7982="Project Support",E7982="Sprint Management",E7982="Sprint Support"),"NA",ROUND((((VLOOKUP(AD7982,[2]Formula!V:X,3,0)))-SUMIF(AD:AD,AD7982,H:H)),2)))</f>
        <v/>
      </c>
      <c r="H7982" s="71"/>
      <c r="I7982" s="72"/>
      <c r="J7982" s="72"/>
      <c r="K7982" s="38" t="str">
        <f>IF(E7982="","",IF(OR(E7982="Project Management",E7982="Project Support",E7982="Sprint Management",E7982="Sprint Support"),"NA",(((SUMIF(AD:AD,AD7982,H:H)/VLOOKUP(AD7982,[2]Formula!V:X,3,0))*VLOOKUP(AD7982,[2]Formula!V:X,2,0))*H7982)/SUMIF(AD:AD,AD7982,H:H)))</f>
        <v/>
      </c>
      <c r="L7982" s="38" t="str">
        <f t="shared" si="745"/>
        <v/>
      </c>
      <c r="M7982" s="38" t="str">
        <f t="shared" si="746"/>
        <v/>
      </c>
      <c r="N7982" s="38" t="str">
        <f t="shared" si="748"/>
        <v/>
      </c>
      <c r="O7982" s="38" t="str">
        <f t="shared" si="744"/>
        <v/>
      </c>
      <c r="P7982" s="39" t="str">
        <f t="shared" si="749"/>
        <v/>
      </c>
      <c r="AC7982" s="42" t="str">
        <f>IF(B7982="","",VLOOKUP(B7982,[2]Formula!B:C,2,0))</f>
        <v/>
      </c>
      <c r="AD7982" s="43" t="str">
        <f t="shared" si="747"/>
        <v/>
      </c>
    </row>
    <row r="7983" spans="1:30" x14ac:dyDescent="0.25">
      <c r="A7983" s="64"/>
      <c r="B7983" s="64"/>
      <c r="C7983" s="66"/>
      <c r="D7983" s="67"/>
      <c r="E7983" s="64"/>
      <c r="F7983" s="64"/>
      <c r="G7983" s="37" t="str">
        <f>IF(E7983="","",IF(OR(E7983="Project Management",E7983="Project Support",E7983="Sprint Management",E7983="Sprint Support"),"NA",ROUND((((VLOOKUP(AD7983,[2]Formula!V:X,3,0)))-SUMIF(AD:AD,AD7983,H:H)),2)))</f>
        <v/>
      </c>
      <c r="H7983" s="71"/>
      <c r="I7983" s="72"/>
      <c r="J7983" s="72"/>
      <c r="K7983" s="38" t="str">
        <f>IF(E7983="","",IF(OR(E7983="Project Management",E7983="Project Support",E7983="Sprint Management",E7983="Sprint Support"),"NA",(((SUMIF(AD:AD,AD7983,H:H)/VLOOKUP(AD7983,[2]Formula!V:X,3,0))*VLOOKUP(AD7983,[2]Formula!V:X,2,0))*H7983)/SUMIF(AD:AD,AD7983,H:H)))</f>
        <v/>
      </c>
      <c r="L7983" s="38" t="str">
        <f t="shared" si="745"/>
        <v/>
      </c>
      <c r="M7983" s="38" t="str">
        <f t="shared" si="746"/>
        <v/>
      </c>
      <c r="N7983" s="38" t="str">
        <f t="shared" si="748"/>
        <v/>
      </c>
      <c r="O7983" s="38" t="str">
        <f t="shared" si="744"/>
        <v/>
      </c>
      <c r="P7983" s="39" t="str">
        <f t="shared" si="749"/>
        <v/>
      </c>
      <c r="AC7983" s="42" t="str">
        <f>IF(B7983="","",VLOOKUP(B7983,[2]Formula!B:C,2,0))</f>
        <v/>
      </c>
      <c r="AD7983" s="43" t="str">
        <f t="shared" si="747"/>
        <v/>
      </c>
    </row>
    <row r="7984" spans="1:30" x14ac:dyDescent="0.25">
      <c r="A7984" s="64"/>
      <c r="B7984" s="64"/>
      <c r="C7984" s="66"/>
      <c r="D7984" s="67"/>
      <c r="E7984" s="64"/>
      <c r="F7984" s="64"/>
      <c r="G7984" s="37" t="str">
        <f>IF(E7984="","",IF(OR(E7984="Project Management",E7984="Project Support",E7984="Sprint Management",E7984="Sprint Support"),"NA",ROUND((((VLOOKUP(AD7984,[2]Formula!V:X,3,0)))-SUMIF(AD:AD,AD7984,H:H)),2)))</f>
        <v/>
      </c>
      <c r="H7984" s="71"/>
      <c r="I7984" s="72"/>
      <c r="J7984" s="72"/>
      <c r="K7984" s="38" t="str">
        <f>IF(E7984="","",IF(OR(E7984="Project Management",E7984="Project Support",E7984="Sprint Management",E7984="Sprint Support"),"NA",(((SUMIF(AD:AD,AD7984,H:H)/VLOOKUP(AD7984,[2]Formula!V:X,3,0))*VLOOKUP(AD7984,[2]Formula!V:X,2,0))*H7984)/SUMIF(AD:AD,AD7984,H:H)))</f>
        <v/>
      </c>
      <c r="L7984" s="38" t="str">
        <f t="shared" si="745"/>
        <v/>
      </c>
      <c r="M7984" s="38" t="str">
        <f t="shared" si="746"/>
        <v/>
      </c>
      <c r="N7984" s="38" t="str">
        <f t="shared" si="748"/>
        <v/>
      </c>
      <c r="O7984" s="38" t="str">
        <f t="shared" si="744"/>
        <v/>
      </c>
      <c r="P7984" s="39" t="str">
        <f t="shared" si="749"/>
        <v/>
      </c>
      <c r="AC7984" s="42" t="str">
        <f>IF(B7984="","",VLOOKUP(B7984,[2]Formula!B:C,2,0))</f>
        <v/>
      </c>
      <c r="AD7984" s="43" t="str">
        <f t="shared" si="747"/>
        <v/>
      </c>
    </row>
    <row r="7985" spans="1:30" x14ac:dyDescent="0.25">
      <c r="A7985" s="64"/>
      <c r="B7985" s="64"/>
      <c r="C7985" s="66"/>
      <c r="D7985" s="67"/>
      <c r="E7985" s="64"/>
      <c r="F7985" s="64"/>
      <c r="G7985" s="37" t="str">
        <f>IF(E7985="","",IF(OR(E7985="Project Management",E7985="Project Support",E7985="Sprint Management",E7985="Sprint Support"),"NA",ROUND((((VLOOKUP(AD7985,[2]Formula!V:X,3,0)))-SUMIF(AD:AD,AD7985,H:H)),2)))</f>
        <v/>
      </c>
      <c r="H7985" s="71"/>
      <c r="I7985" s="72"/>
      <c r="J7985" s="72"/>
      <c r="K7985" s="38" t="str">
        <f>IF(E7985="","",IF(OR(E7985="Project Management",E7985="Project Support",E7985="Sprint Management",E7985="Sprint Support"),"NA",(((SUMIF(AD:AD,AD7985,H:H)/VLOOKUP(AD7985,[2]Formula!V:X,3,0))*VLOOKUP(AD7985,[2]Formula!V:X,2,0))*H7985)/SUMIF(AD:AD,AD7985,H:H)))</f>
        <v/>
      </c>
      <c r="L7985" s="38" t="str">
        <f t="shared" si="745"/>
        <v/>
      </c>
      <c r="M7985" s="38" t="str">
        <f t="shared" si="746"/>
        <v/>
      </c>
      <c r="N7985" s="38" t="str">
        <f t="shared" si="748"/>
        <v/>
      </c>
      <c r="O7985" s="38" t="str">
        <f t="shared" si="744"/>
        <v/>
      </c>
      <c r="P7985" s="39" t="str">
        <f t="shared" si="749"/>
        <v/>
      </c>
      <c r="AC7985" s="42" t="str">
        <f>IF(B7985="","",VLOOKUP(B7985,[2]Formula!B:C,2,0))</f>
        <v/>
      </c>
      <c r="AD7985" s="43" t="str">
        <f t="shared" si="747"/>
        <v/>
      </c>
    </row>
    <row r="7986" spans="1:30" x14ac:dyDescent="0.25">
      <c r="A7986" s="64"/>
      <c r="B7986" s="64"/>
      <c r="C7986" s="66"/>
      <c r="D7986" s="67"/>
      <c r="E7986" s="64"/>
      <c r="F7986" s="64"/>
      <c r="G7986" s="37" t="str">
        <f>IF(E7986="","",IF(OR(E7986="Project Management",E7986="Project Support",E7986="Sprint Management",E7986="Sprint Support"),"NA",ROUND((((VLOOKUP(AD7986,[2]Formula!V:X,3,0)))-SUMIF(AD:AD,AD7986,H:H)),2)))</f>
        <v/>
      </c>
      <c r="H7986" s="71"/>
      <c r="I7986" s="72"/>
      <c r="J7986" s="72"/>
      <c r="K7986" s="38" t="str">
        <f>IF(E7986="","",IF(OR(E7986="Project Management",E7986="Project Support",E7986="Sprint Management",E7986="Sprint Support"),"NA",(((SUMIF(AD:AD,AD7986,H:H)/VLOOKUP(AD7986,[2]Formula!V:X,3,0))*VLOOKUP(AD7986,[2]Formula!V:X,2,0))*H7986)/SUMIF(AD:AD,AD7986,H:H)))</f>
        <v/>
      </c>
      <c r="L7986" s="38" t="str">
        <f t="shared" si="745"/>
        <v/>
      </c>
      <c r="M7986" s="38" t="str">
        <f t="shared" si="746"/>
        <v/>
      </c>
      <c r="N7986" s="38" t="str">
        <f t="shared" si="748"/>
        <v/>
      </c>
      <c r="O7986" s="38" t="str">
        <f t="shared" si="744"/>
        <v/>
      </c>
      <c r="P7986" s="39" t="str">
        <f t="shared" si="749"/>
        <v/>
      </c>
      <c r="AC7986" s="42" t="str">
        <f>IF(B7986="","",VLOOKUP(B7986,[2]Formula!B:C,2,0))</f>
        <v/>
      </c>
      <c r="AD7986" s="43" t="str">
        <f t="shared" si="747"/>
        <v/>
      </c>
    </row>
    <row r="7987" spans="1:30" x14ac:dyDescent="0.25">
      <c r="A7987" s="64"/>
      <c r="B7987" s="64"/>
      <c r="C7987" s="66"/>
      <c r="D7987" s="67"/>
      <c r="E7987" s="64"/>
      <c r="F7987" s="64"/>
      <c r="G7987" s="37" t="str">
        <f>IF(E7987="","",IF(OR(E7987="Project Management",E7987="Project Support",E7987="Sprint Management",E7987="Sprint Support"),"NA",ROUND((((VLOOKUP(AD7987,[2]Formula!V:X,3,0)))-SUMIF(AD:AD,AD7987,H:H)),2)))</f>
        <v/>
      </c>
      <c r="H7987" s="71"/>
      <c r="I7987" s="72"/>
      <c r="J7987" s="72"/>
      <c r="K7987" s="38" t="str">
        <f>IF(E7987="","",IF(OR(E7987="Project Management",E7987="Project Support",E7987="Sprint Management",E7987="Sprint Support"),"NA",(((SUMIF(AD:AD,AD7987,H:H)/VLOOKUP(AD7987,[2]Formula!V:X,3,0))*VLOOKUP(AD7987,[2]Formula!V:X,2,0))*H7987)/SUMIF(AD:AD,AD7987,H:H)))</f>
        <v/>
      </c>
      <c r="L7987" s="38" t="str">
        <f t="shared" si="745"/>
        <v/>
      </c>
      <c r="M7987" s="38" t="str">
        <f t="shared" si="746"/>
        <v/>
      </c>
      <c r="N7987" s="38" t="str">
        <f t="shared" si="748"/>
        <v/>
      </c>
      <c r="O7987" s="38" t="str">
        <f t="shared" si="744"/>
        <v/>
      </c>
      <c r="P7987" s="39" t="str">
        <f t="shared" si="749"/>
        <v/>
      </c>
      <c r="AC7987" s="42" t="str">
        <f>IF(B7987="","",VLOOKUP(B7987,[2]Formula!B:C,2,0))</f>
        <v/>
      </c>
      <c r="AD7987" s="43" t="str">
        <f t="shared" si="747"/>
        <v/>
      </c>
    </row>
    <row r="7988" spans="1:30" x14ac:dyDescent="0.25">
      <c r="A7988" s="64"/>
      <c r="B7988" s="64"/>
      <c r="C7988" s="66"/>
      <c r="D7988" s="67"/>
      <c r="E7988" s="64"/>
      <c r="F7988" s="64"/>
      <c r="G7988" s="37" t="str">
        <f>IF(E7988="","",IF(OR(E7988="Project Management",E7988="Project Support",E7988="Sprint Management",E7988="Sprint Support"),"NA",ROUND((((VLOOKUP(AD7988,[2]Formula!V:X,3,0)))-SUMIF(AD:AD,AD7988,H:H)),2)))</f>
        <v/>
      </c>
      <c r="H7988" s="71"/>
      <c r="I7988" s="72"/>
      <c r="J7988" s="72"/>
      <c r="K7988" s="38" t="str">
        <f>IF(E7988="","",IF(OR(E7988="Project Management",E7988="Project Support",E7988="Sprint Management",E7988="Sprint Support"),"NA",(((SUMIF(AD:AD,AD7988,H:H)/VLOOKUP(AD7988,[2]Formula!V:X,3,0))*VLOOKUP(AD7988,[2]Formula!V:X,2,0))*H7988)/SUMIF(AD:AD,AD7988,H:H)))</f>
        <v/>
      </c>
      <c r="L7988" s="38" t="str">
        <f t="shared" si="745"/>
        <v/>
      </c>
      <c r="M7988" s="38" t="str">
        <f t="shared" si="746"/>
        <v/>
      </c>
      <c r="N7988" s="38" t="str">
        <f t="shared" si="748"/>
        <v/>
      </c>
      <c r="O7988" s="38" t="str">
        <f t="shared" si="744"/>
        <v/>
      </c>
      <c r="P7988" s="39" t="str">
        <f t="shared" si="749"/>
        <v/>
      </c>
      <c r="AC7988" s="42" t="str">
        <f>IF(B7988="","",VLOOKUP(B7988,[2]Formula!B:C,2,0))</f>
        <v/>
      </c>
      <c r="AD7988" s="43" t="str">
        <f t="shared" si="747"/>
        <v/>
      </c>
    </row>
    <row r="7989" spans="1:30" x14ac:dyDescent="0.25">
      <c r="A7989" s="64"/>
      <c r="B7989" s="64"/>
      <c r="C7989" s="66"/>
      <c r="D7989" s="67"/>
      <c r="E7989" s="64"/>
      <c r="F7989" s="64"/>
      <c r="G7989" s="37" t="str">
        <f>IF(E7989="","",IF(OR(E7989="Project Management",E7989="Project Support",E7989="Sprint Management",E7989="Sprint Support"),"NA",ROUND((((VLOOKUP(AD7989,[2]Formula!V:X,3,0)))-SUMIF(AD:AD,AD7989,H:H)),2)))</f>
        <v/>
      </c>
      <c r="H7989" s="71"/>
      <c r="I7989" s="72"/>
      <c r="J7989" s="72"/>
      <c r="K7989" s="38" t="str">
        <f>IF(E7989="","",IF(OR(E7989="Project Management",E7989="Project Support",E7989="Sprint Management",E7989="Sprint Support"),"NA",(((SUMIF(AD:AD,AD7989,H:H)/VLOOKUP(AD7989,[2]Formula!V:X,3,0))*VLOOKUP(AD7989,[2]Formula!V:X,2,0))*H7989)/SUMIF(AD:AD,AD7989,H:H)))</f>
        <v/>
      </c>
      <c r="L7989" s="38" t="str">
        <f t="shared" si="745"/>
        <v/>
      </c>
      <c r="M7989" s="38" t="str">
        <f t="shared" si="746"/>
        <v/>
      </c>
      <c r="N7989" s="38" t="str">
        <f t="shared" si="748"/>
        <v/>
      </c>
      <c r="O7989" s="38" t="str">
        <f t="shared" ref="O7989:O8052" si="750">IFERROR(L7989/M7989,"")</f>
        <v/>
      </c>
      <c r="P7989" s="39" t="str">
        <f t="shared" si="749"/>
        <v/>
      </c>
      <c r="AC7989" s="42" t="str">
        <f>IF(B7989="","",VLOOKUP(B7989,[2]Formula!B:C,2,0))</f>
        <v/>
      </c>
      <c r="AD7989" s="43" t="str">
        <f t="shared" si="747"/>
        <v/>
      </c>
    </row>
    <row r="7990" spans="1:30" x14ac:dyDescent="0.25">
      <c r="A7990" s="64"/>
      <c r="B7990" s="64"/>
      <c r="C7990" s="66"/>
      <c r="D7990" s="67"/>
      <c r="E7990" s="64"/>
      <c r="F7990" s="64"/>
      <c r="G7990" s="37" t="str">
        <f>IF(E7990="","",IF(OR(E7990="Project Management",E7990="Project Support",E7990="Sprint Management",E7990="Sprint Support"),"NA",ROUND((((VLOOKUP(AD7990,[2]Formula!V:X,3,0)))-SUMIF(AD:AD,AD7990,H:H)),2)))</f>
        <v/>
      </c>
      <c r="H7990" s="71"/>
      <c r="I7990" s="72"/>
      <c r="J7990" s="72"/>
      <c r="K7990" s="38" t="str">
        <f>IF(E7990="","",IF(OR(E7990="Project Management",E7990="Project Support",E7990="Sprint Management",E7990="Sprint Support"),"NA",(((SUMIF(AD:AD,AD7990,H:H)/VLOOKUP(AD7990,[2]Formula!V:X,3,0))*VLOOKUP(AD7990,[2]Formula!V:X,2,0))*H7990)/SUMIF(AD:AD,AD7990,H:H)))</f>
        <v/>
      </c>
      <c r="L7990" s="38" t="str">
        <f t="shared" si="745"/>
        <v/>
      </c>
      <c r="M7990" s="38" t="str">
        <f t="shared" si="746"/>
        <v/>
      </c>
      <c r="N7990" s="38" t="str">
        <f t="shared" si="748"/>
        <v/>
      </c>
      <c r="O7990" s="38" t="str">
        <f t="shared" si="750"/>
        <v/>
      </c>
      <c r="P7990" s="39" t="str">
        <f t="shared" si="749"/>
        <v/>
      </c>
      <c r="AC7990" s="42" t="str">
        <f>IF(B7990="","",VLOOKUP(B7990,[2]Formula!B:C,2,0))</f>
        <v/>
      </c>
      <c r="AD7990" s="43" t="str">
        <f t="shared" si="747"/>
        <v/>
      </c>
    </row>
    <row r="7991" spans="1:30" x14ac:dyDescent="0.25">
      <c r="A7991" s="64"/>
      <c r="B7991" s="64"/>
      <c r="C7991" s="66"/>
      <c r="D7991" s="67"/>
      <c r="E7991" s="64"/>
      <c r="F7991" s="64"/>
      <c r="G7991" s="37" t="str">
        <f>IF(E7991="","",IF(OR(E7991="Project Management",E7991="Project Support",E7991="Sprint Management",E7991="Sprint Support"),"NA",ROUND((((VLOOKUP(AD7991,[2]Formula!V:X,3,0)))-SUMIF(AD:AD,AD7991,H:H)),2)))</f>
        <v/>
      </c>
      <c r="H7991" s="71"/>
      <c r="I7991" s="72"/>
      <c r="J7991" s="72"/>
      <c r="K7991" s="38" t="str">
        <f>IF(E7991="","",IF(OR(E7991="Project Management",E7991="Project Support",E7991="Sprint Management",E7991="Sprint Support"),"NA",(((SUMIF(AD:AD,AD7991,H:H)/VLOOKUP(AD7991,[2]Formula!V:X,3,0))*VLOOKUP(AD7991,[2]Formula!V:X,2,0))*H7991)/SUMIF(AD:AD,AD7991,H:H)))</f>
        <v/>
      </c>
      <c r="L7991" s="38" t="str">
        <f t="shared" si="745"/>
        <v/>
      </c>
      <c r="M7991" s="38" t="str">
        <f t="shared" si="746"/>
        <v/>
      </c>
      <c r="N7991" s="38" t="str">
        <f t="shared" si="748"/>
        <v/>
      </c>
      <c r="O7991" s="38" t="str">
        <f t="shared" si="750"/>
        <v/>
      </c>
      <c r="P7991" s="39" t="str">
        <f t="shared" si="749"/>
        <v/>
      </c>
      <c r="AC7991" s="42" t="str">
        <f>IF(B7991="","",VLOOKUP(B7991,[2]Formula!B:C,2,0))</f>
        <v/>
      </c>
      <c r="AD7991" s="43" t="str">
        <f t="shared" si="747"/>
        <v/>
      </c>
    </row>
    <row r="7992" spans="1:30" x14ac:dyDescent="0.25">
      <c r="A7992" s="64"/>
      <c r="B7992" s="64"/>
      <c r="C7992" s="66"/>
      <c r="D7992" s="67"/>
      <c r="E7992" s="64"/>
      <c r="F7992" s="64"/>
      <c r="G7992" s="37" t="str">
        <f>IF(E7992="","",IF(OR(E7992="Project Management",E7992="Project Support",E7992="Sprint Management",E7992="Sprint Support"),"NA",ROUND((((VLOOKUP(AD7992,[2]Formula!V:X,3,0)))-SUMIF(AD:AD,AD7992,H:H)),2)))</f>
        <v/>
      </c>
      <c r="H7992" s="71"/>
      <c r="I7992" s="72"/>
      <c r="J7992" s="72"/>
      <c r="K7992" s="38" t="str">
        <f>IF(E7992="","",IF(OR(E7992="Project Management",E7992="Project Support",E7992="Sprint Management",E7992="Sprint Support"),"NA",(((SUMIF(AD:AD,AD7992,H:H)/VLOOKUP(AD7992,[2]Formula!V:X,3,0))*VLOOKUP(AD7992,[2]Formula!V:X,2,0))*H7992)/SUMIF(AD:AD,AD7992,H:H)))</f>
        <v/>
      </c>
      <c r="L7992" s="38" t="str">
        <f t="shared" si="745"/>
        <v/>
      </c>
      <c r="M7992" s="38" t="str">
        <f t="shared" si="746"/>
        <v/>
      </c>
      <c r="N7992" s="38" t="str">
        <f t="shared" si="748"/>
        <v/>
      </c>
      <c r="O7992" s="38" t="str">
        <f t="shared" si="750"/>
        <v/>
      </c>
      <c r="P7992" s="39" t="str">
        <f t="shared" si="749"/>
        <v/>
      </c>
      <c r="AC7992" s="42" t="str">
        <f>IF(B7992="","",VLOOKUP(B7992,[2]Formula!B:C,2,0))</f>
        <v/>
      </c>
      <c r="AD7992" s="43" t="str">
        <f t="shared" si="747"/>
        <v/>
      </c>
    </row>
    <row r="7993" spans="1:30" x14ac:dyDescent="0.25">
      <c r="A7993" s="64"/>
      <c r="B7993" s="64"/>
      <c r="C7993" s="66"/>
      <c r="D7993" s="67"/>
      <c r="E7993" s="64"/>
      <c r="F7993" s="64"/>
      <c r="G7993" s="37" t="str">
        <f>IF(E7993="","",IF(OR(E7993="Project Management",E7993="Project Support",E7993="Sprint Management",E7993="Sprint Support"),"NA",ROUND((((VLOOKUP(AD7993,[2]Formula!V:X,3,0)))-SUMIF(AD:AD,AD7993,H:H)),2)))</f>
        <v/>
      </c>
      <c r="H7993" s="71"/>
      <c r="I7993" s="72"/>
      <c r="J7993" s="72"/>
      <c r="K7993" s="38" t="str">
        <f>IF(E7993="","",IF(OR(E7993="Project Management",E7993="Project Support",E7993="Sprint Management",E7993="Sprint Support"),"NA",(((SUMIF(AD:AD,AD7993,H:H)/VLOOKUP(AD7993,[2]Formula!V:X,3,0))*VLOOKUP(AD7993,[2]Formula!V:X,2,0))*H7993)/SUMIF(AD:AD,AD7993,H:H)))</f>
        <v/>
      </c>
      <c r="L7993" s="38" t="str">
        <f t="shared" si="745"/>
        <v/>
      </c>
      <c r="M7993" s="38" t="str">
        <f t="shared" si="746"/>
        <v/>
      </c>
      <c r="N7993" s="38" t="str">
        <f t="shared" si="748"/>
        <v/>
      </c>
      <c r="O7993" s="38" t="str">
        <f t="shared" si="750"/>
        <v/>
      </c>
      <c r="P7993" s="39" t="str">
        <f t="shared" si="749"/>
        <v/>
      </c>
      <c r="AC7993" s="42" t="str">
        <f>IF(B7993="","",VLOOKUP(B7993,[2]Formula!B:C,2,0))</f>
        <v/>
      </c>
      <c r="AD7993" s="43" t="str">
        <f t="shared" si="747"/>
        <v/>
      </c>
    </row>
    <row r="7994" spans="1:30" x14ac:dyDescent="0.25">
      <c r="A7994" s="64"/>
      <c r="B7994" s="64"/>
      <c r="C7994" s="66"/>
      <c r="D7994" s="67"/>
      <c r="E7994" s="64"/>
      <c r="F7994" s="64"/>
      <c r="G7994" s="37" t="str">
        <f>IF(E7994="","",IF(OR(E7994="Project Management",E7994="Project Support",E7994="Sprint Management",E7994="Sprint Support"),"NA",ROUND((((VLOOKUP(AD7994,[2]Formula!V:X,3,0)))-SUMIF(AD:AD,AD7994,H:H)),2)))</f>
        <v/>
      </c>
      <c r="H7994" s="71"/>
      <c r="I7994" s="72"/>
      <c r="J7994" s="72"/>
      <c r="K7994" s="38" t="str">
        <f>IF(E7994="","",IF(OR(E7994="Project Management",E7994="Project Support",E7994="Sprint Management",E7994="Sprint Support"),"NA",(((SUMIF(AD:AD,AD7994,H:H)/VLOOKUP(AD7994,[2]Formula!V:X,3,0))*VLOOKUP(AD7994,[2]Formula!V:X,2,0))*H7994)/SUMIF(AD:AD,AD7994,H:H)))</f>
        <v/>
      </c>
      <c r="L7994" s="38" t="str">
        <f t="shared" si="745"/>
        <v/>
      </c>
      <c r="M7994" s="38" t="str">
        <f t="shared" si="746"/>
        <v/>
      </c>
      <c r="N7994" s="38" t="str">
        <f t="shared" si="748"/>
        <v/>
      </c>
      <c r="O7994" s="38" t="str">
        <f t="shared" si="750"/>
        <v/>
      </c>
      <c r="P7994" s="39" t="str">
        <f t="shared" si="749"/>
        <v/>
      </c>
      <c r="AC7994" s="42" t="str">
        <f>IF(B7994="","",VLOOKUP(B7994,[2]Formula!B:C,2,0))</f>
        <v/>
      </c>
      <c r="AD7994" s="43" t="str">
        <f t="shared" si="747"/>
        <v/>
      </c>
    </row>
    <row r="7995" spans="1:30" x14ac:dyDescent="0.25">
      <c r="A7995" s="64"/>
      <c r="B7995" s="64"/>
      <c r="C7995" s="66"/>
      <c r="D7995" s="67"/>
      <c r="E7995" s="64"/>
      <c r="F7995" s="64"/>
      <c r="G7995" s="37" t="str">
        <f>IF(E7995="","",IF(OR(E7995="Project Management",E7995="Project Support",E7995="Sprint Management",E7995="Sprint Support"),"NA",ROUND((((VLOOKUP(AD7995,[2]Formula!V:X,3,0)))-SUMIF(AD:AD,AD7995,H:H)),2)))</f>
        <v/>
      </c>
      <c r="H7995" s="71"/>
      <c r="I7995" s="72"/>
      <c r="J7995" s="72"/>
      <c r="K7995" s="38" t="str">
        <f>IF(E7995="","",IF(OR(E7995="Project Management",E7995="Project Support",E7995="Sprint Management",E7995="Sprint Support"),"NA",(((SUMIF(AD:AD,AD7995,H:H)/VLOOKUP(AD7995,[2]Formula!V:X,3,0))*VLOOKUP(AD7995,[2]Formula!V:X,2,0))*H7995)/SUMIF(AD:AD,AD7995,H:H)))</f>
        <v/>
      </c>
      <c r="L7995" s="38" t="str">
        <f t="shared" si="745"/>
        <v/>
      </c>
      <c r="M7995" s="38" t="str">
        <f t="shared" si="746"/>
        <v/>
      </c>
      <c r="N7995" s="38" t="str">
        <f t="shared" si="748"/>
        <v/>
      </c>
      <c r="O7995" s="38" t="str">
        <f t="shared" si="750"/>
        <v/>
      </c>
      <c r="P7995" s="39" t="str">
        <f t="shared" si="749"/>
        <v/>
      </c>
      <c r="AC7995" s="42" t="str">
        <f>IF(B7995="","",VLOOKUP(B7995,[2]Formula!B:C,2,0))</f>
        <v/>
      </c>
      <c r="AD7995" s="43" t="str">
        <f t="shared" si="747"/>
        <v/>
      </c>
    </row>
    <row r="7996" spans="1:30" x14ac:dyDescent="0.25">
      <c r="A7996" s="64"/>
      <c r="B7996" s="64"/>
      <c r="C7996" s="66"/>
      <c r="D7996" s="67"/>
      <c r="E7996" s="64"/>
      <c r="F7996" s="64"/>
      <c r="G7996" s="37" t="str">
        <f>IF(E7996="","",IF(OR(E7996="Project Management",E7996="Project Support",E7996="Sprint Management",E7996="Sprint Support"),"NA",ROUND((((VLOOKUP(AD7996,[2]Formula!V:X,3,0)))-SUMIF(AD:AD,AD7996,H:H)),2)))</f>
        <v/>
      </c>
      <c r="H7996" s="71"/>
      <c r="I7996" s="72"/>
      <c r="J7996" s="72"/>
      <c r="K7996" s="38" t="str">
        <f>IF(E7996="","",IF(OR(E7996="Project Management",E7996="Project Support",E7996="Sprint Management",E7996="Sprint Support"),"NA",(((SUMIF(AD:AD,AD7996,H:H)/VLOOKUP(AD7996,[2]Formula!V:X,3,0))*VLOOKUP(AD7996,[2]Formula!V:X,2,0))*H7996)/SUMIF(AD:AD,AD7996,H:H)))</f>
        <v/>
      </c>
      <c r="L7996" s="38" t="str">
        <f t="shared" si="745"/>
        <v/>
      </c>
      <c r="M7996" s="38" t="str">
        <f t="shared" si="746"/>
        <v/>
      </c>
      <c r="N7996" s="38" t="str">
        <f t="shared" si="748"/>
        <v/>
      </c>
      <c r="O7996" s="38" t="str">
        <f t="shared" si="750"/>
        <v/>
      </c>
      <c r="P7996" s="39" t="str">
        <f t="shared" si="749"/>
        <v/>
      </c>
      <c r="AC7996" s="42" t="str">
        <f>IF(B7996="","",VLOOKUP(B7996,[2]Formula!B:C,2,0))</f>
        <v/>
      </c>
      <c r="AD7996" s="43" t="str">
        <f t="shared" si="747"/>
        <v/>
      </c>
    </row>
    <row r="7997" spans="1:30" x14ac:dyDescent="0.25">
      <c r="A7997" s="64"/>
      <c r="B7997" s="64"/>
      <c r="C7997" s="66"/>
      <c r="D7997" s="67"/>
      <c r="E7997" s="64"/>
      <c r="F7997" s="64"/>
      <c r="G7997" s="37" t="str">
        <f>IF(E7997="","",IF(OR(E7997="Project Management",E7997="Project Support",E7997="Sprint Management",E7997="Sprint Support"),"NA",ROUND((((VLOOKUP(AD7997,[2]Formula!V:X,3,0)))-SUMIF(AD:AD,AD7997,H:H)),2)))</f>
        <v/>
      </c>
      <c r="H7997" s="71"/>
      <c r="I7997" s="72"/>
      <c r="J7997" s="72"/>
      <c r="K7997" s="38" t="str">
        <f>IF(E7997="","",IF(OR(E7997="Project Management",E7997="Project Support",E7997="Sprint Management",E7997="Sprint Support"),"NA",(((SUMIF(AD:AD,AD7997,H:H)/VLOOKUP(AD7997,[2]Formula!V:X,3,0))*VLOOKUP(AD7997,[2]Formula!V:X,2,0))*H7997)/SUMIF(AD:AD,AD7997,H:H)))</f>
        <v/>
      </c>
      <c r="L7997" s="38" t="str">
        <f t="shared" si="745"/>
        <v/>
      </c>
      <c r="M7997" s="38" t="str">
        <f t="shared" si="746"/>
        <v/>
      </c>
      <c r="N7997" s="38" t="str">
        <f t="shared" si="748"/>
        <v/>
      </c>
      <c r="O7997" s="38" t="str">
        <f t="shared" si="750"/>
        <v/>
      </c>
      <c r="P7997" s="39" t="str">
        <f t="shared" si="749"/>
        <v/>
      </c>
      <c r="AC7997" s="42" t="str">
        <f>IF(B7997="","",VLOOKUP(B7997,[2]Formula!B:C,2,0))</f>
        <v/>
      </c>
      <c r="AD7997" s="43" t="str">
        <f t="shared" si="747"/>
        <v/>
      </c>
    </row>
    <row r="7998" spans="1:30" x14ac:dyDescent="0.25">
      <c r="A7998" s="64"/>
      <c r="B7998" s="64"/>
      <c r="C7998" s="66"/>
      <c r="D7998" s="67"/>
      <c r="E7998" s="64"/>
      <c r="F7998" s="64"/>
      <c r="G7998" s="37" t="str">
        <f>IF(E7998="","",IF(OR(E7998="Project Management",E7998="Project Support",E7998="Sprint Management",E7998="Sprint Support"),"NA",ROUND((((VLOOKUP(AD7998,[2]Formula!V:X,3,0)))-SUMIF(AD:AD,AD7998,H:H)),2)))</f>
        <v/>
      </c>
      <c r="H7998" s="71"/>
      <c r="I7998" s="72"/>
      <c r="J7998" s="72"/>
      <c r="K7998" s="38" t="str">
        <f>IF(E7998="","",IF(OR(E7998="Project Management",E7998="Project Support",E7998="Sprint Management",E7998="Sprint Support"),"NA",(((SUMIF(AD:AD,AD7998,H:H)/VLOOKUP(AD7998,[2]Formula!V:X,3,0))*VLOOKUP(AD7998,[2]Formula!V:X,2,0))*H7998)/SUMIF(AD:AD,AD7998,H:H)))</f>
        <v/>
      </c>
      <c r="L7998" s="38" t="str">
        <f t="shared" si="745"/>
        <v/>
      </c>
      <c r="M7998" s="38" t="str">
        <f t="shared" si="746"/>
        <v/>
      </c>
      <c r="N7998" s="38" t="str">
        <f t="shared" si="748"/>
        <v/>
      </c>
      <c r="O7998" s="38" t="str">
        <f t="shared" si="750"/>
        <v/>
      </c>
      <c r="P7998" s="39" t="str">
        <f t="shared" si="749"/>
        <v/>
      </c>
      <c r="AC7998" s="42" t="str">
        <f>IF(B7998="","",VLOOKUP(B7998,[2]Formula!B:C,2,0))</f>
        <v/>
      </c>
      <c r="AD7998" s="43" t="str">
        <f t="shared" si="747"/>
        <v/>
      </c>
    </row>
    <row r="7999" spans="1:30" x14ac:dyDescent="0.25">
      <c r="A7999" s="64"/>
      <c r="B7999" s="64"/>
      <c r="C7999" s="66"/>
      <c r="D7999" s="67"/>
      <c r="E7999" s="64"/>
      <c r="F7999" s="64"/>
      <c r="G7999" s="37" t="str">
        <f>IF(E7999="","",IF(OR(E7999="Project Management",E7999="Project Support",E7999="Sprint Management",E7999="Sprint Support"),"NA",ROUND((((VLOOKUP(AD7999,[2]Formula!V:X,3,0)))-SUMIF(AD:AD,AD7999,H:H)),2)))</f>
        <v/>
      </c>
      <c r="H7999" s="71"/>
      <c r="I7999" s="72"/>
      <c r="J7999" s="72"/>
      <c r="K7999" s="38" t="str">
        <f>IF(E7999="","",IF(OR(E7999="Project Management",E7999="Project Support",E7999="Sprint Management",E7999="Sprint Support"),"NA",(((SUMIF(AD:AD,AD7999,H:H)/VLOOKUP(AD7999,[2]Formula!V:X,3,0))*VLOOKUP(AD7999,[2]Formula!V:X,2,0))*H7999)/SUMIF(AD:AD,AD7999,H:H)))</f>
        <v/>
      </c>
      <c r="L7999" s="38" t="str">
        <f t="shared" si="745"/>
        <v/>
      </c>
      <c r="M7999" s="38" t="str">
        <f t="shared" si="746"/>
        <v/>
      </c>
      <c r="N7999" s="38" t="str">
        <f t="shared" si="748"/>
        <v/>
      </c>
      <c r="O7999" s="38" t="str">
        <f t="shared" si="750"/>
        <v/>
      </c>
      <c r="P7999" s="39" t="str">
        <f t="shared" si="749"/>
        <v/>
      </c>
      <c r="AC7999" s="42" t="str">
        <f>IF(B7999="","",VLOOKUP(B7999,[2]Formula!B:C,2,0))</f>
        <v/>
      </c>
      <c r="AD7999" s="43" t="str">
        <f t="shared" si="747"/>
        <v/>
      </c>
    </row>
    <row r="8000" spans="1:30" x14ac:dyDescent="0.25">
      <c r="A8000" s="64"/>
      <c r="B8000" s="64"/>
      <c r="C8000" s="66"/>
      <c r="D8000" s="67"/>
      <c r="E8000" s="64"/>
      <c r="F8000" s="64"/>
      <c r="G8000" s="37" t="str">
        <f>IF(E8000="","",IF(OR(E8000="Project Management",E8000="Project Support",E8000="Sprint Management",E8000="Sprint Support"),"NA",ROUND((((VLOOKUP(AD8000,[2]Formula!V:X,3,0)))-SUMIF(AD:AD,AD8000,H:H)),2)))</f>
        <v/>
      </c>
      <c r="H8000" s="71"/>
      <c r="I8000" s="72"/>
      <c r="J8000" s="72"/>
      <c r="K8000" s="38" t="str">
        <f>IF(E8000="","",IF(OR(E8000="Project Management",E8000="Project Support",E8000="Sprint Management",E8000="Sprint Support"),"NA",(((SUMIF(AD:AD,AD8000,H:H)/VLOOKUP(AD8000,[2]Formula!V:X,3,0))*VLOOKUP(AD8000,[2]Formula!V:X,2,0))*H8000)/SUMIF(AD:AD,AD8000,H:H)))</f>
        <v/>
      </c>
      <c r="L8000" s="38" t="str">
        <f t="shared" si="745"/>
        <v/>
      </c>
      <c r="M8000" s="38" t="str">
        <f t="shared" si="746"/>
        <v/>
      </c>
      <c r="N8000" s="38" t="str">
        <f t="shared" si="748"/>
        <v/>
      </c>
      <c r="O8000" s="38" t="str">
        <f t="shared" si="750"/>
        <v/>
      </c>
      <c r="P8000" s="39" t="str">
        <f t="shared" si="749"/>
        <v/>
      </c>
      <c r="AC8000" s="42" t="str">
        <f>IF(B8000="","",VLOOKUP(B8000,[2]Formula!B:C,2,0))</f>
        <v/>
      </c>
      <c r="AD8000" s="43" t="str">
        <f t="shared" si="747"/>
        <v/>
      </c>
    </row>
    <row r="8001" spans="1:30" x14ac:dyDescent="0.25">
      <c r="A8001" s="64"/>
      <c r="B8001" s="64"/>
      <c r="C8001" s="66"/>
      <c r="D8001" s="67"/>
      <c r="E8001" s="64"/>
      <c r="F8001" s="64"/>
      <c r="G8001" s="37" t="str">
        <f>IF(E8001="","",IF(OR(E8001="Project Management",E8001="Project Support",E8001="Sprint Management",E8001="Sprint Support"),"NA",ROUND((((VLOOKUP(AD8001,[2]Formula!V:X,3,0)))-SUMIF(AD:AD,AD8001,H:H)),2)))</f>
        <v/>
      </c>
      <c r="H8001" s="71"/>
      <c r="I8001" s="72"/>
      <c r="J8001" s="72"/>
      <c r="K8001" s="38" t="str">
        <f>IF(E8001="","",IF(OR(E8001="Project Management",E8001="Project Support",E8001="Sprint Management",E8001="Sprint Support"),"NA",(((SUMIF(AD:AD,AD8001,H:H)/VLOOKUP(AD8001,[2]Formula!V:X,3,0))*VLOOKUP(AD8001,[2]Formula!V:X,2,0))*H8001)/SUMIF(AD:AD,AD8001,H:H)))</f>
        <v/>
      </c>
      <c r="L8001" s="38" t="str">
        <f t="shared" si="745"/>
        <v/>
      </c>
      <c r="M8001" s="38" t="str">
        <f t="shared" si="746"/>
        <v/>
      </c>
      <c r="N8001" s="38" t="str">
        <f t="shared" si="748"/>
        <v/>
      </c>
      <c r="O8001" s="38" t="str">
        <f t="shared" si="750"/>
        <v/>
      </c>
      <c r="P8001" s="39" t="str">
        <f t="shared" si="749"/>
        <v/>
      </c>
      <c r="AC8001" s="42" t="str">
        <f>IF(B8001="","",VLOOKUP(B8001,[2]Formula!B:C,2,0))</f>
        <v/>
      </c>
      <c r="AD8001" s="43" t="str">
        <f t="shared" si="747"/>
        <v/>
      </c>
    </row>
    <row r="8002" spans="1:30" x14ac:dyDescent="0.25">
      <c r="A8002" s="64"/>
      <c r="B8002" s="64"/>
      <c r="C8002" s="66"/>
      <c r="D8002" s="67"/>
      <c r="E8002" s="64"/>
      <c r="F8002" s="64"/>
      <c r="G8002" s="37" t="str">
        <f>IF(E8002="","",IF(OR(E8002="Project Management",E8002="Project Support",E8002="Sprint Management",E8002="Sprint Support"),"NA",ROUND((((VLOOKUP(AD8002,[2]Formula!V:X,3,0)))-SUMIF(AD:AD,AD8002,H:H)),2)))</f>
        <v/>
      </c>
      <c r="H8002" s="71"/>
      <c r="I8002" s="72"/>
      <c r="J8002" s="72"/>
      <c r="K8002" s="38" t="str">
        <f>IF(E8002="","",IF(OR(E8002="Project Management",E8002="Project Support",E8002="Sprint Management",E8002="Sprint Support"),"NA",(((SUMIF(AD:AD,AD8002,H:H)/VLOOKUP(AD8002,[2]Formula!V:X,3,0))*VLOOKUP(AD8002,[2]Formula!V:X,2,0))*H8002)/SUMIF(AD:AD,AD8002,H:H)))</f>
        <v/>
      </c>
      <c r="L8002" s="38" t="str">
        <f t="shared" ref="L8002:L8065" si="751">IFERROR(IF(K8002="NA",(H8002/I8002),(K8002/I8002)),"")</f>
        <v/>
      </c>
      <c r="M8002" s="38" t="str">
        <f t="shared" ref="M8002:M8065" si="752">IFERROR(IF(K8002="NA",1,(K8002/H8002)),"")</f>
        <v/>
      </c>
      <c r="N8002" s="38" t="str">
        <f t="shared" si="748"/>
        <v/>
      </c>
      <c r="O8002" s="38" t="str">
        <f t="shared" si="750"/>
        <v/>
      </c>
      <c r="P8002" s="39" t="str">
        <f t="shared" si="749"/>
        <v/>
      </c>
      <c r="AC8002" s="42" t="str">
        <f>IF(B8002="","",VLOOKUP(B8002,[2]Formula!B:C,2,0))</f>
        <v/>
      </c>
      <c r="AD8002" s="43" t="str">
        <f t="shared" ref="AD8002:AD8065" si="753">IF(B8002="","",CONCATENATE(B8002,"_",E8002))</f>
        <v/>
      </c>
    </row>
    <row r="8003" spans="1:30" x14ac:dyDescent="0.25">
      <c r="A8003" s="64"/>
      <c r="B8003" s="64"/>
      <c r="C8003" s="66"/>
      <c r="D8003" s="67"/>
      <c r="E8003" s="64"/>
      <c r="F8003" s="64"/>
      <c r="G8003" s="37" t="str">
        <f>IF(E8003="","",IF(OR(E8003="Project Management",E8003="Project Support",E8003="Sprint Management",E8003="Sprint Support"),"NA",ROUND((((VLOOKUP(AD8003,[2]Formula!V:X,3,0)))-SUMIF(AD:AD,AD8003,H:H)),2)))</f>
        <v/>
      </c>
      <c r="H8003" s="71"/>
      <c r="I8003" s="72"/>
      <c r="J8003" s="72"/>
      <c r="K8003" s="38" t="str">
        <f>IF(E8003="","",IF(OR(E8003="Project Management",E8003="Project Support",E8003="Sprint Management",E8003="Sprint Support"),"NA",(((SUMIF(AD:AD,AD8003,H:H)/VLOOKUP(AD8003,[2]Formula!V:X,3,0))*VLOOKUP(AD8003,[2]Formula!V:X,2,0))*H8003)/SUMIF(AD:AD,AD8003,H:H)))</f>
        <v/>
      </c>
      <c r="L8003" s="38" t="str">
        <f t="shared" si="751"/>
        <v/>
      </c>
      <c r="M8003" s="38" t="str">
        <f t="shared" si="752"/>
        <v/>
      </c>
      <c r="N8003" s="38" t="str">
        <f t="shared" ref="N8003:N8066" si="754">IFERROR(((L8003-M8003)/M8003)*100,"")</f>
        <v/>
      </c>
      <c r="O8003" s="38" t="str">
        <f t="shared" si="750"/>
        <v/>
      </c>
      <c r="P8003" s="39" t="str">
        <f t="shared" ref="P8003:P8066" si="755">IF(O8003="","",1)</f>
        <v/>
      </c>
      <c r="AC8003" s="42" t="str">
        <f>IF(B8003="","",VLOOKUP(B8003,[2]Formula!B:C,2,0))</f>
        <v/>
      </c>
      <c r="AD8003" s="43" t="str">
        <f t="shared" si="753"/>
        <v/>
      </c>
    </row>
    <row r="8004" spans="1:30" x14ac:dyDescent="0.25">
      <c r="A8004" s="64"/>
      <c r="B8004" s="64"/>
      <c r="C8004" s="66"/>
      <c r="D8004" s="67"/>
      <c r="E8004" s="64"/>
      <c r="F8004" s="64"/>
      <c r="G8004" s="37" t="str">
        <f>IF(E8004="","",IF(OR(E8004="Project Management",E8004="Project Support",E8004="Sprint Management",E8004="Sprint Support"),"NA",ROUND((((VLOOKUP(AD8004,[2]Formula!V:X,3,0)))-SUMIF(AD:AD,AD8004,H:H)),2)))</f>
        <v/>
      </c>
      <c r="H8004" s="71"/>
      <c r="I8004" s="72"/>
      <c r="J8004" s="72"/>
      <c r="K8004" s="38" t="str">
        <f>IF(E8004="","",IF(OR(E8004="Project Management",E8004="Project Support",E8004="Sprint Management",E8004="Sprint Support"),"NA",(((SUMIF(AD:AD,AD8004,H:H)/VLOOKUP(AD8004,[2]Formula!V:X,3,0))*VLOOKUP(AD8004,[2]Formula!V:X,2,0))*H8004)/SUMIF(AD:AD,AD8004,H:H)))</f>
        <v/>
      </c>
      <c r="L8004" s="38" t="str">
        <f t="shared" si="751"/>
        <v/>
      </c>
      <c r="M8004" s="38" t="str">
        <f t="shared" si="752"/>
        <v/>
      </c>
      <c r="N8004" s="38" t="str">
        <f t="shared" si="754"/>
        <v/>
      </c>
      <c r="O8004" s="38" t="str">
        <f t="shared" si="750"/>
        <v/>
      </c>
      <c r="P8004" s="39" t="str">
        <f t="shared" si="755"/>
        <v/>
      </c>
      <c r="AC8004" s="42" t="str">
        <f>IF(B8004="","",VLOOKUP(B8004,[2]Formula!B:C,2,0))</f>
        <v/>
      </c>
      <c r="AD8004" s="43" t="str">
        <f t="shared" si="753"/>
        <v/>
      </c>
    </row>
    <row r="8005" spans="1:30" x14ac:dyDescent="0.25">
      <c r="A8005" s="64"/>
      <c r="B8005" s="64"/>
      <c r="C8005" s="66"/>
      <c r="D8005" s="67"/>
      <c r="E8005" s="64"/>
      <c r="F8005" s="64"/>
      <c r="G8005" s="37" t="str">
        <f>IF(E8005="","",IF(OR(E8005="Project Management",E8005="Project Support",E8005="Sprint Management",E8005="Sprint Support"),"NA",ROUND((((VLOOKUP(AD8005,[2]Formula!V:X,3,0)))-SUMIF(AD:AD,AD8005,H:H)),2)))</f>
        <v/>
      </c>
      <c r="H8005" s="71"/>
      <c r="I8005" s="72"/>
      <c r="J8005" s="72"/>
      <c r="K8005" s="38" t="str">
        <f>IF(E8005="","",IF(OR(E8005="Project Management",E8005="Project Support",E8005="Sprint Management",E8005="Sprint Support"),"NA",(((SUMIF(AD:AD,AD8005,H:H)/VLOOKUP(AD8005,[2]Formula!V:X,3,0))*VLOOKUP(AD8005,[2]Formula!V:X,2,0))*H8005)/SUMIF(AD:AD,AD8005,H:H)))</f>
        <v/>
      </c>
      <c r="L8005" s="38" t="str">
        <f t="shared" si="751"/>
        <v/>
      </c>
      <c r="M8005" s="38" t="str">
        <f t="shared" si="752"/>
        <v/>
      </c>
      <c r="N8005" s="38" t="str">
        <f t="shared" si="754"/>
        <v/>
      </c>
      <c r="O8005" s="38" t="str">
        <f t="shared" si="750"/>
        <v/>
      </c>
      <c r="P8005" s="39" t="str">
        <f t="shared" si="755"/>
        <v/>
      </c>
      <c r="AC8005" s="42" t="str">
        <f>IF(B8005="","",VLOOKUP(B8005,[2]Formula!B:C,2,0))</f>
        <v/>
      </c>
      <c r="AD8005" s="43" t="str">
        <f t="shared" si="753"/>
        <v/>
      </c>
    </row>
    <row r="8006" spans="1:30" x14ac:dyDescent="0.25">
      <c r="A8006" s="64"/>
      <c r="B8006" s="64"/>
      <c r="C8006" s="66"/>
      <c r="D8006" s="67"/>
      <c r="E8006" s="64"/>
      <c r="F8006" s="64"/>
      <c r="G8006" s="37" t="str">
        <f>IF(E8006="","",IF(OR(E8006="Project Management",E8006="Project Support",E8006="Sprint Management",E8006="Sprint Support"),"NA",ROUND((((VLOOKUP(AD8006,[2]Formula!V:X,3,0)))-SUMIF(AD:AD,AD8006,H:H)),2)))</f>
        <v/>
      </c>
      <c r="H8006" s="71"/>
      <c r="I8006" s="72"/>
      <c r="J8006" s="72"/>
      <c r="K8006" s="38" t="str">
        <f>IF(E8006="","",IF(OR(E8006="Project Management",E8006="Project Support",E8006="Sprint Management",E8006="Sprint Support"),"NA",(((SUMIF(AD:AD,AD8006,H:H)/VLOOKUP(AD8006,[2]Formula!V:X,3,0))*VLOOKUP(AD8006,[2]Formula!V:X,2,0))*H8006)/SUMIF(AD:AD,AD8006,H:H)))</f>
        <v/>
      </c>
      <c r="L8006" s="38" t="str">
        <f t="shared" si="751"/>
        <v/>
      </c>
      <c r="M8006" s="38" t="str">
        <f t="shared" si="752"/>
        <v/>
      </c>
      <c r="N8006" s="38" t="str">
        <f t="shared" si="754"/>
        <v/>
      </c>
      <c r="O8006" s="38" t="str">
        <f t="shared" si="750"/>
        <v/>
      </c>
      <c r="P8006" s="39" t="str">
        <f t="shared" si="755"/>
        <v/>
      </c>
      <c r="AC8006" s="42" t="str">
        <f>IF(B8006="","",VLOOKUP(B8006,[2]Formula!B:C,2,0))</f>
        <v/>
      </c>
      <c r="AD8006" s="43" t="str">
        <f t="shared" si="753"/>
        <v/>
      </c>
    </row>
    <row r="8007" spans="1:30" x14ac:dyDescent="0.25">
      <c r="A8007" s="64"/>
      <c r="B8007" s="64"/>
      <c r="C8007" s="66"/>
      <c r="D8007" s="67"/>
      <c r="E8007" s="64"/>
      <c r="F8007" s="64"/>
      <c r="G8007" s="37" t="str">
        <f>IF(E8007="","",IF(OR(E8007="Project Management",E8007="Project Support",E8007="Sprint Management",E8007="Sprint Support"),"NA",ROUND((((VLOOKUP(AD8007,[2]Formula!V:X,3,0)))-SUMIF(AD:AD,AD8007,H:H)),2)))</f>
        <v/>
      </c>
      <c r="H8007" s="71"/>
      <c r="I8007" s="72"/>
      <c r="J8007" s="72"/>
      <c r="K8007" s="38" t="str">
        <f>IF(E8007="","",IF(OR(E8007="Project Management",E8007="Project Support",E8007="Sprint Management",E8007="Sprint Support"),"NA",(((SUMIF(AD:AD,AD8007,H:H)/VLOOKUP(AD8007,[2]Formula!V:X,3,0))*VLOOKUP(AD8007,[2]Formula!V:X,2,0))*H8007)/SUMIF(AD:AD,AD8007,H:H)))</f>
        <v/>
      </c>
      <c r="L8007" s="38" t="str">
        <f t="shared" si="751"/>
        <v/>
      </c>
      <c r="M8007" s="38" t="str">
        <f t="shared" si="752"/>
        <v/>
      </c>
      <c r="N8007" s="38" t="str">
        <f t="shared" si="754"/>
        <v/>
      </c>
      <c r="O8007" s="38" t="str">
        <f t="shared" si="750"/>
        <v/>
      </c>
      <c r="P8007" s="39" t="str">
        <f t="shared" si="755"/>
        <v/>
      </c>
      <c r="AC8007" s="42" t="str">
        <f>IF(B8007="","",VLOOKUP(B8007,[2]Formula!B:C,2,0))</f>
        <v/>
      </c>
      <c r="AD8007" s="43" t="str">
        <f t="shared" si="753"/>
        <v/>
      </c>
    </row>
    <row r="8008" spans="1:30" x14ac:dyDescent="0.25">
      <c r="A8008" s="64"/>
      <c r="B8008" s="64"/>
      <c r="C8008" s="66"/>
      <c r="D8008" s="67"/>
      <c r="E8008" s="64"/>
      <c r="F8008" s="64"/>
      <c r="G8008" s="37" t="str">
        <f>IF(E8008="","",IF(OR(E8008="Project Management",E8008="Project Support",E8008="Sprint Management",E8008="Sprint Support"),"NA",ROUND((((VLOOKUP(AD8008,[2]Formula!V:X,3,0)))-SUMIF(AD:AD,AD8008,H:H)),2)))</f>
        <v/>
      </c>
      <c r="H8008" s="71"/>
      <c r="I8008" s="72"/>
      <c r="J8008" s="72"/>
      <c r="K8008" s="38" t="str">
        <f>IF(E8008="","",IF(OR(E8008="Project Management",E8008="Project Support",E8008="Sprint Management",E8008="Sprint Support"),"NA",(((SUMIF(AD:AD,AD8008,H:H)/VLOOKUP(AD8008,[2]Formula!V:X,3,0))*VLOOKUP(AD8008,[2]Formula!V:X,2,0))*H8008)/SUMIF(AD:AD,AD8008,H:H)))</f>
        <v/>
      </c>
      <c r="L8008" s="38" t="str">
        <f t="shared" si="751"/>
        <v/>
      </c>
      <c r="M8008" s="38" t="str">
        <f t="shared" si="752"/>
        <v/>
      </c>
      <c r="N8008" s="38" t="str">
        <f t="shared" si="754"/>
        <v/>
      </c>
      <c r="O8008" s="38" t="str">
        <f t="shared" si="750"/>
        <v/>
      </c>
      <c r="P8008" s="39" t="str">
        <f t="shared" si="755"/>
        <v/>
      </c>
      <c r="AC8008" s="42" t="str">
        <f>IF(B8008="","",VLOOKUP(B8008,[2]Formula!B:C,2,0))</f>
        <v/>
      </c>
      <c r="AD8008" s="43" t="str">
        <f t="shared" si="753"/>
        <v/>
      </c>
    </row>
    <row r="8009" spans="1:30" x14ac:dyDescent="0.25">
      <c r="A8009" s="64"/>
      <c r="B8009" s="64"/>
      <c r="C8009" s="66"/>
      <c r="D8009" s="67"/>
      <c r="E8009" s="64"/>
      <c r="F8009" s="64"/>
      <c r="G8009" s="37" t="str">
        <f>IF(E8009="","",IF(OR(E8009="Project Management",E8009="Project Support",E8009="Sprint Management",E8009="Sprint Support"),"NA",ROUND((((VLOOKUP(AD8009,[2]Formula!V:X,3,0)))-SUMIF(AD:AD,AD8009,H:H)),2)))</f>
        <v/>
      </c>
      <c r="H8009" s="71"/>
      <c r="I8009" s="72"/>
      <c r="J8009" s="72"/>
      <c r="K8009" s="38" t="str">
        <f>IF(E8009="","",IF(OR(E8009="Project Management",E8009="Project Support",E8009="Sprint Management",E8009="Sprint Support"),"NA",(((SUMIF(AD:AD,AD8009,H:H)/VLOOKUP(AD8009,[2]Formula!V:X,3,0))*VLOOKUP(AD8009,[2]Formula!V:X,2,0))*H8009)/SUMIF(AD:AD,AD8009,H:H)))</f>
        <v/>
      </c>
      <c r="L8009" s="38" t="str">
        <f t="shared" si="751"/>
        <v/>
      </c>
      <c r="M8009" s="38" t="str">
        <f t="shared" si="752"/>
        <v/>
      </c>
      <c r="N8009" s="38" t="str">
        <f t="shared" si="754"/>
        <v/>
      </c>
      <c r="O8009" s="38" t="str">
        <f t="shared" si="750"/>
        <v/>
      </c>
      <c r="P8009" s="39" t="str">
        <f t="shared" si="755"/>
        <v/>
      </c>
      <c r="AC8009" s="42" t="str">
        <f>IF(B8009="","",VLOOKUP(B8009,[2]Formula!B:C,2,0))</f>
        <v/>
      </c>
      <c r="AD8009" s="43" t="str">
        <f t="shared" si="753"/>
        <v/>
      </c>
    </row>
    <row r="8010" spans="1:30" x14ac:dyDescent="0.25">
      <c r="A8010" s="64"/>
      <c r="B8010" s="64"/>
      <c r="C8010" s="66"/>
      <c r="D8010" s="67"/>
      <c r="E8010" s="64"/>
      <c r="F8010" s="64"/>
      <c r="G8010" s="37" t="str">
        <f>IF(E8010="","",IF(OR(E8010="Project Management",E8010="Project Support",E8010="Sprint Management",E8010="Sprint Support"),"NA",ROUND((((VLOOKUP(AD8010,[2]Formula!V:X,3,0)))-SUMIF(AD:AD,AD8010,H:H)),2)))</f>
        <v/>
      </c>
      <c r="H8010" s="71"/>
      <c r="I8010" s="72"/>
      <c r="J8010" s="72"/>
      <c r="K8010" s="38" t="str">
        <f>IF(E8010="","",IF(OR(E8010="Project Management",E8010="Project Support",E8010="Sprint Management",E8010="Sprint Support"),"NA",(((SUMIF(AD:AD,AD8010,H:H)/VLOOKUP(AD8010,[2]Formula!V:X,3,0))*VLOOKUP(AD8010,[2]Formula!V:X,2,0))*H8010)/SUMIF(AD:AD,AD8010,H:H)))</f>
        <v/>
      </c>
      <c r="L8010" s="38" t="str">
        <f t="shared" si="751"/>
        <v/>
      </c>
      <c r="M8010" s="38" t="str">
        <f t="shared" si="752"/>
        <v/>
      </c>
      <c r="N8010" s="38" t="str">
        <f t="shared" si="754"/>
        <v/>
      </c>
      <c r="O8010" s="38" t="str">
        <f t="shared" si="750"/>
        <v/>
      </c>
      <c r="P8010" s="39" t="str">
        <f t="shared" si="755"/>
        <v/>
      </c>
      <c r="AC8010" s="42" t="str">
        <f>IF(B8010="","",VLOOKUP(B8010,[2]Formula!B:C,2,0))</f>
        <v/>
      </c>
      <c r="AD8010" s="43" t="str">
        <f t="shared" si="753"/>
        <v/>
      </c>
    </row>
    <row r="8011" spans="1:30" x14ac:dyDescent="0.25">
      <c r="A8011" s="64"/>
      <c r="B8011" s="64"/>
      <c r="C8011" s="66"/>
      <c r="D8011" s="67"/>
      <c r="E8011" s="64"/>
      <c r="F8011" s="64"/>
      <c r="G8011" s="37" t="str">
        <f>IF(E8011="","",IF(OR(E8011="Project Management",E8011="Project Support",E8011="Sprint Management",E8011="Sprint Support"),"NA",ROUND((((VLOOKUP(AD8011,[2]Formula!V:X,3,0)))-SUMIF(AD:AD,AD8011,H:H)),2)))</f>
        <v/>
      </c>
      <c r="H8011" s="71"/>
      <c r="I8011" s="72"/>
      <c r="J8011" s="72"/>
      <c r="K8011" s="38" t="str">
        <f>IF(E8011="","",IF(OR(E8011="Project Management",E8011="Project Support",E8011="Sprint Management",E8011="Sprint Support"),"NA",(((SUMIF(AD:AD,AD8011,H:H)/VLOOKUP(AD8011,[2]Formula!V:X,3,0))*VLOOKUP(AD8011,[2]Formula!V:X,2,0))*H8011)/SUMIF(AD:AD,AD8011,H:H)))</f>
        <v/>
      </c>
      <c r="L8011" s="38" t="str">
        <f t="shared" si="751"/>
        <v/>
      </c>
      <c r="M8011" s="38" t="str">
        <f t="shared" si="752"/>
        <v/>
      </c>
      <c r="N8011" s="38" t="str">
        <f t="shared" si="754"/>
        <v/>
      </c>
      <c r="O8011" s="38" t="str">
        <f t="shared" si="750"/>
        <v/>
      </c>
      <c r="P8011" s="39" t="str">
        <f t="shared" si="755"/>
        <v/>
      </c>
      <c r="AC8011" s="42" t="str">
        <f>IF(B8011="","",VLOOKUP(B8011,[2]Formula!B:C,2,0))</f>
        <v/>
      </c>
      <c r="AD8011" s="43" t="str">
        <f t="shared" si="753"/>
        <v/>
      </c>
    </row>
    <row r="8012" spans="1:30" x14ac:dyDescent="0.25">
      <c r="A8012" s="64"/>
      <c r="B8012" s="64"/>
      <c r="C8012" s="66"/>
      <c r="D8012" s="67"/>
      <c r="E8012" s="64"/>
      <c r="F8012" s="64"/>
      <c r="G8012" s="37" t="str">
        <f>IF(E8012="","",IF(OR(E8012="Project Management",E8012="Project Support",E8012="Sprint Management",E8012="Sprint Support"),"NA",ROUND((((VLOOKUP(AD8012,[2]Formula!V:X,3,0)))-SUMIF(AD:AD,AD8012,H:H)),2)))</f>
        <v/>
      </c>
      <c r="H8012" s="71"/>
      <c r="I8012" s="72"/>
      <c r="J8012" s="72"/>
      <c r="K8012" s="38" t="str">
        <f>IF(E8012="","",IF(OR(E8012="Project Management",E8012="Project Support",E8012="Sprint Management",E8012="Sprint Support"),"NA",(((SUMIF(AD:AD,AD8012,H:H)/VLOOKUP(AD8012,[2]Formula!V:X,3,0))*VLOOKUP(AD8012,[2]Formula!V:X,2,0))*H8012)/SUMIF(AD:AD,AD8012,H:H)))</f>
        <v/>
      </c>
      <c r="L8012" s="38" t="str">
        <f t="shared" si="751"/>
        <v/>
      </c>
      <c r="M8012" s="38" t="str">
        <f t="shared" si="752"/>
        <v/>
      </c>
      <c r="N8012" s="38" t="str">
        <f t="shared" si="754"/>
        <v/>
      </c>
      <c r="O8012" s="38" t="str">
        <f t="shared" si="750"/>
        <v/>
      </c>
      <c r="P8012" s="39" t="str">
        <f t="shared" si="755"/>
        <v/>
      </c>
      <c r="AC8012" s="42" t="str">
        <f>IF(B8012="","",VLOOKUP(B8012,[2]Formula!B:C,2,0))</f>
        <v/>
      </c>
      <c r="AD8012" s="43" t="str">
        <f t="shared" si="753"/>
        <v/>
      </c>
    </row>
    <row r="8013" spans="1:30" x14ac:dyDescent="0.25">
      <c r="A8013" s="64"/>
      <c r="B8013" s="64"/>
      <c r="C8013" s="66"/>
      <c r="D8013" s="67"/>
      <c r="E8013" s="64"/>
      <c r="F8013" s="64"/>
      <c r="G8013" s="37" t="str">
        <f>IF(E8013="","",IF(OR(E8013="Project Management",E8013="Project Support",E8013="Sprint Management",E8013="Sprint Support"),"NA",ROUND((((VLOOKUP(AD8013,[2]Formula!V:X,3,0)))-SUMIF(AD:AD,AD8013,H:H)),2)))</f>
        <v/>
      </c>
      <c r="H8013" s="71"/>
      <c r="I8013" s="72"/>
      <c r="J8013" s="72"/>
      <c r="K8013" s="38" t="str">
        <f>IF(E8013="","",IF(OR(E8013="Project Management",E8013="Project Support",E8013="Sprint Management",E8013="Sprint Support"),"NA",(((SUMIF(AD:AD,AD8013,H:H)/VLOOKUP(AD8013,[2]Formula!V:X,3,0))*VLOOKUP(AD8013,[2]Formula!V:X,2,0))*H8013)/SUMIF(AD:AD,AD8013,H:H)))</f>
        <v/>
      </c>
      <c r="L8013" s="38" t="str">
        <f t="shared" si="751"/>
        <v/>
      </c>
      <c r="M8013" s="38" t="str">
        <f t="shared" si="752"/>
        <v/>
      </c>
      <c r="N8013" s="38" t="str">
        <f t="shared" si="754"/>
        <v/>
      </c>
      <c r="O8013" s="38" t="str">
        <f t="shared" si="750"/>
        <v/>
      </c>
      <c r="P8013" s="39" t="str">
        <f t="shared" si="755"/>
        <v/>
      </c>
      <c r="AC8013" s="42" t="str">
        <f>IF(B8013="","",VLOOKUP(B8013,[2]Formula!B:C,2,0))</f>
        <v/>
      </c>
      <c r="AD8013" s="43" t="str">
        <f t="shared" si="753"/>
        <v/>
      </c>
    </row>
    <row r="8014" spans="1:30" x14ac:dyDescent="0.25">
      <c r="A8014" s="64"/>
      <c r="B8014" s="64"/>
      <c r="C8014" s="66"/>
      <c r="D8014" s="67"/>
      <c r="E8014" s="64"/>
      <c r="F8014" s="64"/>
      <c r="G8014" s="37" t="str">
        <f>IF(E8014="","",IF(OR(E8014="Project Management",E8014="Project Support",E8014="Sprint Management",E8014="Sprint Support"),"NA",ROUND((((VLOOKUP(AD8014,[2]Formula!V:X,3,0)))-SUMIF(AD:AD,AD8014,H:H)),2)))</f>
        <v/>
      </c>
      <c r="H8014" s="71"/>
      <c r="I8014" s="72"/>
      <c r="J8014" s="72"/>
      <c r="K8014" s="38" t="str">
        <f>IF(E8014="","",IF(OR(E8014="Project Management",E8014="Project Support",E8014="Sprint Management",E8014="Sprint Support"),"NA",(((SUMIF(AD:AD,AD8014,H:H)/VLOOKUP(AD8014,[2]Formula!V:X,3,0))*VLOOKUP(AD8014,[2]Formula!V:X,2,0))*H8014)/SUMIF(AD:AD,AD8014,H:H)))</f>
        <v/>
      </c>
      <c r="L8014" s="38" t="str">
        <f t="shared" si="751"/>
        <v/>
      </c>
      <c r="M8014" s="38" t="str">
        <f t="shared" si="752"/>
        <v/>
      </c>
      <c r="N8014" s="38" t="str">
        <f t="shared" si="754"/>
        <v/>
      </c>
      <c r="O8014" s="38" t="str">
        <f t="shared" si="750"/>
        <v/>
      </c>
      <c r="P8014" s="39" t="str">
        <f t="shared" si="755"/>
        <v/>
      </c>
      <c r="AC8014" s="42" t="str">
        <f>IF(B8014="","",VLOOKUP(B8014,[2]Formula!B:C,2,0))</f>
        <v/>
      </c>
      <c r="AD8014" s="43" t="str">
        <f t="shared" si="753"/>
        <v/>
      </c>
    </row>
    <row r="8015" spans="1:30" x14ac:dyDescent="0.25">
      <c r="A8015" s="64"/>
      <c r="B8015" s="64"/>
      <c r="C8015" s="66"/>
      <c r="D8015" s="67"/>
      <c r="E8015" s="64"/>
      <c r="F8015" s="64"/>
      <c r="G8015" s="37" t="str">
        <f>IF(E8015="","",IF(OR(E8015="Project Management",E8015="Project Support",E8015="Sprint Management",E8015="Sprint Support"),"NA",ROUND((((VLOOKUP(AD8015,[2]Formula!V:X,3,0)))-SUMIF(AD:AD,AD8015,H:H)),2)))</f>
        <v/>
      </c>
      <c r="H8015" s="71"/>
      <c r="I8015" s="72"/>
      <c r="J8015" s="72"/>
      <c r="K8015" s="38" t="str">
        <f>IF(E8015="","",IF(OR(E8015="Project Management",E8015="Project Support",E8015="Sprint Management",E8015="Sprint Support"),"NA",(((SUMIF(AD:AD,AD8015,H:H)/VLOOKUP(AD8015,[2]Formula!V:X,3,0))*VLOOKUP(AD8015,[2]Formula!V:X,2,0))*H8015)/SUMIF(AD:AD,AD8015,H:H)))</f>
        <v/>
      </c>
      <c r="L8015" s="38" t="str">
        <f t="shared" si="751"/>
        <v/>
      </c>
      <c r="M8015" s="38" t="str">
        <f t="shared" si="752"/>
        <v/>
      </c>
      <c r="N8015" s="38" t="str">
        <f t="shared" si="754"/>
        <v/>
      </c>
      <c r="O8015" s="38" t="str">
        <f t="shared" si="750"/>
        <v/>
      </c>
      <c r="P8015" s="39" t="str">
        <f t="shared" si="755"/>
        <v/>
      </c>
      <c r="AC8015" s="42" t="str">
        <f>IF(B8015="","",VLOOKUP(B8015,[2]Formula!B:C,2,0))</f>
        <v/>
      </c>
      <c r="AD8015" s="43" t="str">
        <f t="shared" si="753"/>
        <v/>
      </c>
    </row>
    <row r="8016" spans="1:30" x14ac:dyDescent="0.25">
      <c r="A8016" s="64"/>
      <c r="B8016" s="64"/>
      <c r="C8016" s="66"/>
      <c r="D8016" s="67"/>
      <c r="E8016" s="64"/>
      <c r="F8016" s="64"/>
      <c r="G8016" s="37" t="str">
        <f>IF(E8016="","",IF(OR(E8016="Project Management",E8016="Project Support",E8016="Sprint Management",E8016="Sprint Support"),"NA",ROUND((((VLOOKUP(AD8016,[2]Formula!V:X,3,0)))-SUMIF(AD:AD,AD8016,H:H)),2)))</f>
        <v/>
      </c>
      <c r="H8016" s="71"/>
      <c r="I8016" s="72"/>
      <c r="J8016" s="72"/>
      <c r="K8016" s="38" t="str">
        <f>IF(E8016="","",IF(OR(E8016="Project Management",E8016="Project Support",E8016="Sprint Management",E8016="Sprint Support"),"NA",(((SUMIF(AD:AD,AD8016,H:H)/VLOOKUP(AD8016,[2]Formula!V:X,3,0))*VLOOKUP(AD8016,[2]Formula!V:X,2,0))*H8016)/SUMIF(AD:AD,AD8016,H:H)))</f>
        <v/>
      </c>
      <c r="L8016" s="38" t="str">
        <f t="shared" si="751"/>
        <v/>
      </c>
      <c r="M8016" s="38" t="str">
        <f t="shared" si="752"/>
        <v/>
      </c>
      <c r="N8016" s="38" t="str">
        <f t="shared" si="754"/>
        <v/>
      </c>
      <c r="O8016" s="38" t="str">
        <f t="shared" si="750"/>
        <v/>
      </c>
      <c r="P8016" s="39" t="str">
        <f t="shared" si="755"/>
        <v/>
      </c>
      <c r="AC8016" s="42" t="str">
        <f>IF(B8016="","",VLOOKUP(B8016,[2]Formula!B:C,2,0))</f>
        <v/>
      </c>
      <c r="AD8016" s="43" t="str">
        <f t="shared" si="753"/>
        <v/>
      </c>
    </row>
    <row r="8017" spans="1:30" x14ac:dyDescent="0.25">
      <c r="A8017" s="64"/>
      <c r="B8017" s="64"/>
      <c r="C8017" s="66"/>
      <c r="D8017" s="67"/>
      <c r="E8017" s="64"/>
      <c r="F8017" s="64"/>
      <c r="G8017" s="37" t="str">
        <f>IF(E8017="","",IF(OR(E8017="Project Management",E8017="Project Support",E8017="Sprint Management",E8017="Sprint Support"),"NA",ROUND((((VLOOKUP(AD8017,[2]Formula!V:X,3,0)))-SUMIF(AD:AD,AD8017,H:H)),2)))</f>
        <v/>
      </c>
      <c r="H8017" s="71"/>
      <c r="I8017" s="72"/>
      <c r="J8017" s="72"/>
      <c r="K8017" s="38" t="str">
        <f>IF(E8017="","",IF(OR(E8017="Project Management",E8017="Project Support",E8017="Sprint Management",E8017="Sprint Support"),"NA",(((SUMIF(AD:AD,AD8017,H:H)/VLOOKUP(AD8017,[2]Formula!V:X,3,0))*VLOOKUP(AD8017,[2]Formula!V:X,2,0))*H8017)/SUMIF(AD:AD,AD8017,H:H)))</f>
        <v/>
      </c>
      <c r="L8017" s="38" t="str">
        <f t="shared" si="751"/>
        <v/>
      </c>
      <c r="M8017" s="38" t="str">
        <f t="shared" si="752"/>
        <v/>
      </c>
      <c r="N8017" s="38" t="str">
        <f t="shared" si="754"/>
        <v/>
      </c>
      <c r="O8017" s="38" t="str">
        <f t="shared" si="750"/>
        <v/>
      </c>
      <c r="P8017" s="39" t="str">
        <f t="shared" si="755"/>
        <v/>
      </c>
      <c r="AC8017" s="42" t="str">
        <f>IF(B8017="","",VLOOKUP(B8017,[2]Formula!B:C,2,0))</f>
        <v/>
      </c>
      <c r="AD8017" s="43" t="str">
        <f t="shared" si="753"/>
        <v/>
      </c>
    </row>
    <row r="8018" spans="1:30" x14ac:dyDescent="0.25">
      <c r="A8018" s="64"/>
      <c r="B8018" s="64"/>
      <c r="C8018" s="66"/>
      <c r="D8018" s="67"/>
      <c r="E8018" s="64"/>
      <c r="F8018" s="64"/>
      <c r="G8018" s="37" t="str">
        <f>IF(E8018="","",IF(OR(E8018="Project Management",E8018="Project Support",E8018="Sprint Management",E8018="Sprint Support"),"NA",ROUND((((VLOOKUP(AD8018,[2]Formula!V:X,3,0)))-SUMIF(AD:AD,AD8018,H:H)),2)))</f>
        <v/>
      </c>
      <c r="H8018" s="71"/>
      <c r="I8018" s="72"/>
      <c r="J8018" s="72"/>
      <c r="K8018" s="38" t="str">
        <f>IF(E8018="","",IF(OR(E8018="Project Management",E8018="Project Support",E8018="Sprint Management",E8018="Sprint Support"),"NA",(((SUMIF(AD:AD,AD8018,H:H)/VLOOKUP(AD8018,[2]Formula!V:X,3,0))*VLOOKUP(AD8018,[2]Formula!V:X,2,0))*H8018)/SUMIF(AD:AD,AD8018,H:H)))</f>
        <v/>
      </c>
      <c r="L8018" s="38" t="str">
        <f t="shared" si="751"/>
        <v/>
      </c>
      <c r="M8018" s="38" t="str">
        <f t="shared" si="752"/>
        <v/>
      </c>
      <c r="N8018" s="38" t="str">
        <f t="shared" si="754"/>
        <v/>
      </c>
      <c r="O8018" s="38" t="str">
        <f t="shared" si="750"/>
        <v/>
      </c>
      <c r="P8018" s="39" t="str">
        <f t="shared" si="755"/>
        <v/>
      </c>
      <c r="AC8018" s="42" t="str">
        <f>IF(B8018="","",VLOOKUP(B8018,[2]Formula!B:C,2,0))</f>
        <v/>
      </c>
      <c r="AD8018" s="43" t="str">
        <f t="shared" si="753"/>
        <v/>
      </c>
    </row>
    <row r="8019" spans="1:30" x14ac:dyDescent="0.25">
      <c r="A8019" s="64"/>
      <c r="B8019" s="64"/>
      <c r="C8019" s="66"/>
      <c r="D8019" s="67"/>
      <c r="E8019" s="64"/>
      <c r="F8019" s="64"/>
      <c r="G8019" s="37" t="str">
        <f>IF(E8019="","",IF(OR(E8019="Project Management",E8019="Project Support",E8019="Sprint Management",E8019="Sprint Support"),"NA",ROUND((((VLOOKUP(AD8019,[2]Formula!V:X,3,0)))-SUMIF(AD:AD,AD8019,H:H)),2)))</f>
        <v/>
      </c>
      <c r="H8019" s="71"/>
      <c r="I8019" s="72"/>
      <c r="J8019" s="72"/>
      <c r="K8019" s="38" t="str">
        <f>IF(E8019="","",IF(OR(E8019="Project Management",E8019="Project Support",E8019="Sprint Management",E8019="Sprint Support"),"NA",(((SUMIF(AD:AD,AD8019,H:H)/VLOOKUP(AD8019,[2]Formula!V:X,3,0))*VLOOKUP(AD8019,[2]Formula!V:X,2,0))*H8019)/SUMIF(AD:AD,AD8019,H:H)))</f>
        <v/>
      </c>
      <c r="L8019" s="38" t="str">
        <f t="shared" si="751"/>
        <v/>
      </c>
      <c r="M8019" s="38" t="str">
        <f t="shared" si="752"/>
        <v/>
      </c>
      <c r="N8019" s="38" t="str">
        <f t="shared" si="754"/>
        <v/>
      </c>
      <c r="O8019" s="38" t="str">
        <f t="shared" si="750"/>
        <v/>
      </c>
      <c r="P8019" s="39" t="str">
        <f t="shared" si="755"/>
        <v/>
      </c>
      <c r="AC8019" s="42" t="str">
        <f>IF(B8019="","",VLOOKUP(B8019,[2]Formula!B:C,2,0))</f>
        <v/>
      </c>
      <c r="AD8019" s="43" t="str">
        <f t="shared" si="753"/>
        <v/>
      </c>
    </row>
    <row r="8020" spans="1:30" x14ac:dyDescent="0.25">
      <c r="A8020" s="64"/>
      <c r="B8020" s="64"/>
      <c r="C8020" s="66"/>
      <c r="D8020" s="67"/>
      <c r="E8020" s="64"/>
      <c r="F8020" s="64"/>
      <c r="G8020" s="37" t="str">
        <f>IF(E8020="","",IF(OR(E8020="Project Management",E8020="Project Support",E8020="Sprint Management",E8020="Sprint Support"),"NA",ROUND((((VLOOKUP(AD8020,[2]Formula!V:X,3,0)))-SUMIF(AD:AD,AD8020,H:H)),2)))</f>
        <v/>
      </c>
      <c r="H8020" s="71"/>
      <c r="I8020" s="72"/>
      <c r="J8020" s="72"/>
      <c r="K8020" s="38" t="str">
        <f>IF(E8020="","",IF(OR(E8020="Project Management",E8020="Project Support",E8020="Sprint Management",E8020="Sprint Support"),"NA",(((SUMIF(AD:AD,AD8020,H:H)/VLOOKUP(AD8020,[2]Formula!V:X,3,0))*VLOOKUP(AD8020,[2]Formula!V:X,2,0))*H8020)/SUMIF(AD:AD,AD8020,H:H)))</f>
        <v/>
      </c>
      <c r="L8020" s="38" t="str">
        <f t="shared" si="751"/>
        <v/>
      </c>
      <c r="M8020" s="38" t="str">
        <f t="shared" si="752"/>
        <v/>
      </c>
      <c r="N8020" s="38" t="str">
        <f t="shared" si="754"/>
        <v/>
      </c>
      <c r="O8020" s="38" t="str">
        <f t="shared" si="750"/>
        <v/>
      </c>
      <c r="P8020" s="39" t="str">
        <f t="shared" si="755"/>
        <v/>
      </c>
      <c r="AC8020" s="42" t="str">
        <f>IF(B8020="","",VLOOKUP(B8020,[2]Formula!B:C,2,0))</f>
        <v/>
      </c>
      <c r="AD8020" s="43" t="str">
        <f t="shared" si="753"/>
        <v/>
      </c>
    </row>
    <row r="8021" spans="1:30" x14ac:dyDescent="0.25">
      <c r="A8021" s="64"/>
      <c r="B8021" s="64"/>
      <c r="C8021" s="66"/>
      <c r="D8021" s="67"/>
      <c r="E8021" s="64"/>
      <c r="F8021" s="64"/>
      <c r="G8021" s="37" t="str">
        <f>IF(E8021="","",IF(OR(E8021="Project Management",E8021="Project Support",E8021="Sprint Management",E8021="Sprint Support"),"NA",ROUND((((VLOOKUP(AD8021,[2]Formula!V:X,3,0)))-SUMIF(AD:AD,AD8021,H:H)),2)))</f>
        <v/>
      </c>
      <c r="H8021" s="71"/>
      <c r="I8021" s="72"/>
      <c r="J8021" s="72"/>
      <c r="K8021" s="38" t="str">
        <f>IF(E8021="","",IF(OR(E8021="Project Management",E8021="Project Support",E8021="Sprint Management",E8021="Sprint Support"),"NA",(((SUMIF(AD:AD,AD8021,H:H)/VLOOKUP(AD8021,[2]Formula!V:X,3,0))*VLOOKUP(AD8021,[2]Formula!V:X,2,0))*H8021)/SUMIF(AD:AD,AD8021,H:H)))</f>
        <v/>
      </c>
      <c r="L8021" s="38" t="str">
        <f t="shared" si="751"/>
        <v/>
      </c>
      <c r="M8021" s="38" t="str">
        <f t="shared" si="752"/>
        <v/>
      </c>
      <c r="N8021" s="38" t="str">
        <f t="shared" si="754"/>
        <v/>
      </c>
      <c r="O8021" s="38" t="str">
        <f t="shared" si="750"/>
        <v/>
      </c>
      <c r="P8021" s="39" t="str">
        <f t="shared" si="755"/>
        <v/>
      </c>
      <c r="AC8021" s="42" t="str">
        <f>IF(B8021="","",VLOOKUP(B8021,[2]Formula!B:C,2,0))</f>
        <v/>
      </c>
      <c r="AD8021" s="43" t="str">
        <f t="shared" si="753"/>
        <v/>
      </c>
    </row>
    <row r="8022" spans="1:30" x14ac:dyDescent="0.25">
      <c r="A8022" s="64"/>
      <c r="B8022" s="64"/>
      <c r="C8022" s="66"/>
      <c r="D8022" s="67"/>
      <c r="E8022" s="64"/>
      <c r="F8022" s="64"/>
      <c r="G8022" s="37" t="str">
        <f>IF(E8022="","",IF(OR(E8022="Project Management",E8022="Project Support",E8022="Sprint Management",E8022="Sprint Support"),"NA",ROUND((((VLOOKUP(AD8022,[2]Formula!V:X,3,0)))-SUMIF(AD:AD,AD8022,H:H)),2)))</f>
        <v/>
      </c>
      <c r="H8022" s="71"/>
      <c r="I8022" s="72"/>
      <c r="J8022" s="72"/>
      <c r="K8022" s="38" t="str">
        <f>IF(E8022="","",IF(OR(E8022="Project Management",E8022="Project Support",E8022="Sprint Management",E8022="Sprint Support"),"NA",(((SUMIF(AD:AD,AD8022,H:H)/VLOOKUP(AD8022,[2]Formula!V:X,3,0))*VLOOKUP(AD8022,[2]Formula!V:X,2,0))*H8022)/SUMIF(AD:AD,AD8022,H:H)))</f>
        <v/>
      </c>
      <c r="L8022" s="38" t="str">
        <f t="shared" si="751"/>
        <v/>
      </c>
      <c r="M8022" s="38" t="str">
        <f t="shared" si="752"/>
        <v/>
      </c>
      <c r="N8022" s="38" t="str">
        <f t="shared" si="754"/>
        <v/>
      </c>
      <c r="O8022" s="38" t="str">
        <f t="shared" si="750"/>
        <v/>
      </c>
      <c r="P8022" s="39" t="str">
        <f t="shared" si="755"/>
        <v/>
      </c>
      <c r="AC8022" s="42" t="str">
        <f>IF(B8022="","",VLOOKUP(B8022,[2]Formula!B:C,2,0))</f>
        <v/>
      </c>
      <c r="AD8022" s="43" t="str">
        <f t="shared" si="753"/>
        <v/>
      </c>
    </row>
    <row r="8023" spans="1:30" x14ac:dyDescent="0.25">
      <c r="A8023" s="64"/>
      <c r="B8023" s="64"/>
      <c r="C8023" s="66"/>
      <c r="D8023" s="67"/>
      <c r="E8023" s="64"/>
      <c r="F8023" s="64"/>
      <c r="G8023" s="37" t="str">
        <f>IF(E8023="","",IF(OR(E8023="Project Management",E8023="Project Support",E8023="Sprint Management",E8023="Sprint Support"),"NA",ROUND((((VLOOKUP(AD8023,[2]Formula!V:X,3,0)))-SUMIF(AD:AD,AD8023,H:H)),2)))</f>
        <v/>
      </c>
      <c r="H8023" s="71"/>
      <c r="I8023" s="72"/>
      <c r="J8023" s="72"/>
      <c r="K8023" s="38" t="str">
        <f>IF(E8023="","",IF(OR(E8023="Project Management",E8023="Project Support",E8023="Sprint Management",E8023="Sprint Support"),"NA",(((SUMIF(AD:AD,AD8023,H:H)/VLOOKUP(AD8023,[2]Formula!V:X,3,0))*VLOOKUP(AD8023,[2]Formula!V:X,2,0))*H8023)/SUMIF(AD:AD,AD8023,H:H)))</f>
        <v/>
      </c>
      <c r="L8023" s="38" t="str">
        <f t="shared" si="751"/>
        <v/>
      </c>
      <c r="M8023" s="38" t="str">
        <f t="shared" si="752"/>
        <v/>
      </c>
      <c r="N8023" s="38" t="str">
        <f t="shared" si="754"/>
        <v/>
      </c>
      <c r="O8023" s="38" t="str">
        <f t="shared" si="750"/>
        <v/>
      </c>
      <c r="P8023" s="39" t="str">
        <f t="shared" si="755"/>
        <v/>
      </c>
      <c r="AC8023" s="42" t="str">
        <f>IF(B8023="","",VLOOKUP(B8023,[2]Formula!B:C,2,0))</f>
        <v/>
      </c>
      <c r="AD8023" s="43" t="str">
        <f t="shared" si="753"/>
        <v/>
      </c>
    </row>
    <row r="8024" spans="1:30" x14ac:dyDescent="0.25">
      <c r="A8024" s="64"/>
      <c r="B8024" s="64"/>
      <c r="C8024" s="66"/>
      <c r="D8024" s="67"/>
      <c r="E8024" s="64"/>
      <c r="F8024" s="64"/>
      <c r="G8024" s="37" t="str">
        <f>IF(E8024="","",IF(OR(E8024="Project Management",E8024="Project Support",E8024="Sprint Management",E8024="Sprint Support"),"NA",ROUND((((VLOOKUP(AD8024,[2]Formula!V:X,3,0)))-SUMIF(AD:AD,AD8024,H:H)),2)))</f>
        <v/>
      </c>
      <c r="H8024" s="71"/>
      <c r="I8024" s="72"/>
      <c r="J8024" s="72"/>
      <c r="K8024" s="38" t="str">
        <f>IF(E8024="","",IF(OR(E8024="Project Management",E8024="Project Support",E8024="Sprint Management",E8024="Sprint Support"),"NA",(((SUMIF(AD:AD,AD8024,H:H)/VLOOKUP(AD8024,[2]Formula!V:X,3,0))*VLOOKUP(AD8024,[2]Formula!V:X,2,0))*H8024)/SUMIF(AD:AD,AD8024,H:H)))</f>
        <v/>
      </c>
      <c r="L8024" s="38" t="str">
        <f t="shared" si="751"/>
        <v/>
      </c>
      <c r="M8024" s="38" t="str">
        <f t="shared" si="752"/>
        <v/>
      </c>
      <c r="N8024" s="38" t="str">
        <f t="shared" si="754"/>
        <v/>
      </c>
      <c r="O8024" s="38" t="str">
        <f t="shared" si="750"/>
        <v/>
      </c>
      <c r="P8024" s="39" t="str">
        <f t="shared" si="755"/>
        <v/>
      </c>
      <c r="AC8024" s="42" t="str">
        <f>IF(B8024="","",VLOOKUP(B8024,[2]Formula!B:C,2,0))</f>
        <v/>
      </c>
      <c r="AD8024" s="43" t="str">
        <f t="shared" si="753"/>
        <v/>
      </c>
    </row>
    <row r="8025" spans="1:30" x14ac:dyDescent="0.25">
      <c r="A8025" s="64"/>
      <c r="B8025" s="64"/>
      <c r="C8025" s="66"/>
      <c r="D8025" s="67"/>
      <c r="E8025" s="64"/>
      <c r="F8025" s="64"/>
      <c r="G8025" s="37" t="str">
        <f>IF(E8025="","",IF(OR(E8025="Project Management",E8025="Project Support",E8025="Sprint Management",E8025="Sprint Support"),"NA",ROUND((((VLOOKUP(AD8025,[2]Formula!V:X,3,0)))-SUMIF(AD:AD,AD8025,H:H)),2)))</f>
        <v/>
      </c>
      <c r="H8025" s="71"/>
      <c r="I8025" s="72"/>
      <c r="J8025" s="72"/>
      <c r="K8025" s="38" t="str">
        <f>IF(E8025="","",IF(OR(E8025="Project Management",E8025="Project Support",E8025="Sprint Management",E8025="Sprint Support"),"NA",(((SUMIF(AD:AD,AD8025,H:H)/VLOOKUP(AD8025,[2]Formula!V:X,3,0))*VLOOKUP(AD8025,[2]Formula!V:X,2,0))*H8025)/SUMIF(AD:AD,AD8025,H:H)))</f>
        <v/>
      </c>
      <c r="L8025" s="38" t="str">
        <f t="shared" si="751"/>
        <v/>
      </c>
      <c r="M8025" s="38" t="str">
        <f t="shared" si="752"/>
        <v/>
      </c>
      <c r="N8025" s="38" t="str">
        <f t="shared" si="754"/>
        <v/>
      </c>
      <c r="O8025" s="38" t="str">
        <f t="shared" si="750"/>
        <v/>
      </c>
      <c r="P8025" s="39" t="str">
        <f t="shared" si="755"/>
        <v/>
      </c>
      <c r="AC8025" s="42" t="str">
        <f>IF(B8025="","",VLOOKUP(B8025,[2]Formula!B:C,2,0))</f>
        <v/>
      </c>
      <c r="AD8025" s="43" t="str">
        <f t="shared" si="753"/>
        <v/>
      </c>
    </row>
    <row r="8026" spans="1:30" x14ac:dyDescent="0.25">
      <c r="A8026" s="64"/>
      <c r="B8026" s="64"/>
      <c r="C8026" s="66"/>
      <c r="D8026" s="67"/>
      <c r="E8026" s="64"/>
      <c r="F8026" s="64"/>
      <c r="G8026" s="37" t="str">
        <f>IF(E8026="","",IF(OR(E8026="Project Management",E8026="Project Support",E8026="Sprint Management",E8026="Sprint Support"),"NA",ROUND((((VLOOKUP(AD8026,[2]Formula!V:X,3,0)))-SUMIF(AD:AD,AD8026,H:H)),2)))</f>
        <v/>
      </c>
      <c r="H8026" s="71"/>
      <c r="I8026" s="72"/>
      <c r="J8026" s="72"/>
      <c r="K8026" s="38" t="str">
        <f>IF(E8026="","",IF(OR(E8026="Project Management",E8026="Project Support",E8026="Sprint Management",E8026="Sprint Support"),"NA",(((SUMIF(AD:AD,AD8026,H:H)/VLOOKUP(AD8026,[2]Formula!V:X,3,0))*VLOOKUP(AD8026,[2]Formula!V:X,2,0))*H8026)/SUMIF(AD:AD,AD8026,H:H)))</f>
        <v/>
      </c>
      <c r="L8026" s="38" t="str">
        <f t="shared" si="751"/>
        <v/>
      </c>
      <c r="M8026" s="38" t="str">
        <f t="shared" si="752"/>
        <v/>
      </c>
      <c r="N8026" s="38" t="str">
        <f t="shared" si="754"/>
        <v/>
      </c>
      <c r="O8026" s="38" t="str">
        <f t="shared" si="750"/>
        <v/>
      </c>
      <c r="P8026" s="39" t="str">
        <f t="shared" si="755"/>
        <v/>
      </c>
      <c r="AC8026" s="42" t="str">
        <f>IF(B8026="","",VLOOKUP(B8026,[2]Formula!B:C,2,0))</f>
        <v/>
      </c>
      <c r="AD8026" s="43" t="str">
        <f t="shared" si="753"/>
        <v/>
      </c>
    </row>
    <row r="8027" spans="1:30" x14ac:dyDescent="0.25">
      <c r="A8027" s="64"/>
      <c r="B8027" s="64"/>
      <c r="C8027" s="66"/>
      <c r="D8027" s="67"/>
      <c r="E8027" s="64"/>
      <c r="F8027" s="64"/>
      <c r="G8027" s="37" t="str">
        <f>IF(E8027="","",IF(OR(E8027="Project Management",E8027="Project Support",E8027="Sprint Management",E8027="Sprint Support"),"NA",ROUND((((VLOOKUP(AD8027,[2]Formula!V:X,3,0)))-SUMIF(AD:AD,AD8027,H:H)),2)))</f>
        <v/>
      </c>
      <c r="H8027" s="71"/>
      <c r="I8027" s="72"/>
      <c r="J8027" s="72"/>
      <c r="K8027" s="38" t="str">
        <f>IF(E8027="","",IF(OR(E8027="Project Management",E8027="Project Support",E8027="Sprint Management",E8027="Sprint Support"),"NA",(((SUMIF(AD:AD,AD8027,H:H)/VLOOKUP(AD8027,[2]Formula!V:X,3,0))*VLOOKUP(AD8027,[2]Formula!V:X,2,0))*H8027)/SUMIF(AD:AD,AD8027,H:H)))</f>
        <v/>
      </c>
      <c r="L8027" s="38" t="str">
        <f t="shared" si="751"/>
        <v/>
      </c>
      <c r="M8027" s="38" t="str">
        <f t="shared" si="752"/>
        <v/>
      </c>
      <c r="N8027" s="38" t="str">
        <f t="shared" si="754"/>
        <v/>
      </c>
      <c r="O8027" s="38" t="str">
        <f t="shared" si="750"/>
        <v/>
      </c>
      <c r="P8027" s="39" t="str">
        <f t="shared" si="755"/>
        <v/>
      </c>
      <c r="AC8027" s="42" t="str">
        <f>IF(B8027="","",VLOOKUP(B8027,[2]Formula!B:C,2,0))</f>
        <v/>
      </c>
      <c r="AD8027" s="43" t="str">
        <f t="shared" si="753"/>
        <v/>
      </c>
    </row>
    <row r="8028" spans="1:30" x14ac:dyDescent="0.25">
      <c r="A8028" s="64"/>
      <c r="B8028" s="64"/>
      <c r="C8028" s="66"/>
      <c r="D8028" s="67"/>
      <c r="E8028" s="64"/>
      <c r="F8028" s="64"/>
      <c r="G8028" s="37" t="str">
        <f>IF(E8028="","",IF(OR(E8028="Project Management",E8028="Project Support",E8028="Sprint Management",E8028="Sprint Support"),"NA",ROUND((((VLOOKUP(AD8028,[2]Formula!V:X,3,0)))-SUMIF(AD:AD,AD8028,H:H)),2)))</f>
        <v/>
      </c>
      <c r="H8028" s="71"/>
      <c r="I8028" s="72"/>
      <c r="J8028" s="72"/>
      <c r="K8028" s="38" t="str">
        <f>IF(E8028="","",IF(OR(E8028="Project Management",E8028="Project Support",E8028="Sprint Management",E8028="Sprint Support"),"NA",(((SUMIF(AD:AD,AD8028,H:H)/VLOOKUP(AD8028,[2]Formula!V:X,3,0))*VLOOKUP(AD8028,[2]Formula!V:X,2,0))*H8028)/SUMIF(AD:AD,AD8028,H:H)))</f>
        <v/>
      </c>
      <c r="L8028" s="38" t="str">
        <f t="shared" si="751"/>
        <v/>
      </c>
      <c r="M8028" s="38" t="str">
        <f t="shared" si="752"/>
        <v/>
      </c>
      <c r="N8028" s="38" t="str">
        <f t="shared" si="754"/>
        <v/>
      </c>
      <c r="O8028" s="38" t="str">
        <f t="shared" si="750"/>
        <v/>
      </c>
      <c r="P8028" s="39" t="str">
        <f t="shared" si="755"/>
        <v/>
      </c>
      <c r="AC8028" s="42" t="str">
        <f>IF(B8028="","",VLOOKUP(B8028,[2]Formula!B:C,2,0))</f>
        <v/>
      </c>
      <c r="AD8028" s="43" t="str">
        <f t="shared" si="753"/>
        <v/>
      </c>
    </row>
    <row r="8029" spans="1:30" x14ac:dyDescent="0.25">
      <c r="A8029" s="64"/>
      <c r="B8029" s="64"/>
      <c r="C8029" s="66"/>
      <c r="D8029" s="67"/>
      <c r="E8029" s="64"/>
      <c r="F8029" s="64"/>
      <c r="G8029" s="37" t="str">
        <f>IF(E8029="","",IF(OR(E8029="Project Management",E8029="Project Support",E8029="Sprint Management",E8029="Sprint Support"),"NA",ROUND((((VLOOKUP(AD8029,[2]Formula!V:X,3,0)))-SUMIF(AD:AD,AD8029,H:H)),2)))</f>
        <v/>
      </c>
      <c r="H8029" s="71"/>
      <c r="I8029" s="72"/>
      <c r="J8029" s="72"/>
      <c r="K8029" s="38" t="str">
        <f>IF(E8029="","",IF(OR(E8029="Project Management",E8029="Project Support",E8029="Sprint Management",E8029="Sprint Support"),"NA",(((SUMIF(AD:AD,AD8029,H:H)/VLOOKUP(AD8029,[2]Formula!V:X,3,0))*VLOOKUP(AD8029,[2]Formula!V:X,2,0))*H8029)/SUMIF(AD:AD,AD8029,H:H)))</f>
        <v/>
      </c>
      <c r="L8029" s="38" t="str">
        <f t="shared" si="751"/>
        <v/>
      </c>
      <c r="M8029" s="38" t="str">
        <f t="shared" si="752"/>
        <v/>
      </c>
      <c r="N8029" s="38" t="str">
        <f t="shared" si="754"/>
        <v/>
      </c>
      <c r="O8029" s="38" t="str">
        <f t="shared" si="750"/>
        <v/>
      </c>
      <c r="P8029" s="39" t="str">
        <f t="shared" si="755"/>
        <v/>
      </c>
      <c r="AC8029" s="42" t="str">
        <f>IF(B8029="","",VLOOKUP(B8029,[2]Formula!B:C,2,0))</f>
        <v/>
      </c>
      <c r="AD8029" s="43" t="str">
        <f t="shared" si="753"/>
        <v/>
      </c>
    </row>
    <row r="8030" spans="1:30" x14ac:dyDescent="0.25">
      <c r="A8030" s="64"/>
      <c r="B8030" s="64"/>
      <c r="C8030" s="66"/>
      <c r="D8030" s="67"/>
      <c r="E8030" s="64"/>
      <c r="F8030" s="64"/>
      <c r="G8030" s="37" t="str">
        <f>IF(E8030="","",IF(OR(E8030="Project Management",E8030="Project Support",E8030="Sprint Management",E8030="Sprint Support"),"NA",ROUND((((VLOOKUP(AD8030,[2]Formula!V:X,3,0)))-SUMIF(AD:AD,AD8030,H:H)),2)))</f>
        <v/>
      </c>
      <c r="H8030" s="71"/>
      <c r="I8030" s="72"/>
      <c r="J8030" s="72"/>
      <c r="K8030" s="38" t="str">
        <f>IF(E8030="","",IF(OR(E8030="Project Management",E8030="Project Support",E8030="Sprint Management",E8030="Sprint Support"),"NA",(((SUMIF(AD:AD,AD8030,H:H)/VLOOKUP(AD8030,[2]Formula!V:X,3,0))*VLOOKUP(AD8030,[2]Formula!V:X,2,0))*H8030)/SUMIF(AD:AD,AD8030,H:H)))</f>
        <v/>
      </c>
      <c r="L8030" s="38" t="str">
        <f t="shared" si="751"/>
        <v/>
      </c>
      <c r="M8030" s="38" t="str">
        <f t="shared" si="752"/>
        <v/>
      </c>
      <c r="N8030" s="38" t="str">
        <f t="shared" si="754"/>
        <v/>
      </c>
      <c r="O8030" s="38" t="str">
        <f t="shared" si="750"/>
        <v/>
      </c>
      <c r="P8030" s="39" t="str">
        <f t="shared" si="755"/>
        <v/>
      </c>
      <c r="AC8030" s="42" t="str">
        <f>IF(B8030="","",VLOOKUP(B8030,[2]Formula!B:C,2,0))</f>
        <v/>
      </c>
      <c r="AD8030" s="43" t="str">
        <f t="shared" si="753"/>
        <v/>
      </c>
    </row>
    <row r="8031" spans="1:30" x14ac:dyDescent="0.25">
      <c r="A8031" s="64"/>
      <c r="B8031" s="64"/>
      <c r="C8031" s="66"/>
      <c r="D8031" s="67"/>
      <c r="E8031" s="64"/>
      <c r="F8031" s="64"/>
      <c r="G8031" s="37" t="str">
        <f>IF(E8031="","",IF(OR(E8031="Project Management",E8031="Project Support",E8031="Sprint Management",E8031="Sprint Support"),"NA",ROUND((((VLOOKUP(AD8031,[2]Formula!V:X,3,0)))-SUMIF(AD:AD,AD8031,H:H)),2)))</f>
        <v/>
      </c>
      <c r="H8031" s="71"/>
      <c r="I8031" s="72"/>
      <c r="J8031" s="72"/>
      <c r="K8031" s="38" t="str">
        <f>IF(E8031="","",IF(OR(E8031="Project Management",E8031="Project Support",E8031="Sprint Management",E8031="Sprint Support"),"NA",(((SUMIF(AD:AD,AD8031,H:H)/VLOOKUP(AD8031,[2]Formula!V:X,3,0))*VLOOKUP(AD8031,[2]Formula!V:X,2,0))*H8031)/SUMIF(AD:AD,AD8031,H:H)))</f>
        <v/>
      </c>
      <c r="L8031" s="38" t="str">
        <f t="shared" si="751"/>
        <v/>
      </c>
      <c r="M8031" s="38" t="str">
        <f t="shared" si="752"/>
        <v/>
      </c>
      <c r="N8031" s="38" t="str">
        <f t="shared" si="754"/>
        <v/>
      </c>
      <c r="O8031" s="38" t="str">
        <f t="shared" si="750"/>
        <v/>
      </c>
      <c r="P8031" s="39" t="str">
        <f t="shared" si="755"/>
        <v/>
      </c>
      <c r="AC8031" s="42" t="str">
        <f>IF(B8031="","",VLOOKUP(B8031,[2]Formula!B:C,2,0))</f>
        <v/>
      </c>
      <c r="AD8031" s="43" t="str">
        <f t="shared" si="753"/>
        <v/>
      </c>
    </row>
    <row r="8032" spans="1:30" x14ac:dyDescent="0.25">
      <c r="A8032" s="64"/>
      <c r="B8032" s="64"/>
      <c r="C8032" s="66"/>
      <c r="D8032" s="67"/>
      <c r="E8032" s="64"/>
      <c r="F8032" s="64"/>
      <c r="G8032" s="37" t="str">
        <f>IF(E8032="","",IF(OR(E8032="Project Management",E8032="Project Support",E8032="Sprint Management",E8032="Sprint Support"),"NA",ROUND((((VLOOKUP(AD8032,[2]Formula!V:X,3,0)))-SUMIF(AD:AD,AD8032,H:H)),2)))</f>
        <v/>
      </c>
      <c r="H8032" s="71"/>
      <c r="I8032" s="72"/>
      <c r="J8032" s="72"/>
      <c r="K8032" s="38" t="str">
        <f>IF(E8032="","",IF(OR(E8032="Project Management",E8032="Project Support",E8032="Sprint Management",E8032="Sprint Support"),"NA",(((SUMIF(AD:AD,AD8032,H:H)/VLOOKUP(AD8032,[2]Formula!V:X,3,0))*VLOOKUP(AD8032,[2]Formula!V:X,2,0))*H8032)/SUMIF(AD:AD,AD8032,H:H)))</f>
        <v/>
      </c>
      <c r="L8032" s="38" t="str">
        <f t="shared" si="751"/>
        <v/>
      </c>
      <c r="M8032" s="38" t="str">
        <f t="shared" si="752"/>
        <v/>
      </c>
      <c r="N8032" s="38" t="str">
        <f t="shared" si="754"/>
        <v/>
      </c>
      <c r="O8032" s="38" t="str">
        <f t="shared" si="750"/>
        <v/>
      </c>
      <c r="P8032" s="39" t="str">
        <f t="shared" si="755"/>
        <v/>
      </c>
      <c r="AC8032" s="42" t="str">
        <f>IF(B8032="","",VLOOKUP(B8032,[2]Formula!B:C,2,0))</f>
        <v/>
      </c>
      <c r="AD8032" s="43" t="str">
        <f t="shared" si="753"/>
        <v/>
      </c>
    </row>
    <row r="8033" spans="1:30" x14ac:dyDescent="0.25">
      <c r="A8033" s="64"/>
      <c r="B8033" s="64"/>
      <c r="C8033" s="66"/>
      <c r="D8033" s="67"/>
      <c r="E8033" s="64"/>
      <c r="F8033" s="64"/>
      <c r="G8033" s="37" t="str">
        <f>IF(E8033="","",IF(OR(E8033="Project Management",E8033="Project Support",E8033="Sprint Management",E8033="Sprint Support"),"NA",ROUND((((VLOOKUP(AD8033,[2]Formula!V:X,3,0)))-SUMIF(AD:AD,AD8033,H:H)),2)))</f>
        <v/>
      </c>
      <c r="H8033" s="71"/>
      <c r="I8033" s="72"/>
      <c r="J8033" s="72"/>
      <c r="K8033" s="38" t="str">
        <f>IF(E8033="","",IF(OR(E8033="Project Management",E8033="Project Support",E8033="Sprint Management",E8033="Sprint Support"),"NA",(((SUMIF(AD:AD,AD8033,H:H)/VLOOKUP(AD8033,[2]Formula!V:X,3,0))*VLOOKUP(AD8033,[2]Formula!V:X,2,0))*H8033)/SUMIF(AD:AD,AD8033,H:H)))</f>
        <v/>
      </c>
      <c r="L8033" s="38" t="str">
        <f t="shared" si="751"/>
        <v/>
      </c>
      <c r="M8033" s="38" t="str">
        <f t="shared" si="752"/>
        <v/>
      </c>
      <c r="N8033" s="38" t="str">
        <f t="shared" si="754"/>
        <v/>
      </c>
      <c r="O8033" s="38" t="str">
        <f t="shared" si="750"/>
        <v/>
      </c>
      <c r="P8033" s="39" t="str">
        <f t="shared" si="755"/>
        <v/>
      </c>
      <c r="AC8033" s="42" t="str">
        <f>IF(B8033="","",VLOOKUP(B8033,[2]Formula!B:C,2,0))</f>
        <v/>
      </c>
      <c r="AD8033" s="43" t="str">
        <f t="shared" si="753"/>
        <v/>
      </c>
    </row>
    <row r="8034" spans="1:30" x14ac:dyDescent="0.25">
      <c r="A8034" s="64"/>
      <c r="B8034" s="64"/>
      <c r="C8034" s="66"/>
      <c r="D8034" s="67"/>
      <c r="E8034" s="64"/>
      <c r="F8034" s="64"/>
      <c r="G8034" s="37" t="str">
        <f>IF(E8034="","",IF(OR(E8034="Project Management",E8034="Project Support",E8034="Sprint Management",E8034="Sprint Support"),"NA",ROUND((((VLOOKUP(AD8034,[2]Formula!V:X,3,0)))-SUMIF(AD:AD,AD8034,H:H)),2)))</f>
        <v/>
      </c>
      <c r="H8034" s="71"/>
      <c r="I8034" s="72"/>
      <c r="J8034" s="72"/>
      <c r="K8034" s="38" t="str">
        <f>IF(E8034="","",IF(OR(E8034="Project Management",E8034="Project Support",E8034="Sprint Management",E8034="Sprint Support"),"NA",(((SUMIF(AD:AD,AD8034,H:H)/VLOOKUP(AD8034,[2]Formula!V:X,3,0))*VLOOKUP(AD8034,[2]Formula!V:X,2,0))*H8034)/SUMIF(AD:AD,AD8034,H:H)))</f>
        <v/>
      </c>
      <c r="L8034" s="38" t="str">
        <f t="shared" si="751"/>
        <v/>
      </c>
      <c r="M8034" s="38" t="str">
        <f t="shared" si="752"/>
        <v/>
      </c>
      <c r="N8034" s="38" t="str">
        <f t="shared" si="754"/>
        <v/>
      </c>
      <c r="O8034" s="38" t="str">
        <f t="shared" si="750"/>
        <v/>
      </c>
      <c r="P8034" s="39" t="str">
        <f t="shared" si="755"/>
        <v/>
      </c>
      <c r="AC8034" s="42" t="str">
        <f>IF(B8034="","",VLOOKUP(B8034,[2]Formula!B:C,2,0))</f>
        <v/>
      </c>
      <c r="AD8034" s="43" t="str">
        <f t="shared" si="753"/>
        <v/>
      </c>
    </row>
    <row r="8035" spans="1:30" x14ac:dyDescent="0.25">
      <c r="A8035" s="64"/>
      <c r="B8035" s="64"/>
      <c r="C8035" s="66"/>
      <c r="D8035" s="67"/>
      <c r="E8035" s="64"/>
      <c r="F8035" s="64"/>
      <c r="G8035" s="37" t="str">
        <f>IF(E8035="","",IF(OR(E8035="Project Management",E8035="Project Support",E8035="Sprint Management",E8035="Sprint Support"),"NA",ROUND((((VLOOKUP(AD8035,[2]Formula!V:X,3,0)))-SUMIF(AD:AD,AD8035,H:H)),2)))</f>
        <v/>
      </c>
      <c r="H8035" s="71"/>
      <c r="I8035" s="72"/>
      <c r="J8035" s="72"/>
      <c r="K8035" s="38" t="str">
        <f>IF(E8035="","",IF(OR(E8035="Project Management",E8035="Project Support",E8035="Sprint Management",E8035="Sprint Support"),"NA",(((SUMIF(AD:AD,AD8035,H:H)/VLOOKUP(AD8035,[2]Formula!V:X,3,0))*VLOOKUP(AD8035,[2]Formula!V:X,2,0))*H8035)/SUMIF(AD:AD,AD8035,H:H)))</f>
        <v/>
      </c>
      <c r="L8035" s="38" t="str">
        <f t="shared" si="751"/>
        <v/>
      </c>
      <c r="M8035" s="38" t="str">
        <f t="shared" si="752"/>
        <v/>
      </c>
      <c r="N8035" s="38" t="str">
        <f t="shared" si="754"/>
        <v/>
      </c>
      <c r="O8035" s="38" t="str">
        <f t="shared" si="750"/>
        <v/>
      </c>
      <c r="P8035" s="39" t="str">
        <f t="shared" si="755"/>
        <v/>
      </c>
      <c r="AC8035" s="42" t="str">
        <f>IF(B8035="","",VLOOKUP(B8035,[2]Formula!B:C,2,0))</f>
        <v/>
      </c>
      <c r="AD8035" s="43" t="str">
        <f t="shared" si="753"/>
        <v/>
      </c>
    </row>
    <row r="8036" spans="1:30" x14ac:dyDescent="0.25">
      <c r="A8036" s="64"/>
      <c r="B8036" s="64"/>
      <c r="C8036" s="66"/>
      <c r="D8036" s="67"/>
      <c r="E8036" s="64"/>
      <c r="F8036" s="64"/>
      <c r="G8036" s="37" t="str">
        <f>IF(E8036="","",IF(OR(E8036="Project Management",E8036="Project Support",E8036="Sprint Management",E8036="Sprint Support"),"NA",ROUND((((VLOOKUP(AD8036,[2]Formula!V:X,3,0)))-SUMIF(AD:AD,AD8036,H:H)),2)))</f>
        <v/>
      </c>
      <c r="H8036" s="71"/>
      <c r="I8036" s="72"/>
      <c r="J8036" s="72"/>
      <c r="K8036" s="38" t="str">
        <f>IF(E8036="","",IF(OR(E8036="Project Management",E8036="Project Support",E8036="Sprint Management",E8036="Sprint Support"),"NA",(((SUMIF(AD:AD,AD8036,H:H)/VLOOKUP(AD8036,[2]Formula!V:X,3,0))*VLOOKUP(AD8036,[2]Formula!V:X,2,0))*H8036)/SUMIF(AD:AD,AD8036,H:H)))</f>
        <v/>
      </c>
      <c r="L8036" s="38" t="str">
        <f t="shared" si="751"/>
        <v/>
      </c>
      <c r="M8036" s="38" t="str">
        <f t="shared" si="752"/>
        <v/>
      </c>
      <c r="N8036" s="38" t="str">
        <f t="shared" si="754"/>
        <v/>
      </c>
      <c r="O8036" s="38" t="str">
        <f t="shared" si="750"/>
        <v/>
      </c>
      <c r="P8036" s="39" t="str">
        <f t="shared" si="755"/>
        <v/>
      </c>
      <c r="AC8036" s="42" t="str">
        <f>IF(B8036="","",VLOOKUP(B8036,[2]Formula!B:C,2,0))</f>
        <v/>
      </c>
      <c r="AD8036" s="43" t="str">
        <f t="shared" si="753"/>
        <v/>
      </c>
    </row>
    <row r="8037" spans="1:30" x14ac:dyDescent="0.25">
      <c r="A8037" s="64"/>
      <c r="B8037" s="64"/>
      <c r="C8037" s="66"/>
      <c r="D8037" s="67"/>
      <c r="E8037" s="64"/>
      <c r="F8037" s="64"/>
      <c r="G8037" s="37" t="str">
        <f>IF(E8037="","",IF(OR(E8037="Project Management",E8037="Project Support",E8037="Sprint Management",E8037="Sprint Support"),"NA",ROUND((((VLOOKUP(AD8037,[2]Formula!V:X,3,0)))-SUMIF(AD:AD,AD8037,H:H)),2)))</f>
        <v/>
      </c>
      <c r="H8037" s="71"/>
      <c r="I8037" s="72"/>
      <c r="J8037" s="72"/>
      <c r="K8037" s="38" t="str">
        <f>IF(E8037="","",IF(OR(E8037="Project Management",E8037="Project Support",E8037="Sprint Management",E8037="Sprint Support"),"NA",(((SUMIF(AD:AD,AD8037,H:H)/VLOOKUP(AD8037,[2]Formula!V:X,3,0))*VLOOKUP(AD8037,[2]Formula!V:X,2,0))*H8037)/SUMIF(AD:AD,AD8037,H:H)))</f>
        <v/>
      </c>
      <c r="L8037" s="38" t="str">
        <f t="shared" si="751"/>
        <v/>
      </c>
      <c r="M8037" s="38" t="str">
        <f t="shared" si="752"/>
        <v/>
      </c>
      <c r="N8037" s="38" t="str">
        <f t="shared" si="754"/>
        <v/>
      </c>
      <c r="O8037" s="38" t="str">
        <f t="shared" si="750"/>
        <v/>
      </c>
      <c r="P8037" s="39" t="str">
        <f t="shared" si="755"/>
        <v/>
      </c>
      <c r="AC8037" s="42" t="str">
        <f>IF(B8037="","",VLOOKUP(B8037,[2]Formula!B:C,2,0))</f>
        <v/>
      </c>
      <c r="AD8037" s="43" t="str">
        <f t="shared" si="753"/>
        <v/>
      </c>
    </row>
    <row r="8038" spans="1:30" x14ac:dyDescent="0.25">
      <c r="A8038" s="64"/>
      <c r="B8038" s="64"/>
      <c r="C8038" s="66"/>
      <c r="D8038" s="67"/>
      <c r="E8038" s="64"/>
      <c r="F8038" s="64"/>
      <c r="G8038" s="37" t="str">
        <f>IF(E8038="","",IF(OR(E8038="Project Management",E8038="Project Support",E8038="Sprint Management",E8038="Sprint Support"),"NA",ROUND((((VLOOKUP(AD8038,[2]Formula!V:X,3,0)))-SUMIF(AD:AD,AD8038,H:H)),2)))</f>
        <v/>
      </c>
      <c r="H8038" s="71"/>
      <c r="I8038" s="72"/>
      <c r="J8038" s="72"/>
      <c r="K8038" s="38" t="str">
        <f>IF(E8038="","",IF(OR(E8038="Project Management",E8038="Project Support",E8038="Sprint Management",E8038="Sprint Support"),"NA",(((SUMIF(AD:AD,AD8038,H:H)/VLOOKUP(AD8038,[2]Formula!V:X,3,0))*VLOOKUP(AD8038,[2]Formula!V:X,2,0))*H8038)/SUMIF(AD:AD,AD8038,H:H)))</f>
        <v/>
      </c>
      <c r="L8038" s="38" t="str">
        <f t="shared" si="751"/>
        <v/>
      </c>
      <c r="M8038" s="38" t="str">
        <f t="shared" si="752"/>
        <v/>
      </c>
      <c r="N8038" s="38" t="str">
        <f t="shared" si="754"/>
        <v/>
      </c>
      <c r="O8038" s="38" t="str">
        <f t="shared" si="750"/>
        <v/>
      </c>
      <c r="P8038" s="39" t="str">
        <f t="shared" si="755"/>
        <v/>
      </c>
      <c r="AC8038" s="42" t="str">
        <f>IF(B8038="","",VLOOKUP(B8038,[2]Formula!B:C,2,0))</f>
        <v/>
      </c>
      <c r="AD8038" s="43" t="str">
        <f t="shared" si="753"/>
        <v/>
      </c>
    </row>
    <row r="8039" spans="1:30" x14ac:dyDescent="0.25">
      <c r="A8039" s="64"/>
      <c r="B8039" s="64"/>
      <c r="C8039" s="66"/>
      <c r="D8039" s="67"/>
      <c r="E8039" s="64"/>
      <c r="F8039" s="64"/>
      <c r="G8039" s="37" t="str">
        <f>IF(E8039="","",IF(OR(E8039="Project Management",E8039="Project Support",E8039="Sprint Management",E8039="Sprint Support"),"NA",ROUND((((VLOOKUP(AD8039,[2]Formula!V:X,3,0)))-SUMIF(AD:AD,AD8039,H:H)),2)))</f>
        <v/>
      </c>
      <c r="H8039" s="71"/>
      <c r="I8039" s="72"/>
      <c r="J8039" s="72"/>
      <c r="K8039" s="38" t="str">
        <f>IF(E8039="","",IF(OR(E8039="Project Management",E8039="Project Support",E8039="Sprint Management",E8039="Sprint Support"),"NA",(((SUMIF(AD:AD,AD8039,H:H)/VLOOKUP(AD8039,[2]Formula!V:X,3,0))*VLOOKUP(AD8039,[2]Formula!V:X,2,0))*H8039)/SUMIF(AD:AD,AD8039,H:H)))</f>
        <v/>
      </c>
      <c r="L8039" s="38" t="str">
        <f t="shared" si="751"/>
        <v/>
      </c>
      <c r="M8039" s="38" t="str">
        <f t="shared" si="752"/>
        <v/>
      </c>
      <c r="N8039" s="38" t="str">
        <f t="shared" si="754"/>
        <v/>
      </c>
      <c r="O8039" s="38" t="str">
        <f t="shared" si="750"/>
        <v/>
      </c>
      <c r="P8039" s="39" t="str">
        <f t="shared" si="755"/>
        <v/>
      </c>
      <c r="AC8039" s="42" t="str">
        <f>IF(B8039="","",VLOOKUP(B8039,[2]Formula!B:C,2,0))</f>
        <v/>
      </c>
      <c r="AD8039" s="43" t="str">
        <f t="shared" si="753"/>
        <v/>
      </c>
    </row>
    <row r="8040" spans="1:30" x14ac:dyDescent="0.25">
      <c r="A8040" s="64"/>
      <c r="B8040" s="64"/>
      <c r="C8040" s="66"/>
      <c r="D8040" s="67"/>
      <c r="E8040" s="64"/>
      <c r="F8040" s="64"/>
      <c r="G8040" s="37" t="str">
        <f>IF(E8040="","",IF(OR(E8040="Project Management",E8040="Project Support",E8040="Sprint Management",E8040="Sprint Support"),"NA",ROUND((((VLOOKUP(AD8040,[2]Formula!V:X,3,0)))-SUMIF(AD:AD,AD8040,H:H)),2)))</f>
        <v/>
      </c>
      <c r="H8040" s="71"/>
      <c r="I8040" s="72"/>
      <c r="J8040" s="72"/>
      <c r="K8040" s="38" t="str">
        <f>IF(E8040="","",IF(OR(E8040="Project Management",E8040="Project Support",E8040="Sprint Management",E8040="Sprint Support"),"NA",(((SUMIF(AD:AD,AD8040,H:H)/VLOOKUP(AD8040,[2]Formula!V:X,3,0))*VLOOKUP(AD8040,[2]Formula!V:X,2,0))*H8040)/SUMIF(AD:AD,AD8040,H:H)))</f>
        <v/>
      </c>
      <c r="L8040" s="38" t="str">
        <f t="shared" si="751"/>
        <v/>
      </c>
      <c r="M8040" s="38" t="str">
        <f t="shared" si="752"/>
        <v/>
      </c>
      <c r="N8040" s="38" t="str">
        <f t="shared" si="754"/>
        <v/>
      </c>
      <c r="O8040" s="38" t="str">
        <f t="shared" si="750"/>
        <v/>
      </c>
      <c r="P8040" s="39" t="str">
        <f t="shared" si="755"/>
        <v/>
      </c>
      <c r="AC8040" s="42" t="str">
        <f>IF(B8040="","",VLOOKUP(B8040,[2]Formula!B:C,2,0))</f>
        <v/>
      </c>
      <c r="AD8040" s="43" t="str">
        <f t="shared" si="753"/>
        <v/>
      </c>
    </row>
    <row r="8041" spans="1:30" x14ac:dyDescent="0.25">
      <c r="A8041" s="64"/>
      <c r="B8041" s="64"/>
      <c r="C8041" s="66"/>
      <c r="D8041" s="67"/>
      <c r="E8041" s="64"/>
      <c r="F8041" s="64"/>
      <c r="G8041" s="37" t="str">
        <f>IF(E8041="","",IF(OR(E8041="Project Management",E8041="Project Support",E8041="Sprint Management",E8041="Sprint Support"),"NA",ROUND((((VLOOKUP(AD8041,[2]Formula!V:X,3,0)))-SUMIF(AD:AD,AD8041,H:H)),2)))</f>
        <v/>
      </c>
      <c r="H8041" s="71"/>
      <c r="I8041" s="72"/>
      <c r="J8041" s="72"/>
      <c r="K8041" s="38" t="str">
        <f>IF(E8041="","",IF(OR(E8041="Project Management",E8041="Project Support",E8041="Sprint Management",E8041="Sprint Support"),"NA",(((SUMIF(AD:AD,AD8041,H:H)/VLOOKUP(AD8041,[2]Formula!V:X,3,0))*VLOOKUP(AD8041,[2]Formula!V:X,2,0))*H8041)/SUMIF(AD:AD,AD8041,H:H)))</f>
        <v/>
      </c>
      <c r="L8041" s="38" t="str">
        <f t="shared" si="751"/>
        <v/>
      </c>
      <c r="M8041" s="38" t="str">
        <f t="shared" si="752"/>
        <v/>
      </c>
      <c r="N8041" s="38" t="str">
        <f t="shared" si="754"/>
        <v/>
      </c>
      <c r="O8041" s="38" t="str">
        <f t="shared" si="750"/>
        <v/>
      </c>
      <c r="P8041" s="39" t="str">
        <f t="shared" si="755"/>
        <v/>
      </c>
      <c r="AC8041" s="42" t="str">
        <f>IF(B8041="","",VLOOKUP(B8041,[2]Formula!B:C,2,0))</f>
        <v/>
      </c>
      <c r="AD8041" s="43" t="str">
        <f t="shared" si="753"/>
        <v/>
      </c>
    </row>
    <row r="8042" spans="1:30" x14ac:dyDescent="0.25">
      <c r="A8042" s="64"/>
      <c r="B8042" s="64"/>
      <c r="C8042" s="66"/>
      <c r="D8042" s="67"/>
      <c r="E8042" s="64"/>
      <c r="F8042" s="64"/>
      <c r="G8042" s="37" t="str">
        <f>IF(E8042="","",IF(OR(E8042="Project Management",E8042="Project Support",E8042="Sprint Management",E8042="Sprint Support"),"NA",ROUND((((VLOOKUP(AD8042,[2]Formula!V:X,3,0)))-SUMIF(AD:AD,AD8042,H:H)),2)))</f>
        <v/>
      </c>
      <c r="H8042" s="71"/>
      <c r="I8042" s="72"/>
      <c r="J8042" s="72"/>
      <c r="K8042" s="38" t="str">
        <f>IF(E8042="","",IF(OR(E8042="Project Management",E8042="Project Support",E8042="Sprint Management",E8042="Sprint Support"),"NA",(((SUMIF(AD:AD,AD8042,H:H)/VLOOKUP(AD8042,[2]Formula!V:X,3,0))*VLOOKUP(AD8042,[2]Formula!V:X,2,0))*H8042)/SUMIF(AD:AD,AD8042,H:H)))</f>
        <v/>
      </c>
      <c r="L8042" s="38" t="str">
        <f t="shared" si="751"/>
        <v/>
      </c>
      <c r="M8042" s="38" t="str">
        <f t="shared" si="752"/>
        <v/>
      </c>
      <c r="N8042" s="38" t="str">
        <f t="shared" si="754"/>
        <v/>
      </c>
      <c r="O8042" s="38" t="str">
        <f t="shared" si="750"/>
        <v/>
      </c>
      <c r="P8042" s="39" t="str">
        <f t="shared" si="755"/>
        <v/>
      </c>
      <c r="AC8042" s="42" t="str">
        <f>IF(B8042="","",VLOOKUP(B8042,[2]Formula!B:C,2,0))</f>
        <v/>
      </c>
      <c r="AD8042" s="43" t="str">
        <f t="shared" si="753"/>
        <v/>
      </c>
    </row>
    <row r="8043" spans="1:30" x14ac:dyDescent="0.25">
      <c r="A8043" s="64"/>
      <c r="B8043" s="64"/>
      <c r="C8043" s="66"/>
      <c r="D8043" s="67"/>
      <c r="E8043" s="64"/>
      <c r="F8043" s="64"/>
      <c r="G8043" s="37" t="str">
        <f>IF(E8043="","",IF(OR(E8043="Project Management",E8043="Project Support",E8043="Sprint Management",E8043="Sprint Support"),"NA",ROUND((((VLOOKUP(AD8043,[2]Formula!V:X,3,0)))-SUMIF(AD:AD,AD8043,H:H)),2)))</f>
        <v/>
      </c>
      <c r="H8043" s="71"/>
      <c r="I8043" s="72"/>
      <c r="J8043" s="72"/>
      <c r="K8043" s="38" t="str">
        <f>IF(E8043="","",IF(OR(E8043="Project Management",E8043="Project Support",E8043="Sprint Management",E8043="Sprint Support"),"NA",(((SUMIF(AD:AD,AD8043,H:H)/VLOOKUP(AD8043,[2]Formula!V:X,3,0))*VLOOKUP(AD8043,[2]Formula!V:X,2,0))*H8043)/SUMIF(AD:AD,AD8043,H:H)))</f>
        <v/>
      </c>
      <c r="L8043" s="38" t="str">
        <f t="shared" si="751"/>
        <v/>
      </c>
      <c r="M8043" s="38" t="str">
        <f t="shared" si="752"/>
        <v/>
      </c>
      <c r="N8043" s="38" t="str">
        <f t="shared" si="754"/>
        <v/>
      </c>
      <c r="O8043" s="38" t="str">
        <f t="shared" si="750"/>
        <v/>
      </c>
      <c r="P8043" s="39" t="str">
        <f t="shared" si="755"/>
        <v/>
      </c>
      <c r="AC8043" s="42" t="str">
        <f>IF(B8043="","",VLOOKUP(B8043,[2]Formula!B:C,2,0))</f>
        <v/>
      </c>
      <c r="AD8043" s="43" t="str">
        <f t="shared" si="753"/>
        <v/>
      </c>
    </row>
    <row r="8044" spans="1:30" x14ac:dyDescent="0.25">
      <c r="A8044" s="64"/>
      <c r="B8044" s="64"/>
      <c r="C8044" s="66"/>
      <c r="D8044" s="67"/>
      <c r="E8044" s="64"/>
      <c r="F8044" s="64"/>
      <c r="G8044" s="37" t="str">
        <f>IF(E8044="","",IF(OR(E8044="Project Management",E8044="Project Support",E8044="Sprint Management",E8044="Sprint Support"),"NA",ROUND((((VLOOKUP(AD8044,[2]Formula!V:X,3,0)))-SUMIF(AD:AD,AD8044,H:H)),2)))</f>
        <v/>
      </c>
      <c r="H8044" s="71"/>
      <c r="I8044" s="72"/>
      <c r="J8044" s="72"/>
      <c r="K8044" s="38" t="str">
        <f>IF(E8044="","",IF(OR(E8044="Project Management",E8044="Project Support",E8044="Sprint Management",E8044="Sprint Support"),"NA",(((SUMIF(AD:AD,AD8044,H:H)/VLOOKUP(AD8044,[2]Formula!V:X,3,0))*VLOOKUP(AD8044,[2]Formula!V:X,2,0))*H8044)/SUMIF(AD:AD,AD8044,H:H)))</f>
        <v/>
      </c>
      <c r="L8044" s="38" t="str">
        <f t="shared" si="751"/>
        <v/>
      </c>
      <c r="M8044" s="38" t="str">
        <f t="shared" si="752"/>
        <v/>
      </c>
      <c r="N8044" s="38" t="str">
        <f t="shared" si="754"/>
        <v/>
      </c>
      <c r="O8044" s="38" t="str">
        <f t="shared" si="750"/>
        <v/>
      </c>
      <c r="P8044" s="39" t="str">
        <f t="shared" si="755"/>
        <v/>
      </c>
      <c r="AC8044" s="42" t="str">
        <f>IF(B8044="","",VLOOKUP(B8044,[2]Formula!B:C,2,0))</f>
        <v/>
      </c>
      <c r="AD8044" s="43" t="str">
        <f t="shared" si="753"/>
        <v/>
      </c>
    </row>
    <row r="8045" spans="1:30" x14ac:dyDescent="0.25">
      <c r="A8045" s="64"/>
      <c r="B8045" s="64"/>
      <c r="C8045" s="66"/>
      <c r="D8045" s="67"/>
      <c r="E8045" s="64"/>
      <c r="F8045" s="64"/>
      <c r="G8045" s="37" t="str">
        <f>IF(E8045="","",IF(OR(E8045="Project Management",E8045="Project Support",E8045="Sprint Management",E8045="Sprint Support"),"NA",ROUND((((VLOOKUP(AD8045,[2]Formula!V:X,3,0)))-SUMIF(AD:AD,AD8045,H:H)),2)))</f>
        <v/>
      </c>
      <c r="H8045" s="71"/>
      <c r="I8045" s="72"/>
      <c r="J8045" s="72"/>
      <c r="K8045" s="38" t="str">
        <f>IF(E8045="","",IF(OR(E8045="Project Management",E8045="Project Support",E8045="Sprint Management",E8045="Sprint Support"),"NA",(((SUMIF(AD:AD,AD8045,H:H)/VLOOKUP(AD8045,[2]Formula!V:X,3,0))*VLOOKUP(AD8045,[2]Formula!V:X,2,0))*H8045)/SUMIF(AD:AD,AD8045,H:H)))</f>
        <v/>
      </c>
      <c r="L8045" s="38" t="str">
        <f t="shared" si="751"/>
        <v/>
      </c>
      <c r="M8045" s="38" t="str">
        <f t="shared" si="752"/>
        <v/>
      </c>
      <c r="N8045" s="38" t="str">
        <f t="shared" si="754"/>
        <v/>
      </c>
      <c r="O8045" s="38" t="str">
        <f t="shared" si="750"/>
        <v/>
      </c>
      <c r="P8045" s="39" t="str">
        <f t="shared" si="755"/>
        <v/>
      </c>
      <c r="AC8045" s="42" t="str">
        <f>IF(B8045="","",VLOOKUP(B8045,[2]Formula!B:C,2,0))</f>
        <v/>
      </c>
      <c r="AD8045" s="43" t="str">
        <f t="shared" si="753"/>
        <v/>
      </c>
    </row>
    <row r="8046" spans="1:30" x14ac:dyDescent="0.25">
      <c r="A8046" s="64"/>
      <c r="B8046" s="64"/>
      <c r="C8046" s="66"/>
      <c r="D8046" s="67"/>
      <c r="E8046" s="64"/>
      <c r="F8046" s="64"/>
      <c r="G8046" s="37" t="str">
        <f>IF(E8046="","",IF(OR(E8046="Project Management",E8046="Project Support",E8046="Sprint Management",E8046="Sprint Support"),"NA",ROUND((((VLOOKUP(AD8046,[2]Formula!V:X,3,0)))-SUMIF(AD:AD,AD8046,H:H)),2)))</f>
        <v/>
      </c>
      <c r="H8046" s="71"/>
      <c r="I8046" s="72"/>
      <c r="J8046" s="72"/>
      <c r="K8046" s="38" t="str">
        <f>IF(E8046="","",IF(OR(E8046="Project Management",E8046="Project Support",E8046="Sprint Management",E8046="Sprint Support"),"NA",(((SUMIF(AD:AD,AD8046,H:H)/VLOOKUP(AD8046,[2]Formula!V:X,3,0))*VLOOKUP(AD8046,[2]Formula!V:X,2,0))*H8046)/SUMIF(AD:AD,AD8046,H:H)))</f>
        <v/>
      </c>
      <c r="L8046" s="38" t="str">
        <f t="shared" si="751"/>
        <v/>
      </c>
      <c r="M8046" s="38" t="str">
        <f t="shared" si="752"/>
        <v/>
      </c>
      <c r="N8046" s="38" t="str">
        <f t="shared" si="754"/>
        <v/>
      </c>
      <c r="O8046" s="38" t="str">
        <f t="shared" si="750"/>
        <v/>
      </c>
      <c r="P8046" s="39" t="str">
        <f t="shared" si="755"/>
        <v/>
      </c>
      <c r="AC8046" s="42" t="str">
        <f>IF(B8046="","",VLOOKUP(B8046,[2]Formula!B:C,2,0))</f>
        <v/>
      </c>
      <c r="AD8046" s="43" t="str">
        <f t="shared" si="753"/>
        <v/>
      </c>
    </row>
    <row r="8047" spans="1:30" x14ac:dyDescent="0.25">
      <c r="A8047" s="64"/>
      <c r="B8047" s="64"/>
      <c r="C8047" s="66"/>
      <c r="D8047" s="67"/>
      <c r="E8047" s="64"/>
      <c r="F8047" s="64"/>
      <c r="G8047" s="37" t="str">
        <f>IF(E8047="","",IF(OR(E8047="Project Management",E8047="Project Support",E8047="Sprint Management",E8047="Sprint Support"),"NA",ROUND((((VLOOKUP(AD8047,[2]Formula!V:X,3,0)))-SUMIF(AD:AD,AD8047,H:H)),2)))</f>
        <v/>
      </c>
      <c r="H8047" s="71"/>
      <c r="I8047" s="72"/>
      <c r="J8047" s="72"/>
      <c r="K8047" s="38" t="str">
        <f>IF(E8047="","",IF(OR(E8047="Project Management",E8047="Project Support",E8047="Sprint Management",E8047="Sprint Support"),"NA",(((SUMIF(AD:AD,AD8047,H:H)/VLOOKUP(AD8047,[2]Formula!V:X,3,0))*VLOOKUP(AD8047,[2]Formula!V:X,2,0))*H8047)/SUMIF(AD:AD,AD8047,H:H)))</f>
        <v/>
      </c>
      <c r="L8047" s="38" t="str">
        <f t="shared" si="751"/>
        <v/>
      </c>
      <c r="M8047" s="38" t="str">
        <f t="shared" si="752"/>
        <v/>
      </c>
      <c r="N8047" s="38" t="str">
        <f t="shared" si="754"/>
        <v/>
      </c>
      <c r="O8047" s="38" t="str">
        <f t="shared" si="750"/>
        <v/>
      </c>
      <c r="P8047" s="39" t="str">
        <f t="shared" si="755"/>
        <v/>
      </c>
      <c r="AC8047" s="42" t="str">
        <f>IF(B8047="","",VLOOKUP(B8047,[2]Formula!B:C,2,0))</f>
        <v/>
      </c>
      <c r="AD8047" s="43" t="str">
        <f t="shared" si="753"/>
        <v/>
      </c>
    </row>
    <row r="8048" spans="1:30" x14ac:dyDescent="0.25">
      <c r="A8048" s="64"/>
      <c r="B8048" s="64"/>
      <c r="C8048" s="66"/>
      <c r="D8048" s="67"/>
      <c r="E8048" s="64"/>
      <c r="F8048" s="64"/>
      <c r="G8048" s="37" t="str">
        <f>IF(E8048="","",IF(OR(E8048="Project Management",E8048="Project Support",E8048="Sprint Management",E8048="Sprint Support"),"NA",ROUND((((VLOOKUP(AD8048,[2]Formula!V:X,3,0)))-SUMIF(AD:AD,AD8048,H:H)),2)))</f>
        <v/>
      </c>
      <c r="H8048" s="71"/>
      <c r="I8048" s="72"/>
      <c r="J8048" s="72"/>
      <c r="K8048" s="38" t="str">
        <f>IF(E8048="","",IF(OR(E8048="Project Management",E8048="Project Support",E8048="Sprint Management",E8048="Sprint Support"),"NA",(((SUMIF(AD:AD,AD8048,H:H)/VLOOKUP(AD8048,[2]Formula!V:X,3,0))*VLOOKUP(AD8048,[2]Formula!V:X,2,0))*H8048)/SUMIF(AD:AD,AD8048,H:H)))</f>
        <v/>
      </c>
      <c r="L8048" s="38" t="str">
        <f t="shared" si="751"/>
        <v/>
      </c>
      <c r="M8048" s="38" t="str">
        <f t="shared" si="752"/>
        <v/>
      </c>
      <c r="N8048" s="38" t="str">
        <f t="shared" si="754"/>
        <v/>
      </c>
      <c r="O8048" s="38" t="str">
        <f t="shared" si="750"/>
        <v/>
      </c>
      <c r="P8048" s="39" t="str">
        <f t="shared" si="755"/>
        <v/>
      </c>
      <c r="AC8048" s="42" t="str">
        <f>IF(B8048="","",VLOOKUP(B8048,[2]Formula!B:C,2,0))</f>
        <v/>
      </c>
      <c r="AD8048" s="43" t="str">
        <f t="shared" si="753"/>
        <v/>
      </c>
    </row>
    <row r="8049" spans="1:30" x14ac:dyDescent="0.25">
      <c r="A8049" s="64"/>
      <c r="B8049" s="64"/>
      <c r="C8049" s="66"/>
      <c r="D8049" s="67"/>
      <c r="E8049" s="64"/>
      <c r="F8049" s="64"/>
      <c r="G8049" s="37" t="str">
        <f>IF(E8049="","",IF(OR(E8049="Project Management",E8049="Project Support",E8049="Sprint Management",E8049="Sprint Support"),"NA",ROUND((((VLOOKUP(AD8049,[2]Formula!V:X,3,0)))-SUMIF(AD:AD,AD8049,H:H)),2)))</f>
        <v/>
      </c>
      <c r="H8049" s="71"/>
      <c r="I8049" s="72"/>
      <c r="J8049" s="72"/>
      <c r="K8049" s="38" t="str">
        <f>IF(E8049="","",IF(OR(E8049="Project Management",E8049="Project Support",E8049="Sprint Management",E8049="Sprint Support"),"NA",(((SUMIF(AD:AD,AD8049,H:H)/VLOOKUP(AD8049,[2]Formula!V:X,3,0))*VLOOKUP(AD8049,[2]Formula!V:X,2,0))*H8049)/SUMIF(AD:AD,AD8049,H:H)))</f>
        <v/>
      </c>
      <c r="L8049" s="38" t="str">
        <f t="shared" si="751"/>
        <v/>
      </c>
      <c r="M8049" s="38" t="str">
        <f t="shared" si="752"/>
        <v/>
      </c>
      <c r="N8049" s="38" t="str">
        <f t="shared" si="754"/>
        <v/>
      </c>
      <c r="O8049" s="38" t="str">
        <f t="shared" si="750"/>
        <v/>
      </c>
      <c r="P8049" s="39" t="str">
        <f t="shared" si="755"/>
        <v/>
      </c>
      <c r="AC8049" s="42" t="str">
        <f>IF(B8049="","",VLOOKUP(B8049,[2]Formula!B:C,2,0))</f>
        <v/>
      </c>
      <c r="AD8049" s="43" t="str">
        <f t="shared" si="753"/>
        <v/>
      </c>
    </row>
    <row r="8050" spans="1:30" x14ac:dyDescent="0.25">
      <c r="A8050" s="64"/>
      <c r="B8050" s="64"/>
      <c r="C8050" s="66"/>
      <c r="D8050" s="67"/>
      <c r="E8050" s="64"/>
      <c r="F8050" s="64"/>
      <c r="G8050" s="37" t="str">
        <f>IF(E8050="","",IF(OR(E8050="Project Management",E8050="Project Support",E8050="Sprint Management",E8050="Sprint Support"),"NA",ROUND((((VLOOKUP(AD8050,[2]Formula!V:X,3,0)))-SUMIF(AD:AD,AD8050,H:H)),2)))</f>
        <v/>
      </c>
      <c r="H8050" s="71"/>
      <c r="I8050" s="72"/>
      <c r="J8050" s="72"/>
      <c r="K8050" s="38" t="str">
        <f>IF(E8050="","",IF(OR(E8050="Project Management",E8050="Project Support",E8050="Sprint Management",E8050="Sprint Support"),"NA",(((SUMIF(AD:AD,AD8050,H:H)/VLOOKUP(AD8050,[2]Formula!V:X,3,0))*VLOOKUP(AD8050,[2]Formula!V:X,2,0))*H8050)/SUMIF(AD:AD,AD8050,H:H)))</f>
        <v/>
      </c>
      <c r="L8050" s="38" t="str">
        <f t="shared" si="751"/>
        <v/>
      </c>
      <c r="M8050" s="38" t="str">
        <f t="shared" si="752"/>
        <v/>
      </c>
      <c r="N8050" s="38" t="str">
        <f t="shared" si="754"/>
        <v/>
      </c>
      <c r="O8050" s="38" t="str">
        <f t="shared" si="750"/>
        <v/>
      </c>
      <c r="P8050" s="39" t="str">
        <f t="shared" si="755"/>
        <v/>
      </c>
      <c r="AC8050" s="42" t="str">
        <f>IF(B8050="","",VLOOKUP(B8050,[2]Formula!B:C,2,0))</f>
        <v/>
      </c>
      <c r="AD8050" s="43" t="str">
        <f t="shared" si="753"/>
        <v/>
      </c>
    </row>
    <row r="8051" spans="1:30" x14ac:dyDescent="0.25">
      <c r="A8051" s="64"/>
      <c r="B8051" s="64"/>
      <c r="C8051" s="66"/>
      <c r="D8051" s="67"/>
      <c r="E8051" s="64"/>
      <c r="F8051" s="64"/>
      <c r="G8051" s="37" t="str">
        <f>IF(E8051="","",IF(OR(E8051="Project Management",E8051="Project Support",E8051="Sprint Management",E8051="Sprint Support"),"NA",ROUND((((VLOOKUP(AD8051,[2]Formula!V:X,3,0)))-SUMIF(AD:AD,AD8051,H:H)),2)))</f>
        <v/>
      </c>
      <c r="H8051" s="71"/>
      <c r="I8051" s="72"/>
      <c r="J8051" s="72"/>
      <c r="K8051" s="38" t="str">
        <f>IF(E8051="","",IF(OR(E8051="Project Management",E8051="Project Support",E8051="Sprint Management",E8051="Sprint Support"),"NA",(((SUMIF(AD:AD,AD8051,H:H)/VLOOKUP(AD8051,[2]Formula!V:X,3,0))*VLOOKUP(AD8051,[2]Formula!V:X,2,0))*H8051)/SUMIF(AD:AD,AD8051,H:H)))</f>
        <v/>
      </c>
      <c r="L8051" s="38" t="str">
        <f t="shared" si="751"/>
        <v/>
      </c>
      <c r="M8051" s="38" t="str">
        <f t="shared" si="752"/>
        <v/>
      </c>
      <c r="N8051" s="38" t="str">
        <f t="shared" si="754"/>
        <v/>
      </c>
      <c r="O8051" s="38" t="str">
        <f t="shared" si="750"/>
        <v/>
      </c>
      <c r="P8051" s="39" t="str">
        <f t="shared" si="755"/>
        <v/>
      </c>
      <c r="AC8051" s="42" t="str">
        <f>IF(B8051="","",VLOOKUP(B8051,[2]Formula!B:C,2,0))</f>
        <v/>
      </c>
      <c r="AD8051" s="43" t="str">
        <f t="shared" si="753"/>
        <v/>
      </c>
    </row>
    <row r="8052" spans="1:30" x14ac:dyDescent="0.25">
      <c r="A8052" s="64"/>
      <c r="B8052" s="64"/>
      <c r="C8052" s="66"/>
      <c r="D8052" s="67"/>
      <c r="E8052" s="64"/>
      <c r="F8052" s="64"/>
      <c r="G8052" s="37" t="str">
        <f>IF(E8052="","",IF(OR(E8052="Project Management",E8052="Project Support",E8052="Sprint Management",E8052="Sprint Support"),"NA",ROUND((((VLOOKUP(AD8052,[2]Formula!V:X,3,0)))-SUMIF(AD:AD,AD8052,H:H)),2)))</f>
        <v/>
      </c>
      <c r="H8052" s="71"/>
      <c r="I8052" s="72"/>
      <c r="J8052" s="72"/>
      <c r="K8052" s="38" t="str">
        <f>IF(E8052="","",IF(OR(E8052="Project Management",E8052="Project Support",E8052="Sprint Management",E8052="Sprint Support"),"NA",(((SUMIF(AD:AD,AD8052,H:H)/VLOOKUP(AD8052,[2]Formula!V:X,3,0))*VLOOKUP(AD8052,[2]Formula!V:X,2,0))*H8052)/SUMIF(AD:AD,AD8052,H:H)))</f>
        <v/>
      </c>
      <c r="L8052" s="38" t="str">
        <f t="shared" si="751"/>
        <v/>
      </c>
      <c r="M8052" s="38" t="str">
        <f t="shared" si="752"/>
        <v/>
      </c>
      <c r="N8052" s="38" t="str">
        <f t="shared" si="754"/>
        <v/>
      </c>
      <c r="O8052" s="38" t="str">
        <f t="shared" si="750"/>
        <v/>
      </c>
      <c r="P8052" s="39" t="str">
        <f t="shared" si="755"/>
        <v/>
      </c>
      <c r="AC8052" s="42" t="str">
        <f>IF(B8052="","",VLOOKUP(B8052,[2]Formula!B:C,2,0))</f>
        <v/>
      </c>
      <c r="AD8052" s="43" t="str">
        <f t="shared" si="753"/>
        <v/>
      </c>
    </row>
    <row r="8053" spans="1:30" x14ac:dyDescent="0.25">
      <c r="A8053" s="64"/>
      <c r="B8053" s="64"/>
      <c r="C8053" s="66"/>
      <c r="D8053" s="67"/>
      <c r="E8053" s="64"/>
      <c r="F8053" s="64"/>
      <c r="G8053" s="37" t="str">
        <f>IF(E8053="","",IF(OR(E8053="Project Management",E8053="Project Support",E8053="Sprint Management",E8053="Sprint Support"),"NA",ROUND((((VLOOKUP(AD8053,[2]Formula!V:X,3,0)))-SUMIF(AD:AD,AD8053,H:H)),2)))</f>
        <v/>
      </c>
      <c r="H8053" s="71"/>
      <c r="I8053" s="72"/>
      <c r="J8053" s="72"/>
      <c r="K8053" s="38" t="str">
        <f>IF(E8053="","",IF(OR(E8053="Project Management",E8053="Project Support",E8053="Sprint Management",E8053="Sprint Support"),"NA",(((SUMIF(AD:AD,AD8053,H:H)/VLOOKUP(AD8053,[2]Formula!V:X,3,0))*VLOOKUP(AD8053,[2]Formula!V:X,2,0))*H8053)/SUMIF(AD:AD,AD8053,H:H)))</f>
        <v/>
      </c>
      <c r="L8053" s="38" t="str">
        <f t="shared" si="751"/>
        <v/>
      </c>
      <c r="M8053" s="38" t="str">
        <f t="shared" si="752"/>
        <v/>
      </c>
      <c r="N8053" s="38" t="str">
        <f t="shared" si="754"/>
        <v/>
      </c>
      <c r="O8053" s="38" t="str">
        <f t="shared" ref="O8053:O8116" si="756">IFERROR(L8053/M8053,"")</f>
        <v/>
      </c>
      <c r="P8053" s="39" t="str">
        <f t="shared" si="755"/>
        <v/>
      </c>
      <c r="AC8053" s="42" t="str">
        <f>IF(B8053="","",VLOOKUP(B8053,[2]Formula!B:C,2,0))</f>
        <v/>
      </c>
      <c r="AD8053" s="43" t="str">
        <f t="shared" si="753"/>
        <v/>
      </c>
    </row>
    <row r="8054" spans="1:30" x14ac:dyDescent="0.25">
      <c r="A8054" s="64"/>
      <c r="B8054" s="64"/>
      <c r="C8054" s="66"/>
      <c r="D8054" s="67"/>
      <c r="E8054" s="64"/>
      <c r="F8054" s="64"/>
      <c r="G8054" s="37" t="str">
        <f>IF(E8054="","",IF(OR(E8054="Project Management",E8054="Project Support",E8054="Sprint Management",E8054="Sprint Support"),"NA",ROUND((((VLOOKUP(AD8054,[2]Formula!V:X,3,0)))-SUMIF(AD:AD,AD8054,H:H)),2)))</f>
        <v/>
      </c>
      <c r="H8054" s="71"/>
      <c r="I8054" s="72"/>
      <c r="J8054" s="72"/>
      <c r="K8054" s="38" t="str">
        <f>IF(E8054="","",IF(OR(E8054="Project Management",E8054="Project Support",E8054="Sprint Management",E8054="Sprint Support"),"NA",(((SUMIF(AD:AD,AD8054,H:H)/VLOOKUP(AD8054,[2]Formula!V:X,3,0))*VLOOKUP(AD8054,[2]Formula!V:X,2,0))*H8054)/SUMIF(AD:AD,AD8054,H:H)))</f>
        <v/>
      </c>
      <c r="L8054" s="38" t="str">
        <f t="shared" si="751"/>
        <v/>
      </c>
      <c r="M8054" s="38" t="str">
        <f t="shared" si="752"/>
        <v/>
      </c>
      <c r="N8054" s="38" t="str">
        <f t="shared" si="754"/>
        <v/>
      </c>
      <c r="O8054" s="38" t="str">
        <f t="shared" si="756"/>
        <v/>
      </c>
      <c r="P8054" s="39" t="str">
        <f t="shared" si="755"/>
        <v/>
      </c>
      <c r="AC8054" s="42" t="str">
        <f>IF(B8054="","",VLOOKUP(B8054,[2]Formula!B:C,2,0))</f>
        <v/>
      </c>
      <c r="AD8054" s="43" t="str">
        <f t="shared" si="753"/>
        <v/>
      </c>
    </row>
    <row r="8055" spans="1:30" x14ac:dyDescent="0.25">
      <c r="A8055" s="64"/>
      <c r="B8055" s="64"/>
      <c r="C8055" s="66"/>
      <c r="D8055" s="67"/>
      <c r="E8055" s="64"/>
      <c r="F8055" s="64"/>
      <c r="G8055" s="37" t="str">
        <f>IF(E8055="","",IF(OR(E8055="Project Management",E8055="Project Support",E8055="Sprint Management",E8055="Sprint Support"),"NA",ROUND((((VLOOKUP(AD8055,[2]Formula!V:X,3,0)))-SUMIF(AD:AD,AD8055,H:H)),2)))</f>
        <v/>
      </c>
      <c r="H8055" s="71"/>
      <c r="I8055" s="72"/>
      <c r="J8055" s="72"/>
      <c r="K8055" s="38" t="str">
        <f>IF(E8055="","",IF(OR(E8055="Project Management",E8055="Project Support",E8055="Sprint Management",E8055="Sprint Support"),"NA",(((SUMIF(AD:AD,AD8055,H:H)/VLOOKUP(AD8055,[2]Formula!V:X,3,0))*VLOOKUP(AD8055,[2]Formula!V:X,2,0))*H8055)/SUMIF(AD:AD,AD8055,H:H)))</f>
        <v/>
      </c>
      <c r="L8055" s="38" t="str">
        <f t="shared" si="751"/>
        <v/>
      </c>
      <c r="M8055" s="38" t="str">
        <f t="shared" si="752"/>
        <v/>
      </c>
      <c r="N8055" s="38" t="str">
        <f t="shared" si="754"/>
        <v/>
      </c>
      <c r="O8055" s="38" t="str">
        <f t="shared" si="756"/>
        <v/>
      </c>
      <c r="P8055" s="39" t="str">
        <f t="shared" si="755"/>
        <v/>
      </c>
      <c r="AC8055" s="42" t="str">
        <f>IF(B8055="","",VLOOKUP(B8055,[2]Formula!B:C,2,0))</f>
        <v/>
      </c>
      <c r="AD8055" s="43" t="str">
        <f t="shared" si="753"/>
        <v/>
      </c>
    </row>
    <row r="8056" spans="1:30" x14ac:dyDescent="0.25">
      <c r="A8056" s="64"/>
      <c r="B8056" s="64"/>
      <c r="C8056" s="66"/>
      <c r="D8056" s="67"/>
      <c r="E8056" s="64"/>
      <c r="F8056" s="64"/>
      <c r="G8056" s="37" t="str">
        <f>IF(E8056="","",IF(OR(E8056="Project Management",E8056="Project Support",E8056="Sprint Management",E8056="Sprint Support"),"NA",ROUND((((VLOOKUP(AD8056,[2]Formula!V:X,3,0)))-SUMIF(AD:AD,AD8056,H:H)),2)))</f>
        <v/>
      </c>
      <c r="H8056" s="71"/>
      <c r="I8056" s="72"/>
      <c r="J8056" s="72"/>
      <c r="K8056" s="38" t="str">
        <f>IF(E8056="","",IF(OR(E8056="Project Management",E8056="Project Support",E8056="Sprint Management",E8056="Sprint Support"),"NA",(((SUMIF(AD:AD,AD8056,H:H)/VLOOKUP(AD8056,[2]Formula!V:X,3,0))*VLOOKUP(AD8056,[2]Formula!V:X,2,0))*H8056)/SUMIF(AD:AD,AD8056,H:H)))</f>
        <v/>
      </c>
      <c r="L8056" s="38" t="str">
        <f t="shared" si="751"/>
        <v/>
      </c>
      <c r="M8056" s="38" t="str">
        <f t="shared" si="752"/>
        <v/>
      </c>
      <c r="N8056" s="38" t="str">
        <f t="shared" si="754"/>
        <v/>
      </c>
      <c r="O8056" s="38" t="str">
        <f t="shared" si="756"/>
        <v/>
      </c>
      <c r="P8056" s="39" t="str">
        <f t="shared" si="755"/>
        <v/>
      </c>
      <c r="AC8056" s="42" t="str">
        <f>IF(B8056="","",VLOOKUP(B8056,[2]Formula!B:C,2,0))</f>
        <v/>
      </c>
      <c r="AD8056" s="43" t="str">
        <f t="shared" si="753"/>
        <v/>
      </c>
    </row>
    <row r="8057" spans="1:30" x14ac:dyDescent="0.25">
      <c r="A8057" s="64"/>
      <c r="B8057" s="64"/>
      <c r="C8057" s="66"/>
      <c r="D8057" s="67"/>
      <c r="E8057" s="64"/>
      <c r="F8057" s="64"/>
      <c r="G8057" s="37" t="str">
        <f>IF(E8057="","",IF(OR(E8057="Project Management",E8057="Project Support",E8057="Sprint Management",E8057="Sprint Support"),"NA",ROUND((((VLOOKUP(AD8057,[2]Formula!V:X,3,0)))-SUMIF(AD:AD,AD8057,H:H)),2)))</f>
        <v/>
      </c>
      <c r="H8057" s="71"/>
      <c r="I8057" s="72"/>
      <c r="J8057" s="72"/>
      <c r="K8057" s="38" t="str">
        <f>IF(E8057="","",IF(OR(E8057="Project Management",E8057="Project Support",E8057="Sprint Management",E8057="Sprint Support"),"NA",(((SUMIF(AD:AD,AD8057,H:H)/VLOOKUP(AD8057,[2]Formula!V:X,3,0))*VLOOKUP(AD8057,[2]Formula!V:X,2,0))*H8057)/SUMIF(AD:AD,AD8057,H:H)))</f>
        <v/>
      </c>
      <c r="L8057" s="38" t="str">
        <f t="shared" si="751"/>
        <v/>
      </c>
      <c r="M8057" s="38" t="str">
        <f t="shared" si="752"/>
        <v/>
      </c>
      <c r="N8057" s="38" t="str">
        <f t="shared" si="754"/>
        <v/>
      </c>
      <c r="O8057" s="38" t="str">
        <f t="shared" si="756"/>
        <v/>
      </c>
      <c r="P8057" s="39" t="str">
        <f t="shared" si="755"/>
        <v/>
      </c>
      <c r="AC8057" s="42" t="str">
        <f>IF(B8057="","",VLOOKUP(B8057,[2]Formula!B:C,2,0))</f>
        <v/>
      </c>
      <c r="AD8057" s="43" t="str">
        <f t="shared" si="753"/>
        <v/>
      </c>
    </row>
    <row r="8058" spans="1:30" x14ac:dyDescent="0.25">
      <c r="A8058" s="64"/>
      <c r="B8058" s="64"/>
      <c r="C8058" s="66"/>
      <c r="D8058" s="67"/>
      <c r="E8058" s="64"/>
      <c r="F8058" s="64"/>
      <c r="G8058" s="37" t="str">
        <f>IF(E8058="","",IF(OR(E8058="Project Management",E8058="Project Support",E8058="Sprint Management",E8058="Sprint Support"),"NA",ROUND((((VLOOKUP(AD8058,[2]Formula!V:X,3,0)))-SUMIF(AD:AD,AD8058,H:H)),2)))</f>
        <v/>
      </c>
      <c r="H8058" s="71"/>
      <c r="I8058" s="72"/>
      <c r="J8058" s="72"/>
      <c r="K8058" s="38" t="str">
        <f>IF(E8058="","",IF(OR(E8058="Project Management",E8058="Project Support",E8058="Sprint Management",E8058="Sprint Support"),"NA",(((SUMIF(AD:AD,AD8058,H:H)/VLOOKUP(AD8058,[2]Formula!V:X,3,0))*VLOOKUP(AD8058,[2]Formula!V:X,2,0))*H8058)/SUMIF(AD:AD,AD8058,H:H)))</f>
        <v/>
      </c>
      <c r="L8058" s="38" t="str">
        <f t="shared" si="751"/>
        <v/>
      </c>
      <c r="M8058" s="38" t="str">
        <f t="shared" si="752"/>
        <v/>
      </c>
      <c r="N8058" s="38" t="str">
        <f t="shared" si="754"/>
        <v/>
      </c>
      <c r="O8058" s="38" t="str">
        <f t="shared" si="756"/>
        <v/>
      </c>
      <c r="P8058" s="39" t="str">
        <f t="shared" si="755"/>
        <v/>
      </c>
      <c r="AC8058" s="42" t="str">
        <f>IF(B8058="","",VLOOKUP(B8058,[2]Formula!B:C,2,0))</f>
        <v/>
      </c>
      <c r="AD8058" s="43" t="str">
        <f t="shared" si="753"/>
        <v/>
      </c>
    </row>
    <row r="8059" spans="1:30" x14ac:dyDescent="0.25">
      <c r="A8059" s="64"/>
      <c r="B8059" s="64"/>
      <c r="C8059" s="66"/>
      <c r="D8059" s="67"/>
      <c r="E8059" s="64"/>
      <c r="F8059" s="64"/>
      <c r="G8059" s="37" t="str">
        <f>IF(E8059="","",IF(OR(E8059="Project Management",E8059="Project Support",E8059="Sprint Management",E8059="Sprint Support"),"NA",ROUND((((VLOOKUP(AD8059,[2]Formula!V:X,3,0)))-SUMIF(AD:AD,AD8059,H:H)),2)))</f>
        <v/>
      </c>
      <c r="H8059" s="71"/>
      <c r="I8059" s="72"/>
      <c r="J8059" s="72"/>
      <c r="K8059" s="38" t="str">
        <f>IF(E8059="","",IF(OR(E8059="Project Management",E8059="Project Support",E8059="Sprint Management",E8059="Sprint Support"),"NA",(((SUMIF(AD:AD,AD8059,H:H)/VLOOKUP(AD8059,[2]Formula!V:X,3,0))*VLOOKUP(AD8059,[2]Formula!V:X,2,0))*H8059)/SUMIF(AD:AD,AD8059,H:H)))</f>
        <v/>
      </c>
      <c r="L8059" s="38" t="str">
        <f t="shared" si="751"/>
        <v/>
      </c>
      <c r="M8059" s="38" t="str">
        <f t="shared" si="752"/>
        <v/>
      </c>
      <c r="N8059" s="38" t="str">
        <f t="shared" si="754"/>
        <v/>
      </c>
      <c r="O8059" s="38" t="str">
        <f t="shared" si="756"/>
        <v/>
      </c>
      <c r="P8059" s="39" t="str">
        <f t="shared" si="755"/>
        <v/>
      </c>
      <c r="AC8059" s="42" t="str">
        <f>IF(B8059="","",VLOOKUP(B8059,[2]Formula!B:C,2,0))</f>
        <v/>
      </c>
      <c r="AD8059" s="43" t="str">
        <f t="shared" si="753"/>
        <v/>
      </c>
    </row>
    <row r="8060" spans="1:30" x14ac:dyDescent="0.25">
      <c r="A8060" s="64"/>
      <c r="B8060" s="64"/>
      <c r="C8060" s="66"/>
      <c r="D8060" s="67"/>
      <c r="E8060" s="64"/>
      <c r="F8060" s="64"/>
      <c r="G8060" s="37" t="str">
        <f>IF(E8060="","",IF(OR(E8060="Project Management",E8060="Project Support",E8060="Sprint Management",E8060="Sprint Support"),"NA",ROUND((((VLOOKUP(AD8060,[2]Formula!V:X,3,0)))-SUMIF(AD:AD,AD8060,H:H)),2)))</f>
        <v/>
      </c>
      <c r="H8060" s="71"/>
      <c r="I8060" s="72"/>
      <c r="J8060" s="72"/>
      <c r="K8060" s="38" t="str">
        <f>IF(E8060="","",IF(OR(E8060="Project Management",E8060="Project Support",E8060="Sprint Management",E8060="Sprint Support"),"NA",(((SUMIF(AD:AD,AD8060,H:H)/VLOOKUP(AD8060,[2]Formula!V:X,3,0))*VLOOKUP(AD8060,[2]Formula!V:X,2,0))*H8060)/SUMIF(AD:AD,AD8060,H:H)))</f>
        <v/>
      </c>
      <c r="L8060" s="38" t="str">
        <f t="shared" si="751"/>
        <v/>
      </c>
      <c r="M8060" s="38" t="str">
        <f t="shared" si="752"/>
        <v/>
      </c>
      <c r="N8060" s="38" t="str">
        <f t="shared" si="754"/>
        <v/>
      </c>
      <c r="O8060" s="38" t="str">
        <f t="shared" si="756"/>
        <v/>
      </c>
      <c r="P8060" s="39" t="str">
        <f t="shared" si="755"/>
        <v/>
      </c>
      <c r="AC8060" s="42" t="str">
        <f>IF(B8060="","",VLOOKUP(B8060,[2]Formula!B:C,2,0))</f>
        <v/>
      </c>
      <c r="AD8060" s="43" t="str">
        <f t="shared" si="753"/>
        <v/>
      </c>
    </row>
    <row r="8061" spans="1:30" x14ac:dyDescent="0.25">
      <c r="A8061" s="64"/>
      <c r="B8061" s="64"/>
      <c r="C8061" s="66"/>
      <c r="D8061" s="67"/>
      <c r="E8061" s="64"/>
      <c r="F8061" s="64"/>
      <c r="G8061" s="37" t="str">
        <f>IF(E8061="","",IF(OR(E8061="Project Management",E8061="Project Support",E8061="Sprint Management",E8061="Sprint Support"),"NA",ROUND((((VLOOKUP(AD8061,[2]Formula!V:X,3,0)))-SUMIF(AD:AD,AD8061,H:H)),2)))</f>
        <v/>
      </c>
      <c r="H8061" s="71"/>
      <c r="I8061" s="72"/>
      <c r="J8061" s="72"/>
      <c r="K8061" s="38" t="str">
        <f>IF(E8061="","",IF(OR(E8061="Project Management",E8061="Project Support",E8061="Sprint Management",E8061="Sprint Support"),"NA",(((SUMIF(AD:AD,AD8061,H:H)/VLOOKUP(AD8061,[2]Formula!V:X,3,0))*VLOOKUP(AD8061,[2]Formula!V:X,2,0))*H8061)/SUMIF(AD:AD,AD8061,H:H)))</f>
        <v/>
      </c>
      <c r="L8061" s="38" t="str">
        <f t="shared" si="751"/>
        <v/>
      </c>
      <c r="M8061" s="38" t="str">
        <f t="shared" si="752"/>
        <v/>
      </c>
      <c r="N8061" s="38" t="str">
        <f t="shared" si="754"/>
        <v/>
      </c>
      <c r="O8061" s="38" t="str">
        <f t="shared" si="756"/>
        <v/>
      </c>
      <c r="P8061" s="39" t="str">
        <f t="shared" si="755"/>
        <v/>
      </c>
      <c r="AC8061" s="42" t="str">
        <f>IF(B8061="","",VLOOKUP(B8061,[2]Formula!B:C,2,0))</f>
        <v/>
      </c>
      <c r="AD8061" s="43" t="str">
        <f t="shared" si="753"/>
        <v/>
      </c>
    </row>
    <row r="8062" spans="1:30" x14ac:dyDescent="0.25">
      <c r="A8062" s="64"/>
      <c r="B8062" s="64"/>
      <c r="C8062" s="66"/>
      <c r="D8062" s="67"/>
      <c r="E8062" s="64"/>
      <c r="F8062" s="64"/>
      <c r="G8062" s="37" t="str">
        <f>IF(E8062="","",IF(OR(E8062="Project Management",E8062="Project Support",E8062="Sprint Management",E8062="Sprint Support"),"NA",ROUND((((VLOOKUP(AD8062,[2]Formula!V:X,3,0)))-SUMIF(AD:AD,AD8062,H:H)),2)))</f>
        <v/>
      </c>
      <c r="H8062" s="71"/>
      <c r="I8062" s="72"/>
      <c r="J8062" s="72"/>
      <c r="K8062" s="38" t="str">
        <f>IF(E8062="","",IF(OR(E8062="Project Management",E8062="Project Support",E8062="Sprint Management",E8062="Sprint Support"),"NA",(((SUMIF(AD:AD,AD8062,H:H)/VLOOKUP(AD8062,[2]Formula!V:X,3,0))*VLOOKUP(AD8062,[2]Formula!V:X,2,0))*H8062)/SUMIF(AD:AD,AD8062,H:H)))</f>
        <v/>
      </c>
      <c r="L8062" s="38" t="str">
        <f t="shared" si="751"/>
        <v/>
      </c>
      <c r="M8062" s="38" t="str">
        <f t="shared" si="752"/>
        <v/>
      </c>
      <c r="N8062" s="38" t="str">
        <f t="shared" si="754"/>
        <v/>
      </c>
      <c r="O8062" s="38" t="str">
        <f t="shared" si="756"/>
        <v/>
      </c>
      <c r="P8062" s="39" t="str">
        <f t="shared" si="755"/>
        <v/>
      </c>
      <c r="AC8062" s="42" t="str">
        <f>IF(B8062="","",VLOOKUP(B8062,[2]Formula!B:C,2,0))</f>
        <v/>
      </c>
      <c r="AD8062" s="43" t="str">
        <f t="shared" si="753"/>
        <v/>
      </c>
    </row>
    <row r="8063" spans="1:30" x14ac:dyDescent="0.25">
      <c r="A8063" s="64"/>
      <c r="B8063" s="64"/>
      <c r="C8063" s="66"/>
      <c r="D8063" s="67"/>
      <c r="E8063" s="64"/>
      <c r="F8063" s="64"/>
      <c r="G8063" s="37" t="str">
        <f>IF(E8063="","",IF(OR(E8063="Project Management",E8063="Project Support",E8063="Sprint Management",E8063="Sprint Support"),"NA",ROUND((((VLOOKUP(AD8063,[2]Formula!V:X,3,0)))-SUMIF(AD:AD,AD8063,H:H)),2)))</f>
        <v/>
      </c>
      <c r="H8063" s="71"/>
      <c r="I8063" s="72"/>
      <c r="J8063" s="72"/>
      <c r="K8063" s="38" t="str">
        <f>IF(E8063="","",IF(OR(E8063="Project Management",E8063="Project Support",E8063="Sprint Management",E8063="Sprint Support"),"NA",(((SUMIF(AD:AD,AD8063,H:H)/VLOOKUP(AD8063,[2]Formula!V:X,3,0))*VLOOKUP(AD8063,[2]Formula!V:X,2,0))*H8063)/SUMIF(AD:AD,AD8063,H:H)))</f>
        <v/>
      </c>
      <c r="L8063" s="38" t="str">
        <f t="shared" si="751"/>
        <v/>
      </c>
      <c r="M8063" s="38" t="str">
        <f t="shared" si="752"/>
        <v/>
      </c>
      <c r="N8063" s="38" t="str">
        <f t="shared" si="754"/>
        <v/>
      </c>
      <c r="O8063" s="38" t="str">
        <f t="shared" si="756"/>
        <v/>
      </c>
      <c r="P8063" s="39" t="str">
        <f t="shared" si="755"/>
        <v/>
      </c>
      <c r="AC8063" s="42" t="str">
        <f>IF(B8063="","",VLOOKUP(B8063,[2]Formula!B:C,2,0))</f>
        <v/>
      </c>
      <c r="AD8063" s="43" t="str">
        <f t="shared" si="753"/>
        <v/>
      </c>
    </row>
    <row r="8064" spans="1:30" x14ac:dyDescent="0.25">
      <c r="A8064" s="64"/>
      <c r="B8064" s="64"/>
      <c r="C8064" s="66"/>
      <c r="D8064" s="67"/>
      <c r="E8064" s="64"/>
      <c r="F8064" s="64"/>
      <c r="G8064" s="37" t="str">
        <f>IF(E8064="","",IF(OR(E8064="Project Management",E8064="Project Support",E8064="Sprint Management",E8064="Sprint Support"),"NA",ROUND((((VLOOKUP(AD8064,[2]Formula!V:X,3,0)))-SUMIF(AD:AD,AD8064,H:H)),2)))</f>
        <v/>
      </c>
      <c r="H8064" s="71"/>
      <c r="I8064" s="72"/>
      <c r="J8064" s="72"/>
      <c r="K8064" s="38" t="str">
        <f>IF(E8064="","",IF(OR(E8064="Project Management",E8064="Project Support",E8064="Sprint Management",E8064="Sprint Support"),"NA",(((SUMIF(AD:AD,AD8064,H:H)/VLOOKUP(AD8064,[2]Formula!V:X,3,0))*VLOOKUP(AD8064,[2]Formula!V:X,2,0))*H8064)/SUMIF(AD:AD,AD8064,H:H)))</f>
        <v/>
      </c>
      <c r="L8064" s="38" t="str">
        <f t="shared" si="751"/>
        <v/>
      </c>
      <c r="M8064" s="38" t="str">
        <f t="shared" si="752"/>
        <v/>
      </c>
      <c r="N8064" s="38" t="str">
        <f t="shared" si="754"/>
        <v/>
      </c>
      <c r="O8064" s="38" t="str">
        <f t="shared" si="756"/>
        <v/>
      </c>
      <c r="P8064" s="39" t="str">
        <f t="shared" si="755"/>
        <v/>
      </c>
      <c r="AC8064" s="42" t="str">
        <f>IF(B8064="","",VLOOKUP(B8064,[2]Formula!B:C,2,0))</f>
        <v/>
      </c>
      <c r="AD8064" s="43" t="str">
        <f t="shared" si="753"/>
        <v/>
      </c>
    </row>
    <row r="8065" spans="1:30" x14ac:dyDescent="0.25">
      <c r="A8065" s="64"/>
      <c r="B8065" s="64"/>
      <c r="C8065" s="66"/>
      <c r="D8065" s="67"/>
      <c r="E8065" s="64"/>
      <c r="F8065" s="64"/>
      <c r="G8065" s="37" t="str">
        <f>IF(E8065="","",IF(OR(E8065="Project Management",E8065="Project Support",E8065="Sprint Management",E8065="Sprint Support"),"NA",ROUND((((VLOOKUP(AD8065,[2]Formula!V:X,3,0)))-SUMIF(AD:AD,AD8065,H:H)),2)))</f>
        <v/>
      </c>
      <c r="H8065" s="71"/>
      <c r="I8065" s="72"/>
      <c r="J8065" s="72"/>
      <c r="K8065" s="38" t="str">
        <f>IF(E8065="","",IF(OR(E8065="Project Management",E8065="Project Support",E8065="Sprint Management",E8065="Sprint Support"),"NA",(((SUMIF(AD:AD,AD8065,H:H)/VLOOKUP(AD8065,[2]Formula!V:X,3,0))*VLOOKUP(AD8065,[2]Formula!V:X,2,0))*H8065)/SUMIF(AD:AD,AD8065,H:H)))</f>
        <v/>
      </c>
      <c r="L8065" s="38" t="str">
        <f t="shared" si="751"/>
        <v/>
      </c>
      <c r="M8065" s="38" t="str">
        <f t="shared" si="752"/>
        <v/>
      </c>
      <c r="N8065" s="38" t="str">
        <f t="shared" si="754"/>
        <v/>
      </c>
      <c r="O8065" s="38" t="str">
        <f t="shared" si="756"/>
        <v/>
      </c>
      <c r="P8065" s="39" t="str">
        <f t="shared" si="755"/>
        <v/>
      </c>
      <c r="AC8065" s="42" t="str">
        <f>IF(B8065="","",VLOOKUP(B8065,[2]Formula!B:C,2,0))</f>
        <v/>
      </c>
      <c r="AD8065" s="43" t="str">
        <f t="shared" si="753"/>
        <v/>
      </c>
    </row>
    <row r="8066" spans="1:30" x14ac:dyDescent="0.25">
      <c r="A8066" s="64"/>
      <c r="B8066" s="64"/>
      <c r="C8066" s="66"/>
      <c r="D8066" s="67"/>
      <c r="E8066" s="64"/>
      <c r="F8066" s="64"/>
      <c r="G8066" s="37" t="str">
        <f>IF(E8066="","",IF(OR(E8066="Project Management",E8066="Project Support",E8066="Sprint Management",E8066="Sprint Support"),"NA",ROUND((((VLOOKUP(AD8066,[2]Formula!V:X,3,0)))-SUMIF(AD:AD,AD8066,H:H)),2)))</f>
        <v/>
      </c>
      <c r="H8066" s="71"/>
      <c r="I8066" s="72"/>
      <c r="J8066" s="72"/>
      <c r="K8066" s="38" t="str">
        <f>IF(E8066="","",IF(OR(E8066="Project Management",E8066="Project Support",E8066="Sprint Management",E8066="Sprint Support"),"NA",(((SUMIF(AD:AD,AD8066,H:H)/VLOOKUP(AD8066,[2]Formula!V:X,3,0))*VLOOKUP(AD8066,[2]Formula!V:X,2,0))*H8066)/SUMIF(AD:AD,AD8066,H:H)))</f>
        <v/>
      </c>
      <c r="L8066" s="38" t="str">
        <f t="shared" ref="L8066:L8129" si="757">IFERROR(IF(K8066="NA",(H8066/I8066),(K8066/I8066)),"")</f>
        <v/>
      </c>
      <c r="M8066" s="38" t="str">
        <f t="shared" ref="M8066:M8129" si="758">IFERROR(IF(K8066="NA",1,(K8066/H8066)),"")</f>
        <v/>
      </c>
      <c r="N8066" s="38" t="str">
        <f t="shared" si="754"/>
        <v/>
      </c>
      <c r="O8066" s="38" t="str">
        <f t="shared" si="756"/>
        <v/>
      </c>
      <c r="P8066" s="39" t="str">
        <f t="shared" si="755"/>
        <v/>
      </c>
      <c r="AC8066" s="42" t="str">
        <f>IF(B8066="","",VLOOKUP(B8066,[2]Formula!B:C,2,0))</f>
        <v/>
      </c>
      <c r="AD8066" s="43" t="str">
        <f t="shared" ref="AD8066:AD8129" si="759">IF(B8066="","",CONCATENATE(B8066,"_",E8066))</f>
        <v/>
      </c>
    </row>
    <row r="8067" spans="1:30" x14ac:dyDescent="0.25">
      <c r="A8067" s="64"/>
      <c r="B8067" s="64"/>
      <c r="C8067" s="66"/>
      <c r="D8067" s="67"/>
      <c r="E8067" s="64"/>
      <c r="F8067" s="64"/>
      <c r="G8067" s="37" t="str">
        <f>IF(E8067="","",IF(OR(E8067="Project Management",E8067="Project Support",E8067="Sprint Management",E8067="Sprint Support"),"NA",ROUND((((VLOOKUP(AD8067,[2]Formula!V:X,3,0)))-SUMIF(AD:AD,AD8067,H:H)),2)))</f>
        <v/>
      </c>
      <c r="H8067" s="71"/>
      <c r="I8067" s="72"/>
      <c r="J8067" s="72"/>
      <c r="K8067" s="38" t="str">
        <f>IF(E8067="","",IF(OR(E8067="Project Management",E8067="Project Support",E8067="Sprint Management",E8067="Sprint Support"),"NA",(((SUMIF(AD:AD,AD8067,H:H)/VLOOKUP(AD8067,[2]Formula!V:X,3,0))*VLOOKUP(AD8067,[2]Formula!V:X,2,0))*H8067)/SUMIF(AD:AD,AD8067,H:H)))</f>
        <v/>
      </c>
      <c r="L8067" s="38" t="str">
        <f t="shared" si="757"/>
        <v/>
      </c>
      <c r="M8067" s="38" t="str">
        <f t="shared" si="758"/>
        <v/>
      </c>
      <c r="N8067" s="38" t="str">
        <f t="shared" ref="N8067:N8130" si="760">IFERROR(((L8067-M8067)/M8067)*100,"")</f>
        <v/>
      </c>
      <c r="O8067" s="38" t="str">
        <f t="shared" si="756"/>
        <v/>
      </c>
      <c r="P8067" s="39" t="str">
        <f t="shared" ref="P8067:P8130" si="761">IF(O8067="","",1)</f>
        <v/>
      </c>
      <c r="AC8067" s="42" t="str">
        <f>IF(B8067="","",VLOOKUP(B8067,[2]Formula!B:C,2,0))</f>
        <v/>
      </c>
      <c r="AD8067" s="43" t="str">
        <f t="shared" si="759"/>
        <v/>
      </c>
    </row>
    <row r="8068" spans="1:30" x14ac:dyDescent="0.25">
      <c r="A8068" s="64"/>
      <c r="B8068" s="64"/>
      <c r="C8068" s="66"/>
      <c r="D8068" s="67"/>
      <c r="E8068" s="64"/>
      <c r="F8068" s="64"/>
      <c r="G8068" s="37" t="str">
        <f>IF(E8068="","",IF(OR(E8068="Project Management",E8068="Project Support",E8068="Sprint Management",E8068="Sprint Support"),"NA",ROUND((((VLOOKUP(AD8068,[2]Formula!V:X,3,0)))-SUMIF(AD:AD,AD8068,H:H)),2)))</f>
        <v/>
      </c>
      <c r="H8068" s="71"/>
      <c r="I8068" s="72"/>
      <c r="J8068" s="72"/>
      <c r="K8068" s="38" t="str">
        <f>IF(E8068="","",IF(OR(E8068="Project Management",E8068="Project Support",E8068="Sprint Management",E8068="Sprint Support"),"NA",(((SUMIF(AD:AD,AD8068,H:H)/VLOOKUP(AD8068,[2]Formula!V:X,3,0))*VLOOKUP(AD8068,[2]Formula!V:X,2,0))*H8068)/SUMIF(AD:AD,AD8068,H:H)))</f>
        <v/>
      </c>
      <c r="L8068" s="38" t="str">
        <f t="shared" si="757"/>
        <v/>
      </c>
      <c r="M8068" s="38" t="str">
        <f t="shared" si="758"/>
        <v/>
      </c>
      <c r="N8068" s="38" t="str">
        <f t="shared" si="760"/>
        <v/>
      </c>
      <c r="O8068" s="38" t="str">
        <f t="shared" si="756"/>
        <v/>
      </c>
      <c r="P8068" s="39" t="str">
        <f t="shared" si="761"/>
        <v/>
      </c>
      <c r="AC8068" s="42" t="str">
        <f>IF(B8068="","",VLOOKUP(B8068,[2]Formula!B:C,2,0))</f>
        <v/>
      </c>
      <c r="AD8068" s="43" t="str">
        <f t="shared" si="759"/>
        <v/>
      </c>
    </row>
    <row r="8069" spans="1:30" x14ac:dyDescent="0.25">
      <c r="A8069" s="64"/>
      <c r="B8069" s="64"/>
      <c r="C8069" s="66"/>
      <c r="D8069" s="67"/>
      <c r="E8069" s="64"/>
      <c r="F8069" s="64"/>
      <c r="G8069" s="37" t="str">
        <f>IF(E8069="","",IF(OR(E8069="Project Management",E8069="Project Support",E8069="Sprint Management",E8069="Sprint Support"),"NA",ROUND((((VLOOKUP(AD8069,[2]Formula!V:X,3,0)))-SUMIF(AD:AD,AD8069,H:H)),2)))</f>
        <v/>
      </c>
      <c r="H8069" s="71"/>
      <c r="I8069" s="72"/>
      <c r="J8069" s="72"/>
      <c r="K8069" s="38" t="str">
        <f>IF(E8069="","",IF(OR(E8069="Project Management",E8069="Project Support",E8069="Sprint Management",E8069="Sprint Support"),"NA",(((SUMIF(AD:AD,AD8069,H:H)/VLOOKUP(AD8069,[2]Formula!V:X,3,0))*VLOOKUP(AD8069,[2]Formula!V:X,2,0))*H8069)/SUMIF(AD:AD,AD8069,H:H)))</f>
        <v/>
      </c>
      <c r="L8069" s="38" t="str">
        <f t="shared" si="757"/>
        <v/>
      </c>
      <c r="M8069" s="38" t="str">
        <f t="shared" si="758"/>
        <v/>
      </c>
      <c r="N8069" s="38" t="str">
        <f t="shared" si="760"/>
        <v/>
      </c>
      <c r="O8069" s="38" t="str">
        <f t="shared" si="756"/>
        <v/>
      </c>
      <c r="P8069" s="39" t="str">
        <f t="shared" si="761"/>
        <v/>
      </c>
      <c r="AC8069" s="42" t="str">
        <f>IF(B8069="","",VLOOKUP(B8069,[2]Formula!B:C,2,0))</f>
        <v/>
      </c>
      <c r="AD8069" s="43" t="str">
        <f t="shared" si="759"/>
        <v/>
      </c>
    </row>
    <row r="8070" spans="1:30" x14ac:dyDescent="0.25">
      <c r="A8070" s="64"/>
      <c r="B8070" s="64"/>
      <c r="C8070" s="66"/>
      <c r="D8070" s="67"/>
      <c r="E8070" s="64"/>
      <c r="F8070" s="64"/>
      <c r="G8070" s="37" t="str">
        <f>IF(E8070="","",IF(OR(E8070="Project Management",E8070="Project Support",E8070="Sprint Management",E8070="Sprint Support"),"NA",ROUND((((VLOOKUP(AD8070,[2]Formula!V:X,3,0)))-SUMIF(AD:AD,AD8070,H:H)),2)))</f>
        <v/>
      </c>
      <c r="H8070" s="71"/>
      <c r="I8070" s="72"/>
      <c r="J8070" s="72"/>
      <c r="K8070" s="38" t="str">
        <f>IF(E8070="","",IF(OR(E8070="Project Management",E8070="Project Support",E8070="Sprint Management",E8070="Sprint Support"),"NA",(((SUMIF(AD:AD,AD8070,H:H)/VLOOKUP(AD8070,[2]Formula!V:X,3,0))*VLOOKUP(AD8070,[2]Formula!V:X,2,0))*H8070)/SUMIF(AD:AD,AD8070,H:H)))</f>
        <v/>
      </c>
      <c r="L8070" s="38" t="str">
        <f t="shared" si="757"/>
        <v/>
      </c>
      <c r="M8070" s="38" t="str">
        <f t="shared" si="758"/>
        <v/>
      </c>
      <c r="N8070" s="38" t="str">
        <f t="shared" si="760"/>
        <v/>
      </c>
      <c r="O8070" s="38" t="str">
        <f t="shared" si="756"/>
        <v/>
      </c>
      <c r="P8070" s="39" t="str">
        <f t="shared" si="761"/>
        <v/>
      </c>
      <c r="AC8070" s="42" t="str">
        <f>IF(B8070="","",VLOOKUP(B8070,[2]Formula!B:C,2,0))</f>
        <v/>
      </c>
      <c r="AD8070" s="43" t="str">
        <f t="shared" si="759"/>
        <v/>
      </c>
    </row>
    <row r="8071" spans="1:30" x14ac:dyDescent="0.25">
      <c r="A8071" s="64"/>
      <c r="B8071" s="64"/>
      <c r="C8071" s="66"/>
      <c r="D8071" s="67"/>
      <c r="E8071" s="64"/>
      <c r="F8071" s="64"/>
      <c r="G8071" s="37" t="str">
        <f>IF(E8071="","",IF(OR(E8071="Project Management",E8071="Project Support",E8071="Sprint Management",E8071="Sprint Support"),"NA",ROUND((((VLOOKUP(AD8071,[2]Formula!V:X,3,0)))-SUMIF(AD:AD,AD8071,H:H)),2)))</f>
        <v/>
      </c>
      <c r="H8071" s="71"/>
      <c r="I8071" s="72"/>
      <c r="J8071" s="72"/>
      <c r="K8071" s="38" t="str">
        <f>IF(E8071="","",IF(OR(E8071="Project Management",E8071="Project Support",E8071="Sprint Management",E8071="Sprint Support"),"NA",(((SUMIF(AD:AD,AD8071,H:H)/VLOOKUP(AD8071,[2]Formula!V:X,3,0))*VLOOKUP(AD8071,[2]Formula!V:X,2,0))*H8071)/SUMIF(AD:AD,AD8071,H:H)))</f>
        <v/>
      </c>
      <c r="L8071" s="38" t="str">
        <f t="shared" si="757"/>
        <v/>
      </c>
      <c r="M8071" s="38" t="str">
        <f t="shared" si="758"/>
        <v/>
      </c>
      <c r="N8071" s="38" t="str">
        <f t="shared" si="760"/>
        <v/>
      </c>
      <c r="O8071" s="38" t="str">
        <f t="shared" si="756"/>
        <v/>
      </c>
      <c r="P8071" s="39" t="str">
        <f t="shared" si="761"/>
        <v/>
      </c>
      <c r="AC8071" s="42" t="str">
        <f>IF(B8071="","",VLOOKUP(B8071,[2]Formula!B:C,2,0))</f>
        <v/>
      </c>
      <c r="AD8071" s="43" t="str">
        <f t="shared" si="759"/>
        <v/>
      </c>
    </row>
    <row r="8072" spans="1:30" x14ac:dyDescent="0.25">
      <c r="A8072" s="64"/>
      <c r="B8072" s="64"/>
      <c r="C8072" s="66"/>
      <c r="D8072" s="67"/>
      <c r="E8072" s="64"/>
      <c r="F8072" s="64"/>
      <c r="G8072" s="37" t="str">
        <f>IF(E8072="","",IF(OR(E8072="Project Management",E8072="Project Support",E8072="Sprint Management",E8072="Sprint Support"),"NA",ROUND((((VLOOKUP(AD8072,[2]Formula!V:X,3,0)))-SUMIF(AD:AD,AD8072,H:H)),2)))</f>
        <v/>
      </c>
      <c r="H8072" s="71"/>
      <c r="I8072" s="72"/>
      <c r="J8072" s="72"/>
      <c r="K8072" s="38" t="str">
        <f>IF(E8072="","",IF(OR(E8072="Project Management",E8072="Project Support",E8072="Sprint Management",E8072="Sprint Support"),"NA",(((SUMIF(AD:AD,AD8072,H:H)/VLOOKUP(AD8072,[2]Formula!V:X,3,0))*VLOOKUP(AD8072,[2]Formula!V:X,2,0))*H8072)/SUMIF(AD:AD,AD8072,H:H)))</f>
        <v/>
      </c>
      <c r="L8072" s="38" t="str">
        <f t="shared" si="757"/>
        <v/>
      </c>
      <c r="M8072" s="38" t="str">
        <f t="shared" si="758"/>
        <v/>
      </c>
      <c r="N8072" s="38" t="str">
        <f t="shared" si="760"/>
        <v/>
      </c>
      <c r="O8072" s="38" t="str">
        <f t="shared" si="756"/>
        <v/>
      </c>
      <c r="P8072" s="39" t="str">
        <f t="shared" si="761"/>
        <v/>
      </c>
      <c r="AC8072" s="42" t="str">
        <f>IF(B8072="","",VLOOKUP(B8072,[2]Formula!B:C,2,0))</f>
        <v/>
      </c>
      <c r="AD8072" s="43" t="str">
        <f t="shared" si="759"/>
        <v/>
      </c>
    </row>
    <row r="8073" spans="1:30" x14ac:dyDescent="0.25">
      <c r="A8073" s="64"/>
      <c r="B8073" s="64"/>
      <c r="C8073" s="66"/>
      <c r="D8073" s="67"/>
      <c r="E8073" s="64"/>
      <c r="F8073" s="64"/>
      <c r="G8073" s="37" t="str">
        <f>IF(E8073="","",IF(OR(E8073="Project Management",E8073="Project Support",E8073="Sprint Management",E8073="Sprint Support"),"NA",ROUND((((VLOOKUP(AD8073,[2]Formula!V:X,3,0)))-SUMIF(AD:AD,AD8073,H:H)),2)))</f>
        <v/>
      </c>
      <c r="H8073" s="71"/>
      <c r="I8073" s="72"/>
      <c r="J8073" s="72"/>
      <c r="K8073" s="38" t="str">
        <f>IF(E8073="","",IF(OR(E8073="Project Management",E8073="Project Support",E8073="Sprint Management",E8073="Sprint Support"),"NA",(((SUMIF(AD:AD,AD8073,H:H)/VLOOKUP(AD8073,[2]Formula!V:X,3,0))*VLOOKUP(AD8073,[2]Formula!V:X,2,0))*H8073)/SUMIF(AD:AD,AD8073,H:H)))</f>
        <v/>
      </c>
      <c r="L8073" s="38" t="str">
        <f t="shared" si="757"/>
        <v/>
      </c>
      <c r="M8073" s="38" t="str">
        <f t="shared" si="758"/>
        <v/>
      </c>
      <c r="N8073" s="38" t="str">
        <f t="shared" si="760"/>
        <v/>
      </c>
      <c r="O8073" s="38" t="str">
        <f t="shared" si="756"/>
        <v/>
      </c>
      <c r="P8073" s="39" t="str">
        <f t="shared" si="761"/>
        <v/>
      </c>
      <c r="AC8073" s="42" t="str">
        <f>IF(B8073="","",VLOOKUP(B8073,[2]Formula!B:C,2,0))</f>
        <v/>
      </c>
      <c r="AD8073" s="43" t="str">
        <f t="shared" si="759"/>
        <v/>
      </c>
    </row>
    <row r="8074" spans="1:30" x14ac:dyDescent="0.25">
      <c r="A8074" s="64"/>
      <c r="B8074" s="64"/>
      <c r="C8074" s="66"/>
      <c r="D8074" s="67"/>
      <c r="E8074" s="64"/>
      <c r="F8074" s="64"/>
      <c r="G8074" s="37" t="str">
        <f>IF(E8074="","",IF(OR(E8074="Project Management",E8074="Project Support",E8074="Sprint Management",E8074="Sprint Support"),"NA",ROUND((((VLOOKUP(AD8074,[2]Formula!V:X,3,0)))-SUMIF(AD:AD,AD8074,H:H)),2)))</f>
        <v/>
      </c>
      <c r="H8074" s="71"/>
      <c r="I8074" s="72"/>
      <c r="J8074" s="72"/>
      <c r="K8074" s="38" t="str">
        <f>IF(E8074="","",IF(OR(E8074="Project Management",E8074="Project Support",E8074="Sprint Management",E8074="Sprint Support"),"NA",(((SUMIF(AD:AD,AD8074,H:H)/VLOOKUP(AD8074,[2]Formula!V:X,3,0))*VLOOKUP(AD8074,[2]Formula!V:X,2,0))*H8074)/SUMIF(AD:AD,AD8074,H:H)))</f>
        <v/>
      </c>
      <c r="L8074" s="38" t="str">
        <f t="shared" si="757"/>
        <v/>
      </c>
      <c r="M8074" s="38" t="str">
        <f t="shared" si="758"/>
        <v/>
      </c>
      <c r="N8074" s="38" t="str">
        <f t="shared" si="760"/>
        <v/>
      </c>
      <c r="O8074" s="38" t="str">
        <f t="shared" si="756"/>
        <v/>
      </c>
      <c r="P8074" s="39" t="str">
        <f t="shared" si="761"/>
        <v/>
      </c>
      <c r="AC8074" s="42" t="str">
        <f>IF(B8074="","",VLOOKUP(B8074,[2]Formula!B:C,2,0))</f>
        <v/>
      </c>
      <c r="AD8074" s="43" t="str">
        <f t="shared" si="759"/>
        <v/>
      </c>
    </row>
    <row r="8075" spans="1:30" x14ac:dyDescent="0.25">
      <c r="A8075" s="64"/>
      <c r="B8075" s="64"/>
      <c r="C8075" s="66"/>
      <c r="D8075" s="67"/>
      <c r="E8075" s="64"/>
      <c r="F8075" s="64"/>
      <c r="G8075" s="37" t="str">
        <f>IF(E8075="","",IF(OR(E8075="Project Management",E8075="Project Support",E8075="Sprint Management",E8075="Sprint Support"),"NA",ROUND((((VLOOKUP(AD8075,[2]Formula!V:X,3,0)))-SUMIF(AD:AD,AD8075,H:H)),2)))</f>
        <v/>
      </c>
      <c r="H8075" s="71"/>
      <c r="I8075" s="72"/>
      <c r="J8075" s="72"/>
      <c r="K8075" s="38" t="str">
        <f>IF(E8075="","",IF(OR(E8075="Project Management",E8075="Project Support",E8075="Sprint Management",E8075="Sprint Support"),"NA",(((SUMIF(AD:AD,AD8075,H:H)/VLOOKUP(AD8075,[2]Formula!V:X,3,0))*VLOOKUP(AD8075,[2]Formula!V:X,2,0))*H8075)/SUMIF(AD:AD,AD8075,H:H)))</f>
        <v/>
      </c>
      <c r="L8075" s="38" t="str">
        <f t="shared" si="757"/>
        <v/>
      </c>
      <c r="M8075" s="38" t="str">
        <f t="shared" si="758"/>
        <v/>
      </c>
      <c r="N8075" s="38" t="str">
        <f t="shared" si="760"/>
        <v/>
      </c>
      <c r="O8075" s="38" t="str">
        <f t="shared" si="756"/>
        <v/>
      </c>
      <c r="P8075" s="39" t="str">
        <f t="shared" si="761"/>
        <v/>
      </c>
      <c r="AC8075" s="42" t="str">
        <f>IF(B8075="","",VLOOKUP(B8075,[2]Formula!B:C,2,0))</f>
        <v/>
      </c>
      <c r="AD8075" s="43" t="str">
        <f t="shared" si="759"/>
        <v/>
      </c>
    </row>
    <row r="8076" spans="1:30" x14ac:dyDescent="0.25">
      <c r="A8076" s="64"/>
      <c r="B8076" s="64"/>
      <c r="C8076" s="66"/>
      <c r="D8076" s="67"/>
      <c r="E8076" s="64"/>
      <c r="F8076" s="64"/>
      <c r="G8076" s="37" t="str">
        <f>IF(E8076="","",IF(OR(E8076="Project Management",E8076="Project Support",E8076="Sprint Management",E8076="Sprint Support"),"NA",ROUND((((VLOOKUP(AD8076,[2]Formula!V:X,3,0)))-SUMIF(AD:AD,AD8076,H:H)),2)))</f>
        <v/>
      </c>
      <c r="H8076" s="71"/>
      <c r="I8076" s="72"/>
      <c r="J8076" s="72"/>
      <c r="K8076" s="38" t="str">
        <f>IF(E8076="","",IF(OR(E8076="Project Management",E8076="Project Support",E8076="Sprint Management",E8076="Sprint Support"),"NA",(((SUMIF(AD:AD,AD8076,H:H)/VLOOKUP(AD8076,[2]Formula!V:X,3,0))*VLOOKUP(AD8076,[2]Formula!V:X,2,0))*H8076)/SUMIF(AD:AD,AD8076,H:H)))</f>
        <v/>
      </c>
      <c r="L8076" s="38" t="str">
        <f t="shared" si="757"/>
        <v/>
      </c>
      <c r="M8076" s="38" t="str">
        <f t="shared" si="758"/>
        <v/>
      </c>
      <c r="N8076" s="38" t="str">
        <f t="shared" si="760"/>
        <v/>
      </c>
      <c r="O8076" s="38" t="str">
        <f t="shared" si="756"/>
        <v/>
      </c>
      <c r="P8076" s="39" t="str">
        <f t="shared" si="761"/>
        <v/>
      </c>
      <c r="AC8076" s="42" t="str">
        <f>IF(B8076="","",VLOOKUP(B8076,[2]Formula!B:C,2,0))</f>
        <v/>
      </c>
      <c r="AD8076" s="43" t="str">
        <f t="shared" si="759"/>
        <v/>
      </c>
    </row>
    <row r="8077" spans="1:30" x14ac:dyDescent="0.25">
      <c r="A8077" s="64"/>
      <c r="B8077" s="64"/>
      <c r="C8077" s="66"/>
      <c r="D8077" s="67"/>
      <c r="E8077" s="64"/>
      <c r="F8077" s="64"/>
      <c r="G8077" s="37" t="str">
        <f>IF(E8077="","",IF(OR(E8077="Project Management",E8077="Project Support",E8077="Sprint Management",E8077="Sprint Support"),"NA",ROUND((((VLOOKUP(AD8077,[2]Formula!V:X,3,0)))-SUMIF(AD:AD,AD8077,H:H)),2)))</f>
        <v/>
      </c>
      <c r="H8077" s="71"/>
      <c r="I8077" s="72"/>
      <c r="J8077" s="72"/>
      <c r="K8077" s="38" t="str">
        <f>IF(E8077="","",IF(OR(E8077="Project Management",E8077="Project Support",E8077="Sprint Management",E8077="Sprint Support"),"NA",(((SUMIF(AD:AD,AD8077,H:H)/VLOOKUP(AD8077,[2]Formula!V:X,3,0))*VLOOKUP(AD8077,[2]Formula!V:X,2,0))*H8077)/SUMIF(AD:AD,AD8077,H:H)))</f>
        <v/>
      </c>
      <c r="L8077" s="38" t="str">
        <f t="shared" si="757"/>
        <v/>
      </c>
      <c r="M8077" s="38" t="str">
        <f t="shared" si="758"/>
        <v/>
      </c>
      <c r="N8077" s="38" t="str">
        <f t="shared" si="760"/>
        <v/>
      </c>
      <c r="O8077" s="38" t="str">
        <f t="shared" si="756"/>
        <v/>
      </c>
      <c r="P8077" s="39" t="str">
        <f t="shared" si="761"/>
        <v/>
      </c>
      <c r="AC8077" s="42" t="str">
        <f>IF(B8077="","",VLOOKUP(B8077,[2]Formula!B:C,2,0))</f>
        <v/>
      </c>
      <c r="AD8077" s="43" t="str">
        <f t="shared" si="759"/>
        <v/>
      </c>
    </row>
    <row r="8078" spans="1:30" x14ac:dyDescent="0.25">
      <c r="A8078" s="64"/>
      <c r="B8078" s="64"/>
      <c r="C8078" s="66"/>
      <c r="D8078" s="67"/>
      <c r="E8078" s="64"/>
      <c r="F8078" s="64"/>
      <c r="G8078" s="37" t="str">
        <f>IF(E8078="","",IF(OR(E8078="Project Management",E8078="Project Support",E8078="Sprint Management",E8078="Sprint Support"),"NA",ROUND((((VLOOKUP(AD8078,[2]Formula!V:X,3,0)))-SUMIF(AD:AD,AD8078,H:H)),2)))</f>
        <v/>
      </c>
      <c r="H8078" s="71"/>
      <c r="I8078" s="72"/>
      <c r="J8078" s="72"/>
      <c r="K8078" s="38" t="str">
        <f>IF(E8078="","",IF(OR(E8078="Project Management",E8078="Project Support",E8078="Sprint Management",E8078="Sprint Support"),"NA",(((SUMIF(AD:AD,AD8078,H:H)/VLOOKUP(AD8078,[2]Formula!V:X,3,0))*VLOOKUP(AD8078,[2]Formula!V:X,2,0))*H8078)/SUMIF(AD:AD,AD8078,H:H)))</f>
        <v/>
      </c>
      <c r="L8078" s="38" t="str">
        <f t="shared" si="757"/>
        <v/>
      </c>
      <c r="M8078" s="38" t="str">
        <f t="shared" si="758"/>
        <v/>
      </c>
      <c r="N8078" s="38" t="str">
        <f t="shared" si="760"/>
        <v/>
      </c>
      <c r="O8078" s="38" t="str">
        <f t="shared" si="756"/>
        <v/>
      </c>
      <c r="P8078" s="39" t="str">
        <f t="shared" si="761"/>
        <v/>
      </c>
      <c r="AC8078" s="42" t="str">
        <f>IF(B8078="","",VLOOKUP(B8078,[2]Formula!B:C,2,0))</f>
        <v/>
      </c>
      <c r="AD8078" s="43" t="str">
        <f t="shared" si="759"/>
        <v/>
      </c>
    </row>
    <row r="8079" spans="1:30" x14ac:dyDescent="0.25">
      <c r="A8079" s="64"/>
      <c r="B8079" s="64"/>
      <c r="C8079" s="66"/>
      <c r="D8079" s="67"/>
      <c r="E8079" s="64"/>
      <c r="F8079" s="64"/>
      <c r="G8079" s="37" t="str">
        <f>IF(E8079="","",IF(OR(E8079="Project Management",E8079="Project Support",E8079="Sprint Management",E8079="Sprint Support"),"NA",ROUND((((VLOOKUP(AD8079,[2]Formula!V:X,3,0)))-SUMIF(AD:AD,AD8079,H:H)),2)))</f>
        <v/>
      </c>
      <c r="H8079" s="71"/>
      <c r="I8079" s="72"/>
      <c r="J8079" s="72"/>
      <c r="K8079" s="38" t="str">
        <f>IF(E8079="","",IF(OR(E8079="Project Management",E8079="Project Support",E8079="Sprint Management",E8079="Sprint Support"),"NA",(((SUMIF(AD:AD,AD8079,H:H)/VLOOKUP(AD8079,[2]Formula!V:X,3,0))*VLOOKUP(AD8079,[2]Formula!V:X,2,0))*H8079)/SUMIF(AD:AD,AD8079,H:H)))</f>
        <v/>
      </c>
      <c r="L8079" s="38" t="str">
        <f t="shared" si="757"/>
        <v/>
      </c>
      <c r="M8079" s="38" t="str">
        <f t="shared" si="758"/>
        <v/>
      </c>
      <c r="N8079" s="38" t="str">
        <f t="shared" si="760"/>
        <v/>
      </c>
      <c r="O8079" s="38" t="str">
        <f t="shared" si="756"/>
        <v/>
      </c>
      <c r="P8079" s="39" t="str">
        <f t="shared" si="761"/>
        <v/>
      </c>
      <c r="AC8079" s="42" t="str">
        <f>IF(B8079="","",VLOOKUP(B8079,[2]Formula!B:C,2,0))</f>
        <v/>
      </c>
      <c r="AD8079" s="43" t="str">
        <f t="shared" si="759"/>
        <v/>
      </c>
    </row>
    <row r="8080" spans="1:30" x14ac:dyDescent="0.25">
      <c r="A8080" s="64"/>
      <c r="B8080" s="64"/>
      <c r="C8080" s="66"/>
      <c r="D8080" s="67"/>
      <c r="E8080" s="64"/>
      <c r="F8080" s="64"/>
      <c r="G8080" s="37" t="str">
        <f>IF(E8080="","",IF(OR(E8080="Project Management",E8080="Project Support",E8080="Sprint Management",E8080="Sprint Support"),"NA",ROUND((((VLOOKUP(AD8080,[2]Formula!V:X,3,0)))-SUMIF(AD:AD,AD8080,H:H)),2)))</f>
        <v/>
      </c>
      <c r="H8080" s="71"/>
      <c r="I8080" s="72"/>
      <c r="J8080" s="72"/>
      <c r="K8080" s="38" t="str">
        <f>IF(E8080="","",IF(OR(E8080="Project Management",E8080="Project Support",E8080="Sprint Management",E8080="Sprint Support"),"NA",(((SUMIF(AD:AD,AD8080,H:H)/VLOOKUP(AD8080,[2]Formula!V:X,3,0))*VLOOKUP(AD8080,[2]Formula!V:X,2,0))*H8080)/SUMIF(AD:AD,AD8080,H:H)))</f>
        <v/>
      </c>
      <c r="L8080" s="38" t="str">
        <f t="shared" si="757"/>
        <v/>
      </c>
      <c r="M8080" s="38" t="str">
        <f t="shared" si="758"/>
        <v/>
      </c>
      <c r="N8080" s="38" t="str">
        <f t="shared" si="760"/>
        <v/>
      </c>
      <c r="O8080" s="38" t="str">
        <f t="shared" si="756"/>
        <v/>
      </c>
      <c r="P8080" s="39" t="str">
        <f t="shared" si="761"/>
        <v/>
      </c>
      <c r="AC8080" s="42" t="str">
        <f>IF(B8080="","",VLOOKUP(B8080,[2]Formula!B:C,2,0))</f>
        <v/>
      </c>
      <c r="AD8080" s="43" t="str">
        <f t="shared" si="759"/>
        <v/>
      </c>
    </row>
    <row r="8081" spans="1:30" x14ac:dyDescent="0.25">
      <c r="A8081" s="64"/>
      <c r="B8081" s="64"/>
      <c r="C8081" s="66"/>
      <c r="D8081" s="67"/>
      <c r="E8081" s="64"/>
      <c r="F8081" s="64"/>
      <c r="G8081" s="37" t="str">
        <f>IF(E8081="","",IF(OR(E8081="Project Management",E8081="Project Support",E8081="Sprint Management",E8081="Sprint Support"),"NA",ROUND((((VLOOKUP(AD8081,[2]Formula!V:X,3,0)))-SUMIF(AD:AD,AD8081,H:H)),2)))</f>
        <v/>
      </c>
      <c r="H8081" s="71"/>
      <c r="I8081" s="72"/>
      <c r="J8081" s="72"/>
      <c r="K8081" s="38" t="str">
        <f>IF(E8081="","",IF(OR(E8081="Project Management",E8081="Project Support",E8081="Sprint Management",E8081="Sprint Support"),"NA",(((SUMIF(AD:AD,AD8081,H:H)/VLOOKUP(AD8081,[2]Formula!V:X,3,0))*VLOOKUP(AD8081,[2]Formula!V:X,2,0))*H8081)/SUMIF(AD:AD,AD8081,H:H)))</f>
        <v/>
      </c>
      <c r="L8081" s="38" t="str">
        <f t="shared" si="757"/>
        <v/>
      </c>
      <c r="M8081" s="38" t="str">
        <f t="shared" si="758"/>
        <v/>
      </c>
      <c r="N8081" s="38" t="str">
        <f t="shared" si="760"/>
        <v/>
      </c>
      <c r="O8081" s="38" t="str">
        <f t="shared" si="756"/>
        <v/>
      </c>
      <c r="P8081" s="39" t="str">
        <f t="shared" si="761"/>
        <v/>
      </c>
      <c r="AC8081" s="42" t="str">
        <f>IF(B8081="","",VLOOKUP(B8081,[2]Formula!B:C,2,0))</f>
        <v/>
      </c>
      <c r="AD8081" s="43" t="str">
        <f t="shared" si="759"/>
        <v/>
      </c>
    </row>
    <row r="8082" spans="1:30" x14ac:dyDescent="0.25">
      <c r="A8082" s="64"/>
      <c r="B8082" s="64"/>
      <c r="C8082" s="66"/>
      <c r="D8082" s="67"/>
      <c r="E8082" s="64"/>
      <c r="F8082" s="64"/>
      <c r="G8082" s="37" t="str">
        <f>IF(E8082="","",IF(OR(E8082="Project Management",E8082="Project Support",E8082="Sprint Management",E8082="Sprint Support"),"NA",ROUND((((VLOOKUP(AD8082,[2]Formula!V:X,3,0)))-SUMIF(AD:AD,AD8082,H:H)),2)))</f>
        <v/>
      </c>
      <c r="H8082" s="71"/>
      <c r="I8082" s="72"/>
      <c r="J8082" s="72"/>
      <c r="K8082" s="38" t="str">
        <f>IF(E8082="","",IF(OR(E8082="Project Management",E8082="Project Support",E8082="Sprint Management",E8082="Sprint Support"),"NA",(((SUMIF(AD:AD,AD8082,H:H)/VLOOKUP(AD8082,[2]Formula!V:X,3,0))*VLOOKUP(AD8082,[2]Formula!V:X,2,0))*H8082)/SUMIF(AD:AD,AD8082,H:H)))</f>
        <v/>
      </c>
      <c r="L8082" s="38" t="str">
        <f t="shared" si="757"/>
        <v/>
      </c>
      <c r="M8082" s="38" t="str">
        <f t="shared" si="758"/>
        <v/>
      </c>
      <c r="N8082" s="38" t="str">
        <f t="shared" si="760"/>
        <v/>
      </c>
      <c r="O8082" s="38" t="str">
        <f t="shared" si="756"/>
        <v/>
      </c>
      <c r="P8082" s="39" t="str">
        <f t="shared" si="761"/>
        <v/>
      </c>
      <c r="AC8082" s="42" t="str">
        <f>IF(B8082="","",VLOOKUP(B8082,[2]Formula!B:C,2,0))</f>
        <v/>
      </c>
      <c r="AD8082" s="43" t="str">
        <f t="shared" si="759"/>
        <v/>
      </c>
    </row>
    <row r="8083" spans="1:30" x14ac:dyDescent="0.25">
      <c r="A8083" s="64"/>
      <c r="B8083" s="64"/>
      <c r="C8083" s="66"/>
      <c r="D8083" s="67"/>
      <c r="E8083" s="64"/>
      <c r="F8083" s="64"/>
      <c r="G8083" s="37" t="str">
        <f>IF(E8083="","",IF(OR(E8083="Project Management",E8083="Project Support",E8083="Sprint Management",E8083="Sprint Support"),"NA",ROUND((((VLOOKUP(AD8083,[2]Formula!V:X,3,0)))-SUMIF(AD:AD,AD8083,H:H)),2)))</f>
        <v/>
      </c>
      <c r="H8083" s="71"/>
      <c r="I8083" s="72"/>
      <c r="J8083" s="72"/>
      <c r="K8083" s="38" t="str">
        <f>IF(E8083="","",IF(OR(E8083="Project Management",E8083="Project Support",E8083="Sprint Management",E8083="Sprint Support"),"NA",(((SUMIF(AD:AD,AD8083,H:H)/VLOOKUP(AD8083,[2]Formula!V:X,3,0))*VLOOKUP(AD8083,[2]Formula!V:X,2,0))*H8083)/SUMIF(AD:AD,AD8083,H:H)))</f>
        <v/>
      </c>
      <c r="L8083" s="38" t="str">
        <f t="shared" si="757"/>
        <v/>
      </c>
      <c r="M8083" s="38" t="str">
        <f t="shared" si="758"/>
        <v/>
      </c>
      <c r="N8083" s="38" t="str">
        <f t="shared" si="760"/>
        <v/>
      </c>
      <c r="O8083" s="38" t="str">
        <f t="shared" si="756"/>
        <v/>
      </c>
      <c r="P8083" s="39" t="str">
        <f t="shared" si="761"/>
        <v/>
      </c>
      <c r="AC8083" s="42" t="str">
        <f>IF(B8083="","",VLOOKUP(B8083,[2]Formula!B:C,2,0))</f>
        <v/>
      </c>
      <c r="AD8083" s="43" t="str">
        <f t="shared" si="759"/>
        <v/>
      </c>
    </row>
    <row r="8084" spans="1:30" x14ac:dyDescent="0.25">
      <c r="A8084" s="64"/>
      <c r="B8084" s="64"/>
      <c r="C8084" s="66"/>
      <c r="D8084" s="67"/>
      <c r="E8084" s="64"/>
      <c r="F8084" s="64"/>
      <c r="G8084" s="37" t="str">
        <f>IF(E8084="","",IF(OR(E8084="Project Management",E8084="Project Support",E8084="Sprint Management",E8084="Sprint Support"),"NA",ROUND((((VLOOKUP(AD8084,[2]Formula!V:X,3,0)))-SUMIF(AD:AD,AD8084,H:H)),2)))</f>
        <v/>
      </c>
      <c r="H8084" s="71"/>
      <c r="I8084" s="72"/>
      <c r="J8084" s="72"/>
      <c r="K8084" s="38" t="str">
        <f>IF(E8084="","",IF(OR(E8084="Project Management",E8084="Project Support",E8084="Sprint Management",E8084="Sprint Support"),"NA",(((SUMIF(AD:AD,AD8084,H:H)/VLOOKUP(AD8084,[2]Formula!V:X,3,0))*VLOOKUP(AD8084,[2]Formula!V:X,2,0))*H8084)/SUMIF(AD:AD,AD8084,H:H)))</f>
        <v/>
      </c>
      <c r="L8084" s="38" t="str">
        <f t="shared" si="757"/>
        <v/>
      </c>
      <c r="M8084" s="38" t="str">
        <f t="shared" si="758"/>
        <v/>
      </c>
      <c r="N8084" s="38" t="str">
        <f t="shared" si="760"/>
        <v/>
      </c>
      <c r="O8084" s="38" t="str">
        <f t="shared" si="756"/>
        <v/>
      </c>
      <c r="P8084" s="39" t="str">
        <f t="shared" si="761"/>
        <v/>
      </c>
      <c r="AC8084" s="42" t="str">
        <f>IF(B8084="","",VLOOKUP(B8084,[2]Formula!B:C,2,0))</f>
        <v/>
      </c>
      <c r="AD8084" s="43" t="str">
        <f t="shared" si="759"/>
        <v/>
      </c>
    </row>
    <row r="8085" spans="1:30" x14ac:dyDescent="0.25">
      <c r="A8085" s="64"/>
      <c r="B8085" s="64"/>
      <c r="C8085" s="66"/>
      <c r="D8085" s="67"/>
      <c r="E8085" s="64"/>
      <c r="F8085" s="64"/>
      <c r="G8085" s="37" t="str">
        <f>IF(E8085="","",IF(OR(E8085="Project Management",E8085="Project Support",E8085="Sprint Management",E8085="Sprint Support"),"NA",ROUND((((VLOOKUP(AD8085,[2]Formula!V:X,3,0)))-SUMIF(AD:AD,AD8085,H:H)),2)))</f>
        <v/>
      </c>
      <c r="H8085" s="71"/>
      <c r="I8085" s="72"/>
      <c r="J8085" s="72"/>
      <c r="K8085" s="38" t="str">
        <f>IF(E8085="","",IF(OR(E8085="Project Management",E8085="Project Support",E8085="Sprint Management",E8085="Sprint Support"),"NA",(((SUMIF(AD:AD,AD8085,H:H)/VLOOKUP(AD8085,[2]Formula!V:X,3,0))*VLOOKUP(AD8085,[2]Formula!V:X,2,0))*H8085)/SUMIF(AD:AD,AD8085,H:H)))</f>
        <v/>
      </c>
      <c r="L8085" s="38" t="str">
        <f t="shared" si="757"/>
        <v/>
      </c>
      <c r="M8085" s="38" t="str">
        <f t="shared" si="758"/>
        <v/>
      </c>
      <c r="N8085" s="38" t="str">
        <f t="shared" si="760"/>
        <v/>
      </c>
      <c r="O8085" s="38" t="str">
        <f t="shared" si="756"/>
        <v/>
      </c>
      <c r="P8085" s="39" t="str">
        <f t="shared" si="761"/>
        <v/>
      </c>
      <c r="AC8085" s="42" t="str">
        <f>IF(B8085="","",VLOOKUP(B8085,[2]Formula!B:C,2,0))</f>
        <v/>
      </c>
      <c r="AD8085" s="43" t="str">
        <f t="shared" si="759"/>
        <v/>
      </c>
    </row>
    <row r="8086" spans="1:30" x14ac:dyDescent="0.25">
      <c r="A8086" s="64"/>
      <c r="B8086" s="64"/>
      <c r="C8086" s="66"/>
      <c r="D8086" s="67"/>
      <c r="E8086" s="64"/>
      <c r="F8086" s="64"/>
      <c r="G8086" s="37" t="str">
        <f>IF(E8086="","",IF(OR(E8086="Project Management",E8086="Project Support",E8086="Sprint Management",E8086="Sprint Support"),"NA",ROUND((((VLOOKUP(AD8086,[2]Formula!V:X,3,0)))-SUMIF(AD:AD,AD8086,H:H)),2)))</f>
        <v/>
      </c>
      <c r="H8086" s="71"/>
      <c r="I8086" s="72"/>
      <c r="J8086" s="72"/>
      <c r="K8086" s="38" t="str">
        <f>IF(E8086="","",IF(OR(E8086="Project Management",E8086="Project Support",E8086="Sprint Management",E8086="Sprint Support"),"NA",(((SUMIF(AD:AD,AD8086,H:H)/VLOOKUP(AD8086,[2]Formula!V:X,3,0))*VLOOKUP(AD8086,[2]Formula!V:X,2,0))*H8086)/SUMIF(AD:AD,AD8086,H:H)))</f>
        <v/>
      </c>
      <c r="L8086" s="38" t="str">
        <f t="shared" si="757"/>
        <v/>
      </c>
      <c r="M8086" s="38" t="str">
        <f t="shared" si="758"/>
        <v/>
      </c>
      <c r="N8086" s="38" t="str">
        <f t="shared" si="760"/>
        <v/>
      </c>
      <c r="O8086" s="38" t="str">
        <f t="shared" si="756"/>
        <v/>
      </c>
      <c r="P8086" s="39" t="str">
        <f t="shared" si="761"/>
        <v/>
      </c>
      <c r="AC8086" s="42" t="str">
        <f>IF(B8086="","",VLOOKUP(B8086,[2]Formula!B:C,2,0))</f>
        <v/>
      </c>
      <c r="AD8086" s="43" t="str">
        <f t="shared" si="759"/>
        <v/>
      </c>
    </row>
    <row r="8087" spans="1:30" x14ac:dyDescent="0.25">
      <c r="A8087" s="64"/>
      <c r="B8087" s="64"/>
      <c r="C8087" s="66"/>
      <c r="D8087" s="67"/>
      <c r="E8087" s="64"/>
      <c r="F8087" s="64"/>
      <c r="G8087" s="37" t="str">
        <f>IF(E8087="","",IF(OR(E8087="Project Management",E8087="Project Support",E8087="Sprint Management",E8087="Sprint Support"),"NA",ROUND((((VLOOKUP(AD8087,[2]Formula!V:X,3,0)))-SUMIF(AD:AD,AD8087,H:H)),2)))</f>
        <v/>
      </c>
      <c r="H8087" s="71"/>
      <c r="I8087" s="72"/>
      <c r="J8087" s="72"/>
      <c r="K8087" s="38" t="str">
        <f>IF(E8087="","",IF(OR(E8087="Project Management",E8087="Project Support",E8087="Sprint Management",E8087="Sprint Support"),"NA",(((SUMIF(AD:AD,AD8087,H:H)/VLOOKUP(AD8087,[2]Formula!V:X,3,0))*VLOOKUP(AD8087,[2]Formula!V:X,2,0))*H8087)/SUMIF(AD:AD,AD8087,H:H)))</f>
        <v/>
      </c>
      <c r="L8087" s="38" t="str">
        <f t="shared" si="757"/>
        <v/>
      </c>
      <c r="M8087" s="38" t="str">
        <f t="shared" si="758"/>
        <v/>
      </c>
      <c r="N8087" s="38" t="str">
        <f t="shared" si="760"/>
        <v/>
      </c>
      <c r="O8087" s="38" t="str">
        <f t="shared" si="756"/>
        <v/>
      </c>
      <c r="P8087" s="39" t="str">
        <f t="shared" si="761"/>
        <v/>
      </c>
      <c r="AC8087" s="42" t="str">
        <f>IF(B8087="","",VLOOKUP(B8087,[2]Formula!B:C,2,0))</f>
        <v/>
      </c>
      <c r="AD8087" s="43" t="str">
        <f t="shared" si="759"/>
        <v/>
      </c>
    </row>
    <row r="8088" spans="1:30" x14ac:dyDescent="0.25">
      <c r="A8088" s="64"/>
      <c r="B8088" s="64"/>
      <c r="C8088" s="66"/>
      <c r="D8088" s="67"/>
      <c r="E8088" s="64"/>
      <c r="F8088" s="64"/>
      <c r="G8088" s="37" t="str">
        <f>IF(E8088="","",IF(OR(E8088="Project Management",E8088="Project Support",E8088="Sprint Management",E8088="Sprint Support"),"NA",ROUND((((VLOOKUP(AD8088,[2]Formula!V:X,3,0)))-SUMIF(AD:AD,AD8088,H:H)),2)))</f>
        <v/>
      </c>
      <c r="H8088" s="71"/>
      <c r="I8088" s="72"/>
      <c r="J8088" s="72"/>
      <c r="K8088" s="38" t="str">
        <f>IF(E8088="","",IF(OR(E8088="Project Management",E8088="Project Support",E8088="Sprint Management",E8088="Sprint Support"),"NA",(((SUMIF(AD:AD,AD8088,H:H)/VLOOKUP(AD8088,[2]Formula!V:X,3,0))*VLOOKUP(AD8088,[2]Formula!V:X,2,0))*H8088)/SUMIF(AD:AD,AD8088,H:H)))</f>
        <v/>
      </c>
      <c r="L8088" s="38" t="str">
        <f t="shared" si="757"/>
        <v/>
      </c>
      <c r="M8088" s="38" t="str">
        <f t="shared" si="758"/>
        <v/>
      </c>
      <c r="N8088" s="38" t="str">
        <f t="shared" si="760"/>
        <v/>
      </c>
      <c r="O8088" s="38" t="str">
        <f t="shared" si="756"/>
        <v/>
      </c>
      <c r="P8088" s="39" t="str">
        <f t="shared" si="761"/>
        <v/>
      </c>
      <c r="AC8088" s="42" t="str">
        <f>IF(B8088="","",VLOOKUP(B8088,[2]Formula!B:C,2,0))</f>
        <v/>
      </c>
      <c r="AD8088" s="43" t="str">
        <f t="shared" si="759"/>
        <v/>
      </c>
    </row>
    <row r="8089" spans="1:30" x14ac:dyDescent="0.25">
      <c r="A8089" s="64"/>
      <c r="B8089" s="64"/>
      <c r="C8089" s="66"/>
      <c r="D8089" s="67"/>
      <c r="E8089" s="64"/>
      <c r="F8089" s="64"/>
      <c r="G8089" s="37" t="str">
        <f>IF(E8089="","",IF(OR(E8089="Project Management",E8089="Project Support",E8089="Sprint Management",E8089="Sprint Support"),"NA",ROUND((((VLOOKUP(AD8089,[2]Formula!V:X,3,0)))-SUMIF(AD:AD,AD8089,H:H)),2)))</f>
        <v/>
      </c>
      <c r="H8089" s="71"/>
      <c r="I8089" s="72"/>
      <c r="J8089" s="72"/>
      <c r="K8089" s="38" t="str">
        <f>IF(E8089="","",IF(OR(E8089="Project Management",E8089="Project Support",E8089="Sprint Management",E8089="Sprint Support"),"NA",(((SUMIF(AD:AD,AD8089,H:H)/VLOOKUP(AD8089,[2]Formula!V:X,3,0))*VLOOKUP(AD8089,[2]Formula!V:X,2,0))*H8089)/SUMIF(AD:AD,AD8089,H:H)))</f>
        <v/>
      </c>
      <c r="L8089" s="38" t="str">
        <f t="shared" si="757"/>
        <v/>
      </c>
      <c r="M8089" s="38" t="str">
        <f t="shared" si="758"/>
        <v/>
      </c>
      <c r="N8089" s="38" t="str">
        <f t="shared" si="760"/>
        <v/>
      </c>
      <c r="O8089" s="38" t="str">
        <f t="shared" si="756"/>
        <v/>
      </c>
      <c r="P8089" s="39" t="str">
        <f t="shared" si="761"/>
        <v/>
      </c>
      <c r="AC8089" s="42" t="str">
        <f>IF(B8089="","",VLOOKUP(B8089,[2]Formula!B:C,2,0))</f>
        <v/>
      </c>
      <c r="AD8089" s="43" t="str">
        <f t="shared" si="759"/>
        <v/>
      </c>
    </row>
    <row r="8090" spans="1:30" x14ac:dyDescent="0.25">
      <c r="A8090" s="64"/>
      <c r="B8090" s="64"/>
      <c r="C8090" s="66"/>
      <c r="D8090" s="67"/>
      <c r="E8090" s="64"/>
      <c r="F8090" s="64"/>
      <c r="G8090" s="37" t="str">
        <f>IF(E8090="","",IF(OR(E8090="Project Management",E8090="Project Support",E8090="Sprint Management",E8090="Sprint Support"),"NA",ROUND((((VLOOKUP(AD8090,[2]Formula!V:X,3,0)))-SUMIF(AD:AD,AD8090,H:H)),2)))</f>
        <v/>
      </c>
      <c r="H8090" s="71"/>
      <c r="I8090" s="72"/>
      <c r="J8090" s="72"/>
      <c r="K8090" s="38" t="str">
        <f>IF(E8090="","",IF(OR(E8090="Project Management",E8090="Project Support",E8090="Sprint Management",E8090="Sprint Support"),"NA",(((SUMIF(AD:AD,AD8090,H:H)/VLOOKUP(AD8090,[2]Formula!V:X,3,0))*VLOOKUP(AD8090,[2]Formula!V:X,2,0))*H8090)/SUMIF(AD:AD,AD8090,H:H)))</f>
        <v/>
      </c>
      <c r="L8090" s="38" t="str">
        <f t="shared" si="757"/>
        <v/>
      </c>
      <c r="M8090" s="38" t="str">
        <f t="shared" si="758"/>
        <v/>
      </c>
      <c r="N8090" s="38" t="str">
        <f t="shared" si="760"/>
        <v/>
      </c>
      <c r="O8090" s="38" t="str">
        <f t="shared" si="756"/>
        <v/>
      </c>
      <c r="P8090" s="39" t="str">
        <f t="shared" si="761"/>
        <v/>
      </c>
      <c r="AC8090" s="42" t="str">
        <f>IF(B8090="","",VLOOKUP(B8090,[2]Formula!B:C,2,0))</f>
        <v/>
      </c>
      <c r="AD8090" s="43" t="str">
        <f t="shared" si="759"/>
        <v/>
      </c>
    </row>
    <row r="8091" spans="1:30" x14ac:dyDescent="0.25">
      <c r="A8091" s="64"/>
      <c r="B8091" s="64"/>
      <c r="C8091" s="66"/>
      <c r="D8091" s="67"/>
      <c r="E8091" s="64"/>
      <c r="F8091" s="64"/>
      <c r="G8091" s="37" t="str">
        <f>IF(E8091="","",IF(OR(E8091="Project Management",E8091="Project Support",E8091="Sprint Management",E8091="Sprint Support"),"NA",ROUND((((VLOOKUP(AD8091,[2]Formula!V:X,3,0)))-SUMIF(AD:AD,AD8091,H:H)),2)))</f>
        <v/>
      </c>
      <c r="H8091" s="71"/>
      <c r="I8091" s="72"/>
      <c r="J8091" s="72"/>
      <c r="K8091" s="38" t="str">
        <f>IF(E8091="","",IF(OR(E8091="Project Management",E8091="Project Support",E8091="Sprint Management",E8091="Sprint Support"),"NA",(((SUMIF(AD:AD,AD8091,H:H)/VLOOKUP(AD8091,[2]Formula!V:X,3,0))*VLOOKUP(AD8091,[2]Formula!V:X,2,0))*H8091)/SUMIF(AD:AD,AD8091,H:H)))</f>
        <v/>
      </c>
      <c r="L8091" s="38" t="str">
        <f t="shared" si="757"/>
        <v/>
      </c>
      <c r="M8091" s="38" t="str">
        <f t="shared" si="758"/>
        <v/>
      </c>
      <c r="N8091" s="38" t="str">
        <f t="shared" si="760"/>
        <v/>
      </c>
      <c r="O8091" s="38" t="str">
        <f t="shared" si="756"/>
        <v/>
      </c>
      <c r="P8091" s="39" t="str">
        <f t="shared" si="761"/>
        <v/>
      </c>
      <c r="AC8091" s="42" t="str">
        <f>IF(B8091="","",VLOOKUP(B8091,[2]Formula!B:C,2,0))</f>
        <v/>
      </c>
      <c r="AD8091" s="43" t="str">
        <f t="shared" si="759"/>
        <v/>
      </c>
    </row>
    <row r="8092" spans="1:30" x14ac:dyDescent="0.25">
      <c r="A8092" s="64"/>
      <c r="B8092" s="64"/>
      <c r="C8092" s="66"/>
      <c r="D8092" s="67"/>
      <c r="E8092" s="64"/>
      <c r="F8092" s="64"/>
      <c r="G8092" s="37" t="str">
        <f>IF(E8092="","",IF(OR(E8092="Project Management",E8092="Project Support",E8092="Sprint Management",E8092="Sprint Support"),"NA",ROUND((((VLOOKUP(AD8092,[2]Formula!V:X,3,0)))-SUMIF(AD:AD,AD8092,H:H)),2)))</f>
        <v/>
      </c>
      <c r="H8092" s="71"/>
      <c r="I8092" s="72"/>
      <c r="J8092" s="72"/>
      <c r="K8092" s="38" t="str">
        <f>IF(E8092="","",IF(OR(E8092="Project Management",E8092="Project Support",E8092="Sprint Management",E8092="Sprint Support"),"NA",(((SUMIF(AD:AD,AD8092,H:H)/VLOOKUP(AD8092,[2]Formula!V:X,3,0))*VLOOKUP(AD8092,[2]Formula!V:X,2,0))*H8092)/SUMIF(AD:AD,AD8092,H:H)))</f>
        <v/>
      </c>
      <c r="L8092" s="38" t="str">
        <f t="shared" si="757"/>
        <v/>
      </c>
      <c r="M8092" s="38" t="str">
        <f t="shared" si="758"/>
        <v/>
      </c>
      <c r="N8092" s="38" t="str">
        <f t="shared" si="760"/>
        <v/>
      </c>
      <c r="O8092" s="38" t="str">
        <f t="shared" si="756"/>
        <v/>
      </c>
      <c r="P8092" s="39" t="str">
        <f t="shared" si="761"/>
        <v/>
      </c>
      <c r="AC8092" s="42" t="str">
        <f>IF(B8092="","",VLOOKUP(B8092,[2]Formula!B:C,2,0))</f>
        <v/>
      </c>
      <c r="AD8092" s="43" t="str">
        <f t="shared" si="759"/>
        <v/>
      </c>
    </row>
    <row r="8093" spans="1:30" x14ac:dyDescent="0.25">
      <c r="A8093" s="64"/>
      <c r="B8093" s="64"/>
      <c r="C8093" s="66"/>
      <c r="D8093" s="67"/>
      <c r="E8093" s="64"/>
      <c r="F8093" s="64"/>
      <c r="G8093" s="37" t="str">
        <f>IF(E8093="","",IF(OR(E8093="Project Management",E8093="Project Support",E8093="Sprint Management",E8093="Sprint Support"),"NA",ROUND((((VLOOKUP(AD8093,[2]Formula!V:X,3,0)))-SUMIF(AD:AD,AD8093,H:H)),2)))</f>
        <v/>
      </c>
      <c r="H8093" s="71"/>
      <c r="I8093" s="72"/>
      <c r="J8093" s="72"/>
      <c r="K8093" s="38" t="str">
        <f>IF(E8093="","",IF(OR(E8093="Project Management",E8093="Project Support",E8093="Sprint Management",E8093="Sprint Support"),"NA",(((SUMIF(AD:AD,AD8093,H:H)/VLOOKUP(AD8093,[2]Formula!V:X,3,0))*VLOOKUP(AD8093,[2]Formula!V:X,2,0))*H8093)/SUMIF(AD:AD,AD8093,H:H)))</f>
        <v/>
      </c>
      <c r="L8093" s="38" t="str">
        <f t="shared" si="757"/>
        <v/>
      </c>
      <c r="M8093" s="38" t="str">
        <f t="shared" si="758"/>
        <v/>
      </c>
      <c r="N8093" s="38" t="str">
        <f t="shared" si="760"/>
        <v/>
      </c>
      <c r="O8093" s="38" t="str">
        <f t="shared" si="756"/>
        <v/>
      </c>
      <c r="P8093" s="39" t="str">
        <f t="shared" si="761"/>
        <v/>
      </c>
      <c r="AC8093" s="42" t="str">
        <f>IF(B8093="","",VLOOKUP(B8093,[2]Formula!B:C,2,0))</f>
        <v/>
      </c>
      <c r="AD8093" s="43" t="str">
        <f t="shared" si="759"/>
        <v/>
      </c>
    </row>
    <row r="8094" spans="1:30" x14ac:dyDescent="0.25">
      <c r="A8094" s="64"/>
      <c r="B8094" s="64"/>
      <c r="C8094" s="66"/>
      <c r="D8094" s="67"/>
      <c r="E8094" s="64"/>
      <c r="F8094" s="64"/>
      <c r="G8094" s="37" t="str">
        <f>IF(E8094="","",IF(OR(E8094="Project Management",E8094="Project Support",E8094="Sprint Management",E8094="Sprint Support"),"NA",ROUND((((VLOOKUP(AD8094,[2]Formula!V:X,3,0)))-SUMIF(AD:AD,AD8094,H:H)),2)))</f>
        <v/>
      </c>
      <c r="H8094" s="71"/>
      <c r="I8094" s="72"/>
      <c r="J8094" s="72"/>
      <c r="K8094" s="38" t="str">
        <f>IF(E8094="","",IF(OR(E8094="Project Management",E8094="Project Support",E8094="Sprint Management",E8094="Sprint Support"),"NA",(((SUMIF(AD:AD,AD8094,H:H)/VLOOKUP(AD8094,[2]Formula!V:X,3,0))*VLOOKUP(AD8094,[2]Formula!V:X,2,0))*H8094)/SUMIF(AD:AD,AD8094,H:H)))</f>
        <v/>
      </c>
      <c r="L8094" s="38" t="str">
        <f t="shared" si="757"/>
        <v/>
      </c>
      <c r="M8094" s="38" t="str">
        <f t="shared" si="758"/>
        <v/>
      </c>
      <c r="N8094" s="38" t="str">
        <f t="shared" si="760"/>
        <v/>
      </c>
      <c r="O8094" s="38" t="str">
        <f t="shared" si="756"/>
        <v/>
      </c>
      <c r="P8094" s="39" t="str">
        <f t="shared" si="761"/>
        <v/>
      </c>
      <c r="AC8094" s="42" t="str">
        <f>IF(B8094="","",VLOOKUP(B8094,[2]Formula!B:C,2,0))</f>
        <v/>
      </c>
      <c r="AD8094" s="43" t="str">
        <f t="shared" si="759"/>
        <v/>
      </c>
    </row>
    <row r="8095" spans="1:30" x14ac:dyDescent="0.25">
      <c r="A8095" s="64"/>
      <c r="B8095" s="64"/>
      <c r="C8095" s="66"/>
      <c r="D8095" s="67"/>
      <c r="E8095" s="64"/>
      <c r="F8095" s="64"/>
      <c r="G8095" s="37" t="str">
        <f>IF(E8095="","",IF(OR(E8095="Project Management",E8095="Project Support",E8095="Sprint Management",E8095="Sprint Support"),"NA",ROUND((((VLOOKUP(AD8095,[2]Formula!V:X,3,0)))-SUMIF(AD:AD,AD8095,H:H)),2)))</f>
        <v/>
      </c>
      <c r="H8095" s="71"/>
      <c r="I8095" s="72"/>
      <c r="J8095" s="72"/>
      <c r="K8095" s="38" t="str">
        <f>IF(E8095="","",IF(OR(E8095="Project Management",E8095="Project Support",E8095="Sprint Management",E8095="Sprint Support"),"NA",(((SUMIF(AD:AD,AD8095,H:H)/VLOOKUP(AD8095,[2]Formula!V:X,3,0))*VLOOKUP(AD8095,[2]Formula!V:X,2,0))*H8095)/SUMIF(AD:AD,AD8095,H:H)))</f>
        <v/>
      </c>
      <c r="L8095" s="38" t="str">
        <f t="shared" si="757"/>
        <v/>
      </c>
      <c r="M8095" s="38" t="str">
        <f t="shared" si="758"/>
        <v/>
      </c>
      <c r="N8095" s="38" t="str">
        <f t="shared" si="760"/>
        <v/>
      </c>
      <c r="O8095" s="38" t="str">
        <f t="shared" si="756"/>
        <v/>
      </c>
      <c r="P8095" s="39" t="str">
        <f t="shared" si="761"/>
        <v/>
      </c>
      <c r="AC8095" s="42" t="str">
        <f>IF(B8095="","",VLOOKUP(B8095,[2]Formula!B:C,2,0))</f>
        <v/>
      </c>
      <c r="AD8095" s="43" t="str">
        <f t="shared" si="759"/>
        <v/>
      </c>
    </row>
    <row r="8096" spans="1:30" x14ac:dyDescent="0.25">
      <c r="A8096" s="64"/>
      <c r="B8096" s="64"/>
      <c r="C8096" s="66"/>
      <c r="D8096" s="67"/>
      <c r="E8096" s="64"/>
      <c r="F8096" s="64"/>
      <c r="G8096" s="37" t="str">
        <f>IF(E8096="","",IF(OR(E8096="Project Management",E8096="Project Support",E8096="Sprint Management",E8096="Sprint Support"),"NA",ROUND((((VLOOKUP(AD8096,[2]Formula!V:X,3,0)))-SUMIF(AD:AD,AD8096,H:H)),2)))</f>
        <v/>
      </c>
      <c r="H8096" s="71"/>
      <c r="I8096" s="72"/>
      <c r="J8096" s="72"/>
      <c r="K8096" s="38" t="str">
        <f>IF(E8096="","",IF(OR(E8096="Project Management",E8096="Project Support",E8096="Sprint Management",E8096="Sprint Support"),"NA",(((SUMIF(AD:AD,AD8096,H:H)/VLOOKUP(AD8096,[2]Formula!V:X,3,0))*VLOOKUP(AD8096,[2]Formula!V:X,2,0))*H8096)/SUMIF(AD:AD,AD8096,H:H)))</f>
        <v/>
      </c>
      <c r="L8096" s="38" t="str">
        <f t="shared" si="757"/>
        <v/>
      </c>
      <c r="M8096" s="38" t="str">
        <f t="shared" si="758"/>
        <v/>
      </c>
      <c r="N8096" s="38" t="str">
        <f t="shared" si="760"/>
        <v/>
      </c>
      <c r="O8096" s="38" t="str">
        <f t="shared" si="756"/>
        <v/>
      </c>
      <c r="P8096" s="39" t="str">
        <f t="shared" si="761"/>
        <v/>
      </c>
      <c r="AC8096" s="42" t="str">
        <f>IF(B8096="","",VLOOKUP(B8096,[2]Formula!B:C,2,0))</f>
        <v/>
      </c>
      <c r="AD8096" s="43" t="str">
        <f t="shared" si="759"/>
        <v/>
      </c>
    </row>
    <row r="8097" spans="1:30" x14ac:dyDescent="0.25">
      <c r="A8097" s="64"/>
      <c r="B8097" s="64"/>
      <c r="C8097" s="66"/>
      <c r="D8097" s="67"/>
      <c r="E8097" s="64"/>
      <c r="F8097" s="64"/>
      <c r="G8097" s="37" t="str">
        <f>IF(E8097="","",IF(OR(E8097="Project Management",E8097="Project Support",E8097="Sprint Management",E8097="Sprint Support"),"NA",ROUND((((VLOOKUP(AD8097,[2]Formula!V:X,3,0)))-SUMIF(AD:AD,AD8097,H:H)),2)))</f>
        <v/>
      </c>
      <c r="H8097" s="71"/>
      <c r="I8097" s="72"/>
      <c r="J8097" s="72"/>
      <c r="K8097" s="38" t="str">
        <f>IF(E8097="","",IF(OR(E8097="Project Management",E8097="Project Support",E8097="Sprint Management",E8097="Sprint Support"),"NA",(((SUMIF(AD:AD,AD8097,H:H)/VLOOKUP(AD8097,[2]Formula!V:X,3,0))*VLOOKUP(AD8097,[2]Formula!V:X,2,0))*H8097)/SUMIF(AD:AD,AD8097,H:H)))</f>
        <v/>
      </c>
      <c r="L8097" s="38" t="str">
        <f t="shared" si="757"/>
        <v/>
      </c>
      <c r="M8097" s="38" t="str">
        <f t="shared" si="758"/>
        <v/>
      </c>
      <c r="N8097" s="38" t="str">
        <f t="shared" si="760"/>
        <v/>
      </c>
      <c r="O8097" s="38" t="str">
        <f t="shared" si="756"/>
        <v/>
      </c>
      <c r="P8097" s="39" t="str">
        <f t="shared" si="761"/>
        <v/>
      </c>
      <c r="AC8097" s="42" t="str">
        <f>IF(B8097="","",VLOOKUP(B8097,[2]Formula!B:C,2,0))</f>
        <v/>
      </c>
      <c r="AD8097" s="43" t="str">
        <f t="shared" si="759"/>
        <v/>
      </c>
    </row>
    <row r="8098" spans="1:30" x14ac:dyDescent="0.25">
      <c r="A8098" s="64"/>
      <c r="B8098" s="64"/>
      <c r="C8098" s="66"/>
      <c r="D8098" s="67"/>
      <c r="E8098" s="64"/>
      <c r="F8098" s="64"/>
      <c r="G8098" s="37" t="str">
        <f>IF(E8098="","",IF(OR(E8098="Project Management",E8098="Project Support",E8098="Sprint Management",E8098="Sprint Support"),"NA",ROUND((((VLOOKUP(AD8098,[2]Formula!V:X,3,0)))-SUMIF(AD:AD,AD8098,H:H)),2)))</f>
        <v/>
      </c>
      <c r="H8098" s="71"/>
      <c r="I8098" s="72"/>
      <c r="J8098" s="72"/>
      <c r="K8098" s="38" t="str">
        <f>IF(E8098="","",IF(OR(E8098="Project Management",E8098="Project Support",E8098="Sprint Management",E8098="Sprint Support"),"NA",(((SUMIF(AD:AD,AD8098,H:H)/VLOOKUP(AD8098,[2]Formula!V:X,3,0))*VLOOKUP(AD8098,[2]Formula!V:X,2,0))*H8098)/SUMIF(AD:AD,AD8098,H:H)))</f>
        <v/>
      </c>
      <c r="L8098" s="38" t="str">
        <f t="shared" si="757"/>
        <v/>
      </c>
      <c r="M8098" s="38" t="str">
        <f t="shared" si="758"/>
        <v/>
      </c>
      <c r="N8098" s="38" t="str">
        <f t="shared" si="760"/>
        <v/>
      </c>
      <c r="O8098" s="38" t="str">
        <f t="shared" si="756"/>
        <v/>
      </c>
      <c r="P8098" s="39" t="str">
        <f t="shared" si="761"/>
        <v/>
      </c>
      <c r="AC8098" s="42" t="str">
        <f>IF(B8098="","",VLOOKUP(B8098,[2]Formula!B:C,2,0))</f>
        <v/>
      </c>
      <c r="AD8098" s="43" t="str">
        <f t="shared" si="759"/>
        <v/>
      </c>
    </row>
    <row r="8099" spans="1:30" x14ac:dyDescent="0.25">
      <c r="A8099" s="64"/>
      <c r="B8099" s="64"/>
      <c r="C8099" s="66"/>
      <c r="D8099" s="67"/>
      <c r="E8099" s="64"/>
      <c r="F8099" s="64"/>
      <c r="G8099" s="37" t="str">
        <f>IF(E8099="","",IF(OR(E8099="Project Management",E8099="Project Support",E8099="Sprint Management",E8099="Sprint Support"),"NA",ROUND((((VLOOKUP(AD8099,[2]Formula!V:X,3,0)))-SUMIF(AD:AD,AD8099,H:H)),2)))</f>
        <v/>
      </c>
      <c r="H8099" s="71"/>
      <c r="I8099" s="72"/>
      <c r="J8099" s="72"/>
      <c r="K8099" s="38" t="str">
        <f>IF(E8099="","",IF(OR(E8099="Project Management",E8099="Project Support",E8099="Sprint Management",E8099="Sprint Support"),"NA",(((SUMIF(AD:AD,AD8099,H:H)/VLOOKUP(AD8099,[2]Formula!V:X,3,0))*VLOOKUP(AD8099,[2]Formula!V:X,2,0))*H8099)/SUMIF(AD:AD,AD8099,H:H)))</f>
        <v/>
      </c>
      <c r="L8099" s="38" t="str">
        <f t="shared" si="757"/>
        <v/>
      </c>
      <c r="M8099" s="38" t="str">
        <f t="shared" si="758"/>
        <v/>
      </c>
      <c r="N8099" s="38" t="str">
        <f t="shared" si="760"/>
        <v/>
      </c>
      <c r="O8099" s="38" t="str">
        <f t="shared" si="756"/>
        <v/>
      </c>
      <c r="P8099" s="39" t="str">
        <f t="shared" si="761"/>
        <v/>
      </c>
      <c r="AC8099" s="42" t="str">
        <f>IF(B8099="","",VLOOKUP(B8099,[2]Formula!B:C,2,0))</f>
        <v/>
      </c>
      <c r="AD8099" s="43" t="str">
        <f t="shared" si="759"/>
        <v/>
      </c>
    </row>
    <row r="8100" spans="1:30" x14ac:dyDescent="0.25">
      <c r="A8100" s="64"/>
      <c r="B8100" s="64"/>
      <c r="C8100" s="66"/>
      <c r="D8100" s="67"/>
      <c r="E8100" s="64"/>
      <c r="F8100" s="64"/>
      <c r="G8100" s="37" t="str">
        <f>IF(E8100="","",IF(OR(E8100="Project Management",E8100="Project Support",E8100="Sprint Management",E8100="Sprint Support"),"NA",ROUND((((VLOOKUP(AD8100,[2]Formula!V:X,3,0)))-SUMIF(AD:AD,AD8100,H:H)),2)))</f>
        <v/>
      </c>
      <c r="H8100" s="71"/>
      <c r="I8100" s="72"/>
      <c r="J8100" s="72"/>
      <c r="K8100" s="38" t="str">
        <f>IF(E8100="","",IF(OR(E8100="Project Management",E8100="Project Support",E8100="Sprint Management",E8100="Sprint Support"),"NA",(((SUMIF(AD:AD,AD8100,H:H)/VLOOKUP(AD8100,[2]Formula!V:X,3,0))*VLOOKUP(AD8100,[2]Formula!V:X,2,0))*H8100)/SUMIF(AD:AD,AD8100,H:H)))</f>
        <v/>
      </c>
      <c r="L8100" s="38" t="str">
        <f t="shared" si="757"/>
        <v/>
      </c>
      <c r="M8100" s="38" t="str">
        <f t="shared" si="758"/>
        <v/>
      </c>
      <c r="N8100" s="38" t="str">
        <f t="shared" si="760"/>
        <v/>
      </c>
      <c r="O8100" s="38" t="str">
        <f t="shared" si="756"/>
        <v/>
      </c>
      <c r="P8100" s="39" t="str">
        <f t="shared" si="761"/>
        <v/>
      </c>
      <c r="AC8100" s="42" t="str">
        <f>IF(B8100="","",VLOOKUP(B8100,[2]Formula!B:C,2,0))</f>
        <v/>
      </c>
      <c r="AD8100" s="43" t="str">
        <f t="shared" si="759"/>
        <v/>
      </c>
    </row>
    <row r="8101" spans="1:30" x14ac:dyDescent="0.25">
      <c r="A8101" s="64"/>
      <c r="B8101" s="64"/>
      <c r="C8101" s="66"/>
      <c r="D8101" s="67"/>
      <c r="E8101" s="64"/>
      <c r="F8101" s="64"/>
      <c r="G8101" s="37" t="str">
        <f>IF(E8101="","",IF(OR(E8101="Project Management",E8101="Project Support",E8101="Sprint Management",E8101="Sprint Support"),"NA",ROUND((((VLOOKUP(AD8101,[2]Formula!V:X,3,0)))-SUMIF(AD:AD,AD8101,H:H)),2)))</f>
        <v/>
      </c>
      <c r="H8101" s="71"/>
      <c r="I8101" s="72"/>
      <c r="J8101" s="72"/>
      <c r="K8101" s="38" t="str">
        <f>IF(E8101="","",IF(OR(E8101="Project Management",E8101="Project Support",E8101="Sprint Management",E8101="Sprint Support"),"NA",(((SUMIF(AD:AD,AD8101,H:H)/VLOOKUP(AD8101,[2]Formula!V:X,3,0))*VLOOKUP(AD8101,[2]Formula!V:X,2,0))*H8101)/SUMIF(AD:AD,AD8101,H:H)))</f>
        <v/>
      </c>
      <c r="L8101" s="38" t="str">
        <f t="shared" si="757"/>
        <v/>
      </c>
      <c r="M8101" s="38" t="str">
        <f t="shared" si="758"/>
        <v/>
      </c>
      <c r="N8101" s="38" t="str">
        <f t="shared" si="760"/>
        <v/>
      </c>
      <c r="O8101" s="38" t="str">
        <f t="shared" si="756"/>
        <v/>
      </c>
      <c r="P8101" s="39" t="str">
        <f t="shared" si="761"/>
        <v/>
      </c>
      <c r="AC8101" s="42" t="str">
        <f>IF(B8101="","",VLOOKUP(B8101,[2]Formula!B:C,2,0))</f>
        <v/>
      </c>
      <c r="AD8101" s="43" t="str">
        <f t="shared" si="759"/>
        <v/>
      </c>
    </row>
    <row r="8102" spans="1:30" x14ac:dyDescent="0.25">
      <c r="A8102" s="64"/>
      <c r="B8102" s="64"/>
      <c r="C8102" s="66"/>
      <c r="D8102" s="67"/>
      <c r="E8102" s="64"/>
      <c r="F8102" s="64"/>
      <c r="G8102" s="37" t="str">
        <f>IF(E8102="","",IF(OR(E8102="Project Management",E8102="Project Support",E8102="Sprint Management",E8102="Sprint Support"),"NA",ROUND((((VLOOKUP(AD8102,[2]Formula!V:X,3,0)))-SUMIF(AD:AD,AD8102,H:H)),2)))</f>
        <v/>
      </c>
      <c r="H8102" s="71"/>
      <c r="I8102" s="72"/>
      <c r="J8102" s="72"/>
      <c r="K8102" s="38" t="str">
        <f>IF(E8102="","",IF(OR(E8102="Project Management",E8102="Project Support",E8102="Sprint Management",E8102="Sprint Support"),"NA",(((SUMIF(AD:AD,AD8102,H:H)/VLOOKUP(AD8102,[2]Formula!V:X,3,0))*VLOOKUP(AD8102,[2]Formula!V:X,2,0))*H8102)/SUMIF(AD:AD,AD8102,H:H)))</f>
        <v/>
      </c>
      <c r="L8102" s="38" t="str">
        <f t="shared" si="757"/>
        <v/>
      </c>
      <c r="M8102" s="38" t="str">
        <f t="shared" si="758"/>
        <v/>
      </c>
      <c r="N8102" s="38" t="str">
        <f t="shared" si="760"/>
        <v/>
      </c>
      <c r="O8102" s="38" t="str">
        <f t="shared" si="756"/>
        <v/>
      </c>
      <c r="P8102" s="39" t="str">
        <f t="shared" si="761"/>
        <v/>
      </c>
      <c r="AC8102" s="42" t="str">
        <f>IF(B8102="","",VLOOKUP(B8102,[2]Formula!B:C,2,0))</f>
        <v/>
      </c>
      <c r="AD8102" s="43" t="str">
        <f t="shared" si="759"/>
        <v/>
      </c>
    </row>
    <row r="8103" spans="1:30" x14ac:dyDescent="0.25">
      <c r="A8103" s="64"/>
      <c r="B8103" s="64"/>
      <c r="C8103" s="66"/>
      <c r="D8103" s="67"/>
      <c r="E8103" s="64"/>
      <c r="F8103" s="64"/>
      <c r="G8103" s="37" t="str">
        <f>IF(E8103="","",IF(OR(E8103="Project Management",E8103="Project Support",E8103="Sprint Management",E8103="Sprint Support"),"NA",ROUND((((VLOOKUP(AD8103,[2]Formula!V:X,3,0)))-SUMIF(AD:AD,AD8103,H:H)),2)))</f>
        <v/>
      </c>
      <c r="H8103" s="71"/>
      <c r="I8103" s="72"/>
      <c r="J8103" s="72"/>
      <c r="K8103" s="38" t="str">
        <f>IF(E8103="","",IF(OR(E8103="Project Management",E8103="Project Support",E8103="Sprint Management",E8103="Sprint Support"),"NA",(((SUMIF(AD:AD,AD8103,H:H)/VLOOKUP(AD8103,[2]Formula!V:X,3,0))*VLOOKUP(AD8103,[2]Formula!V:X,2,0))*H8103)/SUMIF(AD:AD,AD8103,H:H)))</f>
        <v/>
      </c>
      <c r="L8103" s="38" t="str">
        <f t="shared" si="757"/>
        <v/>
      </c>
      <c r="M8103" s="38" t="str">
        <f t="shared" si="758"/>
        <v/>
      </c>
      <c r="N8103" s="38" t="str">
        <f t="shared" si="760"/>
        <v/>
      </c>
      <c r="O8103" s="38" t="str">
        <f t="shared" si="756"/>
        <v/>
      </c>
      <c r="P8103" s="39" t="str">
        <f t="shared" si="761"/>
        <v/>
      </c>
      <c r="AC8103" s="42" t="str">
        <f>IF(B8103="","",VLOOKUP(B8103,[2]Formula!B:C,2,0))</f>
        <v/>
      </c>
      <c r="AD8103" s="43" t="str">
        <f t="shared" si="759"/>
        <v/>
      </c>
    </row>
    <row r="8104" spans="1:30" x14ac:dyDescent="0.25">
      <c r="A8104" s="64"/>
      <c r="B8104" s="64"/>
      <c r="C8104" s="66"/>
      <c r="D8104" s="67"/>
      <c r="E8104" s="64"/>
      <c r="F8104" s="64"/>
      <c r="G8104" s="37" t="str">
        <f>IF(E8104="","",IF(OR(E8104="Project Management",E8104="Project Support",E8104="Sprint Management",E8104="Sprint Support"),"NA",ROUND((((VLOOKUP(AD8104,[2]Formula!V:X,3,0)))-SUMIF(AD:AD,AD8104,H:H)),2)))</f>
        <v/>
      </c>
      <c r="H8104" s="71"/>
      <c r="I8104" s="72"/>
      <c r="J8104" s="72"/>
      <c r="K8104" s="38" t="str">
        <f>IF(E8104="","",IF(OR(E8104="Project Management",E8104="Project Support",E8104="Sprint Management",E8104="Sprint Support"),"NA",(((SUMIF(AD:AD,AD8104,H:H)/VLOOKUP(AD8104,[2]Formula!V:X,3,0))*VLOOKUP(AD8104,[2]Formula!V:X,2,0))*H8104)/SUMIF(AD:AD,AD8104,H:H)))</f>
        <v/>
      </c>
      <c r="L8104" s="38" t="str">
        <f t="shared" si="757"/>
        <v/>
      </c>
      <c r="M8104" s="38" t="str">
        <f t="shared" si="758"/>
        <v/>
      </c>
      <c r="N8104" s="38" t="str">
        <f t="shared" si="760"/>
        <v/>
      </c>
      <c r="O8104" s="38" t="str">
        <f t="shared" si="756"/>
        <v/>
      </c>
      <c r="P8104" s="39" t="str">
        <f t="shared" si="761"/>
        <v/>
      </c>
      <c r="AC8104" s="42" t="str">
        <f>IF(B8104="","",VLOOKUP(B8104,[2]Formula!B:C,2,0))</f>
        <v/>
      </c>
      <c r="AD8104" s="43" t="str">
        <f t="shared" si="759"/>
        <v/>
      </c>
    </row>
    <row r="8105" spans="1:30" x14ac:dyDescent="0.25">
      <c r="A8105" s="64"/>
      <c r="B8105" s="64"/>
      <c r="C8105" s="66"/>
      <c r="D8105" s="67"/>
      <c r="E8105" s="64"/>
      <c r="F8105" s="64"/>
      <c r="G8105" s="37" t="str">
        <f>IF(E8105="","",IF(OR(E8105="Project Management",E8105="Project Support",E8105="Sprint Management",E8105="Sprint Support"),"NA",ROUND((((VLOOKUP(AD8105,[2]Formula!V:X,3,0)))-SUMIF(AD:AD,AD8105,H:H)),2)))</f>
        <v/>
      </c>
      <c r="H8105" s="71"/>
      <c r="I8105" s="72"/>
      <c r="J8105" s="72"/>
      <c r="K8105" s="38" t="str">
        <f>IF(E8105="","",IF(OR(E8105="Project Management",E8105="Project Support",E8105="Sprint Management",E8105="Sprint Support"),"NA",(((SUMIF(AD:AD,AD8105,H:H)/VLOOKUP(AD8105,[2]Formula!V:X,3,0))*VLOOKUP(AD8105,[2]Formula!V:X,2,0))*H8105)/SUMIF(AD:AD,AD8105,H:H)))</f>
        <v/>
      </c>
      <c r="L8105" s="38" t="str">
        <f t="shared" si="757"/>
        <v/>
      </c>
      <c r="M8105" s="38" t="str">
        <f t="shared" si="758"/>
        <v/>
      </c>
      <c r="N8105" s="38" t="str">
        <f t="shared" si="760"/>
        <v/>
      </c>
      <c r="O8105" s="38" t="str">
        <f t="shared" si="756"/>
        <v/>
      </c>
      <c r="P8105" s="39" t="str">
        <f t="shared" si="761"/>
        <v/>
      </c>
      <c r="AC8105" s="42" t="str">
        <f>IF(B8105="","",VLOOKUP(B8105,[2]Formula!B:C,2,0))</f>
        <v/>
      </c>
      <c r="AD8105" s="43" t="str">
        <f t="shared" si="759"/>
        <v/>
      </c>
    </row>
    <row r="8106" spans="1:30" x14ac:dyDescent="0.25">
      <c r="A8106" s="64"/>
      <c r="B8106" s="64"/>
      <c r="C8106" s="66"/>
      <c r="D8106" s="67"/>
      <c r="E8106" s="64"/>
      <c r="F8106" s="64"/>
      <c r="G8106" s="37" t="str">
        <f>IF(E8106="","",IF(OR(E8106="Project Management",E8106="Project Support",E8106="Sprint Management",E8106="Sprint Support"),"NA",ROUND((((VLOOKUP(AD8106,[2]Formula!V:X,3,0)))-SUMIF(AD:AD,AD8106,H:H)),2)))</f>
        <v/>
      </c>
      <c r="H8106" s="71"/>
      <c r="I8106" s="72"/>
      <c r="J8106" s="72"/>
      <c r="K8106" s="38" t="str">
        <f>IF(E8106="","",IF(OR(E8106="Project Management",E8106="Project Support",E8106="Sprint Management",E8106="Sprint Support"),"NA",(((SUMIF(AD:AD,AD8106,H:H)/VLOOKUP(AD8106,[2]Formula!V:X,3,0))*VLOOKUP(AD8106,[2]Formula!V:X,2,0))*H8106)/SUMIF(AD:AD,AD8106,H:H)))</f>
        <v/>
      </c>
      <c r="L8106" s="38" t="str">
        <f t="shared" si="757"/>
        <v/>
      </c>
      <c r="M8106" s="38" t="str">
        <f t="shared" si="758"/>
        <v/>
      </c>
      <c r="N8106" s="38" t="str">
        <f t="shared" si="760"/>
        <v/>
      </c>
      <c r="O8106" s="38" t="str">
        <f t="shared" si="756"/>
        <v/>
      </c>
      <c r="P8106" s="39" t="str">
        <f t="shared" si="761"/>
        <v/>
      </c>
      <c r="AC8106" s="42" t="str">
        <f>IF(B8106="","",VLOOKUP(B8106,[2]Formula!B:C,2,0))</f>
        <v/>
      </c>
      <c r="AD8106" s="43" t="str">
        <f t="shared" si="759"/>
        <v/>
      </c>
    </row>
    <row r="8107" spans="1:30" x14ac:dyDescent="0.25">
      <c r="A8107" s="64"/>
      <c r="B8107" s="64"/>
      <c r="C8107" s="66"/>
      <c r="D8107" s="67"/>
      <c r="E8107" s="64"/>
      <c r="F8107" s="64"/>
      <c r="G8107" s="37" t="str">
        <f>IF(E8107="","",IF(OR(E8107="Project Management",E8107="Project Support",E8107="Sprint Management",E8107="Sprint Support"),"NA",ROUND((((VLOOKUP(AD8107,[2]Formula!V:X,3,0)))-SUMIF(AD:AD,AD8107,H:H)),2)))</f>
        <v/>
      </c>
      <c r="H8107" s="71"/>
      <c r="I8107" s="72"/>
      <c r="J8107" s="72"/>
      <c r="K8107" s="38" t="str">
        <f>IF(E8107="","",IF(OR(E8107="Project Management",E8107="Project Support",E8107="Sprint Management",E8107="Sprint Support"),"NA",(((SUMIF(AD:AD,AD8107,H:H)/VLOOKUP(AD8107,[2]Formula!V:X,3,0))*VLOOKUP(AD8107,[2]Formula!V:X,2,0))*H8107)/SUMIF(AD:AD,AD8107,H:H)))</f>
        <v/>
      </c>
      <c r="L8107" s="38" t="str">
        <f t="shared" si="757"/>
        <v/>
      </c>
      <c r="M8107" s="38" t="str">
        <f t="shared" si="758"/>
        <v/>
      </c>
      <c r="N8107" s="38" t="str">
        <f t="shared" si="760"/>
        <v/>
      </c>
      <c r="O8107" s="38" t="str">
        <f t="shared" si="756"/>
        <v/>
      </c>
      <c r="P8107" s="39" t="str">
        <f t="shared" si="761"/>
        <v/>
      </c>
      <c r="AC8107" s="42" t="str">
        <f>IF(B8107="","",VLOOKUP(B8107,[2]Formula!B:C,2,0))</f>
        <v/>
      </c>
      <c r="AD8107" s="43" t="str">
        <f t="shared" si="759"/>
        <v/>
      </c>
    </row>
    <row r="8108" spans="1:30" x14ac:dyDescent="0.25">
      <c r="A8108" s="64"/>
      <c r="B8108" s="64"/>
      <c r="C8108" s="66"/>
      <c r="D8108" s="67"/>
      <c r="E8108" s="64"/>
      <c r="F8108" s="64"/>
      <c r="G8108" s="37" t="str">
        <f>IF(E8108="","",IF(OR(E8108="Project Management",E8108="Project Support",E8108="Sprint Management",E8108="Sprint Support"),"NA",ROUND((((VLOOKUP(AD8108,[2]Formula!V:X,3,0)))-SUMIF(AD:AD,AD8108,H:H)),2)))</f>
        <v/>
      </c>
      <c r="H8108" s="71"/>
      <c r="I8108" s="72"/>
      <c r="J8108" s="72"/>
      <c r="K8108" s="38" t="str">
        <f>IF(E8108="","",IF(OR(E8108="Project Management",E8108="Project Support",E8108="Sprint Management",E8108="Sprint Support"),"NA",(((SUMIF(AD:AD,AD8108,H:H)/VLOOKUP(AD8108,[2]Formula!V:X,3,0))*VLOOKUP(AD8108,[2]Formula!V:X,2,0))*H8108)/SUMIF(AD:AD,AD8108,H:H)))</f>
        <v/>
      </c>
      <c r="L8108" s="38" t="str">
        <f t="shared" si="757"/>
        <v/>
      </c>
      <c r="M8108" s="38" t="str">
        <f t="shared" si="758"/>
        <v/>
      </c>
      <c r="N8108" s="38" t="str">
        <f t="shared" si="760"/>
        <v/>
      </c>
      <c r="O8108" s="38" t="str">
        <f t="shared" si="756"/>
        <v/>
      </c>
      <c r="P8108" s="39" t="str">
        <f t="shared" si="761"/>
        <v/>
      </c>
      <c r="AC8108" s="42" t="str">
        <f>IF(B8108="","",VLOOKUP(B8108,[2]Formula!B:C,2,0))</f>
        <v/>
      </c>
      <c r="AD8108" s="43" t="str">
        <f t="shared" si="759"/>
        <v/>
      </c>
    </row>
    <row r="8109" spans="1:30" x14ac:dyDescent="0.25">
      <c r="A8109" s="64"/>
      <c r="B8109" s="64"/>
      <c r="C8109" s="66"/>
      <c r="D8109" s="67"/>
      <c r="E8109" s="64"/>
      <c r="F8109" s="64"/>
      <c r="G8109" s="37" t="str">
        <f>IF(E8109="","",IF(OR(E8109="Project Management",E8109="Project Support",E8109="Sprint Management",E8109="Sprint Support"),"NA",ROUND((((VLOOKUP(AD8109,[2]Formula!V:X,3,0)))-SUMIF(AD:AD,AD8109,H:H)),2)))</f>
        <v/>
      </c>
      <c r="H8109" s="71"/>
      <c r="I8109" s="72"/>
      <c r="J8109" s="72"/>
      <c r="K8109" s="38" t="str">
        <f>IF(E8109="","",IF(OR(E8109="Project Management",E8109="Project Support",E8109="Sprint Management",E8109="Sprint Support"),"NA",(((SUMIF(AD:AD,AD8109,H:H)/VLOOKUP(AD8109,[2]Formula!V:X,3,0))*VLOOKUP(AD8109,[2]Formula!V:X,2,0))*H8109)/SUMIF(AD:AD,AD8109,H:H)))</f>
        <v/>
      </c>
      <c r="L8109" s="38" t="str">
        <f t="shared" si="757"/>
        <v/>
      </c>
      <c r="M8109" s="38" t="str">
        <f t="shared" si="758"/>
        <v/>
      </c>
      <c r="N8109" s="38" t="str">
        <f t="shared" si="760"/>
        <v/>
      </c>
      <c r="O8109" s="38" t="str">
        <f t="shared" si="756"/>
        <v/>
      </c>
      <c r="P8109" s="39" t="str">
        <f t="shared" si="761"/>
        <v/>
      </c>
      <c r="AC8109" s="42" t="str">
        <f>IF(B8109="","",VLOOKUP(B8109,[2]Formula!B:C,2,0))</f>
        <v/>
      </c>
      <c r="AD8109" s="43" t="str">
        <f t="shared" si="759"/>
        <v/>
      </c>
    </row>
    <row r="8110" spans="1:30" x14ac:dyDescent="0.25">
      <c r="A8110" s="64"/>
      <c r="B8110" s="64"/>
      <c r="C8110" s="66"/>
      <c r="D8110" s="67"/>
      <c r="E8110" s="64"/>
      <c r="F8110" s="64"/>
      <c r="G8110" s="37" t="str">
        <f>IF(E8110="","",IF(OR(E8110="Project Management",E8110="Project Support",E8110="Sprint Management",E8110="Sprint Support"),"NA",ROUND((((VLOOKUP(AD8110,[2]Formula!V:X,3,0)))-SUMIF(AD:AD,AD8110,H:H)),2)))</f>
        <v/>
      </c>
      <c r="H8110" s="71"/>
      <c r="I8110" s="72"/>
      <c r="J8110" s="72"/>
      <c r="K8110" s="38" t="str">
        <f>IF(E8110="","",IF(OR(E8110="Project Management",E8110="Project Support",E8110="Sprint Management",E8110="Sprint Support"),"NA",(((SUMIF(AD:AD,AD8110,H:H)/VLOOKUP(AD8110,[2]Formula!V:X,3,0))*VLOOKUP(AD8110,[2]Formula!V:X,2,0))*H8110)/SUMIF(AD:AD,AD8110,H:H)))</f>
        <v/>
      </c>
      <c r="L8110" s="38" t="str">
        <f t="shared" si="757"/>
        <v/>
      </c>
      <c r="M8110" s="38" t="str">
        <f t="shared" si="758"/>
        <v/>
      </c>
      <c r="N8110" s="38" t="str">
        <f t="shared" si="760"/>
        <v/>
      </c>
      <c r="O8110" s="38" t="str">
        <f t="shared" si="756"/>
        <v/>
      </c>
      <c r="P8110" s="39" t="str">
        <f t="shared" si="761"/>
        <v/>
      </c>
      <c r="AC8110" s="42" t="str">
        <f>IF(B8110="","",VLOOKUP(B8110,[2]Formula!B:C,2,0))</f>
        <v/>
      </c>
      <c r="AD8110" s="43" t="str">
        <f t="shared" si="759"/>
        <v/>
      </c>
    </row>
    <row r="8111" spans="1:30" x14ac:dyDescent="0.25">
      <c r="A8111" s="64"/>
      <c r="B8111" s="64"/>
      <c r="C8111" s="66"/>
      <c r="D8111" s="67"/>
      <c r="E8111" s="64"/>
      <c r="F8111" s="64"/>
      <c r="G8111" s="37" t="str">
        <f>IF(E8111="","",IF(OR(E8111="Project Management",E8111="Project Support",E8111="Sprint Management",E8111="Sprint Support"),"NA",ROUND((((VLOOKUP(AD8111,[2]Formula!V:X,3,0)))-SUMIF(AD:AD,AD8111,H:H)),2)))</f>
        <v/>
      </c>
      <c r="H8111" s="71"/>
      <c r="I8111" s="72"/>
      <c r="J8111" s="72"/>
      <c r="K8111" s="38" t="str">
        <f>IF(E8111="","",IF(OR(E8111="Project Management",E8111="Project Support",E8111="Sprint Management",E8111="Sprint Support"),"NA",(((SUMIF(AD:AD,AD8111,H:H)/VLOOKUP(AD8111,[2]Formula!V:X,3,0))*VLOOKUP(AD8111,[2]Formula!V:X,2,0))*H8111)/SUMIF(AD:AD,AD8111,H:H)))</f>
        <v/>
      </c>
      <c r="L8111" s="38" t="str">
        <f t="shared" si="757"/>
        <v/>
      </c>
      <c r="M8111" s="38" t="str">
        <f t="shared" si="758"/>
        <v/>
      </c>
      <c r="N8111" s="38" t="str">
        <f t="shared" si="760"/>
        <v/>
      </c>
      <c r="O8111" s="38" t="str">
        <f t="shared" si="756"/>
        <v/>
      </c>
      <c r="P8111" s="39" t="str">
        <f t="shared" si="761"/>
        <v/>
      </c>
      <c r="AC8111" s="42" t="str">
        <f>IF(B8111="","",VLOOKUP(B8111,[2]Formula!B:C,2,0))</f>
        <v/>
      </c>
      <c r="AD8111" s="43" t="str">
        <f t="shared" si="759"/>
        <v/>
      </c>
    </row>
    <row r="8112" spans="1:30" x14ac:dyDescent="0.25">
      <c r="A8112" s="64"/>
      <c r="B8112" s="64"/>
      <c r="C8112" s="66"/>
      <c r="D8112" s="67"/>
      <c r="E8112" s="64"/>
      <c r="F8112" s="64"/>
      <c r="G8112" s="37" t="str">
        <f>IF(E8112="","",IF(OR(E8112="Project Management",E8112="Project Support",E8112="Sprint Management",E8112="Sprint Support"),"NA",ROUND((((VLOOKUP(AD8112,[2]Formula!V:X,3,0)))-SUMIF(AD:AD,AD8112,H:H)),2)))</f>
        <v/>
      </c>
      <c r="H8112" s="71"/>
      <c r="I8112" s="72"/>
      <c r="J8112" s="72"/>
      <c r="K8112" s="38" t="str">
        <f>IF(E8112="","",IF(OR(E8112="Project Management",E8112="Project Support",E8112="Sprint Management",E8112="Sprint Support"),"NA",(((SUMIF(AD:AD,AD8112,H:H)/VLOOKUP(AD8112,[2]Formula!V:X,3,0))*VLOOKUP(AD8112,[2]Formula!V:X,2,0))*H8112)/SUMIF(AD:AD,AD8112,H:H)))</f>
        <v/>
      </c>
      <c r="L8112" s="38" t="str">
        <f t="shared" si="757"/>
        <v/>
      </c>
      <c r="M8112" s="38" t="str">
        <f t="shared" si="758"/>
        <v/>
      </c>
      <c r="N8112" s="38" t="str">
        <f t="shared" si="760"/>
        <v/>
      </c>
      <c r="O8112" s="38" t="str">
        <f t="shared" si="756"/>
        <v/>
      </c>
      <c r="P8112" s="39" t="str">
        <f t="shared" si="761"/>
        <v/>
      </c>
      <c r="AC8112" s="42" t="str">
        <f>IF(B8112="","",VLOOKUP(B8112,[2]Formula!B:C,2,0))</f>
        <v/>
      </c>
      <c r="AD8112" s="43" t="str">
        <f t="shared" si="759"/>
        <v/>
      </c>
    </row>
    <row r="8113" spans="1:30" x14ac:dyDescent="0.25">
      <c r="A8113" s="64"/>
      <c r="B8113" s="64"/>
      <c r="C8113" s="66"/>
      <c r="D8113" s="67"/>
      <c r="E8113" s="64"/>
      <c r="F8113" s="64"/>
      <c r="G8113" s="37" t="str">
        <f>IF(E8113="","",IF(OR(E8113="Project Management",E8113="Project Support",E8113="Sprint Management",E8113="Sprint Support"),"NA",ROUND((((VLOOKUP(AD8113,[2]Formula!V:X,3,0)))-SUMIF(AD:AD,AD8113,H:H)),2)))</f>
        <v/>
      </c>
      <c r="H8113" s="71"/>
      <c r="I8113" s="72"/>
      <c r="J8113" s="72"/>
      <c r="K8113" s="38" t="str">
        <f>IF(E8113="","",IF(OR(E8113="Project Management",E8113="Project Support",E8113="Sprint Management",E8113="Sprint Support"),"NA",(((SUMIF(AD:AD,AD8113,H:H)/VLOOKUP(AD8113,[2]Formula!V:X,3,0))*VLOOKUP(AD8113,[2]Formula!V:X,2,0))*H8113)/SUMIF(AD:AD,AD8113,H:H)))</f>
        <v/>
      </c>
      <c r="L8113" s="38" t="str">
        <f t="shared" si="757"/>
        <v/>
      </c>
      <c r="M8113" s="38" t="str">
        <f t="shared" si="758"/>
        <v/>
      </c>
      <c r="N8113" s="38" t="str">
        <f t="shared" si="760"/>
        <v/>
      </c>
      <c r="O8113" s="38" t="str">
        <f t="shared" si="756"/>
        <v/>
      </c>
      <c r="P8113" s="39" t="str">
        <f t="shared" si="761"/>
        <v/>
      </c>
      <c r="AC8113" s="42" t="str">
        <f>IF(B8113="","",VLOOKUP(B8113,[2]Formula!B:C,2,0))</f>
        <v/>
      </c>
      <c r="AD8113" s="43" t="str">
        <f t="shared" si="759"/>
        <v/>
      </c>
    </row>
    <row r="8114" spans="1:30" x14ac:dyDescent="0.25">
      <c r="A8114" s="64"/>
      <c r="B8114" s="64"/>
      <c r="C8114" s="66"/>
      <c r="D8114" s="67"/>
      <c r="E8114" s="64"/>
      <c r="F8114" s="64"/>
      <c r="G8114" s="37" t="str">
        <f>IF(E8114="","",IF(OR(E8114="Project Management",E8114="Project Support",E8114="Sprint Management",E8114="Sprint Support"),"NA",ROUND((((VLOOKUP(AD8114,[2]Formula!V:X,3,0)))-SUMIF(AD:AD,AD8114,H:H)),2)))</f>
        <v/>
      </c>
      <c r="H8114" s="71"/>
      <c r="I8114" s="72"/>
      <c r="J8114" s="72"/>
      <c r="K8114" s="38" t="str">
        <f>IF(E8114="","",IF(OR(E8114="Project Management",E8114="Project Support",E8114="Sprint Management",E8114="Sprint Support"),"NA",(((SUMIF(AD:AD,AD8114,H:H)/VLOOKUP(AD8114,[2]Formula!V:X,3,0))*VLOOKUP(AD8114,[2]Formula!V:X,2,0))*H8114)/SUMIF(AD:AD,AD8114,H:H)))</f>
        <v/>
      </c>
      <c r="L8114" s="38" t="str">
        <f t="shared" si="757"/>
        <v/>
      </c>
      <c r="M8114" s="38" t="str">
        <f t="shared" si="758"/>
        <v/>
      </c>
      <c r="N8114" s="38" t="str">
        <f t="shared" si="760"/>
        <v/>
      </c>
      <c r="O8114" s="38" t="str">
        <f t="shared" si="756"/>
        <v/>
      </c>
      <c r="P8114" s="39" t="str">
        <f t="shared" si="761"/>
        <v/>
      </c>
      <c r="AC8114" s="42" t="str">
        <f>IF(B8114="","",VLOOKUP(B8114,[2]Formula!B:C,2,0))</f>
        <v/>
      </c>
      <c r="AD8114" s="43" t="str">
        <f t="shared" si="759"/>
        <v/>
      </c>
    </row>
    <row r="8115" spans="1:30" x14ac:dyDescent="0.25">
      <c r="A8115" s="64"/>
      <c r="B8115" s="64"/>
      <c r="C8115" s="66"/>
      <c r="D8115" s="67"/>
      <c r="E8115" s="64"/>
      <c r="F8115" s="64"/>
      <c r="G8115" s="37" t="str">
        <f>IF(E8115="","",IF(OR(E8115="Project Management",E8115="Project Support",E8115="Sprint Management",E8115="Sprint Support"),"NA",ROUND((((VLOOKUP(AD8115,[2]Formula!V:X,3,0)))-SUMIF(AD:AD,AD8115,H:H)),2)))</f>
        <v/>
      </c>
      <c r="H8115" s="71"/>
      <c r="I8115" s="72"/>
      <c r="J8115" s="72"/>
      <c r="K8115" s="38" t="str">
        <f>IF(E8115="","",IF(OR(E8115="Project Management",E8115="Project Support",E8115="Sprint Management",E8115="Sprint Support"),"NA",(((SUMIF(AD:AD,AD8115,H:H)/VLOOKUP(AD8115,[2]Formula!V:X,3,0))*VLOOKUP(AD8115,[2]Formula!V:X,2,0))*H8115)/SUMIF(AD:AD,AD8115,H:H)))</f>
        <v/>
      </c>
      <c r="L8115" s="38" t="str">
        <f t="shared" si="757"/>
        <v/>
      </c>
      <c r="M8115" s="38" t="str">
        <f t="shared" si="758"/>
        <v/>
      </c>
      <c r="N8115" s="38" t="str">
        <f t="shared" si="760"/>
        <v/>
      </c>
      <c r="O8115" s="38" t="str">
        <f t="shared" si="756"/>
        <v/>
      </c>
      <c r="P8115" s="39" t="str">
        <f t="shared" si="761"/>
        <v/>
      </c>
      <c r="AC8115" s="42" t="str">
        <f>IF(B8115="","",VLOOKUP(B8115,[2]Formula!B:C,2,0))</f>
        <v/>
      </c>
      <c r="AD8115" s="43" t="str">
        <f t="shared" si="759"/>
        <v/>
      </c>
    </row>
    <row r="8116" spans="1:30" x14ac:dyDescent="0.25">
      <c r="A8116" s="64"/>
      <c r="B8116" s="64"/>
      <c r="C8116" s="66"/>
      <c r="D8116" s="67"/>
      <c r="E8116" s="64"/>
      <c r="F8116" s="64"/>
      <c r="G8116" s="37" t="str">
        <f>IF(E8116="","",IF(OR(E8116="Project Management",E8116="Project Support",E8116="Sprint Management",E8116="Sprint Support"),"NA",ROUND((((VLOOKUP(AD8116,[2]Formula!V:X,3,0)))-SUMIF(AD:AD,AD8116,H:H)),2)))</f>
        <v/>
      </c>
      <c r="H8116" s="71"/>
      <c r="I8116" s="72"/>
      <c r="J8116" s="72"/>
      <c r="K8116" s="38" t="str">
        <f>IF(E8116="","",IF(OR(E8116="Project Management",E8116="Project Support",E8116="Sprint Management",E8116="Sprint Support"),"NA",(((SUMIF(AD:AD,AD8116,H:H)/VLOOKUP(AD8116,[2]Formula!V:X,3,0))*VLOOKUP(AD8116,[2]Formula!V:X,2,0))*H8116)/SUMIF(AD:AD,AD8116,H:H)))</f>
        <v/>
      </c>
      <c r="L8116" s="38" t="str">
        <f t="shared" si="757"/>
        <v/>
      </c>
      <c r="M8116" s="38" t="str">
        <f t="shared" si="758"/>
        <v/>
      </c>
      <c r="N8116" s="38" t="str">
        <f t="shared" si="760"/>
        <v/>
      </c>
      <c r="O8116" s="38" t="str">
        <f t="shared" si="756"/>
        <v/>
      </c>
      <c r="P8116" s="39" t="str">
        <f t="shared" si="761"/>
        <v/>
      </c>
      <c r="AC8116" s="42" t="str">
        <f>IF(B8116="","",VLOOKUP(B8116,[2]Formula!B:C,2,0))</f>
        <v/>
      </c>
      <c r="AD8116" s="43" t="str">
        <f t="shared" si="759"/>
        <v/>
      </c>
    </row>
    <row r="8117" spans="1:30" x14ac:dyDescent="0.25">
      <c r="A8117" s="64"/>
      <c r="B8117" s="64"/>
      <c r="C8117" s="66"/>
      <c r="D8117" s="67"/>
      <c r="E8117" s="64"/>
      <c r="F8117" s="64"/>
      <c r="G8117" s="37" t="str">
        <f>IF(E8117="","",IF(OR(E8117="Project Management",E8117="Project Support",E8117="Sprint Management",E8117="Sprint Support"),"NA",ROUND((((VLOOKUP(AD8117,[2]Formula!V:X,3,0)))-SUMIF(AD:AD,AD8117,H:H)),2)))</f>
        <v/>
      </c>
      <c r="H8117" s="71"/>
      <c r="I8117" s="72"/>
      <c r="J8117" s="72"/>
      <c r="K8117" s="38" t="str">
        <f>IF(E8117="","",IF(OR(E8117="Project Management",E8117="Project Support",E8117="Sprint Management",E8117="Sprint Support"),"NA",(((SUMIF(AD:AD,AD8117,H:H)/VLOOKUP(AD8117,[2]Formula!V:X,3,0))*VLOOKUP(AD8117,[2]Formula!V:X,2,0))*H8117)/SUMIF(AD:AD,AD8117,H:H)))</f>
        <v/>
      </c>
      <c r="L8117" s="38" t="str">
        <f t="shared" si="757"/>
        <v/>
      </c>
      <c r="M8117" s="38" t="str">
        <f t="shared" si="758"/>
        <v/>
      </c>
      <c r="N8117" s="38" t="str">
        <f t="shared" si="760"/>
        <v/>
      </c>
      <c r="O8117" s="38" t="str">
        <f t="shared" ref="O8117:O8180" si="762">IFERROR(L8117/M8117,"")</f>
        <v/>
      </c>
      <c r="P8117" s="39" t="str">
        <f t="shared" si="761"/>
        <v/>
      </c>
      <c r="AC8117" s="42" t="str">
        <f>IF(B8117="","",VLOOKUP(B8117,[2]Formula!B:C,2,0))</f>
        <v/>
      </c>
      <c r="AD8117" s="43" t="str">
        <f t="shared" si="759"/>
        <v/>
      </c>
    </row>
    <row r="8118" spans="1:30" x14ac:dyDescent="0.25">
      <c r="A8118" s="64"/>
      <c r="B8118" s="64"/>
      <c r="C8118" s="66"/>
      <c r="D8118" s="67"/>
      <c r="E8118" s="64"/>
      <c r="F8118" s="64"/>
      <c r="G8118" s="37" t="str">
        <f>IF(E8118="","",IF(OR(E8118="Project Management",E8118="Project Support",E8118="Sprint Management",E8118="Sprint Support"),"NA",ROUND((((VLOOKUP(AD8118,[2]Formula!V:X,3,0)))-SUMIF(AD:AD,AD8118,H:H)),2)))</f>
        <v/>
      </c>
      <c r="H8118" s="71"/>
      <c r="I8118" s="72"/>
      <c r="J8118" s="72"/>
      <c r="K8118" s="38" t="str">
        <f>IF(E8118="","",IF(OR(E8118="Project Management",E8118="Project Support",E8118="Sprint Management",E8118="Sprint Support"),"NA",(((SUMIF(AD:AD,AD8118,H:H)/VLOOKUP(AD8118,[2]Formula!V:X,3,0))*VLOOKUP(AD8118,[2]Formula!V:X,2,0))*H8118)/SUMIF(AD:AD,AD8118,H:H)))</f>
        <v/>
      </c>
      <c r="L8118" s="38" t="str">
        <f t="shared" si="757"/>
        <v/>
      </c>
      <c r="M8118" s="38" t="str">
        <f t="shared" si="758"/>
        <v/>
      </c>
      <c r="N8118" s="38" t="str">
        <f t="shared" si="760"/>
        <v/>
      </c>
      <c r="O8118" s="38" t="str">
        <f t="shared" si="762"/>
        <v/>
      </c>
      <c r="P8118" s="39" t="str">
        <f t="shared" si="761"/>
        <v/>
      </c>
      <c r="AC8118" s="42" t="str">
        <f>IF(B8118="","",VLOOKUP(B8118,[2]Formula!B:C,2,0))</f>
        <v/>
      </c>
      <c r="AD8118" s="43" t="str">
        <f t="shared" si="759"/>
        <v/>
      </c>
    </row>
    <row r="8119" spans="1:30" x14ac:dyDescent="0.25">
      <c r="A8119" s="64"/>
      <c r="B8119" s="64"/>
      <c r="C8119" s="66"/>
      <c r="D8119" s="67"/>
      <c r="E8119" s="64"/>
      <c r="F8119" s="64"/>
      <c r="G8119" s="37" t="str">
        <f>IF(E8119="","",IF(OR(E8119="Project Management",E8119="Project Support",E8119="Sprint Management",E8119="Sprint Support"),"NA",ROUND((((VLOOKUP(AD8119,[2]Formula!V:X,3,0)))-SUMIF(AD:AD,AD8119,H:H)),2)))</f>
        <v/>
      </c>
      <c r="H8119" s="71"/>
      <c r="I8119" s="72"/>
      <c r="J8119" s="72"/>
      <c r="K8119" s="38" t="str">
        <f>IF(E8119="","",IF(OR(E8119="Project Management",E8119="Project Support",E8119="Sprint Management",E8119="Sprint Support"),"NA",(((SUMIF(AD:AD,AD8119,H:H)/VLOOKUP(AD8119,[2]Formula!V:X,3,0))*VLOOKUP(AD8119,[2]Formula!V:X,2,0))*H8119)/SUMIF(AD:AD,AD8119,H:H)))</f>
        <v/>
      </c>
      <c r="L8119" s="38" t="str">
        <f t="shared" si="757"/>
        <v/>
      </c>
      <c r="M8119" s="38" t="str">
        <f t="shared" si="758"/>
        <v/>
      </c>
      <c r="N8119" s="38" t="str">
        <f t="shared" si="760"/>
        <v/>
      </c>
      <c r="O8119" s="38" t="str">
        <f t="shared" si="762"/>
        <v/>
      </c>
      <c r="P8119" s="39" t="str">
        <f t="shared" si="761"/>
        <v/>
      </c>
      <c r="AC8119" s="42" t="str">
        <f>IF(B8119="","",VLOOKUP(B8119,[2]Formula!B:C,2,0))</f>
        <v/>
      </c>
      <c r="AD8119" s="43" t="str">
        <f t="shared" si="759"/>
        <v/>
      </c>
    </row>
    <row r="8120" spans="1:30" x14ac:dyDescent="0.25">
      <c r="A8120" s="64"/>
      <c r="B8120" s="64"/>
      <c r="C8120" s="66"/>
      <c r="D8120" s="67"/>
      <c r="E8120" s="64"/>
      <c r="F8120" s="64"/>
      <c r="G8120" s="37" t="str">
        <f>IF(E8120="","",IF(OR(E8120="Project Management",E8120="Project Support",E8120="Sprint Management",E8120="Sprint Support"),"NA",ROUND((((VLOOKUP(AD8120,[2]Formula!V:X,3,0)))-SUMIF(AD:AD,AD8120,H:H)),2)))</f>
        <v/>
      </c>
      <c r="H8120" s="71"/>
      <c r="I8120" s="72"/>
      <c r="J8120" s="72"/>
      <c r="K8120" s="38" t="str">
        <f>IF(E8120="","",IF(OR(E8120="Project Management",E8120="Project Support",E8120="Sprint Management",E8120="Sprint Support"),"NA",(((SUMIF(AD:AD,AD8120,H:H)/VLOOKUP(AD8120,[2]Formula!V:X,3,0))*VLOOKUP(AD8120,[2]Formula!V:X,2,0))*H8120)/SUMIF(AD:AD,AD8120,H:H)))</f>
        <v/>
      </c>
      <c r="L8120" s="38" t="str">
        <f t="shared" si="757"/>
        <v/>
      </c>
      <c r="M8120" s="38" t="str">
        <f t="shared" si="758"/>
        <v/>
      </c>
      <c r="N8120" s="38" t="str">
        <f t="shared" si="760"/>
        <v/>
      </c>
      <c r="O8120" s="38" t="str">
        <f t="shared" si="762"/>
        <v/>
      </c>
      <c r="P8120" s="39" t="str">
        <f t="shared" si="761"/>
        <v/>
      </c>
      <c r="AC8120" s="42" t="str">
        <f>IF(B8120="","",VLOOKUP(B8120,[2]Formula!B:C,2,0))</f>
        <v/>
      </c>
      <c r="AD8120" s="43" t="str">
        <f t="shared" si="759"/>
        <v/>
      </c>
    </row>
    <row r="8121" spans="1:30" x14ac:dyDescent="0.25">
      <c r="A8121" s="64"/>
      <c r="B8121" s="64"/>
      <c r="C8121" s="66"/>
      <c r="D8121" s="67"/>
      <c r="E8121" s="64"/>
      <c r="F8121" s="64"/>
      <c r="G8121" s="37" t="str">
        <f>IF(E8121="","",IF(OR(E8121="Project Management",E8121="Project Support",E8121="Sprint Management",E8121="Sprint Support"),"NA",ROUND((((VLOOKUP(AD8121,[2]Formula!V:X,3,0)))-SUMIF(AD:AD,AD8121,H:H)),2)))</f>
        <v/>
      </c>
      <c r="H8121" s="71"/>
      <c r="I8121" s="72"/>
      <c r="J8121" s="72"/>
      <c r="K8121" s="38" t="str">
        <f>IF(E8121="","",IF(OR(E8121="Project Management",E8121="Project Support",E8121="Sprint Management",E8121="Sprint Support"),"NA",(((SUMIF(AD:AD,AD8121,H:H)/VLOOKUP(AD8121,[2]Formula!V:X,3,0))*VLOOKUP(AD8121,[2]Formula!V:X,2,0))*H8121)/SUMIF(AD:AD,AD8121,H:H)))</f>
        <v/>
      </c>
      <c r="L8121" s="38" t="str">
        <f t="shared" si="757"/>
        <v/>
      </c>
      <c r="M8121" s="38" t="str">
        <f t="shared" si="758"/>
        <v/>
      </c>
      <c r="N8121" s="38" t="str">
        <f t="shared" si="760"/>
        <v/>
      </c>
      <c r="O8121" s="38" t="str">
        <f t="shared" si="762"/>
        <v/>
      </c>
      <c r="P8121" s="39" t="str">
        <f t="shared" si="761"/>
        <v/>
      </c>
      <c r="AC8121" s="42" t="str">
        <f>IF(B8121="","",VLOOKUP(B8121,[2]Formula!B:C,2,0))</f>
        <v/>
      </c>
      <c r="AD8121" s="43" t="str">
        <f t="shared" si="759"/>
        <v/>
      </c>
    </row>
    <row r="8122" spans="1:30" x14ac:dyDescent="0.25">
      <c r="A8122" s="64"/>
      <c r="B8122" s="64"/>
      <c r="C8122" s="66"/>
      <c r="D8122" s="67"/>
      <c r="E8122" s="64"/>
      <c r="F8122" s="64"/>
      <c r="G8122" s="37" t="str">
        <f>IF(E8122="","",IF(OR(E8122="Project Management",E8122="Project Support",E8122="Sprint Management",E8122="Sprint Support"),"NA",ROUND((((VLOOKUP(AD8122,[2]Formula!V:X,3,0)))-SUMIF(AD:AD,AD8122,H:H)),2)))</f>
        <v/>
      </c>
      <c r="H8122" s="71"/>
      <c r="I8122" s="72"/>
      <c r="J8122" s="72"/>
      <c r="K8122" s="38" t="str">
        <f>IF(E8122="","",IF(OR(E8122="Project Management",E8122="Project Support",E8122="Sprint Management",E8122="Sprint Support"),"NA",(((SUMIF(AD:AD,AD8122,H:H)/VLOOKUP(AD8122,[2]Formula!V:X,3,0))*VLOOKUP(AD8122,[2]Formula!V:X,2,0))*H8122)/SUMIF(AD:AD,AD8122,H:H)))</f>
        <v/>
      </c>
      <c r="L8122" s="38" t="str">
        <f t="shared" si="757"/>
        <v/>
      </c>
      <c r="M8122" s="38" t="str">
        <f t="shared" si="758"/>
        <v/>
      </c>
      <c r="N8122" s="38" t="str">
        <f t="shared" si="760"/>
        <v/>
      </c>
      <c r="O8122" s="38" t="str">
        <f t="shared" si="762"/>
        <v/>
      </c>
      <c r="P8122" s="39" t="str">
        <f t="shared" si="761"/>
        <v/>
      </c>
      <c r="AC8122" s="42" t="str">
        <f>IF(B8122="","",VLOOKUP(B8122,[2]Formula!B:C,2,0))</f>
        <v/>
      </c>
      <c r="AD8122" s="43" t="str">
        <f t="shared" si="759"/>
        <v/>
      </c>
    </row>
    <row r="8123" spans="1:30" x14ac:dyDescent="0.25">
      <c r="A8123" s="64"/>
      <c r="B8123" s="64"/>
      <c r="C8123" s="66"/>
      <c r="D8123" s="67"/>
      <c r="E8123" s="64"/>
      <c r="F8123" s="64"/>
      <c r="G8123" s="37" t="str">
        <f>IF(E8123="","",IF(OR(E8123="Project Management",E8123="Project Support",E8123="Sprint Management",E8123="Sprint Support"),"NA",ROUND((((VLOOKUP(AD8123,[2]Formula!V:X,3,0)))-SUMIF(AD:AD,AD8123,H:H)),2)))</f>
        <v/>
      </c>
      <c r="H8123" s="71"/>
      <c r="I8123" s="72"/>
      <c r="J8123" s="72"/>
      <c r="K8123" s="38" t="str">
        <f>IF(E8123="","",IF(OR(E8123="Project Management",E8123="Project Support",E8123="Sprint Management",E8123="Sprint Support"),"NA",(((SUMIF(AD:AD,AD8123,H:H)/VLOOKUP(AD8123,[2]Formula!V:X,3,0))*VLOOKUP(AD8123,[2]Formula!V:X,2,0))*H8123)/SUMIF(AD:AD,AD8123,H:H)))</f>
        <v/>
      </c>
      <c r="L8123" s="38" t="str">
        <f t="shared" si="757"/>
        <v/>
      </c>
      <c r="M8123" s="38" t="str">
        <f t="shared" si="758"/>
        <v/>
      </c>
      <c r="N8123" s="38" t="str">
        <f t="shared" si="760"/>
        <v/>
      </c>
      <c r="O8123" s="38" t="str">
        <f t="shared" si="762"/>
        <v/>
      </c>
      <c r="P8123" s="39" t="str">
        <f t="shared" si="761"/>
        <v/>
      </c>
      <c r="AC8123" s="42" t="str">
        <f>IF(B8123="","",VLOOKUP(B8123,[2]Formula!B:C,2,0))</f>
        <v/>
      </c>
      <c r="AD8123" s="43" t="str">
        <f t="shared" si="759"/>
        <v/>
      </c>
    </row>
    <row r="8124" spans="1:30" x14ac:dyDescent="0.25">
      <c r="A8124" s="64"/>
      <c r="B8124" s="64"/>
      <c r="C8124" s="66"/>
      <c r="D8124" s="67"/>
      <c r="E8124" s="64"/>
      <c r="F8124" s="64"/>
      <c r="G8124" s="37" t="str">
        <f>IF(E8124="","",IF(OR(E8124="Project Management",E8124="Project Support",E8124="Sprint Management",E8124="Sprint Support"),"NA",ROUND((((VLOOKUP(AD8124,[2]Formula!V:X,3,0)))-SUMIF(AD:AD,AD8124,H:H)),2)))</f>
        <v/>
      </c>
      <c r="H8124" s="71"/>
      <c r="I8124" s="72"/>
      <c r="J8124" s="72"/>
      <c r="K8124" s="38" t="str">
        <f>IF(E8124="","",IF(OR(E8124="Project Management",E8124="Project Support",E8124="Sprint Management",E8124="Sprint Support"),"NA",(((SUMIF(AD:AD,AD8124,H:H)/VLOOKUP(AD8124,[2]Formula!V:X,3,0))*VLOOKUP(AD8124,[2]Formula!V:X,2,0))*H8124)/SUMIF(AD:AD,AD8124,H:H)))</f>
        <v/>
      </c>
      <c r="L8124" s="38" t="str">
        <f t="shared" si="757"/>
        <v/>
      </c>
      <c r="M8124" s="38" t="str">
        <f t="shared" si="758"/>
        <v/>
      </c>
      <c r="N8124" s="38" t="str">
        <f t="shared" si="760"/>
        <v/>
      </c>
      <c r="O8124" s="38" t="str">
        <f t="shared" si="762"/>
        <v/>
      </c>
      <c r="P8124" s="39" t="str">
        <f t="shared" si="761"/>
        <v/>
      </c>
      <c r="AC8124" s="42" t="str">
        <f>IF(B8124="","",VLOOKUP(B8124,[2]Formula!B:C,2,0))</f>
        <v/>
      </c>
      <c r="AD8124" s="43" t="str">
        <f t="shared" si="759"/>
        <v/>
      </c>
    </row>
    <row r="8125" spans="1:30" x14ac:dyDescent="0.25">
      <c r="A8125" s="64"/>
      <c r="B8125" s="64"/>
      <c r="C8125" s="66"/>
      <c r="D8125" s="67"/>
      <c r="E8125" s="64"/>
      <c r="F8125" s="64"/>
      <c r="G8125" s="37" t="str">
        <f>IF(E8125="","",IF(OR(E8125="Project Management",E8125="Project Support",E8125="Sprint Management",E8125="Sprint Support"),"NA",ROUND((((VLOOKUP(AD8125,[2]Formula!V:X,3,0)))-SUMIF(AD:AD,AD8125,H:H)),2)))</f>
        <v/>
      </c>
      <c r="H8125" s="71"/>
      <c r="I8125" s="72"/>
      <c r="J8125" s="72"/>
      <c r="K8125" s="38" t="str">
        <f>IF(E8125="","",IF(OR(E8125="Project Management",E8125="Project Support",E8125="Sprint Management",E8125="Sprint Support"),"NA",(((SUMIF(AD:AD,AD8125,H:H)/VLOOKUP(AD8125,[2]Formula!V:X,3,0))*VLOOKUP(AD8125,[2]Formula!V:X,2,0))*H8125)/SUMIF(AD:AD,AD8125,H:H)))</f>
        <v/>
      </c>
      <c r="L8125" s="38" t="str">
        <f t="shared" si="757"/>
        <v/>
      </c>
      <c r="M8125" s="38" t="str">
        <f t="shared" si="758"/>
        <v/>
      </c>
      <c r="N8125" s="38" t="str">
        <f t="shared" si="760"/>
        <v/>
      </c>
      <c r="O8125" s="38" t="str">
        <f t="shared" si="762"/>
        <v/>
      </c>
      <c r="P8125" s="39" t="str">
        <f t="shared" si="761"/>
        <v/>
      </c>
      <c r="AC8125" s="42" t="str">
        <f>IF(B8125="","",VLOOKUP(B8125,[2]Formula!B:C,2,0))</f>
        <v/>
      </c>
      <c r="AD8125" s="43" t="str">
        <f t="shared" si="759"/>
        <v/>
      </c>
    </row>
    <row r="8126" spans="1:30" x14ac:dyDescent="0.25">
      <c r="A8126" s="64"/>
      <c r="B8126" s="64"/>
      <c r="C8126" s="66"/>
      <c r="D8126" s="67"/>
      <c r="E8126" s="64"/>
      <c r="F8126" s="64"/>
      <c r="G8126" s="37" t="str">
        <f>IF(E8126="","",IF(OR(E8126="Project Management",E8126="Project Support",E8126="Sprint Management",E8126="Sprint Support"),"NA",ROUND((((VLOOKUP(AD8126,[2]Formula!V:X,3,0)))-SUMIF(AD:AD,AD8126,H:H)),2)))</f>
        <v/>
      </c>
      <c r="H8126" s="71"/>
      <c r="I8126" s="72"/>
      <c r="J8126" s="72"/>
      <c r="K8126" s="38" t="str">
        <f>IF(E8126="","",IF(OR(E8126="Project Management",E8126="Project Support",E8126="Sprint Management",E8126="Sprint Support"),"NA",(((SUMIF(AD:AD,AD8126,H:H)/VLOOKUP(AD8126,[2]Formula!V:X,3,0))*VLOOKUP(AD8126,[2]Formula!V:X,2,0))*H8126)/SUMIF(AD:AD,AD8126,H:H)))</f>
        <v/>
      </c>
      <c r="L8126" s="38" t="str">
        <f t="shared" si="757"/>
        <v/>
      </c>
      <c r="M8126" s="38" t="str">
        <f t="shared" si="758"/>
        <v/>
      </c>
      <c r="N8126" s="38" t="str">
        <f t="shared" si="760"/>
        <v/>
      </c>
      <c r="O8126" s="38" t="str">
        <f t="shared" si="762"/>
        <v/>
      </c>
      <c r="P8126" s="39" t="str">
        <f t="shared" si="761"/>
        <v/>
      </c>
      <c r="AC8126" s="42" t="str">
        <f>IF(B8126="","",VLOOKUP(B8126,[2]Formula!B:C,2,0))</f>
        <v/>
      </c>
      <c r="AD8126" s="43" t="str">
        <f t="shared" si="759"/>
        <v/>
      </c>
    </row>
    <row r="8127" spans="1:30" x14ac:dyDescent="0.25">
      <c r="A8127" s="64"/>
      <c r="B8127" s="64"/>
      <c r="C8127" s="66"/>
      <c r="D8127" s="67"/>
      <c r="E8127" s="64"/>
      <c r="F8127" s="64"/>
      <c r="G8127" s="37" t="str">
        <f>IF(E8127="","",IF(OR(E8127="Project Management",E8127="Project Support",E8127="Sprint Management",E8127="Sprint Support"),"NA",ROUND((((VLOOKUP(AD8127,[2]Formula!V:X,3,0)))-SUMIF(AD:AD,AD8127,H:H)),2)))</f>
        <v/>
      </c>
      <c r="H8127" s="71"/>
      <c r="I8127" s="72"/>
      <c r="J8127" s="72"/>
      <c r="K8127" s="38" t="str">
        <f>IF(E8127="","",IF(OR(E8127="Project Management",E8127="Project Support",E8127="Sprint Management",E8127="Sprint Support"),"NA",(((SUMIF(AD:AD,AD8127,H:H)/VLOOKUP(AD8127,[2]Formula!V:X,3,0))*VLOOKUP(AD8127,[2]Formula!V:X,2,0))*H8127)/SUMIF(AD:AD,AD8127,H:H)))</f>
        <v/>
      </c>
      <c r="L8127" s="38" t="str">
        <f t="shared" si="757"/>
        <v/>
      </c>
      <c r="M8127" s="38" t="str">
        <f t="shared" si="758"/>
        <v/>
      </c>
      <c r="N8127" s="38" t="str">
        <f t="shared" si="760"/>
        <v/>
      </c>
      <c r="O8127" s="38" t="str">
        <f t="shared" si="762"/>
        <v/>
      </c>
      <c r="P8127" s="39" t="str">
        <f t="shared" si="761"/>
        <v/>
      </c>
      <c r="AC8127" s="42" t="str">
        <f>IF(B8127="","",VLOOKUP(B8127,[2]Formula!B:C,2,0))</f>
        <v/>
      </c>
      <c r="AD8127" s="43" t="str">
        <f t="shared" si="759"/>
        <v/>
      </c>
    </row>
    <row r="8128" spans="1:30" x14ac:dyDescent="0.25">
      <c r="A8128" s="64"/>
      <c r="B8128" s="64"/>
      <c r="C8128" s="66"/>
      <c r="D8128" s="67"/>
      <c r="E8128" s="64"/>
      <c r="F8128" s="64"/>
      <c r="G8128" s="37" t="str">
        <f>IF(E8128="","",IF(OR(E8128="Project Management",E8128="Project Support",E8128="Sprint Management",E8128="Sprint Support"),"NA",ROUND((((VLOOKUP(AD8128,[2]Formula!V:X,3,0)))-SUMIF(AD:AD,AD8128,H:H)),2)))</f>
        <v/>
      </c>
      <c r="H8128" s="71"/>
      <c r="I8128" s="72"/>
      <c r="J8128" s="72"/>
      <c r="K8128" s="38" t="str">
        <f>IF(E8128="","",IF(OR(E8128="Project Management",E8128="Project Support",E8128="Sprint Management",E8128="Sprint Support"),"NA",(((SUMIF(AD:AD,AD8128,H:H)/VLOOKUP(AD8128,[2]Formula!V:X,3,0))*VLOOKUP(AD8128,[2]Formula!V:X,2,0))*H8128)/SUMIF(AD:AD,AD8128,H:H)))</f>
        <v/>
      </c>
      <c r="L8128" s="38" t="str">
        <f t="shared" si="757"/>
        <v/>
      </c>
      <c r="M8128" s="38" t="str">
        <f t="shared" si="758"/>
        <v/>
      </c>
      <c r="N8128" s="38" t="str">
        <f t="shared" si="760"/>
        <v/>
      </c>
      <c r="O8128" s="38" t="str">
        <f t="shared" si="762"/>
        <v/>
      </c>
      <c r="P8128" s="39" t="str">
        <f t="shared" si="761"/>
        <v/>
      </c>
      <c r="AC8128" s="42" t="str">
        <f>IF(B8128="","",VLOOKUP(B8128,[2]Formula!B:C,2,0))</f>
        <v/>
      </c>
      <c r="AD8128" s="43" t="str">
        <f t="shared" si="759"/>
        <v/>
      </c>
    </row>
    <row r="8129" spans="1:30" x14ac:dyDescent="0.25">
      <c r="A8129" s="64"/>
      <c r="B8129" s="64"/>
      <c r="C8129" s="66"/>
      <c r="D8129" s="67"/>
      <c r="E8129" s="64"/>
      <c r="F8129" s="64"/>
      <c r="G8129" s="37" t="str">
        <f>IF(E8129="","",IF(OR(E8129="Project Management",E8129="Project Support",E8129="Sprint Management",E8129="Sprint Support"),"NA",ROUND((((VLOOKUP(AD8129,[2]Formula!V:X,3,0)))-SUMIF(AD:AD,AD8129,H:H)),2)))</f>
        <v/>
      </c>
      <c r="H8129" s="71"/>
      <c r="I8129" s="72"/>
      <c r="J8129" s="72"/>
      <c r="K8129" s="38" t="str">
        <f>IF(E8129="","",IF(OR(E8129="Project Management",E8129="Project Support",E8129="Sprint Management",E8129="Sprint Support"),"NA",(((SUMIF(AD:AD,AD8129,H:H)/VLOOKUP(AD8129,[2]Formula!V:X,3,0))*VLOOKUP(AD8129,[2]Formula!V:X,2,0))*H8129)/SUMIF(AD:AD,AD8129,H:H)))</f>
        <v/>
      </c>
      <c r="L8129" s="38" t="str">
        <f t="shared" si="757"/>
        <v/>
      </c>
      <c r="M8129" s="38" t="str">
        <f t="shared" si="758"/>
        <v/>
      </c>
      <c r="N8129" s="38" t="str">
        <f t="shared" si="760"/>
        <v/>
      </c>
      <c r="O8129" s="38" t="str">
        <f t="shared" si="762"/>
        <v/>
      </c>
      <c r="P8129" s="39" t="str">
        <f t="shared" si="761"/>
        <v/>
      </c>
      <c r="AC8129" s="42" t="str">
        <f>IF(B8129="","",VLOOKUP(B8129,[2]Formula!B:C,2,0))</f>
        <v/>
      </c>
      <c r="AD8129" s="43" t="str">
        <f t="shared" si="759"/>
        <v/>
      </c>
    </row>
    <row r="8130" spans="1:30" x14ac:dyDescent="0.25">
      <c r="A8130" s="64"/>
      <c r="B8130" s="64"/>
      <c r="C8130" s="66"/>
      <c r="D8130" s="67"/>
      <c r="E8130" s="64"/>
      <c r="F8130" s="64"/>
      <c r="G8130" s="37" t="str">
        <f>IF(E8130="","",IF(OR(E8130="Project Management",E8130="Project Support",E8130="Sprint Management",E8130="Sprint Support"),"NA",ROUND((((VLOOKUP(AD8130,[2]Formula!V:X,3,0)))-SUMIF(AD:AD,AD8130,H:H)),2)))</f>
        <v/>
      </c>
      <c r="H8130" s="71"/>
      <c r="I8130" s="72"/>
      <c r="J8130" s="72"/>
      <c r="K8130" s="38" t="str">
        <f>IF(E8130="","",IF(OR(E8130="Project Management",E8130="Project Support",E8130="Sprint Management",E8130="Sprint Support"),"NA",(((SUMIF(AD:AD,AD8130,H:H)/VLOOKUP(AD8130,[2]Formula!V:X,3,0))*VLOOKUP(AD8130,[2]Formula!V:X,2,0))*H8130)/SUMIF(AD:AD,AD8130,H:H)))</f>
        <v/>
      </c>
      <c r="L8130" s="38" t="str">
        <f t="shared" ref="L8130:L8193" si="763">IFERROR(IF(K8130="NA",(H8130/I8130),(K8130/I8130)),"")</f>
        <v/>
      </c>
      <c r="M8130" s="38" t="str">
        <f t="shared" ref="M8130:M8193" si="764">IFERROR(IF(K8130="NA",1,(K8130/H8130)),"")</f>
        <v/>
      </c>
      <c r="N8130" s="38" t="str">
        <f t="shared" si="760"/>
        <v/>
      </c>
      <c r="O8130" s="38" t="str">
        <f t="shared" si="762"/>
        <v/>
      </c>
      <c r="P8130" s="39" t="str">
        <f t="shared" si="761"/>
        <v/>
      </c>
      <c r="AC8130" s="42" t="str">
        <f>IF(B8130="","",VLOOKUP(B8130,[2]Formula!B:C,2,0))</f>
        <v/>
      </c>
      <c r="AD8130" s="43" t="str">
        <f t="shared" ref="AD8130:AD8193" si="765">IF(B8130="","",CONCATENATE(B8130,"_",E8130))</f>
        <v/>
      </c>
    </row>
    <row r="8131" spans="1:30" x14ac:dyDescent="0.25">
      <c r="A8131" s="64"/>
      <c r="B8131" s="64"/>
      <c r="C8131" s="66"/>
      <c r="D8131" s="67"/>
      <c r="E8131" s="64"/>
      <c r="F8131" s="64"/>
      <c r="G8131" s="37" t="str">
        <f>IF(E8131="","",IF(OR(E8131="Project Management",E8131="Project Support",E8131="Sprint Management",E8131="Sprint Support"),"NA",ROUND((((VLOOKUP(AD8131,[2]Formula!V:X,3,0)))-SUMIF(AD:AD,AD8131,H:H)),2)))</f>
        <v/>
      </c>
      <c r="H8131" s="71"/>
      <c r="I8131" s="72"/>
      <c r="J8131" s="72"/>
      <c r="K8131" s="38" t="str">
        <f>IF(E8131="","",IF(OR(E8131="Project Management",E8131="Project Support",E8131="Sprint Management",E8131="Sprint Support"),"NA",(((SUMIF(AD:AD,AD8131,H:H)/VLOOKUP(AD8131,[2]Formula!V:X,3,0))*VLOOKUP(AD8131,[2]Formula!V:X,2,0))*H8131)/SUMIF(AD:AD,AD8131,H:H)))</f>
        <v/>
      </c>
      <c r="L8131" s="38" t="str">
        <f t="shared" si="763"/>
        <v/>
      </c>
      <c r="M8131" s="38" t="str">
        <f t="shared" si="764"/>
        <v/>
      </c>
      <c r="N8131" s="38" t="str">
        <f t="shared" ref="N8131:N8194" si="766">IFERROR(((L8131-M8131)/M8131)*100,"")</f>
        <v/>
      </c>
      <c r="O8131" s="38" t="str">
        <f t="shared" si="762"/>
        <v/>
      </c>
      <c r="P8131" s="39" t="str">
        <f t="shared" ref="P8131:P8194" si="767">IF(O8131="","",1)</f>
        <v/>
      </c>
      <c r="AC8131" s="42" t="str">
        <f>IF(B8131="","",VLOOKUP(B8131,[2]Formula!B:C,2,0))</f>
        <v/>
      </c>
      <c r="AD8131" s="43" t="str">
        <f t="shared" si="765"/>
        <v/>
      </c>
    </row>
    <row r="8132" spans="1:30" x14ac:dyDescent="0.25">
      <c r="A8132" s="64"/>
      <c r="B8132" s="64"/>
      <c r="C8132" s="66"/>
      <c r="D8132" s="67"/>
      <c r="E8132" s="64"/>
      <c r="F8132" s="64"/>
      <c r="G8132" s="37" t="str">
        <f>IF(E8132="","",IF(OR(E8132="Project Management",E8132="Project Support",E8132="Sprint Management",E8132="Sprint Support"),"NA",ROUND((((VLOOKUP(AD8132,[2]Formula!V:X,3,0)))-SUMIF(AD:AD,AD8132,H:H)),2)))</f>
        <v/>
      </c>
      <c r="H8132" s="71"/>
      <c r="I8132" s="72"/>
      <c r="J8132" s="72"/>
      <c r="K8132" s="38" t="str">
        <f>IF(E8132="","",IF(OR(E8132="Project Management",E8132="Project Support",E8132="Sprint Management",E8132="Sprint Support"),"NA",(((SUMIF(AD:AD,AD8132,H:H)/VLOOKUP(AD8132,[2]Formula!V:X,3,0))*VLOOKUP(AD8132,[2]Formula!V:X,2,0))*H8132)/SUMIF(AD:AD,AD8132,H:H)))</f>
        <v/>
      </c>
      <c r="L8132" s="38" t="str">
        <f t="shared" si="763"/>
        <v/>
      </c>
      <c r="M8132" s="38" t="str">
        <f t="shared" si="764"/>
        <v/>
      </c>
      <c r="N8132" s="38" t="str">
        <f t="shared" si="766"/>
        <v/>
      </c>
      <c r="O8132" s="38" t="str">
        <f t="shared" si="762"/>
        <v/>
      </c>
      <c r="P8132" s="39" t="str">
        <f t="shared" si="767"/>
        <v/>
      </c>
      <c r="AC8132" s="42" t="str">
        <f>IF(B8132="","",VLOOKUP(B8132,[2]Formula!B:C,2,0))</f>
        <v/>
      </c>
      <c r="AD8132" s="43" t="str">
        <f t="shared" si="765"/>
        <v/>
      </c>
    </row>
    <row r="8133" spans="1:30" x14ac:dyDescent="0.25">
      <c r="A8133" s="64"/>
      <c r="B8133" s="64"/>
      <c r="C8133" s="66"/>
      <c r="D8133" s="67"/>
      <c r="E8133" s="64"/>
      <c r="F8133" s="64"/>
      <c r="G8133" s="37" t="str">
        <f>IF(E8133="","",IF(OR(E8133="Project Management",E8133="Project Support",E8133="Sprint Management",E8133="Sprint Support"),"NA",ROUND((((VLOOKUP(AD8133,[2]Formula!V:X,3,0)))-SUMIF(AD:AD,AD8133,H:H)),2)))</f>
        <v/>
      </c>
      <c r="H8133" s="71"/>
      <c r="I8133" s="72"/>
      <c r="J8133" s="72"/>
      <c r="K8133" s="38" t="str">
        <f>IF(E8133="","",IF(OR(E8133="Project Management",E8133="Project Support",E8133="Sprint Management",E8133="Sprint Support"),"NA",(((SUMIF(AD:AD,AD8133,H:H)/VLOOKUP(AD8133,[2]Formula!V:X,3,0))*VLOOKUP(AD8133,[2]Formula!V:X,2,0))*H8133)/SUMIF(AD:AD,AD8133,H:H)))</f>
        <v/>
      </c>
      <c r="L8133" s="38" t="str">
        <f t="shared" si="763"/>
        <v/>
      </c>
      <c r="M8133" s="38" t="str">
        <f t="shared" si="764"/>
        <v/>
      </c>
      <c r="N8133" s="38" t="str">
        <f t="shared" si="766"/>
        <v/>
      </c>
      <c r="O8133" s="38" t="str">
        <f t="shared" si="762"/>
        <v/>
      </c>
      <c r="P8133" s="39" t="str">
        <f t="shared" si="767"/>
        <v/>
      </c>
      <c r="AC8133" s="42" t="str">
        <f>IF(B8133="","",VLOOKUP(B8133,[2]Formula!B:C,2,0))</f>
        <v/>
      </c>
      <c r="AD8133" s="43" t="str">
        <f t="shared" si="765"/>
        <v/>
      </c>
    </row>
    <row r="8134" spans="1:30" x14ac:dyDescent="0.25">
      <c r="A8134" s="64"/>
      <c r="B8134" s="64"/>
      <c r="C8134" s="66"/>
      <c r="D8134" s="67"/>
      <c r="E8134" s="64"/>
      <c r="F8134" s="64"/>
      <c r="G8134" s="37" t="str">
        <f>IF(E8134="","",IF(OR(E8134="Project Management",E8134="Project Support",E8134="Sprint Management",E8134="Sprint Support"),"NA",ROUND((((VLOOKUP(AD8134,[2]Formula!V:X,3,0)))-SUMIF(AD:AD,AD8134,H:H)),2)))</f>
        <v/>
      </c>
      <c r="H8134" s="71"/>
      <c r="I8134" s="72"/>
      <c r="J8134" s="72"/>
      <c r="K8134" s="38" t="str">
        <f>IF(E8134="","",IF(OR(E8134="Project Management",E8134="Project Support",E8134="Sprint Management",E8134="Sprint Support"),"NA",(((SUMIF(AD:AD,AD8134,H:H)/VLOOKUP(AD8134,[2]Formula!V:X,3,0))*VLOOKUP(AD8134,[2]Formula!V:X,2,0))*H8134)/SUMIF(AD:AD,AD8134,H:H)))</f>
        <v/>
      </c>
      <c r="L8134" s="38" t="str">
        <f t="shared" si="763"/>
        <v/>
      </c>
      <c r="M8134" s="38" t="str">
        <f t="shared" si="764"/>
        <v/>
      </c>
      <c r="N8134" s="38" t="str">
        <f t="shared" si="766"/>
        <v/>
      </c>
      <c r="O8134" s="38" t="str">
        <f t="shared" si="762"/>
        <v/>
      </c>
      <c r="P8134" s="39" t="str">
        <f t="shared" si="767"/>
        <v/>
      </c>
      <c r="AC8134" s="42" t="str">
        <f>IF(B8134="","",VLOOKUP(B8134,[2]Formula!B:C,2,0))</f>
        <v/>
      </c>
      <c r="AD8134" s="43" t="str">
        <f t="shared" si="765"/>
        <v/>
      </c>
    </row>
    <row r="8135" spans="1:30" x14ac:dyDescent="0.25">
      <c r="A8135" s="64"/>
      <c r="B8135" s="64"/>
      <c r="C8135" s="66"/>
      <c r="D8135" s="67"/>
      <c r="E8135" s="64"/>
      <c r="F8135" s="64"/>
      <c r="G8135" s="37" t="str">
        <f>IF(E8135="","",IF(OR(E8135="Project Management",E8135="Project Support",E8135="Sprint Management",E8135="Sprint Support"),"NA",ROUND((((VLOOKUP(AD8135,[2]Formula!V:X,3,0)))-SUMIF(AD:AD,AD8135,H:H)),2)))</f>
        <v/>
      </c>
      <c r="H8135" s="71"/>
      <c r="I8135" s="72"/>
      <c r="J8135" s="72"/>
      <c r="K8135" s="38" t="str">
        <f>IF(E8135="","",IF(OR(E8135="Project Management",E8135="Project Support",E8135="Sprint Management",E8135="Sprint Support"),"NA",(((SUMIF(AD:AD,AD8135,H:H)/VLOOKUP(AD8135,[2]Formula!V:X,3,0))*VLOOKUP(AD8135,[2]Formula!V:X,2,0))*H8135)/SUMIF(AD:AD,AD8135,H:H)))</f>
        <v/>
      </c>
      <c r="L8135" s="38" t="str">
        <f t="shared" si="763"/>
        <v/>
      </c>
      <c r="M8135" s="38" t="str">
        <f t="shared" si="764"/>
        <v/>
      </c>
      <c r="N8135" s="38" t="str">
        <f t="shared" si="766"/>
        <v/>
      </c>
      <c r="O8135" s="38" t="str">
        <f t="shared" si="762"/>
        <v/>
      </c>
      <c r="P8135" s="39" t="str">
        <f t="shared" si="767"/>
        <v/>
      </c>
      <c r="AC8135" s="42" t="str">
        <f>IF(B8135="","",VLOOKUP(B8135,[2]Formula!B:C,2,0))</f>
        <v/>
      </c>
      <c r="AD8135" s="43" t="str">
        <f t="shared" si="765"/>
        <v/>
      </c>
    </row>
    <row r="8136" spans="1:30" x14ac:dyDescent="0.25">
      <c r="A8136" s="64"/>
      <c r="B8136" s="64"/>
      <c r="C8136" s="66"/>
      <c r="D8136" s="67"/>
      <c r="E8136" s="64"/>
      <c r="F8136" s="64"/>
      <c r="G8136" s="37" t="str">
        <f>IF(E8136="","",IF(OR(E8136="Project Management",E8136="Project Support",E8136="Sprint Management",E8136="Sprint Support"),"NA",ROUND((((VLOOKUP(AD8136,[2]Formula!V:X,3,0)))-SUMIF(AD:AD,AD8136,H:H)),2)))</f>
        <v/>
      </c>
      <c r="H8136" s="71"/>
      <c r="I8136" s="72"/>
      <c r="J8136" s="72"/>
      <c r="K8136" s="38" t="str">
        <f>IF(E8136="","",IF(OR(E8136="Project Management",E8136="Project Support",E8136="Sprint Management",E8136="Sprint Support"),"NA",(((SUMIF(AD:AD,AD8136,H:H)/VLOOKUP(AD8136,[2]Formula!V:X,3,0))*VLOOKUP(AD8136,[2]Formula!V:X,2,0))*H8136)/SUMIF(AD:AD,AD8136,H:H)))</f>
        <v/>
      </c>
      <c r="L8136" s="38" t="str">
        <f t="shared" si="763"/>
        <v/>
      </c>
      <c r="M8136" s="38" t="str">
        <f t="shared" si="764"/>
        <v/>
      </c>
      <c r="N8136" s="38" t="str">
        <f t="shared" si="766"/>
        <v/>
      </c>
      <c r="O8136" s="38" t="str">
        <f t="shared" si="762"/>
        <v/>
      </c>
      <c r="P8136" s="39" t="str">
        <f t="shared" si="767"/>
        <v/>
      </c>
      <c r="AC8136" s="42" t="str">
        <f>IF(B8136="","",VLOOKUP(B8136,[2]Formula!B:C,2,0))</f>
        <v/>
      </c>
      <c r="AD8136" s="43" t="str">
        <f t="shared" si="765"/>
        <v/>
      </c>
    </row>
    <row r="8137" spans="1:30" x14ac:dyDescent="0.25">
      <c r="A8137" s="64"/>
      <c r="B8137" s="64"/>
      <c r="C8137" s="66"/>
      <c r="D8137" s="67"/>
      <c r="E8137" s="64"/>
      <c r="F8137" s="64"/>
      <c r="G8137" s="37" t="str">
        <f>IF(E8137="","",IF(OR(E8137="Project Management",E8137="Project Support",E8137="Sprint Management",E8137="Sprint Support"),"NA",ROUND((((VLOOKUP(AD8137,[2]Formula!V:X,3,0)))-SUMIF(AD:AD,AD8137,H:H)),2)))</f>
        <v/>
      </c>
      <c r="H8137" s="71"/>
      <c r="I8137" s="72"/>
      <c r="J8137" s="72"/>
      <c r="K8137" s="38" t="str">
        <f>IF(E8137="","",IF(OR(E8137="Project Management",E8137="Project Support",E8137="Sprint Management",E8137="Sprint Support"),"NA",(((SUMIF(AD:AD,AD8137,H:H)/VLOOKUP(AD8137,[2]Formula!V:X,3,0))*VLOOKUP(AD8137,[2]Formula!V:X,2,0))*H8137)/SUMIF(AD:AD,AD8137,H:H)))</f>
        <v/>
      </c>
      <c r="L8137" s="38" t="str">
        <f t="shared" si="763"/>
        <v/>
      </c>
      <c r="M8137" s="38" t="str">
        <f t="shared" si="764"/>
        <v/>
      </c>
      <c r="N8137" s="38" t="str">
        <f t="shared" si="766"/>
        <v/>
      </c>
      <c r="O8137" s="38" t="str">
        <f t="shared" si="762"/>
        <v/>
      </c>
      <c r="P8137" s="39" t="str">
        <f t="shared" si="767"/>
        <v/>
      </c>
      <c r="AC8137" s="42" t="str">
        <f>IF(B8137="","",VLOOKUP(B8137,[2]Formula!B:C,2,0))</f>
        <v/>
      </c>
      <c r="AD8137" s="43" t="str">
        <f t="shared" si="765"/>
        <v/>
      </c>
    </row>
    <row r="8138" spans="1:30" x14ac:dyDescent="0.25">
      <c r="A8138" s="64"/>
      <c r="B8138" s="64"/>
      <c r="C8138" s="66"/>
      <c r="D8138" s="67"/>
      <c r="E8138" s="64"/>
      <c r="F8138" s="64"/>
      <c r="G8138" s="37" t="str">
        <f>IF(E8138="","",IF(OR(E8138="Project Management",E8138="Project Support",E8138="Sprint Management",E8138="Sprint Support"),"NA",ROUND((((VLOOKUP(AD8138,[2]Formula!V:X,3,0)))-SUMIF(AD:AD,AD8138,H:H)),2)))</f>
        <v/>
      </c>
      <c r="H8138" s="71"/>
      <c r="I8138" s="72"/>
      <c r="J8138" s="72"/>
      <c r="K8138" s="38" t="str">
        <f>IF(E8138="","",IF(OR(E8138="Project Management",E8138="Project Support",E8138="Sprint Management",E8138="Sprint Support"),"NA",(((SUMIF(AD:AD,AD8138,H:H)/VLOOKUP(AD8138,[2]Formula!V:X,3,0))*VLOOKUP(AD8138,[2]Formula!V:X,2,0))*H8138)/SUMIF(AD:AD,AD8138,H:H)))</f>
        <v/>
      </c>
      <c r="L8138" s="38" t="str">
        <f t="shared" si="763"/>
        <v/>
      </c>
      <c r="M8138" s="38" t="str">
        <f t="shared" si="764"/>
        <v/>
      </c>
      <c r="N8138" s="38" t="str">
        <f t="shared" si="766"/>
        <v/>
      </c>
      <c r="O8138" s="38" t="str">
        <f t="shared" si="762"/>
        <v/>
      </c>
      <c r="P8138" s="39" t="str">
        <f t="shared" si="767"/>
        <v/>
      </c>
      <c r="AC8138" s="42" t="str">
        <f>IF(B8138="","",VLOOKUP(B8138,[2]Formula!B:C,2,0))</f>
        <v/>
      </c>
      <c r="AD8138" s="43" t="str">
        <f t="shared" si="765"/>
        <v/>
      </c>
    </row>
    <row r="8139" spans="1:30" x14ac:dyDescent="0.25">
      <c r="A8139" s="64"/>
      <c r="B8139" s="64"/>
      <c r="C8139" s="66"/>
      <c r="D8139" s="67"/>
      <c r="E8139" s="64"/>
      <c r="F8139" s="64"/>
      <c r="G8139" s="37" t="str">
        <f>IF(E8139="","",IF(OR(E8139="Project Management",E8139="Project Support",E8139="Sprint Management",E8139="Sprint Support"),"NA",ROUND((((VLOOKUP(AD8139,[2]Formula!V:X,3,0)))-SUMIF(AD:AD,AD8139,H:H)),2)))</f>
        <v/>
      </c>
      <c r="H8139" s="71"/>
      <c r="I8139" s="72"/>
      <c r="J8139" s="72"/>
      <c r="K8139" s="38" t="str">
        <f>IF(E8139="","",IF(OR(E8139="Project Management",E8139="Project Support",E8139="Sprint Management",E8139="Sprint Support"),"NA",(((SUMIF(AD:AD,AD8139,H:H)/VLOOKUP(AD8139,[2]Formula!V:X,3,0))*VLOOKUP(AD8139,[2]Formula!V:X,2,0))*H8139)/SUMIF(AD:AD,AD8139,H:H)))</f>
        <v/>
      </c>
      <c r="L8139" s="38" t="str">
        <f t="shared" si="763"/>
        <v/>
      </c>
      <c r="M8139" s="38" t="str">
        <f t="shared" si="764"/>
        <v/>
      </c>
      <c r="N8139" s="38" t="str">
        <f t="shared" si="766"/>
        <v/>
      </c>
      <c r="O8139" s="38" t="str">
        <f t="shared" si="762"/>
        <v/>
      </c>
      <c r="P8139" s="39" t="str">
        <f t="shared" si="767"/>
        <v/>
      </c>
      <c r="AC8139" s="42" t="str">
        <f>IF(B8139="","",VLOOKUP(B8139,[2]Formula!B:C,2,0))</f>
        <v/>
      </c>
      <c r="AD8139" s="43" t="str">
        <f t="shared" si="765"/>
        <v/>
      </c>
    </row>
    <row r="8140" spans="1:30" x14ac:dyDescent="0.25">
      <c r="A8140" s="64"/>
      <c r="B8140" s="64"/>
      <c r="C8140" s="66"/>
      <c r="D8140" s="67"/>
      <c r="E8140" s="64"/>
      <c r="F8140" s="64"/>
      <c r="G8140" s="37" t="str">
        <f>IF(E8140="","",IF(OR(E8140="Project Management",E8140="Project Support",E8140="Sprint Management",E8140="Sprint Support"),"NA",ROUND((((VLOOKUP(AD8140,[2]Formula!V:X,3,0)))-SUMIF(AD:AD,AD8140,H:H)),2)))</f>
        <v/>
      </c>
      <c r="H8140" s="71"/>
      <c r="I8140" s="72"/>
      <c r="J8140" s="72"/>
      <c r="K8140" s="38" t="str">
        <f>IF(E8140="","",IF(OR(E8140="Project Management",E8140="Project Support",E8140="Sprint Management",E8140="Sprint Support"),"NA",(((SUMIF(AD:AD,AD8140,H:H)/VLOOKUP(AD8140,[2]Formula!V:X,3,0))*VLOOKUP(AD8140,[2]Formula!V:X,2,0))*H8140)/SUMIF(AD:AD,AD8140,H:H)))</f>
        <v/>
      </c>
      <c r="L8140" s="38" t="str">
        <f t="shared" si="763"/>
        <v/>
      </c>
      <c r="M8140" s="38" t="str">
        <f t="shared" si="764"/>
        <v/>
      </c>
      <c r="N8140" s="38" t="str">
        <f t="shared" si="766"/>
        <v/>
      </c>
      <c r="O8140" s="38" t="str">
        <f t="shared" si="762"/>
        <v/>
      </c>
      <c r="P8140" s="39" t="str">
        <f t="shared" si="767"/>
        <v/>
      </c>
      <c r="AC8140" s="42" t="str">
        <f>IF(B8140="","",VLOOKUP(B8140,[2]Formula!B:C,2,0))</f>
        <v/>
      </c>
      <c r="AD8140" s="43" t="str">
        <f t="shared" si="765"/>
        <v/>
      </c>
    </row>
    <row r="8141" spans="1:30" x14ac:dyDescent="0.25">
      <c r="A8141" s="64"/>
      <c r="B8141" s="64"/>
      <c r="C8141" s="66"/>
      <c r="D8141" s="67"/>
      <c r="E8141" s="64"/>
      <c r="F8141" s="64"/>
      <c r="G8141" s="37" t="str">
        <f>IF(E8141="","",IF(OR(E8141="Project Management",E8141="Project Support",E8141="Sprint Management",E8141="Sprint Support"),"NA",ROUND((((VLOOKUP(AD8141,[2]Formula!V:X,3,0)))-SUMIF(AD:AD,AD8141,H:H)),2)))</f>
        <v/>
      </c>
      <c r="H8141" s="71"/>
      <c r="I8141" s="72"/>
      <c r="J8141" s="72"/>
      <c r="K8141" s="38" t="str">
        <f>IF(E8141="","",IF(OR(E8141="Project Management",E8141="Project Support",E8141="Sprint Management",E8141="Sprint Support"),"NA",(((SUMIF(AD:AD,AD8141,H:H)/VLOOKUP(AD8141,[2]Formula!V:X,3,0))*VLOOKUP(AD8141,[2]Formula!V:X,2,0))*H8141)/SUMIF(AD:AD,AD8141,H:H)))</f>
        <v/>
      </c>
      <c r="L8141" s="38" t="str">
        <f t="shared" si="763"/>
        <v/>
      </c>
      <c r="M8141" s="38" t="str">
        <f t="shared" si="764"/>
        <v/>
      </c>
      <c r="N8141" s="38" t="str">
        <f t="shared" si="766"/>
        <v/>
      </c>
      <c r="O8141" s="38" t="str">
        <f t="shared" si="762"/>
        <v/>
      </c>
      <c r="P8141" s="39" t="str">
        <f t="shared" si="767"/>
        <v/>
      </c>
      <c r="AC8141" s="42" t="str">
        <f>IF(B8141="","",VLOOKUP(B8141,[2]Formula!B:C,2,0))</f>
        <v/>
      </c>
      <c r="AD8141" s="43" t="str">
        <f t="shared" si="765"/>
        <v/>
      </c>
    </row>
    <row r="8142" spans="1:30" x14ac:dyDescent="0.25">
      <c r="A8142" s="64"/>
      <c r="B8142" s="64"/>
      <c r="C8142" s="66"/>
      <c r="D8142" s="67"/>
      <c r="E8142" s="64"/>
      <c r="F8142" s="64"/>
      <c r="G8142" s="37" t="str">
        <f>IF(E8142="","",IF(OR(E8142="Project Management",E8142="Project Support",E8142="Sprint Management",E8142="Sprint Support"),"NA",ROUND((((VLOOKUP(AD8142,[2]Formula!V:X,3,0)))-SUMIF(AD:AD,AD8142,H:H)),2)))</f>
        <v/>
      </c>
      <c r="H8142" s="71"/>
      <c r="I8142" s="72"/>
      <c r="J8142" s="72"/>
      <c r="K8142" s="38" t="str">
        <f>IF(E8142="","",IF(OR(E8142="Project Management",E8142="Project Support",E8142="Sprint Management",E8142="Sprint Support"),"NA",(((SUMIF(AD:AD,AD8142,H:H)/VLOOKUP(AD8142,[2]Formula!V:X,3,0))*VLOOKUP(AD8142,[2]Formula!V:X,2,0))*H8142)/SUMIF(AD:AD,AD8142,H:H)))</f>
        <v/>
      </c>
      <c r="L8142" s="38" t="str">
        <f t="shared" si="763"/>
        <v/>
      </c>
      <c r="M8142" s="38" t="str">
        <f t="shared" si="764"/>
        <v/>
      </c>
      <c r="N8142" s="38" t="str">
        <f t="shared" si="766"/>
        <v/>
      </c>
      <c r="O8142" s="38" t="str">
        <f t="shared" si="762"/>
        <v/>
      </c>
      <c r="P8142" s="39" t="str">
        <f t="shared" si="767"/>
        <v/>
      </c>
      <c r="AC8142" s="42" t="str">
        <f>IF(B8142="","",VLOOKUP(B8142,[2]Formula!B:C,2,0))</f>
        <v/>
      </c>
      <c r="AD8142" s="43" t="str">
        <f t="shared" si="765"/>
        <v/>
      </c>
    </row>
    <row r="8143" spans="1:30" x14ac:dyDescent="0.25">
      <c r="A8143" s="64"/>
      <c r="B8143" s="64"/>
      <c r="C8143" s="66"/>
      <c r="D8143" s="67"/>
      <c r="E8143" s="64"/>
      <c r="F8143" s="64"/>
      <c r="G8143" s="37" t="str">
        <f>IF(E8143="","",IF(OR(E8143="Project Management",E8143="Project Support",E8143="Sprint Management",E8143="Sprint Support"),"NA",ROUND((((VLOOKUP(AD8143,[2]Formula!V:X,3,0)))-SUMIF(AD:AD,AD8143,H:H)),2)))</f>
        <v/>
      </c>
      <c r="H8143" s="71"/>
      <c r="I8143" s="72"/>
      <c r="J8143" s="72"/>
      <c r="K8143" s="38" t="str">
        <f>IF(E8143="","",IF(OR(E8143="Project Management",E8143="Project Support",E8143="Sprint Management",E8143="Sprint Support"),"NA",(((SUMIF(AD:AD,AD8143,H:H)/VLOOKUP(AD8143,[2]Formula!V:X,3,0))*VLOOKUP(AD8143,[2]Formula!V:X,2,0))*H8143)/SUMIF(AD:AD,AD8143,H:H)))</f>
        <v/>
      </c>
      <c r="L8143" s="38" t="str">
        <f t="shared" si="763"/>
        <v/>
      </c>
      <c r="M8143" s="38" t="str">
        <f t="shared" si="764"/>
        <v/>
      </c>
      <c r="N8143" s="38" t="str">
        <f t="shared" si="766"/>
        <v/>
      </c>
      <c r="O8143" s="38" t="str">
        <f t="shared" si="762"/>
        <v/>
      </c>
      <c r="P8143" s="39" t="str">
        <f t="shared" si="767"/>
        <v/>
      </c>
      <c r="AC8143" s="42" t="str">
        <f>IF(B8143="","",VLOOKUP(B8143,[2]Formula!B:C,2,0))</f>
        <v/>
      </c>
      <c r="AD8143" s="43" t="str">
        <f t="shared" si="765"/>
        <v/>
      </c>
    </row>
    <row r="8144" spans="1:30" x14ac:dyDescent="0.25">
      <c r="A8144" s="64"/>
      <c r="B8144" s="64"/>
      <c r="C8144" s="66"/>
      <c r="D8144" s="67"/>
      <c r="E8144" s="64"/>
      <c r="F8144" s="64"/>
      <c r="G8144" s="37" t="str">
        <f>IF(E8144="","",IF(OR(E8144="Project Management",E8144="Project Support",E8144="Sprint Management",E8144="Sprint Support"),"NA",ROUND((((VLOOKUP(AD8144,[2]Formula!V:X,3,0)))-SUMIF(AD:AD,AD8144,H:H)),2)))</f>
        <v/>
      </c>
      <c r="H8144" s="71"/>
      <c r="I8144" s="72"/>
      <c r="J8144" s="72"/>
      <c r="K8144" s="38" t="str">
        <f>IF(E8144="","",IF(OR(E8144="Project Management",E8144="Project Support",E8144="Sprint Management",E8144="Sprint Support"),"NA",(((SUMIF(AD:AD,AD8144,H:H)/VLOOKUP(AD8144,[2]Formula!V:X,3,0))*VLOOKUP(AD8144,[2]Formula!V:X,2,0))*H8144)/SUMIF(AD:AD,AD8144,H:H)))</f>
        <v/>
      </c>
      <c r="L8144" s="38" t="str">
        <f t="shared" si="763"/>
        <v/>
      </c>
      <c r="M8144" s="38" t="str">
        <f t="shared" si="764"/>
        <v/>
      </c>
      <c r="N8144" s="38" t="str">
        <f t="shared" si="766"/>
        <v/>
      </c>
      <c r="O8144" s="38" t="str">
        <f t="shared" si="762"/>
        <v/>
      </c>
      <c r="P8144" s="39" t="str">
        <f t="shared" si="767"/>
        <v/>
      </c>
      <c r="AC8144" s="42" t="str">
        <f>IF(B8144="","",VLOOKUP(B8144,[2]Formula!B:C,2,0))</f>
        <v/>
      </c>
      <c r="AD8144" s="43" t="str">
        <f t="shared" si="765"/>
        <v/>
      </c>
    </row>
    <row r="8145" spans="1:30" x14ac:dyDescent="0.25">
      <c r="A8145" s="64"/>
      <c r="B8145" s="64"/>
      <c r="C8145" s="66"/>
      <c r="D8145" s="67"/>
      <c r="E8145" s="64"/>
      <c r="F8145" s="64"/>
      <c r="G8145" s="37" t="str">
        <f>IF(E8145="","",IF(OR(E8145="Project Management",E8145="Project Support",E8145="Sprint Management",E8145="Sprint Support"),"NA",ROUND((((VLOOKUP(AD8145,[2]Formula!V:X,3,0)))-SUMIF(AD:AD,AD8145,H:H)),2)))</f>
        <v/>
      </c>
      <c r="H8145" s="71"/>
      <c r="I8145" s="72"/>
      <c r="J8145" s="72"/>
      <c r="K8145" s="38" t="str">
        <f>IF(E8145="","",IF(OR(E8145="Project Management",E8145="Project Support",E8145="Sprint Management",E8145="Sprint Support"),"NA",(((SUMIF(AD:AD,AD8145,H:H)/VLOOKUP(AD8145,[2]Formula!V:X,3,0))*VLOOKUP(AD8145,[2]Formula!V:X,2,0))*H8145)/SUMIF(AD:AD,AD8145,H:H)))</f>
        <v/>
      </c>
      <c r="L8145" s="38" t="str">
        <f t="shared" si="763"/>
        <v/>
      </c>
      <c r="M8145" s="38" t="str">
        <f t="shared" si="764"/>
        <v/>
      </c>
      <c r="N8145" s="38" t="str">
        <f t="shared" si="766"/>
        <v/>
      </c>
      <c r="O8145" s="38" t="str">
        <f t="shared" si="762"/>
        <v/>
      </c>
      <c r="P8145" s="39" t="str">
        <f t="shared" si="767"/>
        <v/>
      </c>
      <c r="AC8145" s="42" t="str">
        <f>IF(B8145="","",VLOOKUP(B8145,[2]Formula!B:C,2,0))</f>
        <v/>
      </c>
      <c r="AD8145" s="43" t="str">
        <f t="shared" si="765"/>
        <v/>
      </c>
    </row>
    <row r="8146" spans="1:30" x14ac:dyDescent="0.25">
      <c r="A8146" s="64"/>
      <c r="B8146" s="64"/>
      <c r="C8146" s="66"/>
      <c r="D8146" s="67"/>
      <c r="E8146" s="64"/>
      <c r="F8146" s="64"/>
      <c r="G8146" s="37" t="str">
        <f>IF(E8146="","",IF(OR(E8146="Project Management",E8146="Project Support",E8146="Sprint Management",E8146="Sprint Support"),"NA",ROUND((((VLOOKUP(AD8146,[2]Formula!V:X,3,0)))-SUMIF(AD:AD,AD8146,H:H)),2)))</f>
        <v/>
      </c>
      <c r="H8146" s="71"/>
      <c r="I8146" s="72"/>
      <c r="J8146" s="72"/>
      <c r="K8146" s="38" t="str">
        <f>IF(E8146="","",IF(OR(E8146="Project Management",E8146="Project Support",E8146="Sprint Management",E8146="Sprint Support"),"NA",(((SUMIF(AD:AD,AD8146,H:H)/VLOOKUP(AD8146,[2]Formula!V:X,3,0))*VLOOKUP(AD8146,[2]Formula!V:X,2,0))*H8146)/SUMIF(AD:AD,AD8146,H:H)))</f>
        <v/>
      </c>
      <c r="L8146" s="38" t="str">
        <f t="shared" si="763"/>
        <v/>
      </c>
      <c r="M8146" s="38" t="str">
        <f t="shared" si="764"/>
        <v/>
      </c>
      <c r="N8146" s="38" t="str">
        <f t="shared" si="766"/>
        <v/>
      </c>
      <c r="O8146" s="38" t="str">
        <f t="shared" si="762"/>
        <v/>
      </c>
      <c r="P8146" s="39" t="str">
        <f t="shared" si="767"/>
        <v/>
      </c>
      <c r="AC8146" s="42" t="str">
        <f>IF(B8146="","",VLOOKUP(B8146,[2]Formula!B:C,2,0))</f>
        <v/>
      </c>
      <c r="AD8146" s="43" t="str">
        <f t="shared" si="765"/>
        <v/>
      </c>
    </row>
    <row r="8147" spans="1:30" x14ac:dyDescent="0.25">
      <c r="A8147" s="64"/>
      <c r="B8147" s="64"/>
      <c r="C8147" s="66"/>
      <c r="D8147" s="67"/>
      <c r="E8147" s="64"/>
      <c r="F8147" s="64"/>
      <c r="G8147" s="37" t="str">
        <f>IF(E8147="","",IF(OR(E8147="Project Management",E8147="Project Support",E8147="Sprint Management",E8147="Sprint Support"),"NA",ROUND((((VLOOKUP(AD8147,[2]Formula!V:X,3,0)))-SUMIF(AD:AD,AD8147,H:H)),2)))</f>
        <v/>
      </c>
      <c r="H8147" s="71"/>
      <c r="I8147" s="72"/>
      <c r="J8147" s="72"/>
      <c r="K8147" s="38" t="str">
        <f>IF(E8147="","",IF(OR(E8147="Project Management",E8147="Project Support",E8147="Sprint Management",E8147="Sprint Support"),"NA",(((SUMIF(AD:AD,AD8147,H:H)/VLOOKUP(AD8147,[2]Formula!V:X,3,0))*VLOOKUP(AD8147,[2]Formula!V:X,2,0))*H8147)/SUMIF(AD:AD,AD8147,H:H)))</f>
        <v/>
      </c>
      <c r="L8147" s="38" t="str">
        <f t="shared" si="763"/>
        <v/>
      </c>
      <c r="M8147" s="38" t="str">
        <f t="shared" si="764"/>
        <v/>
      </c>
      <c r="N8147" s="38" t="str">
        <f t="shared" si="766"/>
        <v/>
      </c>
      <c r="O8147" s="38" t="str">
        <f t="shared" si="762"/>
        <v/>
      </c>
      <c r="P8147" s="39" t="str">
        <f t="shared" si="767"/>
        <v/>
      </c>
      <c r="AC8147" s="42" t="str">
        <f>IF(B8147="","",VLOOKUP(B8147,[2]Formula!B:C,2,0))</f>
        <v/>
      </c>
      <c r="AD8147" s="43" t="str">
        <f t="shared" si="765"/>
        <v/>
      </c>
    </row>
    <row r="8148" spans="1:30" x14ac:dyDescent="0.25">
      <c r="A8148" s="64"/>
      <c r="B8148" s="64"/>
      <c r="C8148" s="66"/>
      <c r="D8148" s="67"/>
      <c r="E8148" s="64"/>
      <c r="F8148" s="64"/>
      <c r="G8148" s="37" t="str">
        <f>IF(E8148="","",IF(OR(E8148="Project Management",E8148="Project Support",E8148="Sprint Management",E8148="Sprint Support"),"NA",ROUND((((VLOOKUP(AD8148,[2]Formula!V:X,3,0)))-SUMIF(AD:AD,AD8148,H:H)),2)))</f>
        <v/>
      </c>
      <c r="H8148" s="71"/>
      <c r="I8148" s="72"/>
      <c r="J8148" s="72"/>
      <c r="K8148" s="38" t="str">
        <f>IF(E8148="","",IF(OR(E8148="Project Management",E8148="Project Support",E8148="Sprint Management",E8148="Sprint Support"),"NA",(((SUMIF(AD:AD,AD8148,H:H)/VLOOKUP(AD8148,[2]Formula!V:X,3,0))*VLOOKUP(AD8148,[2]Formula!V:X,2,0))*H8148)/SUMIF(AD:AD,AD8148,H:H)))</f>
        <v/>
      </c>
      <c r="L8148" s="38" t="str">
        <f t="shared" si="763"/>
        <v/>
      </c>
      <c r="M8148" s="38" t="str">
        <f t="shared" si="764"/>
        <v/>
      </c>
      <c r="N8148" s="38" t="str">
        <f t="shared" si="766"/>
        <v/>
      </c>
      <c r="O8148" s="38" t="str">
        <f t="shared" si="762"/>
        <v/>
      </c>
      <c r="P8148" s="39" t="str">
        <f t="shared" si="767"/>
        <v/>
      </c>
      <c r="AC8148" s="42" t="str">
        <f>IF(B8148="","",VLOOKUP(B8148,[2]Formula!B:C,2,0))</f>
        <v/>
      </c>
      <c r="AD8148" s="43" t="str">
        <f t="shared" si="765"/>
        <v/>
      </c>
    </row>
    <row r="8149" spans="1:30" x14ac:dyDescent="0.25">
      <c r="A8149" s="64"/>
      <c r="B8149" s="64"/>
      <c r="C8149" s="66"/>
      <c r="D8149" s="67"/>
      <c r="E8149" s="64"/>
      <c r="F8149" s="64"/>
      <c r="G8149" s="37" t="str">
        <f>IF(E8149="","",IF(OR(E8149="Project Management",E8149="Project Support",E8149="Sprint Management",E8149="Sprint Support"),"NA",ROUND((((VLOOKUP(AD8149,[2]Formula!V:X,3,0)))-SUMIF(AD:AD,AD8149,H:H)),2)))</f>
        <v/>
      </c>
      <c r="H8149" s="71"/>
      <c r="I8149" s="72"/>
      <c r="J8149" s="72"/>
      <c r="K8149" s="38" t="str">
        <f>IF(E8149="","",IF(OR(E8149="Project Management",E8149="Project Support",E8149="Sprint Management",E8149="Sprint Support"),"NA",(((SUMIF(AD:AD,AD8149,H:H)/VLOOKUP(AD8149,[2]Formula!V:X,3,0))*VLOOKUP(AD8149,[2]Formula!V:X,2,0))*H8149)/SUMIF(AD:AD,AD8149,H:H)))</f>
        <v/>
      </c>
      <c r="L8149" s="38" t="str">
        <f t="shared" si="763"/>
        <v/>
      </c>
      <c r="M8149" s="38" t="str">
        <f t="shared" si="764"/>
        <v/>
      </c>
      <c r="N8149" s="38" t="str">
        <f t="shared" si="766"/>
        <v/>
      </c>
      <c r="O8149" s="38" t="str">
        <f t="shared" si="762"/>
        <v/>
      </c>
      <c r="P8149" s="39" t="str">
        <f t="shared" si="767"/>
        <v/>
      </c>
      <c r="AC8149" s="42" t="str">
        <f>IF(B8149="","",VLOOKUP(B8149,[2]Formula!B:C,2,0))</f>
        <v/>
      </c>
      <c r="AD8149" s="43" t="str">
        <f t="shared" si="765"/>
        <v/>
      </c>
    </row>
    <row r="8150" spans="1:30" x14ac:dyDescent="0.25">
      <c r="A8150" s="64"/>
      <c r="B8150" s="64"/>
      <c r="C8150" s="66"/>
      <c r="D8150" s="67"/>
      <c r="E8150" s="64"/>
      <c r="F8150" s="64"/>
      <c r="G8150" s="37" t="str">
        <f>IF(E8150="","",IF(OR(E8150="Project Management",E8150="Project Support",E8150="Sprint Management",E8150="Sprint Support"),"NA",ROUND((((VLOOKUP(AD8150,[2]Formula!V:X,3,0)))-SUMIF(AD:AD,AD8150,H:H)),2)))</f>
        <v/>
      </c>
      <c r="H8150" s="71"/>
      <c r="I8150" s="72"/>
      <c r="J8150" s="72"/>
      <c r="K8150" s="38" t="str">
        <f>IF(E8150="","",IF(OR(E8150="Project Management",E8150="Project Support",E8150="Sprint Management",E8150="Sprint Support"),"NA",(((SUMIF(AD:AD,AD8150,H:H)/VLOOKUP(AD8150,[2]Formula!V:X,3,0))*VLOOKUP(AD8150,[2]Formula!V:X,2,0))*H8150)/SUMIF(AD:AD,AD8150,H:H)))</f>
        <v/>
      </c>
      <c r="L8150" s="38" t="str">
        <f t="shared" si="763"/>
        <v/>
      </c>
      <c r="M8150" s="38" t="str">
        <f t="shared" si="764"/>
        <v/>
      </c>
      <c r="N8150" s="38" t="str">
        <f t="shared" si="766"/>
        <v/>
      </c>
      <c r="O8150" s="38" t="str">
        <f t="shared" si="762"/>
        <v/>
      </c>
      <c r="P8150" s="39" t="str">
        <f t="shared" si="767"/>
        <v/>
      </c>
      <c r="AC8150" s="42" t="str">
        <f>IF(B8150="","",VLOOKUP(B8150,[2]Formula!B:C,2,0))</f>
        <v/>
      </c>
      <c r="AD8150" s="43" t="str">
        <f t="shared" si="765"/>
        <v/>
      </c>
    </row>
    <row r="8151" spans="1:30" x14ac:dyDescent="0.25">
      <c r="A8151" s="64"/>
      <c r="B8151" s="64"/>
      <c r="C8151" s="66"/>
      <c r="D8151" s="67"/>
      <c r="E8151" s="64"/>
      <c r="F8151" s="64"/>
      <c r="G8151" s="37" t="str">
        <f>IF(E8151="","",IF(OR(E8151="Project Management",E8151="Project Support",E8151="Sprint Management",E8151="Sprint Support"),"NA",ROUND((((VLOOKUP(AD8151,[2]Formula!V:X,3,0)))-SUMIF(AD:AD,AD8151,H:H)),2)))</f>
        <v/>
      </c>
      <c r="H8151" s="71"/>
      <c r="I8151" s="72"/>
      <c r="J8151" s="72"/>
      <c r="K8151" s="38" t="str">
        <f>IF(E8151="","",IF(OR(E8151="Project Management",E8151="Project Support",E8151="Sprint Management",E8151="Sprint Support"),"NA",(((SUMIF(AD:AD,AD8151,H:H)/VLOOKUP(AD8151,[2]Formula!V:X,3,0))*VLOOKUP(AD8151,[2]Formula!V:X,2,0))*H8151)/SUMIF(AD:AD,AD8151,H:H)))</f>
        <v/>
      </c>
      <c r="L8151" s="38" t="str">
        <f t="shared" si="763"/>
        <v/>
      </c>
      <c r="M8151" s="38" t="str">
        <f t="shared" si="764"/>
        <v/>
      </c>
      <c r="N8151" s="38" t="str">
        <f t="shared" si="766"/>
        <v/>
      </c>
      <c r="O8151" s="38" t="str">
        <f t="shared" si="762"/>
        <v/>
      </c>
      <c r="P8151" s="39" t="str">
        <f t="shared" si="767"/>
        <v/>
      </c>
      <c r="AC8151" s="42" t="str">
        <f>IF(B8151="","",VLOOKUP(B8151,[2]Formula!B:C,2,0))</f>
        <v/>
      </c>
      <c r="AD8151" s="43" t="str">
        <f t="shared" si="765"/>
        <v/>
      </c>
    </row>
    <row r="8152" spans="1:30" x14ac:dyDescent="0.25">
      <c r="A8152" s="64"/>
      <c r="B8152" s="64"/>
      <c r="C8152" s="66"/>
      <c r="D8152" s="67"/>
      <c r="E8152" s="64"/>
      <c r="F8152" s="64"/>
      <c r="G8152" s="37" t="str">
        <f>IF(E8152="","",IF(OR(E8152="Project Management",E8152="Project Support",E8152="Sprint Management",E8152="Sprint Support"),"NA",ROUND((((VLOOKUP(AD8152,[2]Formula!V:X,3,0)))-SUMIF(AD:AD,AD8152,H:H)),2)))</f>
        <v/>
      </c>
      <c r="H8152" s="71"/>
      <c r="I8152" s="72"/>
      <c r="J8152" s="72"/>
      <c r="K8152" s="38" t="str">
        <f>IF(E8152="","",IF(OR(E8152="Project Management",E8152="Project Support",E8152="Sprint Management",E8152="Sprint Support"),"NA",(((SUMIF(AD:AD,AD8152,H:H)/VLOOKUP(AD8152,[2]Formula!V:X,3,0))*VLOOKUP(AD8152,[2]Formula!V:X,2,0))*H8152)/SUMIF(AD:AD,AD8152,H:H)))</f>
        <v/>
      </c>
      <c r="L8152" s="38" t="str">
        <f t="shared" si="763"/>
        <v/>
      </c>
      <c r="M8152" s="38" t="str">
        <f t="shared" si="764"/>
        <v/>
      </c>
      <c r="N8152" s="38" t="str">
        <f t="shared" si="766"/>
        <v/>
      </c>
      <c r="O8152" s="38" t="str">
        <f t="shared" si="762"/>
        <v/>
      </c>
      <c r="P8152" s="39" t="str">
        <f t="shared" si="767"/>
        <v/>
      </c>
      <c r="AC8152" s="42" t="str">
        <f>IF(B8152="","",VLOOKUP(B8152,[2]Formula!B:C,2,0))</f>
        <v/>
      </c>
      <c r="AD8152" s="43" t="str">
        <f t="shared" si="765"/>
        <v/>
      </c>
    </row>
    <row r="8153" spans="1:30" x14ac:dyDescent="0.25">
      <c r="A8153" s="64"/>
      <c r="B8153" s="64"/>
      <c r="C8153" s="66"/>
      <c r="D8153" s="67"/>
      <c r="E8153" s="64"/>
      <c r="F8153" s="64"/>
      <c r="G8153" s="37" t="str">
        <f>IF(E8153="","",IF(OR(E8153="Project Management",E8153="Project Support",E8153="Sprint Management",E8153="Sprint Support"),"NA",ROUND((((VLOOKUP(AD8153,[2]Formula!V:X,3,0)))-SUMIF(AD:AD,AD8153,H:H)),2)))</f>
        <v/>
      </c>
      <c r="H8153" s="71"/>
      <c r="I8153" s="72"/>
      <c r="J8153" s="72"/>
      <c r="K8153" s="38" t="str">
        <f>IF(E8153="","",IF(OR(E8153="Project Management",E8153="Project Support",E8153="Sprint Management",E8153="Sprint Support"),"NA",(((SUMIF(AD:AD,AD8153,H:H)/VLOOKUP(AD8153,[2]Formula!V:X,3,0))*VLOOKUP(AD8153,[2]Formula!V:X,2,0))*H8153)/SUMIF(AD:AD,AD8153,H:H)))</f>
        <v/>
      </c>
      <c r="L8153" s="38" t="str">
        <f t="shared" si="763"/>
        <v/>
      </c>
      <c r="M8153" s="38" t="str">
        <f t="shared" si="764"/>
        <v/>
      </c>
      <c r="N8153" s="38" t="str">
        <f t="shared" si="766"/>
        <v/>
      </c>
      <c r="O8153" s="38" t="str">
        <f t="shared" si="762"/>
        <v/>
      </c>
      <c r="P8153" s="39" t="str">
        <f t="shared" si="767"/>
        <v/>
      </c>
      <c r="AC8153" s="42" t="str">
        <f>IF(B8153="","",VLOOKUP(B8153,[2]Formula!B:C,2,0))</f>
        <v/>
      </c>
      <c r="AD8153" s="43" t="str">
        <f t="shared" si="765"/>
        <v/>
      </c>
    </row>
    <row r="8154" spans="1:30" x14ac:dyDescent="0.25">
      <c r="A8154" s="64"/>
      <c r="B8154" s="64"/>
      <c r="C8154" s="66"/>
      <c r="D8154" s="67"/>
      <c r="E8154" s="64"/>
      <c r="F8154" s="64"/>
      <c r="G8154" s="37" t="str">
        <f>IF(E8154="","",IF(OR(E8154="Project Management",E8154="Project Support",E8154="Sprint Management",E8154="Sprint Support"),"NA",ROUND((((VLOOKUP(AD8154,[2]Formula!V:X,3,0)))-SUMIF(AD:AD,AD8154,H:H)),2)))</f>
        <v/>
      </c>
      <c r="H8154" s="71"/>
      <c r="I8154" s="72"/>
      <c r="J8154" s="72"/>
      <c r="K8154" s="38" t="str">
        <f>IF(E8154="","",IF(OR(E8154="Project Management",E8154="Project Support",E8154="Sprint Management",E8154="Sprint Support"),"NA",(((SUMIF(AD:AD,AD8154,H:H)/VLOOKUP(AD8154,[2]Formula!V:X,3,0))*VLOOKUP(AD8154,[2]Formula!V:X,2,0))*H8154)/SUMIF(AD:AD,AD8154,H:H)))</f>
        <v/>
      </c>
      <c r="L8154" s="38" t="str">
        <f t="shared" si="763"/>
        <v/>
      </c>
      <c r="M8154" s="38" t="str">
        <f t="shared" si="764"/>
        <v/>
      </c>
      <c r="N8154" s="38" t="str">
        <f t="shared" si="766"/>
        <v/>
      </c>
      <c r="O8154" s="38" t="str">
        <f t="shared" si="762"/>
        <v/>
      </c>
      <c r="P8154" s="39" t="str">
        <f t="shared" si="767"/>
        <v/>
      </c>
      <c r="AC8154" s="42" t="str">
        <f>IF(B8154="","",VLOOKUP(B8154,[2]Formula!B:C,2,0))</f>
        <v/>
      </c>
      <c r="AD8154" s="43" t="str">
        <f t="shared" si="765"/>
        <v/>
      </c>
    </row>
    <row r="8155" spans="1:30" x14ac:dyDescent="0.25">
      <c r="A8155" s="64"/>
      <c r="B8155" s="64"/>
      <c r="C8155" s="66"/>
      <c r="D8155" s="67"/>
      <c r="E8155" s="64"/>
      <c r="F8155" s="64"/>
      <c r="G8155" s="37" t="str">
        <f>IF(E8155="","",IF(OR(E8155="Project Management",E8155="Project Support",E8155="Sprint Management",E8155="Sprint Support"),"NA",ROUND((((VLOOKUP(AD8155,[2]Formula!V:X,3,0)))-SUMIF(AD:AD,AD8155,H:H)),2)))</f>
        <v/>
      </c>
      <c r="H8155" s="71"/>
      <c r="I8155" s="72"/>
      <c r="J8155" s="72"/>
      <c r="K8155" s="38" t="str">
        <f>IF(E8155="","",IF(OR(E8155="Project Management",E8155="Project Support",E8155="Sprint Management",E8155="Sprint Support"),"NA",(((SUMIF(AD:AD,AD8155,H:H)/VLOOKUP(AD8155,[2]Formula!V:X,3,0))*VLOOKUP(AD8155,[2]Formula!V:X,2,0))*H8155)/SUMIF(AD:AD,AD8155,H:H)))</f>
        <v/>
      </c>
      <c r="L8155" s="38" t="str">
        <f t="shared" si="763"/>
        <v/>
      </c>
      <c r="M8155" s="38" t="str">
        <f t="shared" si="764"/>
        <v/>
      </c>
      <c r="N8155" s="38" t="str">
        <f t="shared" si="766"/>
        <v/>
      </c>
      <c r="O8155" s="38" t="str">
        <f t="shared" si="762"/>
        <v/>
      </c>
      <c r="P8155" s="39" t="str">
        <f t="shared" si="767"/>
        <v/>
      </c>
      <c r="AC8155" s="42" t="str">
        <f>IF(B8155="","",VLOOKUP(B8155,[2]Formula!B:C,2,0))</f>
        <v/>
      </c>
      <c r="AD8155" s="43" t="str">
        <f t="shared" si="765"/>
        <v/>
      </c>
    </row>
    <row r="8156" spans="1:30" x14ac:dyDescent="0.25">
      <c r="A8156" s="64"/>
      <c r="B8156" s="64"/>
      <c r="C8156" s="66"/>
      <c r="D8156" s="67"/>
      <c r="E8156" s="64"/>
      <c r="F8156" s="64"/>
      <c r="G8156" s="37" t="str">
        <f>IF(E8156="","",IF(OR(E8156="Project Management",E8156="Project Support",E8156="Sprint Management",E8156="Sprint Support"),"NA",ROUND((((VLOOKUP(AD8156,[2]Formula!V:X,3,0)))-SUMIF(AD:AD,AD8156,H:H)),2)))</f>
        <v/>
      </c>
      <c r="H8156" s="71"/>
      <c r="I8156" s="72"/>
      <c r="J8156" s="72"/>
      <c r="K8156" s="38" t="str">
        <f>IF(E8156="","",IF(OR(E8156="Project Management",E8156="Project Support",E8156="Sprint Management",E8156="Sprint Support"),"NA",(((SUMIF(AD:AD,AD8156,H:H)/VLOOKUP(AD8156,[2]Formula!V:X,3,0))*VLOOKUP(AD8156,[2]Formula!V:X,2,0))*H8156)/SUMIF(AD:AD,AD8156,H:H)))</f>
        <v/>
      </c>
      <c r="L8156" s="38" t="str">
        <f t="shared" si="763"/>
        <v/>
      </c>
      <c r="M8156" s="38" t="str">
        <f t="shared" si="764"/>
        <v/>
      </c>
      <c r="N8156" s="38" t="str">
        <f t="shared" si="766"/>
        <v/>
      </c>
      <c r="O8156" s="38" t="str">
        <f t="shared" si="762"/>
        <v/>
      </c>
      <c r="P8156" s="39" t="str">
        <f t="shared" si="767"/>
        <v/>
      </c>
      <c r="AC8156" s="42" t="str">
        <f>IF(B8156="","",VLOOKUP(B8156,[2]Formula!B:C,2,0))</f>
        <v/>
      </c>
      <c r="AD8156" s="43" t="str">
        <f t="shared" si="765"/>
        <v/>
      </c>
    </row>
    <row r="8157" spans="1:30" x14ac:dyDescent="0.25">
      <c r="A8157" s="64"/>
      <c r="B8157" s="64"/>
      <c r="C8157" s="66"/>
      <c r="D8157" s="67"/>
      <c r="E8157" s="64"/>
      <c r="F8157" s="64"/>
      <c r="G8157" s="37" t="str">
        <f>IF(E8157="","",IF(OR(E8157="Project Management",E8157="Project Support",E8157="Sprint Management",E8157="Sprint Support"),"NA",ROUND((((VLOOKUP(AD8157,[2]Formula!V:X,3,0)))-SUMIF(AD:AD,AD8157,H:H)),2)))</f>
        <v/>
      </c>
      <c r="H8157" s="71"/>
      <c r="I8157" s="72"/>
      <c r="J8157" s="72"/>
      <c r="K8157" s="38" t="str">
        <f>IF(E8157="","",IF(OR(E8157="Project Management",E8157="Project Support",E8157="Sprint Management",E8157="Sprint Support"),"NA",(((SUMIF(AD:AD,AD8157,H:H)/VLOOKUP(AD8157,[2]Formula!V:X,3,0))*VLOOKUP(AD8157,[2]Formula!V:X,2,0))*H8157)/SUMIF(AD:AD,AD8157,H:H)))</f>
        <v/>
      </c>
      <c r="L8157" s="38" t="str">
        <f t="shared" si="763"/>
        <v/>
      </c>
      <c r="M8157" s="38" t="str">
        <f t="shared" si="764"/>
        <v/>
      </c>
      <c r="N8157" s="38" t="str">
        <f t="shared" si="766"/>
        <v/>
      </c>
      <c r="O8157" s="38" t="str">
        <f t="shared" si="762"/>
        <v/>
      </c>
      <c r="P8157" s="39" t="str">
        <f t="shared" si="767"/>
        <v/>
      </c>
      <c r="AC8157" s="42" t="str">
        <f>IF(B8157="","",VLOOKUP(B8157,[2]Formula!B:C,2,0))</f>
        <v/>
      </c>
      <c r="AD8157" s="43" t="str">
        <f t="shared" si="765"/>
        <v/>
      </c>
    </row>
    <row r="8158" spans="1:30" x14ac:dyDescent="0.25">
      <c r="A8158" s="64"/>
      <c r="B8158" s="64"/>
      <c r="C8158" s="66"/>
      <c r="D8158" s="67"/>
      <c r="E8158" s="64"/>
      <c r="F8158" s="64"/>
      <c r="G8158" s="37" t="str">
        <f>IF(E8158="","",IF(OR(E8158="Project Management",E8158="Project Support",E8158="Sprint Management",E8158="Sprint Support"),"NA",ROUND((((VLOOKUP(AD8158,[2]Formula!V:X,3,0)))-SUMIF(AD:AD,AD8158,H:H)),2)))</f>
        <v/>
      </c>
      <c r="H8158" s="71"/>
      <c r="I8158" s="72"/>
      <c r="J8158" s="72"/>
      <c r="K8158" s="38" t="str">
        <f>IF(E8158="","",IF(OR(E8158="Project Management",E8158="Project Support",E8158="Sprint Management",E8158="Sprint Support"),"NA",(((SUMIF(AD:AD,AD8158,H:H)/VLOOKUP(AD8158,[2]Formula!V:X,3,0))*VLOOKUP(AD8158,[2]Formula!V:X,2,0))*H8158)/SUMIF(AD:AD,AD8158,H:H)))</f>
        <v/>
      </c>
      <c r="L8158" s="38" t="str">
        <f t="shared" si="763"/>
        <v/>
      </c>
      <c r="M8158" s="38" t="str">
        <f t="shared" si="764"/>
        <v/>
      </c>
      <c r="N8158" s="38" t="str">
        <f t="shared" si="766"/>
        <v/>
      </c>
      <c r="O8158" s="38" t="str">
        <f t="shared" si="762"/>
        <v/>
      </c>
      <c r="P8158" s="39" t="str">
        <f t="shared" si="767"/>
        <v/>
      </c>
      <c r="AC8158" s="42" t="str">
        <f>IF(B8158="","",VLOOKUP(B8158,[2]Formula!B:C,2,0))</f>
        <v/>
      </c>
      <c r="AD8158" s="43" t="str">
        <f t="shared" si="765"/>
        <v/>
      </c>
    </row>
    <row r="8159" spans="1:30" x14ac:dyDescent="0.25">
      <c r="A8159" s="64"/>
      <c r="B8159" s="64"/>
      <c r="C8159" s="66"/>
      <c r="D8159" s="67"/>
      <c r="E8159" s="64"/>
      <c r="F8159" s="64"/>
      <c r="G8159" s="37" t="str">
        <f>IF(E8159="","",IF(OR(E8159="Project Management",E8159="Project Support",E8159="Sprint Management",E8159="Sprint Support"),"NA",ROUND((((VLOOKUP(AD8159,[2]Formula!V:X,3,0)))-SUMIF(AD:AD,AD8159,H:H)),2)))</f>
        <v/>
      </c>
      <c r="H8159" s="71"/>
      <c r="I8159" s="72"/>
      <c r="J8159" s="72"/>
      <c r="K8159" s="38" t="str">
        <f>IF(E8159="","",IF(OR(E8159="Project Management",E8159="Project Support",E8159="Sprint Management",E8159="Sprint Support"),"NA",(((SUMIF(AD:AD,AD8159,H:H)/VLOOKUP(AD8159,[2]Formula!V:X,3,0))*VLOOKUP(AD8159,[2]Formula!V:X,2,0))*H8159)/SUMIF(AD:AD,AD8159,H:H)))</f>
        <v/>
      </c>
      <c r="L8159" s="38" t="str">
        <f t="shared" si="763"/>
        <v/>
      </c>
      <c r="M8159" s="38" t="str">
        <f t="shared" si="764"/>
        <v/>
      </c>
      <c r="N8159" s="38" t="str">
        <f t="shared" si="766"/>
        <v/>
      </c>
      <c r="O8159" s="38" t="str">
        <f t="shared" si="762"/>
        <v/>
      </c>
      <c r="P8159" s="39" t="str">
        <f t="shared" si="767"/>
        <v/>
      </c>
      <c r="AC8159" s="42" t="str">
        <f>IF(B8159="","",VLOOKUP(B8159,[2]Formula!B:C,2,0))</f>
        <v/>
      </c>
      <c r="AD8159" s="43" t="str">
        <f t="shared" si="765"/>
        <v/>
      </c>
    </row>
    <row r="8160" spans="1:30" x14ac:dyDescent="0.25">
      <c r="A8160" s="64"/>
      <c r="B8160" s="64"/>
      <c r="C8160" s="66"/>
      <c r="D8160" s="67"/>
      <c r="E8160" s="64"/>
      <c r="F8160" s="64"/>
      <c r="G8160" s="37" t="str">
        <f>IF(E8160="","",IF(OR(E8160="Project Management",E8160="Project Support",E8160="Sprint Management",E8160="Sprint Support"),"NA",ROUND((((VLOOKUP(AD8160,[2]Formula!V:X,3,0)))-SUMIF(AD:AD,AD8160,H:H)),2)))</f>
        <v/>
      </c>
      <c r="H8160" s="71"/>
      <c r="I8160" s="72"/>
      <c r="J8160" s="72"/>
      <c r="K8160" s="38" t="str">
        <f>IF(E8160="","",IF(OR(E8160="Project Management",E8160="Project Support",E8160="Sprint Management",E8160="Sprint Support"),"NA",(((SUMIF(AD:AD,AD8160,H:H)/VLOOKUP(AD8160,[2]Formula!V:X,3,0))*VLOOKUP(AD8160,[2]Formula!V:X,2,0))*H8160)/SUMIF(AD:AD,AD8160,H:H)))</f>
        <v/>
      </c>
      <c r="L8160" s="38" t="str">
        <f t="shared" si="763"/>
        <v/>
      </c>
      <c r="M8160" s="38" t="str">
        <f t="shared" si="764"/>
        <v/>
      </c>
      <c r="N8160" s="38" t="str">
        <f t="shared" si="766"/>
        <v/>
      </c>
      <c r="O8160" s="38" t="str">
        <f t="shared" si="762"/>
        <v/>
      </c>
      <c r="P8160" s="39" t="str">
        <f t="shared" si="767"/>
        <v/>
      </c>
      <c r="AC8160" s="42" t="str">
        <f>IF(B8160="","",VLOOKUP(B8160,[2]Formula!B:C,2,0))</f>
        <v/>
      </c>
      <c r="AD8160" s="43" t="str">
        <f t="shared" si="765"/>
        <v/>
      </c>
    </row>
    <row r="8161" spans="1:30" x14ac:dyDescent="0.25">
      <c r="A8161" s="64"/>
      <c r="B8161" s="64"/>
      <c r="C8161" s="66"/>
      <c r="D8161" s="67"/>
      <c r="E8161" s="64"/>
      <c r="F8161" s="64"/>
      <c r="G8161" s="37" t="str">
        <f>IF(E8161="","",IF(OR(E8161="Project Management",E8161="Project Support",E8161="Sprint Management",E8161="Sprint Support"),"NA",ROUND((((VLOOKUP(AD8161,[2]Formula!V:X,3,0)))-SUMIF(AD:AD,AD8161,H:H)),2)))</f>
        <v/>
      </c>
      <c r="H8161" s="71"/>
      <c r="I8161" s="72"/>
      <c r="J8161" s="72"/>
      <c r="K8161" s="38" t="str">
        <f>IF(E8161="","",IF(OR(E8161="Project Management",E8161="Project Support",E8161="Sprint Management",E8161="Sprint Support"),"NA",(((SUMIF(AD:AD,AD8161,H:H)/VLOOKUP(AD8161,[2]Formula!V:X,3,0))*VLOOKUP(AD8161,[2]Formula!V:X,2,0))*H8161)/SUMIF(AD:AD,AD8161,H:H)))</f>
        <v/>
      </c>
      <c r="L8161" s="38" t="str">
        <f t="shared" si="763"/>
        <v/>
      </c>
      <c r="M8161" s="38" t="str">
        <f t="shared" si="764"/>
        <v/>
      </c>
      <c r="N8161" s="38" t="str">
        <f t="shared" si="766"/>
        <v/>
      </c>
      <c r="O8161" s="38" t="str">
        <f t="shared" si="762"/>
        <v/>
      </c>
      <c r="P8161" s="39" t="str">
        <f t="shared" si="767"/>
        <v/>
      </c>
      <c r="AC8161" s="42" t="str">
        <f>IF(B8161="","",VLOOKUP(B8161,[2]Formula!B:C,2,0))</f>
        <v/>
      </c>
      <c r="AD8161" s="43" t="str">
        <f t="shared" si="765"/>
        <v/>
      </c>
    </row>
    <row r="8162" spans="1:30" x14ac:dyDescent="0.25">
      <c r="A8162" s="64"/>
      <c r="B8162" s="64"/>
      <c r="C8162" s="66"/>
      <c r="D8162" s="67"/>
      <c r="E8162" s="64"/>
      <c r="F8162" s="64"/>
      <c r="G8162" s="37" t="str">
        <f>IF(E8162="","",IF(OR(E8162="Project Management",E8162="Project Support",E8162="Sprint Management",E8162="Sprint Support"),"NA",ROUND((((VLOOKUP(AD8162,[2]Formula!V:X,3,0)))-SUMIF(AD:AD,AD8162,H:H)),2)))</f>
        <v/>
      </c>
      <c r="H8162" s="71"/>
      <c r="I8162" s="72"/>
      <c r="J8162" s="72"/>
      <c r="K8162" s="38" t="str">
        <f>IF(E8162="","",IF(OR(E8162="Project Management",E8162="Project Support",E8162="Sprint Management",E8162="Sprint Support"),"NA",(((SUMIF(AD:AD,AD8162,H:H)/VLOOKUP(AD8162,[2]Formula!V:X,3,0))*VLOOKUP(AD8162,[2]Formula!V:X,2,0))*H8162)/SUMIF(AD:AD,AD8162,H:H)))</f>
        <v/>
      </c>
      <c r="L8162" s="38" t="str">
        <f t="shared" si="763"/>
        <v/>
      </c>
      <c r="M8162" s="38" t="str">
        <f t="shared" si="764"/>
        <v/>
      </c>
      <c r="N8162" s="38" t="str">
        <f t="shared" si="766"/>
        <v/>
      </c>
      <c r="O8162" s="38" t="str">
        <f t="shared" si="762"/>
        <v/>
      </c>
      <c r="P8162" s="39" t="str">
        <f t="shared" si="767"/>
        <v/>
      </c>
      <c r="AC8162" s="42" t="str">
        <f>IF(B8162="","",VLOOKUP(B8162,[2]Formula!B:C,2,0))</f>
        <v/>
      </c>
      <c r="AD8162" s="43" t="str">
        <f t="shared" si="765"/>
        <v/>
      </c>
    </row>
    <row r="8163" spans="1:30" x14ac:dyDescent="0.25">
      <c r="A8163" s="64"/>
      <c r="B8163" s="64"/>
      <c r="C8163" s="66"/>
      <c r="D8163" s="67"/>
      <c r="E8163" s="64"/>
      <c r="F8163" s="64"/>
      <c r="G8163" s="37" t="str">
        <f>IF(E8163="","",IF(OR(E8163="Project Management",E8163="Project Support",E8163="Sprint Management",E8163="Sprint Support"),"NA",ROUND((((VLOOKUP(AD8163,[2]Formula!V:X,3,0)))-SUMIF(AD:AD,AD8163,H:H)),2)))</f>
        <v/>
      </c>
      <c r="H8163" s="71"/>
      <c r="I8163" s="72"/>
      <c r="J8163" s="72"/>
      <c r="K8163" s="38" t="str">
        <f>IF(E8163="","",IF(OR(E8163="Project Management",E8163="Project Support",E8163="Sprint Management",E8163="Sprint Support"),"NA",(((SUMIF(AD:AD,AD8163,H:H)/VLOOKUP(AD8163,[2]Formula!V:X,3,0))*VLOOKUP(AD8163,[2]Formula!V:X,2,0))*H8163)/SUMIF(AD:AD,AD8163,H:H)))</f>
        <v/>
      </c>
      <c r="L8163" s="38" t="str">
        <f t="shared" si="763"/>
        <v/>
      </c>
      <c r="M8163" s="38" t="str">
        <f t="shared" si="764"/>
        <v/>
      </c>
      <c r="N8163" s="38" t="str">
        <f t="shared" si="766"/>
        <v/>
      </c>
      <c r="O8163" s="38" t="str">
        <f t="shared" si="762"/>
        <v/>
      </c>
      <c r="P8163" s="39" t="str">
        <f t="shared" si="767"/>
        <v/>
      </c>
      <c r="AC8163" s="42" t="str">
        <f>IF(B8163="","",VLOOKUP(B8163,[2]Formula!B:C,2,0))</f>
        <v/>
      </c>
      <c r="AD8163" s="43" t="str">
        <f t="shared" si="765"/>
        <v/>
      </c>
    </row>
    <row r="8164" spans="1:30" x14ac:dyDescent="0.25">
      <c r="A8164" s="64"/>
      <c r="B8164" s="64"/>
      <c r="C8164" s="66"/>
      <c r="D8164" s="67"/>
      <c r="E8164" s="64"/>
      <c r="F8164" s="64"/>
      <c r="G8164" s="37" t="str">
        <f>IF(E8164="","",IF(OR(E8164="Project Management",E8164="Project Support",E8164="Sprint Management",E8164="Sprint Support"),"NA",ROUND((((VLOOKUP(AD8164,[2]Formula!V:X,3,0)))-SUMIF(AD:AD,AD8164,H:H)),2)))</f>
        <v/>
      </c>
      <c r="H8164" s="71"/>
      <c r="I8164" s="72"/>
      <c r="J8164" s="72"/>
      <c r="K8164" s="38" t="str">
        <f>IF(E8164="","",IF(OR(E8164="Project Management",E8164="Project Support",E8164="Sprint Management",E8164="Sprint Support"),"NA",(((SUMIF(AD:AD,AD8164,H:H)/VLOOKUP(AD8164,[2]Formula!V:X,3,0))*VLOOKUP(AD8164,[2]Formula!V:X,2,0))*H8164)/SUMIF(AD:AD,AD8164,H:H)))</f>
        <v/>
      </c>
      <c r="L8164" s="38" t="str">
        <f t="shared" si="763"/>
        <v/>
      </c>
      <c r="M8164" s="38" t="str">
        <f t="shared" si="764"/>
        <v/>
      </c>
      <c r="N8164" s="38" t="str">
        <f t="shared" si="766"/>
        <v/>
      </c>
      <c r="O8164" s="38" t="str">
        <f t="shared" si="762"/>
        <v/>
      </c>
      <c r="P8164" s="39" t="str">
        <f t="shared" si="767"/>
        <v/>
      </c>
      <c r="AC8164" s="42" t="str">
        <f>IF(B8164="","",VLOOKUP(B8164,[2]Formula!B:C,2,0))</f>
        <v/>
      </c>
      <c r="AD8164" s="43" t="str">
        <f t="shared" si="765"/>
        <v/>
      </c>
    </row>
    <row r="8165" spans="1:30" x14ac:dyDescent="0.25">
      <c r="A8165" s="64"/>
      <c r="B8165" s="64"/>
      <c r="C8165" s="66"/>
      <c r="D8165" s="67"/>
      <c r="E8165" s="64"/>
      <c r="F8165" s="64"/>
      <c r="G8165" s="37" t="str">
        <f>IF(E8165="","",IF(OR(E8165="Project Management",E8165="Project Support",E8165="Sprint Management",E8165="Sprint Support"),"NA",ROUND((((VLOOKUP(AD8165,[2]Formula!V:X,3,0)))-SUMIF(AD:AD,AD8165,H:H)),2)))</f>
        <v/>
      </c>
      <c r="H8165" s="71"/>
      <c r="I8165" s="72"/>
      <c r="J8165" s="72"/>
      <c r="K8165" s="38" t="str">
        <f>IF(E8165="","",IF(OR(E8165="Project Management",E8165="Project Support",E8165="Sprint Management",E8165="Sprint Support"),"NA",(((SUMIF(AD:AD,AD8165,H:H)/VLOOKUP(AD8165,[2]Formula!V:X,3,0))*VLOOKUP(AD8165,[2]Formula!V:X,2,0))*H8165)/SUMIF(AD:AD,AD8165,H:H)))</f>
        <v/>
      </c>
      <c r="L8165" s="38" t="str">
        <f t="shared" si="763"/>
        <v/>
      </c>
      <c r="M8165" s="38" t="str">
        <f t="shared" si="764"/>
        <v/>
      </c>
      <c r="N8165" s="38" t="str">
        <f t="shared" si="766"/>
        <v/>
      </c>
      <c r="O8165" s="38" t="str">
        <f t="shared" si="762"/>
        <v/>
      </c>
      <c r="P8165" s="39" t="str">
        <f t="shared" si="767"/>
        <v/>
      </c>
      <c r="AC8165" s="42" t="str">
        <f>IF(B8165="","",VLOOKUP(B8165,[2]Formula!B:C,2,0))</f>
        <v/>
      </c>
      <c r="AD8165" s="43" t="str">
        <f t="shared" si="765"/>
        <v/>
      </c>
    </row>
    <row r="8166" spans="1:30" x14ac:dyDescent="0.25">
      <c r="A8166" s="64"/>
      <c r="B8166" s="64"/>
      <c r="C8166" s="66"/>
      <c r="D8166" s="67"/>
      <c r="E8166" s="64"/>
      <c r="F8166" s="64"/>
      <c r="G8166" s="37" t="str">
        <f>IF(E8166="","",IF(OR(E8166="Project Management",E8166="Project Support",E8166="Sprint Management",E8166="Sprint Support"),"NA",ROUND((((VLOOKUP(AD8166,[2]Formula!V:X,3,0)))-SUMIF(AD:AD,AD8166,H:H)),2)))</f>
        <v/>
      </c>
      <c r="H8166" s="71"/>
      <c r="I8166" s="72"/>
      <c r="J8166" s="72"/>
      <c r="K8166" s="38" t="str">
        <f>IF(E8166="","",IF(OR(E8166="Project Management",E8166="Project Support",E8166="Sprint Management",E8166="Sprint Support"),"NA",(((SUMIF(AD:AD,AD8166,H:H)/VLOOKUP(AD8166,[2]Formula!V:X,3,0))*VLOOKUP(AD8166,[2]Formula!V:X,2,0))*H8166)/SUMIF(AD:AD,AD8166,H:H)))</f>
        <v/>
      </c>
      <c r="L8166" s="38" t="str">
        <f t="shared" si="763"/>
        <v/>
      </c>
      <c r="M8166" s="38" t="str">
        <f t="shared" si="764"/>
        <v/>
      </c>
      <c r="N8166" s="38" t="str">
        <f t="shared" si="766"/>
        <v/>
      </c>
      <c r="O8166" s="38" t="str">
        <f t="shared" si="762"/>
        <v/>
      </c>
      <c r="P8166" s="39" t="str">
        <f t="shared" si="767"/>
        <v/>
      </c>
      <c r="AC8166" s="42" t="str">
        <f>IF(B8166="","",VLOOKUP(B8166,[2]Formula!B:C,2,0))</f>
        <v/>
      </c>
      <c r="AD8166" s="43" t="str">
        <f t="shared" si="765"/>
        <v/>
      </c>
    </row>
    <row r="8167" spans="1:30" x14ac:dyDescent="0.25">
      <c r="A8167" s="64"/>
      <c r="B8167" s="64"/>
      <c r="C8167" s="66"/>
      <c r="D8167" s="67"/>
      <c r="E8167" s="64"/>
      <c r="F8167" s="64"/>
      <c r="G8167" s="37" t="str">
        <f>IF(E8167="","",IF(OR(E8167="Project Management",E8167="Project Support",E8167="Sprint Management",E8167="Sprint Support"),"NA",ROUND((((VLOOKUP(AD8167,[2]Formula!V:X,3,0)))-SUMIF(AD:AD,AD8167,H:H)),2)))</f>
        <v/>
      </c>
      <c r="H8167" s="71"/>
      <c r="I8167" s="72"/>
      <c r="J8167" s="72"/>
      <c r="K8167" s="38" t="str">
        <f>IF(E8167="","",IF(OR(E8167="Project Management",E8167="Project Support",E8167="Sprint Management",E8167="Sprint Support"),"NA",(((SUMIF(AD:AD,AD8167,H:H)/VLOOKUP(AD8167,[2]Formula!V:X,3,0))*VLOOKUP(AD8167,[2]Formula!V:X,2,0))*H8167)/SUMIF(AD:AD,AD8167,H:H)))</f>
        <v/>
      </c>
      <c r="L8167" s="38" t="str">
        <f t="shared" si="763"/>
        <v/>
      </c>
      <c r="M8167" s="38" t="str">
        <f t="shared" si="764"/>
        <v/>
      </c>
      <c r="N8167" s="38" t="str">
        <f t="shared" si="766"/>
        <v/>
      </c>
      <c r="O8167" s="38" t="str">
        <f t="shared" si="762"/>
        <v/>
      </c>
      <c r="P8167" s="39" t="str">
        <f t="shared" si="767"/>
        <v/>
      </c>
      <c r="AC8167" s="42" t="str">
        <f>IF(B8167="","",VLOOKUP(B8167,[2]Formula!B:C,2,0))</f>
        <v/>
      </c>
      <c r="AD8167" s="43" t="str">
        <f t="shared" si="765"/>
        <v/>
      </c>
    </row>
    <row r="8168" spans="1:30" x14ac:dyDescent="0.25">
      <c r="A8168" s="64"/>
      <c r="B8168" s="64"/>
      <c r="C8168" s="66"/>
      <c r="D8168" s="67"/>
      <c r="E8168" s="64"/>
      <c r="F8168" s="64"/>
      <c r="G8168" s="37" t="str">
        <f>IF(E8168="","",IF(OR(E8168="Project Management",E8168="Project Support",E8168="Sprint Management",E8168="Sprint Support"),"NA",ROUND((((VLOOKUP(AD8168,[2]Formula!V:X,3,0)))-SUMIF(AD:AD,AD8168,H:H)),2)))</f>
        <v/>
      </c>
      <c r="H8168" s="71"/>
      <c r="I8168" s="72"/>
      <c r="J8168" s="72"/>
      <c r="K8168" s="38" t="str">
        <f>IF(E8168="","",IF(OR(E8168="Project Management",E8168="Project Support",E8168="Sprint Management",E8168="Sprint Support"),"NA",(((SUMIF(AD:AD,AD8168,H:H)/VLOOKUP(AD8168,[2]Formula!V:X,3,0))*VLOOKUP(AD8168,[2]Formula!V:X,2,0))*H8168)/SUMIF(AD:AD,AD8168,H:H)))</f>
        <v/>
      </c>
      <c r="L8168" s="38" t="str">
        <f t="shared" si="763"/>
        <v/>
      </c>
      <c r="M8168" s="38" t="str">
        <f t="shared" si="764"/>
        <v/>
      </c>
      <c r="N8168" s="38" t="str">
        <f t="shared" si="766"/>
        <v/>
      </c>
      <c r="O8168" s="38" t="str">
        <f t="shared" si="762"/>
        <v/>
      </c>
      <c r="P8168" s="39" t="str">
        <f t="shared" si="767"/>
        <v/>
      </c>
      <c r="AC8168" s="42" t="str">
        <f>IF(B8168="","",VLOOKUP(B8168,[2]Formula!B:C,2,0))</f>
        <v/>
      </c>
      <c r="AD8168" s="43" t="str">
        <f t="shared" si="765"/>
        <v/>
      </c>
    </row>
    <row r="8169" spans="1:30" x14ac:dyDescent="0.25">
      <c r="A8169" s="64"/>
      <c r="B8169" s="64"/>
      <c r="C8169" s="66"/>
      <c r="D8169" s="67"/>
      <c r="E8169" s="64"/>
      <c r="F8169" s="64"/>
      <c r="G8169" s="37" t="str">
        <f>IF(E8169="","",IF(OR(E8169="Project Management",E8169="Project Support",E8169="Sprint Management",E8169="Sprint Support"),"NA",ROUND((((VLOOKUP(AD8169,[2]Formula!V:X,3,0)))-SUMIF(AD:AD,AD8169,H:H)),2)))</f>
        <v/>
      </c>
      <c r="H8169" s="71"/>
      <c r="I8169" s="72"/>
      <c r="J8169" s="72"/>
      <c r="K8169" s="38" t="str">
        <f>IF(E8169="","",IF(OR(E8169="Project Management",E8169="Project Support",E8169="Sprint Management",E8169="Sprint Support"),"NA",(((SUMIF(AD:AD,AD8169,H:H)/VLOOKUP(AD8169,[2]Formula!V:X,3,0))*VLOOKUP(AD8169,[2]Formula!V:X,2,0))*H8169)/SUMIF(AD:AD,AD8169,H:H)))</f>
        <v/>
      </c>
      <c r="L8169" s="38" t="str">
        <f t="shared" si="763"/>
        <v/>
      </c>
      <c r="M8169" s="38" t="str">
        <f t="shared" si="764"/>
        <v/>
      </c>
      <c r="N8169" s="38" t="str">
        <f t="shared" si="766"/>
        <v/>
      </c>
      <c r="O8169" s="38" t="str">
        <f t="shared" si="762"/>
        <v/>
      </c>
      <c r="P8169" s="39" t="str">
        <f t="shared" si="767"/>
        <v/>
      </c>
      <c r="AC8169" s="42" t="str">
        <f>IF(B8169="","",VLOOKUP(B8169,[2]Formula!B:C,2,0))</f>
        <v/>
      </c>
      <c r="AD8169" s="43" t="str">
        <f t="shared" si="765"/>
        <v/>
      </c>
    </row>
    <row r="8170" spans="1:30" x14ac:dyDescent="0.25">
      <c r="A8170" s="64"/>
      <c r="B8170" s="64"/>
      <c r="C8170" s="66"/>
      <c r="D8170" s="67"/>
      <c r="E8170" s="64"/>
      <c r="F8170" s="64"/>
      <c r="G8170" s="37" t="str">
        <f>IF(E8170="","",IF(OR(E8170="Project Management",E8170="Project Support",E8170="Sprint Management",E8170="Sprint Support"),"NA",ROUND((((VLOOKUP(AD8170,[2]Formula!V:X,3,0)))-SUMIF(AD:AD,AD8170,H:H)),2)))</f>
        <v/>
      </c>
      <c r="H8170" s="71"/>
      <c r="I8170" s="72"/>
      <c r="J8170" s="72"/>
      <c r="K8170" s="38" t="str">
        <f>IF(E8170="","",IF(OR(E8170="Project Management",E8170="Project Support",E8170="Sprint Management",E8170="Sprint Support"),"NA",(((SUMIF(AD:AD,AD8170,H:H)/VLOOKUP(AD8170,[2]Formula!V:X,3,0))*VLOOKUP(AD8170,[2]Formula!V:X,2,0))*H8170)/SUMIF(AD:AD,AD8170,H:H)))</f>
        <v/>
      </c>
      <c r="L8170" s="38" t="str">
        <f t="shared" si="763"/>
        <v/>
      </c>
      <c r="M8170" s="38" t="str">
        <f t="shared" si="764"/>
        <v/>
      </c>
      <c r="N8170" s="38" t="str">
        <f t="shared" si="766"/>
        <v/>
      </c>
      <c r="O8170" s="38" t="str">
        <f t="shared" si="762"/>
        <v/>
      </c>
      <c r="P8170" s="39" t="str">
        <f t="shared" si="767"/>
        <v/>
      </c>
      <c r="AC8170" s="42" t="str">
        <f>IF(B8170="","",VLOOKUP(B8170,[2]Formula!B:C,2,0))</f>
        <v/>
      </c>
      <c r="AD8170" s="43" t="str">
        <f t="shared" si="765"/>
        <v/>
      </c>
    </row>
    <row r="8171" spans="1:30" x14ac:dyDescent="0.25">
      <c r="A8171" s="64"/>
      <c r="B8171" s="64"/>
      <c r="C8171" s="66"/>
      <c r="D8171" s="67"/>
      <c r="E8171" s="64"/>
      <c r="F8171" s="64"/>
      <c r="G8171" s="37" t="str">
        <f>IF(E8171="","",IF(OR(E8171="Project Management",E8171="Project Support",E8171="Sprint Management",E8171="Sprint Support"),"NA",ROUND((((VLOOKUP(AD8171,[2]Formula!V:X,3,0)))-SUMIF(AD:AD,AD8171,H:H)),2)))</f>
        <v/>
      </c>
      <c r="H8171" s="71"/>
      <c r="I8171" s="72"/>
      <c r="J8171" s="72"/>
      <c r="K8171" s="38" t="str">
        <f>IF(E8171="","",IF(OR(E8171="Project Management",E8171="Project Support",E8171="Sprint Management",E8171="Sprint Support"),"NA",(((SUMIF(AD:AD,AD8171,H:H)/VLOOKUP(AD8171,[2]Formula!V:X,3,0))*VLOOKUP(AD8171,[2]Formula!V:X,2,0))*H8171)/SUMIF(AD:AD,AD8171,H:H)))</f>
        <v/>
      </c>
      <c r="L8171" s="38" t="str">
        <f t="shared" si="763"/>
        <v/>
      </c>
      <c r="M8171" s="38" t="str">
        <f t="shared" si="764"/>
        <v/>
      </c>
      <c r="N8171" s="38" t="str">
        <f t="shared" si="766"/>
        <v/>
      </c>
      <c r="O8171" s="38" t="str">
        <f t="shared" si="762"/>
        <v/>
      </c>
      <c r="P8171" s="39" t="str">
        <f t="shared" si="767"/>
        <v/>
      </c>
      <c r="AC8171" s="42" t="str">
        <f>IF(B8171="","",VLOOKUP(B8171,[2]Formula!B:C,2,0))</f>
        <v/>
      </c>
      <c r="AD8171" s="43" t="str">
        <f t="shared" si="765"/>
        <v/>
      </c>
    </row>
    <row r="8172" spans="1:30" x14ac:dyDescent="0.25">
      <c r="A8172" s="64"/>
      <c r="B8172" s="64"/>
      <c r="C8172" s="66"/>
      <c r="D8172" s="67"/>
      <c r="E8172" s="64"/>
      <c r="F8172" s="64"/>
      <c r="G8172" s="37" t="str">
        <f>IF(E8172="","",IF(OR(E8172="Project Management",E8172="Project Support",E8172="Sprint Management",E8172="Sprint Support"),"NA",ROUND((((VLOOKUP(AD8172,[2]Formula!V:X,3,0)))-SUMIF(AD:AD,AD8172,H:H)),2)))</f>
        <v/>
      </c>
      <c r="H8172" s="71"/>
      <c r="I8172" s="72"/>
      <c r="J8172" s="72"/>
      <c r="K8172" s="38" t="str">
        <f>IF(E8172="","",IF(OR(E8172="Project Management",E8172="Project Support",E8172="Sprint Management",E8172="Sprint Support"),"NA",(((SUMIF(AD:AD,AD8172,H:H)/VLOOKUP(AD8172,[2]Formula!V:X,3,0))*VLOOKUP(AD8172,[2]Formula!V:X,2,0))*H8172)/SUMIF(AD:AD,AD8172,H:H)))</f>
        <v/>
      </c>
      <c r="L8172" s="38" t="str">
        <f t="shared" si="763"/>
        <v/>
      </c>
      <c r="M8172" s="38" t="str">
        <f t="shared" si="764"/>
        <v/>
      </c>
      <c r="N8172" s="38" t="str">
        <f t="shared" si="766"/>
        <v/>
      </c>
      <c r="O8172" s="38" t="str">
        <f t="shared" si="762"/>
        <v/>
      </c>
      <c r="P8172" s="39" t="str">
        <f t="shared" si="767"/>
        <v/>
      </c>
      <c r="AC8172" s="42" t="str">
        <f>IF(B8172="","",VLOOKUP(B8172,[2]Formula!B:C,2,0))</f>
        <v/>
      </c>
      <c r="AD8172" s="43" t="str">
        <f t="shared" si="765"/>
        <v/>
      </c>
    </row>
    <row r="8173" spans="1:30" x14ac:dyDescent="0.25">
      <c r="A8173" s="64"/>
      <c r="B8173" s="64"/>
      <c r="C8173" s="66"/>
      <c r="D8173" s="67"/>
      <c r="E8173" s="64"/>
      <c r="F8173" s="64"/>
      <c r="G8173" s="37" t="str">
        <f>IF(E8173="","",IF(OR(E8173="Project Management",E8173="Project Support",E8173="Sprint Management",E8173="Sprint Support"),"NA",ROUND((((VLOOKUP(AD8173,[2]Formula!V:X,3,0)))-SUMIF(AD:AD,AD8173,H:H)),2)))</f>
        <v/>
      </c>
      <c r="H8173" s="71"/>
      <c r="I8173" s="72"/>
      <c r="J8173" s="72"/>
      <c r="K8173" s="38" t="str">
        <f>IF(E8173="","",IF(OR(E8173="Project Management",E8173="Project Support",E8173="Sprint Management",E8173="Sprint Support"),"NA",(((SUMIF(AD:AD,AD8173,H:H)/VLOOKUP(AD8173,[2]Formula!V:X,3,0))*VLOOKUP(AD8173,[2]Formula!V:X,2,0))*H8173)/SUMIF(AD:AD,AD8173,H:H)))</f>
        <v/>
      </c>
      <c r="L8173" s="38" t="str">
        <f t="shared" si="763"/>
        <v/>
      </c>
      <c r="M8173" s="38" t="str">
        <f t="shared" si="764"/>
        <v/>
      </c>
      <c r="N8173" s="38" t="str">
        <f t="shared" si="766"/>
        <v/>
      </c>
      <c r="O8173" s="38" t="str">
        <f t="shared" si="762"/>
        <v/>
      </c>
      <c r="P8173" s="39" t="str">
        <f t="shared" si="767"/>
        <v/>
      </c>
      <c r="AC8173" s="42" t="str">
        <f>IF(B8173="","",VLOOKUP(B8173,[2]Formula!B:C,2,0))</f>
        <v/>
      </c>
      <c r="AD8173" s="43" t="str">
        <f t="shared" si="765"/>
        <v/>
      </c>
    </row>
    <row r="8174" spans="1:30" x14ac:dyDescent="0.25">
      <c r="A8174" s="64"/>
      <c r="B8174" s="64"/>
      <c r="C8174" s="66"/>
      <c r="D8174" s="67"/>
      <c r="E8174" s="64"/>
      <c r="F8174" s="64"/>
      <c r="G8174" s="37" t="str">
        <f>IF(E8174="","",IF(OR(E8174="Project Management",E8174="Project Support",E8174="Sprint Management",E8174="Sprint Support"),"NA",ROUND((((VLOOKUP(AD8174,[2]Formula!V:X,3,0)))-SUMIF(AD:AD,AD8174,H:H)),2)))</f>
        <v/>
      </c>
      <c r="H8174" s="71"/>
      <c r="I8174" s="72"/>
      <c r="J8174" s="72"/>
      <c r="K8174" s="38" t="str">
        <f>IF(E8174="","",IF(OR(E8174="Project Management",E8174="Project Support",E8174="Sprint Management",E8174="Sprint Support"),"NA",(((SUMIF(AD:AD,AD8174,H:H)/VLOOKUP(AD8174,[2]Formula!V:X,3,0))*VLOOKUP(AD8174,[2]Formula!V:X,2,0))*H8174)/SUMIF(AD:AD,AD8174,H:H)))</f>
        <v/>
      </c>
      <c r="L8174" s="38" t="str">
        <f t="shared" si="763"/>
        <v/>
      </c>
      <c r="M8174" s="38" t="str">
        <f t="shared" si="764"/>
        <v/>
      </c>
      <c r="N8174" s="38" t="str">
        <f t="shared" si="766"/>
        <v/>
      </c>
      <c r="O8174" s="38" t="str">
        <f t="shared" si="762"/>
        <v/>
      </c>
      <c r="P8174" s="39" t="str">
        <f t="shared" si="767"/>
        <v/>
      </c>
      <c r="AC8174" s="42" t="str">
        <f>IF(B8174="","",VLOOKUP(B8174,[2]Formula!B:C,2,0))</f>
        <v/>
      </c>
      <c r="AD8174" s="43" t="str">
        <f t="shared" si="765"/>
        <v/>
      </c>
    </row>
    <row r="8175" spans="1:30" x14ac:dyDescent="0.25">
      <c r="A8175" s="64"/>
      <c r="B8175" s="64"/>
      <c r="C8175" s="66"/>
      <c r="D8175" s="67"/>
      <c r="E8175" s="64"/>
      <c r="F8175" s="64"/>
      <c r="G8175" s="37" t="str">
        <f>IF(E8175="","",IF(OR(E8175="Project Management",E8175="Project Support",E8175="Sprint Management",E8175="Sprint Support"),"NA",ROUND((((VLOOKUP(AD8175,[2]Formula!V:X,3,0)))-SUMIF(AD:AD,AD8175,H:H)),2)))</f>
        <v/>
      </c>
      <c r="H8175" s="71"/>
      <c r="I8175" s="72"/>
      <c r="J8175" s="72"/>
      <c r="K8175" s="38" t="str">
        <f>IF(E8175="","",IF(OR(E8175="Project Management",E8175="Project Support",E8175="Sprint Management",E8175="Sprint Support"),"NA",(((SUMIF(AD:AD,AD8175,H:H)/VLOOKUP(AD8175,[2]Formula!V:X,3,0))*VLOOKUP(AD8175,[2]Formula!V:X,2,0))*H8175)/SUMIF(AD:AD,AD8175,H:H)))</f>
        <v/>
      </c>
      <c r="L8175" s="38" t="str">
        <f t="shared" si="763"/>
        <v/>
      </c>
      <c r="M8175" s="38" t="str">
        <f t="shared" si="764"/>
        <v/>
      </c>
      <c r="N8175" s="38" t="str">
        <f t="shared" si="766"/>
        <v/>
      </c>
      <c r="O8175" s="38" t="str">
        <f t="shared" si="762"/>
        <v/>
      </c>
      <c r="P8175" s="39" t="str">
        <f t="shared" si="767"/>
        <v/>
      </c>
      <c r="AC8175" s="42" t="str">
        <f>IF(B8175="","",VLOOKUP(B8175,[2]Formula!B:C,2,0))</f>
        <v/>
      </c>
      <c r="AD8175" s="43" t="str">
        <f t="shared" si="765"/>
        <v/>
      </c>
    </row>
    <row r="8176" spans="1:30" x14ac:dyDescent="0.25">
      <c r="A8176" s="64"/>
      <c r="B8176" s="64"/>
      <c r="C8176" s="66"/>
      <c r="D8176" s="67"/>
      <c r="E8176" s="64"/>
      <c r="F8176" s="64"/>
      <c r="G8176" s="37" t="str">
        <f>IF(E8176="","",IF(OR(E8176="Project Management",E8176="Project Support",E8176="Sprint Management",E8176="Sprint Support"),"NA",ROUND((((VLOOKUP(AD8176,[2]Formula!V:X,3,0)))-SUMIF(AD:AD,AD8176,H:H)),2)))</f>
        <v/>
      </c>
      <c r="H8176" s="71"/>
      <c r="I8176" s="72"/>
      <c r="J8176" s="72"/>
      <c r="K8176" s="38" t="str">
        <f>IF(E8176="","",IF(OR(E8176="Project Management",E8176="Project Support",E8176="Sprint Management",E8176="Sprint Support"),"NA",(((SUMIF(AD:AD,AD8176,H:H)/VLOOKUP(AD8176,[2]Formula!V:X,3,0))*VLOOKUP(AD8176,[2]Formula!V:X,2,0))*H8176)/SUMIF(AD:AD,AD8176,H:H)))</f>
        <v/>
      </c>
      <c r="L8176" s="38" t="str">
        <f t="shared" si="763"/>
        <v/>
      </c>
      <c r="M8176" s="38" t="str">
        <f t="shared" si="764"/>
        <v/>
      </c>
      <c r="N8176" s="38" t="str">
        <f t="shared" si="766"/>
        <v/>
      </c>
      <c r="O8176" s="38" t="str">
        <f t="shared" si="762"/>
        <v/>
      </c>
      <c r="P8176" s="39" t="str">
        <f t="shared" si="767"/>
        <v/>
      </c>
      <c r="AC8176" s="42" t="str">
        <f>IF(B8176="","",VLOOKUP(B8176,[2]Formula!B:C,2,0))</f>
        <v/>
      </c>
      <c r="AD8176" s="43" t="str">
        <f t="shared" si="765"/>
        <v/>
      </c>
    </row>
    <row r="8177" spans="1:30" x14ac:dyDescent="0.25">
      <c r="A8177" s="64"/>
      <c r="B8177" s="64"/>
      <c r="C8177" s="66"/>
      <c r="D8177" s="67"/>
      <c r="E8177" s="64"/>
      <c r="F8177" s="64"/>
      <c r="G8177" s="37" t="str">
        <f>IF(E8177="","",IF(OR(E8177="Project Management",E8177="Project Support",E8177="Sprint Management",E8177="Sprint Support"),"NA",ROUND((((VLOOKUP(AD8177,[2]Formula!V:X,3,0)))-SUMIF(AD:AD,AD8177,H:H)),2)))</f>
        <v/>
      </c>
      <c r="H8177" s="71"/>
      <c r="I8177" s="72"/>
      <c r="J8177" s="72"/>
      <c r="K8177" s="38" t="str">
        <f>IF(E8177="","",IF(OR(E8177="Project Management",E8177="Project Support",E8177="Sprint Management",E8177="Sprint Support"),"NA",(((SUMIF(AD:AD,AD8177,H:H)/VLOOKUP(AD8177,[2]Formula!V:X,3,0))*VLOOKUP(AD8177,[2]Formula!V:X,2,0))*H8177)/SUMIF(AD:AD,AD8177,H:H)))</f>
        <v/>
      </c>
      <c r="L8177" s="38" t="str">
        <f t="shared" si="763"/>
        <v/>
      </c>
      <c r="M8177" s="38" t="str">
        <f t="shared" si="764"/>
        <v/>
      </c>
      <c r="N8177" s="38" t="str">
        <f t="shared" si="766"/>
        <v/>
      </c>
      <c r="O8177" s="38" t="str">
        <f t="shared" si="762"/>
        <v/>
      </c>
      <c r="P8177" s="39" t="str">
        <f t="shared" si="767"/>
        <v/>
      </c>
      <c r="AC8177" s="42" t="str">
        <f>IF(B8177="","",VLOOKUP(B8177,[2]Formula!B:C,2,0))</f>
        <v/>
      </c>
      <c r="AD8177" s="43" t="str">
        <f t="shared" si="765"/>
        <v/>
      </c>
    </row>
    <row r="8178" spans="1:30" x14ac:dyDescent="0.25">
      <c r="A8178" s="64"/>
      <c r="B8178" s="64"/>
      <c r="C8178" s="66"/>
      <c r="D8178" s="67"/>
      <c r="E8178" s="64"/>
      <c r="F8178" s="64"/>
      <c r="G8178" s="37" t="str">
        <f>IF(E8178="","",IF(OR(E8178="Project Management",E8178="Project Support",E8178="Sprint Management",E8178="Sprint Support"),"NA",ROUND((((VLOOKUP(AD8178,[2]Formula!V:X,3,0)))-SUMIF(AD:AD,AD8178,H:H)),2)))</f>
        <v/>
      </c>
      <c r="H8178" s="71"/>
      <c r="I8178" s="72"/>
      <c r="J8178" s="72"/>
      <c r="K8178" s="38" t="str">
        <f>IF(E8178="","",IF(OR(E8178="Project Management",E8178="Project Support",E8178="Sprint Management",E8178="Sprint Support"),"NA",(((SUMIF(AD:AD,AD8178,H:H)/VLOOKUP(AD8178,[2]Formula!V:X,3,0))*VLOOKUP(AD8178,[2]Formula!V:X,2,0))*H8178)/SUMIF(AD:AD,AD8178,H:H)))</f>
        <v/>
      </c>
      <c r="L8178" s="38" t="str">
        <f t="shared" si="763"/>
        <v/>
      </c>
      <c r="M8178" s="38" t="str">
        <f t="shared" si="764"/>
        <v/>
      </c>
      <c r="N8178" s="38" t="str">
        <f t="shared" si="766"/>
        <v/>
      </c>
      <c r="O8178" s="38" t="str">
        <f t="shared" si="762"/>
        <v/>
      </c>
      <c r="P8178" s="39" t="str">
        <f t="shared" si="767"/>
        <v/>
      </c>
      <c r="AC8178" s="42" t="str">
        <f>IF(B8178="","",VLOOKUP(B8178,[2]Formula!B:C,2,0))</f>
        <v/>
      </c>
      <c r="AD8178" s="43" t="str">
        <f t="shared" si="765"/>
        <v/>
      </c>
    </row>
    <row r="8179" spans="1:30" x14ac:dyDescent="0.25">
      <c r="A8179" s="64"/>
      <c r="B8179" s="64"/>
      <c r="C8179" s="66"/>
      <c r="D8179" s="67"/>
      <c r="E8179" s="64"/>
      <c r="F8179" s="64"/>
      <c r="G8179" s="37" t="str">
        <f>IF(E8179="","",IF(OR(E8179="Project Management",E8179="Project Support",E8179="Sprint Management",E8179="Sprint Support"),"NA",ROUND((((VLOOKUP(AD8179,[2]Formula!V:X,3,0)))-SUMIF(AD:AD,AD8179,H:H)),2)))</f>
        <v/>
      </c>
      <c r="H8179" s="71"/>
      <c r="I8179" s="72"/>
      <c r="J8179" s="72"/>
      <c r="K8179" s="38" t="str">
        <f>IF(E8179="","",IF(OR(E8179="Project Management",E8179="Project Support",E8179="Sprint Management",E8179="Sprint Support"),"NA",(((SUMIF(AD:AD,AD8179,H:H)/VLOOKUP(AD8179,[2]Formula!V:X,3,0))*VLOOKUP(AD8179,[2]Formula!V:X,2,0))*H8179)/SUMIF(AD:AD,AD8179,H:H)))</f>
        <v/>
      </c>
      <c r="L8179" s="38" t="str">
        <f t="shared" si="763"/>
        <v/>
      </c>
      <c r="M8179" s="38" t="str">
        <f t="shared" si="764"/>
        <v/>
      </c>
      <c r="N8179" s="38" t="str">
        <f t="shared" si="766"/>
        <v/>
      </c>
      <c r="O8179" s="38" t="str">
        <f t="shared" si="762"/>
        <v/>
      </c>
      <c r="P8179" s="39" t="str">
        <f t="shared" si="767"/>
        <v/>
      </c>
      <c r="AC8179" s="42" t="str">
        <f>IF(B8179="","",VLOOKUP(B8179,[2]Formula!B:C,2,0))</f>
        <v/>
      </c>
      <c r="AD8179" s="43" t="str">
        <f t="shared" si="765"/>
        <v/>
      </c>
    </row>
    <row r="8180" spans="1:30" x14ac:dyDescent="0.25">
      <c r="A8180" s="64"/>
      <c r="B8180" s="64"/>
      <c r="C8180" s="66"/>
      <c r="D8180" s="67"/>
      <c r="E8180" s="64"/>
      <c r="F8180" s="64"/>
      <c r="G8180" s="37" t="str">
        <f>IF(E8180="","",IF(OR(E8180="Project Management",E8180="Project Support",E8180="Sprint Management",E8180="Sprint Support"),"NA",ROUND((((VLOOKUP(AD8180,[2]Formula!V:X,3,0)))-SUMIF(AD:AD,AD8180,H:H)),2)))</f>
        <v/>
      </c>
      <c r="H8180" s="71"/>
      <c r="I8180" s="72"/>
      <c r="J8180" s="72"/>
      <c r="K8180" s="38" t="str">
        <f>IF(E8180="","",IF(OR(E8180="Project Management",E8180="Project Support",E8180="Sprint Management",E8180="Sprint Support"),"NA",(((SUMIF(AD:AD,AD8180,H:H)/VLOOKUP(AD8180,[2]Formula!V:X,3,0))*VLOOKUP(AD8180,[2]Formula!V:X,2,0))*H8180)/SUMIF(AD:AD,AD8180,H:H)))</f>
        <v/>
      </c>
      <c r="L8180" s="38" t="str">
        <f t="shared" si="763"/>
        <v/>
      </c>
      <c r="M8180" s="38" t="str">
        <f t="shared" si="764"/>
        <v/>
      </c>
      <c r="N8180" s="38" t="str">
        <f t="shared" si="766"/>
        <v/>
      </c>
      <c r="O8180" s="38" t="str">
        <f t="shared" si="762"/>
        <v/>
      </c>
      <c r="P8180" s="39" t="str">
        <f t="shared" si="767"/>
        <v/>
      </c>
      <c r="AC8180" s="42" t="str">
        <f>IF(B8180="","",VLOOKUP(B8180,[2]Formula!B:C,2,0))</f>
        <v/>
      </c>
      <c r="AD8180" s="43" t="str">
        <f t="shared" si="765"/>
        <v/>
      </c>
    </row>
    <row r="8181" spans="1:30" x14ac:dyDescent="0.25">
      <c r="A8181" s="64"/>
      <c r="B8181" s="64"/>
      <c r="C8181" s="66"/>
      <c r="D8181" s="67"/>
      <c r="E8181" s="64"/>
      <c r="F8181" s="64"/>
      <c r="G8181" s="37" t="str">
        <f>IF(E8181="","",IF(OR(E8181="Project Management",E8181="Project Support",E8181="Sprint Management",E8181="Sprint Support"),"NA",ROUND((((VLOOKUP(AD8181,[2]Formula!V:X,3,0)))-SUMIF(AD:AD,AD8181,H:H)),2)))</f>
        <v/>
      </c>
      <c r="H8181" s="71"/>
      <c r="I8181" s="72"/>
      <c r="J8181" s="72"/>
      <c r="K8181" s="38" t="str">
        <f>IF(E8181="","",IF(OR(E8181="Project Management",E8181="Project Support",E8181="Sprint Management",E8181="Sprint Support"),"NA",(((SUMIF(AD:AD,AD8181,H:H)/VLOOKUP(AD8181,[2]Formula!V:X,3,0))*VLOOKUP(AD8181,[2]Formula!V:X,2,0))*H8181)/SUMIF(AD:AD,AD8181,H:H)))</f>
        <v/>
      </c>
      <c r="L8181" s="38" t="str">
        <f t="shared" si="763"/>
        <v/>
      </c>
      <c r="M8181" s="38" t="str">
        <f t="shared" si="764"/>
        <v/>
      </c>
      <c r="N8181" s="38" t="str">
        <f t="shared" si="766"/>
        <v/>
      </c>
      <c r="O8181" s="38" t="str">
        <f t="shared" ref="O8181:O8244" si="768">IFERROR(L8181/M8181,"")</f>
        <v/>
      </c>
      <c r="P8181" s="39" t="str">
        <f t="shared" si="767"/>
        <v/>
      </c>
      <c r="AC8181" s="42" t="str">
        <f>IF(B8181="","",VLOOKUP(B8181,[2]Formula!B:C,2,0))</f>
        <v/>
      </c>
      <c r="AD8181" s="43" t="str">
        <f t="shared" si="765"/>
        <v/>
      </c>
    </row>
    <row r="8182" spans="1:30" x14ac:dyDescent="0.25">
      <c r="A8182" s="64"/>
      <c r="B8182" s="64"/>
      <c r="C8182" s="66"/>
      <c r="D8182" s="67"/>
      <c r="E8182" s="64"/>
      <c r="F8182" s="64"/>
      <c r="G8182" s="37" t="str">
        <f>IF(E8182="","",IF(OR(E8182="Project Management",E8182="Project Support",E8182="Sprint Management",E8182="Sprint Support"),"NA",ROUND((((VLOOKUP(AD8182,[2]Formula!V:X,3,0)))-SUMIF(AD:AD,AD8182,H:H)),2)))</f>
        <v/>
      </c>
      <c r="H8182" s="71"/>
      <c r="I8182" s="72"/>
      <c r="J8182" s="72"/>
      <c r="K8182" s="38" t="str">
        <f>IF(E8182="","",IF(OR(E8182="Project Management",E8182="Project Support",E8182="Sprint Management",E8182="Sprint Support"),"NA",(((SUMIF(AD:AD,AD8182,H:H)/VLOOKUP(AD8182,[2]Formula!V:X,3,0))*VLOOKUP(AD8182,[2]Formula!V:X,2,0))*H8182)/SUMIF(AD:AD,AD8182,H:H)))</f>
        <v/>
      </c>
      <c r="L8182" s="38" t="str">
        <f t="shared" si="763"/>
        <v/>
      </c>
      <c r="M8182" s="38" t="str">
        <f t="shared" si="764"/>
        <v/>
      </c>
      <c r="N8182" s="38" t="str">
        <f t="shared" si="766"/>
        <v/>
      </c>
      <c r="O8182" s="38" t="str">
        <f t="shared" si="768"/>
        <v/>
      </c>
      <c r="P8182" s="39" t="str">
        <f t="shared" si="767"/>
        <v/>
      </c>
      <c r="AC8182" s="42" t="str">
        <f>IF(B8182="","",VLOOKUP(B8182,[2]Formula!B:C,2,0))</f>
        <v/>
      </c>
      <c r="AD8182" s="43" t="str">
        <f t="shared" si="765"/>
        <v/>
      </c>
    </row>
    <row r="8183" spans="1:30" x14ac:dyDescent="0.25">
      <c r="A8183" s="64"/>
      <c r="B8183" s="64"/>
      <c r="C8183" s="66"/>
      <c r="D8183" s="67"/>
      <c r="E8183" s="64"/>
      <c r="F8183" s="64"/>
      <c r="G8183" s="37" t="str">
        <f>IF(E8183="","",IF(OR(E8183="Project Management",E8183="Project Support",E8183="Sprint Management",E8183="Sprint Support"),"NA",ROUND((((VLOOKUP(AD8183,[2]Formula!V:X,3,0)))-SUMIF(AD:AD,AD8183,H:H)),2)))</f>
        <v/>
      </c>
      <c r="H8183" s="71"/>
      <c r="I8183" s="72"/>
      <c r="J8183" s="72"/>
      <c r="K8183" s="38" t="str">
        <f>IF(E8183="","",IF(OR(E8183="Project Management",E8183="Project Support",E8183="Sprint Management",E8183="Sprint Support"),"NA",(((SUMIF(AD:AD,AD8183,H:H)/VLOOKUP(AD8183,[2]Formula!V:X,3,0))*VLOOKUP(AD8183,[2]Formula!V:X,2,0))*H8183)/SUMIF(AD:AD,AD8183,H:H)))</f>
        <v/>
      </c>
      <c r="L8183" s="38" t="str">
        <f t="shared" si="763"/>
        <v/>
      </c>
      <c r="M8183" s="38" t="str">
        <f t="shared" si="764"/>
        <v/>
      </c>
      <c r="N8183" s="38" t="str">
        <f t="shared" si="766"/>
        <v/>
      </c>
      <c r="O8183" s="38" t="str">
        <f t="shared" si="768"/>
        <v/>
      </c>
      <c r="P8183" s="39" t="str">
        <f t="shared" si="767"/>
        <v/>
      </c>
      <c r="AC8183" s="42" t="str">
        <f>IF(B8183="","",VLOOKUP(B8183,[2]Formula!B:C,2,0))</f>
        <v/>
      </c>
      <c r="AD8183" s="43" t="str">
        <f t="shared" si="765"/>
        <v/>
      </c>
    </row>
    <row r="8184" spans="1:30" x14ac:dyDescent="0.25">
      <c r="A8184" s="64"/>
      <c r="B8184" s="64"/>
      <c r="C8184" s="66"/>
      <c r="D8184" s="67"/>
      <c r="E8184" s="64"/>
      <c r="F8184" s="64"/>
      <c r="G8184" s="37" t="str">
        <f>IF(E8184="","",IF(OR(E8184="Project Management",E8184="Project Support",E8184="Sprint Management",E8184="Sprint Support"),"NA",ROUND((((VLOOKUP(AD8184,[2]Formula!V:X,3,0)))-SUMIF(AD:AD,AD8184,H:H)),2)))</f>
        <v/>
      </c>
      <c r="H8184" s="71"/>
      <c r="I8184" s="72"/>
      <c r="J8184" s="72"/>
      <c r="K8184" s="38" t="str">
        <f>IF(E8184="","",IF(OR(E8184="Project Management",E8184="Project Support",E8184="Sprint Management",E8184="Sprint Support"),"NA",(((SUMIF(AD:AD,AD8184,H:H)/VLOOKUP(AD8184,[2]Formula!V:X,3,0))*VLOOKUP(AD8184,[2]Formula!V:X,2,0))*H8184)/SUMIF(AD:AD,AD8184,H:H)))</f>
        <v/>
      </c>
      <c r="L8184" s="38" t="str">
        <f t="shared" si="763"/>
        <v/>
      </c>
      <c r="M8184" s="38" t="str">
        <f t="shared" si="764"/>
        <v/>
      </c>
      <c r="N8184" s="38" t="str">
        <f t="shared" si="766"/>
        <v/>
      </c>
      <c r="O8184" s="38" t="str">
        <f t="shared" si="768"/>
        <v/>
      </c>
      <c r="P8184" s="39" t="str">
        <f t="shared" si="767"/>
        <v/>
      </c>
      <c r="AC8184" s="42" t="str">
        <f>IF(B8184="","",VLOOKUP(B8184,[2]Formula!B:C,2,0))</f>
        <v/>
      </c>
      <c r="AD8184" s="43" t="str">
        <f t="shared" si="765"/>
        <v/>
      </c>
    </row>
    <row r="8185" spans="1:30" x14ac:dyDescent="0.25">
      <c r="A8185" s="64"/>
      <c r="B8185" s="64"/>
      <c r="C8185" s="66"/>
      <c r="D8185" s="67"/>
      <c r="E8185" s="64"/>
      <c r="F8185" s="64"/>
      <c r="G8185" s="37" t="str">
        <f>IF(E8185="","",IF(OR(E8185="Project Management",E8185="Project Support",E8185="Sprint Management",E8185="Sprint Support"),"NA",ROUND((((VLOOKUP(AD8185,[2]Formula!V:X,3,0)))-SUMIF(AD:AD,AD8185,H:H)),2)))</f>
        <v/>
      </c>
      <c r="H8185" s="71"/>
      <c r="I8185" s="72"/>
      <c r="J8185" s="72"/>
      <c r="K8185" s="38" t="str">
        <f>IF(E8185="","",IF(OR(E8185="Project Management",E8185="Project Support",E8185="Sprint Management",E8185="Sprint Support"),"NA",(((SUMIF(AD:AD,AD8185,H:H)/VLOOKUP(AD8185,[2]Formula!V:X,3,0))*VLOOKUP(AD8185,[2]Formula!V:X,2,0))*H8185)/SUMIF(AD:AD,AD8185,H:H)))</f>
        <v/>
      </c>
      <c r="L8185" s="38" t="str">
        <f t="shared" si="763"/>
        <v/>
      </c>
      <c r="M8185" s="38" t="str">
        <f t="shared" si="764"/>
        <v/>
      </c>
      <c r="N8185" s="38" t="str">
        <f t="shared" si="766"/>
        <v/>
      </c>
      <c r="O8185" s="38" t="str">
        <f t="shared" si="768"/>
        <v/>
      </c>
      <c r="P8185" s="39" t="str">
        <f t="shared" si="767"/>
        <v/>
      </c>
      <c r="AC8185" s="42" t="str">
        <f>IF(B8185="","",VLOOKUP(B8185,[2]Formula!B:C,2,0))</f>
        <v/>
      </c>
      <c r="AD8185" s="43" t="str">
        <f t="shared" si="765"/>
        <v/>
      </c>
    </row>
    <row r="8186" spans="1:30" x14ac:dyDescent="0.25">
      <c r="A8186" s="64"/>
      <c r="B8186" s="64"/>
      <c r="C8186" s="66"/>
      <c r="D8186" s="67"/>
      <c r="E8186" s="64"/>
      <c r="F8186" s="64"/>
      <c r="G8186" s="37" t="str">
        <f>IF(E8186="","",IF(OR(E8186="Project Management",E8186="Project Support",E8186="Sprint Management",E8186="Sprint Support"),"NA",ROUND((((VLOOKUP(AD8186,[2]Formula!V:X,3,0)))-SUMIF(AD:AD,AD8186,H:H)),2)))</f>
        <v/>
      </c>
      <c r="H8186" s="71"/>
      <c r="I8186" s="72"/>
      <c r="J8186" s="72"/>
      <c r="K8186" s="38" t="str">
        <f>IF(E8186="","",IF(OR(E8186="Project Management",E8186="Project Support",E8186="Sprint Management",E8186="Sprint Support"),"NA",(((SUMIF(AD:AD,AD8186,H:H)/VLOOKUP(AD8186,[2]Formula!V:X,3,0))*VLOOKUP(AD8186,[2]Formula!V:X,2,0))*H8186)/SUMIF(AD:AD,AD8186,H:H)))</f>
        <v/>
      </c>
      <c r="L8186" s="38" t="str">
        <f t="shared" si="763"/>
        <v/>
      </c>
      <c r="M8186" s="38" t="str">
        <f t="shared" si="764"/>
        <v/>
      </c>
      <c r="N8186" s="38" t="str">
        <f t="shared" si="766"/>
        <v/>
      </c>
      <c r="O8186" s="38" t="str">
        <f t="shared" si="768"/>
        <v/>
      </c>
      <c r="P8186" s="39" t="str">
        <f t="shared" si="767"/>
        <v/>
      </c>
      <c r="AC8186" s="42" t="str">
        <f>IF(B8186="","",VLOOKUP(B8186,[2]Formula!B:C,2,0))</f>
        <v/>
      </c>
      <c r="AD8186" s="43" t="str">
        <f t="shared" si="765"/>
        <v/>
      </c>
    </row>
    <row r="8187" spans="1:30" x14ac:dyDescent="0.25">
      <c r="A8187" s="64"/>
      <c r="B8187" s="64"/>
      <c r="C8187" s="66"/>
      <c r="D8187" s="67"/>
      <c r="E8187" s="64"/>
      <c r="F8187" s="64"/>
      <c r="G8187" s="37" t="str">
        <f>IF(E8187="","",IF(OR(E8187="Project Management",E8187="Project Support",E8187="Sprint Management",E8187="Sprint Support"),"NA",ROUND((((VLOOKUP(AD8187,[2]Formula!V:X,3,0)))-SUMIF(AD:AD,AD8187,H:H)),2)))</f>
        <v/>
      </c>
      <c r="H8187" s="71"/>
      <c r="I8187" s="72"/>
      <c r="J8187" s="72"/>
      <c r="K8187" s="38" t="str">
        <f>IF(E8187="","",IF(OR(E8187="Project Management",E8187="Project Support",E8187="Sprint Management",E8187="Sprint Support"),"NA",(((SUMIF(AD:AD,AD8187,H:H)/VLOOKUP(AD8187,[2]Formula!V:X,3,0))*VLOOKUP(AD8187,[2]Formula!V:X,2,0))*H8187)/SUMIF(AD:AD,AD8187,H:H)))</f>
        <v/>
      </c>
      <c r="L8187" s="38" t="str">
        <f t="shared" si="763"/>
        <v/>
      </c>
      <c r="M8187" s="38" t="str">
        <f t="shared" si="764"/>
        <v/>
      </c>
      <c r="N8187" s="38" t="str">
        <f t="shared" si="766"/>
        <v/>
      </c>
      <c r="O8187" s="38" t="str">
        <f t="shared" si="768"/>
        <v/>
      </c>
      <c r="P8187" s="39" t="str">
        <f t="shared" si="767"/>
        <v/>
      </c>
      <c r="AC8187" s="42" t="str">
        <f>IF(B8187="","",VLOOKUP(B8187,[2]Formula!B:C,2,0))</f>
        <v/>
      </c>
      <c r="AD8187" s="43" t="str">
        <f t="shared" si="765"/>
        <v/>
      </c>
    </row>
    <row r="8188" spans="1:30" x14ac:dyDescent="0.25">
      <c r="A8188" s="64"/>
      <c r="B8188" s="64"/>
      <c r="C8188" s="66"/>
      <c r="D8188" s="67"/>
      <c r="E8188" s="64"/>
      <c r="F8188" s="64"/>
      <c r="G8188" s="37" t="str">
        <f>IF(E8188="","",IF(OR(E8188="Project Management",E8188="Project Support",E8188="Sprint Management",E8188="Sprint Support"),"NA",ROUND((((VLOOKUP(AD8188,[2]Formula!V:X,3,0)))-SUMIF(AD:AD,AD8188,H:H)),2)))</f>
        <v/>
      </c>
      <c r="H8188" s="71"/>
      <c r="I8188" s="72"/>
      <c r="J8188" s="72"/>
      <c r="K8188" s="38" t="str">
        <f>IF(E8188="","",IF(OR(E8188="Project Management",E8188="Project Support",E8188="Sprint Management",E8188="Sprint Support"),"NA",(((SUMIF(AD:AD,AD8188,H:H)/VLOOKUP(AD8188,[2]Formula!V:X,3,0))*VLOOKUP(AD8188,[2]Formula!V:X,2,0))*H8188)/SUMIF(AD:AD,AD8188,H:H)))</f>
        <v/>
      </c>
      <c r="L8188" s="38" t="str">
        <f t="shared" si="763"/>
        <v/>
      </c>
      <c r="M8188" s="38" t="str">
        <f t="shared" si="764"/>
        <v/>
      </c>
      <c r="N8188" s="38" t="str">
        <f t="shared" si="766"/>
        <v/>
      </c>
      <c r="O8188" s="38" t="str">
        <f t="shared" si="768"/>
        <v/>
      </c>
      <c r="P8188" s="39" t="str">
        <f t="shared" si="767"/>
        <v/>
      </c>
      <c r="AC8188" s="42" t="str">
        <f>IF(B8188="","",VLOOKUP(B8188,[2]Formula!B:C,2,0))</f>
        <v/>
      </c>
      <c r="AD8188" s="43" t="str">
        <f t="shared" si="765"/>
        <v/>
      </c>
    </row>
    <row r="8189" spans="1:30" x14ac:dyDescent="0.25">
      <c r="A8189" s="64"/>
      <c r="B8189" s="64"/>
      <c r="C8189" s="66"/>
      <c r="D8189" s="67"/>
      <c r="E8189" s="64"/>
      <c r="F8189" s="64"/>
      <c r="G8189" s="37" t="str">
        <f>IF(E8189="","",IF(OR(E8189="Project Management",E8189="Project Support",E8189="Sprint Management",E8189="Sprint Support"),"NA",ROUND((((VLOOKUP(AD8189,[2]Formula!V:X,3,0)))-SUMIF(AD:AD,AD8189,H:H)),2)))</f>
        <v/>
      </c>
      <c r="H8189" s="71"/>
      <c r="I8189" s="72"/>
      <c r="J8189" s="72"/>
      <c r="K8189" s="38" t="str">
        <f>IF(E8189="","",IF(OR(E8189="Project Management",E8189="Project Support",E8189="Sprint Management",E8189="Sprint Support"),"NA",(((SUMIF(AD:AD,AD8189,H:H)/VLOOKUP(AD8189,[2]Formula!V:X,3,0))*VLOOKUP(AD8189,[2]Formula!V:X,2,0))*H8189)/SUMIF(AD:AD,AD8189,H:H)))</f>
        <v/>
      </c>
      <c r="L8189" s="38" t="str">
        <f t="shared" si="763"/>
        <v/>
      </c>
      <c r="M8189" s="38" t="str">
        <f t="shared" si="764"/>
        <v/>
      </c>
      <c r="N8189" s="38" t="str">
        <f t="shared" si="766"/>
        <v/>
      </c>
      <c r="O8189" s="38" t="str">
        <f t="shared" si="768"/>
        <v/>
      </c>
      <c r="P8189" s="39" t="str">
        <f t="shared" si="767"/>
        <v/>
      </c>
      <c r="AC8189" s="42" t="str">
        <f>IF(B8189="","",VLOOKUP(B8189,[2]Formula!B:C,2,0))</f>
        <v/>
      </c>
      <c r="AD8189" s="43" t="str">
        <f t="shared" si="765"/>
        <v/>
      </c>
    </row>
    <row r="8190" spans="1:30" x14ac:dyDescent="0.25">
      <c r="A8190" s="64"/>
      <c r="B8190" s="64"/>
      <c r="C8190" s="66"/>
      <c r="D8190" s="67"/>
      <c r="E8190" s="64"/>
      <c r="F8190" s="64"/>
      <c r="G8190" s="37" t="str">
        <f>IF(E8190="","",IF(OR(E8190="Project Management",E8190="Project Support",E8190="Sprint Management",E8190="Sprint Support"),"NA",ROUND((((VLOOKUP(AD8190,[2]Formula!V:X,3,0)))-SUMIF(AD:AD,AD8190,H:H)),2)))</f>
        <v/>
      </c>
      <c r="H8190" s="71"/>
      <c r="I8190" s="72"/>
      <c r="J8190" s="72"/>
      <c r="K8190" s="38" t="str">
        <f>IF(E8190="","",IF(OR(E8190="Project Management",E8190="Project Support",E8190="Sprint Management",E8190="Sprint Support"),"NA",(((SUMIF(AD:AD,AD8190,H:H)/VLOOKUP(AD8190,[2]Formula!V:X,3,0))*VLOOKUP(AD8190,[2]Formula!V:X,2,0))*H8190)/SUMIF(AD:AD,AD8190,H:H)))</f>
        <v/>
      </c>
      <c r="L8190" s="38" t="str">
        <f t="shared" si="763"/>
        <v/>
      </c>
      <c r="M8190" s="38" t="str">
        <f t="shared" si="764"/>
        <v/>
      </c>
      <c r="N8190" s="38" t="str">
        <f t="shared" si="766"/>
        <v/>
      </c>
      <c r="O8190" s="38" t="str">
        <f t="shared" si="768"/>
        <v/>
      </c>
      <c r="P8190" s="39" t="str">
        <f t="shared" si="767"/>
        <v/>
      </c>
      <c r="AC8190" s="42" t="str">
        <f>IF(B8190="","",VLOOKUP(B8190,[2]Formula!B:C,2,0))</f>
        <v/>
      </c>
      <c r="AD8190" s="43" t="str">
        <f t="shared" si="765"/>
        <v/>
      </c>
    </row>
    <row r="8191" spans="1:30" x14ac:dyDescent="0.25">
      <c r="A8191" s="64"/>
      <c r="B8191" s="64"/>
      <c r="C8191" s="66"/>
      <c r="D8191" s="67"/>
      <c r="E8191" s="64"/>
      <c r="F8191" s="64"/>
      <c r="G8191" s="37" t="str">
        <f>IF(E8191="","",IF(OR(E8191="Project Management",E8191="Project Support",E8191="Sprint Management",E8191="Sprint Support"),"NA",ROUND((((VLOOKUP(AD8191,[2]Formula!V:X,3,0)))-SUMIF(AD:AD,AD8191,H:H)),2)))</f>
        <v/>
      </c>
      <c r="H8191" s="71"/>
      <c r="I8191" s="72"/>
      <c r="J8191" s="72"/>
      <c r="K8191" s="38" t="str">
        <f>IF(E8191="","",IF(OR(E8191="Project Management",E8191="Project Support",E8191="Sprint Management",E8191="Sprint Support"),"NA",(((SUMIF(AD:AD,AD8191,H:H)/VLOOKUP(AD8191,[2]Formula!V:X,3,0))*VLOOKUP(AD8191,[2]Formula!V:X,2,0))*H8191)/SUMIF(AD:AD,AD8191,H:H)))</f>
        <v/>
      </c>
      <c r="L8191" s="38" t="str">
        <f t="shared" si="763"/>
        <v/>
      </c>
      <c r="M8191" s="38" t="str">
        <f t="shared" si="764"/>
        <v/>
      </c>
      <c r="N8191" s="38" t="str">
        <f t="shared" si="766"/>
        <v/>
      </c>
      <c r="O8191" s="38" t="str">
        <f t="shared" si="768"/>
        <v/>
      </c>
      <c r="P8191" s="39" t="str">
        <f t="shared" si="767"/>
        <v/>
      </c>
      <c r="AC8191" s="42" t="str">
        <f>IF(B8191="","",VLOOKUP(B8191,[2]Formula!B:C,2,0))</f>
        <v/>
      </c>
      <c r="AD8191" s="43" t="str">
        <f t="shared" si="765"/>
        <v/>
      </c>
    </row>
    <row r="8192" spans="1:30" x14ac:dyDescent="0.25">
      <c r="A8192" s="64"/>
      <c r="B8192" s="64"/>
      <c r="C8192" s="66"/>
      <c r="D8192" s="67"/>
      <c r="E8192" s="64"/>
      <c r="F8192" s="64"/>
      <c r="G8192" s="37" t="str">
        <f>IF(E8192="","",IF(OR(E8192="Project Management",E8192="Project Support",E8192="Sprint Management",E8192="Sprint Support"),"NA",ROUND((((VLOOKUP(AD8192,[2]Formula!V:X,3,0)))-SUMIF(AD:AD,AD8192,H:H)),2)))</f>
        <v/>
      </c>
      <c r="H8192" s="71"/>
      <c r="I8192" s="72"/>
      <c r="J8192" s="72"/>
      <c r="K8192" s="38" t="str">
        <f>IF(E8192="","",IF(OR(E8192="Project Management",E8192="Project Support",E8192="Sprint Management",E8192="Sprint Support"),"NA",(((SUMIF(AD:AD,AD8192,H:H)/VLOOKUP(AD8192,[2]Formula!V:X,3,0))*VLOOKUP(AD8192,[2]Formula!V:X,2,0))*H8192)/SUMIF(AD:AD,AD8192,H:H)))</f>
        <v/>
      </c>
      <c r="L8192" s="38" t="str">
        <f t="shared" si="763"/>
        <v/>
      </c>
      <c r="M8192" s="38" t="str">
        <f t="shared" si="764"/>
        <v/>
      </c>
      <c r="N8192" s="38" t="str">
        <f t="shared" si="766"/>
        <v/>
      </c>
      <c r="O8192" s="38" t="str">
        <f t="shared" si="768"/>
        <v/>
      </c>
      <c r="P8192" s="39" t="str">
        <f t="shared" si="767"/>
        <v/>
      </c>
      <c r="AC8192" s="42" t="str">
        <f>IF(B8192="","",VLOOKUP(B8192,[2]Formula!B:C,2,0))</f>
        <v/>
      </c>
      <c r="AD8192" s="43" t="str">
        <f t="shared" si="765"/>
        <v/>
      </c>
    </row>
    <row r="8193" spans="1:30" x14ac:dyDescent="0.25">
      <c r="A8193" s="64"/>
      <c r="B8193" s="64"/>
      <c r="C8193" s="66"/>
      <c r="D8193" s="67"/>
      <c r="E8193" s="64"/>
      <c r="F8193" s="64"/>
      <c r="G8193" s="37" t="str">
        <f>IF(E8193="","",IF(OR(E8193="Project Management",E8193="Project Support",E8193="Sprint Management",E8193="Sprint Support"),"NA",ROUND((((VLOOKUP(AD8193,[2]Formula!V:X,3,0)))-SUMIF(AD:AD,AD8193,H:H)),2)))</f>
        <v/>
      </c>
      <c r="H8193" s="71"/>
      <c r="I8193" s="72"/>
      <c r="J8193" s="72"/>
      <c r="K8193" s="38" t="str">
        <f>IF(E8193="","",IF(OR(E8193="Project Management",E8193="Project Support",E8193="Sprint Management",E8193="Sprint Support"),"NA",(((SUMIF(AD:AD,AD8193,H:H)/VLOOKUP(AD8193,[2]Formula!V:X,3,0))*VLOOKUP(AD8193,[2]Formula!V:X,2,0))*H8193)/SUMIF(AD:AD,AD8193,H:H)))</f>
        <v/>
      </c>
      <c r="L8193" s="38" t="str">
        <f t="shared" si="763"/>
        <v/>
      </c>
      <c r="M8193" s="38" t="str">
        <f t="shared" si="764"/>
        <v/>
      </c>
      <c r="N8193" s="38" t="str">
        <f t="shared" si="766"/>
        <v/>
      </c>
      <c r="O8193" s="38" t="str">
        <f t="shared" si="768"/>
        <v/>
      </c>
      <c r="P8193" s="39" t="str">
        <f t="shared" si="767"/>
        <v/>
      </c>
      <c r="AC8193" s="42" t="str">
        <f>IF(B8193="","",VLOOKUP(B8193,[2]Formula!B:C,2,0))</f>
        <v/>
      </c>
      <c r="AD8193" s="43" t="str">
        <f t="shared" si="765"/>
        <v/>
      </c>
    </row>
    <row r="8194" spans="1:30" x14ac:dyDescent="0.25">
      <c r="A8194" s="64"/>
      <c r="B8194" s="64"/>
      <c r="C8194" s="66"/>
      <c r="D8194" s="67"/>
      <c r="E8194" s="64"/>
      <c r="F8194" s="64"/>
      <c r="G8194" s="37" t="str">
        <f>IF(E8194="","",IF(OR(E8194="Project Management",E8194="Project Support",E8194="Sprint Management",E8194="Sprint Support"),"NA",ROUND((((VLOOKUP(AD8194,[2]Formula!V:X,3,0)))-SUMIF(AD:AD,AD8194,H:H)),2)))</f>
        <v/>
      </c>
      <c r="H8194" s="71"/>
      <c r="I8194" s="72"/>
      <c r="J8194" s="72"/>
      <c r="K8194" s="38" t="str">
        <f>IF(E8194="","",IF(OR(E8194="Project Management",E8194="Project Support",E8194="Sprint Management",E8194="Sprint Support"),"NA",(((SUMIF(AD:AD,AD8194,H:H)/VLOOKUP(AD8194,[2]Formula!V:X,3,0))*VLOOKUP(AD8194,[2]Formula!V:X,2,0))*H8194)/SUMIF(AD:AD,AD8194,H:H)))</f>
        <v/>
      </c>
      <c r="L8194" s="38" t="str">
        <f t="shared" ref="L8194:L8257" si="769">IFERROR(IF(K8194="NA",(H8194/I8194),(K8194/I8194)),"")</f>
        <v/>
      </c>
      <c r="M8194" s="38" t="str">
        <f t="shared" ref="M8194:M8257" si="770">IFERROR(IF(K8194="NA",1,(K8194/H8194)),"")</f>
        <v/>
      </c>
      <c r="N8194" s="38" t="str">
        <f t="shared" si="766"/>
        <v/>
      </c>
      <c r="O8194" s="38" t="str">
        <f t="shared" si="768"/>
        <v/>
      </c>
      <c r="P8194" s="39" t="str">
        <f t="shared" si="767"/>
        <v/>
      </c>
      <c r="AC8194" s="42" t="str">
        <f>IF(B8194="","",VLOOKUP(B8194,[2]Formula!B:C,2,0))</f>
        <v/>
      </c>
      <c r="AD8194" s="43" t="str">
        <f t="shared" ref="AD8194:AD8257" si="771">IF(B8194="","",CONCATENATE(B8194,"_",E8194))</f>
        <v/>
      </c>
    </row>
    <row r="8195" spans="1:30" x14ac:dyDescent="0.25">
      <c r="A8195" s="64"/>
      <c r="B8195" s="64"/>
      <c r="C8195" s="66"/>
      <c r="D8195" s="67"/>
      <c r="E8195" s="64"/>
      <c r="F8195" s="64"/>
      <c r="G8195" s="37" t="str">
        <f>IF(E8195="","",IF(OR(E8195="Project Management",E8195="Project Support",E8195="Sprint Management",E8195="Sprint Support"),"NA",ROUND((((VLOOKUP(AD8195,[2]Formula!V:X,3,0)))-SUMIF(AD:AD,AD8195,H:H)),2)))</f>
        <v/>
      </c>
      <c r="H8195" s="71"/>
      <c r="I8195" s="72"/>
      <c r="J8195" s="72"/>
      <c r="K8195" s="38" t="str">
        <f>IF(E8195="","",IF(OR(E8195="Project Management",E8195="Project Support",E8195="Sprint Management",E8195="Sprint Support"),"NA",(((SUMIF(AD:AD,AD8195,H:H)/VLOOKUP(AD8195,[2]Formula!V:X,3,0))*VLOOKUP(AD8195,[2]Formula!V:X,2,0))*H8195)/SUMIF(AD:AD,AD8195,H:H)))</f>
        <v/>
      </c>
      <c r="L8195" s="38" t="str">
        <f t="shared" si="769"/>
        <v/>
      </c>
      <c r="M8195" s="38" t="str">
        <f t="shared" si="770"/>
        <v/>
      </c>
      <c r="N8195" s="38" t="str">
        <f t="shared" ref="N8195:N8258" si="772">IFERROR(((L8195-M8195)/M8195)*100,"")</f>
        <v/>
      </c>
      <c r="O8195" s="38" t="str">
        <f t="shared" si="768"/>
        <v/>
      </c>
      <c r="P8195" s="39" t="str">
        <f t="shared" ref="P8195:P8258" si="773">IF(O8195="","",1)</f>
        <v/>
      </c>
      <c r="AC8195" s="42" t="str">
        <f>IF(B8195="","",VLOOKUP(B8195,[2]Formula!B:C,2,0))</f>
        <v/>
      </c>
      <c r="AD8195" s="43" t="str">
        <f t="shared" si="771"/>
        <v/>
      </c>
    </row>
    <row r="8196" spans="1:30" x14ac:dyDescent="0.25">
      <c r="A8196" s="64"/>
      <c r="B8196" s="64"/>
      <c r="C8196" s="66"/>
      <c r="D8196" s="67"/>
      <c r="E8196" s="64"/>
      <c r="F8196" s="64"/>
      <c r="G8196" s="37" t="str">
        <f>IF(E8196="","",IF(OR(E8196="Project Management",E8196="Project Support",E8196="Sprint Management",E8196="Sprint Support"),"NA",ROUND((((VLOOKUP(AD8196,[2]Formula!V:X,3,0)))-SUMIF(AD:AD,AD8196,H:H)),2)))</f>
        <v/>
      </c>
      <c r="H8196" s="71"/>
      <c r="I8196" s="72"/>
      <c r="J8196" s="72"/>
      <c r="K8196" s="38" t="str">
        <f>IF(E8196="","",IF(OR(E8196="Project Management",E8196="Project Support",E8196="Sprint Management",E8196="Sprint Support"),"NA",(((SUMIF(AD:AD,AD8196,H:H)/VLOOKUP(AD8196,[2]Formula!V:X,3,0))*VLOOKUP(AD8196,[2]Formula!V:X,2,0))*H8196)/SUMIF(AD:AD,AD8196,H:H)))</f>
        <v/>
      </c>
      <c r="L8196" s="38" t="str">
        <f t="shared" si="769"/>
        <v/>
      </c>
      <c r="M8196" s="38" t="str">
        <f t="shared" si="770"/>
        <v/>
      </c>
      <c r="N8196" s="38" t="str">
        <f t="shared" si="772"/>
        <v/>
      </c>
      <c r="O8196" s="38" t="str">
        <f t="shared" si="768"/>
        <v/>
      </c>
      <c r="P8196" s="39" t="str">
        <f t="shared" si="773"/>
        <v/>
      </c>
      <c r="AC8196" s="42" t="str">
        <f>IF(B8196="","",VLOOKUP(B8196,[2]Formula!B:C,2,0))</f>
        <v/>
      </c>
      <c r="AD8196" s="43" t="str">
        <f t="shared" si="771"/>
        <v/>
      </c>
    </row>
    <row r="8197" spans="1:30" x14ac:dyDescent="0.25">
      <c r="A8197" s="64"/>
      <c r="B8197" s="64"/>
      <c r="C8197" s="66"/>
      <c r="D8197" s="67"/>
      <c r="E8197" s="64"/>
      <c r="F8197" s="64"/>
      <c r="G8197" s="37" t="str">
        <f>IF(E8197="","",IF(OR(E8197="Project Management",E8197="Project Support",E8197="Sprint Management",E8197="Sprint Support"),"NA",ROUND((((VLOOKUP(AD8197,[2]Formula!V:X,3,0)))-SUMIF(AD:AD,AD8197,H:H)),2)))</f>
        <v/>
      </c>
      <c r="H8197" s="71"/>
      <c r="I8197" s="72"/>
      <c r="J8197" s="72"/>
      <c r="K8197" s="38" t="str">
        <f>IF(E8197="","",IF(OR(E8197="Project Management",E8197="Project Support",E8197="Sprint Management",E8197="Sprint Support"),"NA",(((SUMIF(AD:AD,AD8197,H:H)/VLOOKUP(AD8197,[2]Formula!V:X,3,0))*VLOOKUP(AD8197,[2]Formula!V:X,2,0))*H8197)/SUMIF(AD:AD,AD8197,H:H)))</f>
        <v/>
      </c>
      <c r="L8197" s="38" t="str">
        <f t="shared" si="769"/>
        <v/>
      </c>
      <c r="M8197" s="38" t="str">
        <f t="shared" si="770"/>
        <v/>
      </c>
      <c r="N8197" s="38" t="str">
        <f t="shared" si="772"/>
        <v/>
      </c>
      <c r="O8197" s="38" t="str">
        <f t="shared" si="768"/>
        <v/>
      </c>
      <c r="P8197" s="39" t="str">
        <f t="shared" si="773"/>
        <v/>
      </c>
      <c r="AC8197" s="42" t="str">
        <f>IF(B8197="","",VLOOKUP(B8197,[2]Formula!B:C,2,0))</f>
        <v/>
      </c>
      <c r="AD8197" s="43" t="str">
        <f t="shared" si="771"/>
        <v/>
      </c>
    </row>
    <row r="8198" spans="1:30" x14ac:dyDescent="0.25">
      <c r="A8198" s="64"/>
      <c r="B8198" s="64"/>
      <c r="C8198" s="66"/>
      <c r="D8198" s="67"/>
      <c r="E8198" s="64"/>
      <c r="F8198" s="64"/>
      <c r="G8198" s="37" t="str">
        <f>IF(E8198="","",IF(OR(E8198="Project Management",E8198="Project Support",E8198="Sprint Management",E8198="Sprint Support"),"NA",ROUND((((VLOOKUP(AD8198,[2]Formula!V:X,3,0)))-SUMIF(AD:AD,AD8198,H:H)),2)))</f>
        <v/>
      </c>
      <c r="H8198" s="71"/>
      <c r="I8198" s="72"/>
      <c r="J8198" s="72"/>
      <c r="K8198" s="38" t="str">
        <f>IF(E8198="","",IF(OR(E8198="Project Management",E8198="Project Support",E8198="Sprint Management",E8198="Sprint Support"),"NA",(((SUMIF(AD:AD,AD8198,H:H)/VLOOKUP(AD8198,[2]Formula!V:X,3,0))*VLOOKUP(AD8198,[2]Formula!V:X,2,0))*H8198)/SUMIF(AD:AD,AD8198,H:H)))</f>
        <v/>
      </c>
      <c r="L8198" s="38" t="str">
        <f t="shared" si="769"/>
        <v/>
      </c>
      <c r="M8198" s="38" t="str">
        <f t="shared" si="770"/>
        <v/>
      </c>
      <c r="N8198" s="38" t="str">
        <f t="shared" si="772"/>
        <v/>
      </c>
      <c r="O8198" s="38" t="str">
        <f t="shared" si="768"/>
        <v/>
      </c>
      <c r="P8198" s="39" t="str">
        <f t="shared" si="773"/>
        <v/>
      </c>
      <c r="AC8198" s="42" t="str">
        <f>IF(B8198="","",VLOOKUP(B8198,[2]Formula!B:C,2,0))</f>
        <v/>
      </c>
      <c r="AD8198" s="43" t="str">
        <f t="shared" si="771"/>
        <v/>
      </c>
    </row>
    <row r="8199" spans="1:30" x14ac:dyDescent="0.25">
      <c r="A8199" s="64"/>
      <c r="B8199" s="64"/>
      <c r="C8199" s="66"/>
      <c r="D8199" s="67"/>
      <c r="E8199" s="64"/>
      <c r="F8199" s="64"/>
      <c r="G8199" s="37" t="str">
        <f>IF(E8199="","",IF(OR(E8199="Project Management",E8199="Project Support",E8199="Sprint Management",E8199="Sprint Support"),"NA",ROUND((((VLOOKUP(AD8199,[2]Formula!V:X,3,0)))-SUMIF(AD:AD,AD8199,H:H)),2)))</f>
        <v/>
      </c>
      <c r="H8199" s="71"/>
      <c r="I8199" s="72"/>
      <c r="J8199" s="72"/>
      <c r="K8199" s="38" t="str">
        <f>IF(E8199="","",IF(OR(E8199="Project Management",E8199="Project Support",E8199="Sprint Management",E8199="Sprint Support"),"NA",(((SUMIF(AD:AD,AD8199,H:H)/VLOOKUP(AD8199,[2]Formula!V:X,3,0))*VLOOKUP(AD8199,[2]Formula!V:X,2,0))*H8199)/SUMIF(AD:AD,AD8199,H:H)))</f>
        <v/>
      </c>
      <c r="L8199" s="38" t="str">
        <f t="shared" si="769"/>
        <v/>
      </c>
      <c r="M8199" s="38" t="str">
        <f t="shared" si="770"/>
        <v/>
      </c>
      <c r="N8199" s="38" t="str">
        <f t="shared" si="772"/>
        <v/>
      </c>
      <c r="O8199" s="38" t="str">
        <f t="shared" si="768"/>
        <v/>
      </c>
      <c r="P8199" s="39" t="str">
        <f t="shared" si="773"/>
        <v/>
      </c>
      <c r="AC8199" s="42" t="str">
        <f>IF(B8199="","",VLOOKUP(B8199,[2]Formula!B:C,2,0))</f>
        <v/>
      </c>
      <c r="AD8199" s="43" t="str">
        <f t="shared" si="771"/>
        <v/>
      </c>
    </row>
    <row r="8200" spans="1:30" x14ac:dyDescent="0.25">
      <c r="A8200" s="64"/>
      <c r="B8200" s="64"/>
      <c r="C8200" s="66"/>
      <c r="D8200" s="67"/>
      <c r="E8200" s="64"/>
      <c r="F8200" s="64"/>
      <c r="G8200" s="37" t="str">
        <f>IF(E8200="","",IF(OR(E8200="Project Management",E8200="Project Support",E8200="Sprint Management",E8200="Sprint Support"),"NA",ROUND((((VLOOKUP(AD8200,[2]Formula!V:X,3,0)))-SUMIF(AD:AD,AD8200,H:H)),2)))</f>
        <v/>
      </c>
      <c r="H8200" s="71"/>
      <c r="I8200" s="72"/>
      <c r="J8200" s="72"/>
      <c r="K8200" s="38" t="str">
        <f>IF(E8200="","",IF(OR(E8200="Project Management",E8200="Project Support",E8200="Sprint Management",E8200="Sprint Support"),"NA",(((SUMIF(AD:AD,AD8200,H:H)/VLOOKUP(AD8200,[2]Formula!V:X,3,0))*VLOOKUP(AD8200,[2]Formula!V:X,2,0))*H8200)/SUMIF(AD:AD,AD8200,H:H)))</f>
        <v/>
      </c>
      <c r="L8200" s="38" t="str">
        <f t="shared" si="769"/>
        <v/>
      </c>
      <c r="M8200" s="38" t="str">
        <f t="shared" si="770"/>
        <v/>
      </c>
      <c r="N8200" s="38" t="str">
        <f t="shared" si="772"/>
        <v/>
      </c>
      <c r="O8200" s="38" t="str">
        <f t="shared" si="768"/>
        <v/>
      </c>
      <c r="P8200" s="39" t="str">
        <f t="shared" si="773"/>
        <v/>
      </c>
      <c r="AC8200" s="42" t="str">
        <f>IF(B8200="","",VLOOKUP(B8200,[2]Formula!B:C,2,0))</f>
        <v/>
      </c>
      <c r="AD8200" s="43" t="str">
        <f t="shared" si="771"/>
        <v/>
      </c>
    </row>
    <row r="8201" spans="1:30" x14ac:dyDescent="0.25">
      <c r="A8201" s="64"/>
      <c r="B8201" s="64"/>
      <c r="C8201" s="66"/>
      <c r="D8201" s="67"/>
      <c r="E8201" s="64"/>
      <c r="F8201" s="64"/>
      <c r="G8201" s="37" t="str">
        <f>IF(E8201="","",IF(OR(E8201="Project Management",E8201="Project Support",E8201="Sprint Management",E8201="Sprint Support"),"NA",ROUND((((VLOOKUP(AD8201,[2]Formula!V:X,3,0)))-SUMIF(AD:AD,AD8201,H:H)),2)))</f>
        <v/>
      </c>
      <c r="H8201" s="71"/>
      <c r="I8201" s="72"/>
      <c r="J8201" s="72"/>
      <c r="K8201" s="38" t="str">
        <f>IF(E8201="","",IF(OR(E8201="Project Management",E8201="Project Support",E8201="Sprint Management",E8201="Sprint Support"),"NA",(((SUMIF(AD:AD,AD8201,H:H)/VLOOKUP(AD8201,[2]Formula!V:X,3,0))*VLOOKUP(AD8201,[2]Formula!V:X,2,0))*H8201)/SUMIF(AD:AD,AD8201,H:H)))</f>
        <v/>
      </c>
      <c r="L8201" s="38" t="str">
        <f t="shared" si="769"/>
        <v/>
      </c>
      <c r="M8201" s="38" t="str">
        <f t="shared" si="770"/>
        <v/>
      </c>
      <c r="N8201" s="38" t="str">
        <f t="shared" si="772"/>
        <v/>
      </c>
      <c r="O8201" s="38" t="str">
        <f t="shared" si="768"/>
        <v/>
      </c>
      <c r="P8201" s="39" t="str">
        <f t="shared" si="773"/>
        <v/>
      </c>
      <c r="AC8201" s="42" t="str">
        <f>IF(B8201="","",VLOOKUP(B8201,[2]Formula!B:C,2,0))</f>
        <v/>
      </c>
      <c r="AD8201" s="43" t="str">
        <f t="shared" si="771"/>
        <v/>
      </c>
    </row>
    <row r="8202" spans="1:30" x14ac:dyDescent="0.25">
      <c r="A8202" s="64"/>
      <c r="B8202" s="64"/>
      <c r="C8202" s="66"/>
      <c r="D8202" s="67"/>
      <c r="E8202" s="64"/>
      <c r="F8202" s="64"/>
      <c r="G8202" s="37" t="str">
        <f>IF(E8202="","",IF(OR(E8202="Project Management",E8202="Project Support",E8202="Sprint Management",E8202="Sprint Support"),"NA",ROUND((((VLOOKUP(AD8202,[2]Formula!V:X,3,0)))-SUMIF(AD:AD,AD8202,H:H)),2)))</f>
        <v/>
      </c>
      <c r="H8202" s="71"/>
      <c r="I8202" s="72"/>
      <c r="J8202" s="72"/>
      <c r="K8202" s="38" t="str">
        <f>IF(E8202="","",IF(OR(E8202="Project Management",E8202="Project Support",E8202="Sprint Management",E8202="Sprint Support"),"NA",(((SUMIF(AD:AD,AD8202,H:H)/VLOOKUP(AD8202,[2]Formula!V:X,3,0))*VLOOKUP(AD8202,[2]Formula!V:X,2,0))*H8202)/SUMIF(AD:AD,AD8202,H:H)))</f>
        <v/>
      </c>
      <c r="L8202" s="38" t="str">
        <f t="shared" si="769"/>
        <v/>
      </c>
      <c r="M8202" s="38" t="str">
        <f t="shared" si="770"/>
        <v/>
      </c>
      <c r="N8202" s="38" t="str">
        <f t="shared" si="772"/>
        <v/>
      </c>
      <c r="O8202" s="38" t="str">
        <f t="shared" si="768"/>
        <v/>
      </c>
      <c r="P8202" s="39" t="str">
        <f t="shared" si="773"/>
        <v/>
      </c>
      <c r="AC8202" s="42" t="str">
        <f>IF(B8202="","",VLOOKUP(B8202,[2]Formula!B:C,2,0))</f>
        <v/>
      </c>
      <c r="AD8202" s="43" t="str">
        <f t="shared" si="771"/>
        <v/>
      </c>
    </row>
    <row r="8203" spans="1:30" x14ac:dyDescent="0.25">
      <c r="A8203" s="64"/>
      <c r="B8203" s="64"/>
      <c r="C8203" s="66"/>
      <c r="D8203" s="67"/>
      <c r="E8203" s="64"/>
      <c r="F8203" s="64"/>
      <c r="G8203" s="37" t="str">
        <f>IF(E8203="","",IF(OR(E8203="Project Management",E8203="Project Support",E8203="Sprint Management",E8203="Sprint Support"),"NA",ROUND((((VLOOKUP(AD8203,[2]Formula!V:X,3,0)))-SUMIF(AD:AD,AD8203,H:H)),2)))</f>
        <v/>
      </c>
      <c r="H8203" s="71"/>
      <c r="I8203" s="72"/>
      <c r="J8203" s="72"/>
      <c r="K8203" s="38" t="str">
        <f>IF(E8203="","",IF(OR(E8203="Project Management",E8203="Project Support",E8203="Sprint Management",E8203="Sprint Support"),"NA",(((SUMIF(AD:AD,AD8203,H:H)/VLOOKUP(AD8203,[2]Formula!V:X,3,0))*VLOOKUP(AD8203,[2]Formula!V:X,2,0))*H8203)/SUMIF(AD:AD,AD8203,H:H)))</f>
        <v/>
      </c>
      <c r="L8203" s="38" t="str">
        <f t="shared" si="769"/>
        <v/>
      </c>
      <c r="M8203" s="38" t="str">
        <f t="shared" si="770"/>
        <v/>
      </c>
      <c r="N8203" s="38" t="str">
        <f t="shared" si="772"/>
        <v/>
      </c>
      <c r="O8203" s="38" t="str">
        <f t="shared" si="768"/>
        <v/>
      </c>
      <c r="P8203" s="39" t="str">
        <f t="shared" si="773"/>
        <v/>
      </c>
      <c r="AC8203" s="42" t="str">
        <f>IF(B8203="","",VLOOKUP(B8203,[2]Formula!B:C,2,0))</f>
        <v/>
      </c>
      <c r="AD8203" s="43" t="str">
        <f t="shared" si="771"/>
        <v/>
      </c>
    </row>
    <row r="8204" spans="1:30" x14ac:dyDescent="0.25">
      <c r="A8204" s="64"/>
      <c r="B8204" s="64"/>
      <c r="C8204" s="66"/>
      <c r="D8204" s="67"/>
      <c r="E8204" s="64"/>
      <c r="F8204" s="64"/>
      <c r="G8204" s="37" t="str">
        <f>IF(E8204="","",IF(OR(E8204="Project Management",E8204="Project Support",E8204="Sprint Management",E8204="Sprint Support"),"NA",ROUND((((VLOOKUP(AD8204,[2]Formula!V:X,3,0)))-SUMIF(AD:AD,AD8204,H:H)),2)))</f>
        <v/>
      </c>
      <c r="H8204" s="71"/>
      <c r="I8204" s="72"/>
      <c r="J8204" s="72"/>
      <c r="K8204" s="38" t="str">
        <f>IF(E8204="","",IF(OR(E8204="Project Management",E8204="Project Support",E8204="Sprint Management",E8204="Sprint Support"),"NA",(((SUMIF(AD:AD,AD8204,H:H)/VLOOKUP(AD8204,[2]Formula!V:X,3,0))*VLOOKUP(AD8204,[2]Formula!V:X,2,0))*H8204)/SUMIF(AD:AD,AD8204,H:H)))</f>
        <v/>
      </c>
      <c r="L8204" s="38" t="str">
        <f t="shared" si="769"/>
        <v/>
      </c>
      <c r="M8204" s="38" t="str">
        <f t="shared" si="770"/>
        <v/>
      </c>
      <c r="N8204" s="38" t="str">
        <f t="shared" si="772"/>
        <v/>
      </c>
      <c r="O8204" s="38" t="str">
        <f t="shared" si="768"/>
        <v/>
      </c>
      <c r="P8204" s="39" t="str">
        <f t="shared" si="773"/>
        <v/>
      </c>
      <c r="AC8204" s="42" t="str">
        <f>IF(B8204="","",VLOOKUP(B8204,[2]Formula!B:C,2,0))</f>
        <v/>
      </c>
      <c r="AD8204" s="43" t="str">
        <f t="shared" si="771"/>
        <v/>
      </c>
    </row>
    <row r="8205" spans="1:30" x14ac:dyDescent="0.25">
      <c r="A8205" s="64"/>
      <c r="B8205" s="64"/>
      <c r="C8205" s="66"/>
      <c r="D8205" s="67"/>
      <c r="E8205" s="64"/>
      <c r="F8205" s="64"/>
      <c r="G8205" s="37" t="str">
        <f>IF(E8205="","",IF(OR(E8205="Project Management",E8205="Project Support",E8205="Sprint Management",E8205="Sprint Support"),"NA",ROUND((((VLOOKUP(AD8205,[2]Formula!V:X,3,0)))-SUMIF(AD:AD,AD8205,H:H)),2)))</f>
        <v/>
      </c>
      <c r="H8205" s="71"/>
      <c r="I8205" s="72"/>
      <c r="J8205" s="72"/>
      <c r="K8205" s="38" t="str">
        <f>IF(E8205="","",IF(OR(E8205="Project Management",E8205="Project Support",E8205="Sprint Management",E8205="Sprint Support"),"NA",(((SUMIF(AD:AD,AD8205,H:H)/VLOOKUP(AD8205,[2]Formula!V:X,3,0))*VLOOKUP(AD8205,[2]Formula!V:X,2,0))*H8205)/SUMIF(AD:AD,AD8205,H:H)))</f>
        <v/>
      </c>
      <c r="L8205" s="38" t="str">
        <f t="shared" si="769"/>
        <v/>
      </c>
      <c r="M8205" s="38" t="str">
        <f t="shared" si="770"/>
        <v/>
      </c>
      <c r="N8205" s="38" t="str">
        <f t="shared" si="772"/>
        <v/>
      </c>
      <c r="O8205" s="38" t="str">
        <f t="shared" si="768"/>
        <v/>
      </c>
      <c r="P8205" s="39" t="str">
        <f t="shared" si="773"/>
        <v/>
      </c>
      <c r="AC8205" s="42" t="str">
        <f>IF(B8205="","",VLOOKUP(B8205,[2]Formula!B:C,2,0))</f>
        <v/>
      </c>
      <c r="AD8205" s="43" t="str">
        <f t="shared" si="771"/>
        <v/>
      </c>
    </row>
    <row r="8206" spans="1:30" x14ac:dyDescent="0.25">
      <c r="A8206" s="64"/>
      <c r="B8206" s="64"/>
      <c r="C8206" s="66"/>
      <c r="D8206" s="67"/>
      <c r="E8206" s="64"/>
      <c r="F8206" s="64"/>
      <c r="G8206" s="37" t="str">
        <f>IF(E8206="","",IF(OR(E8206="Project Management",E8206="Project Support",E8206="Sprint Management",E8206="Sprint Support"),"NA",ROUND((((VLOOKUP(AD8206,[2]Formula!V:X,3,0)))-SUMIF(AD:AD,AD8206,H:H)),2)))</f>
        <v/>
      </c>
      <c r="H8206" s="71"/>
      <c r="I8206" s="72"/>
      <c r="J8206" s="72"/>
      <c r="K8206" s="38" t="str">
        <f>IF(E8206="","",IF(OR(E8206="Project Management",E8206="Project Support",E8206="Sprint Management",E8206="Sprint Support"),"NA",(((SUMIF(AD:AD,AD8206,H:H)/VLOOKUP(AD8206,[2]Formula!V:X,3,0))*VLOOKUP(AD8206,[2]Formula!V:X,2,0))*H8206)/SUMIF(AD:AD,AD8206,H:H)))</f>
        <v/>
      </c>
      <c r="L8206" s="38" t="str">
        <f t="shared" si="769"/>
        <v/>
      </c>
      <c r="M8206" s="38" t="str">
        <f t="shared" si="770"/>
        <v/>
      </c>
      <c r="N8206" s="38" t="str">
        <f t="shared" si="772"/>
        <v/>
      </c>
      <c r="O8206" s="38" t="str">
        <f t="shared" si="768"/>
        <v/>
      </c>
      <c r="P8206" s="39" t="str">
        <f t="shared" si="773"/>
        <v/>
      </c>
      <c r="AC8206" s="42" t="str">
        <f>IF(B8206="","",VLOOKUP(B8206,[2]Formula!B:C,2,0))</f>
        <v/>
      </c>
      <c r="AD8206" s="43" t="str">
        <f t="shared" si="771"/>
        <v/>
      </c>
    </row>
    <row r="8207" spans="1:30" x14ac:dyDescent="0.25">
      <c r="A8207" s="64"/>
      <c r="B8207" s="64"/>
      <c r="C8207" s="66"/>
      <c r="D8207" s="67"/>
      <c r="E8207" s="64"/>
      <c r="F8207" s="64"/>
      <c r="G8207" s="37" t="str">
        <f>IF(E8207="","",IF(OR(E8207="Project Management",E8207="Project Support",E8207="Sprint Management",E8207="Sprint Support"),"NA",ROUND((((VLOOKUP(AD8207,[2]Formula!V:X,3,0)))-SUMIF(AD:AD,AD8207,H:H)),2)))</f>
        <v/>
      </c>
      <c r="H8207" s="71"/>
      <c r="I8207" s="72"/>
      <c r="J8207" s="72"/>
      <c r="K8207" s="38" t="str">
        <f>IF(E8207="","",IF(OR(E8207="Project Management",E8207="Project Support",E8207="Sprint Management",E8207="Sprint Support"),"NA",(((SUMIF(AD:AD,AD8207,H:H)/VLOOKUP(AD8207,[2]Formula!V:X,3,0))*VLOOKUP(AD8207,[2]Formula!V:X,2,0))*H8207)/SUMIF(AD:AD,AD8207,H:H)))</f>
        <v/>
      </c>
      <c r="L8207" s="38" t="str">
        <f t="shared" si="769"/>
        <v/>
      </c>
      <c r="M8207" s="38" t="str">
        <f t="shared" si="770"/>
        <v/>
      </c>
      <c r="N8207" s="38" t="str">
        <f t="shared" si="772"/>
        <v/>
      </c>
      <c r="O8207" s="38" t="str">
        <f t="shared" si="768"/>
        <v/>
      </c>
      <c r="P8207" s="39" t="str">
        <f t="shared" si="773"/>
        <v/>
      </c>
      <c r="AC8207" s="42" t="str">
        <f>IF(B8207="","",VLOOKUP(B8207,[2]Formula!B:C,2,0))</f>
        <v/>
      </c>
      <c r="AD8207" s="43" t="str">
        <f t="shared" si="771"/>
        <v/>
      </c>
    </row>
    <row r="8208" spans="1:30" x14ac:dyDescent="0.25">
      <c r="A8208" s="64"/>
      <c r="B8208" s="64"/>
      <c r="C8208" s="66"/>
      <c r="D8208" s="67"/>
      <c r="E8208" s="64"/>
      <c r="F8208" s="64"/>
      <c r="G8208" s="37" t="str">
        <f>IF(E8208="","",IF(OR(E8208="Project Management",E8208="Project Support",E8208="Sprint Management",E8208="Sprint Support"),"NA",ROUND((((VLOOKUP(AD8208,[2]Formula!V:X,3,0)))-SUMIF(AD:AD,AD8208,H:H)),2)))</f>
        <v/>
      </c>
      <c r="H8208" s="71"/>
      <c r="I8208" s="72"/>
      <c r="J8208" s="72"/>
      <c r="K8208" s="38" t="str">
        <f>IF(E8208="","",IF(OR(E8208="Project Management",E8208="Project Support",E8208="Sprint Management",E8208="Sprint Support"),"NA",(((SUMIF(AD:AD,AD8208,H:H)/VLOOKUP(AD8208,[2]Formula!V:X,3,0))*VLOOKUP(AD8208,[2]Formula!V:X,2,0))*H8208)/SUMIF(AD:AD,AD8208,H:H)))</f>
        <v/>
      </c>
      <c r="L8208" s="38" t="str">
        <f t="shared" si="769"/>
        <v/>
      </c>
      <c r="M8208" s="38" t="str">
        <f t="shared" si="770"/>
        <v/>
      </c>
      <c r="N8208" s="38" t="str">
        <f t="shared" si="772"/>
        <v/>
      </c>
      <c r="O8208" s="38" t="str">
        <f t="shared" si="768"/>
        <v/>
      </c>
      <c r="P8208" s="39" t="str">
        <f t="shared" si="773"/>
        <v/>
      </c>
      <c r="AC8208" s="42" t="str">
        <f>IF(B8208="","",VLOOKUP(B8208,[2]Formula!B:C,2,0))</f>
        <v/>
      </c>
      <c r="AD8208" s="43" t="str">
        <f t="shared" si="771"/>
        <v/>
      </c>
    </row>
    <row r="8209" spans="1:30" x14ac:dyDescent="0.25">
      <c r="A8209" s="64"/>
      <c r="B8209" s="64"/>
      <c r="C8209" s="66"/>
      <c r="D8209" s="67"/>
      <c r="E8209" s="64"/>
      <c r="F8209" s="64"/>
      <c r="G8209" s="37" t="str">
        <f>IF(E8209="","",IF(OR(E8209="Project Management",E8209="Project Support",E8209="Sprint Management",E8209="Sprint Support"),"NA",ROUND((((VLOOKUP(AD8209,[2]Formula!V:X,3,0)))-SUMIF(AD:AD,AD8209,H:H)),2)))</f>
        <v/>
      </c>
      <c r="H8209" s="71"/>
      <c r="I8209" s="72"/>
      <c r="J8209" s="72"/>
      <c r="K8209" s="38" t="str">
        <f>IF(E8209="","",IF(OR(E8209="Project Management",E8209="Project Support",E8209="Sprint Management",E8209="Sprint Support"),"NA",(((SUMIF(AD:AD,AD8209,H:H)/VLOOKUP(AD8209,[2]Formula!V:X,3,0))*VLOOKUP(AD8209,[2]Formula!V:X,2,0))*H8209)/SUMIF(AD:AD,AD8209,H:H)))</f>
        <v/>
      </c>
      <c r="L8209" s="38" t="str">
        <f t="shared" si="769"/>
        <v/>
      </c>
      <c r="M8209" s="38" t="str">
        <f t="shared" si="770"/>
        <v/>
      </c>
      <c r="N8209" s="38" t="str">
        <f t="shared" si="772"/>
        <v/>
      </c>
      <c r="O8209" s="38" t="str">
        <f t="shared" si="768"/>
        <v/>
      </c>
      <c r="P8209" s="39" t="str">
        <f t="shared" si="773"/>
        <v/>
      </c>
      <c r="AC8209" s="42" t="str">
        <f>IF(B8209="","",VLOOKUP(B8209,[2]Formula!B:C,2,0))</f>
        <v/>
      </c>
      <c r="AD8209" s="43" t="str">
        <f t="shared" si="771"/>
        <v/>
      </c>
    </row>
    <row r="8210" spans="1:30" x14ac:dyDescent="0.25">
      <c r="A8210" s="64"/>
      <c r="B8210" s="64"/>
      <c r="C8210" s="66"/>
      <c r="D8210" s="67"/>
      <c r="E8210" s="64"/>
      <c r="F8210" s="64"/>
      <c r="G8210" s="37" t="str">
        <f>IF(E8210="","",IF(OR(E8210="Project Management",E8210="Project Support",E8210="Sprint Management",E8210="Sprint Support"),"NA",ROUND((((VLOOKUP(AD8210,[2]Formula!V:X,3,0)))-SUMIF(AD:AD,AD8210,H:H)),2)))</f>
        <v/>
      </c>
      <c r="H8210" s="71"/>
      <c r="I8210" s="72"/>
      <c r="J8210" s="72"/>
      <c r="K8210" s="38" t="str">
        <f>IF(E8210="","",IF(OR(E8210="Project Management",E8210="Project Support",E8210="Sprint Management",E8210="Sprint Support"),"NA",(((SUMIF(AD:AD,AD8210,H:H)/VLOOKUP(AD8210,[2]Formula!V:X,3,0))*VLOOKUP(AD8210,[2]Formula!V:X,2,0))*H8210)/SUMIF(AD:AD,AD8210,H:H)))</f>
        <v/>
      </c>
      <c r="L8210" s="38" t="str">
        <f t="shared" si="769"/>
        <v/>
      </c>
      <c r="M8210" s="38" t="str">
        <f t="shared" si="770"/>
        <v/>
      </c>
      <c r="N8210" s="38" t="str">
        <f t="shared" si="772"/>
        <v/>
      </c>
      <c r="O8210" s="38" t="str">
        <f t="shared" si="768"/>
        <v/>
      </c>
      <c r="P8210" s="39" t="str">
        <f t="shared" si="773"/>
        <v/>
      </c>
      <c r="AC8210" s="42" t="str">
        <f>IF(B8210="","",VLOOKUP(B8210,[2]Formula!B:C,2,0))</f>
        <v/>
      </c>
      <c r="AD8210" s="43" t="str">
        <f t="shared" si="771"/>
        <v/>
      </c>
    </row>
    <row r="8211" spans="1:30" x14ac:dyDescent="0.25">
      <c r="A8211" s="64"/>
      <c r="B8211" s="64"/>
      <c r="C8211" s="66"/>
      <c r="D8211" s="67"/>
      <c r="E8211" s="64"/>
      <c r="F8211" s="64"/>
      <c r="G8211" s="37" t="str">
        <f>IF(E8211="","",IF(OR(E8211="Project Management",E8211="Project Support",E8211="Sprint Management",E8211="Sprint Support"),"NA",ROUND((((VLOOKUP(AD8211,[2]Formula!V:X,3,0)))-SUMIF(AD:AD,AD8211,H:H)),2)))</f>
        <v/>
      </c>
      <c r="H8211" s="71"/>
      <c r="I8211" s="72"/>
      <c r="J8211" s="72"/>
      <c r="K8211" s="38" t="str">
        <f>IF(E8211="","",IF(OR(E8211="Project Management",E8211="Project Support",E8211="Sprint Management",E8211="Sprint Support"),"NA",(((SUMIF(AD:AD,AD8211,H:H)/VLOOKUP(AD8211,[2]Formula!V:X,3,0))*VLOOKUP(AD8211,[2]Formula!V:X,2,0))*H8211)/SUMIF(AD:AD,AD8211,H:H)))</f>
        <v/>
      </c>
      <c r="L8211" s="38" t="str">
        <f t="shared" si="769"/>
        <v/>
      </c>
      <c r="M8211" s="38" t="str">
        <f t="shared" si="770"/>
        <v/>
      </c>
      <c r="N8211" s="38" t="str">
        <f t="shared" si="772"/>
        <v/>
      </c>
      <c r="O8211" s="38" t="str">
        <f t="shared" si="768"/>
        <v/>
      </c>
      <c r="P8211" s="39" t="str">
        <f t="shared" si="773"/>
        <v/>
      </c>
      <c r="AC8211" s="42" t="str">
        <f>IF(B8211="","",VLOOKUP(B8211,[2]Formula!B:C,2,0))</f>
        <v/>
      </c>
      <c r="AD8211" s="43" t="str">
        <f t="shared" si="771"/>
        <v/>
      </c>
    </row>
    <row r="8212" spans="1:30" x14ac:dyDescent="0.25">
      <c r="A8212" s="64"/>
      <c r="B8212" s="64"/>
      <c r="C8212" s="66"/>
      <c r="D8212" s="67"/>
      <c r="E8212" s="64"/>
      <c r="F8212" s="64"/>
      <c r="G8212" s="37" t="str">
        <f>IF(E8212="","",IF(OR(E8212="Project Management",E8212="Project Support",E8212="Sprint Management",E8212="Sprint Support"),"NA",ROUND((((VLOOKUP(AD8212,[2]Formula!V:X,3,0)))-SUMIF(AD:AD,AD8212,H:H)),2)))</f>
        <v/>
      </c>
      <c r="H8212" s="71"/>
      <c r="I8212" s="72"/>
      <c r="J8212" s="72"/>
      <c r="K8212" s="38" t="str">
        <f>IF(E8212="","",IF(OR(E8212="Project Management",E8212="Project Support",E8212="Sprint Management",E8212="Sprint Support"),"NA",(((SUMIF(AD:AD,AD8212,H:H)/VLOOKUP(AD8212,[2]Formula!V:X,3,0))*VLOOKUP(AD8212,[2]Formula!V:X,2,0))*H8212)/SUMIF(AD:AD,AD8212,H:H)))</f>
        <v/>
      </c>
      <c r="L8212" s="38" t="str">
        <f t="shared" si="769"/>
        <v/>
      </c>
      <c r="M8212" s="38" t="str">
        <f t="shared" si="770"/>
        <v/>
      </c>
      <c r="N8212" s="38" t="str">
        <f t="shared" si="772"/>
        <v/>
      </c>
      <c r="O8212" s="38" t="str">
        <f t="shared" si="768"/>
        <v/>
      </c>
      <c r="P8212" s="39" t="str">
        <f t="shared" si="773"/>
        <v/>
      </c>
      <c r="AC8212" s="42" t="str">
        <f>IF(B8212="","",VLOOKUP(B8212,[2]Formula!B:C,2,0))</f>
        <v/>
      </c>
      <c r="AD8212" s="43" t="str">
        <f t="shared" si="771"/>
        <v/>
      </c>
    </row>
    <row r="8213" spans="1:30" x14ac:dyDescent="0.25">
      <c r="A8213" s="64"/>
      <c r="B8213" s="64"/>
      <c r="C8213" s="66"/>
      <c r="D8213" s="67"/>
      <c r="E8213" s="64"/>
      <c r="F8213" s="64"/>
      <c r="G8213" s="37" t="str">
        <f>IF(E8213="","",IF(OR(E8213="Project Management",E8213="Project Support",E8213="Sprint Management",E8213="Sprint Support"),"NA",ROUND((((VLOOKUP(AD8213,[2]Formula!V:X,3,0)))-SUMIF(AD:AD,AD8213,H:H)),2)))</f>
        <v/>
      </c>
      <c r="H8213" s="71"/>
      <c r="I8213" s="72"/>
      <c r="J8213" s="72"/>
      <c r="K8213" s="38" t="str">
        <f>IF(E8213="","",IF(OR(E8213="Project Management",E8213="Project Support",E8213="Sprint Management",E8213="Sprint Support"),"NA",(((SUMIF(AD:AD,AD8213,H:H)/VLOOKUP(AD8213,[2]Formula!V:X,3,0))*VLOOKUP(AD8213,[2]Formula!V:X,2,0))*H8213)/SUMIF(AD:AD,AD8213,H:H)))</f>
        <v/>
      </c>
      <c r="L8213" s="38" t="str">
        <f t="shared" si="769"/>
        <v/>
      </c>
      <c r="M8213" s="38" t="str">
        <f t="shared" si="770"/>
        <v/>
      </c>
      <c r="N8213" s="38" t="str">
        <f t="shared" si="772"/>
        <v/>
      </c>
      <c r="O8213" s="38" t="str">
        <f t="shared" si="768"/>
        <v/>
      </c>
      <c r="P8213" s="39" t="str">
        <f t="shared" si="773"/>
        <v/>
      </c>
      <c r="AC8213" s="42" t="str">
        <f>IF(B8213="","",VLOOKUP(B8213,[2]Formula!B:C,2,0))</f>
        <v/>
      </c>
      <c r="AD8213" s="43" t="str">
        <f t="shared" si="771"/>
        <v/>
      </c>
    </row>
    <row r="8214" spans="1:30" x14ac:dyDescent="0.25">
      <c r="A8214" s="64"/>
      <c r="B8214" s="64"/>
      <c r="C8214" s="66"/>
      <c r="D8214" s="67"/>
      <c r="E8214" s="64"/>
      <c r="F8214" s="64"/>
      <c r="G8214" s="37" t="str">
        <f>IF(E8214="","",IF(OR(E8214="Project Management",E8214="Project Support",E8214="Sprint Management",E8214="Sprint Support"),"NA",ROUND((((VLOOKUP(AD8214,[2]Formula!V:X,3,0)))-SUMIF(AD:AD,AD8214,H:H)),2)))</f>
        <v/>
      </c>
      <c r="H8214" s="71"/>
      <c r="I8214" s="72"/>
      <c r="J8214" s="72"/>
      <c r="K8214" s="38" t="str">
        <f>IF(E8214="","",IF(OR(E8214="Project Management",E8214="Project Support",E8214="Sprint Management",E8214="Sprint Support"),"NA",(((SUMIF(AD:AD,AD8214,H:H)/VLOOKUP(AD8214,[2]Formula!V:X,3,0))*VLOOKUP(AD8214,[2]Formula!V:X,2,0))*H8214)/SUMIF(AD:AD,AD8214,H:H)))</f>
        <v/>
      </c>
      <c r="L8214" s="38" t="str">
        <f t="shared" si="769"/>
        <v/>
      </c>
      <c r="M8214" s="38" t="str">
        <f t="shared" si="770"/>
        <v/>
      </c>
      <c r="N8214" s="38" t="str">
        <f t="shared" si="772"/>
        <v/>
      </c>
      <c r="O8214" s="38" t="str">
        <f t="shared" si="768"/>
        <v/>
      </c>
      <c r="P8214" s="39" t="str">
        <f t="shared" si="773"/>
        <v/>
      </c>
      <c r="AC8214" s="42" t="str">
        <f>IF(B8214="","",VLOOKUP(B8214,[2]Formula!B:C,2,0))</f>
        <v/>
      </c>
      <c r="AD8214" s="43" t="str">
        <f t="shared" si="771"/>
        <v/>
      </c>
    </row>
    <row r="8215" spans="1:30" x14ac:dyDescent="0.25">
      <c r="A8215" s="64"/>
      <c r="B8215" s="64"/>
      <c r="C8215" s="66"/>
      <c r="D8215" s="67"/>
      <c r="E8215" s="64"/>
      <c r="F8215" s="64"/>
      <c r="G8215" s="37" t="str">
        <f>IF(E8215="","",IF(OR(E8215="Project Management",E8215="Project Support",E8215="Sprint Management",E8215="Sprint Support"),"NA",ROUND((((VLOOKUP(AD8215,[2]Formula!V:X,3,0)))-SUMIF(AD:AD,AD8215,H:H)),2)))</f>
        <v/>
      </c>
      <c r="H8215" s="71"/>
      <c r="I8215" s="72"/>
      <c r="J8215" s="72"/>
      <c r="K8215" s="38" t="str">
        <f>IF(E8215="","",IF(OR(E8215="Project Management",E8215="Project Support",E8215="Sprint Management",E8215="Sprint Support"),"NA",(((SUMIF(AD:AD,AD8215,H:H)/VLOOKUP(AD8215,[2]Formula!V:X,3,0))*VLOOKUP(AD8215,[2]Formula!V:X,2,0))*H8215)/SUMIF(AD:AD,AD8215,H:H)))</f>
        <v/>
      </c>
      <c r="L8215" s="38" t="str">
        <f t="shared" si="769"/>
        <v/>
      </c>
      <c r="M8215" s="38" t="str">
        <f t="shared" si="770"/>
        <v/>
      </c>
      <c r="N8215" s="38" t="str">
        <f t="shared" si="772"/>
        <v/>
      </c>
      <c r="O8215" s="38" t="str">
        <f t="shared" si="768"/>
        <v/>
      </c>
      <c r="P8215" s="39" t="str">
        <f t="shared" si="773"/>
        <v/>
      </c>
      <c r="AC8215" s="42" t="str">
        <f>IF(B8215="","",VLOOKUP(B8215,[2]Formula!B:C,2,0))</f>
        <v/>
      </c>
      <c r="AD8215" s="43" t="str">
        <f t="shared" si="771"/>
        <v/>
      </c>
    </row>
    <row r="8216" spans="1:30" x14ac:dyDescent="0.25">
      <c r="A8216" s="64"/>
      <c r="B8216" s="64"/>
      <c r="C8216" s="66"/>
      <c r="D8216" s="67"/>
      <c r="E8216" s="64"/>
      <c r="F8216" s="64"/>
      <c r="G8216" s="37" t="str">
        <f>IF(E8216="","",IF(OR(E8216="Project Management",E8216="Project Support",E8216="Sprint Management",E8216="Sprint Support"),"NA",ROUND((((VLOOKUP(AD8216,[2]Formula!V:X,3,0)))-SUMIF(AD:AD,AD8216,H:H)),2)))</f>
        <v/>
      </c>
      <c r="H8216" s="71"/>
      <c r="I8216" s="72"/>
      <c r="J8216" s="72"/>
      <c r="K8216" s="38" t="str">
        <f>IF(E8216="","",IF(OR(E8216="Project Management",E8216="Project Support",E8216="Sprint Management",E8216="Sprint Support"),"NA",(((SUMIF(AD:AD,AD8216,H:H)/VLOOKUP(AD8216,[2]Formula!V:X,3,0))*VLOOKUP(AD8216,[2]Formula!V:X,2,0))*H8216)/SUMIF(AD:AD,AD8216,H:H)))</f>
        <v/>
      </c>
      <c r="L8216" s="38" t="str">
        <f t="shared" si="769"/>
        <v/>
      </c>
      <c r="M8216" s="38" t="str">
        <f t="shared" si="770"/>
        <v/>
      </c>
      <c r="N8216" s="38" t="str">
        <f t="shared" si="772"/>
        <v/>
      </c>
      <c r="O8216" s="38" t="str">
        <f t="shared" si="768"/>
        <v/>
      </c>
      <c r="P8216" s="39" t="str">
        <f t="shared" si="773"/>
        <v/>
      </c>
      <c r="AC8216" s="42" t="str">
        <f>IF(B8216="","",VLOOKUP(B8216,[2]Formula!B:C,2,0))</f>
        <v/>
      </c>
      <c r="AD8216" s="43" t="str">
        <f t="shared" si="771"/>
        <v/>
      </c>
    </row>
    <row r="8217" spans="1:30" x14ac:dyDescent="0.25">
      <c r="A8217" s="64"/>
      <c r="B8217" s="64"/>
      <c r="C8217" s="66"/>
      <c r="D8217" s="67"/>
      <c r="E8217" s="64"/>
      <c r="F8217" s="64"/>
      <c r="G8217" s="37" t="str">
        <f>IF(E8217="","",IF(OR(E8217="Project Management",E8217="Project Support",E8217="Sprint Management",E8217="Sprint Support"),"NA",ROUND((((VLOOKUP(AD8217,[2]Formula!V:X,3,0)))-SUMIF(AD:AD,AD8217,H:H)),2)))</f>
        <v/>
      </c>
      <c r="H8217" s="71"/>
      <c r="I8217" s="72"/>
      <c r="J8217" s="72"/>
      <c r="K8217" s="38" t="str">
        <f>IF(E8217="","",IF(OR(E8217="Project Management",E8217="Project Support",E8217="Sprint Management",E8217="Sprint Support"),"NA",(((SUMIF(AD:AD,AD8217,H:H)/VLOOKUP(AD8217,[2]Formula!V:X,3,0))*VLOOKUP(AD8217,[2]Formula!V:X,2,0))*H8217)/SUMIF(AD:AD,AD8217,H:H)))</f>
        <v/>
      </c>
      <c r="L8217" s="38" t="str">
        <f t="shared" si="769"/>
        <v/>
      </c>
      <c r="M8217" s="38" t="str">
        <f t="shared" si="770"/>
        <v/>
      </c>
      <c r="N8217" s="38" t="str">
        <f t="shared" si="772"/>
        <v/>
      </c>
      <c r="O8217" s="38" t="str">
        <f t="shared" si="768"/>
        <v/>
      </c>
      <c r="P8217" s="39" t="str">
        <f t="shared" si="773"/>
        <v/>
      </c>
      <c r="AC8217" s="42" t="str">
        <f>IF(B8217="","",VLOOKUP(B8217,[2]Formula!B:C,2,0))</f>
        <v/>
      </c>
      <c r="AD8217" s="43" t="str">
        <f t="shared" si="771"/>
        <v/>
      </c>
    </row>
    <row r="8218" spans="1:30" x14ac:dyDescent="0.25">
      <c r="A8218" s="64"/>
      <c r="B8218" s="64"/>
      <c r="C8218" s="66"/>
      <c r="D8218" s="67"/>
      <c r="E8218" s="64"/>
      <c r="F8218" s="64"/>
      <c r="G8218" s="37" t="str">
        <f>IF(E8218="","",IF(OR(E8218="Project Management",E8218="Project Support",E8218="Sprint Management",E8218="Sprint Support"),"NA",ROUND((((VLOOKUP(AD8218,[2]Formula!V:X,3,0)))-SUMIF(AD:AD,AD8218,H:H)),2)))</f>
        <v/>
      </c>
      <c r="H8218" s="71"/>
      <c r="I8218" s="72"/>
      <c r="J8218" s="72"/>
      <c r="K8218" s="38" t="str">
        <f>IF(E8218="","",IF(OR(E8218="Project Management",E8218="Project Support",E8218="Sprint Management",E8218="Sprint Support"),"NA",(((SUMIF(AD:AD,AD8218,H:H)/VLOOKUP(AD8218,[2]Formula!V:X,3,0))*VLOOKUP(AD8218,[2]Formula!V:X,2,0))*H8218)/SUMIF(AD:AD,AD8218,H:H)))</f>
        <v/>
      </c>
      <c r="L8218" s="38" t="str">
        <f t="shared" si="769"/>
        <v/>
      </c>
      <c r="M8218" s="38" t="str">
        <f t="shared" si="770"/>
        <v/>
      </c>
      <c r="N8218" s="38" t="str">
        <f t="shared" si="772"/>
        <v/>
      </c>
      <c r="O8218" s="38" t="str">
        <f t="shared" si="768"/>
        <v/>
      </c>
      <c r="P8218" s="39" t="str">
        <f t="shared" si="773"/>
        <v/>
      </c>
      <c r="AC8218" s="42" t="str">
        <f>IF(B8218="","",VLOOKUP(B8218,[2]Formula!B:C,2,0))</f>
        <v/>
      </c>
      <c r="AD8218" s="43" t="str">
        <f t="shared" si="771"/>
        <v/>
      </c>
    </row>
    <row r="8219" spans="1:30" x14ac:dyDescent="0.25">
      <c r="A8219" s="64"/>
      <c r="B8219" s="64"/>
      <c r="C8219" s="66"/>
      <c r="D8219" s="67"/>
      <c r="E8219" s="64"/>
      <c r="F8219" s="64"/>
      <c r="G8219" s="37" t="str">
        <f>IF(E8219="","",IF(OR(E8219="Project Management",E8219="Project Support",E8219="Sprint Management",E8219="Sprint Support"),"NA",ROUND((((VLOOKUP(AD8219,[2]Formula!V:X,3,0)))-SUMIF(AD:AD,AD8219,H:H)),2)))</f>
        <v/>
      </c>
      <c r="H8219" s="71"/>
      <c r="I8219" s="72"/>
      <c r="J8219" s="72"/>
      <c r="K8219" s="38" t="str">
        <f>IF(E8219="","",IF(OR(E8219="Project Management",E8219="Project Support",E8219="Sprint Management",E8219="Sprint Support"),"NA",(((SUMIF(AD:AD,AD8219,H:H)/VLOOKUP(AD8219,[2]Formula!V:X,3,0))*VLOOKUP(AD8219,[2]Formula!V:X,2,0))*H8219)/SUMIF(AD:AD,AD8219,H:H)))</f>
        <v/>
      </c>
      <c r="L8219" s="38" t="str">
        <f t="shared" si="769"/>
        <v/>
      </c>
      <c r="M8219" s="38" t="str">
        <f t="shared" si="770"/>
        <v/>
      </c>
      <c r="N8219" s="38" t="str">
        <f t="shared" si="772"/>
        <v/>
      </c>
      <c r="O8219" s="38" t="str">
        <f t="shared" si="768"/>
        <v/>
      </c>
      <c r="P8219" s="39" t="str">
        <f t="shared" si="773"/>
        <v/>
      </c>
      <c r="AC8219" s="42" t="str">
        <f>IF(B8219="","",VLOOKUP(B8219,[2]Formula!B:C,2,0))</f>
        <v/>
      </c>
      <c r="AD8219" s="43" t="str">
        <f t="shared" si="771"/>
        <v/>
      </c>
    </row>
    <row r="8220" spans="1:30" x14ac:dyDescent="0.25">
      <c r="A8220" s="64"/>
      <c r="B8220" s="64"/>
      <c r="C8220" s="66"/>
      <c r="D8220" s="67"/>
      <c r="E8220" s="64"/>
      <c r="F8220" s="64"/>
      <c r="G8220" s="37" t="str">
        <f>IF(E8220="","",IF(OR(E8220="Project Management",E8220="Project Support",E8220="Sprint Management",E8220="Sprint Support"),"NA",ROUND((((VLOOKUP(AD8220,[2]Formula!V:X,3,0)))-SUMIF(AD:AD,AD8220,H:H)),2)))</f>
        <v/>
      </c>
      <c r="H8220" s="71"/>
      <c r="I8220" s="72"/>
      <c r="J8220" s="72"/>
      <c r="K8220" s="38" t="str">
        <f>IF(E8220="","",IF(OR(E8220="Project Management",E8220="Project Support",E8220="Sprint Management",E8220="Sprint Support"),"NA",(((SUMIF(AD:AD,AD8220,H:H)/VLOOKUP(AD8220,[2]Formula!V:X,3,0))*VLOOKUP(AD8220,[2]Formula!V:X,2,0))*H8220)/SUMIF(AD:AD,AD8220,H:H)))</f>
        <v/>
      </c>
      <c r="L8220" s="38" t="str">
        <f t="shared" si="769"/>
        <v/>
      </c>
      <c r="M8220" s="38" t="str">
        <f t="shared" si="770"/>
        <v/>
      </c>
      <c r="N8220" s="38" t="str">
        <f t="shared" si="772"/>
        <v/>
      </c>
      <c r="O8220" s="38" t="str">
        <f t="shared" si="768"/>
        <v/>
      </c>
      <c r="P8220" s="39" t="str">
        <f t="shared" si="773"/>
        <v/>
      </c>
      <c r="AC8220" s="42" t="str">
        <f>IF(B8220="","",VLOOKUP(B8220,[2]Formula!B:C,2,0))</f>
        <v/>
      </c>
      <c r="AD8220" s="43" t="str">
        <f t="shared" si="771"/>
        <v/>
      </c>
    </row>
    <row r="8221" spans="1:30" x14ac:dyDescent="0.25">
      <c r="A8221" s="64"/>
      <c r="B8221" s="64"/>
      <c r="C8221" s="66"/>
      <c r="D8221" s="67"/>
      <c r="E8221" s="64"/>
      <c r="F8221" s="64"/>
      <c r="G8221" s="37" t="str">
        <f>IF(E8221="","",IF(OR(E8221="Project Management",E8221="Project Support",E8221="Sprint Management",E8221="Sprint Support"),"NA",ROUND((((VLOOKUP(AD8221,[2]Formula!V:X,3,0)))-SUMIF(AD:AD,AD8221,H:H)),2)))</f>
        <v/>
      </c>
      <c r="H8221" s="71"/>
      <c r="I8221" s="72"/>
      <c r="J8221" s="72"/>
      <c r="K8221" s="38" t="str">
        <f>IF(E8221="","",IF(OR(E8221="Project Management",E8221="Project Support",E8221="Sprint Management",E8221="Sprint Support"),"NA",(((SUMIF(AD:AD,AD8221,H:H)/VLOOKUP(AD8221,[2]Formula!V:X,3,0))*VLOOKUP(AD8221,[2]Formula!V:X,2,0))*H8221)/SUMIF(AD:AD,AD8221,H:H)))</f>
        <v/>
      </c>
      <c r="L8221" s="38" t="str">
        <f t="shared" si="769"/>
        <v/>
      </c>
      <c r="M8221" s="38" t="str">
        <f t="shared" si="770"/>
        <v/>
      </c>
      <c r="N8221" s="38" t="str">
        <f t="shared" si="772"/>
        <v/>
      </c>
      <c r="O8221" s="38" t="str">
        <f t="shared" si="768"/>
        <v/>
      </c>
      <c r="P8221" s="39" t="str">
        <f t="shared" si="773"/>
        <v/>
      </c>
      <c r="AC8221" s="42" t="str">
        <f>IF(B8221="","",VLOOKUP(B8221,[2]Formula!B:C,2,0))</f>
        <v/>
      </c>
      <c r="AD8221" s="43" t="str">
        <f t="shared" si="771"/>
        <v/>
      </c>
    </row>
    <row r="8222" spans="1:30" x14ac:dyDescent="0.25">
      <c r="A8222" s="64"/>
      <c r="B8222" s="64"/>
      <c r="C8222" s="66"/>
      <c r="D8222" s="67"/>
      <c r="E8222" s="64"/>
      <c r="F8222" s="64"/>
      <c r="G8222" s="37" t="str">
        <f>IF(E8222="","",IF(OR(E8222="Project Management",E8222="Project Support",E8222="Sprint Management",E8222="Sprint Support"),"NA",ROUND((((VLOOKUP(AD8222,[2]Formula!V:X,3,0)))-SUMIF(AD:AD,AD8222,H:H)),2)))</f>
        <v/>
      </c>
      <c r="H8222" s="71"/>
      <c r="I8222" s="72"/>
      <c r="J8222" s="72"/>
      <c r="K8222" s="38" t="str">
        <f>IF(E8222="","",IF(OR(E8222="Project Management",E8222="Project Support",E8222="Sprint Management",E8222="Sprint Support"),"NA",(((SUMIF(AD:AD,AD8222,H:H)/VLOOKUP(AD8222,[2]Formula!V:X,3,0))*VLOOKUP(AD8222,[2]Formula!V:X,2,0))*H8222)/SUMIF(AD:AD,AD8222,H:H)))</f>
        <v/>
      </c>
      <c r="L8222" s="38" t="str">
        <f t="shared" si="769"/>
        <v/>
      </c>
      <c r="M8222" s="38" t="str">
        <f t="shared" si="770"/>
        <v/>
      </c>
      <c r="N8222" s="38" t="str">
        <f t="shared" si="772"/>
        <v/>
      </c>
      <c r="O8222" s="38" t="str">
        <f t="shared" si="768"/>
        <v/>
      </c>
      <c r="P8222" s="39" t="str">
        <f t="shared" si="773"/>
        <v/>
      </c>
      <c r="AC8222" s="42" t="str">
        <f>IF(B8222="","",VLOOKUP(B8222,[2]Formula!B:C,2,0))</f>
        <v/>
      </c>
      <c r="AD8222" s="43" t="str">
        <f t="shared" si="771"/>
        <v/>
      </c>
    </row>
    <row r="8223" spans="1:30" x14ac:dyDescent="0.25">
      <c r="A8223" s="64"/>
      <c r="B8223" s="64"/>
      <c r="C8223" s="66"/>
      <c r="D8223" s="67"/>
      <c r="E8223" s="64"/>
      <c r="F8223" s="64"/>
      <c r="G8223" s="37" t="str">
        <f>IF(E8223="","",IF(OR(E8223="Project Management",E8223="Project Support",E8223="Sprint Management",E8223="Sprint Support"),"NA",ROUND((((VLOOKUP(AD8223,[2]Formula!V:X,3,0)))-SUMIF(AD:AD,AD8223,H:H)),2)))</f>
        <v/>
      </c>
      <c r="H8223" s="71"/>
      <c r="I8223" s="72"/>
      <c r="J8223" s="72"/>
      <c r="K8223" s="38" t="str">
        <f>IF(E8223="","",IF(OR(E8223="Project Management",E8223="Project Support",E8223="Sprint Management",E8223="Sprint Support"),"NA",(((SUMIF(AD:AD,AD8223,H:H)/VLOOKUP(AD8223,[2]Formula!V:X,3,0))*VLOOKUP(AD8223,[2]Formula!V:X,2,0))*H8223)/SUMIF(AD:AD,AD8223,H:H)))</f>
        <v/>
      </c>
      <c r="L8223" s="38" t="str">
        <f t="shared" si="769"/>
        <v/>
      </c>
      <c r="M8223" s="38" t="str">
        <f t="shared" si="770"/>
        <v/>
      </c>
      <c r="N8223" s="38" t="str">
        <f t="shared" si="772"/>
        <v/>
      </c>
      <c r="O8223" s="38" t="str">
        <f t="shared" si="768"/>
        <v/>
      </c>
      <c r="P8223" s="39" t="str">
        <f t="shared" si="773"/>
        <v/>
      </c>
      <c r="AC8223" s="42" t="str">
        <f>IF(B8223="","",VLOOKUP(B8223,[2]Formula!B:C,2,0))</f>
        <v/>
      </c>
      <c r="AD8223" s="43" t="str">
        <f t="shared" si="771"/>
        <v/>
      </c>
    </row>
    <row r="8224" spans="1:30" x14ac:dyDescent="0.25">
      <c r="A8224" s="64"/>
      <c r="B8224" s="64"/>
      <c r="C8224" s="66"/>
      <c r="D8224" s="67"/>
      <c r="E8224" s="64"/>
      <c r="F8224" s="64"/>
      <c r="G8224" s="37" t="str">
        <f>IF(E8224="","",IF(OR(E8224="Project Management",E8224="Project Support",E8224="Sprint Management",E8224="Sprint Support"),"NA",ROUND((((VLOOKUP(AD8224,[2]Formula!V:X,3,0)))-SUMIF(AD:AD,AD8224,H:H)),2)))</f>
        <v/>
      </c>
      <c r="H8224" s="71"/>
      <c r="I8224" s="72"/>
      <c r="J8224" s="72"/>
      <c r="K8224" s="38" t="str">
        <f>IF(E8224="","",IF(OR(E8224="Project Management",E8224="Project Support",E8224="Sprint Management",E8224="Sprint Support"),"NA",(((SUMIF(AD:AD,AD8224,H:H)/VLOOKUP(AD8224,[2]Formula!V:X,3,0))*VLOOKUP(AD8224,[2]Formula!V:X,2,0))*H8224)/SUMIF(AD:AD,AD8224,H:H)))</f>
        <v/>
      </c>
      <c r="L8224" s="38" t="str">
        <f t="shared" si="769"/>
        <v/>
      </c>
      <c r="M8224" s="38" t="str">
        <f t="shared" si="770"/>
        <v/>
      </c>
      <c r="N8224" s="38" t="str">
        <f t="shared" si="772"/>
        <v/>
      </c>
      <c r="O8224" s="38" t="str">
        <f t="shared" si="768"/>
        <v/>
      </c>
      <c r="P8224" s="39" t="str">
        <f t="shared" si="773"/>
        <v/>
      </c>
      <c r="AC8224" s="42" t="str">
        <f>IF(B8224="","",VLOOKUP(B8224,[2]Formula!B:C,2,0))</f>
        <v/>
      </c>
      <c r="AD8224" s="43" t="str">
        <f t="shared" si="771"/>
        <v/>
      </c>
    </row>
    <row r="8225" spans="1:30" x14ac:dyDescent="0.25">
      <c r="A8225" s="64"/>
      <c r="B8225" s="64"/>
      <c r="C8225" s="66"/>
      <c r="D8225" s="67"/>
      <c r="E8225" s="64"/>
      <c r="F8225" s="64"/>
      <c r="G8225" s="37" t="str">
        <f>IF(E8225="","",IF(OR(E8225="Project Management",E8225="Project Support",E8225="Sprint Management",E8225="Sprint Support"),"NA",ROUND((((VLOOKUP(AD8225,[2]Formula!V:X,3,0)))-SUMIF(AD:AD,AD8225,H:H)),2)))</f>
        <v/>
      </c>
      <c r="H8225" s="71"/>
      <c r="I8225" s="72"/>
      <c r="J8225" s="72"/>
      <c r="K8225" s="38" t="str">
        <f>IF(E8225="","",IF(OR(E8225="Project Management",E8225="Project Support",E8225="Sprint Management",E8225="Sprint Support"),"NA",(((SUMIF(AD:AD,AD8225,H:H)/VLOOKUP(AD8225,[2]Formula!V:X,3,0))*VLOOKUP(AD8225,[2]Formula!V:X,2,0))*H8225)/SUMIF(AD:AD,AD8225,H:H)))</f>
        <v/>
      </c>
      <c r="L8225" s="38" t="str">
        <f t="shared" si="769"/>
        <v/>
      </c>
      <c r="M8225" s="38" t="str">
        <f t="shared" si="770"/>
        <v/>
      </c>
      <c r="N8225" s="38" t="str">
        <f t="shared" si="772"/>
        <v/>
      </c>
      <c r="O8225" s="38" t="str">
        <f t="shared" si="768"/>
        <v/>
      </c>
      <c r="P8225" s="39" t="str">
        <f t="shared" si="773"/>
        <v/>
      </c>
      <c r="AC8225" s="42" t="str">
        <f>IF(B8225="","",VLOOKUP(B8225,[2]Formula!B:C,2,0))</f>
        <v/>
      </c>
      <c r="AD8225" s="43" t="str">
        <f t="shared" si="771"/>
        <v/>
      </c>
    </row>
    <row r="8226" spans="1:30" x14ac:dyDescent="0.25">
      <c r="A8226" s="64"/>
      <c r="B8226" s="64"/>
      <c r="C8226" s="66"/>
      <c r="D8226" s="67"/>
      <c r="E8226" s="64"/>
      <c r="F8226" s="64"/>
      <c r="G8226" s="37" t="str">
        <f>IF(E8226="","",IF(OR(E8226="Project Management",E8226="Project Support",E8226="Sprint Management",E8226="Sprint Support"),"NA",ROUND((((VLOOKUP(AD8226,[2]Formula!V:X,3,0)))-SUMIF(AD:AD,AD8226,H:H)),2)))</f>
        <v/>
      </c>
      <c r="H8226" s="71"/>
      <c r="I8226" s="72"/>
      <c r="J8226" s="72"/>
      <c r="K8226" s="38" t="str">
        <f>IF(E8226="","",IF(OR(E8226="Project Management",E8226="Project Support",E8226="Sprint Management",E8226="Sprint Support"),"NA",(((SUMIF(AD:AD,AD8226,H:H)/VLOOKUP(AD8226,[2]Formula!V:X,3,0))*VLOOKUP(AD8226,[2]Formula!V:X,2,0))*H8226)/SUMIF(AD:AD,AD8226,H:H)))</f>
        <v/>
      </c>
      <c r="L8226" s="38" t="str">
        <f t="shared" si="769"/>
        <v/>
      </c>
      <c r="M8226" s="38" t="str">
        <f t="shared" si="770"/>
        <v/>
      </c>
      <c r="N8226" s="38" t="str">
        <f t="shared" si="772"/>
        <v/>
      </c>
      <c r="O8226" s="38" t="str">
        <f t="shared" si="768"/>
        <v/>
      </c>
      <c r="P8226" s="39" t="str">
        <f t="shared" si="773"/>
        <v/>
      </c>
      <c r="AC8226" s="42" t="str">
        <f>IF(B8226="","",VLOOKUP(B8226,[2]Formula!B:C,2,0))</f>
        <v/>
      </c>
      <c r="AD8226" s="43" t="str">
        <f t="shared" si="771"/>
        <v/>
      </c>
    </row>
    <row r="8227" spans="1:30" x14ac:dyDescent="0.25">
      <c r="A8227" s="64"/>
      <c r="B8227" s="64"/>
      <c r="C8227" s="66"/>
      <c r="D8227" s="67"/>
      <c r="E8227" s="64"/>
      <c r="F8227" s="64"/>
      <c r="G8227" s="37" t="str">
        <f>IF(E8227="","",IF(OR(E8227="Project Management",E8227="Project Support",E8227="Sprint Management",E8227="Sprint Support"),"NA",ROUND((((VLOOKUP(AD8227,[2]Formula!V:X,3,0)))-SUMIF(AD:AD,AD8227,H:H)),2)))</f>
        <v/>
      </c>
      <c r="H8227" s="71"/>
      <c r="I8227" s="72"/>
      <c r="J8227" s="72"/>
      <c r="K8227" s="38" t="str">
        <f>IF(E8227="","",IF(OR(E8227="Project Management",E8227="Project Support",E8227="Sprint Management",E8227="Sprint Support"),"NA",(((SUMIF(AD:AD,AD8227,H:H)/VLOOKUP(AD8227,[2]Formula!V:X,3,0))*VLOOKUP(AD8227,[2]Formula!V:X,2,0))*H8227)/SUMIF(AD:AD,AD8227,H:H)))</f>
        <v/>
      </c>
      <c r="L8227" s="38" t="str">
        <f t="shared" si="769"/>
        <v/>
      </c>
      <c r="M8227" s="38" t="str">
        <f t="shared" si="770"/>
        <v/>
      </c>
      <c r="N8227" s="38" t="str">
        <f t="shared" si="772"/>
        <v/>
      </c>
      <c r="O8227" s="38" t="str">
        <f t="shared" si="768"/>
        <v/>
      </c>
      <c r="P8227" s="39" t="str">
        <f t="shared" si="773"/>
        <v/>
      </c>
      <c r="AC8227" s="42" t="str">
        <f>IF(B8227="","",VLOOKUP(B8227,[2]Formula!B:C,2,0))</f>
        <v/>
      </c>
      <c r="AD8227" s="43" t="str">
        <f t="shared" si="771"/>
        <v/>
      </c>
    </row>
    <row r="8228" spans="1:30" x14ac:dyDescent="0.25">
      <c r="A8228" s="64"/>
      <c r="B8228" s="64"/>
      <c r="C8228" s="66"/>
      <c r="D8228" s="67"/>
      <c r="E8228" s="64"/>
      <c r="F8228" s="64"/>
      <c r="G8228" s="37" t="str">
        <f>IF(E8228="","",IF(OR(E8228="Project Management",E8228="Project Support",E8228="Sprint Management",E8228="Sprint Support"),"NA",ROUND((((VLOOKUP(AD8228,[2]Formula!V:X,3,0)))-SUMIF(AD:AD,AD8228,H:H)),2)))</f>
        <v/>
      </c>
      <c r="H8228" s="71"/>
      <c r="I8228" s="72"/>
      <c r="J8228" s="72"/>
      <c r="K8228" s="38" t="str">
        <f>IF(E8228="","",IF(OR(E8228="Project Management",E8228="Project Support",E8228="Sprint Management",E8228="Sprint Support"),"NA",(((SUMIF(AD:AD,AD8228,H:H)/VLOOKUP(AD8228,[2]Formula!V:X,3,0))*VLOOKUP(AD8228,[2]Formula!V:X,2,0))*H8228)/SUMIF(AD:AD,AD8228,H:H)))</f>
        <v/>
      </c>
      <c r="L8228" s="38" t="str">
        <f t="shared" si="769"/>
        <v/>
      </c>
      <c r="M8228" s="38" t="str">
        <f t="shared" si="770"/>
        <v/>
      </c>
      <c r="N8228" s="38" t="str">
        <f t="shared" si="772"/>
        <v/>
      </c>
      <c r="O8228" s="38" t="str">
        <f t="shared" si="768"/>
        <v/>
      </c>
      <c r="P8228" s="39" t="str">
        <f t="shared" si="773"/>
        <v/>
      </c>
      <c r="AC8228" s="42" t="str">
        <f>IF(B8228="","",VLOOKUP(B8228,[2]Formula!B:C,2,0))</f>
        <v/>
      </c>
      <c r="AD8228" s="43" t="str">
        <f t="shared" si="771"/>
        <v/>
      </c>
    </row>
    <row r="8229" spans="1:30" x14ac:dyDescent="0.25">
      <c r="A8229" s="64"/>
      <c r="B8229" s="64"/>
      <c r="C8229" s="66"/>
      <c r="D8229" s="67"/>
      <c r="E8229" s="64"/>
      <c r="F8229" s="64"/>
      <c r="G8229" s="37" t="str">
        <f>IF(E8229="","",IF(OR(E8229="Project Management",E8229="Project Support",E8229="Sprint Management",E8229="Sprint Support"),"NA",ROUND((((VLOOKUP(AD8229,[2]Formula!V:X,3,0)))-SUMIF(AD:AD,AD8229,H:H)),2)))</f>
        <v/>
      </c>
      <c r="H8229" s="71"/>
      <c r="I8229" s="72"/>
      <c r="J8229" s="72"/>
      <c r="K8229" s="38" t="str">
        <f>IF(E8229="","",IF(OR(E8229="Project Management",E8229="Project Support",E8229="Sprint Management",E8229="Sprint Support"),"NA",(((SUMIF(AD:AD,AD8229,H:H)/VLOOKUP(AD8229,[2]Formula!V:X,3,0))*VLOOKUP(AD8229,[2]Formula!V:X,2,0))*H8229)/SUMIF(AD:AD,AD8229,H:H)))</f>
        <v/>
      </c>
      <c r="L8229" s="38" t="str">
        <f t="shared" si="769"/>
        <v/>
      </c>
      <c r="M8229" s="38" t="str">
        <f t="shared" si="770"/>
        <v/>
      </c>
      <c r="N8229" s="38" t="str">
        <f t="shared" si="772"/>
        <v/>
      </c>
      <c r="O8229" s="38" t="str">
        <f t="shared" si="768"/>
        <v/>
      </c>
      <c r="P8229" s="39" t="str">
        <f t="shared" si="773"/>
        <v/>
      </c>
      <c r="AC8229" s="42" t="str">
        <f>IF(B8229="","",VLOOKUP(B8229,[2]Formula!B:C,2,0))</f>
        <v/>
      </c>
      <c r="AD8229" s="43" t="str">
        <f t="shared" si="771"/>
        <v/>
      </c>
    </row>
    <row r="8230" spans="1:30" x14ac:dyDescent="0.25">
      <c r="A8230" s="64"/>
      <c r="B8230" s="64"/>
      <c r="C8230" s="66"/>
      <c r="D8230" s="67"/>
      <c r="E8230" s="64"/>
      <c r="F8230" s="64"/>
      <c r="G8230" s="37" t="str">
        <f>IF(E8230="","",IF(OR(E8230="Project Management",E8230="Project Support",E8230="Sprint Management",E8230="Sprint Support"),"NA",ROUND((((VLOOKUP(AD8230,[2]Formula!V:X,3,0)))-SUMIF(AD:AD,AD8230,H:H)),2)))</f>
        <v/>
      </c>
      <c r="H8230" s="71"/>
      <c r="I8230" s="72"/>
      <c r="J8230" s="72"/>
      <c r="K8230" s="38" t="str">
        <f>IF(E8230="","",IF(OR(E8230="Project Management",E8230="Project Support",E8230="Sprint Management",E8230="Sprint Support"),"NA",(((SUMIF(AD:AD,AD8230,H:H)/VLOOKUP(AD8230,[2]Formula!V:X,3,0))*VLOOKUP(AD8230,[2]Formula!V:X,2,0))*H8230)/SUMIF(AD:AD,AD8230,H:H)))</f>
        <v/>
      </c>
      <c r="L8230" s="38" t="str">
        <f t="shared" si="769"/>
        <v/>
      </c>
      <c r="M8230" s="38" t="str">
        <f t="shared" si="770"/>
        <v/>
      </c>
      <c r="N8230" s="38" t="str">
        <f t="shared" si="772"/>
        <v/>
      </c>
      <c r="O8230" s="38" t="str">
        <f t="shared" si="768"/>
        <v/>
      </c>
      <c r="P8230" s="39" t="str">
        <f t="shared" si="773"/>
        <v/>
      </c>
      <c r="AC8230" s="42" t="str">
        <f>IF(B8230="","",VLOOKUP(B8230,[2]Formula!B:C,2,0))</f>
        <v/>
      </c>
      <c r="AD8230" s="43" t="str">
        <f t="shared" si="771"/>
        <v/>
      </c>
    </row>
    <row r="8231" spans="1:30" x14ac:dyDescent="0.25">
      <c r="A8231" s="64"/>
      <c r="B8231" s="64"/>
      <c r="C8231" s="66"/>
      <c r="D8231" s="67"/>
      <c r="E8231" s="64"/>
      <c r="F8231" s="64"/>
      <c r="G8231" s="37" t="str">
        <f>IF(E8231="","",IF(OR(E8231="Project Management",E8231="Project Support",E8231="Sprint Management",E8231="Sprint Support"),"NA",ROUND((((VLOOKUP(AD8231,[2]Formula!V:X,3,0)))-SUMIF(AD:AD,AD8231,H:H)),2)))</f>
        <v/>
      </c>
      <c r="H8231" s="71"/>
      <c r="I8231" s="72"/>
      <c r="J8231" s="72"/>
      <c r="K8231" s="38" t="str">
        <f>IF(E8231="","",IF(OR(E8231="Project Management",E8231="Project Support",E8231="Sprint Management",E8231="Sprint Support"),"NA",(((SUMIF(AD:AD,AD8231,H:H)/VLOOKUP(AD8231,[2]Formula!V:X,3,0))*VLOOKUP(AD8231,[2]Formula!V:X,2,0))*H8231)/SUMIF(AD:AD,AD8231,H:H)))</f>
        <v/>
      </c>
      <c r="L8231" s="38" t="str">
        <f t="shared" si="769"/>
        <v/>
      </c>
      <c r="M8231" s="38" t="str">
        <f t="shared" si="770"/>
        <v/>
      </c>
      <c r="N8231" s="38" t="str">
        <f t="shared" si="772"/>
        <v/>
      </c>
      <c r="O8231" s="38" t="str">
        <f t="shared" si="768"/>
        <v/>
      </c>
      <c r="P8231" s="39" t="str">
        <f t="shared" si="773"/>
        <v/>
      </c>
      <c r="AC8231" s="42" t="str">
        <f>IF(B8231="","",VLOOKUP(B8231,[2]Formula!B:C,2,0))</f>
        <v/>
      </c>
      <c r="AD8231" s="43" t="str">
        <f t="shared" si="771"/>
        <v/>
      </c>
    </row>
    <row r="8232" spans="1:30" x14ac:dyDescent="0.25">
      <c r="A8232" s="64"/>
      <c r="B8232" s="64"/>
      <c r="C8232" s="66"/>
      <c r="D8232" s="67"/>
      <c r="E8232" s="64"/>
      <c r="F8232" s="64"/>
      <c r="G8232" s="37" t="str">
        <f>IF(E8232="","",IF(OR(E8232="Project Management",E8232="Project Support",E8232="Sprint Management",E8232="Sprint Support"),"NA",ROUND((((VLOOKUP(AD8232,[2]Formula!V:X,3,0)))-SUMIF(AD:AD,AD8232,H:H)),2)))</f>
        <v/>
      </c>
      <c r="H8232" s="71"/>
      <c r="I8232" s="72"/>
      <c r="J8232" s="72"/>
      <c r="K8232" s="38" t="str">
        <f>IF(E8232="","",IF(OR(E8232="Project Management",E8232="Project Support",E8232="Sprint Management",E8232="Sprint Support"),"NA",(((SUMIF(AD:AD,AD8232,H:H)/VLOOKUP(AD8232,[2]Formula!V:X,3,0))*VLOOKUP(AD8232,[2]Formula!V:X,2,0))*H8232)/SUMIF(AD:AD,AD8232,H:H)))</f>
        <v/>
      </c>
      <c r="L8232" s="38" t="str">
        <f t="shared" si="769"/>
        <v/>
      </c>
      <c r="M8232" s="38" t="str">
        <f t="shared" si="770"/>
        <v/>
      </c>
      <c r="N8232" s="38" t="str">
        <f t="shared" si="772"/>
        <v/>
      </c>
      <c r="O8232" s="38" t="str">
        <f t="shared" si="768"/>
        <v/>
      </c>
      <c r="P8232" s="39" t="str">
        <f t="shared" si="773"/>
        <v/>
      </c>
      <c r="AC8232" s="42" t="str">
        <f>IF(B8232="","",VLOOKUP(B8232,[2]Formula!B:C,2,0))</f>
        <v/>
      </c>
      <c r="AD8232" s="43" t="str">
        <f t="shared" si="771"/>
        <v/>
      </c>
    </row>
    <row r="8233" spans="1:30" x14ac:dyDescent="0.25">
      <c r="A8233" s="64"/>
      <c r="B8233" s="64"/>
      <c r="C8233" s="66"/>
      <c r="D8233" s="67"/>
      <c r="E8233" s="64"/>
      <c r="F8233" s="64"/>
      <c r="G8233" s="37" t="str">
        <f>IF(E8233="","",IF(OR(E8233="Project Management",E8233="Project Support",E8233="Sprint Management",E8233="Sprint Support"),"NA",ROUND((((VLOOKUP(AD8233,[2]Formula!V:X,3,0)))-SUMIF(AD:AD,AD8233,H:H)),2)))</f>
        <v/>
      </c>
      <c r="H8233" s="71"/>
      <c r="I8233" s="72"/>
      <c r="J8233" s="72"/>
      <c r="K8233" s="38" t="str">
        <f>IF(E8233="","",IF(OR(E8233="Project Management",E8233="Project Support",E8233="Sprint Management",E8233="Sprint Support"),"NA",(((SUMIF(AD:AD,AD8233,H:H)/VLOOKUP(AD8233,[2]Formula!V:X,3,0))*VLOOKUP(AD8233,[2]Formula!V:X,2,0))*H8233)/SUMIF(AD:AD,AD8233,H:H)))</f>
        <v/>
      </c>
      <c r="L8233" s="38" t="str">
        <f t="shared" si="769"/>
        <v/>
      </c>
      <c r="M8233" s="38" t="str">
        <f t="shared" si="770"/>
        <v/>
      </c>
      <c r="N8233" s="38" t="str">
        <f t="shared" si="772"/>
        <v/>
      </c>
      <c r="O8233" s="38" t="str">
        <f t="shared" si="768"/>
        <v/>
      </c>
      <c r="P8233" s="39" t="str">
        <f t="shared" si="773"/>
        <v/>
      </c>
      <c r="AC8233" s="42" t="str">
        <f>IF(B8233="","",VLOOKUP(B8233,[2]Formula!B:C,2,0))</f>
        <v/>
      </c>
      <c r="AD8233" s="43" t="str">
        <f t="shared" si="771"/>
        <v/>
      </c>
    </row>
    <row r="8234" spans="1:30" x14ac:dyDescent="0.25">
      <c r="A8234" s="64"/>
      <c r="B8234" s="64"/>
      <c r="C8234" s="66"/>
      <c r="D8234" s="67"/>
      <c r="E8234" s="64"/>
      <c r="F8234" s="64"/>
      <c r="G8234" s="37" t="str">
        <f>IF(E8234="","",IF(OR(E8234="Project Management",E8234="Project Support",E8234="Sprint Management",E8234="Sprint Support"),"NA",ROUND((((VLOOKUP(AD8234,[2]Formula!V:X,3,0)))-SUMIF(AD:AD,AD8234,H:H)),2)))</f>
        <v/>
      </c>
      <c r="H8234" s="71"/>
      <c r="I8234" s="72"/>
      <c r="J8234" s="72"/>
      <c r="K8234" s="38" t="str">
        <f>IF(E8234="","",IF(OR(E8234="Project Management",E8234="Project Support",E8234="Sprint Management",E8234="Sprint Support"),"NA",(((SUMIF(AD:AD,AD8234,H:H)/VLOOKUP(AD8234,[2]Formula!V:X,3,0))*VLOOKUP(AD8234,[2]Formula!V:X,2,0))*H8234)/SUMIF(AD:AD,AD8234,H:H)))</f>
        <v/>
      </c>
      <c r="L8234" s="38" t="str">
        <f t="shared" si="769"/>
        <v/>
      </c>
      <c r="M8234" s="38" t="str">
        <f t="shared" si="770"/>
        <v/>
      </c>
      <c r="N8234" s="38" t="str">
        <f t="shared" si="772"/>
        <v/>
      </c>
      <c r="O8234" s="38" t="str">
        <f t="shared" si="768"/>
        <v/>
      </c>
      <c r="P8234" s="39" t="str">
        <f t="shared" si="773"/>
        <v/>
      </c>
      <c r="AC8234" s="42" t="str">
        <f>IF(B8234="","",VLOOKUP(B8234,[2]Formula!B:C,2,0))</f>
        <v/>
      </c>
      <c r="AD8234" s="43" t="str">
        <f t="shared" si="771"/>
        <v/>
      </c>
    </row>
    <row r="8235" spans="1:30" x14ac:dyDescent="0.25">
      <c r="A8235" s="64"/>
      <c r="B8235" s="64"/>
      <c r="C8235" s="66"/>
      <c r="D8235" s="67"/>
      <c r="E8235" s="64"/>
      <c r="F8235" s="64"/>
      <c r="G8235" s="37" t="str">
        <f>IF(E8235="","",IF(OR(E8235="Project Management",E8235="Project Support",E8235="Sprint Management",E8235="Sprint Support"),"NA",ROUND((((VLOOKUP(AD8235,[2]Formula!V:X,3,0)))-SUMIF(AD:AD,AD8235,H:H)),2)))</f>
        <v/>
      </c>
      <c r="H8235" s="71"/>
      <c r="I8235" s="72"/>
      <c r="J8235" s="72"/>
      <c r="K8235" s="38" t="str">
        <f>IF(E8235="","",IF(OR(E8235="Project Management",E8235="Project Support",E8235="Sprint Management",E8235="Sprint Support"),"NA",(((SUMIF(AD:AD,AD8235,H:H)/VLOOKUP(AD8235,[2]Formula!V:X,3,0))*VLOOKUP(AD8235,[2]Formula!V:X,2,0))*H8235)/SUMIF(AD:AD,AD8235,H:H)))</f>
        <v/>
      </c>
      <c r="L8235" s="38" t="str">
        <f t="shared" si="769"/>
        <v/>
      </c>
      <c r="M8235" s="38" t="str">
        <f t="shared" si="770"/>
        <v/>
      </c>
      <c r="N8235" s="38" t="str">
        <f t="shared" si="772"/>
        <v/>
      </c>
      <c r="O8235" s="38" t="str">
        <f t="shared" si="768"/>
        <v/>
      </c>
      <c r="P8235" s="39" t="str">
        <f t="shared" si="773"/>
        <v/>
      </c>
      <c r="AC8235" s="42" t="str">
        <f>IF(B8235="","",VLOOKUP(B8235,[2]Formula!B:C,2,0))</f>
        <v/>
      </c>
      <c r="AD8235" s="43" t="str">
        <f t="shared" si="771"/>
        <v/>
      </c>
    </row>
    <row r="8236" spans="1:30" x14ac:dyDescent="0.25">
      <c r="A8236" s="64"/>
      <c r="B8236" s="64"/>
      <c r="C8236" s="66"/>
      <c r="D8236" s="67"/>
      <c r="E8236" s="64"/>
      <c r="F8236" s="64"/>
      <c r="G8236" s="37" t="str">
        <f>IF(E8236="","",IF(OR(E8236="Project Management",E8236="Project Support",E8236="Sprint Management",E8236="Sprint Support"),"NA",ROUND((((VLOOKUP(AD8236,[2]Formula!V:X,3,0)))-SUMIF(AD:AD,AD8236,H:H)),2)))</f>
        <v/>
      </c>
      <c r="H8236" s="71"/>
      <c r="I8236" s="72"/>
      <c r="J8236" s="72"/>
      <c r="K8236" s="38" t="str">
        <f>IF(E8236="","",IF(OR(E8236="Project Management",E8236="Project Support",E8236="Sprint Management",E8236="Sprint Support"),"NA",(((SUMIF(AD:AD,AD8236,H:H)/VLOOKUP(AD8236,[2]Formula!V:X,3,0))*VLOOKUP(AD8236,[2]Formula!V:X,2,0))*H8236)/SUMIF(AD:AD,AD8236,H:H)))</f>
        <v/>
      </c>
      <c r="L8236" s="38" t="str">
        <f t="shared" si="769"/>
        <v/>
      </c>
      <c r="M8236" s="38" t="str">
        <f t="shared" si="770"/>
        <v/>
      </c>
      <c r="N8236" s="38" t="str">
        <f t="shared" si="772"/>
        <v/>
      </c>
      <c r="O8236" s="38" t="str">
        <f t="shared" si="768"/>
        <v/>
      </c>
      <c r="P8236" s="39" t="str">
        <f t="shared" si="773"/>
        <v/>
      </c>
      <c r="AC8236" s="42" t="str">
        <f>IF(B8236="","",VLOOKUP(B8236,[2]Formula!B:C,2,0))</f>
        <v/>
      </c>
      <c r="AD8236" s="43" t="str">
        <f t="shared" si="771"/>
        <v/>
      </c>
    </row>
    <row r="8237" spans="1:30" x14ac:dyDescent="0.25">
      <c r="A8237" s="64"/>
      <c r="B8237" s="64"/>
      <c r="C8237" s="66"/>
      <c r="D8237" s="67"/>
      <c r="E8237" s="64"/>
      <c r="F8237" s="64"/>
      <c r="G8237" s="37" t="str">
        <f>IF(E8237="","",IF(OR(E8237="Project Management",E8237="Project Support",E8237="Sprint Management",E8237="Sprint Support"),"NA",ROUND((((VLOOKUP(AD8237,[2]Formula!V:X,3,0)))-SUMIF(AD:AD,AD8237,H:H)),2)))</f>
        <v/>
      </c>
      <c r="H8237" s="71"/>
      <c r="I8237" s="72"/>
      <c r="J8237" s="72"/>
      <c r="K8237" s="38" t="str">
        <f>IF(E8237="","",IF(OR(E8237="Project Management",E8237="Project Support",E8237="Sprint Management",E8237="Sprint Support"),"NA",(((SUMIF(AD:AD,AD8237,H:H)/VLOOKUP(AD8237,[2]Formula!V:X,3,0))*VLOOKUP(AD8237,[2]Formula!V:X,2,0))*H8237)/SUMIF(AD:AD,AD8237,H:H)))</f>
        <v/>
      </c>
      <c r="L8237" s="38" t="str">
        <f t="shared" si="769"/>
        <v/>
      </c>
      <c r="M8237" s="38" t="str">
        <f t="shared" si="770"/>
        <v/>
      </c>
      <c r="N8237" s="38" t="str">
        <f t="shared" si="772"/>
        <v/>
      </c>
      <c r="O8237" s="38" t="str">
        <f t="shared" si="768"/>
        <v/>
      </c>
      <c r="P8237" s="39" t="str">
        <f t="shared" si="773"/>
        <v/>
      </c>
      <c r="AC8237" s="42" t="str">
        <f>IF(B8237="","",VLOOKUP(B8237,[2]Formula!B:C,2,0))</f>
        <v/>
      </c>
      <c r="AD8237" s="43" t="str">
        <f t="shared" si="771"/>
        <v/>
      </c>
    </row>
    <row r="8238" spans="1:30" x14ac:dyDescent="0.25">
      <c r="A8238" s="64"/>
      <c r="B8238" s="64"/>
      <c r="C8238" s="66"/>
      <c r="D8238" s="67"/>
      <c r="E8238" s="64"/>
      <c r="F8238" s="64"/>
      <c r="G8238" s="37" t="str">
        <f>IF(E8238="","",IF(OR(E8238="Project Management",E8238="Project Support",E8238="Sprint Management",E8238="Sprint Support"),"NA",ROUND((((VLOOKUP(AD8238,[2]Formula!V:X,3,0)))-SUMIF(AD:AD,AD8238,H:H)),2)))</f>
        <v/>
      </c>
      <c r="H8238" s="71"/>
      <c r="I8238" s="72"/>
      <c r="J8238" s="72"/>
      <c r="K8238" s="38" t="str">
        <f>IF(E8238="","",IF(OR(E8238="Project Management",E8238="Project Support",E8238="Sprint Management",E8238="Sprint Support"),"NA",(((SUMIF(AD:AD,AD8238,H:H)/VLOOKUP(AD8238,[2]Formula!V:X,3,0))*VLOOKUP(AD8238,[2]Formula!V:X,2,0))*H8238)/SUMIF(AD:AD,AD8238,H:H)))</f>
        <v/>
      </c>
      <c r="L8238" s="38" t="str">
        <f t="shared" si="769"/>
        <v/>
      </c>
      <c r="M8238" s="38" t="str">
        <f t="shared" si="770"/>
        <v/>
      </c>
      <c r="N8238" s="38" t="str">
        <f t="shared" si="772"/>
        <v/>
      </c>
      <c r="O8238" s="38" t="str">
        <f t="shared" si="768"/>
        <v/>
      </c>
      <c r="P8238" s="39" t="str">
        <f t="shared" si="773"/>
        <v/>
      </c>
      <c r="AC8238" s="42" t="str">
        <f>IF(B8238="","",VLOOKUP(B8238,[2]Formula!B:C,2,0))</f>
        <v/>
      </c>
      <c r="AD8238" s="43" t="str">
        <f t="shared" si="771"/>
        <v/>
      </c>
    </row>
    <row r="8239" spans="1:30" x14ac:dyDescent="0.25">
      <c r="A8239" s="64"/>
      <c r="B8239" s="64"/>
      <c r="C8239" s="66"/>
      <c r="D8239" s="67"/>
      <c r="E8239" s="64"/>
      <c r="F8239" s="64"/>
      <c r="G8239" s="37" t="str">
        <f>IF(E8239="","",IF(OR(E8239="Project Management",E8239="Project Support",E8239="Sprint Management",E8239="Sprint Support"),"NA",ROUND((((VLOOKUP(AD8239,[2]Formula!V:X,3,0)))-SUMIF(AD:AD,AD8239,H:H)),2)))</f>
        <v/>
      </c>
      <c r="H8239" s="71"/>
      <c r="I8239" s="72"/>
      <c r="J8239" s="72"/>
      <c r="K8239" s="38" t="str">
        <f>IF(E8239="","",IF(OR(E8239="Project Management",E8239="Project Support",E8239="Sprint Management",E8239="Sprint Support"),"NA",(((SUMIF(AD:AD,AD8239,H:H)/VLOOKUP(AD8239,[2]Formula!V:X,3,0))*VLOOKUP(AD8239,[2]Formula!V:X,2,0))*H8239)/SUMIF(AD:AD,AD8239,H:H)))</f>
        <v/>
      </c>
      <c r="L8239" s="38" t="str">
        <f t="shared" si="769"/>
        <v/>
      </c>
      <c r="M8239" s="38" t="str">
        <f t="shared" si="770"/>
        <v/>
      </c>
      <c r="N8239" s="38" t="str">
        <f t="shared" si="772"/>
        <v/>
      </c>
      <c r="O8239" s="38" t="str">
        <f t="shared" si="768"/>
        <v/>
      </c>
      <c r="P8239" s="39" t="str">
        <f t="shared" si="773"/>
        <v/>
      </c>
      <c r="AC8239" s="42" t="str">
        <f>IF(B8239="","",VLOOKUP(B8239,[2]Formula!B:C,2,0))</f>
        <v/>
      </c>
      <c r="AD8239" s="43" t="str">
        <f t="shared" si="771"/>
        <v/>
      </c>
    </row>
    <row r="8240" spans="1:30" x14ac:dyDescent="0.25">
      <c r="A8240" s="64"/>
      <c r="B8240" s="64"/>
      <c r="C8240" s="66"/>
      <c r="D8240" s="67"/>
      <c r="E8240" s="64"/>
      <c r="F8240" s="64"/>
      <c r="G8240" s="37" t="str">
        <f>IF(E8240="","",IF(OR(E8240="Project Management",E8240="Project Support",E8240="Sprint Management",E8240="Sprint Support"),"NA",ROUND((((VLOOKUP(AD8240,[2]Formula!V:X,3,0)))-SUMIF(AD:AD,AD8240,H:H)),2)))</f>
        <v/>
      </c>
      <c r="H8240" s="71"/>
      <c r="I8240" s="72"/>
      <c r="J8240" s="72"/>
      <c r="K8240" s="38" t="str">
        <f>IF(E8240="","",IF(OR(E8240="Project Management",E8240="Project Support",E8240="Sprint Management",E8240="Sprint Support"),"NA",(((SUMIF(AD:AD,AD8240,H:H)/VLOOKUP(AD8240,[2]Formula!V:X,3,0))*VLOOKUP(AD8240,[2]Formula!V:X,2,0))*H8240)/SUMIF(AD:AD,AD8240,H:H)))</f>
        <v/>
      </c>
      <c r="L8240" s="38" t="str">
        <f t="shared" si="769"/>
        <v/>
      </c>
      <c r="M8240" s="38" t="str">
        <f t="shared" si="770"/>
        <v/>
      </c>
      <c r="N8240" s="38" t="str">
        <f t="shared" si="772"/>
        <v/>
      </c>
      <c r="O8240" s="38" t="str">
        <f t="shared" si="768"/>
        <v/>
      </c>
      <c r="P8240" s="39" t="str">
        <f t="shared" si="773"/>
        <v/>
      </c>
      <c r="AC8240" s="42" t="str">
        <f>IF(B8240="","",VLOOKUP(B8240,[2]Formula!B:C,2,0))</f>
        <v/>
      </c>
      <c r="AD8240" s="43" t="str">
        <f t="shared" si="771"/>
        <v/>
      </c>
    </row>
    <row r="8241" spans="1:30" x14ac:dyDescent="0.25">
      <c r="A8241" s="64"/>
      <c r="B8241" s="64"/>
      <c r="C8241" s="66"/>
      <c r="D8241" s="67"/>
      <c r="E8241" s="64"/>
      <c r="F8241" s="64"/>
      <c r="G8241" s="37" t="str">
        <f>IF(E8241="","",IF(OR(E8241="Project Management",E8241="Project Support",E8241="Sprint Management",E8241="Sprint Support"),"NA",ROUND((((VLOOKUP(AD8241,[2]Formula!V:X,3,0)))-SUMIF(AD:AD,AD8241,H:H)),2)))</f>
        <v/>
      </c>
      <c r="H8241" s="71"/>
      <c r="I8241" s="72"/>
      <c r="J8241" s="72"/>
      <c r="K8241" s="38" t="str">
        <f>IF(E8241="","",IF(OR(E8241="Project Management",E8241="Project Support",E8241="Sprint Management",E8241="Sprint Support"),"NA",(((SUMIF(AD:AD,AD8241,H:H)/VLOOKUP(AD8241,[2]Formula!V:X,3,0))*VLOOKUP(AD8241,[2]Formula!V:X,2,0))*H8241)/SUMIF(AD:AD,AD8241,H:H)))</f>
        <v/>
      </c>
      <c r="L8241" s="38" t="str">
        <f t="shared" si="769"/>
        <v/>
      </c>
      <c r="M8241" s="38" t="str">
        <f t="shared" si="770"/>
        <v/>
      </c>
      <c r="N8241" s="38" t="str">
        <f t="shared" si="772"/>
        <v/>
      </c>
      <c r="O8241" s="38" t="str">
        <f t="shared" si="768"/>
        <v/>
      </c>
      <c r="P8241" s="39" t="str">
        <f t="shared" si="773"/>
        <v/>
      </c>
      <c r="AC8241" s="42" t="str">
        <f>IF(B8241="","",VLOOKUP(B8241,[2]Formula!B:C,2,0))</f>
        <v/>
      </c>
      <c r="AD8241" s="43" t="str">
        <f t="shared" si="771"/>
        <v/>
      </c>
    </row>
    <row r="8242" spans="1:30" x14ac:dyDescent="0.25">
      <c r="A8242" s="64"/>
      <c r="B8242" s="64"/>
      <c r="C8242" s="66"/>
      <c r="D8242" s="67"/>
      <c r="E8242" s="64"/>
      <c r="F8242" s="64"/>
      <c r="G8242" s="37" t="str">
        <f>IF(E8242="","",IF(OR(E8242="Project Management",E8242="Project Support",E8242="Sprint Management",E8242="Sprint Support"),"NA",ROUND((((VLOOKUP(AD8242,[2]Formula!V:X,3,0)))-SUMIF(AD:AD,AD8242,H:H)),2)))</f>
        <v/>
      </c>
      <c r="H8242" s="71"/>
      <c r="I8242" s="72"/>
      <c r="J8242" s="72"/>
      <c r="K8242" s="38" t="str">
        <f>IF(E8242="","",IF(OR(E8242="Project Management",E8242="Project Support",E8242="Sprint Management",E8242="Sprint Support"),"NA",(((SUMIF(AD:AD,AD8242,H:H)/VLOOKUP(AD8242,[2]Formula!V:X,3,0))*VLOOKUP(AD8242,[2]Formula!V:X,2,0))*H8242)/SUMIF(AD:AD,AD8242,H:H)))</f>
        <v/>
      </c>
      <c r="L8242" s="38" t="str">
        <f t="shared" si="769"/>
        <v/>
      </c>
      <c r="M8242" s="38" t="str">
        <f t="shared" si="770"/>
        <v/>
      </c>
      <c r="N8242" s="38" t="str">
        <f t="shared" si="772"/>
        <v/>
      </c>
      <c r="O8242" s="38" t="str">
        <f t="shared" si="768"/>
        <v/>
      </c>
      <c r="P8242" s="39" t="str">
        <f t="shared" si="773"/>
        <v/>
      </c>
      <c r="AC8242" s="42" t="str">
        <f>IF(B8242="","",VLOOKUP(B8242,[2]Formula!B:C,2,0))</f>
        <v/>
      </c>
      <c r="AD8242" s="43" t="str">
        <f t="shared" si="771"/>
        <v/>
      </c>
    </row>
    <row r="8243" spans="1:30" x14ac:dyDescent="0.25">
      <c r="A8243" s="64"/>
      <c r="B8243" s="64"/>
      <c r="C8243" s="66"/>
      <c r="D8243" s="67"/>
      <c r="E8243" s="64"/>
      <c r="F8243" s="64"/>
      <c r="G8243" s="37" t="str">
        <f>IF(E8243="","",IF(OR(E8243="Project Management",E8243="Project Support",E8243="Sprint Management",E8243="Sprint Support"),"NA",ROUND((((VLOOKUP(AD8243,[2]Formula!V:X,3,0)))-SUMIF(AD:AD,AD8243,H:H)),2)))</f>
        <v/>
      </c>
      <c r="H8243" s="71"/>
      <c r="I8243" s="72"/>
      <c r="J8243" s="72"/>
      <c r="K8243" s="38" t="str">
        <f>IF(E8243="","",IF(OR(E8243="Project Management",E8243="Project Support",E8243="Sprint Management",E8243="Sprint Support"),"NA",(((SUMIF(AD:AD,AD8243,H:H)/VLOOKUP(AD8243,[2]Formula!V:X,3,0))*VLOOKUP(AD8243,[2]Formula!V:X,2,0))*H8243)/SUMIF(AD:AD,AD8243,H:H)))</f>
        <v/>
      </c>
      <c r="L8243" s="38" t="str">
        <f t="shared" si="769"/>
        <v/>
      </c>
      <c r="M8243" s="38" t="str">
        <f t="shared" si="770"/>
        <v/>
      </c>
      <c r="N8243" s="38" t="str">
        <f t="shared" si="772"/>
        <v/>
      </c>
      <c r="O8243" s="38" t="str">
        <f t="shared" si="768"/>
        <v/>
      </c>
      <c r="P8243" s="39" t="str">
        <f t="shared" si="773"/>
        <v/>
      </c>
      <c r="AC8243" s="42" t="str">
        <f>IF(B8243="","",VLOOKUP(B8243,[2]Formula!B:C,2,0))</f>
        <v/>
      </c>
      <c r="AD8243" s="43" t="str">
        <f t="shared" si="771"/>
        <v/>
      </c>
    </row>
    <row r="8244" spans="1:30" x14ac:dyDescent="0.25">
      <c r="A8244" s="64"/>
      <c r="B8244" s="64"/>
      <c r="C8244" s="66"/>
      <c r="D8244" s="67"/>
      <c r="E8244" s="64"/>
      <c r="F8244" s="64"/>
      <c r="G8244" s="37" t="str">
        <f>IF(E8244="","",IF(OR(E8244="Project Management",E8244="Project Support",E8244="Sprint Management",E8244="Sprint Support"),"NA",ROUND((((VLOOKUP(AD8244,[2]Formula!V:X,3,0)))-SUMIF(AD:AD,AD8244,H:H)),2)))</f>
        <v/>
      </c>
      <c r="H8244" s="71"/>
      <c r="I8244" s="72"/>
      <c r="J8244" s="72"/>
      <c r="K8244" s="38" t="str">
        <f>IF(E8244="","",IF(OR(E8244="Project Management",E8244="Project Support",E8244="Sprint Management",E8244="Sprint Support"),"NA",(((SUMIF(AD:AD,AD8244,H:H)/VLOOKUP(AD8244,[2]Formula!V:X,3,0))*VLOOKUP(AD8244,[2]Formula!V:X,2,0))*H8244)/SUMIF(AD:AD,AD8244,H:H)))</f>
        <v/>
      </c>
      <c r="L8244" s="38" t="str">
        <f t="shared" si="769"/>
        <v/>
      </c>
      <c r="M8244" s="38" t="str">
        <f t="shared" si="770"/>
        <v/>
      </c>
      <c r="N8244" s="38" t="str">
        <f t="shared" si="772"/>
        <v/>
      </c>
      <c r="O8244" s="38" t="str">
        <f t="shared" si="768"/>
        <v/>
      </c>
      <c r="P8244" s="39" t="str">
        <f t="shared" si="773"/>
        <v/>
      </c>
      <c r="AC8244" s="42" t="str">
        <f>IF(B8244="","",VLOOKUP(B8244,[2]Formula!B:C,2,0))</f>
        <v/>
      </c>
      <c r="AD8244" s="43" t="str">
        <f t="shared" si="771"/>
        <v/>
      </c>
    </row>
    <row r="8245" spans="1:30" x14ac:dyDescent="0.25">
      <c r="A8245" s="64"/>
      <c r="B8245" s="64"/>
      <c r="C8245" s="66"/>
      <c r="D8245" s="67"/>
      <c r="E8245" s="64"/>
      <c r="F8245" s="64"/>
      <c r="G8245" s="37" t="str">
        <f>IF(E8245="","",IF(OR(E8245="Project Management",E8245="Project Support",E8245="Sprint Management",E8245="Sprint Support"),"NA",ROUND((((VLOOKUP(AD8245,[2]Formula!V:X,3,0)))-SUMIF(AD:AD,AD8245,H:H)),2)))</f>
        <v/>
      </c>
      <c r="H8245" s="71"/>
      <c r="I8245" s="72"/>
      <c r="J8245" s="72"/>
      <c r="K8245" s="38" t="str">
        <f>IF(E8245="","",IF(OR(E8245="Project Management",E8245="Project Support",E8245="Sprint Management",E8245="Sprint Support"),"NA",(((SUMIF(AD:AD,AD8245,H:H)/VLOOKUP(AD8245,[2]Formula!V:X,3,0))*VLOOKUP(AD8245,[2]Formula!V:X,2,0))*H8245)/SUMIF(AD:AD,AD8245,H:H)))</f>
        <v/>
      </c>
      <c r="L8245" s="38" t="str">
        <f t="shared" si="769"/>
        <v/>
      </c>
      <c r="M8245" s="38" t="str">
        <f t="shared" si="770"/>
        <v/>
      </c>
      <c r="N8245" s="38" t="str">
        <f t="shared" si="772"/>
        <v/>
      </c>
      <c r="O8245" s="38" t="str">
        <f t="shared" ref="O8245:O8308" si="774">IFERROR(L8245/M8245,"")</f>
        <v/>
      </c>
      <c r="P8245" s="39" t="str">
        <f t="shared" si="773"/>
        <v/>
      </c>
      <c r="AC8245" s="42" t="str">
        <f>IF(B8245="","",VLOOKUP(B8245,[2]Formula!B:C,2,0))</f>
        <v/>
      </c>
      <c r="AD8245" s="43" t="str">
        <f t="shared" si="771"/>
        <v/>
      </c>
    </row>
    <row r="8246" spans="1:30" x14ac:dyDescent="0.25">
      <c r="A8246" s="64"/>
      <c r="B8246" s="64"/>
      <c r="C8246" s="66"/>
      <c r="D8246" s="67"/>
      <c r="E8246" s="64"/>
      <c r="F8246" s="64"/>
      <c r="G8246" s="37" t="str">
        <f>IF(E8246="","",IF(OR(E8246="Project Management",E8246="Project Support",E8246="Sprint Management",E8246="Sprint Support"),"NA",ROUND((((VLOOKUP(AD8246,[2]Formula!V:X,3,0)))-SUMIF(AD:AD,AD8246,H:H)),2)))</f>
        <v/>
      </c>
      <c r="H8246" s="71"/>
      <c r="I8246" s="72"/>
      <c r="J8246" s="72"/>
      <c r="K8246" s="38" t="str">
        <f>IF(E8246="","",IF(OR(E8246="Project Management",E8246="Project Support",E8246="Sprint Management",E8246="Sprint Support"),"NA",(((SUMIF(AD:AD,AD8246,H:H)/VLOOKUP(AD8246,[2]Formula!V:X,3,0))*VLOOKUP(AD8246,[2]Formula!V:X,2,0))*H8246)/SUMIF(AD:AD,AD8246,H:H)))</f>
        <v/>
      </c>
      <c r="L8246" s="38" t="str">
        <f t="shared" si="769"/>
        <v/>
      </c>
      <c r="M8246" s="38" t="str">
        <f t="shared" si="770"/>
        <v/>
      </c>
      <c r="N8246" s="38" t="str">
        <f t="shared" si="772"/>
        <v/>
      </c>
      <c r="O8246" s="38" t="str">
        <f t="shared" si="774"/>
        <v/>
      </c>
      <c r="P8246" s="39" t="str">
        <f t="shared" si="773"/>
        <v/>
      </c>
      <c r="AC8246" s="42" t="str">
        <f>IF(B8246="","",VLOOKUP(B8246,[2]Formula!B:C,2,0))</f>
        <v/>
      </c>
      <c r="AD8246" s="43" t="str">
        <f t="shared" si="771"/>
        <v/>
      </c>
    </row>
    <row r="8247" spans="1:30" x14ac:dyDescent="0.25">
      <c r="A8247" s="64"/>
      <c r="B8247" s="64"/>
      <c r="C8247" s="66"/>
      <c r="D8247" s="67"/>
      <c r="E8247" s="64"/>
      <c r="F8247" s="64"/>
      <c r="G8247" s="37" t="str">
        <f>IF(E8247="","",IF(OR(E8247="Project Management",E8247="Project Support",E8247="Sprint Management",E8247="Sprint Support"),"NA",ROUND((((VLOOKUP(AD8247,[2]Formula!V:X,3,0)))-SUMIF(AD:AD,AD8247,H:H)),2)))</f>
        <v/>
      </c>
      <c r="H8247" s="71"/>
      <c r="I8247" s="72"/>
      <c r="J8247" s="72"/>
      <c r="K8247" s="38" t="str">
        <f>IF(E8247="","",IF(OR(E8247="Project Management",E8247="Project Support",E8247="Sprint Management",E8247="Sprint Support"),"NA",(((SUMIF(AD:AD,AD8247,H:H)/VLOOKUP(AD8247,[2]Formula!V:X,3,0))*VLOOKUP(AD8247,[2]Formula!V:X,2,0))*H8247)/SUMIF(AD:AD,AD8247,H:H)))</f>
        <v/>
      </c>
      <c r="L8247" s="38" t="str">
        <f t="shared" si="769"/>
        <v/>
      </c>
      <c r="M8247" s="38" t="str">
        <f t="shared" si="770"/>
        <v/>
      </c>
      <c r="N8247" s="38" t="str">
        <f t="shared" si="772"/>
        <v/>
      </c>
      <c r="O8247" s="38" t="str">
        <f t="shared" si="774"/>
        <v/>
      </c>
      <c r="P8247" s="39" t="str">
        <f t="shared" si="773"/>
        <v/>
      </c>
      <c r="AC8247" s="42" t="str">
        <f>IF(B8247="","",VLOOKUP(B8247,[2]Formula!B:C,2,0))</f>
        <v/>
      </c>
      <c r="AD8247" s="43" t="str">
        <f t="shared" si="771"/>
        <v/>
      </c>
    </row>
    <row r="8248" spans="1:30" x14ac:dyDescent="0.25">
      <c r="A8248" s="64"/>
      <c r="B8248" s="64"/>
      <c r="C8248" s="66"/>
      <c r="D8248" s="67"/>
      <c r="E8248" s="64"/>
      <c r="F8248" s="64"/>
      <c r="G8248" s="37" t="str">
        <f>IF(E8248="","",IF(OR(E8248="Project Management",E8248="Project Support",E8248="Sprint Management",E8248="Sprint Support"),"NA",ROUND((((VLOOKUP(AD8248,[2]Formula!V:X,3,0)))-SUMIF(AD:AD,AD8248,H:H)),2)))</f>
        <v/>
      </c>
      <c r="H8248" s="71"/>
      <c r="I8248" s="72"/>
      <c r="J8248" s="72"/>
      <c r="K8248" s="38" t="str">
        <f>IF(E8248="","",IF(OR(E8248="Project Management",E8248="Project Support",E8248="Sprint Management",E8248="Sprint Support"),"NA",(((SUMIF(AD:AD,AD8248,H:H)/VLOOKUP(AD8248,[2]Formula!V:X,3,0))*VLOOKUP(AD8248,[2]Formula!V:X,2,0))*H8248)/SUMIF(AD:AD,AD8248,H:H)))</f>
        <v/>
      </c>
      <c r="L8248" s="38" t="str">
        <f t="shared" si="769"/>
        <v/>
      </c>
      <c r="M8248" s="38" t="str">
        <f t="shared" si="770"/>
        <v/>
      </c>
      <c r="N8248" s="38" t="str">
        <f t="shared" si="772"/>
        <v/>
      </c>
      <c r="O8248" s="38" t="str">
        <f t="shared" si="774"/>
        <v/>
      </c>
      <c r="P8248" s="39" t="str">
        <f t="shared" si="773"/>
        <v/>
      </c>
      <c r="AC8248" s="42" t="str">
        <f>IF(B8248="","",VLOOKUP(B8248,[2]Formula!B:C,2,0))</f>
        <v/>
      </c>
      <c r="AD8248" s="43" t="str">
        <f t="shared" si="771"/>
        <v/>
      </c>
    </row>
    <row r="8249" spans="1:30" x14ac:dyDescent="0.25">
      <c r="A8249" s="64"/>
      <c r="B8249" s="64"/>
      <c r="C8249" s="66"/>
      <c r="D8249" s="67"/>
      <c r="E8249" s="64"/>
      <c r="F8249" s="64"/>
      <c r="G8249" s="37" t="str">
        <f>IF(E8249="","",IF(OR(E8249="Project Management",E8249="Project Support",E8249="Sprint Management",E8249="Sprint Support"),"NA",ROUND((((VLOOKUP(AD8249,[2]Formula!V:X,3,0)))-SUMIF(AD:AD,AD8249,H:H)),2)))</f>
        <v/>
      </c>
      <c r="H8249" s="71"/>
      <c r="I8249" s="72"/>
      <c r="J8249" s="72"/>
      <c r="K8249" s="38" t="str">
        <f>IF(E8249="","",IF(OR(E8249="Project Management",E8249="Project Support",E8249="Sprint Management",E8249="Sprint Support"),"NA",(((SUMIF(AD:AD,AD8249,H:H)/VLOOKUP(AD8249,[2]Formula!V:X,3,0))*VLOOKUP(AD8249,[2]Formula!V:X,2,0))*H8249)/SUMIF(AD:AD,AD8249,H:H)))</f>
        <v/>
      </c>
      <c r="L8249" s="38" t="str">
        <f t="shared" si="769"/>
        <v/>
      </c>
      <c r="M8249" s="38" t="str">
        <f t="shared" si="770"/>
        <v/>
      </c>
      <c r="N8249" s="38" t="str">
        <f t="shared" si="772"/>
        <v/>
      </c>
      <c r="O8249" s="38" t="str">
        <f t="shared" si="774"/>
        <v/>
      </c>
      <c r="P8249" s="39" t="str">
        <f t="shared" si="773"/>
        <v/>
      </c>
      <c r="AC8249" s="42" t="str">
        <f>IF(B8249="","",VLOOKUP(B8249,[2]Formula!B:C,2,0))</f>
        <v/>
      </c>
      <c r="AD8249" s="43" t="str">
        <f t="shared" si="771"/>
        <v/>
      </c>
    </row>
    <row r="8250" spans="1:30" x14ac:dyDescent="0.25">
      <c r="A8250" s="64"/>
      <c r="B8250" s="64"/>
      <c r="C8250" s="66"/>
      <c r="D8250" s="67"/>
      <c r="E8250" s="64"/>
      <c r="F8250" s="64"/>
      <c r="G8250" s="37" t="str">
        <f>IF(E8250="","",IF(OR(E8250="Project Management",E8250="Project Support",E8250="Sprint Management",E8250="Sprint Support"),"NA",ROUND((((VLOOKUP(AD8250,[2]Formula!V:X,3,0)))-SUMIF(AD:AD,AD8250,H:H)),2)))</f>
        <v/>
      </c>
      <c r="H8250" s="71"/>
      <c r="I8250" s="72"/>
      <c r="J8250" s="72"/>
      <c r="K8250" s="38" t="str">
        <f>IF(E8250="","",IF(OR(E8250="Project Management",E8250="Project Support",E8250="Sprint Management",E8250="Sprint Support"),"NA",(((SUMIF(AD:AD,AD8250,H:H)/VLOOKUP(AD8250,[2]Formula!V:X,3,0))*VLOOKUP(AD8250,[2]Formula!V:X,2,0))*H8250)/SUMIF(AD:AD,AD8250,H:H)))</f>
        <v/>
      </c>
      <c r="L8250" s="38" t="str">
        <f t="shared" si="769"/>
        <v/>
      </c>
      <c r="M8250" s="38" t="str">
        <f t="shared" si="770"/>
        <v/>
      </c>
      <c r="N8250" s="38" t="str">
        <f t="shared" si="772"/>
        <v/>
      </c>
      <c r="O8250" s="38" t="str">
        <f t="shared" si="774"/>
        <v/>
      </c>
      <c r="P8250" s="39" t="str">
        <f t="shared" si="773"/>
        <v/>
      </c>
      <c r="AC8250" s="42" t="str">
        <f>IF(B8250="","",VLOOKUP(B8250,[2]Formula!B:C,2,0))</f>
        <v/>
      </c>
      <c r="AD8250" s="43" t="str">
        <f t="shared" si="771"/>
        <v/>
      </c>
    </row>
    <row r="8251" spans="1:30" x14ac:dyDescent="0.25">
      <c r="A8251" s="64"/>
      <c r="B8251" s="64"/>
      <c r="C8251" s="66"/>
      <c r="D8251" s="67"/>
      <c r="E8251" s="64"/>
      <c r="F8251" s="64"/>
      <c r="G8251" s="37" t="str">
        <f>IF(E8251="","",IF(OR(E8251="Project Management",E8251="Project Support",E8251="Sprint Management",E8251="Sprint Support"),"NA",ROUND((((VLOOKUP(AD8251,[2]Formula!V:X,3,0)))-SUMIF(AD:AD,AD8251,H:H)),2)))</f>
        <v/>
      </c>
      <c r="H8251" s="71"/>
      <c r="I8251" s="72"/>
      <c r="J8251" s="72"/>
      <c r="K8251" s="38" t="str">
        <f>IF(E8251="","",IF(OR(E8251="Project Management",E8251="Project Support",E8251="Sprint Management",E8251="Sprint Support"),"NA",(((SUMIF(AD:AD,AD8251,H:H)/VLOOKUP(AD8251,[2]Formula!V:X,3,0))*VLOOKUP(AD8251,[2]Formula!V:X,2,0))*H8251)/SUMIF(AD:AD,AD8251,H:H)))</f>
        <v/>
      </c>
      <c r="L8251" s="38" t="str">
        <f t="shared" si="769"/>
        <v/>
      </c>
      <c r="M8251" s="38" t="str">
        <f t="shared" si="770"/>
        <v/>
      </c>
      <c r="N8251" s="38" t="str">
        <f t="shared" si="772"/>
        <v/>
      </c>
      <c r="O8251" s="38" t="str">
        <f t="shared" si="774"/>
        <v/>
      </c>
      <c r="P8251" s="39" t="str">
        <f t="shared" si="773"/>
        <v/>
      </c>
      <c r="AC8251" s="42" t="str">
        <f>IF(B8251="","",VLOOKUP(B8251,[2]Formula!B:C,2,0))</f>
        <v/>
      </c>
      <c r="AD8251" s="43" t="str">
        <f t="shared" si="771"/>
        <v/>
      </c>
    </row>
    <row r="8252" spans="1:30" x14ac:dyDescent="0.25">
      <c r="A8252" s="64"/>
      <c r="B8252" s="64"/>
      <c r="C8252" s="66"/>
      <c r="D8252" s="67"/>
      <c r="E8252" s="64"/>
      <c r="F8252" s="64"/>
      <c r="G8252" s="37" t="str">
        <f>IF(E8252="","",IF(OR(E8252="Project Management",E8252="Project Support",E8252="Sprint Management",E8252="Sprint Support"),"NA",ROUND((((VLOOKUP(AD8252,[2]Formula!V:X,3,0)))-SUMIF(AD:AD,AD8252,H:H)),2)))</f>
        <v/>
      </c>
      <c r="H8252" s="71"/>
      <c r="I8252" s="72"/>
      <c r="J8252" s="72"/>
      <c r="K8252" s="38" t="str">
        <f>IF(E8252="","",IF(OR(E8252="Project Management",E8252="Project Support",E8252="Sprint Management",E8252="Sprint Support"),"NA",(((SUMIF(AD:AD,AD8252,H:H)/VLOOKUP(AD8252,[2]Formula!V:X,3,0))*VLOOKUP(AD8252,[2]Formula!V:X,2,0))*H8252)/SUMIF(AD:AD,AD8252,H:H)))</f>
        <v/>
      </c>
      <c r="L8252" s="38" t="str">
        <f t="shared" si="769"/>
        <v/>
      </c>
      <c r="M8252" s="38" t="str">
        <f t="shared" si="770"/>
        <v/>
      </c>
      <c r="N8252" s="38" t="str">
        <f t="shared" si="772"/>
        <v/>
      </c>
      <c r="O8252" s="38" t="str">
        <f t="shared" si="774"/>
        <v/>
      </c>
      <c r="P8252" s="39" t="str">
        <f t="shared" si="773"/>
        <v/>
      </c>
      <c r="AC8252" s="42" t="str">
        <f>IF(B8252="","",VLOOKUP(B8252,[2]Formula!B:C,2,0))</f>
        <v/>
      </c>
      <c r="AD8252" s="43" t="str">
        <f t="shared" si="771"/>
        <v/>
      </c>
    </row>
    <row r="8253" spans="1:30" x14ac:dyDescent="0.25">
      <c r="A8253" s="64"/>
      <c r="B8253" s="64"/>
      <c r="C8253" s="66"/>
      <c r="D8253" s="67"/>
      <c r="E8253" s="64"/>
      <c r="F8253" s="64"/>
      <c r="G8253" s="37" t="str">
        <f>IF(E8253="","",IF(OR(E8253="Project Management",E8253="Project Support",E8253="Sprint Management",E8253="Sprint Support"),"NA",ROUND((((VLOOKUP(AD8253,[2]Formula!V:X,3,0)))-SUMIF(AD:AD,AD8253,H:H)),2)))</f>
        <v/>
      </c>
      <c r="H8253" s="71"/>
      <c r="I8253" s="72"/>
      <c r="J8253" s="72"/>
      <c r="K8253" s="38" t="str">
        <f>IF(E8253="","",IF(OR(E8253="Project Management",E8253="Project Support",E8253="Sprint Management",E8253="Sprint Support"),"NA",(((SUMIF(AD:AD,AD8253,H:H)/VLOOKUP(AD8253,[2]Formula!V:X,3,0))*VLOOKUP(AD8253,[2]Formula!V:X,2,0))*H8253)/SUMIF(AD:AD,AD8253,H:H)))</f>
        <v/>
      </c>
      <c r="L8253" s="38" t="str">
        <f t="shared" si="769"/>
        <v/>
      </c>
      <c r="M8253" s="38" t="str">
        <f t="shared" si="770"/>
        <v/>
      </c>
      <c r="N8253" s="38" t="str">
        <f t="shared" si="772"/>
        <v/>
      </c>
      <c r="O8253" s="38" t="str">
        <f t="shared" si="774"/>
        <v/>
      </c>
      <c r="P8253" s="39" t="str">
        <f t="shared" si="773"/>
        <v/>
      </c>
      <c r="AC8253" s="42" t="str">
        <f>IF(B8253="","",VLOOKUP(B8253,[2]Formula!B:C,2,0))</f>
        <v/>
      </c>
      <c r="AD8253" s="43" t="str">
        <f t="shared" si="771"/>
        <v/>
      </c>
    </row>
    <row r="8254" spans="1:30" x14ac:dyDescent="0.25">
      <c r="A8254" s="64"/>
      <c r="B8254" s="64"/>
      <c r="C8254" s="66"/>
      <c r="D8254" s="67"/>
      <c r="E8254" s="64"/>
      <c r="F8254" s="64"/>
      <c r="G8254" s="37" t="str">
        <f>IF(E8254="","",IF(OR(E8254="Project Management",E8254="Project Support",E8254="Sprint Management",E8254="Sprint Support"),"NA",ROUND((((VLOOKUP(AD8254,[2]Formula!V:X,3,0)))-SUMIF(AD:AD,AD8254,H:H)),2)))</f>
        <v/>
      </c>
      <c r="H8254" s="71"/>
      <c r="I8254" s="72"/>
      <c r="J8254" s="72"/>
      <c r="K8254" s="38" t="str">
        <f>IF(E8254="","",IF(OR(E8254="Project Management",E8254="Project Support",E8254="Sprint Management",E8254="Sprint Support"),"NA",(((SUMIF(AD:AD,AD8254,H:H)/VLOOKUP(AD8254,[2]Formula!V:X,3,0))*VLOOKUP(AD8254,[2]Formula!V:X,2,0))*H8254)/SUMIF(AD:AD,AD8254,H:H)))</f>
        <v/>
      </c>
      <c r="L8254" s="38" t="str">
        <f t="shared" si="769"/>
        <v/>
      </c>
      <c r="M8254" s="38" t="str">
        <f t="shared" si="770"/>
        <v/>
      </c>
      <c r="N8254" s="38" t="str">
        <f t="shared" si="772"/>
        <v/>
      </c>
      <c r="O8254" s="38" t="str">
        <f t="shared" si="774"/>
        <v/>
      </c>
      <c r="P8254" s="39" t="str">
        <f t="shared" si="773"/>
        <v/>
      </c>
      <c r="AC8254" s="42" t="str">
        <f>IF(B8254="","",VLOOKUP(B8254,[2]Formula!B:C,2,0))</f>
        <v/>
      </c>
      <c r="AD8254" s="43" t="str">
        <f t="shared" si="771"/>
        <v/>
      </c>
    </row>
    <row r="8255" spans="1:30" x14ac:dyDescent="0.25">
      <c r="A8255" s="64"/>
      <c r="B8255" s="64"/>
      <c r="C8255" s="66"/>
      <c r="D8255" s="67"/>
      <c r="E8255" s="64"/>
      <c r="F8255" s="64"/>
      <c r="G8255" s="37" t="str">
        <f>IF(E8255="","",IF(OR(E8255="Project Management",E8255="Project Support",E8255="Sprint Management",E8255="Sprint Support"),"NA",ROUND((((VLOOKUP(AD8255,[2]Formula!V:X,3,0)))-SUMIF(AD:AD,AD8255,H:H)),2)))</f>
        <v/>
      </c>
      <c r="H8255" s="71"/>
      <c r="I8255" s="72"/>
      <c r="J8255" s="72"/>
      <c r="K8255" s="38" t="str">
        <f>IF(E8255="","",IF(OR(E8255="Project Management",E8255="Project Support",E8255="Sprint Management",E8255="Sprint Support"),"NA",(((SUMIF(AD:AD,AD8255,H:H)/VLOOKUP(AD8255,[2]Formula!V:X,3,0))*VLOOKUP(AD8255,[2]Formula!V:X,2,0))*H8255)/SUMIF(AD:AD,AD8255,H:H)))</f>
        <v/>
      </c>
      <c r="L8255" s="38" t="str">
        <f t="shared" si="769"/>
        <v/>
      </c>
      <c r="M8255" s="38" t="str">
        <f t="shared" si="770"/>
        <v/>
      </c>
      <c r="N8255" s="38" t="str">
        <f t="shared" si="772"/>
        <v/>
      </c>
      <c r="O8255" s="38" t="str">
        <f t="shared" si="774"/>
        <v/>
      </c>
      <c r="P8255" s="39" t="str">
        <f t="shared" si="773"/>
        <v/>
      </c>
      <c r="AC8255" s="42" t="str">
        <f>IF(B8255="","",VLOOKUP(B8255,[2]Formula!B:C,2,0))</f>
        <v/>
      </c>
      <c r="AD8255" s="43" t="str">
        <f t="shared" si="771"/>
        <v/>
      </c>
    </row>
    <row r="8256" spans="1:30" x14ac:dyDescent="0.25">
      <c r="A8256" s="64"/>
      <c r="B8256" s="64"/>
      <c r="C8256" s="66"/>
      <c r="D8256" s="67"/>
      <c r="E8256" s="64"/>
      <c r="F8256" s="64"/>
      <c r="G8256" s="37" t="str">
        <f>IF(E8256="","",IF(OR(E8256="Project Management",E8256="Project Support",E8256="Sprint Management",E8256="Sprint Support"),"NA",ROUND((((VLOOKUP(AD8256,[2]Formula!V:X,3,0)))-SUMIF(AD:AD,AD8256,H:H)),2)))</f>
        <v/>
      </c>
      <c r="H8256" s="71"/>
      <c r="I8256" s="72"/>
      <c r="J8256" s="72"/>
      <c r="K8256" s="38" t="str">
        <f>IF(E8256="","",IF(OR(E8256="Project Management",E8256="Project Support",E8256="Sprint Management",E8256="Sprint Support"),"NA",(((SUMIF(AD:AD,AD8256,H:H)/VLOOKUP(AD8256,[2]Formula!V:X,3,0))*VLOOKUP(AD8256,[2]Formula!V:X,2,0))*H8256)/SUMIF(AD:AD,AD8256,H:H)))</f>
        <v/>
      </c>
      <c r="L8256" s="38" t="str">
        <f t="shared" si="769"/>
        <v/>
      </c>
      <c r="M8256" s="38" t="str">
        <f t="shared" si="770"/>
        <v/>
      </c>
      <c r="N8256" s="38" t="str">
        <f t="shared" si="772"/>
        <v/>
      </c>
      <c r="O8256" s="38" t="str">
        <f t="shared" si="774"/>
        <v/>
      </c>
      <c r="P8256" s="39" t="str">
        <f t="shared" si="773"/>
        <v/>
      </c>
      <c r="AC8256" s="42" t="str">
        <f>IF(B8256="","",VLOOKUP(B8256,[2]Formula!B:C,2,0))</f>
        <v/>
      </c>
      <c r="AD8256" s="43" t="str">
        <f t="shared" si="771"/>
        <v/>
      </c>
    </row>
    <row r="8257" spans="1:30" x14ac:dyDescent="0.25">
      <c r="A8257" s="64"/>
      <c r="B8257" s="64"/>
      <c r="C8257" s="66"/>
      <c r="D8257" s="67"/>
      <c r="E8257" s="64"/>
      <c r="F8257" s="64"/>
      <c r="G8257" s="37" t="str">
        <f>IF(E8257="","",IF(OR(E8257="Project Management",E8257="Project Support",E8257="Sprint Management",E8257="Sprint Support"),"NA",ROUND((((VLOOKUP(AD8257,[2]Formula!V:X,3,0)))-SUMIF(AD:AD,AD8257,H:H)),2)))</f>
        <v/>
      </c>
      <c r="H8257" s="71"/>
      <c r="I8257" s="72"/>
      <c r="J8257" s="72"/>
      <c r="K8257" s="38" t="str">
        <f>IF(E8257="","",IF(OR(E8257="Project Management",E8257="Project Support",E8257="Sprint Management",E8257="Sprint Support"),"NA",(((SUMIF(AD:AD,AD8257,H:H)/VLOOKUP(AD8257,[2]Formula!V:X,3,0))*VLOOKUP(AD8257,[2]Formula!V:X,2,0))*H8257)/SUMIF(AD:AD,AD8257,H:H)))</f>
        <v/>
      </c>
      <c r="L8257" s="38" t="str">
        <f t="shared" si="769"/>
        <v/>
      </c>
      <c r="M8257" s="38" t="str">
        <f t="shared" si="770"/>
        <v/>
      </c>
      <c r="N8257" s="38" t="str">
        <f t="shared" si="772"/>
        <v/>
      </c>
      <c r="O8257" s="38" t="str">
        <f t="shared" si="774"/>
        <v/>
      </c>
      <c r="P8257" s="39" t="str">
        <f t="shared" si="773"/>
        <v/>
      </c>
      <c r="AC8257" s="42" t="str">
        <f>IF(B8257="","",VLOOKUP(B8257,[2]Formula!B:C,2,0))</f>
        <v/>
      </c>
      <c r="AD8257" s="43" t="str">
        <f t="shared" si="771"/>
        <v/>
      </c>
    </row>
    <row r="8258" spans="1:30" x14ac:dyDescent="0.25">
      <c r="A8258" s="64"/>
      <c r="B8258" s="64"/>
      <c r="C8258" s="66"/>
      <c r="D8258" s="67"/>
      <c r="E8258" s="64"/>
      <c r="F8258" s="64"/>
      <c r="G8258" s="37" t="str">
        <f>IF(E8258="","",IF(OR(E8258="Project Management",E8258="Project Support",E8258="Sprint Management",E8258="Sprint Support"),"NA",ROUND((((VLOOKUP(AD8258,[2]Formula!V:X,3,0)))-SUMIF(AD:AD,AD8258,H:H)),2)))</f>
        <v/>
      </c>
      <c r="H8258" s="71"/>
      <c r="I8258" s="72"/>
      <c r="J8258" s="72"/>
      <c r="K8258" s="38" t="str">
        <f>IF(E8258="","",IF(OR(E8258="Project Management",E8258="Project Support",E8258="Sprint Management",E8258="Sprint Support"),"NA",(((SUMIF(AD:AD,AD8258,H:H)/VLOOKUP(AD8258,[2]Formula!V:X,3,0))*VLOOKUP(AD8258,[2]Formula!V:X,2,0))*H8258)/SUMIF(AD:AD,AD8258,H:H)))</f>
        <v/>
      </c>
      <c r="L8258" s="38" t="str">
        <f t="shared" ref="L8258:L8321" si="775">IFERROR(IF(K8258="NA",(H8258/I8258),(K8258/I8258)),"")</f>
        <v/>
      </c>
      <c r="M8258" s="38" t="str">
        <f t="shared" ref="M8258:M8321" si="776">IFERROR(IF(K8258="NA",1,(K8258/H8258)),"")</f>
        <v/>
      </c>
      <c r="N8258" s="38" t="str">
        <f t="shared" si="772"/>
        <v/>
      </c>
      <c r="O8258" s="38" t="str">
        <f t="shared" si="774"/>
        <v/>
      </c>
      <c r="P8258" s="39" t="str">
        <f t="shared" si="773"/>
        <v/>
      </c>
      <c r="AC8258" s="42" t="str">
        <f>IF(B8258="","",VLOOKUP(B8258,[2]Formula!B:C,2,0))</f>
        <v/>
      </c>
      <c r="AD8258" s="43" t="str">
        <f t="shared" ref="AD8258:AD8321" si="777">IF(B8258="","",CONCATENATE(B8258,"_",E8258))</f>
        <v/>
      </c>
    </row>
    <row r="8259" spans="1:30" x14ac:dyDescent="0.25">
      <c r="A8259" s="64"/>
      <c r="B8259" s="64"/>
      <c r="C8259" s="66"/>
      <c r="D8259" s="67"/>
      <c r="E8259" s="64"/>
      <c r="F8259" s="64"/>
      <c r="G8259" s="37" t="str">
        <f>IF(E8259="","",IF(OR(E8259="Project Management",E8259="Project Support",E8259="Sprint Management",E8259="Sprint Support"),"NA",ROUND((((VLOOKUP(AD8259,[2]Formula!V:X,3,0)))-SUMIF(AD:AD,AD8259,H:H)),2)))</f>
        <v/>
      </c>
      <c r="H8259" s="71"/>
      <c r="I8259" s="72"/>
      <c r="J8259" s="72"/>
      <c r="K8259" s="38" t="str">
        <f>IF(E8259="","",IF(OR(E8259="Project Management",E8259="Project Support",E8259="Sprint Management",E8259="Sprint Support"),"NA",(((SUMIF(AD:AD,AD8259,H:H)/VLOOKUP(AD8259,[2]Formula!V:X,3,0))*VLOOKUP(AD8259,[2]Formula!V:X,2,0))*H8259)/SUMIF(AD:AD,AD8259,H:H)))</f>
        <v/>
      </c>
      <c r="L8259" s="38" t="str">
        <f t="shared" si="775"/>
        <v/>
      </c>
      <c r="M8259" s="38" t="str">
        <f t="shared" si="776"/>
        <v/>
      </c>
      <c r="N8259" s="38" t="str">
        <f t="shared" ref="N8259:N8322" si="778">IFERROR(((L8259-M8259)/M8259)*100,"")</f>
        <v/>
      </c>
      <c r="O8259" s="38" t="str">
        <f t="shared" si="774"/>
        <v/>
      </c>
      <c r="P8259" s="39" t="str">
        <f t="shared" ref="P8259:P8322" si="779">IF(O8259="","",1)</f>
        <v/>
      </c>
      <c r="AC8259" s="42" t="str">
        <f>IF(B8259="","",VLOOKUP(B8259,[2]Formula!B:C,2,0))</f>
        <v/>
      </c>
      <c r="AD8259" s="43" t="str">
        <f t="shared" si="777"/>
        <v/>
      </c>
    </row>
    <row r="8260" spans="1:30" x14ac:dyDescent="0.25">
      <c r="A8260" s="64"/>
      <c r="B8260" s="64"/>
      <c r="C8260" s="66"/>
      <c r="D8260" s="67"/>
      <c r="E8260" s="64"/>
      <c r="F8260" s="64"/>
      <c r="G8260" s="37" t="str">
        <f>IF(E8260="","",IF(OR(E8260="Project Management",E8260="Project Support",E8260="Sprint Management",E8260="Sprint Support"),"NA",ROUND((((VLOOKUP(AD8260,[2]Formula!V:X,3,0)))-SUMIF(AD:AD,AD8260,H:H)),2)))</f>
        <v/>
      </c>
      <c r="H8260" s="71"/>
      <c r="I8260" s="72"/>
      <c r="J8260" s="72"/>
      <c r="K8260" s="38" t="str">
        <f>IF(E8260="","",IF(OR(E8260="Project Management",E8260="Project Support",E8260="Sprint Management",E8260="Sprint Support"),"NA",(((SUMIF(AD:AD,AD8260,H:H)/VLOOKUP(AD8260,[2]Formula!V:X,3,0))*VLOOKUP(AD8260,[2]Formula!V:X,2,0))*H8260)/SUMIF(AD:AD,AD8260,H:H)))</f>
        <v/>
      </c>
      <c r="L8260" s="38" t="str">
        <f t="shared" si="775"/>
        <v/>
      </c>
      <c r="M8260" s="38" t="str">
        <f t="shared" si="776"/>
        <v/>
      </c>
      <c r="N8260" s="38" t="str">
        <f t="shared" si="778"/>
        <v/>
      </c>
      <c r="O8260" s="38" t="str">
        <f t="shared" si="774"/>
        <v/>
      </c>
      <c r="P8260" s="39" t="str">
        <f t="shared" si="779"/>
        <v/>
      </c>
      <c r="AC8260" s="42" t="str">
        <f>IF(B8260="","",VLOOKUP(B8260,[2]Formula!B:C,2,0))</f>
        <v/>
      </c>
      <c r="AD8260" s="43" t="str">
        <f t="shared" si="777"/>
        <v/>
      </c>
    </row>
    <row r="8261" spans="1:30" x14ac:dyDescent="0.25">
      <c r="A8261" s="64"/>
      <c r="B8261" s="64"/>
      <c r="C8261" s="66"/>
      <c r="D8261" s="67"/>
      <c r="E8261" s="64"/>
      <c r="F8261" s="64"/>
      <c r="G8261" s="37" t="str">
        <f>IF(E8261="","",IF(OR(E8261="Project Management",E8261="Project Support",E8261="Sprint Management",E8261="Sprint Support"),"NA",ROUND((((VLOOKUP(AD8261,[2]Formula!V:X,3,0)))-SUMIF(AD:AD,AD8261,H:H)),2)))</f>
        <v/>
      </c>
      <c r="H8261" s="71"/>
      <c r="I8261" s="72"/>
      <c r="J8261" s="72"/>
      <c r="K8261" s="38" t="str">
        <f>IF(E8261="","",IF(OR(E8261="Project Management",E8261="Project Support",E8261="Sprint Management",E8261="Sprint Support"),"NA",(((SUMIF(AD:AD,AD8261,H:H)/VLOOKUP(AD8261,[2]Formula!V:X,3,0))*VLOOKUP(AD8261,[2]Formula!V:X,2,0))*H8261)/SUMIF(AD:AD,AD8261,H:H)))</f>
        <v/>
      </c>
      <c r="L8261" s="38" t="str">
        <f t="shared" si="775"/>
        <v/>
      </c>
      <c r="M8261" s="38" t="str">
        <f t="shared" si="776"/>
        <v/>
      </c>
      <c r="N8261" s="38" t="str">
        <f t="shared" si="778"/>
        <v/>
      </c>
      <c r="O8261" s="38" t="str">
        <f t="shared" si="774"/>
        <v/>
      </c>
      <c r="P8261" s="39" t="str">
        <f t="shared" si="779"/>
        <v/>
      </c>
      <c r="AC8261" s="42" t="str">
        <f>IF(B8261="","",VLOOKUP(B8261,[2]Formula!B:C,2,0))</f>
        <v/>
      </c>
      <c r="AD8261" s="43" t="str">
        <f t="shared" si="777"/>
        <v/>
      </c>
    </row>
    <row r="8262" spans="1:30" x14ac:dyDescent="0.25">
      <c r="A8262" s="64"/>
      <c r="B8262" s="64"/>
      <c r="C8262" s="66"/>
      <c r="D8262" s="67"/>
      <c r="E8262" s="64"/>
      <c r="F8262" s="64"/>
      <c r="G8262" s="37" t="str">
        <f>IF(E8262="","",IF(OR(E8262="Project Management",E8262="Project Support",E8262="Sprint Management",E8262="Sprint Support"),"NA",ROUND((((VLOOKUP(AD8262,[2]Formula!V:X,3,0)))-SUMIF(AD:AD,AD8262,H:H)),2)))</f>
        <v/>
      </c>
      <c r="H8262" s="71"/>
      <c r="I8262" s="72"/>
      <c r="J8262" s="72"/>
      <c r="K8262" s="38" t="str">
        <f>IF(E8262="","",IF(OR(E8262="Project Management",E8262="Project Support",E8262="Sprint Management",E8262="Sprint Support"),"NA",(((SUMIF(AD:AD,AD8262,H:H)/VLOOKUP(AD8262,[2]Formula!V:X,3,0))*VLOOKUP(AD8262,[2]Formula!V:X,2,0))*H8262)/SUMIF(AD:AD,AD8262,H:H)))</f>
        <v/>
      </c>
      <c r="L8262" s="38" t="str">
        <f t="shared" si="775"/>
        <v/>
      </c>
      <c r="M8262" s="38" t="str">
        <f t="shared" si="776"/>
        <v/>
      </c>
      <c r="N8262" s="38" t="str">
        <f t="shared" si="778"/>
        <v/>
      </c>
      <c r="O8262" s="38" t="str">
        <f t="shared" si="774"/>
        <v/>
      </c>
      <c r="P8262" s="39" t="str">
        <f t="shared" si="779"/>
        <v/>
      </c>
      <c r="AC8262" s="42" t="str">
        <f>IF(B8262="","",VLOOKUP(B8262,[2]Formula!B:C,2,0))</f>
        <v/>
      </c>
      <c r="AD8262" s="43" t="str">
        <f t="shared" si="777"/>
        <v/>
      </c>
    </row>
    <row r="8263" spans="1:30" x14ac:dyDescent="0.25">
      <c r="A8263" s="64"/>
      <c r="B8263" s="64"/>
      <c r="C8263" s="66"/>
      <c r="D8263" s="67"/>
      <c r="E8263" s="64"/>
      <c r="F8263" s="64"/>
      <c r="G8263" s="37" t="str">
        <f>IF(E8263="","",IF(OR(E8263="Project Management",E8263="Project Support",E8263="Sprint Management",E8263="Sprint Support"),"NA",ROUND((((VLOOKUP(AD8263,[2]Formula!V:X,3,0)))-SUMIF(AD:AD,AD8263,H:H)),2)))</f>
        <v/>
      </c>
      <c r="H8263" s="71"/>
      <c r="I8263" s="72"/>
      <c r="J8263" s="72"/>
      <c r="K8263" s="38" t="str">
        <f>IF(E8263="","",IF(OR(E8263="Project Management",E8263="Project Support",E8263="Sprint Management",E8263="Sprint Support"),"NA",(((SUMIF(AD:AD,AD8263,H:H)/VLOOKUP(AD8263,[2]Formula!V:X,3,0))*VLOOKUP(AD8263,[2]Formula!V:X,2,0))*H8263)/SUMIF(AD:AD,AD8263,H:H)))</f>
        <v/>
      </c>
      <c r="L8263" s="38" t="str">
        <f t="shared" si="775"/>
        <v/>
      </c>
      <c r="M8263" s="38" t="str">
        <f t="shared" si="776"/>
        <v/>
      </c>
      <c r="N8263" s="38" t="str">
        <f t="shared" si="778"/>
        <v/>
      </c>
      <c r="O8263" s="38" t="str">
        <f t="shared" si="774"/>
        <v/>
      </c>
      <c r="P8263" s="39" t="str">
        <f t="shared" si="779"/>
        <v/>
      </c>
      <c r="AC8263" s="42" t="str">
        <f>IF(B8263="","",VLOOKUP(B8263,[2]Formula!B:C,2,0))</f>
        <v/>
      </c>
      <c r="AD8263" s="43" t="str">
        <f t="shared" si="777"/>
        <v/>
      </c>
    </row>
    <row r="8264" spans="1:30" x14ac:dyDescent="0.25">
      <c r="A8264" s="64"/>
      <c r="B8264" s="64"/>
      <c r="C8264" s="66"/>
      <c r="D8264" s="67"/>
      <c r="E8264" s="64"/>
      <c r="F8264" s="64"/>
      <c r="G8264" s="37" t="str">
        <f>IF(E8264="","",IF(OR(E8264="Project Management",E8264="Project Support",E8264="Sprint Management",E8264="Sprint Support"),"NA",ROUND((((VLOOKUP(AD8264,[2]Formula!V:X,3,0)))-SUMIF(AD:AD,AD8264,H:H)),2)))</f>
        <v/>
      </c>
      <c r="H8264" s="71"/>
      <c r="I8264" s="72"/>
      <c r="J8264" s="72"/>
      <c r="K8264" s="38" t="str">
        <f>IF(E8264="","",IF(OR(E8264="Project Management",E8264="Project Support",E8264="Sprint Management",E8264="Sprint Support"),"NA",(((SUMIF(AD:AD,AD8264,H:H)/VLOOKUP(AD8264,[2]Formula!V:X,3,0))*VLOOKUP(AD8264,[2]Formula!V:X,2,0))*H8264)/SUMIF(AD:AD,AD8264,H:H)))</f>
        <v/>
      </c>
      <c r="L8264" s="38" t="str">
        <f t="shared" si="775"/>
        <v/>
      </c>
      <c r="M8264" s="38" t="str">
        <f t="shared" si="776"/>
        <v/>
      </c>
      <c r="N8264" s="38" t="str">
        <f t="shared" si="778"/>
        <v/>
      </c>
      <c r="O8264" s="38" t="str">
        <f t="shared" si="774"/>
        <v/>
      </c>
      <c r="P8264" s="39" t="str">
        <f t="shared" si="779"/>
        <v/>
      </c>
      <c r="AC8264" s="42" t="str">
        <f>IF(B8264="","",VLOOKUP(B8264,[2]Formula!B:C,2,0))</f>
        <v/>
      </c>
      <c r="AD8264" s="43" t="str">
        <f t="shared" si="777"/>
        <v/>
      </c>
    </row>
    <row r="8265" spans="1:30" x14ac:dyDescent="0.25">
      <c r="A8265" s="64"/>
      <c r="B8265" s="64"/>
      <c r="C8265" s="66"/>
      <c r="D8265" s="67"/>
      <c r="E8265" s="64"/>
      <c r="F8265" s="64"/>
      <c r="G8265" s="37" t="str">
        <f>IF(E8265="","",IF(OR(E8265="Project Management",E8265="Project Support",E8265="Sprint Management",E8265="Sprint Support"),"NA",ROUND((((VLOOKUP(AD8265,[2]Formula!V:X,3,0)))-SUMIF(AD:AD,AD8265,H:H)),2)))</f>
        <v/>
      </c>
      <c r="H8265" s="71"/>
      <c r="I8265" s="72"/>
      <c r="J8265" s="72"/>
      <c r="K8265" s="38" t="str">
        <f>IF(E8265="","",IF(OR(E8265="Project Management",E8265="Project Support",E8265="Sprint Management",E8265="Sprint Support"),"NA",(((SUMIF(AD:AD,AD8265,H:H)/VLOOKUP(AD8265,[2]Formula!V:X,3,0))*VLOOKUP(AD8265,[2]Formula!V:X,2,0))*H8265)/SUMIF(AD:AD,AD8265,H:H)))</f>
        <v/>
      </c>
      <c r="L8265" s="38" t="str">
        <f t="shared" si="775"/>
        <v/>
      </c>
      <c r="M8265" s="38" t="str">
        <f t="shared" si="776"/>
        <v/>
      </c>
      <c r="N8265" s="38" t="str">
        <f t="shared" si="778"/>
        <v/>
      </c>
      <c r="O8265" s="38" t="str">
        <f t="shared" si="774"/>
        <v/>
      </c>
      <c r="P8265" s="39" t="str">
        <f t="shared" si="779"/>
        <v/>
      </c>
      <c r="AC8265" s="42" t="str">
        <f>IF(B8265="","",VLOOKUP(B8265,[2]Formula!B:C,2,0))</f>
        <v/>
      </c>
      <c r="AD8265" s="43" t="str">
        <f t="shared" si="777"/>
        <v/>
      </c>
    </row>
    <row r="8266" spans="1:30" x14ac:dyDescent="0.25">
      <c r="A8266" s="64"/>
      <c r="B8266" s="64"/>
      <c r="C8266" s="66"/>
      <c r="D8266" s="67"/>
      <c r="E8266" s="64"/>
      <c r="F8266" s="64"/>
      <c r="G8266" s="37" t="str">
        <f>IF(E8266="","",IF(OR(E8266="Project Management",E8266="Project Support",E8266="Sprint Management",E8266="Sprint Support"),"NA",ROUND((((VLOOKUP(AD8266,[2]Formula!V:X,3,0)))-SUMIF(AD:AD,AD8266,H:H)),2)))</f>
        <v/>
      </c>
      <c r="H8266" s="71"/>
      <c r="I8266" s="72"/>
      <c r="J8266" s="72"/>
      <c r="K8266" s="38" t="str">
        <f>IF(E8266="","",IF(OR(E8266="Project Management",E8266="Project Support",E8266="Sprint Management",E8266="Sprint Support"),"NA",(((SUMIF(AD:AD,AD8266,H:H)/VLOOKUP(AD8266,[2]Formula!V:X,3,0))*VLOOKUP(AD8266,[2]Formula!V:X,2,0))*H8266)/SUMIF(AD:AD,AD8266,H:H)))</f>
        <v/>
      </c>
      <c r="L8266" s="38" t="str">
        <f t="shared" si="775"/>
        <v/>
      </c>
      <c r="M8266" s="38" t="str">
        <f t="shared" si="776"/>
        <v/>
      </c>
      <c r="N8266" s="38" t="str">
        <f t="shared" si="778"/>
        <v/>
      </c>
      <c r="O8266" s="38" t="str">
        <f t="shared" si="774"/>
        <v/>
      </c>
      <c r="P8266" s="39" t="str">
        <f t="shared" si="779"/>
        <v/>
      </c>
      <c r="AC8266" s="42" t="str">
        <f>IF(B8266="","",VLOOKUP(B8266,[2]Formula!B:C,2,0))</f>
        <v/>
      </c>
      <c r="AD8266" s="43" t="str">
        <f t="shared" si="777"/>
        <v/>
      </c>
    </row>
    <row r="8267" spans="1:30" x14ac:dyDescent="0.25">
      <c r="A8267" s="64"/>
      <c r="B8267" s="64"/>
      <c r="C8267" s="66"/>
      <c r="D8267" s="67"/>
      <c r="E8267" s="64"/>
      <c r="F8267" s="64"/>
      <c r="G8267" s="37" t="str">
        <f>IF(E8267="","",IF(OR(E8267="Project Management",E8267="Project Support",E8267="Sprint Management",E8267="Sprint Support"),"NA",ROUND((((VLOOKUP(AD8267,[2]Formula!V:X,3,0)))-SUMIF(AD:AD,AD8267,H:H)),2)))</f>
        <v/>
      </c>
      <c r="H8267" s="71"/>
      <c r="I8267" s="72"/>
      <c r="J8267" s="72"/>
      <c r="K8267" s="38" t="str">
        <f>IF(E8267="","",IF(OR(E8267="Project Management",E8267="Project Support",E8267="Sprint Management",E8267="Sprint Support"),"NA",(((SUMIF(AD:AD,AD8267,H:H)/VLOOKUP(AD8267,[2]Formula!V:X,3,0))*VLOOKUP(AD8267,[2]Formula!V:X,2,0))*H8267)/SUMIF(AD:AD,AD8267,H:H)))</f>
        <v/>
      </c>
      <c r="L8267" s="38" t="str">
        <f t="shared" si="775"/>
        <v/>
      </c>
      <c r="M8267" s="38" t="str">
        <f t="shared" si="776"/>
        <v/>
      </c>
      <c r="N8267" s="38" t="str">
        <f t="shared" si="778"/>
        <v/>
      </c>
      <c r="O8267" s="38" t="str">
        <f t="shared" si="774"/>
        <v/>
      </c>
      <c r="P8267" s="39" t="str">
        <f t="shared" si="779"/>
        <v/>
      </c>
      <c r="AC8267" s="42" t="str">
        <f>IF(B8267="","",VLOOKUP(B8267,[2]Formula!B:C,2,0))</f>
        <v/>
      </c>
      <c r="AD8267" s="43" t="str">
        <f t="shared" si="777"/>
        <v/>
      </c>
    </row>
    <row r="8268" spans="1:30" x14ac:dyDescent="0.25">
      <c r="A8268" s="64"/>
      <c r="B8268" s="64"/>
      <c r="C8268" s="66"/>
      <c r="D8268" s="67"/>
      <c r="E8268" s="64"/>
      <c r="F8268" s="64"/>
      <c r="G8268" s="37" t="str">
        <f>IF(E8268="","",IF(OR(E8268="Project Management",E8268="Project Support",E8268="Sprint Management",E8268="Sprint Support"),"NA",ROUND((((VLOOKUP(AD8268,[2]Formula!V:X,3,0)))-SUMIF(AD:AD,AD8268,H:H)),2)))</f>
        <v/>
      </c>
      <c r="H8268" s="71"/>
      <c r="I8268" s="72"/>
      <c r="J8268" s="72"/>
      <c r="K8268" s="38" t="str">
        <f>IF(E8268="","",IF(OR(E8268="Project Management",E8268="Project Support",E8268="Sprint Management",E8268="Sprint Support"),"NA",(((SUMIF(AD:AD,AD8268,H:H)/VLOOKUP(AD8268,[2]Formula!V:X,3,0))*VLOOKUP(AD8268,[2]Formula!V:X,2,0))*H8268)/SUMIF(AD:AD,AD8268,H:H)))</f>
        <v/>
      </c>
      <c r="L8268" s="38" t="str">
        <f t="shared" si="775"/>
        <v/>
      </c>
      <c r="M8268" s="38" t="str">
        <f t="shared" si="776"/>
        <v/>
      </c>
      <c r="N8268" s="38" t="str">
        <f t="shared" si="778"/>
        <v/>
      </c>
      <c r="O8268" s="38" t="str">
        <f t="shared" si="774"/>
        <v/>
      </c>
      <c r="P8268" s="39" t="str">
        <f t="shared" si="779"/>
        <v/>
      </c>
      <c r="AC8268" s="42" t="str">
        <f>IF(B8268="","",VLOOKUP(B8268,[2]Formula!B:C,2,0))</f>
        <v/>
      </c>
      <c r="AD8268" s="43" t="str">
        <f t="shared" si="777"/>
        <v/>
      </c>
    </row>
    <row r="8269" spans="1:30" x14ac:dyDescent="0.25">
      <c r="A8269" s="64"/>
      <c r="B8269" s="64"/>
      <c r="C8269" s="66"/>
      <c r="D8269" s="67"/>
      <c r="E8269" s="64"/>
      <c r="F8269" s="64"/>
      <c r="G8269" s="37" t="str">
        <f>IF(E8269="","",IF(OR(E8269="Project Management",E8269="Project Support",E8269="Sprint Management",E8269="Sprint Support"),"NA",ROUND((((VLOOKUP(AD8269,[2]Formula!V:X,3,0)))-SUMIF(AD:AD,AD8269,H:H)),2)))</f>
        <v/>
      </c>
      <c r="H8269" s="71"/>
      <c r="I8269" s="72"/>
      <c r="J8269" s="72"/>
      <c r="K8269" s="38" t="str">
        <f>IF(E8269="","",IF(OR(E8269="Project Management",E8269="Project Support",E8269="Sprint Management",E8269="Sprint Support"),"NA",(((SUMIF(AD:AD,AD8269,H:H)/VLOOKUP(AD8269,[2]Formula!V:X,3,0))*VLOOKUP(AD8269,[2]Formula!V:X,2,0))*H8269)/SUMIF(AD:AD,AD8269,H:H)))</f>
        <v/>
      </c>
      <c r="L8269" s="38" t="str">
        <f t="shared" si="775"/>
        <v/>
      </c>
      <c r="M8269" s="38" t="str">
        <f t="shared" si="776"/>
        <v/>
      </c>
      <c r="N8269" s="38" t="str">
        <f t="shared" si="778"/>
        <v/>
      </c>
      <c r="O8269" s="38" t="str">
        <f t="shared" si="774"/>
        <v/>
      </c>
      <c r="P8269" s="39" t="str">
        <f t="shared" si="779"/>
        <v/>
      </c>
      <c r="AC8269" s="42" t="str">
        <f>IF(B8269="","",VLOOKUP(B8269,[2]Formula!B:C,2,0))</f>
        <v/>
      </c>
      <c r="AD8269" s="43" t="str">
        <f t="shared" si="777"/>
        <v/>
      </c>
    </row>
    <row r="8270" spans="1:30" x14ac:dyDescent="0.25">
      <c r="A8270" s="64"/>
      <c r="B8270" s="64"/>
      <c r="C8270" s="66"/>
      <c r="D8270" s="67"/>
      <c r="E8270" s="64"/>
      <c r="F8270" s="64"/>
      <c r="G8270" s="37" t="str">
        <f>IF(E8270="","",IF(OR(E8270="Project Management",E8270="Project Support",E8270="Sprint Management",E8270="Sprint Support"),"NA",ROUND((((VLOOKUP(AD8270,[2]Formula!V:X,3,0)))-SUMIF(AD:AD,AD8270,H:H)),2)))</f>
        <v/>
      </c>
      <c r="H8270" s="71"/>
      <c r="I8270" s="72"/>
      <c r="J8270" s="72"/>
      <c r="K8270" s="38" t="str">
        <f>IF(E8270="","",IF(OR(E8270="Project Management",E8270="Project Support",E8270="Sprint Management",E8270="Sprint Support"),"NA",(((SUMIF(AD:AD,AD8270,H:H)/VLOOKUP(AD8270,[2]Formula!V:X,3,0))*VLOOKUP(AD8270,[2]Formula!V:X,2,0))*H8270)/SUMIF(AD:AD,AD8270,H:H)))</f>
        <v/>
      </c>
      <c r="L8270" s="38" t="str">
        <f t="shared" si="775"/>
        <v/>
      </c>
      <c r="M8270" s="38" t="str">
        <f t="shared" si="776"/>
        <v/>
      </c>
      <c r="N8270" s="38" t="str">
        <f t="shared" si="778"/>
        <v/>
      </c>
      <c r="O8270" s="38" t="str">
        <f t="shared" si="774"/>
        <v/>
      </c>
      <c r="P8270" s="39" t="str">
        <f t="shared" si="779"/>
        <v/>
      </c>
      <c r="AC8270" s="42" t="str">
        <f>IF(B8270="","",VLOOKUP(B8270,[2]Formula!B:C,2,0))</f>
        <v/>
      </c>
      <c r="AD8270" s="43" t="str">
        <f t="shared" si="777"/>
        <v/>
      </c>
    </row>
    <row r="8271" spans="1:30" x14ac:dyDescent="0.25">
      <c r="A8271" s="64"/>
      <c r="B8271" s="64"/>
      <c r="C8271" s="66"/>
      <c r="D8271" s="67"/>
      <c r="E8271" s="64"/>
      <c r="F8271" s="64"/>
      <c r="G8271" s="37" t="str">
        <f>IF(E8271="","",IF(OR(E8271="Project Management",E8271="Project Support",E8271="Sprint Management",E8271="Sprint Support"),"NA",ROUND((((VLOOKUP(AD8271,[2]Formula!V:X,3,0)))-SUMIF(AD:AD,AD8271,H:H)),2)))</f>
        <v/>
      </c>
      <c r="H8271" s="71"/>
      <c r="I8271" s="72"/>
      <c r="J8271" s="72"/>
      <c r="K8271" s="38" t="str">
        <f>IF(E8271="","",IF(OR(E8271="Project Management",E8271="Project Support",E8271="Sprint Management",E8271="Sprint Support"),"NA",(((SUMIF(AD:AD,AD8271,H:H)/VLOOKUP(AD8271,[2]Formula!V:X,3,0))*VLOOKUP(AD8271,[2]Formula!V:X,2,0))*H8271)/SUMIF(AD:AD,AD8271,H:H)))</f>
        <v/>
      </c>
      <c r="L8271" s="38" t="str">
        <f t="shared" si="775"/>
        <v/>
      </c>
      <c r="M8271" s="38" t="str">
        <f t="shared" si="776"/>
        <v/>
      </c>
      <c r="N8271" s="38" t="str">
        <f t="shared" si="778"/>
        <v/>
      </c>
      <c r="O8271" s="38" t="str">
        <f t="shared" si="774"/>
        <v/>
      </c>
      <c r="P8271" s="39" t="str">
        <f t="shared" si="779"/>
        <v/>
      </c>
      <c r="AC8271" s="42" t="str">
        <f>IF(B8271="","",VLOOKUP(B8271,[2]Formula!B:C,2,0))</f>
        <v/>
      </c>
      <c r="AD8271" s="43" t="str">
        <f t="shared" si="777"/>
        <v/>
      </c>
    </row>
    <row r="8272" spans="1:30" x14ac:dyDescent="0.25">
      <c r="A8272" s="64"/>
      <c r="B8272" s="64"/>
      <c r="C8272" s="66"/>
      <c r="D8272" s="67"/>
      <c r="E8272" s="64"/>
      <c r="F8272" s="64"/>
      <c r="G8272" s="37" t="str">
        <f>IF(E8272="","",IF(OR(E8272="Project Management",E8272="Project Support",E8272="Sprint Management",E8272="Sprint Support"),"NA",ROUND((((VLOOKUP(AD8272,[2]Formula!V:X,3,0)))-SUMIF(AD:AD,AD8272,H:H)),2)))</f>
        <v/>
      </c>
      <c r="H8272" s="71"/>
      <c r="I8272" s="72"/>
      <c r="J8272" s="72"/>
      <c r="K8272" s="38" t="str">
        <f>IF(E8272="","",IF(OR(E8272="Project Management",E8272="Project Support",E8272="Sprint Management",E8272="Sprint Support"),"NA",(((SUMIF(AD:AD,AD8272,H:H)/VLOOKUP(AD8272,[2]Formula!V:X,3,0))*VLOOKUP(AD8272,[2]Formula!V:X,2,0))*H8272)/SUMIF(AD:AD,AD8272,H:H)))</f>
        <v/>
      </c>
      <c r="L8272" s="38" t="str">
        <f t="shared" si="775"/>
        <v/>
      </c>
      <c r="M8272" s="38" t="str">
        <f t="shared" si="776"/>
        <v/>
      </c>
      <c r="N8272" s="38" t="str">
        <f t="shared" si="778"/>
        <v/>
      </c>
      <c r="O8272" s="38" t="str">
        <f t="shared" si="774"/>
        <v/>
      </c>
      <c r="P8272" s="39" t="str">
        <f t="shared" si="779"/>
        <v/>
      </c>
      <c r="AC8272" s="42" t="str">
        <f>IF(B8272="","",VLOOKUP(B8272,[2]Formula!B:C,2,0))</f>
        <v/>
      </c>
      <c r="AD8272" s="43" t="str">
        <f t="shared" si="777"/>
        <v/>
      </c>
    </row>
    <row r="8273" spans="1:30" x14ac:dyDescent="0.25">
      <c r="A8273" s="64"/>
      <c r="B8273" s="64"/>
      <c r="C8273" s="66"/>
      <c r="D8273" s="67"/>
      <c r="E8273" s="64"/>
      <c r="F8273" s="64"/>
      <c r="G8273" s="37" t="str">
        <f>IF(E8273="","",IF(OR(E8273="Project Management",E8273="Project Support",E8273="Sprint Management",E8273="Sprint Support"),"NA",ROUND((((VLOOKUP(AD8273,[2]Formula!V:X,3,0)))-SUMIF(AD:AD,AD8273,H:H)),2)))</f>
        <v/>
      </c>
      <c r="H8273" s="71"/>
      <c r="I8273" s="72"/>
      <c r="J8273" s="72"/>
      <c r="K8273" s="38" t="str">
        <f>IF(E8273="","",IF(OR(E8273="Project Management",E8273="Project Support",E8273="Sprint Management",E8273="Sprint Support"),"NA",(((SUMIF(AD:AD,AD8273,H:H)/VLOOKUP(AD8273,[2]Formula!V:X,3,0))*VLOOKUP(AD8273,[2]Formula!V:X,2,0))*H8273)/SUMIF(AD:AD,AD8273,H:H)))</f>
        <v/>
      </c>
      <c r="L8273" s="38" t="str">
        <f t="shared" si="775"/>
        <v/>
      </c>
      <c r="M8273" s="38" t="str">
        <f t="shared" si="776"/>
        <v/>
      </c>
      <c r="N8273" s="38" t="str">
        <f t="shared" si="778"/>
        <v/>
      </c>
      <c r="O8273" s="38" t="str">
        <f t="shared" si="774"/>
        <v/>
      </c>
      <c r="P8273" s="39" t="str">
        <f t="shared" si="779"/>
        <v/>
      </c>
      <c r="AC8273" s="42" t="str">
        <f>IF(B8273="","",VLOOKUP(B8273,[2]Formula!B:C,2,0))</f>
        <v/>
      </c>
      <c r="AD8273" s="43" t="str">
        <f t="shared" si="777"/>
        <v/>
      </c>
    </row>
    <row r="8274" spans="1:30" x14ac:dyDescent="0.25">
      <c r="A8274" s="64"/>
      <c r="B8274" s="64"/>
      <c r="C8274" s="66"/>
      <c r="D8274" s="67"/>
      <c r="E8274" s="64"/>
      <c r="F8274" s="64"/>
      <c r="G8274" s="37" t="str">
        <f>IF(E8274="","",IF(OR(E8274="Project Management",E8274="Project Support",E8274="Sprint Management",E8274="Sprint Support"),"NA",ROUND((((VLOOKUP(AD8274,[2]Formula!V:X,3,0)))-SUMIF(AD:AD,AD8274,H:H)),2)))</f>
        <v/>
      </c>
      <c r="H8274" s="71"/>
      <c r="I8274" s="72"/>
      <c r="J8274" s="72"/>
      <c r="K8274" s="38" t="str">
        <f>IF(E8274="","",IF(OR(E8274="Project Management",E8274="Project Support",E8274="Sprint Management",E8274="Sprint Support"),"NA",(((SUMIF(AD:AD,AD8274,H:H)/VLOOKUP(AD8274,[2]Formula!V:X,3,0))*VLOOKUP(AD8274,[2]Formula!V:X,2,0))*H8274)/SUMIF(AD:AD,AD8274,H:H)))</f>
        <v/>
      </c>
      <c r="L8274" s="38" t="str">
        <f t="shared" si="775"/>
        <v/>
      </c>
      <c r="M8274" s="38" t="str">
        <f t="shared" si="776"/>
        <v/>
      </c>
      <c r="N8274" s="38" t="str">
        <f t="shared" si="778"/>
        <v/>
      </c>
      <c r="O8274" s="38" t="str">
        <f t="shared" si="774"/>
        <v/>
      </c>
      <c r="P8274" s="39" t="str">
        <f t="shared" si="779"/>
        <v/>
      </c>
      <c r="AC8274" s="42" t="str">
        <f>IF(B8274="","",VLOOKUP(B8274,[2]Formula!B:C,2,0))</f>
        <v/>
      </c>
      <c r="AD8274" s="43" t="str">
        <f t="shared" si="777"/>
        <v/>
      </c>
    </row>
    <row r="8275" spans="1:30" x14ac:dyDescent="0.25">
      <c r="A8275" s="64"/>
      <c r="B8275" s="64"/>
      <c r="C8275" s="66"/>
      <c r="D8275" s="67"/>
      <c r="E8275" s="64"/>
      <c r="F8275" s="64"/>
      <c r="G8275" s="37" t="str">
        <f>IF(E8275="","",IF(OR(E8275="Project Management",E8275="Project Support",E8275="Sprint Management",E8275="Sprint Support"),"NA",ROUND((((VLOOKUP(AD8275,[2]Formula!V:X,3,0)))-SUMIF(AD:AD,AD8275,H:H)),2)))</f>
        <v/>
      </c>
      <c r="H8275" s="71"/>
      <c r="I8275" s="72"/>
      <c r="J8275" s="72"/>
      <c r="K8275" s="38" t="str">
        <f>IF(E8275="","",IF(OR(E8275="Project Management",E8275="Project Support",E8275="Sprint Management",E8275="Sprint Support"),"NA",(((SUMIF(AD:AD,AD8275,H:H)/VLOOKUP(AD8275,[2]Formula!V:X,3,0))*VLOOKUP(AD8275,[2]Formula!V:X,2,0))*H8275)/SUMIF(AD:AD,AD8275,H:H)))</f>
        <v/>
      </c>
      <c r="L8275" s="38" t="str">
        <f t="shared" si="775"/>
        <v/>
      </c>
      <c r="M8275" s="38" t="str">
        <f t="shared" si="776"/>
        <v/>
      </c>
      <c r="N8275" s="38" t="str">
        <f t="shared" si="778"/>
        <v/>
      </c>
      <c r="O8275" s="38" t="str">
        <f t="shared" si="774"/>
        <v/>
      </c>
      <c r="P8275" s="39" t="str">
        <f t="shared" si="779"/>
        <v/>
      </c>
      <c r="AC8275" s="42" t="str">
        <f>IF(B8275="","",VLOOKUP(B8275,[2]Formula!B:C,2,0))</f>
        <v/>
      </c>
      <c r="AD8275" s="43" t="str">
        <f t="shared" si="777"/>
        <v/>
      </c>
    </row>
    <row r="8276" spans="1:30" x14ac:dyDescent="0.25">
      <c r="A8276" s="64"/>
      <c r="B8276" s="64"/>
      <c r="C8276" s="66"/>
      <c r="D8276" s="67"/>
      <c r="E8276" s="64"/>
      <c r="F8276" s="64"/>
      <c r="G8276" s="37" t="str">
        <f>IF(E8276="","",IF(OR(E8276="Project Management",E8276="Project Support",E8276="Sprint Management",E8276="Sprint Support"),"NA",ROUND((((VLOOKUP(AD8276,[2]Formula!V:X,3,0)))-SUMIF(AD:AD,AD8276,H:H)),2)))</f>
        <v/>
      </c>
      <c r="H8276" s="71"/>
      <c r="I8276" s="72"/>
      <c r="J8276" s="72"/>
      <c r="K8276" s="38" t="str">
        <f>IF(E8276="","",IF(OR(E8276="Project Management",E8276="Project Support",E8276="Sprint Management",E8276="Sprint Support"),"NA",(((SUMIF(AD:AD,AD8276,H:H)/VLOOKUP(AD8276,[2]Formula!V:X,3,0))*VLOOKUP(AD8276,[2]Formula!V:X,2,0))*H8276)/SUMIF(AD:AD,AD8276,H:H)))</f>
        <v/>
      </c>
      <c r="L8276" s="38" t="str">
        <f t="shared" si="775"/>
        <v/>
      </c>
      <c r="M8276" s="38" t="str">
        <f t="shared" si="776"/>
        <v/>
      </c>
      <c r="N8276" s="38" t="str">
        <f t="shared" si="778"/>
        <v/>
      </c>
      <c r="O8276" s="38" t="str">
        <f t="shared" si="774"/>
        <v/>
      </c>
      <c r="P8276" s="39" t="str">
        <f t="shared" si="779"/>
        <v/>
      </c>
      <c r="AC8276" s="42" t="str">
        <f>IF(B8276="","",VLOOKUP(B8276,[2]Formula!B:C,2,0))</f>
        <v/>
      </c>
      <c r="AD8276" s="43" t="str">
        <f t="shared" si="777"/>
        <v/>
      </c>
    </row>
    <row r="8277" spans="1:30" x14ac:dyDescent="0.25">
      <c r="A8277" s="64"/>
      <c r="B8277" s="64"/>
      <c r="C8277" s="66"/>
      <c r="D8277" s="67"/>
      <c r="E8277" s="64"/>
      <c r="F8277" s="64"/>
      <c r="G8277" s="37" t="str">
        <f>IF(E8277="","",IF(OR(E8277="Project Management",E8277="Project Support",E8277="Sprint Management",E8277="Sprint Support"),"NA",ROUND((((VLOOKUP(AD8277,[2]Formula!V:X,3,0)))-SUMIF(AD:AD,AD8277,H:H)),2)))</f>
        <v/>
      </c>
      <c r="H8277" s="71"/>
      <c r="I8277" s="72"/>
      <c r="J8277" s="72"/>
      <c r="K8277" s="38" t="str">
        <f>IF(E8277="","",IF(OR(E8277="Project Management",E8277="Project Support",E8277="Sprint Management",E8277="Sprint Support"),"NA",(((SUMIF(AD:AD,AD8277,H:H)/VLOOKUP(AD8277,[2]Formula!V:X,3,0))*VLOOKUP(AD8277,[2]Formula!V:X,2,0))*H8277)/SUMIF(AD:AD,AD8277,H:H)))</f>
        <v/>
      </c>
      <c r="L8277" s="38" t="str">
        <f t="shared" si="775"/>
        <v/>
      </c>
      <c r="M8277" s="38" t="str">
        <f t="shared" si="776"/>
        <v/>
      </c>
      <c r="N8277" s="38" t="str">
        <f t="shared" si="778"/>
        <v/>
      </c>
      <c r="O8277" s="38" t="str">
        <f t="shared" si="774"/>
        <v/>
      </c>
      <c r="P8277" s="39" t="str">
        <f t="shared" si="779"/>
        <v/>
      </c>
      <c r="AC8277" s="42" t="str">
        <f>IF(B8277="","",VLOOKUP(B8277,[2]Formula!B:C,2,0))</f>
        <v/>
      </c>
      <c r="AD8277" s="43" t="str">
        <f t="shared" si="777"/>
        <v/>
      </c>
    </row>
    <row r="8278" spans="1:30" x14ac:dyDescent="0.25">
      <c r="A8278" s="64"/>
      <c r="B8278" s="64"/>
      <c r="C8278" s="66"/>
      <c r="D8278" s="67"/>
      <c r="E8278" s="64"/>
      <c r="F8278" s="64"/>
      <c r="G8278" s="37" t="str">
        <f>IF(E8278="","",IF(OR(E8278="Project Management",E8278="Project Support",E8278="Sprint Management",E8278="Sprint Support"),"NA",ROUND((((VLOOKUP(AD8278,[2]Formula!V:X,3,0)))-SUMIF(AD:AD,AD8278,H:H)),2)))</f>
        <v/>
      </c>
      <c r="H8278" s="71"/>
      <c r="I8278" s="72"/>
      <c r="J8278" s="72"/>
      <c r="K8278" s="38" t="str">
        <f>IF(E8278="","",IF(OR(E8278="Project Management",E8278="Project Support",E8278="Sprint Management",E8278="Sprint Support"),"NA",(((SUMIF(AD:AD,AD8278,H:H)/VLOOKUP(AD8278,[2]Formula!V:X,3,0))*VLOOKUP(AD8278,[2]Formula!V:X,2,0))*H8278)/SUMIF(AD:AD,AD8278,H:H)))</f>
        <v/>
      </c>
      <c r="L8278" s="38" t="str">
        <f t="shared" si="775"/>
        <v/>
      </c>
      <c r="M8278" s="38" t="str">
        <f t="shared" si="776"/>
        <v/>
      </c>
      <c r="N8278" s="38" t="str">
        <f t="shared" si="778"/>
        <v/>
      </c>
      <c r="O8278" s="38" t="str">
        <f t="shared" si="774"/>
        <v/>
      </c>
      <c r="P8278" s="39" t="str">
        <f t="shared" si="779"/>
        <v/>
      </c>
      <c r="AC8278" s="42" t="str">
        <f>IF(B8278="","",VLOOKUP(B8278,[2]Formula!B:C,2,0))</f>
        <v/>
      </c>
      <c r="AD8278" s="43" t="str">
        <f t="shared" si="777"/>
        <v/>
      </c>
    </row>
    <row r="8279" spans="1:30" x14ac:dyDescent="0.25">
      <c r="A8279" s="64"/>
      <c r="B8279" s="64"/>
      <c r="C8279" s="66"/>
      <c r="D8279" s="67"/>
      <c r="E8279" s="64"/>
      <c r="F8279" s="64"/>
      <c r="G8279" s="37" t="str">
        <f>IF(E8279="","",IF(OR(E8279="Project Management",E8279="Project Support",E8279="Sprint Management",E8279="Sprint Support"),"NA",ROUND((((VLOOKUP(AD8279,[2]Formula!V:X,3,0)))-SUMIF(AD:AD,AD8279,H:H)),2)))</f>
        <v/>
      </c>
      <c r="H8279" s="71"/>
      <c r="I8279" s="72"/>
      <c r="J8279" s="72"/>
      <c r="K8279" s="38" t="str">
        <f>IF(E8279="","",IF(OR(E8279="Project Management",E8279="Project Support",E8279="Sprint Management",E8279="Sprint Support"),"NA",(((SUMIF(AD:AD,AD8279,H:H)/VLOOKUP(AD8279,[2]Formula!V:X,3,0))*VLOOKUP(AD8279,[2]Formula!V:X,2,0))*H8279)/SUMIF(AD:AD,AD8279,H:H)))</f>
        <v/>
      </c>
      <c r="L8279" s="38" t="str">
        <f t="shared" si="775"/>
        <v/>
      </c>
      <c r="M8279" s="38" t="str">
        <f t="shared" si="776"/>
        <v/>
      </c>
      <c r="N8279" s="38" t="str">
        <f t="shared" si="778"/>
        <v/>
      </c>
      <c r="O8279" s="38" t="str">
        <f t="shared" si="774"/>
        <v/>
      </c>
      <c r="P8279" s="39" t="str">
        <f t="shared" si="779"/>
        <v/>
      </c>
      <c r="AC8279" s="42" t="str">
        <f>IF(B8279="","",VLOOKUP(B8279,[2]Formula!B:C,2,0))</f>
        <v/>
      </c>
      <c r="AD8279" s="43" t="str">
        <f t="shared" si="777"/>
        <v/>
      </c>
    </row>
    <row r="8280" spans="1:30" x14ac:dyDescent="0.25">
      <c r="A8280" s="64"/>
      <c r="B8280" s="64"/>
      <c r="C8280" s="66"/>
      <c r="D8280" s="67"/>
      <c r="E8280" s="64"/>
      <c r="F8280" s="64"/>
      <c r="G8280" s="37" t="str">
        <f>IF(E8280="","",IF(OR(E8280="Project Management",E8280="Project Support",E8280="Sprint Management",E8280="Sprint Support"),"NA",ROUND((((VLOOKUP(AD8280,[2]Formula!V:X,3,0)))-SUMIF(AD:AD,AD8280,H:H)),2)))</f>
        <v/>
      </c>
      <c r="H8280" s="71"/>
      <c r="I8280" s="72"/>
      <c r="J8280" s="72"/>
      <c r="K8280" s="38" t="str">
        <f>IF(E8280="","",IF(OR(E8280="Project Management",E8280="Project Support",E8280="Sprint Management",E8280="Sprint Support"),"NA",(((SUMIF(AD:AD,AD8280,H:H)/VLOOKUP(AD8280,[2]Formula!V:X,3,0))*VLOOKUP(AD8280,[2]Formula!V:X,2,0))*H8280)/SUMIF(AD:AD,AD8280,H:H)))</f>
        <v/>
      </c>
      <c r="L8280" s="38" t="str">
        <f t="shared" si="775"/>
        <v/>
      </c>
      <c r="M8280" s="38" t="str">
        <f t="shared" si="776"/>
        <v/>
      </c>
      <c r="N8280" s="38" t="str">
        <f t="shared" si="778"/>
        <v/>
      </c>
      <c r="O8280" s="38" t="str">
        <f t="shared" si="774"/>
        <v/>
      </c>
      <c r="P8280" s="39" t="str">
        <f t="shared" si="779"/>
        <v/>
      </c>
      <c r="AC8280" s="42" t="str">
        <f>IF(B8280="","",VLOOKUP(B8280,[2]Formula!B:C,2,0))</f>
        <v/>
      </c>
      <c r="AD8280" s="43" t="str">
        <f t="shared" si="777"/>
        <v/>
      </c>
    </row>
    <row r="8281" spans="1:30" x14ac:dyDescent="0.25">
      <c r="A8281" s="64"/>
      <c r="B8281" s="64"/>
      <c r="C8281" s="66"/>
      <c r="D8281" s="67"/>
      <c r="E8281" s="64"/>
      <c r="F8281" s="64"/>
      <c r="G8281" s="37" t="str">
        <f>IF(E8281="","",IF(OR(E8281="Project Management",E8281="Project Support",E8281="Sprint Management",E8281="Sprint Support"),"NA",ROUND((((VLOOKUP(AD8281,[2]Formula!V:X,3,0)))-SUMIF(AD:AD,AD8281,H:H)),2)))</f>
        <v/>
      </c>
      <c r="H8281" s="71"/>
      <c r="I8281" s="72"/>
      <c r="J8281" s="72"/>
      <c r="K8281" s="38" t="str">
        <f>IF(E8281="","",IF(OR(E8281="Project Management",E8281="Project Support",E8281="Sprint Management",E8281="Sprint Support"),"NA",(((SUMIF(AD:AD,AD8281,H:H)/VLOOKUP(AD8281,[2]Formula!V:X,3,0))*VLOOKUP(AD8281,[2]Formula!V:X,2,0))*H8281)/SUMIF(AD:AD,AD8281,H:H)))</f>
        <v/>
      </c>
      <c r="L8281" s="38" t="str">
        <f t="shared" si="775"/>
        <v/>
      </c>
      <c r="M8281" s="38" t="str">
        <f t="shared" si="776"/>
        <v/>
      </c>
      <c r="N8281" s="38" t="str">
        <f t="shared" si="778"/>
        <v/>
      </c>
      <c r="O8281" s="38" t="str">
        <f t="shared" si="774"/>
        <v/>
      </c>
      <c r="P8281" s="39" t="str">
        <f t="shared" si="779"/>
        <v/>
      </c>
      <c r="AC8281" s="42" t="str">
        <f>IF(B8281="","",VLOOKUP(B8281,[2]Formula!B:C,2,0))</f>
        <v/>
      </c>
      <c r="AD8281" s="43" t="str">
        <f t="shared" si="777"/>
        <v/>
      </c>
    </row>
    <row r="8282" spans="1:30" x14ac:dyDescent="0.25">
      <c r="A8282" s="64"/>
      <c r="B8282" s="64"/>
      <c r="C8282" s="66"/>
      <c r="D8282" s="67"/>
      <c r="E8282" s="64"/>
      <c r="F8282" s="64"/>
      <c r="G8282" s="37" t="str">
        <f>IF(E8282="","",IF(OR(E8282="Project Management",E8282="Project Support",E8282="Sprint Management",E8282="Sprint Support"),"NA",ROUND((((VLOOKUP(AD8282,[2]Formula!V:X,3,0)))-SUMIF(AD:AD,AD8282,H:H)),2)))</f>
        <v/>
      </c>
      <c r="H8282" s="71"/>
      <c r="I8282" s="72"/>
      <c r="J8282" s="72"/>
      <c r="K8282" s="38" t="str">
        <f>IF(E8282="","",IF(OR(E8282="Project Management",E8282="Project Support",E8282="Sprint Management",E8282="Sprint Support"),"NA",(((SUMIF(AD:AD,AD8282,H:H)/VLOOKUP(AD8282,[2]Formula!V:X,3,0))*VLOOKUP(AD8282,[2]Formula!V:X,2,0))*H8282)/SUMIF(AD:AD,AD8282,H:H)))</f>
        <v/>
      </c>
      <c r="L8282" s="38" t="str">
        <f t="shared" si="775"/>
        <v/>
      </c>
      <c r="M8282" s="38" t="str">
        <f t="shared" si="776"/>
        <v/>
      </c>
      <c r="N8282" s="38" t="str">
        <f t="shared" si="778"/>
        <v/>
      </c>
      <c r="O8282" s="38" t="str">
        <f t="shared" si="774"/>
        <v/>
      </c>
      <c r="P8282" s="39" t="str">
        <f t="shared" si="779"/>
        <v/>
      </c>
      <c r="AC8282" s="42" t="str">
        <f>IF(B8282="","",VLOOKUP(B8282,[2]Formula!B:C,2,0))</f>
        <v/>
      </c>
      <c r="AD8282" s="43" t="str">
        <f t="shared" si="777"/>
        <v/>
      </c>
    </row>
    <row r="8283" spans="1:30" x14ac:dyDescent="0.25">
      <c r="A8283" s="64"/>
      <c r="B8283" s="64"/>
      <c r="C8283" s="66"/>
      <c r="D8283" s="67"/>
      <c r="E8283" s="64"/>
      <c r="F8283" s="64"/>
      <c r="G8283" s="37" t="str">
        <f>IF(E8283="","",IF(OR(E8283="Project Management",E8283="Project Support",E8283="Sprint Management",E8283="Sprint Support"),"NA",ROUND((((VLOOKUP(AD8283,[2]Formula!V:X,3,0)))-SUMIF(AD:AD,AD8283,H:H)),2)))</f>
        <v/>
      </c>
      <c r="H8283" s="71"/>
      <c r="I8283" s="72"/>
      <c r="J8283" s="72"/>
      <c r="K8283" s="38" t="str">
        <f>IF(E8283="","",IF(OR(E8283="Project Management",E8283="Project Support",E8283="Sprint Management",E8283="Sprint Support"),"NA",(((SUMIF(AD:AD,AD8283,H:H)/VLOOKUP(AD8283,[2]Formula!V:X,3,0))*VLOOKUP(AD8283,[2]Formula!V:X,2,0))*H8283)/SUMIF(AD:AD,AD8283,H:H)))</f>
        <v/>
      </c>
      <c r="L8283" s="38" t="str">
        <f t="shared" si="775"/>
        <v/>
      </c>
      <c r="M8283" s="38" t="str">
        <f t="shared" si="776"/>
        <v/>
      </c>
      <c r="N8283" s="38" t="str">
        <f t="shared" si="778"/>
        <v/>
      </c>
      <c r="O8283" s="38" t="str">
        <f t="shared" si="774"/>
        <v/>
      </c>
      <c r="P8283" s="39" t="str">
        <f t="shared" si="779"/>
        <v/>
      </c>
      <c r="AC8283" s="42" t="str">
        <f>IF(B8283="","",VLOOKUP(B8283,[2]Formula!B:C,2,0))</f>
        <v/>
      </c>
      <c r="AD8283" s="43" t="str">
        <f t="shared" si="777"/>
        <v/>
      </c>
    </row>
    <row r="8284" spans="1:30" x14ac:dyDescent="0.25">
      <c r="A8284" s="64"/>
      <c r="B8284" s="64"/>
      <c r="C8284" s="66"/>
      <c r="D8284" s="67"/>
      <c r="E8284" s="64"/>
      <c r="F8284" s="64"/>
      <c r="G8284" s="37" t="str">
        <f>IF(E8284="","",IF(OR(E8284="Project Management",E8284="Project Support",E8284="Sprint Management",E8284="Sprint Support"),"NA",ROUND((((VLOOKUP(AD8284,[2]Formula!V:X,3,0)))-SUMIF(AD:AD,AD8284,H:H)),2)))</f>
        <v/>
      </c>
      <c r="H8284" s="71"/>
      <c r="I8284" s="72"/>
      <c r="J8284" s="72"/>
      <c r="K8284" s="38" t="str">
        <f>IF(E8284="","",IF(OR(E8284="Project Management",E8284="Project Support",E8284="Sprint Management",E8284="Sprint Support"),"NA",(((SUMIF(AD:AD,AD8284,H:H)/VLOOKUP(AD8284,[2]Formula!V:X,3,0))*VLOOKUP(AD8284,[2]Formula!V:X,2,0))*H8284)/SUMIF(AD:AD,AD8284,H:H)))</f>
        <v/>
      </c>
      <c r="L8284" s="38" t="str">
        <f t="shared" si="775"/>
        <v/>
      </c>
      <c r="M8284" s="38" t="str">
        <f t="shared" si="776"/>
        <v/>
      </c>
      <c r="N8284" s="38" t="str">
        <f t="shared" si="778"/>
        <v/>
      </c>
      <c r="O8284" s="38" t="str">
        <f t="shared" si="774"/>
        <v/>
      </c>
      <c r="P8284" s="39" t="str">
        <f t="shared" si="779"/>
        <v/>
      </c>
      <c r="AC8284" s="42" t="str">
        <f>IF(B8284="","",VLOOKUP(B8284,[2]Formula!B:C,2,0))</f>
        <v/>
      </c>
      <c r="AD8284" s="43" t="str">
        <f t="shared" si="777"/>
        <v/>
      </c>
    </row>
    <row r="8285" spans="1:30" x14ac:dyDescent="0.25">
      <c r="A8285" s="64"/>
      <c r="B8285" s="64"/>
      <c r="C8285" s="66"/>
      <c r="D8285" s="67"/>
      <c r="E8285" s="64"/>
      <c r="F8285" s="64"/>
      <c r="G8285" s="37" t="str">
        <f>IF(E8285="","",IF(OR(E8285="Project Management",E8285="Project Support",E8285="Sprint Management",E8285="Sprint Support"),"NA",ROUND((((VLOOKUP(AD8285,[2]Formula!V:X,3,0)))-SUMIF(AD:AD,AD8285,H:H)),2)))</f>
        <v/>
      </c>
      <c r="H8285" s="71"/>
      <c r="I8285" s="72"/>
      <c r="J8285" s="72"/>
      <c r="K8285" s="38" t="str">
        <f>IF(E8285="","",IF(OR(E8285="Project Management",E8285="Project Support",E8285="Sprint Management",E8285="Sprint Support"),"NA",(((SUMIF(AD:AD,AD8285,H:H)/VLOOKUP(AD8285,[2]Formula!V:X,3,0))*VLOOKUP(AD8285,[2]Formula!V:X,2,0))*H8285)/SUMIF(AD:AD,AD8285,H:H)))</f>
        <v/>
      </c>
      <c r="L8285" s="38" t="str">
        <f t="shared" si="775"/>
        <v/>
      </c>
      <c r="M8285" s="38" t="str">
        <f t="shared" si="776"/>
        <v/>
      </c>
      <c r="N8285" s="38" t="str">
        <f t="shared" si="778"/>
        <v/>
      </c>
      <c r="O8285" s="38" t="str">
        <f t="shared" si="774"/>
        <v/>
      </c>
      <c r="P8285" s="39" t="str">
        <f t="shared" si="779"/>
        <v/>
      </c>
      <c r="AC8285" s="42" t="str">
        <f>IF(B8285="","",VLOOKUP(B8285,[2]Formula!B:C,2,0))</f>
        <v/>
      </c>
      <c r="AD8285" s="43" t="str">
        <f t="shared" si="777"/>
        <v/>
      </c>
    </row>
    <row r="8286" spans="1:30" x14ac:dyDescent="0.25">
      <c r="A8286" s="64"/>
      <c r="B8286" s="64"/>
      <c r="C8286" s="66"/>
      <c r="D8286" s="67"/>
      <c r="E8286" s="64"/>
      <c r="F8286" s="64"/>
      <c r="G8286" s="37" t="str">
        <f>IF(E8286="","",IF(OR(E8286="Project Management",E8286="Project Support",E8286="Sprint Management",E8286="Sprint Support"),"NA",ROUND((((VLOOKUP(AD8286,[2]Formula!V:X,3,0)))-SUMIF(AD:AD,AD8286,H:H)),2)))</f>
        <v/>
      </c>
      <c r="H8286" s="71"/>
      <c r="I8286" s="72"/>
      <c r="J8286" s="72"/>
      <c r="K8286" s="38" t="str">
        <f>IF(E8286="","",IF(OR(E8286="Project Management",E8286="Project Support",E8286="Sprint Management",E8286="Sprint Support"),"NA",(((SUMIF(AD:AD,AD8286,H:H)/VLOOKUP(AD8286,[2]Formula!V:X,3,0))*VLOOKUP(AD8286,[2]Formula!V:X,2,0))*H8286)/SUMIF(AD:AD,AD8286,H:H)))</f>
        <v/>
      </c>
      <c r="L8286" s="38" t="str">
        <f t="shared" si="775"/>
        <v/>
      </c>
      <c r="M8286" s="38" t="str">
        <f t="shared" si="776"/>
        <v/>
      </c>
      <c r="N8286" s="38" t="str">
        <f t="shared" si="778"/>
        <v/>
      </c>
      <c r="O8286" s="38" t="str">
        <f t="shared" si="774"/>
        <v/>
      </c>
      <c r="P8286" s="39" t="str">
        <f t="shared" si="779"/>
        <v/>
      </c>
      <c r="AC8286" s="42" t="str">
        <f>IF(B8286="","",VLOOKUP(B8286,[2]Formula!B:C,2,0))</f>
        <v/>
      </c>
      <c r="AD8286" s="43" t="str">
        <f t="shared" si="777"/>
        <v/>
      </c>
    </row>
    <row r="8287" spans="1:30" x14ac:dyDescent="0.25">
      <c r="A8287" s="64"/>
      <c r="B8287" s="64"/>
      <c r="C8287" s="66"/>
      <c r="D8287" s="67"/>
      <c r="E8287" s="64"/>
      <c r="F8287" s="64"/>
      <c r="G8287" s="37" t="str">
        <f>IF(E8287="","",IF(OR(E8287="Project Management",E8287="Project Support",E8287="Sprint Management",E8287="Sprint Support"),"NA",ROUND((((VLOOKUP(AD8287,[2]Formula!V:X,3,0)))-SUMIF(AD:AD,AD8287,H:H)),2)))</f>
        <v/>
      </c>
      <c r="H8287" s="71"/>
      <c r="I8287" s="72"/>
      <c r="J8287" s="72"/>
      <c r="K8287" s="38" t="str">
        <f>IF(E8287="","",IF(OR(E8287="Project Management",E8287="Project Support",E8287="Sprint Management",E8287="Sprint Support"),"NA",(((SUMIF(AD:AD,AD8287,H:H)/VLOOKUP(AD8287,[2]Formula!V:X,3,0))*VLOOKUP(AD8287,[2]Formula!V:X,2,0))*H8287)/SUMIF(AD:AD,AD8287,H:H)))</f>
        <v/>
      </c>
      <c r="L8287" s="38" t="str">
        <f t="shared" si="775"/>
        <v/>
      </c>
      <c r="M8287" s="38" t="str">
        <f t="shared" si="776"/>
        <v/>
      </c>
      <c r="N8287" s="38" t="str">
        <f t="shared" si="778"/>
        <v/>
      </c>
      <c r="O8287" s="38" t="str">
        <f t="shared" si="774"/>
        <v/>
      </c>
      <c r="P8287" s="39" t="str">
        <f t="shared" si="779"/>
        <v/>
      </c>
      <c r="AC8287" s="42" t="str">
        <f>IF(B8287="","",VLOOKUP(B8287,[2]Formula!B:C,2,0))</f>
        <v/>
      </c>
      <c r="AD8287" s="43" t="str">
        <f t="shared" si="777"/>
        <v/>
      </c>
    </row>
    <row r="8288" spans="1:30" x14ac:dyDescent="0.25">
      <c r="A8288" s="64"/>
      <c r="B8288" s="64"/>
      <c r="C8288" s="66"/>
      <c r="D8288" s="67"/>
      <c r="E8288" s="64"/>
      <c r="F8288" s="64"/>
      <c r="G8288" s="37" t="str">
        <f>IF(E8288="","",IF(OR(E8288="Project Management",E8288="Project Support",E8288="Sprint Management",E8288="Sprint Support"),"NA",ROUND((((VLOOKUP(AD8288,[2]Formula!V:X,3,0)))-SUMIF(AD:AD,AD8288,H:H)),2)))</f>
        <v/>
      </c>
      <c r="H8288" s="71"/>
      <c r="I8288" s="72"/>
      <c r="J8288" s="72"/>
      <c r="K8288" s="38" t="str">
        <f>IF(E8288="","",IF(OR(E8288="Project Management",E8288="Project Support",E8288="Sprint Management",E8288="Sprint Support"),"NA",(((SUMIF(AD:AD,AD8288,H:H)/VLOOKUP(AD8288,[2]Formula!V:X,3,0))*VLOOKUP(AD8288,[2]Formula!V:X,2,0))*H8288)/SUMIF(AD:AD,AD8288,H:H)))</f>
        <v/>
      </c>
      <c r="L8288" s="38" t="str">
        <f t="shared" si="775"/>
        <v/>
      </c>
      <c r="M8288" s="38" t="str">
        <f t="shared" si="776"/>
        <v/>
      </c>
      <c r="N8288" s="38" t="str">
        <f t="shared" si="778"/>
        <v/>
      </c>
      <c r="O8288" s="38" t="str">
        <f t="shared" si="774"/>
        <v/>
      </c>
      <c r="P8288" s="39" t="str">
        <f t="shared" si="779"/>
        <v/>
      </c>
      <c r="AC8288" s="42" t="str">
        <f>IF(B8288="","",VLOOKUP(B8288,[2]Formula!B:C,2,0))</f>
        <v/>
      </c>
      <c r="AD8288" s="43" t="str">
        <f t="shared" si="777"/>
        <v/>
      </c>
    </row>
    <row r="8289" spans="1:30" x14ac:dyDescent="0.25">
      <c r="A8289" s="64"/>
      <c r="B8289" s="64"/>
      <c r="C8289" s="66"/>
      <c r="D8289" s="67"/>
      <c r="E8289" s="64"/>
      <c r="F8289" s="64"/>
      <c r="G8289" s="37" t="str">
        <f>IF(E8289="","",IF(OR(E8289="Project Management",E8289="Project Support",E8289="Sprint Management",E8289="Sprint Support"),"NA",ROUND((((VLOOKUP(AD8289,[2]Formula!V:X,3,0)))-SUMIF(AD:AD,AD8289,H:H)),2)))</f>
        <v/>
      </c>
      <c r="H8289" s="71"/>
      <c r="I8289" s="72"/>
      <c r="J8289" s="72"/>
      <c r="K8289" s="38" t="str">
        <f>IF(E8289="","",IF(OR(E8289="Project Management",E8289="Project Support",E8289="Sprint Management",E8289="Sprint Support"),"NA",(((SUMIF(AD:AD,AD8289,H:H)/VLOOKUP(AD8289,[2]Formula!V:X,3,0))*VLOOKUP(AD8289,[2]Formula!V:X,2,0))*H8289)/SUMIF(AD:AD,AD8289,H:H)))</f>
        <v/>
      </c>
      <c r="L8289" s="38" t="str">
        <f t="shared" si="775"/>
        <v/>
      </c>
      <c r="M8289" s="38" t="str">
        <f t="shared" si="776"/>
        <v/>
      </c>
      <c r="N8289" s="38" t="str">
        <f t="shared" si="778"/>
        <v/>
      </c>
      <c r="O8289" s="38" t="str">
        <f t="shared" si="774"/>
        <v/>
      </c>
      <c r="P8289" s="39" t="str">
        <f t="shared" si="779"/>
        <v/>
      </c>
      <c r="AC8289" s="42" t="str">
        <f>IF(B8289="","",VLOOKUP(B8289,[2]Formula!B:C,2,0))</f>
        <v/>
      </c>
      <c r="AD8289" s="43" t="str">
        <f t="shared" si="777"/>
        <v/>
      </c>
    </row>
    <row r="8290" spans="1:30" x14ac:dyDescent="0.25">
      <c r="A8290" s="64"/>
      <c r="B8290" s="64"/>
      <c r="C8290" s="66"/>
      <c r="D8290" s="67"/>
      <c r="E8290" s="64"/>
      <c r="F8290" s="64"/>
      <c r="G8290" s="37" t="str">
        <f>IF(E8290="","",IF(OR(E8290="Project Management",E8290="Project Support",E8290="Sprint Management",E8290="Sprint Support"),"NA",ROUND((((VLOOKUP(AD8290,[2]Formula!V:X,3,0)))-SUMIF(AD:AD,AD8290,H:H)),2)))</f>
        <v/>
      </c>
      <c r="H8290" s="71"/>
      <c r="I8290" s="72"/>
      <c r="J8290" s="72"/>
      <c r="K8290" s="38" t="str">
        <f>IF(E8290="","",IF(OR(E8290="Project Management",E8290="Project Support",E8290="Sprint Management",E8290="Sprint Support"),"NA",(((SUMIF(AD:AD,AD8290,H:H)/VLOOKUP(AD8290,[2]Formula!V:X,3,0))*VLOOKUP(AD8290,[2]Formula!V:X,2,0))*H8290)/SUMIF(AD:AD,AD8290,H:H)))</f>
        <v/>
      </c>
      <c r="L8290" s="38" t="str">
        <f t="shared" si="775"/>
        <v/>
      </c>
      <c r="M8290" s="38" t="str">
        <f t="shared" si="776"/>
        <v/>
      </c>
      <c r="N8290" s="38" t="str">
        <f t="shared" si="778"/>
        <v/>
      </c>
      <c r="O8290" s="38" t="str">
        <f t="shared" si="774"/>
        <v/>
      </c>
      <c r="P8290" s="39" t="str">
        <f t="shared" si="779"/>
        <v/>
      </c>
      <c r="AC8290" s="42" t="str">
        <f>IF(B8290="","",VLOOKUP(B8290,[2]Formula!B:C,2,0))</f>
        <v/>
      </c>
      <c r="AD8290" s="43" t="str">
        <f t="shared" si="777"/>
        <v/>
      </c>
    </row>
    <row r="8291" spans="1:30" x14ac:dyDescent="0.25">
      <c r="A8291" s="64"/>
      <c r="B8291" s="64"/>
      <c r="C8291" s="66"/>
      <c r="D8291" s="67"/>
      <c r="E8291" s="64"/>
      <c r="F8291" s="64"/>
      <c r="G8291" s="37" t="str">
        <f>IF(E8291="","",IF(OR(E8291="Project Management",E8291="Project Support",E8291="Sprint Management",E8291="Sprint Support"),"NA",ROUND((((VLOOKUP(AD8291,[2]Formula!V:X,3,0)))-SUMIF(AD:AD,AD8291,H:H)),2)))</f>
        <v/>
      </c>
      <c r="H8291" s="71"/>
      <c r="I8291" s="72"/>
      <c r="J8291" s="72"/>
      <c r="K8291" s="38" t="str">
        <f>IF(E8291="","",IF(OR(E8291="Project Management",E8291="Project Support",E8291="Sprint Management",E8291="Sprint Support"),"NA",(((SUMIF(AD:AD,AD8291,H:H)/VLOOKUP(AD8291,[2]Formula!V:X,3,0))*VLOOKUP(AD8291,[2]Formula!V:X,2,0))*H8291)/SUMIF(AD:AD,AD8291,H:H)))</f>
        <v/>
      </c>
      <c r="L8291" s="38" t="str">
        <f t="shared" si="775"/>
        <v/>
      </c>
      <c r="M8291" s="38" t="str">
        <f t="shared" si="776"/>
        <v/>
      </c>
      <c r="N8291" s="38" t="str">
        <f t="shared" si="778"/>
        <v/>
      </c>
      <c r="O8291" s="38" t="str">
        <f t="shared" si="774"/>
        <v/>
      </c>
      <c r="P8291" s="39" t="str">
        <f t="shared" si="779"/>
        <v/>
      </c>
      <c r="AC8291" s="42" t="str">
        <f>IF(B8291="","",VLOOKUP(B8291,[2]Formula!B:C,2,0))</f>
        <v/>
      </c>
      <c r="AD8291" s="43" t="str">
        <f t="shared" si="777"/>
        <v/>
      </c>
    </row>
    <row r="8292" spans="1:30" x14ac:dyDescent="0.25">
      <c r="A8292" s="64"/>
      <c r="B8292" s="64"/>
      <c r="C8292" s="66"/>
      <c r="D8292" s="67"/>
      <c r="E8292" s="64"/>
      <c r="F8292" s="64"/>
      <c r="G8292" s="37" t="str">
        <f>IF(E8292="","",IF(OR(E8292="Project Management",E8292="Project Support",E8292="Sprint Management",E8292="Sprint Support"),"NA",ROUND((((VLOOKUP(AD8292,[2]Formula!V:X,3,0)))-SUMIF(AD:AD,AD8292,H:H)),2)))</f>
        <v/>
      </c>
      <c r="H8292" s="71"/>
      <c r="I8292" s="72"/>
      <c r="J8292" s="72"/>
      <c r="K8292" s="38" t="str">
        <f>IF(E8292="","",IF(OR(E8292="Project Management",E8292="Project Support",E8292="Sprint Management",E8292="Sprint Support"),"NA",(((SUMIF(AD:AD,AD8292,H:H)/VLOOKUP(AD8292,[2]Formula!V:X,3,0))*VLOOKUP(AD8292,[2]Formula!V:X,2,0))*H8292)/SUMIF(AD:AD,AD8292,H:H)))</f>
        <v/>
      </c>
      <c r="L8292" s="38" t="str">
        <f t="shared" si="775"/>
        <v/>
      </c>
      <c r="M8292" s="38" t="str">
        <f t="shared" si="776"/>
        <v/>
      </c>
      <c r="N8292" s="38" t="str">
        <f t="shared" si="778"/>
        <v/>
      </c>
      <c r="O8292" s="38" t="str">
        <f t="shared" si="774"/>
        <v/>
      </c>
      <c r="P8292" s="39" t="str">
        <f t="shared" si="779"/>
        <v/>
      </c>
      <c r="AC8292" s="42" t="str">
        <f>IF(B8292="","",VLOOKUP(B8292,[2]Formula!B:C,2,0))</f>
        <v/>
      </c>
      <c r="AD8292" s="43" t="str">
        <f t="shared" si="777"/>
        <v/>
      </c>
    </row>
    <row r="8293" spans="1:30" x14ac:dyDescent="0.25">
      <c r="A8293" s="64"/>
      <c r="B8293" s="64"/>
      <c r="C8293" s="66"/>
      <c r="D8293" s="67"/>
      <c r="E8293" s="64"/>
      <c r="F8293" s="64"/>
      <c r="G8293" s="37" t="str">
        <f>IF(E8293="","",IF(OR(E8293="Project Management",E8293="Project Support",E8293="Sprint Management",E8293="Sprint Support"),"NA",ROUND((((VLOOKUP(AD8293,[2]Formula!V:X,3,0)))-SUMIF(AD:AD,AD8293,H:H)),2)))</f>
        <v/>
      </c>
      <c r="H8293" s="71"/>
      <c r="I8293" s="72"/>
      <c r="J8293" s="72"/>
      <c r="K8293" s="38" t="str">
        <f>IF(E8293="","",IF(OR(E8293="Project Management",E8293="Project Support",E8293="Sprint Management",E8293="Sprint Support"),"NA",(((SUMIF(AD:AD,AD8293,H:H)/VLOOKUP(AD8293,[2]Formula!V:X,3,0))*VLOOKUP(AD8293,[2]Formula!V:X,2,0))*H8293)/SUMIF(AD:AD,AD8293,H:H)))</f>
        <v/>
      </c>
      <c r="L8293" s="38" t="str">
        <f t="shared" si="775"/>
        <v/>
      </c>
      <c r="M8293" s="38" t="str">
        <f t="shared" si="776"/>
        <v/>
      </c>
      <c r="N8293" s="38" t="str">
        <f t="shared" si="778"/>
        <v/>
      </c>
      <c r="O8293" s="38" t="str">
        <f t="shared" si="774"/>
        <v/>
      </c>
      <c r="P8293" s="39" t="str">
        <f t="shared" si="779"/>
        <v/>
      </c>
      <c r="AC8293" s="42" t="str">
        <f>IF(B8293="","",VLOOKUP(B8293,[2]Formula!B:C,2,0))</f>
        <v/>
      </c>
      <c r="AD8293" s="43" t="str">
        <f t="shared" si="777"/>
        <v/>
      </c>
    </row>
    <row r="8294" spans="1:30" x14ac:dyDescent="0.25">
      <c r="A8294" s="64"/>
      <c r="B8294" s="64"/>
      <c r="C8294" s="66"/>
      <c r="D8294" s="67"/>
      <c r="E8294" s="64"/>
      <c r="F8294" s="64"/>
      <c r="G8294" s="37" t="str">
        <f>IF(E8294="","",IF(OR(E8294="Project Management",E8294="Project Support",E8294="Sprint Management",E8294="Sprint Support"),"NA",ROUND((((VLOOKUP(AD8294,[2]Formula!V:X,3,0)))-SUMIF(AD:AD,AD8294,H:H)),2)))</f>
        <v/>
      </c>
      <c r="H8294" s="71"/>
      <c r="I8294" s="72"/>
      <c r="J8294" s="72"/>
      <c r="K8294" s="38" t="str">
        <f>IF(E8294="","",IF(OR(E8294="Project Management",E8294="Project Support",E8294="Sprint Management",E8294="Sprint Support"),"NA",(((SUMIF(AD:AD,AD8294,H:H)/VLOOKUP(AD8294,[2]Formula!V:X,3,0))*VLOOKUP(AD8294,[2]Formula!V:X,2,0))*H8294)/SUMIF(AD:AD,AD8294,H:H)))</f>
        <v/>
      </c>
      <c r="L8294" s="38" t="str">
        <f t="shared" si="775"/>
        <v/>
      </c>
      <c r="M8294" s="38" t="str">
        <f t="shared" si="776"/>
        <v/>
      </c>
      <c r="N8294" s="38" t="str">
        <f t="shared" si="778"/>
        <v/>
      </c>
      <c r="O8294" s="38" t="str">
        <f t="shared" si="774"/>
        <v/>
      </c>
      <c r="P8294" s="39" t="str">
        <f t="shared" si="779"/>
        <v/>
      </c>
      <c r="AC8294" s="42" t="str">
        <f>IF(B8294="","",VLOOKUP(B8294,[2]Formula!B:C,2,0))</f>
        <v/>
      </c>
      <c r="AD8294" s="43" t="str">
        <f t="shared" si="777"/>
        <v/>
      </c>
    </row>
    <row r="8295" spans="1:30" x14ac:dyDescent="0.25">
      <c r="A8295" s="64"/>
      <c r="B8295" s="64"/>
      <c r="C8295" s="66"/>
      <c r="D8295" s="67"/>
      <c r="E8295" s="64"/>
      <c r="F8295" s="64"/>
      <c r="G8295" s="37" t="str">
        <f>IF(E8295="","",IF(OR(E8295="Project Management",E8295="Project Support",E8295="Sprint Management",E8295="Sprint Support"),"NA",ROUND((((VLOOKUP(AD8295,[2]Formula!V:X,3,0)))-SUMIF(AD:AD,AD8295,H:H)),2)))</f>
        <v/>
      </c>
      <c r="H8295" s="71"/>
      <c r="I8295" s="72"/>
      <c r="J8295" s="72"/>
      <c r="K8295" s="38" t="str">
        <f>IF(E8295="","",IF(OR(E8295="Project Management",E8295="Project Support",E8295="Sprint Management",E8295="Sprint Support"),"NA",(((SUMIF(AD:AD,AD8295,H:H)/VLOOKUP(AD8295,[2]Formula!V:X,3,0))*VLOOKUP(AD8295,[2]Formula!V:X,2,0))*H8295)/SUMIF(AD:AD,AD8295,H:H)))</f>
        <v/>
      </c>
      <c r="L8295" s="38" t="str">
        <f t="shared" si="775"/>
        <v/>
      </c>
      <c r="M8295" s="38" t="str">
        <f t="shared" si="776"/>
        <v/>
      </c>
      <c r="N8295" s="38" t="str">
        <f t="shared" si="778"/>
        <v/>
      </c>
      <c r="O8295" s="38" t="str">
        <f t="shared" si="774"/>
        <v/>
      </c>
      <c r="P8295" s="39" t="str">
        <f t="shared" si="779"/>
        <v/>
      </c>
      <c r="AC8295" s="42" t="str">
        <f>IF(B8295="","",VLOOKUP(B8295,[2]Formula!B:C,2,0))</f>
        <v/>
      </c>
      <c r="AD8295" s="43" t="str">
        <f t="shared" si="777"/>
        <v/>
      </c>
    </row>
    <row r="8296" spans="1:30" x14ac:dyDescent="0.25">
      <c r="A8296" s="64"/>
      <c r="B8296" s="64"/>
      <c r="C8296" s="66"/>
      <c r="D8296" s="67"/>
      <c r="E8296" s="64"/>
      <c r="F8296" s="64"/>
      <c r="G8296" s="37" t="str">
        <f>IF(E8296="","",IF(OR(E8296="Project Management",E8296="Project Support",E8296="Sprint Management",E8296="Sprint Support"),"NA",ROUND((((VLOOKUP(AD8296,[2]Formula!V:X,3,0)))-SUMIF(AD:AD,AD8296,H:H)),2)))</f>
        <v/>
      </c>
      <c r="H8296" s="71"/>
      <c r="I8296" s="72"/>
      <c r="J8296" s="72"/>
      <c r="K8296" s="38" t="str">
        <f>IF(E8296="","",IF(OR(E8296="Project Management",E8296="Project Support",E8296="Sprint Management",E8296="Sprint Support"),"NA",(((SUMIF(AD:AD,AD8296,H:H)/VLOOKUP(AD8296,[2]Formula!V:X,3,0))*VLOOKUP(AD8296,[2]Formula!V:X,2,0))*H8296)/SUMIF(AD:AD,AD8296,H:H)))</f>
        <v/>
      </c>
      <c r="L8296" s="38" t="str">
        <f t="shared" si="775"/>
        <v/>
      </c>
      <c r="M8296" s="38" t="str">
        <f t="shared" si="776"/>
        <v/>
      </c>
      <c r="N8296" s="38" t="str">
        <f t="shared" si="778"/>
        <v/>
      </c>
      <c r="O8296" s="38" t="str">
        <f t="shared" si="774"/>
        <v/>
      </c>
      <c r="P8296" s="39" t="str">
        <f t="shared" si="779"/>
        <v/>
      </c>
      <c r="AC8296" s="42" t="str">
        <f>IF(B8296="","",VLOOKUP(B8296,[2]Formula!B:C,2,0))</f>
        <v/>
      </c>
      <c r="AD8296" s="43" t="str">
        <f t="shared" si="777"/>
        <v/>
      </c>
    </row>
    <row r="8297" spans="1:30" x14ac:dyDescent="0.25">
      <c r="A8297" s="64"/>
      <c r="B8297" s="64"/>
      <c r="C8297" s="66"/>
      <c r="D8297" s="67"/>
      <c r="E8297" s="64"/>
      <c r="F8297" s="64"/>
      <c r="G8297" s="37" t="str">
        <f>IF(E8297="","",IF(OR(E8297="Project Management",E8297="Project Support",E8297="Sprint Management",E8297="Sprint Support"),"NA",ROUND((((VLOOKUP(AD8297,[2]Formula!V:X,3,0)))-SUMIF(AD:AD,AD8297,H:H)),2)))</f>
        <v/>
      </c>
      <c r="H8297" s="71"/>
      <c r="I8297" s="72"/>
      <c r="J8297" s="72"/>
      <c r="K8297" s="38" t="str">
        <f>IF(E8297="","",IF(OR(E8297="Project Management",E8297="Project Support",E8297="Sprint Management",E8297="Sprint Support"),"NA",(((SUMIF(AD:AD,AD8297,H:H)/VLOOKUP(AD8297,[2]Formula!V:X,3,0))*VLOOKUP(AD8297,[2]Formula!V:X,2,0))*H8297)/SUMIF(AD:AD,AD8297,H:H)))</f>
        <v/>
      </c>
      <c r="L8297" s="38" t="str">
        <f t="shared" si="775"/>
        <v/>
      </c>
      <c r="M8297" s="38" t="str">
        <f t="shared" si="776"/>
        <v/>
      </c>
      <c r="N8297" s="38" t="str">
        <f t="shared" si="778"/>
        <v/>
      </c>
      <c r="O8297" s="38" t="str">
        <f t="shared" si="774"/>
        <v/>
      </c>
      <c r="P8297" s="39" t="str">
        <f t="shared" si="779"/>
        <v/>
      </c>
      <c r="AC8297" s="42" t="str">
        <f>IF(B8297="","",VLOOKUP(B8297,[2]Formula!B:C,2,0))</f>
        <v/>
      </c>
      <c r="AD8297" s="43" t="str">
        <f t="shared" si="777"/>
        <v/>
      </c>
    </row>
    <row r="8298" spans="1:30" x14ac:dyDescent="0.25">
      <c r="A8298" s="64"/>
      <c r="B8298" s="64"/>
      <c r="C8298" s="66"/>
      <c r="D8298" s="67"/>
      <c r="E8298" s="64"/>
      <c r="F8298" s="64"/>
      <c r="G8298" s="37" t="str">
        <f>IF(E8298="","",IF(OR(E8298="Project Management",E8298="Project Support",E8298="Sprint Management",E8298="Sprint Support"),"NA",ROUND((((VLOOKUP(AD8298,[2]Formula!V:X,3,0)))-SUMIF(AD:AD,AD8298,H:H)),2)))</f>
        <v/>
      </c>
      <c r="H8298" s="71"/>
      <c r="I8298" s="72"/>
      <c r="J8298" s="72"/>
      <c r="K8298" s="38" t="str">
        <f>IF(E8298="","",IF(OR(E8298="Project Management",E8298="Project Support",E8298="Sprint Management",E8298="Sprint Support"),"NA",(((SUMIF(AD:AD,AD8298,H:H)/VLOOKUP(AD8298,[2]Formula!V:X,3,0))*VLOOKUP(AD8298,[2]Formula!V:X,2,0))*H8298)/SUMIF(AD:AD,AD8298,H:H)))</f>
        <v/>
      </c>
      <c r="L8298" s="38" t="str">
        <f t="shared" si="775"/>
        <v/>
      </c>
      <c r="M8298" s="38" t="str">
        <f t="shared" si="776"/>
        <v/>
      </c>
      <c r="N8298" s="38" t="str">
        <f t="shared" si="778"/>
        <v/>
      </c>
      <c r="O8298" s="38" t="str">
        <f t="shared" si="774"/>
        <v/>
      </c>
      <c r="P8298" s="39" t="str">
        <f t="shared" si="779"/>
        <v/>
      </c>
      <c r="AC8298" s="42" t="str">
        <f>IF(B8298="","",VLOOKUP(B8298,[2]Formula!B:C,2,0))</f>
        <v/>
      </c>
      <c r="AD8298" s="43" t="str">
        <f t="shared" si="777"/>
        <v/>
      </c>
    </row>
    <row r="8299" spans="1:30" x14ac:dyDescent="0.25">
      <c r="A8299" s="64"/>
      <c r="B8299" s="64"/>
      <c r="C8299" s="66"/>
      <c r="D8299" s="67"/>
      <c r="E8299" s="64"/>
      <c r="F8299" s="64"/>
      <c r="G8299" s="37" t="str">
        <f>IF(E8299="","",IF(OR(E8299="Project Management",E8299="Project Support",E8299="Sprint Management",E8299="Sprint Support"),"NA",ROUND((((VLOOKUP(AD8299,[2]Formula!V:X,3,0)))-SUMIF(AD:AD,AD8299,H:H)),2)))</f>
        <v/>
      </c>
      <c r="H8299" s="71"/>
      <c r="I8299" s="72"/>
      <c r="J8299" s="72"/>
      <c r="K8299" s="38" t="str">
        <f>IF(E8299="","",IF(OR(E8299="Project Management",E8299="Project Support",E8299="Sprint Management",E8299="Sprint Support"),"NA",(((SUMIF(AD:AD,AD8299,H:H)/VLOOKUP(AD8299,[2]Formula!V:X,3,0))*VLOOKUP(AD8299,[2]Formula!V:X,2,0))*H8299)/SUMIF(AD:AD,AD8299,H:H)))</f>
        <v/>
      </c>
      <c r="L8299" s="38" t="str">
        <f t="shared" si="775"/>
        <v/>
      </c>
      <c r="M8299" s="38" t="str">
        <f t="shared" si="776"/>
        <v/>
      </c>
      <c r="N8299" s="38" t="str">
        <f t="shared" si="778"/>
        <v/>
      </c>
      <c r="O8299" s="38" t="str">
        <f t="shared" si="774"/>
        <v/>
      </c>
      <c r="P8299" s="39" t="str">
        <f t="shared" si="779"/>
        <v/>
      </c>
      <c r="AC8299" s="42" t="str">
        <f>IF(B8299="","",VLOOKUP(B8299,[2]Formula!B:C,2,0))</f>
        <v/>
      </c>
      <c r="AD8299" s="43" t="str">
        <f t="shared" si="777"/>
        <v/>
      </c>
    </row>
    <row r="8300" spans="1:30" x14ac:dyDescent="0.25">
      <c r="A8300" s="64"/>
      <c r="B8300" s="64"/>
      <c r="C8300" s="66"/>
      <c r="D8300" s="67"/>
      <c r="E8300" s="64"/>
      <c r="F8300" s="64"/>
      <c r="G8300" s="37" t="str">
        <f>IF(E8300="","",IF(OR(E8300="Project Management",E8300="Project Support",E8300="Sprint Management",E8300="Sprint Support"),"NA",ROUND((((VLOOKUP(AD8300,[2]Formula!V:X,3,0)))-SUMIF(AD:AD,AD8300,H:H)),2)))</f>
        <v/>
      </c>
      <c r="H8300" s="71"/>
      <c r="I8300" s="72"/>
      <c r="J8300" s="72"/>
      <c r="K8300" s="38" t="str">
        <f>IF(E8300="","",IF(OR(E8300="Project Management",E8300="Project Support",E8300="Sprint Management",E8300="Sprint Support"),"NA",(((SUMIF(AD:AD,AD8300,H:H)/VLOOKUP(AD8300,[2]Formula!V:X,3,0))*VLOOKUP(AD8300,[2]Formula!V:X,2,0))*H8300)/SUMIF(AD:AD,AD8300,H:H)))</f>
        <v/>
      </c>
      <c r="L8300" s="38" t="str">
        <f t="shared" si="775"/>
        <v/>
      </c>
      <c r="M8300" s="38" t="str">
        <f t="shared" si="776"/>
        <v/>
      </c>
      <c r="N8300" s="38" t="str">
        <f t="shared" si="778"/>
        <v/>
      </c>
      <c r="O8300" s="38" t="str">
        <f t="shared" si="774"/>
        <v/>
      </c>
      <c r="P8300" s="39" t="str">
        <f t="shared" si="779"/>
        <v/>
      </c>
      <c r="AC8300" s="42" t="str">
        <f>IF(B8300="","",VLOOKUP(B8300,[2]Formula!B:C,2,0))</f>
        <v/>
      </c>
      <c r="AD8300" s="43" t="str">
        <f t="shared" si="777"/>
        <v/>
      </c>
    </row>
    <row r="8301" spans="1:30" x14ac:dyDescent="0.25">
      <c r="A8301" s="64"/>
      <c r="B8301" s="64"/>
      <c r="C8301" s="66"/>
      <c r="D8301" s="67"/>
      <c r="E8301" s="64"/>
      <c r="F8301" s="64"/>
      <c r="G8301" s="37" t="str">
        <f>IF(E8301="","",IF(OR(E8301="Project Management",E8301="Project Support",E8301="Sprint Management",E8301="Sprint Support"),"NA",ROUND((((VLOOKUP(AD8301,[2]Formula!V:X,3,0)))-SUMIF(AD:AD,AD8301,H:H)),2)))</f>
        <v/>
      </c>
      <c r="H8301" s="71"/>
      <c r="I8301" s="72"/>
      <c r="J8301" s="72"/>
      <c r="K8301" s="38" t="str">
        <f>IF(E8301="","",IF(OR(E8301="Project Management",E8301="Project Support",E8301="Sprint Management",E8301="Sprint Support"),"NA",(((SUMIF(AD:AD,AD8301,H:H)/VLOOKUP(AD8301,[2]Formula!V:X,3,0))*VLOOKUP(AD8301,[2]Formula!V:X,2,0))*H8301)/SUMIF(AD:AD,AD8301,H:H)))</f>
        <v/>
      </c>
      <c r="L8301" s="38" t="str">
        <f t="shared" si="775"/>
        <v/>
      </c>
      <c r="M8301" s="38" t="str">
        <f t="shared" si="776"/>
        <v/>
      </c>
      <c r="N8301" s="38" t="str">
        <f t="shared" si="778"/>
        <v/>
      </c>
      <c r="O8301" s="38" t="str">
        <f t="shared" si="774"/>
        <v/>
      </c>
      <c r="P8301" s="39" t="str">
        <f t="shared" si="779"/>
        <v/>
      </c>
      <c r="AC8301" s="42" t="str">
        <f>IF(B8301="","",VLOOKUP(B8301,[2]Formula!B:C,2,0))</f>
        <v/>
      </c>
      <c r="AD8301" s="43" t="str">
        <f t="shared" si="777"/>
        <v/>
      </c>
    </row>
    <row r="8302" spans="1:30" x14ac:dyDescent="0.25">
      <c r="A8302" s="64"/>
      <c r="B8302" s="64"/>
      <c r="C8302" s="66"/>
      <c r="D8302" s="67"/>
      <c r="E8302" s="64"/>
      <c r="F8302" s="64"/>
      <c r="G8302" s="37" t="str">
        <f>IF(E8302="","",IF(OR(E8302="Project Management",E8302="Project Support",E8302="Sprint Management",E8302="Sprint Support"),"NA",ROUND((((VLOOKUP(AD8302,[2]Formula!V:X,3,0)))-SUMIF(AD:AD,AD8302,H:H)),2)))</f>
        <v/>
      </c>
      <c r="H8302" s="71"/>
      <c r="I8302" s="72"/>
      <c r="J8302" s="72"/>
      <c r="K8302" s="38" t="str">
        <f>IF(E8302="","",IF(OR(E8302="Project Management",E8302="Project Support",E8302="Sprint Management",E8302="Sprint Support"),"NA",(((SUMIF(AD:AD,AD8302,H:H)/VLOOKUP(AD8302,[2]Formula!V:X,3,0))*VLOOKUP(AD8302,[2]Formula!V:X,2,0))*H8302)/SUMIF(AD:AD,AD8302,H:H)))</f>
        <v/>
      </c>
      <c r="L8302" s="38" t="str">
        <f t="shared" si="775"/>
        <v/>
      </c>
      <c r="M8302" s="38" t="str">
        <f t="shared" si="776"/>
        <v/>
      </c>
      <c r="N8302" s="38" t="str">
        <f t="shared" si="778"/>
        <v/>
      </c>
      <c r="O8302" s="38" t="str">
        <f t="shared" si="774"/>
        <v/>
      </c>
      <c r="P8302" s="39" t="str">
        <f t="shared" si="779"/>
        <v/>
      </c>
      <c r="AC8302" s="42" t="str">
        <f>IF(B8302="","",VLOOKUP(B8302,[2]Formula!B:C,2,0))</f>
        <v/>
      </c>
      <c r="AD8302" s="43" t="str">
        <f t="shared" si="777"/>
        <v/>
      </c>
    </row>
    <row r="8303" spans="1:30" x14ac:dyDescent="0.25">
      <c r="A8303" s="64"/>
      <c r="B8303" s="64"/>
      <c r="C8303" s="66"/>
      <c r="D8303" s="67"/>
      <c r="E8303" s="64"/>
      <c r="F8303" s="64"/>
      <c r="G8303" s="37" t="str">
        <f>IF(E8303="","",IF(OR(E8303="Project Management",E8303="Project Support",E8303="Sprint Management",E8303="Sprint Support"),"NA",ROUND((((VLOOKUP(AD8303,[2]Formula!V:X,3,0)))-SUMIF(AD:AD,AD8303,H:H)),2)))</f>
        <v/>
      </c>
      <c r="H8303" s="71"/>
      <c r="I8303" s="72"/>
      <c r="J8303" s="72"/>
      <c r="K8303" s="38" t="str">
        <f>IF(E8303="","",IF(OR(E8303="Project Management",E8303="Project Support",E8303="Sprint Management",E8303="Sprint Support"),"NA",(((SUMIF(AD:AD,AD8303,H:H)/VLOOKUP(AD8303,[2]Formula!V:X,3,0))*VLOOKUP(AD8303,[2]Formula!V:X,2,0))*H8303)/SUMIF(AD:AD,AD8303,H:H)))</f>
        <v/>
      </c>
      <c r="L8303" s="38" t="str">
        <f t="shared" si="775"/>
        <v/>
      </c>
      <c r="M8303" s="38" t="str">
        <f t="shared" si="776"/>
        <v/>
      </c>
      <c r="N8303" s="38" t="str">
        <f t="shared" si="778"/>
        <v/>
      </c>
      <c r="O8303" s="38" t="str">
        <f t="shared" si="774"/>
        <v/>
      </c>
      <c r="P8303" s="39" t="str">
        <f t="shared" si="779"/>
        <v/>
      </c>
      <c r="AC8303" s="42" t="str">
        <f>IF(B8303="","",VLOOKUP(B8303,[2]Formula!B:C,2,0))</f>
        <v/>
      </c>
      <c r="AD8303" s="43" t="str">
        <f t="shared" si="777"/>
        <v/>
      </c>
    </row>
    <row r="8304" spans="1:30" x14ac:dyDescent="0.25">
      <c r="A8304" s="64"/>
      <c r="B8304" s="64"/>
      <c r="C8304" s="66"/>
      <c r="D8304" s="67"/>
      <c r="E8304" s="64"/>
      <c r="F8304" s="64"/>
      <c r="G8304" s="37" t="str">
        <f>IF(E8304="","",IF(OR(E8304="Project Management",E8304="Project Support",E8304="Sprint Management",E8304="Sprint Support"),"NA",ROUND((((VLOOKUP(AD8304,[2]Formula!V:X,3,0)))-SUMIF(AD:AD,AD8304,H:H)),2)))</f>
        <v/>
      </c>
      <c r="H8304" s="71"/>
      <c r="I8304" s="72"/>
      <c r="J8304" s="72"/>
      <c r="K8304" s="38" t="str">
        <f>IF(E8304="","",IF(OR(E8304="Project Management",E8304="Project Support",E8304="Sprint Management",E8304="Sprint Support"),"NA",(((SUMIF(AD:AD,AD8304,H:H)/VLOOKUP(AD8304,[2]Formula!V:X,3,0))*VLOOKUP(AD8304,[2]Formula!V:X,2,0))*H8304)/SUMIF(AD:AD,AD8304,H:H)))</f>
        <v/>
      </c>
      <c r="L8304" s="38" t="str">
        <f t="shared" si="775"/>
        <v/>
      </c>
      <c r="M8304" s="38" t="str">
        <f t="shared" si="776"/>
        <v/>
      </c>
      <c r="N8304" s="38" t="str">
        <f t="shared" si="778"/>
        <v/>
      </c>
      <c r="O8304" s="38" t="str">
        <f t="shared" si="774"/>
        <v/>
      </c>
      <c r="P8304" s="39" t="str">
        <f t="shared" si="779"/>
        <v/>
      </c>
      <c r="AC8304" s="42" t="str">
        <f>IF(B8304="","",VLOOKUP(B8304,[2]Formula!B:C,2,0))</f>
        <v/>
      </c>
      <c r="AD8304" s="43" t="str">
        <f t="shared" si="777"/>
        <v/>
      </c>
    </row>
    <row r="8305" spans="1:30" x14ac:dyDescent="0.25">
      <c r="A8305" s="64"/>
      <c r="B8305" s="64"/>
      <c r="C8305" s="66"/>
      <c r="D8305" s="67"/>
      <c r="E8305" s="64"/>
      <c r="F8305" s="64"/>
      <c r="G8305" s="37" t="str">
        <f>IF(E8305="","",IF(OR(E8305="Project Management",E8305="Project Support",E8305="Sprint Management",E8305="Sprint Support"),"NA",ROUND((((VLOOKUP(AD8305,[2]Formula!V:X,3,0)))-SUMIF(AD:AD,AD8305,H:H)),2)))</f>
        <v/>
      </c>
      <c r="H8305" s="71"/>
      <c r="I8305" s="72"/>
      <c r="J8305" s="72"/>
      <c r="K8305" s="38" t="str">
        <f>IF(E8305="","",IF(OR(E8305="Project Management",E8305="Project Support",E8305="Sprint Management",E8305="Sprint Support"),"NA",(((SUMIF(AD:AD,AD8305,H:H)/VLOOKUP(AD8305,[2]Formula!V:X,3,0))*VLOOKUP(AD8305,[2]Formula!V:X,2,0))*H8305)/SUMIF(AD:AD,AD8305,H:H)))</f>
        <v/>
      </c>
      <c r="L8305" s="38" t="str">
        <f t="shared" si="775"/>
        <v/>
      </c>
      <c r="M8305" s="38" t="str">
        <f t="shared" si="776"/>
        <v/>
      </c>
      <c r="N8305" s="38" t="str">
        <f t="shared" si="778"/>
        <v/>
      </c>
      <c r="O8305" s="38" t="str">
        <f t="shared" si="774"/>
        <v/>
      </c>
      <c r="P8305" s="39" t="str">
        <f t="shared" si="779"/>
        <v/>
      </c>
      <c r="AC8305" s="42" t="str">
        <f>IF(B8305="","",VLOOKUP(B8305,[2]Formula!B:C,2,0))</f>
        <v/>
      </c>
      <c r="AD8305" s="43" t="str">
        <f t="shared" si="777"/>
        <v/>
      </c>
    </row>
    <row r="8306" spans="1:30" x14ac:dyDescent="0.25">
      <c r="A8306" s="64"/>
      <c r="B8306" s="64"/>
      <c r="C8306" s="66"/>
      <c r="D8306" s="67"/>
      <c r="E8306" s="64"/>
      <c r="F8306" s="64"/>
      <c r="G8306" s="37" t="str">
        <f>IF(E8306="","",IF(OR(E8306="Project Management",E8306="Project Support",E8306="Sprint Management",E8306="Sprint Support"),"NA",ROUND((((VLOOKUP(AD8306,[2]Formula!V:X,3,0)))-SUMIF(AD:AD,AD8306,H:H)),2)))</f>
        <v/>
      </c>
      <c r="H8306" s="71"/>
      <c r="I8306" s="72"/>
      <c r="J8306" s="72"/>
      <c r="K8306" s="38" t="str">
        <f>IF(E8306="","",IF(OR(E8306="Project Management",E8306="Project Support",E8306="Sprint Management",E8306="Sprint Support"),"NA",(((SUMIF(AD:AD,AD8306,H:H)/VLOOKUP(AD8306,[2]Formula!V:X,3,0))*VLOOKUP(AD8306,[2]Formula!V:X,2,0))*H8306)/SUMIF(AD:AD,AD8306,H:H)))</f>
        <v/>
      </c>
      <c r="L8306" s="38" t="str">
        <f t="shared" si="775"/>
        <v/>
      </c>
      <c r="M8306" s="38" t="str">
        <f t="shared" si="776"/>
        <v/>
      </c>
      <c r="N8306" s="38" t="str">
        <f t="shared" si="778"/>
        <v/>
      </c>
      <c r="O8306" s="38" t="str">
        <f t="shared" si="774"/>
        <v/>
      </c>
      <c r="P8306" s="39" t="str">
        <f t="shared" si="779"/>
        <v/>
      </c>
      <c r="AC8306" s="42" t="str">
        <f>IF(B8306="","",VLOOKUP(B8306,[2]Formula!B:C,2,0))</f>
        <v/>
      </c>
      <c r="AD8306" s="43" t="str">
        <f t="shared" si="777"/>
        <v/>
      </c>
    </row>
    <row r="8307" spans="1:30" x14ac:dyDescent="0.25">
      <c r="A8307" s="64"/>
      <c r="B8307" s="64"/>
      <c r="C8307" s="66"/>
      <c r="D8307" s="67"/>
      <c r="E8307" s="64"/>
      <c r="F8307" s="64"/>
      <c r="G8307" s="37" t="str">
        <f>IF(E8307="","",IF(OR(E8307="Project Management",E8307="Project Support",E8307="Sprint Management",E8307="Sprint Support"),"NA",ROUND((((VLOOKUP(AD8307,[2]Formula!V:X,3,0)))-SUMIF(AD:AD,AD8307,H:H)),2)))</f>
        <v/>
      </c>
      <c r="H8307" s="71"/>
      <c r="I8307" s="72"/>
      <c r="J8307" s="72"/>
      <c r="K8307" s="38" t="str">
        <f>IF(E8307="","",IF(OR(E8307="Project Management",E8307="Project Support",E8307="Sprint Management",E8307="Sprint Support"),"NA",(((SUMIF(AD:AD,AD8307,H:H)/VLOOKUP(AD8307,[2]Formula!V:X,3,0))*VLOOKUP(AD8307,[2]Formula!V:X,2,0))*H8307)/SUMIF(AD:AD,AD8307,H:H)))</f>
        <v/>
      </c>
      <c r="L8307" s="38" t="str">
        <f t="shared" si="775"/>
        <v/>
      </c>
      <c r="M8307" s="38" t="str">
        <f t="shared" si="776"/>
        <v/>
      </c>
      <c r="N8307" s="38" t="str">
        <f t="shared" si="778"/>
        <v/>
      </c>
      <c r="O8307" s="38" t="str">
        <f t="shared" si="774"/>
        <v/>
      </c>
      <c r="P8307" s="39" t="str">
        <f t="shared" si="779"/>
        <v/>
      </c>
      <c r="AC8307" s="42" t="str">
        <f>IF(B8307="","",VLOOKUP(B8307,[2]Formula!B:C,2,0))</f>
        <v/>
      </c>
      <c r="AD8307" s="43" t="str">
        <f t="shared" si="777"/>
        <v/>
      </c>
    </row>
    <row r="8308" spans="1:30" x14ac:dyDescent="0.25">
      <c r="A8308" s="64"/>
      <c r="B8308" s="64"/>
      <c r="C8308" s="66"/>
      <c r="D8308" s="67"/>
      <c r="E8308" s="64"/>
      <c r="F8308" s="64"/>
      <c r="G8308" s="37" t="str">
        <f>IF(E8308="","",IF(OR(E8308="Project Management",E8308="Project Support",E8308="Sprint Management",E8308="Sprint Support"),"NA",ROUND((((VLOOKUP(AD8308,[2]Formula!V:X,3,0)))-SUMIF(AD:AD,AD8308,H:H)),2)))</f>
        <v/>
      </c>
      <c r="H8308" s="71"/>
      <c r="I8308" s="72"/>
      <c r="J8308" s="72"/>
      <c r="K8308" s="38" t="str">
        <f>IF(E8308="","",IF(OR(E8308="Project Management",E8308="Project Support",E8308="Sprint Management",E8308="Sprint Support"),"NA",(((SUMIF(AD:AD,AD8308,H:H)/VLOOKUP(AD8308,[2]Formula!V:X,3,0))*VLOOKUP(AD8308,[2]Formula!V:X,2,0))*H8308)/SUMIF(AD:AD,AD8308,H:H)))</f>
        <v/>
      </c>
      <c r="L8308" s="38" t="str">
        <f t="shared" si="775"/>
        <v/>
      </c>
      <c r="M8308" s="38" t="str">
        <f t="shared" si="776"/>
        <v/>
      </c>
      <c r="N8308" s="38" t="str">
        <f t="shared" si="778"/>
        <v/>
      </c>
      <c r="O8308" s="38" t="str">
        <f t="shared" si="774"/>
        <v/>
      </c>
      <c r="P8308" s="39" t="str">
        <f t="shared" si="779"/>
        <v/>
      </c>
      <c r="AC8308" s="42" t="str">
        <f>IF(B8308="","",VLOOKUP(B8308,[2]Formula!B:C,2,0))</f>
        <v/>
      </c>
      <c r="AD8308" s="43" t="str">
        <f t="shared" si="777"/>
        <v/>
      </c>
    </row>
    <row r="8309" spans="1:30" x14ac:dyDescent="0.25">
      <c r="A8309" s="64"/>
      <c r="B8309" s="64"/>
      <c r="C8309" s="66"/>
      <c r="D8309" s="67"/>
      <c r="E8309" s="64"/>
      <c r="F8309" s="64"/>
      <c r="G8309" s="37" t="str">
        <f>IF(E8309="","",IF(OR(E8309="Project Management",E8309="Project Support",E8309="Sprint Management",E8309="Sprint Support"),"NA",ROUND((((VLOOKUP(AD8309,[2]Formula!V:X,3,0)))-SUMIF(AD:AD,AD8309,H:H)),2)))</f>
        <v/>
      </c>
      <c r="H8309" s="71"/>
      <c r="I8309" s="72"/>
      <c r="J8309" s="72"/>
      <c r="K8309" s="38" t="str">
        <f>IF(E8309="","",IF(OR(E8309="Project Management",E8309="Project Support",E8309="Sprint Management",E8309="Sprint Support"),"NA",(((SUMIF(AD:AD,AD8309,H:H)/VLOOKUP(AD8309,[2]Formula!V:X,3,0))*VLOOKUP(AD8309,[2]Formula!V:X,2,0))*H8309)/SUMIF(AD:AD,AD8309,H:H)))</f>
        <v/>
      </c>
      <c r="L8309" s="38" t="str">
        <f t="shared" si="775"/>
        <v/>
      </c>
      <c r="M8309" s="38" t="str">
        <f t="shared" si="776"/>
        <v/>
      </c>
      <c r="N8309" s="38" t="str">
        <f t="shared" si="778"/>
        <v/>
      </c>
      <c r="O8309" s="38" t="str">
        <f t="shared" ref="O8309:O8372" si="780">IFERROR(L8309/M8309,"")</f>
        <v/>
      </c>
      <c r="P8309" s="39" t="str">
        <f t="shared" si="779"/>
        <v/>
      </c>
      <c r="AC8309" s="42" t="str">
        <f>IF(B8309="","",VLOOKUP(B8309,[2]Formula!B:C,2,0))</f>
        <v/>
      </c>
      <c r="AD8309" s="43" t="str">
        <f t="shared" si="777"/>
        <v/>
      </c>
    </row>
    <row r="8310" spans="1:30" x14ac:dyDescent="0.25">
      <c r="A8310" s="64"/>
      <c r="B8310" s="64"/>
      <c r="C8310" s="66"/>
      <c r="D8310" s="67"/>
      <c r="E8310" s="64"/>
      <c r="F8310" s="64"/>
      <c r="G8310" s="37" t="str">
        <f>IF(E8310="","",IF(OR(E8310="Project Management",E8310="Project Support",E8310="Sprint Management",E8310="Sprint Support"),"NA",ROUND((((VLOOKUP(AD8310,[2]Formula!V:X,3,0)))-SUMIF(AD:AD,AD8310,H:H)),2)))</f>
        <v/>
      </c>
      <c r="H8310" s="71"/>
      <c r="I8310" s="72"/>
      <c r="J8310" s="72"/>
      <c r="K8310" s="38" t="str">
        <f>IF(E8310="","",IF(OR(E8310="Project Management",E8310="Project Support",E8310="Sprint Management",E8310="Sprint Support"),"NA",(((SUMIF(AD:AD,AD8310,H:H)/VLOOKUP(AD8310,[2]Formula!V:X,3,0))*VLOOKUP(AD8310,[2]Formula!V:X,2,0))*H8310)/SUMIF(AD:AD,AD8310,H:H)))</f>
        <v/>
      </c>
      <c r="L8310" s="38" t="str">
        <f t="shared" si="775"/>
        <v/>
      </c>
      <c r="M8310" s="38" t="str">
        <f t="shared" si="776"/>
        <v/>
      </c>
      <c r="N8310" s="38" t="str">
        <f t="shared" si="778"/>
        <v/>
      </c>
      <c r="O8310" s="38" t="str">
        <f t="shared" si="780"/>
        <v/>
      </c>
      <c r="P8310" s="39" t="str">
        <f t="shared" si="779"/>
        <v/>
      </c>
      <c r="AC8310" s="42" t="str">
        <f>IF(B8310="","",VLOOKUP(B8310,[2]Formula!B:C,2,0))</f>
        <v/>
      </c>
      <c r="AD8310" s="43" t="str">
        <f t="shared" si="777"/>
        <v/>
      </c>
    </row>
    <row r="8311" spans="1:30" x14ac:dyDescent="0.25">
      <c r="A8311" s="64"/>
      <c r="B8311" s="64"/>
      <c r="C8311" s="66"/>
      <c r="D8311" s="67"/>
      <c r="E8311" s="64"/>
      <c r="F8311" s="64"/>
      <c r="G8311" s="37" t="str">
        <f>IF(E8311="","",IF(OR(E8311="Project Management",E8311="Project Support",E8311="Sprint Management",E8311="Sprint Support"),"NA",ROUND((((VLOOKUP(AD8311,[2]Formula!V:X,3,0)))-SUMIF(AD:AD,AD8311,H:H)),2)))</f>
        <v/>
      </c>
      <c r="H8311" s="71"/>
      <c r="I8311" s="72"/>
      <c r="J8311" s="72"/>
      <c r="K8311" s="38" t="str">
        <f>IF(E8311="","",IF(OR(E8311="Project Management",E8311="Project Support",E8311="Sprint Management",E8311="Sprint Support"),"NA",(((SUMIF(AD:AD,AD8311,H:H)/VLOOKUP(AD8311,[2]Formula!V:X,3,0))*VLOOKUP(AD8311,[2]Formula!V:X,2,0))*H8311)/SUMIF(AD:AD,AD8311,H:H)))</f>
        <v/>
      </c>
      <c r="L8311" s="38" t="str">
        <f t="shared" si="775"/>
        <v/>
      </c>
      <c r="M8311" s="38" t="str">
        <f t="shared" si="776"/>
        <v/>
      </c>
      <c r="N8311" s="38" t="str">
        <f t="shared" si="778"/>
        <v/>
      </c>
      <c r="O8311" s="38" t="str">
        <f t="shared" si="780"/>
        <v/>
      </c>
      <c r="P8311" s="39" t="str">
        <f t="shared" si="779"/>
        <v/>
      </c>
      <c r="AC8311" s="42" t="str">
        <f>IF(B8311="","",VLOOKUP(B8311,[2]Formula!B:C,2,0))</f>
        <v/>
      </c>
      <c r="AD8311" s="43" t="str">
        <f t="shared" si="777"/>
        <v/>
      </c>
    </row>
    <row r="8312" spans="1:30" x14ac:dyDescent="0.25">
      <c r="A8312" s="64"/>
      <c r="B8312" s="64"/>
      <c r="C8312" s="66"/>
      <c r="D8312" s="67"/>
      <c r="E8312" s="64"/>
      <c r="F8312" s="64"/>
      <c r="G8312" s="37" t="str">
        <f>IF(E8312="","",IF(OR(E8312="Project Management",E8312="Project Support",E8312="Sprint Management",E8312="Sprint Support"),"NA",ROUND((((VLOOKUP(AD8312,[2]Formula!V:X,3,0)))-SUMIF(AD:AD,AD8312,H:H)),2)))</f>
        <v/>
      </c>
      <c r="H8312" s="71"/>
      <c r="I8312" s="72"/>
      <c r="J8312" s="72"/>
      <c r="K8312" s="38" t="str">
        <f>IF(E8312="","",IF(OR(E8312="Project Management",E8312="Project Support",E8312="Sprint Management",E8312="Sprint Support"),"NA",(((SUMIF(AD:AD,AD8312,H:H)/VLOOKUP(AD8312,[2]Formula!V:X,3,0))*VLOOKUP(AD8312,[2]Formula!V:X,2,0))*H8312)/SUMIF(AD:AD,AD8312,H:H)))</f>
        <v/>
      </c>
      <c r="L8312" s="38" t="str">
        <f t="shared" si="775"/>
        <v/>
      </c>
      <c r="M8312" s="38" t="str">
        <f t="shared" si="776"/>
        <v/>
      </c>
      <c r="N8312" s="38" t="str">
        <f t="shared" si="778"/>
        <v/>
      </c>
      <c r="O8312" s="38" t="str">
        <f t="shared" si="780"/>
        <v/>
      </c>
      <c r="P8312" s="39" t="str">
        <f t="shared" si="779"/>
        <v/>
      </c>
      <c r="AC8312" s="42" t="str">
        <f>IF(B8312="","",VLOOKUP(B8312,[2]Formula!B:C,2,0))</f>
        <v/>
      </c>
      <c r="AD8312" s="43" t="str">
        <f t="shared" si="777"/>
        <v/>
      </c>
    </row>
    <row r="8313" spans="1:30" x14ac:dyDescent="0.25">
      <c r="A8313" s="64"/>
      <c r="B8313" s="64"/>
      <c r="C8313" s="66"/>
      <c r="D8313" s="67"/>
      <c r="E8313" s="64"/>
      <c r="F8313" s="64"/>
      <c r="G8313" s="37" t="str">
        <f>IF(E8313="","",IF(OR(E8313="Project Management",E8313="Project Support",E8313="Sprint Management",E8313="Sprint Support"),"NA",ROUND((((VLOOKUP(AD8313,[2]Formula!V:X,3,0)))-SUMIF(AD:AD,AD8313,H:H)),2)))</f>
        <v/>
      </c>
      <c r="H8313" s="71"/>
      <c r="I8313" s="72"/>
      <c r="J8313" s="72"/>
      <c r="K8313" s="38" t="str">
        <f>IF(E8313="","",IF(OR(E8313="Project Management",E8313="Project Support",E8313="Sprint Management",E8313="Sprint Support"),"NA",(((SUMIF(AD:AD,AD8313,H:H)/VLOOKUP(AD8313,[2]Formula!V:X,3,0))*VLOOKUP(AD8313,[2]Formula!V:X,2,0))*H8313)/SUMIF(AD:AD,AD8313,H:H)))</f>
        <v/>
      </c>
      <c r="L8313" s="38" t="str">
        <f t="shared" si="775"/>
        <v/>
      </c>
      <c r="M8313" s="38" t="str">
        <f t="shared" si="776"/>
        <v/>
      </c>
      <c r="N8313" s="38" t="str">
        <f t="shared" si="778"/>
        <v/>
      </c>
      <c r="O8313" s="38" t="str">
        <f t="shared" si="780"/>
        <v/>
      </c>
      <c r="P8313" s="39" t="str">
        <f t="shared" si="779"/>
        <v/>
      </c>
      <c r="AC8313" s="42" t="str">
        <f>IF(B8313="","",VLOOKUP(B8313,[2]Formula!B:C,2,0))</f>
        <v/>
      </c>
      <c r="AD8313" s="43" t="str">
        <f t="shared" si="777"/>
        <v/>
      </c>
    </row>
    <row r="8314" spans="1:30" x14ac:dyDescent="0.25">
      <c r="A8314" s="64"/>
      <c r="B8314" s="64"/>
      <c r="C8314" s="66"/>
      <c r="D8314" s="67"/>
      <c r="E8314" s="64"/>
      <c r="F8314" s="64"/>
      <c r="G8314" s="37" t="str">
        <f>IF(E8314="","",IF(OR(E8314="Project Management",E8314="Project Support",E8314="Sprint Management",E8314="Sprint Support"),"NA",ROUND((((VLOOKUP(AD8314,[2]Formula!V:X,3,0)))-SUMIF(AD:AD,AD8314,H:H)),2)))</f>
        <v/>
      </c>
      <c r="H8314" s="71"/>
      <c r="I8314" s="72"/>
      <c r="J8314" s="72"/>
      <c r="K8314" s="38" t="str">
        <f>IF(E8314="","",IF(OR(E8314="Project Management",E8314="Project Support",E8314="Sprint Management",E8314="Sprint Support"),"NA",(((SUMIF(AD:AD,AD8314,H:H)/VLOOKUP(AD8314,[2]Formula!V:X,3,0))*VLOOKUP(AD8314,[2]Formula!V:X,2,0))*H8314)/SUMIF(AD:AD,AD8314,H:H)))</f>
        <v/>
      </c>
      <c r="L8314" s="38" t="str">
        <f t="shared" si="775"/>
        <v/>
      </c>
      <c r="M8314" s="38" t="str">
        <f t="shared" si="776"/>
        <v/>
      </c>
      <c r="N8314" s="38" t="str">
        <f t="shared" si="778"/>
        <v/>
      </c>
      <c r="O8314" s="38" t="str">
        <f t="shared" si="780"/>
        <v/>
      </c>
      <c r="P8314" s="39" t="str">
        <f t="shared" si="779"/>
        <v/>
      </c>
      <c r="AC8314" s="42" t="str">
        <f>IF(B8314="","",VLOOKUP(B8314,[2]Formula!B:C,2,0))</f>
        <v/>
      </c>
      <c r="AD8314" s="43" t="str">
        <f t="shared" si="777"/>
        <v/>
      </c>
    </row>
    <row r="8315" spans="1:30" x14ac:dyDescent="0.25">
      <c r="A8315" s="64"/>
      <c r="B8315" s="64"/>
      <c r="C8315" s="66"/>
      <c r="D8315" s="67"/>
      <c r="E8315" s="64"/>
      <c r="F8315" s="64"/>
      <c r="G8315" s="37" t="str">
        <f>IF(E8315="","",IF(OR(E8315="Project Management",E8315="Project Support",E8315="Sprint Management",E8315="Sprint Support"),"NA",ROUND((((VLOOKUP(AD8315,[2]Formula!V:X,3,0)))-SUMIF(AD:AD,AD8315,H:H)),2)))</f>
        <v/>
      </c>
      <c r="H8315" s="71"/>
      <c r="I8315" s="72"/>
      <c r="J8315" s="72"/>
      <c r="K8315" s="38" t="str">
        <f>IF(E8315="","",IF(OR(E8315="Project Management",E8315="Project Support",E8315="Sprint Management",E8315="Sprint Support"),"NA",(((SUMIF(AD:AD,AD8315,H:H)/VLOOKUP(AD8315,[2]Formula!V:X,3,0))*VLOOKUP(AD8315,[2]Formula!V:X,2,0))*H8315)/SUMIF(AD:AD,AD8315,H:H)))</f>
        <v/>
      </c>
      <c r="L8315" s="38" t="str">
        <f t="shared" si="775"/>
        <v/>
      </c>
      <c r="M8315" s="38" t="str">
        <f t="shared" si="776"/>
        <v/>
      </c>
      <c r="N8315" s="38" t="str">
        <f t="shared" si="778"/>
        <v/>
      </c>
      <c r="O8315" s="38" t="str">
        <f t="shared" si="780"/>
        <v/>
      </c>
      <c r="P8315" s="39" t="str">
        <f t="shared" si="779"/>
        <v/>
      </c>
      <c r="AC8315" s="42" t="str">
        <f>IF(B8315="","",VLOOKUP(B8315,[2]Formula!B:C,2,0))</f>
        <v/>
      </c>
      <c r="AD8315" s="43" t="str">
        <f t="shared" si="777"/>
        <v/>
      </c>
    </row>
    <row r="8316" spans="1:30" x14ac:dyDescent="0.25">
      <c r="A8316" s="64"/>
      <c r="B8316" s="64"/>
      <c r="C8316" s="66"/>
      <c r="D8316" s="67"/>
      <c r="E8316" s="64"/>
      <c r="F8316" s="64"/>
      <c r="G8316" s="37" t="str">
        <f>IF(E8316="","",IF(OR(E8316="Project Management",E8316="Project Support",E8316="Sprint Management",E8316="Sprint Support"),"NA",ROUND((((VLOOKUP(AD8316,[2]Formula!V:X,3,0)))-SUMIF(AD:AD,AD8316,H:H)),2)))</f>
        <v/>
      </c>
      <c r="H8316" s="71"/>
      <c r="I8316" s="72"/>
      <c r="J8316" s="72"/>
      <c r="K8316" s="38" t="str">
        <f>IF(E8316="","",IF(OR(E8316="Project Management",E8316="Project Support",E8316="Sprint Management",E8316="Sprint Support"),"NA",(((SUMIF(AD:AD,AD8316,H:H)/VLOOKUP(AD8316,[2]Formula!V:X,3,0))*VLOOKUP(AD8316,[2]Formula!V:X,2,0))*H8316)/SUMIF(AD:AD,AD8316,H:H)))</f>
        <v/>
      </c>
      <c r="L8316" s="38" t="str">
        <f t="shared" si="775"/>
        <v/>
      </c>
      <c r="M8316" s="38" t="str">
        <f t="shared" si="776"/>
        <v/>
      </c>
      <c r="N8316" s="38" t="str">
        <f t="shared" si="778"/>
        <v/>
      </c>
      <c r="O8316" s="38" t="str">
        <f t="shared" si="780"/>
        <v/>
      </c>
      <c r="P8316" s="39" t="str">
        <f t="shared" si="779"/>
        <v/>
      </c>
      <c r="AC8316" s="42" t="str">
        <f>IF(B8316="","",VLOOKUP(B8316,[2]Formula!B:C,2,0))</f>
        <v/>
      </c>
      <c r="AD8316" s="43" t="str">
        <f t="shared" si="777"/>
        <v/>
      </c>
    </row>
    <row r="8317" spans="1:30" x14ac:dyDescent="0.25">
      <c r="A8317" s="64"/>
      <c r="B8317" s="64"/>
      <c r="C8317" s="66"/>
      <c r="D8317" s="67"/>
      <c r="E8317" s="64"/>
      <c r="F8317" s="64"/>
      <c r="G8317" s="37" t="str">
        <f>IF(E8317="","",IF(OR(E8317="Project Management",E8317="Project Support",E8317="Sprint Management",E8317="Sprint Support"),"NA",ROUND((((VLOOKUP(AD8317,[2]Formula!V:X,3,0)))-SUMIF(AD:AD,AD8317,H:H)),2)))</f>
        <v/>
      </c>
      <c r="H8317" s="71"/>
      <c r="I8317" s="72"/>
      <c r="J8317" s="72"/>
      <c r="K8317" s="38" t="str">
        <f>IF(E8317="","",IF(OR(E8317="Project Management",E8317="Project Support",E8317="Sprint Management",E8317="Sprint Support"),"NA",(((SUMIF(AD:AD,AD8317,H:H)/VLOOKUP(AD8317,[2]Formula!V:X,3,0))*VLOOKUP(AD8317,[2]Formula!V:X,2,0))*H8317)/SUMIF(AD:AD,AD8317,H:H)))</f>
        <v/>
      </c>
      <c r="L8317" s="38" t="str">
        <f t="shared" si="775"/>
        <v/>
      </c>
      <c r="M8317" s="38" t="str">
        <f t="shared" si="776"/>
        <v/>
      </c>
      <c r="N8317" s="38" t="str">
        <f t="shared" si="778"/>
        <v/>
      </c>
      <c r="O8317" s="38" t="str">
        <f t="shared" si="780"/>
        <v/>
      </c>
      <c r="P8317" s="39" t="str">
        <f t="shared" si="779"/>
        <v/>
      </c>
      <c r="AC8317" s="42" t="str">
        <f>IF(B8317="","",VLOOKUP(B8317,[2]Formula!B:C,2,0))</f>
        <v/>
      </c>
      <c r="AD8317" s="43" t="str">
        <f t="shared" si="777"/>
        <v/>
      </c>
    </row>
    <row r="8318" spans="1:30" x14ac:dyDescent="0.25">
      <c r="A8318" s="64"/>
      <c r="B8318" s="64"/>
      <c r="C8318" s="66"/>
      <c r="D8318" s="67"/>
      <c r="E8318" s="64"/>
      <c r="F8318" s="64"/>
      <c r="G8318" s="37" t="str">
        <f>IF(E8318="","",IF(OR(E8318="Project Management",E8318="Project Support",E8318="Sprint Management",E8318="Sprint Support"),"NA",ROUND((((VLOOKUP(AD8318,[2]Formula!V:X,3,0)))-SUMIF(AD:AD,AD8318,H:H)),2)))</f>
        <v/>
      </c>
      <c r="H8318" s="71"/>
      <c r="I8318" s="72"/>
      <c r="J8318" s="72"/>
      <c r="K8318" s="38" t="str">
        <f>IF(E8318="","",IF(OR(E8318="Project Management",E8318="Project Support",E8318="Sprint Management",E8318="Sprint Support"),"NA",(((SUMIF(AD:AD,AD8318,H:H)/VLOOKUP(AD8318,[2]Formula!V:X,3,0))*VLOOKUP(AD8318,[2]Formula!V:X,2,0))*H8318)/SUMIF(AD:AD,AD8318,H:H)))</f>
        <v/>
      </c>
      <c r="L8318" s="38" t="str">
        <f t="shared" si="775"/>
        <v/>
      </c>
      <c r="M8318" s="38" t="str">
        <f t="shared" si="776"/>
        <v/>
      </c>
      <c r="N8318" s="38" t="str">
        <f t="shared" si="778"/>
        <v/>
      </c>
      <c r="O8318" s="38" t="str">
        <f t="shared" si="780"/>
        <v/>
      </c>
      <c r="P8318" s="39" t="str">
        <f t="shared" si="779"/>
        <v/>
      </c>
      <c r="AC8318" s="42" t="str">
        <f>IF(B8318="","",VLOOKUP(B8318,[2]Formula!B:C,2,0))</f>
        <v/>
      </c>
      <c r="AD8318" s="43" t="str">
        <f t="shared" si="777"/>
        <v/>
      </c>
    </row>
    <row r="8319" spans="1:30" x14ac:dyDescent="0.25">
      <c r="A8319" s="64"/>
      <c r="B8319" s="64"/>
      <c r="C8319" s="66"/>
      <c r="D8319" s="67"/>
      <c r="E8319" s="64"/>
      <c r="F8319" s="64"/>
      <c r="G8319" s="37" t="str">
        <f>IF(E8319="","",IF(OR(E8319="Project Management",E8319="Project Support",E8319="Sprint Management",E8319="Sprint Support"),"NA",ROUND((((VLOOKUP(AD8319,[2]Formula!V:X,3,0)))-SUMIF(AD:AD,AD8319,H:H)),2)))</f>
        <v/>
      </c>
      <c r="H8319" s="71"/>
      <c r="I8319" s="72"/>
      <c r="J8319" s="72"/>
      <c r="K8319" s="38" t="str">
        <f>IF(E8319="","",IF(OR(E8319="Project Management",E8319="Project Support",E8319="Sprint Management",E8319="Sprint Support"),"NA",(((SUMIF(AD:AD,AD8319,H:H)/VLOOKUP(AD8319,[2]Formula!V:X,3,0))*VLOOKUP(AD8319,[2]Formula!V:X,2,0))*H8319)/SUMIF(AD:AD,AD8319,H:H)))</f>
        <v/>
      </c>
      <c r="L8319" s="38" t="str">
        <f t="shared" si="775"/>
        <v/>
      </c>
      <c r="M8319" s="38" t="str">
        <f t="shared" si="776"/>
        <v/>
      </c>
      <c r="N8319" s="38" t="str">
        <f t="shared" si="778"/>
        <v/>
      </c>
      <c r="O8319" s="38" t="str">
        <f t="shared" si="780"/>
        <v/>
      </c>
      <c r="P8319" s="39" t="str">
        <f t="shared" si="779"/>
        <v/>
      </c>
      <c r="AC8319" s="42" t="str">
        <f>IF(B8319="","",VLOOKUP(B8319,[2]Formula!B:C,2,0))</f>
        <v/>
      </c>
      <c r="AD8319" s="43" t="str">
        <f t="shared" si="777"/>
        <v/>
      </c>
    </row>
    <row r="8320" spans="1:30" x14ac:dyDescent="0.25">
      <c r="A8320" s="64"/>
      <c r="B8320" s="64"/>
      <c r="C8320" s="66"/>
      <c r="D8320" s="67"/>
      <c r="E8320" s="64"/>
      <c r="F8320" s="64"/>
      <c r="G8320" s="37" t="str">
        <f>IF(E8320="","",IF(OR(E8320="Project Management",E8320="Project Support",E8320="Sprint Management",E8320="Sprint Support"),"NA",ROUND((((VLOOKUP(AD8320,[2]Formula!V:X,3,0)))-SUMIF(AD:AD,AD8320,H:H)),2)))</f>
        <v/>
      </c>
      <c r="H8320" s="71"/>
      <c r="I8320" s="72"/>
      <c r="J8320" s="72"/>
      <c r="K8320" s="38" t="str">
        <f>IF(E8320="","",IF(OR(E8320="Project Management",E8320="Project Support",E8320="Sprint Management",E8320="Sprint Support"),"NA",(((SUMIF(AD:AD,AD8320,H:H)/VLOOKUP(AD8320,[2]Formula!V:X,3,0))*VLOOKUP(AD8320,[2]Formula!V:X,2,0))*H8320)/SUMIF(AD:AD,AD8320,H:H)))</f>
        <v/>
      </c>
      <c r="L8320" s="38" t="str">
        <f t="shared" si="775"/>
        <v/>
      </c>
      <c r="M8320" s="38" t="str">
        <f t="shared" si="776"/>
        <v/>
      </c>
      <c r="N8320" s="38" t="str">
        <f t="shared" si="778"/>
        <v/>
      </c>
      <c r="O8320" s="38" t="str">
        <f t="shared" si="780"/>
        <v/>
      </c>
      <c r="P8320" s="39" t="str">
        <f t="shared" si="779"/>
        <v/>
      </c>
      <c r="AC8320" s="42" t="str">
        <f>IF(B8320="","",VLOOKUP(B8320,[2]Formula!B:C,2,0))</f>
        <v/>
      </c>
      <c r="AD8320" s="43" t="str">
        <f t="shared" si="777"/>
        <v/>
      </c>
    </row>
    <row r="8321" spans="1:30" x14ac:dyDescent="0.25">
      <c r="A8321" s="64"/>
      <c r="B8321" s="64"/>
      <c r="C8321" s="66"/>
      <c r="D8321" s="67"/>
      <c r="E8321" s="64"/>
      <c r="F8321" s="64"/>
      <c r="G8321" s="37" t="str">
        <f>IF(E8321="","",IF(OR(E8321="Project Management",E8321="Project Support",E8321="Sprint Management",E8321="Sprint Support"),"NA",ROUND((((VLOOKUP(AD8321,[2]Formula!V:X,3,0)))-SUMIF(AD:AD,AD8321,H:H)),2)))</f>
        <v/>
      </c>
      <c r="H8321" s="71"/>
      <c r="I8321" s="72"/>
      <c r="J8321" s="72"/>
      <c r="K8321" s="38" t="str">
        <f>IF(E8321="","",IF(OR(E8321="Project Management",E8321="Project Support",E8321="Sprint Management",E8321="Sprint Support"),"NA",(((SUMIF(AD:AD,AD8321,H:H)/VLOOKUP(AD8321,[2]Formula!V:X,3,0))*VLOOKUP(AD8321,[2]Formula!V:X,2,0))*H8321)/SUMIF(AD:AD,AD8321,H:H)))</f>
        <v/>
      </c>
      <c r="L8321" s="38" t="str">
        <f t="shared" si="775"/>
        <v/>
      </c>
      <c r="M8321" s="38" t="str">
        <f t="shared" si="776"/>
        <v/>
      </c>
      <c r="N8321" s="38" t="str">
        <f t="shared" si="778"/>
        <v/>
      </c>
      <c r="O8321" s="38" t="str">
        <f t="shared" si="780"/>
        <v/>
      </c>
      <c r="P8321" s="39" t="str">
        <f t="shared" si="779"/>
        <v/>
      </c>
      <c r="AC8321" s="42" t="str">
        <f>IF(B8321="","",VLOOKUP(B8321,[2]Formula!B:C,2,0))</f>
        <v/>
      </c>
      <c r="AD8321" s="43" t="str">
        <f t="shared" si="777"/>
        <v/>
      </c>
    </row>
    <row r="8322" spans="1:30" x14ac:dyDescent="0.25">
      <c r="A8322" s="64"/>
      <c r="B8322" s="64"/>
      <c r="C8322" s="66"/>
      <c r="D8322" s="67"/>
      <c r="E8322" s="64"/>
      <c r="F8322" s="64"/>
      <c r="G8322" s="37" t="str">
        <f>IF(E8322="","",IF(OR(E8322="Project Management",E8322="Project Support",E8322="Sprint Management",E8322="Sprint Support"),"NA",ROUND((((VLOOKUP(AD8322,[2]Formula!V:X,3,0)))-SUMIF(AD:AD,AD8322,H:H)),2)))</f>
        <v/>
      </c>
      <c r="H8322" s="71"/>
      <c r="I8322" s="72"/>
      <c r="J8322" s="72"/>
      <c r="K8322" s="38" t="str">
        <f>IF(E8322="","",IF(OR(E8322="Project Management",E8322="Project Support",E8322="Sprint Management",E8322="Sprint Support"),"NA",(((SUMIF(AD:AD,AD8322,H:H)/VLOOKUP(AD8322,[2]Formula!V:X,3,0))*VLOOKUP(AD8322,[2]Formula!V:X,2,0))*H8322)/SUMIF(AD:AD,AD8322,H:H)))</f>
        <v/>
      </c>
      <c r="L8322" s="38" t="str">
        <f t="shared" ref="L8322:L8385" si="781">IFERROR(IF(K8322="NA",(H8322/I8322),(K8322/I8322)),"")</f>
        <v/>
      </c>
      <c r="M8322" s="38" t="str">
        <f t="shared" ref="M8322:M8385" si="782">IFERROR(IF(K8322="NA",1,(K8322/H8322)),"")</f>
        <v/>
      </c>
      <c r="N8322" s="38" t="str">
        <f t="shared" si="778"/>
        <v/>
      </c>
      <c r="O8322" s="38" t="str">
        <f t="shared" si="780"/>
        <v/>
      </c>
      <c r="P8322" s="39" t="str">
        <f t="shared" si="779"/>
        <v/>
      </c>
      <c r="AC8322" s="42" t="str">
        <f>IF(B8322="","",VLOOKUP(B8322,[2]Formula!B:C,2,0))</f>
        <v/>
      </c>
      <c r="AD8322" s="43" t="str">
        <f t="shared" ref="AD8322:AD8385" si="783">IF(B8322="","",CONCATENATE(B8322,"_",E8322))</f>
        <v/>
      </c>
    </row>
    <row r="8323" spans="1:30" x14ac:dyDescent="0.25">
      <c r="A8323" s="64"/>
      <c r="B8323" s="64"/>
      <c r="C8323" s="66"/>
      <c r="D8323" s="67"/>
      <c r="E8323" s="64"/>
      <c r="F8323" s="64"/>
      <c r="G8323" s="37" t="str">
        <f>IF(E8323="","",IF(OR(E8323="Project Management",E8323="Project Support",E8323="Sprint Management",E8323="Sprint Support"),"NA",ROUND((((VLOOKUP(AD8323,[2]Formula!V:X,3,0)))-SUMIF(AD:AD,AD8323,H:H)),2)))</f>
        <v/>
      </c>
      <c r="H8323" s="71"/>
      <c r="I8323" s="72"/>
      <c r="J8323" s="72"/>
      <c r="K8323" s="38" t="str">
        <f>IF(E8323="","",IF(OR(E8323="Project Management",E8323="Project Support",E8323="Sprint Management",E8323="Sprint Support"),"NA",(((SUMIF(AD:AD,AD8323,H:H)/VLOOKUP(AD8323,[2]Formula!V:X,3,0))*VLOOKUP(AD8323,[2]Formula!V:X,2,0))*H8323)/SUMIF(AD:AD,AD8323,H:H)))</f>
        <v/>
      </c>
      <c r="L8323" s="38" t="str">
        <f t="shared" si="781"/>
        <v/>
      </c>
      <c r="M8323" s="38" t="str">
        <f t="shared" si="782"/>
        <v/>
      </c>
      <c r="N8323" s="38" t="str">
        <f t="shared" ref="N8323:N8386" si="784">IFERROR(((L8323-M8323)/M8323)*100,"")</f>
        <v/>
      </c>
      <c r="O8323" s="38" t="str">
        <f t="shared" si="780"/>
        <v/>
      </c>
      <c r="P8323" s="39" t="str">
        <f t="shared" ref="P8323:P8386" si="785">IF(O8323="","",1)</f>
        <v/>
      </c>
      <c r="AC8323" s="42" t="str">
        <f>IF(B8323="","",VLOOKUP(B8323,[2]Formula!B:C,2,0))</f>
        <v/>
      </c>
      <c r="AD8323" s="43" t="str">
        <f t="shared" si="783"/>
        <v/>
      </c>
    </row>
    <row r="8324" spans="1:30" x14ac:dyDescent="0.25">
      <c r="A8324" s="64"/>
      <c r="B8324" s="64"/>
      <c r="C8324" s="66"/>
      <c r="D8324" s="67"/>
      <c r="E8324" s="64"/>
      <c r="F8324" s="64"/>
      <c r="G8324" s="37" t="str">
        <f>IF(E8324="","",IF(OR(E8324="Project Management",E8324="Project Support",E8324="Sprint Management",E8324="Sprint Support"),"NA",ROUND((((VLOOKUP(AD8324,[2]Formula!V:X,3,0)))-SUMIF(AD:AD,AD8324,H:H)),2)))</f>
        <v/>
      </c>
      <c r="H8324" s="71"/>
      <c r="I8324" s="72"/>
      <c r="J8324" s="72"/>
      <c r="K8324" s="38" t="str">
        <f>IF(E8324="","",IF(OR(E8324="Project Management",E8324="Project Support",E8324="Sprint Management",E8324="Sprint Support"),"NA",(((SUMIF(AD:AD,AD8324,H:H)/VLOOKUP(AD8324,[2]Formula!V:X,3,0))*VLOOKUP(AD8324,[2]Formula!V:X,2,0))*H8324)/SUMIF(AD:AD,AD8324,H:H)))</f>
        <v/>
      </c>
      <c r="L8324" s="38" t="str">
        <f t="shared" si="781"/>
        <v/>
      </c>
      <c r="M8324" s="38" t="str">
        <f t="shared" si="782"/>
        <v/>
      </c>
      <c r="N8324" s="38" t="str">
        <f t="shared" si="784"/>
        <v/>
      </c>
      <c r="O8324" s="38" t="str">
        <f t="shared" si="780"/>
        <v/>
      </c>
      <c r="P8324" s="39" t="str">
        <f t="shared" si="785"/>
        <v/>
      </c>
      <c r="AC8324" s="42" t="str">
        <f>IF(B8324="","",VLOOKUP(B8324,[2]Formula!B:C,2,0))</f>
        <v/>
      </c>
      <c r="AD8324" s="43" t="str">
        <f t="shared" si="783"/>
        <v/>
      </c>
    </row>
    <row r="8325" spans="1:30" x14ac:dyDescent="0.25">
      <c r="A8325" s="64"/>
      <c r="B8325" s="64"/>
      <c r="C8325" s="66"/>
      <c r="D8325" s="67"/>
      <c r="E8325" s="64"/>
      <c r="F8325" s="64"/>
      <c r="G8325" s="37" t="str">
        <f>IF(E8325="","",IF(OR(E8325="Project Management",E8325="Project Support",E8325="Sprint Management",E8325="Sprint Support"),"NA",ROUND((((VLOOKUP(AD8325,[2]Formula!V:X,3,0)))-SUMIF(AD:AD,AD8325,H:H)),2)))</f>
        <v/>
      </c>
      <c r="H8325" s="71"/>
      <c r="I8325" s="72"/>
      <c r="J8325" s="72"/>
      <c r="K8325" s="38" t="str">
        <f>IF(E8325="","",IF(OR(E8325="Project Management",E8325="Project Support",E8325="Sprint Management",E8325="Sprint Support"),"NA",(((SUMIF(AD:AD,AD8325,H:H)/VLOOKUP(AD8325,[2]Formula!V:X,3,0))*VLOOKUP(AD8325,[2]Formula!V:X,2,0))*H8325)/SUMIF(AD:AD,AD8325,H:H)))</f>
        <v/>
      </c>
      <c r="L8325" s="38" t="str">
        <f t="shared" si="781"/>
        <v/>
      </c>
      <c r="M8325" s="38" t="str">
        <f t="shared" si="782"/>
        <v/>
      </c>
      <c r="N8325" s="38" t="str">
        <f t="shared" si="784"/>
        <v/>
      </c>
      <c r="O8325" s="38" t="str">
        <f t="shared" si="780"/>
        <v/>
      </c>
      <c r="P8325" s="39" t="str">
        <f t="shared" si="785"/>
        <v/>
      </c>
      <c r="AC8325" s="42" t="str">
        <f>IF(B8325="","",VLOOKUP(B8325,[2]Formula!B:C,2,0))</f>
        <v/>
      </c>
      <c r="AD8325" s="43" t="str">
        <f t="shared" si="783"/>
        <v/>
      </c>
    </row>
    <row r="8326" spans="1:30" x14ac:dyDescent="0.25">
      <c r="A8326" s="64"/>
      <c r="B8326" s="64"/>
      <c r="C8326" s="66"/>
      <c r="D8326" s="67"/>
      <c r="E8326" s="64"/>
      <c r="F8326" s="64"/>
      <c r="G8326" s="37" t="str">
        <f>IF(E8326="","",IF(OR(E8326="Project Management",E8326="Project Support",E8326="Sprint Management",E8326="Sprint Support"),"NA",ROUND((((VLOOKUP(AD8326,[2]Formula!V:X,3,0)))-SUMIF(AD:AD,AD8326,H:H)),2)))</f>
        <v/>
      </c>
      <c r="H8326" s="71"/>
      <c r="I8326" s="72"/>
      <c r="J8326" s="72"/>
      <c r="K8326" s="38" t="str">
        <f>IF(E8326="","",IF(OR(E8326="Project Management",E8326="Project Support",E8326="Sprint Management",E8326="Sprint Support"),"NA",(((SUMIF(AD:AD,AD8326,H:H)/VLOOKUP(AD8326,[2]Formula!V:X,3,0))*VLOOKUP(AD8326,[2]Formula!V:X,2,0))*H8326)/SUMIF(AD:AD,AD8326,H:H)))</f>
        <v/>
      </c>
      <c r="L8326" s="38" t="str">
        <f t="shared" si="781"/>
        <v/>
      </c>
      <c r="M8326" s="38" t="str">
        <f t="shared" si="782"/>
        <v/>
      </c>
      <c r="N8326" s="38" t="str">
        <f t="shared" si="784"/>
        <v/>
      </c>
      <c r="O8326" s="38" t="str">
        <f t="shared" si="780"/>
        <v/>
      </c>
      <c r="P8326" s="39" t="str">
        <f t="shared" si="785"/>
        <v/>
      </c>
      <c r="AC8326" s="42" t="str">
        <f>IF(B8326="","",VLOOKUP(B8326,[2]Formula!B:C,2,0))</f>
        <v/>
      </c>
      <c r="AD8326" s="43" t="str">
        <f t="shared" si="783"/>
        <v/>
      </c>
    </row>
    <row r="8327" spans="1:30" x14ac:dyDescent="0.25">
      <c r="A8327" s="64"/>
      <c r="B8327" s="64"/>
      <c r="C8327" s="66"/>
      <c r="D8327" s="67"/>
      <c r="E8327" s="64"/>
      <c r="F8327" s="64"/>
      <c r="G8327" s="37" t="str">
        <f>IF(E8327="","",IF(OR(E8327="Project Management",E8327="Project Support",E8327="Sprint Management",E8327="Sprint Support"),"NA",ROUND((((VLOOKUP(AD8327,[2]Formula!V:X,3,0)))-SUMIF(AD:AD,AD8327,H:H)),2)))</f>
        <v/>
      </c>
      <c r="H8327" s="71"/>
      <c r="I8327" s="72"/>
      <c r="J8327" s="72"/>
      <c r="K8327" s="38" t="str">
        <f>IF(E8327="","",IF(OR(E8327="Project Management",E8327="Project Support",E8327="Sprint Management",E8327="Sprint Support"),"NA",(((SUMIF(AD:AD,AD8327,H:H)/VLOOKUP(AD8327,[2]Formula!V:X,3,0))*VLOOKUP(AD8327,[2]Formula!V:X,2,0))*H8327)/SUMIF(AD:AD,AD8327,H:H)))</f>
        <v/>
      </c>
      <c r="L8327" s="38" t="str">
        <f t="shared" si="781"/>
        <v/>
      </c>
      <c r="M8327" s="38" t="str">
        <f t="shared" si="782"/>
        <v/>
      </c>
      <c r="N8327" s="38" t="str">
        <f t="shared" si="784"/>
        <v/>
      </c>
      <c r="O8327" s="38" t="str">
        <f t="shared" si="780"/>
        <v/>
      </c>
      <c r="P8327" s="39" t="str">
        <f t="shared" si="785"/>
        <v/>
      </c>
      <c r="AC8327" s="42" t="str">
        <f>IF(B8327="","",VLOOKUP(B8327,[2]Formula!B:C,2,0))</f>
        <v/>
      </c>
      <c r="AD8327" s="43" t="str">
        <f t="shared" si="783"/>
        <v/>
      </c>
    </row>
    <row r="8328" spans="1:30" x14ac:dyDescent="0.25">
      <c r="A8328" s="64"/>
      <c r="B8328" s="64"/>
      <c r="C8328" s="66"/>
      <c r="D8328" s="67"/>
      <c r="E8328" s="64"/>
      <c r="F8328" s="64"/>
      <c r="G8328" s="37" t="str">
        <f>IF(E8328="","",IF(OR(E8328="Project Management",E8328="Project Support",E8328="Sprint Management",E8328="Sprint Support"),"NA",ROUND((((VLOOKUP(AD8328,[2]Formula!V:X,3,0)))-SUMIF(AD:AD,AD8328,H:H)),2)))</f>
        <v/>
      </c>
      <c r="H8328" s="71"/>
      <c r="I8328" s="72"/>
      <c r="J8328" s="72"/>
      <c r="K8328" s="38" t="str">
        <f>IF(E8328="","",IF(OR(E8328="Project Management",E8328="Project Support",E8328="Sprint Management",E8328="Sprint Support"),"NA",(((SUMIF(AD:AD,AD8328,H:H)/VLOOKUP(AD8328,[2]Formula!V:X,3,0))*VLOOKUP(AD8328,[2]Formula!V:X,2,0))*H8328)/SUMIF(AD:AD,AD8328,H:H)))</f>
        <v/>
      </c>
      <c r="L8328" s="38" t="str">
        <f t="shared" si="781"/>
        <v/>
      </c>
      <c r="M8328" s="38" t="str">
        <f t="shared" si="782"/>
        <v/>
      </c>
      <c r="N8328" s="38" t="str">
        <f t="shared" si="784"/>
        <v/>
      </c>
      <c r="O8328" s="38" t="str">
        <f t="shared" si="780"/>
        <v/>
      </c>
      <c r="P8328" s="39" t="str">
        <f t="shared" si="785"/>
        <v/>
      </c>
      <c r="AC8328" s="42" t="str">
        <f>IF(B8328="","",VLOOKUP(B8328,[2]Formula!B:C,2,0))</f>
        <v/>
      </c>
      <c r="AD8328" s="43" t="str">
        <f t="shared" si="783"/>
        <v/>
      </c>
    </row>
    <row r="8329" spans="1:30" x14ac:dyDescent="0.25">
      <c r="A8329" s="64"/>
      <c r="B8329" s="64"/>
      <c r="C8329" s="66"/>
      <c r="D8329" s="67"/>
      <c r="E8329" s="64"/>
      <c r="F8329" s="64"/>
      <c r="G8329" s="37" t="str">
        <f>IF(E8329="","",IF(OR(E8329="Project Management",E8329="Project Support",E8329="Sprint Management",E8329="Sprint Support"),"NA",ROUND((((VLOOKUP(AD8329,[2]Formula!V:X,3,0)))-SUMIF(AD:AD,AD8329,H:H)),2)))</f>
        <v/>
      </c>
      <c r="H8329" s="71"/>
      <c r="I8329" s="72"/>
      <c r="J8329" s="72"/>
      <c r="K8329" s="38" t="str">
        <f>IF(E8329="","",IF(OR(E8329="Project Management",E8329="Project Support",E8329="Sprint Management",E8329="Sprint Support"),"NA",(((SUMIF(AD:AD,AD8329,H:H)/VLOOKUP(AD8329,[2]Formula!V:X,3,0))*VLOOKUP(AD8329,[2]Formula!V:X,2,0))*H8329)/SUMIF(AD:AD,AD8329,H:H)))</f>
        <v/>
      </c>
      <c r="L8329" s="38" t="str">
        <f t="shared" si="781"/>
        <v/>
      </c>
      <c r="M8329" s="38" t="str">
        <f t="shared" si="782"/>
        <v/>
      </c>
      <c r="N8329" s="38" t="str">
        <f t="shared" si="784"/>
        <v/>
      </c>
      <c r="O8329" s="38" t="str">
        <f t="shared" si="780"/>
        <v/>
      </c>
      <c r="P8329" s="39" t="str">
        <f t="shared" si="785"/>
        <v/>
      </c>
      <c r="AC8329" s="42" t="str">
        <f>IF(B8329="","",VLOOKUP(B8329,[2]Formula!B:C,2,0))</f>
        <v/>
      </c>
      <c r="AD8329" s="43" t="str">
        <f t="shared" si="783"/>
        <v/>
      </c>
    </row>
    <row r="8330" spans="1:30" x14ac:dyDescent="0.25">
      <c r="A8330" s="64"/>
      <c r="B8330" s="64"/>
      <c r="C8330" s="66"/>
      <c r="D8330" s="67"/>
      <c r="E8330" s="64"/>
      <c r="F8330" s="64"/>
      <c r="G8330" s="37" t="str">
        <f>IF(E8330="","",IF(OR(E8330="Project Management",E8330="Project Support",E8330="Sprint Management",E8330="Sprint Support"),"NA",ROUND((((VLOOKUP(AD8330,[2]Formula!V:X,3,0)))-SUMIF(AD:AD,AD8330,H:H)),2)))</f>
        <v/>
      </c>
      <c r="H8330" s="71"/>
      <c r="I8330" s="72"/>
      <c r="J8330" s="72"/>
      <c r="K8330" s="38" t="str">
        <f>IF(E8330="","",IF(OR(E8330="Project Management",E8330="Project Support",E8330="Sprint Management",E8330="Sprint Support"),"NA",(((SUMIF(AD:AD,AD8330,H:H)/VLOOKUP(AD8330,[2]Formula!V:X,3,0))*VLOOKUP(AD8330,[2]Formula!V:X,2,0))*H8330)/SUMIF(AD:AD,AD8330,H:H)))</f>
        <v/>
      </c>
      <c r="L8330" s="38" t="str">
        <f t="shared" si="781"/>
        <v/>
      </c>
      <c r="M8330" s="38" t="str">
        <f t="shared" si="782"/>
        <v/>
      </c>
      <c r="N8330" s="38" t="str">
        <f t="shared" si="784"/>
        <v/>
      </c>
      <c r="O8330" s="38" t="str">
        <f t="shared" si="780"/>
        <v/>
      </c>
      <c r="P8330" s="39" t="str">
        <f t="shared" si="785"/>
        <v/>
      </c>
      <c r="AC8330" s="42" t="str">
        <f>IF(B8330="","",VLOOKUP(B8330,[2]Formula!B:C,2,0))</f>
        <v/>
      </c>
      <c r="AD8330" s="43" t="str">
        <f t="shared" si="783"/>
        <v/>
      </c>
    </row>
    <row r="8331" spans="1:30" x14ac:dyDescent="0.25">
      <c r="A8331" s="64"/>
      <c r="B8331" s="64"/>
      <c r="C8331" s="66"/>
      <c r="D8331" s="67"/>
      <c r="E8331" s="64"/>
      <c r="F8331" s="64"/>
      <c r="G8331" s="37" t="str">
        <f>IF(E8331="","",IF(OR(E8331="Project Management",E8331="Project Support",E8331="Sprint Management",E8331="Sprint Support"),"NA",ROUND((((VLOOKUP(AD8331,[2]Formula!V:X,3,0)))-SUMIF(AD:AD,AD8331,H:H)),2)))</f>
        <v/>
      </c>
      <c r="H8331" s="71"/>
      <c r="I8331" s="72"/>
      <c r="J8331" s="72"/>
      <c r="K8331" s="38" t="str">
        <f>IF(E8331="","",IF(OR(E8331="Project Management",E8331="Project Support",E8331="Sprint Management",E8331="Sprint Support"),"NA",(((SUMIF(AD:AD,AD8331,H:H)/VLOOKUP(AD8331,[2]Formula!V:X,3,0))*VLOOKUP(AD8331,[2]Formula!V:X,2,0))*H8331)/SUMIF(AD:AD,AD8331,H:H)))</f>
        <v/>
      </c>
      <c r="L8331" s="38" t="str">
        <f t="shared" si="781"/>
        <v/>
      </c>
      <c r="M8331" s="38" t="str">
        <f t="shared" si="782"/>
        <v/>
      </c>
      <c r="N8331" s="38" t="str">
        <f t="shared" si="784"/>
        <v/>
      </c>
      <c r="O8331" s="38" t="str">
        <f t="shared" si="780"/>
        <v/>
      </c>
      <c r="P8331" s="39" t="str">
        <f t="shared" si="785"/>
        <v/>
      </c>
      <c r="AC8331" s="42" t="str">
        <f>IF(B8331="","",VLOOKUP(B8331,[2]Formula!B:C,2,0))</f>
        <v/>
      </c>
      <c r="AD8331" s="43" t="str">
        <f t="shared" si="783"/>
        <v/>
      </c>
    </row>
    <row r="8332" spans="1:30" x14ac:dyDescent="0.25">
      <c r="A8332" s="64"/>
      <c r="B8332" s="64"/>
      <c r="C8332" s="66"/>
      <c r="D8332" s="67"/>
      <c r="E8332" s="64"/>
      <c r="F8332" s="64"/>
      <c r="G8332" s="37" t="str">
        <f>IF(E8332="","",IF(OR(E8332="Project Management",E8332="Project Support",E8332="Sprint Management",E8332="Sprint Support"),"NA",ROUND((((VLOOKUP(AD8332,[2]Formula!V:X,3,0)))-SUMIF(AD:AD,AD8332,H:H)),2)))</f>
        <v/>
      </c>
      <c r="H8332" s="71"/>
      <c r="I8332" s="72"/>
      <c r="J8332" s="72"/>
      <c r="K8332" s="38" t="str">
        <f>IF(E8332="","",IF(OR(E8332="Project Management",E8332="Project Support",E8332="Sprint Management",E8332="Sprint Support"),"NA",(((SUMIF(AD:AD,AD8332,H:H)/VLOOKUP(AD8332,[2]Formula!V:X,3,0))*VLOOKUP(AD8332,[2]Formula!V:X,2,0))*H8332)/SUMIF(AD:AD,AD8332,H:H)))</f>
        <v/>
      </c>
      <c r="L8332" s="38" t="str">
        <f t="shared" si="781"/>
        <v/>
      </c>
      <c r="M8332" s="38" t="str">
        <f t="shared" si="782"/>
        <v/>
      </c>
      <c r="N8332" s="38" t="str">
        <f t="shared" si="784"/>
        <v/>
      </c>
      <c r="O8332" s="38" t="str">
        <f t="shared" si="780"/>
        <v/>
      </c>
      <c r="P8332" s="39" t="str">
        <f t="shared" si="785"/>
        <v/>
      </c>
      <c r="AC8332" s="42" t="str">
        <f>IF(B8332="","",VLOOKUP(B8332,[2]Formula!B:C,2,0))</f>
        <v/>
      </c>
      <c r="AD8332" s="43" t="str">
        <f t="shared" si="783"/>
        <v/>
      </c>
    </row>
    <row r="8333" spans="1:30" x14ac:dyDescent="0.25">
      <c r="A8333" s="64"/>
      <c r="B8333" s="64"/>
      <c r="C8333" s="66"/>
      <c r="D8333" s="67"/>
      <c r="E8333" s="64"/>
      <c r="F8333" s="64"/>
      <c r="G8333" s="37" t="str">
        <f>IF(E8333="","",IF(OR(E8333="Project Management",E8333="Project Support",E8333="Sprint Management",E8333="Sprint Support"),"NA",ROUND((((VLOOKUP(AD8333,[2]Formula!V:X,3,0)))-SUMIF(AD:AD,AD8333,H:H)),2)))</f>
        <v/>
      </c>
      <c r="H8333" s="71"/>
      <c r="I8333" s="72"/>
      <c r="J8333" s="72"/>
      <c r="K8333" s="38" t="str">
        <f>IF(E8333="","",IF(OR(E8333="Project Management",E8333="Project Support",E8333="Sprint Management",E8333="Sprint Support"),"NA",(((SUMIF(AD:AD,AD8333,H:H)/VLOOKUP(AD8333,[2]Formula!V:X,3,0))*VLOOKUP(AD8333,[2]Formula!V:X,2,0))*H8333)/SUMIF(AD:AD,AD8333,H:H)))</f>
        <v/>
      </c>
      <c r="L8333" s="38" t="str">
        <f t="shared" si="781"/>
        <v/>
      </c>
      <c r="M8333" s="38" t="str">
        <f t="shared" si="782"/>
        <v/>
      </c>
      <c r="N8333" s="38" t="str">
        <f t="shared" si="784"/>
        <v/>
      </c>
      <c r="O8333" s="38" t="str">
        <f t="shared" si="780"/>
        <v/>
      </c>
      <c r="P8333" s="39" t="str">
        <f t="shared" si="785"/>
        <v/>
      </c>
      <c r="AC8333" s="42" t="str">
        <f>IF(B8333="","",VLOOKUP(B8333,[2]Formula!B:C,2,0))</f>
        <v/>
      </c>
      <c r="AD8333" s="43" t="str">
        <f t="shared" si="783"/>
        <v/>
      </c>
    </row>
    <row r="8334" spans="1:30" x14ac:dyDescent="0.25">
      <c r="A8334" s="64"/>
      <c r="B8334" s="64"/>
      <c r="C8334" s="66"/>
      <c r="D8334" s="67"/>
      <c r="E8334" s="64"/>
      <c r="F8334" s="64"/>
      <c r="G8334" s="37" t="str">
        <f>IF(E8334="","",IF(OR(E8334="Project Management",E8334="Project Support",E8334="Sprint Management",E8334="Sprint Support"),"NA",ROUND((((VLOOKUP(AD8334,[2]Formula!V:X,3,0)))-SUMIF(AD:AD,AD8334,H:H)),2)))</f>
        <v/>
      </c>
      <c r="H8334" s="71"/>
      <c r="I8334" s="72"/>
      <c r="J8334" s="72"/>
      <c r="K8334" s="38" t="str">
        <f>IF(E8334="","",IF(OR(E8334="Project Management",E8334="Project Support",E8334="Sprint Management",E8334="Sprint Support"),"NA",(((SUMIF(AD:AD,AD8334,H:H)/VLOOKUP(AD8334,[2]Formula!V:X,3,0))*VLOOKUP(AD8334,[2]Formula!V:X,2,0))*H8334)/SUMIF(AD:AD,AD8334,H:H)))</f>
        <v/>
      </c>
      <c r="L8334" s="38" t="str">
        <f t="shared" si="781"/>
        <v/>
      </c>
      <c r="M8334" s="38" t="str">
        <f t="shared" si="782"/>
        <v/>
      </c>
      <c r="N8334" s="38" t="str">
        <f t="shared" si="784"/>
        <v/>
      </c>
      <c r="O8334" s="38" t="str">
        <f t="shared" si="780"/>
        <v/>
      </c>
      <c r="P8334" s="39" t="str">
        <f t="shared" si="785"/>
        <v/>
      </c>
      <c r="AC8334" s="42" t="str">
        <f>IF(B8334="","",VLOOKUP(B8334,[2]Formula!B:C,2,0))</f>
        <v/>
      </c>
      <c r="AD8334" s="43" t="str">
        <f t="shared" si="783"/>
        <v/>
      </c>
    </row>
    <row r="8335" spans="1:30" x14ac:dyDescent="0.25">
      <c r="A8335" s="64"/>
      <c r="B8335" s="64"/>
      <c r="C8335" s="66"/>
      <c r="D8335" s="67"/>
      <c r="E8335" s="64"/>
      <c r="F8335" s="64"/>
      <c r="G8335" s="37" t="str">
        <f>IF(E8335="","",IF(OR(E8335="Project Management",E8335="Project Support",E8335="Sprint Management",E8335="Sprint Support"),"NA",ROUND((((VLOOKUP(AD8335,[2]Formula!V:X,3,0)))-SUMIF(AD:AD,AD8335,H:H)),2)))</f>
        <v/>
      </c>
      <c r="H8335" s="71"/>
      <c r="I8335" s="72"/>
      <c r="J8335" s="72"/>
      <c r="K8335" s="38" t="str">
        <f>IF(E8335="","",IF(OR(E8335="Project Management",E8335="Project Support",E8335="Sprint Management",E8335="Sprint Support"),"NA",(((SUMIF(AD:AD,AD8335,H:H)/VLOOKUP(AD8335,[2]Formula!V:X,3,0))*VLOOKUP(AD8335,[2]Formula!V:X,2,0))*H8335)/SUMIF(AD:AD,AD8335,H:H)))</f>
        <v/>
      </c>
      <c r="L8335" s="38" t="str">
        <f t="shared" si="781"/>
        <v/>
      </c>
      <c r="M8335" s="38" t="str">
        <f t="shared" si="782"/>
        <v/>
      </c>
      <c r="N8335" s="38" t="str">
        <f t="shared" si="784"/>
        <v/>
      </c>
      <c r="O8335" s="38" t="str">
        <f t="shared" si="780"/>
        <v/>
      </c>
      <c r="P8335" s="39" t="str">
        <f t="shared" si="785"/>
        <v/>
      </c>
      <c r="AC8335" s="42" t="str">
        <f>IF(B8335="","",VLOOKUP(B8335,[2]Formula!B:C,2,0))</f>
        <v/>
      </c>
      <c r="AD8335" s="43" t="str">
        <f t="shared" si="783"/>
        <v/>
      </c>
    </row>
    <row r="8336" spans="1:30" x14ac:dyDescent="0.25">
      <c r="A8336" s="64"/>
      <c r="B8336" s="64"/>
      <c r="C8336" s="66"/>
      <c r="D8336" s="67"/>
      <c r="E8336" s="64"/>
      <c r="F8336" s="64"/>
      <c r="G8336" s="37" t="str">
        <f>IF(E8336="","",IF(OR(E8336="Project Management",E8336="Project Support",E8336="Sprint Management",E8336="Sprint Support"),"NA",ROUND((((VLOOKUP(AD8336,[2]Formula!V:X,3,0)))-SUMIF(AD:AD,AD8336,H:H)),2)))</f>
        <v/>
      </c>
      <c r="H8336" s="71"/>
      <c r="I8336" s="72"/>
      <c r="J8336" s="72"/>
      <c r="K8336" s="38" t="str">
        <f>IF(E8336="","",IF(OR(E8336="Project Management",E8336="Project Support",E8336="Sprint Management",E8336="Sprint Support"),"NA",(((SUMIF(AD:AD,AD8336,H:H)/VLOOKUP(AD8336,[2]Formula!V:X,3,0))*VLOOKUP(AD8336,[2]Formula!V:X,2,0))*H8336)/SUMIF(AD:AD,AD8336,H:H)))</f>
        <v/>
      </c>
      <c r="L8336" s="38" t="str">
        <f t="shared" si="781"/>
        <v/>
      </c>
      <c r="M8336" s="38" t="str">
        <f t="shared" si="782"/>
        <v/>
      </c>
      <c r="N8336" s="38" t="str">
        <f t="shared" si="784"/>
        <v/>
      </c>
      <c r="O8336" s="38" t="str">
        <f t="shared" si="780"/>
        <v/>
      </c>
      <c r="P8336" s="39" t="str">
        <f t="shared" si="785"/>
        <v/>
      </c>
      <c r="AC8336" s="42" t="str">
        <f>IF(B8336="","",VLOOKUP(B8336,[2]Formula!B:C,2,0))</f>
        <v/>
      </c>
      <c r="AD8336" s="43" t="str">
        <f t="shared" si="783"/>
        <v/>
      </c>
    </row>
    <row r="8337" spans="1:30" x14ac:dyDescent="0.25">
      <c r="A8337" s="64"/>
      <c r="B8337" s="64"/>
      <c r="C8337" s="66"/>
      <c r="D8337" s="67"/>
      <c r="E8337" s="64"/>
      <c r="F8337" s="64"/>
      <c r="G8337" s="37" t="str">
        <f>IF(E8337="","",IF(OR(E8337="Project Management",E8337="Project Support",E8337="Sprint Management",E8337="Sprint Support"),"NA",ROUND((((VLOOKUP(AD8337,[2]Formula!V:X,3,0)))-SUMIF(AD:AD,AD8337,H:H)),2)))</f>
        <v/>
      </c>
      <c r="H8337" s="71"/>
      <c r="I8337" s="72"/>
      <c r="J8337" s="72"/>
      <c r="K8337" s="38" t="str">
        <f>IF(E8337="","",IF(OR(E8337="Project Management",E8337="Project Support",E8337="Sprint Management",E8337="Sprint Support"),"NA",(((SUMIF(AD:AD,AD8337,H:H)/VLOOKUP(AD8337,[2]Formula!V:X,3,0))*VLOOKUP(AD8337,[2]Formula!V:X,2,0))*H8337)/SUMIF(AD:AD,AD8337,H:H)))</f>
        <v/>
      </c>
      <c r="L8337" s="38" t="str">
        <f t="shared" si="781"/>
        <v/>
      </c>
      <c r="M8337" s="38" t="str">
        <f t="shared" si="782"/>
        <v/>
      </c>
      <c r="N8337" s="38" t="str">
        <f t="shared" si="784"/>
        <v/>
      </c>
      <c r="O8337" s="38" t="str">
        <f t="shared" si="780"/>
        <v/>
      </c>
      <c r="P8337" s="39" t="str">
        <f t="shared" si="785"/>
        <v/>
      </c>
      <c r="AC8337" s="42" t="str">
        <f>IF(B8337="","",VLOOKUP(B8337,[2]Formula!B:C,2,0))</f>
        <v/>
      </c>
      <c r="AD8337" s="43" t="str">
        <f t="shared" si="783"/>
        <v/>
      </c>
    </row>
    <row r="8338" spans="1:30" x14ac:dyDescent="0.25">
      <c r="A8338" s="64"/>
      <c r="B8338" s="64"/>
      <c r="C8338" s="66"/>
      <c r="D8338" s="67"/>
      <c r="E8338" s="64"/>
      <c r="F8338" s="64"/>
      <c r="G8338" s="37" t="str">
        <f>IF(E8338="","",IF(OR(E8338="Project Management",E8338="Project Support",E8338="Sprint Management",E8338="Sprint Support"),"NA",ROUND((((VLOOKUP(AD8338,[2]Formula!V:X,3,0)))-SUMIF(AD:AD,AD8338,H:H)),2)))</f>
        <v/>
      </c>
      <c r="H8338" s="71"/>
      <c r="I8338" s="72"/>
      <c r="J8338" s="72"/>
      <c r="K8338" s="38" t="str">
        <f>IF(E8338="","",IF(OR(E8338="Project Management",E8338="Project Support",E8338="Sprint Management",E8338="Sprint Support"),"NA",(((SUMIF(AD:AD,AD8338,H:H)/VLOOKUP(AD8338,[2]Formula!V:X,3,0))*VLOOKUP(AD8338,[2]Formula!V:X,2,0))*H8338)/SUMIF(AD:AD,AD8338,H:H)))</f>
        <v/>
      </c>
      <c r="L8338" s="38" t="str">
        <f t="shared" si="781"/>
        <v/>
      </c>
      <c r="M8338" s="38" t="str">
        <f t="shared" si="782"/>
        <v/>
      </c>
      <c r="N8338" s="38" t="str">
        <f t="shared" si="784"/>
        <v/>
      </c>
      <c r="O8338" s="38" t="str">
        <f t="shared" si="780"/>
        <v/>
      </c>
      <c r="P8338" s="39" t="str">
        <f t="shared" si="785"/>
        <v/>
      </c>
      <c r="AC8338" s="42" t="str">
        <f>IF(B8338="","",VLOOKUP(B8338,[2]Formula!B:C,2,0))</f>
        <v/>
      </c>
      <c r="AD8338" s="43" t="str">
        <f t="shared" si="783"/>
        <v/>
      </c>
    </row>
    <row r="8339" spans="1:30" x14ac:dyDescent="0.25">
      <c r="A8339" s="64"/>
      <c r="B8339" s="64"/>
      <c r="C8339" s="66"/>
      <c r="D8339" s="67"/>
      <c r="E8339" s="64"/>
      <c r="F8339" s="64"/>
      <c r="G8339" s="37" t="str">
        <f>IF(E8339="","",IF(OR(E8339="Project Management",E8339="Project Support",E8339="Sprint Management",E8339="Sprint Support"),"NA",ROUND((((VLOOKUP(AD8339,[2]Formula!V:X,3,0)))-SUMIF(AD:AD,AD8339,H:H)),2)))</f>
        <v/>
      </c>
      <c r="H8339" s="71"/>
      <c r="I8339" s="72"/>
      <c r="J8339" s="72"/>
      <c r="K8339" s="38" t="str">
        <f>IF(E8339="","",IF(OR(E8339="Project Management",E8339="Project Support",E8339="Sprint Management",E8339="Sprint Support"),"NA",(((SUMIF(AD:AD,AD8339,H:H)/VLOOKUP(AD8339,[2]Formula!V:X,3,0))*VLOOKUP(AD8339,[2]Formula!V:X,2,0))*H8339)/SUMIF(AD:AD,AD8339,H:H)))</f>
        <v/>
      </c>
      <c r="L8339" s="38" t="str">
        <f t="shared" si="781"/>
        <v/>
      </c>
      <c r="M8339" s="38" t="str">
        <f t="shared" si="782"/>
        <v/>
      </c>
      <c r="N8339" s="38" t="str">
        <f t="shared" si="784"/>
        <v/>
      </c>
      <c r="O8339" s="38" t="str">
        <f t="shared" si="780"/>
        <v/>
      </c>
      <c r="P8339" s="39" t="str">
        <f t="shared" si="785"/>
        <v/>
      </c>
      <c r="AC8339" s="42" t="str">
        <f>IF(B8339="","",VLOOKUP(B8339,[2]Formula!B:C,2,0))</f>
        <v/>
      </c>
      <c r="AD8339" s="43" t="str">
        <f t="shared" si="783"/>
        <v/>
      </c>
    </row>
    <row r="8340" spans="1:30" x14ac:dyDescent="0.25">
      <c r="A8340" s="64"/>
      <c r="B8340" s="64"/>
      <c r="C8340" s="66"/>
      <c r="D8340" s="67"/>
      <c r="E8340" s="64"/>
      <c r="F8340" s="64"/>
      <c r="G8340" s="37" t="str">
        <f>IF(E8340="","",IF(OR(E8340="Project Management",E8340="Project Support",E8340="Sprint Management",E8340="Sprint Support"),"NA",ROUND((((VLOOKUP(AD8340,[2]Formula!V:X,3,0)))-SUMIF(AD:AD,AD8340,H:H)),2)))</f>
        <v/>
      </c>
      <c r="H8340" s="71"/>
      <c r="I8340" s="72"/>
      <c r="J8340" s="72"/>
      <c r="K8340" s="38" t="str">
        <f>IF(E8340="","",IF(OR(E8340="Project Management",E8340="Project Support",E8340="Sprint Management",E8340="Sprint Support"),"NA",(((SUMIF(AD:AD,AD8340,H:H)/VLOOKUP(AD8340,[2]Formula!V:X,3,0))*VLOOKUP(AD8340,[2]Formula!V:X,2,0))*H8340)/SUMIF(AD:AD,AD8340,H:H)))</f>
        <v/>
      </c>
      <c r="L8340" s="38" t="str">
        <f t="shared" si="781"/>
        <v/>
      </c>
      <c r="M8340" s="38" t="str">
        <f t="shared" si="782"/>
        <v/>
      </c>
      <c r="N8340" s="38" t="str">
        <f t="shared" si="784"/>
        <v/>
      </c>
      <c r="O8340" s="38" t="str">
        <f t="shared" si="780"/>
        <v/>
      </c>
      <c r="P8340" s="39" t="str">
        <f t="shared" si="785"/>
        <v/>
      </c>
      <c r="AC8340" s="42" t="str">
        <f>IF(B8340="","",VLOOKUP(B8340,[2]Formula!B:C,2,0))</f>
        <v/>
      </c>
      <c r="AD8340" s="43" t="str">
        <f t="shared" si="783"/>
        <v/>
      </c>
    </row>
    <row r="8341" spans="1:30" x14ac:dyDescent="0.25">
      <c r="A8341" s="64"/>
      <c r="B8341" s="64"/>
      <c r="C8341" s="66"/>
      <c r="D8341" s="67"/>
      <c r="E8341" s="64"/>
      <c r="F8341" s="64"/>
      <c r="G8341" s="37" t="str">
        <f>IF(E8341="","",IF(OR(E8341="Project Management",E8341="Project Support",E8341="Sprint Management",E8341="Sprint Support"),"NA",ROUND((((VLOOKUP(AD8341,[2]Formula!V:X,3,0)))-SUMIF(AD:AD,AD8341,H:H)),2)))</f>
        <v/>
      </c>
      <c r="H8341" s="71"/>
      <c r="I8341" s="72"/>
      <c r="J8341" s="72"/>
      <c r="K8341" s="38" t="str">
        <f>IF(E8341="","",IF(OR(E8341="Project Management",E8341="Project Support",E8341="Sprint Management",E8341="Sprint Support"),"NA",(((SUMIF(AD:AD,AD8341,H:H)/VLOOKUP(AD8341,[2]Formula!V:X,3,0))*VLOOKUP(AD8341,[2]Formula!V:X,2,0))*H8341)/SUMIF(AD:AD,AD8341,H:H)))</f>
        <v/>
      </c>
      <c r="L8341" s="38" t="str">
        <f t="shared" si="781"/>
        <v/>
      </c>
      <c r="M8341" s="38" t="str">
        <f t="shared" si="782"/>
        <v/>
      </c>
      <c r="N8341" s="38" t="str">
        <f t="shared" si="784"/>
        <v/>
      </c>
      <c r="O8341" s="38" t="str">
        <f t="shared" si="780"/>
        <v/>
      </c>
      <c r="P8341" s="39" t="str">
        <f t="shared" si="785"/>
        <v/>
      </c>
      <c r="AC8341" s="42" t="str">
        <f>IF(B8341="","",VLOOKUP(B8341,[2]Formula!B:C,2,0))</f>
        <v/>
      </c>
      <c r="AD8341" s="43" t="str">
        <f t="shared" si="783"/>
        <v/>
      </c>
    </row>
    <row r="8342" spans="1:30" x14ac:dyDescent="0.25">
      <c r="A8342" s="64"/>
      <c r="B8342" s="64"/>
      <c r="C8342" s="66"/>
      <c r="D8342" s="67"/>
      <c r="E8342" s="64"/>
      <c r="F8342" s="64"/>
      <c r="G8342" s="37" t="str">
        <f>IF(E8342="","",IF(OR(E8342="Project Management",E8342="Project Support",E8342="Sprint Management",E8342="Sprint Support"),"NA",ROUND((((VLOOKUP(AD8342,[2]Formula!V:X,3,0)))-SUMIF(AD:AD,AD8342,H:H)),2)))</f>
        <v/>
      </c>
      <c r="H8342" s="71"/>
      <c r="I8342" s="72"/>
      <c r="J8342" s="72"/>
      <c r="K8342" s="38" t="str">
        <f>IF(E8342="","",IF(OR(E8342="Project Management",E8342="Project Support",E8342="Sprint Management",E8342="Sprint Support"),"NA",(((SUMIF(AD:AD,AD8342,H:H)/VLOOKUP(AD8342,[2]Formula!V:X,3,0))*VLOOKUP(AD8342,[2]Formula!V:X,2,0))*H8342)/SUMIF(AD:AD,AD8342,H:H)))</f>
        <v/>
      </c>
      <c r="L8342" s="38" t="str">
        <f t="shared" si="781"/>
        <v/>
      </c>
      <c r="M8342" s="38" t="str">
        <f t="shared" si="782"/>
        <v/>
      </c>
      <c r="N8342" s="38" t="str">
        <f t="shared" si="784"/>
        <v/>
      </c>
      <c r="O8342" s="38" t="str">
        <f t="shared" si="780"/>
        <v/>
      </c>
      <c r="P8342" s="39" t="str">
        <f t="shared" si="785"/>
        <v/>
      </c>
      <c r="AC8342" s="42" t="str">
        <f>IF(B8342="","",VLOOKUP(B8342,[2]Formula!B:C,2,0))</f>
        <v/>
      </c>
      <c r="AD8342" s="43" t="str">
        <f t="shared" si="783"/>
        <v/>
      </c>
    </row>
    <row r="8343" spans="1:30" x14ac:dyDescent="0.25">
      <c r="A8343" s="64"/>
      <c r="B8343" s="64"/>
      <c r="C8343" s="66"/>
      <c r="D8343" s="67"/>
      <c r="E8343" s="64"/>
      <c r="F8343" s="64"/>
      <c r="G8343" s="37" t="str">
        <f>IF(E8343="","",IF(OR(E8343="Project Management",E8343="Project Support",E8343="Sprint Management",E8343="Sprint Support"),"NA",ROUND((((VLOOKUP(AD8343,[2]Formula!V:X,3,0)))-SUMIF(AD:AD,AD8343,H:H)),2)))</f>
        <v/>
      </c>
      <c r="H8343" s="71"/>
      <c r="I8343" s="72"/>
      <c r="J8343" s="72"/>
      <c r="K8343" s="38" t="str">
        <f>IF(E8343="","",IF(OR(E8343="Project Management",E8343="Project Support",E8343="Sprint Management",E8343="Sprint Support"),"NA",(((SUMIF(AD:AD,AD8343,H:H)/VLOOKUP(AD8343,[2]Formula!V:X,3,0))*VLOOKUP(AD8343,[2]Formula!V:X,2,0))*H8343)/SUMIF(AD:AD,AD8343,H:H)))</f>
        <v/>
      </c>
      <c r="L8343" s="38" t="str">
        <f t="shared" si="781"/>
        <v/>
      </c>
      <c r="M8343" s="38" t="str">
        <f t="shared" si="782"/>
        <v/>
      </c>
      <c r="N8343" s="38" t="str">
        <f t="shared" si="784"/>
        <v/>
      </c>
      <c r="O8343" s="38" t="str">
        <f t="shared" si="780"/>
        <v/>
      </c>
      <c r="P8343" s="39" t="str">
        <f t="shared" si="785"/>
        <v/>
      </c>
      <c r="AC8343" s="42" t="str">
        <f>IF(B8343="","",VLOOKUP(B8343,[2]Formula!B:C,2,0))</f>
        <v/>
      </c>
      <c r="AD8343" s="43" t="str">
        <f t="shared" si="783"/>
        <v/>
      </c>
    </row>
    <row r="8344" spans="1:30" x14ac:dyDescent="0.25">
      <c r="A8344" s="64"/>
      <c r="B8344" s="64"/>
      <c r="C8344" s="66"/>
      <c r="D8344" s="67"/>
      <c r="E8344" s="64"/>
      <c r="F8344" s="64"/>
      <c r="G8344" s="37" t="str">
        <f>IF(E8344="","",IF(OR(E8344="Project Management",E8344="Project Support",E8344="Sprint Management",E8344="Sprint Support"),"NA",ROUND((((VLOOKUP(AD8344,[2]Formula!V:X,3,0)))-SUMIF(AD:AD,AD8344,H:H)),2)))</f>
        <v/>
      </c>
      <c r="H8344" s="71"/>
      <c r="I8344" s="72"/>
      <c r="J8344" s="72"/>
      <c r="K8344" s="38" t="str">
        <f>IF(E8344="","",IF(OR(E8344="Project Management",E8344="Project Support",E8344="Sprint Management",E8344="Sprint Support"),"NA",(((SUMIF(AD:AD,AD8344,H:H)/VLOOKUP(AD8344,[2]Formula!V:X,3,0))*VLOOKUP(AD8344,[2]Formula!V:X,2,0))*H8344)/SUMIF(AD:AD,AD8344,H:H)))</f>
        <v/>
      </c>
      <c r="L8344" s="38" t="str">
        <f t="shared" si="781"/>
        <v/>
      </c>
      <c r="M8344" s="38" t="str">
        <f t="shared" si="782"/>
        <v/>
      </c>
      <c r="N8344" s="38" t="str">
        <f t="shared" si="784"/>
        <v/>
      </c>
      <c r="O8344" s="38" t="str">
        <f t="shared" si="780"/>
        <v/>
      </c>
      <c r="P8344" s="39" t="str">
        <f t="shared" si="785"/>
        <v/>
      </c>
      <c r="AC8344" s="42" t="str">
        <f>IF(B8344="","",VLOOKUP(B8344,[2]Formula!B:C,2,0))</f>
        <v/>
      </c>
      <c r="AD8344" s="43" t="str">
        <f t="shared" si="783"/>
        <v/>
      </c>
    </row>
    <row r="8345" spans="1:30" x14ac:dyDescent="0.25">
      <c r="A8345" s="64"/>
      <c r="B8345" s="64"/>
      <c r="C8345" s="66"/>
      <c r="D8345" s="67"/>
      <c r="E8345" s="64"/>
      <c r="F8345" s="64"/>
      <c r="G8345" s="37" t="str">
        <f>IF(E8345="","",IF(OR(E8345="Project Management",E8345="Project Support",E8345="Sprint Management",E8345="Sprint Support"),"NA",ROUND((((VLOOKUP(AD8345,[2]Formula!V:X,3,0)))-SUMIF(AD:AD,AD8345,H:H)),2)))</f>
        <v/>
      </c>
      <c r="H8345" s="71"/>
      <c r="I8345" s="72"/>
      <c r="J8345" s="72"/>
      <c r="K8345" s="38" t="str">
        <f>IF(E8345="","",IF(OR(E8345="Project Management",E8345="Project Support",E8345="Sprint Management",E8345="Sprint Support"),"NA",(((SUMIF(AD:AD,AD8345,H:H)/VLOOKUP(AD8345,[2]Formula!V:X,3,0))*VLOOKUP(AD8345,[2]Formula!V:X,2,0))*H8345)/SUMIF(AD:AD,AD8345,H:H)))</f>
        <v/>
      </c>
      <c r="L8345" s="38" t="str">
        <f t="shared" si="781"/>
        <v/>
      </c>
      <c r="M8345" s="38" t="str">
        <f t="shared" si="782"/>
        <v/>
      </c>
      <c r="N8345" s="38" t="str">
        <f t="shared" si="784"/>
        <v/>
      </c>
      <c r="O8345" s="38" t="str">
        <f t="shared" si="780"/>
        <v/>
      </c>
      <c r="P8345" s="39" t="str">
        <f t="shared" si="785"/>
        <v/>
      </c>
      <c r="AC8345" s="42" t="str">
        <f>IF(B8345="","",VLOOKUP(B8345,[2]Formula!B:C,2,0))</f>
        <v/>
      </c>
      <c r="AD8345" s="43" t="str">
        <f t="shared" si="783"/>
        <v/>
      </c>
    </row>
    <row r="8346" spans="1:30" x14ac:dyDescent="0.25">
      <c r="A8346" s="64"/>
      <c r="B8346" s="64"/>
      <c r="C8346" s="66"/>
      <c r="D8346" s="67"/>
      <c r="E8346" s="64"/>
      <c r="F8346" s="64"/>
      <c r="G8346" s="37" t="str">
        <f>IF(E8346="","",IF(OR(E8346="Project Management",E8346="Project Support",E8346="Sprint Management",E8346="Sprint Support"),"NA",ROUND((((VLOOKUP(AD8346,[2]Formula!V:X,3,0)))-SUMIF(AD:AD,AD8346,H:H)),2)))</f>
        <v/>
      </c>
      <c r="H8346" s="71"/>
      <c r="I8346" s="72"/>
      <c r="J8346" s="72"/>
      <c r="K8346" s="38" t="str">
        <f>IF(E8346="","",IF(OR(E8346="Project Management",E8346="Project Support",E8346="Sprint Management",E8346="Sprint Support"),"NA",(((SUMIF(AD:AD,AD8346,H:H)/VLOOKUP(AD8346,[2]Formula!V:X,3,0))*VLOOKUP(AD8346,[2]Formula!V:X,2,0))*H8346)/SUMIF(AD:AD,AD8346,H:H)))</f>
        <v/>
      </c>
      <c r="L8346" s="38" t="str">
        <f t="shared" si="781"/>
        <v/>
      </c>
      <c r="M8346" s="38" t="str">
        <f t="shared" si="782"/>
        <v/>
      </c>
      <c r="N8346" s="38" t="str">
        <f t="shared" si="784"/>
        <v/>
      </c>
      <c r="O8346" s="38" t="str">
        <f t="shared" si="780"/>
        <v/>
      </c>
      <c r="P8346" s="39" t="str">
        <f t="shared" si="785"/>
        <v/>
      </c>
      <c r="AC8346" s="42" t="str">
        <f>IF(B8346="","",VLOOKUP(B8346,[2]Formula!B:C,2,0))</f>
        <v/>
      </c>
      <c r="AD8346" s="43" t="str">
        <f t="shared" si="783"/>
        <v/>
      </c>
    </row>
    <row r="8347" spans="1:30" x14ac:dyDescent="0.25">
      <c r="A8347" s="64"/>
      <c r="B8347" s="64"/>
      <c r="C8347" s="66"/>
      <c r="D8347" s="67"/>
      <c r="E8347" s="64"/>
      <c r="F8347" s="64"/>
      <c r="G8347" s="37" t="str">
        <f>IF(E8347="","",IF(OR(E8347="Project Management",E8347="Project Support",E8347="Sprint Management",E8347="Sprint Support"),"NA",ROUND((((VLOOKUP(AD8347,[2]Formula!V:X,3,0)))-SUMIF(AD:AD,AD8347,H:H)),2)))</f>
        <v/>
      </c>
      <c r="H8347" s="71"/>
      <c r="I8347" s="72"/>
      <c r="J8347" s="72"/>
      <c r="K8347" s="38" t="str">
        <f>IF(E8347="","",IF(OR(E8347="Project Management",E8347="Project Support",E8347="Sprint Management",E8347="Sprint Support"),"NA",(((SUMIF(AD:AD,AD8347,H:H)/VLOOKUP(AD8347,[2]Formula!V:X,3,0))*VLOOKUP(AD8347,[2]Formula!V:X,2,0))*H8347)/SUMIF(AD:AD,AD8347,H:H)))</f>
        <v/>
      </c>
      <c r="L8347" s="38" t="str">
        <f t="shared" si="781"/>
        <v/>
      </c>
      <c r="M8347" s="38" t="str">
        <f t="shared" si="782"/>
        <v/>
      </c>
      <c r="N8347" s="38" t="str">
        <f t="shared" si="784"/>
        <v/>
      </c>
      <c r="O8347" s="38" t="str">
        <f t="shared" si="780"/>
        <v/>
      </c>
      <c r="P8347" s="39" t="str">
        <f t="shared" si="785"/>
        <v/>
      </c>
      <c r="AC8347" s="42" t="str">
        <f>IF(B8347="","",VLOOKUP(B8347,[2]Formula!B:C,2,0))</f>
        <v/>
      </c>
      <c r="AD8347" s="43" t="str">
        <f t="shared" si="783"/>
        <v/>
      </c>
    </row>
    <row r="8348" spans="1:30" x14ac:dyDescent="0.25">
      <c r="A8348" s="64"/>
      <c r="B8348" s="64"/>
      <c r="C8348" s="66"/>
      <c r="D8348" s="67"/>
      <c r="E8348" s="64"/>
      <c r="F8348" s="64"/>
      <c r="G8348" s="37" t="str">
        <f>IF(E8348="","",IF(OR(E8348="Project Management",E8348="Project Support",E8348="Sprint Management",E8348="Sprint Support"),"NA",ROUND((((VLOOKUP(AD8348,[2]Formula!V:X,3,0)))-SUMIF(AD:AD,AD8348,H:H)),2)))</f>
        <v/>
      </c>
      <c r="H8348" s="71"/>
      <c r="I8348" s="72"/>
      <c r="J8348" s="72"/>
      <c r="K8348" s="38" t="str">
        <f>IF(E8348="","",IF(OR(E8348="Project Management",E8348="Project Support",E8348="Sprint Management",E8348="Sprint Support"),"NA",(((SUMIF(AD:AD,AD8348,H:H)/VLOOKUP(AD8348,[2]Formula!V:X,3,0))*VLOOKUP(AD8348,[2]Formula!V:X,2,0))*H8348)/SUMIF(AD:AD,AD8348,H:H)))</f>
        <v/>
      </c>
      <c r="L8348" s="38" t="str">
        <f t="shared" si="781"/>
        <v/>
      </c>
      <c r="M8348" s="38" t="str">
        <f t="shared" si="782"/>
        <v/>
      </c>
      <c r="N8348" s="38" t="str">
        <f t="shared" si="784"/>
        <v/>
      </c>
      <c r="O8348" s="38" t="str">
        <f t="shared" si="780"/>
        <v/>
      </c>
      <c r="P8348" s="39" t="str">
        <f t="shared" si="785"/>
        <v/>
      </c>
      <c r="AC8348" s="42" t="str">
        <f>IF(B8348="","",VLOOKUP(B8348,[2]Formula!B:C,2,0))</f>
        <v/>
      </c>
      <c r="AD8348" s="43" t="str">
        <f t="shared" si="783"/>
        <v/>
      </c>
    </row>
    <row r="8349" spans="1:30" x14ac:dyDescent="0.25">
      <c r="A8349" s="64"/>
      <c r="B8349" s="64"/>
      <c r="C8349" s="66"/>
      <c r="D8349" s="67"/>
      <c r="E8349" s="64"/>
      <c r="F8349" s="64"/>
      <c r="G8349" s="37" t="str">
        <f>IF(E8349="","",IF(OR(E8349="Project Management",E8349="Project Support",E8349="Sprint Management",E8349="Sprint Support"),"NA",ROUND((((VLOOKUP(AD8349,[2]Formula!V:X,3,0)))-SUMIF(AD:AD,AD8349,H:H)),2)))</f>
        <v/>
      </c>
      <c r="H8349" s="71"/>
      <c r="I8349" s="72"/>
      <c r="J8349" s="72"/>
      <c r="K8349" s="38" t="str">
        <f>IF(E8349="","",IF(OR(E8349="Project Management",E8349="Project Support",E8349="Sprint Management",E8349="Sprint Support"),"NA",(((SUMIF(AD:AD,AD8349,H:H)/VLOOKUP(AD8349,[2]Formula!V:X,3,0))*VLOOKUP(AD8349,[2]Formula!V:X,2,0))*H8349)/SUMIF(AD:AD,AD8349,H:H)))</f>
        <v/>
      </c>
      <c r="L8349" s="38" t="str">
        <f t="shared" si="781"/>
        <v/>
      </c>
      <c r="M8349" s="38" t="str">
        <f t="shared" si="782"/>
        <v/>
      </c>
      <c r="N8349" s="38" t="str">
        <f t="shared" si="784"/>
        <v/>
      </c>
      <c r="O8349" s="38" t="str">
        <f t="shared" si="780"/>
        <v/>
      </c>
      <c r="P8349" s="39" t="str">
        <f t="shared" si="785"/>
        <v/>
      </c>
      <c r="AC8349" s="42" t="str">
        <f>IF(B8349="","",VLOOKUP(B8349,[2]Formula!B:C,2,0))</f>
        <v/>
      </c>
      <c r="AD8349" s="43" t="str">
        <f t="shared" si="783"/>
        <v/>
      </c>
    </row>
    <row r="8350" spans="1:30" x14ac:dyDescent="0.25">
      <c r="A8350" s="64"/>
      <c r="B8350" s="64"/>
      <c r="C8350" s="66"/>
      <c r="D8350" s="67"/>
      <c r="E8350" s="64"/>
      <c r="F8350" s="64"/>
      <c r="G8350" s="37" t="str">
        <f>IF(E8350="","",IF(OR(E8350="Project Management",E8350="Project Support",E8350="Sprint Management",E8350="Sprint Support"),"NA",ROUND((((VLOOKUP(AD8350,[2]Formula!V:X,3,0)))-SUMIF(AD:AD,AD8350,H:H)),2)))</f>
        <v/>
      </c>
      <c r="H8350" s="71"/>
      <c r="I8350" s="72"/>
      <c r="J8350" s="72"/>
      <c r="K8350" s="38" t="str">
        <f>IF(E8350="","",IF(OR(E8350="Project Management",E8350="Project Support",E8350="Sprint Management",E8350="Sprint Support"),"NA",(((SUMIF(AD:AD,AD8350,H:H)/VLOOKUP(AD8350,[2]Formula!V:X,3,0))*VLOOKUP(AD8350,[2]Formula!V:X,2,0))*H8350)/SUMIF(AD:AD,AD8350,H:H)))</f>
        <v/>
      </c>
      <c r="L8350" s="38" t="str">
        <f t="shared" si="781"/>
        <v/>
      </c>
      <c r="M8350" s="38" t="str">
        <f t="shared" si="782"/>
        <v/>
      </c>
      <c r="N8350" s="38" t="str">
        <f t="shared" si="784"/>
        <v/>
      </c>
      <c r="O8350" s="38" t="str">
        <f t="shared" si="780"/>
        <v/>
      </c>
      <c r="P8350" s="39" t="str">
        <f t="shared" si="785"/>
        <v/>
      </c>
      <c r="AC8350" s="42" t="str">
        <f>IF(B8350="","",VLOOKUP(B8350,[2]Formula!B:C,2,0))</f>
        <v/>
      </c>
      <c r="AD8350" s="43" t="str">
        <f t="shared" si="783"/>
        <v/>
      </c>
    </row>
    <row r="8351" spans="1:30" x14ac:dyDescent="0.25">
      <c r="A8351" s="64"/>
      <c r="B8351" s="64"/>
      <c r="C8351" s="66"/>
      <c r="D8351" s="67"/>
      <c r="E8351" s="64"/>
      <c r="F8351" s="64"/>
      <c r="G8351" s="37" t="str">
        <f>IF(E8351="","",IF(OR(E8351="Project Management",E8351="Project Support",E8351="Sprint Management",E8351="Sprint Support"),"NA",ROUND((((VLOOKUP(AD8351,[2]Formula!V:X,3,0)))-SUMIF(AD:AD,AD8351,H:H)),2)))</f>
        <v/>
      </c>
      <c r="H8351" s="71"/>
      <c r="I8351" s="72"/>
      <c r="J8351" s="72"/>
      <c r="K8351" s="38" t="str">
        <f>IF(E8351="","",IF(OR(E8351="Project Management",E8351="Project Support",E8351="Sprint Management",E8351="Sprint Support"),"NA",(((SUMIF(AD:AD,AD8351,H:H)/VLOOKUP(AD8351,[2]Formula!V:X,3,0))*VLOOKUP(AD8351,[2]Formula!V:X,2,0))*H8351)/SUMIF(AD:AD,AD8351,H:H)))</f>
        <v/>
      </c>
      <c r="L8351" s="38" t="str">
        <f t="shared" si="781"/>
        <v/>
      </c>
      <c r="M8351" s="38" t="str">
        <f t="shared" si="782"/>
        <v/>
      </c>
      <c r="N8351" s="38" t="str">
        <f t="shared" si="784"/>
        <v/>
      </c>
      <c r="O8351" s="38" t="str">
        <f t="shared" si="780"/>
        <v/>
      </c>
      <c r="P8351" s="39" t="str">
        <f t="shared" si="785"/>
        <v/>
      </c>
      <c r="AC8351" s="42" t="str">
        <f>IF(B8351="","",VLOOKUP(B8351,[2]Formula!B:C,2,0))</f>
        <v/>
      </c>
      <c r="AD8351" s="43" t="str">
        <f t="shared" si="783"/>
        <v/>
      </c>
    </row>
    <row r="8352" spans="1:30" x14ac:dyDescent="0.25">
      <c r="A8352" s="64"/>
      <c r="B8352" s="64"/>
      <c r="C8352" s="66"/>
      <c r="D8352" s="67"/>
      <c r="E8352" s="64"/>
      <c r="F8352" s="64"/>
      <c r="G8352" s="37" t="str">
        <f>IF(E8352="","",IF(OR(E8352="Project Management",E8352="Project Support",E8352="Sprint Management",E8352="Sprint Support"),"NA",ROUND((((VLOOKUP(AD8352,[2]Formula!V:X,3,0)))-SUMIF(AD:AD,AD8352,H:H)),2)))</f>
        <v/>
      </c>
      <c r="H8352" s="71"/>
      <c r="I8352" s="72"/>
      <c r="J8352" s="72"/>
      <c r="K8352" s="38" t="str">
        <f>IF(E8352="","",IF(OR(E8352="Project Management",E8352="Project Support",E8352="Sprint Management",E8352="Sprint Support"),"NA",(((SUMIF(AD:AD,AD8352,H:H)/VLOOKUP(AD8352,[2]Formula!V:X,3,0))*VLOOKUP(AD8352,[2]Formula!V:X,2,0))*H8352)/SUMIF(AD:AD,AD8352,H:H)))</f>
        <v/>
      </c>
      <c r="L8352" s="38" t="str">
        <f t="shared" si="781"/>
        <v/>
      </c>
      <c r="M8352" s="38" t="str">
        <f t="shared" si="782"/>
        <v/>
      </c>
      <c r="N8352" s="38" t="str">
        <f t="shared" si="784"/>
        <v/>
      </c>
      <c r="O8352" s="38" t="str">
        <f t="shared" si="780"/>
        <v/>
      </c>
      <c r="P8352" s="39" t="str">
        <f t="shared" si="785"/>
        <v/>
      </c>
      <c r="AC8352" s="42" t="str">
        <f>IF(B8352="","",VLOOKUP(B8352,[2]Formula!B:C,2,0))</f>
        <v/>
      </c>
      <c r="AD8352" s="43" t="str">
        <f t="shared" si="783"/>
        <v/>
      </c>
    </row>
    <row r="8353" spans="1:30" x14ac:dyDescent="0.25">
      <c r="A8353" s="64"/>
      <c r="B8353" s="64"/>
      <c r="C8353" s="66"/>
      <c r="D8353" s="67"/>
      <c r="E8353" s="64"/>
      <c r="F8353" s="64"/>
      <c r="G8353" s="37" t="str">
        <f>IF(E8353="","",IF(OR(E8353="Project Management",E8353="Project Support",E8353="Sprint Management",E8353="Sprint Support"),"NA",ROUND((((VLOOKUP(AD8353,[2]Formula!V:X,3,0)))-SUMIF(AD:AD,AD8353,H:H)),2)))</f>
        <v/>
      </c>
      <c r="H8353" s="71"/>
      <c r="I8353" s="72"/>
      <c r="J8353" s="72"/>
      <c r="K8353" s="38" t="str">
        <f>IF(E8353="","",IF(OR(E8353="Project Management",E8353="Project Support",E8353="Sprint Management",E8353="Sprint Support"),"NA",(((SUMIF(AD:AD,AD8353,H:H)/VLOOKUP(AD8353,[2]Formula!V:X,3,0))*VLOOKUP(AD8353,[2]Formula!V:X,2,0))*H8353)/SUMIF(AD:AD,AD8353,H:H)))</f>
        <v/>
      </c>
      <c r="L8353" s="38" t="str">
        <f t="shared" si="781"/>
        <v/>
      </c>
      <c r="M8353" s="38" t="str">
        <f t="shared" si="782"/>
        <v/>
      </c>
      <c r="N8353" s="38" t="str">
        <f t="shared" si="784"/>
        <v/>
      </c>
      <c r="O8353" s="38" t="str">
        <f t="shared" si="780"/>
        <v/>
      </c>
      <c r="P8353" s="39" t="str">
        <f t="shared" si="785"/>
        <v/>
      </c>
      <c r="AC8353" s="42" t="str">
        <f>IF(B8353="","",VLOOKUP(B8353,[2]Formula!B:C,2,0))</f>
        <v/>
      </c>
      <c r="AD8353" s="43" t="str">
        <f t="shared" si="783"/>
        <v/>
      </c>
    </row>
    <row r="8354" spans="1:30" x14ac:dyDescent="0.25">
      <c r="A8354" s="64"/>
      <c r="B8354" s="64"/>
      <c r="C8354" s="66"/>
      <c r="D8354" s="67"/>
      <c r="E8354" s="64"/>
      <c r="F8354" s="64"/>
      <c r="G8354" s="37" t="str">
        <f>IF(E8354="","",IF(OR(E8354="Project Management",E8354="Project Support",E8354="Sprint Management",E8354="Sprint Support"),"NA",ROUND((((VLOOKUP(AD8354,[2]Formula!V:X,3,0)))-SUMIF(AD:AD,AD8354,H:H)),2)))</f>
        <v/>
      </c>
      <c r="H8354" s="71"/>
      <c r="I8354" s="72"/>
      <c r="J8354" s="72"/>
      <c r="K8354" s="38" t="str">
        <f>IF(E8354="","",IF(OR(E8354="Project Management",E8354="Project Support",E8354="Sprint Management",E8354="Sprint Support"),"NA",(((SUMIF(AD:AD,AD8354,H:H)/VLOOKUP(AD8354,[2]Formula!V:X,3,0))*VLOOKUP(AD8354,[2]Formula!V:X,2,0))*H8354)/SUMIF(AD:AD,AD8354,H:H)))</f>
        <v/>
      </c>
      <c r="L8354" s="38" t="str">
        <f t="shared" si="781"/>
        <v/>
      </c>
      <c r="M8354" s="38" t="str">
        <f t="shared" si="782"/>
        <v/>
      </c>
      <c r="N8354" s="38" t="str">
        <f t="shared" si="784"/>
        <v/>
      </c>
      <c r="O8354" s="38" t="str">
        <f t="shared" si="780"/>
        <v/>
      </c>
      <c r="P8354" s="39" t="str">
        <f t="shared" si="785"/>
        <v/>
      </c>
      <c r="AC8354" s="42" t="str">
        <f>IF(B8354="","",VLOOKUP(B8354,[2]Formula!B:C,2,0))</f>
        <v/>
      </c>
      <c r="AD8354" s="43" t="str">
        <f t="shared" si="783"/>
        <v/>
      </c>
    </row>
    <row r="8355" spans="1:30" x14ac:dyDescent="0.25">
      <c r="A8355" s="64"/>
      <c r="B8355" s="64"/>
      <c r="C8355" s="66"/>
      <c r="D8355" s="67"/>
      <c r="E8355" s="64"/>
      <c r="F8355" s="64"/>
      <c r="G8355" s="37" t="str">
        <f>IF(E8355="","",IF(OR(E8355="Project Management",E8355="Project Support",E8355="Sprint Management",E8355="Sprint Support"),"NA",ROUND((((VLOOKUP(AD8355,[2]Formula!V:X,3,0)))-SUMIF(AD:AD,AD8355,H:H)),2)))</f>
        <v/>
      </c>
      <c r="H8355" s="71"/>
      <c r="I8355" s="72"/>
      <c r="J8355" s="72"/>
      <c r="K8355" s="38" t="str">
        <f>IF(E8355="","",IF(OR(E8355="Project Management",E8355="Project Support",E8355="Sprint Management",E8355="Sprint Support"),"NA",(((SUMIF(AD:AD,AD8355,H:H)/VLOOKUP(AD8355,[2]Formula!V:X,3,0))*VLOOKUP(AD8355,[2]Formula!V:X,2,0))*H8355)/SUMIF(AD:AD,AD8355,H:H)))</f>
        <v/>
      </c>
      <c r="L8355" s="38" t="str">
        <f t="shared" si="781"/>
        <v/>
      </c>
      <c r="M8355" s="38" t="str">
        <f t="shared" si="782"/>
        <v/>
      </c>
      <c r="N8355" s="38" t="str">
        <f t="shared" si="784"/>
        <v/>
      </c>
      <c r="O8355" s="38" t="str">
        <f t="shared" si="780"/>
        <v/>
      </c>
      <c r="P8355" s="39" t="str">
        <f t="shared" si="785"/>
        <v/>
      </c>
      <c r="AC8355" s="42" t="str">
        <f>IF(B8355="","",VLOOKUP(B8355,[2]Formula!B:C,2,0))</f>
        <v/>
      </c>
      <c r="AD8355" s="43" t="str">
        <f t="shared" si="783"/>
        <v/>
      </c>
    </row>
    <row r="8356" spans="1:30" x14ac:dyDescent="0.25">
      <c r="A8356" s="64"/>
      <c r="B8356" s="64"/>
      <c r="C8356" s="66"/>
      <c r="D8356" s="67"/>
      <c r="E8356" s="64"/>
      <c r="F8356" s="64"/>
      <c r="G8356" s="37" t="str">
        <f>IF(E8356="","",IF(OR(E8356="Project Management",E8356="Project Support",E8356="Sprint Management",E8356="Sprint Support"),"NA",ROUND((((VLOOKUP(AD8356,[2]Formula!V:X,3,0)))-SUMIF(AD:AD,AD8356,H:H)),2)))</f>
        <v/>
      </c>
      <c r="H8356" s="71"/>
      <c r="I8356" s="72"/>
      <c r="J8356" s="72"/>
      <c r="K8356" s="38" t="str">
        <f>IF(E8356="","",IF(OR(E8356="Project Management",E8356="Project Support",E8356="Sprint Management",E8356="Sprint Support"),"NA",(((SUMIF(AD:AD,AD8356,H:H)/VLOOKUP(AD8356,[2]Formula!V:X,3,0))*VLOOKUP(AD8356,[2]Formula!V:X,2,0))*H8356)/SUMIF(AD:AD,AD8356,H:H)))</f>
        <v/>
      </c>
      <c r="L8356" s="38" t="str">
        <f t="shared" si="781"/>
        <v/>
      </c>
      <c r="M8356" s="38" t="str">
        <f t="shared" si="782"/>
        <v/>
      </c>
      <c r="N8356" s="38" t="str">
        <f t="shared" si="784"/>
        <v/>
      </c>
      <c r="O8356" s="38" t="str">
        <f t="shared" si="780"/>
        <v/>
      </c>
      <c r="P8356" s="39" t="str">
        <f t="shared" si="785"/>
        <v/>
      </c>
      <c r="AC8356" s="42" t="str">
        <f>IF(B8356="","",VLOOKUP(B8356,[2]Formula!B:C,2,0))</f>
        <v/>
      </c>
      <c r="AD8356" s="43" t="str">
        <f t="shared" si="783"/>
        <v/>
      </c>
    </row>
    <row r="8357" spans="1:30" x14ac:dyDescent="0.25">
      <c r="A8357" s="64"/>
      <c r="B8357" s="64"/>
      <c r="C8357" s="66"/>
      <c r="D8357" s="67"/>
      <c r="E8357" s="64"/>
      <c r="F8357" s="64"/>
      <c r="G8357" s="37" t="str">
        <f>IF(E8357="","",IF(OR(E8357="Project Management",E8357="Project Support",E8357="Sprint Management",E8357="Sprint Support"),"NA",ROUND((((VLOOKUP(AD8357,[2]Formula!V:X,3,0)))-SUMIF(AD:AD,AD8357,H:H)),2)))</f>
        <v/>
      </c>
      <c r="H8357" s="71"/>
      <c r="I8357" s="72"/>
      <c r="J8357" s="72"/>
      <c r="K8357" s="38" t="str">
        <f>IF(E8357="","",IF(OR(E8357="Project Management",E8357="Project Support",E8357="Sprint Management",E8357="Sprint Support"),"NA",(((SUMIF(AD:AD,AD8357,H:H)/VLOOKUP(AD8357,[2]Formula!V:X,3,0))*VLOOKUP(AD8357,[2]Formula!V:X,2,0))*H8357)/SUMIF(AD:AD,AD8357,H:H)))</f>
        <v/>
      </c>
      <c r="L8357" s="38" t="str">
        <f t="shared" si="781"/>
        <v/>
      </c>
      <c r="M8357" s="38" t="str">
        <f t="shared" si="782"/>
        <v/>
      </c>
      <c r="N8357" s="38" t="str">
        <f t="shared" si="784"/>
        <v/>
      </c>
      <c r="O8357" s="38" t="str">
        <f t="shared" si="780"/>
        <v/>
      </c>
      <c r="P8357" s="39" t="str">
        <f t="shared" si="785"/>
        <v/>
      </c>
      <c r="AC8357" s="42" t="str">
        <f>IF(B8357="","",VLOOKUP(B8357,[2]Formula!B:C,2,0))</f>
        <v/>
      </c>
      <c r="AD8357" s="43" t="str">
        <f t="shared" si="783"/>
        <v/>
      </c>
    </row>
    <row r="8358" spans="1:30" x14ac:dyDescent="0.25">
      <c r="A8358" s="64"/>
      <c r="B8358" s="64"/>
      <c r="C8358" s="66"/>
      <c r="D8358" s="67"/>
      <c r="E8358" s="64"/>
      <c r="F8358" s="64"/>
      <c r="G8358" s="37" t="str">
        <f>IF(E8358="","",IF(OR(E8358="Project Management",E8358="Project Support",E8358="Sprint Management",E8358="Sprint Support"),"NA",ROUND((((VLOOKUP(AD8358,[2]Formula!V:X,3,0)))-SUMIF(AD:AD,AD8358,H:H)),2)))</f>
        <v/>
      </c>
      <c r="H8358" s="71"/>
      <c r="I8358" s="72"/>
      <c r="J8358" s="72"/>
      <c r="K8358" s="38" t="str">
        <f>IF(E8358="","",IF(OR(E8358="Project Management",E8358="Project Support",E8358="Sprint Management",E8358="Sprint Support"),"NA",(((SUMIF(AD:AD,AD8358,H:H)/VLOOKUP(AD8358,[2]Formula!V:X,3,0))*VLOOKUP(AD8358,[2]Formula!V:X,2,0))*H8358)/SUMIF(AD:AD,AD8358,H:H)))</f>
        <v/>
      </c>
      <c r="L8358" s="38" t="str">
        <f t="shared" si="781"/>
        <v/>
      </c>
      <c r="M8358" s="38" t="str">
        <f t="shared" si="782"/>
        <v/>
      </c>
      <c r="N8358" s="38" t="str">
        <f t="shared" si="784"/>
        <v/>
      </c>
      <c r="O8358" s="38" t="str">
        <f t="shared" si="780"/>
        <v/>
      </c>
      <c r="P8358" s="39" t="str">
        <f t="shared" si="785"/>
        <v/>
      </c>
      <c r="AC8358" s="42" t="str">
        <f>IF(B8358="","",VLOOKUP(B8358,[2]Formula!B:C,2,0))</f>
        <v/>
      </c>
      <c r="AD8358" s="43" t="str">
        <f t="shared" si="783"/>
        <v/>
      </c>
    </row>
    <row r="8359" spans="1:30" x14ac:dyDescent="0.25">
      <c r="A8359" s="64"/>
      <c r="B8359" s="64"/>
      <c r="C8359" s="66"/>
      <c r="D8359" s="67"/>
      <c r="E8359" s="64"/>
      <c r="F8359" s="64"/>
      <c r="G8359" s="37" t="str">
        <f>IF(E8359="","",IF(OR(E8359="Project Management",E8359="Project Support",E8359="Sprint Management",E8359="Sprint Support"),"NA",ROUND((((VLOOKUP(AD8359,[2]Formula!V:X,3,0)))-SUMIF(AD:AD,AD8359,H:H)),2)))</f>
        <v/>
      </c>
      <c r="H8359" s="71"/>
      <c r="I8359" s="72"/>
      <c r="J8359" s="72"/>
      <c r="K8359" s="38" t="str">
        <f>IF(E8359="","",IF(OR(E8359="Project Management",E8359="Project Support",E8359="Sprint Management",E8359="Sprint Support"),"NA",(((SUMIF(AD:AD,AD8359,H:H)/VLOOKUP(AD8359,[2]Formula!V:X,3,0))*VLOOKUP(AD8359,[2]Formula!V:X,2,0))*H8359)/SUMIF(AD:AD,AD8359,H:H)))</f>
        <v/>
      </c>
      <c r="L8359" s="38" t="str">
        <f t="shared" si="781"/>
        <v/>
      </c>
      <c r="M8359" s="38" t="str">
        <f t="shared" si="782"/>
        <v/>
      </c>
      <c r="N8359" s="38" t="str">
        <f t="shared" si="784"/>
        <v/>
      </c>
      <c r="O8359" s="38" t="str">
        <f t="shared" si="780"/>
        <v/>
      </c>
      <c r="P8359" s="39" t="str">
        <f t="shared" si="785"/>
        <v/>
      </c>
      <c r="AC8359" s="42" t="str">
        <f>IF(B8359="","",VLOOKUP(B8359,[2]Formula!B:C,2,0))</f>
        <v/>
      </c>
      <c r="AD8359" s="43" t="str">
        <f t="shared" si="783"/>
        <v/>
      </c>
    </row>
    <row r="8360" spans="1:30" x14ac:dyDescent="0.25">
      <c r="A8360" s="64"/>
      <c r="B8360" s="64"/>
      <c r="C8360" s="66"/>
      <c r="D8360" s="67"/>
      <c r="E8360" s="64"/>
      <c r="F8360" s="64"/>
      <c r="G8360" s="37" t="str">
        <f>IF(E8360="","",IF(OR(E8360="Project Management",E8360="Project Support",E8360="Sprint Management",E8360="Sprint Support"),"NA",ROUND((((VLOOKUP(AD8360,[2]Formula!V:X,3,0)))-SUMIF(AD:AD,AD8360,H:H)),2)))</f>
        <v/>
      </c>
      <c r="H8360" s="71"/>
      <c r="I8360" s="72"/>
      <c r="J8360" s="72"/>
      <c r="K8360" s="38" t="str">
        <f>IF(E8360="","",IF(OR(E8360="Project Management",E8360="Project Support",E8360="Sprint Management",E8360="Sprint Support"),"NA",(((SUMIF(AD:AD,AD8360,H:H)/VLOOKUP(AD8360,[2]Formula!V:X,3,0))*VLOOKUP(AD8360,[2]Formula!V:X,2,0))*H8360)/SUMIF(AD:AD,AD8360,H:H)))</f>
        <v/>
      </c>
      <c r="L8360" s="38" t="str">
        <f t="shared" si="781"/>
        <v/>
      </c>
      <c r="M8360" s="38" t="str">
        <f t="shared" si="782"/>
        <v/>
      </c>
      <c r="N8360" s="38" t="str">
        <f t="shared" si="784"/>
        <v/>
      </c>
      <c r="O8360" s="38" t="str">
        <f t="shared" si="780"/>
        <v/>
      </c>
      <c r="P8360" s="39" t="str">
        <f t="shared" si="785"/>
        <v/>
      </c>
      <c r="AC8360" s="42" t="str">
        <f>IF(B8360="","",VLOOKUP(B8360,[2]Formula!B:C,2,0))</f>
        <v/>
      </c>
      <c r="AD8360" s="43" t="str">
        <f t="shared" si="783"/>
        <v/>
      </c>
    </row>
    <row r="8361" spans="1:30" x14ac:dyDescent="0.25">
      <c r="A8361" s="64"/>
      <c r="B8361" s="64"/>
      <c r="C8361" s="66"/>
      <c r="D8361" s="67"/>
      <c r="E8361" s="64"/>
      <c r="F8361" s="64"/>
      <c r="G8361" s="37" t="str">
        <f>IF(E8361="","",IF(OR(E8361="Project Management",E8361="Project Support",E8361="Sprint Management",E8361="Sprint Support"),"NA",ROUND((((VLOOKUP(AD8361,[2]Formula!V:X,3,0)))-SUMIF(AD:AD,AD8361,H:H)),2)))</f>
        <v/>
      </c>
      <c r="H8361" s="71"/>
      <c r="I8361" s="72"/>
      <c r="J8361" s="72"/>
      <c r="K8361" s="38" t="str">
        <f>IF(E8361="","",IF(OR(E8361="Project Management",E8361="Project Support",E8361="Sprint Management",E8361="Sprint Support"),"NA",(((SUMIF(AD:AD,AD8361,H:H)/VLOOKUP(AD8361,[2]Formula!V:X,3,0))*VLOOKUP(AD8361,[2]Formula!V:X,2,0))*H8361)/SUMIF(AD:AD,AD8361,H:H)))</f>
        <v/>
      </c>
      <c r="L8361" s="38" t="str">
        <f t="shared" si="781"/>
        <v/>
      </c>
      <c r="M8361" s="38" t="str">
        <f t="shared" si="782"/>
        <v/>
      </c>
      <c r="N8361" s="38" t="str">
        <f t="shared" si="784"/>
        <v/>
      </c>
      <c r="O8361" s="38" t="str">
        <f t="shared" si="780"/>
        <v/>
      </c>
      <c r="P8361" s="39" t="str">
        <f t="shared" si="785"/>
        <v/>
      </c>
      <c r="AC8361" s="42" t="str">
        <f>IF(B8361="","",VLOOKUP(B8361,[2]Formula!B:C,2,0))</f>
        <v/>
      </c>
      <c r="AD8361" s="43" t="str">
        <f t="shared" si="783"/>
        <v/>
      </c>
    </row>
    <row r="8362" spans="1:30" x14ac:dyDescent="0.25">
      <c r="A8362" s="64"/>
      <c r="B8362" s="64"/>
      <c r="C8362" s="66"/>
      <c r="D8362" s="67"/>
      <c r="E8362" s="64"/>
      <c r="F8362" s="64"/>
      <c r="G8362" s="37" t="str">
        <f>IF(E8362="","",IF(OR(E8362="Project Management",E8362="Project Support",E8362="Sprint Management",E8362="Sprint Support"),"NA",ROUND((((VLOOKUP(AD8362,[2]Formula!V:X,3,0)))-SUMIF(AD:AD,AD8362,H:H)),2)))</f>
        <v/>
      </c>
      <c r="H8362" s="71"/>
      <c r="I8362" s="72"/>
      <c r="J8362" s="72"/>
      <c r="K8362" s="38" t="str">
        <f>IF(E8362="","",IF(OR(E8362="Project Management",E8362="Project Support",E8362="Sprint Management",E8362="Sprint Support"),"NA",(((SUMIF(AD:AD,AD8362,H:H)/VLOOKUP(AD8362,[2]Formula!V:X,3,0))*VLOOKUP(AD8362,[2]Formula!V:X,2,0))*H8362)/SUMIF(AD:AD,AD8362,H:H)))</f>
        <v/>
      </c>
      <c r="L8362" s="38" t="str">
        <f t="shared" si="781"/>
        <v/>
      </c>
      <c r="M8362" s="38" t="str">
        <f t="shared" si="782"/>
        <v/>
      </c>
      <c r="N8362" s="38" t="str">
        <f t="shared" si="784"/>
        <v/>
      </c>
      <c r="O8362" s="38" t="str">
        <f t="shared" si="780"/>
        <v/>
      </c>
      <c r="P8362" s="39" t="str">
        <f t="shared" si="785"/>
        <v/>
      </c>
      <c r="AC8362" s="42" t="str">
        <f>IF(B8362="","",VLOOKUP(B8362,[2]Formula!B:C,2,0))</f>
        <v/>
      </c>
      <c r="AD8362" s="43" t="str">
        <f t="shared" si="783"/>
        <v/>
      </c>
    </row>
    <row r="8363" spans="1:30" x14ac:dyDescent="0.25">
      <c r="A8363" s="64"/>
      <c r="B8363" s="64"/>
      <c r="C8363" s="66"/>
      <c r="D8363" s="67"/>
      <c r="E8363" s="64"/>
      <c r="F8363" s="64"/>
      <c r="G8363" s="37" t="str">
        <f>IF(E8363="","",IF(OR(E8363="Project Management",E8363="Project Support",E8363="Sprint Management",E8363="Sprint Support"),"NA",ROUND((((VLOOKUP(AD8363,[2]Formula!V:X,3,0)))-SUMIF(AD:AD,AD8363,H:H)),2)))</f>
        <v/>
      </c>
      <c r="H8363" s="71"/>
      <c r="I8363" s="72"/>
      <c r="J8363" s="72"/>
      <c r="K8363" s="38" t="str">
        <f>IF(E8363="","",IF(OR(E8363="Project Management",E8363="Project Support",E8363="Sprint Management",E8363="Sprint Support"),"NA",(((SUMIF(AD:AD,AD8363,H:H)/VLOOKUP(AD8363,[2]Formula!V:X,3,0))*VLOOKUP(AD8363,[2]Formula!V:X,2,0))*H8363)/SUMIF(AD:AD,AD8363,H:H)))</f>
        <v/>
      </c>
      <c r="L8363" s="38" t="str">
        <f t="shared" si="781"/>
        <v/>
      </c>
      <c r="M8363" s="38" t="str">
        <f t="shared" si="782"/>
        <v/>
      </c>
      <c r="N8363" s="38" t="str">
        <f t="shared" si="784"/>
        <v/>
      </c>
      <c r="O8363" s="38" t="str">
        <f t="shared" si="780"/>
        <v/>
      </c>
      <c r="P8363" s="39" t="str">
        <f t="shared" si="785"/>
        <v/>
      </c>
      <c r="AC8363" s="42" t="str">
        <f>IF(B8363="","",VLOOKUP(B8363,[2]Formula!B:C,2,0))</f>
        <v/>
      </c>
      <c r="AD8363" s="43" t="str">
        <f t="shared" si="783"/>
        <v/>
      </c>
    </row>
    <row r="8364" spans="1:30" x14ac:dyDescent="0.25">
      <c r="A8364" s="64"/>
      <c r="B8364" s="64"/>
      <c r="C8364" s="66"/>
      <c r="D8364" s="67"/>
      <c r="E8364" s="64"/>
      <c r="F8364" s="64"/>
      <c r="G8364" s="37" t="str">
        <f>IF(E8364="","",IF(OR(E8364="Project Management",E8364="Project Support",E8364="Sprint Management",E8364="Sprint Support"),"NA",ROUND((((VLOOKUP(AD8364,[2]Formula!V:X,3,0)))-SUMIF(AD:AD,AD8364,H:H)),2)))</f>
        <v/>
      </c>
      <c r="H8364" s="71"/>
      <c r="I8364" s="72"/>
      <c r="J8364" s="72"/>
      <c r="K8364" s="38" t="str">
        <f>IF(E8364="","",IF(OR(E8364="Project Management",E8364="Project Support",E8364="Sprint Management",E8364="Sprint Support"),"NA",(((SUMIF(AD:AD,AD8364,H:H)/VLOOKUP(AD8364,[2]Formula!V:X,3,0))*VLOOKUP(AD8364,[2]Formula!V:X,2,0))*H8364)/SUMIF(AD:AD,AD8364,H:H)))</f>
        <v/>
      </c>
      <c r="L8364" s="38" t="str">
        <f t="shared" si="781"/>
        <v/>
      </c>
      <c r="M8364" s="38" t="str">
        <f t="shared" si="782"/>
        <v/>
      </c>
      <c r="N8364" s="38" t="str">
        <f t="shared" si="784"/>
        <v/>
      </c>
      <c r="O8364" s="38" t="str">
        <f t="shared" si="780"/>
        <v/>
      </c>
      <c r="P8364" s="39" t="str">
        <f t="shared" si="785"/>
        <v/>
      </c>
      <c r="AC8364" s="42" t="str">
        <f>IF(B8364="","",VLOOKUP(B8364,[2]Formula!B:C,2,0))</f>
        <v/>
      </c>
      <c r="AD8364" s="43" t="str">
        <f t="shared" si="783"/>
        <v/>
      </c>
    </row>
    <row r="8365" spans="1:30" x14ac:dyDescent="0.25">
      <c r="A8365" s="64"/>
      <c r="B8365" s="64"/>
      <c r="C8365" s="66"/>
      <c r="D8365" s="67"/>
      <c r="E8365" s="64"/>
      <c r="F8365" s="64"/>
      <c r="G8365" s="37" t="str">
        <f>IF(E8365="","",IF(OR(E8365="Project Management",E8365="Project Support",E8365="Sprint Management",E8365="Sprint Support"),"NA",ROUND((((VLOOKUP(AD8365,[2]Formula!V:X,3,0)))-SUMIF(AD:AD,AD8365,H:H)),2)))</f>
        <v/>
      </c>
      <c r="H8365" s="71"/>
      <c r="I8365" s="72"/>
      <c r="J8365" s="72"/>
      <c r="K8365" s="38" t="str">
        <f>IF(E8365="","",IF(OR(E8365="Project Management",E8365="Project Support",E8365="Sprint Management",E8365="Sprint Support"),"NA",(((SUMIF(AD:AD,AD8365,H:H)/VLOOKUP(AD8365,[2]Formula!V:X,3,0))*VLOOKUP(AD8365,[2]Formula!V:X,2,0))*H8365)/SUMIF(AD:AD,AD8365,H:H)))</f>
        <v/>
      </c>
      <c r="L8365" s="38" t="str">
        <f t="shared" si="781"/>
        <v/>
      </c>
      <c r="M8365" s="38" t="str">
        <f t="shared" si="782"/>
        <v/>
      </c>
      <c r="N8365" s="38" t="str">
        <f t="shared" si="784"/>
        <v/>
      </c>
      <c r="O8365" s="38" t="str">
        <f t="shared" si="780"/>
        <v/>
      </c>
      <c r="P8365" s="39" t="str">
        <f t="shared" si="785"/>
        <v/>
      </c>
      <c r="AC8365" s="42" t="str">
        <f>IF(B8365="","",VLOOKUP(B8365,[2]Formula!B:C,2,0))</f>
        <v/>
      </c>
      <c r="AD8365" s="43" t="str">
        <f t="shared" si="783"/>
        <v/>
      </c>
    </row>
    <row r="8366" spans="1:30" x14ac:dyDescent="0.25">
      <c r="A8366" s="64"/>
      <c r="B8366" s="64"/>
      <c r="C8366" s="66"/>
      <c r="D8366" s="67"/>
      <c r="E8366" s="64"/>
      <c r="F8366" s="64"/>
      <c r="G8366" s="37" t="str">
        <f>IF(E8366="","",IF(OR(E8366="Project Management",E8366="Project Support",E8366="Sprint Management",E8366="Sprint Support"),"NA",ROUND((((VLOOKUP(AD8366,[2]Formula!V:X,3,0)))-SUMIF(AD:AD,AD8366,H:H)),2)))</f>
        <v/>
      </c>
      <c r="H8366" s="71"/>
      <c r="I8366" s="72"/>
      <c r="J8366" s="72"/>
      <c r="K8366" s="38" t="str">
        <f>IF(E8366="","",IF(OR(E8366="Project Management",E8366="Project Support",E8366="Sprint Management",E8366="Sprint Support"),"NA",(((SUMIF(AD:AD,AD8366,H:H)/VLOOKUP(AD8366,[2]Formula!V:X,3,0))*VLOOKUP(AD8366,[2]Formula!V:X,2,0))*H8366)/SUMIF(AD:AD,AD8366,H:H)))</f>
        <v/>
      </c>
      <c r="L8366" s="38" t="str">
        <f t="shared" si="781"/>
        <v/>
      </c>
      <c r="M8366" s="38" t="str">
        <f t="shared" si="782"/>
        <v/>
      </c>
      <c r="N8366" s="38" t="str">
        <f t="shared" si="784"/>
        <v/>
      </c>
      <c r="O8366" s="38" t="str">
        <f t="shared" si="780"/>
        <v/>
      </c>
      <c r="P8366" s="39" t="str">
        <f t="shared" si="785"/>
        <v/>
      </c>
      <c r="AC8366" s="42" t="str">
        <f>IF(B8366="","",VLOOKUP(B8366,[2]Formula!B:C,2,0))</f>
        <v/>
      </c>
      <c r="AD8366" s="43" t="str">
        <f t="shared" si="783"/>
        <v/>
      </c>
    </row>
    <row r="8367" spans="1:30" x14ac:dyDescent="0.25">
      <c r="A8367" s="64"/>
      <c r="B8367" s="64"/>
      <c r="C8367" s="66"/>
      <c r="D8367" s="67"/>
      <c r="E8367" s="64"/>
      <c r="F8367" s="64"/>
      <c r="G8367" s="37" t="str">
        <f>IF(E8367="","",IF(OR(E8367="Project Management",E8367="Project Support",E8367="Sprint Management",E8367="Sprint Support"),"NA",ROUND((((VLOOKUP(AD8367,[2]Formula!V:X,3,0)))-SUMIF(AD:AD,AD8367,H:H)),2)))</f>
        <v/>
      </c>
      <c r="H8367" s="71"/>
      <c r="I8367" s="72"/>
      <c r="J8367" s="72"/>
      <c r="K8367" s="38" t="str">
        <f>IF(E8367="","",IF(OR(E8367="Project Management",E8367="Project Support",E8367="Sprint Management",E8367="Sprint Support"),"NA",(((SUMIF(AD:AD,AD8367,H:H)/VLOOKUP(AD8367,[2]Formula!V:X,3,0))*VLOOKUP(AD8367,[2]Formula!V:X,2,0))*H8367)/SUMIF(AD:AD,AD8367,H:H)))</f>
        <v/>
      </c>
      <c r="L8367" s="38" t="str">
        <f t="shared" si="781"/>
        <v/>
      </c>
      <c r="M8367" s="38" t="str">
        <f t="shared" si="782"/>
        <v/>
      </c>
      <c r="N8367" s="38" t="str">
        <f t="shared" si="784"/>
        <v/>
      </c>
      <c r="O8367" s="38" t="str">
        <f t="shared" si="780"/>
        <v/>
      </c>
      <c r="P8367" s="39" t="str">
        <f t="shared" si="785"/>
        <v/>
      </c>
      <c r="AC8367" s="42" t="str">
        <f>IF(B8367="","",VLOOKUP(B8367,[2]Formula!B:C,2,0))</f>
        <v/>
      </c>
      <c r="AD8367" s="43" t="str">
        <f t="shared" si="783"/>
        <v/>
      </c>
    </row>
    <row r="8368" spans="1:30" x14ac:dyDescent="0.25">
      <c r="A8368" s="64"/>
      <c r="B8368" s="64"/>
      <c r="C8368" s="66"/>
      <c r="D8368" s="67"/>
      <c r="E8368" s="64"/>
      <c r="F8368" s="64"/>
      <c r="G8368" s="37" t="str">
        <f>IF(E8368="","",IF(OR(E8368="Project Management",E8368="Project Support",E8368="Sprint Management",E8368="Sprint Support"),"NA",ROUND((((VLOOKUP(AD8368,[2]Formula!V:X,3,0)))-SUMIF(AD:AD,AD8368,H:H)),2)))</f>
        <v/>
      </c>
      <c r="H8368" s="71"/>
      <c r="I8368" s="72"/>
      <c r="J8368" s="72"/>
      <c r="K8368" s="38" t="str">
        <f>IF(E8368="","",IF(OR(E8368="Project Management",E8368="Project Support",E8368="Sprint Management",E8368="Sprint Support"),"NA",(((SUMIF(AD:AD,AD8368,H:H)/VLOOKUP(AD8368,[2]Formula!V:X,3,0))*VLOOKUP(AD8368,[2]Formula!V:X,2,0))*H8368)/SUMIF(AD:AD,AD8368,H:H)))</f>
        <v/>
      </c>
      <c r="L8368" s="38" t="str">
        <f t="shared" si="781"/>
        <v/>
      </c>
      <c r="M8368" s="38" t="str">
        <f t="shared" si="782"/>
        <v/>
      </c>
      <c r="N8368" s="38" t="str">
        <f t="shared" si="784"/>
        <v/>
      </c>
      <c r="O8368" s="38" t="str">
        <f t="shared" si="780"/>
        <v/>
      </c>
      <c r="P8368" s="39" t="str">
        <f t="shared" si="785"/>
        <v/>
      </c>
      <c r="AC8368" s="42" t="str">
        <f>IF(B8368="","",VLOOKUP(B8368,[2]Formula!B:C,2,0))</f>
        <v/>
      </c>
      <c r="AD8368" s="43" t="str">
        <f t="shared" si="783"/>
        <v/>
      </c>
    </row>
    <row r="8369" spans="1:30" x14ac:dyDescent="0.25">
      <c r="A8369" s="64"/>
      <c r="B8369" s="64"/>
      <c r="C8369" s="66"/>
      <c r="D8369" s="67"/>
      <c r="E8369" s="64"/>
      <c r="F8369" s="64"/>
      <c r="G8369" s="37" t="str">
        <f>IF(E8369="","",IF(OR(E8369="Project Management",E8369="Project Support",E8369="Sprint Management",E8369="Sprint Support"),"NA",ROUND((((VLOOKUP(AD8369,[2]Formula!V:X,3,0)))-SUMIF(AD:AD,AD8369,H:H)),2)))</f>
        <v/>
      </c>
      <c r="H8369" s="71"/>
      <c r="I8369" s="72"/>
      <c r="J8369" s="72"/>
      <c r="K8369" s="38" t="str">
        <f>IF(E8369="","",IF(OR(E8369="Project Management",E8369="Project Support",E8369="Sprint Management",E8369="Sprint Support"),"NA",(((SUMIF(AD:AD,AD8369,H:H)/VLOOKUP(AD8369,[2]Formula!V:X,3,0))*VLOOKUP(AD8369,[2]Formula!V:X,2,0))*H8369)/SUMIF(AD:AD,AD8369,H:H)))</f>
        <v/>
      </c>
      <c r="L8369" s="38" t="str">
        <f t="shared" si="781"/>
        <v/>
      </c>
      <c r="M8369" s="38" t="str">
        <f t="shared" si="782"/>
        <v/>
      </c>
      <c r="N8369" s="38" t="str">
        <f t="shared" si="784"/>
        <v/>
      </c>
      <c r="O8369" s="38" t="str">
        <f t="shared" si="780"/>
        <v/>
      </c>
      <c r="P8369" s="39" t="str">
        <f t="shared" si="785"/>
        <v/>
      </c>
      <c r="AC8369" s="42" t="str">
        <f>IF(B8369="","",VLOOKUP(B8369,[2]Formula!B:C,2,0))</f>
        <v/>
      </c>
      <c r="AD8369" s="43" t="str">
        <f t="shared" si="783"/>
        <v/>
      </c>
    </row>
    <row r="8370" spans="1:30" x14ac:dyDescent="0.25">
      <c r="A8370" s="64"/>
      <c r="B8370" s="64"/>
      <c r="C8370" s="66"/>
      <c r="D8370" s="67"/>
      <c r="E8370" s="64"/>
      <c r="F8370" s="64"/>
      <c r="G8370" s="37" t="str">
        <f>IF(E8370="","",IF(OR(E8370="Project Management",E8370="Project Support",E8370="Sprint Management",E8370="Sprint Support"),"NA",ROUND((((VLOOKUP(AD8370,[2]Formula!V:X,3,0)))-SUMIF(AD:AD,AD8370,H:H)),2)))</f>
        <v/>
      </c>
      <c r="H8370" s="71"/>
      <c r="I8370" s="72"/>
      <c r="J8370" s="72"/>
      <c r="K8370" s="38" t="str">
        <f>IF(E8370="","",IF(OR(E8370="Project Management",E8370="Project Support",E8370="Sprint Management",E8370="Sprint Support"),"NA",(((SUMIF(AD:AD,AD8370,H:H)/VLOOKUP(AD8370,[2]Formula!V:X,3,0))*VLOOKUP(AD8370,[2]Formula!V:X,2,0))*H8370)/SUMIF(AD:AD,AD8370,H:H)))</f>
        <v/>
      </c>
      <c r="L8370" s="38" t="str">
        <f t="shared" si="781"/>
        <v/>
      </c>
      <c r="M8370" s="38" t="str">
        <f t="shared" si="782"/>
        <v/>
      </c>
      <c r="N8370" s="38" t="str">
        <f t="shared" si="784"/>
        <v/>
      </c>
      <c r="O8370" s="38" t="str">
        <f t="shared" si="780"/>
        <v/>
      </c>
      <c r="P8370" s="39" t="str">
        <f t="shared" si="785"/>
        <v/>
      </c>
      <c r="AC8370" s="42" t="str">
        <f>IF(B8370="","",VLOOKUP(B8370,[2]Formula!B:C,2,0))</f>
        <v/>
      </c>
      <c r="AD8370" s="43" t="str">
        <f t="shared" si="783"/>
        <v/>
      </c>
    </row>
    <row r="8371" spans="1:30" x14ac:dyDescent="0.25">
      <c r="A8371" s="64"/>
      <c r="B8371" s="64"/>
      <c r="C8371" s="66"/>
      <c r="D8371" s="67"/>
      <c r="E8371" s="64"/>
      <c r="F8371" s="64"/>
      <c r="G8371" s="37" t="str">
        <f>IF(E8371="","",IF(OR(E8371="Project Management",E8371="Project Support",E8371="Sprint Management",E8371="Sprint Support"),"NA",ROUND((((VLOOKUP(AD8371,[2]Formula!V:X,3,0)))-SUMIF(AD:AD,AD8371,H:H)),2)))</f>
        <v/>
      </c>
      <c r="H8371" s="71"/>
      <c r="I8371" s="72"/>
      <c r="J8371" s="72"/>
      <c r="K8371" s="38" t="str">
        <f>IF(E8371="","",IF(OR(E8371="Project Management",E8371="Project Support",E8371="Sprint Management",E8371="Sprint Support"),"NA",(((SUMIF(AD:AD,AD8371,H:H)/VLOOKUP(AD8371,[2]Formula!V:X,3,0))*VLOOKUP(AD8371,[2]Formula!V:X,2,0))*H8371)/SUMIF(AD:AD,AD8371,H:H)))</f>
        <v/>
      </c>
      <c r="L8371" s="38" t="str">
        <f t="shared" si="781"/>
        <v/>
      </c>
      <c r="M8371" s="38" t="str">
        <f t="shared" si="782"/>
        <v/>
      </c>
      <c r="N8371" s="38" t="str">
        <f t="shared" si="784"/>
        <v/>
      </c>
      <c r="O8371" s="38" t="str">
        <f t="shared" si="780"/>
        <v/>
      </c>
      <c r="P8371" s="39" t="str">
        <f t="shared" si="785"/>
        <v/>
      </c>
      <c r="AC8371" s="42" t="str">
        <f>IF(B8371="","",VLOOKUP(B8371,[2]Formula!B:C,2,0))</f>
        <v/>
      </c>
      <c r="AD8371" s="43" t="str">
        <f t="shared" si="783"/>
        <v/>
      </c>
    </row>
    <row r="8372" spans="1:30" x14ac:dyDescent="0.25">
      <c r="A8372" s="64"/>
      <c r="B8372" s="64"/>
      <c r="C8372" s="66"/>
      <c r="D8372" s="67"/>
      <c r="E8372" s="64"/>
      <c r="F8372" s="64"/>
      <c r="G8372" s="37" t="str">
        <f>IF(E8372="","",IF(OR(E8372="Project Management",E8372="Project Support",E8372="Sprint Management",E8372="Sprint Support"),"NA",ROUND((((VLOOKUP(AD8372,[2]Formula!V:X,3,0)))-SUMIF(AD:AD,AD8372,H:H)),2)))</f>
        <v/>
      </c>
      <c r="H8372" s="71"/>
      <c r="I8372" s="72"/>
      <c r="J8372" s="72"/>
      <c r="K8372" s="38" t="str">
        <f>IF(E8372="","",IF(OR(E8372="Project Management",E8372="Project Support",E8372="Sprint Management",E8372="Sprint Support"),"NA",(((SUMIF(AD:AD,AD8372,H:H)/VLOOKUP(AD8372,[2]Formula!V:X,3,0))*VLOOKUP(AD8372,[2]Formula!V:X,2,0))*H8372)/SUMIF(AD:AD,AD8372,H:H)))</f>
        <v/>
      </c>
      <c r="L8372" s="38" t="str">
        <f t="shared" si="781"/>
        <v/>
      </c>
      <c r="M8372" s="38" t="str">
        <f t="shared" si="782"/>
        <v/>
      </c>
      <c r="N8372" s="38" t="str">
        <f t="shared" si="784"/>
        <v/>
      </c>
      <c r="O8372" s="38" t="str">
        <f t="shared" si="780"/>
        <v/>
      </c>
      <c r="P8372" s="39" t="str">
        <f t="shared" si="785"/>
        <v/>
      </c>
      <c r="AC8372" s="42" t="str">
        <f>IF(B8372="","",VLOOKUP(B8372,[2]Formula!B:C,2,0))</f>
        <v/>
      </c>
      <c r="AD8372" s="43" t="str">
        <f t="shared" si="783"/>
        <v/>
      </c>
    </row>
    <row r="8373" spans="1:30" x14ac:dyDescent="0.25">
      <c r="A8373" s="64"/>
      <c r="B8373" s="64"/>
      <c r="C8373" s="66"/>
      <c r="D8373" s="67"/>
      <c r="E8373" s="64"/>
      <c r="F8373" s="64"/>
      <c r="G8373" s="37" t="str">
        <f>IF(E8373="","",IF(OR(E8373="Project Management",E8373="Project Support",E8373="Sprint Management",E8373="Sprint Support"),"NA",ROUND((((VLOOKUP(AD8373,[2]Formula!V:X,3,0)))-SUMIF(AD:AD,AD8373,H:H)),2)))</f>
        <v/>
      </c>
      <c r="H8373" s="71"/>
      <c r="I8373" s="72"/>
      <c r="J8373" s="72"/>
      <c r="K8373" s="38" t="str">
        <f>IF(E8373="","",IF(OR(E8373="Project Management",E8373="Project Support",E8373="Sprint Management",E8373="Sprint Support"),"NA",(((SUMIF(AD:AD,AD8373,H:H)/VLOOKUP(AD8373,[2]Formula!V:X,3,0))*VLOOKUP(AD8373,[2]Formula!V:X,2,0))*H8373)/SUMIF(AD:AD,AD8373,H:H)))</f>
        <v/>
      </c>
      <c r="L8373" s="38" t="str">
        <f t="shared" si="781"/>
        <v/>
      </c>
      <c r="M8373" s="38" t="str">
        <f t="shared" si="782"/>
        <v/>
      </c>
      <c r="N8373" s="38" t="str">
        <f t="shared" si="784"/>
        <v/>
      </c>
      <c r="O8373" s="38" t="str">
        <f t="shared" ref="O8373:O8436" si="786">IFERROR(L8373/M8373,"")</f>
        <v/>
      </c>
      <c r="P8373" s="39" t="str">
        <f t="shared" si="785"/>
        <v/>
      </c>
      <c r="AC8373" s="42" t="str">
        <f>IF(B8373="","",VLOOKUP(B8373,[2]Formula!B:C,2,0))</f>
        <v/>
      </c>
      <c r="AD8373" s="43" t="str">
        <f t="shared" si="783"/>
        <v/>
      </c>
    </row>
    <row r="8374" spans="1:30" x14ac:dyDescent="0.25">
      <c r="A8374" s="64"/>
      <c r="B8374" s="64"/>
      <c r="C8374" s="66"/>
      <c r="D8374" s="67"/>
      <c r="E8374" s="64"/>
      <c r="F8374" s="64"/>
      <c r="G8374" s="37" t="str">
        <f>IF(E8374="","",IF(OR(E8374="Project Management",E8374="Project Support",E8374="Sprint Management",E8374="Sprint Support"),"NA",ROUND((((VLOOKUP(AD8374,[2]Formula!V:X,3,0)))-SUMIF(AD:AD,AD8374,H:H)),2)))</f>
        <v/>
      </c>
      <c r="H8374" s="71"/>
      <c r="I8374" s="72"/>
      <c r="J8374" s="72"/>
      <c r="K8374" s="38" t="str">
        <f>IF(E8374="","",IF(OR(E8374="Project Management",E8374="Project Support",E8374="Sprint Management",E8374="Sprint Support"),"NA",(((SUMIF(AD:AD,AD8374,H:H)/VLOOKUP(AD8374,[2]Formula!V:X,3,0))*VLOOKUP(AD8374,[2]Formula!V:X,2,0))*H8374)/SUMIF(AD:AD,AD8374,H:H)))</f>
        <v/>
      </c>
      <c r="L8374" s="38" t="str">
        <f t="shared" si="781"/>
        <v/>
      </c>
      <c r="M8374" s="38" t="str">
        <f t="shared" si="782"/>
        <v/>
      </c>
      <c r="N8374" s="38" t="str">
        <f t="shared" si="784"/>
        <v/>
      </c>
      <c r="O8374" s="38" t="str">
        <f t="shared" si="786"/>
        <v/>
      </c>
      <c r="P8374" s="39" t="str">
        <f t="shared" si="785"/>
        <v/>
      </c>
      <c r="AC8374" s="42" t="str">
        <f>IF(B8374="","",VLOOKUP(B8374,[2]Formula!B:C,2,0))</f>
        <v/>
      </c>
      <c r="AD8374" s="43" t="str">
        <f t="shared" si="783"/>
        <v/>
      </c>
    </row>
    <row r="8375" spans="1:30" x14ac:dyDescent="0.25">
      <c r="A8375" s="64"/>
      <c r="B8375" s="64"/>
      <c r="C8375" s="66"/>
      <c r="D8375" s="67"/>
      <c r="E8375" s="64"/>
      <c r="F8375" s="64"/>
      <c r="G8375" s="37" t="str">
        <f>IF(E8375="","",IF(OR(E8375="Project Management",E8375="Project Support",E8375="Sprint Management",E8375="Sprint Support"),"NA",ROUND((((VLOOKUP(AD8375,[2]Formula!V:X,3,0)))-SUMIF(AD:AD,AD8375,H:H)),2)))</f>
        <v/>
      </c>
      <c r="H8375" s="71"/>
      <c r="I8375" s="72"/>
      <c r="J8375" s="72"/>
      <c r="K8375" s="38" t="str">
        <f>IF(E8375="","",IF(OR(E8375="Project Management",E8375="Project Support",E8375="Sprint Management",E8375="Sprint Support"),"NA",(((SUMIF(AD:AD,AD8375,H:H)/VLOOKUP(AD8375,[2]Formula!V:X,3,0))*VLOOKUP(AD8375,[2]Formula!V:X,2,0))*H8375)/SUMIF(AD:AD,AD8375,H:H)))</f>
        <v/>
      </c>
      <c r="L8375" s="38" t="str">
        <f t="shared" si="781"/>
        <v/>
      </c>
      <c r="M8375" s="38" t="str">
        <f t="shared" si="782"/>
        <v/>
      </c>
      <c r="N8375" s="38" t="str">
        <f t="shared" si="784"/>
        <v/>
      </c>
      <c r="O8375" s="38" t="str">
        <f t="shared" si="786"/>
        <v/>
      </c>
      <c r="P8375" s="39" t="str">
        <f t="shared" si="785"/>
        <v/>
      </c>
      <c r="AC8375" s="42" t="str">
        <f>IF(B8375="","",VLOOKUP(B8375,[2]Formula!B:C,2,0))</f>
        <v/>
      </c>
      <c r="AD8375" s="43" t="str">
        <f t="shared" si="783"/>
        <v/>
      </c>
    </row>
    <row r="8376" spans="1:30" x14ac:dyDescent="0.25">
      <c r="A8376" s="64"/>
      <c r="B8376" s="64"/>
      <c r="C8376" s="66"/>
      <c r="D8376" s="67"/>
      <c r="E8376" s="64"/>
      <c r="F8376" s="64"/>
      <c r="G8376" s="37" t="str">
        <f>IF(E8376="","",IF(OR(E8376="Project Management",E8376="Project Support",E8376="Sprint Management",E8376="Sprint Support"),"NA",ROUND((((VLOOKUP(AD8376,[2]Formula!V:X,3,0)))-SUMIF(AD:AD,AD8376,H:H)),2)))</f>
        <v/>
      </c>
      <c r="H8376" s="71"/>
      <c r="I8376" s="72"/>
      <c r="J8376" s="72"/>
      <c r="K8376" s="38" t="str">
        <f>IF(E8376="","",IF(OR(E8376="Project Management",E8376="Project Support",E8376="Sprint Management",E8376="Sprint Support"),"NA",(((SUMIF(AD:AD,AD8376,H:H)/VLOOKUP(AD8376,[2]Formula!V:X,3,0))*VLOOKUP(AD8376,[2]Formula!V:X,2,0))*H8376)/SUMIF(AD:AD,AD8376,H:H)))</f>
        <v/>
      </c>
      <c r="L8376" s="38" t="str">
        <f t="shared" si="781"/>
        <v/>
      </c>
      <c r="M8376" s="38" t="str">
        <f t="shared" si="782"/>
        <v/>
      </c>
      <c r="N8376" s="38" t="str">
        <f t="shared" si="784"/>
        <v/>
      </c>
      <c r="O8376" s="38" t="str">
        <f t="shared" si="786"/>
        <v/>
      </c>
      <c r="P8376" s="39" t="str">
        <f t="shared" si="785"/>
        <v/>
      </c>
      <c r="AC8376" s="42" t="str">
        <f>IF(B8376="","",VLOOKUP(B8376,[2]Formula!B:C,2,0))</f>
        <v/>
      </c>
      <c r="AD8376" s="43" t="str">
        <f t="shared" si="783"/>
        <v/>
      </c>
    </row>
    <row r="8377" spans="1:30" x14ac:dyDescent="0.25">
      <c r="A8377" s="64"/>
      <c r="B8377" s="64"/>
      <c r="C8377" s="66"/>
      <c r="D8377" s="67"/>
      <c r="E8377" s="64"/>
      <c r="F8377" s="64"/>
      <c r="G8377" s="37" t="str">
        <f>IF(E8377="","",IF(OR(E8377="Project Management",E8377="Project Support",E8377="Sprint Management",E8377="Sprint Support"),"NA",ROUND((((VLOOKUP(AD8377,[2]Formula!V:X,3,0)))-SUMIF(AD:AD,AD8377,H:H)),2)))</f>
        <v/>
      </c>
      <c r="H8377" s="71"/>
      <c r="I8377" s="72"/>
      <c r="J8377" s="72"/>
      <c r="K8377" s="38" t="str">
        <f>IF(E8377="","",IF(OR(E8377="Project Management",E8377="Project Support",E8377="Sprint Management",E8377="Sprint Support"),"NA",(((SUMIF(AD:AD,AD8377,H:H)/VLOOKUP(AD8377,[2]Formula!V:X,3,0))*VLOOKUP(AD8377,[2]Formula!V:X,2,0))*H8377)/SUMIF(AD:AD,AD8377,H:H)))</f>
        <v/>
      </c>
      <c r="L8377" s="38" t="str">
        <f t="shared" si="781"/>
        <v/>
      </c>
      <c r="M8377" s="38" t="str">
        <f t="shared" si="782"/>
        <v/>
      </c>
      <c r="N8377" s="38" t="str">
        <f t="shared" si="784"/>
        <v/>
      </c>
      <c r="O8377" s="38" t="str">
        <f t="shared" si="786"/>
        <v/>
      </c>
      <c r="P8377" s="39" t="str">
        <f t="shared" si="785"/>
        <v/>
      </c>
      <c r="AC8377" s="42" t="str">
        <f>IF(B8377="","",VLOOKUP(B8377,[2]Formula!B:C,2,0))</f>
        <v/>
      </c>
      <c r="AD8377" s="43" t="str">
        <f t="shared" si="783"/>
        <v/>
      </c>
    </row>
    <row r="8378" spans="1:30" x14ac:dyDescent="0.25">
      <c r="A8378" s="64"/>
      <c r="B8378" s="64"/>
      <c r="C8378" s="66"/>
      <c r="D8378" s="67"/>
      <c r="E8378" s="64"/>
      <c r="F8378" s="64"/>
      <c r="G8378" s="37" t="str">
        <f>IF(E8378="","",IF(OR(E8378="Project Management",E8378="Project Support",E8378="Sprint Management",E8378="Sprint Support"),"NA",ROUND((((VLOOKUP(AD8378,[2]Formula!V:X,3,0)))-SUMIF(AD:AD,AD8378,H:H)),2)))</f>
        <v/>
      </c>
      <c r="H8378" s="71"/>
      <c r="I8378" s="72"/>
      <c r="J8378" s="72"/>
      <c r="K8378" s="38" t="str">
        <f>IF(E8378="","",IF(OR(E8378="Project Management",E8378="Project Support",E8378="Sprint Management",E8378="Sprint Support"),"NA",(((SUMIF(AD:AD,AD8378,H:H)/VLOOKUP(AD8378,[2]Formula!V:X,3,0))*VLOOKUP(AD8378,[2]Formula!V:X,2,0))*H8378)/SUMIF(AD:AD,AD8378,H:H)))</f>
        <v/>
      </c>
      <c r="L8378" s="38" t="str">
        <f t="shared" si="781"/>
        <v/>
      </c>
      <c r="M8378" s="38" t="str">
        <f t="shared" si="782"/>
        <v/>
      </c>
      <c r="N8378" s="38" t="str">
        <f t="shared" si="784"/>
        <v/>
      </c>
      <c r="O8378" s="38" t="str">
        <f t="shared" si="786"/>
        <v/>
      </c>
      <c r="P8378" s="39" t="str">
        <f t="shared" si="785"/>
        <v/>
      </c>
      <c r="AC8378" s="42" t="str">
        <f>IF(B8378="","",VLOOKUP(B8378,[2]Formula!B:C,2,0))</f>
        <v/>
      </c>
      <c r="AD8378" s="43" t="str">
        <f t="shared" si="783"/>
        <v/>
      </c>
    </row>
    <row r="8379" spans="1:30" x14ac:dyDescent="0.25">
      <c r="A8379" s="64"/>
      <c r="B8379" s="64"/>
      <c r="C8379" s="66"/>
      <c r="D8379" s="67"/>
      <c r="E8379" s="64"/>
      <c r="F8379" s="64"/>
      <c r="G8379" s="37" t="str">
        <f>IF(E8379="","",IF(OR(E8379="Project Management",E8379="Project Support",E8379="Sprint Management",E8379="Sprint Support"),"NA",ROUND((((VLOOKUP(AD8379,[2]Formula!V:X,3,0)))-SUMIF(AD:AD,AD8379,H:H)),2)))</f>
        <v/>
      </c>
      <c r="H8379" s="71"/>
      <c r="I8379" s="72"/>
      <c r="J8379" s="72"/>
      <c r="K8379" s="38" t="str">
        <f>IF(E8379="","",IF(OR(E8379="Project Management",E8379="Project Support",E8379="Sprint Management",E8379="Sprint Support"),"NA",(((SUMIF(AD:AD,AD8379,H:H)/VLOOKUP(AD8379,[2]Formula!V:X,3,0))*VLOOKUP(AD8379,[2]Formula!V:X,2,0))*H8379)/SUMIF(AD:AD,AD8379,H:H)))</f>
        <v/>
      </c>
      <c r="L8379" s="38" t="str">
        <f t="shared" si="781"/>
        <v/>
      </c>
      <c r="M8379" s="38" t="str">
        <f t="shared" si="782"/>
        <v/>
      </c>
      <c r="N8379" s="38" t="str">
        <f t="shared" si="784"/>
        <v/>
      </c>
      <c r="O8379" s="38" t="str">
        <f t="shared" si="786"/>
        <v/>
      </c>
      <c r="P8379" s="39" t="str">
        <f t="shared" si="785"/>
        <v/>
      </c>
      <c r="AC8379" s="42" t="str">
        <f>IF(B8379="","",VLOOKUP(B8379,[2]Formula!B:C,2,0))</f>
        <v/>
      </c>
      <c r="AD8379" s="43" t="str">
        <f t="shared" si="783"/>
        <v/>
      </c>
    </row>
    <row r="8380" spans="1:30" x14ac:dyDescent="0.25">
      <c r="A8380" s="64"/>
      <c r="B8380" s="64"/>
      <c r="C8380" s="66"/>
      <c r="D8380" s="67"/>
      <c r="E8380" s="64"/>
      <c r="F8380" s="64"/>
      <c r="G8380" s="37" t="str">
        <f>IF(E8380="","",IF(OR(E8380="Project Management",E8380="Project Support",E8380="Sprint Management",E8380="Sprint Support"),"NA",ROUND((((VLOOKUP(AD8380,[2]Formula!V:X,3,0)))-SUMIF(AD:AD,AD8380,H:H)),2)))</f>
        <v/>
      </c>
      <c r="H8380" s="71"/>
      <c r="I8380" s="72"/>
      <c r="J8380" s="72"/>
      <c r="K8380" s="38" t="str">
        <f>IF(E8380="","",IF(OR(E8380="Project Management",E8380="Project Support",E8380="Sprint Management",E8380="Sprint Support"),"NA",(((SUMIF(AD:AD,AD8380,H:H)/VLOOKUP(AD8380,[2]Formula!V:X,3,0))*VLOOKUP(AD8380,[2]Formula!V:X,2,0))*H8380)/SUMIF(AD:AD,AD8380,H:H)))</f>
        <v/>
      </c>
      <c r="L8380" s="38" t="str">
        <f t="shared" si="781"/>
        <v/>
      </c>
      <c r="M8380" s="38" t="str">
        <f t="shared" si="782"/>
        <v/>
      </c>
      <c r="N8380" s="38" t="str">
        <f t="shared" si="784"/>
        <v/>
      </c>
      <c r="O8380" s="38" t="str">
        <f t="shared" si="786"/>
        <v/>
      </c>
      <c r="P8380" s="39" t="str">
        <f t="shared" si="785"/>
        <v/>
      </c>
      <c r="AC8380" s="42" t="str">
        <f>IF(B8380="","",VLOOKUP(B8380,[2]Formula!B:C,2,0))</f>
        <v/>
      </c>
      <c r="AD8380" s="43" t="str">
        <f t="shared" si="783"/>
        <v/>
      </c>
    </row>
    <row r="8381" spans="1:30" x14ac:dyDescent="0.25">
      <c r="A8381" s="64"/>
      <c r="B8381" s="64"/>
      <c r="C8381" s="66"/>
      <c r="D8381" s="67"/>
      <c r="E8381" s="64"/>
      <c r="F8381" s="64"/>
      <c r="G8381" s="37" t="str">
        <f>IF(E8381="","",IF(OR(E8381="Project Management",E8381="Project Support",E8381="Sprint Management",E8381="Sprint Support"),"NA",ROUND((((VLOOKUP(AD8381,[2]Formula!V:X,3,0)))-SUMIF(AD:AD,AD8381,H:H)),2)))</f>
        <v/>
      </c>
      <c r="H8381" s="71"/>
      <c r="I8381" s="72"/>
      <c r="J8381" s="72"/>
      <c r="K8381" s="38" t="str">
        <f>IF(E8381="","",IF(OR(E8381="Project Management",E8381="Project Support",E8381="Sprint Management",E8381="Sprint Support"),"NA",(((SUMIF(AD:AD,AD8381,H:H)/VLOOKUP(AD8381,[2]Formula!V:X,3,0))*VLOOKUP(AD8381,[2]Formula!V:X,2,0))*H8381)/SUMIF(AD:AD,AD8381,H:H)))</f>
        <v/>
      </c>
      <c r="L8381" s="38" t="str">
        <f t="shared" si="781"/>
        <v/>
      </c>
      <c r="M8381" s="38" t="str">
        <f t="shared" si="782"/>
        <v/>
      </c>
      <c r="N8381" s="38" t="str">
        <f t="shared" si="784"/>
        <v/>
      </c>
      <c r="O8381" s="38" t="str">
        <f t="shared" si="786"/>
        <v/>
      </c>
      <c r="P8381" s="39" t="str">
        <f t="shared" si="785"/>
        <v/>
      </c>
      <c r="AC8381" s="42" t="str">
        <f>IF(B8381="","",VLOOKUP(B8381,[2]Formula!B:C,2,0))</f>
        <v/>
      </c>
      <c r="AD8381" s="43" t="str">
        <f t="shared" si="783"/>
        <v/>
      </c>
    </row>
    <row r="8382" spans="1:30" x14ac:dyDescent="0.25">
      <c r="A8382" s="64"/>
      <c r="B8382" s="64"/>
      <c r="C8382" s="66"/>
      <c r="D8382" s="67"/>
      <c r="E8382" s="64"/>
      <c r="F8382" s="64"/>
      <c r="G8382" s="37" t="str">
        <f>IF(E8382="","",IF(OR(E8382="Project Management",E8382="Project Support",E8382="Sprint Management",E8382="Sprint Support"),"NA",ROUND((((VLOOKUP(AD8382,[2]Formula!V:X,3,0)))-SUMIF(AD:AD,AD8382,H:H)),2)))</f>
        <v/>
      </c>
      <c r="H8382" s="71"/>
      <c r="I8382" s="72"/>
      <c r="J8382" s="72"/>
      <c r="K8382" s="38" t="str">
        <f>IF(E8382="","",IF(OR(E8382="Project Management",E8382="Project Support",E8382="Sprint Management",E8382="Sprint Support"),"NA",(((SUMIF(AD:AD,AD8382,H:H)/VLOOKUP(AD8382,[2]Formula!V:X,3,0))*VLOOKUP(AD8382,[2]Formula!V:X,2,0))*H8382)/SUMIF(AD:AD,AD8382,H:H)))</f>
        <v/>
      </c>
      <c r="L8382" s="38" t="str">
        <f t="shared" si="781"/>
        <v/>
      </c>
      <c r="M8382" s="38" t="str">
        <f t="shared" si="782"/>
        <v/>
      </c>
      <c r="N8382" s="38" t="str">
        <f t="shared" si="784"/>
        <v/>
      </c>
      <c r="O8382" s="38" t="str">
        <f t="shared" si="786"/>
        <v/>
      </c>
      <c r="P8382" s="39" t="str">
        <f t="shared" si="785"/>
        <v/>
      </c>
      <c r="AC8382" s="42" t="str">
        <f>IF(B8382="","",VLOOKUP(B8382,[2]Formula!B:C,2,0))</f>
        <v/>
      </c>
      <c r="AD8382" s="43" t="str">
        <f t="shared" si="783"/>
        <v/>
      </c>
    </row>
    <row r="8383" spans="1:30" x14ac:dyDescent="0.25">
      <c r="A8383" s="64"/>
      <c r="B8383" s="64"/>
      <c r="C8383" s="66"/>
      <c r="D8383" s="67"/>
      <c r="E8383" s="64"/>
      <c r="F8383" s="64"/>
      <c r="G8383" s="37" t="str">
        <f>IF(E8383="","",IF(OR(E8383="Project Management",E8383="Project Support",E8383="Sprint Management",E8383="Sprint Support"),"NA",ROUND((((VLOOKUP(AD8383,[2]Formula!V:X,3,0)))-SUMIF(AD:AD,AD8383,H:H)),2)))</f>
        <v/>
      </c>
      <c r="H8383" s="71"/>
      <c r="I8383" s="72"/>
      <c r="J8383" s="72"/>
      <c r="K8383" s="38" t="str">
        <f>IF(E8383="","",IF(OR(E8383="Project Management",E8383="Project Support",E8383="Sprint Management",E8383="Sprint Support"),"NA",(((SUMIF(AD:AD,AD8383,H:H)/VLOOKUP(AD8383,[2]Formula!V:X,3,0))*VLOOKUP(AD8383,[2]Formula!V:X,2,0))*H8383)/SUMIF(AD:AD,AD8383,H:H)))</f>
        <v/>
      </c>
      <c r="L8383" s="38" t="str">
        <f t="shared" si="781"/>
        <v/>
      </c>
      <c r="M8383" s="38" t="str">
        <f t="shared" si="782"/>
        <v/>
      </c>
      <c r="N8383" s="38" t="str">
        <f t="shared" si="784"/>
        <v/>
      </c>
      <c r="O8383" s="38" t="str">
        <f t="shared" si="786"/>
        <v/>
      </c>
      <c r="P8383" s="39" t="str">
        <f t="shared" si="785"/>
        <v/>
      </c>
      <c r="AC8383" s="42" t="str">
        <f>IF(B8383="","",VLOOKUP(B8383,[2]Formula!B:C,2,0))</f>
        <v/>
      </c>
      <c r="AD8383" s="43" t="str">
        <f t="shared" si="783"/>
        <v/>
      </c>
    </row>
    <row r="8384" spans="1:30" x14ac:dyDescent="0.25">
      <c r="A8384" s="64"/>
      <c r="B8384" s="64"/>
      <c r="C8384" s="66"/>
      <c r="D8384" s="67"/>
      <c r="E8384" s="64"/>
      <c r="F8384" s="64"/>
      <c r="G8384" s="37" t="str">
        <f>IF(E8384="","",IF(OR(E8384="Project Management",E8384="Project Support",E8384="Sprint Management",E8384="Sprint Support"),"NA",ROUND((((VLOOKUP(AD8384,[2]Formula!V:X,3,0)))-SUMIF(AD:AD,AD8384,H:H)),2)))</f>
        <v/>
      </c>
      <c r="H8384" s="71"/>
      <c r="I8384" s="72"/>
      <c r="J8384" s="72"/>
      <c r="K8384" s="38" t="str">
        <f>IF(E8384="","",IF(OR(E8384="Project Management",E8384="Project Support",E8384="Sprint Management",E8384="Sprint Support"),"NA",(((SUMIF(AD:AD,AD8384,H:H)/VLOOKUP(AD8384,[2]Formula!V:X,3,0))*VLOOKUP(AD8384,[2]Formula!V:X,2,0))*H8384)/SUMIF(AD:AD,AD8384,H:H)))</f>
        <v/>
      </c>
      <c r="L8384" s="38" t="str">
        <f t="shared" si="781"/>
        <v/>
      </c>
      <c r="M8384" s="38" t="str">
        <f t="shared" si="782"/>
        <v/>
      </c>
      <c r="N8384" s="38" t="str">
        <f t="shared" si="784"/>
        <v/>
      </c>
      <c r="O8384" s="38" t="str">
        <f t="shared" si="786"/>
        <v/>
      </c>
      <c r="P8384" s="39" t="str">
        <f t="shared" si="785"/>
        <v/>
      </c>
      <c r="AC8384" s="42" t="str">
        <f>IF(B8384="","",VLOOKUP(B8384,[2]Formula!B:C,2,0))</f>
        <v/>
      </c>
      <c r="AD8384" s="43" t="str">
        <f t="shared" si="783"/>
        <v/>
      </c>
    </row>
    <row r="8385" spans="1:30" x14ac:dyDescent="0.25">
      <c r="A8385" s="64"/>
      <c r="B8385" s="64"/>
      <c r="C8385" s="66"/>
      <c r="D8385" s="67"/>
      <c r="E8385" s="64"/>
      <c r="F8385" s="64"/>
      <c r="G8385" s="37" t="str">
        <f>IF(E8385="","",IF(OR(E8385="Project Management",E8385="Project Support",E8385="Sprint Management",E8385="Sprint Support"),"NA",ROUND((((VLOOKUP(AD8385,[2]Formula!V:X,3,0)))-SUMIF(AD:AD,AD8385,H:H)),2)))</f>
        <v/>
      </c>
      <c r="H8385" s="71"/>
      <c r="I8385" s="72"/>
      <c r="J8385" s="72"/>
      <c r="K8385" s="38" t="str">
        <f>IF(E8385="","",IF(OR(E8385="Project Management",E8385="Project Support",E8385="Sprint Management",E8385="Sprint Support"),"NA",(((SUMIF(AD:AD,AD8385,H:H)/VLOOKUP(AD8385,[2]Formula!V:X,3,0))*VLOOKUP(AD8385,[2]Formula!V:X,2,0))*H8385)/SUMIF(AD:AD,AD8385,H:H)))</f>
        <v/>
      </c>
      <c r="L8385" s="38" t="str">
        <f t="shared" si="781"/>
        <v/>
      </c>
      <c r="M8385" s="38" t="str">
        <f t="shared" si="782"/>
        <v/>
      </c>
      <c r="N8385" s="38" t="str">
        <f t="shared" si="784"/>
        <v/>
      </c>
      <c r="O8385" s="38" t="str">
        <f t="shared" si="786"/>
        <v/>
      </c>
      <c r="P8385" s="39" t="str">
        <f t="shared" si="785"/>
        <v/>
      </c>
      <c r="AC8385" s="42" t="str">
        <f>IF(B8385="","",VLOOKUP(B8385,[2]Formula!B:C,2,0))</f>
        <v/>
      </c>
      <c r="AD8385" s="43" t="str">
        <f t="shared" si="783"/>
        <v/>
      </c>
    </row>
    <row r="8386" spans="1:30" x14ac:dyDescent="0.25">
      <c r="A8386" s="64"/>
      <c r="B8386" s="64"/>
      <c r="C8386" s="66"/>
      <c r="D8386" s="67"/>
      <c r="E8386" s="64"/>
      <c r="F8386" s="64"/>
      <c r="G8386" s="37" t="str">
        <f>IF(E8386="","",IF(OR(E8386="Project Management",E8386="Project Support",E8386="Sprint Management",E8386="Sprint Support"),"NA",ROUND((((VLOOKUP(AD8386,[2]Formula!V:X,3,0)))-SUMIF(AD:AD,AD8386,H:H)),2)))</f>
        <v/>
      </c>
      <c r="H8386" s="71"/>
      <c r="I8386" s="72"/>
      <c r="J8386" s="72"/>
      <c r="K8386" s="38" t="str">
        <f>IF(E8386="","",IF(OR(E8386="Project Management",E8386="Project Support",E8386="Sprint Management",E8386="Sprint Support"),"NA",(((SUMIF(AD:AD,AD8386,H:H)/VLOOKUP(AD8386,[2]Formula!V:X,3,0))*VLOOKUP(AD8386,[2]Formula!V:X,2,0))*H8386)/SUMIF(AD:AD,AD8386,H:H)))</f>
        <v/>
      </c>
      <c r="L8386" s="38" t="str">
        <f t="shared" ref="L8386:L8449" si="787">IFERROR(IF(K8386="NA",(H8386/I8386),(K8386/I8386)),"")</f>
        <v/>
      </c>
      <c r="M8386" s="38" t="str">
        <f t="shared" ref="M8386:M8449" si="788">IFERROR(IF(K8386="NA",1,(K8386/H8386)),"")</f>
        <v/>
      </c>
      <c r="N8386" s="38" t="str">
        <f t="shared" si="784"/>
        <v/>
      </c>
      <c r="O8386" s="38" t="str">
        <f t="shared" si="786"/>
        <v/>
      </c>
      <c r="P8386" s="39" t="str">
        <f t="shared" si="785"/>
        <v/>
      </c>
      <c r="AC8386" s="42" t="str">
        <f>IF(B8386="","",VLOOKUP(B8386,[2]Formula!B:C,2,0))</f>
        <v/>
      </c>
      <c r="AD8386" s="43" t="str">
        <f t="shared" ref="AD8386:AD8449" si="789">IF(B8386="","",CONCATENATE(B8386,"_",E8386))</f>
        <v/>
      </c>
    </row>
    <row r="8387" spans="1:30" x14ac:dyDescent="0.25">
      <c r="A8387" s="64"/>
      <c r="B8387" s="64"/>
      <c r="C8387" s="66"/>
      <c r="D8387" s="67"/>
      <c r="E8387" s="64"/>
      <c r="F8387" s="64"/>
      <c r="G8387" s="37" t="str">
        <f>IF(E8387="","",IF(OR(E8387="Project Management",E8387="Project Support",E8387="Sprint Management",E8387="Sprint Support"),"NA",ROUND((((VLOOKUP(AD8387,[2]Formula!V:X,3,0)))-SUMIF(AD:AD,AD8387,H:H)),2)))</f>
        <v/>
      </c>
      <c r="H8387" s="71"/>
      <c r="I8387" s="72"/>
      <c r="J8387" s="72"/>
      <c r="K8387" s="38" t="str">
        <f>IF(E8387="","",IF(OR(E8387="Project Management",E8387="Project Support",E8387="Sprint Management",E8387="Sprint Support"),"NA",(((SUMIF(AD:AD,AD8387,H:H)/VLOOKUP(AD8387,[2]Formula!V:X,3,0))*VLOOKUP(AD8387,[2]Formula!V:X,2,0))*H8387)/SUMIF(AD:AD,AD8387,H:H)))</f>
        <v/>
      </c>
      <c r="L8387" s="38" t="str">
        <f t="shared" si="787"/>
        <v/>
      </c>
      <c r="M8387" s="38" t="str">
        <f t="shared" si="788"/>
        <v/>
      </c>
      <c r="N8387" s="38" t="str">
        <f t="shared" ref="N8387:N8450" si="790">IFERROR(((L8387-M8387)/M8387)*100,"")</f>
        <v/>
      </c>
      <c r="O8387" s="38" t="str">
        <f t="shared" si="786"/>
        <v/>
      </c>
      <c r="P8387" s="39" t="str">
        <f t="shared" ref="P8387:P8450" si="791">IF(O8387="","",1)</f>
        <v/>
      </c>
      <c r="AC8387" s="42" t="str">
        <f>IF(B8387="","",VLOOKUP(B8387,[2]Formula!B:C,2,0))</f>
        <v/>
      </c>
      <c r="AD8387" s="43" t="str">
        <f t="shared" si="789"/>
        <v/>
      </c>
    </row>
    <row r="8388" spans="1:30" x14ac:dyDescent="0.25">
      <c r="A8388" s="64"/>
      <c r="B8388" s="64"/>
      <c r="C8388" s="66"/>
      <c r="D8388" s="67"/>
      <c r="E8388" s="64"/>
      <c r="F8388" s="64"/>
      <c r="G8388" s="37" t="str">
        <f>IF(E8388="","",IF(OR(E8388="Project Management",E8388="Project Support",E8388="Sprint Management",E8388="Sprint Support"),"NA",ROUND((((VLOOKUP(AD8388,[2]Formula!V:X,3,0)))-SUMIF(AD:AD,AD8388,H:H)),2)))</f>
        <v/>
      </c>
      <c r="H8388" s="71"/>
      <c r="I8388" s="72"/>
      <c r="J8388" s="72"/>
      <c r="K8388" s="38" t="str">
        <f>IF(E8388="","",IF(OR(E8388="Project Management",E8388="Project Support",E8388="Sprint Management",E8388="Sprint Support"),"NA",(((SUMIF(AD:AD,AD8388,H:H)/VLOOKUP(AD8388,[2]Formula!V:X,3,0))*VLOOKUP(AD8388,[2]Formula!V:X,2,0))*H8388)/SUMIF(AD:AD,AD8388,H:H)))</f>
        <v/>
      </c>
      <c r="L8388" s="38" t="str">
        <f t="shared" si="787"/>
        <v/>
      </c>
      <c r="M8388" s="38" t="str">
        <f t="shared" si="788"/>
        <v/>
      </c>
      <c r="N8388" s="38" t="str">
        <f t="shared" si="790"/>
        <v/>
      </c>
      <c r="O8388" s="38" t="str">
        <f t="shared" si="786"/>
        <v/>
      </c>
      <c r="P8388" s="39" t="str">
        <f t="shared" si="791"/>
        <v/>
      </c>
      <c r="AC8388" s="42" t="str">
        <f>IF(B8388="","",VLOOKUP(B8388,[2]Formula!B:C,2,0))</f>
        <v/>
      </c>
      <c r="AD8388" s="43" t="str">
        <f t="shared" si="789"/>
        <v/>
      </c>
    </row>
    <row r="8389" spans="1:30" x14ac:dyDescent="0.25">
      <c r="A8389" s="64"/>
      <c r="B8389" s="64"/>
      <c r="C8389" s="66"/>
      <c r="D8389" s="67"/>
      <c r="E8389" s="64"/>
      <c r="F8389" s="64"/>
      <c r="G8389" s="37" t="str">
        <f>IF(E8389="","",IF(OR(E8389="Project Management",E8389="Project Support",E8389="Sprint Management",E8389="Sprint Support"),"NA",ROUND((((VLOOKUP(AD8389,[2]Formula!V:X,3,0)))-SUMIF(AD:AD,AD8389,H:H)),2)))</f>
        <v/>
      </c>
      <c r="H8389" s="71"/>
      <c r="I8389" s="72"/>
      <c r="J8389" s="72"/>
      <c r="K8389" s="38" t="str">
        <f>IF(E8389="","",IF(OR(E8389="Project Management",E8389="Project Support",E8389="Sprint Management",E8389="Sprint Support"),"NA",(((SUMIF(AD:AD,AD8389,H:H)/VLOOKUP(AD8389,[2]Formula!V:X,3,0))*VLOOKUP(AD8389,[2]Formula!V:X,2,0))*H8389)/SUMIF(AD:AD,AD8389,H:H)))</f>
        <v/>
      </c>
      <c r="L8389" s="38" t="str">
        <f t="shared" si="787"/>
        <v/>
      </c>
      <c r="M8389" s="38" t="str">
        <f t="shared" si="788"/>
        <v/>
      </c>
      <c r="N8389" s="38" t="str">
        <f t="shared" si="790"/>
        <v/>
      </c>
      <c r="O8389" s="38" t="str">
        <f t="shared" si="786"/>
        <v/>
      </c>
      <c r="P8389" s="39" t="str">
        <f t="shared" si="791"/>
        <v/>
      </c>
      <c r="AC8389" s="42" t="str">
        <f>IF(B8389="","",VLOOKUP(B8389,[2]Formula!B:C,2,0))</f>
        <v/>
      </c>
      <c r="AD8389" s="43" t="str">
        <f t="shared" si="789"/>
        <v/>
      </c>
    </row>
    <row r="8390" spans="1:30" x14ac:dyDescent="0.25">
      <c r="A8390" s="64"/>
      <c r="B8390" s="64"/>
      <c r="C8390" s="66"/>
      <c r="D8390" s="67"/>
      <c r="E8390" s="64"/>
      <c r="F8390" s="64"/>
      <c r="G8390" s="37" t="str">
        <f>IF(E8390="","",IF(OR(E8390="Project Management",E8390="Project Support",E8390="Sprint Management",E8390="Sprint Support"),"NA",ROUND((((VLOOKUP(AD8390,[2]Formula!V:X,3,0)))-SUMIF(AD:AD,AD8390,H:H)),2)))</f>
        <v/>
      </c>
      <c r="H8390" s="71"/>
      <c r="I8390" s="72"/>
      <c r="J8390" s="72"/>
      <c r="K8390" s="38" t="str">
        <f>IF(E8390="","",IF(OR(E8390="Project Management",E8390="Project Support",E8390="Sprint Management",E8390="Sprint Support"),"NA",(((SUMIF(AD:AD,AD8390,H:H)/VLOOKUP(AD8390,[2]Formula!V:X,3,0))*VLOOKUP(AD8390,[2]Formula!V:X,2,0))*H8390)/SUMIF(AD:AD,AD8390,H:H)))</f>
        <v/>
      </c>
      <c r="L8390" s="38" t="str">
        <f t="shared" si="787"/>
        <v/>
      </c>
      <c r="M8390" s="38" t="str">
        <f t="shared" si="788"/>
        <v/>
      </c>
      <c r="N8390" s="38" t="str">
        <f t="shared" si="790"/>
        <v/>
      </c>
      <c r="O8390" s="38" t="str">
        <f t="shared" si="786"/>
        <v/>
      </c>
      <c r="P8390" s="39" t="str">
        <f t="shared" si="791"/>
        <v/>
      </c>
      <c r="AC8390" s="42" t="str">
        <f>IF(B8390="","",VLOOKUP(B8390,[2]Formula!B:C,2,0))</f>
        <v/>
      </c>
      <c r="AD8390" s="43" t="str">
        <f t="shared" si="789"/>
        <v/>
      </c>
    </row>
    <row r="8391" spans="1:30" x14ac:dyDescent="0.25">
      <c r="A8391" s="64"/>
      <c r="B8391" s="64"/>
      <c r="C8391" s="66"/>
      <c r="D8391" s="67"/>
      <c r="E8391" s="64"/>
      <c r="F8391" s="64"/>
      <c r="G8391" s="37" t="str">
        <f>IF(E8391="","",IF(OR(E8391="Project Management",E8391="Project Support",E8391="Sprint Management",E8391="Sprint Support"),"NA",ROUND((((VLOOKUP(AD8391,[2]Formula!V:X,3,0)))-SUMIF(AD:AD,AD8391,H:H)),2)))</f>
        <v/>
      </c>
      <c r="H8391" s="71"/>
      <c r="I8391" s="72"/>
      <c r="J8391" s="72"/>
      <c r="K8391" s="38" t="str">
        <f>IF(E8391="","",IF(OR(E8391="Project Management",E8391="Project Support",E8391="Sprint Management",E8391="Sprint Support"),"NA",(((SUMIF(AD:AD,AD8391,H:H)/VLOOKUP(AD8391,[2]Formula!V:X,3,0))*VLOOKUP(AD8391,[2]Formula!V:X,2,0))*H8391)/SUMIF(AD:AD,AD8391,H:H)))</f>
        <v/>
      </c>
      <c r="L8391" s="38" t="str">
        <f t="shared" si="787"/>
        <v/>
      </c>
      <c r="M8391" s="38" t="str">
        <f t="shared" si="788"/>
        <v/>
      </c>
      <c r="N8391" s="38" t="str">
        <f t="shared" si="790"/>
        <v/>
      </c>
      <c r="O8391" s="38" t="str">
        <f t="shared" si="786"/>
        <v/>
      </c>
      <c r="P8391" s="39" t="str">
        <f t="shared" si="791"/>
        <v/>
      </c>
      <c r="AC8391" s="42" t="str">
        <f>IF(B8391="","",VLOOKUP(B8391,[2]Formula!B:C,2,0))</f>
        <v/>
      </c>
      <c r="AD8391" s="43" t="str">
        <f t="shared" si="789"/>
        <v/>
      </c>
    </row>
    <row r="8392" spans="1:30" x14ac:dyDescent="0.25">
      <c r="A8392" s="64"/>
      <c r="B8392" s="64"/>
      <c r="C8392" s="66"/>
      <c r="D8392" s="67"/>
      <c r="E8392" s="64"/>
      <c r="F8392" s="64"/>
      <c r="G8392" s="37" t="str">
        <f>IF(E8392="","",IF(OR(E8392="Project Management",E8392="Project Support",E8392="Sprint Management",E8392="Sprint Support"),"NA",ROUND((((VLOOKUP(AD8392,[2]Formula!V:X,3,0)))-SUMIF(AD:AD,AD8392,H:H)),2)))</f>
        <v/>
      </c>
      <c r="H8392" s="71"/>
      <c r="I8392" s="72"/>
      <c r="J8392" s="72"/>
      <c r="K8392" s="38" t="str">
        <f>IF(E8392="","",IF(OR(E8392="Project Management",E8392="Project Support",E8392="Sprint Management",E8392="Sprint Support"),"NA",(((SUMIF(AD:AD,AD8392,H:H)/VLOOKUP(AD8392,[2]Formula!V:X,3,0))*VLOOKUP(AD8392,[2]Formula!V:X,2,0))*H8392)/SUMIF(AD:AD,AD8392,H:H)))</f>
        <v/>
      </c>
      <c r="L8392" s="38" t="str">
        <f t="shared" si="787"/>
        <v/>
      </c>
      <c r="M8392" s="38" t="str">
        <f t="shared" si="788"/>
        <v/>
      </c>
      <c r="N8392" s="38" t="str">
        <f t="shared" si="790"/>
        <v/>
      </c>
      <c r="O8392" s="38" t="str">
        <f t="shared" si="786"/>
        <v/>
      </c>
      <c r="P8392" s="39" t="str">
        <f t="shared" si="791"/>
        <v/>
      </c>
      <c r="AC8392" s="42" t="str">
        <f>IF(B8392="","",VLOOKUP(B8392,[2]Formula!B:C,2,0))</f>
        <v/>
      </c>
      <c r="AD8392" s="43" t="str">
        <f t="shared" si="789"/>
        <v/>
      </c>
    </row>
    <row r="8393" spans="1:30" x14ac:dyDescent="0.25">
      <c r="A8393" s="64"/>
      <c r="B8393" s="64"/>
      <c r="C8393" s="66"/>
      <c r="D8393" s="67"/>
      <c r="E8393" s="64"/>
      <c r="F8393" s="64"/>
      <c r="G8393" s="37" t="str">
        <f>IF(E8393="","",IF(OR(E8393="Project Management",E8393="Project Support",E8393="Sprint Management",E8393="Sprint Support"),"NA",ROUND((((VLOOKUP(AD8393,[2]Formula!V:X,3,0)))-SUMIF(AD:AD,AD8393,H:H)),2)))</f>
        <v/>
      </c>
      <c r="H8393" s="71"/>
      <c r="I8393" s="72"/>
      <c r="J8393" s="72"/>
      <c r="K8393" s="38" t="str">
        <f>IF(E8393="","",IF(OR(E8393="Project Management",E8393="Project Support",E8393="Sprint Management",E8393="Sprint Support"),"NA",(((SUMIF(AD:AD,AD8393,H:H)/VLOOKUP(AD8393,[2]Formula!V:X,3,0))*VLOOKUP(AD8393,[2]Formula!V:X,2,0))*H8393)/SUMIF(AD:AD,AD8393,H:H)))</f>
        <v/>
      </c>
      <c r="L8393" s="38" t="str">
        <f t="shared" si="787"/>
        <v/>
      </c>
      <c r="M8393" s="38" t="str">
        <f t="shared" si="788"/>
        <v/>
      </c>
      <c r="N8393" s="38" t="str">
        <f t="shared" si="790"/>
        <v/>
      </c>
      <c r="O8393" s="38" t="str">
        <f t="shared" si="786"/>
        <v/>
      </c>
      <c r="P8393" s="39" t="str">
        <f t="shared" si="791"/>
        <v/>
      </c>
      <c r="AC8393" s="42" t="str">
        <f>IF(B8393="","",VLOOKUP(B8393,[2]Formula!B:C,2,0))</f>
        <v/>
      </c>
      <c r="AD8393" s="43" t="str">
        <f t="shared" si="789"/>
        <v/>
      </c>
    </row>
    <row r="8394" spans="1:30" x14ac:dyDescent="0.25">
      <c r="A8394" s="64"/>
      <c r="B8394" s="64"/>
      <c r="C8394" s="66"/>
      <c r="D8394" s="67"/>
      <c r="E8394" s="64"/>
      <c r="F8394" s="64"/>
      <c r="G8394" s="37" t="str">
        <f>IF(E8394="","",IF(OR(E8394="Project Management",E8394="Project Support",E8394="Sprint Management",E8394="Sprint Support"),"NA",ROUND((((VLOOKUP(AD8394,[2]Formula!V:X,3,0)))-SUMIF(AD:AD,AD8394,H:H)),2)))</f>
        <v/>
      </c>
      <c r="H8394" s="71"/>
      <c r="I8394" s="72"/>
      <c r="J8394" s="72"/>
      <c r="K8394" s="38" t="str">
        <f>IF(E8394="","",IF(OR(E8394="Project Management",E8394="Project Support",E8394="Sprint Management",E8394="Sprint Support"),"NA",(((SUMIF(AD:AD,AD8394,H:H)/VLOOKUP(AD8394,[2]Formula!V:X,3,0))*VLOOKUP(AD8394,[2]Formula!V:X,2,0))*H8394)/SUMIF(AD:AD,AD8394,H:H)))</f>
        <v/>
      </c>
      <c r="L8394" s="38" t="str">
        <f t="shared" si="787"/>
        <v/>
      </c>
      <c r="M8394" s="38" t="str">
        <f t="shared" si="788"/>
        <v/>
      </c>
      <c r="N8394" s="38" t="str">
        <f t="shared" si="790"/>
        <v/>
      </c>
      <c r="O8394" s="38" t="str">
        <f t="shared" si="786"/>
        <v/>
      </c>
      <c r="P8394" s="39" t="str">
        <f t="shared" si="791"/>
        <v/>
      </c>
      <c r="AC8394" s="42" t="str">
        <f>IF(B8394="","",VLOOKUP(B8394,[2]Formula!B:C,2,0))</f>
        <v/>
      </c>
      <c r="AD8394" s="43" t="str">
        <f t="shared" si="789"/>
        <v/>
      </c>
    </row>
    <row r="8395" spans="1:30" x14ac:dyDescent="0.25">
      <c r="A8395" s="64"/>
      <c r="B8395" s="64"/>
      <c r="C8395" s="66"/>
      <c r="D8395" s="67"/>
      <c r="E8395" s="64"/>
      <c r="F8395" s="64"/>
      <c r="G8395" s="37" t="str">
        <f>IF(E8395="","",IF(OR(E8395="Project Management",E8395="Project Support",E8395="Sprint Management",E8395="Sprint Support"),"NA",ROUND((((VLOOKUP(AD8395,[2]Formula!V:X,3,0)))-SUMIF(AD:AD,AD8395,H:H)),2)))</f>
        <v/>
      </c>
      <c r="H8395" s="71"/>
      <c r="I8395" s="72"/>
      <c r="J8395" s="72"/>
      <c r="K8395" s="38" t="str">
        <f>IF(E8395="","",IF(OR(E8395="Project Management",E8395="Project Support",E8395="Sprint Management",E8395="Sprint Support"),"NA",(((SUMIF(AD:AD,AD8395,H:H)/VLOOKUP(AD8395,[2]Formula!V:X,3,0))*VLOOKUP(AD8395,[2]Formula!V:X,2,0))*H8395)/SUMIF(AD:AD,AD8395,H:H)))</f>
        <v/>
      </c>
      <c r="L8395" s="38" t="str">
        <f t="shared" si="787"/>
        <v/>
      </c>
      <c r="M8395" s="38" t="str">
        <f t="shared" si="788"/>
        <v/>
      </c>
      <c r="N8395" s="38" t="str">
        <f t="shared" si="790"/>
        <v/>
      </c>
      <c r="O8395" s="38" t="str">
        <f t="shared" si="786"/>
        <v/>
      </c>
      <c r="P8395" s="39" t="str">
        <f t="shared" si="791"/>
        <v/>
      </c>
      <c r="AC8395" s="42" t="str">
        <f>IF(B8395="","",VLOOKUP(B8395,[2]Formula!B:C,2,0))</f>
        <v/>
      </c>
      <c r="AD8395" s="43" t="str">
        <f t="shared" si="789"/>
        <v/>
      </c>
    </row>
    <row r="8396" spans="1:30" x14ac:dyDescent="0.25">
      <c r="A8396" s="64"/>
      <c r="B8396" s="64"/>
      <c r="C8396" s="66"/>
      <c r="D8396" s="67"/>
      <c r="E8396" s="64"/>
      <c r="F8396" s="64"/>
      <c r="G8396" s="37" t="str">
        <f>IF(E8396="","",IF(OR(E8396="Project Management",E8396="Project Support",E8396="Sprint Management",E8396="Sprint Support"),"NA",ROUND((((VLOOKUP(AD8396,[2]Formula!V:X,3,0)))-SUMIF(AD:AD,AD8396,H:H)),2)))</f>
        <v/>
      </c>
      <c r="H8396" s="71"/>
      <c r="I8396" s="72"/>
      <c r="J8396" s="72"/>
      <c r="K8396" s="38" t="str">
        <f>IF(E8396="","",IF(OR(E8396="Project Management",E8396="Project Support",E8396="Sprint Management",E8396="Sprint Support"),"NA",(((SUMIF(AD:AD,AD8396,H:H)/VLOOKUP(AD8396,[2]Formula!V:X,3,0))*VLOOKUP(AD8396,[2]Formula!V:X,2,0))*H8396)/SUMIF(AD:AD,AD8396,H:H)))</f>
        <v/>
      </c>
      <c r="L8396" s="38" t="str">
        <f t="shared" si="787"/>
        <v/>
      </c>
      <c r="M8396" s="38" t="str">
        <f t="shared" si="788"/>
        <v/>
      </c>
      <c r="N8396" s="38" t="str">
        <f t="shared" si="790"/>
        <v/>
      </c>
      <c r="O8396" s="38" t="str">
        <f t="shared" si="786"/>
        <v/>
      </c>
      <c r="P8396" s="39" t="str">
        <f t="shared" si="791"/>
        <v/>
      </c>
      <c r="AC8396" s="42" t="str">
        <f>IF(B8396="","",VLOOKUP(B8396,[2]Formula!B:C,2,0))</f>
        <v/>
      </c>
      <c r="AD8396" s="43" t="str">
        <f t="shared" si="789"/>
        <v/>
      </c>
    </row>
    <row r="8397" spans="1:30" x14ac:dyDescent="0.25">
      <c r="A8397" s="64"/>
      <c r="B8397" s="64"/>
      <c r="C8397" s="66"/>
      <c r="D8397" s="67"/>
      <c r="E8397" s="64"/>
      <c r="F8397" s="64"/>
      <c r="G8397" s="37" t="str">
        <f>IF(E8397="","",IF(OR(E8397="Project Management",E8397="Project Support",E8397="Sprint Management",E8397="Sprint Support"),"NA",ROUND((((VLOOKUP(AD8397,[2]Formula!V:X,3,0)))-SUMIF(AD:AD,AD8397,H:H)),2)))</f>
        <v/>
      </c>
      <c r="H8397" s="71"/>
      <c r="I8397" s="72"/>
      <c r="J8397" s="72"/>
      <c r="K8397" s="38" t="str">
        <f>IF(E8397="","",IF(OR(E8397="Project Management",E8397="Project Support",E8397="Sprint Management",E8397="Sprint Support"),"NA",(((SUMIF(AD:AD,AD8397,H:H)/VLOOKUP(AD8397,[2]Formula!V:X,3,0))*VLOOKUP(AD8397,[2]Formula!V:X,2,0))*H8397)/SUMIF(AD:AD,AD8397,H:H)))</f>
        <v/>
      </c>
      <c r="L8397" s="38" t="str">
        <f t="shared" si="787"/>
        <v/>
      </c>
      <c r="M8397" s="38" t="str">
        <f t="shared" si="788"/>
        <v/>
      </c>
      <c r="N8397" s="38" t="str">
        <f t="shared" si="790"/>
        <v/>
      </c>
      <c r="O8397" s="38" t="str">
        <f t="shared" si="786"/>
        <v/>
      </c>
      <c r="P8397" s="39" t="str">
        <f t="shared" si="791"/>
        <v/>
      </c>
      <c r="AC8397" s="42" t="str">
        <f>IF(B8397="","",VLOOKUP(B8397,[2]Formula!B:C,2,0))</f>
        <v/>
      </c>
      <c r="AD8397" s="43" t="str">
        <f t="shared" si="789"/>
        <v/>
      </c>
    </row>
    <row r="8398" spans="1:30" x14ac:dyDescent="0.25">
      <c r="A8398" s="64"/>
      <c r="B8398" s="64"/>
      <c r="C8398" s="66"/>
      <c r="D8398" s="67"/>
      <c r="E8398" s="64"/>
      <c r="F8398" s="64"/>
      <c r="G8398" s="37" t="str">
        <f>IF(E8398="","",IF(OR(E8398="Project Management",E8398="Project Support",E8398="Sprint Management",E8398="Sprint Support"),"NA",ROUND((((VLOOKUP(AD8398,[2]Formula!V:X,3,0)))-SUMIF(AD:AD,AD8398,H:H)),2)))</f>
        <v/>
      </c>
      <c r="H8398" s="71"/>
      <c r="I8398" s="72"/>
      <c r="J8398" s="72"/>
      <c r="K8398" s="38" t="str">
        <f>IF(E8398="","",IF(OR(E8398="Project Management",E8398="Project Support",E8398="Sprint Management",E8398="Sprint Support"),"NA",(((SUMIF(AD:AD,AD8398,H:H)/VLOOKUP(AD8398,[2]Formula!V:X,3,0))*VLOOKUP(AD8398,[2]Formula!V:X,2,0))*H8398)/SUMIF(AD:AD,AD8398,H:H)))</f>
        <v/>
      </c>
      <c r="L8398" s="38" t="str">
        <f t="shared" si="787"/>
        <v/>
      </c>
      <c r="M8398" s="38" t="str">
        <f t="shared" si="788"/>
        <v/>
      </c>
      <c r="N8398" s="38" t="str">
        <f t="shared" si="790"/>
        <v/>
      </c>
      <c r="O8398" s="38" t="str">
        <f t="shared" si="786"/>
        <v/>
      </c>
      <c r="P8398" s="39" t="str">
        <f t="shared" si="791"/>
        <v/>
      </c>
      <c r="AC8398" s="42" t="str">
        <f>IF(B8398="","",VLOOKUP(B8398,[2]Formula!B:C,2,0))</f>
        <v/>
      </c>
      <c r="AD8398" s="43" t="str">
        <f t="shared" si="789"/>
        <v/>
      </c>
    </row>
    <row r="8399" spans="1:30" x14ac:dyDescent="0.25">
      <c r="A8399" s="64"/>
      <c r="B8399" s="64"/>
      <c r="C8399" s="66"/>
      <c r="D8399" s="67"/>
      <c r="E8399" s="64"/>
      <c r="F8399" s="64"/>
      <c r="G8399" s="37" t="str">
        <f>IF(E8399="","",IF(OR(E8399="Project Management",E8399="Project Support",E8399="Sprint Management",E8399="Sprint Support"),"NA",ROUND((((VLOOKUP(AD8399,[2]Formula!V:X,3,0)))-SUMIF(AD:AD,AD8399,H:H)),2)))</f>
        <v/>
      </c>
      <c r="H8399" s="71"/>
      <c r="I8399" s="72"/>
      <c r="J8399" s="72"/>
      <c r="K8399" s="38" t="str">
        <f>IF(E8399="","",IF(OR(E8399="Project Management",E8399="Project Support",E8399="Sprint Management",E8399="Sprint Support"),"NA",(((SUMIF(AD:AD,AD8399,H:H)/VLOOKUP(AD8399,[2]Formula!V:X,3,0))*VLOOKUP(AD8399,[2]Formula!V:X,2,0))*H8399)/SUMIF(AD:AD,AD8399,H:H)))</f>
        <v/>
      </c>
      <c r="L8399" s="38" t="str">
        <f t="shared" si="787"/>
        <v/>
      </c>
      <c r="M8399" s="38" t="str">
        <f t="shared" si="788"/>
        <v/>
      </c>
      <c r="N8399" s="38" t="str">
        <f t="shared" si="790"/>
        <v/>
      </c>
      <c r="O8399" s="38" t="str">
        <f t="shared" si="786"/>
        <v/>
      </c>
      <c r="P8399" s="39" t="str">
        <f t="shared" si="791"/>
        <v/>
      </c>
      <c r="AC8399" s="42" t="str">
        <f>IF(B8399="","",VLOOKUP(B8399,[2]Formula!B:C,2,0))</f>
        <v/>
      </c>
      <c r="AD8399" s="43" t="str">
        <f t="shared" si="789"/>
        <v/>
      </c>
    </row>
    <row r="8400" spans="1:30" x14ac:dyDescent="0.25">
      <c r="A8400" s="64"/>
      <c r="B8400" s="64"/>
      <c r="C8400" s="66"/>
      <c r="D8400" s="67"/>
      <c r="E8400" s="64"/>
      <c r="F8400" s="64"/>
      <c r="G8400" s="37" t="str">
        <f>IF(E8400="","",IF(OR(E8400="Project Management",E8400="Project Support",E8400="Sprint Management",E8400="Sprint Support"),"NA",ROUND((((VLOOKUP(AD8400,[2]Formula!V:X,3,0)))-SUMIF(AD:AD,AD8400,H:H)),2)))</f>
        <v/>
      </c>
      <c r="H8400" s="71"/>
      <c r="I8400" s="72"/>
      <c r="J8400" s="72"/>
      <c r="K8400" s="38" t="str">
        <f>IF(E8400="","",IF(OR(E8400="Project Management",E8400="Project Support",E8400="Sprint Management",E8400="Sprint Support"),"NA",(((SUMIF(AD:AD,AD8400,H:H)/VLOOKUP(AD8400,[2]Formula!V:X,3,0))*VLOOKUP(AD8400,[2]Formula!V:X,2,0))*H8400)/SUMIF(AD:AD,AD8400,H:H)))</f>
        <v/>
      </c>
      <c r="L8400" s="38" t="str">
        <f t="shared" si="787"/>
        <v/>
      </c>
      <c r="M8400" s="38" t="str">
        <f t="shared" si="788"/>
        <v/>
      </c>
      <c r="N8400" s="38" t="str">
        <f t="shared" si="790"/>
        <v/>
      </c>
      <c r="O8400" s="38" t="str">
        <f t="shared" si="786"/>
        <v/>
      </c>
      <c r="P8400" s="39" t="str">
        <f t="shared" si="791"/>
        <v/>
      </c>
      <c r="AC8400" s="42" t="str">
        <f>IF(B8400="","",VLOOKUP(B8400,[2]Formula!B:C,2,0))</f>
        <v/>
      </c>
      <c r="AD8400" s="43" t="str">
        <f t="shared" si="789"/>
        <v/>
      </c>
    </row>
    <row r="8401" spans="1:30" x14ac:dyDescent="0.25">
      <c r="A8401" s="64"/>
      <c r="B8401" s="64"/>
      <c r="C8401" s="66"/>
      <c r="D8401" s="67"/>
      <c r="E8401" s="64"/>
      <c r="F8401" s="64"/>
      <c r="G8401" s="37" t="str">
        <f>IF(E8401="","",IF(OR(E8401="Project Management",E8401="Project Support",E8401="Sprint Management",E8401="Sprint Support"),"NA",ROUND((((VLOOKUP(AD8401,[2]Formula!V:X,3,0)))-SUMIF(AD:AD,AD8401,H:H)),2)))</f>
        <v/>
      </c>
      <c r="H8401" s="71"/>
      <c r="I8401" s="72"/>
      <c r="J8401" s="72"/>
      <c r="K8401" s="38" t="str">
        <f>IF(E8401="","",IF(OR(E8401="Project Management",E8401="Project Support",E8401="Sprint Management",E8401="Sprint Support"),"NA",(((SUMIF(AD:AD,AD8401,H:H)/VLOOKUP(AD8401,[2]Formula!V:X,3,0))*VLOOKUP(AD8401,[2]Formula!V:X,2,0))*H8401)/SUMIF(AD:AD,AD8401,H:H)))</f>
        <v/>
      </c>
      <c r="L8401" s="38" t="str">
        <f t="shared" si="787"/>
        <v/>
      </c>
      <c r="M8401" s="38" t="str">
        <f t="shared" si="788"/>
        <v/>
      </c>
      <c r="N8401" s="38" t="str">
        <f t="shared" si="790"/>
        <v/>
      </c>
      <c r="O8401" s="38" t="str">
        <f t="shared" si="786"/>
        <v/>
      </c>
      <c r="P8401" s="39" t="str">
        <f t="shared" si="791"/>
        <v/>
      </c>
      <c r="AC8401" s="42" t="str">
        <f>IF(B8401="","",VLOOKUP(B8401,[2]Formula!B:C,2,0))</f>
        <v/>
      </c>
      <c r="AD8401" s="43" t="str">
        <f t="shared" si="789"/>
        <v/>
      </c>
    </row>
    <row r="8402" spans="1:30" x14ac:dyDescent="0.25">
      <c r="A8402" s="64"/>
      <c r="B8402" s="64"/>
      <c r="C8402" s="66"/>
      <c r="D8402" s="67"/>
      <c r="E8402" s="64"/>
      <c r="F8402" s="64"/>
      <c r="G8402" s="37" t="str">
        <f>IF(E8402="","",IF(OR(E8402="Project Management",E8402="Project Support",E8402="Sprint Management",E8402="Sprint Support"),"NA",ROUND((((VLOOKUP(AD8402,[2]Formula!V:X,3,0)))-SUMIF(AD:AD,AD8402,H:H)),2)))</f>
        <v/>
      </c>
      <c r="H8402" s="71"/>
      <c r="I8402" s="72"/>
      <c r="J8402" s="72"/>
      <c r="K8402" s="38" t="str">
        <f>IF(E8402="","",IF(OR(E8402="Project Management",E8402="Project Support",E8402="Sprint Management",E8402="Sprint Support"),"NA",(((SUMIF(AD:AD,AD8402,H:H)/VLOOKUP(AD8402,[2]Formula!V:X,3,0))*VLOOKUP(AD8402,[2]Formula!V:X,2,0))*H8402)/SUMIF(AD:AD,AD8402,H:H)))</f>
        <v/>
      </c>
      <c r="L8402" s="38" t="str">
        <f t="shared" si="787"/>
        <v/>
      </c>
      <c r="M8402" s="38" t="str">
        <f t="shared" si="788"/>
        <v/>
      </c>
      <c r="N8402" s="38" t="str">
        <f t="shared" si="790"/>
        <v/>
      </c>
      <c r="O8402" s="38" t="str">
        <f t="shared" si="786"/>
        <v/>
      </c>
      <c r="P8402" s="39" t="str">
        <f t="shared" si="791"/>
        <v/>
      </c>
      <c r="AC8402" s="42" t="str">
        <f>IF(B8402="","",VLOOKUP(B8402,[2]Formula!B:C,2,0))</f>
        <v/>
      </c>
      <c r="AD8402" s="43" t="str">
        <f t="shared" si="789"/>
        <v/>
      </c>
    </row>
    <row r="8403" spans="1:30" x14ac:dyDescent="0.25">
      <c r="A8403" s="64"/>
      <c r="B8403" s="64"/>
      <c r="C8403" s="66"/>
      <c r="D8403" s="67"/>
      <c r="E8403" s="64"/>
      <c r="F8403" s="64"/>
      <c r="G8403" s="37" t="str">
        <f>IF(E8403="","",IF(OR(E8403="Project Management",E8403="Project Support",E8403="Sprint Management",E8403="Sprint Support"),"NA",ROUND((((VLOOKUP(AD8403,[2]Formula!V:X,3,0)))-SUMIF(AD:AD,AD8403,H:H)),2)))</f>
        <v/>
      </c>
      <c r="H8403" s="71"/>
      <c r="I8403" s="72"/>
      <c r="J8403" s="72"/>
      <c r="K8403" s="38" t="str">
        <f>IF(E8403="","",IF(OR(E8403="Project Management",E8403="Project Support",E8403="Sprint Management",E8403="Sprint Support"),"NA",(((SUMIF(AD:AD,AD8403,H:H)/VLOOKUP(AD8403,[2]Formula!V:X,3,0))*VLOOKUP(AD8403,[2]Formula!V:X,2,0))*H8403)/SUMIF(AD:AD,AD8403,H:H)))</f>
        <v/>
      </c>
      <c r="L8403" s="38" t="str">
        <f t="shared" si="787"/>
        <v/>
      </c>
      <c r="M8403" s="38" t="str">
        <f t="shared" si="788"/>
        <v/>
      </c>
      <c r="N8403" s="38" t="str">
        <f t="shared" si="790"/>
        <v/>
      </c>
      <c r="O8403" s="38" t="str">
        <f t="shared" si="786"/>
        <v/>
      </c>
      <c r="P8403" s="39" t="str">
        <f t="shared" si="791"/>
        <v/>
      </c>
      <c r="AC8403" s="42" t="str">
        <f>IF(B8403="","",VLOOKUP(B8403,[2]Formula!B:C,2,0))</f>
        <v/>
      </c>
      <c r="AD8403" s="43" t="str">
        <f t="shared" si="789"/>
        <v/>
      </c>
    </row>
    <row r="8404" spans="1:30" x14ac:dyDescent="0.25">
      <c r="A8404" s="64"/>
      <c r="B8404" s="64"/>
      <c r="C8404" s="66"/>
      <c r="D8404" s="67"/>
      <c r="E8404" s="64"/>
      <c r="F8404" s="64"/>
      <c r="G8404" s="37" t="str">
        <f>IF(E8404="","",IF(OR(E8404="Project Management",E8404="Project Support",E8404="Sprint Management",E8404="Sprint Support"),"NA",ROUND((((VLOOKUP(AD8404,[2]Formula!V:X,3,0)))-SUMIF(AD:AD,AD8404,H:H)),2)))</f>
        <v/>
      </c>
      <c r="H8404" s="71"/>
      <c r="I8404" s="72"/>
      <c r="J8404" s="72"/>
      <c r="K8404" s="38" t="str">
        <f>IF(E8404="","",IF(OR(E8404="Project Management",E8404="Project Support",E8404="Sprint Management",E8404="Sprint Support"),"NA",(((SUMIF(AD:AD,AD8404,H:H)/VLOOKUP(AD8404,[2]Formula!V:X,3,0))*VLOOKUP(AD8404,[2]Formula!V:X,2,0))*H8404)/SUMIF(AD:AD,AD8404,H:H)))</f>
        <v/>
      </c>
      <c r="L8404" s="38" t="str">
        <f t="shared" si="787"/>
        <v/>
      </c>
      <c r="M8404" s="38" t="str">
        <f t="shared" si="788"/>
        <v/>
      </c>
      <c r="N8404" s="38" t="str">
        <f t="shared" si="790"/>
        <v/>
      </c>
      <c r="O8404" s="38" t="str">
        <f t="shared" si="786"/>
        <v/>
      </c>
      <c r="P8404" s="39" t="str">
        <f t="shared" si="791"/>
        <v/>
      </c>
      <c r="AC8404" s="42" t="str">
        <f>IF(B8404="","",VLOOKUP(B8404,[2]Formula!B:C,2,0))</f>
        <v/>
      </c>
      <c r="AD8404" s="43" t="str">
        <f t="shared" si="789"/>
        <v/>
      </c>
    </row>
    <row r="8405" spans="1:30" x14ac:dyDescent="0.25">
      <c r="A8405" s="64"/>
      <c r="B8405" s="64"/>
      <c r="C8405" s="66"/>
      <c r="D8405" s="67"/>
      <c r="E8405" s="64"/>
      <c r="F8405" s="64"/>
      <c r="G8405" s="37" t="str">
        <f>IF(E8405="","",IF(OR(E8405="Project Management",E8405="Project Support",E8405="Sprint Management",E8405="Sprint Support"),"NA",ROUND((((VLOOKUP(AD8405,[2]Formula!V:X,3,0)))-SUMIF(AD:AD,AD8405,H:H)),2)))</f>
        <v/>
      </c>
      <c r="H8405" s="71"/>
      <c r="I8405" s="72"/>
      <c r="J8405" s="72"/>
      <c r="K8405" s="38" t="str">
        <f>IF(E8405="","",IF(OR(E8405="Project Management",E8405="Project Support",E8405="Sprint Management",E8405="Sprint Support"),"NA",(((SUMIF(AD:AD,AD8405,H:H)/VLOOKUP(AD8405,[2]Formula!V:X,3,0))*VLOOKUP(AD8405,[2]Formula!V:X,2,0))*H8405)/SUMIF(AD:AD,AD8405,H:H)))</f>
        <v/>
      </c>
      <c r="L8405" s="38" t="str">
        <f t="shared" si="787"/>
        <v/>
      </c>
      <c r="M8405" s="38" t="str">
        <f t="shared" si="788"/>
        <v/>
      </c>
      <c r="N8405" s="38" t="str">
        <f t="shared" si="790"/>
        <v/>
      </c>
      <c r="O8405" s="38" t="str">
        <f t="shared" si="786"/>
        <v/>
      </c>
      <c r="P8405" s="39" t="str">
        <f t="shared" si="791"/>
        <v/>
      </c>
      <c r="AC8405" s="42" t="str">
        <f>IF(B8405="","",VLOOKUP(B8405,[2]Formula!B:C,2,0))</f>
        <v/>
      </c>
      <c r="AD8405" s="43" t="str">
        <f t="shared" si="789"/>
        <v/>
      </c>
    </row>
    <row r="8406" spans="1:30" x14ac:dyDescent="0.25">
      <c r="A8406" s="64"/>
      <c r="B8406" s="64"/>
      <c r="C8406" s="66"/>
      <c r="D8406" s="67"/>
      <c r="E8406" s="64"/>
      <c r="F8406" s="64"/>
      <c r="G8406" s="37" t="str">
        <f>IF(E8406="","",IF(OR(E8406="Project Management",E8406="Project Support",E8406="Sprint Management",E8406="Sprint Support"),"NA",ROUND((((VLOOKUP(AD8406,[2]Formula!V:X,3,0)))-SUMIF(AD:AD,AD8406,H:H)),2)))</f>
        <v/>
      </c>
      <c r="H8406" s="71"/>
      <c r="I8406" s="72"/>
      <c r="J8406" s="72"/>
      <c r="K8406" s="38" t="str">
        <f>IF(E8406="","",IF(OR(E8406="Project Management",E8406="Project Support",E8406="Sprint Management",E8406="Sprint Support"),"NA",(((SUMIF(AD:AD,AD8406,H:H)/VLOOKUP(AD8406,[2]Formula!V:X,3,0))*VLOOKUP(AD8406,[2]Formula!V:X,2,0))*H8406)/SUMIF(AD:AD,AD8406,H:H)))</f>
        <v/>
      </c>
      <c r="L8406" s="38" t="str">
        <f t="shared" si="787"/>
        <v/>
      </c>
      <c r="M8406" s="38" t="str">
        <f t="shared" si="788"/>
        <v/>
      </c>
      <c r="N8406" s="38" t="str">
        <f t="shared" si="790"/>
        <v/>
      </c>
      <c r="O8406" s="38" t="str">
        <f t="shared" si="786"/>
        <v/>
      </c>
      <c r="P8406" s="39" t="str">
        <f t="shared" si="791"/>
        <v/>
      </c>
      <c r="AC8406" s="42" t="str">
        <f>IF(B8406="","",VLOOKUP(B8406,[2]Formula!B:C,2,0))</f>
        <v/>
      </c>
      <c r="AD8406" s="43" t="str">
        <f t="shared" si="789"/>
        <v/>
      </c>
    </row>
    <row r="8407" spans="1:30" x14ac:dyDescent="0.25">
      <c r="A8407" s="64"/>
      <c r="B8407" s="64"/>
      <c r="C8407" s="66"/>
      <c r="D8407" s="67"/>
      <c r="E8407" s="64"/>
      <c r="F8407" s="64"/>
      <c r="G8407" s="37" t="str">
        <f>IF(E8407="","",IF(OR(E8407="Project Management",E8407="Project Support",E8407="Sprint Management",E8407="Sprint Support"),"NA",ROUND((((VLOOKUP(AD8407,[2]Formula!V:X,3,0)))-SUMIF(AD:AD,AD8407,H:H)),2)))</f>
        <v/>
      </c>
      <c r="H8407" s="71"/>
      <c r="I8407" s="72"/>
      <c r="J8407" s="72"/>
      <c r="K8407" s="38" t="str">
        <f>IF(E8407="","",IF(OR(E8407="Project Management",E8407="Project Support",E8407="Sprint Management",E8407="Sprint Support"),"NA",(((SUMIF(AD:AD,AD8407,H:H)/VLOOKUP(AD8407,[2]Formula!V:X,3,0))*VLOOKUP(AD8407,[2]Formula!V:X,2,0))*H8407)/SUMIF(AD:AD,AD8407,H:H)))</f>
        <v/>
      </c>
      <c r="L8407" s="38" t="str">
        <f t="shared" si="787"/>
        <v/>
      </c>
      <c r="M8407" s="38" t="str">
        <f t="shared" si="788"/>
        <v/>
      </c>
      <c r="N8407" s="38" t="str">
        <f t="shared" si="790"/>
        <v/>
      </c>
      <c r="O8407" s="38" t="str">
        <f t="shared" si="786"/>
        <v/>
      </c>
      <c r="P8407" s="39" t="str">
        <f t="shared" si="791"/>
        <v/>
      </c>
      <c r="AC8407" s="42" t="str">
        <f>IF(B8407="","",VLOOKUP(B8407,[2]Formula!B:C,2,0))</f>
        <v/>
      </c>
      <c r="AD8407" s="43" t="str">
        <f t="shared" si="789"/>
        <v/>
      </c>
    </row>
    <row r="8408" spans="1:30" x14ac:dyDescent="0.25">
      <c r="A8408" s="64"/>
      <c r="B8408" s="64"/>
      <c r="C8408" s="66"/>
      <c r="D8408" s="67"/>
      <c r="E8408" s="64"/>
      <c r="F8408" s="64"/>
      <c r="G8408" s="37" t="str">
        <f>IF(E8408="","",IF(OR(E8408="Project Management",E8408="Project Support",E8408="Sprint Management",E8408="Sprint Support"),"NA",ROUND((((VLOOKUP(AD8408,[2]Formula!V:X,3,0)))-SUMIF(AD:AD,AD8408,H:H)),2)))</f>
        <v/>
      </c>
      <c r="H8408" s="71"/>
      <c r="I8408" s="72"/>
      <c r="J8408" s="72"/>
      <c r="K8408" s="38" t="str">
        <f>IF(E8408="","",IF(OR(E8408="Project Management",E8408="Project Support",E8408="Sprint Management",E8408="Sprint Support"),"NA",(((SUMIF(AD:AD,AD8408,H:H)/VLOOKUP(AD8408,[2]Formula!V:X,3,0))*VLOOKUP(AD8408,[2]Formula!V:X,2,0))*H8408)/SUMIF(AD:AD,AD8408,H:H)))</f>
        <v/>
      </c>
      <c r="L8408" s="38" t="str">
        <f t="shared" si="787"/>
        <v/>
      </c>
      <c r="M8408" s="38" t="str">
        <f t="shared" si="788"/>
        <v/>
      </c>
      <c r="N8408" s="38" t="str">
        <f t="shared" si="790"/>
        <v/>
      </c>
      <c r="O8408" s="38" t="str">
        <f t="shared" si="786"/>
        <v/>
      </c>
      <c r="P8408" s="39" t="str">
        <f t="shared" si="791"/>
        <v/>
      </c>
      <c r="AC8408" s="42" t="str">
        <f>IF(B8408="","",VLOOKUP(B8408,[2]Formula!B:C,2,0))</f>
        <v/>
      </c>
      <c r="AD8408" s="43" t="str">
        <f t="shared" si="789"/>
        <v/>
      </c>
    </row>
    <row r="8409" spans="1:30" x14ac:dyDescent="0.25">
      <c r="A8409" s="64"/>
      <c r="B8409" s="64"/>
      <c r="C8409" s="66"/>
      <c r="D8409" s="67"/>
      <c r="E8409" s="64"/>
      <c r="F8409" s="64"/>
      <c r="G8409" s="37" t="str">
        <f>IF(E8409="","",IF(OR(E8409="Project Management",E8409="Project Support",E8409="Sprint Management",E8409="Sprint Support"),"NA",ROUND((((VLOOKUP(AD8409,[2]Formula!V:X,3,0)))-SUMIF(AD:AD,AD8409,H:H)),2)))</f>
        <v/>
      </c>
      <c r="H8409" s="71"/>
      <c r="I8409" s="72"/>
      <c r="J8409" s="72"/>
      <c r="K8409" s="38" t="str">
        <f>IF(E8409="","",IF(OR(E8409="Project Management",E8409="Project Support",E8409="Sprint Management",E8409="Sprint Support"),"NA",(((SUMIF(AD:AD,AD8409,H:H)/VLOOKUP(AD8409,[2]Formula!V:X,3,0))*VLOOKUP(AD8409,[2]Formula!V:X,2,0))*H8409)/SUMIF(AD:AD,AD8409,H:H)))</f>
        <v/>
      </c>
      <c r="L8409" s="38" t="str">
        <f t="shared" si="787"/>
        <v/>
      </c>
      <c r="M8409" s="38" t="str">
        <f t="shared" si="788"/>
        <v/>
      </c>
      <c r="N8409" s="38" t="str">
        <f t="shared" si="790"/>
        <v/>
      </c>
      <c r="O8409" s="38" t="str">
        <f t="shared" si="786"/>
        <v/>
      </c>
      <c r="P8409" s="39" t="str">
        <f t="shared" si="791"/>
        <v/>
      </c>
      <c r="AC8409" s="42" t="str">
        <f>IF(B8409="","",VLOOKUP(B8409,[2]Formula!B:C,2,0))</f>
        <v/>
      </c>
      <c r="AD8409" s="43" t="str">
        <f t="shared" si="789"/>
        <v/>
      </c>
    </row>
    <row r="8410" spans="1:30" x14ac:dyDescent="0.25">
      <c r="A8410" s="64"/>
      <c r="B8410" s="64"/>
      <c r="C8410" s="66"/>
      <c r="D8410" s="67"/>
      <c r="E8410" s="64"/>
      <c r="F8410" s="64"/>
      <c r="G8410" s="37" t="str">
        <f>IF(E8410="","",IF(OR(E8410="Project Management",E8410="Project Support",E8410="Sprint Management",E8410="Sprint Support"),"NA",ROUND((((VLOOKUP(AD8410,[2]Formula!V:X,3,0)))-SUMIF(AD:AD,AD8410,H:H)),2)))</f>
        <v/>
      </c>
      <c r="H8410" s="71"/>
      <c r="I8410" s="72"/>
      <c r="J8410" s="72"/>
      <c r="K8410" s="38" t="str">
        <f>IF(E8410="","",IF(OR(E8410="Project Management",E8410="Project Support",E8410="Sprint Management",E8410="Sprint Support"),"NA",(((SUMIF(AD:AD,AD8410,H:H)/VLOOKUP(AD8410,[2]Formula!V:X,3,0))*VLOOKUP(AD8410,[2]Formula!V:X,2,0))*H8410)/SUMIF(AD:AD,AD8410,H:H)))</f>
        <v/>
      </c>
      <c r="L8410" s="38" t="str">
        <f t="shared" si="787"/>
        <v/>
      </c>
      <c r="M8410" s="38" t="str">
        <f t="shared" si="788"/>
        <v/>
      </c>
      <c r="N8410" s="38" t="str">
        <f t="shared" si="790"/>
        <v/>
      </c>
      <c r="O8410" s="38" t="str">
        <f t="shared" si="786"/>
        <v/>
      </c>
      <c r="P8410" s="39" t="str">
        <f t="shared" si="791"/>
        <v/>
      </c>
      <c r="AC8410" s="42" t="str">
        <f>IF(B8410="","",VLOOKUP(B8410,[2]Formula!B:C,2,0))</f>
        <v/>
      </c>
      <c r="AD8410" s="43" t="str">
        <f t="shared" si="789"/>
        <v/>
      </c>
    </row>
    <row r="8411" spans="1:30" x14ac:dyDescent="0.25">
      <c r="A8411" s="64"/>
      <c r="B8411" s="64"/>
      <c r="C8411" s="66"/>
      <c r="D8411" s="67"/>
      <c r="E8411" s="64"/>
      <c r="F8411" s="64"/>
      <c r="G8411" s="37" t="str">
        <f>IF(E8411="","",IF(OR(E8411="Project Management",E8411="Project Support",E8411="Sprint Management",E8411="Sprint Support"),"NA",ROUND((((VLOOKUP(AD8411,[2]Formula!V:X,3,0)))-SUMIF(AD:AD,AD8411,H:H)),2)))</f>
        <v/>
      </c>
      <c r="H8411" s="71"/>
      <c r="I8411" s="72"/>
      <c r="J8411" s="72"/>
      <c r="K8411" s="38" t="str">
        <f>IF(E8411="","",IF(OR(E8411="Project Management",E8411="Project Support",E8411="Sprint Management",E8411="Sprint Support"),"NA",(((SUMIF(AD:AD,AD8411,H:H)/VLOOKUP(AD8411,[2]Formula!V:X,3,0))*VLOOKUP(AD8411,[2]Formula!V:X,2,0))*H8411)/SUMIF(AD:AD,AD8411,H:H)))</f>
        <v/>
      </c>
      <c r="L8411" s="38" t="str">
        <f t="shared" si="787"/>
        <v/>
      </c>
      <c r="M8411" s="38" t="str">
        <f t="shared" si="788"/>
        <v/>
      </c>
      <c r="N8411" s="38" t="str">
        <f t="shared" si="790"/>
        <v/>
      </c>
      <c r="O8411" s="38" t="str">
        <f t="shared" si="786"/>
        <v/>
      </c>
      <c r="P8411" s="39" t="str">
        <f t="shared" si="791"/>
        <v/>
      </c>
      <c r="AC8411" s="42" t="str">
        <f>IF(B8411="","",VLOOKUP(B8411,[2]Formula!B:C,2,0))</f>
        <v/>
      </c>
      <c r="AD8411" s="43" t="str">
        <f t="shared" si="789"/>
        <v/>
      </c>
    </row>
    <row r="8412" spans="1:30" x14ac:dyDescent="0.25">
      <c r="A8412" s="64"/>
      <c r="B8412" s="64"/>
      <c r="C8412" s="66"/>
      <c r="D8412" s="67"/>
      <c r="E8412" s="64"/>
      <c r="F8412" s="64"/>
      <c r="G8412" s="37" t="str">
        <f>IF(E8412="","",IF(OR(E8412="Project Management",E8412="Project Support",E8412="Sprint Management",E8412="Sprint Support"),"NA",ROUND((((VLOOKUP(AD8412,[2]Formula!V:X,3,0)))-SUMIF(AD:AD,AD8412,H:H)),2)))</f>
        <v/>
      </c>
      <c r="H8412" s="71"/>
      <c r="I8412" s="72"/>
      <c r="J8412" s="72"/>
      <c r="K8412" s="38" t="str">
        <f>IF(E8412="","",IF(OR(E8412="Project Management",E8412="Project Support",E8412="Sprint Management",E8412="Sprint Support"),"NA",(((SUMIF(AD:AD,AD8412,H:H)/VLOOKUP(AD8412,[2]Formula!V:X,3,0))*VLOOKUP(AD8412,[2]Formula!V:X,2,0))*H8412)/SUMIF(AD:AD,AD8412,H:H)))</f>
        <v/>
      </c>
      <c r="L8412" s="38" t="str">
        <f t="shared" si="787"/>
        <v/>
      </c>
      <c r="M8412" s="38" t="str">
        <f t="shared" si="788"/>
        <v/>
      </c>
      <c r="N8412" s="38" t="str">
        <f t="shared" si="790"/>
        <v/>
      </c>
      <c r="O8412" s="38" t="str">
        <f t="shared" si="786"/>
        <v/>
      </c>
      <c r="P8412" s="39" t="str">
        <f t="shared" si="791"/>
        <v/>
      </c>
      <c r="AC8412" s="42" t="str">
        <f>IF(B8412="","",VLOOKUP(B8412,[2]Formula!B:C,2,0))</f>
        <v/>
      </c>
      <c r="AD8412" s="43" t="str">
        <f t="shared" si="789"/>
        <v/>
      </c>
    </row>
    <row r="8413" spans="1:30" x14ac:dyDescent="0.25">
      <c r="A8413" s="64"/>
      <c r="B8413" s="64"/>
      <c r="C8413" s="66"/>
      <c r="D8413" s="67"/>
      <c r="E8413" s="64"/>
      <c r="F8413" s="64"/>
      <c r="G8413" s="37" t="str">
        <f>IF(E8413="","",IF(OR(E8413="Project Management",E8413="Project Support",E8413="Sprint Management",E8413="Sprint Support"),"NA",ROUND((((VLOOKUP(AD8413,[2]Formula!V:X,3,0)))-SUMIF(AD:AD,AD8413,H:H)),2)))</f>
        <v/>
      </c>
      <c r="H8413" s="71"/>
      <c r="I8413" s="72"/>
      <c r="J8413" s="72"/>
      <c r="K8413" s="38" t="str">
        <f>IF(E8413="","",IF(OR(E8413="Project Management",E8413="Project Support",E8413="Sprint Management",E8413="Sprint Support"),"NA",(((SUMIF(AD:AD,AD8413,H:H)/VLOOKUP(AD8413,[2]Formula!V:X,3,0))*VLOOKUP(AD8413,[2]Formula!V:X,2,0))*H8413)/SUMIF(AD:AD,AD8413,H:H)))</f>
        <v/>
      </c>
      <c r="L8413" s="38" t="str">
        <f t="shared" si="787"/>
        <v/>
      </c>
      <c r="M8413" s="38" t="str">
        <f t="shared" si="788"/>
        <v/>
      </c>
      <c r="N8413" s="38" t="str">
        <f t="shared" si="790"/>
        <v/>
      </c>
      <c r="O8413" s="38" t="str">
        <f t="shared" si="786"/>
        <v/>
      </c>
      <c r="P8413" s="39" t="str">
        <f t="shared" si="791"/>
        <v/>
      </c>
      <c r="AC8413" s="42" t="str">
        <f>IF(B8413="","",VLOOKUP(B8413,[2]Formula!B:C,2,0))</f>
        <v/>
      </c>
      <c r="AD8413" s="43" t="str">
        <f t="shared" si="789"/>
        <v/>
      </c>
    </row>
    <row r="8414" spans="1:30" x14ac:dyDescent="0.25">
      <c r="A8414" s="64"/>
      <c r="B8414" s="64"/>
      <c r="C8414" s="66"/>
      <c r="D8414" s="67"/>
      <c r="E8414" s="64"/>
      <c r="F8414" s="64"/>
      <c r="G8414" s="37" t="str">
        <f>IF(E8414="","",IF(OR(E8414="Project Management",E8414="Project Support",E8414="Sprint Management",E8414="Sprint Support"),"NA",ROUND((((VLOOKUP(AD8414,[2]Formula!V:X,3,0)))-SUMIF(AD:AD,AD8414,H:H)),2)))</f>
        <v/>
      </c>
      <c r="H8414" s="71"/>
      <c r="I8414" s="72"/>
      <c r="J8414" s="72"/>
      <c r="K8414" s="38" t="str">
        <f>IF(E8414="","",IF(OR(E8414="Project Management",E8414="Project Support",E8414="Sprint Management",E8414="Sprint Support"),"NA",(((SUMIF(AD:AD,AD8414,H:H)/VLOOKUP(AD8414,[2]Formula!V:X,3,0))*VLOOKUP(AD8414,[2]Formula!V:X,2,0))*H8414)/SUMIF(AD:AD,AD8414,H:H)))</f>
        <v/>
      </c>
      <c r="L8414" s="38" t="str">
        <f t="shared" si="787"/>
        <v/>
      </c>
      <c r="M8414" s="38" t="str">
        <f t="shared" si="788"/>
        <v/>
      </c>
      <c r="N8414" s="38" t="str">
        <f t="shared" si="790"/>
        <v/>
      </c>
      <c r="O8414" s="38" t="str">
        <f t="shared" si="786"/>
        <v/>
      </c>
      <c r="P8414" s="39" t="str">
        <f t="shared" si="791"/>
        <v/>
      </c>
      <c r="AC8414" s="42" t="str">
        <f>IF(B8414="","",VLOOKUP(B8414,[2]Formula!B:C,2,0))</f>
        <v/>
      </c>
      <c r="AD8414" s="43" t="str">
        <f t="shared" si="789"/>
        <v/>
      </c>
    </row>
    <row r="8415" spans="1:30" x14ac:dyDescent="0.25">
      <c r="A8415" s="64"/>
      <c r="B8415" s="64"/>
      <c r="C8415" s="66"/>
      <c r="D8415" s="67"/>
      <c r="E8415" s="64"/>
      <c r="F8415" s="64"/>
      <c r="G8415" s="37" t="str">
        <f>IF(E8415="","",IF(OR(E8415="Project Management",E8415="Project Support",E8415="Sprint Management",E8415="Sprint Support"),"NA",ROUND((((VLOOKUP(AD8415,[2]Formula!V:X,3,0)))-SUMIF(AD:AD,AD8415,H:H)),2)))</f>
        <v/>
      </c>
      <c r="H8415" s="71"/>
      <c r="I8415" s="72"/>
      <c r="J8415" s="72"/>
      <c r="K8415" s="38" t="str">
        <f>IF(E8415="","",IF(OR(E8415="Project Management",E8415="Project Support",E8415="Sprint Management",E8415="Sprint Support"),"NA",(((SUMIF(AD:AD,AD8415,H:H)/VLOOKUP(AD8415,[2]Formula!V:X,3,0))*VLOOKUP(AD8415,[2]Formula!V:X,2,0))*H8415)/SUMIF(AD:AD,AD8415,H:H)))</f>
        <v/>
      </c>
      <c r="L8415" s="38" t="str">
        <f t="shared" si="787"/>
        <v/>
      </c>
      <c r="M8415" s="38" t="str">
        <f t="shared" si="788"/>
        <v/>
      </c>
      <c r="N8415" s="38" t="str">
        <f t="shared" si="790"/>
        <v/>
      </c>
      <c r="O8415" s="38" t="str">
        <f t="shared" si="786"/>
        <v/>
      </c>
      <c r="P8415" s="39" t="str">
        <f t="shared" si="791"/>
        <v/>
      </c>
      <c r="AC8415" s="42" t="str">
        <f>IF(B8415="","",VLOOKUP(B8415,[2]Formula!B:C,2,0))</f>
        <v/>
      </c>
      <c r="AD8415" s="43" t="str">
        <f t="shared" si="789"/>
        <v/>
      </c>
    </row>
    <row r="8416" spans="1:30" x14ac:dyDescent="0.25">
      <c r="A8416" s="64"/>
      <c r="B8416" s="64"/>
      <c r="C8416" s="66"/>
      <c r="D8416" s="67"/>
      <c r="E8416" s="64"/>
      <c r="F8416" s="64"/>
      <c r="G8416" s="37" t="str">
        <f>IF(E8416="","",IF(OR(E8416="Project Management",E8416="Project Support",E8416="Sprint Management",E8416="Sprint Support"),"NA",ROUND((((VLOOKUP(AD8416,[2]Formula!V:X,3,0)))-SUMIF(AD:AD,AD8416,H:H)),2)))</f>
        <v/>
      </c>
      <c r="H8416" s="71"/>
      <c r="I8416" s="72"/>
      <c r="J8416" s="72"/>
      <c r="K8416" s="38" t="str">
        <f>IF(E8416="","",IF(OR(E8416="Project Management",E8416="Project Support",E8416="Sprint Management",E8416="Sprint Support"),"NA",(((SUMIF(AD:AD,AD8416,H:H)/VLOOKUP(AD8416,[2]Formula!V:X,3,0))*VLOOKUP(AD8416,[2]Formula!V:X,2,0))*H8416)/SUMIF(AD:AD,AD8416,H:H)))</f>
        <v/>
      </c>
      <c r="L8416" s="38" t="str">
        <f t="shared" si="787"/>
        <v/>
      </c>
      <c r="M8416" s="38" t="str">
        <f t="shared" si="788"/>
        <v/>
      </c>
      <c r="N8416" s="38" t="str">
        <f t="shared" si="790"/>
        <v/>
      </c>
      <c r="O8416" s="38" t="str">
        <f t="shared" si="786"/>
        <v/>
      </c>
      <c r="P8416" s="39" t="str">
        <f t="shared" si="791"/>
        <v/>
      </c>
      <c r="AC8416" s="42" t="str">
        <f>IF(B8416="","",VLOOKUP(B8416,[2]Formula!B:C,2,0))</f>
        <v/>
      </c>
      <c r="AD8416" s="43" t="str">
        <f t="shared" si="789"/>
        <v/>
      </c>
    </row>
    <row r="8417" spans="1:30" x14ac:dyDescent="0.25">
      <c r="A8417" s="64"/>
      <c r="B8417" s="64"/>
      <c r="C8417" s="66"/>
      <c r="D8417" s="67"/>
      <c r="E8417" s="64"/>
      <c r="F8417" s="64"/>
      <c r="G8417" s="37" t="str">
        <f>IF(E8417="","",IF(OR(E8417="Project Management",E8417="Project Support",E8417="Sprint Management",E8417="Sprint Support"),"NA",ROUND((((VLOOKUP(AD8417,[2]Formula!V:X,3,0)))-SUMIF(AD:AD,AD8417,H:H)),2)))</f>
        <v/>
      </c>
      <c r="H8417" s="71"/>
      <c r="I8417" s="72"/>
      <c r="J8417" s="72"/>
      <c r="K8417" s="38" t="str">
        <f>IF(E8417="","",IF(OR(E8417="Project Management",E8417="Project Support",E8417="Sprint Management",E8417="Sprint Support"),"NA",(((SUMIF(AD:AD,AD8417,H:H)/VLOOKUP(AD8417,[2]Formula!V:X,3,0))*VLOOKUP(AD8417,[2]Formula!V:X,2,0))*H8417)/SUMIF(AD:AD,AD8417,H:H)))</f>
        <v/>
      </c>
      <c r="L8417" s="38" t="str">
        <f t="shared" si="787"/>
        <v/>
      </c>
      <c r="M8417" s="38" t="str">
        <f t="shared" si="788"/>
        <v/>
      </c>
      <c r="N8417" s="38" t="str">
        <f t="shared" si="790"/>
        <v/>
      </c>
      <c r="O8417" s="38" t="str">
        <f t="shared" si="786"/>
        <v/>
      </c>
      <c r="P8417" s="39" t="str">
        <f t="shared" si="791"/>
        <v/>
      </c>
      <c r="AC8417" s="42" t="str">
        <f>IF(B8417="","",VLOOKUP(B8417,[2]Formula!B:C,2,0))</f>
        <v/>
      </c>
      <c r="AD8417" s="43" t="str">
        <f t="shared" si="789"/>
        <v/>
      </c>
    </row>
    <row r="8418" spans="1:30" x14ac:dyDescent="0.25">
      <c r="A8418" s="64"/>
      <c r="B8418" s="64"/>
      <c r="C8418" s="66"/>
      <c r="D8418" s="67"/>
      <c r="E8418" s="64"/>
      <c r="F8418" s="64"/>
      <c r="G8418" s="37" t="str">
        <f>IF(E8418="","",IF(OR(E8418="Project Management",E8418="Project Support",E8418="Sprint Management",E8418="Sprint Support"),"NA",ROUND((((VLOOKUP(AD8418,[2]Formula!V:X,3,0)))-SUMIF(AD:AD,AD8418,H:H)),2)))</f>
        <v/>
      </c>
      <c r="H8418" s="71"/>
      <c r="I8418" s="72"/>
      <c r="J8418" s="72"/>
      <c r="K8418" s="38" t="str">
        <f>IF(E8418="","",IF(OR(E8418="Project Management",E8418="Project Support",E8418="Sprint Management",E8418="Sprint Support"),"NA",(((SUMIF(AD:AD,AD8418,H:H)/VLOOKUP(AD8418,[2]Formula!V:X,3,0))*VLOOKUP(AD8418,[2]Formula!V:X,2,0))*H8418)/SUMIF(AD:AD,AD8418,H:H)))</f>
        <v/>
      </c>
      <c r="L8418" s="38" t="str">
        <f t="shared" si="787"/>
        <v/>
      </c>
      <c r="M8418" s="38" t="str">
        <f t="shared" si="788"/>
        <v/>
      </c>
      <c r="N8418" s="38" t="str">
        <f t="shared" si="790"/>
        <v/>
      </c>
      <c r="O8418" s="38" t="str">
        <f t="shared" si="786"/>
        <v/>
      </c>
      <c r="P8418" s="39" t="str">
        <f t="shared" si="791"/>
        <v/>
      </c>
      <c r="AC8418" s="42" t="str">
        <f>IF(B8418="","",VLOOKUP(B8418,[2]Formula!B:C,2,0))</f>
        <v/>
      </c>
      <c r="AD8418" s="43" t="str">
        <f t="shared" si="789"/>
        <v/>
      </c>
    </row>
    <row r="8419" spans="1:30" x14ac:dyDescent="0.25">
      <c r="A8419" s="64"/>
      <c r="B8419" s="64"/>
      <c r="C8419" s="66"/>
      <c r="D8419" s="67"/>
      <c r="E8419" s="64"/>
      <c r="F8419" s="64"/>
      <c r="G8419" s="37" t="str">
        <f>IF(E8419="","",IF(OR(E8419="Project Management",E8419="Project Support",E8419="Sprint Management",E8419="Sprint Support"),"NA",ROUND((((VLOOKUP(AD8419,[2]Formula!V:X,3,0)))-SUMIF(AD:AD,AD8419,H:H)),2)))</f>
        <v/>
      </c>
      <c r="H8419" s="71"/>
      <c r="I8419" s="72"/>
      <c r="J8419" s="72"/>
      <c r="K8419" s="38" t="str">
        <f>IF(E8419="","",IF(OR(E8419="Project Management",E8419="Project Support",E8419="Sprint Management",E8419="Sprint Support"),"NA",(((SUMIF(AD:AD,AD8419,H:H)/VLOOKUP(AD8419,[2]Formula!V:X,3,0))*VLOOKUP(AD8419,[2]Formula!V:X,2,0))*H8419)/SUMIF(AD:AD,AD8419,H:H)))</f>
        <v/>
      </c>
      <c r="L8419" s="38" t="str">
        <f t="shared" si="787"/>
        <v/>
      </c>
      <c r="M8419" s="38" t="str">
        <f t="shared" si="788"/>
        <v/>
      </c>
      <c r="N8419" s="38" t="str">
        <f t="shared" si="790"/>
        <v/>
      </c>
      <c r="O8419" s="38" t="str">
        <f t="shared" si="786"/>
        <v/>
      </c>
      <c r="P8419" s="39" t="str">
        <f t="shared" si="791"/>
        <v/>
      </c>
      <c r="AC8419" s="42" t="str">
        <f>IF(B8419="","",VLOOKUP(B8419,[2]Formula!B:C,2,0))</f>
        <v/>
      </c>
      <c r="AD8419" s="43" t="str">
        <f t="shared" si="789"/>
        <v/>
      </c>
    </row>
    <row r="8420" spans="1:30" x14ac:dyDescent="0.25">
      <c r="A8420" s="64"/>
      <c r="B8420" s="64"/>
      <c r="C8420" s="66"/>
      <c r="D8420" s="67"/>
      <c r="E8420" s="64"/>
      <c r="F8420" s="64"/>
      <c r="G8420" s="37" t="str">
        <f>IF(E8420="","",IF(OR(E8420="Project Management",E8420="Project Support",E8420="Sprint Management",E8420="Sprint Support"),"NA",ROUND((((VLOOKUP(AD8420,[2]Formula!V:X,3,0)))-SUMIF(AD:AD,AD8420,H:H)),2)))</f>
        <v/>
      </c>
      <c r="H8420" s="71"/>
      <c r="I8420" s="72"/>
      <c r="J8420" s="72"/>
      <c r="K8420" s="38" t="str">
        <f>IF(E8420="","",IF(OR(E8420="Project Management",E8420="Project Support",E8420="Sprint Management",E8420="Sprint Support"),"NA",(((SUMIF(AD:AD,AD8420,H:H)/VLOOKUP(AD8420,[2]Formula!V:X,3,0))*VLOOKUP(AD8420,[2]Formula!V:X,2,0))*H8420)/SUMIF(AD:AD,AD8420,H:H)))</f>
        <v/>
      </c>
      <c r="L8420" s="38" t="str">
        <f t="shared" si="787"/>
        <v/>
      </c>
      <c r="M8420" s="38" t="str">
        <f t="shared" si="788"/>
        <v/>
      </c>
      <c r="N8420" s="38" t="str">
        <f t="shared" si="790"/>
        <v/>
      </c>
      <c r="O8420" s="38" t="str">
        <f t="shared" si="786"/>
        <v/>
      </c>
      <c r="P8420" s="39" t="str">
        <f t="shared" si="791"/>
        <v/>
      </c>
      <c r="AC8420" s="42" t="str">
        <f>IF(B8420="","",VLOOKUP(B8420,[2]Formula!B:C,2,0))</f>
        <v/>
      </c>
      <c r="AD8420" s="43" t="str">
        <f t="shared" si="789"/>
        <v/>
      </c>
    </row>
    <row r="8421" spans="1:30" x14ac:dyDescent="0.25">
      <c r="A8421" s="64"/>
      <c r="B8421" s="64"/>
      <c r="C8421" s="66"/>
      <c r="D8421" s="67"/>
      <c r="E8421" s="64"/>
      <c r="F8421" s="64"/>
      <c r="G8421" s="37" t="str">
        <f>IF(E8421="","",IF(OR(E8421="Project Management",E8421="Project Support",E8421="Sprint Management",E8421="Sprint Support"),"NA",ROUND((((VLOOKUP(AD8421,[2]Formula!V:X,3,0)))-SUMIF(AD:AD,AD8421,H:H)),2)))</f>
        <v/>
      </c>
      <c r="H8421" s="71"/>
      <c r="I8421" s="72"/>
      <c r="J8421" s="72"/>
      <c r="K8421" s="38" t="str">
        <f>IF(E8421="","",IF(OR(E8421="Project Management",E8421="Project Support",E8421="Sprint Management",E8421="Sprint Support"),"NA",(((SUMIF(AD:AD,AD8421,H:H)/VLOOKUP(AD8421,[2]Formula!V:X,3,0))*VLOOKUP(AD8421,[2]Formula!V:X,2,0))*H8421)/SUMIF(AD:AD,AD8421,H:H)))</f>
        <v/>
      </c>
      <c r="L8421" s="38" t="str">
        <f t="shared" si="787"/>
        <v/>
      </c>
      <c r="M8421" s="38" t="str">
        <f t="shared" si="788"/>
        <v/>
      </c>
      <c r="N8421" s="38" t="str">
        <f t="shared" si="790"/>
        <v/>
      </c>
      <c r="O8421" s="38" t="str">
        <f t="shared" si="786"/>
        <v/>
      </c>
      <c r="P8421" s="39" t="str">
        <f t="shared" si="791"/>
        <v/>
      </c>
      <c r="AC8421" s="42" t="str">
        <f>IF(B8421="","",VLOOKUP(B8421,[2]Formula!B:C,2,0))</f>
        <v/>
      </c>
      <c r="AD8421" s="43" t="str">
        <f t="shared" si="789"/>
        <v/>
      </c>
    </row>
    <row r="8422" spans="1:30" x14ac:dyDescent="0.25">
      <c r="A8422" s="64"/>
      <c r="B8422" s="64"/>
      <c r="C8422" s="66"/>
      <c r="D8422" s="67"/>
      <c r="E8422" s="64"/>
      <c r="F8422" s="64"/>
      <c r="G8422" s="37" t="str">
        <f>IF(E8422="","",IF(OR(E8422="Project Management",E8422="Project Support",E8422="Sprint Management",E8422="Sprint Support"),"NA",ROUND((((VLOOKUP(AD8422,[2]Formula!V:X,3,0)))-SUMIF(AD:AD,AD8422,H:H)),2)))</f>
        <v/>
      </c>
      <c r="H8422" s="71"/>
      <c r="I8422" s="72"/>
      <c r="J8422" s="72"/>
      <c r="K8422" s="38" t="str">
        <f>IF(E8422="","",IF(OR(E8422="Project Management",E8422="Project Support",E8422="Sprint Management",E8422="Sprint Support"),"NA",(((SUMIF(AD:AD,AD8422,H:H)/VLOOKUP(AD8422,[2]Formula!V:X,3,0))*VLOOKUP(AD8422,[2]Formula!V:X,2,0))*H8422)/SUMIF(AD:AD,AD8422,H:H)))</f>
        <v/>
      </c>
      <c r="L8422" s="38" t="str">
        <f t="shared" si="787"/>
        <v/>
      </c>
      <c r="M8422" s="38" t="str">
        <f t="shared" si="788"/>
        <v/>
      </c>
      <c r="N8422" s="38" t="str">
        <f t="shared" si="790"/>
        <v/>
      </c>
      <c r="O8422" s="38" t="str">
        <f t="shared" si="786"/>
        <v/>
      </c>
      <c r="P8422" s="39" t="str">
        <f t="shared" si="791"/>
        <v/>
      </c>
      <c r="AC8422" s="42" t="str">
        <f>IF(B8422="","",VLOOKUP(B8422,[2]Formula!B:C,2,0))</f>
        <v/>
      </c>
      <c r="AD8422" s="43" t="str">
        <f t="shared" si="789"/>
        <v/>
      </c>
    </row>
    <row r="8423" spans="1:30" x14ac:dyDescent="0.25">
      <c r="A8423" s="64"/>
      <c r="B8423" s="64"/>
      <c r="C8423" s="66"/>
      <c r="D8423" s="67"/>
      <c r="E8423" s="64"/>
      <c r="F8423" s="64"/>
      <c r="G8423" s="37" t="str">
        <f>IF(E8423="","",IF(OR(E8423="Project Management",E8423="Project Support",E8423="Sprint Management",E8423="Sprint Support"),"NA",ROUND((((VLOOKUP(AD8423,[2]Formula!V:X,3,0)))-SUMIF(AD:AD,AD8423,H:H)),2)))</f>
        <v/>
      </c>
      <c r="H8423" s="71"/>
      <c r="I8423" s="72"/>
      <c r="J8423" s="72"/>
      <c r="K8423" s="38" t="str">
        <f>IF(E8423="","",IF(OR(E8423="Project Management",E8423="Project Support",E8423="Sprint Management",E8423="Sprint Support"),"NA",(((SUMIF(AD:AD,AD8423,H:H)/VLOOKUP(AD8423,[2]Formula!V:X,3,0))*VLOOKUP(AD8423,[2]Formula!V:X,2,0))*H8423)/SUMIF(AD:AD,AD8423,H:H)))</f>
        <v/>
      </c>
      <c r="L8423" s="38" t="str">
        <f t="shared" si="787"/>
        <v/>
      </c>
      <c r="M8423" s="38" t="str">
        <f t="shared" si="788"/>
        <v/>
      </c>
      <c r="N8423" s="38" t="str">
        <f t="shared" si="790"/>
        <v/>
      </c>
      <c r="O8423" s="38" t="str">
        <f t="shared" si="786"/>
        <v/>
      </c>
      <c r="P8423" s="39" t="str">
        <f t="shared" si="791"/>
        <v/>
      </c>
      <c r="AC8423" s="42" t="str">
        <f>IF(B8423="","",VLOOKUP(B8423,[2]Formula!B:C,2,0))</f>
        <v/>
      </c>
      <c r="AD8423" s="43" t="str">
        <f t="shared" si="789"/>
        <v/>
      </c>
    </row>
    <row r="8424" spans="1:30" x14ac:dyDescent="0.25">
      <c r="A8424" s="64"/>
      <c r="B8424" s="64"/>
      <c r="C8424" s="66"/>
      <c r="D8424" s="67"/>
      <c r="E8424" s="64"/>
      <c r="F8424" s="64"/>
      <c r="G8424" s="37" t="str">
        <f>IF(E8424="","",IF(OR(E8424="Project Management",E8424="Project Support",E8424="Sprint Management",E8424="Sprint Support"),"NA",ROUND((((VLOOKUP(AD8424,[2]Formula!V:X,3,0)))-SUMIF(AD:AD,AD8424,H:H)),2)))</f>
        <v/>
      </c>
      <c r="H8424" s="71"/>
      <c r="I8424" s="72"/>
      <c r="J8424" s="72"/>
      <c r="K8424" s="38" t="str">
        <f>IF(E8424="","",IF(OR(E8424="Project Management",E8424="Project Support",E8424="Sprint Management",E8424="Sprint Support"),"NA",(((SUMIF(AD:AD,AD8424,H:H)/VLOOKUP(AD8424,[2]Formula!V:X,3,0))*VLOOKUP(AD8424,[2]Formula!V:X,2,0))*H8424)/SUMIF(AD:AD,AD8424,H:H)))</f>
        <v/>
      </c>
      <c r="L8424" s="38" t="str">
        <f t="shared" si="787"/>
        <v/>
      </c>
      <c r="M8424" s="38" t="str">
        <f t="shared" si="788"/>
        <v/>
      </c>
      <c r="N8424" s="38" t="str">
        <f t="shared" si="790"/>
        <v/>
      </c>
      <c r="O8424" s="38" t="str">
        <f t="shared" si="786"/>
        <v/>
      </c>
      <c r="P8424" s="39" t="str">
        <f t="shared" si="791"/>
        <v/>
      </c>
      <c r="AC8424" s="42" t="str">
        <f>IF(B8424="","",VLOOKUP(B8424,[2]Formula!B:C,2,0))</f>
        <v/>
      </c>
      <c r="AD8424" s="43" t="str">
        <f t="shared" si="789"/>
        <v/>
      </c>
    </row>
    <row r="8425" spans="1:30" x14ac:dyDescent="0.25">
      <c r="A8425" s="64"/>
      <c r="B8425" s="64"/>
      <c r="C8425" s="66"/>
      <c r="D8425" s="67"/>
      <c r="E8425" s="64"/>
      <c r="F8425" s="64"/>
      <c r="G8425" s="37" t="str">
        <f>IF(E8425="","",IF(OR(E8425="Project Management",E8425="Project Support",E8425="Sprint Management",E8425="Sprint Support"),"NA",ROUND((((VLOOKUP(AD8425,[2]Formula!V:X,3,0)))-SUMIF(AD:AD,AD8425,H:H)),2)))</f>
        <v/>
      </c>
      <c r="H8425" s="71"/>
      <c r="I8425" s="72"/>
      <c r="J8425" s="72"/>
      <c r="K8425" s="38" t="str">
        <f>IF(E8425="","",IF(OR(E8425="Project Management",E8425="Project Support",E8425="Sprint Management",E8425="Sprint Support"),"NA",(((SUMIF(AD:AD,AD8425,H:H)/VLOOKUP(AD8425,[2]Formula!V:X,3,0))*VLOOKUP(AD8425,[2]Formula!V:X,2,0))*H8425)/SUMIF(AD:AD,AD8425,H:H)))</f>
        <v/>
      </c>
      <c r="L8425" s="38" t="str">
        <f t="shared" si="787"/>
        <v/>
      </c>
      <c r="M8425" s="38" t="str">
        <f t="shared" si="788"/>
        <v/>
      </c>
      <c r="N8425" s="38" t="str">
        <f t="shared" si="790"/>
        <v/>
      </c>
      <c r="O8425" s="38" t="str">
        <f t="shared" si="786"/>
        <v/>
      </c>
      <c r="P8425" s="39" t="str">
        <f t="shared" si="791"/>
        <v/>
      </c>
      <c r="AC8425" s="42" t="str">
        <f>IF(B8425="","",VLOOKUP(B8425,[2]Formula!B:C,2,0))</f>
        <v/>
      </c>
      <c r="AD8425" s="43" t="str">
        <f t="shared" si="789"/>
        <v/>
      </c>
    </row>
    <row r="8426" spans="1:30" x14ac:dyDescent="0.25">
      <c r="A8426" s="64"/>
      <c r="B8426" s="64"/>
      <c r="C8426" s="66"/>
      <c r="D8426" s="67"/>
      <c r="E8426" s="64"/>
      <c r="F8426" s="64"/>
      <c r="G8426" s="37" t="str">
        <f>IF(E8426="","",IF(OR(E8426="Project Management",E8426="Project Support",E8426="Sprint Management",E8426="Sprint Support"),"NA",ROUND((((VLOOKUP(AD8426,[2]Formula!V:X,3,0)))-SUMIF(AD:AD,AD8426,H:H)),2)))</f>
        <v/>
      </c>
      <c r="H8426" s="71"/>
      <c r="I8426" s="72"/>
      <c r="J8426" s="72"/>
      <c r="K8426" s="38" t="str">
        <f>IF(E8426="","",IF(OR(E8426="Project Management",E8426="Project Support",E8426="Sprint Management",E8426="Sprint Support"),"NA",(((SUMIF(AD:AD,AD8426,H:H)/VLOOKUP(AD8426,[2]Formula!V:X,3,0))*VLOOKUP(AD8426,[2]Formula!V:X,2,0))*H8426)/SUMIF(AD:AD,AD8426,H:H)))</f>
        <v/>
      </c>
      <c r="L8426" s="38" t="str">
        <f t="shared" si="787"/>
        <v/>
      </c>
      <c r="M8426" s="38" t="str">
        <f t="shared" si="788"/>
        <v/>
      </c>
      <c r="N8426" s="38" t="str">
        <f t="shared" si="790"/>
        <v/>
      </c>
      <c r="O8426" s="38" t="str">
        <f t="shared" si="786"/>
        <v/>
      </c>
      <c r="P8426" s="39" t="str">
        <f t="shared" si="791"/>
        <v/>
      </c>
      <c r="AC8426" s="42" t="str">
        <f>IF(B8426="","",VLOOKUP(B8426,[2]Formula!B:C,2,0))</f>
        <v/>
      </c>
      <c r="AD8426" s="43" t="str">
        <f t="shared" si="789"/>
        <v/>
      </c>
    </row>
    <row r="8427" spans="1:30" x14ac:dyDescent="0.25">
      <c r="A8427" s="64"/>
      <c r="B8427" s="64"/>
      <c r="C8427" s="66"/>
      <c r="D8427" s="67"/>
      <c r="E8427" s="64"/>
      <c r="F8427" s="64"/>
      <c r="G8427" s="37" t="str">
        <f>IF(E8427="","",IF(OR(E8427="Project Management",E8427="Project Support",E8427="Sprint Management",E8427="Sprint Support"),"NA",ROUND((((VLOOKUP(AD8427,[2]Formula!V:X,3,0)))-SUMIF(AD:AD,AD8427,H:H)),2)))</f>
        <v/>
      </c>
      <c r="H8427" s="71"/>
      <c r="I8427" s="72"/>
      <c r="J8427" s="72"/>
      <c r="K8427" s="38" t="str">
        <f>IF(E8427="","",IF(OR(E8427="Project Management",E8427="Project Support",E8427="Sprint Management",E8427="Sprint Support"),"NA",(((SUMIF(AD:AD,AD8427,H:H)/VLOOKUP(AD8427,[2]Formula!V:X,3,0))*VLOOKUP(AD8427,[2]Formula!V:X,2,0))*H8427)/SUMIF(AD:AD,AD8427,H:H)))</f>
        <v/>
      </c>
      <c r="L8427" s="38" t="str">
        <f t="shared" si="787"/>
        <v/>
      </c>
      <c r="M8427" s="38" t="str">
        <f t="shared" si="788"/>
        <v/>
      </c>
      <c r="N8427" s="38" t="str">
        <f t="shared" si="790"/>
        <v/>
      </c>
      <c r="O8427" s="38" t="str">
        <f t="shared" si="786"/>
        <v/>
      </c>
      <c r="P8427" s="39" t="str">
        <f t="shared" si="791"/>
        <v/>
      </c>
      <c r="AC8427" s="42" t="str">
        <f>IF(B8427="","",VLOOKUP(B8427,[2]Formula!B:C,2,0))</f>
        <v/>
      </c>
      <c r="AD8427" s="43" t="str">
        <f t="shared" si="789"/>
        <v/>
      </c>
    </row>
    <row r="8428" spans="1:30" x14ac:dyDescent="0.25">
      <c r="A8428" s="64"/>
      <c r="B8428" s="64"/>
      <c r="C8428" s="66"/>
      <c r="D8428" s="67"/>
      <c r="E8428" s="64"/>
      <c r="F8428" s="64"/>
      <c r="G8428" s="37" t="str">
        <f>IF(E8428="","",IF(OR(E8428="Project Management",E8428="Project Support",E8428="Sprint Management",E8428="Sprint Support"),"NA",ROUND((((VLOOKUP(AD8428,[2]Formula!V:X,3,0)))-SUMIF(AD:AD,AD8428,H:H)),2)))</f>
        <v/>
      </c>
      <c r="H8428" s="71"/>
      <c r="I8428" s="72"/>
      <c r="J8428" s="72"/>
      <c r="K8428" s="38" t="str">
        <f>IF(E8428="","",IF(OR(E8428="Project Management",E8428="Project Support",E8428="Sprint Management",E8428="Sprint Support"),"NA",(((SUMIF(AD:AD,AD8428,H:H)/VLOOKUP(AD8428,[2]Formula!V:X,3,0))*VLOOKUP(AD8428,[2]Formula!V:X,2,0))*H8428)/SUMIF(AD:AD,AD8428,H:H)))</f>
        <v/>
      </c>
      <c r="L8428" s="38" t="str">
        <f t="shared" si="787"/>
        <v/>
      </c>
      <c r="M8428" s="38" t="str">
        <f t="shared" si="788"/>
        <v/>
      </c>
      <c r="N8428" s="38" t="str">
        <f t="shared" si="790"/>
        <v/>
      </c>
      <c r="O8428" s="38" t="str">
        <f t="shared" si="786"/>
        <v/>
      </c>
      <c r="P8428" s="39" t="str">
        <f t="shared" si="791"/>
        <v/>
      </c>
      <c r="AC8428" s="42" t="str">
        <f>IF(B8428="","",VLOOKUP(B8428,[2]Formula!B:C,2,0))</f>
        <v/>
      </c>
      <c r="AD8428" s="43" t="str">
        <f t="shared" si="789"/>
        <v/>
      </c>
    </row>
    <row r="8429" spans="1:30" x14ac:dyDescent="0.25">
      <c r="A8429" s="64"/>
      <c r="B8429" s="64"/>
      <c r="C8429" s="66"/>
      <c r="D8429" s="67"/>
      <c r="E8429" s="64"/>
      <c r="F8429" s="64"/>
      <c r="G8429" s="37" t="str">
        <f>IF(E8429="","",IF(OR(E8429="Project Management",E8429="Project Support",E8429="Sprint Management",E8429="Sprint Support"),"NA",ROUND((((VLOOKUP(AD8429,[2]Formula!V:X,3,0)))-SUMIF(AD:AD,AD8429,H:H)),2)))</f>
        <v/>
      </c>
      <c r="H8429" s="71"/>
      <c r="I8429" s="72"/>
      <c r="J8429" s="72"/>
      <c r="K8429" s="38" t="str">
        <f>IF(E8429="","",IF(OR(E8429="Project Management",E8429="Project Support",E8429="Sprint Management",E8429="Sprint Support"),"NA",(((SUMIF(AD:AD,AD8429,H:H)/VLOOKUP(AD8429,[2]Formula!V:X,3,0))*VLOOKUP(AD8429,[2]Formula!V:X,2,0))*H8429)/SUMIF(AD:AD,AD8429,H:H)))</f>
        <v/>
      </c>
      <c r="L8429" s="38" t="str">
        <f t="shared" si="787"/>
        <v/>
      </c>
      <c r="M8429" s="38" t="str">
        <f t="shared" si="788"/>
        <v/>
      </c>
      <c r="N8429" s="38" t="str">
        <f t="shared" si="790"/>
        <v/>
      </c>
      <c r="O8429" s="38" t="str">
        <f t="shared" si="786"/>
        <v/>
      </c>
      <c r="P8429" s="39" t="str">
        <f t="shared" si="791"/>
        <v/>
      </c>
      <c r="AC8429" s="42" t="str">
        <f>IF(B8429="","",VLOOKUP(B8429,[2]Formula!B:C,2,0))</f>
        <v/>
      </c>
      <c r="AD8429" s="43" t="str">
        <f t="shared" si="789"/>
        <v/>
      </c>
    </row>
    <row r="8430" spans="1:30" x14ac:dyDescent="0.25">
      <c r="A8430" s="64"/>
      <c r="B8430" s="64"/>
      <c r="C8430" s="66"/>
      <c r="D8430" s="67"/>
      <c r="E8430" s="64"/>
      <c r="F8430" s="64"/>
      <c r="G8430" s="37" t="str">
        <f>IF(E8430="","",IF(OR(E8430="Project Management",E8430="Project Support",E8430="Sprint Management",E8430="Sprint Support"),"NA",ROUND((((VLOOKUP(AD8430,[2]Formula!V:X,3,0)))-SUMIF(AD:AD,AD8430,H:H)),2)))</f>
        <v/>
      </c>
      <c r="H8430" s="71"/>
      <c r="I8430" s="72"/>
      <c r="J8430" s="72"/>
      <c r="K8430" s="38" t="str">
        <f>IF(E8430="","",IF(OR(E8430="Project Management",E8430="Project Support",E8430="Sprint Management",E8430="Sprint Support"),"NA",(((SUMIF(AD:AD,AD8430,H:H)/VLOOKUP(AD8430,[2]Formula!V:X,3,0))*VLOOKUP(AD8430,[2]Formula!V:X,2,0))*H8430)/SUMIF(AD:AD,AD8430,H:H)))</f>
        <v/>
      </c>
      <c r="L8430" s="38" t="str">
        <f t="shared" si="787"/>
        <v/>
      </c>
      <c r="M8430" s="38" t="str">
        <f t="shared" si="788"/>
        <v/>
      </c>
      <c r="N8430" s="38" t="str">
        <f t="shared" si="790"/>
        <v/>
      </c>
      <c r="O8430" s="38" t="str">
        <f t="shared" si="786"/>
        <v/>
      </c>
      <c r="P8430" s="39" t="str">
        <f t="shared" si="791"/>
        <v/>
      </c>
      <c r="AC8430" s="42" t="str">
        <f>IF(B8430="","",VLOOKUP(B8430,[2]Formula!B:C,2,0))</f>
        <v/>
      </c>
      <c r="AD8430" s="43" t="str">
        <f t="shared" si="789"/>
        <v/>
      </c>
    </row>
    <row r="8431" spans="1:30" x14ac:dyDescent="0.25">
      <c r="A8431" s="64"/>
      <c r="B8431" s="64"/>
      <c r="C8431" s="66"/>
      <c r="D8431" s="67"/>
      <c r="E8431" s="64"/>
      <c r="F8431" s="64"/>
      <c r="G8431" s="37" t="str">
        <f>IF(E8431="","",IF(OR(E8431="Project Management",E8431="Project Support",E8431="Sprint Management",E8431="Sprint Support"),"NA",ROUND((((VLOOKUP(AD8431,[2]Formula!V:X,3,0)))-SUMIF(AD:AD,AD8431,H:H)),2)))</f>
        <v/>
      </c>
      <c r="H8431" s="71"/>
      <c r="I8431" s="72"/>
      <c r="J8431" s="72"/>
      <c r="K8431" s="38" t="str">
        <f>IF(E8431="","",IF(OR(E8431="Project Management",E8431="Project Support",E8431="Sprint Management",E8431="Sprint Support"),"NA",(((SUMIF(AD:AD,AD8431,H:H)/VLOOKUP(AD8431,[2]Formula!V:X,3,0))*VLOOKUP(AD8431,[2]Formula!V:X,2,0))*H8431)/SUMIF(AD:AD,AD8431,H:H)))</f>
        <v/>
      </c>
      <c r="L8431" s="38" t="str">
        <f t="shared" si="787"/>
        <v/>
      </c>
      <c r="M8431" s="38" t="str">
        <f t="shared" si="788"/>
        <v/>
      </c>
      <c r="N8431" s="38" t="str">
        <f t="shared" si="790"/>
        <v/>
      </c>
      <c r="O8431" s="38" t="str">
        <f t="shared" si="786"/>
        <v/>
      </c>
      <c r="P8431" s="39" t="str">
        <f t="shared" si="791"/>
        <v/>
      </c>
      <c r="AC8431" s="42" t="str">
        <f>IF(B8431="","",VLOOKUP(B8431,[2]Formula!B:C,2,0))</f>
        <v/>
      </c>
      <c r="AD8431" s="43" t="str">
        <f t="shared" si="789"/>
        <v/>
      </c>
    </row>
    <row r="8432" spans="1:30" x14ac:dyDescent="0.25">
      <c r="A8432" s="64"/>
      <c r="B8432" s="64"/>
      <c r="C8432" s="66"/>
      <c r="D8432" s="67"/>
      <c r="E8432" s="64"/>
      <c r="F8432" s="64"/>
      <c r="G8432" s="37" t="str">
        <f>IF(E8432="","",IF(OR(E8432="Project Management",E8432="Project Support",E8432="Sprint Management",E8432="Sprint Support"),"NA",ROUND((((VLOOKUP(AD8432,[2]Formula!V:X,3,0)))-SUMIF(AD:AD,AD8432,H:H)),2)))</f>
        <v/>
      </c>
      <c r="H8432" s="71"/>
      <c r="I8432" s="72"/>
      <c r="J8432" s="72"/>
      <c r="K8432" s="38" t="str">
        <f>IF(E8432="","",IF(OR(E8432="Project Management",E8432="Project Support",E8432="Sprint Management",E8432="Sprint Support"),"NA",(((SUMIF(AD:AD,AD8432,H:H)/VLOOKUP(AD8432,[2]Formula!V:X,3,0))*VLOOKUP(AD8432,[2]Formula!V:X,2,0))*H8432)/SUMIF(AD:AD,AD8432,H:H)))</f>
        <v/>
      </c>
      <c r="L8432" s="38" t="str">
        <f t="shared" si="787"/>
        <v/>
      </c>
      <c r="M8432" s="38" t="str">
        <f t="shared" si="788"/>
        <v/>
      </c>
      <c r="N8432" s="38" t="str">
        <f t="shared" si="790"/>
        <v/>
      </c>
      <c r="O8432" s="38" t="str">
        <f t="shared" si="786"/>
        <v/>
      </c>
      <c r="P8432" s="39" t="str">
        <f t="shared" si="791"/>
        <v/>
      </c>
      <c r="AC8432" s="42" t="str">
        <f>IF(B8432="","",VLOOKUP(B8432,[2]Formula!B:C,2,0))</f>
        <v/>
      </c>
      <c r="AD8432" s="43" t="str">
        <f t="shared" si="789"/>
        <v/>
      </c>
    </row>
    <row r="8433" spans="1:30" x14ac:dyDescent="0.25">
      <c r="A8433" s="64"/>
      <c r="B8433" s="64"/>
      <c r="C8433" s="66"/>
      <c r="D8433" s="67"/>
      <c r="E8433" s="64"/>
      <c r="F8433" s="64"/>
      <c r="G8433" s="37" t="str">
        <f>IF(E8433="","",IF(OR(E8433="Project Management",E8433="Project Support",E8433="Sprint Management",E8433="Sprint Support"),"NA",ROUND((((VLOOKUP(AD8433,[2]Formula!V:X,3,0)))-SUMIF(AD:AD,AD8433,H:H)),2)))</f>
        <v/>
      </c>
      <c r="H8433" s="71"/>
      <c r="I8433" s="72"/>
      <c r="J8433" s="72"/>
      <c r="K8433" s="38" t="str">
        <f>IF(E8433="","",IF(OR(E8433="Project Management",E8433="Project Support",E8433="Sprint Management",E8433="Sprint Support"),"NA",(((SUMIF(AD:AD,AD8433,H:H)/VLOOKUP(AD8433,[2]Formula!V:X,3,0))*VLOOKUP(AD8433,[2]Formula!V:X,2,0))*H8433)/SUMIF(AD:AD,AD8433,H:H)))</f>
        <v/>
      </c>
      <c r="L8433" s="38" t="str">
        <f t="shared" si="787"/>
        <v/>
      </c>
      <c r="M8433" s="38" t="str">
        <f t="shared" si="788"/>
        <v/>
      </c>
      <c r="N8433" s="38" t="str">
        <f t="shared" si="790"/>
        <v/>
      </c>
      <c r="O8433" s="38" t="str">
        <f t="shared" si="786"/>
        <v/>
      </c>
      <c r="P8433" s="39" t="str">
        <f t="shared" si="791"/>
        <v/>
      </c>
      <c r="AC8433" s="42" t="str">
        <f>IF(B8433="","",VLOOKUP(B8433,[2]Formula!B:C,2,0))</f>
        <v/>
      </c>
      <c r="AD8433" s="43" t="str">
        <f t="shared" si="789"/>
        <v/>
      </c>
    </row>
    <row r="8434" spans="1:30" x14ac:dyDescent="0.25">
      <c r="A8434" s="64"/>
      <c r="B8434" s="64"/>
      <c r="C8434" s="66"/>
      <c r="D8434" s="67"/>
      <c r="E8434" s="64"/>
      <c r="F8434" s="64"/>
      <c r="G8434" s="37" t="str">
        <f>IF(E8434="","",IF(OR(E8434="Project Management",E8434="Project Support",E8434="Sprint Management",E8434="Sprint Support"),"NA",ROUND((((VLOOKUP(AD8434,[2]Formula!V:X,3,0)))-SUMIF(AD:AD,AD8434,H:H)),2)))</f>
        <v/>
      </c>
      <c r="H8434" s="71"/>
      <c r="I8434" s="72"/>
      <c r="J8434" s="72"/>
      <c r="K8434" s="38" t="str">
        <f>IF(E8434="","",IF(OR(E8434="Project Management",E8434="Project Support",E8434="Sprint Management",E8434="Sprint Support"),"NA",(((SUMIF(AD:AD,AD8434,H:H)/VLOOKUP(AD8434,[2]Formula!V:X,3,0))*VLOOKUP(AD8434,[2]Formula!V:X,2,0))*H8434)/SUMIF(AD:AD,AD8434,H:H)))</f>
        <v/>
      </c>
      <c r="L8434" s="38" t="str">
        <f t="shared" si="787"/>
        <v/>
      </c>
      <c r="M8434" s="38" t="str">
        <f t="shared" si="788"/>
        <v/>
      </c>
      <c r="N8434" s="38" t="str">
        <f t="shared" si="790"/>
        <v/>
      </c>
      <c r="O8434" s="38" t="str">
        <f t="shared" si="786"/>
        <v/>
      </c>
      <c r="P8434" s="39" t="str">
        <f t="shared" si="791"/>
        <v/>
      </c>
      <c r="AC8434" s="42" t="str">
        <f>IF(B8434="","",VLOOKUP(B8434,[2]Formula!B:C,2,0))</f>
        <v/>
      </c>
      <c r="AD8434" s="43" t="str">
        <f t="shared" si="789"/>
        <v/>
      </c>
    </row>
    <row r="8435" spans="1:30" x14ac:dyDescent="0.25">
      <c r="A8435" s="64"/>
      <c r="B8435" s="64"/>
      <c r="C8435" s="66"/>
      <c r="D8435" s="67"/>
      <c r="E8435" s="64"/>
      <c r="F8435" s="64"/>
      <c r="G8435" s="37" t="str">
        <f>IF(E8435="","",IF(OR(E8435="Project Management",E8435="Project Support",E8435="Sprint Management",E8435="Sprint Support"),"NA",ROUND((((VLOOKUP(AD8435,[2]Formula!V:X,3,0)))-SUMIF(AD:AD,AD8435,H:H)),2)))</f>
        <v/>
      </c>
      <c r="H8435" s="71"/>
      <c r="I8435" s="72"/>
      <c r="J8435" s="72"/>
      <c r="K8435" s="38" t="str">
        <f>IF(E8435="","",IF(OR(E8435="Project Management",E8435="Project Support",E8435="Sprint Management",E8435="Sprint Support"),"NA",(((SUMIF(AD:AD,AD8435,H:H)/VLOOKUP(AD8435,[2]Formula!V:X,3,0))*VLOOKUP(AD8435,[2]Formula!V:X,2,0))*H8435)/SUMIF(AD:AD,AD8435,H:H)))</f>
        <v/>
      </c>
      <c r="L8435" s="38" t="str">
        <f t="shared" si="787"/>
        <v/>
      </c>
      <c r="M8435" s="38" t="str">
        <f t="shared" si="788"/>
        <v/>
      </c>
      <c r="N8435" s="38" t="str">
        <f t="shared" si="790"/>
        <v/>
      </c>
      <c r="O8435" s="38" t="str">
        <f t="shared" si="786"/>
        <v/>
      </c>
      <c r="P8435" s="39" t="str">
        <f t="shared" si="791"/>
        <v/>
      </c>
      <c r="AC8435" s="42" t="str">
        <f>IF(B8435="","",VLOOKUP(B8435,[2]Formula!B:C,2,0))</f>
        <v/>
      </c>
      <c r="AD8435" s="43" t="str">
        <f t="shared" si="789"/>
        <v/>
      </c>
    </row>
    <row r="8436" spans="1:30" x14ac:dyDescent="0.25">
      <c r="A8436" s="64"/>
      <c r="B8436" s="64"/>
      <c r="C8436" s="66"/>
      <c r="D8436" s="67"/>
      <c r="E8436" s="64"/>
      <c r="F8436" s="64"/>
      <c r="G8436" s="37" t="str">
        <f>IF(E8436="","",IF(OR(E8436="Project Management",E8436="Project Support",E8436="Sprint Management",E8436="Sprint Support"),"NA",ROUND((((VLOOKUP(AD8436,[2]Formula!V:X,3,0)))-SUMIF(AD:AD,AD8436,H:H)),2)))</f>
        <v/>
      </c>
      <c r="H8436" s="71"/>
      <c r="I8436" s="72"/>
      <c r="J8436" s="72"/>
      <c r="K8436" s="38" t="str">
        <f>IF(E8436="","",IF(OR(E8436="Project Management",E8436="Project Support",E8436="Sprint Management",E8436="Sprint Support"),"NA",(((SUMIF(AD:AD,AD8436,H:H)/VLOOKUP(AD8436,[2]Formula!V:X,3,0))*VLOOKUP(AD8436,[2]Formula!V:X,2,0))*H8436)/SUMIF(AD:AD,AD8436,H:H)))</f>
        <v/>
      </c>
      <c r="L8436" s="38" t="str">
        <f t="shared" si="787"/>
        <v/>
      </c>
      <c r="M8436" s="38" t="str">
        <f t="shared" si="788"/>
        <v/>
      </c>
      <c r="N8436" s="38" t="str">
        <f t="shared" si="790"/>
        <v/>
      </c>
      <c r="O8436" s="38" t="str">
        <f t="shared" si="786"/>
        <v/>
      </c>
      <c r="P8436" s="39" t="str">
        <f t="shared" si="791"/>
        <v/>
      </c>
      <c r="AC8436" s="42" t="str">
        <f>IF(B8436="","",VLOOKUP(B8436,[2]Formula!B:C,2,0))</f>
        <v/>
      </c>
      <c r="AD8436" s="43" t="str">
        <f t="shared" si="789"/>
        <v/>
      </c>
    </row>
    <row r="8437" spans="1:30" x14ac:dyDescent="0.25">
      <c r="A8437" s="64"/>
      <c r="B8437" s="64"/>
      <c r="C8437" s="66"/>
      <c r="D8437" s="67"/>
      <c r="E8437" s="64"/>
      <c r="F8437" s="64"/>
      <c r="G8437" s="37" t="str">
        <f>IF(E8437="","",IF(OR(E8437="Project Management",E8437="Project Support",E8437="Sprint Management",E8437="Sprint Support"),"NA",ROUND((((VLOOKUP(AD8437,[2]Formula!V:X,3,0)))-SUMIF(AD:AD,AD8437,H:H)),2)))</f>
        <v/>
      </c>
      <c r="H8437" s="71"/>
      <c r="I8437" s="72"/>
      <c r="J8437" s="72"/>
      <c r="K8437" s="38" t="str">
        <f>IF(E8437="","",IF(OR(E8437="Project Management",E8437="Project Support",E8437="Sprint Management",E8437="Sprint Support"),"NA",(((SUMIF(AD:AD,AD8437,H:H)/VLOOKUP(AD8437,[2]Formula!V:X,3,0))*VLOOKUP(AD8437,[2]Formula!V:X,2,0))*H8437)/SUMIF(AD:AD,AD8437,H:H)))</f>
        <v/>
      </c>
      <c r="L8437" s="38" t="str">
        <f t="shared" si="787"/>
        <v/>
      </c>
      <c r="M8437" s="38" t="str">
        <f t="shared" si="788"/>
        <v/>
      </c>
      <c r="N8437" s="38" t="str">
        <f t="shared" si="790"/>
        <v/>
      </c>
      <c r="O8437" s="38" t="str">
        <f t="shared" ref="O8437:O8500" si="792">IFERROR(L8437/M8437,"")</f>
        <v/>
      </c>
      <c r="P8437" s="39" t="str">
        <f t="shared" si="791"/>
        <v/>
      </c>
      <c r="AC8437" s="42" t="str">
        <f>IF(B8437="","",VLOOKUP(B8437,[2]Formula!B:C,2,0))</f>
        <v/>
      </c>
      <c r="AD8437" s="43" t="str">
        <f t="shared" si="789"/>
        <v/>
      </c>
    </row>
    <row r="8438" spans="1:30" x14ac:dyDescent="0.25">
      <c r="A8438" s="64"/>
      <c r="B8438" s="64"/>
      <c r="C8438" s="66"/>
      <c r="D8438" s="67"/>
      <c r="E8438" s="64"/>
      <c r="F8438" s="64"/>
      <c r="G8438" s="37" t="str">
        <f>IF(E8438="","",IF(OR(E8438="Project Management",E8438="Project Support",E8438="Sprint Management",E8438="Sprint Support"),"NA",ROUND((((VLOOKUP(AD8438,[2]Formula!V:X,3,0)))-SUMIF(AD:AD,AD8438,H:H)),2)))</f>
        <v/>
      </c>
      <c r="H8438" s="71"/>
      <c r="I8438" s="72"/>
      <c r="J8438" s="72"/>
      <c r="K8438" s="38" t="str">
        <f>IF(E8438="","",IF(OR(E8438="Project Management",E8438="Project Support",E8438="Sprint Management",E8438="Sprint Support"),"NA",(((SUMIF(AD:AD,AD8438,H:H)/VLOOKUP(AD8438,[2]Formula!V:X,3,0))*VLOOKUP(AD8438,[2]Formula!V:X,2,0))*H8438)/SUMIF(AD:AD,AD8438,H:H)))</f>
        <v/>
      </c>
      <c r="L8438" s="38" t="str">
        <f t="shared" si="787"/>
        <v/>
      </c>
      <c r="M8438" s="38" t="str">
        <f t="shared" si="788"/>
        <v/>
      </c>
      <c r="N8438" s="38" t="str">
        <f t="shared" si="790"/>
        <v/>
      </c>
      <c r="O8438" s="38" t="str">
        <f t="shared" si="792"/>
        <v/>
      </c>
      <c r="P8438" s="39" t="str">
        <f t="shared" si="791"/>
        <v/>
      </c>
      <c r="AC8438" s="42" t="str">
        <f>IF(B8438="","",VLOOKUP(B8438,[2]Formula!B:C,2,0))</f>
        <v/>
      </c>
      <c r="AD8438" s="43" t="str">
        <f t="shared" si="789"/>
        <v/>
      </c>
    </row>
    <row r="8439" spans="1:30" x14ac:dyDescent="0.25">
      <c r="A8439" s="64"/>
      <c r="B8439" s="64"/>
      <c r="C8439" s="66"/>
      <c r="D8439" s="67"/>
      <c r="E8439" s="64"/>
      <c r="F8439" s="64"/>
      <c r="G8439" s="37" t="str">
        <f>IF(E8439="","",IF(OR(E8439="Project Management",E8439="Project Support",E8439="Sprint Management",E8439="Sprint Support"),"NA",ROUND((((VLOOKUP(AD8439,[2]Formula!V:X,3,0)))-SUMIF(AD:AD,AD8439,H:H)),2)))</f>
        <v/>
      </c>
      <c r="H8439" s="71"/>
      <c r="I8439" s="72"/>
      <c r="J8439" s="72"/>
      <c r="K8439" s="38" t="str">
        <f>IF(E8439="","",IF(OR(E8439="Project Management",E8439="Project Support",E8439="Sprint Management",E8439="Sprint Support"),"NA",(((SUMIF(AD:AD,AD8439,H:H)/VLOOKUP(AD8439,[2]Formula!V:X,3,0))*VLOOKUP(AD8439,[2]Formula!V:X,2,0))*H8439)/SUMIF(AD:AD,AD8439,H:H)))</f>
        <v/>
      </c>
      <c r="L8439" s="38" t="str">
        <f t="shared" si="787"/>
        <v/>
      </c>
      <c r="M8439" s="38" t="str">
        <f t="shared" si="788"/>
        <v/>
      </c>
      <c r="N8439" s="38" t="str">
        <f t="shared" si="790"/>
        <v/>
      </c>
      <c r="O8439" s="38" t="str">
        <f t="shared" si="792"/>
        <v/>
      </c>
      <c r="P8439" s="39" t="str">
        <f t="shared" si="791"/>
        <v/>
      </c>
      <c r="AC8439" s="42" t="str">
        <f>IF(B8439="","",VLOOKUP(B8439,[2]Formula!B:C,2,0))</f>
        <v/>
      </c>
      <c r="AD8439" s="43" t="str">
        <f t="shared" si="789"/>
        <v/>
      </c>
    </row>
    <row r="8440" spans="1:30" x14ac:dyDescent="0.25">
      <c r="A8440" s="64"/>
      <c r="B8440" s="64"/>
      <c r="C8440" s="66"/>
      <c r="D8440" s="67"/>
      <c r="E8440" s="64"/>
      <c r="F8440" s="64"/>
      <c r="G8440" s="37" t="str">
        <f>IF(E8440="","",IF(OR(E8440="Project Management",E8440="Project Support",E8440="Sprint Management",E8440="Sprint Support"),"NA",ROUND((((VLOOKUP(AD8440,[2]Formula!V:X,3,0)))-SUMIF(AD:AD,AD8440,H:H)),2)))</f>
        <v/>
      </c>
      <c r="H8440" s="71"/>
      <c r="I8440" s="72"/>
      <c r="J8440" s="72"/>
      <c r="K8440" s="38" t="str">
        <f>IF(E8440="","",IF(OR(E8440="Project Management",E8440="Project Support",E8440="Sprint Management",E8440="Sprint Support"),"NA",(((SUMIF(AD:AD,AD8440,H:H)/VLOOKUP(AD8440,[2]Formula!V:X,3,0))*VLOOKUP(AD8440,[2]Formula!V:X,2,0))*H8440)/SUMIF(AD:AD,AD8440,H:H)))</f>
        <v/>
      </c>
      <c r="L8440" s="38" t="str">
        <f t="shared" si="787"/>
        <v/>
      </c>
      <c r="M8440" s="38" t="str">
        <f t="shared" si="788"/>
        <v/>
      </c>
      <c r="N8440" s="38" t="str">
        <f t="shared" si="790"/>
        <v/>
      </c>
      <c r="O8440" s="38" t="str">
        <f t="shared" si="792"/>
        <v/>
      </c>
      <c r="P8440" s="39" t="str">
        <f t="shared" si="791"/>
        <v/>
      </c>
      <c r="AC8440" s="42" t="str">
        <f>IF(B8440="","",VLOOKUP(B8440,[2]Formula!B:C,2,0))</f>
        <v/>
      </c>
      <c r="AD8440" s="43" t="str">
        <f t="shared" si="789"/>
        <v/>
      </c>
    </row>
    <row r="8441" spans="1:30" x14ac:dyDescent="0.25">
      <c r="A8441" s="64"/>
      <c r="B8441" s="64"/>
      <c r="C8441" s="66"/>
      <c r="D8441" s="67"/>
      <c r="E8441" s="64"/>
      <c r="F8441" s="64"/>
      <c r="G8441" s="37" t="str">
        <f>IF(E8441="","",IF(OR(E8441="Project Management",E8441="Project Support",E8441="Sprint Management",E8441="Sprint Support"),"NA",ROUND((((VLOOKUP(AD8441,[2]Formula!V:X,3,0)))-SUMIF(AD:AD,AD8441,H:H)),2)))</f>
        <v/>
      </c>
      <c r="H8441" s="71"/>
      <c r="I8441" s="72"/>
      <c r="J8441" s="72"/>
      <c r="K8441" s="38" t="str">
        <f>IF(E8441="","",IF(OR(E8441="Project Management",E8441="Project Support",E8441="Sprint Management",E8441="Sprint Support"),"NA",(((SUMIF(AD:AD,AD8441,H:H)/VLOOKUP(AD8441,[2]Formula!V:X,3,0))*VLOOKUP(AD8441,[2]Formula!V:X,2,0))*H8441)/SUMIF(AD:AD,AD8441,H:H)))</f>
        <v/>
      </c>
      <c r="L8441" s="38" t="str">
        <f t="shared" si="787"/>
        <v/>
      </c>
      <c r="M8441" s="38" t="str">
        <f t="shared" si="788"/>
        <v/>
      </c>
      <c r="N8441" s="38" t="str">
        <f t="shared" si="790"/>
        <v/>
      </c>
      <c r="O8441" s="38" t="str">
        <f t="shared" si="792"/>
        <v/>
      </c>
      <c r="P8441" s="39" t="str">
        <f t="shared" si="791"/>
        <v/>
      </c>
      <c r="AC8441" s="42" t="str">
        <f>IF(B8441="","",VLOOKUP(B8441,[2]Formula!B:C,2,0))</f>
        <v/>
      </c>
      <c r="AD8441" s="43" t="str">
        <f t="shared" si="789"/>
        <v/>
      </c>
    </row>
    <row r="8442" spans="1:30" x14ac:dyDescent="0.25">
      <c r="A8442" s="64"/>
      <c r="B8442" s="64"/>
      <c r="C8442" s="66"/>
      <c r="D8442" s="67"/>
      <c r="E8442" s="64"/>
      <c r="F8442" s="64"/>
      <c r="G8442" s="37" t="str">
        <f>IF(E8442="","",IF(OR(E8442="Project Management",E8442="Project Support",E8442="Sprint Management",E8442="Sprint Support"),"NA",ROUND((((VLOOKUP(AD8442,[2]Formula!V:X,3,0)))-SUMIF(AD:AD,AD8442,H:H)),2)))</f>
        <v/>
      </c>
      <c r="H8442" s="71"/>
      <c r="I8442" s="72"/>
      <c r="J8442" s="72"/>
      <c r="K8442" s="38" t="str">
        <f>IF(E8442="","",IF(OR(E8442="Project Management",E8442="Project Support",E8442="Sprint Management",E8442="Sprint Support"),"NA",(((SUMIF(AD:AD,AD8442,H:H)/VLOOKUP(AD8442,[2]Formula!V:X,3,0))*VLOOKUP(AD8442,[2]Formula!V:X,2,0))*H8442)/SUMIF(AD:AD,AD8442,H:H)))</f>
        <v/>
      </c>
      <c r="L8442" s="38" t="str">
        <f t="shared" si="787"/>
        <v/>
      </c>
      <c r="M8442" s="38" t="str">
        <f t="shared" si="788"/>
        <v/>
      </c>
      <c r="N8442" s="38" t="str">
        <f t="shared" si="790"/>
        <v/>
      </c>
      <c r="O8442" s="38" t="str">
        <f t="shared" si="792"/>
        <v/>
      </c>
      <c r="P8442" s="39" t="str">
        <f t="shared" si="791"/>
        <v/>
      </c>
      <c r="AC8442" s="42" t="str">
        <f>IF(B8442="","",VLOOKUP(B8442,[2]Formula!B:C,2,0))</f>
        <v/>
      </c>
      <c r="AD8442" s="43" t="str">
        <f t="shared" si="789"/>
        <v/>
      </c>
    </row>
    <row r="8443" spans="1:30" x14ac:dyDescent="0.25">
      <c r="A8443" s="64"/>
      <c r="B8443" s="64"/>
      <c r="C8443" s="66"/>
      <c r="D8443" s="67"/>
      <c r="E8443" s="64"/>
      <c r="F8443" s="64"/>
      <c r="G8443" s="37" t="str">
        <f>IF(E8443="","",IF(OR(E8443="Project Management",E8443="Project Support",E8443="Sprint Management",E8443="Sprint Support"),"NA",ROUND((((VLOOKUP(AD8443,[2]Formula!V:X,3,0)))-SUMIF(AD:AD,AD8443,H:H)),2)))</f>
        <v/>
      </c>
      <c r="H8443" s="71"/>
      <c r="I8443" s="72"/>
      <c r="J8443" s="72"/>
      <c r="K8443" s="38" t="str">
        <f>IF(E8443="","",IF(OR(E8443="Project Management",E8443="Project Support",E8443="Sprint Management",E8443="Sprint Support"),"NA",(((SUMIF(AD:AD,AD8443,H:H)/VLOOKUP(AD8443,[2]Formula!V:X,3,0))*VLOOKUP(AD8443,[2]Formula!V:X,2,0))*H8443)/SUMIF(AD:AD,AD8443,H:H)))</f>
        <v/>
      </c>
      <c r="L8443" s="38" t="str">
        <f t="shared" si="787"/>
        <v/>
      </c>
      <c r="M8443" s="38" t="str">
        <f t="shared" si="788"/>
        <v/>
      </c>
      <c r="N8443" s="38" t="str">
        <f t="shared" si="790"/>
        <v/>
      </c>
      <c r="O8443" s="38" t="str">
        <f t="shared" si="792"/>
        <v/>
      </c>
      <c r="P8443" s="39" t="str">
        <f t="shared" si="791"/>
        <v/>
      </c>
      <c r="AC8443" s="42" t="str">
        <f>IF(B8443="","",VLOOKUP(B8443,[2]Formula!B:C,2,0))</f>
        <v/>
      </c>
      <c r="AD8443" s="43" t="str">
        <f t="shared" si="789"/>
        <v/>
      </c>
    </row>
    <row r="8444" spans="1:30" x14ac:dyDescent="0.25">
      <c r="A8444" s="64"/>
      <c r="B8444" s="64"/>
      <c r="C8444" s="66"/>
      <c r="D8444" s="67"/>
      <c r="E8444" s="64"/>
      <c r="F8444" s="64"/>
      <c r="G8444" s="37" t="str">
        <f>IF(E8444="","",IF(OR(E8444="Project Management",E8444="Project Support",E8444="Sprint Management",E8444="Sprint Support"),"NA",ROUND((((VLOOKUP(AD8444,[2]Formula!V:X,3,0)))-SUMIF(AD:AD,AD8444,H:H)),2)))</f>
        <v/>
      </c>
      <c r="H8444" s="71"/>
      <c r="I8444" s="72"/>
      <c r="J8444" s="72"/>
      <c r="K8444" s="38" t="str">
        <f>IF(E8444="","",IF(OR(E8444="Project Management",E8444="Project Support",E8444="Sprint Management",E8444="Sprint Support"),"NA",(((SUMIF(AD:AD,AD8444,H:H)/VLOOKUP(AD8444,[2]Formula!V:X,3,0))*VLOOKUP(AD8444,[2]Formula!V:X,2,0))*H8444)/SUMIF(AD:AD,AD8444,H:H)))</f>
        <v/>
      </c>
      <c r="L8444" s="38" t="str">
        <f t="shared" si="787"/>
        <v/>
      </c>
      <c r="M8444" s="38" t="str">
        <f t="shared" si="788"/>
        <v/>
      </c>
      <c r="N8444" s="38" t="str">
        <f t="shared" si="790"/>
        <v/>
      </c>
      <c r="O8444" s="38" t="str">
        <f t="shared" si="792"/>
        <v/>
      </c>
      <c r="P8444" s="39" t="str">
        <f t="shared" si="791"/>
        <v/>
      </c>
      <c r="AC8444" s="42" t="str">
        <f>IF(B8444="","",VLOOKUP(B8444,[2]Formula!B:C,2,0))</f>
        <v/>
      </c>
      <c r="AD8444" s="43" t="str">
        <f t="shared" si="789"/>
        <v/>
      </c>
    </row>
    <row r="8445" spans="1:30" x14ac:dyDescent="0.25">
      <c r="A8445" s="64"/>
      <c r="B8445" s="64"/>
      <c r="C8445" s="66"/>
      <c r="D8445" s="67"/>
      <c r="E8445" s="64"/>
      <c r="F8445" s="64"/>
      <c r="G8445" s="37" t="str">
        <f>IF(E8445="","",IF(OR(E8445="Project Management",E8445="Project Support",E8445="Sprint Management",E8445="Sprint Support"),"NA",ROUND((((VLOOKUP(AD8445,[2]Formula!V:X,3,0)))-SUMIF(AD:AD,AD8445,H:H)),2)))</f>
        <v/>
      </c>
      <c r="H8445" s="71"/>
      <c r="I8445" s="72"/>
      <c r="J8445" s="72"/>
      <c r="K8445" s="38" t="str">
        <f>IF(E8445="","",IF(OR(E8445="Project Management",E8445="Project Support",E8445="Sprint Management",E8445="Sprint Support"),"NA",(((SUMIF(AD:AD,AD8445,H:H)/VLOOKUP(AD8445,[2]Formula!V:X,3,0))*VLOOKUP(AD8445,[2]Formula!V:X,2,0))*H8445)/SUMIF(AD:AD,AD8445,H:H)))</f>
        <v/>
      </c>
      <c r="L8445" s="38" t="str">
        <f t="shared" si="787"/>
        <v/>
      </c>
      <c r="M8445" s="38" t="str">
        <f t="shared" si="788"/>
        <v/>
      </c>
      <c r="N8445" s="38" t="str">
        <f t="shared" si="790"/>
        <v/>
      </c>
      <c r="O8445" s="38" t="str">
        <f t="shared" si="792"/>
        <v/>
      </c>
      <c r="P8445" s="39" t="str">
        <f t="shared" si="791"/>
        <v/>
      </c>
      <c r="AC8445" s="42" t="str">
        <f>IF(B8445="","",VLOOKUP(B8445,[2]Formula!B:C,2,0))</f>
        <v/>
      </c>
      <c r="AD8445" s="43" t="str">
        <f t="shared" si="789"/>
        <v/>
      </c>
    </row>
    <row r="8446" spans="1:30" x14ac:dyDescent="0.25">
      <c r="A8446" s="64"/>
      <c r="B8446" s="64"/>
      <c r="C8446" s="66"/>
      <c r="D8446" s="67"/>
      <c r="E8446" s="64"/>
      <c r="F8446" s="64"/>
      <c r="G8446" s="37" t="str">
        <f>IF(E8446="","",IF(OR(E8446="Project Management",E8446="Project Support",E8446="Sprint Management",E8446="Sprint Support"),"NA",ROUND((((VLOOKUP(AD8446,[2]Formula!V:X,3,0)))-SUMIF(AD:AD,AD8446,H:H)),2)))</f>
        <v/>
      </c>
      <c r="H8446" s="71"/>
      <c r="I8446" s="72"/>
      <c r="J8446" s="72"/>
      <c r="K8446" s="38" t="str">
        <f>IF(E8446="","",IF(OR(E8446="Project Management",E8446="Project Support",E8446="Sprint Management",E8446="Sprint Support"),"NA",(((SUMIF(AD:AD,AD8446,H:H)/VLOOKUP(AD8446,[2]Formula!V:X,3,0))*VLOOKUP(AD8446,[2]Formula!V:X,2,0))*H8446)/SUMIF(AD:AD,AD8446,H:H)))</f>
        <v/>
      </c>
      <c r="L8446" s="38" t="str">
        <f t="shared" si="787"/>
        <v/>
      </c>
      <c r="M8446" s="38" t="str">
        <f t="shared" si="788"/>
        <v/>
      </c>
      <c r="N8446" s="38" t="str">
        <f t="shared" si="790"/>
        <v/>
      </c>
      <c r="O8446" s="38" t="str">
        <f t="shared" si="792"/>
        <v/>
      </c>
      <c r="P8446" s="39" t="str">
        <f t="shared" si="791"/>
        <v/>
      </c>
      <c r="AC8446" s="42" t="str">
        <f>IF(B8446="","",VLOOKUP(B8446,[2]Formula!B:C,2,0))</f>
        <v/>
      </c>
      <c r="AD8446" s="43" t="str">
        <f t="shared" si="789"/>
        <v/>
      </c>
    </row>
    <row r="8447" spans="1:30" x14ac:dyDescent="0.25">
      <c r="A8447" s="64"/>
      <c r="B8447" s="64"/>
      <c r="C8447" s="66"/>
      <c r="D8447" s="67"/>
      <c r="E8447" s="64"/>
      <c r="F8447" s="64"/>
      <c r="G8447" s="37" t="str">
        <f>IF(E8447="","",IF(OR(E8447="Project Management",E8447="Project Support",E8447="Sprint Management",E8447="Sprint Support"),"NA",ROUND((((VLOOKUP(AD8447,[2]Formula!V:X,3,0)))-SUMIF(AD:AD,AD8447,H:H)),2)))</f>
        <v/>
      </c>
      <c r="H8447" s="71"/>
      <c r="I8447" s="72"/>
      <c r="J8447" s="72"/>
      <c r="K8447" s="38" t="str">
        <f>IF(E8447="","",IF(OR(E8447="Project Management",E8447="Project Support",E8447="Sprint Management",E8447="Sprint Support"),"NA",(((SUMIF(AD:AD,AD8447,H:H)/VLOOKUP(AD8447,[2]Formula!V:X,3,0))*VLOOKUP(AD8447,[2]Formula!V:X,2,0))*H8447)/SUMIF(AD:AD,AD8447,H:H)))</f>
        <v/>
      </c>
      <c r="L8447" s="38" t="str">
        <f t="shared" si="787"/>
        <v/>
      </c>
      <c r="M8447" s="38" t="str">
        <f t="shared" si="788"/>
        <v/>
      </c>
      <c r="N8447" s="38" t="str">
        <f t="shared" si="790"/>
        <v/>
      </c>
      <c r="O8447" s="38" t="str">
        <f t="shared" si="792"/>
        <v/>
      </c>
      <c r="P8447" s="39" t="str">
        <f t="shared" si="791"/>
        <v/>
      </c>
      <c r="AC8447" s="42" t="str">
        <f>IF(B8447="","",VLOOKUP(B8447,[2]Formula!B:C,2,0))</f>
        <v/>
      </c>
      <c r="AD8447" s="43" t="str">
        <f t="shared" si="789"/>
        <v/>
      </c>
    </row>
    <row r="8448" spans="1:30" x14ac:dyDescent="0.25">
      <c r="A8448" s="64"/>
      <c r="B8448" s="64"/>
      <c r="C8448" s="66"/>
      <c r="D8448" s="67"/>
      <c r="E8448" s="64"/>
      <c r="F8448" s="64"/>
      <c r="G8448" s="37" t="str">
        <f>IF(E8448="","",IF(OR(E8448="Project Management",E8448="Project Support",E8448="Sprint Management",E8448="Sprint Support"),"NA",ROUND((((VLOOKUP(AD8448,[2]Formula!V:X,3,0)))-SUMIF(AD:AD,AD8448,H:H)),2)))</f>
        <v/>
      </c>
      <c r="H8448" s="71"/>
      <c r="I8448" s="72"/>
      <c r="J8448" s="72"/>
      <c r="K8448" s="38" t="str">
        <f>IF(E8448="","",IF(OR(E8448="Project Management",E8448="Project Support",E8448="Sprint Management",E8448="Sprint Support"),"NA",(((SUMIF(AD:AD,AD8448,H:H)/VLOOKUP(AD8448,[2]Formula!V:X,3,0))*VLOOKUP(AD8448,[2]Formula!V:X,2,0))*H8448)/SUMIF(AD:AD,AD8448,H:H)))</f>
        <v/>
      </c>
      <c r="L8448" s="38" t="str">
        <f t="shared" si="787"/>
        <v/>
      </c>
      <c r="M8448" s="38" t="str">
        <f t="shared" si="788"/>
        <v/>
      </c>
      <c r="N8448" s="38" t="str">
        <f t="shared" si="790"/>
        <v/>
      </c>
      <c r="O8448" s="38" t="str">
        <f t="shared" si="792"/>
        <v/>
      </c>
      <c r="P8448" s="39" t="str">
        <f t="shared" si="791"/>
        <v/>
      </c>
      <c r="AC8448" s="42" t="str">
        <f>IF(B8448="","",VLOOKUP(B8448,[2]Formula!B:C,2,0))</f>
        <v/>
      </c>
      <c r="AD8448" s="43" t="str">
        <f t="shared" si="789"/>
        <v/>
      </c>
    </row>
    <row r="8449" spans="1:30" x14ac:dyDescent="0.25">
      <c r="A8449" s="64"/>
      <c r="B8449" s="64"/>
      <c r="C8449" s="66"/>
      <c r="D8449" s="67"/>
      <c r="E8449" s="64"/>
      <c r="F8449" s="64"/>
      <c r="G8449" s="37" t="str">
        <f>IF(E8449="","",IF(OR(E8449="Project Management",E8449="Project Support",E8449="Sprint Management",E8449="Sprint Support"),"NA",ROUND((((VLOOKUP(AD8449,[2]Formula!V:X,3,0)))-SUMIF(AD:AD,AD8449,H:H)),2)))</f>
        <v/>
      </c>
      <c r="H8449" s="71"/>
      <c r="I8449" s="72"/>
      <c r="J8449" s="72"/>
      <c r="K8449" s="38" t="str">
        <f>IF(E8449="","",IF(OR(E8449="Project Management",E8449="Project Support",E8449="Sprint Management",E8449="Sprint Support"),"NA",(((SUMIF(AD:AD,AD8449,H:H)/VLOOKUP(AD8449,[2]Formula!V:X,3,0))*VLOOKUP(AD8449,[2]Formula!V:X,2,0))*H8449)/SUMIF(AD:AD,AD8449,H:H)))</f>
        <v/>
      </c>
      <c r="L8449" s="38" t="str">
        <f t="shared" si="787"/>
        <v/>
      </c>
      <c r="M8449" s="38" t="str">
        <f t="shared" si="788"/>
        <v/>
      </c>
      <c r="N8449" s="38" t="str">
        <f t="shared" si="790"/>
        <v/>
      </c>
      <c r="O8449" s="38" t="str">
        <f t="shared" si="792"/>
        <v/>
      </c>
      <c r="P8449" s="39" t="str">
        <f t="shared" si="791"/>
        <v/>
      </c>
      <c r="AC8449" s="42" t="str">
        <f>IF(B8449="","",VLOOKUP(B8449,[2]Formula!B:C,2,0))</f>
        <v/>
      </c>
      <c r="AD8449" s="43" t="str">
        <f t="shared" si="789"/>
        <v/>
      </c>
    </row>
    <row r="8450" spans="1:30" x14ac:dyDescent="0.25">
      <c r="A8450" s="64"/>
      <c r="B8450" s="64"/>
      <c r="C8450" s="66"/>
      <c r="D8450" s="67"/>
      <c r="E8450" s="64"/>
      <c r="F8450" s="64"/>
      <c r="G8450" s="37" t="str">
        <f>IF(E8450="","",IF(OR(E8450="Project Management",E8450="Project Support",E8450="Sprint Management",E8450="Sprint Support"),"NA",ROUND((((VLOOKUP(AD8450,[2]Formula!V:X,3,0)))-SUMIF(AD:AD,AD8450,H:H)),2)))</f>
        <v/>
      </c>
      <c r="H8450" s="71"/>
      <c r="I8450" s="72"/>
      <c r="J8450" s="72"/>
      <c r="K8450" s="38" t="str">
        <f>IF(E8450="","",IF(OR(E8450="Project Management",E8450="Project Support",E8450="Sprint Management",E8450="Sprint Support"),"NA",(((SUMIF(AD:AD,AD8450,H:H)/VLOOKUP(AD8450,[2]Formula!V:X,3,0))*VLOOKUP(AD8450,[2]Formula!V:X,2,0))*H8450)/SUMIF(AD:AD,AD8450,H:H)))</f>
        <v/>
      </c>
      <c r="L8450" s="38" t="str">
        <f t="shared" ref="L8450:L8513" si="793">IFERROR(IF(K8450="NA",(H8450/I8450),(K8450/I8450)),"")</f>
        <v/>
      </c>
      <c r="M8450" s="38" t="str">
        <f t="shared" ref="M8450:M8513" si="794">IFERROR(IF(K8450="NA",1,(K8450/H8450)),"")</f>
        <v/>
      </c>
      <c r="N8450" s="38" t="str">
        <f t="shared" si="790"/>
        <v/>
      </c>
      <c r="O8450" s="38" t="str">
        <f t="shared" si="792"/>
        <v/>
      </c>
      <c r="P8450" s="39" t="str">
        <f t="shared" si="791"/>
        <v/>
      </c>
      <c r="AC8450" s="42" t="str">
        <f>IF(B8450="","",VLOOKUP(B8450,[2]Formula!B:C,2,0))</f>
        <v/>
      </c>
      <c r="AD8450" s="43" t="str">
        <f t="shared" ref="AD8450:AD8513" si="795">IF(B8450="","",CONCATENATE(B8450,"_",E8450))</f>
        <v/>
      </c>
    </row>
    <row r="8451" spans="1:30" x14ac:dyDescent="0.25">
      <c r="A8451" s="64"/>
      <c r="B8451" s="64"/>
      <c r="C8451" s="66"/>
      <c r="D8451" s="67"/>
      <c r="E8451" s="64"/>
      <c r="F8451" s="64"/>
      <c r="G8451" s="37" t="str">
        <f>IF(E8451="","",IF(OR(E8451="Project Management",E8451="Project Support",E8451="Sprint Management",E8451="Sprint Support"),"NA",ROUND((((VLOOKUP(AD8451,[2]Formula!V:X,3,0)))-SUMIF(AD:AD,AD8451,H:H)),2)))</f>
        <v/>
      </c>
      <c r="H8451" s="71"/>
      <c r="I8451" s="72"/>
      <c r="J8451" s="72"/>
      <c r="K8451" s="38" t="str">
        <f>IF(E8451="","",IF(OR(E8451="Project Management",E8451="Project Support",E8451="Sprint Management",E8451="Sprint Support"),"NA",(((SUMIF(AD:AD,AD8451,H:H)/VLOOKUP(AD8451,[2]Formula!V:X,3,0))*VLOOKUP(AD8451,[2]Formula!V:X,2,0))*H8451)/SUMIF(AD:AD,AD8451,H:H)))</f>
        <v/>
      </c>
      <c r="L8451" s="38" t="str">
        <f t="shared" si="793"/>
        <v/>
      </c>
      <c r="M8451" s="38" t="str">
        <f t="shared" si="794"/>
        <v/>
      </c>
      <c r="N8451" s="38" t="str">
        <f t="shared" ref="N8451:N8514" si="796">IFERROR(((L8451-M8451)/M8451)*100,"")</f>
        <v/>
      </c>
      <c r="O8451" s="38" t="str">
        <f t="shared" si="792"/>
        <v/>
      </c>
      <c r="P8451" s="39" t="str">
        <f t="shared" ref="P8451:P8514" si="797">IF(O8451="","",1)</f>
        <v/>
      </c>
      <c r="AC8451" s="42" t="str">
        <f>IF(B8451="","",VLOOKUP(B8451,[2]Formula!B:C,2,0))</f>
        <v/>
      </c>
      <c r="AD8451" s="43" t="str">
        <f t="shared" si="795"/>
        <v/>
      </c>
    </row>
    <row r="8452" spans="1:30" x14ac:dyDescent="0.25">
      <c r="A8452" s="64"/>
      <c r="B8452" s="64"/>
      <c r="C8452" s="66"/>
      <c r="D8452" s="67"/>
      <c r="E8452" s="64"/>
      <c r="F8452" s="64"/>
      <c r="G8452" s="37" t="str">
        <f>IF(E8452="","",IF(OR(E8452="Project Management",E8452="Project Support",E8452="Sprint Management",E8452="Sprint Support"),"NA",ROUND((((VLOOKUP(AD8452,[2]Formula!V:X,3,0)))-SUMIF(AD:AD,AD8452,H:H)),2)))</f>
        <v/>
      </c>
      <c r="H8452" s="71"/>
      <c r="I8452" s="72"/>
      <c r="J8452" s="72"/>
      <c r="K8452" s="38" t="str">
        <f>IF(E8452="","",IF(OR(E8452="Project Management",E8452="Project Support",E8452="Sprint Management",E8452="Sprint Support"),"NA",(((SUMIF(AD:AD,AD8452,H:H)/VLOOKUP(AD8452,[2]Formula!V:X,3,0))*VLOOKUP(AD8452,[2]Formula!V:X,2,0))*H8452)/SUMIF(AD:AD,AD8452,H:H)))</f>
        <v/>
      </c>
      <c r="L8452" s="38" t="str">
        <f t="shared" si="793"/>
        <v/>
      </c>
      <c r="M8452" s="38" t="str">
        <f t="shared" si="794"/>
        <v/>
      </c>
      <c r="N8452" s="38" t="str">
        <f t="shared" si="796"/>
        <v/>
      </c>
      <c r="O8452" s="38" t="str">
        <f t="shared" si="792"/>
        <v/>
      </c>
      <c r="P8452" s="39" t="str">
        <f t="shared" si="797"/>
        <v/>
      </c>
      <c r="AC8452" s="42" t="str">
        <f>IF(B8452="","",VLOOKUP(B8452,[2]Formula!B:C,2,0))</f>
        <v/>
      </c>
      <c r="AD8452" s="43" t="str">
        <f t="shared" si="795"/>
        <v/>
      </c>
    </row>
    <row r="8453" spans="1:30" x14ac:dyDescent="0.25">
      <c r="A8453" s="64"/>
      <c r="B8453" s="64"/>
      <c r="C8453" s="66"/>
      <c r="D8453" s="67"/>
      <c r="E8453" s="64"/>
      <c r="F8453" s="64"/>
      <c r="G8453" s="37" t="str">
        <f>IF(E8453="","",IF(OR(E8453="Project Management",E8453="Project Support",E8453="Sprint Management",E8453="Sprint Support"),"NA",ROUND((((VLOOKUP(AD8453,[2]Formula!V:X,3,0)))-SUMIF(AD:AD,AD8453,H:H)),2)))</f>
        <v/>
      </c>
      <c r="H8453" s="71"/>
      <c r="I8453" s="72"/>
      <c r="J8453" s="72"/>
      <c r="K8453" s="38" t="str">
        <f>IF(E8453="","",IF(OR(E8453="Project Management",E8453="Project Support",E8453="Sprint Management",E8453="Sprint Support"),"NA",(((SUMIF(AD:AD,AD8453,H:H)/VLOOKUP(AD8453,[2]Formula!V:X,3,0))*VLOOKUP(AD8453,[2]Formula!V:X,2,0))*H8453)/SUMIF(AD:AD,AD8453,H:H)))</f>
        <v/>
      </c>
      <c r="L8453" s="38" t="str">
        <f t="shared" si="793"/>
        <v/>
      </c>
      <c r="M8453" s="38" t="str">
        <f t="shared" si="794"/>
        <v/>
      </c>
      <c r="N8453" s="38" t="str">
        <f t="shared" si="796"/>
        <v/>
      </c>
      <c r="O8453" s="38" t="str">
        <f t="shared" si="792"/>
        <v/>
      </c>
      <c r="P8453" s="39" t="str">
        <f t="shared" si="797"/>
        <v/>
      </c>
      <c r="AC8453" s="42" t="str">
        <f>IF(B8453="","",VLOOKUP(B8453,[2]Formula!B:C,2,0))</f>
        <v/>
      </c>
      <c r="AD8453" s="43" t="str">
        <f t="shared" si="795"/>
        <v/>
      </c>
    </row>
    <row r="8454" spans="1:30" x14ac:dyDescent="0.25">
      <c r="A8454" s="64"/>
      <c r="B8454" s="64"/>
      <c r="C8454" s="66"/>
      <c r="D8454" s="67"/>
      <c r="E8454" s="64"/>
      <c r="F8454" s="64"/>
      <c r="G8454" s="37" t="str">
        <f>IF(E8454="","",IF(OR(E8454="Project Management",E8454="Project Support",E8454="Sprint Management",E8454="Sprint Support"),"NA",ROUND((((VLOOKUP(AD8454,[2]Formula!V:X,3,0)))-SUMIF(AD:AD,AD8454,H:H)),2)))</f>
        <v/>
      </c>
      <c r="H8454" s="71"/>
      <c r="I8454" s="72"/>
      <c r="J8454" s="72"/>
      <c r="K8454" s="38" t="str">
        <f>IF(E8454="","",IF(OR(E8454="Project Management",E8454="Project Support",E8454="Sprint Management",E8454="Sprint Support"),"NA",(((SUMIF(AD:AD,AD8454,H:H)/VLOOKUP(AD8454,[2]Formula!V:X,3,0))*VLOOKUP(AD8454,[2]Formula!V:X,2,0))*H8454)/SUMIF(AD:AD,AD8454,H:H)))</f>
        <v/>
      </c>
      <c r="L8454" s="38" t="str">
        <f t="shared" si="793"/>
        <v/>
      </c>
      <c r="M8454" s="38" t="str">
        <f t="shared" si="794"/>
        <v/>
      </c>
      <c r="N8454" s="38" t="str">
        <f t="shared" si="796"/>
        <v/>
      </c>
      <c r="O8454" s="38" t="str">
        <f t="shared" si="792"/>
        <v/>
      </c>
      <c r="P8454" s="39" t="str">
        <f t="shared" si="797"/>
        <v/>
      </c>
      <c r="AC8454" s="42" t="str">
        <f>IF(B8454="","",VLOOKUP(B8454,[2]Formula!B:C,2,0))</f>
        <v/>
      </c>
      <c r="AD8454" s="43" t="str">
        <f t="shared" si="795"/>
        <v/>
      </c>
    </row>
    <row r="8455" spans="1:30" x14ac:dyDescent="0.25">
      <c r="A8455" s="64"/>
      <c r="B8455" s="64"/>
      <c r="C8455" s="66"/>
      <c r="D8455" s="67"/>
      <c r="E8455" s="64"/>
      <c r="F8455" s="64"/>
      <c r="G8455" s="37" t="str">
        <f>IF(E8455="","",IF(OR(E8455="Project Management",E8455="Project Support",E8455="Sprint Management",E8455="Sprint Support"),"NA",ROUND((((VLOOKUP(AD8455,[2]Formula!V:X,3,0)))-SUMIF(AD:AD,AD8455,H:H)),2)))</f>
        <v/>
      </c>
      <c r="H8455" s="71"/>
      <c r="I8455" s="72"/>
      <c r="J8455" s="72"/>
      <c r="K8455" s="38" t="str">
        <f>IF(E8455="","",IF(OR(E8455="Project Management",E8455="Project Support",E8455="Sprint Management",E8455="Sprint Support"),"NA",(((SUMIF(AD:AD,AD8455,H:H)/VLOOKUP(AD8455,[2]Formula!V:X,3,0))*VLOOKUP(AD8455,[2]Formula!V:X,2,0))*H8455)/SUMIF(AD:AD,AD8455,H:H)))</f>
        <v/>
      </c>
      <c r="L8455" s="38" t="str">
        <f t="shared" si="793"/>
        <v/>
      </c>
      <c r="M8455" s="38" t="str">
        <f t="shared" si="794"/>
        <v/>
      </c>
      <c r="N8455" s="38" t="str">
        <f t="shared" si="796"/>
        <v/>
      </c>
      <c r="O8455" s="38" t="str">
        <f t="shared" si="792"/>
        <v/>
      </c>
      <c r="P8455" s="39" t="str">
        <f t="shared" si="797"/>
        <v/>
      </c>
      <c r="AC8455" s="42" t="str">
        <f>IF(B8455="","",VLOOKUP(B8455,[2]Formula!B:C,2,0))</f>
        <v/>
      </c>
      <c r="AD8455" s="43" t="str">
        <f t="shared" si="795"/>
        <v/>
      </c>
    </row>
    <row r="8456" spans="1:30" x14ac:dyDescent="0.25">
      <c r="A8456" s="64"/>
      <c r="B8456" s="64"/>
      <c r="C8456" s="66"/>
      <c r="D8456" s="67"/>
      <c r="E8456" s="64"/>
      <c r="F8456" s="64"/>
      <c r="G8456" s="37" t="str">
        <f>IF(E8456="","",IF(OR(E8456="Project Management",E8456="Project Support",E8456="Sprint Management",E8456="Sprint Support"),"NA",ROUND((((VLOOKUP(AD8456,[2]Formula!V:X,3,0)))-SUMIF(AD:AD,AD8456,H:H)),2)))</f>
        <v/>
      </c>
      <c r="H8456" s="71"/>
      <c r="I8456" s="72"/>
      <c r="J8456" s="72"/>
      <c r="K8456" s="38" t="str">
        <f>IF(E8456="","",IF(OR(E8456="Project Management",E8456="Project Support",E8456="Sprint Management",E8456="Sprint Support"),"NA",(((SUMIF(AD:AD,AD8456,H:H)/VLOOKUP(AD8456,[2]Formula!V:X,3,0))*VLOOKUP(AD8456,[2]Formula!V:X,2,0))*H8456)/SUMIF(AD:AD,AD8456,H:H)))</f>
        <v/>
      </c>
      <c r="L8456" s="38" t="str">
        <f t="shared" si="793"/>
        <v/>
      </c>
      <c r="M8456" s="38" t="str">
        <f t="shared" si="794"/>
        <v/>
      </c>
      <c r="N8456" s="38" t="str">
        <f t="shared" si="796"/>
        <v/>
      </c>
      <c r="O8456" s="38" t="str">
        <f t="shared" si="792"/>
        <v/>
      </c>
      <c r="P8456" s="39" t="str">
        <f t="shared" si="797"/>
        <v/>
      </c>
      <c r="AC8456" s="42" t="str">
        <f>IF(B8456="","",VLOOKUP(B8456,[2]Formula!B:C,2,0))</f>
        <v/>
      </c>
      <c r="AD8456" s="43" t="str">
        <f t="shared" si="795"/>
        <v/>
      </c>
    </row>
    <row r="8457" spans="1:30" x14ac:dyDescent="0.25">
      <c r="A8457" s="64"/>
      <c r="B8457" s="64"/>
      <c r="C8457" s="66"/>
      <c r="D8457" s="67"/>
      <c r="E8457" s="64"/>
      <c r="F8457" s="64"/>
      <c r="G8457" s="37" t="str">
        <f>IF(E8457="","",IF(OR(E8457="Project Management",E8457="Project Support",E8457="Sprint Management",E8457="Sprint Support"),"NA",ROUND((((VLOOKUP(AD8457,[2]Formula!V:X,3,0)))-SUMIF(AD:AD,AD8457,H:H)),2)))</f>
        <v/>
      </c>
      <c r="H8457" s="71"/>
      <c r="I8457" s="72"/>
      <c r="J8457" s="72"/>
      <c r="K8457" s="38" t="str">
        <f>IF(E8457="","",IF(OR(E8457="Project Management",E8457="Project Support",E8457="Sprint Management",E8457="Sprint Support"),"NA",(((SUMIF(AD:AD,AD8457,H:H)/VLOOKUP(AD8457,[2]Formula!V:X,3,0))*VLOOKUP(AD8457,[2]Formula!V:X,2,0))*H8457)/SUMIF(AD:AD,AD8457,H:H)))</f>
        <v/>
      </c>
      <c r="L8457" s="38" t="str">
        <f t="shared" si="793"/>
        <v/>
      </c>
      <c r="M8457" s="38" t="str">
        <f t="shared" si="794"/>
        <v/>
      </c>
      <c r="N8457" s="38" t="str">
        <f t="shared" si="796"/>
        <v/>
      </c>
      <c r="O8457" s="38" t="str">
        <f t="shared" si="792"/>
        <v/>
      </c>
      <c r="P8457" s="39" t="str">
        <f t="shared" si="797"/>
        <v/>
      </c>
      <c r="AC8457" s="42" t="str">
        <f>IF(B8457="","",VLOOKUP(B8457,[2]Formula!B:C,2,0))</f>
        <v/>
      </c>
      <c r="AD8457" s="43" t="str">
        <f t="shared" si="795"/>
        <v/>
      </c>
    </row>
    <row r="8458" spans="1:30" x14ac:dyDescent="0.25">
      <c r="A8458" s="64"/>
      <c r="B8458" s="64"/>
      <c r="C8458" s="66"/>
      <c r="D8458" s="67"/>
      <c r="E8458" s="64"/>
      <c r="F8458" s="64"/>
      <c r="G8458" s="37" t="str">
        <f>IF(E8458="","",IF(OR(E8458="Project Management",E8458="Project Support",E8458="Sprint Management",E8458="Sprint Support"),"NA",ROUND((((VLOOKUP(AD8458,[2]Formula!V:X,3,0)))-SUMIF(AD:AD,AD8458,H:H)),2)))</f>
        <v/>
      </c>
      <c r="H8458" s="71"/>
      <c r="I8458" s="72"/>
      <c r="J8458" s="72"/>
      <c r="K8458" s="38" t="str">
        <f>IF(E8458="","",IF(OR(E8458="Project Management",E8458="Project Support",E8458="Sprint Management",E8458="Sprint Support"),"NA",(((SUMIF(AD:AD,AD8458,H:H)/VLOOKUP(AD8458,[2]Formula!V:X,3,0))*VLOOKUP(AD8458,[2]Formula!V:X,2,0))*H8458)/SUMIF(AD:AD,AD8458,H:H)))</f>
        <v/>
      </c>
      <c r="L8458" s="38" t="str">
        <f t="shared" si="793"/>
        <v/>
      </c>
      <c r="M8458" s="38" t="str">
        <f t="shared" si="794"/>
        <v/>
      </c>
      <c r="N8458" s="38" t="str">
        <f t="shared" si="796"/>
        <v/>
      </c>
      <c r="O8458" s="38" t="str">
        <f t="shared" si="792"/>
        <v/>
      </c>
      <c r="P8458" s="39" t="str">
        <f t="shared" si="797"/>
        <v/>
      </c>
      <c r="AC8458" s="42" t="str">
        <f>IF(B8458="","",VLOOKUP(B8458,[2]Formula!B:C,2,0))</f>
        <v/>
      </c>
      <c r="AD8458" s="43" t="str">
        <f t="shared" si="795"/>
        <v/>
      </c>
    </row>
    <row r="8459" spans="1:30" x14ac:dyDescent="0.25">
      <c r="A8459" s="64"/>
      <c r="B8459" s="64"/>
      <c r="C8459" s="66"/>
      <c r="D8459" s="67"/>
      <c r="E8459" s="64"/>
      <c r="F8459" s="64"/>
      <c r="G8459" s="37" t="str">
        <f>IF(E8459="","",IF(OR(E8459="Project Management",E8459="Project Support",E8459="Sprint Management",E8459="Sprint Support"),"NA",ROUND((((VLOOKUP(AD8459,[2]Formula!V:X,3,0)))-SUMIF(AD:AD,AD8459,H:H)),2)))</f>
        <v/>
      </c>
      <c r="H8459" s="71"/>
      <c r="I8459" s="72"/>
      <c r="J8459" s="72"/>
      <c r="K8459" s="38" t="str">
        <f>IF(E8459="","",IF(OR(E8459="Project Management",E8459="Project Support",E8459="Sprint Management",E8459="Sprint Support"),"NA",(((SUMIF(AD:AD,AD8459,H:H)/VLOOKUP(AD8459,[2]Formula!V:X,3,0))*VLOOKUP(AD8459,[2]Formula!V:X,2,0))*H8459)/SUMIF(AD:AD,AD8459,H:H)))</f>
        <v/>
      </c>
      <c r="L8459" s="38" t="str">
        <f t="shared" si="793"/>
        <v/>
      </c>
      <c r="M8459" s="38" t="str">
        <f t="shared" si="794"/>
        <v/>
      </c>
      <c r="N8459" s="38" t="str">
        <f t="shared" si="796"/>
        <v/>
      </c>
      <c r="O8459" s="38" t="str">
        <f t="shared" si="792"/>
        <v/>
      </c>
      <c r="P8459" s="39" t="str">
        <f t="shared" si="797"/>
        <v/>
      </c>
      <c r="AC8459" s="42" t="str">
        <f>IF(B8459="","",VLOOKUP(B8459,[2]Formula!B:C,2,0))</f>
        <v/>
      </c>
      <c r="AD8459" s="43" t="str">
        <f t="shared" si="795"/>
        <v/>
      </c>
    </row>
    <row r="8460" spans="1:30" x14ac:dyDescent="0.25">
      <c r="A8460" s="64"/>
      <c r="B8460" s="64"/>
      <c r="C8460" s="66"/>
      <c r="D8460" s="67"/>
      <c r="E8460" s="64"/>
      <c r="F8460" s="64"/>
      <c r="G8460" s="37" t="str">
        <f>IF(E8460="","",IF(OR(E8460="Project Management",E8460="Project Support",E8460="Sprint Management",E8460="Sprint Support"),"NA",ROUND((((VLOOKUP(AD8460,[2]Formula!V:X,3,0)))-SUMIF(AD:AD,AD8460,H:H)),2)))</f>
        <v/>
      </c>
      <c r="H8460" s="71"/>
      <c r="I8460" s="72"/>
      <c r="J8460" s="72"/>
      <c r="K8460" s="38" t="str">
        <f>IF(E8460="","",IF(OR(E8460="Project Management",E8460="Project Support",E8460="Sprint Management",E8460="Sprint Support"),"NA",(((SUMIF(AD:AD,AD8460,H:H)/VLOOKUP(AD8460,[2]Formula!V:X,3,0))*VLOOKUP(AD8460,[2]Formula!V:X,2,0))*H8460)/SUMIF(AD:AD,AD8460,H:H)))</f>
        <v/>
      </c>
      <c r="L8460" s="38" t="str">
        <f t="shared" si="793"/>
        <v/>
      </c>
      <c r="M8460" s="38" t="str">
        <f t="shared" si="794"/>
        <v/>
      </c>
      <c r="N8460" s="38" t="str">
        <f t="shared" si="796"/>
        <v/>
      </c>
      <c r="O8460" s="38" t="str">
        <f t="shared" si="792"/>
        <v/>
      </c>
      <c r="P8460" s="39" t="str">
        <f t="shared" si="797"/>
        <v/>
      </c>
      <c r="AC8460" s="42" t="str">
        <f>IF(B8460="","",VLOOKUP(B8460,[2]Formula!B:C,2,0))</f>
        <v/>
      </c>
      <c r="AD8460" s="43" t="str">
        <f t="shared" si="795"/>
        <v/>
      </c>
    </row>
    <row r="8461" spans="1:30" x14ac:dyDescent="0.25">
      <c r="A8461" s="64"/>
      <c r="B8461" s="64"/>
      <c r="C8461" s="66"/>
      <c r="D8461" s="67"/>
      <c r="E8461" s="64"/>
      <c r="F8461" s="64"/>
      <c r="G8461" s="37" t="str">
        <f>IF(E8461="","",IF(OR(E8461="Project Management",E8461="Project Support",E8461="Sprint Management",E8461="Sprint Support"),"NA",ROUND((((VLOOKUP(AD8461,[2]Formula!V:X,3,0)))-SUMIF(AD:AD,AD8461,H:H)),2)))</f>
        <v/>
      </c>
      <c r="H8461" s="71"/>
      <c r="I8461" s="72"/>
      <c r="J8461" s="72"/>
      <c r="K8461" s="38" t="str">
        <f>IF(E8461="","",IF(OR(E8461="Project Management",E8461="Project Support",E8461="Sprint Management",E8461="Sprint Support"),"NA",(((SUMIF(AD:AD,AD8461,H:H)/VLOOKUP(AD8461,[2]Formula!V:X,3,0))*VLOOKUP(AD8461,[2]Formula!V:X,2,0))*H8461)/SUMIF(AD:AD,AD8461,H:H)))</f>
        <v/>
      </c>
      <c r="L8461" s="38" t="str">
        <f t="shared" si="793"/>
        <v/>
      </c>
      <c r="M8461" s="38" t="str">
        <f t="shared" si="794"/>
        <v/>
      </c>
      <c r="N8461" s="38" t="str">
        <f t="shared" si="796"/>
        <v/>
      </c>
      <c r="O8461" s="38" t="str">
        <f t="shared" si="792"/>
        <v/>
      </c>
      <c r="P8461" s="39" t="str">
        <f t="shared" si="797"/>
        <v/>
      </c>
      <c r="AC8461" s="42" t="str">
        <f>IF(B8461="","",VLOOKUP(B8461,[2]Formula!B:C,2,0))</f>
        <v/>
      </c>
      <c r="AD8461" s="43" t="str">
        <f t="shared" si="795"/>
        <v/>
      </c>
    </row>
    <row r="8462" spans="1:30" x14ac:dyDescent="0.25">
      <c r="A8462" s="64"/>
      <c r="B8462" s="64"/>
      <c r="C8462" s="66"/>
      <c r="D8462" s="67"/>
      <c r="E8462" s="64"/>
      <c r="F8462" s="64"/>
      <c r="G8462" s="37" t="str">
        <f>IF(E8462="","",IF(OR(E8462="Project Management",E8462="Project Support",E8462="Sprint Management",E8462="Sprint Support"),"NA",ROUND((((VLOOKUP(AD8462,[2]Formula!V:X,3,0)))-SUMIF(AD:AD,AD8462,H:H)),2)))</f>
        <v/>
      </c>
      <c r="H8462" s="71"/>
      <c r="I8462" s="72"/>
      <c r="J8462" s="72"/>
      <c r="K8462" s="38" t="str">
        <f>IF(E8462="","",IF(OR(E8462="Project Management",E8462="Project Support",E8462="Sprint Management",E8462="Sprint Support"),"NA",(((SUMIF(AD:AD,AD8462,H:H)/VLOOKUP(AD8462,[2]Formula!V:X,3,0))*VLOOKUP(AD8462,[2]Formula!V:X,2,0))*H8462)/SUMIF(AD:AD,AD8462,H:H)))</f>
        <v/>
      </c>
      <c r="L8462" s="38" t="str">
        <f t="shared" si="793"/>
        <v/>
      </c>
      <c r="M8462" s="38" t="str">
        <f t="shared" si="794"/>
        <v/>
      </c>
      <c r="N8462" s="38" t="str">
        <f t="shared" si="796"/>
        <v/>
      </c>
      <c r="O8462" s="38" t="str">
        <f t="shared" si="792"/>
        <v/>
      </c>
      <c r="P8462" s="39" t="str">
        <f t="shared" si="797"/>
        <v/>
      </c>
      <c r="AC8462" s="42" t="str">
        <f>IF(B8462="","",VLOOKUP(B8462,[2]Formula!B:C,2,0))</f>
        <v/>
      </c>
      <c r="AD8462" s="43" t="str">
        <f t="shared" si="795"/>
        <v/>
      </c>
    </row>
    <row r="8463" spans="1:30" x14ac:dyDescent="0.25">
      <c r="A8463" s="64"/>
      <c r="B8463" s="64"/>
      <c r="C8463" s="66"/>
      <c r="D8463" s="67"/>
      <c r="E8463" s="64"/>
      <c r="F8463" s="64"/>
      <c r="G8463" s="37" t="str">
        <f>IF(E8463="","",IF(OR(E8463="Project Management",E8463="Project Support",E8463="Sprint Management",E8463="Sprint Support"),"NA",ROUND((((VLOOKUP(AD8463,[2]Formula!V:X,3,0)))-SUMIF(AD:AD,AD8463,H:H)),2)))</f>
        <v/>
      </c>
      <c r="H8463" s="71"/>
      <c r="I8463" s="72"/>
      <c r="J8463" s="72"/>
      <c r="K8463" s="38" t="str">
        <f>IF(E8463="","",IF(OR(E8463="Project Management",E8463="Project Support",E8463="Sprint Management",E8463="Sprint Support"),"NA",(((SUMIF(AD:AD,AD8463,H:H)/VLOOKUP(AD8463,[2]Formula!V:X,3,0))*VLOOKUP(AD8463,[2]Formula!V:X,2,0))*H8463)/SUMIF(AD:AD,AD8463,H:H)))</f>
        <v/>
      </c>
      <c r="L8463" s="38" t="str">
        <f t="shared" si="793"/>
        <v/>
      </c>
      <c r="M8463" s="38" t="str">
        <f t="shared" si="794"/>
        <v/>
      </c>
      <c r="N8463" s="38" t="str">
        <f t="shared" si="796"/>
        <v/>
      </c>
      <c r="O8463" s="38" t="str">
        <f t="shared" si="792"/>
        <v/>
      </c>
      <c r="P8463" s="39" t="str">
        <f t="shared" si="797"/>
        <v/>
      </c>
      <c r="AC8463" s="42" t="str">
        <f>IF(B8463="","",VLOOKUP(B8463,[2]Formula!B:C,2,0))</f>
        <v/>
      </c>
      <c r="AD8463" s="43" t="str">
        <f t="shared" si="795"/>
        <v/>
      </c>
    </row>
    <row r="8464" spans="1:30" x14ac:dyDescent="0.25">
      <c r="A8464" s="64"/>
      <c r="B8464" s="64"/>
      <c r="C8464" s="66"/>
      <c r="D8464" s="67"/>
      <c r="E8464" s="64"/>
      <c r="F8464" s="64"/>
      <c r="G8464" s="37" t="str">
        <f>IF(E8464="","",IF(OR(E8464="Project Management",E8464="Project Support",E8464="Sprint Management",E8464="Sprint Support"),"NA",ROUND((((VLOOKUP(AD8464,[2]Formula!V:X,3,0)))-SUMIF(AD:AD,AD8464,H:H)),2)))</f>
        <v/>
      </c>
      <c r="H8464" s="71"/>
      <c r="I8464" s="72"/>
      <c r="J8464" s="72"/>
      <c r="K8464" s="38" t="str">
        <f>IF(E8464="","",IF(OR(E8464="Project Management",E8464="Project Support",E8464="Sprint Management",E8464="Sprint Support"),"NA",(((SUMIF(AD:AD,AD8464,H:H)/VLOOKUP(AD8464,[2]Formula!V:X,3,0))*VLOOKUP(AD8464,[2]Formula!V:X,2,0))*H8464)/SUMIF(AD:AD,AD8464,H:H)))</f>
        <v/>
      </c>
      <c r="L8464" s="38" t="str">
        <f t="shared" si="793"/>
        <v/>
      </c>
      <c r="M8464" s="38" t="str">
        <f t="shared" si="794"/>
        <v/>
      </c>
      <c r="N8464" s="38" t="str">
        <f t="shared" si="796"/>
        <v/>
      </c>
      <c r="O8464" s="38" t="str">
        <f t="shared" si="792"/>
        <v/>
      </c>
      <c r="P8464" s="39" t="str">
        <f t="shared" si="797"/>
        <v/>
      </c>
      <c r="AC8464" s="42" t="str">
        <f>IF(B8464="","",VLOOKUP(B8464,[2]Formula!B:C,2,0))</f>
        <v/>
      </c>
      <c r="AD8464" s="43" t="str">
        <f t="shared" si="795"/>
        <v/>
      </c>
    </row>
    <row r="8465" spans="1:30" x14ac:dyDescent="0.25">
      <c r="A8465" s="64"/>
      <c r="B8465" s="64"/>
      <c r="C8465" s="66"/>
      <c r="D8465" s="67"/>
      <c r="E8465" s="64"/>
      <c r="F8465" s="64"/>
      <c r="G8465" s="37" t="str">
        <f>IF(E8465="","",IF(OR(E8465="Project Management",E8465="Project Support",E8465="Sprint Management",E8465="Sprint Support"),"NA",ROUND((((VLOOKUP(AD8465,[2]Formula!V:X,3,0)))-SUMIF(AD:AD,AD8465,H:H)),2)))</f>
        <v/>
      </c>
      <c r="H8465" s="71"/>
      <c r="I8465" s="72"/>
      <c r="J8465" s="72"/>
      <c r="K8465" s="38" t="str">
        <f>IF(E8465="","",IF(OR(E8465="Project Management",E8465="Project Support",E8465="Sprint Management",E8465="Sprint Support"),"NA",(((SUMIF(AD:AD,AD8465,H:H)/VLOOKUP(AD8465,[2]Formula!V:X,3,0))*VLOOKUP(AD8465,[2]Formula!V:X,2,0))*H8465)/SUMIF(AD:AD,AD8465,H:H)))</f>
        <v/>
      </c>
      <c r="L8465" s="38" t="str">
        <f t="shared" si="793"/>
        <v/>
      </c>
      <c r="M8465" s="38" t="str">
        <f t="shared" si="794"/>
        <v/>
      </c>
      <c r="N8465" s="38" t="str">
        <f t="shared" si="796"/>
        <v/>
      </c>
      <c r="O8465" s="38" t="str">
        <f t="shared" si="792"/>
        <v/>
      </c>
      <c r="P8465" s="39" t="str">
        <f t="shared" si="797"/>
        <v/>
      </c>
      <c r="AC8465" s="42" t="str">
        <f>IF(B8465="","",VLOOKUP(B8465,[2]Formula!B:C,2,0))</f>
        <v/>
      </c>
      <c r="AD8465" s="43" t="str">
        <f t="shared" si="795"/>
        <v/>
      </c>
    </row>
    <row r="8466" spans="1:30" x14ac:dyDescent="0.25">
      <c r="A8466" s="64"/>
      <c r="B8466" s="64"/>
      <c r="C8466" s="66"/>
      <c r="D8466" s="67"/>
      <c r="E8466" s="64"/>
      <c r="F8466" s="64"/>
      <c r="G8466" s="37" t="str">
        <f>IF(E8466="","",IF(OR(E8466="Project Management",E8466="Project Support",E8466="Sprint Management",E8466="Sprint Support"),"NA",ROUND((((VLOOKUP(AD8466,[2]Formula!V:X,3,0)))-SUMIF(AD:AD,AD8466,H:H)),2)))</f>
        <v/>
      </c>
      <c r="H8466" s="71"/>
      <c r="I8466" s="72"/>
      <c r="J8466" s="72"/>
      <c r="K8466" s="38" t="str">
        <f>IF(E8466="","",IF(OR(E8466="Project Management",E8466="Project Support",E8466="Sprint Management",E8466="Sprint Support"),"NA",(((SUMIF(AD:AD,AD8466,H:H)/VLOOKUP(AD8466,[2]Formula!V:X,3,0))*VLOOKUP(AD8466,[2]Formula!V:X,2,0))*H8466)/SUMIF(AD:AD,AD8466,H:H)))</f>
        <v/>
      </c>
      <c r="L8466" s="38" t="str">
        <f t="shared" si="793"/>
        <v/>
      </c>
      <c r="M8466" s="38" t="str">
        <f t="shared" si="794"/>
        <v/>
      </c>
      <c r="N8466" s="38" t="str">
        <f t="shared" si="796"/>
        <v/>
      </c>
      <c r="O8466" s="38" t="str">
        <f t="shared" si="792"/>
        <v/>
      </c>
      <c r="P8466" s="39" t="str">
        <f t="shared" si="797"/>
        <v/>
      </c>
      <c r="AC8466" s="42" t="str">
        <f>IF(B8466="","",VLOOKUP(B8466,[2]Formula!B:C,2,0))</f>
        <v/>
      </c>
      <c r="AD8466" s="43" t="str">
        <f t="shared" si="795"/>
        <v/>
      </c>
    </row>
    <row r="8467" spans="1:30" x14ac:dyDescent="0.25">
      <c r="A8467" s="64"/>
      <c r="B8467" s="64"/>
      <c r="C8467" s="66"/>
      <c r="D8467" s="67"/>
      <c r="E8467" s="64"/>
      <c r="F8467" s="64"/>
      <c r="G8467" s="37" t="str">
        <f>IF(E8467="","",IF(OR(E8467="Project Management",E8467="Project Support",E8467="Sprint Management",E8467="Sprint Support"),"NA",ROUND((((VLOOKUP(AD8467,[2]Formula!V:X,3,0)))-SUMIF(AD:AD,AD8467,H:H)),2)))</f>
        <v/>
      </c>
      <c r="H8467" s="71"/>
      <c r="I8467" s="72"/>
      <c r="J8467" s="72"/>
      <c r="K8467" s="38" t="str">
        <f>IF(E8467="","",IF(OR(E8467="Project Management",E8467="Project Support",E8467="Sprint Management",E8467="Sprint Support"),"NA",(((SUMIF(AD:AD,AD8467,H:H)/VLOOKUP(AD8467,[2]Formula!V:X,3,0))*VLOOKUP(AD8467,[2]Formula!V:X,2,0))*H8467)/SUMIF(AD:AD,AD8467,H:H)))</f>
        <v/>
      </c>
      <c r="L8467" s="38" t="str">
        <f t="shared" si="793"/>
        <v/>
      </c>
      <c r="M8467" s="38" t="str">
        <f t="shared" si="794"/>
        <v/>
      </c>
      <c r="N8467" s="38" t="str">
        <f t="shared" si="796"/>
        <v/>
      </c>
      <c r="O8467" s="38" t="str">
        <f t="shared" si="792"/>
        <v/>
      </c>
      <c r="P8467" s="39" t="str">
        <f t="shared" si="797"/>
        <v/>
      </c>
      <c r="AC8467" s="42" t="str">
        <f>IF(B8467="","",VLOOKUP(B8467,[2]Formula!B:C,2,0))</f>
        <v/>
      </c>
      <c r="AD8467" s="43" t="str">
        <f t="shared" si="795"/>
        <v/>
      </c>
    </row>
    <row r="8468" spans="1:30" x14ac:dyDescent="0.25">
      <c r="A8468" s="64"/>
      <c r="B8468" s="64"/>
      <c r="C8468" s="66"/>
      <c r="D8468" s="67"/>
      <c r="E8468" s="64"/>
      <c r="F8468" s="64"/>
      <c r="G8468" s="37" t="str">
        <f>IF(E8468="","",IF(OR(E8468="Project Management",E8468="Project Support",E8468="Sprint Management",E8468="Sprint Support"),"NA",ROUND((((VLOOKUP(AD8468,[2]Formula!V:X,3,0)))-SUMIF(AD:AD,AD8468,H:H)),2)))</f>
        <v/>
      </c>
      <c r="H8468" s="71"/>
      <c r="I8468" s="72"/>
      <c r="J8468" s="72"/>
      <c r="K8468" s="38" t="str">
        <f>IF(E8468="","",IF(OR(E8468="Project Management",E8468="Project Support",E8468="Sprint Management",E8468="Sprint Support"),"NA",(((SUMIF(AD:AD,AD8468,H:H)/VLOOKUP(AD8468,[2]Formula!V:X,3,0))*VLOOKUP(AD8468,[2]Formula!V:X,2,0))*H8468)/SUMIF(AD:AD,AD8468,H:H)))</f>
        <v/>
      </c>
      <c r="L8468" s="38" t="str">
        <f t="shared" si="793"/>
        <v/>
      </c>
      <c r="M8468" s="38" t="str">
        <f t="shared" si="794"/>
        <v/>
      </c>
      <c r="N8468" s="38" t="str">
        <f t="shared" si="796"/>
        <v/>
      </c>
      <c r="O8468" s="38" t="str">
        <f t="shared" si="792"/>
        <v/>
      </c>
      <c r="P8468" s="39" t="str">
        <f t="shared" si="797"/>
        <v/>
      </c>
      <c r="AC8468" s="42" t="str">
        <f>IF(B8468="","",VLOOKUP(B8468,[2]Formula!B:C,2,0))</f>
        <v/>
      </c>
      <c r="AD8468" s="43" t="str">
        <f t="shared" si="795"/>
        <v/>
      </c>
    </row>
    <row r="8469" spans="1:30" x14ac:dyDescent="0.25">
      <c r="A8469" s="64"/>
      <c r="B8469" s="64"/>
      <c r="C8469" s="66"/>
      <c r="D8469" s="67"/>
      <c r="E8469" s="64"/>
      <c r="F8469" s="64"/>
      <c r="G8469" s="37" t="str">
        <f>IF(E8469="","",IF(OR(E8469="Project Management",E8469="Project Support",E8469="Sprint Management",E8469="Sprint Support"),"NA",ROUND((((VLOOKUP(AD8469,[2]Formula!V:X,3,0)))-SUMIF(AD:AD,AD8469,H:H)),2)))</f>
        <v/>
      </c>
      <c r="H8469" s="71"/>
      <c r="I8469" s="72"/>
      <c r="J8469" s="72"/>
      <c r="K8469" s="38" t="str">
        <f>IF(E8469="","",IF(OR(E8469="Project Management",E8469="Project Support",E8469="Sprint Management",E8469="Sprint Support"),"NA",(((SUMIF(AD:AD,AD8469,H:H)/VLOOKUP(AD8469,[2]Formula!V:X,3,0))*VLOOKUP(AD8469,[2]Formula!V:X,2,0))*H8469)/SUMIF(AD:AD,AD8469,H:H)))</f>
        <v/>
      </c>
      <c r="L8469" s="38" t="str">
        <f t="shared" si="793"/>
        <v/>
      </c>
      <c r="M8469" s="38" t="str">
        <f t="shared" si="794"/>
        <v/>
      </c>
      <c r="N8469" s="38" t="str">
        <f t="shared" si="796"/>
        <v/>
      </c>
      <c r="O8469" s="38" t="str">
        <f t="shared" si="792"/>
        <v/>
      </c>
      <c r="P8469" s="39" t="str">
        <f t="shared" si="797"/>
        <v/>
      </c>
      <c r="AC8469" s="42" t="str">
        <f>IF(B8469="","",VLOOKUP(B8469,[2]Formula!B:C,2,0))</f>
        <v/>
      </c>
      <c r="AD8469" s="43" t="str">
        <f t="shared" si="795"/>
        <v/>
      </c>
    </row>
    <row r="8470" spans="1:30" x14ac:dyDescent="0.25">
      <c r="A8470" s="64"/>
      <c r="B8470" s="64"/>
      <c r="C8470" s="66"/>
      <c r="D8470" s="67"/>
      <c r="E8470" s="64"/>
      <c r="F8470" s="64"/>
      <c r="G8470" s="37" t="str">
        <f>IF(E8470="","",IF(OR(E8470="Project Management",E8470="Project Support",E8470="Sprint Management",E8470="Sprint Support"),"NA",ROUND((((VLOOKUP(AD8470,[2]Formula!V:X,3,0)))-SUMIF(AD:AD,AD8470,H:H)),2)))</f>
        <v/>
      </c>
      <c r="H8470" s="71"/>
      <c r="I8470" s="72"/>
      <c r="J8470" s="72"/>
      <c r="K8470" s="38" t="str">
        <f>IF(E8470="","",IF(OR(E8470="Project Management",E8470="Project Support",E8470="Sprint Management",E8470="Sprint Support"),"NA",(((SUMIF(AD:AD,AD8470,H:H)/VLOOKUP(AD8470,[2]Formula!V:X,3,0))*VLOOKUP(AD8470,[2]Formula!V:X,2,0))*H8470)/SUMIF(AD:AD,AD8470,H:H)))</f>
        <v/>
      </c>
      <c r="L8470" s="38" t="str">
        <f t="shared" si="793"/>
        <v/>
      </c>
      <c r="M8470" s="38" t="str">
        <f t="shared" si="794"/>
        <v/>
      </c>
      <c r="N8470" s="38" t="str">
        <f t="shared" si="796"/>
        <v/>
      </c>
      <c r="O8470" s="38" t="str">
        <f t="shared" si="792"/>
        <v/>
      </c>
      <c r="P8470" s="39" t="str">
        <f t="shared" si="797"/>
        <v/>
      </c>
      <c r="AC8470" s="42" t="str">
        <f>IF(B8470="","",VLOOKUP(B8470,[2]Formula!B:C,2,0))</f>
        <v/>
      </c>
      <c r="AD8470" s="43" t="str">
        <f t="shared" si="795"/>
        <v/>
      </c>
    </row>
    <row r="8471" spans="1:30" x14ac:dyDescent="0.25">
      <c r="A8471" s="64"/>
      <c r="B8471" s="64"/>
      <c r="C8471" s="66"/>
      <c r="D8471" s="67"/>
      <c r="E8471" s="64"/>
      <c r="F8471" s="64"/>
      <c r="G8471" s="37" t="str">
        <f>IF(E8471="","",IF(OR(E8471="Project Management",E8471="Project Support",E8471="Sprint Management",E8471="Sprint Support"),"NA",ROUND((((VLOOKUP(AD8471,[2]Formula!V:X,3,0)))-SUMIF(AD:AD,AD8471,H:H)),2)))</f>
        <v/>
      </c>
      <c r="H8471" s="71"/>
      <c r="I8471" s="72"/>
      <c r="J8471" s="72"/>
      <c r="K8471" s="38" t="str">
        <f>IF(E8471="","",IF(OR(E8471="Project Management",E8471="Project Support",E8471="Sprint Management",E8471="Sprint Support"),"NA",(((SUMIF(AD:AD,AD8471,H:H)/VLOOKUP(AD8471,[2]Formula!V:X,3,0))*VLOOKUP(AD8471,[2]Formula!V:X,2,0))*H8471)/SUMIF(AD:AD,AD8471,H:H)))</f>
        <v/>
      </c>
      <c r="L8471" s="38" t="str">
        <f t="shared" si="793"/>
        <v/>
      </c>
      <c r="M8471" s="38" t="str">
        <f t="shared" si="794"/>
        <v/>
      </c>
      <c r="N8471" s="38" t="str">
        <f t="shared" si="796"/>
        <v/>
      </c>
      <c r="O8471" s="38" t="str">
        <f t="shared" si="792"/>
        <v/>
      </c>
      <c r="P8471" s="39" t="str">
        <f t="shared" si="797"/>
        <v/>
      </c>
      <c r="AC8471" s="42" t="str">
        <f>IF(B8471="","",VLOOKUP(B8471,[2]Formula!B:C,2,0))</f>
        <v/>
      </c>
      <c r="AD8471" s="43" t="str">
        <f t="shared" si="795"/>
        <v/>
      </c>
    </row>
    <row r="8472" spans="1:30" x14ac:dyDescent="0.25">
      <c r="A8472" s="64"/>
      <c r="B8472" s="64"/>
      <c r="C8472" s="66"/>
      <c r="D8472" s="67"/>
      <c r="E8472" s="64"/>
      <c r="F8472" s="64"/>
      <c r="G8472" s="37" t="str">
        <f>IF(E8472="","",IF(OR(E8472="Project Management",E8472="Project Support",E8472="Sprint Management",E8472="Sprint Support"),"NA",ROUND((((VLOOKUP(AD8472,[2]Formula!V:X,3,0)))-SUMIF(AD:AD,AD8472,H:H)),2)))</f>
        <v/>
      </c>
      <c r="H8472" s="71"/>
      <c r="I8472" s="72"/>
      <c r="J8472" s="72"/>
      <c r="K8472" s="38" t="str">
        <f>IF(E8472="","",IF(OR(E8472="Project Management",E8472="Project Support",E8472="Sprint Management",E8472="Sprint Support"),"NA",(((SUMIF(AD:AD,AD8472,H:H)/VLOOKUP(AD8472,[2]Formula!V:X,3,0))*VLOOKUP(AD8472,[2]Formula!V:X,2,0))*H8472)/SUMIF(AD:AD,AD8472,H:H)))</f>
        <v/>
      </c>
      <c r="L8472" s="38" t="str">
        <f t="shared" si="793"/>
        <v/>
      </c>
      <c r="M8472" s="38" t="str">
        <f t="shared" si="794"/>
        <v/>
      </c>
      <c r="N8472" s="38" t="str">
        <f t="shared" si="796"/>
        <v/>
      </c>
      <c r="O8472" s="38" t="str">
        <f t="shared" si="792"/>
        <v/>
      </c>
      <c r="P8472" s="39" t="str">
        <f t="shared" si="797"/>
        <v/>
      </c>
      <c r="AC8472" s="42" t="str">
        <f>IF(B8472="","",VLOOKUP(B8472,[2]Formula!B:C,2,0))</f>
        <v/>
      </c>
      <c r="AD8472" s="43" t="str">
        <f t="shared" si="795"/>
        <v/>
      </c>
    </row>
    <row r="8473" spans="1:30" x14ac:dyDescent="0.25">
      <c r="A8473" s="64"/>
      <c r="B8473" s="64"/>
      <c r="C8473" s="66"/>
      <c r="D8473" s="67"/>
      <c r="E8473" s="64"/>
      <c r="F8473" s="64"/>
      <c r="G8473" s="37" t="str">
        <f>IF(E8473="","",IF(OR(E8473="Project Management",E8473="Project Support",E8473="Sprint Management",E8473="Sprint Support"),"NA",ROUND((((VLOOKUP(AD8473,[2]Formula!V:X,3,0)))-SUMIF(AD:AD,AD8473,H:H)),2)))</f>
        <v/>
      </c>
      <c r="H8473" s="71"/>
      <c r="I8473" s="72"/>
      <c r="J8473" s="72"/>
      <c r="K8473" s="38" t="str">
        <f>IF(E8473="","",IF(OR(E8473="Project Management",E8473="Project Support",E8473="Sprint Management",E8473="Sprint Support"),"NA",(((SUMIF(AD:AD,AD8473,H:H)/VLOOKUP(AD8473,[2]Formula!V:X,3,0))*VLOOKUP(AD8473,[2]Formula!V:X,2,0))*H8473)/SUMIF(AD:AD,AD8473,H:H)))</f>
        <v/>
      </c>
      <c r="L8473" s="38" t="str">
        <f t="shared" si="793"/>
        <v/>
      </c>
      <c r="M8473" s="38" t="str">
        <f t="shared" si="794"/>
        <v/>
      </c>
      <c r="N8473" s="38" t="str">
        <f t="shared" si="796"/>
        <v/>
      </c>
      <c r="O8473" s="38" t="str">
        <f t="shared" si="792"/>
        <v/>
      </c>
      <c r="P8473" s="39" t="str">
        <f t="shared" si="797"/>
        <v/>
      </c>
      <c r="AC8473" s="42" t="str">
        <f>IF(B8473="","",VLOOKUP(B8473,[2]Formula!B:C,2,0))</f>
        <v/>
      </c>
      <c r="AD8473" s="43" t="str">
        <f t="shared" si="795"/>
        <v/>
      </c>
    </row>
    <row r="8474" spans="1:30" x14ac:dyDescent="0.25">
      <c r="A8474" s="64"/>
      <c r="B8474" s="64"/>
      <c r="C8474" s="66"/>
      <c r="D8474" s="67"/>
      <c r="E8474" s="64"/>
      <c r="F8474" s="64"/>
      <c r="G8474" s="37" t="str">
        <f>IF(E8474="","",IF(OR(E8474="Project Management",E8474="Project Support",E8474="Sprint Management",E8474="Sprint Support"),"NA",ROUND((((VLOOKUP(AD8474,[2]Formula!V:X,3,0)))-SUMIF(AD:AD,AD8474,H:H)),2)))</f>
        <v/>
      </c>
      <c r="H8474" s="71"/>
      <c r="I8474" s="72"/>
      <c r="J8474" s="72"/>
      <c r="K8474" s="38" t="str">
        <f>IF(E8474="","",IF(OR(E8474="Project Management",E8474="Project Support",E8474="Sprint Management",E8474="Sprint Support"),"NA",(((SUMIF(AD:AD,AD8474,H:H)/VLOOKUP(AD8474,[2]Formula!V:X,3,0))*VLOOKUP(AD8474,[2]Formula!V:X,2,0))*H8474)/SUMIF(AD:AD,AD8474,H:H)))</f>
        <v/>
      </c>
      <c r="L8474" s="38" t="str">
        <f t="shared" si="793"/>
        <v/>
      </c>
      <c r="M8474" s="38" t="str">
        <f t="shared" si="794"/>
        <v/>
      </c>
      <c r="N8474" s="38" t="str">
        <f t="shared" si="796"/>
        <v/>
      </c>
      <c r="O8474" s="38" t="str">
        <f t="shared" si="792"/>
        <v/>
      </c>
      <c r="P8474" s="39" t="str">
        <f t="shared" si="797"/>
        <v/>
      </c>
      <c r="AC8474" s="42" t="str">
        <f>IF(B8474="","",VLOOKUP(B8474,[2]Formula!B:C,2,0))</f>
        <v/>
      </c>
      <c r="AD8474" s="43" t="str">
        <f t="shared" si="795"/>
        <v/>
      </c>
    </row>
    <row r="8475" spans="1:30" x14ac:dyDescent="0.25">
      <c r="A8475" s="64"/>
      <c r="B8475" s="64"/>
      <c r="C8475" s="66"/>
      <c r="D8475" s="67"/>
      <c r="E8475" s="64"/>
      <c r="F8475" s="64"/>
      <c r="G8475" s="37" t="str">
        <f>IF(E8475="","",IF(OR(E8475="Project Management",E8475="Project Support",E8475="Sprint Management",E8475="Sprint Support"),"NA",ROUND((((VLOOKUP(AD8475,[2]Formula!V:X,3,0)))-SUMIF(AD:AD,AD8475,H:H)),2)))</f>
        <v/>
      </c>
      <c r="H8475" s="71"/>
      <c r="I8475" s="72"/>
      <c r="J8475" s="72"/>
      <c r="K8475" s="38" t="str">
        <f>IF(E8475="","",IF(OR(E8475="Project Management",E8475="Project Support",E8475="Sprint Management",E8475="Sprint Support"),"NA",(((SUMIF(AD:AD,AD8475,H:H)/VLOOKUP(AD8475,[2]Formula!V:X,3,0))*VLOOKUP(AD8475,[2]Formula!V:X,2,0))*H8475)/SUMIF(AD:AD,AD8475,H:H)))</f>
        <v/>
      </c>
      <c r="L8475" s="38" t="str">
        <f t="shared" si="793"/>
        <v/>
      </c>
      <c r="M8475" s="38" t="str">
        <f t="shared" si="794"/>
        <v/>
      </c>
      <c r="N8475" s="38" t="str">
        <f t="shared" si="796"/>
        <v/>
      </c>
      <c r="O8475" s="38" t="str">
        <f t="shared" si="792"/>
        <v/>
      </c>
      <c r="P8475" s="39" t="str">
        <f t="shared" si="797"/>
        <v/>
      </c>
      <c r="AC8475" s="42" t="str">
        <f>IF(B8475="","",VLOOKUP(B8475,[2]Formula!B:C,2,0))</f>
        <v/>
      </c>
      <c r="AD8475" s="43" t="str">
        <f t="shared" si="795"/>
        <v/>
      </c>
    </row>
    <row r="8476" spans="1:30" x14ac:dyDescent="0.25">
      <c r="A8476" s="64"/>
      <c r="B8476" s="64"/>
      <c r="C8476" s="66"/>
      <c r="D8476" s="67"/>
      <c r="E8476" s="64"/>
      <c r="F8476" s="64"/>
      <c r="G8476" s="37" t="str">
        <f>IF(E8476="","",IF(OR(E8476="Project Management",E8476="Project Support",E8476="Sprint Management",E8476="Sprint Support"),"NA",ROUND((((VLOOKUP(AD8476,[2]Formula!V:X,3,0)))-SUMIF(AD:AD,AD8476,H:H)),2)))</f>
        <v/>
      </c>
      <c r="H8476" s="71"/>
      <c r="I8476" s="72"/>
      <c r="J8476" s="72"/>
      <c r="K8476" s="38" t="str">
        <f>IF(E8476="","",IF(OR(E8476="Project Management",E8476="Project Support",E8476="Sprint Management",E8476="Sprint Support"),"NA",(((SUMIF(AD:AD,AD8476,H:H)/VLOOKUP(AD8476,[2]Formula!V:X,3,0))*VLOOKUP(AD8476,[2]Formula!V:X,2,0))*H8476)/SUMIF(AD:AD,AD8476,H:H)))</f>
        <v/>
      </c>
      <c r="L8476" s="38" t="str">
        <f t="shared" si="793"/>
        <v/>
      </c>
      <c r="M8476" s="38" t="str">
        <f t="shared" si="794"/>
        <v/>
      </c>
      <c r="N8476" s="38" t="str">
        <f t="shared" si="796"/>
        <v/>
      </c>
      <c r="O8476" s="38" t="str">
        <f t="shared" si="792"/>
        <v/>
      </c>
      <c r="P8476" s="39" t="str">
        <f t="shared" si="797"/>
        <v/>
      </c>
      <c r="AC8476" s="42" t="str">
        <f>IF(B8476="","",VLOOKUP(B8476,[2]Formula!B:C,2,0))</f>
        <v/>
      </c>
      <c r="AD8476" s="43" t="str">
        <f t="shared" si="795"/>
        <v/>
      </c>
    </row>
    <row r="8477" spans="1:30" x14ac:dyDescent="0.25">
      <c r="A8477" s="64"/>
      <c r="B8477" s="64"/>
      <c r="C8477" s="66"/>
      <c r="D8477" s="67"/>
      <c r="E8477" s="64"/>
      <c r="F8477" s="64"/>
      <c r="G8477" s="37" t="str">
        <f>IF(E8477="","",IF(OR(E8477="Project Management",E8477="Project Support",E8477="Sprint Management",E8477="Sprint Support"),"NA",ROUND((((VLOOKUP(AD8477,[2]Formula!V:X,3,0)))-SUMIF(AD:AD,AD8477,H:H)),2)))</f>
        <v/>
      </c>
      <c r="H8477" s="71"/>
      <c r="I8477" s="72"/>
      <c r="J8477" s="72"/>
      <c r="K8477" s="38" t="str">
        <f>IF(E8477="","",IF(OR(E8477="Project Management",E8477="Project Support",E8477="Sprint Management",E8477="Sprint Support"),"NA",(((SUMIF(AD:AD,AD8477,H:H)/VLOOKUP(AD8477,[2]Formula!V:X,3,0))*VLOOKUP(AD8477,[2]Formula!V:X,2,0))*H8477)/SUMIF(AD:AD,AD8477,H:H)))</f>
        <v/>
      </c>
      <c r="L8477" s="38" t="str">
        <f t="shared" si="793"/>
        <v/>
      </c>
      <c r="M8477" s="38" t="str">
        <f t="shared" si="794"/>
        <v/>
      </c>
      <c r="N8477" s="38" t="str">
        <f t="shared" si="796"/>
        <v/>
      </c>
      <c r="O8477" s="38" t="str">
        <f t="shared" si="792"/>
        <v/>
      </c>
      <c r="P8477" s="39" t="str">
        <f t="shared" si="797"/>
        <v/>
      </c>
      <c r="AC8477" s="42" t="str">
        <f>IF(B8477="","",VLOOKUP(B8477,[2]Formula!B:C,2,0))</f>
        <v/>
      </c>
      <c r="AD8477" s="43" t="str">
        <f t="shared" si="795"/>
        <v/>
      </c>
    </row>
    <row r="8478" spans="1:30" x14ac:dyDescent="0.25">
      <c r="A8478" s="64"/>
      <c r="B8478" s="64"/>
      <c r="C8478" s="66"/>
      <c r="D8478" s="67"/>
      <c r="E8478" s="64"/>
      <c r="F8478" s="64"/>
      <c r="G8478" s="37" t="str">
        <f>IF(E8478="","",IF(OR(E8478="Project Management",E8478="Project Support",E8478="Sprint Management",E8478="Sprint Support"),"NA",ROUND((((VLOOKUP(AD8478,[2]Formula!V:X,3,0)))-SUMIF(AD:AD,AD8478,H:H)),2)))</f>
        <v/>
      </c>
      <c r="H8478" s="71"/>
      <c r="I8478" s="72"/>
      <c r="J8478" s="72"/>
      <c r="K8478" s="38" t="str">
        <f>IF(E8478="","",IF(OR(E8478="Project Management",E8478="Project Support",E8478="Sprint Management",E8478="Sprint Support"),"NA",(((SUMIF(AD:AD,AD8478,H:H)/VLOOKUP(AD8478,[2]Formula!V:X,3,0))*VLOOKUP(AD8478,[2]Formula!V:X,2,0))*H8478)/SUMIF(AD:AD,AD8478,H:H)))</f>
        <v/>
      </c>
      <c r="L8478" s="38" t="str">
        <f t="shared" si="793"/>
        <v/>
      </c>
      <c r="M8478" s="38" t="str">
        <f t="shared" si="794"/>
        <v/>
      </c>
      <c r="N8478" s="38" t="str">
        <f t="shared" si="796"/>
        <v/>
      </c>
      <c r="O8478" s="38" t="str">
        <f t="shared" si="792"/>
        <v/>
      </c>
      <c r="P8478" s="39" t="str">
        <f t="shared" si="797"/>
        <v/>
      </c>
      <c r="AC8478" s="42" t="str">
        <f>IF(B8478="","",VLOOKUP(B8478,[2]Formula!B:C,2,0))</f>
        <v/>
      </c>
      <c r="AD8478" s="43" t="str">
        <f t="shared" si="795"/>
        <v/>
      </c>
    </row>
    <row r="8479" spans="1:30" x14ac:dyDescent="0.25">
      <c r="A8479" s="64"/>
      <c r="B8479" s="64"/>
      <c r="C8479" s="66"/>
      <c r="D8479" s="67"/>
      <c r="E8479" s="64"/>
      <c r="F8479" s="64"/>
      <c r="G8479" s="37" t="str">
        <f>IF(E8479="","",IF(OR(E8479="Project Management",E8479="Project Support",E8479="Sprint Management",E8479="Sprint Support"),"NA",ROUND((((VLOOKUP(AD8479,[2]Formula!V:X,3,0)))-SUMIF(AD:AD,AD8479,H:H)),2)))</f>
        <v/>
      </c>
      <c r="H8479" s="71"/>
      <c r="I8479" s="72"/>
      <c r="J8479" s="72"/>
      <c r="K8479" s="38" t="str">
        <f>IF(E8479="","",IF(OR(E8479="Project Management",E8479="Project Support",E8479="Sprint Management",E8479="Sprint Support"),"NA",(((SUMIF(AD:AD,AD8479,H:H)/VLOOKUP(AD8479,[2]Formula!V:X,3,0))*VLOOKUP(AD8479,[2]Formula!V:X,2,0))*H8479)/SUMIF(AD:AD,AD8479,H:H)))</f>
        <v/>
      </c>
      <c r="L8479" s="38" t="str">
        <f t="shared" si="793"/>
        <v/>
      </c>
      <c r="M8479" s="38" t="str">
        <f t="shared" si="794"/>
        <v/>
      </c>
      <c r="N8479" s="38" t="str">
        <f t="shared" si="796"/>
        <v/>
      </c>
      <c r="O8479" s="38" t="str">
        <f t="shared" si="792"/>
        <v/>
      </c>
      <c r="P8479" s="39" t="str">
        <f t="shared" si="797"/>
        <v/>
      </c>
      <c r="AC8479" s="42" t="str">
        <f>IF(B8479="","",VLOOKUP(B8479,[2]Formula!B:C,2,0))</f>
        <v/>
      </c>
      <c r="AD8479" s="43" t="str">
        <f t="shared" si="795"/>
        <v/>
      </c>
    </row>
    <row r="8480" spans="1:30" x14ac:dyDescent="0.25">
      <c r="A8480" s="64"/>
      <c r="B8480" s="64"/>
      <c r="C8480" s="66"/>
      <c r="D8480" s="67"/>
      <c r="E8480" s="64"/>
      <c r="F8480" s="64"/>
      <c r="G8480" s="37" t="str">
        <f>IF(E8480="","",IF(OR(E8480="Project Management",E8480="Project Support",E8480="Sprint Management",E8480="Sprint Support"),"NA",ROUND((((VLOOKUP(AD8480,[2]Formula!V:X,3,0)))-SUMIF(AD:AD,AD8480,H:H)),2)))</f>
        <v/>
      </c>
      <c r="H8480" s="71"/>
      <c r="I8480" s="72"/>
      <c r="J8480" s="72"/>
      <c r="K8480" s="38" t="str">
        <f>IF(E8480="","",IF(OR(E8480="Project Management",E8480="Project Support",E8480="Sprint Management",E8480="Sprint Support"),"NA",(((SUMIF(AD:AD,AD8480,H:H)/VLOOKUP(AD8480,[2]Formula!V:X,3,0))*VLOOKUP(AD8480,[2]Formula!V:X,2,0))*H8480)/SUMIF(AD:AD,AD8480,H:H)))</f>
        <v/>
      </c>
      <c r="L8480" s="38" t="str">
        <f t="shared" si="793"/>
        <v/>
      </c>
      <c r="M8480" s="38" t="str">
        <f t="shared" si="794"/>
        <v/>
      </c>
      <c r="N8480" s="38" t="str">
        <f t="shared" si="796"/>
        <v/>
      </c>
      <c r="O8480" s="38" t="str">
        <f t="shared" si="792"/>
        <v/>
      </c>
      <c r="P8480" s="39" t="str">
        <f t="shared" si="797"/>
        <v/>
      </c>
      <c r="AC8480" s="42" t="str">
        <f>IF(B8480="","",VLOOKUP(B8480,[2]Formula!B:C,2,0))</f>
        <v/>
      </c>
      <c r="AD8480" s="43" t="str">
        <f t="shared" si="795"/>
        <v/>
      </c>
    </row>
    <row r="8481" spans="1:30" x14ac:dyDescent="0.25">
      <c r="A8481" s="64"/>
      <c r="B8481" s="64"/>
      <c r="C8481" s="66"/>
      <c r="D8481" s="67"/>
      <c r="E8481" s="64"/>
      <c r="F8481" s="64"/>
      <c r="G8481" s="37" t="str">
        <f>IF(E8481="","",IF(OR(E8481="Project Management",E8481="Project Support",E8481="Sprint Management",E8481="Sprint Support"),"NA",ROUND((((VLOOKUP(AD8481,[2]Formula!V:X,3,0)))-SUMIF(AD:AD,AD8481,H:H)),2)))</f>
        <v/>
      </c>
      <c r="H8481" s="71"/>
      <c r="I8481" s="72"/>
      <c r="J8481" s="72"/>
      <c r="K8481" s="38" t="str">
        <f>IF(E8481="","",IF(OR(E8481="Project Management",E8481="Project Support",E8481="Sprint Management",E8481="Sprint Support"),"NA",(((SUMIF(AD:AD,AD8481,H:H)/VLOOKUP(AD8481,[2]Formula!V:X,3,0))*VLOOKUP(AD8481,[2]Formula!V:X,2,0))*H8481)/SUMIF(AD:AD,AD8481,H:H)))</f>
        <v/>
      </c>
      <c r="L8481" s="38" t="str">
        <f t="shared" si="793"/>
        <v/>
      </c>
      <c r="M8481" s="38" t="str">
        <f t="shared" si="794"/>
        <v/>
      </c>
      <c r="N8481" s="38" t="str">
        <f t="shared" si="796"/>
        <v/>
      </c>
      <c r="O8481" s="38" t="str">
        <f t="shared" si="792"/>
        <v/>
      </c>
      <c r="P8481" s="39" t="str">
        <f t="shared" si="797"/>
        <v/>
      </c>
      <c r="AC8481" s="42" t="str">
        <f>IF(B8481="","",VLOOKUP(B8481,[2]Formula!B:C,2,0))</f>
        <v/>
      </c>
      <c r="AD8481" s="43" t="str">
        <f t="shared" si="795"/>
        <v/>
      </c>
    </row>
    <row r="8482" spans="1:30" x14ac:dyDescent="0.25">
      <c r="A8482" s="64"/>
      <c r="B8482" s="64"/>
      <c r="C8482" s="66"/>
      <c r="D8482" s="67"/>
      <c r="E8482" s="64"/>
      <c r="F8482" s="64"/>
      <c r="G8482" s="37" t="str">
        <f>IF(E8482="","",IF(OR(E8482="Project Management",E8482="Project Support",E8482="Sprint Management",E8482="Sprint Support"),"NA",ROUND((((VLOOKUP(AD8482,[2]Formula!V:X,3,0)))-SUMIF(AD:AD,AD8482,H:H)),2)))</f>
        <v/>
      </c>
      <c r="H8482" s="71"/>
      <c r="I8482" s="72"/>
      <c r="J8482" s="72"/>
      <c r="K8482" s="38" t="str">
        <f>IF(E8482="","",IF(OR(E8482="Project Management",E8482="Project Support",E8482="Sprint Management",E8482="Sprint Support"),"NA",(((SUMIF(AD:AD,AD8482,H:H)/VLOOKUP(AD8482,[2]Formula!V:X,3,0))*VLOOKUP(AD8482,[2]Formula!V:X,2,0))*H8482)/SUMIF(AD:AD,AD8482,H:H)))</f>
        <v/>
      </c>
      <c r="L8482" s="38" t="str">
        <f t="shared" si="793"/>
        <v/>
      </c>
      <c r="M8482" s="38" t="str">
        <f t="shared" si="794"/>
        <v/>
      </c>
      <c r="N8482" s="38" t="str">
        <f t="shared" si="796"/>
        <v/>
      </c>
      <c r="O8482" s="38" t="str">
        <f t="shared" si="792"/>
        <v/>
      </c>
      <c r="P8482" s="39" t="str">
        <f t="shared" si="797"/>
        <v/>
      </c>
      <c r="AC8482" s="42" t="str">
        <f>IF(B8482="","",VLOOKUP(B8482,[2]Formula!B:C,2,0))</f>
        <v/>
      </c>
      <c r="AD8482" s="43" t="str">
        <f t="shared" si="795"/>
        <v/>
      </c>
    </row>
    <row r="8483" spans="1:30" x14ac:dyDescent="0.25">
      <c r="A8483" s="64"/>
      <c r="B8483" s="64"/>
      <c r="C8483" s="66"/>
      <c r="D8483" s="67"/>
      <c r="E8483" s="64"/>
      <c r="F8483" s="64"/>
      <c r="G8483" s="37" t="str">
        <f>IF(E8483="","",IF(OR(E8483="Project Management",E8483="Project Support",E8483="Sprint Management",E8483="Sprint Support"),"NA",ROUND((((VLOOKUP(AD8483,[2]Formula!V:X,3,0)))-SUMIF(AD:AD,AD8483,H:H)),2)))</f>
        <v/>
      </c>
      <c r="H8483" s="71"/>
      <c r="I8483" s="72"/>
      <c r="J8483" s="72"/>
      <c r="K8483" s="38" t="str">
        <f>IF(E8483="","",IF(OR(E8483="Project Management",E8483="Project Support",E8483="Sprint Management",E8483="Sprint Support"),"NA",(((SUMIF(AD:AD,AD8483,H:H)/VLOOKUP(AD8483,[2]Formula!V:X,3,0))*VLOOKUP(AD8483,[2]Formula!V:X,2,0))*H8483)/SUMIF(AD:AD,AD8483,H:H)))</f>
        <v/>
      </c>
      <c r="L8483" s="38" t="str">
        <f t="shared" si="793"/>
        <v/>
      </c>
      <c r="M8483" s="38" t="str">
        <f t="shared" si="794"/>
        <v/>
      </c>
      <c r="N8483" s="38" t="str">
        <f t="shared" si="796"/>
        <v/>
      </c>
      <c r="O8483" s="38" t="str">
        <f t="shared" si="792"/>
        <v/>
      </c>
      <c r="P8483" s="39" t="str">
        <f t="shared" si="797"/>
        <v/>
      </c>
      <c r="AC8483" s="42" t="str">
        <f>IF(B8483="","",VLOOKUP(B8483,[2]Formula!B:C,2,0))</f>
        <v/>
      </c>
      <c r="AD8483" s="43" t="str">
        <f t="shared" si="795"/>
        <v/>
      </c>
    </row>
    <row r="8484" spans="1:30" x14ac:dyDescent="0.25">
      <c r="A8484" s="64"/>
      <c r="B8484" s="64"/>
      <c r="C8484" s="66"/>
      <c r="D8484" s="67"/>
      <c r="E8484" s="64"/>
      <c r="F8484" s="64"/>
      <c r="G8484" s="37" t="str">
        <f>IF(E8484="","",IF(OR(E8484="Project Management",E8484="Project Support",E8484="Sprint Management",E8484="Sprint Support"),"NA",ROUND((((VLOOKUP(AD8484,[2]Formula!V:X,3,0)))-SUMIF(AD:AD,AD8484,H:H)),2)))</f>
        <v/>
      </c>
      <c r="H8484" s="71"/>
      <c r="I8484" s="72"/>
      <c r="J8484" s="72"/>
      <c r="K8484" s="38" t="str">
        <f>IF(E8484="","",IF(OR(E8484="Project Management",E8484="Project Support",E8484="Sprint Management",E8484="Sprint Support"),"NA",(((SUMIF(AD:AD,AD8484,H:H)/VLOOKUP(AD8484,[2]Formula!V:X,3,0))*VLOOKUP(AD8484,[2]Formula!V:X,2,0))*H8484)/SUMIF(AD:AD,AD8484,H:H)))</f>
        <v/>
      </c>
      <c r="L8484" s="38" t="str">
        <f t="shared" si="793"/>
        <v/>
      </c>
      <c r="M8484" s="38" t="str">
        <f t="shared" si="794"/>
        <v/>
      </c>
      <c r="N8484" s="38" t="str">
        <f t="shared" si="796"/>
        <v/>
      </c>
      <c r="O8484" s="38" t="str">
        <f t="shared" si="792"/>
        <v/>
      </c>
      <c r="P8484" s="39" t="str">
        <f t="shared" si="797"/>
        <v/>
      </c>
      <c r="AC8484" s="42" t="str">
        <f>IF(B8484="","",VLOOKUP(B8484,[2]Formula!B:C,2,0))</f>
        <v/>
      </c>
      <c r="AD8484" s="43" t="str">
        <f t="shared" si="795"/>
        <v/>
      </c>
    </row>
    <row r="8485" spans="1:30" x14ac:dyDescent="0.25">
      <c r="A8485" s="64"/>
      <c r="B8485" s="64"/>
      <c r="C8485" s="66"/>
      <c r="D8485" s="67"/>
      <c r="E8485" s="64"/>
      <c r="F8485" s="64"/>
      <c r="G8485" s="37" t="str">
        <f>IF(E8485="","",IF(OR(E8485="Project Management",E8485="Project Support",E8485="Sprint Management",E8485="Sprint Support"),"NA",ROUND((((VLOOKUP(AD8485,[2]Formula!V:X,3,0)))-SUMIF(AD:AD,AD8485,H:H)),2)))</f>
        <v/>
      </c>
      <c r="H8485" s="71"/>
      <c r="I8485" s="72"/>
      <c r="J8485" s="72"/>
      <c r="K8485" s="38" t="str">
        <f>IF(E8485="","",IF(OR(E8485="Project Management",E8485="Project Support",E8485="Sprint Management",E8485="Sprint Support"),"NA",(((SUMIF(AD:AD,AD8485,H:H)/VLOOKUP(AD8485,[2]Formula!V:X,3,0))*VLOOKUP(AD8485,[2]Formula!V:X,2,0))*H8485)/SUMIF(AD:AD,AD8485,H:H)))</f>
        <v/>
      </c>
      <c r="L8485" s="38" t="str">
        <f t="shared" si="793"/>
        <v/>
      </c>
      <c r="M8485" s="38" t="str">
        <f t="shared" si="794"/>
        <v/>
      </c>
      <c r="N8485" s="38" t="str">
        <f t="shared" si="796"/>
        <v/>
      </c>
      <c r="O8485" s="38" t="str">
        <f t="shared" si="792"/>
        <v/>
      </c>
      <c r="P8485" s="39" t="str">
        <f t="shared" si="797"/>
        <v/>
      </c>
      <c r="AC8485" s="42" t="str">
        <f>IF(B8485="","",VLOOKUP(B8485,[2]Formula!B:C,2,0))</f>
        <v/>
      </c>
      <c r="AD8485" s="43" t="str">
        <f t="shared" si="795"/>
        <v/>
      </c>
    </row>
    <row r="8486" spans="1:30" x14ac:dyDescent="0.25">
      <c r="A8486" s="64"/>
      <c r="B8486" s="64"/>
      <c r="C8486" s="66"/>
      <c r="D8486" s="67"/>
      <c r="E8486" s="64"/>
      <c r="F8486" s="64"/>
      <c r="G8486" s="37" t="str">
        <f>IF(E8486="","",IF(OR(E8486="Project Management",E8486="Project Support",E8486="Sprint Management",E8486="Sprint Support"),"NA",ROUND((((VLOOKUP(AD8486,[2]Formula!V:X,3,0)))-SUMIF(AD:AD,AD8486,H:H)),2)))</f>
        <v/>
      </c>
      <c r="H8486" s="71"/>
      <c r="I8486" s="72"/>
      <c r="J8486" s="72"/>
      <c r="K8486" s="38" t="str">
        <f>IF(E8486="","",IF(OR(E8486="Project Management",E8486="Project Support",E8486="Sprint Management",E8486="Sprint Support"),"NA",(((SUMIF(AD:AD,AD8486,H:H)/VLOOKUP(AD8486,[2]Formula!V:X,3,0))*VLOOKUP(AD8486,[2]Formula!V:X,2,0))*H8486)/SUMIF(AD:AD,AD8486,H:H)))</f>
        <v/>
      </c>
      <c r="L8486" s="38" t="str">
        <f t="shared" si="793"/>
        <v/>
      </c>
      <c r="M8486" s="38" t="str">
        <f t="shared" si="794"/>
        <v/>
      </c>
      <c r="N8486" s="38" t="str">
        <f t="shared" si="796"/>
        <v/>
      </c>
      <c r="O8486" s="38" t="str">
        <f t="shared" si="792"/>
        <v/>
      </c>
      <c r="P8486" s="39" t="str">
        <f t="shared" si="797"/>
        <v/>
      </c>
      <c r="AC8486" s="42" t="str">
        <f>IF(B8486="","",VLOOKUP(B8486,[2]Formula!B:C,2,0))</f>
        <v/>
      </c>
      <c r="AD8486" s="43" t="str">
        <f t="shared" si="795"/>
        <v/>
      </c>
    </row>
    <row r="8487" spans="1:30" x14ac:dyDescent="0.25">
      <c r="A8487" s="64"/>
      <c r="B8487" s="64"/>
      <c r="C8487" s="66"/>
      <c r="D8487" s="67"/>
      <c r="E8487" s="64"/>
      <c r="F8487" s="64"/>
      <c r="G8487" s="37" t="str">
        <f>IF(E8487="","",IF(OR(E8487="Project Management",E8487="Project Support",E8487="Sprint Management",E8487="Sprint Support"),"NA",ROUND((((VLOOKUP(AD8487,[2]Formula!V:X,3,0)))-SUMIF(AD:AD,AD8487,H:H)),2)))</f>
        <v/>
      </c>
      <c r="H8487" s="71"/>
      <c r="I8487" s="72"/>
      <c r="J8487" s="72"/>
      <c r="K8487" s="38" t="str">
        <f>IF(E8487="","",IF(OR(E8487="Project Management",E8487="Project Support",E8487="Sprint Management",E8487="Sprint Support"),"NA",(((SUMIF(AD:AD,AD8487,H:H)/VLOOKUP(AD8487,[2]Formula!V:X,3,0))*VLOOKUP(AD8487,[2]Formula!V:X,2,0))*H8487)/SUMIF(AD:AD,AD8487,H:H)))</f>
        <v/>
      </c>
      <c r="L8487" s="38" t="str">
        <f t="shared" si="793"/>
        <v/>
      </c>
      <c r="M8487" s="38" t="str">
        <f t="shared" si="794"/>
        <v/>
      </c>
      <c r="N8487" s="38" t="str">
        <f t="shared" si="796"/>
        <v/>
      </c>
      <c r="O8487" s="38" t="str">
        <f t="shared" si="792"/>
        <v/>
      </c>
      <c r="P8487" s="39" t="str">
        <f t="shared" si="797"/>
        <v/>
      </c>
      <c r="AC8487" s="42" t="str">
        <f>IF(B8487="","",VLOOKUP(B8487,[2]Formula!B:C,2,0))</f>
        <v/>
      </c>
      <c r="AD8487" s="43" t="str">
        <f t="shared" si="795"/>
        <v/>
      </c>
    </row>
    <row r="8488" spans="1:30" x14ac:dyDescent="0.25">
      <c r="A8488" s="64"/>
      <c r="B8488" s="64"/>
      <c r="C8488" s="66"/>
      <c r="D8488" s="67"/>
      <c r="E8488" s="64"/>
      <c r="F8488" s="64"/>
      <c r="G8488" s="37" t="str">
        <f>IF(E8488="","",IF(OR(E8488="Project Management",E8488="Project Support",E8488="Sprint Management",E8488="Sprint Support"),"NA",ROUND((((VLOOKUP(AD8488,[2]Formula!V:X,3,0)))-SUMIF(AD:AD,AD8488,H:H)),2)))</f>
        <v/>
      </c>
      <c r="H8488" s="71"/>
      <c r="I8488" s="72"/>
      <c r="J8488" s="72"/>
      <c r="K8488" s="38" t="str">
        <f>IF(E8488="","",IF(OR(E8488="Project Management",E8488="Project Support",E8488="Sprint Management",E8488="Sprint Support"),"NA",(((SUMIF(AD:AD,AD8488,H:H)/VLOOKUP(AD8488,[2]Formula!V:X,3,0))*VLOOKUP(AD8488,[2]Formula!V:X,2,0))*H8488)/SUMIF(AD:AD,AD8488,H:H)))</f>
        <v/>
      </c>
      <c r="L8488" s="38" t="str">
        <f t="shared" si="793"/>
        <v/>
      </c>
      <c r="M8488" s="38" t="str">
        <f t="shared" si="794"/>
        <v/>
      </c>
      <c r="N8488" s="38" t="str">
        <f t="shared" si="796"/>
        <v/>
      </c>
      <c r="O8488" s="38" t="str">
        <f t="shared" si="792"/>
        <v/>
      </c>
      <c r="P8488" s="39" t="str">
        <f t="shared" si="797"/>
        <v/>
      </c>
      <c r="AC8488" s="42" t="str">
        <f>IF(B8488="","",VLOOKUP(B8488,[2]Formula!B:C,2,0))</f>
        <v/>
      </c>
      <c r="AD8488" s="43" t="str">
        <f t="shared" si="795"/>
        <v/>
      </c>
    </row>
    <row r="8489" spans="1:30" x14ac:dyDescent="0.25">
      <c r="A8489" s="64"/>
      <c r="B8489" s="64"/>
      <c r="C8489" s="66"/>
      <c r="D8489" s="67"/>
      <c r="E8489" s="64"/>
      <c r="F8489" s="64"/>
      <c r="G8489" s="37" t="str">
        <f>IF(E8489="","",IF(OR(E8489="Project Management",E8489="Project Support",E8489="Sprint Management",E8489="Sprint Support"),"NA",ROUND((((VLOOKUP(AD8489,[2]Formula!V:X,3,0)))-SUMIF(AD:AD,AD8489,H:H)),2)))</f>
        <v/>
      </c>
      <c r="H8489" s="71"/>
      <c r="I8489" s="72"/>
      <c r="J8489" s="72"/>
      <c r="K8489" s="38" t="str">
        <f>IF(E8489="","",IF(OR(E8489="Project Management",E8489="Project Support",E8489="Sprint Management",E8489="Sprint Support"),"NA",(((SUMIF(AD:AD,AD8489,H:H)/VLOOKUP(AD8489,[2]Formula!V:X,3,0))*VLOOKUP(AD8489,[2]Formula!V:X,2,0))*H8489)/SUMIF(AD:AD,AD8489,H:H)))</f>
        <v/>
      </c>
      <c r="L8489" s="38" t="str">
        <f t="shared" si="793"/>
        <v/>
      </c>
      <c r="M8489" s="38" t="str">
        <f t="shared" si="794"/>
        <v/>
      </c>
      <c r="N8489" s="38" t="str">
        <f t="shared" si="796"/>
        <v/>
      </c>
      <c r="O8489" s="38" t="str">
        <f t="shared" si="792"/>
        <v/>
      </c>
      <c r="P8489" s="39" t="str">
        <f t="shared" si="797"/>
        <v/>
      </c>
      <c r="AC8489" s="42" t="str">
        <f>IF(B8489="","",VLOOKUP(B8489,[2]Formula!B:C,2,0))</f>
        <v/>
      </c>
      <c r="AD8489" s="43" t="str">
        <f t="shared" si="795"/>
        <v/>
      </c>
    </row>
    <row r="8490" spans="1:30" x14ac:dyDescent="0.25">
      <c r="A8490" s="64"/>
      <c r="B8490" s="64"/>
      <c r="C8490" s="66"/>
      <c r="D8490" s="67"/>
      <c r="E8490" s="64"/>
      <c r="F8490" s="64"/>
      <c r="G8490" s="37" t="str">
        <f>IF(E8490="","",IF(OR(E8490="Project Management",E8490="Project Support",E8490="Sprint Management",E8490="Sprint Support"),"NA",ROUND((((VLOOKUP(AD8490,[2]Formula!V:X,3,0)))-SUMIF(AD:AD,AD8490,H:H)),2)))</f>
        <v/>
      </c>
      <c r="H8490" s="71"/>
      <c r="I8490" s="72"/>
      <c r="J8490" s="72"/>
      <c r="K8490" s="38" t="str">
        <f>IF(E8490="","",IF(OR(E8490="Project Management",E8490="Project Support",E8490="Sprint Management",E8490="Sprint Support"),"NA",(((SUMIF(AD:AD,AD8490,H:H)/VLOOKUP(AD8490,[2]Formula!V:X,3,0))*VLOOKUP(AD8490,[2]Formula!V:X,2,0))*H8490)/SUMIF(AD:AD,AD8490,H:H)))</f>
        <v/>
      </c>
      <c r="L8490" s="38" t="str">
        <f t="shared" si="793"/>
        <v/>
      </c>
      <c r="M8490" s="38" t="str">
        <f t="shared" si="794"/>
        <v/>
      </c>
      <c r="N8490" s="38" t="str">
        <f t="shared" si="796"/>
        <v/>
      </c>
      <c r="O8490" s="38" t="str">
        <f t="shared" si="792"/>
        <v/>
      </c>
      <c r="P8490" s="39" t="str">
        <f t="shared" si="797"/>
        <v/>
      </c>
      <c r="AC8490" s="42" t="str">
        <f>IF(B8490="","",VLOOKUP(B8490,[2]Formula!B:C,2,0))</f>
        <v/>
      </c>
      <c r="AD8490" s="43" t="str">
        <f t="shared" si="795"/>
        <v/>
      </c>
    </row>
    <row r="8491" spans="1:30" x14ac:dyDescent="0.25">
      <c r="A8491" s="64"/>
      <c r="B8491" s="64"/>
      <c r="C8491" s="66"/>
      <c r="D8491" s="67"/>
      <c r="E8491" s="64"/>
      <c r="F8491" s="64"/>
      <c r="G8491" s="37" t="str">
        <f>IF(E8491="","",IF(OR(E8491="Project Management",E8491="Project Support",E8491="Sprint Management",E8491="Sprint Support"),"NA",ROUND((((VLOOKUP(AD8491,[2]Formula!V:X,3,0)))-SUMIF(AD:AD,AD8491,H:H)),2)))</f>
        <v/>
      </c>
      <c r="H8491" s="71"/>
      <c r="I8491" s="72"/>
      <c r="J8491" s="72"/>
      <c r="K8491" s="38" t="str">
        <f>IF(E8491="","",IF(OR(E8491="Project Management",E8491="Project Support",E8491="Sprint Management",E8491="Sprint Support"),"NA",(((SUMIF(AD:AD,AD8491,H:H)/VLOOKUP(AD8491,[2]Formula!V:X,3,0))*VLOOKUP(AD8491,[2]Formula!V:X,2,0))*H8491)/SUMIF(AD:AD,AD8491,H:H)))</f>
        <v/>
      </c>
      <c r="L8491" s="38" t="str">
        <f t="shared" si="793"/>
        <v/>
      </c>
      <c r="M8491" s="38" t="str">
        <f t="shared" si="794"/>
        <v/>
      </c>
      <c r="N8491" s="38" t="str">
        <f t="shared" si="796"/>
        <v/>
      </c>
      <c r="O8491" s="38" t="str">
        <f t="shared" si="792"/>
        <v/>
      </c>
      <c r="P8491" s="39" t="str">
        <f t="shared" si="797"/>
        <v/>
      </c>
      <c r="AC8491" s="42" t="str">
        <f>IF(B8491="","",VLOOKUP(B8491,[2]Formula!B:C,2,0))</f>
        <v/>
      </c>
      <c r="AD8491" s="43" t="str">
        <f t="shared" si="795"/>
        <v/>
      </c>
    </row>
    <row r="8492" spans="1:30" x14ac:dyDescent="0.25">
      <c r="A8492" s="64"/>
      <c r="B8492" s="64"/>
      <c r="C8492" s="66"/>
      <c r="D8492" s="67"/>
      <c r="E8492" s="64"/>
      <c r="F8492" s="64"/>
      <c r="G8492" s="37" t="str">
        <f>IF(E8492="","",IF(OR(E8492="Project Management",E8492="Project Support",E8492="Sprint Management",E8492="Sprint Support"),"NA",ROUND((((VLOOKUP(AD8492,[2]Formula!V:X,3,0)))-SUMIF(AD:AD,AD8492,H:H)),2)))</f>
        <v/>
      </c>
      <c r="H8492" s="71"/>
      <c r="I8492" s="72"/>
      <c r="J8492" s="72"/>
      <c r="K8492" s="38" t="str">
        <f>IF(E8492="","",IF(OR(E8492="Project Management",E8492="Project Support",E8492="Sprint Management",E8492="Sprint Support"),"NA",(((SUMIF(AD:AD,AD8492,H:H)/VLOOKUP(AD8492,[2]Formula!V:X,3,0))*VLOOKUP(AD8492,[2]Formula!V:X,2,0))*H8492)/SUMIF(AD:AD,AD8492,H:H)))</f>
        <v/>
      </c>
      <c r="L8492" s="38" t="str">
        <f t="shared" si="793"/>
        <v/>
      </c>
      <c r="M8492" s="38" t="str">
        <f t="shared" si="794"/>
        <v/>
      </c>
      <c r="N8492" s="38" t="str">
        <f t="shared" si="796"/>
        <v/>
      </c>
      <c r="O8492" s="38" t="str">
        <f t="shared" si="792"/>
        <v/>
      </c>
      <c r="P8492" s="39" t="str">
        <f t="shared" si="797"/>
        <v/>
      </c>
      <c r="AC8492" s="42" t="str">
        <f>IF(B8492="","",VLOOKUP(B8492,[2]Formula!B:C,2,0))</f>
        <v/>
      </c>
      <c r="AD8492" s="43" t="str">
        <f t="shared" si="795"/>
        <v/>
      </c>
    </row>
    <row r="8493" spans="1:30" x14ac:dyDescent="0.25">
      <c r="A8493" s="64"/>
      <c r="B8493" s="64"/>
      <c r="C8493" s="66"/>
      <c r="D8493" s="67"/>
      <c r="E8493" s="64"/>
      <c r="F8493" s="64"/>
      <c r="G8493" s="37" t="str">
        <f>IF(E8493="","",IF(OR(E8493="Project Management",E8493="Project Support",E8493="Sprint Management",E8493="Sprint Support"),"NA",ROUND((((VLOOKUP(AD8493,[2]Formula!V:X,3,0)))-SUMIF(AD:AD,AD8493,H:H)),2)))</f>
        <v/>
      </c>
      <c r="H8493" s="71"/>
      <c r="I8493" s="72"/>
      <c r="J8493" s="72"/>
      <c r="K8493" s="38" t="str">
        <f>IF(E8493="","",IF(OR(E8493="Project Management",E8493="Project Support",E8493="Sprint Management",E8493="Sprint Support"),"NA",(((SUMIF(AD:AD,AD8493,H:H)/VLOOKUP(AD8493,[2]Formula!V:X,3,0))*VLOOKUP(AD8493,[2]Formula!V:X,2,0))*H8493)/SUMIF(AD:AD,AD8493,H:H)))</f>
        <v/>
      </c>
      <c r="L8493" s="38" t="str">
        <f t="shared" si="793"/>
        <v/>
      </c>
      <c r="M8493" s="38" t="str">
        <f t="shared" si="794"/>
        <v/>
      </c>
      <c r="N8493" s="38" t="str">
        <f t="shared" si="796"/>
        <v/>
      </c>
      <c r="O8493" s="38" t="str">
        <f t="shared" si="792"/>
        <v/>
      </c>
      <c r="P8493" s="39" t="str">
        <f t="shared" si="797"/>
        <v/>
      </c>
      <c r="AC8493" s="42" t="str">
        <f>IF(B8493="","",VLOOKUP(B8493,[2]Formula!B:C,2,0))</f>
        <v/>
      </c>
      <c r="AD8493" s="43" t="str">
        <f t="shared" si="795"/>
        <v/>
      </c>
    </row>
    <row r="8494" spans="1:30" x14ac:dyDescent="0.25">
      <c r="A8494" s="64"/>
      <c r="B8494" s="64"/>
      <c r="C8494" s="66"/>
      <c r="D8494" s="67"/>
      <c r="E8494" s="64"/>
      <c r="F8494" s="64"/>
      <c r="G8494" s="37" t="str">
        <f>IF(E8494="","",IF(OR(E8494="Project Management",E8494="Project Support",E8494="Sprint Management",E8494="Sprint Support"),"NA",ROUND((((VLOOKUP(AD8494,[2]Formula!V:X,3,0)))-SUMIF(AD:AD,AD8494,H:H)),2)))</f>
        <v/>
      </c>
      <c r="H8494" s="71"/>
      <c r="I8494" s="72"/>
      <c r="J8494" s="72"/>
      <c r="K8494" s="38" t="str">
        <f>IF(E8494="","",IF(OR(E8494="Project Management",E8494="Project Support",E8494="Sprint Management",E8494="Sprint Support"),"NA",(((SUMIF(AD:AD,AD8494,H:H)/VLOOKUP(AD8494,[2]Formula!V:X,3,0))*VLOOKUP(AD8494,[2]Formula!V:X,2,0))*H8494)/SUMIF(AD:AD,AD8494,H:H)))</f>
        <v/>
      </c>
      <c r="L8494" s="38" t="str">
        <f t="shared" si="793"/>
        <v/>
      </c>
      <c r="M8494" s="38" t="str">
        <f t="shared" si="794"/>
        <v/>
      </c>
      <c r="N8494" s="38" t="str">
        <f t="shared" si="796"/>
        <v/>
      </c>
      <c r="O8494" s="38" t="str">
        <f t="shared" si="792"/>
        <v/>
      </c>
      <c r="P8494" s="39" t="str">
        <f t="shared" si="797"/>
        <v/>
      </c>
      <c r="AC8494" s="42" t="str">
        <f>IF(B8494="","",VLOOKUP(B8494,[2]Formula!B:C,2,0))</f>
        <v/>
      </c>
      <c r="AD8494" s="43" t="str">
        <f t="shared" si="795"/>
        <v/>
      </c>
    </row>
    <row r="8495" spans="1:30" x14ac:dyDescent="0.25">
      <c r="A8495" s="64"/>
      <c r="B8495" s="64"/>
      <c r="C8495" s="66"/>
      <c r="D8495" s="67"/>
      <c r="E8495" s="64"/>
      <c r="F8495" s="64"/>
      <c r="G8495" s="37" t="str">
        <f>IF(E8495="","",IF(OR(E8495="Project Management",E8495="Project Support",E8495="Sprint Management",E8495="Sprint Support"),"NA",ROUND((((VLOOKUP(AD8495,[2]Formula!V:X,3,0)))-SUMIF(AD:AD,AD8495,H:H)),2)))</f>
        <v/>
      </c>
      <c r="H8495" s="71"/>
      <c r="I8495" s="72"/>
      <c r="J8495" s="72"/>
      <c r="K8495" s="38" t="str">
        <f>IF(E8495="","",IF(OR(E8495="Project Management",E8495="Project Support",E8495="Sprint Management",E8495="Sprint Support"),"NA",(((SUMIF(AD:AD,AD8495,H:H)/VLOOKUP(AD8495,[2]Formula!V:X,3,0))*VLOOKUP(AD8495,[2]Formula!V:X,2,0))*H8495)/SUMIF(AD:AD,AD8495,H:H)))</f>
        <v/>
      </c>
      <c r="L8495" s="38" t="str">
        <f t="shared" si="793"/>
        <v/>
      </c>
      <c r="M8495" s="38" t="str">
        <f t="shared" si="794"/>
        <v/>
      </c>
      <c r="N8495" s="38" t="str">
        <f t="shared" si="796"/>
        <v/>
      </c>
      <c r="O8495" s="38" t="str">
        <f t="shared" si="792"/>
        <v/>
      </c>
      <c r="P8495" s="39" t="str">
        <f t="shared" si="797"/>
        <v/>
      </c>
      <c r="AC8495" s="42" t="str">
        <f>IF(B8495="","",VLOOKUP(B8495,[2]Formula!B:C,2,0))</f>
        <v/>
      </c>
      <c r="AD8495" s="43" t="str">
        <f t="shared" si="795"/>
        <v/>
      </c>
    </row>
    <row r="8496" spans="1:30" x14ac:dyDescent="0.25">
      <c r="A8496" s="64"/>
      <c r="B8496" s="64"/>
      <c r="C8496" s="66"/>
      <c r="D8496" s="67"/>
      <c r="E8496" s="64"/>
      <c r="F8496" s="64"/>
      <c r="G8496" s="37" t="str">
        <f>IF(E8496="","",IF(OR(E8496="Project Management",E8496="Project Support",E8496="Sprint Management",E8496="Sprint Support"),"NA",ROUND((((VLOOKUP(AD8496,[2]Formula!V:X,3,0)))-SUMIF(AD:AD,AD8496,H:H)),2)))</f>
        <v/>
      </c>
      <c r="H8496" s="71"/>
      <c r="I8496" s="72"/>
      <c r="J8496" s="72"/>
      <c r="K8496" s="38" t="str">
        <f>IF(E8496="","",IF(OR(E8496="Project Management",E8496="Project Support",E8496="Sprint Management",E8496="Sprint Support"),"NA",(((SUMIF(AD:AD,AD8496,H:H)/VLOOKUP(AD8496,[2]Formula!V:X,3,0))*VLOOKUP(AD8496,[2]Formula!V:X,2,0))*H8496)/SUMIF(AD:AD,AD8496,H:H)))</f>
        <v/>
      </c>
      <c r="L8496" s="38" t="str">
        <f t="shared" si="793"/>
        <v/>
      </c>
      <c r="M8496" s="38" t="str">
        <f t="shared" si="794"/>
        <v/>
      </c>
      <c r="N8496" s="38" t="str">
        <f t="shared" si="796"/>
        <v/>
      </c>
      <c r="O8496" s="38" t="str">
        <f t="shared" si="792"/>
        <v/>
      </c>
      <c r="P8496" s="39" t="str">
        <f t="shared" si="797"/>
        <v/>
      </c>
      <c r="AC8496" s="42" t="str">
        <f>IF(B8496="","",VLOOKUP(B8496,[2]Formula!B:C,2,0))</f>
        <v/>
      </c>
      <c r="AD8496" s="43" t="str">
        <f t="shared" si="795"/>
        <v/>
      </c>
    </row>
    <row r="8497" spans="1:30" x14ac:dyDescent="0.25">
      <c r="A8497" s="64"/>
      <c r="B8497" s="64"/>
      <c r="C8497" s="66"/>
      <c r="D8497" s="67"/>
      <c r="E8497" s="64"/>
      <c r="F8497" s="64"/>
      <c r="G8497" s="37" t="str">
        <f>IF(E8497="","",IF(OR(E8497="Project Management",E8497="Project Support",E8497="Sprint Management",E8497="Sprint Support"),"NA",ROUND((((VLOOKUP(AD8497,[2]Formula!V:X,3,0)))-SUMIF(AD:AD,AD8497,H:H)),2)))</f>
        <v/>
      </c>
      <c r="H8497" s="71"/>
      <c r="I8497" s="72"/>
      <c r="J8497" s="72"/>
      <c r="K8497" s="38" t="str">
        <f>IF(E8497="","",IF(OR(E8497="Project Management",E8497="Project Support",E8497="Sprint Management",E8497="Sprint Support"),"NA",(((SUMIF(AD:AD,AD8497,H:H)/VLOOKUP(AD8497,[2]Formula!V:X,3,0))*VLOOKUP(AD8497,[2]Formula!V:X,2,0))*H8497)/SUMIF(AD:AD,AD8497,H:H)))</f>
        <v/>
      </c>
      <c r="L8497" s="38" t="str">
        <f t="shared" si="793"/>
        <v/>
      </c>
      <c r="M8497" s="38" t="str">
        <f t="shared" si="794"/>
        <v/>
      </c>
      <c r="N8497" s="38" t="str">
        <f t="shared" si="796"/>
        <v/>
      </c>
      <c r="O8497" s="38" t="str">
        <f t="shared" si="792"/>
        <v/>
      </c>
      <c r="P8497" s="39" t="str">
        <f t="shared" si="797"/>
        <v/>
      </c>
      <c r="AC8497" s="42" t="str">
        <f>IF(B8497="","",VLOOKUP(B8497,[2]Formula!B:C,2,0))</f>
        <v/>
      </c>
      <c r="AD8497" s="43" t="str">
        <f t="shared" si="795"/>
        <v/>
      </c>
    </row>
    <row r="8498" spans="1:30" x14ac:dyDescent="0.25">
      <c r="A8498" s="64"/>
      <c r="B8498" s="64"/>
      <c r="C8498" s="66"/>
      <c r="D8498" s="67"/>
      <c r="E8498" s="64"/>
      <c r="F8498" s="64"/>
      <c r="G8498" s="37" t="str">
        <f>IF(E8498="","",IF(OR(E8498="Project Management",E8498="Project Support",E8498="Sprint Management",E8498="Sprint Support"),"NA",ROUND((((VLOOKUP(AD8498,[2]Formula!V:X,3,0)))-SUMIF(AD:AD,AD8498,H:H)),2)))</f>
        <v/>
      </c>
      <c r="H8498" s="71"/>
      <c r="I8498" s="72"/>
      <c r="J8498" s="72"/>
      <c r="K8498" s="38" t="str">
        <f>IF(E8498="","",IF(OR(E8498="Project Management",E8498="Project Support",E8498="Sprint Management",E8498="Sprint Support"),"NA",(((SUMIF(AD:AD,AD8498,H:H)/VLOOKUP(AD8498,[2]Formula!V:X,3,0))*VLOOKUP(AD8498,[2]Formula!V:X,2,0))*H8498)/SUMIF(AD:AD,AD8498,H:H)))</f>
        <v/>
      </c>
      <c r="L8498" s="38" t="str">
        <f t="shared" si="793"/>
        <v/>
      </c>
      <c r="M8498" s="38" t="str">
        <f t="shared" si="794"/>
        <v/>
      </c>
      <c r="N8498" s="38" t="str">
        <f t="shared" si="796"/>
        <v/>
      </c>
      <c r="O8498" s="38" t="str">
        <f t="shared" si="792"/>
        <v/>
      </c>
      <c r="P8498" s="39" t="str">
        <f t="shared" si="797"/>
        <v/>
      </c>
      <c r="AC8498" s="42" t="str">
        <f>IF(B8498="","",VLOOKUP(B8498,[2]Formula!B:C,2,0))</f>
        <v/>
      </c>
      <c r="AD8498" s="43" t="str">
        <f t="shared" si="795"/>
        <v/>
      </c>
    </row>
    <row r="8499" spans="1:30" x14ac:dyDescent="0.25">
      <c r="A8499" s="64"/>
      <c r="B8499" s="64"/>
      <c r="C8499" s="66"/>
      <c r="D8499" s="67"/>
      <c r="E8499" s="64"/>
      <c r="F8499" s="64"/>
      <c r="G8499" s="37" t="str">
        <f>IF(E8499="","",IF(OR(E8499="Project Management",E8499="Project Support",E8499="Sprint Management",E8499="Sprint Support"),"NA",ROUND((((VLOOKUP(AD8499,[2]Formula!V:X,3,0)))-SUMIF(AD:AD,AD8499,H:H)),2)))</f>
        <v/>
      </c>
      <c r="H8499" s="71"/>
      <c r="I8499" s="72"/>
      <c r="J8499" s="72"/>
      <c r="K8499" s="38" t="str">
        <f>IF(E8499="","",IF(OR(E8499="Project Management",E8499="Project Support",E8499="Sprint Management",E8499="Sprint Support"),"NA",(((SUMIF(AD:AD,AD8499,H:H)/VLOOKUP(AD8499,[2]Formula!V:X,3,0))*VLOOKUP(AD8499,[2]Formula!V:X,2,0))*H8499)/SUMIF(AD:AD,AD8499,H:H)))</f>
        <v/>
      </c>
      <c r="L8499" s="38" t="str">
        <f t="shared" si="793"/>
        <v/>
      </c>
      <c r="M8499" s="38" t="str">
        <f t="shared" si="794"/>
        <v/>
      </c>
      <c r="N8499" s="38" t="str">
        <f t="shared" si="796"/>
        <v/>
      </c>
      <c r="O8499" s="38" t="str">
        <f t="shared" si="792"/>
        <v/>
      </c>
      <c r="P8499" s="39" t="str">
        <f t="shared" si="797"/>
        <v/>
      </c>
      <c r="AC8499" s="42" t="str">
        <f>IF(B8499="","",VLOOKUP(B8499,[2]Formula!B:C,2,0))</f>
        <v/>
      </c>
      <c r="AD8499" s="43" t="str">
        <f t="shared" si="795"/>
        <v/>
      </c>
    </row>
    <row r="8500" spans="1:30" x14ac:dyDescent="0.25">
      <c r="A8500" s="64"/>
      <c r="B8500" s="64"/>
      <c r="C8500" s="66"/>
      <c r="D8500" s="67"/>
      <c r="E8500" s="64"/>
      <c r="F8500" s="64"/>
      <c r="G8500" s="37" t="str">
        <f>IF(E8500="","",IF(OR(E8500="Project Management",E8500="Project Support",E8500="Sprint Management",E8500="Sprint Support"),"NA",ROUND((((VLOOKUP(AD8500,[2]Formula!V:X,3,0)))-SUMIF(AD:AD,AD8500,H:H)),2)))</f>
        <v/>
      </c>
      <c r="H8500" s="71"/>
      <c r="I8500" s="72"/>
      <c r="J8500" s="72"/>
      <c r="K8500" s="38" t="str">
        <f>IF(E8500="","",IF(OR(E8500="Project Management",E8500="Project Support",E8500="Sprint Management",E8500="Sprint Support"),"NA",(((SUMIF(AD:AD,AD8500,H:H)/VLOOKUP(AD8500,[2]Formula!V:X,3,0))*VLOOKUP(AD8500,[2]Formula!V:X,2,0))*H8500)/SUMIF(AD:AD,AD8500,H:H)))</f>
        <v/>
      </c>
      <c r="L8500" s="38" t="str">
        <f t="shared" si="793"/>
        <v/>
      </c>
      <c r="M8500" s="38" t="str">
        <f t="shared" si="794"/>
        <v/>
      </c>
      <c r="N8500" s="38" t="str">
        <f t="shared" si="796"/>
        <v/>
      </c>
      <c r="O8500" s="38" t="str">
        <f t="shared" si="792"/>
        <v/>
      </c>
      <c r="P8500" s="39" t="str">
        <f t="shared" si="797"/>
        <v/>
      </c>
      <c r="AC8500" s="42" t="str">
        <f>IF(B8500="","",VLOOKUP(B8500,[2]Formula!B:C,2,0))</f>
        <v/>
      </c>
      <c r="AD8500" s="43" t="str">
        <f t="shared" si="795"/>
        <v/>
      </c>
    </row>
    <row r="8501" spans="1:30" x14ac:dyDescent="0.25">
      <c r="A8501" s="64"/>
      <c r="B8501" s="64"/>
      <c r="C8501" s="66"/>
      <c r="D8501" s="67"/>
      <c r="E8501" s="64"/>
      <c r="F8501" s="64"/>
      <c r="G8501" s="37" t="str">
        <f>IF(E8501="","",IF(OR(E8501="Project Management",E8501="Project Support",E8501="Sprint Management",E8501="Sprint Support"),"NA",ROUND((((VLOOKUP(AD8501,[2]Formula!V:X,3,0)))-SUMIF(AD:AD,AD8501,H:H)),2)))</f>
        <v/>
      </c>
      <c r="H8501" s="71"/>
      <c r="I8501" s="72"/>
      <c r="J8501" s="72"/>
      <c r="K8501" s="38" t="str">
        <f>IF(E8501="","",IF(OR(E8501="Project Management",E8501="Project Support",E8501="Sprint Management",E8501="Sprint Support"),"NA",(((SUMIF(AD:AD,AD8501,H:H)/VLOOKUP(AD8501,[2]Formula!V:X,3,0))*VLOOKUP(AD8501,[2]Formula!V:X,2,0))*H8501)/SUMIF(AD:AD,AD8501,H:H)))</f>
        <v/>
      </c>
      <c r="L8501" s="38" t="str">
        <f t="shared" si="793"/>
        <v/>
      </c>
      <c r="M8501" s="38" t="str">
        <f t="shared" si="794"/>
        <v/>
      </c>
      <c r="N8501" s="38" t="str">
        <f t="shared" si="796"/>
        <v/>
      </c>
      <c r="O8501" s="38" t="str">
        <f t="shared" ref="O8501:O8564" si="798">IFERROR(L8501/M8501,"")</f>
        <v/>
      </c>
      <c r="P8501" s="39" t="str">
        <f t="shared" si="797"/>
        <v/>
      </c>
      <c r="AC8501" s="42" t="str">
        <f>IF(B8501="","",VLOOKUP(B8501,[2]Formula!B:C,2,0))</f>
        <v/>
      </c>
      <c r="AD8501" s="43" t="str">
        <f t="shared" si="795"/>
        <v/>
      </c>
    </row>
    <row r="8502" spans="1:30" x14ac:dyDescent="0.25">
      <c r="A8502" s="64"/>
      <c r="B8502" s="64"/>
      <c r="C8502" s="66"/>
      <c r="D8502" s="67"/>
      <c r="E8502" s="64"/>
      <c r="F8502" s="64"/>
      <c r="G8502" s="37" t="str">
        <f>IF(E8502="","",IF(OR(E8502="Project Management",E8502="Project Support",E8502="Sprint Management",E8502="Sprint Support"),"NA",ROUND((((VLOOKUP(AD8502,[2]Formula!V:X,3,0)))-SUMIF(AD:AD,AD8502,H:H)),2)))</f>
        <v/>
      </c>
      <c r="H8502" s="71"/>
      <c r="I8502" s="72"/>
      <c r="J8502" s="72"/>
      <c r="K8502" s="38" t="str">
        <f>IF(E8502="","",IF(OR(E8502="Project Management",E8502="Project Support",E8502="Sprint Management",E8502="Sprint Support"),"NA",(((SUMIF(AD:AD,AD8502,H:H)/VLOOKUP(AD8502,[2]Formula!V:X,3,0))*VLOOKUP(AD8502,[2]Formula!V:X,2,0))*H8502)/SUMIF(AD:AD,AD8502,H:H)))</f>
        <v/>
      </c>
      <c r="L8502" s="38" t="str">
        <f t="shared" si="793"/>
        <v/>
      </c>
      <c r="M8502" s="38" t="str">
        <f t="shared" si="794"/>
        <v/>
      </c>
      <c r="N8502" s="38" t="str">
        <f t="shared" si="796"/>
        <v/>
      </c>
      <c r="O8502" s="38" t="str">
        <f t="shared" si="798"/>
        <v/>
      </c>
      <c r="P8502" s="39" t="str">
        <f t="shared" si="797"/>
        <v/>
      </c>
      <c r="AC8502" s="42" t="str">
        <f>IF(B8502="","",VLOOKUP(B8502,[2]Formula!B:C,2,0))</f>
        <v/>
      </c>
      <c r="AD8502" s="43" t="str">
        <f t="shared" si="795"/>
        <v/>
      </c>
    </row>
    <row r="8503" spans="1:30" x14ac:dyDescent="0.25">
      <c r="A8503" s="64"/>
      <c r="B8503" s="64"/>
      <c r="C8503" s="66"/>
      <c r="D8503" s="67"/>
      <c r="E8503" s="64"/>
      <c r="F8503" s="64"/>
      <c r="G8503" s="37" t="str">
        <f>IF(E8503="","",IF(OR(E8503="Project Management",E8503="Project Support",E8503="Sprint Management",E8503="Sprint Support"),"NA",ROUND((((VLOOKUP(AD8503,[2]Formula!V:X,3,0)))-SUMIF(AD:AD,AD8503,H:H)),2)))</f>
        <v/>
      </c>
      <c r="H8503" s="71"/>
      <c r="I8503" s="72"/>
      <c r="J8503" s="72"/>
      <c r="K8503" s="38" t="str">
        <f>IF(E8503="","",IF(OR(E8503="Project Management",E8503="Project Support",E8503="Sprint Management",E8503="Sprint Support"),"NA",(((SUMIF(AD:AD,AD8503,H:H)/VLOOKUP(AD8503,[2]Formula!V:X,3,0))*VLOOKUP(AD8503,[2]Formula!V:X,2,0))*H8503)/SUMIF(AD:AD,AD8503,H:H)))</f>
        <v/>
      </c>
      <c r="L8503" s="38" t="str">
        <f t="shared" si="793"/>
        <v/>
      </c>
      <c r="M8503" s="38" t="str">
        <f t="shared" si="794"/>
        <v/>
      </c>
      <c r="N8503" s="38" t="str">
        <f t="shared" si="796"/>
        <v/>
      </c>
      <c r="O8503" s="38" t="str">
        <f t="shared" si="798"/>
        <v/>
      </c>
      <c r="P8503" s="39" t="str">
        <f t="shared" si="797"/>
        <v/>
      </c>
      <c r="AC8503" s="42" t="str">
        <f>IF(B8503="","",VLOOKUP(B8503,[2]Formula!B:C,2,0))</f>
        <v/>
      </c>
      <c r="AD8503" s="43" t="str">
        <f t="shared" si="795"/>
        <v/>
      </c>
    </row>
    <row r="8504" spans="1:30" x14ac:dyDescent="0.25">
      <c r="A8504" s="64"/>
      <c r="B8504" s="64"/>
      <c r="C8504" s="66"/>
      <c r="D8504" s="67"/>
      <c r="E8504" s="64"/>
      <c r="F8504" s="64"/>
      <c r="G8504" s="37" t="str">
        <f>IF(E8504="","",IF(OR(E8504="Project Management",E8504="Project Support",E8504="Sprint Management",E8504="Sprint Support"),"NA",ROUND((((VLOOKUP(AD8504,[2]Formula!V:X,3,0)))-SUMIF(AD:AD,AD8504,H:H)),2)))</f>
        <v/>
      </c>
      <c r="H8504" s="71"/>
      <c r="I8504" s="72"/>
      <c r="J8504" s="72"/>
      <c r="K8504" s="38" t="str">
        <f>IF(E8504="","",IF(OR(E8504="Project Management",E8504="Project Support",E8504="Sprint Management",E8504="Sprint Support"),"NA",(((SUMIF(AD:AD,AD8504,H:H)/VLOOKUP(AD8504,[2]Formula!V:X,3,0))*VLOOKUP(AD8504,[2]Formula!V:X,2,0))*H8504)/SUMIF(AD:AD,AD8504,H:H)))</f>
        <v/>
      </c>
      <c r="L8504" s="38" t="str">
        <f t="shared" si="793"/>
        <v/>
      </c>
      <c r="M8504" s="38" t="str">
        <f t="shared" si="794"/>
        <v/>
      </c>
      <c r="N8504" s="38" t="str">
        <f t="shared" si="796"/>
        <v/>
      </c>
      <c r="O8504" s="38" t="str">
        <f t="shared" si="798"/>
        <v/>
      </c>
      <c r="P8504" s="39" t="str">
        <f t="shared" si="797"/>
        <v/>
      </c>
      <c r="AC8504" s="42" t="str">
        <f>IF(B8504="","",VLOOKUP(B8504,[2]Formula!B:C,2,0))</f>
        <v/>
      </c>
      <c r="AD8504" s="43" t="str">
        <f t="shared" si="795"/>
        <v/>
      </c>
    </row>
    <row r="8505" spans="1:30" x14ac:dyDescent="0.25">
      <c r="A8505" s="64"/>
      <c r="B8505" s="64"/>
      <c r="C8505" s="66"/>
      <c r="D8505" s="67"/>
      <c r="E8505" s="64"/>
      <c r="F8505" s="64"/>
      <c r="G8505" s="37" t="str">
        <f>IF(E8505="","",IF(OR(E8505="Project Management",E8505="Project Support",E8505="Sprint Management",E8505="Sprint Support"),"NA",ROUND((((VLOOKUP(AD8505,[2]Formula!V:X,3,0)))-SUMIF(AD:AD,AD8505,H:H)),2)))</f>
        <v/>
      </c>
      <c r="H8505" s="71"/>
      <c r="I8505" s="72"/>
      <c r="J8505" s="72"/>
      <c r="K8505" s="38" t="str">
        <f>IF(E8505="","",IF(OR(E8505="Project Management",E8505="Project Support",E8505="Sprint Management",E8505="Sprint Support"),"NA",(((SUMIF(AD:AD,AD8505,H:H)/VLOOKUP(AD8505,[2]Formula!V:X,3,0))*VLOOKUP(AD8505,[2]Formula!V:X,2,0))*H8505)/SUMIF(AD:AD,AD8505,H:H)))</f>
        <v/>
      </c>
      <c r="L8505" s="38" t="str">
        <f t="shared" si="793"/>
        <v/>
      </c>
      <c r="M8505" s="38" t="str">
        <f t="shared" si="794"/>
        <v/>
      </c>
      <c r="N8505" s="38" t="str">
        <f t="shared" si="796"/>
        <v/>
      </c>
      <c r="O8505" s="38" t="str">
        <f t="shared" si="798"/>
        <v/>
      </c>
      <c r="P8505" s="39" t="str">
        <f t="shared" si="797"/>
        <v/>
      </c>
      <c r="AC8505" s="42" t="str">
        <f>IF(B8505="","",VLOOKUP(B8505,[2]Formula!B:C,2,0))</f>
        <v/>
      </c>
      <c r="AD8505" s="43" t="str">
        <f t="shared" si="795"/>
        <v/>
      </c>
    </row>
    <row r="8506" spans="1:30" x14ac:dyDescent="0.25">
      <c r="A8506" s="64"/>
      <c r="B8506" s="64"/>
      <c r="C8506" s="66"/>
      <c r="D8506" s="67"/>
      <c r="E8506" s="64"/>
      <c r="F8506" s="64"/>
      <c r="G8506" s="37" t="str">
        <f>IF(E8506="","",IF(OR(E8506="Project Management",E8506="Project Support",E8506="Sprint Management",E8506="Sprint Support"),"NA",ROUND((((VLOOKUP(AD8506,[2]Formula!V:X,3,0)))-SUMIF(AD:AD,AD8506,H:H)),2)))</f>
        <v/>
      </c>
      <c r="H8506" s="71"/>
      <c r="I8506" s="72"/>
      <c r="J8506" s="72"/>
      <c r="K8506" s="38" t="str">
        <f>IF(E8506="","",IF(OR(E8506="Project Management",E8506="Project Support",E8506="Sprint Management",E8506="Sprint Support"),"NA",(((SUMIF(AD:AD,AD8506,H:H)/VLOOKUP(AD8506,[2]Formula!V:X,3,0))*VLOOKUP(AD8506,[2]Formula!V:X,2,0))*H8506)/SUMIF(AD:AD,AD8506,H:H)))</f>
        <v/>
      </c>
      <c r="L8506" s="38" t="str">
        <f t="shared" si="793"/>
        <v/>
      </c>
      <c r="M8506" s="38" t="str">
        <f t="shared" si="794"/>
        <v/>
      </c>
      <c r="N8506" s="38" t="str">
        <f t="shared" si="796"/>
        <v/>
      </c>
      <c r="O8506" s="38" t="str">
        <f t="shared" si="798"/>
        <v/>
      </c>
      <c r="P8506" s="39" t="str">
        <f t="shared" si="797"/>
        <v/>
      </c>
      <c r="AC8506" s="42" t="str">
        <f>IF(B8506="","",VLOOKUP(B8506,[2]Formula!B:C,2,0))</f>
        <v/>
      </c>
      <c r="AD8506" s="43" t="str">
        <f t="shared" si="795"/>
        <v/>
      </c>
    </row>
    <row r="8507" spans="1:30" x14ac:dyDescent="0.25">
      <c r="A8507" s="64"/>
      <c r="B8507" s="64"/>
      <c r="C8507" s="66"/>
      <c r="D8507" s="67"/>
      <c r="E8507" s="64"/>
      <c r="F8507" s="64"/>
      <c r="G8507" s="37" t="str">
        <f>IF(E8507="","",IF(OR(E8507="Project Management",E8507="Project Support",E8507="Sprint Management",E8507="Sprint Support"),"NA",ROUND((((VLOOKUP(AD8507,[2]Formula!V:X,3,0)))-SUMIF(AD:AD,AD8507,H:H)),2)))</f>
        <v/>
      </c>
      <c r="H8507" s="71"/>
      <c r="I8507" s="72"/>
      <c r="J8507" s="72"/>
      <c r="K8507" s="38" t="str">
        <f>IF(E8507="","",IF(OR(E8507="Project Management",E8507="Project Support",E8507="Sprint Management",E8507="Sprint Support"),"NA",(((SUMIF(AD:AD,AD8507,H:H)/VLOOKUP(AD8507,[2]Formula!V:X,3,0))*VLOOKUP(AD8507,[2]Formula!V:X,2,0))*H8507)/SUMIF(AD:AD,AD8507,H:H)))</f>
        <v/>
      </c>
      <c r="L8507" s="38" t="str">
        <f t="shared" si="793"/>
        <v/>
      </c>
      <c r="M8507" s="38" t="str">
        <f t="shared" si="794"/>
        <v/>
      </c>
      <c r="N8507" s="38" t="str">
        <f t="shared" si="796"/>
        <v/>
      </c>
      <c r="O8507" s="38" t="str">
        <f t="shared" si="798"/>
        <v/>
      </c>
      <c r="P8507" s="39" t="str">
        <f t="shared" si="797"/>
        <v/>
      </c>
      <c r="AC8507" s="42" t="str">
        <f>IF(B8507="","",VLOOKUP(B8507,[2]Formula!B:C,2,0))</f>
        <v/>
      </c>
      <c r="AD8507" s="43" t="str">
        <f t="shared" si="795"/>
        <v/>
      </c>
    </row>
    <row r="8508" spans="1:30" x14ac:dyDescent="0.25">
      <c r="A8508" s="64"/>
      <c r="B8508" s="64"/>
      <c r="C8508" s="66"/>
      <c r="D8508" s="67"/>
      <c r="E8508" s="64"/>
      <c r="F8508" s="64"/>
      <c r="G8508" s="37" t="str">
        <f>IF(E8508="","",IF(OR(E8508="Project Management",E8508="Project Support",E8508="Sprint Management",E8508="Sprint Support"),"NA",ROUND((((VLOOKUP(AD8508,[2]Formula!V:X,3,0)))-SUMIF(AD:AD,AD8508,H:H)),2)))</f>
        <v/>
      </c>
      <c r="H8508" s="71"/>
      <c r="I8508" s="72"/>
      <c r="J8508" s="72"/>
      <c r="K8508" s="38" t="str">
        <f>IF(E8508="","",IF(OR(E8508="Project Management",E8508="Project Support",E8508="Sprint Management",E8508="Sprint Support"),"NA",(((SUMIF(AD:AD,AD8508,H:H)/VLOOKUP(AD8508,[2]Formula!V:X,3,0))*VLOOKUP(AD8508,[2]Formula!V:X,2,0))*H8508)/SUMIF(AD:AD,AD8508,H:H)))</f>
        <v/>
      </c>
      <c r="L8508" s="38" t="str">
        <f t="shared" si="793"/>
        <v/>
      </c>
      <c r="M8508" s="38" t="str">
        <f t="shared" si="794"/>
        <v/>
      </c>
      <c r="N8508" s="38" t="str">
        <f t="shared" si="796"/>
        <v/>
      </c>
      <c r="O8508" s="38" t="str">
        <f t="shared" si="798"/>
        <v/>
      </c>
      <c r="P8508" s="39" t="str">
        <f t="shared" si="797"/>
        <v/>
      </c>
      <c r="AC8508" s="42" t="str">
        <f>IF(B8508="","",VLOOKUP(B8508,[2]Formula!B:C,2,0))</f>
        <v/>
      </c>
      <c r="AD8508" s="43" t="str">
        <f t="shared" si="795"/>
        <v/>
      </c>
    </row>
    <row r="8509" spans="1:30" x14ac:dyDescent="0.25">
      <c r="A8509" s="64"/>
      <c r="B8509" s="64"/>
      <c r="C8509" s="66"/>
      <c r="D8509" s="67"/>
      <c r="E8509" s="64"/>
      <c r="F8509" s="64"/>
      <c r="G8509" s="37" t="str">
        <f>IF(E8509="","",IF(OR(E8509="Project Management",E8509="Project Support",E8509="Sprint Management",E8509="Sprint Support"),"NA",ROUND((((VLOOKUP(AD8509,[2]Formula!V:X,3,0)))-SUMIF(AD:AD,AD8509,H:H)),2)))</f>
        <v/>
      </c>
      <c r="H8509" s="71"/>
      <c r="I8509" s="72"/>
      <c r="J8509" s="72"/>
      <c r="K8509" s="38" t="str">
        <f>IF(E8509="","",IF(OR(E8509="Project Management",E8509="Project Support",E8509="Sprint Management",E8509="Sprint Support"),"NA",(((SUMIF(AD:AD,AD8509,H:H)/VLOOKUP(AD8509,[2]Formula!V:X,3,0))*VLOOKUP(AD8509,[2]Formula!V:X,2,0))*H8509)/SUMIF(AD:AD,AD8509,H:H)))</f>
        <v/>
      </c>
      <c r="L8509" s="38" t="str">
        <f t="shared" si="793"/>
        <v/>
      </c>
      <c r="M8509" s="38" t="str">
        <f t="shared" si="794"/>
        <v/>
      </c>
      <c r="N8509" s="38" t="str">
        <f t="shared" si="796"/>
        <v/>
      </c>
      <c r="O8509" s="38" t="str">
        <f t="shared" si="798"/>
        <v/>
      </c>
      <c r="P8509" s="39" t="str">
        <f t="shared" si="797"/>
        <v/>
      </c>
      <c r="AC8509" s="42" t="str">
        <f>IF(B8509="","",VLOOKUP(B8509,[2]Formula!B:C,2,0))</f>
        <v/>
      </c>
      <c r="AD8509" s="43" t="str">
        <f t="shared" si="795"/>
        <v/>
      </c>
    </row>
    <row r="8510" spans="1:30" x14ac:dyDescent="0.25">
      <c r="A8510" s="64"/>
      <c r="B8510" s="64"/>
      <c r="C8510" s="66"/>
      <c r="D8510" s="67"/>
      <c r="E8510" s="64"/>
      <c r="F8510" s="64"/>
      <c r="G8510" s="37" t="str">
        <f>IF(E8510="","",IF(OR(E8510="Project Management",E8510="Project Support",E8510="Sprint Management",E8510="Sprint Support"),"NA",ROUND((((VLOOKUP(AD8510,[2]Formula!V:X,3,0)))-SUMIF(AD:AD,AD8510,H:H)),2)))</f>
        <v/>
      </c>
      <c r="H8510" s="71"/>
      <c r="I8510" s="72"/>
      <c r="J8510" s="72"/>
      <c r="K8510" s="38" t="str">
        <f>IF(E8510="","",IF(OR(E8510="Project Management",E8510="Project Support",E8510="Sprint Management",E8510="Sprint Support"),"NA",(((SUMIF(AD:AD,AD8510,H:H)/VLOOKUP(AD8510,[2]Formula!V:X,3,0))*VLOOKUP(AD8510,[2]Formula!V:X,2,0))*H8510)/SUMIF(AD:AD,AD8510,H:H)))</f>
        <v/>
      </c>
      <c r="L8510" s="38" t="str">
        <f t="shared" si="793"/>
        <v/>
      </c>
      <c r="M8510" s="38" t="str">
        <f t="shared" si="794"/>
        <v/>
      </c>
      <c r="N8510" s="38" t="str">
        <f t="shared" si="796"/>
        <v/>
      </c>
      <c r="O8510" s="38" t="str">
        <f t="shared" si="798"/>
        <v/>
      </c>
      <c r="P8510" s="39" t="str">
        <f t="shared" si="797"/>
        <v/>
      </c>
      <c r="AC8510" s="42" t="str">
        <f>IF(B8510="","",VLOOKUP(B8510,[2]Formula!B:C,2,0))</f>
        <v/>
      </c>
      <c r="AD8510" s="43" t="str">
        <f t="shared" si="795"/>
        <v/>
      </c>
    </row>
    <row r="8511" spans="1:30" x14ac:dyDescent="0.25">
      <c r="A8511" s="64"/>
      <c r="B8511" s="64"/>
      <c r="C8511" s="66"/>
      <c r="D8511" s="67"/>
      <c r="E8511" s="64"/>
      <c r="F8511" s="64"/>
      <c r="G8511" s="37" t="str">
        <f>IF(E8511="","",IF(OR(E8511="Project Management",E8511="Project Support",E8511="Sprint Management",E8511="Sprint Support"),"NA",ROUND((((VLOOKUP(AD8511,[2]Formula!V:X,3,0)))-SUMIF(AD:AD,AD8511,H:H)),2)))</f>
        <v/>
      </c>
      <c r="H8511" s="71"/>
      <c r="I8511" s="72"/>
      <c r="J8511" s="72"/>
      <c r="K8511" s="38" t="str">
        <f>IF(E8511="","",IF(OR(E8511="Project Management",E8511="Project Support",E8511="Sprint Management",E8511="Sprint Support"),"NA",(((SUMIF(AD:AD,AD8511,H:H)/VLOOKUP(AD8511,[2]Formula!V:X,3,0))*VLOOKUP(AD8511,[2]Formula!V:X,2,0))*H8511)/SUMIF(AD:AD,AD8511,H:H)))</f>
        <v/>
      </c>
      <c r="L8511" s="38" t="str">
        <f t="shared" si="793"/>
        <v/>
      </c>
      <c r="M8511" s="38" t="str">
        <f t="shared" si="794"/>
        <v/>
      </c>
      <c r="N8511" s="38" t="str">
        <f t="shared" si="796"/>
        <v/>
      </c>
      <c r="O8511" s="38" t="str">
        <f t="shared" si="798"/>
        <v/>
      </c>
      <c r="P8511" s="39" t="str">
        <f t="shared" si="797"/>
        <v/>
      </c>
      <c r="AC8511" s="42" t="str">
        <f>IF(B8511="","",VLOOKUP(B8511,[2]Formula!B:C,2,0))</f>
        <v/>
      </c>
      <c r="AD8511" s="43" t="str">
        <f t="shared" si="795"/>
        <v/>
      </c>
    </row>
    <row r="8512" spans="1:30" x14ac:dyDescent="0.25">
      <c r="A8512" s="64"/>
      <c r="B8512" s="64"/>
      <c r="C8512" s="66"/>
      <c r="D8512" s="67"/>
      <c r="E8512" s="64"/>
      <c r="F8512" s="64"/>
      <c r="G8512" s="37" t="str">
        <f>IF(E8512="","",IF(OR(E8512="Project Management",E8512="Project Support",E8512="Sprint Management",E8512="Sprint Support"),"NA",ROUND((((VLOOKUP(AD8512,[2]Formula!V:X,3,0)))-SUMIF(AD:AD,AD8512,H:H)),2)))</f>
        <v/>
      </c>
      <c r="H8512" s="71"/>
      <c r="I8512" s="72"/>
      <c r="J8512" s="72"/>
      <c r="K8512" s="38" t="str">
        <f>IF(E8512="","",IF(OR(E8512="Project Management",E8512="Project Support",E8512="Sprint Management",E8512="Sprint Support"),"NA",(((SUMIF(AD:AD,AD8512,H:H)/VLOOKUP(AD8512,[2]Formula!V:X,3,0))*VLOOKUP(AD8512,[2]Formula!V:X,2,0))*H8512)/SUMIF(AD:AD,AD8512,H:H)))</f>
        <v/>
      </c>
      <c r="L8512" s="38" t="str">
        <f t="shared" si="793"/>
        <v/>
      </c>
      <c r="M8512" s="38" t="str">
        <f t="shared" si="794"/>
        <v/>
      </c>
      <c r="N8512" s="38" t="str">
        <f t="shared" si="796"/>
        <v/>
      </c>
      <c r="O8512" s="38" t="str">
        <f t="shared" si="798"/>
        <v/>
      </c>
      <c r="P8512" s="39" t="str">
        <f t="shared" si="797"/>
        <v/>
      </c>
      <c r="AC8512" s="42" t="str">
        <f>IF(B8512="","",VLOOKUP(B8512,[2]Formula!B:C,2,0))</f>
        <v/>
      </c>
      <c r="AD8512" s="43" t="str">
        <f t="shared" si="795"/>
        <v/>
      </c>
    </row>
    <row r="8513" spans="1:30" x14ac:dyDescent="0.25">
      <c r="A8513" s="64"/>
      <c r="B8513" s="64"/>
      <c r="C8513" s="66"/>
      <c r="D8513" s="67"/>
      <c r="E8513" s="64"/>
      <c r="F8513" s="64"/>
      <c r="G8513" s="37" t="str">
        <f>IF(E8513="","",IF(OR(E8513="Project Management",E8513="Project Support",E8513="Sprint Management",E8513="Sprint Support"),"NA",ROUND((((VLOOKUP(AD8513,[2]Formula!V:X,3,0)))-SUMIF(AD:AD,AD8513,H:H)),2)))</f>
        <v/>
      </c>
      <c r="H8513" s="71"/>
      <c r="I8513" s="72"/>
      <c r="J8513" s="72"/>
      <c r="K8513" s="38" t="str">
        <f>IF(E8513="","",IF(OR(E8513="Project Management",E8513="Project Support",E8513="Sprint Management",E8513="Sprint Support"),"NA",(((SUMIF(AD:AD,AD8513,H:H)/VLOOKUP(AD8513,[2]Formula!V:X,3,0))*VLOOKUP(AD8513,[2]Formula!V:X,2,0))*H8513)/SUMIF(AD:AD,AD8513,H:H)))</f>
        <v/>
      </c>
      <c r="L8513" s="38" t="str">
        <f t="shared" si="793"/>
        <v/>
      </c>
      <c r="M8513" s="38" t="str">
        <f t="shared" si="794"/>
        <v/>
      </c>
      <c r="N8513" s="38" t="str">
        <f t="shared" si="796"/>
        <v/>
      </c>
      <c r="O8513" s="38" t="str">
        <f t="shared" si="798"/>
        <v/>
      </c>
      <c r="P8513" s="39" t="str">
        <f t="shared" si="797"/>
        <v/>
      </c>
      <c r="AC8513" s="42" t="str">
        <f>IF(B8513="","",VLOOKUP(B8513,[2]Formula!B:C,2,0))</f>
        <v/>
      </c>
      <c r="AD8513" s="43" t="str">
        <f t="shared" si="795"/>
        <v/>
      </c>
    </row>
    <row r="8514" spans="1:30" x14ac:dyDescent="0.25">
      <c r="A8514" s="64"/>
      <c r="B8514" s="64"/>
      <c r="C8514" s="66"/>
      <c r="D8514" s="67"/>
      <c r="E8514" s="64"/>
      <c r="F8514" s="64"/>
      <c r="G8514" s="37" t="str">
        <f>IF(E8514="","",IF(OR(E8514="Project Management",E8514="Project Support",E8514="Sprint Management",E8514="Sprint Support"),"NA",ROUND((((VLOOKUP(AD8514,[2]Formula!V:X,3,0)))-SUMIF(AD:AD,AD8514,H:H)),2)))</f>
        <v/>
      </c>
      <c r="H8514" s="71"/>
      <c r="I8514" s="72"/>
      <c r="J8514" s="72"/>
      <c r="K8514" s="38" t="str">
        <f>IF(E8514="","",IF(OR(E8514="Project Management",E8514="Project Support",E8514="Sprint Management",E8514="Sprint Support"),"NA",(((SUMIF(AD:AD,AD8514,H:H)/VLOOKUP(AD8514,[2]Formula!V:X,3,0))*VLOOKUP(AD8514,[2]Formula!V:X,2,0))*H8514)/SUMIF(AD:AD,AD8514,H:H)))</f>
        <v/>
      </c>
      <c r="L8514" s="38" t="str">
        <f t="shared" ref="L8514:L8577" si="799">IFERROR(IF(K8514="NA",(H8514/I8514),(K8514/I8514)),"")</f>
        <v/>
      </c>
      <c r="M8514" s="38" t="str">
        <f t="shared" ref="M8514:M8577" si="800">IFERROR(IF(K8514="NA",1,(K8514/H8514)),"")</f>
        <v/>
      </c>
      <c r="N8514" s="38" t="str">
        <f t="shared" si="796"/>
        <v/>
      </c>
      <c r="O8514" s="38" t="str">
        <f t="shared" si="798"/>
        <v/>
      </c>
      <c r="P8514" s="39" t="str">
        <f t="shared" si="797"/>
        <v/>
      </c>
      <c r="AC8514" s="42" t="str">
        <f>IF(B8514="","",VLOOKUP(B8514,[2]Formula!B:C,2,0))</f>
        <v/>
      </c>
      <c r="AD8514" s="43" t="str">
        <f t="shared" ref="AD8514:AD8577" si="801">IF(B8514="","",CONCATENATE(B8514,"_",E8514))</f>
        <v/>
      </c>
    </row>
    <row r="8515" spans="1:30" x14ac:dyDescent="0.25">
      <c r="A8515" s="64"/>
      <c r="B8515" s="64"/>
      <c r="C8515" s="66"/>
      <c r="D8515" s="67"/>
      <c r="E8515" s="64"/>
      <c r="F8515" s="64"/>
      <c r="G8515" s="37" t="str">
        <f>IF(E8515="","",IF(OR(E8515="Project Management",E8515="Project Support",E8515="Sprint Management",E8515="Sprint Support"),"NA",ROUND((((VLOOKUP(AD8515,[2]Formula!V:X,3,0)))-SUMIF(AD:AD,AD8515,H:H)),2)))</f>
        <v/>
      </c>
      <c r="H8515" s="71"/>
      <c r="I8515" s="72"/>
      <c r="J8515" s="72"/>
      <c r="K8515" s="38" t="str">
        <f>IF(E8515="","",IF(OR(E8515="Project Management",E8515="Project Support",E8515="Sprint Management",E8515="Sprint Support"),"NA",(((SUMIF(AD:AD,AD8515,H:H)/VLOOKUP(AD8515,[2]Formula!V:X,3,0))*VLOOKUP(AD8515,[2]Formula!V:X,2,0))*H8515)/SUMIF(AD:AD,AD8515,H:H)))</f>
        <v/>
      </c>
      <c r="L8515" s="38" t="str">
        <f t="shared" si="799"/>
        <v/>
      </c>
      <c r="M8515" s="38" t="str">
        <f t="shared" si="800"/>
        <v/>
      </c>
      <c r="N8515" s="38" t="str">
        <f t="shared" ref="N8515:N8578" si="802">IFERROR(((L8515-M8515)/M8515)*100,"")</f>
        <v/>
      </c>
      <c r="O8515" s="38" t="str">
        <f t="shared" si="798"/>
        <v/>
      </c>
      <c r="P8515" s="39" t="str">
        <f t="shared" ref="P8515:P8578" si="803">IF(O8515="","",1)</f>
        <v/>
      </c>
      <c r="AC8515" s="42" t="str">
        <f>IF(B8515="","",VLOOKUP(B8515,[2]Formula!B:C,2,0))</f>
        <v/>
      </c>
      <c r="AD8515" s="43" t="str">
        <f t="shared" si="801"/>
        <v/>
      </c>
    </row>
    <row r="8516" spans="1:30" x14ac:dyDescent="0.25">
      <c r="A8516" s="64"/>
      <c r="B8516" s="64"/>
      <c r="C8516" s="66"/>
      <c r="D8516" s="67"/>
      <c r="E8516" s="64"/>
      <c r="F8516" s="64"/>
      <c r="G8516" s="37" t="str">
        <f>IF(E8516="","",IF(OR(E8516="Project Management",E8516="Project Support",E8516="Sprint Management",E8516="Sprint Support"),"NA",ROUND((((VLOOKUP(AD8516,[2]Formula!V:X,3,0)))-SUMIF(AD:AD,AD8516,H:H)),2)))</f>
        <v/>
      </c>
      <c r="H8516" s="71"/>
      <c r="I8516" s="72"/>
      <c r="J8516" s="72"/>
      <c r="K8516" s="38" t="str">
        <f>IF(E8516="","",IF(OR(E8516="Project Management",E8516="Project Support",E8516="Sprint Management",E8516="Sprint Support"),"NA",(((SUMIF(AD:AD,AD8516,H:H)/VLOOKUP(AD8516,[2]Formula!V:X,3,0))*VLOOKUP(AD8516,[2]Formula!V:X,2,0))*H8516)/SUMIF(AD:AD,AD8516,H:H)))</f>
        <v/>
      </c>
      <c r="L8516" s="38" t="str">
        <f t="shared" si="799"/>
        <v/>
      </c>
      <c r="M8516" s="38" t="str">
        <f t="shared" si="800"/>
        <v/>
      </c>
      <c r="N8516" s="38" t="str">
        <f t="shared" si="802"/>
        <v/>
      </c>
      <c r="O8516" s="38" t="str">
        <f t="shared" si="798"/>
        <v/>
      </c>
      <c r="P8516" s="39" t="str">
        <f t="shared" si="803"/>
        <v/>
      </c>
      <c r="AC8516" s="42" t="str">
        <f>IF(B8516="","",VLOOKUP(B8516,[2]Formula!B:C,2,0))</f>
        <v/>
      </c>
      <c r="AD8516" s="43" t="str">
        <f t="shared" si="801"/>
        <v/>
      </c>
    </row>
    <row r="8517" spans="1:30" x14ac:dyDescent="0.25">
      <c r="A8517" s="64"/>
      <c r="B8517" s="64"/>
      <c r="C8517" s="66"/>
      <c r="D8517" s="67"/>
      <c r="E8517" s="64"/>
      <c r="F8517" s="64"/>
      <c r="G8517" s="37" t="str">
        <f>IF(E8517="","",IF(OR(E8517="Project Management",E8517="Project Support",E8517="Sprint Management",E8517="Sprint Support"),"NA",ROUND((((VLOOKUP(AD8517,[2]Formula!V:X,3,0)))-SUMIF(AD:AD,AD8517,H:H)),2)))</f>
        <v/>
      </c>
      <c r="H8517" s="71"/>
      <c r="I8517" s="72"/>
      <c r="J8517" s="72"/>
      <c r="K8517" s="38" t="str">
        <f>IF(E8517="","",IF(OR(E8517="Project Management",E8517="Project Support",E8517="Sprint Management",E8517="Sprint Support"),"NA",(((SUMIF(AD:AD,AD8517,H:H)/VLOOKUP(AD8517,[2]Formula!V:X,3,0))*VLOOKUP(AD8517,[2]Formula!V:X,2,0))*H8517)/SUMIF(AD:AD,AD8517,H:H)))</f>
        <v/>
      </c>
      <c r="L8517" s="38" t="str">
        <f t="shared" si="799"/>
        <v/>
      </c>
      <c r="M8517" s="38" t="str">
        <f t="shared" si="800"/>
        <v/>
      </c>
      <c r="N8517" s="38" t="str">
        <f t="shared" si="802"/>
        <v/>
      </c>
      <c r="O8517" s="38" t="str">
        <f t="shared" si="798"/>
        <v/>
      </c>
      <c r="P8517" s="39" t="str">
        <f t="shared" si="803"/>
        <v/>
      </c>
      <c r="AC8517" s="42" t="str">
        <f>IF(B8517="","",VLOOKUP(B8517,[2]Formula!B:C,2,0))</f>
        <v/>
      </c>
      <c r="AD8517" s="43" t="str">
        <f t="shared" si="801"/>
        <v/>
      </c>
    </row>
    <row r="8518" spans="1:30" x14ac:dyDescent="0.25">
      <c r="A8518" s="64"/>
      <c r="B8518" s="64"/>
      <c r="C8518" s="66"/>
      <c r="D8518" s="67"/>
      <c r="E8518" s="64"/>
      <c r="F8518" s="64"/>
      <c r="G8518" s="37" t="str">
        <f>IF(E8518="","",IF(OR(E8518="Project Management",E8518="Project Support",E8518="Sprint Management",E8518="Sprint Support"),"NA",ROUND((((VLOOKUP(AD8518,[2]Formula!V:X,3,0)))-SUMIF(AD:AD,AD8518,H:H)),2)))</f>
        <v/>
      </c>
      <c r="H8518" s="71"/>
      <c r="I8518" s="72"/>
      <c r="J8518" s="72"/>
      <c r="K8518" s="38" t="str">
        <f>IF(E8518="","",IF(OR(E8518="Project Management",E8518="Project Support",E8518="Sprint Management",E8518="Sprint Support"),"NA",(((SUMIF(AD:AD,AD8518,H:H)/VLOOKUP(AD8518,[2]Formula!V:X,3,0))*VLOOKUP(AD8518,[2]Formula!V:X,2,0))*H8518)/SUMIF(AD:AD,AD8518,H:H)))</f>
        <v/>
      </c>
      <c r="L8518" s="38" t="str">
        <f t="shared" si="799"/>
        <v/>
      </c>
      <c r="M8518" s="38" t="str">
        <f t="shared" si="800"/>
        <v/>
      </c>
      <c r="N8518" s="38" t="str">
        <f t="shared" si="802"/>
        <v/>
      </c>
      <c r="O8518" s="38" t="str">
        <f t="shared" si="798"/>
        <v/>
      </c>
      <c r="P8518" s="39" t="str">
        <f t="shared" si="803"/>
        <v/>
      </c>
      <c r="AC8518" s="42" t="str">
        <f>IF(B8518="","",VLOOKUP(B8518,[2]Formula!B:C,2,0))</f>
        <v/>
      </c>
      <c r="AD8518" s="43" t="str">
        <f t="shared" si="801"/>
        <v/>
      </c>
    </row>
    <row r="8519" spans="1:30" x14ac:dyDescent="0.25">
      <c r="A8519" s="64"/>
      <c r="B8519" s="64"/>
      <c r="C8519" s="66"/>
      <c r="D8519" s="67"/>
      <c r="E8519" s="64"/>
      <c r="F8519" s="64"/>
      <c r="G8519" s="37" t="str">
        <f>IF(E8519="","",IF(OR(E8519="Project Management",E8519="Project Support",E8519="Sprint Management",E8519="Sprint Support"),"NA",ROUND((((VLOOKUP(AD8519,[2]Formula!V:X,3,0)))-SUMIF(AD:AD,AD8519,H:H)),2)))</f>
        <v/>
      </c>
      <c r="H8519" s="71"/>
      <c r="I8519" s="72"/>
      <c r="J8519" s="72"/>
      <c r="K8519" s="38" t="str">
        <f>IF(E8519="","",IF(OR(E8519="Project Management",E8519="Project Support",E8519="Sprint Management",E8519="Sprint Support"),"NA",(((SUMIF(AD:AD,AD8519,H:H)/VLOOKUP(AD8519,[2]Formula!V:X,3,0))*VLOOKUP(AD8519,[2]Formula!V:X,2,0))*H8519)/SUMIF(AD:AD,AD8519,H:H)))</f>
        <v/>
      </c>
      <c r="L8519" s="38" t="str">
        <f t="shared" si="799"/>
        <v/>
      </c>
      <c r="M8519" s="38" t="str">
        <f t="shared" si="800"/>
        <v/>
      </c>
      <c r="N8519" s="38" t="str">
        <f t="shared" si="802"/>
        <v/>
      </c>
      <c r="O8519" s="38" t="str">
        <f t="shared" si="798"/>
        <v/>
      </c>
      <c r="P8519" s="39" t="str">
        <f t="shared" si="803"/>
        <v/>
      </c>
      <c r="AC8519" s="42" t="str">
        <f>IF(B8519="","",VLOOKUP(B8519,[2]Formula!B:C,2,0))</f>
        <v/>
      </c>
      <c r="AD8519" s="43" t="str">
        <f t="shared" si="801"/>
        <v/>
      </c>
    </row>
    <row r="8520" spans="1:30" x14ac:dyDescent="0.25">
      <c r="A8520" s="64"/>
      <c r="B8520" s="64"/>
      <c r="C8520" s="66"/>
      <c r="D8520" s="67"/>
      <c r="E8520" s="64"/>
      <c r="F8520" s="64"/>
      <c r="G8520" s="37" t="str">
        <f>IF(E8520="","",IF(OR(E8520="Project Management",E8520="Project Support",E8520="Sprint Management",E8520="Sprint Support"),"NA",ROUND((((VLOOKUP(AD8520,[2]Formula!V:X,3,0)))-SUMIF(AD:AD,AD8520,H:H)),2)))</f>
        <v/>
      </c>
      <c r="H8520" s="71"/>
      <c r="I8520" s="72"/>
      <c r="J8520" s="72"/>
      <c r="K8520" s="38" t="str">
        <f>IF(E8520="","",IF(OR(E8520="Project Management",E8520="Project Support",E8520="Sprint Management",E8520="Sprint Support"),"NA",(((SUMIF(AD:AD,AD8520,H:H)/VLOOKUP(AD8520,[2]Formula!V:X,3,0))*VLOOKUP(AD8520,[2]Formula!V:X,2,0))*H8520)/SUMIF(AD:AD,AD8520,H:H)))</f>
        <v/>
      </c>
      <c r="L8520" s="38" t="str">
        <f t="shared" si="799"/>
        <v/>
      </c>
      <c r="M8520" s="38" t="str">
        <f t="shared" si="800"/>
        <v/>
      </c>
      <c r="N8520" s="38" t="str">
        <f t="shared" si="802"/>
        <v/>
      </c>
      <c r="O8520" s="38" t="str">
        <f t="shared" si="798"/>
        <v/>
      </c>
      <c r="P8520" s="39" t="str">
        <f t="shared" si="803"/>
        <v/>
      </c>
      <c r="AC8520" s="42" t="str">
        <f>IF(B8520="","",VLOOKUP(B8520,[2]Formula!B:C,2,0))</f>
        <v/>
      </c>
      <c r="AD8520" s="43" t="str">
        <f t="shared" si="801"/>
        <v/>
      </c>
    </row>
    <row r="8521" spans="1:30" x14ac:dyDescent="0.25">
      <c r="A8521" s="64"/>
      <c r="B8521" s="64"/>
      <c r="C8521" s="66"/>
      <c r="D8521" s="67"/>
      <c r="E8521" s="64"/>
      <c r="F8521" s="64"/>
      <c r="G8521" s="37" t="str">
        <f>IF(E8521="","",IF(OR(E8521="Project Management",E8521="Project Support",E8521="Sprint Management",E8521="Sprint Support"),"NA",ROUND((((VLOOKUP(AD8521,[2]Formula!V:X,3,0)))-SUMIF(AD:AD,AD8521,H:H)),2)))</f>
        <v/>
      </c>
      <c r="H8521" s="71"/>
      <c r="I8521" s="72"/>
      <c r="J8521" s="72"/>
      <c r="K8521" s="38" t="str">
        <f>IF(E8521="","",IF(OR(E8521="Project Management",E8521="Project Support",E8521="Sprint Management",E8521="Sprint Support"),"NA",(((SUMIF(AD:AD,AD8521,H:H)/VLOOKUP(AD8521,[2]Formula!V:X,3,0))*VLOOKUP(AD8521,[2]Formula!V:X,2,0))*H8521)/SUMIF(AD:AD,AD8521,H:H)))</f>
        <v/>
      </c>
      <c r="L8521" s="38" t="str">
        <f t="shared" si="799"/>
        <v/>
      </c>
      <c r="M8521" s="38" t="str">
        <f t="shared" si="800"/>
        <v/>
      </c>
      <c r="N8521" s="38" t="str">
        <f t="shared" si="802"/>
        <v/>
      </c>
      <c r="O8521" s="38" t="str">
        <f t="shared" si="798"/>
        <v/>
      </c>
      <c r="P8521" s="39" t="str">
        <f t="shared" si="803"/>
        <v/>
      </c>
      <c r="AC8521" s="42" t="str">
        <f>IF(B8521="","",VLOOKUP(B8521,[2]Formula!B:C,2,0))</f>
        <v/>
      </c>
      <c r="AD8521" s="43" t="str">
        <f t="shared" si="801"/>
        <v/>
      </c>
    </row>
    <row r="8522" spans="1:30" x14ac:dyDescent="0.25">
      <c r="A8522" s="64"/>
      <c r="B8522" s="64"/>
      <c r="C8522" s="66"/>
      <c r="D8522" s="67"/>
      <c r="E8522" s="64"/>
      <c r="F8522" s="64"/>
      <c r="G8522" s="37" t="str">
        <f>IF(E8522="","",IF(OR(E8522="Project Management",E8522="Project Support",E8522="Sprint Management",E8522="Sprint Support"),"NA",ROUND((((VLOOKUP(AD8522,[2]Formula!V:X,3,0)))-SUMIF(AD:AD,AD8522,H:H)),2)))</f>
        <v/>
      </c>
      <c r="H8522" s="71"/>
      <c r="I8522" s="72"/>
      <c r="J8522" s="72"/>
      <c r="K8522" s="38" t="str">
        <f>IF(E8522="","",IF(OR(E8522="Project Management",E8522="Project Support",E8522="Sprint Management",E8522="Sprint Support"),"NA",(((SUMIF(AD:AD,AD8522,H:H)/VLOOKUP(AD8522,[2]Formula!V:X,3,0))*VLOOKUP(AD8522,[2]Formula!V:X,2,0))*H8522)/SUMIF(AD:AD,AD8522,H:H)))</f>
        <v/>
      </c>
      <c r="L8522" s="38" t="str">
        <f t="shared" si="799"/>
        <v/>
      </c>
      <c r="M8522" s="38" t="str">
        <f t="shared" si="800"/>
        <v/>
      </c>
      <c r="N8522" s="38" t="str">
        <f t="shared" si="802"/>
        <v/>
      </c>
      <c r="O8522" s="38" t="str">
        <f t="shared" si="798"/>
        <v/>
      </c>
      <c r="P8522" s="39" t="str">
        <f t="shared" si="803"/>
        <v/>
      </c>
      <c r="AC8522" s="42" t="str">
        <f>IF(B8522="","",VLOOKUP(B8522,[2]Formula!B:C,2,0))</f>
        <v/>
      </c>
      <c r="AD8522" s="43" t="str">
        <f t="shared" si="801"/>
        <v/>
      </c>
    </row>
    <row r="8523" spans="1:30" x14ac:dyDescent="0.25">
      <c r="A8523" s="64"/>
      <c r="B8523" s="64"/>
      <c r="C8523" s="66"/>
      <c r="D8523" s="67"/>
      <c r="E8523" s="64"/>
      <c r="F8523" s="64"/>
      <c r="G8523" s="37" t="str">
        <f>IF(E8523="","",IF(OR(E8523="Project Management",E8523="Project Support",E8523="Sprint Management",E8523="Sprint Support"),"NA",ROUND((((VLOOKUP(AD8523,[2]Formula!V:X,3,0)))-SUMIF(AD:AD,AD8523,H:H)),2)))</f>
        <v/>
      </c>
      <c r="H8523" s="71"/>
      <c r="I8523" s="72"/>
      <c r="J8523" s="72"/>
      <c r="K8523" s="38" t="str">
        <f>IF(E8523="","",IF(OR(E8523="Project Management",E8523="Project Support",E8523="Sprint Management",E8523="Sprint Support"),"NA",(((SUMIF(AD:AD,AD8523,H:H)/VLOOKUP(AD8523,[2]Formula!V:X,3,0))*VLOOKUP(AD8523,[2]Formula!V:X,2,0))*H8523)/SUMIF(AD:AD,AD8523,H:H)))</f>
        <v/>
      </c>
      <c r="L8523" s="38" t="str">
        <f t="shared" si="799"/>
        <v/>
      </c>
      <c r="M8523" s="38" t="str">
        <f t="shared" si="800"/>
        <v/>
      </c>
      <c r="N8523" s="38" t="str">
        <f t="shared" si="802"/>
        <v/>
      </c>
      <c r="O8523" s="38" t="str">
        <f t="shared" si="798"/>
        <v/>
      </c>
      <c r="P8523" s="39" t="str">
        <f t="shared" si="803"/>
        <v/>
      </c>
      <c r="AC8523" s="42" t="str">
        <f>IF(B8523="","",VLOOKUP(B8523,[2]Formula!B:C,2,0))</f>
        <v/>
      </c>
      <c r="AD8523" s="43" t="str">
        <f t="shared" si="801"/>
        <v/>
      </c>
    </row>
    <row r="8524" spans="1:30" x14ac:dyDescent="0.25">
      <c r="A8524" s="64"/>
      <c r="B8524" s="64"/>
      <c r="C8524" s="66"/>
      <c r="D8524" s="67"/>
      <c r="E8524" s="64"/>
      <c r="F8524" s="64"/>
      <c r="G8524" s="37" t="str">
        <f>IF(E8524="","",IF(OR(E8524="Project Management",E8524="Project Support",E8524="Sprint Management",E8524="Sprint Support"),"NA",ROUND((((VLOOKUP(AD8524,[2]Formula!V:X,3,0)))-SUMIF(AD:AD,AD8524,H:H)),2)))</f>
        <v/>
      </c>
      <c r="H8524" s="71"/>
      <c r="I8524" s="72"/>
      <c r="J8524" s="72"/>
      <c r="K8524" s="38" t="str">
        <f>IF(E8524="","",IF(OR(E8524="Project Management",E8524="Project Support",E8524="Sprint Management",E8524="Sprint Support"),"NA",(((SUMIF(AD:AD,AD8524,H:H)/VLOOKUP(AD8524,[2]Formula!V:X,3,0))*VLOOKUP(AD8524,[2]Formula!V:X,2,0))*H8524)/SUMIF(AD:AD,AD8524,H:H)))</f>
        <v/>
      </c>
      <c r="L8524" s="38" t="str">
        <f t="shared" si="799"/>
        <v/>
      </c>
      <c r="M8524" s="38" t="str">
        <f t="shared" si="800"/>
        <v/>
      </c>
      <c r="N8524" s="38" t="str">
        <f t="shared" si="802"/>
        <v/>
      </c>
      <c r="O8524" s="38" t="str">
        <f t="shared" si="798"/>
        <v/>
      </c>
      <c r="P8524" s="39" t="str">
        <f t="shared" si="803"/>
        <v/>
      </c>
      <c r="AC8524" s="42" t="str">
        <f>IF(B8524="","",VLOOKUP(B8524,[2]Formula!B:C,2,0))</f>
        <v/>
      </c>
      <c r="AD8524" s="43" t="str">
        <f t="shared" si="801"/>
        <v/>
      </c>
    </row>
    <row r="8525" spans="1:30" x14ac:dyDescent="0.25">
      <c r="A8525" s="64"/>
      <c r="B8525" s="64"/>
      <c r="C8525" s="66"/>
      <c r="D8525" s="67"/>
      <c r="E8525" s="64"/>
      <c r="F8525" s="64"/>
      <c r="G8525" s="37" t="str">
        <f>IF(E8525="","",IF(OR(E8525="Project Management",E8525="Project Support",E8525="Sprint Management",E8525="Sprint Support"),"NA",ROUND((((VLOOKUP(AD8525,[2]Formula!V:X,3,0)))-SUMIF(AD:AD,AD8525,H:H)),2)))</f>
        <v/>
      </c>
      <c r="H8525" s="71"/>
      <c r="I8525" s="72"/>
      <c r="J8525" s="72"/>
      <c r="K8525" s="38" t="str">
        <f>IF(E8525="","",IF(OR(E8525="Project Management",E8525="Project Support",E8525="Sprint Management",E8525="Sprint Support"),"NA",(((SUMIF(AD:AD,AD8525,H:H)/VLOOKUP(AD8525,[2]Formula!V:X,3,0))*VLOOKUP(AD8525,[2]Formula!V:X,2,0))*H8525)/SUMIF(AD:AD,AD8525,H:H)))</f>
        <v/>
      </c>
      <c r="L8525" s="38" t="str">
        <f t="shared" si="799"/>
        <v/>
      </c>
      <c r="M8525" s="38" t="str">
        <f t="shared" si="800"/>
        <v/>
      </c>
      <c r="N8525" s="38" t="str">
        <f t="shared" si="802"/>
        <v/>
      </c>
      <c r="O8525" s="38" t="str">
        <f t="shared" si="798"/>
        <v/>
      </c>
      <c r="P8525" s="39" t="str">
        <f t="shared" si="803"/>
        <v/>
      </c>
      <c r="AC8525" s="42" t="str">
        <f>IF(B8525="","",VLOOKUP(B8525,[2]Formula!B:C,2,0))</f>
        <v/>
      </c>
      <c r="AD8525" s="43" t="str">
        <f t="shared" si="801"/>
        <v/>
      </c>
    </row>
    <row r="8526" spans="1:30" x14ac:dyDescent="0.25">
      <c r="A8526" s="64"/>
      <c r="B8526" s="64"/>
      <c r="C8526" s="66"/>
      <c r="D8526" s="67"/>
      <c r="E8526" s="64"/>
      <c r="F8526" s="64"/>
      <c r="G8526" s="37" t="str">
        <f>IF(E8526="","",IF(OR(E8526="Project Management",E8526="Project Support",E8526="Sprint Management",E8526="Sprint Support"),"NA",ROUND((((VLOOKUP(AD8526,[2]Formula!V:X,3,0)))-SUMIF(AD:AD,AD8526,H:H)),2)))</f>
        <v/>
      </c>
      <c r="H8526" s="71"/>
      <c r="I8526" s="72"/>
      <c r="J8526" s="72"/>
      <c r="K8526" s="38" t="str">
        <f>IF(E8526="","",IF(OR(E8526="Project Management",E8526="Project Support",E8526="Sprint Management",E8526="Sprint Support"),"NA",(((SUMIF(AD:AD,AD8526,H:H)/VLOOKUP(AD8526,[2]Formula!V:X,3,0))*VLOOKUP(AD8526,[2]Formula!V:X,2,0))*H8526)/SUMIF(AD:AD,AD8526,H:H)))</f>
        <v/>
      </c>
      <c r="L8526" s="38" t="str">
        <f t="shared" si="799"/>
        <v/>
      </c>
      <c r="M8526" s="38" t="str">
        <f t="shared" si="800"/>
        <v/>
      </c>
      <c r="N8526" s="38" t="str">
        <f t="shared" si="802"/>
        <v/>
      </c>
      <c r="O8526" s="38" t="str">
        <f t="shared" si="798"/>
        <v/>
      </c>
      <c r="P8526" s="39" t="str">
        <f t="shared" si="803"/>
        <v/>
      </c>
      <c r="AC8526" s="42" t="str">
        <f>IF(B8526="","",VLOOKUP(B8526,[2]Formula!B:C,2,0))</f>
        <v/>
      </c>
      <c r="AD8526" s="43" t="str">
        <f t="shared" si="801"/>
        <v/>
      </c>
    </row>
    <row r="8527" spans="1:30" x14ac:dyDescent="0.25">
      <c r="A8527" s="64"/>
      <c r="B8527" s="64"/>
      <c r="C8527" s="66"/>
      <c r="D8527" s="67"/>
      <c r="E8527" s="64"/>
      <c r="F8527" s="64"/>
      <c r="G8527" s="37" t="str">
        <f>IF(E8527="","",IF(OR(E8527="Project Management",E8527="Project Support",E8527="Sprint Management",E8527="Sprint Support"),"NA",ROUND((((VLOOKUP(AD8527,[2]Formula!V:X,3,0)))-SUMIF(AD:AD,AD8527,H:H)),2)))</f>
        <v/>
      </c>
      <c r="H8527" s="71"/>
      <c r="I8527" s="72"/>
      <c r="J8527" s="72"/>
      <c r="K8527" s="38" t="str">
        <f>IF(E8527="","",IF(OR(E8527="Project Management",E8527="Project Support",E8527="Sprint Management",E8527="Sprint Support"),"NA",(((SUMIF(AD:AD,AD8527,H:H)/VLOOKUP(AD8527,[2]Formula!V:X,3,0))*VLOOKUP(AD8527,[2]Formula!V:X,2,0))*H8527)/SUMIF(AD:AD,AD8527,H:H)))</f>
        <v/>
      </c>
      <c r="L8527" s="38" t="str">
        <f t="shared" si="799"/>
        <v/>
      </c>
      <c r="M8527" s="38" t="str">
        <f t="shared" si="800"/>
        <v/>
      </c>
      <c r="N8527" s="38" t="str">
        <f t="shared" si="802"/>
        <v/>
      </c>
      <c r="O8527" s="38" t="str">
        <f t="shared" si="798"/>
        <v/>
      </c>
      <c r="P8527" s="39" t="str">
        <f t="shared" si="803"/>
        <v/>
      </c>
      <c r="AC8527" s="42" t="str">
        <f>IF(B8527="","",VLOOKUP(B8527,[2]Formula!B:C,2,0))</f>
        <v/>
      </c>
      <c r="AD8527" s="43" t="str">
        <f t="shared" si="801"/>
        <v/>
      </c>
    </row>
    <row r="8528" spans="1:30" x14ac:dyDescent="0.25">
      <c r="A8528" s="64"/>
      <c r="B8528" s="64"/>
      <c r="C8528" s="66"/>
      <c r="D8528" s="67"/>
      <c r="E8528" s="64"/>
      <c r="F8528" s="64"/>
      <c r="G8528" s="37" t="str">
        <f>IF(E8528="","",IF(OR(E8528="Project Management",E8528="Project Support",E8528="Sprint Management",E8528="Sprint Support"),"NA",ROUND((((VLOOKUP(AD8528,[2]Formula!V:X,3,0)))-SUMIF(AD:AD,AD8528,H:H)),2)))</f>
        <v/>
      </c>
      <c r="H8528" s="71"/>
      <c r="I8528" s="72"/>
      <c r="J8528" s="72"/>
      <c r="K8528" s="38" t="str">
        <f>IF(E8528="","",IF(OR(E8528="Project Management",E8528="Project Support",E8528="Sprint Management",E8528="Sprint Support"),"NA",(((SUMIF(AD:AD,AD8528,H:H)/VLOOKUP(AD8528,[2]Formula!V:X,3,0))*VLOOKUP(AD8528,[2]Formula!V:X,2,0))*H8528)/SUMIF(AD:AD,AD8528,H:H)))</f>
        <v/>
      </c>
      <c r="L8528" s="38" t="str">
        <f t="shared" si="799"/>
        <v/>
      </c>
      <c r="M8528" s="38" t="str">
        <f t="shared" si="800"/>
        <v/>
      </c>
      <c r="N8528" s="38" t="str">
        <f t="shared" si="802"/>
        <v/>
      </c>
      <c r="O8528" s="38" t="str">
        <f t="shared" si="798"/>
        <v/>
      </c>
      <c r="P8528" s="39" t="str">
        <f t="shared" si="803"/>
        <v/>
      </c>
      <c r="AC8528" s="42" t="str">
        <f>IF(B8528="","",VLOOKUP(B8528,[2]Formula!B:C,2,0))</f>
        <v/>
      </c>
      <c r="AD8528" s="43" t="str">
        <f t="shared" si="801"/>
        <v/>
      </c>
    </row>
    <row r="8529" spans="1:30" x14ac:dyDescent="0.25">
      <c r="A8529" s="64"/>
      <c r="B8529" s="64"/>
      <c r="C8529" s="66"/>
      <c r="D8529" s="67"/>
      <c r="E8529" s="64"/>
      <c r="F8529" s="64"/>
      <c r="G8529" s="37" t="str">
        <f>IF(E8529="","",IF(OR(E8529="Project Management",E8529="Project Support",E8529="Sprint Management",E8529="Sprint Support"),"NA",ROUND((((VLOOKUP(AD8529,[2]Formula!V:X,3,0)))-SUMIF(AD:AD,AD8529,H:H)),2)))</f>
        <v/>
      </c>
      <c r="H8529" s="71"/>
      <c r="I8529" s="72"/>
      <c r="J8529" s="72"/>
      <c r="K8529" s="38" t="str">
        <f>IF(E8529="","",IF(OR(E8529="Project Management",E8529="Project Support",E8529="Sprint Management",E8529="Sprint Support"),"NA",(((SUMIF(AD:AD,AD8529,H:H)/VLOOKUP(AD8529,[2]Formula!V:X,3,0))*VLOOKUP(AD8529,[2]Formula!V:X,2,0))*H8529)/SUMIF(AD:AD,AD8529,H:H)))</f>
        <v/>
      </c>
      <c r="L8529" s="38" t="str">
        <f t="shared" si="799"/>
        <v/>
      </c>
      <c r="M8529" s="38" t="str">
        <f t="shared" si="800"/>
        <v/>
      </c>
      <c r="N8529" s="38" t="str">
        <f t="shared" si="802"/>
        <v/>
      </c>
      <c r="O8529" s="38" t="str">
        <f t="shared" si="798"/>
        <v/>
      </c>
      <c r="P8529" s="39" t="str">
        <f t="shared" si="803"/>
        <v/>
      </c>
      <c r="AC8529" s="42" t="str">
        <f>IF(B8529="","",VLOOKUP(B8529,[2]Formula!B:C,2,0))</f>
        <v/>
      </c>
      <c r="AD8529" s="43" t="str">
        <f t="shared" si="801"/>
        <v/>
      </c>
    </row>
    <row r="8530" spans="1:30" x14ac:dyDescent="0.25">
      <c r="A8530" s="64"/>
      <c r="B8530" s="64"/>
      <c r="C8530" s="66"/>
      <c r="D8530" s="67"/>
      <c r="E8530" s="64"/>
      <c r="F8530" s="64"/>
      <c r="G8530" s="37" t="str">
        <f>IF(E8530="","",IF(OR(E8530="Project Management",E8530="Project Support",E8530="Sprint Management",E8530="Sprint Support"),"NA",ROUND((((VLOOKUP(AD8530,[2]Formula!V:X,3,0)))-SUMIF(AD:AD,AD8530,H:H)),2)))</f>
        <v/>
      </c>
      <c r="H8530" s="71"/>
      <c r="I8530" s="72"/>
      <c r="J8530" s="72"/>
      <c r="K8530" s="38" t="str">
        <f>IF(E8530="","",IF(OR(E8530="Project Management",E8530="Project Support",E8530="Sprint Management",E8530="Sprint Support"),"NA",(((SUMIF(AD:AD,AD8530,H:H)/VLOOKUP(AD8530,[2]Formula!V:X,3,0))*VLOOKUP(AD8530,[2]Formula!V:X,2,0))*H8530)/SUMIF(AD:AD,AD8530,H:H)))</f>
        <v/>
      </c>
      <c r="L8530" s="38" t="str">
        <f t="shared" si="799"/>
        <v/>
      </c>
      <c r="M8530" s="38" t="str">
        <f t="shared" si="800"/>
        <v/>
      </c>
      <c r="N8530" s="38" t="str">
        <f t="shared" si="802"/>
        <v/>
      </c>
      <c r="O8530" s="38" t="str">
        <f t="shared" si="798"/>
        <v/>
      </c>
      <c r="P8530" s="39" t="str">
        <f t="shared" si="803"/>
        <v/>
      </c>
      <c r="AC8530" s="42" t="str">
        <f>IF(B8530="","",VLOOKUP(B8530,[2]Formula!B:C,2,0))</f>
        <v/>
      </c>
      <c r="AD8530" s="43" t="str">
        <f t="shared" si="801"/>
        <v/>
      </c>
    </row>
    <row r="8531" spans="1:30" x14ac:dyDescent="0.25">
      <c r="A8531" s="64"/>
      <c r="B8531" s="64"/>
      <c r="C8531" s="66"/>
      <c r="D8531" s="67"/>
      <c r="E8531" s="64"/>
      <c r="F8531" s="64"/>
      <c r="G8531" s="37" t="str">
        <f>IF(E8531="","",IF(OR(E8531="Project Management",E8531="Project Support",E8531="Sprint Management",E8531="Sprint Support"),"NA",ROUND((((VLOOKUP(AD8531,[2]Formula!V:X,3,0)))-SUMIF(AD:AD,AD8531,H:H)),2)))</f>
        <v/>
      </c>
      <c r="H8531" s="71"/>
      <c r="I8531" s="72"/>
      <c r="J8531" s="72"/>
      <c r="K8531" s="38" t="str">
        <f>IF(E8531="","",IF(OR(E8531="Project Management",E8531="Project Support",E8531="Sprint Management",E8531="Sprint Support"),"NA",(((SUMIF(AD:AD,AD8531,H:H)/VLOOKUP(AD8531,[2]Formula!V:X,3,0))*VLOOKUP(AD8531,[2]Formula!V:X,2,0))*H8531)/SUMIF(AD:AD,AD8531,H:H)))</f>
        <v/>
      </c>
      <c r="L8531" s="38" t="str">
        <f t="shared" si="799"/>
        <v/>
      </c>
      <c r="M8531" s="38" t="str">
        <f t="shared" si="800"/>
        <v/>
      </c>
      <c r="N8531" s="38" t="str">
        <f t="shared" si="802"/>
        <v/>
      </c>
      <c r="O8531" s="38" t="str">
        <f t="shared" si="798"/>
        <v/>
      </c>
      <c r="P8531" s="39" t="str">
        <f t="shared" si="803"/>
        <v/>
      </c>
      <c r="AC8531" s="42" t="str">
        <f>IF(B8531="","",VLOOKUP(B8531,[2]Formula!B:C,2,0))</f>
        <v/>
      </c>
      <c r="AD8531" s="43" t="str">
        <f t="shared" si="801"/>
        <v/>
      </c>
    </row>
    <row r="8532" spans="1:30" x14ac:dyDescent="0.25">
      <c r="A8532" s="64"/>
      <c r="B8532" s="64"/>
      <c r="C8532" s="66"/>
      <c r="D8532" s="67"/>
      <c r="E8532" s="64"/>
      <c r="F8532" s="64"/>
      <c r="G8532" s="37" t="str">
        <f>IF(E8532="","",IF(OR(E8532="Project Management",E8532="Project Support",E8532="Sprint Management",E8532="Sprint Support"),"NA",ROUND((((VLOOKUP(AD8532,[2]Formula!V:X,3,0)))-SUMIF(AD:AD,AD8532,H:H)),2)))</f>
        <v/>
      </c>
      <c r="H8532" s="71"/>
      <c r="I8532" s="72"/>
      <c r="J8532" s="72"/>
      <c r="K8532" s="38" t="str">
        <f>IF(E8532="","",IF(OR(E8532="Project Management",E8532="Project Support",E8532="Sprint Management",E8532="Sprint Support"),"NA",(((SUMIF(AD:AD,AD8532,H:H)/VLOOKUP(AD8532,[2]Formula!V:X,3,0))*VLOOKUP(AD8532,[2]Formula!V:X,2,0))*H8532)/SUMIF(AD:AD,AD8532,H:H)))</f>
        <v/>
      </c>
      <c r="L8532" s="38" t="str">
        <f t="shared" si="799"/>
        <v/>
      </c>
      <c r="M8532" s="38" t="str">
        <f t="shared" si="800"/>
        <v/>
      </c>
      <c r="N8532" s="38" t="str">
        <f t="shared" si="802"/>
        <v/>
      </c>
      <c r="O8532" s="38" t="str">
        <f t="shared" si="798"/>
        <v/>
      </c>
      <c r="P8532" s="39" t="str">
        <f t="shared" si="803"/>
        <v/>
      </c>
      <c r="AC8532" s="42" t="str">
        <f>IF(B8532="","",VLOOKUP(B8532,[2]Formula!B:C,2,0))</f>
        <v/>
      </c>
      <c r="AD8532" s="43" t="str">
        <f t="shared" si="801"/>
        <v/>
      </c>
    </row>
    <row r="8533" spans="1:30" x14ac:dyDescent="0.25">
      <c r="A8533" s="64"/>
      <c r="B8533" s="64"/>
      <c r="C8533" s="66"/>
      <c r="D8533" s="67"/>
      <c r="E8533" s="64"/>
      <c r="F8533" s="64"/>
      <c r="G8533" s="37" t="str">
        <f>IF(E8533="","",IF(OR(E8533="Project Management",E8533="Project Support",E8533="Sprint Management",E8533="Sprint Support"),"NA",ROUND((((VLOOKUP(AD8533,[2]Formula!V:X,3,0)))-SUMIF(AD:AD,AD8533,H:H)),2)))</f>
        <v/>
      </c>
      <c r="H8533" s="71"/>
      <c r="I8533" s="72"/>
      <c r="J8533" s="72"/>
      <c r="K8533" s="38" t="str">
        <f>IF(E8533="","",IF(OR(E8533="Project Management",E8533="Project Support",E8533="Sprint Management",E8533="Sprint Support"),"NA",(((SUMIF(AD:AD,AD8533,H:H)/VLOOKUP(AD8533,[2]Formula!V:X,3,0))*VLOOKUP(AD8533,[2]Formula!V:X,2,0))*H8533)/SUMIF(AD:AD,AD8533,H:H)))</f>
        <v/>
      </c>
      <c r="L8533" s="38" t="str">
        <f t="shared" si="799"/>
        <v/>
      </c>
      <c r="M8533" s="38" t="str">
        <f t="shared" si="800"/>
        <v/>
      </c>
      <c r="N8533" s="38" t="str">
        <f t="shared" si="802"/>
        <v/>
      </c>
      <c r="O8533" s="38" t="str">
        <f t="shared" si="798"/>
        <v/>
      </c>
      <c r="P8533" s="39" t="str">
        <f t="shared" si="803"/>
        <v/>
      </c>
      <c r="AC8533" s="42" t="str">
        <f>IF(B8533="","",VLOOKUP(B8533,[2]Formula!B:C,2,0))</f>
        <v/>
      </c>
      <c r="AD8533" s="43" t="str">
        <f t="shared" si="801"/>
        <v/>
      </c>
    </row>
    <row r="8534" spans="1:30" x14ac:dyDescent="0.25">
      <c r="A8534" s="64"/>
      <c r="B8534" s="64"/>
      <c r="C8534" s="66"/>
      <c r="D8534" s="67"/>
      <c r="E8534" s="64"/>
      <c r="F8534" s="64"/>
      <c r="G8534" s="37" t="str">
        <f>IF(E8534="","",IF(OR(E8534="Project Management",E8534="Project Support",E8534="Sprint Management",E8534="Sprint Support"),"NA",ROUND((((VLOOKUP(AD8534,[2]Formula!V:X,3,0)))-SUMIF(AD:AD,AD8534,H:H)),2)))</f>
        <v/>
      </c>
      <c r="H8534" s="71"/>
      <c r="I8534" s="72"/>
      <c r="J8534" s="72"/>
      <c r="K8534" s="38" t="str">
        <f>IF(E8534="","",IF(OR(E8534="Project Management",E8534="Project Support",E8534="Sprint Management",E8534="Sprint Support"),"NA",(((SUMIF(AD:AD,AD8534,H:H)/VLOOKUP(AD8534,[2]Formula!V:X,3,0))*VLOOKUP(AD8534,[2]Formula!V:X,2,0))*H8534)/SUMIF(AD:AD,AD8534,H:H)))</f>
        <v/>
      </c>
      <c r="L8534" s="38" t="str">
        <f t="shared" si="799"/>
        <v/>
      </c>
      <c r="M8534" s="38" t="str">
        <f t="shared" si="800"/>
        <v/>
      </c>
      <c r="N8534" s="38" t="str">
        <f t="shared" si="802"/>
        <v/>
      </c>
      <c r="O8534" s="38" t="str">
        <f t="shared" si="798"/>
        <v/>
      </c>
      <c r="P8534" s="39" t="str">
        <f t="shared" si="803"/>
        <v/>
      </c>
      <c r="AC8534" s="42" t="str">
        <f>IF(B8534="","",VLOOKUP(B8534,[2]Formula!B:C,2,0))</f>
        <v/>
      </c>
      <c r="AD8534" s="43" t="str">
        <f t="shared" si="801"/>
        <v/>
      </c>
    </row>
    <row r="8535" spans="1:30" x14ac:dyDescent="0.25">
      <c r="A8535" s="64"/>
      <c r="B8535" s="64"/>
      <c r="C8535" s="66"/>
      <c r="D8535" s="67"/>
      <c r="E8535" s="64"/>
      <c r="F8535" s="64"/>
      <c r="G8535" s="37" t="str">
        <f>IF(E8535="","",IF(OR(E8535="Project Management",E8535="Project Support",E8535="Sprint Management",E8535="Sprint Support"),"NA",ROUND((((VLOOKUP(AD8535,[2]Formula!V:X,3,0)))-SUMIF(AD:AD,AD8535,H:H)),2)))</f>
        <v/>
      </c>
      <c r="H8535" s="71"/>
      <c r="I8535" s="72"/>
      <c r="J8535" s="72"/>
      <c r="K8535" s="38" t="str">
        <f>IF(E8535="","",IF(OR(E8535="Project Management",E8535="Project Support",E8535="Sprint Management",E8535="Sprint Support"),"NA",(((SUMIF(AD:AD,AD8535,H:H)/VLOOKUP(AD8535,[2]Formula!V:X,3,0))*VLOOKUP(AD8535,[2]Formula!V:X,2,0))*H8535)/SUMIF(AD:AD,AD8535,H:H)))</f>
        <v/>
      </c>
      <c r="L8535" s="38" t="str">
        <f t="shared" si="799"/>
        <v/>
      </c>
      <c r="M8535" s="38" t="str">
        <f t="shared" si="800"/>
        <v/>
      </c>
      <c r="N8535" s="38" t="str">
        <f t="shared" si="802"/>
        <v/>
      </c>
      <c r="O8535" s="38" t="str">
        <f t="shared" si="798"/>
        <v/>
      </c>
      <c r="P8535" s="39" t="str">
        <f t="shared" si="803"/>
        <v/>
      </c>
      <c r="AC8535" s="42" t="str">
        <f>IF(B8535="","",VLOOKUP(B8535,[2]Formula!B:C,2,0))</f>
        <v/>
      </c>
      <c r="AD8535" s="43" t="str">
        <f t="shared" si="801"/>
        <v/>
      </c>
    </row>
    <row r="8536" spans="1:30" x14ac:dyDescent="0.25">
      <c r="A8536" s="64"/>
      <c r="B8536" s="64"/>
      <c r="C8536" s="66"/>
      <c r="D8536" s="67"/>
      <c r="E8536" s="64"/>
      <c r="F8536" s="64"/>
      <c r="G8536" s="37" t="str">
        <f>IF(E8536="","",IF(OR(E8536="Project Management",E8536="Project Support",E8536="Sprint Management",E8536="Sprint Support"),"NA",ROUND((((VLOOKUP(AD8536,[2]Formula!V:X,3,0)))-SUMIF(AD:AD,AD8536,H:H)),2)))</f>
        <v/>
      </c>
      <c r="H8536" s="71"/>
      <c r="I8536" s="72"/>
      <c r="J8536" s="72"/>
      <c r="K8536" s="38" t="str">
        <f>IF(E8536="","",IF(OR(E8536="Project Management",E8536="Project Support",E8536="Sprint Management",E8536="Sprint Support"),"NA",(((SUMIF(AD:AD,AD8536,H:H)/VLOOKUP(AD8536,[2]Formula!V:X,3,0))*VLOOKUP(AD8536,[2]Formula!V:X,2,0))*H8536)/SUMIF(AD:AD,AD8536,H:H)))</f>
        <v/>
      </c>
      <c r="L8536" s="38" t="str">
        <f t="shared" si="799"/>
        <v/>
      </c>
      <c r="M8536" s="38" t="str">
        <f t="shared" si="800"/>
        <v/>
      </c>
      <c r="N8536" s="38" t="str">
        <f t="shared" si="802"/>
        <v/>
      </c>
      <c r="O8536" s="38" t="str">
        <f t="shared" si="798"/>
        <v/>
      </c>
      <c r="P8536" s="39" t="str">
        <f t="shared" si="803"/>
        <v/>
      </c>
      <c r="AC8536" s="42" t="str">
        <f>IF(B8536="","",VLOOKUP(B8536,[2]Formula!B:C,2,0))</f>
        <v/>
      </c>
      <c r="AD8536" s="43" t="str">
        <f t="shared" si="801"/>
        <v/>
      </c>
    </row>
    <row r="8537" spans="1:30" x14ac:dyDescent="0.25">
      <c r="A8537" s="64"/>
      <c r="B8537" s="64"/>
      <c r="C8537" s="66"/>
      <c r="D8537" s="67"/>
      <c r="E8537" s="64"/>
      <c r="F8537" s="64"/>
      <c r="G8537" s="37" t="str">
        <f>IF(E8537="","",IF(OR(E8537="Project Management",E8537="Project Support",E8537="Sprint Management",E8537="Sprint Support"),"NA",ROUND((((VLOOKUP(AD8537,[2]Formula!V:X,3,0)))-SUMIF(AD:AD,AD8537,H:H)),2)))</f>
        <v/>
      </c>
      <c r="H8537" s="71"/>
      <c r="I8537" s="72"/>
      <c r="J8537" s="72"/>
      <c r="K8537" s="38" t="str">
        <f>IF(E8537="","",IF(OR(E8537="Project Management",E8537="Project Support",E8537="Sprint Management",E8537="Sprint Support"),"NA",(((SUMIF(AD:AD,AD8537,H:H)/VLOOKUP(AD8537,[2]Formula!V:X,3,0))*VLOOKUP(AD8537,[2]Formula!V:X,2,0))*H8537)/SUMIF(AD:AD,AD8537,H:H)))</f>
        <v/>
      </c>
      <c r="L8537" s="38" t="str">
        <f t="shared" si="799"/>
        <v/>
      </c>
      <c r="M8537" s="38" t="str">
        <f t="shared" si="800"/>
        <v/>
      </c>
      <c r="N8537" s="38" t="str">
        <f t="shared" si="802"/>
        <v/>
      </c>
      <c r="O8537" s="38" t="str">
        <f t="shared" si="798"/>
        <v/>
      </c>
      <c r="P8537" s="39" t="str">
        <f t="shared" si="803"/>
        <v/>
      </c>
      <c r="AC8537" s="42" t="str">
        <f>IF(B8537="","",VLOOKUP(B8537,[2]Formula!B:C,2,0))</f>
        <v/>
      </c>
      <c r="AD8537" s="43" t="str">
        <f t="shared" si="801"/>
        <v/>
      </c>
    </row>
    <row r="8538" spans="1:30" x14ac:dyDescent="0.25">
      <c r="A8538" s="64"/>
      <c r="B8538" s="64"/>
      <c r="C8538" s="66"/>
      <c r="D8538" s="67"/>
      <c r="E8538" s="64"/>
      <c r="F8538" s="64"/>
      <c r="G8538" s="37" t="str">
        <f>IF(E8538="","",IF(OR(E8538="Project Management",E8538="Project Support",E8538="Sprint Management",E8538="Sprint Support"),"NA",ROUND((((VLOOKUP(AD8538,[2]Formula!V:X,3,0)))-SUMIF(AD:AD,AD8538,H:H)),2)))</f>
        <v/>
      </c>
      <c r="H8538" s="71"/>
      <c r="I8538" s="72"/>
      <c r="J8538" s="72"/>
      <c r="K8538" s="38" t="str">
        <f>IF(E8538="","",IF(OR(E8538="Project Management",E8538="Project Support",E8538="Sprint Management",E8538="Sprint Support"),"NA",(((SUMIF(AD:AD,AD8538,H:H)/VLOOKUP(AD8538,[2]Formula!V:X,3,0))*VLOOKUP(AD8538,[2]Formula!V:X,2,0))*H8538)/SUMIF(AD:AD,AD8538,H:H)))</f>
        <v/>
      </c>
      <c r="L8538" s="38" t="str">
        <f t="shared" si="799"/>
        <v/>
      </c>
      <c r="M8538" s="38" t="str">
        <f t="shared" si="800"/>
        <v/>
      </c>
      <c r="N8538" s="38" t="str">
        <f t="shared" si="802"/>
        <v/>
      </c>
      <c r="O8538" s="38" t="str">
        <f t="shared" si="798"/>
        <v/>
      </c>
      <c r="P8538" s="39" t="str">
        <f t="shared" si="803"/>
        <v/>
      </c>
      <c r="AC8538" s="42" t="str">
        <f>IF(B8538="","",VLOOKUP(B8538,[2]Formula!B:C,2,0))</f>
        <v/>
      </c>
      <c r="AD8538" s="43" t="str">
        <f t="shared" si="801"/>
        <v/>
      </c>
    </row>
    <row r="8539" spans="1:30" x14ac:dyDescent="0.25">
      <c r="A8539" s="64"/>
      <c r="B8539" s="64"/>
      <c r="C8539" s="66"/>
      <c r="D8539" s="67"/>
      <c r="E8539" s="64"/>
      <c r="F8539" s="64"/>
      <c r="G8539" s="37" t="str">
        <f>IF(E8539="","",IF(OR(E8539="Project Management",E8539="Project Support",E8539="Sprint Management",E8539="Sprint Support"),"NA",ROUND((((VLOOKUP(AD8539,[2]Formula!V:X,3,0)))-SUMIF(AD:AD,AD8539,H:H)),2)))</f>
        <v/>
      </c>
      <c r="H8539" s="71"/>
      <c r="I8539" s="72"/>
      <c r="J8539" s="72"/>
      <c r="K8539" s="38" t="str">
        <f>IF(E8539="","",IF(OR(E8539="Project Management",E8539="Project Support",E8539="Sprint Management",E8539="Sprint Support"),"NA",(((SUMIF(AD:AD,AD8539,H:H)/VLOOKUP(AD8539,[2]Formula!V:X,3,0))*VLOOKUP(AD8539,[2]Formula!V:X,2,0))*H8539)/SUMIF(AD:AD,AD8539,H:H)))</f>
        <v/>
      </c>
      <c r="L8539" s="38" t="str">
        <f t="shared" si="799"/>
        <v/>
      </c>
      <c r="M8539" s="38" t="str">
        <f t="shared" si="800"/>
        <v/>
      </c>
      <c r="N8539" s="38" t="str">
        <f t="shared" si="802"/>
        <v/>
      </c>
      <c r="O8539" s="38" t="str">
        <f t="shared" si="798"/>
        <v/>
      </c>
      <c r="P8539" s="39" t="str">
        <f t="shared" si="803"/>
        <v/>
      </c>
      <c r="AC8539" s="42" t="str">
        <f>IF(B8539="","",VLOOKUP(B8539,[2]Formula!B:C,2,0))</f>
        <v/>
      </c>
      <c r="AD8539" s="43" t="str">
        <f t="shared" si="801"/>
        <v/>
      </c>
    </row>
    <row r="8540" spans="1:30" x14ac:dyDescent="0.25">
      <c r="A8540" s="64"/>
      <c r="B8540" s="64"/>
      <c r="C8540" s="66"/>
      <c r="D8540" s="67"/>
      <c r="E8540" s="64"/>
      <c r="F8540" s="64"/>
      <c r="G8540" s="37" t="str">
        <f>IF(E8540="","",IF(OR(E8540="Project Management",E8540="Project Support",E8540="Sprint Management",E8540="Sprint Support"),"NA",ROUND((((VLOOKUP(AD8540,[2]Formula!V:X,3,0)))-SUMIF(AD:AD,AD8540,H:H)),2)))</f>
        <v/>
      </c>
      <c r="H8540" s="71"/>
      <c r="I8540" s="72"/>
      <c r="J8540" s="72"/>
      <c r="K8540" s="38" t="str">
        <f>IF(E8540="","",IF(OR(E8540="Project Management",E8540="Project Support",E8540="Sprint Management",E8540="Sprint Support"),"NA",(((SUMIF(AD:AD,AD8540,H:H)/VLOOKUP(AD8540,[2]Formula!V:X,3,0))*VLOOKUP(AD8540,[2]Formula!V:X,2,0))*H8540)/SUMIF(AD:AD,AD8540,H:H)))</f>
        <v/>
      </c>
      <c r="L8540" s="38" t="str">
        <f t="shared" si="799"/>
        <v/>
      </c>
      <c r="M8540" s="38" t="str">
        <f t="shared" si="800"/>
        <v/>
      </c>
      <c r="N8540" s="38" t="str">
        <f t="shared" si="802"/>
        <v/>
      </c>
      <c r="O8540" s="38" t="str">
        <f t="shared" si="798"/>
        <v/>
      </c>
      <c r="P8540" s="39" t="str">
        <f t="shared" si="803"/>
        <v/>
      </c>
      <c r="AC8540" s="42" t="str">
        <f>IF(B8540="","",VLOOKUP(B8540,[2]Formula!B:C,2,0))</f>
        <v/>
      </c>
      <c r="AD8540" s="43" t="str">
        <f t="shared" si="801"/>
        <v/>
      </c>
    </row>
    <row r="8541" spans="1:30" x14ac:dyDescent="0.25">
      <c r="A8541" s="64"/>
      <c r="B8541" s="64"/>
      <c r="C8541" s="66"/>
      <c r="D8541" s="67"/>
      <c r="E8541" s="64"/>
      <c r="F8541" s="64"/>
      <c r="G8541" s="37" t="str">
        <f>IF(E8541="","",IF(OR(E8541="Project Management",E8541="Project Support",E8541="Sprint Management",E8541="Sprint Support"),"NA",ROUND((((VLOOKUP(AD8541,[2]Formula!V:X,3,0)))-SUMIF(AD:AD,AD8541,H:H)),2)))</f>
        <v/>
      </c>
      <c r="H8541" s="71"/>
      <c r="I8541" s="72"/>
      <c r="J8541" s="72"/>
      <c r="K8541" s="38" t="str">
        <f>IF(E8541="","",IF(OR(E8541="Project Management",E8541="Project Support",E8541="Sprint Management",E8541="Sprint Support"),"NA",(((SUMIF(AD:AD,AD8541,H:H)/VLOOKUP(AD8541,[2]Formula!V:X,3,0))*VLOOKUP(AD8541,[2]Formula!V:X,2,0))*H8541)/SUMIF(AD:AD,AD8541,H:H)))</f>
        <v/>
      </c>
      <c r="L8541" s="38" t="str">
        <f t="shared" si="799"/>
        <v/>
      </c>
      <c r="M8541" s="38" t="str">
        <f t="shared" si="800"/>
        <v/>
      </c>
      <c r="N8541" s="38" t="str">
        <f t="shared" si="802"/>
        <v/>
      </c>
      <c r="O8541" s="38" t="str">
        <f t="shared" si="798"/>
        <v/>
      </c>
      <c r="P8541" s="39" t="str">
        <f t="shared" si="803"/>
        <v/>
      </c>
      <c r="AC8541" s="42" t="str">
        <f>IF(B8541="","",VLOOKUP(B8541,[2]Formula!B:C,2,0))</f>
        <v/>
      </c>
      <c r="AD8541" s="43" t="str">
        <f t="shared" si="801"/>
        <v/>
      </c>
    </row>
    <row r="8542" spans="1:30" x14ac:dyDescent="0.25">
      <c r="A8542" s="64"/>
      <c r="B8542" s="64"/>
      <c r="C8542" s="66"/>
      <c r="D8542" s="67"/>
      <c r="E8542" s="64"/>
      <c r="F8542" s="64"/>
      <c r="G8542" s="37" t="str">
        <f>IF(E8542="","",IF(OR(E8542="Project Management",E8542="Project Support",E8542="Sprint Management",E8542="Sprint Support"),"NA",ROUND((((VLOOKUP(AD8542,[2]Formula!V:X,3,0)))-SUMIF(AD:AD,AD8542,H:H)),2)))</f>
        <v/>
      </c>
      <c r="H8542" s="71"/>
      <c r="I8542" s="72"/>
      <c r="J8542" s="72"/>
      <c r="K8542" s="38" t="str">
        <f>IF(E8542="","",IF(OR(E8542="Project Management",E8542="Project Support",E8542="Sprint Management",E8542="Sprint Support"),"NA",(((SUMIF(AD:AD,AD8542,H:H)/VLOOKUP(AD8542,[2]Formula!V:X,3,0))*VLOOKUP(AD8542,[2]Formula!V:X,2,0))*H8542)/SUMIF(AD:AD,AD8542,H:H)))</f>
        <v/>
      </c>
      <c r="L8542" s="38" t="str">
        <f t="shared" si="799"/>
        <v/>
      </c>
      <c r="M8542" s="38" t="str">
        <f t="shared" si="800"/>
        <v/>
      </c>
      <c r="N8542" s="38" t="str">
        <f t="shared" si="802"/>
        <v/>
      </c>
      <c r="O8542" s="38" t="str">
        <f t="shared" si="798"/>
        <v/>
      </c>
      <c r="P8542" s="39" t="str">
        <f t="shared" si="803"/>
        <v/>
      </c>
      <c r="AC8542" s="42" t="str">
        <f>IF(B8542="","",VLOOKUP(B8542,[2]Formula!B:C,2,0))</f>
        <v/>
      </c>
      <c r="AD8542" s="43" t="str">
        <f t="shared" si="801"/>
        <v/>
      </c>
    </row>
    <row r="8543" spans="1:30" x14ac:dyDescent="0.25">
      <c r="A8543" s="64"/>
      <c r="B8543" s="64"/>
      <c r="C8543" s="66"/>
      <c r="D8543" s="67"/>
      <c r="E8543" s="64"/>
      <c r="F8543" s="64"/>
      <c r="G8543" s="37" t="str">
        <f>IF(E8543="","",IF(OR(E8543="Project Management",E8543="Project Support",E8543="Sprint Management",E8543="Sprint Support"),"NA",ROUND((((VLOOKUP(AD8543,[2]Formula!V:X,3,0)))-SUMIF(AD:AD,AD8543,H:H)),2)))</f>
        <v/>
      </c>
      <c r="H8543" s="71"/>
      <c r="I8543" s="72"/>
      <c r="J8543" s="72"/>
      <c r="K8543" s="38" t="str">
        <f>IF(E8543="","",IF(OR(E8543="Project Management",E8543="Project Support",E8543="Sprint Management",E8543="Sprint Support"),"NA",(((SUMIF(AD:AD,AD8543,H:H)/VLOOKUP(AD8543,[2]Formula!V:X,3,0))*VLOOKUP(AD8543,[2]Formula!V:X,2,0))*H8543)/SUMIF(AD:AD,AD8543,H:H)))</f>
        <v/>
      </c>
      <c r="L8543" s="38" t="str">
        <f t="shared" si="799"/>
        <v/>
      </c>
      <c r="M8543" s="38" t="str">
        <f t="shared" si="800"/>
        <v/>
      </c>
      <c r="N8543" s="38" t="str">
        <f t="shared" si="802"/>
        <v/>
      </c>
      <c r="O8543" s="38" t="str">
        <f t="shared" si="798"/>
        <v/>
      </c>
      <c r="P8543" s="39" t="str">
        <f t="shared" si="803"/>
        <v/>
      </c>
      <c r="AC8543" s="42" t="str">
        <f>IF(B8543="","",VLOOKUP(B8543,[2]Formula!B:C,2,0))</f>
        <v/>
      </c>
      <c r="AD8543" s="43" t="str">
        <f t="shared" si="801"/>
        <v/>
      </c>
    </row>
    <row r="8544" spans="1:30" x14ac:dyDescent="0.25">
      <c r="A8544" s="64"/>
      <c r="B8544" s="64"/>
      <c r="C8544" s="66"/>
      <c r="D8544" s="67"/>
      <c r="E8544" s="64"/>
      <c r="F8544" s="64"/>
      <c r="G8544" s="37" t="str">
        <f>IF(E8544="","",IF(OR(E8544="Project Management",E8544="Project Support",E8544="Sprint Management",E8544="Sprint Support"),"NA",ROUND((((VLOOKUP(AD8544,[2]Formula!V:X,3,0)))-SUMIF(AD:AD,AD8544,H:H)),2)))</f>
        <v/>
      </c>
      <c r="H8544" s="71"/>
      <c r="I8544" s="72"/>
      <c r="J8544" s="72"/>
      <c r="K8544" s="38" t="str">
        <f>IF(E8544="","",IF(OR(E8544="Project Management",E8544="Project Support",E8544="Sprint Management",E8544="Sprint Support"),"NA",(((SUMIF(AD:AD,AD8544,H:H)/VLOOKUP(AD8544,[2]Formula!V:X,3,0))*VLOOKUP(AD8544,[2]Formula!V:X,2,0))*H8544)/SUMIF(AD:AD,AD8544,H:H)))</f>
        <v/>
      </c>
      <c r="L8544" s="38" t="str">
        <f t="shared" si="799"/>
        <v/>
      </c>
      <c r="M8544" s="38" t="str">
        <f t="shared" si="800"/>
        <v/>
      </c>
      <c r="N8544" s="38" t="str">
        <f t="shared" si="802"/>
        <v/>
      </c>
      <c r="O8544" s="38" t="str">
        <f t="shared" si="798"/>
        <v/>
      </c>
      <c r="P8544" s="39" t="str">
        <f t="shared" si="803"/>
        <v/>
      </c>
      <c r="AC8544" s="42" t="str">
        <f>IF(B8544="","",VLOOKUP(B8544,[2]Formula!B:C,2,0))</f>
        <v/>
      </c>
      <c r="AD8544" s="43" t="str">
        <f t="shared" si="801"/>
        <v/>
      </c>
    </row>
    <row r="8545" spans="1:30" x14ac:dyDescent="0.25">
      <c r="A8545" s="64"/>
      <c r="B8545" s="64"/>
      <c r="C8545" s="66"/>
      <c r="D8545" s="67"/>
      <c r="E8545" s="64"/>
      <c r="F8545" s="64"/>
      <c r="G8545" s="37" t="str">
        <f>IF(E8545="","",IF(OR(E8545="Project Management",E8545="Project Support",E8545="Sprint Management",E8545="Sprint Support"),"NA",ROUND((((VLOOKUP(AD8545,[2]Formula!V:X,3,0)))-SUMIF(AD:AD,AD8545,H:H)),2)))</f>
        <v/>
      </c>
      <c r="H8545" s="71"/>
      <c r="I8545" s="72"/>
      <c r="J8545" s="72"/>
      <c r="K8545" s="38" t="str">
        <f>IF(E8545="","",IF(OR(E8545="Project Management",E8545="Project Support",E8545="Sprint Management",E8545="Sprint Support"),"NA",(((SUMIF(AD:AD,AD8545,H:H)/VLOOKUP(AD8545,[2]Formula!V:X,3,0))*VLOOKUP(AD8545,[2]Formula!V:X,2,0))*H8545)/SUMIF(AD:AD,AD8545,H:H)))</f>
        <v/>
      </c>
      <c r="L8545" s="38" t="str">
        <f t="shared" si="799"/>
        <v/>
      </c>
      <c r="M8545" s="38" t="str">
        <f t="shared" si="800"/>
        <v/>
      </c>
      <c r="N8545" s="38" t="str">
        <f t="shared" si="802"/>
        <v/>
      </c>
      <c r="O8545" s="38" t="str">
        <f t="shared" si="798"/>
        <v/>
      </c>
      <c r="P8545" s="39" t="str">
        <f t="shared" si="803"/>
        <v/>
      </c>
      <c r="AC8545" s="42" t="str">
        <f>IF(B8545="","",VLOOKUP(B8545,[2]Formula!B:C,2,0))</f>
        <v/>
      </c>
      <c r="AD8545" s="43" t="str">
        <f t="shared" si="801"/>
        <v/>
      </c>
    </row>
    <row r="8546" spans="1:30" x14ac:dyDescent="0.25">
      <c r="A8546" s="64"/>
      <c r="B8546" s="64"/>
      <c r="C8546" s="66"/>
      <c r="D8546" s="67"/>
      <c r="E8546" s="64"/>
      <c r="F8546" s="64"/>
      <c r="G8546" s="37" t="str">
        <f>IF(E8546="","",IF(OR(E8546="Project Management",E8546="Project Support",E8546="Sprint Management",E8546="Sprint Support"),"NA",ROUND((((VLOOKUP(AD8546,[2]Formula!V:X,3,0)))-SUMIF(AD:AD,AD8546,H:H)),2)))</f>
        <v/>
      </c>
      <c r="H8546" s="71"/>
      <c r="I8546" s="72"/>
      <c r="J8546" s="72"/>
      <c r="K8546" s="38" t="str">
        <f>IF(E8546="","",IF(OR(E8546="Project Management",E8546="Project Support",E8546="Sprint Management",E8546="Sprint Support"),"NA",(((SUMIF(AD:AD,AD8546,H:H)/VLOOKUP(AD8546,[2]Formula!V:X,3,0))*VLOOKUP(AD8546,[2]Formula!V:X,2,0))*H8546)/SUMIF(AD:AD,AD8546,H:H)))</f>
        <v/>
      </c>
      <c r="L8546" s="38" t="str">
        <f t="shared" si="799"/>
        <v/>
      </c>
      <c r="M8546" s="38" t="str">
        <f t="shared" si="800"/>
        <v/>
      </c>
      <c r="N8546" s="38" t="str">
        <f t="shared" si="802"/>
        <v/>
      </c>
      <c r="O8546" s="38" t="str">
        <f t="shared" si="798"/>
        <v/>
      </c>
      <c r="P8546" s="39" t="str">
        <f t="shared" si="803"/>
        <v/>
      </c>
      <c r="AC8546" s="42" t="str">
        <f>IF(B8546="","",VLOOKUP(B8546,[2]Formula!B:C,2,0))</f>
        <v/>
      </c>
      <c r="AD8546" s="43" t="str">
        <f t="shared" si="801"/>
        <v/>
      </c>
    </row>
    <row r="8547" spans="1:30" x14ac:dyDescent="0.25">
      <c r="A8547" s="64"/>
      <c r="B8547" s="64"/>
      <c r="C8547" s="66"/>
      <c r="D8547" s="67"/>
      <c r="E8547" s="64"/>
      <c r="F8547" s="64"/>
      <c r="G8547" s="37" t="str">
        <f>IF(E8547="","",IF(OR(E8547="Project Management",E8547="Project Support",E8547="Sprint Management",E8547="Sprint Support"),"NA",ROUND((((VLOOKUP(AD8547,[2]Formula!V:X,3,0)))-SUMIF(AD:AD,AD8547,H:H)),2)))</f>
        <v/>
      </c>
      <c r="H8547" s="71"/>
      <c r="I8547" s="72"/>
      <c r="J8547" s="72"/>
      <c r="K8547" s="38" t="str">
        <f>IF(E8547="","",IF(OR(E8547="Project Management",E8547="Project Support",E8547="Sprint Management",E8547="Sprint Support"),"NA",(((SUMIF(AD:AD,AD8547,H:H)/VLOOKUP(AD8547,[2]Formula!V:X,3,0))*VLOOKUP(AD8547,[2]Formula!V:X,2,0))*H8547)/SUMIF(AD:AD,AD8547,H:H)))</f>
        <v/>
      </c>
      <c r="L8547" s="38" t="str">
        <f t="shared" si="799"/>
        <v/>
      </c>
      <c r="M8547" s="38" t="str">
        <f t="shared" si="800"/>
        <v/>
      </c>
      <c r="N8547" s="38" t="str">
        <f t="shared" si="802"/>
        <v/>
      </c>
      <c r="O8547" s="38" t="str">
        <f t="shared" si="798"/>
        <v/>
      </c>
      <c r="P8547" s="39" t="str">
        <f t="shared" si="803"/>
        <v/>
      </c>
      <c r="AC8547" s="42" t="str">
        <f>IF(B8547="","",VLOOKUP(B8547,[2]Formula!B:C,2,0))</f>
        <v/>
      </c>
      <c r="AD8547" s="43" t="str">
        <f t="shared" si="801"/>
        <v/>
      </c>
    </row>
    <row r="8548" spans="1:30" x14ac:dyDescent="0.25">
      <c r="A8548" s="64"/>
      <c r="B8548" s="64"/>
      <c r="C8548" s="66"/>
      <c r="D8548" s="67"/>
      <c r="E8548" s="64"/>
      <c r="F8548" s="64"/>
      <c r="G8548" s="37" t="str">
        <f>IF(E8548="","",IF(OR(E8548="Project Management",E8548="Project Support",E8548="Sprint Management",E8548="Sprint Support"),"NA",ROUND((((VLOOKUP(AD8548,[2]Formula!V:X,3,0)))-SUMIF(AD:AD,AD8548,H:H)),2)))</f>
        <v/>
      </c>
      <c r="H8548" s="71"/>
      <c r="I8548" s="72"/>
      <c r="J8548" s="72"/>
      <c r="K8548" s="38" t="str">
        <f>IF(E8548="","",IF(OR(E8548="Project Management",E8548="Project Support",E8548="Sprint Management",E8548="Sprint Support"),"NA",(((SUMIF(AD:AD,AD8548,H:H)/VLOOKUP(AD8548,[2]Formula!V:X,3,0))*VLOOKUP(AD8548,[2]Formula!V:X,2,0))*H8548)/SUMIF(AD:AD,AD8548,H:H)))</f>
        <v/>
      </c>
      <c r="L8548" s="38" t="str">
        <f t="shared" si="799"/>
        <v/>
      </c>
      <c r="M8548" s="38" t="str">
        <f t="shared" si="800"/>
        <v/>
      </c>
      <c r="N8548" s="38" t="str">
        <f t="shared" si="802"/>
        <v/>
      </c>
      <c r="O8548" s="38" t="str">
        <f t="shared" si="798"/>
        <v/>
      </c>
      <c r="P8548" s="39" t="str">
        <f t="shared" si="803"/>
        <v/>
      </c>
      <c r="AC8548" s="42" t="str">
        <f>IF(B8548="","",VLOOKUP(B8548,[2]Formula!B:C,2,0))</f>
        <v/>
      </c>
      <c r="AD8548" s="43" t="str">
        <f t="shared" si="801"/>
        <v/>
      </c>
    </row>
    <row r="8549" spans="1:30" x14ac:dyDescent="0.25">
      <c r="A8549" s="64"/>
      <c r="B8549" s="64"/>
      <c r="C8549" s="66"/>
      <c r="D8549" s="67"/>
      <c r="E8549" s="64"/>
      <c r="F8549" s="64"/>
      <c r="G8549" s="37" t="str">
        <f>IF(E8549="","",IF(OR(E8549="Project Management",E8549="Project Support",E8549="Sprint Management",E8549="Sprint Support"),"NA",ROUND((((VLOOKUP(AD8549,[2]Formula!V:X,3,0)))-SUMIF(AD:AD,AD8549,H:H)),2)))</f>
        <v/>
      </c>
      <c r="H8549" s="71"/>
      <c r="I8549" s="72"/>
      <c r="J8549" s="72"/>
      <c r="K8549" s="38" t="str">
        <f>IF(E8549="","",IF(OR(E8549="Project Management",E8549="Project Support",E8549="Sprint Management",E8549="Sprint Support"),"NA",(((SUMIF(AD:AD,AD8549,H:H)/VLOOKUP(AD8549,[2]Formula!V:X,3,0))*VLOOKUP(AD8549,[2]Formula!V:X,2,0))*H8549)/SUMIF(AD:AD,AD8549,H:H)))</f>
        <v/>
      </c>
      <c r="L8549" s="38" t="str">
        <f t="shared" si="799"/>
        <v/>
      </c>
      <c r="M8549" s="38" t="str">
        <f t="shared" si="800"/>
        <v/>
      </c>
      <c r="N8549" s="38" t="str">
        <f t="shared" si="802"/>
        <v/>
      </c>
      <c r="O8549" s="38" t="str">
        <f t="shared" si="798"/>
        <v/>
      </c>
      <c r="P8549" s="39" t="str">
        <f t="shared" si="803"/>
        <v/>
      </c>
      <c r="AC8549" s="42" t="str">
        <f>IF(B8549="","",VLOOKUP(B8549,[2]Formula!B:C,2,0))</f>
        <v/>
      </c>
      <c r="AD8549" s="43" t="str">
        <f t="shared" si="801"/>
        <v/>
      </c>
    </row>
    <row r="8550" spans="1:30" x14ac:dyDescent="0.25">
      <c r="A8550" s="64"/>
      <c r="B8550" s="64"/>
      <c r="C8550" s="66"/>
      <c r="D8550" s="67"/>
      <c r="E8550" s="64"/>
      <c r="F8550" s="64"/>
      <c r="G8550" s="37" t="str">
        <f>IF(E8550="","",IF(OR(E8550="Project Management",E8550="Project Support",E8550="Sprint Management",E8550="Sprint Support"),"NA",ROUND((((VLOOKUP(AD8550,[2]Formula!V:X,3,0)))-SUMIF(AD:AD,AD8550,H:H)),2)))</f>
        <v/>
      </c>
      <c r="H8550" s="71"/>
      <c r="I8550" s="72"/>
      <c r="J8550" s="72"/>
      <c r="K8550" s="38" t="str">
        <f>IF(E8550="","",IF(OR(E8550="Project Management",E8550="Project Support",E8550="Sprint Management",E8550="Sprint Support"),"NA",(((SUMIF(AD:AD,AD8550,H:H)/VLOOKUP(AD8550,[2]Formula!V:X,3,0))*VLOOKUP(AD8550,[2]Formula!V:X,2,0))*H8550)/SUMIF(AD:AD,AD8550,H:H)))</f>
        <v/>
      </c>
      <c r="L8550" s="38" t="str">
        <f t="shared" si="799"/>
        <v/>
      </c>
      <c r="M8550" s="38" t="str">
        <f t="shared" si="800"/>
        <v/>
      </c>
      <c r="N8550" s="38" t="str">
        <f t="shared" si="802"/>
        <v/>
      </c>
      <c r="O8550" s="38" t="str">
        <f t="shared" si="798"/>
        <v/>
      </c>
      <c r="P8550" s="39" t="str">
        <f t="shared" si="803"/>
        <v/>
      </c>
      <c r="AC8550" s="42" t="str">
        <f>IF(B8550="","",VLOOKUP(B8550,[2]Formula!B:C,2,0))</f>
        <v/>
      </c>
      <c r="AD8550" s="43" t="str">
        <f t="shared" si="801"/>
        <v/>
      </c>
    </row>
    <row r="8551" spans="1:30" x14ac:dyDescent="0.25">
      <c r="A8551" s="64"/>
      <c r="B8551" s="64"/>
      <c r="C8551" s="66"/>
      <c r="D8551" s="67"/>
      <c r="E8551" s="64"/>
      <c r="F8551" s="64"/>
      <c r="G8551" s="37" t="str">
        <f>IF(E8551="","",IF(OR(E8551="Project Management",E8551="Project Support",E8551="Sprint Management",E8551="Sprint Support"),"NA",ROUND((((VLOOKUP(AD8551,[2]Formula!V:X,3,0)))-SUMIF(AD:AD,AD8551,H:H)),2)))</f>
        <v/>
      </c>
      <c r="H8551" s="71"/>
      <c r="I8551" s="72"/>
      <c r="J8551" s="72"/>
      <c r="K8551" s="38" t="str">
        <f>IF(E8551="","",IF(OR(E8551="Project Management",E8551="Project Support",E8551="Sprint Management",E8551="Sprint Support"),"NA",(((SUMIF(AD:AD,AD8551,H:H)/VLOOKUP(AD8551,[2]Formula!V:X,3,0))*VLOOKUP(AD8551,[2]Formula!V:X,2,0))*H8551)/SUMIF(AD:AD,AD8551,H:H)))</f>
        <v/>
      </c>
      <c r="L8551" s="38" t="str">
        <f t="shared" si="799"/>
        <v/>
      </c>
      <c r="M8551" s="38" t="str">
        <f t="shared" si="800"/>
        <v/>
      </c>
      <c r="N8551" s="38" t="str">
        <f t="shared" si="802"/>
        <v/>
      </c>
      <c r="O8551" s="38" t="str">
        <f t="shared" si="798"/>
        <v/>
      </c>
      <c r="P8551" s="39" t="str">
        <f t="shared" si="803"/>
        <v/>
      </c>
      <c r="AC8551" s="42" t="str">
        <f>IF(B8551="","",VLOOKUP(B8551,[2]Formula!B:C,2,0))</f>
        <v/>
      </c>
      <c r="AD8551" s="43" t="str">
        <f t="shared" si="801"/>
        <v/>
      </c>
    </row>
    <row r="8552" spans="1:30" x14ac:dyDescent="0.25">
      <c r="A8552" s="64"/>
      <c r="B8552" s="64"/>
      <c r="C8552" s="66"/>
      <c r="D8552" s="67"/>
      <c r="E8552" s="64"/>
      <c r="F8552" s="64"/>
      <c r="G8552" s="37" t="str">
        <f>IF(E8552="","",IF(OR(E8552="Project Management",E8552="Project Support",E8552="Sprint Management",E8552="Sprint Support"),"NA",ROUND((((VLOOKUP(AD8552,[2]Formula!V:X,3,0)))-SUMIF(AD:AD,AD8552,H:H)),2)))</f>
        <v/>
      </c>
      <c r="H8552" s="71"/>
      <c r="I8552" s="72"/>
      <c r="J8552" s="72"/>
      <c r="K8552" s="38" t="str">
        <f>IF(E8552="","",IF(OR(E8552="Project Management",E8552="Project Support",E8552="Sprint Management",E8552="Sprint Support"),"NA",(((SUMIF(AD:AD,AD8552,H:H)/VLOOKUP(AD8552,[2]Formula!V:X,3,0))*VLOOKUP(AD8552,[2]Formula!V:X,2,0))*H8552)/SUMIF(AD:AD,AD8552,H:H)))</f>
        <v/>
      </c>
      <c r="L8552" s="38" t="str">
        <f t="shared" si="799"/>
        <v/>
      </c>
      <c r="M8552" s="38" t="str">
        <f t="shared" si="800"/>
        <v/>
      </c>
      <c r="N8552" s="38" t="str">
        <f t="shared" si="802"/>
        <v/>
      </c>
      <c r="O8552" s="38" t="str">
        <f t="shared" si="798"/>
        <v/>
      </c>
      <c r="P8552" s="39" t="str">
        <f t="shared" si="803"/>
        <v/>
      </c>
      <c r="AC8552" s="42" t="str">
        <f>IF(B8552="","",VLOOKUP(B8552,[2]Formula!B:C,2,0))</f>
        <v/>
      </c>
      <c r="AD8552" s="43" t="str">
        <f t="shared" si="801"/>
        <v/>
      </c>
    </row>
    <row r="8553" spans="1:30" x14ac:dyDescent="0.25">
      <c r="A8553" s="64"/>
      <c r="B8553" s="64"/>
      <c r="C8553" s="66"/>
      <c r="D8553" s="67"/>
      <c r="E8553" s="64"/>
      <c r="F8553" s="64"/>
      <c r="G8553" s="37" t="str">
        <f>IF(E8553="","",IF(OR(E8553="Project Management",E8553="Project Support",E8553="Sprint Management",E8553="Sprint Support"),"NA",ROUND((((VLOOKUP(AD8553,[2]Formula!V:X,3,0)))-SUMIF(AD:AD,AD8553,H:H)),2)))</f>
        <v/>
      </c>
      <c r="H8553" s="71"/>
      <c r="I8553" s="72"/>
      <c r="J8553" s="72"/>
      <c r="K8553" s="38" t="str">
        <f>IF(E8553="","",IF(OR(E8553="Project Management",E8553="Project Support",E8553="Sprint Management",E8553="Sprint Support"),"NA",(((SUMIF(AD:AD,AD8553,H:H)/VLOOKUP(AD8553,[2]Formula!V:X,3,0))*VLOOKUP(AD8553,[2]Formula!V:X,2,0))*H8553)/SUMIF(AD:AD,AD8553,H:H)))</f>
        <v/>
      </c>
      <c r="L8553" s="38" t="str">
        <f t="shared" si="799"/>
        <v/>
      </c>
      <c r="M8553" s="38" t="str">
        <f t="shared" si="800"/>
        <v/>
      </c>
      <c r="N8553" s="38" t="str">
        <f t="shared" si="802"/>
        <v/>
      </c>
      <c r="O8553" s="38" t="str">
        <f t="shared" si="798"/>
        <v/>
      </c>
      <c r="P8553" s="39" t="str">
        <f t="shared" si="803"/>
        <v/>
      </c>
      <c r="AC8553" s="42" t="str">
        <f>IF(B8553="","",VLOOKUP(B8553,[2]Formula!B:C,2,0))</f>
        <v/>
      </c>
      <c r="AD8553" s="43" t="str">
        <f t="shared" si="801"/>
        <v/>
      </c>
    </row>
    <row r="8554" spans="1:30" x14ac:dyDescent="0.25">
      <c r="A8554" s="64"/>
      <c r="B8554" s="64"/>
      <c r="C8554" s="66"/>
      <c r="D8554" s="67"/>
      <c r="E8554" s="64"/>
      <c r="F8554" s="64"/>
      <c r="G8554" s="37" t="str">
        <f>IF(E8554="","",IF(OR(E8554="Project Management",E8554="Project Support",E8554="Sprint Management",E8554="Sprint Support"),"NA",ROUND((((VLOOKUP(AD8554,[2]Formula!V:X,3,0)))-SUMIF(AD:AD,AD8554,H:H)),2)))</f>
        <v/>
      </c>
      <c r="H8554" s="71"/>
      <c r="I8554" s="72"/>
      <c r="J8554" s="72"/>
      <c r="K8554" s="38" t="str">
        <f>IF(E8554="","",IF(OR(E8554="Project Management",E8554="Project Support",E8554="Sprint Management",E8554="Sprint Support"),"NA",(((SUMIF(AD:AD,AD8554,H:H)/VLOOKUP(AD8554,[2]Formula!V:X,3,0))*VLOOKUP(AD8554,[2]Formula!V:X,2,0))*H8554)/SUMIF(AD:AD,AD8554,H:H)))</f>
        <v/>
      </c>
      <c r="L8554" s="38" t="str">
        <f t="shared" si="799"/>
        <v/>
      </c>
      <c r="M8554" s="38" t="str">
        <f t="shared" si="800"/>
        <v/>
      </c>
      <c r="N8554" s="38" t="str">
        <f t="shared" si="802"/>
        <v/>
      </c>
      <c r="O8554" s="38" t="str">
        <f t="shared" si="798"/>
        <v/>
      </c>
      <c r="P8554" s="39" t="str">
        <f t="shared" si="803"/>
        <v/>
      </c>
      <c r="AC8554" s="42" t="str">
        <f>IF(B8554="","",VLOOKUP(B8554,[2]Formula!B:C,2,0))</f>
        <v/>
      </c>
      <c r="AD8554" s="43" t="str">
        <f t="shared" si="801"/>
        <v/>
      </c>
    </row>
    <row r="8555" spans="1:30" x14ac:dyDescent="0.25">
      <c r="A8555" s="64"/>
      <c r="B8555" s="64"/>
      <c r="C8555" s="66"/>
      <c r="D8555" s="67"/>
      <c r="E8555" s="64"/>
      <c r="F8555" s="64"/>
      <c r="G8555" s="37" t="str">
        <f>IF(E8555="","",IF(OR(E8555="Project Management",E8555="Project Support",E8555="Sprint Management",E8555="Sprint Support"),"NA",ROUND((((VLOOKUP(AD8555,[2]Formula!V:X,3,0)))-SUMIF(AD:AD,AD8555,H:H)),2)))</f>
        <v/>
      </c>
      <c r="H8555" s="71"/>
      <c r="I8555" s="72"/>
      <c r="J8555" s="72"/>
      <c r="K8555" s="38" t="str">
        <f>IF(E8555="","",IF(OR(E8555="Project Management",E8555="Project Support",E8555="Sprint Management",E8555="Sprint Support"),"NA",(((SUMIF(AD:AD,AD8555,H:H)/VLOOKUP(AD8555,[2]Formula!V:X,3,0))*VLOOKUP(AD8555,[2]Formula!V:X,2,0))*H8555)/SUMIF(AD:AD,AD8555,H:H)))</f>
        <v/>
      </c>
      <c r="L8555" s="38" t="str">
        <f t="shared" si="799"/>
        <v/>
      </c>
      <c r="M8555" s="38" t="str">
        <f t="shared" si="800"/>
        <v/>
      </c>
      <c r="N8555" s="38" t="str">
        <f t="shared" si="802"/>
        <v/>
      </c>
      <c r="O8555" s="38" t="str">
        <f t="shared" si="798"/>
        <v/>
      </c>
      <c r="P8555" s="39" t="str">
        <f t="shared" si="803"/>
        <v/>
      </c>
      <c r="AC8555" s="42" t="str">
        <f>IF(B8555="","",VLOOKUP(B8555,[2]Formula!B:C,2,0))</f>
        <v/>
      </c>
      <c r="AD8555" s="43" t="str">
        <f t="shared" si="801"/>
        <v/>
      </c>
    </row>
    <row r="8556" spans="1:30" x14ac:dyDescent="0.25">
      <c r="A8556" s="64"/>
      <c r="B8556" s="64"/>
      <c r="C8556" s="66"/>
      <c r="D8556" s="67"/>
      <c r="E8556" s="64"/>
      <c r="F8556" s="64"/>
      <c r="G8556" s="37" t="str">
        <f>IF(E8556="","",IF(OR(E8556="Project Management",E8556="Project Support",E8556="Sprint Management",E8556="Sprint Support"),"NA",ROUND((((VLOOKUP(AD8556,[2]Formula!V:X,3,0)))-SUMIF(AD:AD,AD8556,H:H)),2)))</f>
        <v/>
      </c>
      <c r="H8556" s="71"/>
      <c r="I8556" s="72"/>
      <c r="J8556" s="72"/>
      <c r="K8556" s="38" t="str">
        <f>IF(E8556="","",IF(OR(E8556="Project Management",E8556="Project Support",E8556="Sprint Management",E8556="Sprint Support"),"NA",(((SUMIF(AD:AD,AD8556,H:H)/VLOOKUP(AD8556,[2]Formula!V:X,3,0))*VLOOKUP(AD8556,[2]Formula!V:X,2,0))*H8556)/SUMIF(AD:AD,AD8556,H:H)))</f>
        <v/>
      </c>
      <c r="L8556" s="38" t="str">
        <f t="shared" si="799"/>
        <v/>
      </c>
      <c r="M8556" s="38" t="str">
        <f t="shared" si="800"/>
        <v/>
      </c>
      <c r="N8556" s="38" t="str">
        <f t="shared" si="802"/>
        <v/>
      </c>
      <c r="O8556" s="38" t="str">
        <f t="shared" si="798"/>
        <v/>
      </c>
      <c r="P8556" s="39" t="str">
        <f t="shared" si="803"/>
        <v/>
      </c>
      <c r="AC8556" s="42" t="str">
        <f>IF(B8556="","",VLOOKUP(B8556,[2]Formula!B:C,2,0))</f>
        <v/>
      </c>
      <c r="AD8556" s="43" t="str">
        <f t="shared" si="801"/>
        <v/>
      </c>
    </row>
    <row r="8557" spans="1:30" x14ac:dyDescent="0.25">
      <c r="A8557" s="64"/>
      <c r="B8557" s="64"/>
      <c r="C8557" s="66"/>
      <c r="D8557" s="67"/>
      <c r="E8557" s="64"/>
      <c r="F8557" s="64"/>
      <c r="G8557" s="37" t="str">
        <f>IF(E8557="","",IF(OR(E8557="Project Management",E8557="Project Support",E8557="Sprint Management",E8557="Sprint Support"),"NA",ROUND((((VLOOKUP(AD8557,[2]Formula!V:X,3,0)))-SUMIF(AD:AD,AD8557,H:H)),2)))</f>
        <v/>
      </c>
      <c r="H8557" s="71"/>
      <c r="I8557" s="72"/>
      <c r="J8557" s="72"/>
      <c r="K8557" s="38" t="str">
        <f>IF(E8557="","",IF(OR(E8557="Project Management",E8557="Project Support",E8557="Sprint Management",E8557="Sprint Support"),"NA",(((SUMIF(AD:AD,AD8557,H:H)/VLOOKUP(AD8557,[2]Formula!V:X,3,0))*VLOOKUP(AD8557,[2]Formula!V:X,2,0))*H8557)/SUMIF(AD:AD,AD8557,H:H)))</f>
        <v/>
      </c>
      <c r="L8557" s="38" t="str">
        <f t="shared" si="799"/>
        <v/>
      </c>
      <c r="M8557" s="38" t="str">
        <f t="shared" si="800"/>
        <v/>
      </c>
      <c r="N8557" s="38" t="str">
        <f t="shared" si="802"/>
        <v/>
      </c>
      <c r="O8557" s="38" t="str">
        <f t="shared" si="798"/>
        <v/>
      </c>
      <c r="P8557" s="39" t="str">
        <f t="shared" si="803"/>
        <v/>
      </c>
      <c r="AC8557" s="42" t="str">
        <f>IF(B8557="","",VLOOKUP(B8557,[2]Formula!B:C,2,0))</f>
        <v/>
      </c>
      <c r="AD8557" s="43" t="str">
        <f t="shared" si="801"/>
        <v/>
      </c>
    </row>
    <row r="8558" spans="1:30" x14ac:dyDescent="0.25">
      <c r="A8558" s="64"/>
      <c r="B8558" s="64"/>
      <c r="C8558" s="66"/>
      <c r="D8558" s="67"/>
      <c r="E8558" s="64"/>
      <c r="F8558" s="64"/>
      <c r="G8558" s="37" t="str">
        <f>IF(E8558="","",IF(OR(E8558="Project Management",E8558="Project Support",E8558="Sprint Management",E8558="Sprint Support"),"NA",ROUND((((VLOOKUP(AD8558,[2]Formula!V:X,3,0)))-SUMIF(AD:AD,AD8558,H:H)),2)))</f>
        <v/>
      </c>
      <c r="H8558" s="71"/>
      <c r="I8558" s="72"/>
      <c r="J8558" s="72"/>
      <c r="K8558" s="38" t="str">
        <f>IF(E8558="","",IF(OR(E8558="Project Management",E8558="Project Support",E8558="Sprint Management",E8558="Sprint Support"),"NA",(((SUMIF(AD:AD,AD8558,H:H)/VLOOKUP(AD8558,[2]Formula!V:X,3,0))*VLOOKUP(AD8558,[2]Formula!V:X,2,0))*H8558)/SUMIF(AD:AD,AD8558,H:H)))</f>
        <v/>
      </c>
      <c r="L8558" s="38" t="str">
        <f t="shared" si="799"/>
        <v/>
      </c>
      <c r="M8558" s="38" t="str">
        <f t="shared" si="800"/>
        <v/>
      </c>
      <c r="N8558" s="38" t="str">
        <f t="shared" si="802"/>
        <v/>
      </c>
      <c r="O8558" s="38" t="str">
        <f t="shared" si="798"/>
        <v/>
      </c>
      <c r="P8558" s="39" t="str">
        <f t="shared" si="803"/>
        <v/>
      </c>
      <c r="AC8558" s="42" t="str">
        <f>IF(B8558="","",VLOOKUP(B8558,[2]Formula!B:C,2,0))</f>
        <v/>
      </c>
      <c r="AD8558" s="43" t="str">
        <f t="shared" si="801"/>
        <v/>
      </c>
    </row>
    <row r="8559" spans="1:30" x14ac:dyDescent="0.25">
      <c r="A8559" s="64"/>
      <c r="B8559" s="64"/>
      <c r="C8559" s="66"/>
      <c r="D8559" s="67"/>
      <c r="E8559" s="64"/>
      <c r="F8559" s="64"/>
      <c r="G8559" s="37" t="str">
        <f>IF(E8559="","",IF(OR(E8559="Project Management",E8559="Project Support",E8559="Sprint Management",E8559="Sprint Support"),"NA",ROUND((((VLOOKUP(AD8559,[2]Formula!V:X,3,0)))-SUMIF(AD:AD,AD8559,H:H)),2)))</f>
        <v/>
      </c>
      <c r="H8559" s="71"/>
      <c r="I8559" s="72"/>
      <c r="J8559" s="72"/>
      <c r="K8559" s="38" t="str">
        <f>IF(E8559="","",IF(OR(E8559="Project Management",E8559="Project Support",E8559="Sprint Management",E8559="Sprint Support"),"NA",(((SUMIF(AD:AD,AD8559,H:H)/VLOOKUP(AD8559,[2]Formula!V:X,3,0))*VLOOKUP(AD8559,[2]Formula!V:X,2,0))*H8559)/SUMIF(AD:AD,AD8559,H:H)))</f>
        <v/>
      </c>
      <c r="L8559" s="38" t="str">
        <f t="shared" si="799"/>
        <v/>
      </c>
      <c r="M8559" s="38" t="str">
        <f t="shared" si="800"/>
        <v/>
      </c>
      <c r="N8559" s="38" t="str">
        <f t="shared" si="802"/>
        <v/>
      </c>
      <c r="O8559" s="38" t="str">
        <f t="shared" si="798"/>
        <v/>
      </c>
      <c r="P8559" s="39" t="str">
        <f t="shared" si="803"/>
        <v/>
      </c>
      <c r="AC8559" s="42" t="str">
        <f>IF(B8559="","",VLOOKUP(B8559,[2]Formula!B:C,2,0))</f>
        <v/>
      </c>
      <c r="AD8559" s="43" t="str">
        <f t="shared" si="801"/>
        <v/>
      </c>
    </row>
    <row r="8560" spans="1:30" x14ac:dyDescent="0.25">
      <c r="A8560" s="64"/>
      <c r="B8560" s="64"/>
      <c r="C8560" s="66"/>
      <c r="D8560" s="67"/>
      <c r="E8560" s="64"/>
      <c r="F8560" s="64"/>
      <c r="G8560" s="37" t="str">
        <f>IF(E8560="","",IF(OR(E8560="Project Management",E8560="Project Support",E8560="Sprint Management",E8560="Sprint Support"),"NA",ROUND((((VLOOKUP(AD8560,[2]Formula!V:X,3,0)))-SUMIF(AD:AD,AD8560,H:H)),2)))</f>
        <v/>
      </c>
      <c r="H8560" s="71"/>
      <c r="I8560" s="72"/>
      <c r="J8560" s="72"/>
      <c r="K8560" s="38" t="str">
        <f>IF(E8560="","",IF(OR(E8560="Project Management",E8560="Project Support",E8560="Sprint Management",E8560="Sprint Support"),"NA",(((SUMIF(AD:AD,AD8560,H:H)/VLOOKUP(AD8560,[2]Formula!V:X,3,0))*VLOOKUP(AD8560,[2]Formula!V:X,2,0))*H8560)/SUMIF(AD:AD,AD8560,H:H)))</f>
        <v/>
      </c>
      <c r="L8560" s="38" t="str">
        <f t="shared" si="799"/>
        <v/>
      </c>
      <c r="M8560" s="38" t="str">
        <f t="shared" si="800"/>
        <v/>
      </c>
      <c r="N8560" s="38" t="str">
        <f t="shared" si="802"/>
        <v/>
      </c>
      <c r="O8560" s="38" t="str">
        <f t="shared" si="798"/>
        <v/>
      </c>
      <c r="P8560" s="39" t="str">
        <f t="shared" si="803"/>
        <v/>
      </c>
      <c r="AC8560" s="42" t="str">
        <f>IF(B8560="","",VLOOKUP(B8560,[2]Formula!B:C,2,0))</f>
        <v/>
      </c>
      <c r="AD8560" s="43" t="str">
        <f t="shared" si="801"/>
        <v/>
      </c>
    </row>
    <row r="8561" spans="1:30" x14ac:dyDescent="0.25">
      <c r="A8561" s="64"/>
      <c r="B8561" s="64"/>
      <c r="C8561" s="66"/>
      <c r="D8561" s="67"/>
      <c r="E8561" s="64"/>
      <c r="F8561" s="64"/>
      <c r="G8561" s="37" t="str">
        <f>IF(E8561="","",IF(OR(E8561="Project Management",E8561="Project Support",E8561="Sprint Management",E8561="Sprint Support"),"NA",ROUND((((VLOOKUP(AD8561,[2]Formula!V:X,3,0)))-SUMIF(AD:AD,AD8561,H:H)),2)))</f>
        <v/>
      </c>
      <c r="H8561" s="71"/>
      <c r="I8561" s="72"/>
      <c r="J8561" s="72"/>
      <c r="K8561" s="38" t="str">
        <f>IF(E8561="","",IF(OR(E8561="Project Management",E8561="Project Support",E8561="Sprint Management",E8561="Sprint Support"),"NA",(((SUMIF(AD:AD,AD8561,H:H)/VLOOKUP(AD8561,[2]Formula!V:X,3,0))*VLOOKUP(AD8561,[2]Formula!V:X,2,0))*H8561)/SUMIF(AD:AD,AD8561,H:H)))</f>
        <v/>
      </c>
      <c r="L8561" s="38" t="str">
        <f t="shared" si="799"/>
        <v/>
      </c>
      <c r="M8561" s="38" t="str">
        <f t="shared" si="800"/>
        <v/>
      </c>
      <c r="N8561" s="38" t="str">
        <f t="shared" si="802"/>
        <v/>
      </c>
      <c r="O8561" s="38" t="str">
        <f t="shared" si="798"/>
        <v/>
      </c>
      <c r="P8561" s="39" t="str">
        <f t="shared" si="803"/>
        <v/>
      </c>
      <c r="AC8561" s="42" t="str">
        <f>IF(B8561="","",VLOOKUP(B8561,[2]Formula!B:C,2,0))</f>
        <v/>
      </c>
      <c r="AD8561" s="43" t="str">
        <f t="shared" si="801"/>
        <v/>
      </c>
    </row>
    <row r="8562" spans="1:30" x14ac:dyDescent="0.25">
      <c r="A8562" s="64"/>
      <c r="B8562" s="64"/>
      <c r="C8562" s="66"/>
      <c r="D8562" s="67"/>
      <c r="E8562" s="64"/>
      <c r="F8562" s="64"/>
      <c r="G8562" s="37" t="str">
        <f>IF(E8562="","",IF(OR(E8562="Project Management",E8562="Project Support",E8562="Sprint Management",E8562="Sprint Support"),"NA",ROUND((((VLOOKUP(AD8562,[2]Formula!V:X,3,0)))-SUMIF(AD:AD,AD8562,H:H)),2)))</f>
        <v/>
      </c>
      <c r="H8562" s="71"/>
      <c r="I8562" s="72"/>
      <c r="J8562" s="72"/>
      <c r="K8562" s="38" t="str">
        <f>IF(E8562="","",IF(OR(E8562="Project Management",E8562="Project Support",E8562="Sprint Management",E8562="Sprint Support"),"NA",(((SUMIF(AD:AD,AD8562,H:H)/VLOOKUP(AD8562,[2]Formula!V:X,3,0))*VLOOKUP(AD8562,[2]Formula!V:X,2,0))*H8562)/SUMIF(AD:AD,AD8562,H:H)))</f>
        <v/>
      </c>
      <c r="L8562" s="38" t="str">
        <f t="shared" si="799"/>
        <v/>
      </c>
      <c r="M8562" s="38" t="str">
        <f t="shared" si="800"/>
        <v/>
      </c>
      <c r="N8562" s="38" t="str">
        <f t="shared" si="802"/>
        <v/>
      </c>
      <c r="O8562" s="38" t="str">
        <f t="shared" si="798"/>
        <v/>
      </c>
      <c r="P8562" s="39" t="str">
        <f t="shared" si="803"/>
        <v/>
      </c>
      <c r="AC8562" s="42" t="str">
        <f>IF(B8562="","",VLOOKUP(B8562,[2]Formula!B:C,2,0))</f>
        <v/>
      </c>
      <c r="AD8562" s="43" t="str">
        <f t="shared" si="801"/>
        <v/>
      </c>
    </row>
    <row r="8563" spans="1:30" x14ac:dyDescent="0.25">
      <c r="A8563" s="64"/>
      <c r="B8563" s="64"/>
      <c r="C8563" s="66"/>
      <c r="D8563" s="67"/>
      <c r="E8563" s="64"/>
      <c r="F8563" s="64"/>
      <c r="G8563" s="37" t="str">
        <f>IF(E8563="","",IF(OR(E8563="Project Management",E8563="Project Support",E8563="Sprint Management",E8563="Sprint Support"),"NA",ROUND((((VLOOKUP(AD8563,[2]Formula!V:X,3,0)))-SUMIF(AD:AD,AD8563,H:H)),2)))</f>
        <v/>
      </c>
      <c r="H8563" s="71"/>
      <c r="I8563" s="72"/>
      <c r="J8563" s="72"/>
      <c r="K8563" s="38" t="str">
        <f>IF(E8563="","",IF(OR(E8563="Project Management",E8563="Project Support",E8563="Sprint Management",E8563="Sprint Support"),"NA",(((SUMIF(AD:AD,AD8563,H:H)/VLOOKUP(AD8563,[2]Formula!V:X,3,0))*VLOOKUP(AD8563,[2]Formula!V:X,2,0))*H8563)/SUMIF(AD:AD,AD8563,H:H)))</f>
        <v/>
      </c>
      <c r="L8563" s="38" t="str">
        <f t="shared" si="799"/>
        <v/>
      </c>
      <c r="M8563" s="38" t="str">
        <f t="shared" si="800"/>
        <v/>
      </c>
      <c r="N8563" s="38" t="str">
        <f t="shared" si="802"/>
        <v/>
      </c>
      <c r="O8563" s="38" t="str">
        <f t="shared" si="798"/>
        <v/>
      </c>
      <c r="P8563" s="39" t="str">
        <f t="shared" si="803"/>
        <v/>
      </c>
      <c r="AC8563" s="42" t="str">
        <f>IF(B8563="","",VLOOKUP(B8563,[2]Formula!B:C,2,0))</f>
        <v/>
      </c>
      <c r="AD8563" s="43" t="str">
        <f t="shared" si="801"/>
        <v/>
      </c>
    </row>
    <row r="8564" spans="1:30" x14ac:dyDescent="0.25">
      <c r="A8564" s="64"/>
      <c r="B8564" s="64"/>
      <c r="C8564" s="66"/>
      <c r="D8564" s="67"/>
      <c r="E8564" s="64"/>
      <c r="F8564" s="64"/>
      <c r="G8564" s="37" t="str">
        <f>IF(E8564="","",IF(OR(E8564="Project Management",E8564="Project Support",E8564="Sprint Management",E8564="Sprint Support"),"NA",ROUND((((VLOOKUP(AD8564,[2]Formula!V:X,3,0)))-SUMIF(AD:AD,AD8564,H:H)),2)))</f>
        <v/>
      </c>
      <c r="H8564" s="71"/>
      <c r="I8564" s="72"/>
      <c r="J8564" s="72"/>
      <c r="K8564" s="38" t="str">
        <f>IF(E8564="","",IF(OR(E8564="Project Management",E8564="Project Support",E8564="Sprint Management",E8564="Sprint Support"),"NA",(((SUMIF(AD:AD,AD8564,H:H)/VLOOKUP(AD8564,[2]Formula!V:X,3,0))*VLOOKUP(AD8564,[2]Formula!V:X,2,0))*H8564)/SUMIF(AD:AD,AD8564,H:H)))</f>
        <v/>
      </c>
      <c r="L8564" s="38" t="str">
        <f t="shared" si="799"/>
        <v/>
      </c>
      <c r="M8564" s="38" t="str">
        <f t="shared" si="800"/>
        <v/>
      </c>
      <c r="N8564" s="38" t="str">
        <f t="shared" si="802"/>
        <v/>
      </c>
      <c r="O8564" s="38" t="str">
        <f t="shared" si="798"/>
        <v/>
      </c>
      <c r="P8564" s="39" t="str">
        <f t="shared" si="803"/>
        <v/>
      </c>
      <c r="AC8564" s="42" t="str">
        <f>IF(B8564="","",VLOOKUP(B8564,[2]Formula!B:C,2,0))</f>
        <v/>
      </c>
      <c r="AD8564" s="43" t="str">
        <f t="shared" si="801"/>
        <v/>
      </c>
    </row>
    <row r="8565" spans="1:30" x14ac:dyDescent="0.25">
      <c r="A8565" s="64"/>
      <c r="B8565" s="64"/>
      <c r="C8565" s="66"/>
      <c r="D8565" s="67"/>
      <c r="E8565" s="64"/>
      <c r="F8565" s="64"/>
      <c r="G8565" s="37" t="str">
        <f>IF(E8565="","",IF(OR(E8565="Project Management",E8565="Project Support",E8565="Sprint Management",E8565="Sprint Support"),"NA",ROUND((((VLOOKUP(AD8565,[2]Formula!V:X,3,0)))-SUMIF(AD:AD,AD8565,H:H)),2)))</f>
        <v/>
      </c>
      <c r="H8565" s="71"/>
      <c r="I8565" s="72"/>
      <c r="J8565" s="72"/>
      <c r="K8565" s="38" t="str">
        <f>IF(E8565="","",IF(OR(E8565="Project Management",E8565="Project Support",E8565="Sprint Management",E8565="Sprint Support"),"NA",(((SUMIF(AD:AD,AD8565,H:H)/VLOOKUP(AD8565,[2]Formula!V:X,3,0))*VLOOKUP(AD8565,[2]Formula!V:X,2,0))*H8565)/SUMIF(AD:AD,AD8565,H:H)))</f>
        <v/>
      </c>
      <c r="L8565" s="38" t="str">
        <f t="shared" si="799"/>
        <v/>
      </c>
      <c r="M8565" s="38" t="str">
        <f t="shared" si="800"/>
        <v/>
      </c>
      <c r="N8565" s="38" t="str">
        <f t="shared" si="802"/>
        <v/>
      </c>
      <c r="O8565" s="38" t="str">
        <f t="shared" ref="O8565:O8628" si="804">IFERROR(L8565/M8565,"")</f>
        <v/>
      </c>
      <c r="P8565" s="39" t="str">
        <f t="shared" si="803"/>
        <v/>
      </c>
      <c r="AC8565" s="42" t="str">
        <f>IF(B8565="","",VLOOKUP(B8565,[2]Formula!B:C,2,0))</f>
        <v/>
      </c>
      <c r="AD8565" s="43" t="str">
        <f t="shared" si="801"/>
        <v/>
      </c>
    </row>
    <row r="8566" spans="1:30" x14ac:dyDescent="0.25">
      <c r="A8566" s="64"/>
      <c r="B8566" s="64"/>
      <c r="C8566" s="66"/>
      <c r="D8566" s="67"/>
      <c r="E8566" s="64"/>
      <c r="F8566" s="64"/>
      <c r="G8566" s="37" t="str">
        <f>IF(E8566="","",IF(OR(E8566="Project Management",E8566="Project Support",E8566="Sprint Management",E8566="Sprint Support"),"NA",ROUND((((VLOOKUP(AD8566,[2]Formula!V:X,3,0)))-SUMIF(AD:AD,AD8566,H:H)),2)))</f>
        <v/>
      </c>
      <c r="H8566" s="71"/>
      <c r="I8566" s="72"/>
      <c r="J8566" s="72"/>
      <c r="K8566" s="38" t="str">
        <f>IF(E8566="","",IF(OR(E8566="Project Management",E8566="Project Support",E8566="Sprint Management",E8566="Sprint Support"),"NA",(((SUMIF(AD:AD,AD8566,H:H)/VLOOKUP(AD8566,[2]Formula!V:X,3,0))*VLOOKUP(AD8566,[2]Formula!V:X,2,0))*H8566)/SUMIF(AD:AD,AD8566,H:H)))</f>
        <v/>
      </c>
      <c r="L8566" s="38" t="str">
        <f t="shared" si="799"/>
        <v/>
      </c>
      <c r="M8566" s="38" t="str">
        <f t="shared" si="800"/>
        <v/>
      </c>
      <c r="N8566" s="38" t="str">
        <f t="shared" si="802"/>
        <v/>
      </c>
      <c r="O8566" s="38" t="str">
        <f t="shared" si="804"/>
        <v/>
      </c>
      <c r="P8566" s="39" t="str">
        <f t="shared" si="803"/>
        <v/>
      </c>
      <c r="AC8566" s="42" t="str">
        <f>IF(B8566="","",VLOOKUP(B8566,[2]Formula!B:C,2,0))</f>
        <v/>
      </c>
      <c r="AD8566" s="43" t="str">
        <f t="shared" si="801"/>
        <v/>
      </c>
    </row>
    <row r="8567" spans="1:30" x14ac:dyDescent="0.25">
      <c r="A8567" s="64"/>
      <c r="B8567" s="64"/>
      <c r="C8567" s="66"/>
      <c r="D8567" s="67"/>
      <c r="E8567" s="64"/>
      <c r="F8567" s="64"/>
      <c r="G8567" s="37" t="str">
        <f>IF(E8567="","",IF(OR(E8567="Project Management",E8567="Project Support",E8567="Sprint Management",E8567="Sprint Support"),"NA",ROUND((((VLOOKUP(AD8567,[2]Formula!V:X,3,0)))-SUMIF(AD:AD,AD8567,H:H)),2)))</f>
        <v/>
      </c>
      <c r="H8567" s="71"/>
      <c r="I8567" s="72"/>
      <c r="J8567" s="72"/>
      <c r="K8567" s="38" t="str">
        <f>IF(E8567="","",IF(OR(E8567="Project Management",E8567="Project Support",E8567="Sprint Management",E8567="Sprint Support"),"NA",(((SUMIF(AD:AD,AD8567,H:H)/VLOOKUP(AD8567,[2]Formula!V:X,3,0))*VLOOKUP(AD8567,[2]Formula!V:X,2,0))*H8567)/SUMIF(AD:AD,AD8567,H:H)))</f>
        <v/>
      </c>
      <c r="L8567" s="38" t="str">
        <f t="shared" si="799"/>
        <v/>
      </c>
      <c r="M8567" s="38" t="str">
        <f t="shared" si="800"/>
        <v/>
      </c>
      <c r="N8567" s="38" t="str">
        <f t="shared" si="802"/>
        <v/>
      </c>
      <c r="O8567" s="38" t="str">
        <f t="shared" si="804"/>
        <v/>
      </c>
      <c r="P8567" s="39" t="str">
        <f t="shared" si="803"/>
        <v/>
      </c>
      <c r="AC8567" s="42" t="str">
        <f>IF(B8567="","",VLOOKUP(B8567,[2]Formula!B:C,2,0))</f>
        <v/>
      </c>
      <c r="AD8567" s="43" t="str">
        <f t="shared" si="801"/>
        <v/>
      </c>
    </row>
    <row r="8568" spans="1:30" x14ac:dyDescent="0.25">
      <c r="A8568" s="64"/>
      <c r="B8568" s="64"/>
      <c r="C8568" s="66"/>
      <c r="D8568" s="67"/>
      <c r="E8568" s="64"/>
      <c r="F8568" s="64"/>
      <c r="G8568" s="37" t="str">
        <f>IF(E8568="","",IF(OR(E8568="Project Management",E8568="Project Support",E8568="Sprint Management",E8568="Sprint Support"),"NA",ROUND((((VLOOKUP(AD8568,[2]Formula!V:X,3,0)))-SUMIF(AD:AD,AD8568,H:H)),2)))</f>
        <v/>
      </c>
      <c r="H8568" s="71"/>
      <c r="I8568" s="72"/>
      <c r="J8568" s="72"/>
      <c r="K8568" s="38" t="str">
        <f>IF(E8568="","",IF(OR(E8568="Project Management",E8568="Project Support",E8568="Sprint Management",E8568="Sprint Support"),"NA",(((SUMIF(AD:AD,AD8568,H:H)/VLOOKUP(AD8568,[2]Formula!V:X,3,0))*VLOOKUP(AD8568,[2]Formula!V:X,2,0))*H8568)/SUMIF(AD:AD,AD8568,H:H)))</f>
        <v/>
      </c>
      <c r="L8568" s="38" t="str">
        <f t="shared" si="799"/>
        <v/>
      </c>
      <c r="M8568" s="38" t="str">
        <f t="shared" si="800"/>
        <v/>
      </c>
      <c r="N8568" s="38" t="str">
        <f t="shared" si="802"/>
        <v/>
      </c>
      <c r="O8568" s="38" t="str">
        <f t="shared" si="804"/>
        <v/>
      </c>
      <c r="P8568" s="39" t="str">
        <f t="shared" si="803"/>
        <v/>
      </c>
      <c r="AC8568" s="42" t="str">
        <f>IF(B8568="","",VLOOKUP(B8568,[2]Formula!B:C,2,0))</f>
        <v/>
      </c>
      <c r="AD8568" s="43" t="str">
        <f t="shared" si="801"/>
        <v/>
      </c>
    </row>
    <row r="8569" spans="1:30" x14ac:dyDescent="0.25">
      <c r="A8569" s="64"/>
      <c r="B8569" s="64"/>
      <c r="C8569" s="66"/>
      <c r="D8569" s="67"/>
      <c r="E8569" s="64"/>
      <c r="F8569" s="64"/>
      <c r="G8569" s="37" t="str">
        <f>IF(E8569="","",IF(OR(E8569="Project Management",E8569="Project Support",E8569="Sprint Management",E8569="Sprint Support"),"NA",ROUND((((VLOOKUP(AD8569,[2]Formula!V:X,3,0)))-SUMIF(AD:AD,AD8569,H:H)),2)))</f>
        <v/>
      </c>
      <c r="H8569" s="71"/>
      <c r="I8569" s="72"/>
      <c r="J8569" s="72"/>
      <c r="K8569" s="38" t="str">
        <f>IF(E8569="","",IF(OR(E8569="Project Management",E8569="Project Support",E8569="Sprint Management",E8569="Sprint Support"),"NA",(((SUMIF(AD:AD,AD8569,H:H)/VLOOKUP(AD8569,[2]Formula!V:X,3,0))*VLOOKUP(AD8569,[2]Formula!V:X,2,0))*H8569)/SUMIF(AD:AD,AD8569,H:H)))</f>
        <v/>
      </c>
      <c r="L8569" s="38" t="str">
        <f t="shared" si="799"/>
        <v/>
      </c>
      <c r="M8569" s="38" t="str">
        <f t="shared" si="800"/>
        <v/>
      </c>
      <c r="N8569" s="38" t="str">
        <f t="shared" si="802"/>
        <v/>
      </c>
      <c r="O8569" s="38" t="str">
        <f t="shared" si="804"/>
        <v/>
      </c>
      <c r="P8569" s="39" t="str">
        <f t="shared" si="803"/>
        <v/>
      </c>
      <c r="AC8569" s="42" t="str">
        <f>IF(B8569="","",VLOOKUP(B8569,[2]Formula!B:C,2,0))</f>
        <v/>
      </c>
      <c r="AD8569" s="43" t="str">
        <f t="shared" si="801"/>
        <v/>
      </c>
    </row>
    <row r="8570" spans="1:30" x14ac:dyDescent="0.25">
      <c r="A8570" s="64"/>
      <c r="B8570" s="64"/>
      <c r="C8570" s="66"/>
      <c r="D8570" s="67"/>
      <c r="E8570" s="64"/>
      <c r="F8570" s="64"/>
      <c r="G8570" s="37" t="str">
        <f>IF(E8570="","",IF(OR(E8570="Project Management",E8570="Project Support",E8570="Sprint Management",E8570="Sprint Support"),"NA",ROUND((((VLOOKUP(AD8570,[2]Formula!V:X,3,0)))-SUMIF(AD:AD,AD8570,H:H)),2)))</f>
        <v/>
      </c>
      <c r="H8570" s="71"/>
      <c r="I8570" s="72"/>
      <c r="J8570" s="72"/>
      <c r="K8570" s="38" t="str">
        <f>IF(E8570="","",IF(OR(E8570="Project Management",E8570="Project Support",E8570="Sprint Management",E8570="Sprint Support"),"NA",(((SUMIF(AD:AD,AD8570,H:H)/VLOOKUP(AD8570,[2]Formula!V:X,3,0))*VLOOKUP(AD8570,[2]Formula!V:X,2,0))*H8570)/SUMIF(AD:AD,AD8570,H:H)))</f>
        <v/>
      </c>
      <c r="L8570" s="38" t="str">
        <f t="shared" si="799"/>
        <v/>
      </c>
      <c r="M8570" s="38" t="str">
        <f t="shared" si="800"/>
        <v/>
      </c>
      <c r="N8570" s="38" t="str">
        <f t="shared" si="802"/>
        <v/>
      </c>
      <c r="O8570" s="38" t="str">
        <f t="shared" si="804"/>
        <v/>
      </c>
      <c r="P8570" s="39" t="str">
        <f t="shared" si="803"/>
        <v/>
      </c>
      <c r="AC8570" s="42" t="str">
        <f>IF(B8570="","",VLOOKUP(B8570,[2]Formula!B:C,2,0))</f>
        <v/>
      </c>
      <c r="AD8570" s="43" t="str">
        <f t="shared" si="801"/>
        <v/>
      </c>
    </row>
    <row r="8571" spans="1:30" x14ac:dyDescent="0.25">
      <c r="A8571" s="64"/>
      <c r="B8571" s="64"/>
      <c r="C8571" s="66"/>
      <c r="D8571" s="67"/>
      <c r="E8571" s="64"/>
      <c r="F8571" s="64"/>
      <c r="G8571" s="37" t="str">
        <f>IF(E8571="","",IF(OR(E8571="Project Management",E8571="Project Support",E8571="Sprint Management",E8571="Sprint Support"),"NA",ROUND((((VLOOKUP(AD8571,[2]Formula!V:X,3,0)))-SUMIF(AD:AD,AD8571,H:H)),2)))</f>
        <v/>
      </c>
      <c r="H8571" s="71"/>
      <c r="I8571" s="72"/>
      <c r="J8571" s="72"/>
      <c r="K8571" s="38" t="str">
        <f>IF(E8571="","",IF(OR(E8571="Project Management",E8571="Project Support",E8571="Sprint Management",E8571="Sprint Support"),"NA",(((SUMIF(AD:AD,AD8571,H:H)/VLOOKUP(AD8571,[2]Formula!V:X,3,0))*VLOOKUP(AD8571,[2]Formula!V:X,2,0))*H8571)/SUMIF(AD:AD,AD8571,H:H)))</f>
        <v/>
      </c>
      <c r="L8571" s="38" t="str">
        <f t="shared" si="799"/>
        <v/>
      </c>
      <c r="M8571" s="38" t="str">
        <f t="shared" si="800"/>
        <v/>
      </c>
      <c r="N8571" s="38" t="str">
        <f t="shared" si="802"/>
        <v/>
      </c>
      <c r="O8571" s="38" t="str">
        <f t="shared" si="804"/>
        <v/>
      </c>
      <c r="P8571" s="39" t="str">
        <f t="shared" si="803"/>
        <v/>
      </c>
      <c r="AC8571" s="42" t="str">
        <f>IF(B8571="","",VLOOKUP(B8571,[2]Formula!B:C,2,0))</f>
        <v/>
      </c>
      <c r="AD8571" s="43" t="str">
        <f t="shared" si="801"/>
        <v/>
      </c>
    </row>
    <row r="8572" spans="1:30" x14ac:dyDescent="0.25">
      <c r="A8572" s="64"/>
      <c r="B8572" s="64"/>
      <c r="C8572" s="66"/>
      <c r="D8572" s="67"/>
      <c r="E8572" s="64"/>
      <c r="F8572" s="64"/>
      <c r="G8572" s="37" t="str">
        <f>IF(E8572="","",IF(OR(E8572="Project Management",E8572="Project Support",E8572="Sprint Management",E8572="Sprint Support"),"NA",ROUND((((VLOOKUP(AD8572,[2]Formula!V:X,3,0)))-SUMIF(AD:AD,AD8572,H:H)),2)))</f>
        <v/>
      </c>
      <c r="H8572" s="71"/>
      <c r="I8572" s="72"/>
      <c r="J8572" s="72"/>
      <c r="K8572" s="38" t="str">
        <f>IF(E8572="","",IF(OR(E8572="Project Management",E8572="Project Support",E8572="Sprint Management",E8572="Sprint Support"),"NA",(((SUMIF(AD:AD,AD8572,H:H)/VLOOKUP(AD8572,[2]Formula!V:X,3,0))*VLOOKUP(AD8572,[2]Formula!V:X,2,0))*H8572)/SUMIF(AD:AD,AD8572,H:H)))</f>
        <v/>
      </c>
      <c r="L8572" s="38" t="str">
        <f t="shared" si="799"/>
        <v/>
      </c>
      <c r="M8572" s="38" t="str">
        <f t="shared" si="800"/>
        <v/>
      </c>
      <c r="N8572" s="38" t="str">
        <f t="shared" si="802"/>
        <v/>
      </c>
      <c r="O8572" s="38" t="str">
        <f t="shared" si="804"/>
        <v/>
      </c>
      <c r="P8572" s="39" t="str">
        <f t="shared" si="803"/>
        <v/>
      </c>
      <c r="AC8572" s="42" t="str">
        <f>IF(B8572="","",VLOOKUP(B8572,[2]Formula!B:C,2,0))</f>
        <v/>
      </c>
      <c r="AD8572" s="43" t="str">
        <f t="shared" si="801"/>
        <v/>
      </c>
    </row>
    <row r="8573" spans="1:30" x14ac:dyDescent="0.25">
      <c r="A8573" s="64"/>
      <c r="B8573" s="64"/>
      <c r="C8573" s="66"/>
      <c r="D8573" s="67"/>
      <c r="E8573" s="64"/>
      <c r="F8573" s="64"/>
      <c r="G8573" s="37" t="str">
        <f>IF(E8573="","",IF(OR(E8573="Project Management",E8573="Project Support",E8573="Sprint Management",E8573="Sprint Support"),"NA",ROUND((((VLOOKUP(AD8573,[2]Formula!V:X,3,0)))-SUMIF(AD:AD,AD8573,H:H)),2)))</f>
        <v/>
      </c>
      <c r="H8573" s="71"/>
      <c r="I8573" s="72"/>
      <c r="J8573" s="72"/>
      <c r="K8573" s="38" t="str">
        <f>IF(E8573="","",IF(OR(E8573="Project Management",E8573="Project Support",E8573="Sprint Management",E8573="Sprint Support"),"NA",(((SUMIF(AD:AD,AD8573,H:H)/VLOOKUP(AD8573,[2]Formula!V:X,3,0))*VLOOKUP(AD8573,[2]Formula!V:X,2,0))*H8573)/SUMIF(AD:AD,AD8573,H:H)))</f>
        <v/>
      </c>
      <c r="L8573" s="38" t="str">
        <f t="shared" si="799"/>
        <v/>
      </c>
      <c r="M8573" s="38" t="str">
        <f t="shared" si="800"/>
        <v/>
      </c>
      <c r="N8573" s="38" t="str">
        <f t="shared" si="802"/>
        <v/>
      </c>
      <c r="O8573" s="38" t="str">
        <f t="shared" si="804"/>
        <v/>
      </c>
      <c r="P8573" s="39" t="str">
        <f t="shared" si="803"/>
        <v/>
      </c>
      <c r="AC8573" s="42" t="str">
        <f>IF(B8573="","",VLOOKUP(B8573,[2]Formula!B:C,2,0))</f>
        <v/>
      </c>
      <c r="AD8573" s="43" t="str">
        <f t="shared" si="801"/>
        <v/>
      </c>
    </row>
    <row r="8574" spans="1:30" x14ac:dyDescent="0.25">
      <c r="A8574" s="64"/>
      <c r="B8574" s="64"/>
      <c r="C8574" s="66"/>
      <c r="D8574" s="67"/>
      <c r="E8574" s="64"/>
      <c r="F8574" s="64"/>
      <c r="G8574" s="37" t="str">
        <f>IF(E8574="","",IF(OR(E8574="Project Management",E8574="Project Support",E8574="Sprint Management",E8574="Sprint Support"),"NA",ROUND((((VLOOKUP(AD8574,[2]Formula!V:X,3,0)))-SUMIF(AD:AD,AD8574,H:H)),2)))</f>
        <v/>
      </c>
      <c r="H8574" s="71"/>
      <c r="I8574" s="72"/>
      <c r="J8574" s="72"/>
      <c r="K8574" s="38" t="str">
        <f>IF(E8574="","",IF(OR(E8574="Project Management",E8574="Project Support",E8574="Sprint Management",E8574="Sprint Support"),"NA",(((SUMIF(AD:AD,AD8574,H:H)/VLOOKUP(AD8574,[2]Formula!V:X,3,0))*VLOOKUP(AD8574,[2]Formula!V:X,2,0))*H8574)/SUMIF(AD:AD,AD8574,H:H)))</f>
        <v/>
      </c>
      <c r="L8574" s="38" t="str">
        <f t="shared" si="799"/>
        <v/>
      </c>
      <c r="M8574" s="38" t="str">
        <f t="shared" si="800"/>
        <v/>
      </c>
      <c r="N8574" s="38" t="str">
        <f t="shared" si="802"/>
        <v/>
      </c>
      <c r="O8574" s="38" t="str">
        <f t="shared" si="804"/>
        <v/>
      </c>
      <c r="P8574" s="39" t="str">
        <f t="shared" si="803"/>
        <v/>
      </c>
      <c r="AC8574" s="42" t="str">
        <f>IF(B8574="","",VLOOKUP(B8574,[2]Formula!B:C,2,0))</f>
        <v/>
      </c>
      <c r="AD8574" s="43" t="str">
        <f t="shared" si="801"/>
        <v/>
      </c>
    </row>
    <row r="8575" spans="1:30" x14ac:dyDescent="0.25">
      <c r="A8575" s="64"/>
      <c r="B8575" s="64"/>
      <c r="C8575" s="66"/>
      <c r="D8575" s="67"/>
      <c r="E8575" s="64"/>
      <c r="F8575" s="64"/>
      <c r="G8575" s="37" t="str">
        <f>IF(E8575="","",IF(OR(E8575="Project Management",E8575="Project Support",E8575="Sprint Management",E8575="Sprint Support"),"NA",ROUND((((VLOOKUP(AD8575,[2]Formula!V:X,3,0)))-SUMIF(AD:AD,AD8575,H:H)),2)))</f>
        <v/>
      </c>
      <c r="H8575" s="71"/>
      <c r="I8575" s="72"/>
      <c r="J8575" s="72"/>
      <c r="K8575" s="38" t="str">
        <f>IF(E8575="","",IF(OR(E8575="Project Management",E8575="Project Support",E8575="Sprint Management",E8575="Sprint Support"),"NA",(((SUMIF(AD:AD,AD8575,H:H)/VLOOKUP(AD8575,[2]Formula!V:X,3,0))*VLOOKUP(AD8575,[2]Formula!V:X,2,0))*H8575)/SUMIF(AD:AD,AD8575,H:H)))</f>
        <v/>
      </c>
      <c r="L8575" s="38" t="str">
        <f t="shared" si="799"/>
        <v/>
      </c>
      <c r="M8575" s="38" t="str">
        <f t="shared" si="800"/>
        <v/>
      </c>
      <c r="N8575" s="38" t="str">
        <f t="shared" si="802"/>
        <v/>
      </c>
      <c r="O8575" s="38" t="str">
        <f t="shared" si="804"/>
        <v/>
      </c>
      <c r="P8575" s="39" t="str">
        <f t="shared" si="803"/>
        <v/>
      </c>
      <c r="AC8575" s="42" t="str">
        <f>IF(B8575="","",VLOOKUP(B8575,[2]Formula!B:C,2,0))</f>
        <v/>
      </c>
      <c r="AD8575" s="43" t="str">
        <f t="shared" si="801"/>
        <v/>
      </c>
    </row>
    <row r="8576" spans="1:30" x14ac:dyDescent="0.25">
      <c r="A8576" s="64"/>
      <c r="B8576" s="64"/>
      <c r="C8576" s="66"/>
      <c r="D8576" s="67"/>
      <c r="E8576" s="64"/>
      <c r="F8576" s="64"/>
      <c r="G8576" s="37" t="str">
        <f>IF(E8576="","",IF(OR(E8576="Project Management",E8576="Project Support",E8576="Sprint Management",E8576="Sprint Support"),"NA",ROUND((((VLOOKUP(AD8576,[2]Formula!V:X,3,0)))-SUMIF(AD:AD,AD8576,H:H)),2)))</f>
        <v/>
      </c>
      <c r="H8576" s="71"/>
      <c r="I8576" s="72"/>
      <c r="J8576" s="72"/>
      <c r="K8576" s="38" t="str">
        <f>IF(E8576="","",IF(OR(E8576="Project Management",E8576="Project Support",E8576="Sprint Management",E8576="Sprint Support"),"NA",(((SUMIF(AD:AD,AD8576,H:H)/VLOOKUP(AD8576,[2]Formula!V:X,3,0))*VLOOKUP(AD8576,[2]Formula!V:X,2,0))*H8576)/SUMIF(AD:AD,AD8576,H:H)))</f>
        <v/>
      </c>
      <c r="L8576" s="38" t="str">
        <f t="shared" si="799"/>
        <v/>
      </c>
      <c r="M8576" s="38" t="str">
        <f t="shared" si="800"/>
        <v/>
      </c>
      <c r="N8576" s="38" t="str">
        <f t="shared" si="802"/>
        <v/>
      </c>
      <c r="O8576" s="38" t="str">
        <f t="shared" si="804"/>
        <v/>
      </c>
      <c r="P8576" s="39" t="str">
        <f t="shared" si="803"/>
        <v/>
      </c>
      <c r="AC8576" s="42" t="str">
        <f>IF(B8576="","",VLOOKUP(B8576,[2]Formula!B:C,2,0))</f>
        <v/>
      </c>
      <c r="AD8576" s="43" t="str">
        <f t="shared" si="801"/>
        <v/>
      </c>
    </row>
    <row r="8577" spans="1:30" x14ac:dyDescent="0.25">
      <c r="A8577" s="64"/>
      <c r="B8577" s="64"/>
      <c r="C8577" s="66"/>
      <c r="D8577" s="67"/>
      <c r="E8577" s="64"/>
      <c r="F8577" s="64"/>
      <c r="G8577" s="37" t="str">
        <f>IF(E8577="","",IF(OR(E8577="Project Management",E8577="Project Support",E8577="Sprint Management",E8577="Sprint Support"),"NA",ROUND((((VLOOKUP(AD8577,[2]Formula!V:X,3,0)))-SUMIF(AD:AD,AD8577,H:H)),2)))</f>
        <v/>
      </c>
      <c r="H8577" s="71"/>
      <c r="I8577" s="72"/>
      <c r="J8577" s="72"/>
      <c r="K8577" s="38" t="str">
        <f>IF(E8577="","",IF(OR(E8577="Project Management",E8577="Project Support",E8577="Sprint Management",E8577="Sprint Support"),"NA",(((SUMIF(AD:AD,AD8577,H:H)/VLOOKUP(AD8577,[2]Formula!V:X,3,0))*VLOOKUP(AD8577,[2]Formula!V:X,2,0))*H8577)/SUMIF(AD:AD,AD8577,H:H)))</f>
        <v/>
      </c>
      <c r="L8577" s="38" t="str">
        <f t="shared" si="799"/>
        <v/>
      </c>
      <c r="M8577" s="38" t="str">
        <f t="shared" si="800"/>
        <v/>
      </c>
      <c r="N8577" s="38" t="str">
        <f t="shared" si="802"/>
        <v/>
      </c>
      <c r="O8577" s="38" t="str">
        <f t="shared" si="804"/>
        <v/>
      </c>
      <c r="P8577" s="39" t="str">
        <f t="shared" si="803"/>
        <v/>
      </c>
      <c r="AC8577" s="42" t="str">
        <f>IF(B8577="","",VLOOKUP(B8577,[2]Formula!B:C,2,0))</f>
        <v/>
      </c>
      <c r="AD8577" s="43" t="str">
        <f t="shared" si="801"/>
        <v/>
      </c>
    </row>
    <row r="8578" spans="1:30" x14ac:dyDescent="0.25">
      <c r="A8578" s="64"/>
      <c r="B8578" s="64"/>
      <c r="C8578" s="66"/>
      <c r="D8578" s="67"/>
      <c r="E8578" s="64"/>
      <c r="F8578" s="64"/>
      <c r="G8578" s="37" t="str">
        <f>IF(E8578="","",IF(OR(E8578="Project Management",E8578="Project Support",E8578="Sprint Management",E8578="Sprint Support"),"NA",ROUND((((VLOOKUP(AD8578,[2]Formula!V:X,3,0)))-SUMIF(AD:AD,AD8578,H:H)),2)))</f>
        <v/>
      </c>
      <c r="H8578" s="71"/>
      <c r="I8578" s="72"/>
      <c r="J8578" s="72"/>
      <c r="K8578" s="38" t="str">
        <f>IF(E8578="","",IF(OR(E8578="Project Management",E8578="Project Support",E8578="Sprint Management",E8578="Sprint Support"),"NA",(((SUMIF(AD:AD,AD8578,H:H)/VLOOKUP(AD8578,[2]Formula!V:X,3,0))*VLOOKUP(AD8578,[2]Formula!V:X,2,0))*H8578)/SUMIF(AD:AD,AD8578,H:H)))</f>
        <v/>
      </c>
      <c r="L8578" s="38" t="str">
        <f t="shared" ref="L8578:L8641" si="805">IFERROR(IF(K8578="NA",(H8578/I8578),(K8578/I8578)),"")</f>
        <v/>
      </c>
      <c r="M8578" s="38" t="str">
        <f t="shared" ref="M8578:M8641" si="806">IFERROR(IF(K8578="NA",1,(K8578/H8578)),"")</f>
        <v/>
      </c>
      <c r="N8578" s="38" t="str">
        <f t="shared" si="802"/>
        <v/>
      </c>
      <c r="O8578" s="38" t="str">
        <f t="shared" si="804"/>
        <v/>
      </c>
      <c r="P8578" s="39" t="str">
        <f t="shared" si="803"/>
        <v/>
      </c>
      <c r="AC8578" s="42" t="str">
        <f>IF(B8578="","",VLOOKUP(B8578,[2]Formula!B:C,2,0))</f>
        <v/>
      </c>
      <c r="AD8578" s="43" t="str">
        <f t="shared" ref="AD8578:AD8641" si="807">IF(B8578="","",CONCATENATE(B8578,"_",E8578))</f>
        <v/>
      </c>
    </row>
    <row r="8579" spans="1:30" x14ac:dyDescent="0.25">
      <c r="A8579" s="64"/>
      <c r="B8579" s="64"/>
      <c r="C8579" s="66"/>
      <c r="D8579" s="67"/>
      <c r="E8579" s="64"/>
      <c r="F8579" s="64"/>
      <c r="G8579" s="37" t="str">
        <f>IF(E8579="","",IF(OR(E8579="Project Management",E8579="Project Support",E8579="Sprint Management",E8579="Sprint Support"),"NA",ROUND((((VLOOKUP(AD8579,[2]Formula!V:X,3,0)))-SUMIF(AD:AD,AD8579,H:H)),2)))</f>
        <v/>
      </c>
      <c r="H8579" s="71"/>
      <c r="I8579" s="72"/>
      <c r="J8579" s="72"/>
      <c r="K8579" s="38" t="str">
        <f>IF(E8579="","",IF(OR(E8579="Project Management",E8579="Project Support",E8579="Sprint Management",E8579="Sprint Support"),"NA",(((SUMIF(AD:AD,AD8579,H:H)/VLOOKUP(AD8579,[2]Formula!V:X,3,0))*VLOOKUP(AD8579,[2]Formula!V:X,2,0))*H8579)/SUMIF(AD:AD,AD8579,H:H)))</f>
        <v/>
      </c>
      <c r="L8579" s="38" t="str">
        <f t="shared" si="805"/>
        <v/>
      </c>
      <c r="M8579" s="38" t="str">
        <f t="shared" si="806"/>
        <v/>
      </c>
      <c r="N8579" s="38" t="str">
        <f t="shared" ref="N8579:N8642" si="808">IFERROR(((L8579-M8579)/M8579)*100,"")</f>
        <v/>
      </c>
      <c r="O8579" s="38" t="str">
        <f t="shared" si="804"/>
        <v/>
      </c>
      <c r="P8579" s="39" t="str">
        <f t="shared" ref="P8579:P8642" si="809">IF(O8579="","",1)</f>
        <v/>
      </c>
      <c r="AC8579" s="42" t="str">
        <f>IF(B8579="","",VLOOKUP(B8579,[2]Formula!B:C,2,0))</f>
        <v/>
      </c>
      <c r="AD8579" s="43" t="str">
        <f t="shared" si="807"/>
        <v/>
      </c>
    </row>
    <row r="8580" spans="1:30" x14ac:dyDescent="0.25">
      <c r="A8580" s="64"/>
      <c r="B8580" s="64"/>
      <c r="C8580" s="66"/>
      <c r="D8580" s="67"/>
      <c r="E8580" s="64"/>
      <c r="F8580" s="64"/>
      <c r="G8580" s="37" t="str">
        <f>IF(E8580="","",IF(OR(E8580="Project Management",E8580="Project Support",E8580="Sprint Management",E8580="Sprint Support"),"NA",ROUND((((VLOOKUP(AD8580,[2]Formula!V:X,3,0)))-SUMIF(AD:AD,AD8580,H:H)),2)))</f>
        <v/>
      </c>
      <c r="H8580" s="71"/>
      <c r="I8580" s="72"/>
      <c r="J8580" s="72"/>
      <c r="K8580" s="38" t="str">
        <f>IF(E8580="","",IF(OR(E8580="Project Management",E8580="Project Support",E8580="Sprint Management",E8580="Sprint Support"),"NA",(((SUMIF(AD:AD,AD8580,H:H)/VLOOKUP(AD8580,[2]Formula!V:X,3,0))*VLOOKUP(AD8580,[2]Formula!V:X,2,0))*H8580)/SUMIF(AD:AD,AD8580,H:H)))</f>
        <v/>
      </c>
      <c r="L8580" s="38" t="str">
        <f t="shared" si="805"/>
        <v/>
      </c>
      <c r="M8580" s="38" t="str">
        <f t="shared" si="806"/>
        <v/>
      </c>
      <c r="N8580" s="38" t="str">
        <f t="shared" si="808"/>
        <v/>
      </c>
      <c r="O8580" s="38" t="str">
        <f t="shared" si="804"/>
        <v/>
      </c>
      <c r="P8580" s="39" t="str">
        <f t="shared" si="809"/>
        <v/>
      </c>
      <c r="AC8580" s="42" t="str">
        <f>IF(B8580="","",VLOOKUP(B8580,[2]Formula!B:C,2,0))</f>
        <v/>
      </c>
      <c r="AD8580" s="43" t="str">
        <f t="shared" si="807"/>
        <v/>
      </c>
    </row>
    <row r="8581" spans="1:30" x14ac:dyDescent="0.25">
      <c r="A8581" s="64"/>
      <c r="B8581" s="64"/>
      <c r="C8581" s="66"/>
      <c r="D8581" s="67"/>
      <c r="E8581" s="64"/>
      <c r="F8581" s="64"/>
      <c r="G8581" s="37" t="str">
        <f>IF(E8581="","",IF(OR(E8581="Project Management",E8581="Project Support",E8581="Sprint Management",E8581="Sprint Support"),"NA",ROUND((((VLOOKUP(AD8581,[2]Formula!V:X,3,0)))-SUMIF(AD:AD,AD8581,H:H)),2)))</f>
        <v/>
      </c>
      <c r="H8581" s="71"/>
      <c r="I8581" s="72"/>
      <c r="J8581" s="72"/>
      <c r="K8581" s="38" t="str">
        <f>IF(E8581="","",IF(OR(E8581="Project Management",E8581="Project Support",E8581="Sprint Management",E8581="Sprint Support"),"NA",(((SUMIF(AD:AD,AD8581,H:H)/VLOOKUP(AD8581,[2]Formula!V:X,3,0))*VLOOKUP(AD8581,[2]Formula!V:X,2,0))*H8581)/SUMIF(AD:AD,AD8581,H:H)))</f>
        <v/>
      </c>
      <c r="L8581" s="38" t="str">
        <f t="shared" si="805"/>
        <v/>
      </c>
      <c r="M8581" s="38" t="str">
        <f t="shared" si="806"/>
        <v/>
      </c>
      <c r="N8581" s="38" t="str">
        <f t="shared" si="808"/>
        <v/>
      </c>
      <c r="O8581" s="38" t="str">
        <f t="shared" si="804"/>
        <v/>
      </c>
      <c r="P8581" s="39" t="str">
        <f t="shared" si="809"/>
        <v/>
      </c>
      <c r="AC8581" s="42" t="str">
        <f>IF(B8581="","",VLOOKUP(B8581,[2]Formula!B:C,2,0))</f>
        <v/>
      </c>
      <c r="AD8581" s="43" t="str">
        <f t="shared" si="807"/>
        <v/>
      </c>
    </row>
    <row r="8582" spans="1:30" x14ac:dyDescent="0.25">
      <c r="A8582" s="64"/>
      <c r="B8582" s="64"/>
      <c r="C8582" s="66"/>
      <c r="D8582" s="67"/>
      <c r="E8582" s="64"/>
      <c r="F8582" s="64"/>
      <c r="G8582" s="37" t="str">
        <f>IF(E8582="","",IF(OR(E8582="Project Management",E8582="Project Support",E8582="Sprint Management",E8582="Sprint Support"),"NA",ROUND((((VLOOKUP(AD8582,[2]Formula!V:X,3,0)))-SUMIF(AD:AD,AD8582,H:H)),2)))</f>
        <v/>
      </c>
      <c r="H8582" s="71"/>
      <c r="I8582" s="72"/>
      <c r="J8582" s="72"/>
      <c r="K8582" s="38" t="str">
        <f>IF(E8582="","",IF(OR(E8582="Project Management",E8582="Project Support",E8582="Sprint Management",E8582="Sprint Support"),"NA",(((SUMIF(AD:AD,AD8582,H:H)/VLOOKUP(AD8582,[2]Formula!V:X,3,0))*VLOOKUP(AD8582,[2]Formula!V:X,2,0))*H8582)/SUMIF(AD:AD,AD8582,H:H)))</f>
        <v/>
      </c>
      <c r="L8582" s="38" t="str">
        <f t="shared" si="805"/>
        <v/>
      </c>
      <c r="M8582" s="38" t="str">
        <f t="shared" si="806"/>
        <v/>
      </c>
      <c r="N8582" s="38" t="str">
        <f t="shared" si="808"/>
        <v/>
      </c>
      <c r="O8582" s="38" t="str">
        <f t="shared" si="804"/>
        <v/>
      </c>
      <c r="P8582" s="39" t="str">
        <f t="shared" si="809"/>
        <v/>
      </c>
      <c r="AC8582" s="42" t="str">
        <f>IF(B8582="","",VLOOKUP(B8582,[2]Formula!B:C,2,0))</f>
        <v/>
      </c>
      <c r="AD8582" s="43" t="str">
        <f t="shared" si="807"/>
        <v/>
      </c>
    </row>
    <row r="8583" spans="1:30" x14ac:dyDescent="0.25">
      <c r="A8583" s="64"/>
      <c r="B8583" s="64"/>
      <c r="C8583" s="66"/>
      <c r="D8583" s="67"/>
      <c r="E8583" s="64"/>
      <c r="F8583" s="64"/>
      <c r="G8583" s="37" t="str">
        <f>IF(E8583="","",IF(OR(E8583="Project Management",E8583="Project Support",E8583="Sprint Management",E8583="Sprint Support"),"NA",ROUND((((VLOOKUP(AD8583,[2]Formula!V:X,3,0)))-SUMIF(AD:AD,AD8583,H:H)),2)))</f>
        <v/>
      </c>
      <c r="H8583" s="71"/>
      <c r="I8583" s="72"/>
      <c r="J8583" s="72"/>
      <c r="K8583" s="38" t="str">
        <f>IF(E8583="","",IF(OR(E8583="Project Management",E8583="Project Support",E8583="Sprint Management",E8583="Sprint Support"),"NA",(((SUMIF(AD:AD,AD8583,H:H)/VLOOKUP(AD8583,[2]Formula!V:X,3,0))*VLOOKUP(AD8583,[2]Formula!V:X,2,0))*H8583)/SUMIF(AD:AD,AD8583,H:H)))</f>
        <v/>
      </c>
      <c r="L8583" s="38" t="str">
        <f t="shared" si="805"/>
        <v/>
      </c>
      <c r="M8583" s="38" t="str">
        <f t="shared" si="806"/>
        <v/>
      </c>
      <c r="N8583" s="38" t="str">
        <f t="shared" si="808"/>
        <v/>
      </c>
      <c r="O8583" s="38" t="str">
        <f t="shared" si="804"/>
        <v/>
      </c>
      <c r="P8583" s="39" t="str">
        <f t="shared" si="809"/>
        <v/>
      </c>
      <c r="AC8583" s="42" t="str">
        <f>IF(B8583="","",VLOOKUP(B8583,[2]Formula!B:C,2,0))</f>
        <v/>
      </c>
      <c r="AD8583" s="43" t="str">
        <f t="shared" si="807"/>
        <v/>
      </c>
    </row>
    <row r="8584" spans="1:30" x14ac:dyDescent="0.25">
      <c r="A8584" s="64"/>
      <c r="B8584" s="64"/>
      <c r="C8584" s="66"/>
      <c r="D8584" s="67"/>
      <c r="E8584" s="64"/>
      <c r="F8584" s="64"/>
      <c r="G8584" s="37" t="str">
        <f>IF(E8584="","",IF(OR(E8584="Project Management",E8584="Project Support",E8584="Sprint Management",E8584="Sprint Support"),"NA",ROUND((((VLOOKUP(AD8584,[2]Formula!V:X,3,0)))-SUMIF(AD:AD,AD8584,H:H)),2)))</f>
        <v/>
      </c>
      <c r="H8584" s="71"/>
      <c r="I8584" s="72"/>
      <c r="J8584" s="72"/>
      <c r="K8584" s="38" t="str">
        <f>IF(E8584="","",IF(OR(E8584="Project Management",E8584="Project Support",E8584="Sprint Management",E8584="Sprint Support"),"NA",(((SUMIF(AD:AD,AD8584,H:H)/VLOOKUP(AD8584,[2]Formula!V:X,3,0))*VLOOKUP(AD8584,[2]Formula!V:X,2,0))*H8584)/SUMIF(AD:AD,AD8584,H:H)))</f>
        <v/>
      </c>
      <c r="L8584" s="38" t="str">
        <f t="shared" si="805"/>
        <v/>
      </c>
      <c r="M8584" s="38" t="str">
        <f t="shared" si="806"/>
        <v/>
      </c>
      <c r="N8584" s="38" t="str">
        <f t="shared" si="808"/>
        <v/>
      </c>
      <c r="O8584" s="38" t="str">
        <f t="shared" si="804"/>
        <v/>
      </c>
      <c r="P8584" s="39" t="str">
        <f t="shared" si="809"/>
        <v/>
      </c>
      <c r="AC8584" s="42" t="str">
        <f>IF(B8584="","",VLOOKUP(B8584,[2]Formula!B:C,2,0))</f>
        <v/>
      </c>
      <c r="AD8584" s="43" t="str">
        <f t="shared" si="807"/>
        <v/>
      </c>
    </row>
    <row r="8585" spans="1:30" x14ac:dyDescent="0.25">
      <c r="A8585" s="64"/>
      <c r="B8585" s="64"/>
      <c r="C8585" s="66"/>
      <c r="D8585" s="67"/>
      <c r="E8585" s="64"/>
      <c r="F8585" s="64"/>
      <c r="G8585" s="37" t="str">
        <f>IF(E8585="","",IF(OR(E8585="Project Management",E8585="Project Support",E8585="Sprint Management",E8585="Sprint Support"),"NA",ROUND((((VLOOKUP(AD8585,[2]Formula!V:X,3,0)))-SUMIF(AD:AD,AD8585,H:H)),2)))</f>
        <v/>
      </c>
      <c r="H8585" s="71"/>
      <c r="I8585" s="72"/>
      <c r="J8585" s="72"/>
      <c r="K8585" s="38" t="str">
        <f>IF(E8585="","",IF(OR(E8585="Project Management",E8585="Project Support",E8585="Sprint Management",E8585="Sprint Support"),"NA",(((SUMIF(AD:AD,AD8585,H:H)/VLOOKUP(AD8585,[2]Formula!V:X,3,0))*VLOOKUP(AD8585,[2]Formula!V:X,2,0))*H8585)/SUMIF(AD:AD,AD8585,H:H)))</f>
        <v/>
      </c>
      <c r="L8585" s="38" t="str">
        <f t="shared" si="805"/>
        <v/>
      </c>
      <c r="M8585" s="38" t="str">
        <f t="shared" si="806"/>
        <v/>
      </c>
      <c r="N8585" s="38" t="str">
        <f t="shared" si="808"/>
        <v/>
      </c>
      <c r="O8585" s="38" t="str">
        <f t="shared" si="804"/>
        <v/>
      </c>
      <c r="P8585" s="39" t="str">
        <f t="shared" si="809"/>
        <v/>
      </c>
      <c r="AC8585" s="42" t="str">
        <f>IF(B8585="","",VLOOKUP(B8585,[2]Formula!B:C,2,0))</f>
        <v/>
      </c>
      <c r="AD8585" s="43" t="str">
        <f t="shared" si="807"/>
        <v/>
      </c>
    </row>
    <row r="8586" spans="1:30" x14ac:dyDescent="0.25">
      <c r="A8586" s="64"/>
      <c r="B8586" s="64"/>
      <c r="C8586" s="66"/>
      <c r="D8586" s="67"/>
      <c r="E8586" s="64"/>
      <c r="F8586" s="64"/>
      <c r="G8586" s="37" t="str">
        <f>IF(E8586="","",IF(OR(E8586="Project Management",E8586="Project Support",E8586="Sprint Management",E8586="Sprint Support"),"NA",ROUND((((VLOOKUP(AD8586,[2]Formula!V:X,3,0)))-SUMIF(AD:AD,AD8586,H:H)),2)))</f>
        <v/>
      </c>
      <c r="H8586" s="71"/>
      <c r="I8586" s="72"/>
      <c r="J8586" s="72"/>
      <c r="K8586" s="38" t="str">
        <f>IF(E8586="","",IF(OR(E8586="Project Management",E8586="Project Support",E8586="Sprint Management",E8586="Sprint Support"),"NA",(((SUMIF(AD:AD,AD8586,H:H)/VLOOKUP(AD8586,[2]Formula!V:X,3,0))*VLOOKUP(AD8586,[2]Formula!V:X,2,0))*H8586)/SUMIF(AD:AD,AD8586,H:H)))</f>
        <v/>
      </c>
      <c r="L8586" s="38" t="str">
        <f t="shared" si="805"/>
        <v/>
      </c>
      <c r="M8586" s="38" t="str">
        <f t="shared" si="806"/>
        <v/>
      </c>
      <c r="N8586" s="38" t="str">
        <f t="shared" si="808"/>
        <v/>
      </c>
      <c r="O8586" s="38" t="str">
        <f t="shared" si="804"/>
        <v/>
      </c>
      <c r="P8586" s="39" t="str">
        <f t="shared" si="809"/>
        <v/>
      </c>
      <c r="AC8586" s="42" t="str">
        <f>IF(B8586="","",VLOOKUP(B8586,[2]Formula!B:C,2,0))</f>
        <v/>
      </c>
      <c r="AD8586" s="43" t="str">
        <f t="shared" si="807"/>
        <v/>
      </c>
    </row>
    <row r="8587" spans="1:30" x14ac:dyDescent="0.25">
      <c r="A8587" s="64"/>
      <c r="B8587" s="64"/>
      <c r="C8587" s="66"/>
      <c r="D8587" s="67"/>
      <c r="E8587" s="64"/>
      <c r="F8587" s="64"/>
      <c r="G8587" s="37" t="str">
        <f>IF(E8587="","",IF(OR(E8587="Project Management",E8587="Project Support",E8587="Sprint Management",E8587="Sprint Support"),"NA",ROUND((((VLOOKUP(AD8587,[2]Formula!V:X,3,0)))-SUMIF(AD:AD,AD8587,H:H)),2)))</f>
        <v/>
      </c>
      <c r="H8587" s="71"/>
      <c r="I8587" s="72"/>
      <c r="J8587" s="72"/>
      <c r="K8587" s="38" t="str">
        <f>IF(E8587="","",IF(OR(E8587="Project Management",E8587="Project Support",E8587="Sprint Management",E8587="Sprint Support"),"NA",(((SUMIF(AD:AD,AD8587,H:H)/VLOOKUP(AD8587,[2]Formula!V:X,3,0))*VLOOKUP(AD8587,[2]Formula!V:X,2,0))*H8587)/SUMIF(AD:AD,AD8587,H:H)))</f>
        <v/>
      </c>
      <c r="L8587" s="38" t="str">
        <f t="shared" si="805"/>
        <v/>
      </c>
      <c r="M8587" s="38" t="str">
        <f t="shared" si="806"/>
        <v/>
      </c>
      <c r="N8587" s="38" t="str">
        <f t="shared" si="808"/>
        <v/>
      </c>
      <c r="O8587" s="38" t="str">
        <f t="shared" si="804"/>
        <v/>
      </c>
      <c r="P8587" s="39" t="str">
        <f t="shared" si="809"/>
        <v/>
      </c>
      <c r="AC8587" s="42" t="str">
        <f>IF(B8587="","",VLOOKUP(B8587,[2]Formula!B:C,2,0))</f>
        <v/>
      </c>
      <c r="AD8587" s="43" t="str">
        <f t="shared" si="807"/>
        <v/>
      </c>
    </row>
    <row r="8588" spans="1:30" x14ac:dyDescent="0.25">
      <c r="A8588" s="64"/>
      <c r="B8588" s="64"/>
      <c r="C8588" s="66"/>
      <c r="D8588" s="67"/>
      <c r="E8588" s="64"/>
      <c r="F8588" s="64"/>
      <c r="G8588" s="37" t="str">
        <f>IF(E8588="","",IF(OR(E8588="Project Management",E8588="Project Support",E8588="Sprint Management",E8588="Sprint Support"),"NA",ROUND((((VLOOKUP(AD8588,[2]Formula!V:X,3,0)))-SUMIF(AD:AD,AD8588,H:H)),2)))</f>
        <v/>
      </c>
      <c r="H8588" s="71"/>
      <c r="I8588" s="72"/>
      <c r="J8588" s="72"/>
      <c r="K8588" s="38" t="str">
        <f>IF(E8588="","",IF(OR(E8588="Project Management",E8588="Project Support",E8588="Sprint Management",E8588="Sprint Support"),"NA",(((SUMIF(AD:AD,AD8588,H:H)/VLOOKUP(AD8588,[2]Formula!V:X,3,0))*VLOOKUP(AD8588,[2]Formula!V:X,2,0))*H8588)/SUMIF(AD:AD,AD8588,H:H)))</f>
        <v/>
      </c>
      <c r="L8588" s="38" t="str">
        <f t="shared" si="805"/>
        <v/>
      </c>
      <c r="M8588" s="38" t="str">
        <f t="shared" si="806"/>
        <v/>
      </c>
      <c r="N8588" s="38" t="str">
        <f t="shared" si="808"/>
        <v/>
      </c>
      <c r="O8588" s="38" t="str">
        <f t="shared" si="804"/>
        <v/>
      </c>
      <c r="P8588" s="39" t="str">
        <f t="shared" si="809"/>
        <v/>
      </c>
      <c r="AC8588" s="42" t="str">
        <f>IF(B8588="","",VLOOKUP(B8588,[2]Formula!B:C,2,0))</f>
        <v/>
      </c>
      <c r="AD8588" s="43" t="str">
        <f t="shared" si="807"/>
        <v/>
      </c>
    </row>
    <row r="8589" spans="1:30" x14ac:dyDescent="0.25">
      <c r="A8589" s="64"/>
      <c r="B8589" s="64"/>
      <c r="C8589" s="66"/>
      <c r="D8589" s="67"/>
      <c r="E8589" s="64"/>
      <c r="F8589" s="64"/>
      <c r="G8589" s="37" t="str">
        <f>IF(E8589="","",IF(OR(E8589="Project Management",E8589="Project Support",E8589="Sprint Management",E8589="Sprint Support"),"NA",ROUND((((VLOOKUP(AD8589,[2]Formula!V:X,3,0)))-SUMIF(AD:AD,AD8589,H:H)),2)))</f>
        <v/>
      </c>
      <c r="H8589" s="71"/>
      <c r="I8589" s="72"/>
      <c r="J8589" s="72"/>
      <c r="K8589" s="38" t="str">
        <f>IF(E8589="","",IF(OR(E8589="Project Management",E8589="Project Support",E8589="Sprint Management",E8589="Sprint Support"),"NA",(((SUMIF(AD:AD,AD8589,H:H)/VLOOKUP(AD8589,[2]Formula!V:X,3,0))*VLOOKUP(AD8589,[2]Formula!V:X,2,0))*H8589)/SUMIF(AD:AD,AD8589,H:H)))</f>
        <v/>
      </c>
      <c r="L8589" s="38" t="str">
        <f t="shared" si="805"/>
        <v/>
      </c>
      <c r="M8589" s="38" t="str">
        <f t="shared" si="806"/>
        <v/>
      </c>
      <c r="N8589" s="38" t="str">
        <f t="shared" si="808"/>
        <v/>
      </c>
      <c r="O8589" s="38" t="str">
        <f t="shared" si="804"/>
        <v/>
      </c>
      <c r="P8589" s="39" t="str">
        <f t="shared" si="809"/>
        <v/>
      </c>
      <c r="AC8589" s="42" t="str">
        <f>IF(B8589="","",VLOOKUP(B8589,[2]Formula!B:C,2,0))</f>
        <v/>
      </c>
      <c r="AD8589" s="43" t="str">
        <f t="shared" si="807"/>
        <v/>
      </c>
    </row>
    <row r="8590" spans="1:30" x14ac:dyDescent="0.25">
      <c r="A8590" s="64"/>
      <c r="B8590" s="64"/>
      <c r="C8590" s="66"/>
      <c r="D8590" s="67"/>
      <c r="E8590" s="64"/>
      <c r="F8590" s="64"/>
      <c r="G8590" s="37" t="str">
        <f>IF(E8590="","",IF(OR(E8590="Project Management",E8590="Project Support",E8590="Sprint Management",E8590="Sprint Support"),"NA",ROUND((((VLOOKUP(AD8590,[2]Formula!V:X,3,0)))-SUMIF(AD:AD,AD8590,H:H)),2)))</f>
        <v/>
      </c>
      <c r="H8590" s="71"/>
      <c r="I8590" s="72"/>
      <c r="J8590" s="72"/>
      <c r="K8590" s="38" t="str">
        <f>IF(E8590="","",IF(OR(E8590="Project Management",E8590="Project Support",E8590="Sprint Management",E8590="Sprint Support"),"NA",(((SUMIF(AD:AD,AD8590,H:H)/VLOOKUP(AD8590,[2]Formula!V:X,3,0))*VLOOKUP(AD8590,[2]Formula!V:X,2,0))*H8590)/SUMIF(AD:AD,AD8590,H:H)))</f>
        <v/>
      </c>
      <c r="L8590" s="38" t="str">
        <f t="shared" si="805"/>
        <v/>
      </c>
      <c r="M8590" s="38" t="str">
        <f t="shared" si="806"/>
        <v/>
      </c>
      <c r="N8590" s="38" t="str">
        <f t="shared" si="808"/>
        <v/>
      </c>
      <c r="O8590" s="38" t="str">
        <f t="shared" si="804"/>
        <v/>
      </c>
      <c r="P8590" s="39" t="str">
        <f t="shared" si="809"/>
        <v/>
      </c>
      <c r="AC8590" s="42" t="str">
        <f>IF(B8590="","",VLOOKUP(B8590,[2]Formula!B:C,2,0))</f>
        <v/>
      </c>
      <c r="AD8590" s="43" t="str">
        <f t="shared" si="807"/>
        <v/>
      </c>
    </row>
    <row r="8591" spans="1:30" x14ac:dyDescent="0.25">
      <c r="A8591" s="64"/>
      <c r="B8591" s="64"/>
      <c r="C8591" s="66"/>
      <c r="D8591" s="67"/>
      <c r="E8591" s="64"/>
      <c r="F8591" s="64"/>
      <c r="G8591" s="37" t="str">
        <f>IF(E8591="","",IF(OR(E8591="Project Management",E8591="Project Support",E8591="Sprint Management",E8591="Sprint Support"),"NA",ROUND((((VLOOKUP(AD8591,[2]Formula!V:X,3,0)))-SUMIF(AD:AD,AD8591,H:H)),2)))</f>
        <v/>
      </c>
      <c r="H8591" s="71"/>
      <c r="I8591" s="72"/>
      <c r="J8591" s="72"/>
      <c r="K8591" s="38" t="str">
        <f>IF(E8591="","",IF(OR(E8591="Project Management",E8591="Project Support",E8591="Sprint Management",E8591="Sprint Support"),"NA",(((SUMIF(AD:AD,AD8591,H:H)/VLOOKUP(AD8591,[2]Formula!V:X,3,0))*VLOOKUP(AD8591,[2]Formula!V:X,2,0))*H8591)/SUMIF(AD:AD,AD8591,H:H)))</f>
        <v/>
      </c>
      <c r="L8591" s="38" t="str">
        <f t="shared" si="805"/>
        <v/>
      </c>
      <c r="M8591" s="38" t="str">
        <f t="shared" si="806"/>
        <v/>
      </c>
      <c r="N8591" s="38" t="str">
        <f t="shared" si="808"/>
        <v/>
      </c>
      <c r="O8591" s="38" t="str">
        <f t="shared" si="804"/>
        <v/>
      </c>
      <c r="P8591" s="39" t="str">
        <f t="shared" si="809"/>
        <v/>
      </c>
      <c r="AC8591" s="42" t="str">
        <f>IF(B8591="","",VLOOKUP(B8591,[2]Formula!B:C,2,0))</f>
        <v/>
      </c>
      <c r="AD8591" s="43" t="str">
        <f t="shared" si="807"/>
        <v/>
      </c>
    </row>
    <row r="8592" spans="1:30" x14ac:dyDescent="0.25">
      <c r="A8592" s="64"/>
      <c r="B8592" s="64"/>
      <c r="C8592" s="66"/>
      <c r="D8592" s="67"/>
      <c r="E8592" s="64"/>
      <c r="F8592" s="64"/>
      <c r="G8592" s="37" t="str">
        <f>IF(E8592="","",IF(OR(E8592="Project Management",E8592="Project Support",E8592="Sprint Management",E8592="Sprint Support"),"NA",ROUND((((VLOOKUP(AD8592,[2]Formula!V:X,3,0)))-SUMIF(AD:AD,AD8592,H:H)),2)))</f>
        <v/>
      </c>
      <c r="H8592" s="71"/>
      <c r="I8592" s="72"/>
      <c r="J8592" s="72"/>
      <c r="K8592" s="38" t="str">
        <f>IF(E8592="","",IF(OR(E8592="Project Management",E8592="Project Support",E8592="Sprint Management",E8592="Sprint Support"),"NA",(((SUMIF(AD:AD,AD8592,H:H)/VLOOKUP(AD8592,[2]Formula!V:X,3,0))*VLOOKUP(AD8592,[2]Formula!V:X,2,0))*H8592)/SUMIF(AD:AD,AD8592,H:H)))</f>
        <v/>
      </c>
      <c r="L8592" s="38" t="str">
        <f t="shared" si="805"/>
        <v/>
      </c>
      <c r="M8592" s="38" t="str">
        <f t="shared" si="806"/>
        <v/>
      </c>
      <c r="N8592" s="38" t="str">
        <f t="shared" si="808"/>
        <v/>
      </c>
      <c r="O8592" s="38" t="str">
        <f t="shared" si="804"/>
        <v/>
      </c>
      <c r="P8592" s="39" t="str">
        <f t="shared" si="809"/>
        <v/>
      </c>
      <c r="AC8592" s="42" t="str">
        <f>IF(B8592="","",VLOOKUP(B8592,[2]Formula!B:C,2,0))</f>
        <v/>
      </c>
      <c r="AD8592" s="43" t="str">
        <f t="shared" si="807"/>
        <v/>
      </c>
    </row>
    <row r="8593" spans="1:30" x14ac:dyDescent="0.25">
      <c r="A8593" s="64"/>
      <c r="B8593" s="64"/>
      <c r="C8593" s="66"/>
      <c r="D8593" s="67"/>
      <c r="E8593" s="64"/>
      <c r="F8593" s="64"/>
      <c r="G8593" s="37" t="str">
        <f>IF(E8593="","",IF(OR(E8593="Project Management",E8593="Project Support",E8593="Sprint Management",E8593="Sprint Support"),"NA",ROUND((((VLOOKUP(AD8593,[2]Formula!V:X,3,0)))-SUMIF(AD:AD,AD8593,H:H)),2)))</f>
        <v/>
      </c>
      <c r="H8593" s="71"/>
      <c r="I8593" s="72"/>
      <c r="J8593" s="72"/>
      <c r="K8593" s="38" t="str">
        <f>IF(E8593="","",IF(OR(E8593="Project Management",E8593="Project Support",E8593="Sprint Management",E8593="Sprint Support"),"NA",(((SUMIF(AD:AD,AD8593,H:H)/VLOOKUP(AD8593,[2]Formula!V:X,3,0))*VLOOKUP(AD8593,[2]Formula!V:X,2,0))*H8593)/SUMIF(AD:AD,AD8593,H:H)))</f>
        <v/>
      </c>
      <c r="L8593" s="38" t="str">
        <f t="shared" si="805"/>
        <v/>
      </c>
      <c r="M8593" s="38" t="str">
        <f t="shared" si="806"/>
        <v/>
      </c>
      <c r="N8593" s="38" t="str">
        <f t="shared" si="808"/>
        <v/>
      </c>
      <c r="O8593" s="38" t="str">
        <f t="shared" si="804"/>
        <v/>
      </c>
      <c r="P8593" s="39" t="str">
        <f t="shared" si="809"/>
        <v/>
      </c>
      <c r="AC8593" s="42" t="str">
        <f>IF(B8593="","",VLOOKUP(B8593,[2]Formula!B:C,2,0))</f>
        <v/>
      </c>
      <c r="AD8593" s="43" t="str">
        <f t="shared" si="807"/>
        <v/>
      </c>
    </row>
    <row r="8594" spans="1:30" x14ac:dyDescent="0.25">
      <c r="A8594" s="64"/>
      <c r="B8594" s="64"/>
      <c r="C8594" s="66"/>
      <c r="D8594" s="67"/>
      <c r="E8594" s="64"/>
      <c r="F8594" s="64"/>
      <c r="G8594" s="37" t="str">
        <f>IF(E8594="","",IF(OR(E8594="Project Management",E8594="Project Support",E8594="Sprint Management",E8594="Sprint Support"),"NA",ROUND((((VLOOKUP(AD8594,[2]Formula!V:X,3,0)))-SUMIF(AD:AD,AD8594,H:H)),2)))</f>
        <v/>
      </c>
      <c r="H8594" s="71"/>
      <c r="I8594" s="72"/>
      <c r="J8594" s="72"/>
      <c r="K8594" s="38" t="str">
        <f>IF(E8594="","",IF(OR(E8594="Project Management",E8594="Project Support",E8594="Sprint Management",E8594="Sprint Support"),"NA",(((SUMIF(AD:AD,AD8594,H:H)/VLOOKUP(AD8594,[2]Formula!V:X,3,0))*VLOOKUP(AD8594,[2]Formula!V:X,2,0))*H8594)/SUMIF(AD:AD,AD8594,H:H)))</f>
        <v/>
      </c>
      <c r="L8594" s="38" t="str">
        <f t="shared" si="805"/>
        <v/>
      </c>
      <c r="M8594" s="38" t="str">
        <f t="shared" si="806"/>
        <v/>
      </c>
      <c r="N8594" s="38" t="str">
        <f t="shared" si="808"/>
        <v/>
      </c>
      <c r="O8594" s="38" t="str">
        <f t="shared" si="804"/>
        <v/>
      </c>
      <c r="P8594" s="39" t="str">
        <f t="shared" si="809"/>
        <v/>
      </c>
      <c r="AC8594" s="42" t="str">
        <f>IF(B8594="","",VLOOKUP(B8594,[2]Formula!B:C,2,0))</f>
        <v/>
      </c>
      <c r="AD8594" s="43" t="str">
        <f t="shared" si="807"/>
        <v/>
      </c>
    </row>
    <row r="8595" spans="1:30" x14ac:dyDescent="0.25">
      <c r="A8595" s="64"/>
      <c r="B8595" s="64"/>
      <c r="C8595" s="66"/>
      <c r="D8595" s="67"/>
      <c r="E8595" s="64"/>
      <c r="F8595" s="64"/>
      <c r="G8595" s="37" t="str">
        <f>IF(E8595="","",IF(OR(E8595="Project Management",E8595="Project Support",E8595="Sprint Management",E8595="Sprint Support"),"NA",ROUND((((VLOOKUP(AD8595,[2]Formula!V:X,3,0)))-SUMIF(AD:AD,AD8595,H:H)),2)))</f>
        <v/>
      </c>
      <c r="H8595" s="71"/>
      <c r="I8595" s="72"/>
      <c r="J8595" s="72"/>
      <c r="K8595" s="38" t="str">
        <f>IF(E8595="","",IF(OR(E8595="Project Management",E8595="Project Support",E8595="Sprint Management",E8595="Sprint Support"),"NA",(((SUMIF(AD:AD,AD8595,H:H)/VLOOKUP(AD8595,[2]Formula!V:X,3,0))*VLOOKUP(AD8595,[2]Formula!V:X,2,0))*H8595)/SUMIF(AD:AD,AD8595,H:H)))</f>
        <v/>
      </c>
      <c r="L8595" s="38" t="str">
        <f t="shared" si="805"/>
        <v/>
      </c>
      <c r="M8595" s="38" t="str">
        <f t="shared" si="806"/>
        <v/>
      </c>
      <c r="N8595" s="38" t="str">
        <f t="shared" si="808"/>
        <v/>
      </c>
      <c r="O8595" s="38" t="str">
        <f t="shared" si="804"/>
        <v/>
      </c>
      <c r="P8595" s="39" t="str">
        <f t="shared" si="809"/>
        <v/>
      </c>
      <c r="AC8595" s="42" t="str">
        <f>IF(B8595="","",VLOOKUP(B8595,[2]Formula!B:C,2,0))</f>
        <v/>
      </c>
      <c r="AD8595" s="43" t="str">
        <f t="shared" si="807"/>
        <v/>
      </c>
    </row>
    <row r="8596" spans="1:30" x14ac:dyDescent="0.25">
      <c r="A8596" s="64"/>
      <c r="B8596" s="64"/>
      <c r="C8596" s="66"/>
      <c r="D8596" s="67"/>
      <c r="E8596" s="64"/>
      <c r="F8596" s="64"/>
      <c r="G8596" s="37" t="str">
        <f>IF(E8596="","",IF(OR(E8596="Project Management",E8596="Project Support",E8596="Sprint Management",E8596="Sprint Support"),"NA",ROUND((((VLOOKUP(AD8596,[2]Formula!V:X,3,0)))-SUMIF(AD:AD,AD8596,H:H)),2)))</f>
        <v/>
      </c>
      <c r="H8596" s="71"/>
      <c r="I8596" s="72"/>
      <c r="J8596" s="72"/>
      <c r="K8596" s="38" t="str">
        <f>IF(E8596="","",IF(OR(E8596="Project Management",E8596="Project Support",E8596="Sprint Management",E8596="Sprint Support"),"NA",(((SUMIF(AD:AD,AD8596,H:H)/VLOOKUP(AD8596,[2]Formula!V:X,3,0))*VLOOKUP(AD8596,[2]Formula!V:X,2,0))*H8596)/SUMIF(AD:AD,AD8596,H:H)))</f>
        <v/>
      </c>
      <c r="L8596" s="38" t="str">
        <f t="shared" si="805"/>
        <v/>
      </c>
      <c r="M8596" s="38" t="str">
        <f t="shared" si="806"/>
        <v/>
      </c>
      <c r="N8596" s="38" t="str">
        <f t="shared" si="808"/>
        <v/>
      </c>
      <c r="O8596" s="38" t="str">
        <f t="shared" si="804"/>
        <v/>
      </c>
      <c r="P8596" s="39" t="str">
        <f t="shared" si="809"/>
        <v/>
      </c>
      <c r="AC8596" s="42" t="str">
        <f>IF(B8596="","",VLOOKUP(B8596,[2]Formula!B:C,2,0))</f>
        <v/>
      </c>
      <c r="AD8596" s="43" t="str">
        <f t="shared" si="807"/>
        <v/>
      </c>
    </row>
    <row r="8597" spans="1:30" x14ac:dyDescent="0.25">
      <c r="A8597" s="64"/>
      <c r="B8597" s="64"/>
      <c r="C8597" s="66"/>
      <c r="D8597" s="67"/>
      <c r="E8597" s="64"/>
      <c r="F8597" s="64"/>
      <c r="G8597" s="37" t="str">
        <f>IF(E8597="","",IF(OR(E8597="Project Management",E8597="Project Support",E8597="Sprint Management",E8597="Sprint Support"),"NA",ROUND((((VLOOKUP(AD8597,[2]Formula!V:X,3,0)))-SUMIF(AD:AD,AD8597,H:H)),2)))</f>
        <v/>
      </c>
      <c r="H8597" s="71"/>
      <c r="I8597" s="72"/>
      <c r="J8597" s="72"/>
      <c r="K8597" s="38" t="str">
        <f>IF(E8597="","",IF(OR(E8597="Project Management",E8597="Project Support",E8597="Sprint Management",E8597="Sprint Support"),"NA",(((SUMIF(AD:AD,AD8597,H:H)/VLOOKUP(AD8597,[2]Formula!V:X,3,0))*VLOOKUP(AD8597,[2]Formula!V:X,2,0))*H8597)/SUMIF(AD:AD,AD8597,H:H)))</f>
        <v/>
      </c>
      <c r="L8597" s="38" t="str">
        <f t="shared" si="805"/>
        <v/>
      </c>
      <c r="M8597" s="38" t="str">
        <f t="shared" si="806"/>
        <v/>
      </c>
      <c r="N8597" s="38" t="str">
        <f t="shared" si="808"/>
        <v/>
      </c>
      <c r="O8597" s="38" t="str">
        <f t="shared" si="804"/>
        <v/>
      </c>
      <c r="P8597" s="39" t="str">
        <f t="shared" si="809"/>
        <v/>
      </c>
      <c r="AC8597" s="42" t="str">
        <f>IF(B8597="","",VLOOKUP(B8597,[2]Formula!B:C,2,0))</f>
        <v/>
      </c>
      <c r="AD8597" s="43" t="str">
        <f t="shared" si="807"/>
        <v/>
      </c>
    </row>
    <row r="8598" spans="1:30" x14ac:dyDescent="0.25">
      <c r="A8598" s="64"/>
      <c r="B8598" s="64"/>
      <c r="C8598" s="66"/>
      <c r="D8598" s="67"/>
      <c r="E8598" s="64"/>
      <c r="F8598" s="64"/>
      <c r="G8598" s="37" t="str">
        <f>IF(E8598="","",IF(OR(E8598="Project Management",E8598="Project Support",E8598="Sprint Management",E8598="Sprint Support"),"NA",ROUND((((VLOOKUP(AD8598,[2]Formula!V:X,3,0)))-SUMIF(AD:AD,AD8598,H:H)),2)))</f>
        <v/>
      </c>
      <c r="H8598" s="71"/>
      <c r="I8598" s="72"/>
      <c r="J8598" s="72"/>
      <c r="K8598" s="38" t="str">
        <f>IF(E8598="","",IF(OR(E8598="Project Management",E8598="Project Support",E8598="Sprint Management",E8598="Sprint Support"),"NA",(((SUMIF(AD:AD,AD8598,H:H)/VLOOKUP(AD8598,[2]Formula!V:X,3,0))*VLOOKUP(AD8598,[2]Formula!V:X,2,0))*H8598)/SUMIF(AD:AD,AD8598,H:H)))</f>
        <v/>
      </c>
      <c r="L8598" s="38" t="str">
        <f t="shared" si="805"/>
        <v/>
      </c>
      <c r="M8598" s="38" t="str">
        <f t="shared" si="806"/>
        <v/>
      </c>
      <c r="N8598" s="38" t="str">
        <f t="shared" si="808"/>
        <v/>
      </c>
      <c r="O8598" s="38" t="str">
        <f t="shared" si="804"/>
        <v/>
      </c>
      <c r="P8598" s="39" t="str">
        <f t="shared" si="809"/>
        <v/>
      </c>
      <c r="AC8598" s="42" t="str">
        <f>IF(B8598="","",VLOOKUP(B8598,[2]Formula!B:C,2,0))</f>
        <v/>
      </c>
      <c r="AD8598" s="43" t="str">
        <f t="shared" si="807"/>
        <v/>
      </c>
    </row>
    <row r="8599" spans="1:30" x14ac:dyDescent="0.25">
      <c r="A8599" s="64"/>
      <c r="B8599" s="64"/>
      <c r="C8599" s="66"/>
      <c r="D8599" s="67"/>
      <c r="E8599" s="64"/>
      <c r="F8599" s="64"/>
      <c r="G8599" s="37" t="str">
        <f>IF(E8599="","",IF(OR(E8599="Project Management",E8599="Project Support",E8599="Sprint Management",E8599="Sprint Support"),"NA",ROUND((((VLOOKUP(AD8599,[2]Formula!V:X,3,0)))-SUMIF(AD:AD,AD8599,H:H)),2)))</f>
        <v/>
      </c>
      <c r="H8599" s="71"/>
      <c r="I8599" s="72"/>
      <c r="J8599" s="72"/>
      <c r="K8599" s="38" t="str">
        <f>IF(E8599="","",IF(OR(E8599="Project Management",E8599="Project Support",E8599="Sprint Management",E8599="Sprint Support"),"NA",(((SUMIF(AD:AD,AD8599,H:H)/VLOOKUP(AD8599,[2]Formula!V:X,3,0))*VLOOKUP(AD8599,[2]Formula!V:X,2,0))*H8599)/SUMIF(AD:AD,AD8599,H:H)))</f>
        <v/>
      </c>
      <c r="L8599" s="38" t="str">
        <f t="shared" si="805"/>
        <v/>
      </c>
      <c r="M8599" s="38" t="str">
        <f t="shared" si="806"/>
        <v/>
      </c>
      <c r="N8599" s="38" t="str">
        <f t="shared" si="808"/>
        <v/>
      </c>
      <c r="O8599" s="38" t="str">
        <f t="shared" si="804"/>
        <v/>
      </c>
      <c r="P8599" s="39" t="str">
        <f t="shared" si="809"/>
        <v/>
      </c>
      <c r="AC8599" s="42" t="str">
        <f>IF(B8599="","",VLOOKUP(B8599,[2]Formula!B:C,2,0))</f>
        <v/>
      </c>
      <c r="AD8599" s="43" t="str">
        <f t="shared" si="807"/>
        <v/>
      </c>
    </row>
    <row r="8600" spans="1:30" x14ac:dyDescent="0.25">
      <c r="A8600" s="64"/>
      <c r="B8600" s="64"/>
      <c r="C8600" s="66"/>
      <c r="D8600" s="67"/>
      <c r="E8600" s="64"/>
      <c r="F8600" s="64"/>
      <c r="G8600" s="37" t="str">
        <f>IF(E8600="","",IF(OR(E8600="Project Management",E8600="Project Support",E8600="Sprint Management",E8600="Sprint Support"),"NA",ROUND((((VLOOKUP(AD8600,[2]Formula!V:X,3,0)))-SUMIF(AD:AD,AD8600,H:H)),2)))</f>
        <v/>
      </c>
      <c r="H8600" s="71"/>
      <c r="I8600" s="72"/>
      <c r="J8600" s="72"/>
      <c r="K8600" s="38" t="str">
        <f>IF(E8600="","",IF(OR(E8600="Project Management",E8600="Project Support",E8600="Sprint Management",E8600="Sprint Support"),"NA",(((SUMIF(AD:AD,AD8600,H:H)/VLOOKUP(AD8600,[2]Formula!V:X,3,0))*VLOOKUP(AD8600,[2]Formula!V:X,2,0))*H8600)/SUMIF(AD:AD,AD8600,H:H)))</f>
        <v/>
      </c>
      <c r="L8600" s="38" t="str">
        <f t="shared" si="805"/>
        <v/>
      </c>
      <c r="M8600" s="38" t="str">
        <f t="shared" si="806"/>
        <v/>
      </c>
      <c r="N8600" s="38" t="str">
        <f t="shared" si="808"/>
        <v/>
      </c>
      <c r="O8600" s="38" t="str">
        <f t="shared" si="804"/>
        <v/>
      </c>
      <c r="P8600" s="39" t="str">
        <f t="shared" si="809"/>
        <v/>
      </c>
      <c r="AC8600" s="42" t="str">
        <f>IF(B8600="","",VLOOKUP(B8600,[2]Formula!B:C,2,0))</f>
        <v/>
      </c>
      <c r="AD8600" s="43" t="str">
        <f t="shared" si="807"/>
        <v/>
      </c>
    </row>
    <row r="8601" spans="1:30" x14ac:dyDescent="0.25">
      <c r="A8601" s="64"/>
      <c r="B8601" s="64"/>
      <c r="C8601" s="66"/>
      <c r="D8601" s="67"/>
      <c r="E8601" s="64"/>
      <c r="F8601" s="64"/>
      <c r="G8601" s="37" t="str">
        <f>IF(E8601="","",IF(OR(E8601="Project Management",E8601="Project Support",E8601="Sprint Management",E8601="Sprint Support"),"NA",ROUND((((VLOOKUP(AD8601,[2]Formula!V:X,3,0)))-SUMIF(AD:AD,AD8601,H:H)),2)))</f>
        <v/>
      </c>
      <c r="H8601" s="71"/>
      <c r="I8601" s="72"/>
      <c r="J8601" s="72"/>
      <c r="K8601" s="38" t="str">
        <f>IF(E8601="","",IF(OR(E8601="Project Management",E8601="Project Support",E8601="Sprint Management",E8601="Sprint Support"),"NA",(((SUMIF(AD:AD,AD8601,H:H)/VLOOKUP(AD8601,[2]Formula!V:X,3,0))*VLOOKUP(AD8601,[2]Formula!V:X,2,0))*H8601)/SUMIF(AD:AD,AD8601,H:H)))</f>
        <v/>
      </c>
      <c r="L8601" s="38" t="str">
        <f t="shared" si="805"/>
        <v/>
      </c>
      <c r="M8601" s="38" t="str">
        <f t="shared" si="806"/>
        <v/>
      </c>
      <c r="N8601" s="38" t="str">
        <f t="shared" si="808"/>
        <v/>
      </c>
      <c r="O8601" s="38" t="str">
        <f t="shared" si="804"/>
        <v/>
      </c>
      <c r="P8601" s="39" t="str">
        <f t="shared" si="809"/>
        <v/>
      </c>
      <c r="AC8601" s="42" t="str">
        <f>IF(B8601="","",VLOOKUP(B8601,[2]Formula!B:C,2,0))</f>
        <v/>
      </c>
      <c r="AD8601" s="43" t="str">
        <f t="shared" si="807"/>
        <v/>
      </c>
    </row>
    <row r="8602" spans="1:30" x14ac:dyDescent="0.25">
      <c r="A8602" s="64"/>
      <c r="B8602" s="64"/>
      <c r="C8602" s="66"/>
      <c r="D8602" s="67"/>
      <c r="E8602" s="64"/>
      <c r="F8602" s="64"/>
      <c r="G8602" s="37" t="str">
        <f>IF(E8602="","",IF(OR(E8602="Project Management",E8602="Project Support",E8602="Sprint Management",E8602="Sprint Support"),"NA",ROUND((((VLOOKUP(AD8602,[2]Formula!V:X,3,0)))-SUMIF(AD:AD,AD8602,H:H)),2)))</f>
        <v/>
      </c>
      <c r="H8602" s="71"/>
      <c r="I8602" s="72"/>
      <c r="J8602" s="72"/>
      <c r="K8602" s="38" t="str">
        <f>IF(E8602="","",IF(OR(E8602="Project Management",E8602="Project Support",E8602="Sprint Management",E8602="Sprint Support"),"NA",(((SUMIF(AD:AD,AD8602,H:H)/VLOOKUP(AD8602,[2]Formula!V:X,3,0))*VLOOKUP(AD8602,[2]Formula!V:X,2,0))*H8602)/SUMIF(AD:AD,AD8602,H:H)))</f>
        <v/>
      </c>
      <c r="L8602" s="38" t="str">
        <f t="shared" si="805"/>
        <v/>
      </c>
      <c r="M8602" s="38" t="str">
        <f t="shared" si="806"/>
        <v/>
      </c>
      <c r="N8602" s="38" t="str">
        <f t="shared" si="808"/>
        <v/>
      </c>
      <c r="O8602" s="38" t="str">
        <f t="shared" si="804"/>
        <v/>
      </c>
      <c r="P8602" s="39" t="str">
        <f t="shared" si="809"/>
        <v/>
      </c>
      <c r="AC8602" s="42" t="str">
        <f>IF(B8602="","",VLOOKUP(B8602,[2]Formula!B:C,2,0))</f>
        <v/>
      </c>
      <c r="AD8602" s="43" t="str">
        <f t="shared" si="807"/>
        <v/>
      </c>
    </row>
    <row r="8603" spans="1:30" x14ac:dyDescent="0.25">
      <c r="A8603" s="64"/>
      <c r="B8603" s="64"/>
      <c r="C8603" s="66"/>
      <c r="D8603" s="67"/>
      <c r="E8603" s="64"/>
      <c r="F8603" s="64"/>
      <c r="G8603" s="37" t="str">
        <f>IF(E8603="","",IF(OR(E8603="Project Management",E8603="Project Support",E8603="Sprint Management",E8603="Sprint Support"),"NA",ROUND((((VLOOKUP(AD8603,[2]Formula!V:X,3,0)))-SUMIF(AD:AD,AD8603,H:H)),2)))</f>
        <v/>
      </c>
      <c r="H8603" s="71"/>
      <c r="I8603" s="72"/>
      <c r="J8603" s="72"/>
      <c r="K8603" s="38" t="str">
        <f>IF(E8603="","",IF(OR(E8603="Project Management",E8603="Project Support",E8603="Sprint Management",E8603="Sprint Support"),"NA",(((SUMIF(AD:AD,AD8603,H:H)/VLOOKUP(AD8603,[2]Formula!V:X,3,0))*VLOOKUP(AD8603,[2]Formula!V:X,2,0))*H8603)/SUMIF(AD:AD,AD8603,H:H)))</f>
        <v/>
      </c>
      <c r="L8603" s="38" t="str">
        <f t="shared" si="805"/>
        <v/>
      </c>
      <c r="M8603" s="38" t="str">
        <f t="shared" si="806"/>
        <v/>
      </c>
      <c r="N8603" s="38" t="str">
        <f t="shared" si="808"/>
        <v/>
      </c>
      <c r="O8603" s="38" t="str">
        <f t="shared" si="804"/>
        <v/>
      </c>
      <c r="P8603" s="39" t="str">
        <f t="shared" si="809"/>
        <v/>
      </c>
      <c r="AC8603" s="42" t="str">
        <f>IF(B8603="","",VLOOKUP(B8603,[2]Formula!B:C,2,0))</f>
        <v/>
      </c>
      <c r="AD8603" s="43" t="str">
        <f t="shared" si="807"/>
        <v/>
      </c>
    </row>
    <row r="8604" spans="1:30" x14ac:dyDescent="0.25">
      <c r="A8604" s="64"/>
      <c r="B8604" s="64"/>
      <c r="C8604" s="66"/>
      <c r="D8604" s="67"/>
      <c r="E8604" s="64"/>
      <c r="F8604" s="64"/>
      <c r="G8604" s="37" t="str">
        <f>IF(E8604="","",IF(OR(E8604="Project Management",E8604="Project Support",E8604="Sprint Management",E8604="Sprint Support"),"NA",ROUND((((VLOOKUP(AD8604,[2]Formula!V:X,3,0)))-SUMIF(AD:AD,AD8604,H:H)),2)))</f>
        <v/>
      </c>
      <c r="H8604" s="71"/>
      <c r="I8604" s="72"/>
      <c r="J8604" s="72"/>
      <c r="K8604" s="38" t="str">
        <f>IF(E8604="","",IF(OR(E8604="Project Management",E8604="Project Support",E8604="Sprint Management",E8604="Sprint Support"),"NA",(((SUMIF(AD:AD,AD8604,H:H)/VLOOKUP(AD8604,[2]Formula!V:X,3,0))*VLOOKUP(AD8604,[2]Formula!V:X,2,0))*H8604)/SUMIF(AD:AD,AD8604,H:H)))</f>
        <v/>
      </c>
      <c r="L8604" s="38" t="str">
        <f t="shared" si="805"/>
        <v/>
      </c>
      <c r="M8604" s="38" t="str">
        <f t="shared" si="806"/>
        <v/>
      </c>
      <c r="N8604" s="38" t="str">
        <f t="shared" si="808"/>
        <v/>
      </c>
      <c r="O8604" s="38" t="str">
        <f t="shared" si="804"/>
        <v/>
      </c>
      <c r="P8604" s="39" t="str">
        <f t="shared" si="809"/>
        <v/>
      </c>
      <c r="AC8604" s="42" t="str">
        <f>IF(B8604="","",VLOOKUP(B8604,[2]Formula!B:C,2,0))</f>
        <v/>
      </c>
      <c r="AD8604" s="43" t="str">
        <f t="shared" si="807"/>
        <v/>
      </c>
    </row>
    <row r="8605" spans="1:30" x14ac:dyDescent="0.25">
      <c r="A8605" s="64"/>
      <c r="B8605" s="64"/>
      <c r="C8605" s="66"/>
      <c r="D8605" s="67"/>
      <c r="E8605" s="64"/>
      <c r="F8605" s="64"/>
      <c r="G8605" s="37" t="str">
        <f>IF(E8605="","",IF(OR(E8605="Project Management",E8605="Project Support",E8605="Sprint Management",E8605="Sprint Support"),"NA",ROUND((((VLOOKUP(AD8605,[2]Formula!V:X,3,0)))-SUMIF(AD:AD,AD8605,H:H)),2)))</f>
        <v/>
      </c>
      <c r="H8605" s="71"/>
      <c r="I8605" s="72"/>
      <c r="J8605" s="72"/>
      <c r="K8605" s="38" t="str">
        <f>IF(E8605="","",IF(OR(E8605="Project Management",E8605="Project Support",E8605="Sprint Management",E8605="Sprint Support"),"NA",(((SUMIF(AD:AD,AD8605,H:H)/VLOOKUP(AD8605,[2]Formula!V:X,3,0))*VLOOKUP(AD8605,[2]Formula!V:X,2,0))*H8605)/SUMIF(AD:AD,AD8605,H:H)))</f>
        <v/>
      </c>
      <c r="L8605" s="38" t="str">
        <f t="shared" si="805"/>
        <v/>
      </c>
      <c r="M8605" s="38" t="str">
        <f t="shared" si="806"/>
        <v/>
      </c>
      <c r="N8605" s="38" t="str">
        <f t="shared" si="808"/>
        <v/>
      </c>
      <c r="O8605" s="38" t="str">
        <f t="shared" si="804"/>
        <v/>
      </c>
      <c r="P8605" s="39" t="str">
        <f t="shared" si="809"/>
        <v/>
      </c>
      <c r="AC8605" s="42" t="str">
        <f>IF(B8605="","",VLOOKUP(B8605,[2]Formula!B:C,2,0))</f>
        <v/>
      </c>
      <c r="AD8605" s="43" t="str">
        <f t="shared" si="807"/>
        <v/>
      </c>
    </row>
    <row r="8606" spans="1:30" x14ac:dyDescent="0.25">
      <c r="A8606" s="64"/>
      <c r="B8606" s="64"/>
      <c r="C8606" s="66"/>
      <c r="D8606" s="67"/>
      <c r="E8606" s="64"/>
      <c r="F8606" s="64"/>
      <c r="G8606" s="37" t="str">
        <f>IF(E8606="","",IF(OR(E8606="Project Management",E8606="Project Support",E8606="Sprint Management",E8606="Sprint Support"),"NA",ROUND((((VLOOKUP(AD8606,[2]Formula!V:X,3,0)))-SUMIF(AD:AD,AD8606,H:H)),2)))</f>
        <v/>
      </c>
      <c r="H8606" s="71"/>
      <c r="I8606" s="72"/>
      <c r="J8606" s="72"/>
      <c r="K8606" s="38" t="str">
        <f>IF(E8606="","",IF(OR(E8606="Project Management",E8606="Project Support",E8606="Sprint Management",E8606="Sprint Support"),"NA",(((SUMIF(AD:AD,AD8606,H:H)/VLOOKUP(AD8606,[2]Formula!V:X,3,0))*VLOOKUP(AD8606,[2]Formula!V:X,2,0))*H8606)/SUMIF(AD:AD,AD8606,H:H)))</f>
        <v/>
      </c>
      <c r="L8606" s="38" t="str">
        <f t="shared" si="805"/>
        <v/>
      </c>
      <c r="M8606" s="38" t="str">
        <f t="shared" si="806"/>
        <v/>
      </c>
      <c r="N8606" s="38" t="str">
        <f t="shared" si="808"/>
        <v/>
      </c>
      <c r="O8606" s="38" t="str">
        <f t="shared" si="804"/>
        <v/>
      </c>
      <c r="P8606" s="39" t="str">
        <f t="shared" si="809"/>
        <v/>
      </c>
      <c r="AC8606" s="42" t="str">
        <f>IF(B8606="","",VLOOKUP(B8606,[2]Formula!B:C,2,0))</f>
        <v/>
      </c>
      <c r="AD8606" s="43" t="str">
        <f t="shared" si="807"/>
        <v/>
      </c>
    </row>
    <row r="8607" spans="1:30" x14ac:dyDescent="0.25">
      <c r="A8607" s="64"/>
      <c r="B8607" s="64"/>
      <c r="C8607" s="66"/>
      <c r="D8607" s="67"/>
      <c r="E8607" s="64"/>
      <c r="F8607" s="64"/>
      <c r="G8607" s="37" t="str">
        <f>IF(E8607="","",IF(OR(E8607="Project Management",E8607="Project Support",E8607="Sprint Management",E8607="Sprint Support"),"NA",ROUND((((VLOOKUP(AD8607,[2]Formula!V:X,3,0)))-SUMIF(AD:AD,AD8607,H:H)),2)))</f>
        <v/>
      </c>
      <c r="H8607" s="71"/>
      <c r="I8607" s="72"/>
      <c r="J8607" s="72"/>
      <c r="K8607" s="38" t="str">
        <f>IF(E8607="","",IF(OR(E8607="Project Management",E8607="Project Support",E8607="Sprint Management",E8607="Sprint Support"),"NA",(((SUMIF(AD:AD,AD8607,H:H)/VLOOKUP(AD8607,[2]Formula!V:X,3,0))*VLOOKUP(AD8607,[2]Formula!V:X,2,0))*H8607)/SUMIF(AD:AD,AD8607,H:H)))</f>
        <v/>
      </c>
      <c r="L8607" s="38" t="str">
        <f t="shared" si="805"/>
        <v/>
      </c>
      <c r="M8607" s="38" t="str">
        <f t="shared" si="806"/>
        <v/>
      </c>
      <c r="N8607" s="38" t="str">
        <f t="shared" si="808"/>
        <v/>
      </c>
      <c r="O8607" s="38" t="str">
        <f t="shared" si="804"/>
        <v/>
      </c>
      <c r="P8607" s="39" t="str">
        <f t="shared" si="809"/>
        <v/>
      </c>
      <c r="AC8607" s="42" t="str">
        <f>IF(B8607="","",VLOOKUP(B8607,[2]Formula!B:C,2,0))</f>
        <v/>
      </c>
      <c r="AD8607" s="43" t="str">
        <f t="shared" si="807"/>
        <v/>
      </c>
    </row>
    <row r="8608" spans="1:30" x14ac:dyDescent="0.25">
      <c r="A8608" s="64"/>
      <c r="B8608" s="64"/>
      <c r="C8608" s="66"/>
      <c r="D8608" s="67"/>
      <c r="E8608" s="64"/>
      <c r="F8608" s="64"/>
      <c r="G8608" s="37" t="str">
        <f>IF(E8608="","",IF(OR(E8608="Project Management",E8608="Project Support",E8608="Sprint Management",E8608="Sprint Support"),"NA",ROUND((((VLOOKUP(AD8608,[2]Formula!V:X,3,0)))-SUMIF(AD:AD,AD8608,H:H)),2)))</f>
        <v/>
      </c>
      <c r="H8608" s="71"/>
      <c r="I8608" s="72"/>
      <c r="J8608" s="72"/>
      <c r="K8608" s="38" t="str">
        <f>IF(E8608="","",IF(OR(E8608="Project Management",E8608="Project Support",E8608="Sprint Management",E8608="Sprint Support"),"NA",(((SUMIF(AD:AD,AD8608,H:H)/VLOOKUP(AD8608,[2]Formula!V:X,3,0))*VLOOKUP(AD8608,[2]Formula!V:X,2,0))*H8608)/SUMIF(AD:AD,AD8608,H:H)))</f>
        <v/>
      </c>
      <c r="L8608" s="38" t="str">
        <f t="shared" si="805"/>
        <v/>
      </c>
      <c r="M8608" s="38" t="str">
        <f t="shared" si="806"/>
        <v/>
      </c>
      <c r="N8608" s="38" t="str">
        <f t="shared" si="808"/>
        <v/>
      </c>
      <c r="O8608" s="38" t="str">
        <f t="shared" si="804"/>
        <v/>
      </c>
      <c r="P8608" s="39" t="str">
        <f t="shared" si="809"/>
        <v/>
      </c>
      <c r="AC8608" s="42" t="str">
        <f>IF(B8608="","",VLOOKUP(B8608,[2]Formula!B:C,2,0))</f>
        <v/>
      </c>
      <c r="AD8608" s="43" t="str">
        <f t="shared" si="807"/>
        <v/>
      </c>
    </row>
    <row r="8609" spans="1:30" x14ac:dyDescent="0.25">
      <c r="A8609" s="64"/>
      <c r="B8609" s="64"/>
      <c r="C8609" s="66"/>
      <c r="D8609" s="67"/>
      <c r="E8609" s="64"/>
      <c r="F8609" s="64"/>
      <c r="G8609" s="37" t="str">
        <f>IF(E8609="","",IF(OR(E8609="Project Management",E8609="Project Support",E8609="Sprint Management",E8609="Sprint Support"),"NA",ROUND((((VLOOKUP(AD8609,[2]Formula!V:X,3,0)))-SUMIF(AD:AD,AD8609,H:H)),2)))</f>
        <v/>
      </c>
      <c r="H8609" s="71"/>
      <c r="I8609" s="72"/>
      <c r="J8609" s="72"/>
      <c r="K8609" s="38" t="str">
        <f>IF(E8609="","",IF(OR(E8609="Project Management",E8609="Project Support",E8609="Sprint Management",E8609="Sprint Support"),"NA",(((SUMIF(AD:AD,AD8609,H:H)/VLOOKUP(AD8609,[2]Formula!V:X,3,0))*VLOOKUP(AD8609,[2]Formula!V:X,2,0))*H8609)/SUMIF(AD:AD,AD8609,H:H)))</f>
        <v/>
      </c>
      <c r="L8609" s="38" t="str">
        <f t="shared" si="805"/>
        <v/>
      </c>
      <c r="M8609" s="38" t="str">
        <f t="shared" si="806"/>
        <v/>
      </c>
      <c r="N8609" s="38" t="str">
        <f t="shared" si="808"/>
        <v/>
      </c>
      <c r="O8609" s="38" t="str">
        <f t="shared" si="804"/>
        <v/>
      </c>
      <c r="P8609" s="39" t="str">
        <f t="shared" si="809"/>
        <v/>
      </c>
      <c r="AC8609" s="42" t="str">
        <f>IF(B8609="","",VLOOKUP(B8609,[2]Formula!B:C,2,0))</f>
        <v/>
      </c>
      <c r="AD8609" s="43" t="str">
        <f t="shared" si="807"/>
        <v/>
      </c>
    </row>
    <row r="8610" spans="1:30" x14ac:dyDescent="0.25">
      <c r="A8610" s="64"/>
      <c r="B8610" s="64"/>
      <c r="C8610" s="66"/>
      <c r="D8610" s="67"/>
      <c r="E8610" s="64"/>
      <c r="F8610" s="64"/>
      <c r="G8610" s="37" t="str">
        <f>IF(E8610="","",IF(OR(E8610="Project Management",E8610="Project Support",E8610="Sprint Management",E8610="Sprint Support"),"NA",ROUND((((VLOOKUP(AD8610,[2]Formula!V:X,3,0)))-SUMIF(AD:AD,AD8610,H:H)),2)))</f>
        <v/>
      </c>
      <c r="H8610" s="71"/>
      <c r="I8610" s="72"/>
      <c r="J8610" s="72"/>
      <c r="K8610" s="38" t="str">
        <f>IF(E8610="","",IF(OR(E8610="Project Management",E8610="Project Support",E8610="Sprint Management",E8610="Sprint Support"),"NA",(((SUMIF(AD:AD,AD8610,H:H)/VLOOKUP(AD8610,[2]Formula!V:X,3,0))*VLOOKUP(AD8610,[2]Formula!V:X,2,0))*H8610)/SUMIF(AD:AD,AD8610,H:H)))</f>
        <v/>
      </c>
      <c r="L8610" s="38" t="str">
        <f t="shared" si="805"/>
        <v/>
      </c>
      <c r="M8610" s="38" t="str">
        <f t="shared" si="806"/>
        <v/>
      </c>
      <c r="N8610" s="38" t="str">
        <f t="shared" si="808"/>
        <v/>
      </c>
      <c r="O8610" s="38" t="str">
        <f t="shared" si="804"/>
        <v/>
      </c>
      <c r="P8610" s="39" t="str">
        <f t="shared" si="809"/>
        <v/>
      </c>
      <c r="AC8610" s="42" t="str">
        <f>IF(B8610="","",VLOOKUP(B8610,[2]Formula!B:C,2,0))</f>
        <v/>
      </c>
      <c r="AD8610" s="43" t="str">
        <f t="shared" si="807"/>
        <v/>
      </c>
    </row>
    <row r="8611" spans="1:30" x14ac:dyDescent="0.25">
      <c r="A8611" s="64"/>
      <c r="B8611" s="64"/>
      <c r="C8611" s="66"/>
      <c r="D8611" s="67"/>
      <c r="E8611" s="64"/>
      <c r="F8611" s="64"/>
      <c r="G8611" s="37" t="str">
        <f>IF(E8611="","",IF(OR(E8611="Project Management",E8611="Project Support",E8611="Sprint Management",E8611="Sprint Support"),"NA",ROUND((((VLOOKUP(AD8611,[2]Formula!V:X,3,0)))-SUMIF(AD:AD,AD8611,H:H)),2)))</f>
        <v/>
      </c>
      <c r="H8611" s="71"/>
      <c r="I8611" s="72"/>
      <c r="J8611" s="72"/>
      <c r="K8611" s="38" t="str">
        <f>IF(E8611="","",IF(OR(E8611="Project Management",E8611="Project Support",E8611="Sprint Management",E8611="Sprint Support"),"NA",(((SUMIF(AD:AD,AD8611,H:H)/VLOOKUP(AD8611,[2]Formula!V:X,3,0))*VLOOKUP(AD8611,[2]Formula!V:X,2,0))*H8611)/SUMIF(AD:AD,AD8611,H:H)))</f>
        <v/>
      </c>
      <c r="L8611" s="38" t="str">
        <f t="shared" si="805"/>
        <v/>
      </c>
      <c r="M8611" s="38" t="str">
        <f t="shared" si="806"/>
        <v/>
      </c>
      <c r="N8611" s="38" t="str">
        <f t="shared" si="808"/>
        <v/>
      </c>
      <c r="O8611" s="38" t="str">
        <f t="shared" si="804"/>
        <v/>
      </c>
      <c r="P8611" s="39" t="str">
        <f t="shared" si="809"/>
        <v/>
      </c>
      <c r="AC8611" s="42" t="str">
        <f>IF(B8611="","",VLOOKUP(B8611,[2]Formula!B:C,2,0))</f>
        <v/>
      </c>
      <c r="AD8611" s="43" t="str">
        <f t="shared" si="807"/>
        <v/>
      </c>
    </row>
    <row r="8612" spans="1:30" x14ac:dyDescent="0.25">
      <c r="A8612" s="64"/>
      <c r="B8612" s="64"/>
      <c r="C8612" s="66"/>
      <c r="D8612" s="67"/>
      <c r="E8612" s="64"/>
      <c r="F8612" s="64"/>
      <c r="G8612" s="37" t="str">
        <f>IF(E8612="","",IF(OR(E8612="Project Management",E8612="Project Support",E8612="Sprint Management",E8612="Sprint Support"),"NA",ROUND((((VLOOKUP(AD8612,[2]Formula!V:X,3,0)))-SUMIF(AD:AD,AD8612,H:H)),2)))</f>
        <v/>
      </c>
      <c r="H8612" s="71"/>
      <c r="I8612" s="72"/>
      <c r="J8612" s="72"/>
      <c r="K8612" s="38" t="str">
        <f>IF(E8612="","",IF(OR(E8612="Project Management",E8612="Project Support",E8612="Sprint Management",E8612="Sprint Support"),"NA",(((SUMIF(AD:AD,AD8612,H:H)/VLOOKUP(AD8612,[2]Formula!V:X,3,0))*VLOOKUP(AD8612,[2]Formula!V:X,2,0))*H8612)/SUMIF(AD:AD,AD8612,H:H)))</f>
        <v/>
      </c>
      <c r="L8612" s="38" t="str">
        <f t="shared" si="805"/>
        <v/>
      </c>
      <c r="M8612" s="38" t="str">
        <f t="shared" si="806"/>
        <v/>
      </c>
      <c r="N8612" s="38" t="str">
        <f t="shared" si="808"/>
        <v/>
      </c>
      <c r="O8612" s="38" t="str">
        <f t="shared" si="804"/>
        <v/>
      </c>
      <c r="P8612" s="39" t="str">
        <f t="shared" si="809"/>
        <v/>
      </c>
      <c r="AC8612" s="42" t="str">
        <f>IF(B8612="","",VLOOKUP(B8612,[2]Formula!B:C,2,0))</f>
        <v/>
      </c>
      <c r="AD8612" s="43" t="str">
        <f t="shared" si="807"/>
        <v/>
      </c>
    </row>
    <row r="8613" spans="1:30" x14ac:dyDescent="0.25">
      <c r="A8613" s="64"/>
      <c r="B8613" s="64"/>
      <c r="C8613" s="66"/>
      <c r="D8613" s="67"/>
      <c r="E8613" s="64"/>
      <c r="F8613" s="64"/>
      <c r="G8613" s="37" t="str">
        <f>IF(E8613="","",IF(OR(E8613="Project Management",E8613="Project Support",E8613="Sprint Management",E8613="Sprint Support"),"NA",ROUND((((VLOOKUP(AD8613,[2]Formula!V:X,3,0)))-SUMIF(AD:AD,AD8613,H:H)),2)))</f>
        <v/>
      </c>
      <c r="H8613" s="71"/>
      <c r="I8613" s="72"/>
      <c r="J8613" s="72"/>
      <c r="K8613" s="38" t="str">
        <f>IF(E8613="","",IF(OR(E8613="Project Management",E8613="Project Support",E8613="Sprint Management",E8613="Sprint Support"),"NA",(((SUMIF(AD:AD,AD8613,H:H)/VLOOKUP(AD8613,[2]Formula!V:X,3,0))*VLOOKUP(AD8613,[2]Formula!V:X,2,0))*H8613)/SUMIF(AD:AD,AD8613,H:H)))</f>
        <v/>
      </c>
      <c r="L8613" s="38" t="str">
        <f t="shared" si="805"/>
        <v/>
      </c>
      <c r="M8613" s="38" t="str">
        <f t="shared" si="806"/>
        <v/>
      </c>
      <c r="N8613" s="38" t="str">
        <f t="shared" si="808"/>
        <v/>
      </c>
      <c r="O8613" s="38" t="str">
        <f t="shared" si="804"/>
        <v/>
      </c>
      <c r="P8613" s="39" t="str">
        <f t="shared" si="809"/>
        <v/>
      </c>
      <c r="AC8613" s="42" t="str">
        <f>IF(B8613="","",VLOOKUP(B8613,[2]Formula!B:C,2,0))</f>
        <v/>
      </c>
      <c r="AD8613" s="43" t="str">
        <f t="shared" si="807"/>
        <v/>
      </c>
    </row>
    <row r="8614" spans="1:30" x14ac:dyDescent="0.25">
      <c r="A8614" s="64"/>
      <c r="B8614" s="64"/>
      <c r="C8614" s="66"/>
      <c r="D8614" s="67"/>
      <c r="E8614" s="64"/>
      <c r="F8614" s="64"/>
      <c r="G8614" s="37" t="str">
        <f>IF(E8614="","",IF(OR(E8614="Project Management",E8614="Project Support",E8614="Sprint Management",E8614="Sprint Support"),"NA",ROUND((((VLOOKUP(AD8614,[2]Formula!V:X,3,0)))-SUMIF(AD:AD,AD8614,H:H)),2)))</f>
        <v/>
      </c>
      <c r="H8614" s="71"/>
      <c r="I8614" s="72"/>
      <c r="J8614" s="72"/>
      <c r="K8614" s="38" t="str">
        <f>IF(E8614="","",IF(OR(E8614="Project Management",E8614="Project Support",E8614="Sprint Management",E8614="Sprint Support"),"NA",(((SUMIF(AD:AD,AD8614,H:H)/VLOOKUP(AD8614,[2]Formula!V:X,3,0))*VLOOKUP(AD8614,[2]Formula!V:X,2,0))*H8614)/SUMIF(AD:AD,AD8614,H:H)))</f>
        <v/>
      </c>
      <c r="L8614" s="38" t="str">
        <f t="shared" si="805"/>
        <v/>
      </c>
      <c r="M8614" s="38" t="str">
        <f t="shared" si="806"/>
        <v/>
      </c>
      <c r="N8614" s="38" t="str">
        <f t="shared" si="808"/>
        <v/>
      </c>
      <c r="O8614" s="38" t="str">
        <f t="shared" si="804"/>
        <v/>
      </c>
      <c r="P8614" s="39" t="str">
        <f t="shared" si="809"/>
        <v/>
      </c>
      <c r="AC8614" s="42" t="str">
        <f>IF(B8614="","",VLOOKUP(B8614,[2]Formula!B:C,2,0))</f>
        <v/>
      </c>
      <c r="AD8614" s="43" t="str">
        <f t="shared" si="807"/>
        <v/>
      </c>
    </row>
    <row r="8615" spans="1:30" x14ac:dyDescent="0.25">
      <c r="A8615" s="64"/>
      <c r="B8615" s="64"/>
      <c r="C8615" s="66"/>
      <c r="D8615" s="67"/>
      <c r="E8615" s="64"/>
      <c r="F8615" s="64"/>
      <c r="G8615" s="37" t="str">
        <f>IF(E8615="","",IF(OR(E8615="Project Management",E8615="Project Support",E8615="Sprint Management",E8615="Sprint Support"),"NA",ROUND((((VLOOKUP(AD8615,[2]Formula!V:X,3,0)))-SUMIF(AD:AD,AD8615,H:H)),2)))</f>
        <v/>
      </c>
      <c r="H8615" s="71"/>
      <c r="I8615" s="72"/>
      <c r="J8615" s="72"/>
      <c r="K8615" s="38" t="str">
        <f>IF(E8615="","",IF(OR(E8615="Project Management",E8615="Project Support",E8615="Sprint Management",E8615="Sprint Support"),"NA",(((SUMIF(AD:AD,AD8615,H:H)/VLOOKUP(AD8615,[2]Formula!V:X,3,0))*VLOOKUP(AD8615,[2]Formula!V:X,2,0))*H8615)/SUMIF(AD:AD,AD8615,H:H)))</f>
        <v/>
      </c>
      <c r="L8615" s="38" t="str">
        <f t="shared" si="805"/>
        <v/>
      </c>
      <c r="M8615" s="38" t="str">
        <f t="shared" si="806"/>
        <v/>
      </c>
      <c r="N8615" s="38" t="str">
        <f t="shared" si="808"/>
        <v/>
      </c>
      <c r="O8615" s="38" t="str">
        <f t="shared" si="804"/>
        <v/>
      </c>
      <c r="P8615" s="39" t="str">
        <f t="shared" si="809"/>
        <v/>
      </c>
      <c r="AC8615" s="42" t="str">
        <f>IF(B8615="","",VLOOKUP(B8615,[2]Formula!B:C,2,0))</f>
        <v/>
      </c>
      <c r="AD8615" s="43" t="str">
        <f t="shared" si="807"/>
        <v/>
      </c>
    </row>
    <row r="8616" spans="1:30" x14ac:dyDescent="0.25">
      <c r="A8616" s="64"/>
      <c r="B8616" s="64"/>
      <c r="C8616" s="66"/>
      <c r="D8616" s="67"/>
      <c r="E8616" s="64"/>
      <c r="F8616" s="64"/>
      <c r="G8616" s="37" t="str">
        <f>IF(E8616="","",IF(OR(E8616="Project Management",E8616="Project Support",E8616="Sprint Management",E8616="Sprint Support"),"NA",ROUND((((VLOOKUP(AD8616,[2]Formula!V:X,3,0)))-SUMIF(AD:AD,AD8616,H:H)),2)))</f>
        <v/>
      </c>
      <c r="H8616" s="71"/>
      <c r="I8616" s="72"/>
      <c r="J8616" s="72"/>
      <c r="K8616" s="38" t="str">
        <f>IF(E8616="","",IF(OR(E8616="Project Management",E8616="Project Support",E8616="Sprint Management",E8616="Sprint Support"),"NA",(((SUMIF(AD:AD,AD8616,H:H)/VLOOKUP(AD8616,[2]Formula!V:X,3,0))*VLOOKUP(AD8616,[2]Formula!V:X,2,0))*H8616)/SUMIF(AD:AD,AD8616,H:H)))</f>
        <v/>
      </c>
      <c r="L8616" s="38" t="str">
        <f t="shared" si="805"/>
        <v/>
      </c>
      <c r="M8616" s="38" t="str">
        <f t="shared" si="806"/>
        <v/>
      </c>
      <c r="N8616" s="38" t="str">
        <f t="shared" si="808"/>
        <v/>
      </c>
      <c r="O8616" s="38" t="str">
        <f t="shared" si="804"/>
        <v/>
      </c>
      <c r="P8616" s="39" t="str">
        <f t="shared" si="809"/>
        <v/>
      </c>
      <c r="AC8616" s="42" t="str">
        <f>IF(B8616="","",VLOOKUP(B8616,[2]Formula!B:C,2,0))</f>
        <v/>
      </c>
      <c r="AD8616" s="43" t="str">
        <f t="shared" si="807"/>
        <v/>
      </c>
    </row>
    <row r="8617" spans="1:30" x14ac:dyDescent="0.25">
      <c r="A8617" s="64"/>
      <c r="B8617" s="64"/>
      <c r="C8617" s="66"/>
      <c r="D8617" s="67"/>
      <c r="E8617" s="64"/>
      <c r="F8617" s="64"/>
      <c r="G8617" s="37" t="str">
        <f>IF(E8617="","",IF(OR(E8617="Project Management",E8617="Project Support",E8617="Sprint Management",E8617="Sprint Support"),"NA",ROUND((((VLOOKUP(AD8617,[2]Formula!V:X,3,0)))-SUMIF(AD:AD,AD8617,H:H)),2)))</f>
        <v/>
      </c>
      <c r="H8617" s="71"/>
      <c r="I8617" s="72"/>
      <c r="J8617" s="72"/>
      <c r="K8617" s="38" t="str">
        <f>IF(E8617="","",IF(OR(E8617="Project Management",E8617="Project Support",E8617="Sprint Management",E8617="Sprint Support"),"NA",(((SUMIF(AD:AD,AD8617,H:H)/VLOOKUP(AD8617,[2]Formula!V:X,3,0))*VLOOKUP(AD8617,[2]Formula!V:X,2,0))*H8617)/SUMIF(AD:AD,AD8617,H:H)))</f>
        <v/>
      </c>
      <c r="L8617" s="38" t="str">
        <f t="shared" si="805"/>
        <v/>
      </c>
      <c r="M8617" s="38" t="str">
        <f t="shared" si="806"/>
        <v/>
      </c>
      <c r="N8617" s="38" t="str">
        <f t="shared" si="808"/>
        <v/>
      </c>
      <c r="O8617" s="38" t="str">
        <f t="shared" si="804"/>
        <v/>
      </c>
      <c r="P8617" s="39" t="str">
        <f t="shared" si="809"/>
        <v/>
      </c>
      <c r="AC8617" s="42" t="str">
        <f>IF(B8617="","",VLOOKUP(B8617,[2]Formula!B:C,2,0))</f>
        <v/>
      </c>
      <c r="AD8617" s="43" t="str">
        <f t="shared" si="807"/>
        <v/>
      </c>
    </row>
    <row r="8618" spans="1:30" x14ac:dyDescent="0.25">
      <c r="A8618" s="64"/>
      <c r="B8618" s="64"/>
      <c r="C8618" s="66"/>
      <c r="D8618" s="67"/>
      <c r="E8618" s="64"/>
      <c r="F8618" s="64"/>
      <c r="G8618" s="37" t="str">
        <f>IF(E8618="","",IF(OR(E8618="Project Management",E8618="Project Support",E8618="Sprint Management",E8618="Sprint Support"),"NA",ROUND((((VLOOKUP(AD8618,[2]Formula!V:X,3,0)))-SUMIF(AD:AD,AD8618,H:H)),2)))</f>
        <v/>
      </c>
      <c r="H8618" s="71"/>
      <c r="I8618" s="72"/>
      <c r="J8618" s="72"/>
      <c r="K8618" s="38" t="str">
        <f>IF(E8618="","",IF(OR(E8618="Project Management",E8618="Project Support",E8618="Sprint Management",E8618="Sprint Support"),"NA",(((SUMIF(AD:AD,AD8618,H:H)/VLOOKUP(AD8618,[2]Formula!V:X,3,0))*VLOOKUP(AD8618,[2]Formula!V:X,2,0))*H8618)/SUMIF(AD:AD,AD8618,H:H)))</f>
        <v/>
      </c>
      <c r="L8618" s="38" t="str">
        <f t="shared" si="805"/>
        <v/>
      </c>
      <c r="M8618" s="38" t="str">
        <f t="shared" si="806"/>
        <v/>
      </c>
      <c r="N8618" s="38" t="str">
        <f t="shared" si="808"/>
        <v/>
      </c>
      <c r="O8618" s="38" t="str">
        <f t="shared" si="804"/>
        <v/>
      </c>
      <c r="P8618" s="39" t="str">
        <f t="shared" si="809"/>
        <v/>
      </c>
      <c r="AC8618" s="42" t="str">
        <f>IF(B8618="","",VLOOKUP(B8618,[2]Formula!B:C,2,0))</f>
        <v/>
      </c>
      <c r="AD8618" s="43" t="str">
        <f t="shared" si="807"/>
        <v/>
      </c>
    </row>
    <row r="8619" spans="1:30" x14ac:dyDescent="0.25">
      <c r="A8619" s="64"/>
      <c r="B8619" s="64"/>
      <c r="C8619" s="66"/>
      <c r="D8619" s="67"/>
      <c r="E8619" s="64"/>
      <c r="F8619" s="64"/>
      <c r="G8619" s="37" t="str">
        <f>IF(E8619="","",IF(OR(E8619="Project Management",E8619="Project Support",E8619="Sprint Management",E8619="Sprint Support"),"NA",ROUND((((VLOOKUP(AD8619,[2]Formula!V:X,3,0)))-SUMIF(AD:AD,AD8619,H:H)),2)))</f>
        <v/>
      </c>
      <c r="H8619" s="71"/>
      <c r="I8619" s="72"/>
      <c r="J8619" s="72"/>
      <c r="K8619" s="38" t="str">
        <f>IF(E8619="","",IF(OR(E8619="Project Management",E8619="Project Support",E8619="Sprint Management",E8619="Sprint Support"),"NA",(((SUMIF(AD:AD,AD8619,H:H)/VLOOKUP(AD8619,[2]Formula!V:X,3,0))*VLOOKUP(AD8619,[2]Formula!V:X,2,0))*H8619)/SUMIF(AD:AD,AD8619,H:H)))</f>
        <v/>
      </c>
      <c r="L8619" s="38" t="str">
        <f t="shared" si="805"/>
        <v/>
      </c>
      <c r="M8619" s="38" t="str">
        <f t="shared" si="806"/>
        <v/>
      </c>
      <c r="N8619" s="38" t="str">
        <f t="shared" si="808"/>
        <v/>
      </c>
      <c r="O8619" s="38" t="str">
        <f t="shared" si="804"/>
        <v/>
      </c>
      <c r="P8619" s="39" t="str">
        <f t="shared" si="809"/>
        <v/>
      </c>
      <c r="AC8619" s="42" t="str">
        <f>IF(B8619="","",VLOOKUP(B8619,[2]Formula!B:C,2,0))</f>
        <v/>
      </c>
      <c r="AD8619" s="43" t="str">
        <f t="shared" si="807"/>
        <v/>
      </c>
    </row>
    <row r="8620" spans="1:30" x14ac:dyDescent="0.25">
      <c r="A8620" s="64"/>
      <c r="B8620" s="64"/>
      <c r="C8620" s="66"/>
      <c r="D8620" s="67"/>
      <c r="E8620" s="64"/>
      <c r="F8620" s="64"/>
      <c r="G8620" s="37" t="str">
        <f>IF(E8620="","",IF(OR(E8620="Project Management",E8620="Project Support",E8620="Sprint Management",E8620="Sprint Support"),"NA",ROUND((((VLOOKUP(AD8620,[2]Formula!V:X,3,0)))-SUMIF(AD:AD,AD8620,H:H)),2)))</f>
        <v/>
      </c>
      <c r="H8620" s="71"/>
      <c r="I8620" s="72"/>
      <c r="J8620" s="72"/>
      <c r="K8620" s="38" t="str">
        <f>IF(E8620="","",IF(OR(E8620="Project Management",E8620="Project Support",E8620="Sprint Management",E8620="Sprint Support"),"NA",(((SUMIF(AD:AD,AD8620,H:H)/VLOOKUP(AD8620,[2]Formula!V:X,3,0))*VLOOKUP(AD8620,[2]Formula!V:X,2,0))*H8620)/SUMIF(AD:AD,AD8620,H:H)))</f>
        <v/>
      </c>
      <c r="L8620" s="38" t="str">
        <f t="shared" si="805"/>
        <v/>
      </c>
      <c r="M8620" s="38" t="str">
        <f t="shared" si="806"/>
        <v/>
      </c>
      <c r="N8620" s="38" t="str">
        <f t="shared" si="808"/>
        <v/>
      </c>
      <c r="O8620" s="38" t="str">
        <f t="shared" si="804"/>
        <v/>
      </c>
      <c r="P8620" s="39" t="str">
        <f t="shared" si="809"/>
        <v/>
      </c>
      <c r="AC8620" s="42" t="str">
        <f>IF(B8620="","",VLOOKUP(B8620,[2]Formula!B:C,2,0))</f>
        <v/>
      </c>
      <c r="AD8620" s="43" t="str">
        <f t="shared" si="807"/>
        <v/>
      </c>
    </row>
    <row r="8621" spans="1:30" x14ac:dyDescent="0.25">
      <c r="A8621" s="64"/>
      <c r="B8621" s="64"/>
      <c r="C8621" s="66"/>
      <c r="D8621" s="67"/>
      <c r="E8621" s="64"/>
      <c r="F8621" s="64"/>
      <c r="G8621" s="37" t="str">
        <f>IF(E8621="","",IF(OR(E8621="Project Management",E8621="Project Support",E8621="Sprint Management",E8621="Sprint Support"),"NA",ROUND((((VLOOKUP(AD8621,[2]Formula!V:X,3,0)))-SUMIF(AD:AD,AD8621,H:H)),2)))</f>
        <v/>
      </c>
      <c r="H8621" s="71"/>
      <c r="I8621" s="72"/>
      <c r="J8621" s="72"/>
      <c r="K8621" s="38" t="str">
        <f>IF(E8621="","",IF(OR(E8621="Project Management",E8621="Project Support",E8621="Sprint Management",E8621="Sprint Support"),"NA",(((SUMIF(AD:AD,AD8621,H:H)/VLOOKUP(AD8621,[2]Formula!V:X,3,0))*VLOOKUP(AD8621,[2]Formula!V:X,2,0))*H8621)/SUMIF(AD:AD,AD8621,H:H)))</f>
        <v/>
      </c>
      <c r="L8621" s="38" t="str">
        <f t="shared" si="805"/>
        <v/>
      </c>
      <c r="M8621" s="38" t="str">
        <f t="shared" si="806"/>
        <v/>
      </c>
      <c r="N8621" s="38" t="str">
        <f t="shared" si="808"/>
        <v/>
      </c>
      <c r="O8621" s="38" t="str">
        <f t="shared" si="804"/>
        <v/>
      </c>
      <c r="P8621" s="39" t="str">
        <f t="shared" si="809"/>
        <v/>
      </c>
      <c r="AC8621" s="42" t="str">
        <f>IF(B8621="","",VLOOKUP(B8621,[2]Formula!B:C,2,0))</f>
        <v/>
      </c>
      <c r="AD8621" s="43" t="str">
        <f t="shared" si="807"/>
        <v/>
      </c>
    </row>
    <row r="8622" spans="1:30" x14ac:dyDescent="0.25">
      <c r="A8622" s="64"/>
      <c r="B8622" s="64"/>
      <c r="C8622" s="66"/>
      <c r="D8622" s="67"/>
      <c r="E8622" s="64"/>
      <c r="F8622" s="64"/>
      <c r="G8622" s="37" t="str">
        <f>IF(E8622="","",IF(OR(E8622="Project Management",E8622="Project Support",E8622="Sprint Management",E8622="Sprint Support"),"NA",ROUND((((VLOOKUP(AD8622,[2]Formula!V:X,3,0)))-SUMIF(AD:AD,AD8622,H:H)),2)))</f>
        <v/>
      </c>
      <c r="H8622" s="71"/>
      <c r="I8622" s="72"/>
      <c r="J8622" s="72"/>
      <c r="K8622" s="38" t="str">
        <f>IF(E8622="","",IF(OR(E8622="Project Management",E8622="Project Support",E8622="Sprint Management",E8622="Sprint Support"),"NA",(((SUMIF(AD:AD,AD8622,H:H)/VLOOKUP(AD8622,[2]Formula!V:X,3,0))*VLOOKUP(AD8622,[2]Formula!V:X,2,0))*H8622)/SUMIF(AD:AD,AD8622,H:H)))</f>
        <v/>
      </c>
      <c r="L8622" s="38" t="str">
        <f t="shared" si="805"/>
        <v/>
      </c>
      <c r="M8622" s="38" t="str">
        <f t="shared" si="806"/>
        <v/>
      </c>
      <c r="N8622" s="38" t="str">
        <f t="shared" si="808"/>
        <v/>
      </c>
      <c r="O8622" s="38" t="str">
        <f t="shared" si="804"/>
        <v/>
      </c>
      <c r="P8622" s="39" t="str">
        <f t="shared" si="809"/>
        <v/>
      </c>
      <c r="AC8622" s="42" t="str">
        <f>IF(B8622="","",VLOOKUP(B8622,[2]Formula!B:C,2,0))</f>
        <v/>
      </c>
      <c r="AD8622" s="43" t="str">
        <f t="shared" si="807"/>
        <v/>
      </c>
    </row>
    <row r="8623" spans="1:30" x14ac:dyDescent="0.25">
      <c r="A8623" s="64"/>
      <c r="B8623" s="64"/>
      <c r="C8623" s="66"/>
      <c r="D8623" s="67"/>
      <c r="E8623" s="64"/>
      <c r="F8623" s="64"/>
      <c r="G8623" s="37" t="str">
        <f>IF(E8623="","",IF(OR(E8623="Project Management",E8623="Project Support",E8623="Sprint Management",E8623="Sprint Support"),"NA",ROUND((((VLOOKUP(AD8623,[2]Formula!V:X,3,0)))-SUMIF(AD:AD,AD8623,H:H)),2)))</f>
        <v/>
      </c>
      <c r="H8623" s="71"/>
      <c r="I8623" s="72"/>
      <c r="J8623" s="72"/>
      <c r="K8623" s="38" t="str">
        <f>IF(E8623="","",IF(OR(E8623="Project Management",E8623="Project Support",E8623="Sprint Management",E8623="Sprint Support"),"NA",(((SUMIF(AD:AD,AD8623,H:H)/VLOOKUP(AD8623,[2]Formula!V:X,3,0))*VLOOKUP(AD8623,[2]Formula!V:X,2,0))*H8623)/SUMIF(AD:AD,AD8623,H:H)))</f>
        <v/>
      </c>
      <c r="L8623" s="38" t="str">
        <f t="shared" si="805"/>
        <v/>
      </c>
      <c r="M8623" s="38" t="str">
        <f t="shared" si="806"/>
        <v/>
      </c>
      <c r="N8623" s="38" t="str">
        <f t="shared" si="808"/>
        <v/>
      </c>
      <c r="O8623" s="38" t="str">
        <f t="shared" si="804"/>
        <v/>
      </c>
      <c r="P8623" s="39" t="str">
        <f t="shared" si="809"/>
        <v/>
      </c>
      <c r="AC8623" s="42" t="str">
        <f>IF(B8623="","",VLOOKUP(B8623,[2]Formula!B:C,2,0))</f>
        <v/>
      </c>
      <c r="AD8623" s="43" t="str">
        <f t="shared" si="807"/>
        <v/>
      </c>
    </row>
    <row r="8624" spans="1:30" x14ac:dyDescent="0.25">
      <c r="A8624" s="64"/>
      <c r="B8624" s="64"/>
      <c r="C8624" s="66"/>
      <c r="D8624" s="67"/>
      <c r="E8624" s="64"/>
      <c r="F8624" s="64"/>
      <c r="G8624" s="37" t="str">
        <f>IF(E8624="","",IF(OR(E8624="Project Management",E8624="Project Support",E8624="Sprint Management",E8624="Sprint Support"),"NA",ROUND((((VLOOKUP(AD8624,[2]Formula!V:X,3,0)))-SUMIF(AD:AD,AD8624,H:H)),2)))</f>
        <v/>
      </c>
      <c r="H8624" s="71"/>
      <c r="I8624" s="72"/>
      <c r="J8624" s="72"/>
      <c r="K8624" s="38" t="str">
        <f>IF(E8624="","",IF(OR(E8624="Project Management",E8624="Project Support",E8624="Sprint Management",E8624="Sprint Support"),"NA",(((SUMIF(AD:AD,AD8624,H:H)/VLOOKUP(AD8624,[2]Formula!V:X,3,0))*VLOOKUP(AD8624,[2]Formula!V:X,2,0))*H8624)/SUMIF(AD:AD,AD8624,H:H)))</f>
        <v/>
      </c>
      <c r="L8624" s="38" t="str">
        <f t="shared" si="805"/>
        <v/>
      </c>
      <c r="M8624" s="38" t="str">
        <f t="shared" si="806"/>
        <v/>
      </c>
      <c r="N8624" s="38" t="str">
        <f t="shared" si="808"/>
        <v/>
      </c>
      <c r="O8624" s="38" t="str">
        <f t="shared" si="804"/>
        <v/>
      </c>
      <c r="P8624" s="39" t="str">
        <f t="shared" si="809"/>
        <v/>
      </c>
      <c r="AC8624" s="42" t="str">
        <f>IF(B8624="","",VLOOKUP(B8624,[2]Formula!B:C,2,0))</f>
        <v/>
      </c>
      <c r="AD8624" s="43" t="str">
        <f t="shared" si="807"/>
        <v/>
      </c>
    </row>
    <row r="8625" spans="1:30" x14ac:dyDescent="0.25">
      <c r="A8625" s="64"/>
      <c r="B8625" s="64"/>
      <c r="C8625" s="66"/>
      <c r="D8625" s="67"/>
      <c r="E8625" s="64"/>
      <c r="F8625" s="64"/>
      <c r="G8625" s="37" t="str">
        <f>IF(E8625="","",IF(OR(E8625="Project Management",E8625="Project Support",E8625="Sprint Management",E8625="Sprint Support"),"NA",ROUND((((VLOOKUP(AD8625,[2]Formula!V:X,3,0)))-SUMIF(AD:AD,AD8625,H:H)),2)))</f>
        <v/>
      </c>
      <c r="H8625" s="71"/>
      <c r="I8625" s="72"/>
      <c r="J8625" s="72"/>
      <c r="K8625" s="38" t="str">
        <f>IF(E8625="","",IF(OR(E8625="Project Management",E8625="Project Support",E8625="Sprint Management",E8625="Sprint Support"),"NA",(((SUMIF(AD:AD,AD8625,H:H)/VLOOKUP(AD8625,[2]Formula!V:X,3,0))*VLOOKUP(AD8625,[2]Formula!V:X,2,0))*H8625)/SUMIF(AD:AD,AD8625,H:H)))</f>
        <v/>
      </c>
      <c r="L8625" s="38" t="str">
        <f t="shared" si="805"/>
        <v/>
      </c>
      <c r="M8625" s="38" t="str">
        <f t="shared" si="806"/>
        <v/>
      </c>
      <c r="N8625" s="38" t="str">
        <f t="shared" si="808"/>
        <v/>
      </c>
      <c r="O8625" s="38" t="str">
        <f t="shared" si="804"/>
        <v/>
      </c>
      <c r="P8625" s="39" t="str">
        <f t="shared" si="809"/>
        <v/>
      </c>
      <c r="AC8625" s="42" t="str">
        <f>IF(B8625="","",VLOOKUP(B8625,[2]Formula!B:C,2,0))</f>
        <v/>
      </c>
      <c r="AD8625" s="43" t="str">
        <f t="shared" si="807"/>
        <v/>
      </c>
    </row>
    <row r="8626" spans="1:30" x14ac:dyDescent="0.25">
      <c r="A8626" s="64"/>
      <c r="B8626" s="64"/>
      <c r="C8626" s="66"/>
      <c r="D8626" s="67"/>
      <c r="E8626" s="64"/>
      <c r="F8626" s="64"/>
      <c r="G8626" s="37" t="str">
        <f>IF(E8626="","",IF(OR(E8626="Project Management",E8626="Project Support",E8626="Sprint Management",E8626="Sprint Support"),"NA",ROUND((((VLOOKUP(AD8626,[2]Formula!V:X,3,0)))-SUMIF(AD:AD,AD8626,H:H)),2)))</f>
        <v/>
      </c>
      <c r="H8626" s="71"/>
      <c r="I8626" s="72"/>
      <c r="J8626" s="72"/>
      <c r="K8626" s="38" t="str">
        <f>IF(E8626="","",IF(OR(E8626="Project Management",E8626="Project Support",E8626="Sprint Management",E8626="Sprint Support"),"NA",(((SUMIF(AD:AD,AD8626,H:H)/VLOOKUP(AD8626,[2]Formula!V:X,3,0))*VLOOKUP(AD8626,[2]Formula!V:X,2,0))*H8626)/SUMIF(AD:AD,AD8626,H:H)))</f>
        <v/>
      </c>
      <c r="L8626" s="38" t="str">
        <f t="shared" si="805"/>
        <v/>
      </c>
      <c r="M8626" s="38" t="str">
        <f t="shared" si="806"/>
        <v/>
      </c>
      <c r="N8626" s="38" t="str">
        <f t="shared" si="808"/>
        <v/>
      </c>
      <c r="O8626" s="38" t="str">
        <f t="shared" si="804"/>
        <v/>
      </c>
      <c r="P8626" s="39" t="str">
        <f t="shared" si="809"/>
        <v/>
      </c>
      <c r="AC8626" s="42" t="str">
        <f>IF(B8626="","",VLOOKUP(B8626,[2]Formula!B:C,2,0))</f>
        <v/>
      </c>
      <c r="AD8626" s="43" t="str">
        <f t="shared" si="807"/>
        <v/>
      </c>
    </row>
    <row r="8627" spans="1:30" x14ac:dyDescent="0.25">
      <c r="A8627" s="64"/>
      <c r="B8627" s="64"/>
      <c r="C8627" s="66"/>
      <c r="D8627" s="67"/>
      <c r="E8627" s="64"/>
      <c r="F8627" s="64"/>
      <c r="G8627" s="37" t="str">
        <f>IF(E8627="","",IF(OR(E8627="Project Management",E8627="Project Support",E8627="Sprint Management",E8627="Sprint Support"),"NA",ROUND((((VLOOKUP(AD8627,[2]Formula!V:X,3,0)))-SUMIF(AD:AD,AD8627,H:H)),2)))</f>
        <v/>
      </c>
      <c r="H8627" s="71"/>
      <c r="I8627" s="72"/>
      <c r="J8627" s="72"/>
      <c r="K8627" s="38" t="str">
        <f>IF(E8627="","",IF(OR(E8627="Project Management",E8627="Project Support",E8627="Sprint Management",E8627="Sprint Support"),"NA",(((SUMIF(AD:AD,AD8627,H:H)/VLOOKUP(AD8627,[2]Formula!V:X,3,0))*VLOOKUP(AD8627,[2]Formula!V:X,2,0))*H8627)/SUMIF(AD:AD,AD8627,H:H)))</f>
        <v/>
      </c>
      <c r="L8627" s="38" t="str">
        <f t="shared" si="805"/>
        <v/>
      </c>
      <c r="M8627" s="38" t="str">
        <f t="shared" si="806"/>
        <v/>
      </c>
      <c r="N8627" s="38" t="str">
        <f t="shared" si="808"/>
        <v/>
      </c>
      <c r="O8627" s="38" t="str">
        <f t="shared" si="804"/>
        <v/>
      </c>
      <c r="P8627" s="39" t="str">
        <f t="shared" si="809"/>
        <v/>
      </c>
      <c r="AC8627" s="42" t="str">
        <f>IF(B8627="","",VLOOKUP(B8627,[2]Formula!B:C,2,0))</f>
        <v/>
      </c>
      <c r="AD8627" s="43" t="str">
        <f t="shared" si="807"/>
        <v/>
      </c>
    </row>
    <row r="8628" spans="1:30" x14ac:dyDescent="0.25">
      <c r="A8628" s="64"/>
      <c r="B8628" s="64"/>
      <c r="C8628" s="66"/>
      <c r="D8628" s="67"/>
      <c r="E8628" s="64"/>
      <c r="F8628" s="64"/>
      <c r="G8628" s="37" t="str">
        <f>IF(E8628="","",IF(OR(E8628="Project Management",E8628="Project Support",E8628="Sprint Management",E8628="Sprint Support"),"NA",ROUND((((VLOOKUP(AD8628,[2]Formula!V:X,3,0)))-SUMIF(AD:AD,AD8628,H:H)),2)))</f>
        <v/>
      </c>
      <c r="H8628" s="71"/>
      <c r="I8628" s="72"/>
      <c r="J8628" s="72"/>
      <c r="K8628" s="38" t="str">
        <f>IF(E8628="","",IF(OR(E8628="Project Management",E8628="Project Support",E8628="Sprint Management",E8628="Sprint Support"),"NA",(((SUMIF(AD:AD,AD8628,H:H)/VLOOKUP(AD8628,[2]Formula!V:X,3,0))*VLOOKUP(AD8628,[2]Formula!V:X,2,0))*H8628)/SUMIF(AD:AD,AD8628,H:H)))</f>
        <v/>
      </c>
      <c r="L8628" s="38" t="str">
        <f t="shared" si="805"/>
        <v/>
      </c>
      <c r="M8628" s="38" t="str">
        <f t="shared" si="806"/>
        <v/>
      </c>
      <c r="N8628" s="38" t="str">
        <f t="shared" si="808"/>
        <v/>
      </c>
      <c r="O8628" s="38" t="str">
        <f t="shared" si="804"/>
        <v/>
      </c>
      <c r="P8628" s="39" t="str">
        <f t="shared" si="809"/>
        <v/>
      </c>
      <c r="AC8628" s="42" t="str">
        <f>IF(B8628="","",VLOOKUP(B8628,[2]Formula!B:C,2,0))</f>
        <v/>
      </c>
      <c r="AD8628" s="43" t="str">
        <f t="shared" si="807"/>
        <v/>
      </c>
    </row>
    <row r="8629" spans="1:30" x14ac:dyDescent="0.25">
      <c r="A8629" s="64"/>
      <c r="B8629" s="64"/>
      <c r="C8629" s="66"/>
      <c r="D8629" s="67"/>
      <c r="E8629" s="64"/>
      <c r="F8629" s="64"/>
      <c r="G8629" s="37" t="str">
        <f>IF(E8629="","",IF(OR(E8629="Project Management",E8629="Project Support",E8629="Sprint Management",E8629="Sprint Support"),"NA",ROUND((((VLOOKUP(AD8629,[2]Formula!V:X,3,0)))-SUMIF(AD:AD,AD8629,H:H)),2)))</f>
        <v/>
      </c>
      <c r="H8629" s="71"/>
      <c r="I8629" s="72"/>
      <c r="J8629" s="72"/>
      <c r="K8629" s="38" t="str">
        <f>IF(E8629="","",IF(OR(E8629="Project Management",E8629="Project Support",E8629="Sprint Management",E8629="Sprint Support"),"NA",(((SUMIF(AD:AD,AD8629,H:H)/VLOOKUP(AD8629,[2]Formula!V:X,3,0))*VLOOKUP(AD8629,[2]Formula!V:X,2,0))*H8629)/SUMIF(AD:AD,AD8629,H:H)))</f>
        <v/>
      </c>
      <c r="L8629" s="38" t="str">
        <f t="shared" si="805"/>
        <v/>
      </c>
      <c r="M8629" s="38" t="str">
        <f t="shared" si="806"/>
        <v/>
      </c>
      <c r="N8629" s="38" t="str">
        <f t="shared" si="808"/>
        <v/>
      </c>
      <c r="O8629" s="38" t="str">
        <f t="shared" ref="O8629:O8692" si="810">IFERROR(L8629/M8629,"")</f>
        <v/>
      </c>
      <c r="P8629" s="39" t="str">
        <f t="shared" si="809"/>
        <v/>
      </c>
      <c r="AC8629" s="42" t="str">
        <f>IF(B8629="","",VLOOKUP(B8629,[2]Formula!B:C,2,0))</f>
        <v/>
      </c>
      <c r="AD8629" s="43" t="str">
        <f t="shared" si="807"/>
        <v/>
      </c>
    </row>
    <row r="8630" spans="1:30" x14ac:dyDescent="0.25">
      <c r="A8630" s="64"/>
      <c r="B8630" s="64"/>
      <c r="C8630" s="66"/>
      <c r="D8630" s="67"/>
      <c r="E8630" s="64"/>
      <c r="F8630" s="64"/>
      <c r="G8630" s="37" t="str">
        <f>IF(E8630="","",IF(OR(E8630="Project Management",E8630="Project Support",E8630="Sprint Management",E8630="Sprint Support"),"NA",ROUND((((VLOOKUP(AD8630,[2]Formula!V:X,3,0)))-SUMIF(AD:AD,AD8630,H:H)),2)))</f>
        <v/>
      </c>
      <c r="H8630" s="71"/>
      <c r="I8630" s="72"/>
      <c r="J8630" s="72"/>
      <c r="K8630" s="38" t="str">
        <f>IF(E8630="","",IF(OR(E8630="Project Management",E8630="Project Support",E8630="Sprint Management",E8630="Sprint Support"),"NA",(((SUMIF(AD:AD,AD8630,H:H)/VLOOKUP(AD8630,[2]Formula!V:X,3,0))*VLOOKUP(AD8630,[2]Formula!V:X,2,0))*H8630)/SUMIF(AD:AD,AD8630,H:H)))</f>
        <v/>
      </c>
      <c r="L8630" s="38" t="str">
        <f t="shared" si="805"/>
        <v/>
      </c>
      <c r="M8630" s="38" t="str">
        <f t="shared" si="806"/>
        <v/>
      </c>
      <c r="N8630" s="38" t="str">
        <f t="shared" si="808"/>
        <v/>
      </c>
      <c r="O8630" s="38" t="str">
        <f t="shared" si="810"/>
        <v/>
      </c>
      <c r="P8630" s="39" t="str">
        <f t="shared" si="809"/>
        <v/>
      </c>
      <c r="AC8630" s="42" t="str">
        <f>IF(B8630="","",VLOOKUP(B8630,[2]Formula!B:C,2,0))</f>
        <v/>
      </c>
      <c r="AD8630" s="43" t="str">
        <f t="shared" si="807"/>
        <v/>
      </c>
    </row>
    <row r="8631" spans="1:30" x14ac:dyDescent="0.25">
      <c r="A8631" s="64"/>
      <c r="B8631" s="64"/>
      <c r="C8631" s="66"/>
      <c r="D8631" s="67"/>
      <c r="E8631" s="64"/>
      <c r="F8631" s="64"/>
      <c r="G8631" s="37" t="str">
        <f>IF(E8631="","",IF(OR(E8631="Project Management",E8631="Project Support",E8631="Sprint Management",E8631="Sprint Support"),"NA",ROUND((((VLOOKUP(AD8631,[2]Formula!V:X,3,0)))-SUMIF(AD:AD,AD8631,H:H)),2)))</f>
        <v/>
      </c>
      <c r="H8631" s="71"/>
      <c r="I8631" s="72"/>
      <c r="J8631" s="72"/>
      <c r="K8631" s="38" t="str">
        <f>IF(E8631="","",IF(OR(E8631="Project Management",E8631="Project Support",E8631="Sprint Management",E8631="Sprint Support"),"NA",(((SUMIF(AD:AD,AD8631,H:H)/VLOOKUP(AD8631,[2]Formula!V:X,3,0))*VLOOKUP(AD8631,[2]Formula!V:X,2,0))*H8631)/SUMIF(AD:AD,AD8631,H:H)))</f>
        <v/>
      </c>
      <c r="L8631" s="38" t="str">
        <f t="shared" si="805"/>
        <v/>
      </c>
      <c r="M8631" s="38" t="str">
        <f t="shared" si="806"/>
        <v/>
      </c>
      <c r="N8631" s="38" t="str">
        <f t="shared" si="808"/>
        <v/>
      </c>
      <c r="O8631" s="38" t="str">
        <f t="shared" si="810"/>
        <v/>
      </c>
      <c r="P8631" s="39" t="str">
        <f t="shared" si="809"/>
        <v/>
      </c>
      <c r="AC8631" s="42" t="str">
        <f>IF(B8631="","",VLOOKUP(B8631,[2]Formula!B:C,2,0))</f>
        <v/>
      </c>
      <c r="AD8631" s="43" t="str">
        <f t="shared" si="807"/>
        <v/>
      </c>
    </row>
    <row r="8632" spans="1:30" x14ac:dyDescent="0.25">
      <c r="A8632" s="64"/>
      <c r="B8632" s="64"/>
      <c r="C8632" s="66"/>
      <c r="D8632" s="67"/>
      <c r="E8632" s="64"/>
      <c r="F8632" s="64"/>
      <c r="G8632" s="37" t="str">
        <f>IF(E8632="","",IF(OR(E8632="Project Management",E8632="Project Support",E8632="Sprint Management",E8632="Sprint Support"),"NA",ROUND((((VLOOKUP(AD8632,[2]Formula!V:X,3,0)))-SUMIF(AD:AD,AD8632,H:H)),2)))</f>
        <v/>
      </c>
      <c r="H8632" s="71"/>
      <c r="I8632" s="72"/>
      <c r="J8632" s="72"/>
      <c r="K8632" s="38" t="str">
        <f>IF(E8632="","",IF(OR(E8632="Project Management",E8632="Project Support",E8632="Sprint Management",E8632="Sprint Support"),"NA",(((SUMIF(AD:AD,AD8632,H:H)/VLOOKUP(AD8632,[2]Formula!V:X,3,0))*VLOOKUP(AD8632,[2]Formula!V:X,2,0))*H8632)/SUMIF(AD:AD,AD8632,H:H)))</f>
        <v/>
      </c>
      <c r="L8632" s="38" t="str">
        <f t="shared" si="805"/>
        <v/>
      </c>
      <c r="M8632" s="38" t="str">
        <f t="shared" si="806"/>
        <v/>
      </c>
      <c r="N8632" s="38" t="str">
        <f t="shared" si="808"/>
        <v/>
      </c>
      <c r="O8632" s="38" t="str">
        <f t="shared" si="810"/>
        <v/>
      </c>
      <c r="P8632" s="39" t="str">
        <f t="shared" si="809"/>
        <v/>
      </c>
      <c r="AC8632" s="42" t="str">
        <f>IF(B8632="","",VLOOKUP(B8632,[2]Formula!B:C,2,0))</f>
        <v/>
      </c>
      <c r="AD8632" s="43" t="str">
        <f t="shared" si="807"/>
        <v/>
      </c>
    </row>
    <row r="8633" spans="1:30" x14ac:dyDescent="0.25">
      <c r="A8633" s="64"/>
      <c r="B8633" s="64"/>
      <c r="C8633" s="66"/>
      <c r="D8633" s="67"/>
      <c r="E8633" s="64"/>
      <c r="F8633" s="64"/>
      <c r="G8633" s="37" t="str">
        <f>IF(E8633="","",IF(OR(E8633="Project Management",E8633="Project Support",E8633="Sprint Management",E8633="Sprint Support"),"NA",ROUND((((VLOOKUP(AD8633,[2]Formula!V:X,3,0)))-SUMIF(AD:AD,AD8633,H:H)),2)))</f>
        <v/>
      </c>
      <c r="H8633" s="71"/>
      <c r="I8633" s="72"/>
      <c r="J8633" s="72"/>
      <c r="K8633" s="38" t="str">
        <f>IF(E8633="","",IF(OR(E8633="Project Management",E8633="Project Support",E8633="Sprint Management",E8633="Sprint Support"),"NA",(((SUMIF(AD:AD,AD8633,H:H)/VLOOKUP(AD8633,[2]Formula!V:X,3,0))*VLOOKUP(AD8633,[2]Formula!V:X,2,0))*H8633)/SUMIF(AD:AD,AD8633,H:H)))</f>
        <v/>
      </c>
      <c r="L8633" s="38" t="str">
        <f t="shared" si="805"/>
        <v/>
      </c>
      <c r="M8633" s="38" t="str">
        <f t="shared" si="806"/>
        <v/>
      </c>
      <c r="N8633" s="38" t="str">
        <f t="shared" si="808"/>
        <v/>
      </c>
      <c r="O8633" s="38" t="str">
        <f t="shared" si="810"/>
        <v/>
      </c>
      <c r="P8633" s="39" t="str">
        <f t="shared" si="809"/>
        <v/>
      </c>
      <c r="AC8633" s="42" t="str">
        <f>IF(B8633="","",VLOOKUP(B8633,[2]Formula!B:C,2,0))</f>
        <v/>
      </c>
      <c r="AD8633" s="43" t="str">
        <f t="shared" si="807"/>
        <v/>
      </c>
    </row>
    <row r="8634" spans="1:30" x14ac:dyDescent="0.25">
      <c r="A8634" s="64"/>
      <c r="B8634" s="64"/>
      <c r="C8634" s="66"/>
      <c r="D8634" s="67"/>
      <c r="E8634" s="64"/>
      <c r="F8634" s="64"/>
      <c r="G8634" s="37" t="str">
        <f>IF(E8634="","",IF(OR(E8634="Project Management",E8634="Project Support",E8634="Sprint Management",E8634="Sprint Support"),"NA",ROUND((((VLOOKUP(AD8634,[2]Formula!V:X,3,0)))-SUMIF(AD:AD,AD8634,H:H)),2)))</f>
        <v/>
      </c>
      <c r="H8634" s="71"/>
      <c r="I8634" s="72"/>
      <c r="J8634" s="72"/>
      <c r="K8634" s="38" t="str">
        <f>IF(E8634="","",IF(OR(E8634="Project Management",E8634="Project Support",E8634="Sprint Management",E8634="Sprint Support"),"NA",(((SUMIF(AD:AD,AD8634,H:H)/VLOOKUP(AD8634,[2]Formula!V:X,3,0))*VLOOKUP(AD8634,[2]Formula!V:X,2,0))*H8634)/SUMIF(AD:AD,AD8634,H:H)))</f>
        <v/>
      </c>
      <c r="L8634" s="38" t="str">
        <f t="shared" si="805"/>
        <v/>
      </c>
      <c r="M8634" s="38" t="str">
        <f t="shared" si="806"/>
        <v/>
      </c>
      <c r="N8634" s="38" t="str">
        <f t="shared" si="808"/>
        <v/>
      </c>
      <c r="O8634" s="38" t="str">
        <f t="shared" si="810"/>
        <v/>
      </c>
      <c r="P8634" s="39" t="str">
        <f t="shared" si="809"/>
        <v/>
      </c>
      <c r="AC8634" s="42" t="str">
        <f>IF(B8634="","",VLOOKUP(B8634,[2]Formula!B:C,2,0))</f>
        <v/>
      </c>
      <c r="AD8634" s="43" t="str">
        <f t="shared" si="807"/>
        <v/>
      </c>
    </row>
    <row r="8635" spans="1:30" x14ac:dyDescent="0.25">
      <c r="A8635" s="64"/>
      <c r="B8635" s="64"/>
      <c r="C8635" s="66"/>
      <c r="D8635" s="67"/>
      <c r="E8635" s="64"/>
      <c r="F8635" s="64"/>
      <c r="G8635" s="37" t="str">
        <f>IF(E8635="","",IF(OR(E8635="Project Management",E8635="Project Support",E8635="Sprint Management",E8635="Sprint Support"),"NA",ROUND((((VLOOKUP(AD8635,[2]Formula!V:X,3,0)))-SUMIF(AD:AD,AD8635,H:H)),2)))</f>
        <v/>
      </c>
      <c r="H8635" s="71"/>
      <c r="I8635" s="72"/>
      <c r="J8635" s="72"/>
      <c r="K8635" s="38" t="str">
        <f>IF(E8635="","",IF(OR(E8635="Project Management",E8635="Project Support",E8635="Sprint Management",E8635="Sprint Support"),"NA",(((SUMIF(AD:AD,AD8635,H:H)/VLOOKUP(AD8635,[2]Formula!V:X,3,0))*VLOOKUP(AD8635,[2]Formula!V:X,2,0))*H8635)/SUMIF(AD:AD,AD8635,H:H)))</f>
        <v/>
      </c>
      <c r="L8635" s="38" t="str">
        <f t="shared" si="805"/>
        <v/>
      </c>
      <c r="M8635" s="38" t="str">
        <f t="shared" si="806"/>
        <v/>
      </c>
      <c r="N8635" s="38" t="str">
        <f t="shared" si="808"/>
        <v/>
      </c>
      <c r="O8635" s="38" t="str">
        <f t="shared" si="810"/>
        <v/>
      </c>
      <c r="P8635" s="39" t="str">
        <f t="shared" si="809"/>
        <v/>
      </c>
      <c r="AC8635" s="42" t="str">
        <f>IF(B8635="","",VLOOKUP(B8635,[2]Formula!B:C,2,0))</f>
        <v/>
      </c>
      <c r="AD8635" s="43" t="str">
        <f t="shared" si="807"/>
        <v/>
      </c>
    </row>
    <row r="8636" spans="1:30" x14ac:dyDescent="0.25">
      <c r="A8636" s="64"/>
      <c r="B8636" s="64"/>
      <c r="C8636" s="66"/>
      <c r="D8636" s="67"/>
      <c r="E8636" s="64"/>
      <c r="F8636" s="64"/>
      <c r="G8636" s="37" t="str">
        <f>IF(E8636="","",IF(OR(E8636="Project Management",E8636="Project Support",E8636="Sprint Management",E8636="Sprint Support"),"NA",ROUND((((VLOOKUP(AD8636,[2]Formula!V:X,3,0)))-SUMIF(AD:AD,AD8636,H:H)),2)))</f>
        <v/>
      </c>
      <c r="H8636" s="71"/>
      <c r="I8636" s="72"/>
      <c r="J8636" s="72"/>
      <c r="K8636" s="38" t="str">
        <f>IF(E8636="","",IF(OR(E8636="Project Management",E8636="Project Support",E8636="Sprint Management",E8636="Sprint Support"),"NA",(((SUMIF(AD:AD,AD8636,H:H)/VLOOKUP(AD8636,[2]Formula!V:X,3,0))*VLOOKUP(AD8636,[2]Formula!V:X,2,0))*H8636)/SUMIF(AD:AD,AD8636,H:H)))</f>
        <v/>
      </c>
      <c r="L8636" s="38" t="str">
        <f t="shared" si="805"/>
        <v/>
      </c>
      <c r="M8636" s="38" t="str">
        <f t="shared" si="806"/>
        <v/>
      </c>
      <c r="N8636" s="38" t="str">
        <f t="shared" si="808"/>
        <v/>
      </c>
      <c r="O8636" s="38" t="str">
        <f t="shared" si="810"/>
        <v/>
      </c>
      <c r="P8636" s="39" t="str">
        <f t="shared" si="809"/>
        <v/>
      </c>
      <c r="AC8636" s="42" t="str">
        <f>IF(B8636="","",VLOOKUP(B8636,[2]Formula!B:C,2,0))</f>
        <v/>
      </c>
      <c r="AD8636" s="43" t="str">
        <f t="shared" si="807"/>
        <v/>
      </c>
    </row>
    <row r="8637" spans="1:30" x14ac:dyDescent="0.25">
      <c r="A8637" s="64"/>
      <c r="B8637" s="64"/>
      <c r="C8637" s="66"/>
      <c r="D8637" s="67"/>
      <c r="E8637" s="64"/>
      <c r="F8637" s="64"/>
      <c r="G8637" s="37" t="str">
        <f>IF(E8637="","",IF(OR(E8637="Project Management",E8637="Project Support",E8637="Sprint Management",E8637="Sprint Support"),"NA",ROUND((((VLOOKUP(AD8637,[2]Formula!V:X,3,0)))-SUMIF(AD:AD,AD8637,H:H)),2)))</f>
        <v/>
      </c>
      <c r="H8637" s="71"/>
      <c r="I8637" s="72"/>
      <c r="J8637" s="72"/>
      <c r="K8637" s="38" t="str">
        <f>IF(E8637="","",IF(OR(E8637="Project Management",E8637="Project Support",E8637="Sprint Management",E8637="Sprint Support"),"NA",(((SUMIF(AD:AD,AD8637,H:H)/VLOOKUP(AD8637,[2]Formula!V:X,3,0))*VLOOKUP(AD8637,[2]Formula!V:X,2,0))*H8637)/SUMIF(AD:AD,AD8637,H:H)))</f>
        <v/>
      </c>
      <c r="L8637" s="38" t="str">
        <f t="shared" si="805"/>
        <v/>
      </c>
      <c r="M8637" s="38" t="str">
        <f t="shared" si="806"/>
        <v/>
      </c>
      <c r="N8637" s="38" t="str">
        <f t="shared" si="808"/>
        <v/>
      </c>
      <c r="O8637" s="38" t="str">
        <f t="shared" si="810"/>
        <v/>
      </c>
      <c r="P8637" s="39" t="str">
        <f t="shared" si="809"/>
        <v/>
      </c>
      <c r="AC8637" s="42" t="str">
        <f>IF(B8637="","",VLOOKUP(B8637,[2]Formula!B:C,2,0))</f>
        <v/>
      </c>
      <c r="AD8637" s="43" t="str">
        <f t="shared" si="807"/>
        <v/>
      </c>
    </row>
    <row r="8638" spans="1:30" x14ac:dyDescent="0.25">
      <c r="A8638" s="64"/>
      <c r="B8638" s="64"/>
      <c r="C8638" s="66"/>
      <c r="D8638" s="67"/>
      <c r="E8638" s="64"/>
      <c r="F8638" s="64"/>
      <c r="G8638" s="37" t="str">
        <f>IF(E8638="","",IF(OR(E8638="Project Management",E8638="Project Support",E8638="Sprint Management",E8638="Sprint Support"),"NA",ROUND((((VLOOKUP(AD8638,[2]Formula!V:X,3,0)))-SUMIF(AD:AD,AD8638,H:H)),2)))</f>
        <v/>
      </c>
      <c r="H8638" s="71"/>
      <c r="I8638" s="72"/>
      <c r="J8638" s="72"/>
      <c r="K8638" s="38" t="str">
        <f>IF(E8638="","",IF(OR(E8638="Project Management",E8638="Project Support",E8638="Sprint Management",E8638="Sprint Support"),"NA",(((SUMIF(AD:AD,AD8638,H:H)/VLOOKUP(AD8638,[2]Formula!V:X,3,0))*VLOOKUP(AD8638,[2]Formula!V:X,2,0))*H8638)/SUMIF(AD:AD,AD8638,H:H)))</f>
        <v/>
      </c>
      <c r="L8638" s="38" t="str">
        <f t="shared" si="805"/>
        <v/>
      </c>
      <c r="M8638" s="38" t="str">
        <f t="shared" si="806"/>
        <v/>
      </c>
      <c r="N8638" s="38" t="str">
        <f t="shared" si="808"/>
        <v/>
      </c>
      <c r="O8638" s="38" t="str">
        <f t="shared" si="810"/>
        <v/>
      </c>
      <c r="P8638" s="39" t="str">
        <f t="shared" si="809"/>
        <v/>
      </c>
      <c r="AC8638" s="42" t="str">
        <f>IF(B8638="","",VLOOKUP(B8638,[2]Formula!B:C,2,0))</f>
        <v/>
      </c>
      <c r="AD8638" s="43" t="str">
        <f t="shared" si="807"/>
        <v/>
      </c>
    </row>
    <row r="8639" spans="1:30" x14ac:dyDescent="0.25">
      <c r="A8639" s="64"/>
      <c r="B8639" s="64"/>
      <c r="C8639" s="66"/>
      <c r="D8639" s="67"/>
      <c r="E8639" s="64"/>
      <c r="F8639" s="64"/>
      <c r="G8639" s="37" t="str">
        <f>IF(E8639="","",IF(OR(E8639="Project Management",E8639="Project Support",E8639="Sprint Management",E8639="Sprint Support"),"NA",ROUND((((VLOOKUP(AD8639,[2]Formula!V:X,3,0)))-SUMIF(AD:AD,AD8639,H:H)),2)))</f>
        <v/>
      </c>
      <c r="H8639" s="71"/>
      <c r="I8639" s="72"/>
      <c r="J8639" s="72"/>
      <c r="K8639" s="38" t="str">
        <f>IF(E8639="","",IF(OR(E8639="Project Management",E8639="Project Support",E8639="Sprint Management",E8639="Sprint Support"),"NA",(((SUMIF(AD:AD,AD8639,H:H)/VLOOKUP(AD8639,[2]Formula!V:X,3,0))*VLOOKUP(AD8639,[2]Formula!V:X,2,0))*H8639)/SUMIF(AD:AD,AD8639,H:H)))</f>
        <v/>
      </c>
      <c r="L8639" s="38" t="str">
        <f t="shared" si="805"/>
        <v/>
      </c>
      <c r="M8639" s="38" t="str">
        <f t="shared" si="806"/>
        <v/>
      </c>
      <c r="N8639" s="38" t="str">
        <f t="shared" si="808"/>
        <v/>
      </c>
      <c r="O8639" s="38" t="str">
        <f t="shared" si="810"/>
        <v/>
      </c>
      <c r="P8639" s="39" t="str">
        <f t="shared" si="809"/>
        <v/>
      </c>
      <c r="AC8639" s="42" t="str">
        <f>IF(B8639="","",VLOOKUP(B8639,[2]Formula!B:C,2,0))</f>
        <v/>
      </c>
      <c r="AD8639" s="43" t="str">
        <f t="shared" si="807"/>
        <v/>
      </c>
    </row>
    <row r="8640" spans="1:30" x14ac:dyDescent="0.25">
      <c r="A8640" s="64"/>
      <c r="B8640" s="64"/>
      <c r="C8640" s="66"/>
      <c r="D8640" s="67"/>
      <c r="E8640" s="64"/>
      <c r="F8640" s="64"/>
      <c r="G8640" s="37" t="str">
        <f>IF(E8640="","",IF(OR(E8640="Project Management",E8640="Project Support",E8640="Sprint Management",E8640="Sprint Support"),"NA",ROUND((((VLOOKUP(AD8640,[2]Formula!V:X,3,0)))-SUMIF(AD:AD,AD8640,H:H)),2)))</f>
        <v/>
      </c>
      <c r="H8640" s="71"/>
      <c r="I8640" s="72"/>
      <c r="J8640" s="72"/>
      <c r="K8640" s="38" t="str">
        <f>IF(E8640="","",IF(OR(E8640="Project Management",E8640="Project Support",E8640="Sprint Management",E8640="Sprint Support"),"NA",(((SUMIF(AD:AD,AD8640,H:H)/VLOOKUP(AD8640,[2]Formula!V:X,3,0))*VLOOKUP(AD8640,[2]Formula!V:X,2,0))*H8640)/SUMIF(AD:AD,AD8640,H:H)))</f>
        <v/>
      </c>
      <c r="L8640" s="38" t="str">
        <f t="shared" si="805"/>
        <v/>
      </c>
      <c r="M8640" s="38" t="str">
        <f t="shared" si="806"/>
        <v/>
      </c>
      <c r="N8640" s="38" t="str">
        <f t="shared" si="808"/>
        <v/>
      </c>
      <c r="O8640" s="38" t="str">
        <f t="shared" si="810"/>
        <v/>
      </c>
      <c r="P8640" s="39" t="str">
        <f t="shared" si="809"/>
        <v/>
      </c>
      <c r="AC8640" s="42" t="str">
        <f>IF(B8640="","",VLOOKUP(B8640,[2]Formula!B:C,2,0))</f>
        <v/>
      </c>
      <c r="AD8640" s="43" t="str">
        <f t="shared" si="807"/>
        <v/>
      </c>
    </row>
    <row r="8641" spans="1:30" x14ac:dyDescent="0.25">
      <c r="A8641" s="64"/>
      <c r="B8641" s="64"/>
      <c r="C8641" s="66"/>
      <c r="D8641" s="67"/>
      <c r="E8641" s="64"/>
      <c r="F8641" s="64"/>
      <c r="G8641" s="37" t="str">
        <f>IF(E8641="","",IF(OR(E8641="Project Management",E8641="Project Support",E8641="Sprint Management",E8641="Sprint Support"),"NA",ROUND((((VLOOKUP(AD8641,[2]Formula!V:X,3,0)))-SUMIF(AD:AD,AD8641,H:H)),2)))</f>
        <v/>
      </c>
      <c r="H8641" s="71"/>
      <c r="I8641" s="72"/>
      <c r="J8641" s="72"/>
      <c r="K8641" s="38" t="str">
        <f>IF(E8641="","",IF(OR(E8641="Project Management",E8641="Project Support",E8641="Sprint Management",E8641="Sprint Support"),"NA",(((SUMIF(AD:AD,AD8641,H:H)/VLOOKUP(AD8641,[2]Formula!V:X,3,0))*VLOOKUP(AD8641,[2]Formula!V:X,2,0))*H8641)/SUMIF(AD:AD,AD8641,H:H)))</f>
        <v/>
      </c>
      <c r="L8641" s="38" t="str">
        <f t="shared" si="805"/>
        <v/>
      </c>
      <c r="M8641" s="38" t="str">
        <f t="shared" si="806"/>
        <v/>
      </c>
      <c r="N8641" s="38" t="str">
        <f t="shared" si="808"/>
        <v/>
      </c>
      <c r="O8641" s="38" t="str">
        <f t="shared" si="810"/>
        <v/>
      </c>
      <c r="P8641" s="39" t="str">
        <f t="shared" si="809"/>
        <v/>
      </c>
      <c r="AC8641" s="42" t="str">
        <f>IF(B8641="","",VLOOKUP(B8641,[2]Formula!B:C,2,0))</f>
        <v/>
      </c>
      <c r="AD8641" s="43" t="str">
        <f t="shared" si="807"/>
        <v/>
      </c>
    </row>
    <row r="8642" spans="1:30" x14ac:dyDescent="0.25">
      <c r="A8642" s="64"/>
      <c r="B8642" s="64"/>
      <c r="C8642" s="66"/>
      <c r="D8642" s="67"/>
      <c r="E8642" s="64"/>
      <c r="F8642" s="64"/>
      <c r="G8642" s="37" t="str">
        <f>IF(E8642="","",IF(OR(E8642="Project Management",E8642="Project Support",E8642="Sprint Management",E8642="Sprint Support"),"NA",ROUND((((VLOOKUP(AD8642,[2]Formula!V:X,3,0)))-SUMIF(AD:AD,AD8642,H:H)),2)))</f>
        <v/>
      </c>
      <c r="H8642" s="71"/>
      <c r="I8642" s="72"/>
      <c r="J8642" s="72"/>
      <c r="K8642" s="38" t="str">
        <f>IF(E8642="","",IF(OR(E8642="Project Management",E8642="Project Support",E8642="Sprint Management",E8642="Sprint Support"),"NA",(((SUMIF(AD:AD,AD8642,H:H)/VLOOKUP(AD8642,[2]Formula!V:X,3,0))*VLOOKUP(AD8642,[2]Formula!V:X,2,0))*H8642)/SUMIF(AD:AD,AD8642,H:H)))</f>
        <v/>
      </c>
      <c r="L8642" s="38" t="str">
        <f t="shared" ref="L8642:L8705" si="811">IFERROR(IF(K8642="NA",(H8642/I8642),(K8642/I8642)),"")</f>
        <v/>
      </c>
      <c r="M8642" s="38" t="str">
        <f t="shared" ref="M8642:M8705" si="812">IFERROR(IF(K8642="NA",1,(K8642/H8642)),"")</f>
        <v/>
      </c>
      <c r="N8642" s="38" t="str">
        <f t="shared" si="808"/>
        <v/>
      </c>
      <c r="O8642" s="38" t="str">
        <f t="shared" si="810"/>
        <v/>
      </c>
      <c r="P8642" s="39" t="str">
        <f t="shared" si="809"/>
        <v/>
      </c>
      <c r="AC8642" s="42" t="str">
        <f>IF(B8642="","",VLOOKUP(B8642,[2]Formula!B:C,2,0))</f>
        <v/>
      </c>
      <c r="AD8642" s="43" t="str">
        <f t="shared" ref="AD8642:AD8705" si="813">IF(B8642="","",CONCATENATE(B8642,"_",E8642))</f>
        <v/>
      </c>
    </row>
    <row r="8643" spans="1:30" x14ac:dyDescent="0.25">
      <c r="A8643" s="64"/>
      <c r="B8643" s="64"/>
      <c r="C8643" s="66"/>
      <c r="D8643" s="67"/>
      <c r="E8643" s="64"/>
      <c r="F8643" s="64"/>
      <c r="G8643" s="37" t="str">
        <f>IF(E8643="","",IF(OR(E8643="Project Management",E8643="Project Support",E8643="Sprint Management",E8643="Sprint Support"),"NA",ROUND((((VLOOKUP(AD8643,[2]Formula!V:X,3,0)))-SUMIF(AD:AD,AD8643,H:H)),2)))</f>
        <v/>
      </c>
      <c r="H8643" s="71"/>
      <c r="I8643" s="72"/>
      <c r="J8643" s="72"/>
      <c r="K8643" s="38" t="str">
        <f>IF(E8643="","",IF(OR(E8643="Project Management",E8643="Project Support",E8643="Sprint Management",E8643="Sprint Support"),"NA",(((SUMIF(AD:AD,AD8643,H:H)/VLOOKUP(AD8643,[2]Formula!V:X,3,0))*VLOOKUP(AD8643,[2]Formula!V:X,2,0))*H8643)/SUMIF(AD:AD,AD8643,H:H)))</f>
        <v/>
      </c>
      <c r="L8643" s="38" t="str">
        <f t="shared" si="811"/>
        <v/>
      </c>
      <c r="M8643" s="38" t="str">
        <f t="shared" si="812"/>
        <v/>
      </c>
      <c r="N8643" s="38" t="str">
        <f t="shared" ref="N8643:N8706" si="814">IFERROR(((L8643-M8643)/M8643)*100,"")</f>
        <v/>
      </c>
      <c r="O8643" s="38" t="str">
        <f t="shared" si="810"/>
        <v/>
      </c>
      <c r="P8643" s="39" t="str">
        <f t="shared" ref="P8643:P8706" si="815">IF(O8643="","",1)</f>
        <v/>
      </c>
      <c r="AC8643" s="42" t="str">
        <f>IF(B8643="","",VLOOKUP(B8643,[2]Formula!B:C,2,0))</f>
        <v/>
      </c>
      <c r="AD8643" s="43" t="str">
        <f t="shared" si="813"/>
        <v/>
      </c>
    </row>
    <row r="8644" spans="1:30" x14ac:dyDescent="0.25">
      <c r="A8644" s="64"/>
      <c r="B8644" s="64"/>
      <c r="C8644" s="66"/>
      <c r="D8644" s="67"/>
      <c r="E8644" s="64"/>
      <c r="F8644" s="64"/>
      <c r="G8644" s="37" t="str">
        <f>IF(E8644="","",IF(OR(E8644="Project Management",E8644="Project Support",E8644="Sprint Management",E8644="Sprint Support"),"NA",ROUND((((VLOOKUP(AD8644,[2]Formula!V:X,3,0)))-SUMIF(AD:AD,AD8644,H:H)),2)))</f>
        <v/>
      </c>
      <c r="H8644" s="71"/>
      <c r="I8644" s="72"/>
      <c r="J8644" s="72"/>
      <c r="K8644" s="38" t="str">
        <f>IF(E8644="","",IF(OR(E8644="Project Management",E8644="Project Support",E8644="Sprint Management",E8644="Sprint Support"),"NA",(((SUMIF(AD:AD,AD8644,H:H)/VLOOKUP(AD8644,[2]Formula!V:X,3,0))*VLOOKUP(AD8644,[2]Formula!V:X,2,0))*H8644)/SUMIF(AD:AD,AD8644,H:H)))</f>
        <v/>
      </c>
      <c r="L8644" s="38" t="str">
        <f t="shared" si="811"/>
        <v/>
      </c>
      <c r="M8644" s="38" t="str">
        <f t="shared" si="812"/>
        <v/>
      </c>
      <c r="N8644" s="38" t="str">
        <f t="shared" si="814"/>
        <v/>
      </c>
      <c r="O8644" s="38" t="str">
        <f t="shared" si="810"/>
        <v/>
      </c>
      <c r="P8644" s="39" t="str">
        <f t="shared" si="815"/>
        <v/>
      </c>
      <c r="AC8644" s="42" t="str">
        <f>IF(B8644="","",VLOOKUP(B8644,[2]Formula!B:C,2,0))</f>
        <v/>
      </c>
      <c r="AD8644" s="43" t="str">
        <f t="shared" si="813"/>
        <v/>
      </c>
    </row>
    <row r="8645" spans="1:30" x14ac:dyDescent="0.25">
      <c r="A8645" s="64"/>
      <c r="B8645" s="64"/>
      <c r="C8645" s="66"/>
      <c r="D8645" s="67"/>
      <c r="E8645" s="64"/>
      <c r="F8645" s="64"/>
      <c r="G8645" s="37" t="str">
        <f>IF(E8645="","",IF(OR(E8645="Project Management",E8645="Project Support",E8645="Sprint Management",E8645="Sprint Support"),"NA",ROUND((((VLOOKUP(AD8645,[2]Formula!V:X,3,0)))-SUMIF(AD:AD,AD8645,H:H)),2)))</f>
        <v/>
      </c>
      <c r="H8645" s="71"/>
      <c r="I8645" s="72"/>
      <c r="J8645" s="72"/>
      <c r="K8645" s="38" t="str">
        <f>IF(E8645="","",IF(OR(E8645="Project Management",E8645="Project Support",E8645="Sprint Management",E8645="Sprint Support"),"NA",(((SUMIF(AD:AD,AD8645,H:H)/VLOOKUP(AD8645,[2]Formula!V:X,3,0))*VLOOKUP(AD8645,[2]Formula!V:X,2,0))*H8645)/SUMIF(AD:AD,AD8645,H:H)))</f>
        <v/>
      </c>
      <c r="L8645" s="38" t="str">
        <f t="shared" si="811"/>
        <v/>
      </c>
      <c r="M8645" s="38" t="str">
        <f t="shared" si="812"/>
        <v/>
      </c>
      <c r="N8645" s="38" t="str">
        <f t="shared" si="814"/>
        <v/>
      </c>
      <c r="O8645" s="38" t="str">
        <f t="shared" si="810"/>
        <v/>
      </c>
      <c r="P8645" s="39" t="str">
        <f t="shared" si="815"/>
        <v/>
      </c>
      <c r="AC8645" s="42" t="str">
        <f>IF(B8645="","",VLOOKUP(B8645,[2]Formula!B:C,2,0))</f>
        <v/>
      </c>
      <c r="AD8645" s="43" t="str">
        <f t="shared" si="813"/>
        <v/>
      </c>
    </row>
    <row r="8646" spans="1:30" x14ac:dyDescent="0.25">
      <c r="A8646" s="64"/>
      <c r="B8646" s="64"/>
      <c r="C8646" s="66"/>
      <c r="D8646" s="67"/>
      <c r="E8646" s="64"/>
      <c r="F8646" s="64"/>
      <c r="G8646" s="37" t="str">
        <f>IF(E8646="","",IF(OR(E8646="Project Management",E8646="Project Support",E8646="Sprint Management",E8646="Sprint Support"),"NA",ROUND((((VLOOKUP(AD8646,[2]Formula!V:X,3,0)))-SUMIF(AD:AD,AD8646,H:H)),2)))</f>
        <v/>
      </c>
      <c r="H8646" s="71"/>
      <c r="I8646" s="72"/>
      <c r="J8646" s="72"/>
      <c r="K8646" s="38" t="str">
        <f>IF(E8646="","",IF(OR(E8646="Project Management",E8646="Project Support",E8646="Sprint Management",E8646="Sprint Support"),"NA",(((SUMIF(AD:AD,AD8646,H:H)/VLOOKUP(AD8646,[2]Formula!V:X,3,0))*VLOOKUP(AD8646,[2]Formula!V:X,2,0))*H8646)/SUMIF(AD:AD,AD8646,H:H)))</f>
        <v/>
      </c>
      <c r="L8646" s="38" t="str">
        <f t="shared" si="811"/>
        <v/>
      </c>
      <c r="M8646" s="38" t="str">
        <f t="shared" si="812"/>
        <v/>
      </c>
      <c r="N8646" s="38" t="str">
        <f t="shared" si="814"/>
        <v/>
      </c>
      <c r="O8646" s="38" t="str">
        <f t="shared" si="810"/>
        <v/>
      </c>
      <c r="P8646" s="39" t="str">
        <f t="shared" si="815"/>
        <v/>
      </c>
      <c r="AC8646" s="42" t="str">
        <f>IF(B8646="","",VLOOKUP(B8646,[2]Formula!B:C,2,0))</f>
        <v/>
      </c>
      <c r="AD8646" s="43" t="str">
        <f t="shared" si="813"/>
        <v/>
      </c>
    </row>
    <row r="8647" spans="1:30" x14ac:dyDescent="0.25">
      <c r="A8647" s="64"/>
      <c r="B8647" s="64"/>
      <c r="C8647" s="66"/>
      <c r="D8647" s="67"/>
      <c r="E8647" s="64"/>
      <c r="F8647" s="64"/>
      <c r="G8647" s="37" t="str">
        <f>IF(E8647="","",IF(OR(E8647="Project Management",E8647="Project Support",E8647="Sprint Management",E8647="Sprint Support"),"NA",ROUND((((VLOOKUP(AD8647,[2]Formula!V:X,3,0)))-SUMIF(AD:AD,AD8647,H:H)),2)))</f>
        <v/>
      </c>
      <c r="H8647" s="71"/>
      <c r="I8647" s="72"/>
      <c r="J8647" s="72"/>
      <c r="K8647" s="38" t="str">
        <f>IF(E8647="","",IF(OR(E8647="Project Management",E8647="Project Support",E8647="Sprint Management",E8647="Sprint Support"),"NA",(((SUMIF(AD:AD,AD8647,H:H)/VLOOKUP(AD8647,[2]Formula!V:X,3,0))*VLOOKUP(AD8647,[2]Formula!V:X,2,0))*H8647)/SUMIF(AD:AD,AD8647,H:H)))</f>
        <v/>
      </c>
      <c r="L8647" s="38" t="str">
        <f t="shared" si="811"/>
        <v/>
      </c>
      <c r="M8647" s="38" t="str">
        <f t="shared" si="812"/>
        <v/>
      </c>
      <c r="N8647" s="38" t="str">
        <f t="shared" si="814"/>
        <v/>
      </c>
      <c r="O8647" s="38" t="str">
        <f t="shared" si="810"/>
        <v/>
      </c>
      <c r="P8647" s="39" t="str">
        <f t="shared" si="815"/>
        <v/>
      </c>
      <c r="AC8647" s="42" t="str">
        <f>IF(B8647="","",VLOOKUP(B8647,[2]Formula!B:C,2,0))</f>
        <v/>
      </c>
      <c r="AD8647" s="43" t="str">
        <f t="shared" si="813"/>
        <v/>
      </c>
    </row>
    <row r="8648" spans="1:30" x14ac:dyDescent="0.25">
      <c r="A8648" s="64"/>
      <c r="B8648" s="64"/>
      <c r="C8648" s="66"/>
      <c r="D8648" s="67"/>
      <c r="E8648" s="64"/>
      <c r="F8648" s="64"/>
      <c r="G8648" s="37" t="str">
        <f>IF(E8648="","",IF(OR(E8648="Project Management",E8648="Project Support",E8648="Sprint Management",E8648="Sprint Support"),"NA",ROUND((((VLOOKUP(AD8648,[2]Formula!V:X,3,0)))-SUMIF(AD:AD,AD8648,H:H)),2)))</f>
        <v/>
      </c>
      <c r="H8648" s="71"/>
      <c r="I8648" s="72"/>
      <c r="J8648" s="72"/>
      <c r="K8648" s="38" t="str">
        <f>IF(E8648="","",IF(OR(E8648="Project Management",E8648="Project Support",E8648="Sprint Management",E8648="Sprint Support"),"NA",(((SUMIF(AD:AD,AD8648,H:H)/VLOOKUP(AD8648,[2]Formula!V:X,3,0))*VLOOKUP(AD8648,[2]Formula!V:X,2,0))*H8648)/SUMIF(AD:AD,AD8648,H:H)))</f>
        <v/>
      </c>
      <c r="L8648" s="38" t="str">
        <f t="shared" si="811"/>
        <v/>
      </c>
      <c r="M8648" s="38" t="str">
        <f t="shared" si="812"/>
        <v/>
      </c>
      <c r="N8648" s="38" t="str">
        <f t="shared" si="814"/>
        <v/>
      </c>
      <c r="O8648" s="38" t="str">
        <f t="shared" si="810"/>
        <v/>
      </c>
      <c r="P8648" s="39" t="str">
        <f t="shared" si="815"/>
        <v/>
      </c>
      <c r="AC8648" s="42" t="str">
        <f>IF(B8648="","",VLOOKUP(B8648,[2]Formula!B:C,2,0))</f>
        <v/>
      </c>
      <c r="AD8648" s="43" t="str">
        <f t="shared" si="813"/>
        <v/>
      </c>
    </row>
    <row r="8649" spans="1:30" x14ac:dyDescent="0.25">
      <c r="A8649" s="64"/>
      <c r="B8649" s="64"/>
      <c r="C8649" s="66"/>
      <c r="D8649" s="67"/>
      <c r="E8649" s="64"/>
      <c r="F8649" s="64"/>
      <c r="G8649" s="37" t="str">
        <f>IF(E8649="","",IF(OR(E8649="Project Management",E8649="Project Support",E8649="Sprint Management",E8649="Sprint Support"),"NA",ROUND((((VLOOKUP(AD8649,[2]Formula!V:X,3,0)))-SUMIF(AD:AD,AD8649,H:H)),2)))</f>
        <v/>
      </c>
      <c r="H8649" s="71"/>
      <c r="I8649" s="72"/>
      <c r="J8649" s="72"/>
      <c r="K8649" s="38" t="str">
        <f>IF(E8649="","",IF(OR(E8649="Project Management",E8649="Project Support",E8649="Sprint Management",E8649="Sprint Support"),"NA",(((SUMIF(AD:AD,AD8649,H:H)/VLOOKUP(AD8649,[2]Formula!V:X,3,0))*VLOOKUP(AD8649,[2]Formula!V:X,2,0))*H8649)/SUMIF(AD:AD,AD8649,H:H)))</f>
        <v/>
      </c>
      <c r="L8649" s="38" t="str">
        <f t="shared" si="811"/>
        <v/>
      </c>
      <c r="M8649" s="38" t="str">
        <f t="shared" si="812"/>
        <v/>
      </c>
      <c r="N8649" s="38" t="str">
        <f t="shared" si="814"/>
        <v/>
      </c>
      <c r="O8649" s="38" t="str">
        <f t="shared" si="810"/>
        <v/>
      </c>
      <c r="P8649" s="39" t="str">
        <f t="shared" si="815"/>
        <v/>
      </c>
      <c r="AC8649" s="42" t="str">
        <f>IF(B8649="","",VLOOKUP(B8649,[2]Formula!B:C,2,0))</f>
        <v/>
      </c>
      <c r="AD8649" s="43" t="str">
        <f t="shared" si="813"/>
        <v/>
      </c>
    </row>
    <row r="8650" spans="1:30" x14ac:dyDescent="0.25">
      <c r="A8650" s="64"/>
      <c r="B8650" s="64"/>
      <c r="C8650" s="66"/>
      <c r="D8650" s="67"/>
      <c r="E8650" s="64"/>
      <c r="F8650" s="64"/>
      <c r="G8650" s="37" t="str">
        <f>IF(E8650="","",IF(OR(E8650="Project Management",E8650="Project Support",E8650="Sprint Management",E8650="Sprint Support"),"NA",ROUND((((VLOOKUP(AD8650,[2]Formula!V:X,3,0)))-SUMIF(AD:AD,AD8650,H:H)),2)))</f>
        <v/>
      </c>
      <c r="H8650" s="71"/>
      <c r="I8650" s="72"/>
      <c r="J8650" s="72"/>
      <c r="K8650" s="38" t="str">
        <f>IF(E8650="","",IF(OR(E8650="Project Management",E8650="Project Support",E8650="Sprint Management",E8650="Sprint Support"),"NA",(((SUMIF(AD:AD,AD8650,H:H)/VLOOKUP(AD8650,[2]Formula!V:X,3,0))*VLOOKUP(AD8650,[2]Formula!V:X,2,0))*H8650)/SUMIF(AD:AD,AD8650,H:H)))</f>
        <v/>
      </c>
      <c r="L8650" s="38" t="str">
        <f t="shared" si="811"/>
        <v/>
      </c>
      <c r="M8650" s="38" t="str">
        <f t="shared" si="812"/>
        <v/>
      </c>
      <c r="N8650" s="38" t="str">
        <f t="shared" si="814"/>
        <v/>
      </c>
      <c r="O8650" s="38" t="str">
        <f t="shared" si="810"/>
        <v/>
      </c>
      <c r="P8650" s="39" t="str">
        <f t="shared" si="815"/>
        <v/>
      </c>
      <c r="AC8650" s="42" t="str">
        <f>IF(B8650="","",VLOOKUP(B8650,[2]Formula!B:C,2,0))</f>
        <v/>
      </c>
      <c r="AD8650" s="43" t="str">
        <f t="shared" si="813"/>
        <v/>
      </c>
    </row>
    <row r="8651" spans="1:30" x14ac:dyDescent="0.25">
      <c r="A8651" s="64"/>
      <c r="B8651" s="64"/>
      <c r="C8651" s="66"/>
      <c r="D8651" s="67"/>
      <c r="E8651" s="64"/>
      <c r="F8651" s="64"/>
      <c r="G8651" s="37" t="str">
        <f>IF(E8651="","",IF(OR(E8651="Project Management",E8651="Project Support",E8651="Sprint Management",E8651="Sprint Support"),"NA",ROUND((((VLOOKUP(AD8651,[2]Formula!V:X,3,0)))-SUMIF(AD:AD,AD8651,H:H)),2)))</f>
        <v/>
      </c>
      <c r="H8651" s="71"/>
      <c r="I8651" s="72"/>
      <c r="J8651" s="72"/>
      <c r="K8651" s="38" t="str">
        <f>IF(E8651="","",IF(OR(E8651="Project Management",E8651="Project Support",E8651="Sprint Management",E8651="Sprint Support"),"NA",(((SUMIF(AD:AD,AD8651,H:H)/VLOOKUP(AD8651,[2]Formula!V:X,3,0))*VLOOKUP(AD8651,[2]Formula!V:X,2,0))*H8651)/SUMIF(AD:AD,AD8651,H:H)))</f>
        <v/>
      </c>
      <c r="L8651" s="38" t="str">
        <f t="shared" si="811"/>
        <v/>
      </c>
      <c r="M8651" s="38" t="str">
        <f t="shared" si="812"/>
        <v/>
      </c>
      <c r="N8651" s="38" t="str">
        <f t="shared" si="814"/>
        <v/>
      </c>
      <c r="O8651" s="38" t="str">
        <f t="shared" si="810"/>
        <v/>
      </c>
      <c r="P8651" s="39" t="str">
        <f t="shared" si="815"/>
        <v/>
      </c>
      <c r="AC8651" s="42" t="str">
        <f>IF(B8651="","",VLOOKUP(B8651,[2]Formula!B:C,2,0))</f>
        <v/>
      </c>
      <c r="AD8651" s="43" t="str">
        <f t="shared" si="813"/>
        <v/>
      </c>
    </row>
    <row r="8652" spans="1:30" x14ac:dyDescent="0.25">
      <c r="A8652" s="64"/>
      <c r="B8652" s="64"/>
      <c r="C8652" s="66"/>
      <c r="D8652" s="67"/>
      <c r="E8652" s="64"/>
      <c r="F8652" s="64"/>
      <c r="G8652" s="37" t="str">
        <f>IF(E8652="","",IF(OR(E8652="Project Management",E8652="Project Support",E8652="Sprint Management",E8652="Sprint Support"),"NA",ROUND((((VLOOKUP(AD8652,[2]Formula!V:X,3,0)))-SUMIF(AD:AD,AD8652,H:H)),2)))</f>
        <v/>
      </c>
      <c r="H8652" s="71"/>
      <c r="I8652" s="72"/>
      <c r="J8652" s="72"/>
      <c r="K8652" s="38" t="str">
        <f>IF(E8652="","",IF(OR(E8652="Project Management",E8652="Project Support",E8652="Sprint Management",E8652="Sprint Support"),"NA",(((SUMIF(AD:AD,AD8652,H:H)/VLOOKUP(AD8652,[2]Formula!V:X,3,0))*VLOOKUP(AD8652,[2]Formula!V:X,2,0))*H8652)/SUMIF(AD:AD,AD8652,H:H)))</f>
        <v/>
      </c>
      <c r="L8652" s="38" t="str">
        <f t="shared" si="811"/>
        <v/>
      </c>
      <c r="M8652" s="38" t="str">
        <f t="shared" si="812"/>
        <v/>
      </c>
      <c r="N8652" s="38" t="str">
        <f t="shared" si="814"/>
        <v/>
      </c>
      <c r="O8652" s="38" t="str">
        <f t="shared" si="810"/>
        <v/>
      </c>
      <c r="P8652" s="39" t="str">
        <f t="shared" si="815"/>
        <v/>
      </c>
      <c r="AC8652" s="42" t="str">
        <f>IF(B8652="","",VLOOKUP(B8652,[2]Formula!B:C,2,0))</f>
        <v/>
      </c>
      <c r="AD8652" s="43" t="str">
        <f t="shared" si="813"/>
        <v/>
      </c>
    </row>
    <row r="8653" spans="1:30" x14ac:dyDescent="0.25">
      <c r="A8653" s="64"/>
      <c r="B8653" s="64"/>
      <c r="C8653" s="66"/>
      <c r="D8653" s="67"/>
      <c r="E8653" s="64"/>
      <c r="F8653" s="64"/>
      <c r="G8653" s="37" t="str">
        <f>IF(E8653="","",IF(OR(E8653="Project Management",E8653="Project Support",E8653="Sprint Management",E8653="Sprint Support"),"NA",ROUND((((VLOOKUP(AD8653,[2]Formula!V:X,3,0)))-SUMIF(AD:AD,AD8653,H:H)),2)))</f>
        <v/>
      </c>
      <c r="H8653" s="71"/>
      <c r="I8653" s="72"/>
      <c r="J8653" s="72"/>
      <c r="K8653" s="38" t="str">
        <f>IF(E8653="","",IF(OR(E8653="Project Management",E8653="Project Support",E8653="Sprint Management",E8653="Sprint Support"),"NA",(((SUMIF(AD:AD,AD8653,H:H)/VLOOKUP(AD8653,[2]Formula!V:X,3,0))*VLOOKUP(AD8653,[2]Formula!V:X,2,0))*H8653)/SUMIF(AD:AD,AD8653,H:H)))</f>
        <v/>
      </c>
      <c r="L8653" s="38" t="str">
        <f t="shared" si="811"/>
        <v/>
      </c>
      <c r="M8653" s="38" t="str">
        <f t="shared" si="812"/>
        <v/>
      </c>
      <c r="N8653" s="38" t="str">
        <f t="shared" si="814"/>
        <v/>
      </c>
      <c r="O8653" s="38" t="str">
        <f t="shared" si="810"/>
        <v/>
      </c>
      <c r="P8653" s="39" t="str">
        <f t="shared" si="815"/>
        <v/>
      </c>
      <c r="AC8653" s="42" t="str">
        <f>IF(B8653="","",VLOOKUP(B8653,[2]Formula!B:C,2,0))</f>
        <v/>
      </c>
      <c r="AD8653" s="43" t="str">
        <f t="shared" si="813"/>
        <v/>
      </c>
    </row>
    <row r="8654" spans="1:30" x14ac:dyDescent="0.25">
      <c r="A8654" s="64"/>
      <c r="B8654" s="64"/>
      <c r="C8654" s="66"/>
      <c r="D8654" s="67"/>
      <c r="E8654" s="64"/>
      <c r="F8654" s="64"/>
      <c r="G8654" s="37" t="str">
        <f>IF(E8654="","",IF(OR(E8654="Project Management",E8654="Project Support",E8654="Sprint Management",E8654="Sprint Support"),"NA",ROUND((((VLOOKUP(AD8654,[2]Formula!V:X,3,0)))-SUMIF(AD:AD,AD8654,H:H)),2)))</f>
        <v/>
      </c>
      <c r="H8654" s="71"/>
      <c r="I8654" s="72"/>
      <c r="J8654" s="72"/>
      <c r="K8654" s="38" t="str">
        <f>IF(E8654="","",IF(OR(E8654="Project Management",E8654="Project Support",E8654="Sprint Management",E8654="Sprint Support"),"NA",(((SUMIF(AD:AD,AD8654,H:H)/VLOOKUP(AD8654,[2]Formula!V:X,3,0))*VLOOKUP(AD8654,[2]Formula!V:X,2,0))*H8654)/SUMIF(AD:AD,AD8654,H:H)))</f>
        <v/>
      </c>
      <c r="L8654" s="38" t="str">
        <f t="shared" si="811"/>
        <v/>
      </c>
      <c r="M8654" s="38" t="str">
        <f t="shared" si="812"/>
        <v/>
      </c>
      <c r="N8654" s="38" t="str">
        <f t="shared" si="814"/>
        <v/>
      </c>
      <c r="O8654" s="38" t="str">
        <f t="shared" si="810"/>
        <v/>
      </c>
      <c r="P8654" s="39" t="str">
        <f t="shared" si="815"/>
        <v/>
      </c>
      <c r="AC8654" s="42" t="str">
        <f>IF(B8654="","",VLOOKUP(B8654,[2]Formula!B:C,2,0))</f>
        <v/>
      </c>
      <c r="AD8654" s="43" t="str">
        <f t="shared" si="813"/>
        <v/>
      </c>
    </row>
    <row r="8655" spans="1:30" x14ac:dyDescent="0.25">
      <c r="A8655" s="64"/>
      <c r="B8655" s="64"/>
      <c r="C8655" s="66"/>
      <c r="D8655" s="67"/>
      <c r="E8655" s="64"/>
      <c r="F8655" s="64"/>
      <c r="G8655" s="37" t="str">
        <f>IF(E8655="","",IF(OR(E8655="Project Management",E8655="Project Support",E8655="Sprint Management",E8655="Sprint Support"),"NA",ROUND((((VLOOKUP(AD8655,[2]Formula!V:X,3,0)))-SUMIF(AD:AD,AD8655,H:H)),2)))</f>
        <v/>
      </c>
      <c r="H8655" s="71"/>
      <c r="I8655" s="72"/>
      <c r="J8655" s="72"/>
      <c r="K8655" s="38" t="str">
        <f>IF(E8655="","",IF(OR(E8655="Project Management",E8655="Project Support",E8655="Sprint Management",E8655="Sprint Support"),"NA",(((SUMIF(AD:AD,AD8655,H:H)/VLOOKUP(AD8655,[2]Formula!V:X,3,0))*VLOOKUP(AD8655,[2]Formula!V:X,2,0))*H8655)/SUMIF(AD:AD,AD8655,H:H)))</f>
        <v/>
      </c>
      <c r="L8655" s="38" t="str">
        <f t="shared" si="811"/>
        <v/>
      </c>
      <c r="M8655" s="38" t="str">
        <f t="shared" si="812"/>
        <v/>
      </c>
      <c r="N8655" s="38" t="str">
        <f t="shared" si="814"/>
        <v/>
      </c>
      <c r="O8655" s="38" t="str">
        <f t="shared" si="810"/>
        <v/>
      </c>
      <c r="P8655" s="39" t="str">
        <f t="shared" si="815"/>
        <v/>
      </c>
      <c r="AC8655" s="42" t="str">
        <f>IF(B8655="","",VLOOKUP(B8655,[2]Formula!B:C,2,0))</f>
        <v/>
      </c>
      <c r="AD8655" s="43" t="str">
        <f t="shared" si="813"/>
        <v/>
      </c>
    </row>
    <row r="8656" spans="1:30" x14ac:dyDescent="0.25">
      <c r="A8656" s="64"/>
      <c r="B8656" s="64"/>
      <c r="C8656" s="66"/>
      <c r="D8656" s="67"/>
      <c r="E8656" s="64"/>
      <c r="F8656" s="64"/>
      <c r="G8656" s="37" t="str">
        <f>IF(E8656="","",IF(OR(E8656="Project Management",E8656="Project Support",E8656="Sprint Management",E8656="Sprint Support"),"NA",ROUND((((VLOOKUP(AD8656,[2]Formula!V:X,3,0)))-SUMIF(AD:AD,AD8656,H:H)),2)))</f>
        <v/>
      </c>
      <c r="H8656" s="71"/>
      <c r="I8656" s="72"/>
      <c r="J8656" s="72"/>
      <c r="K8656" s="38" t="str">
        <f>IF(E8656="","",IF(OR(E8656="Project Management",E8656="Project Support",E8656="Sprint Management",E8656="Sprint Support"),"NA",(((SUMIF(AD:AD,AD8656,H:H)/VLOOKUP(AD8656,[2]Formula!V:X,3,0))*VLOOKUP(AD8656,[2]Formula!V:X,2,0))*H8656)/SUMIF(AD:AD,AD8656,H:H)))</f>
        <v/>
      </c>
      <c r="L8656" s="38" t="str">
        <f t="shared" si="811"/>
        <v/>
      </c>
      <c r="M8656" s="38" t="str">
        <f t="shared" si="812"/>
        <v/>
      </c>
      <c r="N8656" s="38" t="str">
        <f t="shared" si="814"/>
        <v/>
      </c>
      <c r="O8656" s="38" t="str">
        <f t="shared" si="810"/>
        <v/>
      </c>
      <c r="P8656" s="39" t="str">
        <f t="shared" si="815"/>
        <v/>
      </c>
      <c r="AC8656" s="42" t="str">
        <f>IF(B8656="","",VLOOKUP(B8656,[2]Formula!B:C,2,0))</f>
        <v/>
      </c>
      <c r="AD8656" s="43" t="str">
        <f t="shared" si="813"/>
        <v/>
      </c>
    </row>
    <row r="8657" spans="1:30" x14ac:dyDescent="0.25">
      <c r="A8657" s="64"/>
      <c r="B8657" s="64"/>
      <c r="C8657" s="66"/>
      <c r="D8657" s="67"/>
      <c r="E8657" s="64"/>
      <c r="F8657" s="64"/>
      <c r="G8657" s="37" t="str">
        <f>IF(E8657="","",IF(OR(E8657="Project Management",E8657="Project Support",E8657="Sprint Management",E8657="Sprint Support"),"NA",ROUND((((VLOOKUP(AD8657,[2]Formula!V:X,3,0)))-SUMIF(AD:AD,AD8657,H:H)),2)))</f>
        <v/>
      </c>
      <c r="H8657" s="71"/>
      <c r="I8657" s="72"/>
      <c r="J8657" s="72"/>
      <c r="K8657" s="38" t="str">
        <f>IF(E8657="","",IF(OR(E8657="Project Management",E8657="Project Support",E8657="Sprint Management",E8657="Sprint Support"),"NA",(((SUMIF(AD:AD,AD8657,H:H)/VLOOKUP(AD8657,[2]Formula!V:X,3,0))*VLOOKUP(AD8657,[2]Formula!V:X,2,0))*H8657)/SUMIF(AD:AD,AD8657,H:H)))</f>
        <v/>
      </c>
      <c r="L8657" s="38" t="str">
        <f t="shared" si="811"/>
        <v/>
      </c>
      <c r="M8657" s="38" t="str">
        <f t="shared" si="812"/>
        <v/>
      </c>
      <c r="N8657" s="38" t="str">
        <f t="shared" si="814"/>
        <v/>
      </c>
      <c r="O8657" s="38" t="str">
        <f t="shared" si="810"/>
        <v/>
      </c>
      <c r="P8657" s="39" t="str">
        <f t="shared" si="815"/>
        <v/>
      </c>
      <c r="AC8657" s="42" t="str">
        <f>IF(B8657="","",VLOOKUP(B8657,[2]Formula!B:C,2,0))</f>
        <v/>
      </c>
      <c r="AD8657" s="43" t="str">
        <f t="shared" si="813"/>
        <v/>
      </c>
    </row>
    <row r="8658" spans="1:30" x14ac:dyDescent="0.25">
      <c r="A8658" s="64"/>
      <c r="B8658" s="64"/>
      <c r="C8658" s="66"/>
      <c r="D8658" s="67"/>
      <c r="E8658" s="64"/>
      <c r="F8658" s="64"/>
      <c r="G8658" s="37" t="str">
        <f>IF(E8658="","",IF(OR(E8658="Project Management",E8658="Project Support",E8658="Sprint Management",E8658="Sprint Support"),"NA",ROUND((((VLOOKUP(AD8658,[2]Formula!V:X,3,0)))-SUMIF(AD:AD,AD8658,H:H)),2)))</f>
        <v/>
      </c>
      <c r="H8658" s="71"/>
      <c r="I8658" s="72"/>
      <c r="J8658" s="72"/>
      <c r="K8658" s="38" t="str">
        <f>IF(E8658="","",IF(OR(E8658="Project Management",E8658="Project Support",E8658="Sprint Management",E8658="Sprint Support"),"NA",(((SUMIF(AD:AD,AD8658,H:H)/VLOOKUP(AD8658,[2]Formula!V:X,3,0))*VLOOKUP(AD8658,[2]Formula!V:X,2,0))*H8658)/SUMIF(AD:AD,AD8658,H:H)))</f>
        <v/>
      </c>
      <c r="L8658" s="38" t="str">
        <f t="shared" si="811"/>
        <v/>
      </c>
      <c r="M8658" s="38" t="str">
        <f t="shared" si="812"/>
        <v/>
      </c>
      <c r="N8658" s="38" t="str">
        <f t="shared" si="814"/>
        <v/>
      </c>
      <c r="O8658" s="38" t="str">
        <f t="shared" si="810"/>
        <v/>
      </c>
      <c r="P8658" s="39" t="str">
        <f t="shared" si="815"/>
        <v/>
      </c>
      <c r="AC8658" s="42" t="str">
        <f>IF(B8658="","",VLOOKUP(B8658,[2]Formula!B:C,2,0))</f>
        <v/>
      </c>
      <c r="AD8658" s="43" t="str">
        <f t="shared" si="813"/>
        <v/>
      </c>
    </row>
    <row r="8659" spans="1:30" x14ac:dyDescent="0.25">
      <c r="A8659" s="64"/>
      <c r="B8659" s="64"/>
      <c r="C8659" s="66"/>
      <c r="D8659" s="67"/>
      <c r="E8659" s="64"/>
      <c r="F8659" s="64"/>
      <c r="G8659" s="37" t="str">
        <f>IF(E8659="","",IF(OR(E8659="Project Management",E8659="Project Support",E8659="Sprint Management",E8659="Sprint Support"),"NA",ROUND((((VLOOKUP(AD8659,[2]Formula!V:X,3,0)))-SUMIF(AD:AD,AD8659,H:H)),2)))</f>
        <v/>
      </c>
      <c r="H8659" s="71"/>
      <c r="I8659" s="72"/>
      <c r="J8659" s="72"/>
      <c r="K8659" s="38" t="str">
        <f>IF(E8659="","",IF(OR(E8659="Project Management",E8659="Project Support",E8659="Sprint Management",E8659="Sprint Support"),"NA",(((SUMIF(AD:AD,AD8659,H:H)/VLOOKUP(AD8659,[2]Formula!V:X,3,0))*VLOOKUP(AD8659,[2]Formula!V:X,2,0))*H8659)/SUMIF(AD:AD,AD8659,H:H)))</f>
        <v/>
      </c>
      <c r="L8659" s="38" t="str">
        <f t="shared" si="811"/>
        <v/>
      </c>
      <c r="M8659" s="38" t="str">
        <f t="shared" si="812"/>
        <v/>
      </c>
      <c r="N8659" s="38" t="str">
        <f t="shared" si="814"/>
        <v/>
      </c>
      <c r="O8659" s="38" t="str">
        <f t="shared" si="810"/>
        <v/>
      </c>
      <c r="P8659" s="39" t="str">
        <f t="shared" si="815"/>
        <v/>
      </c>
      <c r="AC8659" s="42" t="str">
        <f>IF(B8659="","",VLOOKUP(B8659,[2]Formula!B:C,2,0))</f>
        <v/>
      </c>
      <c r="AD8659" s="43" t="str">
        <f t="shared" si="813"/>
        <v/>
      </c>
    </row>
    <row r="8660" spans="1:30" x14ac:dyDescent="0.25">
      <c r="A8660" s="64"/>
      <c r="B8660" s="64"/>
      <c r="C8660" s="66"/>
      <c r="D8660" s="67"/>
      <c r="E8660" s="64"/>
      <c r="F8660" s="64"/>
      <c r="G8660" s="37" t="str">
        <f>IF(E8660="","",IF(OR(E8660="Project Management",E8660="Project Support",E8660="Sprint Management",E8660="Sprint Support"),"NA",ROUND((((VLOOKUP(AD8660,[2]Formula!V:X,3,0)))-SUMIF(AD:AD,AD8660,H:H)),2)))</f>
        <v/>
      </c>
      <c r="H8660" s="71"/>
      <c r="I8660" s="72"/>
      <c r="J8660" s="72"/>
      <c r="K8660" s="38" t="str">
        <f>IF(E8660="","",IF(OR(E8660="Project Management",E8660="Project Support",E8660="Sprint Management",E8660="Sprint Support"),"NA",(((SUMIF(AD:AD,AD8660,H:H)/VLOOKUP(AD8660,[2]Formula!V:X,3,0))*VLOOKUP(AD8660,[2]Formula!V:X,2,0))*H8660)/SUMIF(AD:AD,AD8660,H:H)))</f>
        <v/>
      </c>
      <c r="L8660" s="38" t="str">
        <f t="shared" si="811"/>
        <v/>
      </c>
      <c r="M8660" s="38" t="str">
        <f t="shared" si="812"/>
        <v/>
      </c>
      <c r="N8660" s="38" t="str">
        <f t="shared" si="814"/>
        <v/>
      </c>
      <c r="O8660" s="38" t="str">
        <f t="shared" si="810"/>
        <v/>
      </c>
      <c r="P8660" s="39" t="str">
        <f t="shared" si="815"/>
        <v/>
      </c>
      <c r="AC8660" s="42" t="str">
        <f>IF(B8660="","",VLOOKUP(B8660,[2]Formula!B:C,2,0))</f>
        <v/>
      </c>
      <c r="AD8660" s="43" t="str">
        <f t="shared" si="813"/>
        <v/>
      </c>
    </row>
    <row r="8661" spans="1:30" x14ac:dyDescent="0.25">
      <c r="A8661" s="64"/>
      <c r="B8661" s="64"/>
      <c r="C8661" s="66"/>
      <c r="D8661" s="67"/>
      <c r="E8661" s="64"/>
      <c r="F8661" s="64"/>
      <c r="G8661" s="37" t="str">
        <f>IF(E8661="","",IF(OR(E8661="Project Management",E8661="Project Support",E8661="Sprint Management",E8661="Sprint Support"),"NA",ROUND((((VLOOKUP(AD8661,[2]Formula!V:X,3,0)))-SUMIF(AD:AD,AD8661,H:H)),2)))</f>
        <v/>
      </c>
      <c r="H8661" s="71"/>
      <c r="I8661" s="72"/>
      <c r="J8661" s="72"/>
      <c r="K8661" s="38" t="str">
        <f>IF(E8661="","",IF(OR(E8661="Project Management",E8661="Project Support",E8661="Sprint Management",E8661="Sprint Support"),"NA",(((SUMIF(AD:AD,AD8661,H:H)/VLOOKUP(AD8661,[2]Formula!V:X,3,0))*VLOOKUP(AD8661,[2]Formula!V:X,2,0))*H8661)/SUMIF(AD:AD,AD8661,H:H)))</f>
        <v/>
      </c>
      <c r="L8661" s="38" t="str">
        <f t="shared" si="811"/>
        <v/>
      </c>
      <c r="M8661" s="38" t="str">
        <f t="shared" si="812"/>
        <v/>
      </c>
      <c r="N8661" s="38" t="str">
        <f t="shared" si="814"/>
        <v/>
      </c>
      <c r="O8661" s="38" t="str">
        <f t="shared" si="810"/>
        <v/>
      </c>
      <c r="P8661" s="39" t="str">
        <f t="shared" si="815"/>
        <v/>
      </c>
      <c r="AC8661" s="42" t="str">
        <f>IF(B8661="","",VLOOKUP(B8661,[2]Formula!B:C,2,0))</f>
        <v/>
      </c>
      <c r="AD8661" s="43" t="str">
        <f t="shared" si="813"/>
        <v/>
      </c>
    </row>
    <row r="8662" spans="1:30" x14ac:dyDescent="0.25">
      <c r="A8662" s="64"/>
      <c r="B8662" s="64"/>
      <c r="C8662" s="66"/>
      <c r="D8662" s="67"/>
      <c r="E8662" s="64"/>
      <c r="F8662" s="64"/>
      <c r="G8662" s="37" t="str">
        <f>IF(E8662="","",IF(OR(E8662="Project Management",E8662="Project Support",E8662="Sprint Management",E8662="Sprint Support"),"NA",ROUND((((VLOOKUP(AD8662,[2]Formula!V:X,3,0)))-SUMIF(AD:AD,AD8662,H:H)),2)))</f>
        <v/>
      </c>
      <c r="H8662" s="71"/>
      <c r="I8662" s="72"/>
      <c r="J8662" s="72"/>
      <c r="K8662" s="38" t="str">
        <f>IF(E8662="","",IF(OR(E8662="Project Management",E8662="Project Support",E8662="Sprint Management",E8662="Sprint Support"),"NA",(((SUMIF(AD:AD,AD8662,H:H)/VLOOKUP(AD8662,[2]Formula!V:X,3,0))*VLOOKUP(AD8662,[2]Formula!V:X,2,0))*H8662)/SUMIF(AD:AD,AD8662,H:H)))</f>
        <v/>
      </c>
      <c r="L8662" s="38" t="str">
        <f t="shared" si="811"/>
        <v/>
      </c>
      <c r="M8662" s="38" t="str">
        <f t="shared" si="812"/>
        <v/>
      </c>
      <c r="N8662" s="38" t="str">
        <f t="shared" si="814"/>
        <v/>
      </c>
      <c r="O8662" s="38" t="str">
        <f t="shared" si="810"/>
        <v/>
      </c>
      <c r="P8662" s="39" t="str">
        <f t="shared" si="815"/>
        <v/>
      </c>
      <c r="AC8662" s="42" t="str">
        <f>IF(B8662="","",VLOOKUP(B8662,[2]Formula!B:C,2,0))</f>
        <v/>
      </c>
      <c r="AD8662" s="43" t="str">
        <f t="shared" si="813"/>
        <v/>
      </c>
    </row>
    <row r="8663" spans="1:30" x14ac:dyDescent="0.25">
      <c r="A8663" s="64"/>
      <c r="B8663" s="64"/>
      <c r="C8663" s="66"/>
      <c r="D8663" s="67"/>
      <c r="E8663" s="64"/>
      <c r="F8663" s="64"/>
      <c r="G8663" s="37" t="str">
        <f>IF(E8663="","",IF(OR(E8663="Project Management",E8663="Project Support",E8663="Sprint Management",E8663="Sprint Support"),"NA",ROUND((((VLOOKUP(AD8663,[2]Formula!V:X,3,0)))-SUMIF(AD:AD,AD8663,H:H)),2)))</f>
        <v/>
      </c>
      <c r="H8663" s="71"/>
      <c r="I8663" s="72"/>
      <c r="J8663" s="72"/>
      <c r="K8663" s="38" t="str">
        <f>IF(E8663="","",IF(OR(E8663="Project Management",E8663="Project Support",E8663="Sprint Management",E8663="Sprint Support"),"NA",(((SUMIF(AD:AD,AD8663,H:H)/VLOOKUP(AD8663,[2]Formula!V:X,3,0))*VLOOKUP(AD8663,[2]Formula!V:X,2,0))*H8663)/SUMIF(AD:AD,AD8663,H:H)))</f>
        <v/>
      </c>
      <c r="L8663" s="38" t="str">
        <f t="shared" si="811"/>
        <v/>
      </c>
      <c r="M8663" s="38" t="str">
        <f t="shared" si="812"/>
        <v/>
      </c>
      <c r="N8663" s="38" t="str">
        <f t="shared" si="814"/>
        <v/>
      </c>
      <c r="O8663" s="38" t="str">
        <f t="shared" si="810"/>
        <v/>
      </c>
      <c r="P8663" s="39" t="str">
        <f t="shared" si="815"/>
        <v/>
      </c>
      <c r="AC8663" s="42" t="str">
        <f>IF(B8663="","",VLOOKUP(B8663,[2]Formula!B:C,2,0))</f>
        <v/>
      </c>
      <c r="AD8663" s="43" t="str">
        <f t="shared" si="813"/>
        <v/>
      </c>
    </row>
    <row r="8664" spans="1:30" x14ac:dyDescent="0.25">
      <c r="A8664" s="64"/>
      <c r="B8664" s="64"/>
      <c r="C8664" s="66"/>
      <c r="D8664" s="67"/>
      <c r="E8664" s="64"/>
      <c r="F8664" s="64"/>
      <c r="G8664" s="37" t="str">
        <f>IF(E8664="","",IF(OR(E8664="Project Management",E8664="Project Support",E8664="Sprint Management",E8664="Sprint Support"),"NA",ROUND((((VLOOKUP(AD8664,[2]Formula!V:X,3,0)))-SUMIF(AD:AD,AD8664,H:H)),2)))</f>
        <v/>
      </c>
      <c r="H8664" s="71"/>
      <c r="I8664" s="72"/>
      <c r="J8664" s="72"/>
      <c r="K8664" s="38" t="str">
        <f>IF(E8664="","",IF(OR(E8664="Project Management",E8664="Project Support",E8664="Sprint Management",E8664="Sprint Support"),"NA",(((SUMIF(AD:AD,AD8664,H:H)/VLOOKUP(AD8664,[2]Formula!V:X,3,0))*VLOOKUP(AD8664,[2]Formula!V:X,2,0))*H8664)/SUMIF(AD:AD,AD8664,H:H)))</f>
        <v/>
      </c>
      <c r="L8664" s="38" t="str">
        <f t="shared" si="811"/>
        <v/>
      </c>
      <c r="M8664" s="38" t="str">
        <f t="shared" si="812"/>
        <v/>
      </c>
      <c r="N8664" s="38" t="str">
        <f t="shared" si="814"/>
        <v/>
      </c>
      <c r="O8664" s="38" t="str">
        <f t="shared" si="810"/>
        <v/>
      </c>
      <c r="P8664" s="39" t="str">
        <f t="shared" si="815"/>
        <v/>
      </c>
      <c r="AC8664" s="42" t="str">
        <f>IF(B8664="","",VLOOKUP(B8664,[2]Formula!B:C,2,0))</f>
        <v/>
      </c>
      <c r="AD8664" s="43" t="str">
        <f t="shared" si="813"/>
        <v/>
      </c>
    </row>
    <row r="8665" spans="1:30" x14ac:dyDescent="0.25">
      <c r="A8665" s="64"/>
      <c r="B8665" s="64"/>
      <c r="C8665" s="66"/>
      <c r="D8665" s="67"/>
      <c r="E8665" s="64"/>
      <c r="F8665" s="64"/>
      <c r="G8665" s="37" t="str">
        <f>IF(E8665="","",IF(OR(E8665="Project Management",E8665="Project Support",E8665="Sprint Management",E8665="Sprint Support"),"NA",ROUND((((VLOOKUP(AD8665,[2]Formula!V:X,3,0)))-SUMIF(AD:AD,AD8665,H:H)),2)))</f>
        <v/>
      </c>
      <c r="H8665" s="71"/>
      <c r="I8665" s="72"/>
      <c r="J8665" s="72"/>
      <c r="K8665" s="38" t="str">
        <f>IF(E8665="","",IF(OR(E8665="Project Management",E8665="Project Support",E8665="Sprint Management",E8665="Sprint Support"),"NA",(((SUMIF(AD:AD,AD8665,H:H)/VLOOKUP(AD8665,[2]Formula!V:X,3,0))*VLOOKUP(AD8665,[2]Formula!V:X,2,0))*H8665)/SUMIF(AD:AD,AD8665,H:H)))</f>
        <v/>
      </c>
      <c r="L8665" s="38" t="str">
        <f t="shared" si="811"/>
        <v/>
      </c>
      <c r="M8665" s="38" t="str">
        <f t="shared" si="812"/>
        <v/>
      </c>
      <c r="N8665" s="38" t="str">
        <f t="shared" si="814"/>
        <v/>
      </c>
      <c r="O8665" s="38" t="str">
        <f t="shared" si="810"/>
        <v/>
      </c>
      <c r="P8665" s="39" t="str">
        <f t="shared" si="815"/>
        <v/>
      </c>
      <c r="AC8665" s="42" t="str">
        <f>IF(B8665="","",VLOOKUP(B8665,[2]Formula!B:C,2,0))</f>
        <v/>
      </c>
      <c r="AD8665" s="43" t="str">
        <f t="shared" si="813"/>
        <v/>
      </c>
    </row>
    <row r="8666" spans="1:30" x14ac:dyDescent="0.25">
      <c r="A8666" s="64"/>
      <c r="B8666" s="64"/>
      <c r="C8666" s="66"/>
      <c r="D8666" s="67"/>
      <c r="E8666" s="64"/>
      <c r="F8666" s="64"/>
      <c r="G8666" s="37" t="str">
        <f>IF(E8666="","",IF(OR(E8666="Project Management",E8666="Project Support",E8666="Sprint Management",E8666="Sprint Support"),"NA",ROUND((((VLOOKUP(AD8666,[2]Formula!V:X,3,0)))-SUMIF(AD:AD,AD8666,H:H)),2)))</f>
        <v/>
      </c>
      <c r="H8666" s="71"/>
      <c r="I8666" s="72"/>
      <c r="J8666" s="72"/>
      <c r="K8666" s="38" t="str">
        <f>IF(E8666="","",IF(OR(E8666="Project Management",E8666="Project Support",E8666="Sprint Management",E8666="Sprint Support"),"NA",(((SUMIF(AD:AD,AD8666,H:H)/VLOOKUP(AD8666,[2]Formula!V:X,3,0))*VLOOKUP(AD8666,[2]Formula!V:X,2,0))*H8666)/SUMIF(AD:AD,AD8666,H:H)))</f>
        <v/>
      </c>
      <c r="L8666" s="38" t="str">
        <f t="shared" si="811"/>
        <v/>
      </c>
      <c r="M8666" s="38" t="str">
        <f t="shared" si="812"/>
        <v/>
      </c>
      <c r="N8666" s="38" t="str">
        <f t="shared" si="814"/>
        <v/>
      </c>
      <c r="O8666" s="38" t="str">
        <f t="shared" si="810"/>
        <v/>
      </c>
      <c r="P8666" s="39" t="str">
        <f t="shared" si="815"/>
        <v/>
      </c>
      <c r="AC8666" s="42" t="str">
        <f>IF(B8666="","",VLOOKUP(B8666,[2]Formula!B:C,2,0))</f>
        <v/>
      </c>
      <c r="AD8666" s="43" t="str">
        <f t="shared" si="813"/>
        <v/>
      </c>
    </row>
    <row r="8667" spans="1:30" x14ac:dyDescent="0.25">
      <c r="A8667" s="64"/>
      <c r="B8667" s="64"/>
      <c r="C8667" s="66"/>
      <c r="D8667" s="67"/>
      <c r="E8667" s="64"/>
      <c r="F8667" s="64"/>
      <c r="G8667" s="37" t="str">
        <f>IF(E8667="","",IF(OR(E8667="Project Management",E8667="Project Support",E8667="Sprint Management",E8667="Sprint Support"),"NA",ROUND((((VLOOKUP(AD8667,[2]Formula!V:X,3,0)))-SUMIF(AD:AD,AD8667,H:H)),2)))</f>
        <v/>
      </c>
      <c r="H8667" s="71"/>
      <c r="I8667" s="72"/>
      <c r="J8667" s="72"/>
      <c r="K8667" s="38" t="str">
        <f>IF(E8667="","",IF(OR(E8667="Project Management",E8667="Project Support",E8667="Sprint Management",E8667="Sprint Support"),"NA",(((SUMIF(AD:AD,AD8667,H:H)/VLOOKUP(AD8667,[2]Formula!V:X,3,0))*VLOOKUP(AD8667,[2]Formula!V:X,2,0))*H8667)/SUMIF(AD:AD,AD8667,H:H)))</f>
        <v/>
      </c>
      <c r="L8667" s="38" t="str">
        <f t="shared" si="811"/>
        <v/>
      </c>
      <c r="M8667" s="38" t="str">
        <f t="shared" si="812"/>
        <v/>
      </c>
      <c r="N8667" s="38" t="str">
        <f t="shared" si="814"/>
        <v/>
      </c>
      <c r="O8667" s="38" t="str">
        <f t="shared" si="810"/>
        <v/>
      </c>
      <c r="P8667" s="39" t="str">
        <f t="shared" si="815"/>
        <v/>
      </c>
      <c r="AC8667" s="42" t="str">
        <f>IF(B8667="","",VLOOKUP(B8667,[2]Formula!B:C,2,0))</f>
        <v/>
      </c>
      <c r="AD8667" s="43" t="str">
        <f t="shared" si="813"/>
        <v/>
      </c>
    </row>
    <row r="8668" spans="1:30" x14ac:dyDescent="0.25">
      <c r="A8668" s="64"/>
      <c r="B8668" s="64"/>
      <c r="C8668" s="66"/>
      <c r="D8668" s="67"/>
      <c r="E8668" s="64"/>
      <c r="F8668" s="64"/>
      <c r="G8668" s="37" t="str">
        <f>IF(E8668="","",IF(OR(E8668="Project Management",E8668="Project Support",E8668="Sprint Management",E8668="Sprint Support"),"NA",ROUND((((VLOOKUP(AD8668,[2]Formula!V:X,3,0)))-SUMIF(AD:AD,AD8668,H:H)),2)))</f>
        <v/>
      </c>
      <c r="H8668" s="71"/>
      <c r="I8668" s="72"/>
      <c r="J8668" s="72"/>
      <c r="K8668" s="38" t="str">
        <f>IF(E8668="","",IF(OR(E8668="Project Management",E8668="Project Support",E8668="Sprint Management",E8668="Sprint Support"),"NA",(((SUMIF(AD:AD,AD8668,H:H)/VLOOKUP(AD8668,[2]Formula!V:X,3,0))*VLOOKUP(AD8668,[2]Formula!V:X,2,0))*H8668)/SUMIF(AD:AD,AD8668,H:H)))</f>
        <v/>
      </c>
      <c r="L8668" s="38" t="str">
        <f t="shared" si="811"/>
        <v/>
      </c>
      <c r="M8668" s="38" t="str">
        <f t="shared" si="812"/>
        <v/>
      </c>
      <c r="N8668" s="38" t="str">
        <f t="shared" si="814"/>
        <v/>
      </c>
      <c r="O8668" s="38" t="str">
        <f t="shared" si="810"/>
        <v/>
      </c>
      <c r="P8668" s="39" t="str">
        <f t="shared" si="815"/>
        <v/>
      </c>
      <c r="AC8668" s="42" t="str">
        <f>IF(B8668="","",VLOOKUP(B8668,[2]Formula!B:C,2,0))</f>
        <v/>
      </c>
      <c r="AD8668" s="43" t="str">
        <f t="shared" si="813"/>
        <v/>
      </c>
    </row>
    <row r="8669" spans="1:30" x14ac:dyDescent="0.25">
      <c r="A8669" s="64"/>
      <c r="B8669" s="64"/>
      <c r="C8669" s="66"/>
      <c r="D8669" s="67"/>
      <c r="E8669" s="64"/>
      <c r="F8669" s="64"/>
      <c r="G8669" s="37" t="str">
        <f>IF(E8669="","",IF(OR(E8669="Project Management",E8669="Project Support",E8669="Sprint Management",E8669="Sprint Support"),"NA",ROUND((((VLOOKUP(AD8669,[2]Formula!V:X,3,0)))-SUMIF(AD:AD,AD8669,H:H)),2)))</f>
        <v/>
      </c>
      <c r="H8669" s="71"/>
      <c r="I8669" s="72"/>
      <c r="J8669" s="72"/>
      <c r="K8669" s="38" t="str">
        <f>IF(E8669="","",IF(OR(E8669="Project Management",E8669="Project Support",E8669="Sprint Management",E8669="Sprint Support"),"NA",(((SUMIF(AD:AD,AD8669,H:H)/VLOOKUP(AD8669,[2]Formula!V:X,3,0))*VLOOKUP(AD8669,[2]Formula!V:X,2,0))*H8669)/SUMIF(AD:AD,AD8669,H:H)))</f>
        <v/>
      </c>
      <c r="L8669" s="38" t="str">
        <f t="shared" si="811"/>
        <v/>
      </c>
      <c r="M8669" s="38" t="str">
        <f t="shared" si="812"/>
        <v/>
      </c>
      <c r="N8669" s="38" t="str">
        <f t="shared" si="814"/>
        <v/>
      </c>
      <c r="O8669" s="38" t="str">
        <f t="shared" si="810"/>
        <v/>
      </c>
      <c r="P8669" s="39" t="str">
        <f t="shared" si="815"/>
        <v/>
      </c>
      <c r="AC8669" s="42" t="str">
        <f>IF(B8669="","",VLOOKUP(B8669,[2]Formula!B:C,2,0))</f>
        <v/>
      </c>
      <c r="AD8669" s="43" t="str">
        <f t="shared" si="813"/>
        <v/>
      </c>
    </row>
    <row r="8670" spans="1:30" x14ac:dyDescent="0.25">
      <c r="A8670" s="64"/>
      <c r="B8670" s="64"/>
      <c r="C8670" s="66"/>
      <c r="D8670" s="67"/>
      <c r="E8670" s="64"/>
      <c r="F8670" s="64"/>
      <c r="G8670" s="37" t="str">
        <f>IF(E8670="","",IF(OR(E8670="Project Management",E8670="Project Support",E8670="Sprint Management",E8670="Sprint Support"),"NA",ROUND((((VLOOKUP(AD8670,[2]Formula!V:X,3,0)))-SUMIF(AD:AD,AD8670,H:H)),2)))</f>
        <v/>
      </c>
      <c r="H8670" s="71"/>
      <c r="I8670" s="72"/>
      <c r="J8670" s="72"/>
      <c r="K8670" s="38" t="str">
        <f>IF(E8670="","",IF(OR(E8670="Project Management",E8670="Project Support",E8670="Sprint Management",E8670="Sprint Support"),"NA",(((SUMIF(AD:AD,AD8670,H:H)/VLOOKUP(AD8670,[2]Formula!V:X,3,0))*VLOOKUP(AD8670,[2]Formula!V:X,2,0))*H8670)/SUMIF(AD:AD,AD8670,H:H)))</f>
        <v/>
      </c>
      <c r="L8670" s="38" t="str">
        <f t="shared" si="811"/>
        <v/>
      </c>
      <c r="M8670" s="38" t="str">
        <f t="shared" si="812"/>
        <v/>
      </c>
      <c r="N8670" s="38" t="str">
        <f t="shared" si="814"/>
        <v/>
      </c>
      <c r="O8670" s="38" t="str">
        <f t="shared" si="810"/>
        <v/>
      </c>
      <c r="P8670" s="39" t="str">
        <f t="shared" si="815"/>
        <v/>
      </c>
      <c r="AC8670" s="42" t="str">
        <f>IF(B8670="","",VLOOKUP(B8670,[2]Formula!B:C,2,0))</f>
        <v/>
      </c>
      <c r="AD8670" s="43" t="str">
        <f t="shared" si="813"/>
        <v/>
      </c>
    </row>
    <row r="8671" spans="1:30" x14ac:dyDescent="0.25">
      <c r="A8671" s="64"/>
      <c r="B8671" s="64"/>
      <c r="C8671" s="66"/>
      <c r="D8671" s="67"/>
      <c r="E8671" s="64"/>
      <c r="F8671" s="64"/>
      <c r="G8671" s="37" t="str">
        <f>IF(E8671="","",IF(OR(E8671="Project Management",E8671="Project Support",E8671="Sprint Management",E8671="Sprint Support"),"NA",ROUND((((VLOOKUP(AD8671,[2]Formula!V:X,3,0)))-SUMIF(AD:AD,AD8671,H:H)),2)))</f>
        <v/>
      </c>
      <c r="H8671" s="71"/>
      <c r="I8671" s="72"/>
      <c r="J8671" s="72"/>
      <c r="K8671" s="38" t="str">
        <f>IF(E8671="","",IF(OR(E8671="Project Management",E8671="Project Support",E8671="Sprint Management",E8671="Sprint Support"),"NA",(((SUMIF(AD:AD,AD8671,H:H)/VLOOKUP(AD8671,[2]Formula!V:X,3,0))*VLOOKUP(AD8671,[2]Formula!V:X,2,0))*H8671)/SUMIF(AD:AD,AD8671,H:H)))</f>
        <v/>
      </c>
      <c r="L8671" s="38" t="str">
        <f t="shared" si="811"/>
        <v/>
      </c>
      <c r="M8671" s="38" t="str">
        <f t="shared" si="812"/>
        <v/>
      </c>
      <c r="N8671" s="38" t="str">
        <f t="shared" si="814"/>
        <v/>
      </c>
      <c r="O8671" s="38" t="str">
        <f t="shared" si="810"/>
        <v/>
      </c>
      <c r="P8671" s="39" t="str">
        <f t="shared" si="815"/>
        <v/>
      </c>
      <c r="AC8671" s="42" t="str">
        <f>IF(B8671="","",VLOOKUP(B8671,[2]Formula!B:C,2,0))</f>
        <v/>
      </c>
      <c r="AD8671" s="43" t="str">
        <f t="shared" si="813"/>
        <v/>
      </c>
    </row>
    <row r="8672" spans="1:30" x14ac:dyDescent="0.25">
      <c r="A8672" s="64"/>
      <c r="B8672" s="64"/>
      <c r="C8672" s="66"/>
      <c r="D8672" s="67"/>
      <c r="E8672" s="64"/>
      <c r="F8672" s="64"/>
      <c r="G8672" s="37" t="str">
        <f>IF(E8672="","",IF(OR(E8672="Project Management",E8672="Project Support",E8672="Sprint Management",E8672="Sprint Support"),"NA",ROUND((((VLOOKUP(AD8672,[2]Formula!V:X,3,0)))-SUMIF(AD:AD,AD8672,H:H)),2)))</f>
        <v/>
      </c>
      <c r="H8672" s="71"/>
      <c r="I8672" s="72"/>
      <c r="J8672" s="72"/>
      <c r="K8672" s="38" t="str">
        <f>IF(E8672="","",IF(OR(E8672="Project Management",E8672="Project Support",E8672="Sprint Management",E8672="Sprint Support"),"NA",(((SUMIF(AD:AD,AD8672,H:H)/VLOOKUP(AD8672,[2]Formula!V:X,3,0))*VLOOKUP(AD8672,[2]Formula!V:X,2,0))*H8672)/SUMIF(AD:AD,AD8672,H:H)))</f>
        <v/>
      </c>
      <c r="L8672" s="38" t="str">
        <f t="shared" si="811"/>
        <v/>
      </c>
      <c r="M8672" s="38" t="str">
        <f t="shared" si="812"/>
        <v/>
      </c>
      <c r="N8672" s="38" t="str">
        <f t="shared" si="814"/>
        <v/>
      </c>
      <c r="O8672" s="38" t="str">
        <f t="shared" si="810"/>
        <v/>
      </c>
      <c r="P8672" s="39" t="str">
        <f t="shared" si="815"/>
        <v/>
      </c>
      <c r="AC8672" s="42" t="str">
        <f>IF(B8672="","",VLOOKUP(B8672,[2]Formula!B:C,2,0))</f>
        <v/>
      </c>
      <c r="AD8672" s="43" t="str">
        <f t="shared" si="813"/>
        <v/>
      </c>
    </row>
    <row r="8673" spans="1:30" x14ac:dyDescent="0.25">
      <c r="A8673" s="64"/>
      <c r="B8673" s="64"/>
      <c r="C8673" s="66"/>
      <c r="D8673" s="67"/>
      <c r="E8673" s="64"/>
      <c r="F8673" s="64"/>
      <c r="G8673" s="37" t="str">
        <f>IF(E8673="","",IF(OR(E8673="Project Management",E8673="Project Support",E8673="Sprint Management",E8673="Sprint Support"),"NA",ROUND((((VLOOKUP(AD8673,[2]Formula!V:X,3,0)))-SUMIF(AD:AD,AD8673,H:H)),2)))</f>
        <v/>
      </c>
      <c r="H8673" s="71"/>
      <c r="I8673" s="72"/>
      <c r="J8673" s="72"/>
      <c r="K8673" s="38" t="str">
        <f>IF(E8673="","",IF(OR(E8673="Project Management",E8673="Project Support",E8673="Sprint Management",E8673="Sprint Support"),"NA",(((SUMIF(AD:AD,AD8673,H:H)/VLOOKUP(AD8673,[2]Formula!V:X,3,0))*VLOOKUP(AD8673,[2]Formula!V:X,2,0))*H8673)/SUMIF(AD:AD,AD8673,H:H)))</f>
        <v/>
      </c>
      <c r="L8673" s="38" t="str">
        <f t="shared" si="811"/>
        <v/>
      </c>
      <c r="M8673" s="38" t="str">
        <f t="shared" si="812"/>
        <v/>
      </c>
      <c r="N8673" s="38" t="str">
        <f t="shared" si="814"/>
        <v/>
      </c>
      <c r="O8673" s="38" t="str">
        <f t="shared" si="810"/>
        <v/>
      </c>
      <c r="P8673" s="39" t="str">
        <f t="shared" si="815"/>
        <v/>
      </c>
      <c r="AC8673" s="42" t="str">
        <f>IF(B8673="","",VLOOKUP(B8673,[2]Formula!B:C,2,0))</f>
        <v/>
      </c>
      <c r="AD8673" s="43" t="str">
        <f t="shared" si="813"/>
        <v/>
      </c>
    </row>
    <row r="8674" spans="1:30" x14ac:dyDescent="0.25">
      <c r="A8674" s="64"/>
      <c r="B8674" s="64"/>
      <c r="C8674" s="66"/>
      <c r="D8674" s="67"/>
      <c r="E8674" s="64"/>
      <c r="F8674" s="64"/>
      <c r="G8674" s="37" t="str">
        <f>IF(E8674="","",IF(OR(E8674="Project Management",E8674="Project Support",E8674="Sprint Management",E8674="Sprint Support"),"NA",ROUND((((VLOOKUP(AD8674,[2]Formula!V:X,3,0)))-SUMIF(AD:AD,AD8674,H:H)),2)))</f>
        <v/>
      </c>
      <c r="H8674" s="71"/>
      <c r="I8674" s="72"/>
      <c r="J8674" s="72"/>
      <c r="K8674" s="38" t="str">
        <f>IF(E8674="","",IF(OR(E8674="Project Management",E8674="Project Support",E8674="Sprint Management",E8674="Sprint Support"),"NA",(((SUMIF(AD:AD,AD8674,H:H)/VLOOKUP(AD8674,[2]Formula!V:X,3,0))*VLOOKUP(AD8674,[2]Formula!V:X,2,0))*H8674)/SUMIF(AD:AD,AD8674,H:H)))</f>
        <v/>
      </c>
      <c r="L8674" s="38" t="str">
        <f t="shared" si="811"/>
        <v/>
      </c>
      <c r="M8674" s="38" t="str">
        <f t="shared" si="812"/>
        <v/>
      </c>
      <c r="N8674" s="38" t="str">
        <f t="shared" si="814"/>
        <v/>
      </c>
      <c r="O8674" s="38" t="str">
        <f t="shared" si="810"/>
        <v/>
      </c>
      <c r="P8674" s="39" t="str">
        <f t="shared" si="815"/>
        <v/>
      </c>
      <c r="AC8674" s="42" t="str">
        <f>IF(B8674="","",VLOOKUP(B8674,[2]Formula!B:C,2,0))</f>
        <v/>
      </c>
      <c r="AD8674" s="43" t="str">
        <f t="shared" si="813"/>
        <v/>
      </c>
    </row>
    <row r="8675" spans="1:30" x14ac:dyDescent="0.25">
      <c r="A8675" s="64"/>
      <c r="B8675" s="64"/>
      <c r="C8675" s="66"/>
      <c r="D8675" s="67"/>
      <c r="E8675" s="64"/>
      <c r="F8675" s="64"/>
      <c r="G8675" s="37" t="str">
        <f>IF(E8675="","",IF(OR(E8675="Project Management",E8675="Project Support",E8675="Sprint Management",E8675="Sprint Support"),"NA",ROUND((((VLOOKUP(AD8675,[2]Formula!V:X,3,0)))-SUMIF(AD:AD,AD8675,H:H)),2)))</f>
        <v/>
      </c>
      <c r="H8675" s="71"/>
      <c r="I8675" s="72"/>
      <c r="J8675" s="72"/>
      <c r="K8675" s="38" t="str">
        <f>IF(E8675="","",IF(OR(E8675="Project Management",E8675="Project Support",E8675="Sprint Management",E8675="Sprint Support"),"NA",(((SUMIF(AD:AD,AD8675,H:H)/VLOOKUP(AD8675,[2]Formula!V:X,3,0))*VLOOKUP(AD8675,[2]Formula!V:X,2,0))*H8675)/SUMIF(AD:AD,AD8675,H:H)))</f>
        <v/>
      </c>
      <c r="L8675" s="38" t="str">
        <f t="shared" si="811"/>
        <v/>
      </c>
      <c r="M8675" s="38" t="str">
        <f t="shared" si="812"/>
        <v/>
      </c>
      <c r="N8675" s="38" t="str">
        <f t="shared" si="814"/>
        <v/>
      </c>
      <c r="O8675" s="38" t="str">
        <f t="shared" si="810"/>
        <v/>
      </c>
      <c r="P8675" s="39" t="str">
        <f t="shared" si="815"/>
        <v/>
      </c>
      <c r="AC8675" s="42" t="str">
        <f>IF(B8675="","",VLOOKUP(B8675,[2]Formula!B:C,2,0))</f>
        <v/>
      </c>
      <c r="AD8675" s="43" t="str">
        <f t="shared" si="813"/>
        <v/>
      </c>
    </row>
    <row r="8676" spans="1:30" x14ac:dyDescent="0.25">
      <c r="A8676" s="64"/>
      <c r="B8676" s="64"/>
      <c r="C8676" s="66"/>
      <c r="D8676" s="67"/>
      <c r="E8676" s="64"/>
      <c r="F8676" s="64"/>
      <c r="G8676" s="37" t="str">
        <f>IF(E8676="","",IF(OR(E8676="Project Management",E8676="Project Support",E8676="Sprint Management",E8676="Sprint Support"),"NA",ROUND((((VLOOKUP(AD8676,[2]Formula!V:X,3,0)))-SUMIF(AD:AD,AD8676,H:H)),2)))</f>
        <v/>
      </c>
      <c r="H8676" s="71"/>
      <c r="I8676" s="72"/>
      <c r="J8676" s="72"/>
      <c r="K8676" s="38" t="str">
        <f>IF(E8676="","",IF(OR(E8676="Project Management",E8676="Project Support",E8676="Sprint Management",E8676="Sprint Support"),"NA",(((SUMIF(AD:AD,AD8676,H:H)/VLOOKUP(AD8676,[2]Formula!V:X,3,0))*VLOOKUP(AD8676,[2]Formula!V:X,2,0))*H8676)/SUMIF(AD:AD,AD8676,H:H)))</f>
        <v/>
      </c>
      <c r="L8676" s="38" t="str">
        <f t="shared" si="811"/>
        <v/>
      </c>
      <c r="M8676" s="38" t="str">
        <f t="shared" si="812"/>
        <v/>
      </c>
      <c r="N8676" s="38" t="str">
        <f t="shared" si="814"/>
        <v/>
      </c>
      <c r="O8676" s="38" t="str">
        <f t="shared" si="810"/>
        <v/>
      </c>
      <c r="P8676" s="39" t="str">
        <f t="shared" si="815"/>
        <v/>
      </c>
      <c r="AC8676" s="42" t="str">
        <f>IF(B8676="","",VLOOKUP(B8676,[2]Formula!B:C,2,0))</f>
        <v/>
      </c>
      <c r="AD8676" s="43" t="str">
        <f t="shared" si="813"/>
        <v/>
      </c>
    </row>
    <row r="8677" spans="1:30" x14ac:dyDescent="0.25">
      <c r="A8677" s="64"/>
      <c r="B8677" s="64"/>
      <c r="C8677" s="66"/>
      <c r="D8677" s="67"/>
      <c r="E8677" s="64"/>
      <c r="F8677" s="64"/>
      <c r="G8677" s="37" t="str">
        <f>IF(E8677="","",IF(OR(E8677="Project Management",E8677="Project Support",E8677="Sprint Management",E8677="Sprint Support"),"NA",ROUND((((VLOOKUP(AD8677,[2]Formula!V:X,3,0)))-SUMIF(AD:AD,AD8677,H:H)),2)))</f>
        <v/>
      </c>
      <c r="H8677" s="71"/>
      <c r="I8677" s="72"/>
      <c r="J8677" s="72"/>
      <c r="K8677" s="38" t="str">
        <f>IF(E8677="","",IF(OR(E8677="Project Management",E8677="Project Support",E8677="Sprint Management",E8677="Sprint Support"),"NA",(((SUMIF(AD:AD,AD8677,H:H)/VLOOKUP(AD8677,[2]Formula!V:X,3,0))*VLOOKUP(AD8677,[2]Formula!V:X,2,0))*H8677)/SUMIF(AD:AD,AD8677,H:H)))</f>
        <v/>
      </c>
      <c r="L8677" s="38" t="str">
        <f t="shared" si="811"/>
        <v/>
      </c>
      <c r="M8677" s="38" t="str">
        <f t="shared" si="812"/>
        <v/>
      </c>
      <c r="N8677" s="38" t="str">
        <f t="shared" si="814"/>
        <v/>
      </c>
      <c r="O8677" s="38" t="str">
        <f t="shared" si="810"/>
        <v/>
      </c>
      <c r="P8677" s="39" t="str">
        <f t="shared" si="815"/>
        <v/>
      </c>
      <c r="AC8677" s="42" t="str">
        <f>IF(B8677="","",VLOOKUP(B8677,[2]Formula!B:C,2,0))</f>
        <v/>
      </c>
      <c r="AD8677" s="43" t="str">
        <f t="shared" si="813"/>
        <v/>
      </c>
    </row>
    <row r="8678" spans="1:30" x14ac:dyDescent="0.25">
      <c r="A8678" s="64"/>
      <c r="B8678" s="64"/>
      <c r="C8678" s="66"/>
      <c r="D8678" s="67"/>
      <c r="E8678" s="64"/>
      <c r="F8678" s="64"/>
      <c r="G8678" s="37" t="str">
        <f>IF(E8678="","",IF(OR(E8678="Project Management",E8678="Project Support",E8678="Sprint Management",E8678="Sprint Support"),"NA",ROUND((((VLOOKUP(AD8678,[2]Formula!V:X,3,0)))-SUMIF(AD:AD,AD8678,H:H)),2)))</f>
        <v/>
      </c>
      <c r="H8678" s="71"/>
      <c r="I8678" s="72"/>
      <c r="J8678" s="72"/>
      <c r="K8678" s="38" t="str">
        <f>IF(E8678="","",IF(OR(E8678="Project Management",E8678="Project Support",E8678="Sprint Management",E8678="Sprint Support"),"NA",(((SUMIF(AD:AD,AD8678,H:H)/VLOOKUP(AD8678,[2]Formula!V:X,3,0))*VLOOKUP(AD8678,[2]Formula!V:X,2,0))*H8678)/SUMIF(AD:AD,AD8678,H:H)))</f>
        <v/>
      </c>
      <c r="L8678" s="38" t="str">
        <f t="shared" si="811"/>
        <v/>
      </c>
      <c r="M8678" s="38" t="str">
        <f t="shared" si="812"/>
        <v/>
      </c>
      <c r="N8678" s="38" t="str">
        <f t="shared" si="814"/>
        <v/>
      </c>
      <c r="O8678" s="38" t="str">
        <f t="shared" si="810"/>
        <v/>
      </c>
      <c r="P8678" s="39" t="str">
        <f t="shared" si="815"/>
        <v/>
      </c>
      <c r="AC8678" s="42" t="str">
        <f>IF(B8678="","",VLOOKUP(B8678,[2]Formula!B:C,2,0))</f>
        <v/>
      </c>
      <c r="AD8678" s="43" t="str">
        <f t="shared" si="813"/>
        <v/>
      </c>
    </row>
    <row r="8679" spans="1:30" x14ac:dyDescent="0.25">
      <c r="A8679" s="64"/>
      <c r="B8679" s="64"/>
      <c r="C8679" s="66"/>
      <c r="D8679" s="67"/>
      <c r="E8679" s="64"/>
      <c r="F8679" s="64"/>
      <c r="G8679" s="37" t="str">
        <f>IF(E8679="","",IF(OR(E8679="Project Management",E8679="Project Support",E8679="Sprint Management",E8679="Sprint Support"),"NA",ROUND((((VLOOKUP(AD8679,[2]Formula!V:X,3,0)))-SUMIF(AD:AD,AD8679,H:H)),2)))</f>
        <v/>
      </c>
      <c r="H8679" s="71"/>
      <c r="I8679" s="72"/>
      <c r="J8679" s="72"/>
      <c r="K8679" s="38" t="str">
        <f>IF(E8679="","",IF(OR(E8679="Project Management",E8679="Project Support",E8679="Sprint Management",E8679="Sprint Support"),"NA",(((SUMIF(AD:AD,AD8679,H:H)/VLOOKUP(AD8679,[2]Formula!V:X,3,0))*VLOOKUP(AD8679,[2]Formula!V:X,2,0))*H8679)/SUMIF(AD:AD,AD8679,H:H)))</f>
        <v/>
      </c>
      <c r="L8679" s="38" t="str">
        <f t="shared" si="811"/>
        <v/>
      </c>
      <c r="M8679" s="38" t="str">
        <f t="shared" si="812"/>
        <v/>
      </c>
      <c r="N8679" s="38" t="str">
        <f t="shared" si="814"/>
        <v/>
      </c>
      <c r="O8679" s="38" t="str">
        <f t="shared" si="810"/>
        <v/>
      </c>
      <c r="P8679" s="39" t="str">
        <f t="shared" si="815"/>
        <v/>
      </c>
      <c r="AC8679" s="42" t="str">
        <f>IF(B8679="","",VLOOKUP(B8679,[2]Formula!B:C,2,0))</f>
        <v/>
      </c>
      <c r="AD8679" s="43" t="str">
        <f t="shared" si="813"/>
        <v/>
      </c>
    </row>
    <row r="8680" spans="1:30" x14ac:dyDescent="0.25">
      <c r="A8680" s="64"/>
      <c r="B8680" s="64"/>
      <c r="C8680" s="66"/>
      <c r="D8680" s="67"/>
      <c r="E8680" s="64"/>
      <c r="F8680" s="64"/>
      <c r="G8680" s="37" t="str">
        <f>IF(E8680="","",IF(OR(E8680="Project Management",E8680="Project Support",E8680="Sprint Management",E8680="Sprint Support"),"NA",ROUND((((VLOOKUP(AD8680,[2]Formula!V:X,3,0)))-SUMIF(AD:AD,AD8680,H:H)),2)))</f>
        <v/>
      </c>
      <c r="H8680" s="71"/>
      <c r="I8680" s="72"/>
      <c r="J8680" s="72"/>
      <c r="K8680" s="38" t="str">
        <f>IF(E8680="","",IF(OR(E8680="Project Management",E8680="Project Support",E8680="Sprint Management",E8680="Sprint Support"),"NA",(((SUMIF(AD:AD,AD8680,H:H)/VLOOKUP(AD8680,[2]Formula!V:X,3,0))*VLOOKUP(AD8680,[2]Formula!V:X,2,0))*H8680)/SUMIF(AD:AD,AD8680,H:H)))</f>
        <v/>
      </c>
      <c r="L8680" s="38" t="str">
        <f t="shared" si="811"/>
        <v/>
      </c>
      <c r="M8680" s="38" t="str">
        <f t="shared" si="812"/>
        <v/>
      </c>
      <c r="N8680" s="38" t="str">
        <f t="shared" si="814"/>
        <v/>
      </c>
      <c r="O8680" s="38" t="str">
        <f t="shared" si="810"/>
        <v/>
      </c>
      <c r="P8680" s="39" t="str">
        <f t="shared" si="815"/>
        <v/>
      </c>
      <c r="AC8680" s="42" t="str">
        <f>IF(B8680="","",VLOOKUP(B8680,[2]Formula!B:C,2,0))</f>
        <v/>
      </c>
      <c r="AD8680" s="43" t="str">
        <f t="shared" si="813"/>
        <v/>
      </c>
    </row>
    <row r="8681" spans="1:30" x14ac:dyDescent="0.25">
      <c r="A8681" s="64"/>
      <c r="B8681" s="64"/>
      <c r="C8681" s="66"/>
      <c r="D8681" s="67"/>
      <c r="E8681" s="64"/>
      <c r="F8681" s="64"/>
      <c r="G8681" s="37" t="str">
        <f>IF(E8681="","",IF(OR(E8681="Project Management",E8681="Project Support",E8681="Sprint Management",E8681="Sprint Support"),"NA",ROUND((((VLOOKUP(AD8681,[2]Formula!V:X,3,0)))-SUMIF(AD:AD,AD8681,H:H)),2)))</f>
        <v/>
      </c>
      <c r="H8681" s="71"/>
      <c r="I8681" s="72"/>
      <c r="J8681" s="72"/>
      <c r="K8681" s="38" t="str">
        <f>IF(E8681="","",IF(OR(E8681="Project Management",E8681="Project Support",E8681="Sprint Management",E8681="Sprint Support"),"NA",(((SUMIF(AD:AD,AD8681,H:H)/VLOOKUP(AD8681,[2]Formula!V:X,3,0))*VLOOKUP(AD8681,[2]Formula!V:X,2,0))*H8681)/SUMIF(AD:AD,AD8681,H:H)))</f>
        <v/>
      </c>
      <c r="L8681" s="38" t="str">
        <f t="shared" si="811"/>
        <v/>
      </c>
      <c r="M8681" s="38" t="str">
        <f t="shared" si="812"/>
        <v/>
      </c>
      <c r="N8681" s="38" t="str">
        <f t="shared" si="814"/>
        <v/>
      </c>
      <c r="O8681" s="38" t="str">
        <f t="shared" si="810"/>
        <v/>
      </c>
      <c r="P8681" s="39" t="str">
        <f t="shared" si="815"/>
        <v/>
      </c>
      <c r="AC8681" s="42" t="str">
        <f>IF(B8681="","",VLOOKUP(B8681,[2]Formula!B:C,2,0))</f>
        <v/>
      </c>
      <c r="AD8681" s="43" t="str">
        <f t="shared" si="813"/>
        <v/>
      </c>
    </row>
    <row r="8682" spans="1:30" x14ac:dyDescent="0.25">
      <c r="A8682" s="64"/>
      <c r="B8682" s="64"/>
      <c r="C8682" s="66"/>
      <c r="D8682" s="67"/>
      <c r="E8682" s="64"/>
      <c r="F8682" s="64"/>
      <c r="G8682" s="37" t="str">
        <f>IF(E8682="","",IF(OR(E8682="Project Management",E8682="Project Support",E8682="Sprint Management",E8682="Sprint Support"),"NA",ROUND((((VLOOKUP(AD8682,[2]Formula!V:X,3,0)))-SUMIF(AD:AD,AD8682,H:H)),2)))</f>
        <v/>
      </c>
      <c r="H8682" s="71"/>
      <c r="I8682" s="72"/>
      <c r="J8682" s="72"/>
      <c r="K8682" s="38" t="str">
        <f>IF(E8682="","",IF(OR(E8682="Project Management",E8682="Project Support",E8682="Sprint Management",E8682="Sprint Support"),"NA",(((SUMIF(AD:AD,AD8682,H:H)/VLOOKUP(AD8682,[2]Formula!V:X,3,0))*VLOOKUP(AD8682,[2]Formula!V:X,2,0))*H8682)/SUMIF(AD:AD,AD8682,H:H)))</f>
        <v/>
      </c>
      <c r="L8682" s="38" t="str">
        <f t="shared" si="811"/>
        <v/>
      </c>
      <c r="M8682" s="38" t="str">
        <f t="shared" si="812"/>
        <v/>
      </c>
      <c r="N8682" s="38" t="str">
        <f t="shared" si="814"/>
        <v/>
      </c>
      <c r="O8682" s="38" t="str">
        <f t="shared" si="810"/>
        <v/>
      </c>
      <c r="P8682" s="39" t="str">
        <f t="shared" si="815"/>
        <v/>
      </c>
      <c r="AC8682" s="42" t="str">
        <f>IF(B8682="","",VLOOKUP(B8682,[2]Formula!B:C,2,0))</f>
        <v/>
      </c>
      <c r="AD8682" s="43" t="str">
        <f t="shared" si="813"/>
        <v/>
      </c>
    </row>
    <row r="8683" spans="1:30" x14ac:dyDescent="0.25">
      <c r="A8683" s="64"/>
      <c r="B8683" s="64"/>
      <c r="C8683" s="66"/>
      <c r="D8683" s="67"/>
      <c r="E8683" s="64"/>
      <c r="F8683" s="64"/>
      <c r="G8683" s="37" t="str">
        <f>IF(E8683="","",IF(OR(E8683="Project Management",E8683="Project Support",E8683="Sprint Management",E8683="Sprint Support"),"NA",ROUND((((VLOOKUP(AD8683,[2]Formula!V:X,3,0)))-SUMIF(AD:AD,AD8683,H:H)),2)))</f>
        <v/>
      </c>
      <c r="H8683" s="71"/>
      <c r="I8683" s="72"/>
      <c r="J8683" s="72"/>
      <c r="K8683" s="38" t="str">
        <f>IF(E8683="","",IF(OR(E8683="Project Management",E8683="Project Support",E8683="Sprint Management",E8683="Sprint Support"),"NA",(((SUMIF(AD:AD,AD8683,H:H)/VLOOKUP(AD8683,[2]Formula!V:X,3,0))*VLOOKUP(AD8683,[2]Formula!V:X,2,0))*H8683)/SUMIF(AD:AD,AD8683,H:H)))</f>
        <v/>
      </c>
      <c r="L8683" s="38" t="str">
        <f t="shared" si="811"/>
        <v/>
      </c>
      <c r="M8683" s="38" t="str">
        <f t="shared" si="812"/>
        <v/>
      </c>
      <c r="N8683" s="38" t="str">
        <f t="shared" si="814"/>
        <v/>
      </c>
      <c r="O8683" s="38" t="str">
        <f t="shared" si="810"/>
        <v/>
      </c>
      <c r="P8683" s="39" t="str">
        <f t="shared" si="815"/>
        <v/>
      </c>
      <c r="AC8683" s="42" t="str">
        <f>IF(B8683="","",VLOOKUP(B8683,[2]Formula!B:C,2,0))</f>
        <v/>
      </c>
      <c r="AD8683" s="43" t="str">
        <f t="shared" si="813"/>
        <v/>
      </c>
    </row>
    <row r="8684" spans="1:30" x14ac:dyDescent="0.25">
      <c r="A8684" s="64"/>
      <c r="B8684" s="64"/>
      <c r="C8684" s="66"/>
      <c r="D8684" s="67"/>
      <c r="E8684" s="64"/>
      <c r="F8684" s="64"/>
      <c r="G8684" s="37" t="str">
        <f>IF(E8684="","",IF(OR(E8684="Project Management",E8684="Project Support",E8684="Sprint Management",E8684="Sprint Support"),"NA",ROUND((((VLOOKUP(AD8684,[2]Formula!V:X,3,0)))-SUMIF(AD:AD,AD8684,H:H)),2)))</f>
        <v/>
      </c>
      <c r="H8684" s="71"/>
      <c r="I8684" s="72"/>
      <c r="J8684" s="72"/>
      <c r="K8684" s="38" t="str">
        <f>IF(E8684="","",IF(OR(E8684="Project Management",E8684="Project Support",E8684="Sprint Management",E8684="Sprint Support"),"NA",(((SUMIF(AD:AD,AD8684,H:H)/VLOOKUP(AD8684,[2]Formula!V:X,3,0))*VLOOKUP(AD8684,[2]Formula!V:X,2,0))*H8684)/SUMIF(AD:AD,AD8684,H:H)))</f>
        <v/>
      </c>
      <c r="L8684" s="38" t="str">
        <f t="shared" si="811"/>
        <v/>
      </c>
      <c r="M8684" s="38" t="str">
        <f t="shared" si="812"/>
        <v/>
      </c>
      <c r="N8684" s="38" t="str">
        <f t="shared" si="814"/>
        <v/>
      </c>
      <c r="O8684" s="38" t="str">
        <f t="shared" si="810"/>
        <v/>
      </c>
      <c r="P8684" s="39" t="str">
        <f t="shared" si="815"/>
        <v/>
      </c>
      <c r="AC8684" s="42" t="str">
        <f>IF(B8684="","",VLOOKUP(B8684,[2]Formula!B:C,2,0))</f>
        <v/>
      </c>
      <c r="AD8684" s="43" t="str">
        <f t="shared" si="813"/>
        <v/>
      </c>
    </row>
    <row r="8685" spans="1:30" x14ac:dyDescent="0.25">
      <c r="A8685" s="64"/>
      <c r="B8685" s="64"/>
      <c r="C8685" s="66"/>
      <c r="D8685" s="67"/>
      <c r="E8685" s="64"/>
      <c r="F8685" s="64"/>
      <c r="G8685" s="37" t="str">
        <f>IF(E8685="","",IF(OR(E8685="Project Management",E8685="Project Support",E8685="Sprint Management",E8685="Sprint Support"),"NA",ROUND((((VLOOKUP(AD8685,[2]Formula!V:X,3,0)))-SUMIF(AD:AD,AD8685,H:H)),2)))</f>
        <v/>
      </c>
      <c r="H8685" s="71"/>
      <c r="I8685" s="72"/>
      <c r="J8685" s="72"/>
      <c r="K8685" s="38" t="str">
        <f>IF(E8685="","",IF(OR(E8685="Project Management",E8685="Project Support",E8685="Sprint Management",E8685="Sprint Support"),"NA",(((SUMIF(AD:AD,AD8685,H:H)/VLOOKUP(AD8685,[2]Formula!V:X,3,0))*VLOOKUP(AD8685,[2]Formula!V:X,2,0))*H8685)/SUMIF(AD:AD,AD8685,H:H)))</f>
        <v/>
      </c>
      <c r="L8685" s="38" t="str">
        <f t="shared" si="811"/>
        <v/>
      </c>
      <c r="M8685" s="38" t="str">
        <f t="shared" si="812"/>
        <v/>
      </c>
      <c r="N8685" s="38" t="str">
        <f t="shared" si="814"/>
        <v/>
      </c>
      <c r="O8685" s="38" t="str">
        <f t="shared" si="810"/>
        <v/>
      </c>
      <c r="P8685" s="39" t="str">
        <f t="shared" si="815"/>
        <v/>
      </c>
      <c r="AC8685" s="42" t="str">
        <f>IF(B8685="","",VLOOKUP(B8685,[2]Formula!B:C,2,0))</f>
        <v/>
      </c>
      <c r="AD8685" s="43" t="str">
        <f t="shared" si="813"/>
        <v/>
      </c>
    </row>
    <row r="8686" spans="1:30" x14ac:dyDescent="0.25">
      <c r="A8686" s="64"/>
      <c r="B8686" s="64"/>
      <c r="C8686" s="66"/>
      <c r="D8686" s="67"/>
      <c r="E8686" s="64"/>
      <c r="F8686" s="64"/>
      <c r="G8686" s="37" t="str">
        <f>IF(E8686="","",IF(OR(E8686="Project Management",E8686="Project Support",E8686="Sprint Management",E8686="Sprint Support"),"NA",ROUND((((VLOOKUP(AD8686,[2]Formula!V:X,3,0)))-SUMIF(AD:AD,AD8686,H:H)),2)))</f>
        <v/>
      </c>
      <c r="H8686" s="71"/>
      <c r="I8686" s="72"/>
      <c r="J8686" s="72"/>
      <c r="K8686" s="38" t="str">
        <f>IF(E8686="","",IF(OR(E8686="Project Management",E8686="Project Support",E8686="Sprint Management",E8686="Sprint Support"),"NA",(((SUMIF(AD:AD,AD8686,H:H)/VLOOKUP(AD8686,[2]Formula!V:X,3,0))*VLOOKUP(AD8686,[2]Formula!V:X,2,0))*H8686)/SUMIF(AD:AD,AD8686,H:H)))</f>
        <v/>
      </c>
      <c r="L8686" s="38" t="str">
        <f t="shared" si="811"/>
        <v/>
      </c>
      <c r="M8686" s="38" t="str">
        <f t="shared" si="812"/>
        <v/>
      </c>
      <c r="N8686" s="38" t="str">
        <f t="shared" si="814"/>
        <v/>
      </c>
      <c r="O8686" s="38" t="str">
        <f t="shared" si="810"/>
        <v/>
      </c>
      <c r="P8686" s="39" t="str">
        <f t="shared" si="815"/>
        <v/>
      </c>
      <c r="AC8686" s="42" t="str">
        <f>IF(B8686="","",VLOOKUP(B8686,[2]Formula!B:C,2,0))</f>
        <v/>
      </c>
      <c r="AD8686" s="43" t="str">
        <f t="shared" si="813"/>
        <v/>
      </c>
    </row>
    <row r="8687" spans="1:30" x14ac:dyDescent="0.25">
      <c r="A8687" s="64"/>
      <c r="B8687" s="64"/>
      <c r="C8687" s="66"/>
      <c r="D8687" s="67"/>
      <c r="E8687" s="64"/>
      <c r="F8687" s="64"/>
      <c r="G8687" s="37" t="str">
        <f>IF(E8687="","",IF(OR(E8687="Project Management",E8687="Project Support",E8687="Sprint Management",E8687="Sprint Support"),"NA",ROUND((((VLOOKUP(AD8687,[2]Formula!V:X,3,0)))-SUMIF(AD:AD,AD8687,H:H)),2)))</f>
        <v/>
      </c>
      <c r="H8687" s="71"/>
      <c r="I8687" s="72"/>
      <c r="J8687" s="72"/>
      <c r="K8687" s="38" t="str">
        <f>IF(E8687="","",IF(OR(E8687="Project Management",E8687="Project Support",E8687="Sprint Management",E8687="Sprint Support"),"NA",(((SUMIF(AD:AD,AD8687,H:H)/VLOOKUP(AD8687,[2]Formula!V:X,3,0))*VLOOKUP(AD8687,[2]Formula!V:X,2,0))*H8687)/SUMIF(AD:AD,AD8687,H:H)))</f>
        <v/>
      </c>
      <c r="L8687" s="38" t="str">
        <f t="shared" si="811"/>
        <v/>
      </c>
      <c r="M8687" s="38" t="str">
        <f t="shared" si="812"/>
        <v/>
      </c>
      <c r="N8687" s="38" t="str">
        <f t="shared" si="814"/>
        <v/>
      </c>
      <c r="O8687" s="38" t="str">
        <f t="shared" si="810"/>
        <v/>
      </c>
      <c r="P8687" s="39" t="str">
        <f t="shared" si="815"/>
        <v/>
      </c>
      <c r="AC8687" s="42" t="str">
        <f>IF(B8687="","",VLOOKUP(B8687,[2]Formula!B:C,2,0))</f>
        <v/>
      </c>
      <c r="AD8687" s="43" t="str">
        <f t="shared" si="813"/>
        <v/>
      </c>
    </row>
    <row r="8688" spans="1:30" x14ac:dyDescent="0.25">
      <c r="A8688" s="64"/>
      <c r="B8688" s="64"/>
      <c r="C8688" s="66"/>
      <c r="D8688" s="67"/>
      <c r="E8688" s="64"/>
      <c r="F8688" s="64"/>
      <c r="G8688" s="37" t="str">
        <f>IF(E8688="","",IF(OR(E8688="Project Management",E8688="Project Support",E8688="Sprint Management",E8688="Sprint Support"),"NA",ROUND((((VLOOKUP(AD8688,[2]Formula!V:X,3,0)))-SUMIF(AD:AD,AD8688,H:H)),2)))</f>
        <v/>
      </c>
      <c r="H8688" s="71"/>
      <c r="I8688" s="72"/>
      <c r="J8688" s="72"/>
      <c r="K8688" s="38" t="str">
        <f>IF(E8688="","",IF(OR(E8688="Project Management",E8688="Project Support",E8688="Sprint Management",E8688="Sprint Support"),"NA",(((SUMIF(AD:AD,AD8688,H:H)/VLOOKUP(AD8688,[2]Formula!V:X,3,0))*VLOOKUP(AD8688,[2]Formula!V:X,2,0))*H8688)/SUMIF(AD:AD,AD8688,H:H)))</f>
        <v/>
      </c>
      <c r="L8688" s="38" t="str">
        <f t="shared" si="811"/>
        <v/>
      </c>
      <c r="M8688" s="38" t="str">
        <f t="shared" si="812"/>
        <v/>
      </c>
      <c r="N8688" s="38" t="str">
        <f t="shared" si="814"/>
        <v/>
      </c>
      <c r="O8688" s="38" t="str">
        <f t="shared" si="810"/>
        <v/>
      </c>
      <c r="P8688" s="39" t="str">
        <f t="shared" si="815"/>
        <v/>
      </c>
      <c r="AC8688" s="42" t="str">
        <f>IF(B8688="","",VLOOKUP(B8688,[2]Formula!B:C,2,0))</f>
        <v/>
      </c>
      <c r="AD8688" s="43" t="str">
        <f t="shared" si="813"/>
        <v/>
      </c>
    </row>
    <row r="8689" spans="1:30" x14ac:dyDescent="0.25">
      <c r="A8689" s="64"/>
      <c r="B8689" s="64"/>
      <c r="C8689" s="66"/>
      <c r="D8689" s="67"/>
      <c r="E8689" s="64"/>
      <c r="F8689" s="64"/>
      <c r="G8689" s="37" t="str">
        <f>IF(E8689="","",IF(OR(E8689="Project Management",E8689="Project Support",E8689="Sprint Management",E8689="Sprint Support"),"NA",ROUND((((VLOOKUP(AD8689,[2]Formula!V:X,3,0)))-SUMIF(AD:AD,AD8689,H:H)),2)))</f>
        <v/>
      </c>
      <c r="H8689" s="71"/>
      <c r="I8689" s="72"/>
      <c r="J8689" s="72"/>
      <c r="K8689" s="38" t="str">
        <f>IF(E8689="","",IF(OR(E8689="Project Management",E8689="Project Support",E8689="Sprint Management",E8689="Sprint Support"),"NA",(((SUMIF(AD:AD,AD8689,H:H)/VLOOKUP(AD8689,[2]Formula!V:X,3,0))*VLOOKUP(AD8689,[2]Formula!V:X,2,0))*H8689)/SUMIF(AD:AD,AD8689,H:H)))</f>
        <v/>
      </c>
      <c r="L8689" s="38" t="str">
        <f t="shared" si="811"/>
        <v/>
      </c>
      <c r="M8689" s="38" t="str">
        <f t="shared" si="812"/>
        <v/>
      </c>
      <c r="N8689" s="38" t="str">
        <f t="shared" si="814"/>
        <v/>
      </c>
      <c r="O8689" s="38" t="str">
        <f t="shared" si="810"/>
        <v/>
      </c>
      <c r="P8689" s="39" t="str">
        <f t="shared" si="815"/>
        <v/>
      </c>
      <c r="AC8689" s="42" t="str">
        <f>IF(B8689="","",VLOOKUP(B8689,[2]Formula!B:C,2,0))</f>
        <v/>
      </c>
      <c r="AD8689" s="43" t="str">
        <f t="shared" si="813"/>
        <v/>
      </c>
    </row>
    <row r="8690" spans="1:30" x14ac:dyDescent="0.25">
      <c r="A8690" s="64"/>
      <c r="B8690" s="64"/>
      <c r="C8690" s="66"/>
      <c r="D8690" s="67"/>
      <c r="E8690" s="64"/>
      <c r="F8690" s="64"/>
      <c r="G8690" s="37" t="str">
        <f>IF(E8690="","",IF(OR(E8690="Project Management",E8690="Project Support",E8690="Sprint Management",E8690="Sprint Support"),"NA",ROUND((((VLOOKUP(AD8690,[2]Formula!V:X,3,0)))-SUMIF(AD:AD,AD8690,H:H)),2)))</f>
        <v/>
      </c>
      <c r="H8690" s="71"/>
      <c r="I8690" s="72"/>
      <c r="J8690" s="72"/>
      <c r="K8690" s="38" t="str">
        <f>IF(E8690="","",IF(OR(E8690="Project Management",E8690="Project Support",E8690="Sprint Management",E8690="Sprint Support"),"NA",(((SUMIF(AD:AD,AD8690,H:H)/VLOOKUP(AD8690,[2]Formula!V:X,3,0))*VLOOKUP(AD8690,[2]Formula!V:X,2,0))*H8690)/SUMIF(AD:AD,AD8690,H:H)))</f>
        <v/>
      </c>
      <c r="L8690" s="38" t="str">
        <f t="shared" si="811"/>
        <v/>
      </c>
      <c r="M8690" s="38" t="str">
        <f t="shared" si="812"/>
        <v/>
      </c>
      <c r="N8690" s="38" t="str">
        <f t="shared" si="814"/>
        <v/>
      </c>
      <c r="O8690" s="38" t="str">
        <f t="shared" si="810"/>
        <v/>
      </c>
      <c r="P8690" s="39" t="str">
        <f t="shared" si="815"/>
        <v/>
      </c>
      <c r="AC8690" s="42" t="str">
        <f>IF(B8690="","",VLOOKUP(B8690,[2]Formula!B:C,2,0))</f>
        <v/>
      </c>
      <c r="AD8690" s="43" t="str">
        <f t="shared" si="813"/>
        <v/>
      </c>
    </row>
    <row r="8691" spans="1:30" x14ac:dyDescent="0.25">
      <c r="A8691" s="64"/>
      <c r="B8691" s="64"/>
      <c r="C8691" s="66"/>
      <c r="D8691" s="67"/>
      <c r="E8691" s="64"/>
      <c r="F8691" s="64"/>
      <c r="G8691" s="37" t="str">
        <f>IF(E8691="","",IF(OR(E8691="Project Management",E8691="Project Support",E8691="Sprint Management",E8691="Sprint Support"),"NA",ROUND((((VLOOKUP(AD8691,[2]Formula!V:X,3,0)))-SUMIF(AD:AD,AD8691,H:H)),2)))</f>
        <v/>
      </c>
      <c r="H8691" s="71"/>
      <c r="I8691" s="72"/>
      <c r="J8691" s="72"/>
      <c r="K8691" s="38" t="str">
        <f>IF(E8691="","",IF(OR(E8691="Project Management",E8691="Project Support",E8691="Sprint Management",E8691="Sprint Support"),"NA",(((SUMIF(AD:AD,AD8691,H:H)/VLOOKUP(AD8691,[2]Formula!V:X,3,0))*VLOOKUP(AD8691,[2]Formula!V:X,2,0))*H8691)/SUMIF(AD:AD,AD8691,H:H)))</f>
        <v/>
      </c>
      <c r="L8691" s="38" t="str">
        <f t="shared" si="811"/>
        <v/>
      </c>
      <c r="M8691" s="38" t="str">
        <f t="shared" si="812"/>
        <v/>
      </c>
      <c r="N8691" s="38" t="str">
        <f t="shared" si="814"/>
        <v/>
      </c>
      <c r="O8691" s="38" t="str">
        <f t="shared" si="810"/>
        <v/>
      </c>
      <c r="P8691" s="39" t="str">
        <f t="shared" si="815"/>
        <v/>
      </c>
      <c r="AC8691" s="42" t="str">
        <f>IF(B8691="","",VLOOKUP(B8691,[2]Formula!B:C,2,0))</f>
        <v/>
      </c>
      <c r="AD8691" s="43" t="str">
        <f t="shared" si="813"/>
        <v/>
      </c>
    </row>
    <row r="8692" spans="1:30" x14ac:dyDescent="0.25">
      <c r="A8692" s="64"/>
      <c r="B8692" s="64"/>
      <c r="C8692" s="66"/>
      <c r="D8692" s="67"/>
      <c r="E8692" s="64"/>
      <c r="F8692" s="64"/>
      <c r="G8692" s="37" t="str">
        <f>IF(E8692="","",IF(OR(E8692="Project Management",E8692="Project Support",E8692="Sprint Management",E8692="Sprint Support"),"NA",ROUND((((VLOOKUP(AD8692,[2]Formula!V:X,3,0)))-SUMIF(AD:AD,AD8692,H:H)),2)))</f>
        <v/>
      </c>
      <c r="H8692" s="71"/>
      <c r="I8692" s="72"/>
      <c r="J8692" s="72"/>
      <c r="K8692" s="38" t="str">
        <f>IF(E8692="","",IF(OR(E8692="Project Management",E8692="Project Support",E8692="Sprint Management",E8692="Sprint Support"),"NA",(((SUMIF(AD:AD,AD8692,H:H)/VLOOKUP(AD8692,[2]Formula!V:X,3,0))*VLOOKUP(AD8692,[2]Formula!V:X,2,0))*H8692)/SUMIF(AD:AD,AD8692,H:H)))</f>
        <v/>
      </c>
      <c r="L8692" s="38" t="str">
        <f t="shared" si="811"/>
        <v/>
      </c>
      <c r="M8692" s="38" t="str">
        <f t="shared" si="812"/>
        <v/>
      </c>
      <c r="N8692" s="38" t="str">
        <f t="shared" si="814"/>
        <v/>
      </c>
      <c r="O8692" s="38" t="str">
        <f t="shared" si="810"/>
        <v/>
      </c>
      <c r="P8692" s="39" t="str">
        <f t="shared" si="815"/>
        <v/>
      </c>
      <c r="AC8692" s="42" t="str">
        <f>IF(B8692="","",VLOOKUP(B8692,[2]Formula!B:C,2,0))</f>
        <v/>
      </c>
      <c r="AD8692" s="43" t="str">
        <f t="shared" si="813"/>
        <v/>
      </c>
    </row>
    <row r="8693" spans="1:30" x14ac:dyDescent="0.25">
      <c r="A8693" s="64"/>
      <c r="B8693" s="64"/>
      <c r="C8693" s="66"/>
      <c r="D8693" s="67"/>
      <c r="E8693" s="64"/>
      <c r="F8693" s="64"/>
      <c r="G8693" s="37" t="str">
        <f>IF(E8693="","",IF(OR(E8693="Project Management",E8693="Project Support",E8693="Sprint Management",E8693="Sprint Support"),"NA",ROUND((((VLOOKUP(AD8693,[2]Formula!V:X,3,0)))-SUMIF(AD:AD,AD8693,H:H)),2)))</f>
        <v/>
      </c>
      <c r="H8693" s="71"/>
      <c r="I8693" s="72"/>
      <c r="J8693" s="72"/>
      <c r="K8693" s="38" t="str">
        <f>IF(E8693="","",IF(OR(E8693="Project Management",E8693="Project Support",E8693="Sprint Management",E8693="Sprint Support"),"NA",(((SUMIF(AD:AD,AD8693,H:H)/VLOOKUP(AD8693,[2]Formula!V:X,3,0))*VLOOKUP(AD8693,[2]Formula!V:X,2,0))*H8693)/SUMIF(AD:AD,AD8693,H:H)))</f>
        <v/>
      </c>
      <c r="L8693" s="38" t="str">
        <f t="shared" si="811"/>
        <v/>
      </c>
      <c r="M8693" s="38" t="str">
        <f t="shared" si="812"/>
        <v/>
      </c>
      <c r="N8693" s="38" t="str">
        <f t="shared" si="814"/>
        <v/>
      </c>
      <c r="O8693" s="38" t="str">
        <f t="shared" ref="O8693:O8756" si="816">IFERROR(L8693/M8693,"")</f>
        <v/>
      </c>
      <c r="P8693" s="39" t="str">
        <f t="shared" si="815"/>
        <v/>
      </c>
      <c r="AC8693" s="42" t="str">
        <f>IF(B8693="","",VLOOKUP(B8693,[2]Formula!B:C,2,0))</f>
        <v/>
      </c>
      <c r="AD8693" s="43" t="str">
        <f t="shared" si="813"/>
        <v/>
      </c>
    </row>
    <row r="8694" spans="1:30" x14ac:dyDescent="0.25">
      <c r="A8694" s="64"/>
      <c r="B8694" s="64"/>
      <c r="C8694" s="66"/>
      <c r="D8694" s="67"/>
      <c r="E8694" s="64"/>
      <c r="F8694" s="64"/>
      <c r="G8694" s="37" t="str">
        <f>IF(E8694="","",IF(OR(E8694="Project Management",E8694="Project Support",E8694="Sprint Management",E8694="Sprint Support"),"NA",ROUND((((VLOOKUP(AD8694,[2]Formula!V:X,3,0)))-SUMIF(AD:AD,AD8694,H:H)),2)))</f>
        <v/>
      </c>
      <c r="H8694" s="71"/>
      <c r="I8694" s="72"/>
      <c r="J8694" s="72"/>
      <c r="K8694" s="38" t="str">
        <f>IF(E8694="","",IF(OR(E8694="Project Management",E8694="Project Support",E8694="Sprint Management",E8694="Sprint Support"),"NA",(((SUMIF(AD:AD,AD8694,H:H)/VLOOKUP(AD8694,[2]Formula!V:X,3,0))*VLOOKUP(AD8694,[2]Formula!V:X,2,0))*H8694)/SUMIF(AD:AD,AD8694,H:H)))</f>
        <v/>
      </c>
      <c r="L8694" s="38" t="str">
        <f t="shared" si="811"/>
        <v/>
      </c>
      <c r="M8694" s="38" t="str">
        <f t="shared" si="812"/>
        <v/>
      </c>
      <c r="N8694" s="38" t="str">
        <f t="shared" si="814"/>
        <v/>
      </c>
      <c r="O8694" s="38" t="str">
        <f t="shared" si="816"/>
        <v/>
      </c>
      <c r="P8694" s="39" t="str">
        <f t="shared" si="815"/>
        <v/>
      </c>
      <c r="AC8694" s="42" t="str">
        <f>IF(B8694="","",VLOOKUP(B8694,[2]Formula!B:C,2,0))</f>
        <v/>
      </c>
      <c r="AD8694" s="43" t="str">
        <f t="shared" si="813"/>
        <v/>
      </c>
    </row>
    <row r="8695" spans="1:30" x14ac:dyDescent="0.25">
      <c r="A8695" s="64"/>
      <c r="B8695" s="64"/>
      <c r="C8695" s="66"/>
      <c r="D8695" s="67"/>
      <c r="E8695" s="64"/>
      <c r="F8695" s="64"/>
      <c r="G8695" s="37" t="str">
        <f>IF(E8695="","",IF(OR(E8695="Project Management",E8695="Project Support",E8695="Sprint Management",E8695="Sprint Support"),"NA",ROUND((((VLOOKUP(AD8695,[2]Formula!V:X,3,0)))-SUMIF(AD:AD,AD8695,H:H)),2)))</f>
        <v/>
      </c>
      <c r="H8695" s="71"/>
      <c r="I8695" s="72"/>
      <c r="J8695" s="72"/>
      <c r="K8695" s="38" t="str">
        <f>IF(E8695="","",IF(OR(E8695="Project Management",E8695="Project Support",E8695="Sprint Management",E8695="Sprint Support"),"NA",(((SUMIF(AD:AD,AD8695,H:H)/VLOOKUP(AD8695,[2]Formula!V:X,3,0))*VLOOKUP(AD8695,[2]Formula!V:X,2,0))*H8695)/SUMIF(AD:AD,AD8695,H:H)))</f>
        <v/>
      </c>
      <c r="L8695" s="38" t="str">
        <f t="shared" si="811"/>
        <v/>
      </c>
      <c r="M8695" s="38" t="str">
        <f t="shared" si="812"/>
        <v/>
      </c>
      <c r="N8695" s="38" t="str">
        <f t="shared" si="814"/>
        <v/>
      </c>
      <c r="O8695" s="38" t="str">
        <f t="shared" si="816"/>
        <v/>
      </c>
      <c r="P8695" s="39" t="str">
        <f t="shared" si="815"/>
        <v/>
      </c>
      <c r="AC8695" s="42" t="str">
        <f>IF(B8695="","",VLOOKUP(B8695,[2]Formula!B:C,2,0))</f>
        <v/>
      </c>
      <c r="AD8695" s="43" t="str">
        <f t="shared" si="813"/>
        <v/>
      </c>
    </row>
    <row r="8696" spans="1:30" x14ac:dyDescent="0.25">
      <c r="A8696" s="64"/>
      <c r="B8696" s="64"/>
      <c r="C8696" s="66"/>
      <c r="D8696" s="67"/>
      <c r="E8696" s="64"/>
      <c r="F8696" s="64"/>
      <c r="G8696" s="37" t="str">
        <f>IF(E8696="","",IF(OR(E8696="Project Management",E8696="Project Support",E8696="Sprint Management",E8696="Sprint Support"),"NA",ROUND((((VLOOKUP(AD8696,[2]Formula!V:X,3,0)))-SUMIF(AD:AD,AD8696,H:H)),2)))</f>
        <v/>
      </c>
      <c r="H8696" s="71"/>
      <c r="I8696" s="72"/>
      <c r="J8696" s="72"/>
      <c r="K8696" s="38" t="str">
        <f>IF(E8696="","",IF(OR(E8696="Project Management",E8696="Project Support",E8696="Sprint Management",E8696="Sprint Support"),"NA",(((SUMIF(AD:AD,AD8696,H:H)/VLOOKUP(AD8696,[2]Formula!V:X,3,0))*VLOOKUP(AD8696,[2]Formula!V:X,2,0))*H8696)/SUMIF(AD:AD,AD8696,H:H)))</f>
        <v/>
      </c>
      <c r="L8696" s="38" t="str">
        <f t="shared" si="811"/>
        <v/>
      </c>
      <c r="M8696" s="38" t="str">
        <f t="shared" si="812"/>
        <v/>
      </c>
      <c r="N8696" s="38" t="str">
        <f t="shared" si="814"/>
        <v/>
      </c>
      <c r="O8696" s="38" t="str">
        <f t="shared" si="816"/>
        <v/>
      </c>
      <c r="P8696" s="39" t="str">
        <f t="shared" si="815"/>
        <v/>
      </c>
      <c r="AC8696" s="42" t="str">
        <f>IF(B8696="","",VLOOKUP(B8696,[2]Formula!B:C,2,0))</f>
        <v/>
      </c>
      <c r="AD8696" s="43" t="str">
        <f t="shared" si="813"/>
        <v/>
      </c>
    </row>
    <row r="8697" spans="1:30" x14ac:dyDescent="0.25">
      <c r="A8697" s="64"/>
      <c r="B8697" s="64"/>
      <c r="C8697" s="66"/>
      <c r="D8697" s="67"/>
      <c r="E8697" s="64"/>
      <c r="F8697" s="64"/>
      <c r="G8697" s="37" t="str">
        <f>IF(E8697="","",IF(OR(E8697="Project Management",E8697="Project Support",E8697="Sprint Management",E8697="Sprint Support"),"NA",ROUND((((VLOOKUP(AD8697,[2]Formula!V:X,3,0)))-SUMIF(AD:AD,AD8697,H:H)),2)))</f>
        <v/>
      </c>
      <c r="H8697" s="71"/>
      <c r="I8697" s="72"/>
      <c r="J8697" s="72"/>
      <c r="K8697" s="38" t="str">
        <f>IF(E8697="","",IF(OR(E8697="Project Management",E8697="Project Support",E8697="Sprint Management",E8697="Sprint Support"),"NA",(((SUMIF(AD:AD,AD8697,H:H)/VLOOKUP(AD8697,[2]Formula!V:X,3,0))*VLOOKUP(AD8697,[2]Formula!V:X,2,0))*H8697)/SUMIF(AD:AD,AD8697,H:H)))</f>
        <v/>
      </c>
      <c r="L8697" s="38" t="str">
        <f t="shared" si="811"/>
        <v/>
      </c>
      <c r="M8697" s="38" t="str">
        <f t="shared" si="812"/>
        <v/>
      </c>
      <c r="N8697" s="38" t="str">
        <f t="shared" si="814"/>
        <v/>
      </c>
      <c r="O8697" s="38" t="str">
        <f t="shared" si="816"/>
        <v/>
      </c>
      <c r="P8697" s="39" t="str">
        <f t="shared" si="815"/>
        <v/>
      </c>
      <c r="AC8697" s="42" t="str">
        <f>IF(B8697="","",VLOOKUP(B8697,[2]Formula!B:C,2,0))</f>
        <v/>
      </c>
      <c r="AD8697" s="43" t="str">
        <f t="shared" si="813"/>
        <v/>
      </c>
    </row>
    <row r="8698" spans="1:30" x14ac:dyDescent="0.25">
      <c r="A8698" s="64"/>
      <c r="B8698" s="64"/>
      <c r="C8698" s="66"/>
      <c r="D8698" s="67"/>
      <c r="E8698" s="64"/>
      <c r="F8698" s="64"/>
      <c r="G8698" s="37" t="str">
        <f>IF(E8698="","",IF(OR(E8698="Project Management",E8698="Project Support",E8698="Sprint Management",E8698="Sprint Support"),"NA",ROUND((((VLOOKUP(AD8698,[2]Formula!V:X,3,0)))-SUMIF(AD:AD,AD8698,H:H)),2)))</f>
        <v/>
      </c>
      <c r="H8698" s="71"/>
      <c r="I8698" s="72"/>
      <c r="J8698" s="72"/>
      <c r="K8698" s="38" t="str">
        <f>IF(E8698="","",IF(OR(E8698="Project Management",E8698="Project Support",E8698="Sprint Management",E8698="Sprint Support"),"NA",(((SUMIF(AD:AD,AD8698,H:H)/VLOOKUP(AD8698,[2]Formula!V:X,3,0))*VLOOKUP(AD8698,[2]Formula!V:X,2,0))*H8698)/SUMIF(AD:AD,AD8698,H:H)))</f>
        <v/>
      </c>
      <c r="L8698" s="38" t="str">
        <f t="shared" si="811"/>
        <v/>
      </c>
      <c r="M8698" s="38" t="str">
        <f t="shared" si="812"/>
        <v/>
      </c>
      <c r="N8698" s="38" t="str">
        <f t="shared" si="814"/>
        <v/>
      </c>
      <c r="O8698" s="38" t="str">
        <f t="shared" si="816"/>
        <v/>
      </c>
      <c r="P8698" s="39" t="str">
        <f t="shared" si="815"/>
        <v/>
      </c>
      <c r="AC8698" s="42" t="str">
        <f>IF(B8698="","",VLOOKUP(B8698,[2]Formula!B:C,2,0))</f>
        <v/>
      </c>
      <c r="AD8698" s="43" t="str">
        <f t="shared" si="813"/>
        <v/>
      </c>
    </row>
    <row r="8699" spans="1:30" x14ac:dyDescent="0.25">
      <c r="A8699" s="64"/>
      <c r="B8699" s="64"/>
      <c r="C8699" s="66"/>
      <c r="D8699" s="67"/>
      <c r="E8699" s="64"/>
      <c r="F8699" s="64"/>
      <c r="G8699" s="37" t="str">
        <f>IF(E8699="","",IF(OR(E8699="Project Management",E8699="Project Support",E8699="Sprint Management",E8699="Sprint Support"),"NA",ROUND((((VLOOKUP(AD8699,[2]Formula!V:X,3,0)))-SUMIF(AD:AD,AD8699,H:H)),2)))</f>
        <v/>
      </c>
      <c r="H8699" s="71"/>
      <c r="I8699" s="72"/>
      <c r="J8699" s="72"/>
      <c r="K8699" s="38" t="str">
        <f>IF(E8699="","",IF(OR(E8699="Project Management",E8699="Project Support",E8699="Sprint Management",E8699="Sprint Support"),"NA",(((SUMIF(AD:AD,AD8699,H:H)/VLOOKUP(AD8699,[2]Formula!V:X,3,0))*VLOOKUP(AD8699,[2]Formula!V:X,2,0))*H8699)/SUMIF(AD:AD,AD8699,H:H)))</f>
        <v/>
      </c>
      <c r="L8699" s="38" t="str">
        <f t="shared" si="811"/>
        <v/>
      </c>
      <c r="M8699" s="38" t="str">
        <f t="shared" si="812"/>
        <v/>
      </c>
      <c r="N8699" s="38" t="str">
        <f t="shared" si="814"/>
        <v/>
      </c>
      <c r="O8699" s="38" t="str">
        <f t="shared" si="816"/>
        <v/>
      </c>
      <c r="P8699" s="39" t="str">
        <f t="shared" si="815"/>
        <v/>
      </c>
      <c r="AC8699" s="42" t="str">
        <f>IF(B8699="","",VLOOKUP(B8699,[2]Formula!B:C,2,0))</f>
        <v/>
      </c>
      <c r="AD8699" s="43" t="str">
        <f t="shared" si="813"/>
        <v/>
      </c>
    </row>
    <row r="8700" spans="1:30" x14ac:dyDescent="0.25">
      <c r="A8700" s="64"/>
      <c r="B8700" s="64"/>
      <c r="C8700" s="66"/>
      <c r="D8700" s="67"/>
      <c r="E8700" s="64"/>
      <c r="F8700" s="64"/>
      <c r="G8700" s="37" t="str">
        <f>IF(E8700="","",IF(OR(E8700="Project Management",E8700="Project Support",E8700="Sprint Management",E8700="Sprint Support"),"NA",ROUND((((VLOOKUP(AD8700,[2]Formula!V:X,3,0)))-SUMIF(AD:AD,AD8700,H:H)),2)))</f>
        <v/>
      </c>
      <c r="H8700" s="71"/>
      <c r="I8700" s="72"/>
      <c r="J8700" s="72"/>
      <c r="K8700" s="38" t="str">
        <f>IF(E8700="","",IF(OR(E8700="Project Management",E8700="Project Support",E8700="Sprint Management",E8700="Sprint Support"),"NA",(((SUMIF(AD:AD,AD8700,H:H)/VLOOKUP(AD8700,[2]Formula!V:X,3,0))*VLOOKUP(AD8700,[2]Formula!V:X,2,0))*H8700)/SUMIF(AD:AD,AD8700,H:H)))</f>
        <v/>
      </c>
      <c r="L8700" s="38" t="str">
        <f t="shared" si="811"/>
        <v/>
      </c>
      <c r="M8700" s="38" t="str">
        <f t="shared" si="812"/>
        <v/>
      </c>
      <c r="N8700" s="38" t="str">
        <f t="shared" si="814"/>
        <v/>
      </c>
      <c r="O8700" s="38" t="str">
        <f t="shared" si="816"/>
        <v/>
      </c>
      <c r="P8700" s="39" t="str">
        <f t="shared" si="815"/>
        <v/>
      </c>
      <c r="AC8700" s="42" t="str">
        <f>IF(B8700="","",VLOOKUP(B8700,[2]Formula!B:C,2,0))</f>
        <v/>
      </c>
      <c r="AD8700" s="43" t="str">
        <f t="shared" si="813"/>
        <v/>
      </c>
    </row>
    <row r="8701" spans="1:30" x14ac:dyDescent="0.25">
      <c r="A8701" s="64"/>
      <c r="B8701" s="64"/>
      <c r="C8701" s="66"/>
      <c r="D8701" s="67"/>
      <c r="E8701" s="64"/>
      <c r="F8701" s="64"/>
      <c r="G8701" s="37" t="str">
        <f>IF(E8701="","",IF(OR(E8701="Project Management",E8701="Project Support",E8701="Sprint Management",E8701="Sprint Support"),"NA",ROUND((((VLOOKUP(AD8701,[2]Formula!V:X,3,0)))-SUMIF(AD:AD,AD8701,H:H)),2)))</f>
        <v/>
      </c>
      <c r="H8701" s="71"/>
      <c r="I8701" s="72"/>
      <c r="J8701" s="72"/>
      <c r="K8701" s="38" t="str">
        <f>IF(E8701="","",IF(OR(E8701="Project Management",E8701="Project Support",E8701="Sprint Management",E8701="Sprint Support"),"NA",(((SUMIF(AD:AD,AD8701,H:H)/VLOOKUP(AD8701,[2]Formula!V:X,3,0))*VLOOKUP(AD8701,[2]Formula!V:X,2,0))*H8701)/SUMIF(AD:AD,AD8701,H:H)))</f>
        <v/>
      </c>
      <c r="L8701" s="38" t="str">
        <f t="shared" si="811"/>
        <v/>
      </c>
      <c r="M8701" s="38" t="str">
        <f t="shared" si="812"/>
        <v/>
      </c>
      <c r="N8701" s="38" t="str">
        <f t="shared" si="814"/>
        <v/>
      </c>
      <c r="O8701" s="38" t="str">
        <f t="shared" si="816"/>
        <v/>
      </c>
      <c r="P8701" s="39" t="str">
        <f t="shared" si="815"/>
        <v/>
      </c>
      <c r="AC8701" s="42" t="str">
        <f>IF(B8701="","",VLOOKUP(B8701,[2]Formula!B:C,2,0))</f>
        <v/>
      </c>
      <c r="AD8701" s="43" t="str">
        <f t="shared" si="813"/>
        <v/>
      </c>
    </row>
    <row r="8702" spans="1:30" x14ac:dyDescent="0.25">
      <c r="A8702" s="64"/>
      <c r="B8702" s="64"/>
      <c r="C8702" s="66"/>
      <c r="D8702" s="67"/>
      <c r="E8702" s="64"/>
      <c r="F8702" s="64"/>
      <c r="G8702" s="37" t="str">
        <f>IF(E8702="","",IF(OR(E8702="Project Management",E8702="Project Support",E8702="Sprint Management",E8702="Sprint Support"),"NA",ROUND((((VLOOKUP(AD8702,[2]Formula!V:X,3,0)))-SUMIF(AD:AD,AD8702,H:H)),2)))</f>
        <v/>
      </c>
      <c r="H8702" s="71"/>
      <c r="I8702" s="72"/>
      <c r="J8702" s="72"/>
      <c r="K8702" s="38" t="str">
        <f>IF(E8702="","",IF(OR(E8702="Project Management",E8702="Project Support",E8702="Sprint Management",E8702="Sprint Support"),"NA",(((SUMIF(AD:AD,AD8702,H:H)/VLOOKUP(AD8702,[2]Formula!V:X,3,0))*VLOOKUP(AD8702,[2]Formula!V:X,2,0))*H8702)/SUMIF(AD:AD,AD8702,H:H)))</f>
        <v/>
      </c>
      <c r="L8702" s="38" t="str">
        <f t="shared" si="811"/>
        <v/>
      </c>
      <c r="M8702" s="38" t="str">
        <f t="shared" si="812"/>
        <v/>
      </c>
      <c r="N8702" s="38" t="str">
        <f t="shared" si="814"/>
        <v/>
      </c>
      <c r="O8702" s="38" t="str">
        <f t="shared" si="816"/>
        <v/>
      </c>
      <c r="P8702" s="39" t="str">
        <f t="shared" si="815"/>
        <v/>
      </c>
      <c r="AC8702" s="42" t="str">
        <f>IF(B8702="","",VLOOKUP(B8702,[2]Formula!B:C,2,0))</f>
        <v/>
      </c>
      <c r="AD8702" s="43" t="str">
        <f t="shared" si="813"/>
        <v/>
      </c>
    </row>
    <row r="8703" spans="1:30" x14ac:dyDescent="0.25">
      <c r="A8703" s="64"/>
      <c r="B8703" s="64"/>
      <c r="C8703" s="66"/>
      <c r="D8703" s="67"/>
      <c r="E8703" s="64"/>
      <c r="F8703" s="64"/>
      <c r="G8703" s="37" t="str">
        <f>IF(E8703="","",IF(OR(E8703="Project Management",E8703="Project Support",E8703="Sprint Management",E8703="Sprint Support"),"NA",ROUND((((VLOOKUP(AD8703,[2]Formula!V:X,3,0)))-SUMIF(AD:AD,AD8703,H:H)),2)))</f>
        <v/>
      </c>
      <c r="H8703" s="71"/>
      <c r="I8703" s="72"/>
      <c r="J8703" s="72"/>
      <c r="K8703" s="38" t="str">
        <f>IF(E8703="","",IF(OR(E8703="Project Management",E8703="Project Support",E8703="Sprint Management",E8703="Sprint Support"),"NA",(((SUMIF(AD:AD,AD8703,H:H)/VLOOKUP(AD8703,[2]Formula!V:X,3,0))*VLOOKUP(AD8703,[2]Formula!V:X,2,0))*H8703)/SUMIF(AD:AD,AD8703,H:H)))</f>
        <v/>
      </c>
      <c r="L8703" s="38" t="str">
        <f t="shared" si="811"/>
        <v/>
      </c>
      <c r="M8703" s="38" t="str">
        <f t="shared" si="812"/>
        <v/>
      </c>
      <c r="N8703" s="38" t="str">
        <f t="shared" si="814"/>
        <v/>
      </c>
      <c r="O8703" s="38" t="str">
        <f t="shared" si="816"/>
        <v/>
      </c>
      <c r="P8703" s="39" t="str">
        <f t="shared" si="815"/>
        <v/>
      </c>
      <c r="AC8703" s="42" t="str">
        <f>IF(B8703="","",VLOOKUP(B8703,[2]Formula!B:C,2,0))</f>
        <v/>
      </c>
      <c r="AD8703" s="43" t="str">
        <f t="shared" si="813"/>
        <v/>
      </c>
    </row>
    <row r="8704" spans="1:30" x14ac:dyDescent="0.25">
      <c r="A8704" s="64"/>
      <c r="B8704" s="64"/>
      <c r="C8704" s="66"/>
      <c r="D8704" s="67"/>
      <c r="E8704" s="64"/>
      <c r="F8704" s="64"/>
      <c r="G8704" s="37" t="str">
        <f>IF(E8704="","",IF(OR(E8704="Project Management",E8704="Project Support",E8704="Sprint Management",E8704="Sprint Support"),"NA",ROUND((((VLOOKUP(AD8704,[2]Formula!V:X,3,0)))-SUMIF(AD:AD,AD8704,H:H)),2)))</f>
        <v/>
      </c>
      <c r="H8704" s="71"/>
      <c r="I8704" s="72"/>
      <c r="J8704" s="72"/>
      <c r="K8704" s="38" t="str">
        <f>IF(E8704="","",IF(OR(E8704="Project Management",E8704="Project Support",E8704="Sprint Management",E8704="Sprint Support"),"NA",(((SUMIF(AD:AD,AD8704,H:H)/VLOOKUP(AD8704,[2]Formula!V:X,3,0))*VLOOKUP(AD8704,[2]Formula!V:X,2,0))*H8704)/SUMIF(AD:AD,AD8704,H:H)))</f>
        <v/>
      </c>
      <c r="L8704" s="38" t="str">
        <f t="shared" si="811"/>
        <v/>
      </c>
      <c r="M8704" s="38" t="str">
        <f t="shared" si="812"/>
        <v/>
      </c>
      <c r="N8704" s="38" t="str">
        <f t="shared" si="814"/>
        <v/>
      </c>
      <c r="O8704" s="38" t="str">
        <f t="shared" si="816"/>
        <v/>
      </c>
      <c r="P8704" s="39" t="str">
        <f t="shared" si="815"/>
        <v/>
      </c>
      <c r="AC8704" s="42" t="str">
        <f>IF(B8704="","",VLOOKUP(B8704,[2]Formula!B:C,2,0))</f>
        <v/>
      </c>
      <c r="AD8704" s="43" t="str">
        <f t="shared" si="813"/>
        <v/>
      </c>
    </row>
    <row r="8705" spans="1:30" x14ac:dyDescent="0.25">
      <c r="A8705" s="64"/>
      <c r="B8705" s="64"/>
      <c r="C8705" s="66"/>
      <c r="D8705" s="67"/>
      <c r="E8705" s="64"/>
      <c r="F8705" s="64"/>
      <c r="G8705" s="37" t="str">
        <f>IF(E8705="","",IF(OR(E8705="Project Management",E8705="Project Support",E8705="Sprint Management",E8705="Sprint Support"),"NA",ROUND((((VLOOKUP(AD8705,[2]Formula!V:X,3,0)))-SUMIF(AD:AD,AD8705,H:H)),2)))</f>
        <v/>
      </c>
      <c r="H8705" s="71"/>
      <c r="I8705" s="72"/>
      <c r="J8705" s="72"/>
      <c r="K8705" s="38" t="str">
        <f>IF(E8705="","",IF(OR(E8705="Project Management",E8705="Project Support",E8705="Sprint Management",E8705="Sprint Support"),"NA",(((SUMIF(AD:AD,AD8705,H:H)/VLOOKUP(AD8705,[2]Formula!V:X,3,0))*VLOOKUP(AD8705,[2]Formula!V:X,2,0))*H8705)/SUMIF(AD:AD,AD8705,H:H)))</f>
        <v/>
      </c>
      <c r="L8705" s="38" t="str">
        <f t="shared" si="811"/>
        <v/>
      </c>
      <c r="M8705" s="38" t="str">
        <f t="shared" si="812"/>
        <v/>
      </c>
      <c r="N8705" s="38" t="str">
        <f t="shared" si="814"/>
        <v/>
      </c>
      <c r="O8705" s="38" t="str">
        <f t="shared" si="816"/>
        <v/>
      </c>
      <c r="P8705" s="39" t="str">
        <f t="shared" si="815"/>
        <v/>
      </c>
      <c r="AC8705" s="42" t="str">
        <f>IF(B8705="","",VLOOKUP(B8705,[2]Formula!B:C,2,0))</f>
        <v/>
      </c>
      <c r="AD8705" s="43" t="str">
        <f t="shared" si="813"/>
        <v/>
      </c>
    </row>
    <row r="8706" spans="1:30" x14ac:dyDescent="0.25">
      <c r="A8706" s="64"/>
      <c r="B8706" s="64"/>
      <c r="C8706" s="66"/>
      <c r="D8706" s="67"/>
      <c r="E8706" s="64"/>
      <c r="F8706" s="64"/>
      <c r="G8706" s="37" t="str">
        <f>IF(E8706="","",IF(OR(E8706="Project Management",E8706="Project Support",E8706="Sprint Management",E8706="Sprint Support"),"NA",ROUND((((VLOOKUP(AD8706,[2]Formula!V:X,3,0)))-SUMIF(AD:AD,AD8706,H:H)),2)))</f>
        <v/>
      </c>
      <c r="H8706" s="71"/>
      <c r="I8706" s="72"/>
      <c r="J8706" s="72"/>
      <c r="K8706" s="38" t="str">
        <f>IF(E8706="","",IF(OR(E8706="Project Management",E8706="Project Support",E8706="Sprint Management",E8706="Sprint Support"),"NA",(((SUMIF(AD:AD,AD8706,H:H)/VLOOKUP(AD8706,[2]Formula!V:X,3,0))*VLOOKUP(AD8706,[2]Formula!V:X,2,0))*H8706)/SUMIF(AD:AD,AD8706,H:H)))</f>
        <v/>
      </c>
      <c r="L8706" s="38" t="str">
        <f t="shared" ref="L8706:L8769" si="817">IFERROR(IF(K8706="NA",(H8706/I8706),(K8706/I8706)),"")</f>
        <v/>
      </c>
      <c r="M8706" s="38" t="str">
        <f t="shared" ref="M8706:M8769" si="818">IFERROR(IF(K8706="NA",1,(K8706/H8706)),"")</f>
        <v/>
      </c>
      <c r="N8706" s="38" t="str">
        <f t="shared" si="814"/>
        <v/>
      </c>
      <c r="O8706" s="38" t="str">
        <f t="shared" si="816"/>
        <v/>
      </c>
      <c r="P8706" s="39" t="str">
        <f t="shared" si="815"/>
        <v/>
      </c>
      <c r="AC8706" s="42" t="str">
        <f>IF(B8706="","",VLOOKUP(B8706,[2]Formula!B:C,2,0))</f>
        <v/>
      </c>
      <c r="AD8706" s="43" t="str">
        <f t="shared" ref="AD8706:AD8769" si="819">IF(B8706="","",CONCATENATE(B8706,"_",E8706))</f>
        <v/>
      </c>
    </row>
    <row r="8707" spans="1:30" x14ac:dyDescent="0.25">
      <c r="A8707" s="64"/>
      <c r="B8707" s="64"/>
      <c r="C8707" s="66"/>
      <c r="D8707" s="67"/>
      <c r="E8707" s="64"/>
      <c r="F8707" s="64"/>
      <c r="G8707" s="37" t="str">
        <f>IF(E8707="","",IF(OR(E8707="Project Management",E8707="Project Support",E8707="Sprint Management",E8707="Sprint Support"),"NA",ROUND((((VLOOKUP(AD8707,[2]Formula!V:X,3,0)))-SUMIF(AD:AD,AD8707,H:H)),2)))</f>
        <v/>
      </c>
      <c r="H8707" s="71"/>
      <c r="I8707" s="72"/>
      <c r="J8707" s="72"/>
      <c r="K8707" s="38" t="str">
        <f>IF(E8707="","",IF(OR(E8707="Project Management",E8707="Project Support",E8707="Sprint Management",E8707="Sprint Support"),"NA",(((SUMIF(AD:AD,AD8707,H:H)/VLOOKUP(AD8707,[2]Formula!V:X,3,0))*VLOOKUP(AD8707,[2]Formula!V:X,2,0))*H8707)/SUMIF(AD:AD,AD8707,H:H)))</f>
        <v/>
      </c>
      <c r="L8707" s="38" t="str">
        <f t="shared" si="817"/>
        <v/>
      </c>
      <c r="M8707" s="38" t="str">
        <f t="shared" si="818"/>
        <v/>
      </c>
      <c r="N8707" s="38" t="str">
        <f t="shared" ref="N8707:N8770" si="820">IFERROR(((L8707-M8707)/M8707)*100,"")</f>
        <v/>
      </c>
      <c r="O8707" s="38" t="str">
        <f t="shared" si="816"/>
        <v/>
      </c>
      <c r="P8707" s="39" t="str">
        <f t="shared" ref="P8707:P8770" si="821">IF(O8707="","",1)</f>
        <v/>
      </c>
      <c r="AC8707" s="42" t="str">
        <f>IF(B8707="","",VLOOKUP(B8707,[2]Formula!B:C,2,0))</f>
        <v/>
      </c>
      <c r="AD8707" s="43" t="str">
        <f t="shared" si="819"/>
        <v/>
      </c>
    </row>
    <row r="8708" spans="1:30" x14ac:dyDescent="0.25">
      <c r="A8708" s="64"/>
      <c r="B8708" s="64"/>
      <c r="C8708" s="66"/>
      <c r="D8708" s="67"/>
      <c r="E8708" s="64"/>
      <c r="F8708" s="64"/>
      <c r="G8708" s="37" t="str">
        <f>IF(E8708="","",IF(OR(E8708="Project Management",E8708="Project Support",E8708="Sprint Management",E8708="Sprint Support"),"NA",ROUND((((VLOOKUP(AD8708,[2]Formula!V:X,3,0)))-SUMIF(AD:AD,AD8708,H:H)),2)))</f>
        <v/>
      </c>
      <c r="H8708" s="71"/>
      <c r="I8708" s="72"/>
      <c r="J8708" s="72"/>
      <c r="K8708" s="38" t="str">
        <f>IF(E8708="","",IF(OR(E8708="Project Management",E8708="Project Support",E8708="Sprint Management",E8708="Sprint Support"),"NA",(((SUMIF(AD:AD,AD8708,H:H)/VLOOKUP(AD8708,[2]Formula!V:X,3,0))*VLOOKUP(AD8708,[2]Formula!V:X,2,0))*H8708)/SUMIF(AD:AD,AD8708,H:H)))</f>
        <v/>
      </c>
      <c r="L8708" s="38" t="str">
        <f t="shared" si="817"/>
        <v/>
      </c>
      <c r="M8708" s="38" t="str">
        <f t="shared" si="818"/>
        <v/>
      </c>
      <c r="N8708" s="38" t="str">
        <f t="shared" si="820"/>
        <v/>
      </c>
      <c r="O8708" s="38" t="str">
        <f t="shared" si="816"/>
        <v/>
      </c>
      <c r="P8708" s="39" t="str">
        <f t="shared" si="821"/>
        <v/>
      </c>
      <c r="AC8708" s="42" t="str">
        <f>IF(B8708="","",VLOOKUP(B8708,[2]Formula!B:C,2,0))</f>
        <v/>
      </c>
      <c r="AD8708" s="43" t="str">
        <f t="shared" si="819"/>
        <v/>
      </c>
    </row>
    <row r="8709" spans="1:30" x14ac:dyDescent="0.25">
      <c r="A8709" s="64"/>
      <c r="B8709" s="64"/>
      <c r="C8709" s="66"/>
      <c r="D8709" s="67"/>
      <c r="E8709" s="64"/>
      <c r="F8709" s="64"/>
      <c r="G8709" s="37" t="str">
        <f>IF(E8709="","",IF(OR(E8709="Project Management",E8709="Project Support",E8709="Sprint Management",E8709="Sprint Support"),"NA",ROUND((((VLOOKUP(AD8709,[2]Formula!V:X,3,0)))-SUMIF(AD:AD,AD8709,H:H)),2)))</f>
        <v/>
      </c>
      <c r="H8709" s="71"/>
      <c r="I8709" s="72"/>
      <c r="J8709" s="72"/>
      <c r="K8709" s="38" t="str">
        <f>IF(E8709="","",IF(OR(E8709="Project Management",E8709="Project Support",E8709="Sprint Management",E8709="Sprint Support"),"NA",(((SUMIF(AD:AD,AD8709,H:H)/VLOOKUP(AD8709,[2]Formula!V:X,3,0))*VLOOKUP(AD8709,[2]Formula!V:X,2,0))*H8709)/SUMIF(AD:AD,AD8709,H:H)))</f>
        <v/>
      </c>
      <c r="L8709" s="38" t="str">
        <f t="shared" si="817"/>
        <v/>
      </c>
      <c r="M8709" s="38" t="str">
        <f t="shared" si="818"/>
        <v/>
      </c>
      <c r="N8709" s="38" t="str">
        <f t="shared" si="820"/>
        <v/>
      </c>
      <c r="O8709" s="38" t="str">
        <f t="shared" si="816"/>
        <v/>
      </c>
      <c r="P8709" s="39" t="str">
        <f t="shared" si="821"/>
        <v/>
      </c>
      <c r="AC8709" s="42" t="str">
        <f>IF(B8709="","",VLOOKUP(B8709,[2]Formula!B:C,2,0))</f>
        <v/>
      </c>
      <c r="AD8709" s="43" t="str">
        <f t="shared" si="819"/>
        <v/>
      </c>
    </row>
    <row r="8710" spans="1:30" x14ac:dyDescent="0.25">
      <c r="A8710" s="64"/>
      <c r="B8710" s="64"/>
      <c r="C8710" s="66"/>
      <c r="D8710" s="67"/>
      <c r="E8710" s="64"/>
      <c r="F8710" s="64"/>
      <c r="G8710" s="37" t="str">
        <f>IF(E8710="","",IF(OR(E8710="Project Management",E8710="Project Support",E8710="Sprint Management",E8710="Sprint Support"),"NA",ROUND((((VLOOKUP(AD8710,[2]Formula!V:X,3,0)))-SUMIF(AD:AD,AD8710,H:H)),2)))</f>
        <v/>
      </c>
      <c r="H8710" s="71"/>
      <c r="I8710" s="72"/>
      <c r="J8710" s="72"/>
      <c r="K8710" s="38" t="str">
        <f>IF(E8710="","",IF(OR(E8710="Project Management",E8710="Project Support",E8710="Sprint Management",E8710="Sprint Support"),"NA",(((SUMIF(AD:AD,AD8710,H:H)/VLOOKUP(AD8710,[2]Formula!V:X,3,0))*VLOOKUP(AD8710,[2]Formula!V:X,2,0))*H8710)/SUMIF(AD:AD,AD8710,H:H)))</f>
        <v/>
      </c>
      <c r="L8710" s="38" t="str">
        <f t="shared" si="817"/>
        <v/>
      </c>
      <c r="M8710" s="38" t="str">
        <f t="shared" si="818"/>
        <v/>
      </c>
      <c r="N8710" s="38" t="str">
        <f t="shared" si="820"/>
        <v/>
      </c>
      <c r="O8710" s="38" t="str">
        <f t="shared" si="816"/>
        <v/>
      </c>
      <c r="P8710" s="39" t="str">
        <f t="shared" si="821"/>
        <v/>
      </c>
      <c r="AC8710" s="42" t="str">
        <f>IF(B8710="","",VLOOKUP(B8710,[2]Formula!B:C,2,0))</f>
        <v/>
      </c>
      <c r="AD8710" s="43" t="str">
        <f t="shared" si="819"/>
        <v/>
      </c>
    </row>
    <row r="8711" spans="1:30" x14ac:dyDescent="0.25">
      <c r="A8711" s="64"/>
      <c r="B8711" s="64"/>
      <c r="C8711" s="66"/>
      <c r="D8711" s="67"/>
      <c r="E8711" s="64"/>
      <c r="F8711" s="64"/>
      <c r="G8711" s="37" t="str">
        <f>IF(E8711="","",IF(OR(E8711="Project Management",E8711="Project Support",E8711="Sprint Management",E8711="Sprint Support"),"NA",ROUND((((VLOOKUP(AD8711,[2]Formula!V:X,3,0)))-SUMIF(AD:AD,AD8711,H:H)),2)))</f>
        <v/>
      </c>
      <c r="H8711" s="71"/>
      <c r="I8711" s="72"/>
      <c r="J8711" s="72"/>
      <c r="K8711" s="38" t="str">
        <f>IF(E8711="","",IF(OR(E8711="Project Management",E8711="Project Support",E8711="Sprint Management",E8711="Sprint Support"),"NA",(((SUMIF(AD:AD,AD8711,H:H)/VLOOKUP(AD8711,[2]Formula!V:X,3,0))*VLOOKUP(AD8711,[2]Formula!V:X,2,0))*H8711)/SUMIF(AD:AD,AD8711,H:H)))</f>
        <v/>
      </c>
      <c r="L8711" s="38" t="str">
        <f t="shared" si="817"/>
        <v/>
      </c>
      <c r="M8711" s="38" t="str">
        <f t="shared" si="818"/>
        <v/>
      </c>
      <c r="N8711" s="38" t="str">
        <f t="shared" si="820"/>
        <v/>
      </c>
      <c r="O8711" s="38" t="str">
        <f t="shared" si="816"/>
        <v/>
      </c>
      <c r="P8711" s="39" t="str">
        <f t="shared" si="821"/>
        <v/>
      </c>
      <c r="AC8711" s="42" t="str">
        <f>IF(B8711="","",VLOOKUP(B8711,[2]Formula!B:C,2,0))</f>
        <v/>
      </c>
      <c r="AD8711" s="43" t="str">
        <f t="shared" si="819"/>
        <v/>
      </c>
    </row>
    <row r="8712" spans="1:30" x14ac:dyDescent="0.25">
      <c r="A8712" s="64"/>
      <c r="B8712" s="64"/>
      <c r="C8712" s="66"/>
      <c r="D8712" s="67"/>
      <c r="E8712" s="64"/>
      <c r="F8712" s="64"/>
      <c r="G8712" s="37" t="str">
        <f>IF(E8712="","",IF(OR(E8712="Project Management",E8712="Project Support",E8712="Sprint Management",E8712="Sprint Support"),"NA",ROUND((((VLOOKUP(AD8712,[2]Formula!V:X,3,0)))-SUMIF(AD:AD,AD8712,H:H)),2)))</f>
        <v/>
      </c>
      <c r="H8712" s="71"/>
      <c r="I8712" s="72"/>
      <c r="J8712" s="72"/>
      <c r="K8712" s="38" t="str">
        <f>IF(E8712="","",IF(OR(E8712="Project Management",E8712="Project Support",E8712="Sprint Management",E8712="Sprint Support"),"NA",(((SUMIF(AD:AD,AD8712,H:H)/VLOOKUP(AD8712,[2]Formula!V:X,3,0))*VLOOKUP(AD8712,[2]Formula!V:X,2,0))*H8712)/SUMIF(AD:AD,AD8712,H:H)))</f>
        <v/>
      </c>
      <c r="L8712" s="38" t="str">
        <f t="shared" si="817"/>
        <v/>
      </c>
      <c r="M8712" s="38" t="str">
        <f t="shared" si="818"/>
        <v/>
      </c>
      <c r="N8712" s="38" t="str">
        <f t="shared" si="820"/>
        <v/>
      </c>
      <c r="O8712" s="38" t="str">
        <f t="shared" si="816"/>
        <v/>
      </c>
      <c r="P8712" s="39" t="str">
        <f t="shared" si="821"/>
        <v/>
      </c>
      <c r="AC8712" s="42" t="str">
        <f>IF(B8712="","",VLOOKUP(B8712,[2]Formula!B:C,2,0))</f>
        <v/>
      </c>
      <c r="AD8712" s="43" t="str">
        <f t="shared" si="819"/>
        <v/>
      </c>
    </row>
    <row r="8713" spans="1:30" x14ac:dyDescent="0.25">
      <c r="A8713" s="64"/>
      <c r="B8713" s="64"/>
      <c r="C8713" s="66"/>
      <c r="D8713" s="67"/>
      <c r="E8713" s="64"/>
      <c r="F8713" s="64"/>
      <c r="G8713" s="37" t="str">
        <f>IF(E8713="","",IF(OR(E8713="Project Management",E8713="Project Support",E8713="Sprint Management",E8713="Sprint Support"),"NA",ROUND((((VLOOKUP(AD8713,[2]Formula!V:X,3,0)))-SUMIF(AD:AD,AD8713,H:H)),2)))</f>
        <v/>
      </c>
      <c r="H8713" s="71"/>
      <c r="I8713" s="72"/>
      <c r="J8713" s="72"/>
      <c r="K8713" s="38" t="str">
        <f>IF(E8713="","",IF(OR(E8713="Project Management",E8713="Project Support",E8713="Sprint Management",E8713="Sprint Support"),"NA",(((SUMIF(AD:AD,AD8713,H:H)/VLOOKUP(AD8713,[2]Formula!V:X,3,0))*VLOOKUP(AD8713,[2]Formula!V:X,2,0))*H8713)/SUMIF(AD:AD,AD8713,H:H)))</f>
        <v/>
      </c>
      <c r="L8713" s="38" t="str">
        <f t="shared" si="817"/>
        <v/>
      </c>
      <c r="M8713" s="38" t="str">
        <f t="shared" si="818"/>
        <v/>
      </c>
      <c r="N8713" s="38" t="str">
        <f t="shared" si="820"/>
        <v/>
      </c>
      <c r="O8713" s="38" t="str">
        <f t="shared" si="816"/>
        <v/>
      </c>
      <c r="P8713" s="39" t="str">
        <f t="shared" si="821"/>
        <v/>
      </c>
      <c r="AC8713" s="42" t="str">
        <f>IF(B8713="","",VLOOKUP(B8713,[2]Formula!B:C,2,0))</f>
        <v/>
      </c>
      <c r="AD8713" s="43" t="str">
        <f t="shared" si="819"/>
        <v/>
      </c>
    </row>
    <row r="8714" spans="1:30" x14ac:dyDescent="0.25">
      <c r="A8714" s="64"/>
      <c r="B8714" s="64"/>
      <c r="C8714" s="66"/>
      <c r="D8714" s="67"/>
      <c r="E8714" s="64"/>
      <c r="F8714" s="64"/>
      <c r="G8714" s="37" t="str">
        <f>IF(E8714="","",IF(OR(E8714="Project Management",E8714="Project Support",E8714="Sprint Management",E8714="Sprint Support"),"NA",ROUND((((VLOOKUP(AD8714,[2]Formula!V:X,3,0)))-SUMIF(AD:AD,AD8714,H:H)),2)))</f>
        <v/>
      </c>
      <c r="H8714" s="71"/>
      <c r="I8714" s="72"/>
      <c r="J8714" s="72"/>
      <c r="K8714" s="38" t="str">
        <f>IF(E8714="","",IF(OR(E8714="Project Management",E8714="Project Support",E8714="Sprint Management",E8714="Sprint Support"),"NA",(((SUMIF(AD:AD,AD8714,H:H)/VLOOKUP(AD8714,[2]Formula!V:X,3,0))*VLOOKUP(AD8714,[2]Formula!V:X,2,0))*H8714)/SUMIF(AD:AD,AD8714,H:H)))</f>
        <v/>
      </c>
      <c r="L8714" s="38" t="str">
        <f t="shared" si="817"/>
        <v/>
      </c>
      <c r="M8714" s="38" t="str">
        <f t="shared" si="818"/>
        <v/>
      </c>
      <c r="N8714" s="38" t="str">
        <f t="shared" si="820"/>
        <v/>
      </c>
      <c r="O8714" s="38" t="str">
        <f t="shared" si="816"/>
        <v/>
      </c>
      <c r="P8714" s="39" t="str">
        <f t="shared" si="821"/>
        <v/>
      </c>
      <c r="AC8714" s="42" t="str">
        <f>IF(B8714="","",VLOOKUP(B8714,[2]Formula!B:C,2,0))</f>
        <v/>
      </c>
      <c r="AD8714" s="43" t="str">
        <f t="shared" si="819"/>
        <v/>
      </c>
    </row>
    <row r="8715" spans="1:30" x14ac:dyDescent="0.25">
      <c r="A8715" s="64"/>
      <c r="B8715" s="64"/>
      <c r="C8715" s="66"/>
      <c r="D8715" s="67"/>
      <c r="E8715" s="64"/>
      <c r="F8715" s="64"/>
      <c r="G8715" s="37" t="str">
        <f>IF(E8715="","",IF(OR(E8715="Project Management",E8715="Project Support",E8715="Sprint Management",E8715="Sprint Support"),"NA",ROUND((((VLOOKUP(AD8715,[2]Formula!V:X,3,0)))-SUMIF(AD:AD,AD8715,H:H)),2)))</f>
        <v/>
      </c>
      <c r="H8715" s="71"/>
      <c r="I8715" s="72"/>
      <c r="J8715" s="72"/>
      <c r="K8715" s="38" t="str">
        <f>IF(E8715="","",IF(OR(E8715="Project Management",E8715="Project Support",E8715="Sprint Management",E8715="Sprint Support"),"NA",(((SUMIF(AD:AD,AD8715,H:H)/VLOOKUP(AD8715,[2]Formula!V:X,3,0))*VLOOKUP(AD8715,[2]Formula!V:X,2,0))*H8715)/SUMIF(AD:AD,AD8715,H:H)))</f>
        <v/>
      </c>
      <c r="L8715" s="38" t="str">
        <f t="shared" si="817"/>
        <v/>
      </c>
      <c r="M8715" s="38" t="str">
        <f t="shared" si="818"/>
        <v/>
      </c>
      <c r="N8715" s="38" t="str">
        <f t="shared" si="820"/>
        <v/>
      </c>
      <c r="O8715" s="38" t="str">
        <f t="shared" si="816"/>
        <v/>
      </c>
      <c r="P8715" s="39" t="str">
        <f t="shared" si="821"/>
        <v/>
      </c>
      <c r="AC8715" s="42" t="str">
        <f>IF(B8715="","",VLOOKUP(B8715,[2]Formula!B:C,2,0))</f>
        <v/>
      </c>
      <c r="AD8715" s="43" t="str">
        <f t="shared" si="819"/>
        <v/>
      </c>
    </row>
    <row r="8716" spans="1:30" x14ac:dyDescent="0.25">
      <c r="A8716" s="64"/>
      <c r="B8716" s="64"/>
      <c r="C8716" s="66"/>
      <c r="D8716" s="67"/>
      <c r="E8716" s="64"/>
      <c r="F8716" s="64"/>
      <c r="G8716" s="37" t="str">
        <f>IF(E8716="","",IF(OR(E8716="Project Management",E8716="Project Support",E8716="Sprint Management",E8716="Sprint Support"),"NA",ROUND((((VLOOKUP(AD8716,[2]Formula!V:X,3,0)))-SUMIF(AD:AD,AD8716,H:H)),2)))</f>
        <v/>
      </c>
      <c r="H8716" s="71"/>
      <c r="I8716" s="72"/>
      <c r="J8716" s="72"/>
      <c r="K8716" s="38" t="str">
        <f>IF(E8716="","",IF(OR(E8716="Project Management",E8716="Project Support",E8716="Sprint Management",E8716="Sprint Support"),"NA",(((SUMIF(AD:AD,AD8716,H:H)/VLOOKUP(AD8716,[2]Formula!V:X,3,0))*VLOOKUP(AD8716,[2]Formula!V:X,2,0))*H8716)/SUMIF(AD:AD,AD8716,H:H)))</f>
        <v/>
      </c>
      <c r="L8716" s="38" t="str">
        <f t="shared" si="817"/>
        <v/>
      </c>
      <c r="M8716" s="38" t="str">
        <f t="shared" si="818"/>
        <v/>
      </c>
      <c r="N8716" s="38" t="str">
        <f t="shared" si="820"/>
        <v/>
      </c>
      <c r="O8716" s="38" t="str">
        <f t="shared" si="816"/>
        <v/>
      </c>
      <c r="P8716" s="39" t="str">
        <f t="shared" si="821"/>
        <v/>
      </c>
      <c r="AC8716" s="42" t="str">
        <f>IF(B8716="","",VLOOKUP(B8716,[2]Formula!B:C,2,0))</f>
        <v/>
      </c>
      <c r="AD8716" s="43" t="str">
        <f t="shared" si="819"/>
        <v/>
      </c>
    </row>
    <row r="8717" spans="1:30" x14ac:dyDescent="0.25">
      <c r="A8717" s="64"/>
      <c r="B8717" s="64"/>
      <c r="C8717" s="66"/>
      <c r="D8717" s="67"/>
      <c r="E8717" s="64"/>
      <c r="F8717" s="64"/>
      <c r="G8717" s="37" t="str">
        <f>IF(E8717="","",IF(OR(E8717="Project Management",E8717="Project Support",E8717="Sprint Management",E8717="Sprint Support"),"NA",ROUND((((VLOOKUP(AD8717,[2]Formula!V:X,3,0)))-SUMIF(AD:AD,AD8717,H:H)),2)))</f>
        <v/>
      </c>
      <c r="H8717" s="71"/>
      <c r="I8717" s="72"/>
      <c r="J8717" s="72"/>
      <c r="K8717" s="38" t="str">
        <f>IF(E8717="","",IF(OR(E8717="Project Management",E8717="Project Support",E8717="Sprint Management",E8717="Sprint Support"),"NA",(((SUMIF(AD:AD,AD8717,H:H)/VLOOKUP(AD8717,[2]Formula!V:X,3,0))*VLOOKUP(AD8717,[2]Formula!V:X,2,0))*H8717)/SUMIF(AD:AD,AD8717,H:H)))</f>
        <v/>
      </c>
      <c r="L8717" s="38" t="str">
        <f t="shared" si="817"/>
        <v/>
      </c>
      <c r="M8717" s="38" t="str">
        <f t="shared" si="818"/>
        <v/>
      </c>
      <c r="N8717" s="38" t="str">
        <f t="shared" si="820"/>
        <v/>
      </c>
      <c r="O8717" s="38" t="str">
        <f t="shared" si="816"/>
        <v/>
      </c>
      <c r="P8717" s="39" t="str">
        <f t="shared" si="821"/>
        <v/>
      </c>
      <c r="AC8717" s="42" t="str">
        <f>IF(B8717="","",VLOOKUP(B8717,[2]Formula!B:C,2,0))</f>
        <v/>
      </c>
      <c r="AD8717" s="43" t="str">
        <f t="shared" si="819"/>
        <v/>
      </c>
    </row>
    <row r="8718" spans="1:30" x14ac:dyDescent="0.25">
      <c r="A8718" s="64"/>
      <c r="B8718" s="64"/>
      <c r="C8718" s="66"/>
      <c r="D8718" s="67"/>
      <c r="E8718" s="64"/>
      <c r="F8718" s="64"/>
      <c r="G8718" s="37" t="str">
        <f>IF(E8718="","",IF(OR(E8718="Project Management",E8718="Project Support",E8718="Sprint Management",E8718="Sprint Support"),"NA",ROUND((((VLOOKUP(AD8718,[2]Formula!V:X,3,0)))-SUMIF(AD:AD,AD8718,H:H)),2)))</f>
        <v/>
      </c>
      <c r="H8718" s="71"/>
      <c r="I8718" s="72"/>
      <c r="J8718" s="72"/>
      <c r="K8718" s="38" t="str">
        <f>IF(E8718="","",IF(OR(E8718="Project Management",E8718="Project Support",E8718="Sprint Management",E8718="Sprint Support"),"NA",(((SUMIF(AD:AD,AD8718,H:H)/VLOOKUP(AD8718,[2]Formula!V:X,3,0))*VLOOKUP(AD8718,[2]Formula!V:X,2,0))*H8718)/SUMIF(AD:AD,AD8718,H:H)))</f>
        <v/>
      </c>
      <c r="L8718" s="38" t="str">
        <f t="shared" si="817"/>
        <v/>
      </c>
      <c r="M8718" s="38" t="str">
        <f t="shared" si="818"/>
        <v/>
      </c>
      <c r="N8718" s="38" t="str">
        <f t="shared" si="820"/>
        <v/>
      </c>
      <c r="O8718" s="38" t="str">
        <f t="shared" si="816"/>
        <v/>
      </c>
      <c r="P8718" s="39" t="str">
        <f t="shared" si="821"/>
        <v/>
      </c>
      <c r="AC8718" s="42" t="str">
        <f>IF(B8718="","",VLOOKUP(B8718,[2]Formula!B:C,2,0))</f>
        <v/>
      </c>
      <c r="AD8718" s="43" t="str">
        <f t="shared" si="819"/>
        <v/>
      </c>
    </row>
    <row r="8719" spans="1:30" x14ac:dyDescent="0.25">
      <c r="A8719" s="64"/>
      <c r="B8719" s="64"/>
      <c r="C8719" s="66"/>
      <c r="D8719" s="67"/>
      <c r="E8719" s="64"/>
      <c r="F8719" s="64"/>
      <c r="G8719" s="37" t="str">
        <f>IF(E8719="","",IF(OR(E8719="Project Management",E8719="Project Support",E8719="Sprint Management",E8719="Sprint Support"),"NA",ROUND((((VLOOKUP(AD8719,[2]Formula!V:X,3,0)))-SUMIF(AD:AD,AD8719,H:H)),2)))</f>
        <v/>
      </c>
      <c r="H8719" s="71"/>
      <c r="I8719" s="72"/>
      <c r="J8719" s="72"/>
      <c r="K8719" s="38" t="str">
        <f>IF(E8719="","",IF(OR(E8719="Project Management",E8719="Project Support",E8719="Sprint Management",E8719="Sprint Support"),"NA",(((SUMIF(AD:AD,AD8719,H:H)/VLOOKUP(AD8719,[2]Formula!V:X,3,0))*VLOOKUP(AD8719,[2]Formula!V:X,2,0))*H8719)/SUMIF(AD:AD,AD8719,H:H)))</f>
        <v/>
      </c>
      <c r="L8719" s="38" t="str">
        <f t="shared" si="817"/>
        <v/>
      </c>
      <c r="M8719" s="38" t="str">
        <f t="shared" si="818"/>
        <v/>
      </c>
      <c r="N8719" s="38" t="str">
        <f t="shared" si="820"/>
        <v/>
      </c>
      <c r="O8719" s="38" t="str">
        <f t="shared" si="816"/>
        <v/>
      </c>
      <c r="P8719" s="39" t="str">
        <f t="shared" si="821"/>
        <v/>
      </c>
      <c r="AC8719" s="42" t="str">
        <f>IF(B8719="","",VLOOKUP(B8719,[2]Formula!B:C,2,0))</f>
        <v/>
      </c>
      <c r="AD8719" s="43" t="str">
        <f t="shared" si="819"/>
        <v/>
      </c>
    </row>
    <row r="8720" spans="1:30" x14ac:dyDescent="0.25">
      <c r="A8720" s="64"/>
      <c r="B8720" s="64"/>
      <c r="C8720" s="66"/>
      <c r="D8720" s="67"/>
      <c r="E8720" s="64"/>
      <c r="F8720" s="64"/>
      <c r="G8720" s="37" t="str">
        <f>IF(E8720="","",IF(OR(E8720="Project Management",E8720="Project Support",E8720="Sprint Management",E8720="Sprint Support"),"NA",ROUND((((VLOOKUP(AD8720,[2]Formula!V:X,3,0)))-SUMIF(AD:AD,AD8720,H:H)),2)))</f>
        <v/>
      </c>
      <c r="H8720" s="71"/>
      <c r="I8720" s="72"/>
      <c r="J8720" s="72"/>
      <c r="K8720" s="38" t="str">
        <f>IF(E8720="","",IF(OR(E8720="Project Management",E8720="Project Support",E8720="Sprint Management",E8720="Sprint Support"),"NA",(((SUMIF(AD:AD,AD8720,H:H)/VLOOKUP(AD8720,[2]Formula!V:X,3,0))*VLOOKUP(AD8720,[2]Formula!V:X,2,0))*H8720)/SUMIF(AD:AD,AD8720,H:H)))</f>
        <v/>
      </c>
      <c r="L8720" s="38" t="str">
        <f t="shared" si="817"/>
        <v/>
      </c>
      <c r="M8720" s="38" t="str">
        <f t="shared" si="818"/>
        <v/>
      </c>
      <c r="N8720" s="38" t="str">
        <f t="shared" si="820"/>
        <v/>
      </c>
      <c r="O8720" s="38" t="str">
        <f t="shared" si="816"/>
        <v/>
      </c>
      <c r="P8720" s="39" t="str">
        <f t="shared" si="821"/>
        <v/>
      </c>
      <c r="AC8720" s="42" t="str">
        <f>IF(B8720="","",VLOOKUP(B8720,[2]Formula!B:C,2,0))</f>
        <v/>
      </c>
      <c r="AD8720" s="43" t="str">
        <f t="shared" si="819"/>
        <v/>
      </c>
    </row>
    <row r="8721" spans="1:30" x14ac:dyDescent="0.25">
      <c r="A8721" s="64"/>
      <c r="B8721" s="64"/>
      <c r="C8721" s="66"/>
      <c r="D8721" s="67"/>
      <c r="E8721" s="64"/>
      <c r="F8721" s="64"/>
      <c r="G8721" s="37" t="str">
        <f>IF(E8721="","",IF(OR(E8721="Project Management",E8721="Project Support",E8721="Sprint Management",E8721="Sprint Support"),"NA",ROUND((((VLOOKUP(AD8721,[2]Formula!V:X,3,0)))-SUMIF(AD:AD,AD8721,H:H)),2)))</f>
        <v/>
      </c>
      <c r="H8721" s="71"/>
      <c r="I8721" s="72"/>
      <c r="J8721" s="72"/>
      <c r="K8721" s="38" t="str">
        <f>IF(E8721="","",IF(OR(E8721="Project Management",E8721="Project Support",E8721="Sprint Management",E8721="Sprint Support"),"NA",(((SUMIF(AD:AD,AD8721,H:H)/VLOOKUP(AD8721,[2]Formula!V:X,3,0))*VLOOKUP(AD8721,[2]Formula!V:X,2,0))*H8721)/SUMIF(AD:AD,AD8721,H:H)))</f>
        <v/>
      </c>
      <c r="L8721" s="38" t="str">
        <f t="shared" si="817"/>
        <v/>
      </c>
      <c r="M8721" s="38" t="str">
        <f t="shared" si="818"/>
        <v/>
      </c>
      <c r="N8721" s="38" t="str">
        <f t="shared" si="820"/>
        <v/>
      </c>
      <c r="O8721" s="38" t="str">
        <f t="shared" si="816"/>
        <v/>
      </c>
      <c r="P8721" s="39" t="str">
        <f t="shared" si="821"/>
        <v/>
      </c>
      <c r="AC8721" s="42" t="str">
        <f>IF(B8721="","",VLOOKUP(B8721,[2]Formula!B:C,2,0))</f>
        <v/>
      </c>
      <c r="AD8721" s="43" t="str">
        <f t="shared" si="819"/>
        <v/>
      </c>
    </row>
    <row r="8722" spans="1:30" x14ac:dyDescent="0.25">
      <c r="A8722" s="64"/>
      <c r="B8722" s="64"/>
      <c r="C8722" s="66"/>
      <c r="D8722" s="67"/>
      <c r="E8722" s="64"/>
      <c r="F8722" s="64"/>
      <c r="G8722" s="37" t="str">
        <f>IF(E8722="","",IF(OR(E8722="Project Management",E8722="Project Support",E8722="Sprint Management",E8722="Sprint Support"),"NA",ROUND((((VLOOKUP(AD8722,[2]Formula!V:X,3,0)))-SUMIF(AD:AD,AD8722,H:H)),2)))</f>
        <v/>
      </c>
      <c r="H8722" s="71"/>
      <c r="I8722" s="72"/>
      <c r="J8722" s="72"/>
      <c r="K8722" s="38" t="str">
        <f>IF(E8722="","",IF(OR(E8722="Project Management",E8722="Project Support",E8722="Sprint Management",E8722="Sprint Support"),"NA",(((SUMIF(AD:AD,AD8722,H:H)/VLOOKUP(AD8722,[2]Formula!V:X,3,0))*VLOOKUP(AD8722,[2]Formula!V:X,2,0))*H8722)/SUMIF(AD:AD,AD8722,H:H)))</f>
        <v/>
      </c>
      <c r="L8722" s="38" t="str">
        <f t="shared" si="817"/>
        <v/>
      </c>
      <c r="M8722" s="38" t="str">
        <f t="shared" si="818"/>
        <v/>
      </c>
      <c r="N8722" s="38" t="str">
        <f t="shared" si="820"/>
        <v/>
      </c>
      <c r="O8722" s="38" t="str">
        <f t="shared" si="816"/>
        <v/>
      </c>
      <c r="P8722" s="39" t="str">
        <f t="shared" si="821"/>
        <v/>
      </c>
      <c r="AC8722" s="42" t="str">
        <f>IF(B8722="","",VLOOKUP(B8722,[2]Formula!B:C,2,0))</f>
        <v/>
      </c>
      <c r="AD8722" s="43" t="str">
        <f t="shared" si="819"/>
        <v/>
      </c>
    </row>
    <row r="8723" spans="1:30" x14ac:dyDescent="0.25">
      <c r="A8723" s="64"/>
      <c r="B8723" s="64"/>
      <c r="C8723" s="66"/>
      <c r="D8723" s="67"/>
      <c r="E8723" s="64"/>
      <c r="F8723" s="64"/>
      <c r="G8723" s="37" t="str">
        <f>IF(E8723="","",IF(OR(E8723="Project Management",E8723="Project Support",E8723="Sprint Management",E8723="Sprint Support"),"NA",ROUND((((VLOOKUP(AD8723,[2]Formula!V:X,3,0)))-SUMIF(AD:AD,AD8723,H:H)),2)))</f>
        <v/>
      </c>
      <c r="H8723" s="71"/>
      <c r="I8723" s="72"/>
      <c r="J8723" s="72"/>
      <c r="K8723" s="38" t="str">
        <f>IF(E8723="","",IF(OR(E8723="Project Management",E8723="Project Support",E8723="Sprint Management",E8723="Sprint Support"),"NA",(((SUMIF(AD:AD,AD8723,H:H)/VLOOKUP(AD8723,[2]Formula!V:X,3,0))*VLOOKUP(AD8723,[2]Formula!V:X,2,0))*H8723)/SUMIF(AD:AD,AD8723,H:H)))</f>
        <v/>
      </c>
      <c r="L8723" s="38" t="str">
        <f t="shared" si="817"/>
        <v/>
      </c>
      <c r="M8723" s="38" t="str">
        <f t="shared" si="818"/>
        <v/>
      </c>
      <c r="N8723" s="38" t="str">
        <f t="shared" si="820"/>
        <v/>
      </c>
      <c r="O8723" s="38" t="str">
        <f t="shared" si="816"/>
        <v/>
      </c>
      <c r="P8723" s="39" t="str">
        <f t="shared" si="821"/>
        <v/>
      </c>
      <c r="AC8723" s="42" t="str">
        <f>IF(B8723="","",VLOOKUP(B8723,[2]Formula!B:C,2,0))</f>
        <v/>
      </c>
      <c r="AD8723" s="43" t="str">
        <f t="shared" si="819"/>
        <v/>
      </c>
    </row>
    <row r="8724" spans="1:30" x14ac:dyDescent="0.25">
      <c r="A8724" s="64"/>
      <c r="B8724" s="64"/>
      <c r="C8724" s="66"/>
      <c r="D8724" s="67"/>
      <c r="E8724" s="64"/>
      <c r="F8724" s="64"/>
      <c r="G8724" s="37" t="str">
        <f>IF(E8724="","",IF(OR(E8724="Project Management",E8724="Project Support",E8724="Sprint Management",E8724="Sprint Support"),"NA",ROUND((((VLOOKUP(AD8724,[2]Formula!V:X,3,0)))-SUMIF(AD:AD,AD8724,H:H)),2)))</f>
        <v/>
      </c>
      <c r="H8724" s="71"/>
      <c r="I8724" s="72"/>
      <c r="J8724" s="72"/>
      <c r="K8724" s="38" t="str">
        <f>IF(E8724="","",IF(OR(E8724="Project Management",E8724="Project Support",E8724="Sprint Management",E8724="Sprint Support"),"NA",(((SUMIF(AD:AD,AD8724,H:H)/VLOOKUP(AD8724,[2]Formula!V:X,3,0))*VLOOKUP(AD8724,[2]Formula!V:X,2,0))*H8724)/SUMIF(AD:AD,AD8724,H:H)))</f>
        <v/>
      </c>
      <c r="L8724" s="38" t="str">
        <f t="shared" si="817"/>
        <v/>
      </c>
      <c r="M8724" s="38" t="str">
        <f t="shared" si="818"/>
        <v/>
      </c>
      <c r="N8724" s="38" t="str">
        <f t="shared" si="820"/>
        <v/>
      </c>
      <c r="O8724" s="38" t="str">
        <f t="shared" si="816"/>
        <v/>
      </c>
      <c r="P8724" s="39" t="str">
        <f t="shared" si="821"/>
        <v/>
      </c>
      <c r="AC8724" s="42" t="str">
        <f>IF(B8724="","",VLOOKUP(B8724,[2]Formula!B:C,2,0))</f>
        <v/>
      </c>
      <c r="AD8724" s="43" t="str">
        <f t="shared" si="819"/>
        <v/>
      </c>
    </row>
    <row r="8725" spans="1:30" x14ac:dyDescent="0.25">
      <c r="A8725" s="64"/>
      <c r="B8725" s="64"/>
      <c r="C8725" s="66"/>
      <c r="D8725" s="67"/>
      <c r="E8725" s="64"/>
      <c r="F8725" s="64"/>
      <c r="G8725" s="37" t="str">
        <f>IF(E8725="","",IF(OR(E8725="Project Management",E8725="Project Support",E8725="Sprint Management",E8725="Sprint Support"),"NA",ROUND((((VLOOKUP(AD8725,[2]Formula!V:X,3,0)))-SUMIF(AD:AD,AD8725,H:H)),2)))</f>
        <v/>
      </c>
      <c r="H8725" s="71"/>
      <c r="I8725" s="72"/>
      <c r="J8725" s="72"/>
      <c r="K8725" s="38" t="str">
        <f>IF(E8725="","",IF(OR(E8725="Project Management",E8725="Project Support",E8725="Sprint Management",E8725="Sprint Support"),"NA",(((SUMIF(AD:AD,AD8725,H:H)/VLOOKUP(AD8725,[2]Formula!V:X,3,0))*VLOOKUP(AD8725,[2]Formula!V:X,2,0))*H8725)/SUMIF(AD:AD,AD8725,H:H)))</f>
        <v/>
      </c>
      <c r="L8725" s="38" t="str">
        <f t="shared" si="817"/>
        <v/>
      </c>
      <c r="M8725" s="38" t="str">
        <f t="shared" si="818"/>
        <v/>
      </c>
      <c r="N8725" s="38" t="str">
        <f t="shared" si="820"/>
        <v/>
      </c>
      <c r="O8725" s="38" t="str">
        <f t="shared" si="816"/>
        <v/>
      </c>
      <c r="P8725" s="39" t="str">
        <f t="shared" si="821"/>
        <v/>
      </c>
      <c r="AC8725" s="42" t="str">
        <f>IF(B8725="","",VLOOKUP(B8725,[2]Formula!B:C,2,0))</f>
        <v/>
      </c>
      <c r="AD8725" s="43" t="str">
        <f t="shared" si="819"/>
        <v/>
      </c>
    </row>
    <row r="8726" spans="1:30" x14ac:dyDescent="0.25">
      <c r="A8726" s="64"/>
      <c r="B8726" s="64"/>
      <c r="C8726" s="66"/>
      <c r="D8726" s="67"/>
      <c r="E8726" s="64"/>
      <c r="F8726" s="64"/>
      <c r="G8726" s="37" t="str">
        <f>IF(E8726="","",IF(OR(E8726="Project Management",E8726="Project Support",E8726="Sprint Management",E8726="Sprint Support"),"NA",ROUND((((VLOOKUP(AD8726,[2]Formula!V:X,3,0)))-SUMIF(AD:AD,AD8726,H:H)),2)))</f>
        <v/>
      </c>
      <c r="H8726" s="71"/>
      <c r="I8726" s="72"/>
      <c r="J8726" s="72"/>
      <c r="K8726" s="38" t="str">
        <f>IF(E8726="","",IF(OR(E8726="Project Management",E8726="Project Support",E8726="Sprint Management",E8726="Sprint Support"),"NA",(((SUMIF(AD:AD,AD8726,H:H)/VLOOKUP(AD8726,[2]Formula!V:X,3,0))*VLOOKUP(AD8726,[2]Formula!V:X,2,0))*H8726)/SUMIF(AD:AD,AD8726,H:H)))</f>
        <v/>
      </c>
      <c r="L8726" s="38" t="str">
        <f t="shared" si="817"/>
        <v/>
      </c>
      <c r="M8726" s="38" t="str">
        <f t="shared" si="818"/>
        <v/>
      </c>
      <c r="N8726" s="38" t="str">
        <f t="shared" si="820"/>
        <v/>
      </c>
      <c r="O8726" s="38" t="str">
        <f t="shared" si="816"/>
        <v/>
      </c>
      <c r="P8726" s="39" t="str">
        <f t="shared" si="821"/>
        <v/>
      </c>
      <c r="AC8726" s="42" t="str">
        <f>IF(B8726="","",VLOOKUP(B8726,[2]Formula!B:C,2,0))</f>
        <v/>
      </c>
      <c r="AD8726" s="43" t="str">
        <f t="shared" si="819"/>
        <v/>
      </c>
    </row>
    <row r="8727" spans="1:30" x14ac:dyDescent="0.25">
      <c r="A8727" s="64"/>
      <c r="B8727" s="64"/>
      <c r="C8727" s="66"/>
      <c r="D8727" s="67"/>
      <c r="E8727" s="64"/>
      <c r="F8727" s="64"/>
      <c r="G8727" s="37" t="str">
        <f>IF(E8727="","",IF(OR(E8727="Project Management",E8727="Project Support",E8727="Sprint Management",E8727="Sprint Support"),"NA",ROUND((((VLOOKUP(AD8727,[2]Formula!V:X,3,0)))-SUMIF(AD:AD,AD8727,H:H)),2)))</f>
        <v/>
      </c>
      <c r="H8727" s="71"/>
      <c r="I8727" s="72"/>
      <c r="J8727" s="72"/>
      <c r="K8727" s="38" t="str">
        <f>IF(E8727="","",IF(OR(E8727="Project Management",E8727="Project Support",E8727="Sprint Management",E8727="Sprint Support"),"NA",(((SUMIF(AD:AD,AD8727,H:H)/VLOOKUP(AD8727,[2]Formula!V:X,3,0))*VLOOKUP(AD8727,[2]Formula!V:X,2,0))*H8727)/SUMIF(AD:AD,AD8727,H:H)))</f>
        <v/>
      </c>
      <c r="L8727" s="38" t="str">
        <f t="shared" si="817"/>
        <v/>
      </c>
      <c r="M8727" s="38" t="str">
        <f t="shared" si="818"/>
        <v/>
      </c>
      <c r="N8727" s="38" t="str">
        <f t="shared" si="820"/>
        <v/>
      </c>
      <c r="O8727" s="38" t="str">
        <f t="shared" si="816"/>
        <v/>
      </c>
      <c r="P8727" s="39" t="str">
        <f t="shared" si="821"/>
        <v/>
      </c>
      <c r="AC8727" s="42" t="str">
        <f>IF(B8727="","",VLOOKUP(B8727,[2]Formula!B:C,2,0))</f>
        <v/>
      </c>
      <c r="AD8727" s="43" t="str">
        <f t="shared" si="819"/>
        <v/>
      </c>
    </row>
    <row r="8728" spans="1:30" x14ac:dyDescent="0.25">
      <c r="A8728" s="64"/>
      <c r="B8728" s="64"/>
      <c r="C8728" s="66"/>
      <c r="D8728" s="67"/>
      <c r="E8728" s="64"/>
      <c r="F8728" s="64"/>
      <c r="G8728" s="37" t="str">
        <f>IF(E8728="","",IF(OR(E8728="Project Management",E8728="Project Support",E8728="Sprint Management",E8728="Sprint Support"),"NA",ROUND((((VLOOKUP(AD8728,[2]Formula!V:X,3,0)))-SUMIF(AD:AD,AD8728,H:H)),2)))</f>
        <v/>
      </c>
      <c r="H8728" s="71"/>
      <c r="I8728" s="72"/>
      <c r="J8728" s="72"/>
      <c r="K8728" s="38" t="str">
        <f>IF(E8728="","",IF(OR(E8728="Project Management",E8728="Project Support",E8728="Sprint Management",E8728="Sprint Support"),"NA",(((SUMIF(AD:AD,AD8728,H:H)/VLOOKUP(AD8728,[2]Formula!V:X,3,0))*VLOOKUP(AD8728,[2]Formula!V:X,2,0))*H8728)/SUMIF(AD:AD,AD8728,H:H)))</f>
        <v/>
      </c>
      <c r="L8728" s="38" t="str">
        <f t="shared" si="817"/>
        <v/>
      </c>
      <c r="M8728" s="38" t="str">
        <f t="shared" si="818"/>
        <v/>
      </c>
      <c r="N8728" s="38" t="str">
        <f t="shared" si="820"/>
        <v/>
      </c>
      <c r="O8728" s="38" t="str">
        <f t="shared" si="816"/>
        <v/>
      </c>
      <c r="P8728" s="39" t="str">
        <f t="shared" si="821"/>
        <v/>
      </c>
      <c r="AC8728" s="42" t="str">
        <f>IF(B8728="","",VLOOKUP(B8728,[2]Formula!B:C,2,0))</f>
        <v/>
      </c>
      <c r="AD8728" s="43" t="str">
        <f t="shared" si="819"/>
        <v/>
      </c>
    </row>
    <row r="8729" spans="1:30" x14ac:dyDescent="0.25">
      <c r="A8729" s="64"/>
      <c r="B8729" s="64"/>
      <c r="C8729" s="66"/>
      <c r="D8729" s="67"/>
      <c r="E8729" s="64"/>
      <c r="F8729" s="64"/>
      <c r="G8729" s="37" t="str">
        <f>IF(E8729="","",IF(OR(E8729="Project Management",E8729="Project Support",E8729="Sprint Management",E8729="Sprint Support"),"NA",ROUND((((VLOOKUP(AD8729,[2]Formula!V:X,3,0)))-SUMIF(AD:AD,AD8729,H:H)),2)))</f>
        <v/>
      </c>
      <c r="H8729" s="71"/>
      <c r="I8729" s="72"/>
      <c r="J8729" s="72"/>
      <c r="K8729" s="38" t="str">
        <f>IF(E8729="","",IF(OR(E8729="Project Management",E8729="Project Support",E8729="Sprint Management",E8729="Sprint Support"),"NA",(((SUMIF(AD:AD,AD8729,H:H)/VLOOKUP(AD8729,[2]Formula!V:X,3,0))*VLOOKUP(AD8729,[2]Formula!V:X,2,0))*H8729)/SUMIF(AD:AD,AD8729,H:H)))</f>
        <v/>
      </c>
      <c r="L8729" s="38" t="str">
        <f t="shared" si="817"/>
        <v/>
      </c>
      <c r="M8729" s="38" t="str">
        <f t="shared" si="818"/>
        <v/>
      </c>
      <c r="N8729" s="38" t="str">
        <f t="shared" si="820"/>
        <v/>
      </c>
      <c r="O8729" s="38" t="str">
        <f t="shared" si="816"/>
        <v/>
      </c>
      <c r="P8729" s="39" t="str">
        <f t="shared" si="821"/>
        <v/>
      </c>
      <c r="AC8729" s="42" t="str">
        <f>IF(B8729="","",VLOOKUP(B8729,[2]Formula!B:C,2,0))</f>
        <v/>
      </c>
      <c r="AD8729" s="43" t="str">
        <f t="shared" si="819"/>
        <v/>
      </c>
    </row>
    <row r="8730" spans="1:30" x14ac:dyDescent="0.25">
      <c r="A8730" s="64"/>
      <c r="B8730" s="64"/>
      <c r="C8730" s="66"/>
      <c r="D8730" s="67"/>
      <c r="E8730" s="64"/>
      <c r="F8730" s="64"/>
      <c r="G8730" s="37" t="str">
        <f>IF(E8730="","",IF(OR(E8730="Project Management",E8730="Project Support",E8730="Sprint Management",E8730="Sprint Support"),"NA",ROUND((((VLOOKUP(AD8730,[2]Formula!V:X,3,0)))-SUMIF(AD:AD,AD8730,H:H)),2)))</f>
        <v/>
      </c>
      <c r="H8730" s="71"/>
      <c r="I8730" s="72"/>
      <c r="J8730" s="72"/>
      <c r="K8730" s="38" t="str">
        <f>IF(E8730="","",IF(OR(E8730="Project Management",E8730="Project Support",E8730="Sprint Management",E8730="Sprint Support"),"NA",(((SUMIF(AD:AD,AD8730,H:H)/VLOOKUP(AD8730,[2]Formula!V:X,3,0))*VLOOKUP(AD8730,[2]Formula!V:X,2,0))*H8730)/SUMIF(AD:AD,AD8730,H:H)))</f>
        <v/>
      </c>
      <c r="L8730" s="38" t="str">
        <f t="shared" si="817"/>
        <v/>
      </c>
      <c r="M8730" s="38" t="str">
        <f t="shared" si="818"/>
        <v/>
      </c>
      <c r="N8730" s="38" t="str">
        <f t="shared" si="820"/>
        <v/>
      </c>
      <c r="O8730" s="38" t="str">
        <f t="shared" si="816"/>
        <v/>
      </c>
      <c r="P8730" s="39" t="str">
        <f t="shared" si="821"/>
        <v/>
      </c>
      <c r="AC8730" s="42" t="str">
        <f>IF(B8730="","",VLOOKUP(B8730,[2]Formula!B:C,2,0))</f>
        <v/>
      </c>
      <c r="AD8730" s="43" t="str">
        <f t="shared" si="819"/>
        <v/>
      </c>
    </row>
    <row r="8731" spans="1:30" x14ac:dyDescent="0.25">
      <c r="A8731" s="64"/>
      <c r="B8731" s="64"/>
      <c r="C8731" s="66"/>
      <c r="D8731" s="67"/>
      <c r="E8731" s="64"/>
      <c r="F8731" s="64"/>
      <c r="G8731" s="37" t="str">
        <f>IF(E8731="","",IF(OR(E8731="Project Management",E8731="Project Support",E8731="Sprint Management",E8731="Sprint Support"),"NA",ROUND((((VLOOKUP(AD8731,[2]Formula!V:X,3,0)))-SUMIF(AD:AD,AD8731,H:H)),2)))</f>
        <v/>
      </c>
      <c r="H8731" s="71"/>
      <c r="I8731" s="72"/>
      <c r="J8731" s="72"/>
      <c r="K8731" s="38" t="str">
        <f>IF(E8731="","",IF(OR(E8731="Project Management",E8731="Project Support",E8731="Sprint Management",E8731="Sprint Support"),"NA",(((SUMIF(AD:AD,AD8731,H:H)/VLOOKUP(AD8731,[2]Formula!V:X,3,0))*VLOOKUP(AD8731,[2]Formula!V:X,2,0))*H8731)/SUMIF(AD:AD,AD8731,H:H)))</f>
        <v/>
      </c>
      <c r="L8731" s="38" t="str">
        <f t="shared" si="817"/>
        <v/>
      </c>
      <c r="M8731" s="38" t="str">
        <f t="shared" si="818"/>
        <v/>
      </c>
      <c r="N8731" s="38" t="str">
        <f t="shared" si="820"/>
        <v/>
      </c>
      <c r="O8731" s="38" t="str">
        <f t="shared" si="816"/>
        <v/>
      </c>
      <c r="P8731" s="39" t="str">
        <f t="shared" si="821"/>
        <v/>
      </c>
      <c r="AC8731" s="42" t="str">
        <f>IF(B8731="","",VLOOKUP(B8731,[2]Formula!B:C,2,0))</f>
        <v/>
      </c>
      <c r="AD8731" s="43" t="str">
        <f t="shared" si="819"/>
        <v/>
      </c>
    </row>
    <row r="8732" spans="1:30" x14ac:dyDescent="0.25">
      <c r="A8732" s="64"/>
      <c r="B8732" s="64"/>
      <c r="C8732" s="66"/>
      <c r="D8732" s="67"/>
      <c r="E8732" s="64"/>
      <c r="F8732" s="64"/>
      <c r="G8732" s="37" t="str">
        <f>IF(E8732="","",IF(OR(E8732="Project Management",E8732="Project Support",E8732="Sprint Management",E8732="Sprint Support"),"NA",ROUND((((VLOOKUP(AD8732,[2]Formula!V:X,3,0)))-SUMIF(AD:AD,AD8732,H:H)),2)))</f>
        <v/>
      </c>
      <c r="H8732" s="71"/>
      <c r="I8732" s="72"/>
      <c r="J8732" s="72"/>
      <c r="K8732" s="38" t="str">
        <f>IF(E8732="","",IF(OR(E8732="Project Management",E8732="Project Support",E8732="Sprint Management",E8732="Sprint Support"),"NA",(((SUMIF(AD:AD,AD8732,H:H)/VLOOKUP(AD8732,[2]Formula!V:X,3,0))*VLOOKUP(AD8732,[2]Formula!V:X,2,0))*H8732)/SUMIF(AD:AD,AD8732,H:H)))</f>
        <v/>
      </c>
      <c r="L8732" s="38" t="str">
        <f t="shared" si="817"/>
        <v/>
      </c>
      <c r="M8732" s="38" t="str">
        <f t="shared" si="818"/>
        <v/>
      </c>
      <c r="N8732" s="38" t="str">
        <f t="shared" si="820"/>
        <v/>
      </c>
      <c r="O8732" s="38" t="str">
        <f t="shared" si="816"/>
        <v/>
      </c>
      <c r="P8732" s="39" t="str">
        <f t="shared" si="821"/>
        <v/>
      </c>
      <c r="AC8732" s="42" t="str">
        <f>IF(B8732="","",VLOOKUP(B8732,[2]Formula!B:C,2,0))</f>
        <v/>
      </c>
      <c r="AD8732" s="43" t="str">
        <f t="shared" si="819"/>
        <v/>
      </c>
    </row>
    <row r="8733" spans="1:30" x14ac:dyDescent="0.25">
      <c r="A8733" s="64"/>
      <c r="B8733" s="64"/>
      <c r="C8733" s="66"/>
      <c r="D8733" s="67"/>
      <c r="E8733" s="64"/>
      <c r="F8733" s="64"/>
      <c r="G8733" s="37" t="str">
        <f>IF(E8733="","",IF(OR(E8733="Project Management",E8733="Project Support",E8733="Sprint Management",E8733="Sprint Support"),"NA",ROUND((((VLOOKUP(AD8733,[2]Formula!V:X,3,0)))-SUMIF(AD:AD,AD8733,H:H)),2)))</f>
        <v/>
      </c>
      <c r="H8733" s="71"/>
      <c r="I8733" s="72"/>
      <c r="J8733" s="72"/>
      <c r="K8733" s="38" t="str">
        <f>IF(E8733="","",IF(OR(E8733="Project Management",E8733="Project Support",E8733="Sprint Management",E8733="Sprint Support"),"NA",(((SUMIF(AD:AD,AD8733,H:H)/VLOOKUP(AD8733,[2]Formula!V:X,3,0))*VLOOKUP(AD8733,[2]Formula!V:X,2,0))*H8733)/SUMIF(AD:AD,AD8733,H:H)))</f>
        <v/>
      </c>
      <c r="L8733" s="38" t="str">
        <f t="shared" si="817"/>
        <v/>
      </c>
      <c r="M8733" s="38" t="str">
        <f t="shared" si="818"/>
        <v/>
      </c>
      <c r="N8733" s="38" t="str">
        <f t="shared" si="820"/>
        <v/>
      </c>
      <c r="O8733" s="38" t="str">
        <f t="shared" si="816"/>
        <v/>
      </c>
      <c r="P8733" s="39" t="str">
        <f t="shared" si="821"/>
        <v/>
      </c>
      <c r="AC8733" s="42" t="str">
        <f>IF(B8733="","",VLOOKUP(B8733,[2]Formula!B:C,2,0))</f>
        <v/>
      </c>
      <c r="AD8733" s="43" t="str">
        <f t="shared" si="819"/>
        <v/>
      </c>
    </row>
    <row r="8734" spans="1:30" x14ac:dyDescent="0.25">
      <c r="A8734" s="64"/>
      <c r="B8734" s="64"/>
      <c r="C8734" s="66"/>
      <c r="D8734" s="67"/>
      <c r="E8734" s="64"/>
      <c r="F8734" s="64"/>
      <c r="G8734" s="37" t="str">
        <f>IF(E8734="","",IF(OR(E8734="Project Management",E8734="Project Support",E8734="Sprint Management",E8734="Sprint Support"),"NA",ROUND((((VLOOKUP(AD8734,[2]Formula!V:X,3,0)))-SUMIF(AD:AD,AD8734,H:H)),2)))</f>
        <v/>
      </c>
      <c r="H8734" s="71"/>
      <c r="I8734" s="72"/>
      <c r="J8734" s="72"/>
      <c r="K8734" s="38" t="str">
        <f>IF(E8734="","",IF(OR(E8734="Project Management",E8734="Project Support",E8734="Sprint Management",E8734="Sprint Support"),"NA",(((SUMIF(AD:AD,AD8734,H:H)/VLOOKUP(AD8734,[2]Formula!V:X,3,0))*VLOOKUP(AD8734,[2]Formula!V:X,2,0))*H8734)/SUMIF(AD:AD,AD8734,H:H)))</f>
        <v/>
      </c>
      <c r="L8734" s="38" t="str">
        <f t="shared" si="817"/>
        <v/>
      </c>
      <c r="M8734" s="38" t="str">
        <f t="shared" si="818"/>
        <v/>
      </c>
      <c r="N8734" s="38" t="str">
        <f t="shared" si="820"/>
        <v/>
      </c>
      <c r="O8734" s="38" t="str">
        <f t="shared" si="816"/>
        <v/>
      </c>
      <c r="P8734" s="39" t="str">
        <f t="shared" si="821"/>
        <v/>
      </c>
      <c r="AC8734" s="42" t="str">
        <f>IF(B8734="","",VLOOKUP(B8734,[2]Formula!B:C,2,0))</f>
        <v/>
      </c>
      <c r="AD8734" s="43" t="str">
        <f t="shared" si="819"/>
        <v/>
      </c>
    </row>
    <row r="8735" spans="1:30" x14ac:dyDescent="0.25">
      <c r="A8735" s="64"/>
      <c r="B8735" s="64"/>
      <c r="C8735" s="66"/>
      <c r="D8735" s="67"/>
      <c r="E8735" s="64"/>
      <c r="F8735" s="64"/>
      <c r="G8735" s="37" t="str">
        <f>IF(E8735="","",IF(OR(E8735="Project Management",E8735="Project Support",E8735="Sprint Management",E8735="Sprint Support"),"NA",ROUND((((VLOOKUP(AD8735,[2]Formula!V:X,3,0)))-SUMIF(AD:AD,AD8735,H:H)),2)))</f>
        <v/>
      </c>
      <c r="H8735" s="71"/>
      <c r="I8735" s="72"/>
      <c r="J8735" s="72"/>
      <c r="K8735" s="38" t="str">
        <f>IF(E8735="","",IF(OR(E8735="Project Management",E8735="Project Support",E8735="Sprint Management",E8735="Sprint Support"),"NA",(((SUMIF(AD:AD,AD8735,H:H)/VLOOKUP(AD8735,[2]Formula!V:X,3,0))*VLOOKUP(AD8735,[2]Formula!V:X,2,0))*H8735)/SUMIF(AD:AD,AD8735,H:H)))</f>
        <v/>
      </c>
      <c r="L8735" s="38" t="str">
        <f t="shared" si="817"/>
        <v/>
      </c>
      <c r="M8735" s="38" t="str">
        <f t="shared" si="818"/>
        <v/>
      </c>
      <c r="N8735" s="38" t="str">
        <f t="shared" si="820"/>
        <v/>
      </c>
      <c r="O8735" s="38" t="str">
        <f t="shared" si="816"/>
        <v/>
      </c>
      <c r="P8735" s="39" t="str">
        <f t="shared" si="821"/>
        <v/>
      </c>
      <c r="AC8735" s="42" t="str">
        <f>IF(B8735="","",VLOOKUP(B8735,[2]Formula!B:C,2,0))</f>
        <v/>
      </c>
      <c r="AD8735" s="43" t="str">
        <f t="shared" si="819"/>
        <v/>
      </c>
    </row>
    <row r="8736" spans="1:30" x14ac:dyDescent="0.25">
      <c r="A8736" s="64"/>
      <c r="B8736" s="64"/>
      <c r="C8736" s="66"/>
      <c r="D8736" s="67"/>
      <c r="E8736" s="64"/>
      <c r="F8736" s="64"/>
      <c r="G8736" s="37" t="str">
        <f>IF(E8736="","",IF(OR(E8736="Project Management",E8736="Project Support",E8736="Sprint Management",E8736="Sprint Support"),"NA",ROUND((((VLOOKUP(AD8736,[2]Formula!V:X,3,0)))-SUMIF(AD:AD,AD8736,H:H)),2)))</f>
        <v/>
      </c>
      <c r="H8736" s="71"/>
      <c r="I8736" s="72"/>
      <c r="J8736" s="72"/>
      <c r="K8736" s="38" t="str">
        <f>IF(E8736="","",IF(OR(E8736="Project Management",E8736="Project Support",E8736="Sprint Management",E8736="Sprint Support"),"NA",(((SUMIF(AD:AD,AD8736,H:H)/VLOOKUP(AD8736,[2]Formula!V:X,3,0))*VLOOKUP(AD8736,[2]Formula!V:X,2,0))*H8736)/SUMIF(AD:AD,AD8736,H:H)))</f>
        <v/>
      </c>
      <c r="L8736" s="38" t="str">
        <f t="shared" si="817"/>
        <v/>
      </c>
      <c r="M8736" s="38" t="str">
        <f t="shared" si="818"/>
        <v/>
      </c>
      <c r="N8736" s="38" t="str">
        <f t="shared" si="820"/>
        <v/>
      </c>
      <c r="O8736" s="38" t="str">
        <f t="shared" si="816"/>
        <v/>
      </c>
      <c r="P8736" s="39" t="str">
        <f t="shared" si="821"/>
        <v/>
      </c>
      <c r="AC8736" s="42" t="str">
        <f>IF(B8736="","",VLOOKUP(B8736,[2]Formula!B:C,2,0))</f>
        <v/>
      </c>
      <c r="AD8736" s="43" t="str">
        <f t="shared" si="819"/>
        <v/>
      </c>
    </row>
    <row r="8737" spans="1:30" x14ac:dyDescent="0.25">
      <c r="A8737" s="64"/>
      <c r="B8737" s="64"/>
      <c r="C8737" s="66"/>
      <c r="D8737" s="67"/>
      <c r="E8737" s="64"/>
      <c r="F8737" s="64"/>
      <c r="G8737" s="37" t="str">
        <f>IF(E8737="","",IF(OR(E8737="Project Management",E8737="Project Support",E8737="Sprint Management",E8737="Sprint Support"),"NA",ROUND((((VLOOKUP(AD8737,[2]Formula!V:X,3,0)))-SUMIF(AD:AD,AD8737,H:H)),2)))</f>
        <v/>
      </c>
      <c r="H8737" s="71"/>
      <c r="I8737" s="72"/>
      <c r="J8737" s="72"/>
      <c r="K8737" s="38" t="str">
        <f>IF(E8737="","",IF(OR(E8737="Project Management",E8737="Project Support",E8737="Sprint Management",E8737="Sprint Support"),"NA",(((SUMIF(AD:AD,AD8737,H:H)/VLOOKUP(AD8737,[2]Formula!V:X,3,0))*VLOOKUP(AD8737,[2]Formula!V:X,2,0))*H8737)/SUMIF(AD:AD,AD8737,H:H)))</f>
        <v/>
      </c>
      <c r="L8737" s="38" t="str">
        <f t="shared" si="817"/>
        <v/>
      </c>
      <c r="M8737" s="38" t="str">
        <f t="shared" si="818"/>
        <v/>
      </c>
      <c r="N8737" s="38" t="str">
        <f t="shared" si="820"/>
        <v/>
      </c>
      <c r="O8737" s="38" t="str">
        <f t="shared" si="816"/>
        <v/>
      </c>
      <c r="P8737" s="39" t="str">
        <f t="shared" si="821"/>
        <v/>
      </c>
      <c r="AC8737" s="42" t="str">
        <f>IF(B8737="","",VLOOKUP(B8737,[2]Formula!B:C,2,0))</f>
        <v/>
      </c>
      <c r="AD8737" s="43" t="str">
        <f t="shared" si="819"/>
        <v/>
      </c>
    </row>
    <row r="8738" spans="1:30" x14ac:dyDescent="0.25">
      <c r="A8738" s="64"/>
      <c r="B8738" s="64"/>
      <c r="C8738" s="66"/>
      <c r="D8738" s="67"/>
      <c r="E8738" s="64"/>
      <c r="F8738" s="64"/>
      <c r="G8738" s="37" t="str">
        <f>IF(E8738="","",IF(OR(E8738="Project Management",E8738="Project Support",E8738="Sprint Management",E8738="Sprint Support"),"NA",ROUND((((VLOOKUP(AD8738,[2]Formula!V:X,3,0)))-SUMIF(AD:AD,AD8738,H:H)),2)))</f>
        <v/>
      </c>
      <c r="H8738" s="71"/>
      <c r="I8738" s="72"/>
      <c r="J8738" s="72"/>
      <c r="K8738" s="38" t="str">
        <f>IF(E8738="","",IF(OR(E8738="Project Management",E8738="Project Support",E8738="Sprint Management",E8738="Sprint Support"),"NA",(((SUMIF(AD:AD,AD8738,H:H)/VLOOKUP(AD8738,[2]Formula!V:X,3,0))*VLOOKUP(AD8738,[2]Formula!V:X,2,0))*H8738)/SUMIF(AD:AD,AD8738,H:H)))</f>
        <v/>
      </c>
      <c r="L8738" s="38" t="str">
        <f t="shared" si="817"/>
        <v/>
      </c>
      <c r="M8738" s="38" t="str">
        <f t="shared" si="818"/>
        <v/>
      </c>
      <c r="N8738" s="38" t="str">
        <f t="shared" si="820"/>
        <v/>
      </c>
      <c r="O8738" s="38" t="str">
        <f t="shared" si="816"/>
        <v/>
      </c>
      <c r="P8738" s="39" t="str">
        <f t="shared" si="821"/>
        <v/>
      </c>
      <c r="AC8738" s="42" t="str">
        <f>IF(B8738="","",VLOOKUP(B8738,[2]Formula!B:C,2,0))</f>
        <v/>
      </c>
      <c r="AD8738" s="43" t="str">
        <f t="shared" si="819"/>
        <v/>
      </c>
    </row>
    <row r="8739" spans="1:30" x14ac:dyDescent="0.25">
      <c r="A8739" s="64"/>
      <c r="B8739" s="64"/>
      <c r="C8739" s="66"/>
      <c r="D8739" s="67"/>
      <c r="E8739" s="64"/>
      <c r="F8739" s="64"/>
      <c r="G8739" s="37" t="str">
        <f>IF(E8739="","",IF(OR(E8739="Project Management",E8739="Project Support",E8739="Sprint Management",E8739="Sprint Support"),"NA",ROUND((((VLOOKUP(AD8739,[2]Formula!V:X,3,0)))-SUMIF(AD:AD,AD8739,H:H)),2)))</f>
        <v/>
      </c>
      <c r="H8739" s="71"/>
      <c r="I8739" s="72"/>
      <c r="J8739" s="72"/>
      <c r="K8739" s="38" t="str">
        <f>IF(E8739="","",IF(OR(E8739="Project Management",E8739="Project Support",E8739="Sprint Management",E8739="Sprint Support"),"NA",(((SUMIF(AD:AD,AD8739,H:H)/VLOOKUP(AD8739,[2]Formula!V:X,3,0))*VLOOKUP(AD8739,[2]Formula!V:X,2,0))*H8739)/SUMIF(AD:AD,AD8739,H:H)))</f>
        <v/>
      </c>
      <c r="L8739" s="38" t="str">
        <f t="shared" si="817"/>
        <v/>
      </c>
      <c r="M8739" s="38" t="str">
        <f t="shared" si="818"/>
        <v/>
      </c>
      <c r="N8739" s="38" t="str">
        <f t="shared" si="820"/>
        <v/>
      </c>
      <c r="O8739" s="38" t="str">
        <f t="shared" si="816"/>
        <v/>
      </c>
      <c r="P8739" s="39" t="str">
        <f t="shared" si="821"/>
        <v/>
      </c>
      <c r="AC8739" s="42" t="str">
        <f>IF(B8739="","",VLOOKUP(B8739,[2]Formula!B:C,2,0))</f>
        <v/>
      </c>
      <c r="AD8739" s="43" t="str">
        <f t="shared" si="819"/>
        <v/>
      </c>
    </row>
    <row r="8740" spans="1:30" x14ac:dyDescent="0.25">
      <c r="A8740" s="64"/>
      <c r="B8740" s="64"/>
      <c r="C8740" s="66"/>
      <c r="D8740" s="67"/>
      <c r="E8740" s="64"/>
      <c r="F8740" s="64"/>
      <c r="G8740" s="37" t="str">
        <f>IF(E8740="","",IF(OR(E8740="Project Management",E8740="Project Support",E8740="Sprint Management",E8740="Sprint Support"),"NA",ROUND((((VLOOKUP(AD8740,[2]Formula!V:X,3,0)))-SUMIF(AD:AD,AD8740,H:H)),2)))</f>
        <v/>
      </c>
      <c r="H8740" s="71"/>
      <c r="I8740" s="72"/>
      <c r="J8740" s="72"/>
      <c r="K8740" s="38" t="str">
        <f>IF(E8740="","",IF(OR(E8740="Project Management",E8740="Project Support",E8740="Sprint Management",E8740="Sprint Support"),"NA",(((SUMIF(AD:AD,AD8740,H:H)/VLOOKUP(AD8740,[2]Formula!V:X,3,0))*VLOOKUP(AD8740,[2]Formula!V:X,2,0))*H8740)/SUMIF(AD:AD,AD8740,H:H)))</f>
        <v/>
      </c>
      <c r="L8740" s="38" t="str">
        <f t="shared" si="817"/>
        <v/>
      </c>
      <c r="M8740" s="38" t="str">
        <f t="shared" si="818"/>
        <v/>
      </c>
      <c r="N8740" s="38" t="str">
        <f t="shared" si="820"/>
        <v/>
      </c>
      <c r="O8740" s="38" t="str">
        <f t="shared" si="816"/>
        <v/>
      </c>
      <c r="P8740" s="39" t="str">
        <f t="shared" si="821"/>
        <v/>
      </c>
      <c r="AC8740" s="42" t="str">
        <f>IF(B8740="","",VLOOKUP(B8740,[2]Formula!B:C,2,0))</f>
        <v/>
      </c>
      <c r="AD8740" s="43" t="str">
        <f t="shared" si="819"/>
        <v/>
      </c>
    </row>
    <row r="8741" spans="1:30" x14ac:dyDescent="0.25">
      <c r="A8741" s="64"/>
      <c r="B8741" s="64"/>
      <c r="C8741" s="66"/>
      <c r="D8741" s="67"/>
      <c r="E8741" s="64"/>
      <c r="F8741" s="64"/>
      <c r="G8741" s="37" t="str">
        <f>IF(E8741="","",IF(OR(E8741="Project Management",E8741="Project Support",E8741="Sprint Management",E8741="Sprint Support"),"NA",ROUND((((VLOOKUP(AD8741,[2]Formula!V:X,3,0)))-SUMIF(AD:AD,AD8741,H:H)),2)))</f>
        <v/>
      </c>
      <c r="H8741" s="71"/>
      <c r="I8741" s="72"/>
      <c r="J8741" s="72"/>
      <c r="K8741" s="38" t="str">
        <f>IF(E8741="","",IF(OR(E8741="Project Management",E8741="Project Support",E8741="Sprint Management",E8741="Sprint Support"),"NA",(((SUMIF(AD:AD,AD8741,H:H)/VLOOKUP(AD8741,[2]Formula!V:X,3,0))*VLOOKUP(AD8741,[2]Formula!V:X,2,0))*H8741)/SUMIF(AD:AD,AD8741,H:H)))</f>
        <v/>
      </c>
      <c r="L8741" s="38" t="str">
        <f t="shared" si="817"/>
        <v/>
      </c>
      <c r="M8741" s="38" t="str">
        <f t="shared" si="818"/>
        <v/>
      </c>
      <c r="N8741" s="38" t="str">
        <f t="shared" si="820"/>
        <v/>
      </c>
      <c r="O8741" s="38" t="str">
        <f t="shared" si="816"/>
        <v/>
      </c>
      <c r="P8741" s="39" t="str">
        <f t="shared" si="821"/>
        <v/>
      </c>
      <c r="AC8741" s="42" t="str">
        <f>IF(B8741="","",VLOOKUP(B8741,[2]Formula!B:C,2,0))</f>
        <v/>
      </c>
      <c r="AD8741" s="43" t="str">
        <f t="shared" si="819"/>
        <v/>
      </c>
    </row>
    <row r="8742" spans="1:30" x14ac:dyDescent="0.25">
      <c r="A8742" s="64"/>
      <c r="B8742" s="64"/>
      <c r="C8742" s="66"/>
      <c r="D8742" s="67"/>
      <c r="E8742" s="64"/>
      <c r="F8742" s="64"/>
      <c r="G8742" s="37" t="str">
        <f>IF(E8742="","",IF(OR(E8742="Project Management",E8742="Project Support",E8742="Sprint Management",E8742="Sprint Support"),"NA",ROUND((((VLOOKUP(AD8742,[2]Formula!V:X,3,0)))-SUMIF(AD:AD,AD8742,H:H)),2)))</f>
        <v/>
      </c>
      <c r="H8742" s="71"/>
      <c r="I8742" s="72"/>
      <c r="J8742" s="72"/>
      <c r="K8742" s="38" t="str">
        <f>IF(E8742="","",IF(OR(E8742="Project Management",E8742="Project Support",E8742="Sprint Management",E8742="Sprint Support"),"NA",(((SUMIF(AD:AD,AD8742,H:H)/VLOOKUP(AD8742,[2]Formula!V:X,3,0))*VLOOKUP(AD8742,[2]Formula!V:X,2,0))*H8742)/SUMIF(AD:AD,AD8742,H:H)))</f>
        <v/>
      </c>
      <c r="L8742" s="38" t="str">
        <f t="shared" si="817"/>
        <v/>
      </c>
      <c r="M8742" s="38" t="str">
        <f t="shared" si="818"/>
        <v/>
      </c>
      <c r="N8742" s="38" t="str">
        <f t="shared" si="820"/>
        <v/>
      </c>
      <c r="O8742" s="38" t="str">
        <f t="shared" si="816"/>
        <v/>
      </c>
      <c r="P8742" s="39" t="str">
        <f t="shared" si="821"/>
        <v/>
      </c>
      <c r="AC8742" s="42" t="str">
        <f>IF(B8742="","",VLOOKUP(B8742,[2]Formula!B:C,2,0))</f>
        <v/>
      </c>
      <c r="AD8742" s="43" t="str">
        <f t="shared" si="819"/>
        <v/>
      </c>
    </row>
    <row r="8743" spans="1:30" x14ac:dyDescent="0.25">
      <c r="A8743" s="64"/>
      <c r="B8743" s="64"/>
      <c r="C8743" s="66"/>
      <c r="D8743" s="67"/>
      <c r="E8743" s="64"/>
      <c r="F8743" s="64"/>
      <c r="G8743" s="37" t="str">
        <f>IF(E8743="","",IF(OR(E8743="Project Management",E8743="Project Support",E8743="Sprint Management",E8743="Sprint Support"),"NA",ROUND((((VLOOKUP(AD8743,[2]Formula!V:X,3,0)))-SUMIF(AD:AD,AD8743,H:H)),2)))</f>
        <v/>
      </c>
      <c r="H8743" s="71"/>
      <c r="I8743" s="72"/>
      <c r="J8743" s="72"/>
      <c r="K8743" s="38" t="str">
        <f>IF(E8743="","",IF(OR(E8743="Project Management",E8743="Project Support",E8743="Sprint Management",E8743="Sprint Support"),"NA",(((SUMIF(AD:AD,AD8743,H:H)/VLOOKUP(AD8743,[2]Formula!V:X,3,0))*VLOOKUP(AD8743,[2]Formula!V:X,2,0))*H8743)/SUMIF(AD:AD,AD8743,H:H)))</f>
        <v/>
      </c>
      <c r="L8743" s="38" t="str">
        <f t="shared" si="817"/>
        <v/>
      </c>
      <c r="M8743" s="38" t="str">
        <f t="shared" si="818"/>
        <v/>
      </c>
      <c r="N8743" s="38" t="str">
        <f t="shared" si="820"/>
        <v/>
      </c>
      <c r="O8743" s="38" t="str">
        <f t="shared" si="816"/>
        <v/>
      </c>
      <c r="P8743" s="39" t="str">
        <f t="shared" si="821"/>
        <v/>
      </c>
      <c r="AC8743" s="42" t="str">
        <f>IF(B8743="","",VLOOKUP(B8743,[2]Formula!B:C,2,0))</f>
        <v/>
      </c>
      <c r="AD8743" s="43" t="str">
        <f t="shared" si="819"/>
        <v/>
      </c>
    </row>
    <row r="8744" spans="1:30" x14ac:dyDescent="0.25">
      <c r="A8744" s="64"/>
      <c r="B8744" s="64"/>
      <c r="C8744" s="66"/>
      <c r="D8744" s="67"/>
      <c r="E8744" s="64"/>
      <c r="F8744" s="64"/>
      <c r="G8744" s="37" t="str">
        <f>IF(E8744="","",IF(OR(E8744="Project Management",E8744="Project Support",E8744="Sprint Management",E8744="Sprint Support"),"NA",ROUND((((VLOOKUP(AD8744,[2]Formula!V:X,3,0)))-SUMIF(AD:AD,AD8744,H:H)),2)))</f>
        <v/>
      </c>
      <c r="H8744" s="71"/>
      <c r="I8744" s="72"/>
      <c r="J8744" s="72"/>
      <c r="K8744" s="38" t="str">
        <f>IF(E8744="","",IF(OR(E8744="Project Management",E8744="Project Support",E8744="Sprint Management",E8744="Sprint Support"),"NA",(((SUMIF(AD:AD,AD8744,H:H)/VLOOKUP(AD8744,[2]Formula!V:X,3,0))*VLOOKUP(AD8744,[2]Formula!V:X,2,0))*H8744)/SUMIF(AD:AD,AD8744,H:H)))</f>
        <v/>
      </c>
      <c r="L8744" s="38" t="str">
        <f t="shared" si="817"/>
        <v/>
      </c>
      <c r="M8744" s="38" t="str">
        <f t="shared" si="818"/>
        <v/>
      </c>
      <c r="N8744" s="38" t="str">
        <f t="shared" si="820"/>
        <v/>
      </c>
      <c r="O8744" s="38" t="str">
        <f t="shared" si="816"/>
        <v/>
      </c>
      <c r="P8744" s="39" t="str">
        <f t="shared" si="821"/>
        <v/>
      </c>
      <c r="AC8744" s="42" t="str">
        <f>IF(B8744="","",VLOOKUP(B8744,[2]Formula!B:C,2,0))</f>
        <v/>
      </c>
      <c r="AD8744" s="43" t="str">
        <f t="shared" si="819"/>
        <v/>
      </c>
    </row>
    <row r="8745" spans="1:30" x14ac:dyDescent="0.25">
      <c r="A8745" s="64"/>
      <c r="B8745" s="64"/>
      <c r="C8745" s="66"/>
      <c r="D8745" s="67"/>
      <c r="E8745" s="64"/>
      <c r="F8745" s="64"/>
      <c r="G8745" s="37" t="str">
        <f>IF(E8745="","",IF(OR(E8745="Project Management",E8745="Project Support",E8745="Sprint Management",E8745="Sprint Support"),"NA",ROUND((((VLOOKUP(AD8745,[2]Formula!V:X,3,0)))-SUMIF(AD:AD,AD8745,H:H)),2)))</f>
        <v/>
      </c>
      <c r="H8745" s="71"/>
      <c r="I8745" s="72"/>
      <c r="J8745" s="72"/>
      <c r="K8745" s="38" t="str">
        <f>IF(E8745="","",IF(OR(E8745="Project Management",E8745="Project Support",E8745="Sprint Management",E8745="Sprint Support"),"NA",(((SUMIF(AD:AD,AD8745,H:H)/VLOOKUP(AD8745,[2]Formula!V:X,3,0))*VLOOKUP(AD8745,[2]Formula!V:X,2,0))*H8745)/SUMIF(AD:AD,AD8745,H:H)))</f>
        <v/>
      </c>
      <c r="L8745" s="38" t="str">
        <f t="shared" si="817"/>
        <v/>
      </c>
      <c r="M8745" s="38" t="str">
        <f t="shared" si="818"/>
        <v/>
      </c>
      <c r="N8745" s="38" t="str">
        <f t="shared" si="820"/>
        <v/>
      </c>
      <c r="O8745" s="38" t="str">
        <f t="shared" si="816"/>
        <v/>
      </c>
      <c r="P8745" s="39" t="str">
        <f t="shared" si="821"/>
        <v/>
      </c>
      <c r="AC8745" s="42" t="str">
        <f>IF(B8745="","",VLOOKUP(B8745,[2]Formula!B:C,2,0))</f>
        <v/>
      </c>
      <c r="AD8745" s="43" t="str">
        <f t="shared" si="819"/>
        <v/>
      </c>
    </row>
    <row r="8746" spans="1:30" x14ac:dyDescent="0.25">
      <c r="A8746" s="64"/>
      <c r="B8746" s="64"/>
      <c r="C8746" s="66"/>
      <c r="D8746" s="67"/>
      <c r="E8746" s="64"/>
      <c r="F8746" s="64"/>
      <c r="G8746" s="37" t="str">
        <f>IF(E8746="","",IF(OR(E8746="Project Management",E8746="Project Support",E8746="Sprint Management",E8746="Sprint Support"),"NA",ROUND((((VLOOKUP(AD8746,[2]Formula!V:X,3,0)))-SUMIF(AD:AD,AD8746,H:H)),2)))</f>
        <v/>
      </c>
      <c r="H8746" s="71"/>
      <c r="I8746" s="72"/>
      <c r="J8746" s="72"/>
      <c r="K8746" s="38" t="str">
        <f>IF(E8746="","",IF(OR(E8746="Project Management",E8746="Project Support",E8746="Sprint Management",E8746="Sprint Support"),"NA",(((SUMIF(AD:AD,AD8746,H:H)/VLOOKUP(AD8746,[2]Formula!V:X,3,0))*VLOOKUP(AD8746,[2]Formula!V:X,2,0))*H8746)/SUMIF(AD:AD,AD8746,H:H)))</f>
        <v/>
      </c>
      <c r="L8746" s="38" t="str">
        <f t="shared" si="817"/>
        <v/>
      </c>
      <c r="M8746" s="38" t="str">
        <f t="shared" si="818"/>
        <v/>
      </c>
      <c r="N8746" s="38" t="str">
        <f t="shared" si="820"/>
        <v/>
      </c>
      <c r="O8746" s="38" t="str">
        <f t="shared" si="816"/>
        <v/>
      </c>
      <c r="P8746" s="39" t="str">
        <f t="shared" si="821"/>
        <v/>
      </c>
      <c r="AC8746" s="42" t="str">
        <f>IF(B8746="","",VLOOKUP(B8746,[2]Formula!B:C,2,0))</f>
        <v/>
      </c>
      <c r="AD8746" s="43" t="str">
        <f t="shared" si="819"/>
        <v/>
      </c>
    </row>
    <row r="8747" spans="1:30" x14ac:dyDescent="0.25">
      <c r="A8747" s="64"/>
      <c r="B8747" s="64"/>
      <c r="C8747" s="66"/>
      <c r="D8747" s="67"/>
      <c r="E8747" s="64"/>
      <c r="F8747" s="64"/>
      <c r="G8747" s="37" t="str">
        <f>IF(E8747="","",IF(OR(E8747="Project Management",E8747="Project Support",E8747="Sprint Management",E8747="Sprint Support"),"NA",ROUND((((VLOOKUP(AD8747,[2]Formula!V:X,3,0)))-SUMIF(AD:AD,AD8747,H:H)),2)))</f>
        <v/>
      </c>
      <c r="H8747" s="71"/>
      <c r="I8747" s="72"/>
      <c r="J8747" s="72"/>
      <c r="K8747" s="38" t="str">
        <f>IF(E8747="","",IF(OR(E8747="Project Management",E8747="Project Support",E8747="Sprint Management",E8747="Sprint Support"),"NA",(((SUMIF(AD:AD,AD8747,H:H)/VLOOKUP(AD8747,[2]Formula!V:X,3,0))*VLOOKUP(AD8747,[2]Formula!V:X,2,0))*H8747)/SUMIF(AD:AD,AD8747,H:H)))</f>
        <v/>
      </c>
      <c r="L8747" s="38" t="str">
        <f t="shared" si="817"/>
        <v/>
      </c>
      <c r="M8747" s="38" t="str">
        <f t="shared" si="818"/>
        <v/>
      </c>
      <c r="N8747" s="38" t="str">
        <f t="shared" si="820"/>
        <v/>
      </c>
      <c r="O8747" s="38" t="str">
        <f t="shared" si="816"/>
        <v/>
      </c>
      <c r="P8747" s="39" t="str">
        <f t="shared" si="821"/>
        <v/>
      </c>
      <c r="AC8747" s="42" t="str">
        <f>IF(B8747="","",VLOOKUP(B8747,[2]Formula!B:C,2,0))</f>
        <v/>
      </c>
      <c r="AD8747" s="43" t="str">
        <f t="shared" si="819"/>
        <v/>
      </c>
    </row>
    <row r="8748" spans="1:30" x14ac:dyDescent="0.25">
      <c r="A8748" s="64"/>
      <c r="B8748" s="64"/>
      <c r="C8748" s="66"/>
      <c r="D8748" s="67"/>
      <c r="E8748" s="64"/>
      <c r="F8748" s="64"/>
      <c r="G8748" s="37" t="str">
        <f>IF(E8748="","",IF(OR(E8748="Project Management",E8748="Project Support",E8748="Sprint Management",E8748="Sprint Support"),"NA",ROUND((((VLOOKUP(AD8748,[2]Formula!V:X,3,0)))-SUMIF(AD:AD,AD8748,H:H)),2)))</f>
        <v/>
      </c>
      <c r="H8748" s="71"/>
      <c r="I8748" s="72"/>
      <c r="J8748" s="72"/>
      <c r="K8748" s="38" t="str">
        <f>IF(E8748="","",IF(OR(E8748="Project Management",E8748="Project Support",E8748="Sprint Management",E8748="Sprint Support"),"NA",(((SUMIF(AD:AD,AD8748,H:H)/VLOOKUP(AD8748,[2]Formula!V:X,3,0))*VLOOKUP(AD8748,[2]Formula!V:X,2,0))*H8748)/SUMIF(AD:AD,AD8748,H:H)))</f>
        <v/>
      </c>
      <c r="L8748" s="38" t="str">
        <f t="shared" si="817"/>
        <v/>
      </c>
      <c r="M8748" s="38" t="str">
        <f t="shared" si="818"/>
        <v/>
      </c>
      <c r="N8748" s="38" t="str">
        <f t="shared" si="820"/>
        <v/>
      </c>
      <c r="O8748" s="38" t="str">
        <f t="shared" si="816"/>
        <v/>
      </c>
      <c r="P8748" s="39" t="str">
        <f t="shared" si="821"/>
        <v/>
      </c>
      <c r="AC8748" s="42" t="str">
        <f>IF(B8748="","",VLOOKUP(B8748,[2]Formula!B:C,2,0))</f>
        <v/>
      </c>
      <c r="AD8748" s="43" t="str">
        <f t="shared" si="819"/>
        <v/>
      </c>
    </row>
    <row r="8749" spans="1:30" x14ac:dyDescent="0.25">
      <c r="A8749" s="64"/>
      <c r="B8749" s="64"/>
      <c r="C8749" s="66"/>
      <c r="D8749" s="67"/>
      <c r="E8749" s="64"/>
      <c r="F8749" s="64"/>
      <c r="G8749" s="37" t="str">
        <f>IF(E8749="","",IF(OR(E8749="Project Management",E8749="Project Support",E8749="Sprint Management",E8749="Sprint Support"),"NA",ROUND((((VLOOKUP(AD8749,[2]Formula!V:X,3,0)))-SUMIF(AD:AD,AD8749,H:H)),2)))</f>
        <v/>
      </c>
      <c r="H8749" s="71"/>
      <c r="I8749" s="72"/>
      <c r="J8749" s="72"/>
      <c r="K8749" s="38" t="str">
        <f>IF(E8749="","",IF(OR(E8749="Project Management",E8749="Project Support",E8749="Sprint Management",E8749="Sprint Support"),"NA",(((SUMIF(AD:AD,AD8749,H:H)/VLOOKUP(AD8749,[2]Formula!V:X,3,0))*VLOOKUP(AD8749,[2]Formula!V:X,2,0))*H8749)/SUMIF(AD:AD,AD8749,H:H)))</f>
        <v/>
      </c>
      <c r="L8749" s="38" t="str">
        <f t="shared" si="817"/>
        <v/>
      </c>
      <c r="M8749" s="38" t="str">
        <f t="shared" si="818"/>
        <v/>
      </c>
      <c r="N8749" s="38" t="str">
        <f t="shared" si="820"/>
        <v/>
      </c>
      <c r="O8749" s="38" t="str">
        <f t="shared" si="816"/>
        <v/>
      </c>
      <c r="P8749" s="39" t="str">
        <f t="shared" si="821"/>
        <v/>
      </c>
      <c r="AC8749" s="42" t="str">
        <f>IF(B8749="","",VLOOKUP(B8749,[2]Formula!B:C,2,0))</f>
        <v/>
      </c>
      <c r="AD8749" s="43" t="str">
        <f t="shared" si="819"/>
        <v/>
      </c>
    </row>
    <row r="8750" spans="1:30" x14ac:dyDescent="0.25">
      <c r="A8750" s="64"/>
      <c r="B8750" s="64"/>
      <c r="C8750" s="66"/>
      <c r="D8750" s="67"/>
      <c r="E8750" s="64"/>
      <c r="F8750" s="64"/>
      <c r="G8750" s="37" t="str">
        <f>IF(E8750="","",IF(OR(E8750="Project Management",E8750="Project Support",E8750="Sprint Management",E8750="Sprint Support"),"NA",ROUND((((VLOOKUP(AD8750,[2]Formula!V:X,3,0)))-SUMIF(AD:AD,AD8750,H:H)),2)))</f>
        <v/>
      </c>
      <c r="H8750" s="71"/>
      <c r="I8750" s="72"/>
      <c r="J8750" s="72"/>
      <c r="K8750" s="38" t="str">
        <f>IF(E8750="","",IF(OR(E8750="Project Management",E8750="Project Support",E8750="Sprint Management",E8750="Sprint Support"),"NA",(((SUMIF(AD:AD,AD8750,H:H)/VLOOKUP(AD8750,[2]Formula!V:X,3,0))*VLOOKUP(AD8750,[2]Formula!V:X,2,0))*H8750)/SUMIF(AD:AD,AD8750,H:H)))</f>
        <v/>
      </c>
      <c r="L8750" s="38" t="str">
        <f t="shared" si="817"/>
        <v/>
      </c>
      <c r="M8750" s="38" t="str">
        <f t="shared" si="818"/>
        <v/>
      </c>
      <c r="N8750" s="38" t="str">
        <f t="shared" si="820"/>
        <v/>
      </c>
      <c r="O8750" s="38" t="str">
        <f t="shared" si="816"/>
        <v/>
      </c>
      <c r="P8750" s="39" t="str">
        <f t="shared" si="821"/>
        <v/>
      </c>
      <c r="AC8750" s="42" t="str">
        <f>IF(B8750="","",VLOOKUP(B8750,[2]Formula!B:C,2,0))</f>
        <v/>
      </c>
      <c r="AD8750" s="43" t="str">
        <f t="shared" si="819"/>
        <v/>
      </c>
    </row>
    <row r="8751" spans="1:30" x14ac:dyDescent="0.25">
      <c r="A8751" s="64"/>
      <c r="B8751" s="64"/>
      <c r="C8751" s="66"/>
      <c r="D8751" s="67"/>
      <c r="E8751" s="64"/>
      <c r="F8751" s="64"/>
      <c r="G8751" s="37" t="str">
        <f>IF(E8751="","",IF(OR(E8751="Project Management",E8751="Project Support",E8751="Sprint Management",E8751="Sprint Support"),"NA",ROUND((((VLOOKUP(AD8751,[2]Formula!V:X,3,0)))-SUMIF(AD:AD,AD8751,H:H)),2)))</f>
        <v/>
      </c>
      <c r="H8751" s="71"/>
      <c r="I8751" s="72"/>
      <c r="J8751" s="72"/>
      <c r="K8751" s="38" t="str">
        <f>IF(E8751="","",IF(OR(E8751="Project Management",E8751="Project Support",E8751="Sprint Management",E8751="Sprint Support"),"NA",(((SUMIF(AD:AD,AD8751,H:H)/VLOOKUP(AD8751,[2]Formula!V:X,3,0))*VLOOKUP(AD8751,[2]Formula!V:X,2,0))*H8751)/SUMIF(AD:AD,AD8751,H:H)))</f>
        <v/>
      </c>
      <c r="L8751" s="38" t="str">
        <f t="shared" si="817"/>
        <v/>
      </c>
      <c r="M8751" s="38" t="str">
        <f t="shared" si="818"/>
        <v/>
      </c>
      <c r="N8751" s="38" t="str">
        <f t="shared" si="820"/>
        <v/>
      </c>
      <c r="O8751" s="38" t="str">
        <f t="shared" si="816"/>
        <v/>
      </c>
      <c r="P8751" s="39" t="str">
        <f t="shared" si="821"/>
        <v/>
      </c>
      <c r="AC8751" s="42" t="str">
        <f>IF(B8751="","",VLOOKUP(B8751,[2]Formula!B:C,2,0))</f>
        <v/>
      </c>
      <c r="AD8751" s="43" t="str">
        <f t="shared" si="819"/>
        <v/>
      </c>
    </row>
    <row r="8752" spans="1:30" x14ac:dyDescent="0.25">
      <c r="A8752" s="64"/>
      <c r="B8752" s="64"/>
      <c r="C8752" s="66"/>
      <c r="D8752" s="67"/>
      <c r="E8752" s="64"/>
      <c r="F8752" s="64"/>
      <c r="G8752" s="37" t="str">
        <f>IF(E8752="","",IF(OR(E8752="Project Management",E8752="Project Support",E8752="Sprint Management",E8752="Sprint Support"),"NA",ROUND((((VLOOKUP(AD8752,[2]Formula!V:X,3,0)))-SUMIF(AD:AD,AD8752,H:H)),2)))</f>
        <v/>
      </c>
      <c r="H8752" s="71"/>
      <c r="I8752" s="72"/>
      <c r="J8752" s="72"/>
      <c r="K8752" s="38" t="str">
        <f>IF(E8752="","",IF(OR(E8752="Project Management",E8752="Project Support",E8752="Sprint Management",E8752="Sprint Support"),"NA",(((SUMIF(AD:AD,AD8752,H:H)/VLOOKUP(AD8752,[2]Formula!V:X,3,0))*VLOOKUP(AD8752,[2]Formula!V:X,2,0))*H8752)/SUMIF(AD:AD,AD8752,H:H)))</f>
        <v/>
      </c>
      <c r="L8752" s="38" t="str">
        <f t="shared" si="817"/>
        <v/>
      </c>
      <c r="M8752" s="38" t="str">
        <f t="shared" si="818"/>
        <v/>
      </c>
      <c r="N8752" s="38" t="str">
        <f t="shared" si="820"/>
        <v/>
      </c>
      <c r="O8752" s="38" t="str">
        <f t="shared" si="816"/>
        <v/>
      </c>
      <c r="P8752" s="39" t="str">
        <f t="shared" si="821"/>
        <v/>
      </c>
      <c r="AC8752" s="42" t="str">
        <f>IF(B8752="","",VLOOKUP(B8752,[2]Formula!B:C,2,0))</f>
        <v/>
      </c>
      <c r="AD8752" s="43" t="str">
        <f t="shared" si="819"/>
        <v/>
      </c>
    </row>
    <row r="8753" spans="1:30" x14ac:dyDescent="0.25">
      <c r="A8753" s="64"/>
      <c r="B8753" s="64"/>
      <c r="C8753" s="66"/>
      <c r="D8753" s="67"/>
      <c r="E8753" s="64"/>
      <c r="F8753" s="64"/>
      <c r="G8753" s="37" t="str">
        <f>IF(E8753="","",IF(OR(E8753="Project Management",E8753="Project Support",E8753="Sprint Management",E8753="Sprint Support"),"NA",ROUND((((VLOOKUP(AD8753,[2]Formula!V:X,3,0)))-SUMIF(AD:AD,AD8753,H:H)),2)))</f>
        <v/>
      </c>
      <c r="H8753" s="71"/>
      <c r="I8753" s="72"/>
      <c r="J8753" s="72"/>
      <c r="K8753" s="38" t="str">
        <f>IF(E8753="","",IF(OR(E8753="Project Management",E8753="Project Support",E8753="Sprint Management",E8753="Sprint Support"),"NA",(((SUMIF(AD:AD,AD8753,H:H)/VLOOKUP(AD8753,[2]Formula!V:X,3,0))*VLOOKUP(AD8753,[2]Formula!V:X,2,0))*H8753)/SUMIF(AD:AD,AD8753,H:H)))</f>
        <v/>
      </c>
      <c r="L8753" s="38" t="str">
        <f t="shared" si="817"/>
        <v/>
      </c>
      <c r="M8753" s="38" t="str">
        <f t="shared" si="818"/>
        <v/>
      </c>
      <c r="N8753" s="38" t="str">
        <f t="shared" si="820"/>
        <v/>
      </c>
      <c r="O8753" s="38" t="str">
        <f t="shared" si="816"/>
        <v/>
      </c>
      <c r="P8753" s="39" t="str">
        <f t="shared" si="821"/>
        <v/>
      </c>
      <c r="AC8753" s="42" t="str">
        <f>IF(B8753="","",VLOOKUP(B8753,[2]Formula!B:C,2,0))</f>
        <v/>
      </c>
      <c r="AD8753" s="43" t="str">
        <f t="shared" si="819"/>
        <v/>
      </c>
    </row>
    <row r="8754" spans="1:30" x14ac:dyDescent="0.25">
      <c r="A8754" s="64"/>
      <c r="B8754" s="64"/>
      <c r="C8754" s="66"/>
      <c r="D8754" s="67"/>
      <c r="E8754" s="64"/>
      <c r="F8754" s="64"/>
      <c r="G8754" s="37" t="str">
        <f>IF(E8754="","",IF(OR(E8754="Project Management",E8754="Project Support",E8754="Sprint Management",E8754="Sprint Support"),"NA",ROUND((((VLOOKUP(AD8754,[2]Formula!V:X,3,0)))-SUMIF(AD:AD,AD8754,H:H)),2)))</f>
        <v/>
      </c>
      <c r="H8754" s="71"/>
      <c r="I8754" s="72"/>
      <c r="J8754" s="72"/>
      <c r="K8754" s="38" t="str">
        <f>IF(E8754="","",IF(OR(E8754="Project Management",E8754="Project Support",E8754="Sprint Management",E8754="Sprint Support"),"NA",(((SUMIF(AD:AD,AD8754,H:H)/VLOOKUP(AD8754,[2]Formula!V:X,3,0))*VLOOKUP(AD8754,[2]Formula!V:X,2,0))*H8754)/SUMIF(AD:AD,AD8754,H:H)))</f>
        <v/>
      </c>
      <c r="L8754" s="38" t="str">
        <f t="shared" si="817"/>
        <v/>
      </c>
      <c r="M8754" s="38" t="str">
        <f t="shared" si="818"/>
        <v/>
      </c>
      <c r="N8754" s="38" t="str">
        <f t="shared" si="820"/>
        <v/>
      </c>
      <c r="O8754" s="38" t="str">
        <f t="shared" si="816"/>
        <v/>
      </c>
      <c r="P8754" s="39" t="str">
        <f t="shared" si="821"/>
        <v/>
      </c>
      <c r="AC8754" s="42" t="str">
        <f>IF(B8754="","",VLOOKUP(B8754,[2]Formula!B:C,2,0))</f>
        <v/>
      </c>
      <c r="AD8754" s="43" t="str">
        <f t="shared" si="819"/>
        <v/>
      </c>
    </row>
    <row r="8755" spans="1:30" x14ac:dyDescent="0.25">
      <c r="A8755" s="64"/>
      <c r="B8755" s="64"/>
      <c r="C8755" s="66"/>
      <c r="D8755" s="67"/>
      <c r="E8755" s="64"/>
      <c r="F8755" s="64"/>
      <c r="G8755" s="37" t="str">
        <f>IF(E8755="","",IF(OR(E8755="Project Management",E8755="Project Support",E8755="Sprint Management",E8755="Sprint Support"),"NA",ROUND((((VLOOKUP(AD8755,[2]Formula!V:X,3,0)))-SUMIF(AD:AD,AD8755,H:H)),2)))</f>
        <v/>
      </c>
      <c r="H8755" s="71"/>
      <c r="I8755" s="72"/>
      <c r="J8755" s="72"/>
      <c r="K8755" s="38" t="str">
        <f>IF(E8755="","",IF(OR(E8755="Project Management",E8755="Project Support",E8755="Sprint Management",E8755="Sprint Support"),"NA",(((SUMIF(AD:AD,AD8755,H:H)/VLOOKUP(AD8755,[2]Formula!V:X,3,0))*VLOOKUP(AD8755,[2]Formula!V:X,2,0))*H8755)/SUMIF(AD:AD,AD8755,H:H)))</f>
        <v/>
      </c>
      <c r="L8755" s="38" t="str">
        <f t="shared" si="817"/>
        <v/>
      </c>
      <c r="M8755" s="38" t="str">
        <f t="shared" si="818"/>
        <v/>
      </c>
      <c r="N8755" s="38" t="str">
        <f t="shared" si="820"/>
        <v/>
      </c>
      <c r="O8755" s="38" t="str">
        <f t="shared" si="816"/>
        <v/>
      </c>
      <c r="P8755" s="39" t="str">
        <f t="shared" si="821"/>
        <v/>
      </c>
      <c r="AC8755" s="42" t="str">
        <f>IF(B8755="","",VLOOKUP(B8755,[2]Formula!B:C,2,0))</f>
        <v/>
      </c>
      <c r="AD8755" s="43" t="str">
        <f t="shared" si="819"/>
        <v/>
      </c>
    </row>
    <row r="8756" spans="1:30" x14ac:dyDescent="0.25">
      <c r="A8756" s="64"/>
      <c r="B8756" s="64"/>
      <c r="C8756" s="66"/>
      <c r="D8756" s="67"/>
      <c r="E8756" s="64"/>
      <c r="F8756" s="64"/>
      <c r="G8756" s="37" t="str">
        <f>IF(E8756="","",IF(OR(E8756="Project Management",E8756="Project Support",E8756="Sprint Management",E8756="Sprint Support"),"NA",ROUND((((VLOOKUP(AD8756,[2]Formula!V:X,3,0)))-SUMIF(AD:AD,AD8756,H:H)),2)))</f>
        <v/>
      </c>
      <c r="H8756" s="71"/>
      <c r="I8756" s="72"/>
      <c r="J8756" s="72"/>
      <c r="K8756" s="38" t="str">
        <f>IF(E8756="","",IF(OR(E8756="Project Management",E8756="Project Support",E8756="Sprint Management",E8756="Sprint Support"),"NA",(((SUMIF(AD:AD,AD8756,H:H)/VLOOKUP(AD8756,[2]Formula!V:X,3,0))*VLOOKUP(AD8756,[2]Formula!V:X,2,0))*H8756)/SUMIF(AD:AD,AD8756,H:H)))</f>
        <v/>
      </c>
      <c r="L8756" s="38" t="str">
        <f t="shared" si="817"/>
        <v/>
      </c>
      <c r="M8756" s="38" t="str">
        <f t="shared" si="818"/>
        <v/>
      </c>
      <c r="N8756" s="38" t="str">
        <f t="shared" si="820"/>
        <v/>
      </c>
      <c r="O8756" s="38" t="str">
        <f t="shared" si="816"/>
        <v/>
      </c>
      <c r="P8756" s="39" t="str">
        <f t="shared" si="821"/>
        <v/>
      </c>
      <c r="AC8756" s="42" t="str">
        <f>IF(B8756="","",VLOOKUP(B8756,[2]Formula!B:C,2,0))</f>
        <v/>
      </c>
      <c r="AD8756" s="43" t="str">
        <f t="shared" si="819"/>
        <v/>
      </c>
    </row>
    <row r="8757" spans="1:30" x14ac:dyDescent="0.25">
      <c r="A8757" s="64"/>
      <c r="B8757" s="64"/>
      <c r="C8757" s="66"/>
      <c r="D8757" s="67"/>
      <c r="E8757" s="64"/>
      <c r="F8757" s="64"/>
      <c r="G8757" s="37" t="str">
        <f>IF(E8757="","",IF(OR(E8757="Project Management",E8757="Project Support",E8757="Sprint Management",E8757="Sprint Support"),"NA",ROUND((((VLOOKUP(AD8757,[2]Formula!V:X,3,0)))-SUMIF(AD:AD,AD8757,H:H)),2)))</f>
        <v/>
      </c>
      <c r="H8757" s="71"/>
      <c r="I8757" s="72"/>
      <c r="J8757" s="72"/>
      <c r="K8757" s="38" t="str">
        <f>IF(E8757="","",IF(OR(E8757="Project Management",E8757="Project Support",E8757="Sprint Management",E8757="Sprint Support"),"NA",(((SUMIF(AD:AD,AD8757,H:H)/VLOOKUP(AD8757,[2]Formula!V:X,3,0))*VLOOKUP(AD8757,[2]Formula!V:X,2,0))*H8757)/SUMIF(AD:AD,AD8757,H:H)))</f>
        <v/>
      </c>
      <c r="L8757" s="38" t="str">
        <f t="shared" si="817"/>
        <v/>
      </c>
      <c r="M8757" s="38" t="str">
        <f t="shared" si="818"/>
        <v/>
      </c>
      <c r="N8757" s="38" t="str">
        <f t="shared" si="820"/>
        <v/>
      </c>
      <c r="O8757" s="38" t="str">
        <f t="shared" ref="O8757:O8820" si="822">IFERROR(L8757/M8757,"")</f>
        <v/>
      </c>
      <c r="P8757" s="39" t="str">
        <f t="shared" si="821"/>
        <v/>
      </c>
      <c r="AC8757" s="42" t="str">
        <f>IF(B8757="","",VLOOKUP(B8757,[2]Formula!B:C,2,0))</f>
        <v/>
      </c>
      <c r="AD8757" s="43" t="str">
        <f t="shared" si="819"/>
        <v/>
      </c>
    </row>
    <row r="8758" spans="1:30" x14ac:dyDescent="0.25">
      <c r="A8758" s="64"/>
      <c r="B8758" s="64"/>
      <c r="C8758" s="66"/>
      <c r="D8758" s="67"/>
      <c r="E8758" s="64"/>
      <c r="F8758" s="64"/>
      <c r="G8758" s="37" t="str">
        <f>IF(E8758="","",IF(OR(E8758="Project Management",E8758="Project Support",E8758="Sprint Management",E8758="Sprint Support"),"NA",ROUND((((VLOOKUP(AD8758,[2]Formula!V:X,3,0)))-SUMIF(AD:AD,AD8758,H:H)),2)))</f>
        <v/>
      </c>
      <c r="H8758" s="71"/>
      <c r="I8758" s="72"/>
      <c r="J8758" s="72"/>
      <c r="K8758" s="38" t="str">
        <f>IF(E8758="","",IF(OR(E8758="Project Management",E8758="Project Support",E8758="Sprint Management",E8758="Sprint Support"),"NA",(((SUMIF(AD:AD,AD8758,H:H)/VLOOKUP(AD8758,[2]Formula!V:X,3,0))*VLOOKUP(AD8758,[2]Formula!V:X,2,0))*H8758)/SUMIF(AD:AD,AD8758,H:H)))</f>
        <v/>
      </c>
      <c r="L8758" s="38" t="str">
        <f t="shared" si="817"/>
        <v/>
      </c>
      <c r="M8758" s="38" t="str">
        <f t="shared" si="818"/>
        <v/>
      </c>
      <c r="N8758" s="38" t="str">
        <f t="shared" si="820"/>
        <v/>
      </c>
      <c r="O8758" s="38" t="str">
        <f t="shared" si="822"/>
        <v/>
      </c>
      <c r="P8758" s="39" t="str">
        <f t="shared" si="821"/>
        <v/>
      </c>
      <c r="AC8758" s="42" t="str">
        <f>IF(B8758="","",VLOOKUP(B8758,[2]Formula!B:C,2,0))</f>
        <v/>
      </c>
      <c r="AD8758" s="43" t="str">
        <f t="shared" si="819"/>
        <v/>
      </c>
    </row>
    <row r="8759" spans="1:30" x14ac:dyDescent="0.25">
      <c r="A8759" s="64"/>
      <c r="B8759" s="64"/>
      <c r="C8759" s="66"/>
      <c r="D8759" s="67"/>
      <c r="E8759" s="64"/>
      <c r="F8759" s="64"/>
      <c r="G8759" s="37" t="str">
        <f>IF(E8759="","",IF(OR(E8759="Project Management",E8759="Project Support",E8759="Sprint Management",E8759="Sprint Support"),"NA",ROUND((((VLOOKUP(AD8759,[2]Formula!V:X,3,0)))-SUMIF(AD:AD,AD8759,H:H)),2)))</f>
        <v/>
      </c>
      <c r="H8759" s="71"/>
      <c r="I8759" s="72"/>
      <c r="J8759" s="72"/>
      <c r="K8759" s="38" t="str">
        <f>IF(E8759="","",IF(OR(E8759="Project Management",E8759="Project Support",E8759="Sprint Management",E8759="Sprint Support"),"NA",(((SUMIF(AD:AD,AD8759,H:H)/VLOOKUP(AD8759,[2]Formula!V:X,3,0))*VLOOKUP(AD8759,[2]Formula!V:X,2,0))*H8759)/SUMIF(AD:AD,AD8759,H:H)))</f>
        <v/>
      </c>
      <c r="L8759" s="38" t="str">
        <f t="shared" si="817"/>
        <v/>
      </c>
      <c r="M8759" s="38" t="str">
        <f t="shared" si="818"/>
        <v/>
      </c>
      <c r="N8759" s="38" t="str">
        <f t="shared" si="820"/>
        <v/>
      </c>
      <c r="O8759" s="38" t="str">
        <f t="shared" si="822"/>
        <v/>
      </c>
      <c r="P8759" s="39" t="str">
        <f t="shared" si="821"/>
        <v/>
      </c>
      <c r="AC8759" s="42" t="str">
        <f>IF(B8759="","",VLOOKUP(B8759,[2]Formula!B:C,2,0))</f>
        <v/>
      </c>
      <c r="AD8759" s="43" t="str">
        <f t="shared" si="819"/>
        <v/>
      </c>
    </row>
    <row r="8760" spans="1:30" x14ac:dyDescent="0.25">
      <c r="A8760" s="64"/>
      <c r="B8760" s="64"/>
      <c r="C8760" s="66"/>
      <c r="D8760" s="67"/>
      <c r="E8760" s="64"/>
      <c r="F8760" s="64"/>
      <c r="G8760" s="37" t="str">
        <f>IF(E8760="","",IF(OR(E8760="Project Management",E8760="Project Support",E8760="Sprint Management",E8760="Sprint Support"),"NA",ROUND((((VLOOKUP(AD8760,[2]Formula!V:X,3,0)))-SUMIF(AD:AD,AD8760,H:H)),2)))</f>
        <v/>
      </c>
      <c r="H8760" s="71"/>
      <c r="I8760" s="72"/>
      <c r="J8760" s="72"/>
      <c r="K8760" s="38" t="str">
        <f>IF(E8760="","",IF(OR(E8760="Project Management",E8760="Project Support",E8760="Sprint Management",E8760="Sprint Support"),"NA",(((SUMIF(AD:AD,AD8760,H:H)/VLOOKUP(AD8760,[2]Formula!V:X,3,0))*VLOOKUP(AD8760,[2]Formula!V:X,2,0))*H8760)/SUMIF(AD:AD,AD8760,H:H)))</f>
        <v/>
      </c>
      <c r="L8760" s="38" t="str">
        <f t="shared" si="817"/>
        <v/>
      </c>
      <c r="M8760" s="38" t="str">
        <f t="shared" si="818"/>
        <v/>
      </c>
      <c r="N8760" s="38" t="str">
        <f t="shared" si="820"/>
        <v/>
      </c>
      <c r="O8760" s="38" t="str">
        <f t="shared" si="822"/>
        <v/>
      </c>
      <c r="P8760" s="39" t="str">
        <f t="shared" si="821"/>
        <v/>
      </c>
      <c r="AC8760" s="42" t="str">
        <f>IF(B8760="","",VLOOKUP(B8760,[2]Formula!B:C,2,0))</f>
        <v/>
      </c>
      <c r="AD8760" s="43" t="str">
        <f t="shared" si="819"/>
        <v/>
      </c>
    </row>
    <row r="8761" spans="1:30" x14ac:dyDescent="0.25">
      <c r="A8761" s="64"/>
      <c r="B8761" s="64"/>
      <c r="C8761" s="66"/>
      <c r="D8761" s="67"/>
      <c r="E8761" s="64"/>
      <c r="F8761" s="64"/>
      <c r="G8761" s="37" t="str">
        <f>IF(E8761="","",IF(OR(E8761="Project Management",E8761="Project Support",E8761="Sprint Management",E8761="Sprint Support"),"NA",ROUND((((VLOOKUP(AD8761,[2]Formula!V:X,3,0)))-SUMIF(AD:AD,AD8761,H:H)),2)))</f>
        <v/>
      </c>
      <c r="H8761" s="71"/>
      <c r="I8761" s="72"/>
      <c r="J8761" s="72"/>
      <c r="K8761" s="38" t="str">
        <f>IF(E8761="","",IF(OR(E8761="Project Management",E8761="Project Support",E8761="Sprint Management",E8761="Sprint Support"),"NA",(((SUMIF(AD:AD,AD8761,H:H)/VLOOKUP(AD8761,[2]Formula!V:X,3,0))*VLOOKUP(AD8761,[2]Formula!V:X,2,0))*H8761)/SUMIF(AD:AD,AD8761,H:H)))</f>
        <v/>
      </c>
      <c r="L8761" s="38" t="str">
        <f t="shared" si="817"/>
        <v/>
      </c>
      <c r="M8761" s="38" t="str">
        <f t="shared" si="818"/>
        <v/>
      </c>
      <c r="N8761" s="38" t="str">
        <f t="shared" si="820"/>
        <v/>
      </c>
      <c r="O8761" s="38" t="str">
        <f t="shared" si="822"/>
        <v/>
      </c>
      <c r="P8761" s="39" t="str">
        <f t="shared" si="821"/>
        <v/>
      </c>
      <c r="AC8761" s="42" t="str">
        <f>IF(B8761="","",VLOOKUP(B8761,[2]Formula!B:C,2,0))</f>
        <v/>
      </c>
      <c r="AD8761" s="43" t="str">
        <f t="shared" si="819"/>
        <v/>
      </c>
    </row>
    <row r="8762" spans="1:30" x14ac:dyDescent="0.25">
      <c r="A8762" s="64"/>
      <c r="B8762" s="64"/>
      <c r="C8762" s="66"/>
      <c r="D8762" s="67"/>
      <c r="E8762" s="64"/>
      <c r="F8762" s="64"/>
      <c r="G8762" s="37" t="str">
        <f>IF(E8762="","",IF(OR(E8762="Project Management",E8762="Project Support",E8762="Sprint Management",E8762="Sprint Support"),"NA",ROUND((((VLOOKUP(AD8762,[2]Formula!V:X,3,0)))-SUMIF(AD:AD,AD8762,H:H)),2)))</f>
        <v/>
      </c>
      <c r="H8762" s="71"/>
      <c r="I8762" s="72"/>
      <c r="J8762" s="72"/>
      <c r="K8762" s="38" t="str">
        <f>IF(E8762="","",IF(OR(E8762="Project Management",E8762="Project Support",E8762="Sprint Management",E8762="Sprint Support"),"NA",(((SUMIF(AD:AD,AD8762,H:H)/VLOOKUP(AD8762,[2]Formula!V:X,3,0))*VLOOKUP(AD8762,[2]Formula!V:X,2,0))*H8762)/SUMIF(AD:AD,AD8762,H:H)))</f>
        <v/>
      </c>
      <c r="L8762" s="38" t="str">
        <f t="shared" si="817"/>
        <v/>
      </c>
      <c r="M8762" s="38" t="str">
        <f t="shared" si="818"/>
        <v/>
      </c>
      <c r="N8762" s="38" t="str">
        <f t="shared" si="820"/>
        <v/>
      </c>
      <c r="O8762" s="38" t="str">
        <f t="shared" si="822"/>
        <v/>
      </c>
      <c r="P8762" s="39" t="str">
        <f t="shared" si="821"/>
        <v/>
      </c>
      <c r="AC8762" s="42" t="str">
        <f>IF(B8762="","",VLOOKUP(B8762,[2]Formula!B:C,2,0))</f>
        <v/>
      </c>
      <c r="AD8762" s="43" t="str">
        <f t="shared" si="819"/>
        <v/>
      </c>
    </row>
    <row r="8763" spans="1:30" x14ac:dyDescent="0.25">
      <c r="A8763" s="64"/>
      <c r="B8763" s="64"/>
      <c r="C8763" s="66"/>
      <c r="D8763" s="67"/>
      <c r="E8763" s="64"/>
      <c r="F8763" s="64"/>
      <c r="G8763" s="37" t="str">
        <f>IF(E8763="","",IF(OR(E8763="Project Management",E8763="Project Support",E8763="Sprint Management",E8763="Sprint Support"),"NA",ROUND((((VLOOKUP(AD8763,[2]Formula!V:X,3,0)))-SUMIF(AD:AD,AD8763,H:H)),2)))</f>
        <v/>
      </c>
      <c r="H8763" s="71"/>
      <c r="I8763" s="72"/>
      <c r="J8763" s="72"/>
      <c r="K8763" s="38" t="str">
        <f>IF(E8763="","",IF(OR(E8763="Project Management",E8763="Project Support",E8763="Sprint Management",E8763="Sprint Support"),"NA",(((SUMIF(AD:AD,AD8763,H:H)/VLOOKUP(AD8763,[2]Formula!V:X,3,0))*VLOOKUP(AD8763,[2]Formula!V:X,2,0))*H8763)/SUMIF(AD:AD,AD8763,H:H)))</f>
        <v/>
      </c>
      <c r="L8763" s="38" t="str">
        <f t="shared" si="817"/>
        <v/>
      </c>
      <c r="M8763" s="38" t="str">
        <f t="shared" si="818"/>
        <v/>
      </c>
      <c r="N8763" s="38" t="str">
        <f t="shared" si="820"/>
        <v/>
      </c>
      <c r="O8763" s="38" t="str">
        <f t="shared" si="822"/>
        <v/>
      </c>
      <c r="P8763" s="39" t="str">
        <f t="shared" si="821"/>
        <v/>
      </c>
      <c r="AC8763" s="42" t="str">
        <f>IF(B8763="","",VLOOKUP(B8763,[2]Formula!B:C,2,0))</f>
        <v/>
      </c>
      <c r="AD8763" s="43" t="str">
        <f t="shared" si="819"/>
        <v/>
      </c>
    </row>
    <row r="8764" spans="1:30" x14ac:dyDescent="0.25">
      <c r="A8764" s="64"/>
      <c r="B8764" s="64"/>
      <c r="C8764" s="66"/>
      <c r="D8764" s="67"/>
      <c r="E8764" s="64"/>
      <c r="F8764" s="64"/>
      <c r="G8764" s="37" t="str">
        <f>IF(E8764="","",IF(OR(E8764="Project Management",E8764="Project Support",E8764="Sprint Management",E8764="Sprint Support"),"NA",ROUND((((VLOOKUP(AD8764,[2]Formula!V:X,3,0)))-SUMIF(AD:AD,AD8764,H:H)),2)))</f>
        <v/>
      </c>
      <c r="H8764" s="71"/>
      <c r="I8764" s="72"/>
      <c r="J8764" s="72"/>
      <c r="K8764" s="38" t="str">
        <f>IF(E8764="","",IF(OR(E8764="Project Management",E8764="Project Support",E8764="Sprint Management",E8764="Sprint Support"),"NA",(((SUMIF(AD:AD,AD8764,H:H)/VLOOKUP(AD8764,[2]Formula!V:X,3,0))*VLOOKUP(AD8764,[2]Formula!V:X,2,0))*H8764)/SUMIF(AD:AD,AD8764,H:H)))</f>
        <v/>
      </c>
      <c r="L8764" s="38" t="str">
        <f t="shared" si="817"/>
        <v/>
      </c>
      <c r="M8764" s="38" t="str">
        <f t="shared" si="818"/>
        <v/>
      </c>
      <c r="N8764" s="38" t="str">
        <f t="shared" si="820"/>
        <v/>
      </c>
      <c r="O8764" s="38" t="str">
        <f t="shared" si="822"/>
        <v/>
      </c>
      <c r="P8764" s="39" t="str">
        <f t="shared" si="821"/>
        <v/>
      </c>
      <c r="AC8764" s="42" t="str">
        <f>IF(B8764="","",VLOOKUP(B8764,[2]Formula!B:C,2,0))</f>
        <v/>
      </c>
      <c r="AD8764" s="43" t="str">
        <f t="shared" si="819"/>
        <v/>
      </c>
    </row>
    <row r="8765" spans="1:30" x14ac:dyDescent="0.25">
      <c r="A8765" s="64"/>
      <c r="B8765" s="64"/>
      <c r="C8765" s="66"/>
      <c r="D8765" s="67"/>
      <c r="E8765" s="64"/>
      <c r="F8765" s="64"/>
      <c r="G8765" s="37" t="str">
        <f>IF(E8765="","",IF(OR(E8765="Project Management",E8765="Project Support",E8765="Sprint Management",E8765="Sprint Support"),"NA",ROUND((((VLOOKUP(AD8765,[2]Formula!V:X,3,0)))-SUMIF(AD:AD,AD8765,H:H)),2)))</f>
        <v/>
      </c>
      <c r="H8765" s="71"/>
      <c r="I8765" s="72"/>
      <c r="J8765" s="72"/>
      <c r="K8765" s="38" t="str">
        <f>IF(E8765="","",IF(OR(E8765="Project Management",E8765="Project Support",E8765="Sprint Management",E8765="Sprint Support"),"NA",(((SUMIF(AD:AD,AD8765,H:H)/VLOOKUP(AD8765,[2]Formula!V:X,3,0))*VLOOKUP(AD8765,[2]Formula!V:X,2,0))*H8765)/SUMIF(AD:AD,AD8765,H:H)))</f>
        <v/>
      </c>
      <c r="L8765" s="38" t="str">
        <f t="shared" si="817"/>
        <v/>
      </c>
      <c r="M8765" s="38" t="str">
        <f t="shared" si="818"/>
        <v/>
      </c>
      <c r="N8765" s="38" t="str">
        <f t="shared" si="820"/>
        <v/>
      </c>
      <c r="O8765" s="38" t="str">
        <f t="shared" si="822"/>
        <v/>
      </c>
      <c r="P8765" s="39" t="str">
        <f t="shared" si="821"/>
        <v/>
      </c>
      <c r="AC8765" s="42" t="str">
        <f>IF(B8765="","",VLOOKUP(B8765,[2]Formula!B:C,2,0))</f>
        <v/>
      </c>
      <c r="AD8765" s="43" t="str">
        <f t="shared" si="819"/>
        <v/>
      </c>
    </row>
    <row r="8766" spans="1:30" x14ac:dyDescent="0.25">
      <c r="A8766" s="64"/>
      <c r="B8766" s="64"/>
      <c r="C8766" s="66"/>
      <c r="D8766" s="67"/>
      <c r="E8766" s="64"/>
      <c r="F8766" s="64"/>
      <c r="G8766" s="37" t="str">
        <f>IF(E8766="","",IF(OR(E8766="Project Management",E8766="Project Support",E8766="Sprint Management",E8766="Sprint Support"),"NA",ROUND((((VLOOKUP(AD8766,[2]Formula!V:X,3,0)))-SUMIF(AD:AD,AD8766,H:H)),2)))</f>
        <v/>
      </c>
      <c r="H8766" s="71"/>
      <c r="I8766" s="72"/>
      <c r="J8766" s="72"/>
      <c r="K8766" s="38" t="str">
        <f>IF(E8766="","",IF(OR(E8766="Project Management",E8766="Project Support",E8766="Sprint Management",E8766="Sprint Support"),"NA",(((SUMIF(AD:AD,AD8766,H:H)/VLOOKUP(AD8766,[2]Formula!V:X,3,0))*VLOOKUP(AD8766,[2]Formula!V:X,2,0))*H8766)/SUMIF(AD:AD,AD8766,H:H)))</f>
        <v/>
      </c>
      <c r="L8766" s="38" t="str">
        <f t="shared" si="817"/>
        <v/>
      </c>
      <c r="M8766" s="38" t="str">
        <f t="shared" si="818"/>
        <v/>
      </c>
      <c r="N8766" s="38" t="str">
        <f t="shared" si="820"/>
        <v/>
      </c>
      <c r="O8766" s="38" t="str">
        <f t="shared" si="822"/>
        <v/>
      </c>
      <c r="P8766" s="39" t="str">
        <f t="shared" si="821"/>
        <v/>
      </c>
      <c r="AC8766" s="42" t="str">
        <f>IF(B8766="","",VLOOKUP(B8766,[2]Formula!B:C,2,0))</f>
        <v/>
      </c>
      <c r="AD8766" s="43" t="str">
        <f t="shared" si="819"/>
        <v/>
      </c>
    </row>
    <row r="8767" spans="1:30" x14ac:dyDescent="0.25">
      <c r="A8767" s="64"/>
      <c r="B8767" s="64"/>
      <c r="C8767" s="66"/>
      <c r="D8767" s="67"/>
      <c r="E8767" s="64"/>
      <c r="F8767" s="64"/>
      <c r="G8767" s="37" t="str">
        <f>IF(E8767="","",IF(OR(E8767="Project Management",E8767="Project Support",E8767="Sprint Management",E8767="Sprint Support"),"NA",ROUND((((VLOOKUP(AD8767,[2]Formula!V:X,3,0)))-SUMIF(AD:AD,AD8767,H:H)),2)))</f>
        <v/>
      </c>
      <c r="H8767" s="71"/>
      <c r="I8767" s="72"/>
      <c r="J8767" s="72"/>
      <c r="K8767" s="38" t="str">
        <f>IF(E8767="","",IF(OR(E8767="Project Management",E8767="Project Support",E8767="Sprint Management",E8767="Sprint Support"),"NA",(((SUMIF(AD:AD,AD8767,H:H)/VLOOKUP(AD8767,[2]Formula!V:X,3,0))*VLOOKUP(AD8767,[2]Formula!V:X,2,0))*H8767)/SUMIF(AD:AD,AD8767,H:H)))</f>
        <v/>
      </c>
      <c r="L8767" s="38" t="str">
        <f t="shared" si="817"/>
        <v/>
      </c>
      <c r="M8767" s="38" t="str">
        <f t="shared" si="818"/>
        <v/>
      </c>
      <c r="N8767" s="38" t="str">
        <f t="shared" si="820"/>
        <v/>
      </c>
      <c r="O8767" s="38" t="str">
        <f t="shared" si="822"/>
        <v/>
      </c>
      <c r="P8767" s="39" t="str">
        <f t="shared" si="821"/>
        <v/>
      </c>
      <c r="AC8767" s="42" t="str">
        <f>IF(B8767="","",VLOOKUP(B8767,[2]Formula!B:C,2,0))</f>
        <v/>
      </c>
      <c r="AD8767" s="43" t="str">
        <f t="shared" si="819"/>
        <v/>
      </c>
    </row>
    <row r="8768" spans="1:30" x14ac:dyDescent="0.25">
      <c r="A8768" s="64"/>
      <c r="B8768" s="64"/>
      <c r="C8768" s="66"/>
      <c r="D8768" s="67"/>
      <c r="E8768" s="64"/>
      <c r="F8768" s="64"/>
      <c r="G8768" s="37" t="str">
        <f>IF(E8768="","",IF(OR(E8768="Project Management",E8768="Project Support",E8768="Sprint Management",E8768="Sprint Support"),"NA",ROUND((((VLOOKUP(AD8768,[2]Formula!V:X,3,0)))-SUMIF(AD:AD,AD8768,H:H)),2)))</f>
        <v/>
      </c>
      <c r="H8768" s="71"/>
      <c r="I8768" s="72"/>
      <c r="J8768" s="72"/>
      <c r="K8768" s="38" t="str">
        <f>IF(E8768="","",IF(OR(E8768="Project Management",E8768="Project Support",E8768="Sprint Management",E8768="Sprint Support"),"NA",(((SUMIF(AD:AD,AD8768,H:H)/VLOOKUP(AD8768,[2]Formula!V:X,3,0))*VLOOKUP(AD8768,[2]Formula!V:X,2,0))*H8768)/SUMIF(AD:AD,AD8768,H:H)))</f>
        <v/>
      </c>
      <c r="L8768" s="38" t="str">
        <f t="shared" si="817"/>
        <v/>
      </c>
      <c r="M8768" s="38" t="str">
        <f t="shared" si="818"/>
        <v/>
      </c>
      <c r="N8768" s="38" t="str">
        <f t="shared" si="820"/>
        <v/>
      </c>
      <c r="O8768" s="38" t="str">
        <f t="shared" si="822"/>
        <v/>
      </c>
      <c r="P8768" s="39" t="str">
        <f t="shared" si="821"/>
        <v/>
      </c>
      <c r="AC8768" s="42" t="str">
        <f>IF(B8768="","",VLOOKUP(B8768,[2]Formula!B:C,2,0))</f>
        <v/>
      </c>
      <c r="AD8768" s="43" t="str">
        <f t="shared" si="819"/>
        <v/>
      </c>
    </row>
    <row r="8769" spans="1:30" x14ac:dyDescent="0.25">
      <c r="A8769" s="64"/>
      <c r="B8769" s="64"/>
      <c r="C8769" s="66"/>
      <c r="D8769" s="67"/>
      <c r="E8769" s="64"/>
      <c r="F8769" s="64"/>
      <c r="G8769" s="37" t="str">
        <f>IF(E8769="","",IF(OR(E8769="Project Management",E8769="Project Support",E8769="Sprint Management",E8769="Sprint Support"),"NA",ROUND((((VLOOKUP(AD8769,[2]Formula!V:X,3,0)))-SUMIF(AD:AD,AD8769,H:H)),2)))</f>
        <v/>
      </c>
      <c r="H8769" s="71"/>
      <c r="I8769" s="72"/>
      <c r="J8769" s="72"/>
      <c r="K8769" s="38" t="str">
        <f>IF(E8769="","",IF(OR(E8769="Project Management",E8769="Project Support",E8769="Sprint Management",E8769="Sprint Support"),"NA",(((SUMIF(AD:AD,AD8769,H:H)/VLOOKUP(AD8769,[2]Formula!V:X,3,0))*VLOOKUP(AD8769,[2]Formula!V:X,2,0))*H8769)/SUMIF(AD:AD,AD8769,H:H)))</f>
        <v/>
      </c>
      <c r="L8769" s="38" t="str">
        <f t="shared" si="817"/>
        <v/>
      </c>
      <c r="M8769" s="38" t="str">
        <f t="shared" si="818"/>
        <v/>
      </c>
      <c r="N8769" s="38" t="str">
        <f t="shared" si="820"/>
        <v/>
      </c>
      <c r="O8769" s="38" t="str">
        <f t="shared" si="822"/>
        <v/>
      </c>
      <c r="P8769" s="39" t="str">
        <f t="shared" si="821"/>
        <v/>
      </c>
      <c r="AC8769" s="42" t="str">
        <f>IF(B8769="","",VLOOKUP(B8769,[2]Formula!B:C,2,0))</f>
        <v/>
      </c>
      <c r="AD8769" s="43" t="str">
        <f t="shared" si="819"/>
        <v/>
      </c>
    </row>
    <row r="8770" spans="1:30" x14ac:dyDescent="0.25">
      <c r="A8770" s="64"/>
      <c r="B8770" s="64"/>
      <c r="C8770" s="66"/>
      <c r="D8770" s="67"/>
      <c r="E8770" s="64"/>
      <c r="F8770" s="64"/>
      <c r="G8770" s="37" t="str">
        <f>IF(E8770="","",IF(OR(E8770="Project Management",E8770="Project Support",E8770="Sprint Management",E8770="Sprint Support"),"NA",ROUND((((VLOOKUP(AD8770,[2]Formula!V:X,3,0)))-SUMIF(AD:AD,AD8770,H:H)),2)))</f>
        <v/>
      </c>
      <c r="H8770" s="71"/>
      <c r="I8770" s="72"/>
      <c r="J8770" s="72"/>
      <c r="K8770" s="38" t="str">
        <f>IF(E8770="","",IF(OR(E8770="Project Management",E8770="Project Support",E8770="Sprint Management",E8770="Sprint Support"),"NA",(((SUMIF(AD:AD,AD8770,H:H)/VLOOKUP(AD8770,[2]Formula!V:X,3,0))*VLOOKUP(AD8770,[2]Formula!V:X,2,0))*H8770)/SUMIF(AD:AD,AD8770,H:H)))</f>
        <v/>
      </c>
      <c r="L8770" s="38" t="str">
        <f t="shared" ref="L8770:L8833" si="823">IFERROR(IF(K8770="NA",(H8770/I8770),(K8770/I8770)),"")</f>
        <v/>
      </c>
      <c r="M8770" s="38" t="str">
        <f t="shared" ref="M8770:M8833" si="824">IFERROR(IF(K8770="NA",1,(K8770/H8770)),"")</f>
        <v/>
      </c>
      <c r="N8770" s="38" t="str">
        <f t="shared" si="820"/>
        <v/>
      </c>
      <c r="O8770" s="38" t="str">
        <f t="shared" si="822"/>
        <v/>
      </c>
      <c r="P8770" s="39" t="str">
        <f t="shared" si="821"/>
        <v/>
      </c>
      <c r="AC8770" s="42" t="str">
        <f>IF(B8770="","",VLOOKUP(B8770,[2]Formula!B:C,2,0))</f>
        <v/>
      </c>
      <c r="AD8770" s="43" t="str">
        <f t="shared" ref="AD8770:AD8833" si="825">IF(B8770="","",CONCATENATE(B8770,"_",E8770))</f>
        <v/>
      </c>
    </row>
    <row r="8771" spans="1:30" x14ac:dyDescent="0.25">
      <c r="A8771" s="64"/>
      <c r="B8771" s="64"/>
      <c r="C8771" s="66"/>
      <c r="D8771" s="67"/>
      <c r="E8771" s="64"/>
      <c r="F8771" s="64"/>
      <c r="G8771" s="37" t="str">
        <f>IF(E8771="","",IF(OR(E8771="Project Management",E8771="Project Support",E8771="Sprint Management",E8771="Sprint Support"),"NA",ROUND((((VLOOKUP(AD8771,[2]Formula!V:X,3,0)))-SUMIF(AD:AD,AD8771,H:H)),2)))</f>
        <v/>
      </c>
      <c r="H8771" s="71"/>
      <c r="I8771" s="72"/>
      <c r="J8771" s="72"/>
      <c r="K8771" s="38" t="str">
        <f>IF(E8771="","",IF(OR(E8771="Project Management",E8771="Project Support",E8771="Sprint Management",E8771="Sprint Support"),"NA",(((SUMIF(AD:AD,AD8771,H:H)/VLOOKUP(AD8771,[2]Formula!V:X,3,0))*VLOOKUP(AD8771,[2]Formula!V:X,2,0))*H8771)/SUMIF(AD:AD,AD8771,H:H)))</f>
        <v/>
      </c>
      <c r="L8771" s="38" t="str">
        <f t="shared" si="823"/>
        <v/>
      </c>
      <c r="M8771" s="38" t="str">
        <f t="shared" si="824"/>
        <v/>
      </c>
      <c r="N8771" s="38" t="str">
        <f t="shared" ref="N8771:N8834" si="826">IFERROR(((L8771-M8771)/M8771)*100,"")</f>
        <v/>
      </c>
      <c r="O8771" s="38" t="str">
        <f t="shared" si="822"/>
        <v/>
      </c>
      <c r="P8771" s="39" t="str">
        <f t="shared" ref="P8771:P8834" si="827">IF(O8771="","",1)</f>
        <v/>
      </c>
      <c r="AC8771" s="42" t="str">
        <f>IF(B8771="","",VLOOKUP(B8771,[2]Formula!B:C,2,0))</f>
        <v/>
      </c>
      <c r="AD8771" s="43" t="str">
        <f t="shared" si="825"/>
        <v/>
      </c>
    </row>
    <row r="8772" spans="1:30" x14ac:dyDescent="0.25">
      <c r="A8772" s="64"/>
      <c r="B8772" s="64"/>
      <c r="C8772" s="66"/>
      <c r="D8772" s="67"/>
      <c r="E8772" s="64"/>
      <c r="F8772" s="64"/>
      <c r="G8772" s="37" t="str">
        <f>IF(E8772="","",IF(OR(E8772="Project Management",E8772="Project Support",E8772="Sprint Management",E8772="Sprint Support"),"NA",ROUND((((VLOOKUP(AD8772,[2]Formula!V:X,3,0)))-SUMIF(AD:AD,AD8772,H:H)),2)))</f>
        <v/>
      </c>
      <c r="H8772" s="71"/>
      <c r="I8772" s="72"/>
      <c r="J8772" s="72"/>
      <c r="K8772" s="38" t="str">
        <f>IF(E8772="","",IF(OR(E8772="Project Management",E8772="Project Support",E8772="Sprint Management",E8772="Sprint Support"),"NA",(((SUMIF(AD:AD,AD8772,H:H)/VLOOKUP(AD8772,[2]Formula!V:X,3,0))*VLOOKUP(AD8772,[2]Formula!V:X,2,0))*H8772)/SUMIF(AD:AD,AD8772,H:H)))</f>
        <v/>
      </c>
      <c r="L8772" s="38" t="str">
        <f t="shared" si="823"/>
        <v/>
      </c>
      <c r="M8772" s="38" t="str">
        <f t="shared" si="824"/>
        <v/>
      </c>
      <c r="N8772" s="38" t="str">
        <f t="shared" si="826"/>
        <v/>
      </c>
      <c r="O8772" s="38" t="str">
        <f t="shared" si="822"/>
        <v/>
      </c>
      <c r="P8772" s="39" t="str">
        <f t="shared" si="827"/>
        <v/>
      </c>
      <c r="AC8772" s="42" t="str">
        <f>IF(B8772="","",VLOOKUP(B8772,[2]Formula!B:C,2,0))</f>
        <v/>
      </c>
      <c r="AD8772" s="43" t="str">
        <f t="shared" si="825"/>
        <v/>
      </c>
    </row>
    <row r="8773" spans="1:30" x14ac:dyDescent="0.25">
      <c r="A8773" s="64"/>
      <c r="B8773" s="64"/>
      <c r="C8773" s="66"/>
      <c r="D8773" s="67"/>
      <c r="E8773" s="64"/>
      <c r="F8773" s="64"/>
      <c r="G8773" s="37" t="str">
        <f>IF(E8773="","",IF(OR(E8773="Project Management",E8773="Project Support",E8773="Sprint Management",E8773="Sprint Support"),"NA",ROUND((((VLOOKUP(AD8773,[2]Formula!V:X,3,0)))-SUMIF(AD:AD,AD8773,H:H)),2)))</f>
        <v/>
      </c>
      <c r="H8773" s="71"/>
      <c r="I8773" s="72"/>
      <c r="J8773" s="72"/>
      <c r="K8773" s="38" t="str">
        <f>IF(E8773="","",IF(OR(E8773="Project Management",E8773="Project Support",E8773="Sprint Management",E8773="Sprint Support"),"NA",(((SUMIF(AD:AD,AD8773,H:H)/VLOOKUP(AD8773,[2]Formula!V:X,3,0))*VLOOKUP(AD8773,[2]Formula!V:X,2,0))*H8773)/SUMIF(AD:AD,AD8773,H:H)))</f>
        <v/>
      </c>
      <c r="L8773" s="38" t="str">
        <f t="shared" si="823"/>
        <v/>
      </c>
      <c r="M8773" s="38" t="str">
        <f t="shared" si="824"/>
        <v/>
      </c>
      <c r="N8773" s="38" t="str">
        <f t="shared" si="826"/>
        <v/>
      </c>
      <c r="O8773" s="38" t="str">
        <f t="shared" si="822"/>
        <v/>
      </c>
      <c r="P8773" s="39" t="str">
        <f t="shared" si="827"/>
        <v/>
      </c>
      <c r="AC8773" s="42" t="str">
        <f>IF(B8773="","",VLOOKUP(B8773,[2]Formula!B:C,2,0))</f>
        <v/>
      </c>
      <c r="AD8773" s="43" t="str">
        <f t="shared" si="825"/>
        <v/>
      </c>
    </row>
    <row r="8774" spans="1:30" x14ac:dyDescent="0.25">
      <c r="A8774" s="64"/>
      <c r="B8774" s="64"/>
      <c r="C8774" s="66"/>
      <c r="D8774" s="67"/>
      <c r="E8774" s="64"/>
      <c r="F8774" s="64"/>
      <c r="G8774" s="37" t="str">
        <f>IF(E8774="","",IF(OR(E8774="Project Management",E8774="Project Support",E8774="Sprint Management",E8774="Sprint Support"),"NA",ROUND((((VLOOKUP(AD8774,[2]Formula!V:X,3,0)))-SUMIF(AD:AD,AD8774,H:H)),2)))</f>
        <v/>
      </c>
      <c r="H8774" s="71"/>
      <c r="I8774" s="72"/>
      <c r="J8774" s="72"/>
      <c r="K8774" s="38" t="str">
        <f>IF(E8774="","",IF(OR(E8774="Project Management",E8774="Project Support",E8774="Sprint Management",E8774="Sprint Support"),"NA",(((SUMIF(AD:AD,AD8774,H:H)/VLOOKUP(AD8774,[2]Formula!V:X,3,0))*VLOOKUP(AD8774,[2]Formula!V:X,2,0))*H8774)/SUMIF(AD:AD,AD8774,H:H)))</f>
        <v/>
      </c>
      <c r="L8774" s="38" t="str">
        <f t="shared" si="823"/>
        <v/>
      </c>
      <c r="M8774" s="38" t="str">
        <f t="shared" si="824"/>
        <v/>
      </c>
      <c r="N8774" s="38" t="str">
        <f t="shared" si="826"/>
        <v/>
      </c>
      <c r="O8774" s="38" t="str">
        <f t="shared" si="822"/>
        <v/>
      </c>
      <c r="P8774" s="39" t="str">
        <f t="shared" si="827"/>
        <v/>
      </c>
      <c r="AC8774" s="42" t="str">
        <f>IF(B8774="","",VLOOKUP(B8774,[2]Formula!B:C,2,0))</f>
        <v/>
      </c>
      <c r="AD8774" s="43" t="str">
        <f t="shared" si="825"/>
        <v/>
      </c>
    </row>
    <row r="8775" spans="1:30" x14ac:dyDescent="0.25">
      <c r="A8775" s="64"/>
      <c r="B8775" s="64"/>
      <c r="C8775" s="66"/>
      <c r="D8775" s="67"/>
      <c r="E8775" s="64"/>
      <c r="F8775" s="64"/>
      <c r="G8775" s="37" t="str">
        <f>IF(E8775="","",IF(OR(E8775="Project Management",E8775="Project Support",E8775="Sprint Management",E8775="Sprint Support"),"NA",ROUND((((VLOOKUP(AD8775,[2]Formula!V:X,3,0)))-SUMIF(AD:AD,AD8775,H:H)),2)))</f>
        <v/>
      </c>
      <c r="H8775" s="71"/>
      <c r="I8775" s="72"/>
      <c r="J8775" s="72"/>
      <c r="K8775" s="38" t="str">
        <f>IF(E8775="","",IF(OR(E8775="Project Management",E8775="Project Support",E8775="Sprint Management",E8775="Sprint Support"),"NA",(((SUMIF(AD:AD,AD8775,H:H)/VLOOKUP(AD8775,[2]Formula!V:X,3,0))*VLOOKUP(AD8775,[2]Formula!V:X,2,0))*H8775)/SUMIF(AD:AD,AD8775,H:H)))</f>
        <v/>
      </c>
      <c r="L8775" s="38" t="str">
        <f t="shared" si="823"/>
        <v/>
      </c>
      <c r="M8775" s="38" t="str">
        <f t="shared" si="824"/>
        <v/>
      </c>
      <c r="N8775" s="38" t="str">
        <f t="shared" si="826"/>
        <v/>
      </c>
      <c r="O8775" s="38" t="str">
        <f t="shared" si="822"/>
        <v/>
      </c>
      <c r="P8775" s="39" t="str">
        <f t="shared" si="827"/>
        <v/>
      </c>
      <c r="AC8775" s="42" t="str">
        <f>IF(B8775="","",VLOOKUP(B8775,[2]Formula!B:C,2,0))</f>
        <v/>
      </c>
      <c r="AD8775" s="43" t="str">
        <f t="shared" si="825"/>
        <v/>
      </c>
    </row>
    <row r="8776" spans="1:30" x14ac:dyDescent="0.25">
      <c r="A8776" s="64"/>
      <c r="B8776" s="64"/>
      <c r="C8776" s="66"/>
      <c r="D8776" s="67"/>
      <c r="E8776" s="64"/>
      <c r="F8776" s="64"/>
      <c r="G8776" s="37" t="str">
        <f>IF(E8776="","",IF(OR(E8776="Project Management",E8776="Project Support",E8776="Sprint Management",E8776="Sprint Support"),"NA",ROUND((((VLOOKUP(AD8776,[2]Formula!V:X,3,0)))-SUMIF(AD:AD,AD8776,H:H)),2)))</f>
        <v/>
      </c>
      <c r="H8776" s="71"/>
      <c r="I8776" s="72"/>
      <c r="J8776" s="72"/>
      <c r="K8776" s="38" t="str">
        <f>IF(E8776="","",IF(OR(E8776="Project Management",E8776="Project Support",E8776="Sprint Management",E8776="Sprint Support"),"NA",(((SUMIF(AD:AD,AD8776,H:H)/VLOOKUP(AD8776,[2]Formula!V:X,3,0))*VLOOKUP(AD8776,[2]Formula!V:X,2,0))*H8776)/SUMIF(AD:AD,AD8776,H:H)))</f>
        <v/>
      </c>
      <c r="L8776" s="38" t="str">
        <f t="shared" si="823"/>
        <v/>
      </c>
      <c r="M8776" s="38" t="str">
        <f t="shared" si="824"/>
        <v/>
      </c>
      <c r="N8776" s="38" t="str">
        <f t="shared" si="826"/>
        <v/>
      </c>
      <c r="O8776" s="38" t="str">
        <f t="shared" si="822"/>
        <v/>
      </c>
      <c r="P8776" s="39" t="str">
        <f t="shared" si="827"/>
        <v/>
      </c>
      <c r="AC8776" s="42" t="str">
        <f>IF(B8776="","",VLOOKUP(B8776,[2]Formula!B:C,2,0))</f>
        <v/>
      </c>
      <c r="AD8776" s="43" t="str">
        <f t="shared" si="825"/>
        <v/>
      </c>
    </row>
    <row r="8777" spans="1:30" x14ac:dyDescent="0.25">
      <c r="A8777" s="64"/>
      <c r="B8777" s="64"/>
      <c r="C8777" s="66"/>
      <c r="D8777" s="67"/>
      <c r="E8777" s="64"/>
      <c r="F8777" s="64"/>
      <c r="G8777" s="37" t="str">
        <f>IF(E8777="","",IF(OR(E8777="Project Management",E8777="Project Support",E8777="Sprint Management",E8777="Sprint Support"),"NA",ROUND((((VLOOKUP(AD8777,[2]Formula!V:X,3,0)))-SUMIF(AD:AD,AD8777,H:H)),2)))</f>
        <v/>
      </c>
      <c r="H8777" s="71"/>
      <c r="I8777" s="72"/>
      <c r="J8777" s="72"/>
      <c r="K8777" s="38" t="str">
        <f>IF(E8777="","",IF(OR(E8777="Project Management",E8777="Project Support",E8777="Sprint Management",E8777="Sprint Support"),"NA",(((SUMIF(AD:AD,AD8777,H:H)/VLOOKUP(AD8777,[2]Formula!V:X,3,0))*VLOOKUP(AD8777,[2]Formula!V:X,2,0))*H8777)/SUMIF(AD:AD,AD8777,H:H)))</f>
        <v/>
      </c>
      <c r="L8777" s="38" t="str">
        <f t="shared" si="823"/>
        <v/>
      </c>
      <c r="M8777" s="38" t="str">
        <f t="shared" si="824"/>
        <v/>
      </c>
      <c r="N8777" s="38" t="str">
        <f t="shared" si="826"/>
        <v/>
      </c>
      <c r="O8777" s="38" t="str">
        <f t="shared" si="822"/>
        <v/>
      </c>
      <c r="P8777" s="39" t="str">
        <f t="shared" si="827"/>
        <v/>
      </c>
      <c r="AC8777" s="42" t="str">
        <f>IF(B8777="","",VLOOKUP(B8777,[2]Formula!B:C,2,0))</f>
        <v/>
      </c>
      <c r="AD8777" s="43" t="str">
        <f t="shared" si="825"/>
        <v/>
      </c>
    </row>
    <row r="8778" spans="1:30" x14ac:dyDescent="0.25">
      <c r="A8778" s="64"/>
      <c r="B8778" s="64"/>
      <c r="C8778" s="66"/>
      <c r="D8778" s="67"/>
      <c r="E8778" s="64"/>
      <c r="F8778" s="64"/>
      <c r="G8778" s="37" t="str">
        <f>IF(E8778="","",IF(OR(E8778="Project Management",E8778="Project Support",E8778="Sprint Management",E8778="Sprint Support"),"NA",ROUND((((VLOOKUP(AD8778,[2]Formula!V:X,3,0)))-SUMIF(AD:AD,AD8778,H:H)),2)))</f>
        <v/>
      </c>
      <c r="H8778" s="71"/>
      <c r="I8778" s="72"/>
      <c r="J8778" s="72"/>
      <c r="K8778" s="38" t="str">
        <f>IF(E8778="","",IF(OR(E8778="Project Management",E8778="Project Support",E8778="Sprint Management",E8778="Sprint Support"),"NA",(((SUMIF(AD:AD,AD8778,H:H)/VLOOKUP(AD8778,[2]Formula!V:X,3,0))*VLOOKUP(AD8778,[2]Formula!V:X,2,0))*H8778)/SUMIF(AD:AD,AD8778,H:H)))</f>
        <v/>
      </c>
      <c r="L8778" s="38" t="str">
        <f t="shared" si="823"/>
        <v/>
      </c>
      <c r="M8778" s="38" t="str">
        <f t="shared" si="824"/>
        <v/>
      </c>
      <c r="N8778" s="38" t="str">
        <f t="shared" si="826"/>
        <v/>
      </c>
      <c r="O8778" s="38" t="str">
        <f t="shared" si="822"/>
        <v/>
      </c>
      <c r="P8778" s="39" t="str">
        <f t="shared" si="827"/>
        <v/>
      </c>
      <c r="AC8778" s="42" t="str">
        <f>IF(B8778="","",VLOOKUP(B8778,[2]Formula!B:C,2,0))</f>
        <v/>
      </c>
      <c r="AD8778" s="43" t="str">
        <f t="shared" si="825"/>
        <v/>
      </c>
    </row>
    <row r="8779" spans="1:30" x14ac:dyDescent="0.25">
      <c r="A8779" s="64"/>
      <c r="B8779" s="64"/>
      <c r="C8779" s="66"/>
      <c r="D8779" s="67"/>
      <c r="E8779" s="64"/>
      <c r="F8779" s="64"/>
      <c r="G8779" s="37" t="str">
        <f>IF(E8779="","",IF(OR(E8779="Project Management",E8779="Project Support",E8779="Sprint Management",E8779="Sprint Support"),"NA",ROUND((((VLOOKUP(AD8779,[2]Formula!V:X,3,0)))-SUMIF(AD:AD,AD8779,H:H)),2)))</f>
        <v/>
      </c>
      <c r="H8779" s="71"/>
      <c r="I8779" s="72"/>
      <c r="J8779" s="72"/>
      <c r="K8779" s="38" t="str">
        <f>IF(E8779="","",IF(OR(E8779="Project Management",E8779="Project Support",E8779="Sprint Management",E8779="Sprint Support"),"NA",(((SUMIF(AD:AD,AD8779,H:H)/VLOOKUP(AD8779,[2]Formula!V:X,3,0))*VLOOKUP(AD8779,[2]Formula!V:X,2,0))*H8779)/SUMIF(AD:AD,AD8779,H:H)))</f>
        <v/>
      </c>
      <c r="L8779" s="38" t="str">
        <f t="shared" si="823"/>
        <v/>
      </c>
      <c r="M8779" s="38" t="str">
        <f t="shared" si="824"/>
        <v/>
      </c>
      <c r="N8779" s="38" t="str">
        <f t="shared" si="826"/>
        <v/>
      </c>
      <c r="O8779" s="38" t="str">
        <f t="shared" si="822"/>
        <v/>
      </c>
      <c r="P8779" s="39" t="str">
        <f t="shared" si="827"/>
        <v/>
      </c>
      <c r="AC8779" s="42" t="str">
        <f>IF(B8779="","",VLOOKUP(B8779,[2]Formula!B:C,2,0))</f>
        <v/>
      </c>
      <c r="AD8779" s="43" t="str">
        <f t="shared" si="825"/>
        <v/>
      </c>
    </row>
    <row r="8780" spans="1:30" x14ac:dyDescent="0.25">
      <c r="A8780" s="64"/>
      <c r="B8780" s="64"/>
      <c r="C8780" s="66"/>
      <c r="D8780" s="67"/>
      <c r="E8780" s="64"/>
      <c r="F8780" s="64"/>
      <c r="G8780" s="37" t="str">
        <f>IF(E8780="","",IF(OR(E8780="Project Management",E8780="Project Support",E8780="Sprint Management",E8780="Sprint Support"),"NA",ROUND((((VLOOKUP(AD8780,[2]Formula!V:X,3,0)))-SUMIF(AD:AD,AD8780,H:H)),2)))</f>
        <v/>
      </c>
      <c r="H8780" s="71"/>
      <c r="I8780" s="72"/>
      <c r="J8780" s="72"/>
      <c r="K8780" s="38" t="str">
        <f>IF(E8780="","",IF(OR(E8780="Project Management",E8780="Project Support",E8780="Sprint Management",E8780="Sprint Support"),"NA",(((SUMIF(AD:AD,AD8780,H:H)/VLOOKUP(AD8780,[2]Formula!V:X,3,0))*VLOOKUP(AD8780,[2]Formula!V:X,2,0))*H8780)/SUMIF(AD:AD,AD8780,H:H)))</f>
        <v/>
      </c>
      <c r="L8780" s="38" t="str">
        <f t="shared" si="823"/>
        <v/>
      </c>
      <c r="M8780" s="38" t="str">
        <f t="shared" si="824"/>
        <v/>
      </c>
      <c r="N8780" s="38" t="str">
        <f t="shared" si="826"/>
        <v/>
      </c>
      <c r="O8780" s="38" t="str">
        <f t="shared" si="822"/>
        <v/>
      </c>
      <c r="P8780" s="39" t="str">
        <f t="shared" si="827"/>
        <v/>
      </c>
      <c r="AC8780" s="42" t="str">
        <f>IF(B8780="","",VLOOKUP(B8780,[2]Formula!B:C,2,0))</f>
        <v/>
      </c>
      <c r="AD8780" s="43" t="str">
        <f t="shared" si="825"/>
        <v/>
      </c>
    </row>
    <row r="8781" spans="1:30" x14ac:dyDescent="0.25">
      <c r="A8781" s="64"/>
      <c r="B8781" s="64"/>
      <c r="C8781" s="66"/>
      <c r="D8781" s="67"/>
      <c r="E8781" s="64"/>
      <c r="F8781" s="64"/>
      <c r="G8781" s="37" t="str">
        <f>IF(E8781="","",IF(OR(E8781="Project Management",E8781="Project Support",E8781="Sprint Management",E8781="Sprint Support"),"NA",ROUND((((VLOOKUP(AD8781,[2]Formula!V:X,3,0)))-SUMIF(AD:AD,AD8781,H:H)),2)))</f>
        <v/>
      </c>
      <c r="H8781" s="71"/>
      <c r="I8781" s="72"/>
      <c r="J8781" s="72"/>
      <c r="K8781" s="38" t="str">
        <f>IF(E8781="","",IF(OR(E8781="Project Management",E8781="Project Support",E8781="Sprint Management",E8781="Sprint Support"),"NA",(((SUMIF(AD:AD,AD8781,H:H)/VLOOKUP(AD8781,[2]Formula!V:X,3,0))*VLOOKUP(AD8781,[2]Formula!V:X,2,0))*H8781)/SUMIF(AD:AD,AD8781,H:H)))</f>
        <v/>
      </c>
      <c r="L8781" s="38" t="str">
        <f t="shared" si="823"/>
        <v/>
      </c>
      <c r="M8781" s="38" t="str">
        <f t="shared" si="824"/>
        <v/>
      </c>
      <c r="N8781" s="38" t="str">
        <f t="shared" si="826"/>
        <v/>
      </c>
      <c r="O8781" s="38" t="str">
        <f t="shared" si="822"/>
        <v/>
      </c>
      <c r="P8781" s="39" t="str">
        <f t="shared" si="827"/>
        <v/>
      </c>
      <c r="AC8781" s="42" t="str">
        <f>IF(B8781="","",VLOOKUP(B8781,[2]Formula!B:C,2,0))</f>
        <v/>
      </c>
      <c r="AD8781" s="43" t="str">
        <f t="shared" si="825"/>
        <v/>
      </c>
    </row>
    <row r="8782" spans="1:30" x14ac:dyDescent="0.25">
      <c r="A8782" s="64"/>
      <c r="B8782" s="64"/>
      <c r="C8782" s="66"/>
      <c r="D8782" s="67"/>
      <c r="E8782" s="64"/>
      <c r="F8782" s="64"/>
      <c r="G8782" s="37" t="str">
        <f>IF(E8782="","",IF(OR(E8782="Project Management",E8782="Project Support",E8782="Sprint Management",E8782="Sprint Support"),"NA",ROUND((((VLOOKUP(AD8782,[2]Formula!V:X,3,0)))-SUMIF(AD:AD,AD8782,H:H)),2)))</f>
        <v/>
      </c>
      <c r="H8782" s="71"/>
      <c r="I8782" s="72"/>
      <c r="J8782" s="72"/>
      <c r="K8782" s="38" t="str">
        <f>IF(E8782="","",IF(OR(E8782="Project Management",E8782="Project Support",E8782="Sprint Management",E8782="Sprint Support"),"NA",(((SUMIF(AD:AD,AD8782,H:H)/VLOOKUP(AD8782,[2]Formula!V:X,3,0))*VLOOKUP(AD8782,[2]Formula!V:X,2,0))*H8782)/SUMIF(AD:AD,AD8782,H:H)))</f>
        <v/>
      </c>
      <c r="L8782" s="38" t="str">
        <f t="shared" si="823"/>
        <v/>
      </c>
      <c r="M8782" s="38" t="str">
        <f t="shared" si="824"/>
        <v/>
      </c>
      <c r="N8782" s="38" t="str">
        <f t="shared" si="826"/>
        <v/>
      </c>
      <c r="O8782" s="38" t="str">
        <f t="shared" si="822"/>
        <v/>
      </c>
      <c r="P8782" s="39" t="str">
        <f t="shared" si="827"/>
        <v/>
      </c>
      <c r="AC8782" s="42" t="str">
        <f>IF(B8782="","",VLOOKUP(B8782,[2]Formula!B:C,2,0))</f>
        <v/>
      </c>
      <c r="AD8782" s="43" t="str">
        <f t="shared" si="825"/>
        <v/>
      </c>
    </row>
    <row r="8783" spans="1:30" x14ac:dyDescent="0.25">
      <c r="A8783" s="64"/>
      <c r="B8783" s="64"/>
      <c r="C8783" s="66"/>
      <c r="D8783" s="67"/>
      <c r="E8783" s="64"/>
      <c r="F8783" s="64"/>
      <c r="G8783" s="37" t="str">
        <f>IF(E8783="","",IF(OR(E8783="Project Management",E8783="Project Support",E8783="Sprint Management",E8783="Sprint Support"),"NA",ROUND((((VLOOKUP(AD8783,[2]Formula!V:X,3,0)))-SUMIF(AD:AD,AD8783,H:H)),2)))</f>
        <v/>
      </c>
      <c r="H8783" s="71"/>
      <c r="I8783" s="72"/>
      <c r="J8783" s="72"/>
      <c r="K8783" s="38" t="str">
        <f>IF(E8783="","",IF(OR(E8783="Project Management",E8783="Project Support",E8783="Sprint Management",E8783="Sprint Support"),"NA",(((SUMIF(AD:AD,AD8783,H:H)/VLOOKUP(AD8783,[2]Formula!V:X,3,0))*VLOOKUP(AD8783,[2]Formula!V:X,2,0))*H8783)/SUMIF(AD:AD,AD8783,H:H)))</f>
        <v/>
      </c>
      <c r="L8783" s="38" t="str">
        <f t="shared" si="823"/>
        <v/>
      </c>
      <c r="M8783" s="38" t="str">
        <f t="shared" si="824"/>
        <v/>
      </c>
      <c r="N8783" s="38" t="str">
        <f t="shared" si="826"/>
        <v/>
      </c>
      <c r="O8783" s="38" t="str">
        <f t="shared" si="822"/>
        <v/>
      </c>
      <c r="P8783" s="39" t="str">
        <f t="shared" si="827"/>
        <v/>
      </c>
      <c r="AC8783" s="42" t="str">
        <f>IF(B8783="","",VLOOKUP(B8783,[2]Formula!B:C,2,0))</f>
        <v/>
      </c>
      <c r="AD8783" s="43" t="str">
        <f t="shared" si="825"/>
        <v/>
      </c>
    </row>
    <row r="8784" spans="1:30" x14ac:dyDescent="0.25">
      <c r="A8784" s="64"/>
      <c r="B8784" s="64"/>
      <c r="C8784" s="66"/>
      <c r="D8784" s="67"/>
      <c r="E8784" s="64"/>
      <c r="F8784" s="64"/>
      <c r="G8784" s="37" t="str">
        <f>IF(E8784="","",IF(OR(E8784="Project Management",E8784="Project Support",E8784="Sprint Management",E8784="Sprint Support"),"NA",ROUND((((VLOOKUP(AD8784,[2]Formula!V:X,3,0)))-SUMIF(AD:AD,AD8784,H:H)),2)))</f>
        <v/>
      </c>
      <c r="H8784" s="71"/>
      <c r="I8784" s="72"/>
      <c r="J8784" s="72"/>
      <c r="K8784" s="38" t="str">
        <f>IF(E8784="","",IF(OR(E8784="Project Management",E8784="Project Support",E8784="Sprint Management",E8784="Sprint Support"),"NA",(((SUMIF(AD:AD,AD8784,H:H)/VLOOKUP(AD8784,[2]Formula!V:X,3,0))*VLOOKUP(AD8784,[2]Formula!V:X,2,0))*H8784)/SUMIF(AD:AD,AD8784,H:H)))</f>
        <v/>
      </c>
      <c r="L8784" s="38" t="str">
        <f t="shared" si="823"/>
        <v/>
      </c>
      <c r="M8784" s="38" t="str">
        <f t="shared" si="824"/>
        <v/>
      </c>
      <c r="N8784" s="38" t="str">
        <f t="shared" si="826"/>
        <v/>
      </c>
      <c r="O8784" s="38" t="str">
        <f t="shared" si="822"/>
        <v/>
      </c>
      <c r="P8784" s="39" t="str">
        <f t="shared" si="827"/>
        <v/>
      </c>
      <c r="AC8784" s="42" t="str">
        <f>IF(B8784="","",VLOOKUP(B8784,[2]Formula!B:C,2,0))</f>
        <v/>
      </c>
      <c r="AD8784" s="43" t="str">
        <f t="shared" si="825"/>
        <v/>
      </c>
    </row>
    <row r="8785" spans="1:30" x14ac:dyDescent="0.25">
      <c r="A8785" s="64"/>
      <c r="B8785" s="64"/>
      <c r="C8785" s="66"/>
      <c r="D8785" s="67"/>
      <c r="E8785" s="64"/>
      <c r="F8785" s="64"/>
      <c r="G8785" s="37" t="str">
        <f>IF(E8785="","",IF(OR(E8785="Project Management",E8785="Project Support",E8785="Sprint Management",E8785="Sprint Support"),"NA",ROUND((((VLOOKUP(AD8785,[2]Formula!V:X,3,0)))-SUMIF(AD:AD,AD8785,H:H)),2)))</f>
        <v/>
      </c>
      <c r="H8785" s="71"/>
      <c r="I8785" s="72"/>
      <c r="J8785" s="72"/>
      <c r="K8785" s="38" t="str">
        <f>IF(E8785="","",IF(OR(E8785="Project Management",E8785="Project Support",E8785="Sprint Management",E8785="Sprint Support"),"NA",(((SUMIF(AD:AD,AD8785,H:H)/VLOOKUP(AD8785,[2]Formula!V:X,3,0))*VLOOKUP(AD8785,[2]Formula!V:X,2,0))*H8785)/SUMIF(AD:AD,AD8785,H:H)))</f>
        <v/>
      </c>
      <c r="L8785" s="38" t="str">
        <f t="shared" si="823"/>
        <v/>
      </c>
      <c r="M8785" s="38" t="str">
        <f t="shared" si="824"/>
        <v/>
      </c>
      <c r="N8785" s="38" t="str">
        <f t="shared" si="826"/>
        <v/>
      </c>
      <c r="O8785" s="38" t="str">
        <f t="shared" si="822"/>
        <v/>
      </c>
      <c r="P8785" s="39" t="str">
        <f t="shared" si="827"/>
        <v/>
      </c>
      <c r="AC8785" s="42" t="str">
        <f>IF(B8785="","",VLOOKUP(B8785,[2]Formula!B:C,2,0))</f>
        <v/>
      </c>
      <c r="AD8785" s="43" t="str">
        <f t="shared" si="825"/>
        <v/>
      </c>
    </row>
    <row r="8786" spans="1:30" x14ac:dyDescent="0.25">
      <c r="A8786" s="64"/>
      <c r="B8786" s="64"/>
      <c r="C8786" s="66"/>
      <c r="D8786" s="67"/>
      <c r="E8786" s="64"/>
      <c r="F8786" s="64"/>
      <c r="G8786" s="37" t="str">
        <f>IF(E8786="","",IF(OR(E8786="Project Management",E8786="Project Support",E8786="Sprint Management",E8786="Sprint Support"),"NA",ROUND((((VLOOKUP(AD8786,[2]Formula!V:X,3,0)))-SUMIF(AD:AD,AD8786,H:H)),2)))</f>
        <v/>
      </c>
      <c r="H8786" s="71"/>
      <c r="I8786" s="72"/>
      <c r="J8786" s="72"/>
      <c r="K8786" s="38" t="str">
        <f>IF(E8786="","",IF(OR(E8786="Project Management",E8786="Project Support",E8786="Sprint Management",E8786="Sprint Support"),"NA",(((SUMIF(AD:AD,AD8786,H:H)/VLOOKUP(AD8786,[2]Formula!V:X,3,0))*VLOOKUP(AD8786,[2]Formula!V:X,2,0))*H8786)/SUMIF(AD:AD,AD8786,H:H)))</f>
        <v/>
      </c>
      <c r="L8786" s="38" t="str">
        <f t="shared" si="823"/>
        <v/>
      </c>
      <c r="M8786" s="38" t="str">
        <f t="shared" si="824"/>
        <v/>
      </c>
      <c r="N8786" s="38" t="str">
        <f t="shared" si="826"/>
        <v/>
      </c>
      <c r="O8786" s="38" t="str">
        <f t="shared" si="822"/>
        <v/>
      </c>
      <c r="P8786" s="39" t="str">
        <f t="shared" si="827"/>
        <v/>
      </c>
      <c r="AC8786" s="42" t="str">
        <f>IF(B8786="","",VLOOKUP(B8786,[2]Formula!B:C,2,0))</f>
        <v/>
      </c>
      <c r="AD8786" s="43" t="str">
        <f t="shared" si="825"/>
        <v/>
      </c>
    </row>
    <row r="8787" spans="1:30" x14ac:dyDescent="0.25">
      <c r="A8787" s="64"/>
      <c r="B8787" s="64"/>
      <c r="C8787" s="66"/>
      <c r="D8787" s="67"/>
      <c r="E8787" s="64"/>
      <c r="F8787" s="64"/>
      <c r="G8787" s="37" t="str">
        <f>IF(E8787="","",IF(OR(E8787="Project Management",E8787="Project Support",E8787="Sprint Management",E8787="Sprint Support"),"NA",ROUND((((VLOOKUP(AD8787,[2]Formula!V:X,3,0)))-SUMIF(AD:AD,AD8787,H:H)),2)))</f>
        <v/>
      </c>
      <c r="H8787" s="71"/>
      <c r="I8787" s="72"/>
      <c r="J8787" s="72"/>
      <c r="K8787" s="38" t="str">
        <f>IF(E8787="","",IF(OR(E8787="Project Management",E8787="Project Support",E8787="Sprint Management",E8787="Sprint Support"),"NA",(((SUMIF(AD:AD,AD8787,H:H)/VLOOKUP(AD8787,[2]Formula!V:X,3,0))*VLOOKUP(AD8787,[2]Formula!V:X,2,0))*H8787)/SUMIF(AD:AD,AD8787,H:H)))</f>
        <v/>
      </c>
      <c r="L8787" s="38" t="str">
        <f t="shared" si="823"/>
        <v/>
      </c>
      <c r="M8787" s="38" t="str">
        <f t="shared" si="824"/>
        <v/>
      </c>
      <c r="N8787" s="38" t="str">
        <f t="shared" si="826"/>
        <v/>
      </c>
      <c r="O8787" s="38" t="str">
        <f t="shared" si="822"/>
        <v/>
      </c>
      <c r="P8787" s="39" t="str">
        <f t="shared" si="827"/>
        <v/>
      </c>
      <c r="AC8787" s="42" t="str">
        <f>IF(B8787="","",VLOOKUP(B8787,[2]Formula!B:C,2,0))</f>
        <v/>
      </c>
      <c r="AD8787" s="43" t="str">
        <f t="shared" si="825"/>
        <v/>
      </c>
    </row>
    <row r="8788" spans="1:30" x14ac:dyDescent="0.25">
      <c r="A8788" s="64"/>
      <c r="B8788" s="64"/>
      <c r="C8788" s="66"/>
      <c r="D8788" s="67"/>
      <c r="E8788" s="64"/>
      <c r="F8788" s="64"/>
      <c r="G8788" s="37" t="str">
        <f>IF(E8788="","",IF(OR(E8788="Project Management",E8788="Project Support",E8788="Sprint Management",E8788="Sprint Support"),"NA",ROUND((((VLOOKUP(AD8788,[2]Formula!V:X,3,0)))-SUMIF(AD:AD,AD8788,H:H)),2)))</f>
        <v/>
      </c>
      <c r="H8788" s="71"/>
      <c r="I8788" s="72"/>
      <c r="J8788" s="72"/>
      <c r="K8788" s="38" t="str">
        <f>IF(E8788="","",IF(OR(E8788="Project Management",E8788="Project Support",E8788="Sprint Management",E8788="Sprint Support"),"NA",(((SUMIF(AD:AD,AD8788,H:H)/VLOOKUP(AD8788,[2]Formula!V:X,3,0))*VLOOKUP(AD8788,[2]Formula!V:X,2,0))*H8788)/SUMIF(AD:AD,AD8788,H:H)))</f>
        <v/>
      </c>
      <c r="L8788" s="38" t="str">
        <f t="shared" si="823"/>
        <v/>
      </c>
      <c r="M8788" s="38" t="str">
        <f t="shared" si="824"/>
        <v/>
      </c>
      <c r="N8788" s="38" t="str">
        <f t="shared" si="826"/>
        <v/>
      </c>
      <c r="O8788" s="38" t="str">
        <f t="shared" si="822"/>
        <v/>
      </c>
      <c r="P8788" s="39" t="str">
        <f t="shared" si="827"/>
        <v/>
      </c>
      <c r="AC8788" s="42" t="str">
        <f>IF(B8788="","",VLOOKUP(B8788,[2]Formula!B:C,2,0))</f>
        <v/>
      </c>
      <c r="AD8788" s="43" t="str">
        <f t="shared" si="825"/>
        <v/>
      </c>
    </row>
    <row r="8789" spans="1:30" x14ac:dyDescent="0.25">
      <c r="A8789" s="64"/>
      <c r="B8789" s="64"/>
      <c r="C8789" s="66"/>
      <c r="D8789" s="67"/>
      <c r="E8789" s="64"/>
      <c r="F8789" s="64"/>
      <c r="G8789" s="37" t="str">
        <f>IF(E8789="","",IF(OR(E8789="Project Management",E8789="Project Support",E8789="Sprint Management",E8789="Sprint Support"),"NA",ROUND((((VLOOKUP(AD8789,[2]Formula!V:X,3,0)))-SUMIF(AD:AD,AD8789,H:H)),2)))</f>
        <v/>
      </c>
      <c r="H8789" s="71"/>
      <c r="I8789" s="72"/>
      <c r="J8789" s="72"/>
      <c r="K8789" s="38" t="str">
        <f>IF(E8789="","",IF(OR(E8789="Project Management",E8789="Project Support",E8789="Sprint Management",E8789="Sprint Support"),"NA",(((SUMIF(AD:AD,AD8789,H:H)/VLOOKUP(AD8789,[2]Formula!V:X,3,0))*VLOOKUP(AD8789,[2]Formula!V:X,2,0))*H8789)/SUMIF(AD:AD,AD8789,H:H)))</f>
        <v/>
      </c>
      <c r="L8789" s="38" t="str">
        <f t="shared" si="823"/>
        <v/>
      </c>
      <c r="M8789" s="38" t="str">
        <f t="shared" si="824"/>
        <v/>
      </c>
      <c r="N8789" s="38" t="str">
        <f t="shared" si="826"/>
        <v/>
      </c>
      <c r="O8789" s="38" t="str">
        <f t="shared" si="822"/>
        <v/>
      </c>
      <c r="P8789" s="39" t="str">
        <f t="shared" si="827"/>
        <v/>
      </c>
      <c r="AC8789" s="42" t="str">
        <f>IF(B8789="","",VLOOKUP(B8789,[2]Formula!B:C,2,0))</f>
        <v/>
      </c>
      <c r="AD8789" s="43" t="str">
        <f t="shared" si="825"/>
        <v/>
      </c>
    </row>
    <row r="8790" spans="1:30" x14ac:dyDescent="0.25">
      <c r="A8790" s="64"/>
      <c r="B8790" s="64"/>
      <c r="C8790" s="66"/>
      <c r="D8790" s="67"/>
      <c r="E8790" s="64"/>
      <c r="F8790" s="64"/>
      <c r="G8790" s="37" t="str">
        <f>IF(E8790="","",IF(OR(E8790="Project Management",E8790="Project Support",E8790="Sprint Management",E8790="Sprint Support"),"NA",ROUND((((VLOOKUP(AD8790,[2]Formula!V:X,3,0)))-SUMIF(AD:AD,AD8790,H:H)),2)))</f>
        <v/>
      </c>
      <c r="H8790" s="71"/>
      <c r="I8790" s="72"/>
      <c r="J8790" s="72"/>
      <c r="K8790" s="38" t="str">
        <f>IF(E8790="","",IF(OR(E8790="Project Management",E8790="Project Support",E8790="Sprint Management",E8790="Sprint Support"),"NA",(((SUMIF(AD:AD,AD8790,H:H)/VLOOKUP(AD8790,[2]Formula!V:X,3,0))*VLOOKUP(AD8790,[2]Formula!V:X,2,0))*H8790)/SUMIF(AD:AD,AD8790,H:H)))</f>
        <v/>
      </c>
      <c r="L8790" s="38" t="str">
        <f t="shared" si="823"/>
        <v/>
      </c>
      <c r="M8790" s="38" t="str">
        <f t="shared" si="824"/>
        <v/>
      </c>
      <c r="N8790" s="38" t="str">
        <f t="shared" si="826"/>
        <v/>
      </c>
      <c r="O8790" s="38" t="str">
        <f t="shared" si="822"/>
        <v/>
      </c>
      <c r="P8790" s="39" t="str">
        <f t="shared" si="827"/>
        <v/>
      </c>
      <c r="AC8790" s="42" t="str">
        <f>IF(B8790="","",VLOOKUP(B8790,[2]Formula!B:C,2,0))</f>
        <v/>
      </c>
      <c r="AD8790" s="43" t="str">
        <f t="shared" si="825"/>
        <v/>
      </c>
    </row>
    <row r="8791" spans="1:30" x14ac:dyDescent="0.25">
      <c r="A8791" s="64"/>
      <c r="B8791" s="64"/>
      <c r="C8791" s="66"/>
      <c r="D8791" s="67"/>
      <c r="E8791" s="64"/>
      <c r="F8791" s="64"/>
      <c r="G8791" s="37" t="str">
        <f>IF(E8791="","",IF(OR(E8791="Project Management",E8791="Project Support",E8791="Sprint Management",E8791="Sprint Support"),"NA",ROUND((((VLOOKUP(AD8791,[2]Formula!V:X,3,0)))-SUMIF(AD:AD,AD8791,H:H)),2)))</f>
        <v/>
      </c>
      <c r="H8791" s="71"/>
      <c r="I8791" s="72"/>
      <c r="J8791" s="72"/>
      <c r="K8791" s="38" t="str">
        <f>IF(E8791="","",IF(OR(E8791="Project Management",E8791="Project Support",E8791="Sprint Management",E8791="Sprint Support"),"NA",(((SUMIF(AD:AD,AD8791,H:H)/VLOOKUP(AD8791,[2]Formula!V:X,3,0))*VLOOKUP(AD8791,[2]Formula!V:X,2,0))*H8791)/SUMIF(AD:AD,AD8791,H:H)))</f>
        <v/>
      </c>
      <c r="L8791" s="38" t="str">
        <f t="shared" si="823"/>
        <v/>
      </c>
      <c r="M8791" s="38" t="str">
        <f t="shared" si="824"/>
        <v/>
      </c>
      <c r="N8791" s="38" t="str">
        <f t="shared" si="826"/>
        <v/>
      </c>
      <c r="O8791" s="38" t="str">
        <f t="shared" si="822"/>
        <v/>
      </c>
      <c r="P8791" s="39" t="str">
        <f t="shared" si="827"/>
        <v/>
      </c>
      <c r="AC8791" s="42" t="str">
        <f>IF(B8791="","",VLOOKUP(B8791,[2]Formula!B:C,2,0))</f>
        <v/>
      </c>
      <c r="AD8791" s="43" t="str">
        <f t="shared" si="825"/>
        <v/>
      </c>
    </row>
    <row r="8792" spans="1:30" x14ac:dyDescent="0.25">
      <c r="A8792" s="64"/>
      <c r="B8792" s="64"/>
      <c r="C8792" s="66"/>
      <c r="D8792" s="67"/>
      <c r="E8792" s="64"/>
      <c r="F8792" s="64"/>
      <c r="G8792" s="37" t="str">
        <f>IF(E8792="","",IF(OR(E8792="Project Management",E8792="Project Support",E8792="Sprint Management",E8792="Sprint Support"),"NA",ROUND((((VLOOKUP(AD8792,[2]Formula!V:X,3,0)))-SUMIF(AD:AD,AD8792,H:H)),2)))</f>
        <v/>
      </c>
      <c r="H8792" s="71"/>
      <c r="I8792" s="72"/>
      <c r="J8792" s="72"/>
      <c r="K8792" s="38" t="str">
        <f>IF(E8792="","",IF(OR(E8792="Project Management",E8792="Project Support",E8792="Sprint Management",E8792="Sprint Support"),"NA",(((SUMIF(AD:AD,AD8792,H:H)/VLOOKUP(AD8792,[2]Formula!V:X,3,0))*VLOOKUP(AD8792,[2]Formula!V:X,2,0))*H8792)/SUMIF(AD:AD,AD8792,H:H)))</f>
        <v/>
      </c>
      <c r="L8792" s="38" t="str">
        <f t="shared" si="823"/>
        <v/>
      </c>
      <c r="M8792" s="38" t="str">
        <f t="shared" si="824"/>
        <v/>
      </c>
      <c r="N8792" s="38" t="str">
        <f t="shared" si="826"/>
        <v/>
      </c>
      <c r="O8792" s="38" t="str">
        <f t="shared" si="822"/>
        <v/>
      </c>
      <c r="P8792" s="39" t="str">
        <f t="shared" si="827"/>
        <v/>
      </c>
      <c r="AC8792" s="42" t="str">
        <f>IF(B8792="","",VLOOKUP(B8792,[2]Formula!B:C,2,0))</f>
        <v/>
      </c>
      <c r="AD8792" s="43" t="str">
        <f t="shared" si="825"/>
        <v/>
      </c>
    </row>
    <row r="8793" spans="1:30" x14ac:dyDescent="0.25">
      <c r="A8793" s="64"/>
      <c r="B8793" s="64"/>
      <c r="C8793" s="66"/>
      <c r="D8793" s="67"/>
      <c r="E8793" s="64"/>
      <c r="F8793" s="64"/>
      <c r="G8793" s="37" t="str">
        <f>IF(E8793="","",IF(OR(E8793="Project Management",E8793="Project Support",E8793="Sprint Management",E8793="Sprint Support"),"NA",ROUND((((VLOOKUP(AD8793,[2]Formula!V:X,3,0)))-SUMIF(AD:AD,AD8793,H:H)),2)))</f>
        <v/>
      </c>
      <c r="H8793" s="71"/>
      <c r="I8793" s="72"/>
      <c r="J8793" s="72"/>
      <c r="K8793" s="38" t="str">
        <f>IF(E8793="","",IF(OR(E8793="Project Management",E8793="Project Support",E8793="Sprint Management",E8793="Sprint Support"),"NA",(((SUMIF(AD:AD,AD8793,H:H)/VLOOKUP(AD8793,[2]Formula!V:X,3,0))*VLOOKUP(AD8793,[2]Formula!V:X,2,0))*H8793)/SUMIF(AD:AD,AD8793,H:H)))</f>
        <v/>
      </c>
      <c r="L8793" s="38" t="str">
        <f t="shared" si="823"/>
        <v/>
      </c>
      <c r="M8793" s="38" t="str">
        <f t="shared" si="824"/>
        <v/>
      </c>
      <c r="N8793" s="38" t="str">
        <f t="shared" si="826"/>
        <v/>
      </c>
      <c r="O8793" s="38" t="str">
        <f t="shared" si="822"/>
        <v/>
      </c>
      <c r="P8793" s="39" t="str">
        <f t="shared" si="827"/>
        <v/>
      </c>
      <c r="AC8793" s="42" t="str">
        <f>IF(B8793="","",VLOOKUP(B8793,[2]Formula!B:C,2,0))</f>
        <v/>
      </c>
      <c r="AD8793" s="43" t="str">
        <f t="shared" si="825"/>
        <v/>
      </c>
    </row>
    <row r="8794" spans="1:30" x14ac:dyDescent="0.25">
      <c r="A8794" s="64"/>
      <c r="B8794" s="64"/>
      <c r="C8794" s="66"/>
      <c r="D8794" s="67"/>
      <c r="E8794" s="64"/>
      <c r="F8794" s="64"/>
      <c r="G8794" s="37" t="str">
        <f>IF(E8794="","",IF(OR(E8794="Project Management",E8794="Project Support",E8794="Sprint Management",E8794="Sprint Support"),"NA",ROUND((((VLOOKUP(AD8794,[2]Formula!V:X,3,0)))-SUMIF(AD:AD,AD8794,H:H)),2)))</f>
        <v/>
      </c>
      <c r="H8794" s="71"/>
      <c r="I8794" s="72"/>
      <c r="J8794" s="72"/>
      <c r="K8794" s="38" t="str">
        <f>IF(E8794="","",IF(OR(E8794="Project Management",E8794="Project Support",E8794="Sprint Management",E8794="Sprint Support"),"NA",(((SUMIF(AD:AD,AD8794,H:H)/VLOOKUP(AD8794,[2]Formula!V:X,3,0))*VLOOKUP(AD8794,[2]Formula!V:X,2,0))*H8794)/SUMIF(AD:AD,AD8794,H:H)))</f>
        <v/>
      </c>
      <c r="L8794" s="38" t="str">
        <f t="shared" si="823"/>
        <v/>
      </c>
      <c r="M8794" s="38" t="str">
        <f t="shared" si="824"/>
        <v/>
      </c>
      <c r="N8794" s="38" t="str">
        <f t="shared" si="826"/>
        <v/>
      </c>
      <c r="O8794" s="38" t="str">
        <f t="shared" si="822"/>
        <v/>
      </c>
      <c r="P8794" s="39" t="str">
        <f t="shared" si="827"/>
        <v/>
      </c>
      <c r="AC8794" s="42" t="str">
        <f>IF(B8794="","",VLOOKUP(B8794,[2]Formula!B:C,2,0))</f>
        <v/>
      </c>
      <c r="AD8794" s="43" t="str">
        <f t="shared" si="825"/>
        <v/>
      </c>
    </row>
    <row r="8795" spans="1:30" x14ac:dyDescent="0.25">
      <c r="A8795" s="64"/>
      <c r="B8795" s="64"/>
      <c r="C8795" s="66"/>
      <c r="D8795" s="67"/>
      <c r="E8795" s="64"/>
      <c r="F8795" s="64"/>
      <c r="G8795" s="37" t="str">
        <f>IF(E8795="","",IF(OR(E8795="Project Management",E8795="Project Support",E8795="Sprint Management",E8795="Sprint Support"),"NA",ROUND((((VLOOKUP(AD8795,[2]Formula!V:X,3,0)))-SUMIF(AD:AD,AD8795,H:H)),2)))</f>
        <v/>
      </c>
      <c r="H8795" s="71"/>
      <c r="I8795" s="72"/>
      <c r="J8795" s="72"/>
      <c r="K8795" s="38" t="str">
        <f>IF(E8795="","",IF(OR(E8795="Project Management",E8795="Project Support",E8795="Sprint Management",E8795="Sprint Support"),"NA",(((SUMIF(AD:AD,AD8795,H:H)/VLOOKUP(AD8795,[2]Formula!V:X,3,0))*VLOOKUP(AD8795,[2]Formula!V:X,2,0))*H8795)/SUMIF(AD:AD,AD8795,H:H)))</f>
        <v/>
      </c>
      <c r="L8795" s="38" t="str">
        <f t="shared" si="823"/>
        <v/>
      </c>
      <c r="M8795" s="38" t="str">
        <f t="shared" si="824"/>
        <v/>
      </c>
      <c r="N8795" s="38" t="str">
        <f t="shared" si="826"/>
        <v/>
      </c>
      <c r="O8795" s="38" t="str">
        <f t="shared" si="822"/>
        <v/>
      </c>
      <c r="P8795" s="39" t="str">
        <f t="shared" si="827"/>
        <v/>
      </c>
      <c r="AC8795" s="42" t="str">
        <f>IF(B8795="","",VLOOKUP(B8795,[2]Formula!B:C,2,0))</f>
        <v/>
      </c>
      <c r="AD8795" s="43" t="str">
        <f t="shared" si="825"/>
        <v/>
      </c>
    </row>
    <row r="8796" spans="1:30" x14ac:dyDescent="0.25">
      <c r="A8796" s="64"/>
      <c r="B8796" s="64"/>
      <c r="C8796" s="66"/>
      <c r="D8796" s="67"/>
      <c r="E8796" s="64"/>
      <c r="F8796" s="64"/>
      <c r="G8796" s="37" t="str">
        <f>IF(E8796="","",IF(OR(E8796="Project Management",E8796="Project Support",E8796="Sprint Management",E8796="Sprint Support"),"NA",ROUND((((VLOOKUP(AD8796,[2]Formula!V:X,3,0)))-SUMIF(AD:AD,AD8796,H:H)),2)))</f>
        <v/>
      </c>
      <c r="H8796" s="71"/>
      <c r="I8796" s="72"/>
      <c r="J8796" s="72"/>
      <c r="K8796" s="38" t="str">
        <f>IF(E8796="","",IF(OR(E8796="Project Management",E8796="Project Support",E8796="Sprint Management",E8796="Sprint Support"),"NA",(((SUMIF(AD:AD,AD8796,H:H)/VLOOKUP(AD8796,[2]Formula!V:X,3,0))*VLOOKUP(AD8796,[2]Formula!V:X,2,0))*H8796)/SUMIF(AD:AD,AD8796,H:H)))</f>
        <v/>
      </c>
      <c r="L8796" s="38" t="str">
        <f t="shared" si="823"/>
        <v/>
      </c>
      <c r="M8796" s="38" t="str">
        <f t="shared" si="824"/>
        <v/>
      </c>
      <c r="N8796" s="38" t="str">
        <f t="shared" si="826"/>
        <v/>
      </c>
      <c r="O8796" s="38" t="str">
        <f t="shared" si="822"/>
        <v/>
      </c>
      <c r="P8796" s="39" t="str">
        <f t="shared" si="827"/>
        <v/>
      </c>
      <c r="AC8796" s="42" t="str">
        <f>IF(B8796="","",VLOOKUP(B8796,[2]Formula!B:C,2,0))</f>
        <v/>
      </c>
      <c r="AD8796" s="43" t="str">
        <f t="shared" si="825"/>
        <v/>
      </c>
    </row>
    <row r="8797" spans="1:30" x14ac:dyDescent="0.25">
      <c r="A8797" s="64"/>
      <c r="B8797" s="64"/>
      <c r="C8797" s="66"/>
      <c r="D8797" s="67"/>
      <c r="E8797" s="64"/>
      <c r="F8797" s="64"/>
      <c r="G8797" s="37" t="str">
        <f>IF(E8797="","",IF(OR(E8797="Project Management",E8797="Project Support",E8797="Sprint Management",E8797="Sprint Support"),"NA",ROUND((((VLOOKUP(AD8797,[2]Formula!V:X,3,0)))-SUMIF(AD:AD,AD8797,H:H)),2)))</f>
        <v/>
      </c>
      <c r="H8797" s="71"/>
      <c r="I8797" s="72"/>
      <c r="J8797" s="72"/>
      <c r="K8797" s="38" t="str">
        <f>IF(E8797="","",IF(OR(E8797="Project Management",E8797="Project Support",E8797="Sprint Management",E8797="Sprint Support"),"NA",(((SUMIF(AD:AD,AD8797,H:H)/VLOOKUP(AD8797,[2]Formula!V:X,3,0))*VLOOKUP(AD8797,[2]Formula!V:X,2,0))*H8797)/SUMIF(AD:AD,AD8797,H:H)))</f>
        <v/>
      </c>
      <c r="L8797" s="38" t="str">
        <f t="shared" si="823"/>
        <v/>
      </c>
      <c r="M8797" s="38" t="str">
        <f t="shared" si="824"/>
        <v/>
      </c>
      <c r="N8797" s="38" t="str">
        <f t="shared" si="826"/>
        <v/>
      </c>
      <c r="O8797" s="38" t="str">
        <f t="shared" si="822"/>
        <v/>
      </c>
      <c r="P8797" s="39" t="str">
        <f t="shared" si="827"/>
        <v/>
      </c>
      <c r="AC8797" s="42" t="str">
        <f>IF(B8797="","",VLOOKUP(B8797,[2]Formula!B:C,2,0))</f>
        <v/>
      </c>
      <c r="AD8797" s="43" t="str">
        <f t="shared" si="825"/>
        <v/>
      </c>
    </row>
    <row r="8798" spans="1:30" x14ac:dyDescent="0.25">
      <c r="A8798" s="64"/>
      <c r="B8798" s="64"/>
      <c r="C8798" s="66"/>
      <c r="D8798" s="67"/>
      <c r="E8798" s="64"/>
      <c r="F8798" s="64"/>
      <c r="G8798" s="37" t="str">
        <f>IF(E8798="","",IF(OR(E8798="Project Management",E8798="Project Support",E8798="Sprint Management",E8798="Sprint Support"),"NA",ROUND((((VLOOKUP(AD8798,[2]Formula!V:X,3,0)))-SUMIF(AD:AD,AD8798,H:H)),2)))</f>
        <v/>
      </c>
      <c r="H8798" s="71"/>
      <c r="I8798" s="72"/>
      <c r="J8798" s="72"/>
      <c r="K8798" s="38" t="str">
        <f>IF(E8798="","",IF(OR(E8798="Project Management",E8798="Project Support",E8798="Sprint Management",E8798="Sprint Support"),"NA",(((SUMIF(AD:AD,AD8798,H:H)/VLOOKUP(AD8798,[2]Formula!V:X,3,0))*VLOOKUP(AD8798,[2]Formula!V:X,2,0))*H8798)/SUMIF(AD:AD,AD8798,H:H)))</f>
        <v/>
      </c>
      <c r="L8798" s="38" t="str">
        <f t="shared" si="823"/>
        <v/>
      </c>
      <c r="M8798" s="38" t="str">
        <f t="shared" si="824"/>
        <v/>
      </c>
      <c r="N8798" s="38" t="str">
        <f t="shared" si="826"/>
        <v/>
      </c>
      <c r="O8798" s="38" t="str">
        <f t="shared" si="822"/>
        <v/>
      </c>
      <c r="P8798" s="39" t="str">
        <f t="shared" si="827"/>
        <v/>
      </c>
      <c r="AC8798" s="42" t="str">
        <f>IF(B8798="","",VLOOKUP(B8798,[2]Formula!B:C,2,0))</f>
        <v/>
      </c>
      <c r="AD8798" s="43" t="str">
        <f t="shared" si="825"/>
        <v/>
      </c>
    </row>
    <row r="8799" spans="1:30" x14ac:dyDescent="0.25">
      <c r="A8799" s="64"/>
      <c r="B8799" s="64"/>
      <c r="C8799" s="66"/>
      <c r="D8799" s="67"/>
      <c r="E8799" s="64"/>
      <c r="F8799" s="64"/>
      <c r="G8799" s="37" t="str">
        <f>IF(E8799="","",IF(OR(E8799="Project Management",E8799="Project Support",E8799="Sprint Management",E8799="Sprint Support"),"NA",ROUND((((VLOOKUP(AD8799,[2]Formula!V:X,3,0)))-SUMIF(AD:AD,AD8799,H:H)),2)))</f>
        <v/>
      </c>
      <c r="H8799" s="71"/>
      <c r="I8799" s="72"/>
      <c r="J8799" s="72"/>
      <c r="K8799" s="38" t="str">
        <f>IF(E8799="","",IF(OR(E8799="Project Management",E8799="Project Support",E8799="Sprint Management",E8799="Sprint Support"),"NA",(((SUMIF(AD:AD,AD8799,H:H)/VLOOKUP(AD8799,[2]Formula!V:X,3,0))*VLOOKUP(AD8799,[2]Formula!V:X,2,0))*H8799)/SUMIF(AD:AD,AD8799,H:H)))</f>
        <v/>
      </c>
      <c r="L8799" s="38" t="str">
        <f t="shared" si="823"/>
        <v/>
      </c>
      <c r="M8799" s="38" t="str">
        <f t="shared" si="824"/>
        <v/>
      </c>
      <c r="N8799" s="38" t="str">
        <f t="shared" si="826"/>
        <v/>
      </c>
      <c r="O8799" s="38" t="str">
        <f t="shared" si="822"/>
        <v/>
      </c>
      <c r="P8799" s="39" t="str">
        <f t="shared" si="827"/>
        <v/>
      </c>
      <c r="AC8799" s="42" t="str">
        <f>IF(B8799="","",VLOOKUP(B8799,[2]Formula!B:C,2,0))</f>
        <v/>
      </c>
      <c r="AD8799" s="43" t="str">
        <f t="shared" si="825"/>
        <v/>
      </c>
    </row>
    <row r="8800" spans="1:30" x14ac:dyDescent="0.25">
      <c r="A8800" s="64"/>
      <c r="B8800" s="64"/>
      <c r="C8800" s="66"/>
      <c r="D8800" s="67"/>
      <c r="E8800" s="64"/>
      <c r="F8800" s="64"/>
      <c r="G8800" s="37" t="str">
        <f>IF(E8800="","",IF(OR(E8800="Project Management",E8800="Project Support",E8800="Sprint Management",E8800="Sprint Support"),"NA",ROUND((((VLOOKUP(AD8800,[2]Formula!V:X,3,0)))-SUMIF(AD:AD,AD8800,H:H)),2)))</f>
        <v/>
      </c>
      <c r="H8800" s="71"/>
      <c r="I8800" s="72"/>
      <c r="J8800" s="72"/>
      <c r="K8800" s="38" t="str">
        <f>IF(E8800="","",IF(OR(E8800="Project Management",E8800="Project Support",E8800="Sprint Management",E8800="Sprint Support"),"NA",(((SUMIF(AD:AD,AD8800,H:H)/VLOOKUP(AD8800,[2]Formula!V:X,3,0))*VLOOKUP(AD8800,[2]Formula!V:X,2,0))*H8800)/SUMIF(AD:AD,AD8800,H:H)))</f>
        <v/>
      </c>
      <c r="L8800" s="38" t="str">
        <f t="shared" si="823"/>
        <v/>
      </c>
      <c r="M8800" s="38" t="str">
        <f t="shared" si="824"/>
        <v/>
      </c>
      <c r="N8800" s="38" t="str">
        <f t="shared" si="826"/>
        <v/>
      </c>
      <c r="O8800" s="38" t="str">
        <f t="shared" si="822"/>
        <v/>
      </c>
      <c r="P8800" s="39" t="str">
        <f t="shared" si="827"/>
        <v/>
      </c>
      <c r="AC8800" s="42" t="str">
        <f>IF(B8800="","",VLOOKUP(B8800,[2]Formula!B:C,2,0))</f>
        <v/>
      </c>
      <c r="AD8800" s="43" t="str">
        <f t="shared" si="825"/>
        <v/>
      </c>
    </row>
    <row r="8801" spans="1:30" x14ac:dyDescent="0.25">
      <c r="A8801" s="64"/>
      <c r="B8801" s="64"/>
      <c r="C8801" s="66"/>
      <c r="D8801" s="67"/>
      <c r="E8801" s="64"/>
      <c r="F8801" s="64"/>
      <c r="G8801" s="37" t="str">
        <f>IF(E8801="","",IF(OR(E8801="Project Management",E8801="Project Support",E8801="Sprint Management",E8801="Sprint Support"),"NA",ROUND((((VLOOKUP(AD8801,[2]Formula!V:X,3,0)))-SUMIF(AD:AD,AD8801,H:H)),2)))</f>
        <v/>
      </c>
      <c r="H8801" s="71"/>
      <c r="I8801" s="72"/>
      <c r="J8801" s="72"/>
      <c r="K8801" s="38" t="str">
        <f>IF(E8801="","",IF(OR(E8801="Project Management",E8801="Project Support",E8801="Sprint Management",E8801="Sprint Support"),"NA",(((SUMIF(AD:AD,AD8801,H:H)/VLOOKUP(AD8801,[2]Formula!V:X,3,0))*VLOOKUP(AD8801,[2]Formula!V:X,2,0))*H8801)/SUMIF(AD:AD,AD8801,H:H)))</f>
        <v/>
      </c>
      <c r="L8801" s="38" t="str">
        <f t="shared" si="823"/>
        <v/>
      </c>
      <c r="M8801" s="38" t="str">
        <f t="shared" si="824"/>
        <v/>
      </c>
      <c r="N8801" s="38" t="str">
        <f t="shared" si="826"/>
        <v/>
      </c>
      <c r="O8801" s="38" t="str">
        <f t="shared" si="822"/>
        <v/>
      </c>
      <c r="P8801" s="39" t="str">
        <f t="shared" si="827"/>
        <v/>
      </c>
      <c r="AC8801" s="42" t="str">
        <f>IF(B8801="","",VLOOKUP(B8801,[2]Formula!B:C,2,0))</f>
        <v/>
      </c>
      <c r="AD8801" s="43" t="str">
        <f t="shared" si="825"/>
        <v/>
      </c>
    </row>
    <row r="8802" spans="1:30" x14ac:dyDescent="0.25">
      <c r="A8802" s="64"/>
      <c r="B8802" s="64"/>
      <c r="C8802" s="66"/>
      <c r="D8802" s="67"/>
      <c r="E8802" s="64"/>
      <c r="F8802" s="64"/>
      <c r="G8802" s="37" t="str">
        <f>IF(E8802="","",IF(OR(E8802="Project Management",E8802="Project Support",E8802="Sprint Management",E8802="Sprint Support"),"NA",ROUND((((VLOOKUP(AD8802,[2]Formula!V:X,3,0)))-SUMIF(AD:AD,AD8802,H:H)),2)))</f>
        <v/>
      </c>
      <c r="H8802" s="71"/>
      <c r="I8802" s="72"/>
      <c r="J8802" s="72"/>
      <c r="K8802" s="38" t="str">
        <f>IF(E8802="","",IF(OR(E8802="Project Management",E8802="Project Support",E8802="Sprint Management",E8802="Sprint Support"),"NA",(((SUMIF(AD:AD,AD8802,H:H)/VLOOKUP(AD8802,[2]Formula!V:X,3,0))*VLOOKUP(AD8802,[2]Formula!V:X,2,0))*H8802)/SUMIF(AD:AD,AD8802,H:H)))</f>
        <v/>
      </c>
      <c r="L8802" s="38" t="str">
        <f t="shared" si="823"/>
        <v/>
      </c>
      <c r="M8802" s="38" t="str">
        <f t="shared" si="824"/>
        <v/>
      </c>
      <c r="N8802" s="38" t="str">
        <f t="shared" si="826"/>
        <v/>
      </c>
      <c r="O8802" s="38" t="str">
        <f t="shared" si="822"/>
        <v/>
      </c>
      <c r="P8802" s="39" t="str">
        <f t="shared" si="827"/>
        <v/>
      </c>
      <c r="AC8802" s="42" t="str">
        <f>IF(B8802="","",VLOOKUP(B8802,[2]Formula!B:C,2,0))</f>
        <v/>
      </c>
      <c r="AD8802" s="43" t="str">
        <f t="shared" si="825"/>
        <v/>
      </c>
    </row>
    <row r="8803" spans="1:30" x14ac:dyDescent="0.25">
      <c r="A8803" s="64"/>
      <c r="B8803" s="64"/>
      <c r="C8803" s="66"/>
      <c r="D8803" s="67"/>
      <c r="E8803" s="64"/>
      <c r="F8803" s="64"/>
      <c r="G8803" s="37" t="str">
        <f>IF(E8803="","",IF(OR(E8803="Project Management",E8803="Project Support",E8803="Sprint Management",E8803="Sprint Support"),"NA",ROUND((((VLOOKUP(AD8803,[2]Formula!V:X,3,0)))-SUMIF(AD:AD,AD8803,H:H)),2)))</f>
        <v/>
      </c>
      <c r="H8803" s="71"/>
      <c r="I8803" s="72"/>
      <c r="J8803" s="72"/>
      <c r="K8803" s="38" t="str">
        <f>IF(E8803="","",IF(OR(E8803="Project Management",E8803="Project Support",E8803="Sprint Management",E8803="Sprint Support"),"NA",(((SUMIF(AD:AD,AD8803,H:H)/VLOOKUP(AD8803,[2]Formula!V:X,3,0))*VLOOKUP(AD8803,[2]Formula!V:X,2,0))*H8803)/SUMIF(AD:AD,AD8803,H:H)))</f>
        <v/>
      </c>
      <c r="L8803" s="38" t="str">
        <f t="shared" si="823"/>
        <v/>
      </c>
      <c r="M8803" s="38" t="str">
        <f t="shared" si="824"/>
        <v/>
      </c>
      <c r="N8803" s="38" t="str">
        <f t="shared" si="826"/>
        <v/>
      </c>
      <c r="O8803" s="38" t="str">
        <f t="shared" si="822"/>
        <v/>
      </c>
      <c r="P8803" s="39" t="str">
        <f t="shared" si="827"/>
        <v/>
      </c>
      <c r="AC8803" s="42" t="str">
        <f>IF(B8803="","",VLOOKUP(B8803,[2]Formula!B:C,2,0))</f>
        <v/>
      </c>
      <c r="AD8803" s="43" t="str">
        <f t="shared" si="825"/>
        <v/>
      </c>
    </row>
    <row r="8804" spans="1:30" x14ac:dyDescent="0.25">
      <c r="A8804" s="64"/>
      <c r="B8804" s="64"/>
      <c r="C8804" s="66"/>
      <c r="D8804" s="67"/>
      <c r="E8804" s="64"/>
      <c r="F8804" s="64"/>
      <c r="G8804" s="37" t="str">
        <f>IF(E8804="","",IF(OR(E8804="Project Management",E8804="Project Support",E8804="Sprint Management",E8804="Sprint Support"),"NA",ROUND((((VLOOKUP(AD8804,[2]Formula!V:X,3,0)))-SUMIF(AD:AD,AD8804,H:H)),2)))</f>
        <v/>
      </c>
      <c r="H8804" s="71"/>
      <c r="I8804" s="72"/>
      <c r="J8804" s="72"/>
      <c r="K8804" s="38" t="str">
        <f>IF(E8804="","",IF(OR(E8804="Project Management",E8804="Project Support",E8804="Sprint Management",E8804="Sprint Support"),"NA",(((SUMIF(AD:AD,AD8804,H:H)/VLOOKUP(AD8804,[2]Formula!V:X,3,0))*VLOOKUP(AD8804,[2]Formula!V:X,2,0))*H8804)/SUMIF(AD:AD,AD8804,H:H)))</f>
        <v/>
      </c>
      <c r="L8804" s="38" t="str">
        <f t="shared" si="823"/>
        <v/>
      </c>
      <c r="M8804" s="38" t="str">
        <f t="shared" si="824"/>
        <v/>
      </c>
      <c r="N8804" s="38" t="str">
        <f t="shared" si="826"/>
        <v/>
      </c>
      <c r="O8804" s="38" t="str">
        <f t="shared" si="822"/>
        <v/>
      </c>
      <c r="P8804" s="39" t="str">
        <f t="shared" si="827"/>
        <v/>
      </c>
      <c r="AC8804" s="42" t="str">
        <f>IF(B8804="","",VLOOKUP(B8804,[2]Formula!B:C,2,0))</f>
        <v/>
      </c>
      <c r="AD8804" s="43" t="str">
        <f t="shared" si="825"/>
        <v/>
      </c>
    </row>
    <row r="8805" spans="1:30" x14ac:dyDescent="0.25">
      <c r="A8805" s="64"/>
      <c r="B8805" s="64"/>
      <c r="C8805" s="66"/>
      <c r="D8805" s="67"/>
      <c r="E8805" s="64"/>
      <c r="F8805" s="64"/>
      <c r="G8805" s="37" t="str">
        <f>IF(E8805="","",IF(OR(E8805="Project Management",E8805="Project Support",E8805="Sprint Management",E8805="Sprint Support"),"NA",ROUND((((VLOOKUP(AD8805,[2]Formula!V:X,3,0)))-SUMIF(AD:AD,AD8805,H:H)),2)))</f>
        <v/>
      </c>
      <c r="H8805" s="71"/>
      <c r="I8805" s="72"/>
      <c r="J8805" s="72"/>
      <c r="K8805" s="38" t="str">
        <f>IF(E8805="","",IF(OR(E8805="Project Management",E8805="Project Support",E8805="Sprint Management",E8805="Sprint Support"),"NA",(((SUMIF(AD:AD,AD8805,H:H)/VLOOKUP(AD8805,[2]Formula!V:X,3,0))*VLOOKUP(AD8805,[2]Formula!V:X,2,0))*H8805)/SUMIF(AD:AD,AD8805,H:H)))</f>
        <v/>
      </c>
      <c r="L8805" s="38" t="str">
        <f t="shared" si="823"/>
        <v/>
      </c>
      <c r="M8805" s="38" t="str">
        <f t="shared" si="824"/>
        <v/>
      </c>
      <c r="N8805" s="38" t="str">
        <f t="shared" si="826"/>
        <v/>
      </c>
      <c r="O8805" s="38" t="str">
        <f t="shared" si="822"/>
        <v/>
      </c>
      <c r="P8805" s="39" t="str">
        <f t="shared" si="827"/>
        <v/>
      </c>
      <c r="AC8805" s="42" t="str">
        <f>IF(B8805="","",VLOOKUP(B8805,[2]Formula!B:C,2,0))</f>
        <v/>
      </c>
      <c r="AD8805" s="43" t="str">
        <f t="shared" si="825"/>
        <v/>
      </c>
    </row>
    <row r="8806" spans="1:30" x14ac:dyDescent="0.25">
      <c r="A8806" s="64"/>
      <c r="B8806" s="64"/>
      <c r="C8806" s="66"/>
      <c r="D8806" s="67"/>
      <c r="E8806" s="64"/>
      <c r="F8806" s="64"/>
      <c r="G8806" s="37" t="str">
        <f>IF(E8806="","",IF(OR(E8806="Project Management",E8806="Project Support",E8806="Sprint Management",E8806="Sprint Support"),"NA",ROUND((((VLOOKUP(AD8806,[2]Formula!V:X,3,0)))-SUMIF(AD:AD,AD8806,H:H)),2)))</f>
        <v/>
      </c>
      <c r="H8806" s="71"/>
      <c r="I8806" s="72"/>
      <c r="J8806" s="72"/>
      <c r="K8806" s="38" t="str">
        <f>IF(E8806="","",IF(OR(E8806="Project Management",E8806="Project Support",E8806="Sprint Management",E8806="Sprint Support"),"NA",(((SUMIF(AD:AD,AD8806,H:H)/VLOOKUP(AD8806,[2]Formula!V:X,3,0))*VLOOKUP(AD8806,[2]Formula!V:X,2,0))*H8806)/SUMIF(AD:AD,AD8806,H:H)))</f>
        <v/>
      </c>
      <c r="L8806" s="38" t="str">
        <f t="shared" si="823"/>
        <v/>
      </c>
      <c r="M8806" s="38" t="str">
        <f t="shared" si="824"/>
        <v/>
      </c>
      <c r="N8806" s="38" t="str">
        <f t="shared" si="826"/>
        <v/>
      </c>
      <c r="O8806" s="38" t="str">
        <f t="shared" si="822"/>
        <v/>
      </c>
      <c r="P8806" s="39" t="str">
        <f t="shared" si="827"/>
        <v/>
      </c>
      <c r="AC8806" s="42" t="str">
        <f>IF(B8806="","",VLOOKUP(B8806,[2]Formula!B:C,2,0))</f>
        <v/>
      </c>
      <c r="AD8806" s="43" t="str">
        <f t="shared" si="825"/>
        <v/>
      </c>
    </row>
    <row r="8807" spans="1:30" x14ac:dyDescent="0.25">
      <c r="A8807" s="64"/>
      <c r="B8807" s="64"/>
      <c r="C8807" s="66"/>
      <c r="D8807" s="67"/>
      <c r="E8807" s="64"/>
      <c r="F8807" s="64"/>
      <c r="G8807" s="37" t="str">
        <f>IF(E8807="","",IF(OR(E8807="Project Management",E8807="Project Support",E8807="Sprint Management",E8807="Sprint Support"),"NA",ROUND((((VLOOKUP(AD8807,[2]Formula!V:X,3,0)))-SUMIF(AD:AD,AD8807,H:H)),2)))</f>
        <v/>
      </c>
      <c r="H8807" s="71"/>
      <c r="I8807" s="72"/>
      <c r="J8807" s="72"/>
      <c r="K8807" s="38" t="str">
        <f>IF(E8807="","",IF(OR(E8807="Project Management",E8807="Project Support",E8807="Sprint Management",E8807="Sprint Support"),"NA",(((SUMIF(AD:AD,AD8807,H:H)/VLOOKUP(AD8807,[2]Formula!V:X,3,0))*VLOOKUP(AD8807,[2]Formula!V:X,2,0))*H8807)/SUMIF(AD:AD,AD8807,H:H)))</f>
        <v/>
      </c>
      <c r="L8807" s="38" t="str">
        <f t="shared" si="823"/>
        <v/>
      </c>
      <c r="M8807" s="38" t="str">
        <f t="shared" si="824"/>
        <v/>
      </c>
      <c r="N8807" s="38" t="str">
        <f t="shared" si="826"/>
        <v/>
      </c>
      <c r="O8807" s="38" t="str">
        <f t="shared" si="822"/>
        <v/>
      </c>
      <c r="P8807" s="39" t="str">
        <f t="shared" si="827"/>
        <v/>
      </c>
      <c r="AC8807" s="42" t="str">
        <f>IF(B8807="","",VLOOKUP(B8807,[2]Formula!B:C,2,0))</f>
        <v/>
      </c>
      <c r="AD8807" s="43" t="str">
        <f t="shared" si="825"/>
        <v/>
      </c>
    </row>
    <row r="8808" spans="1:30" x14ac:dyDescent="0.25">
      <c r="A8808" s="64"/>
      <c r="B8808" s="64"/>
      <c r="C8808" s="66"/>
      <c r="D8808" s="67"/>
      <c r="E8808" s="64"/>
      <c r="F8808" s="64"/>
      <c r="G8808" s="37" t="str">
        <f>IF(E8808="","",IF(OR(E8808="Project Management",E8808="Project Support",E8808="Sprint Management",E8808="Sprint Support"),"NA",ROUND((((VLOOKUP(AD8808,[2]Formula!V:X,3,0)))-SUMIF(AD:AD,AD8808,H:H)),2)))</f>
        <v/>
      </c>
      <c r="H8808" s="71"/>
      <c r="I8808" s="72"/>
      <c r="J8808" s="72"/>
      <c r="K8808" s="38" t="str">
        <f>IF(E8808="","",IF(OR(E8808="Project Management",E8808="Project Support",E8808="Sprint Management",E8808="Sprint Support"),"NA",(((SUMIF(AD:AD,AD8808,H:H)/VLOOKUP(AD8808,[2]Formula!V:X,3,0))*VLOOKUP(AD8808,[2]Formula!V:X,2,0))*H8808)/SUMIF(AD:AD,AD8808,H:H)))</f>
        <v/>
      </c>
      <c r="L8808" s="38" t="str">
        <f t="shared" si="823"/>
        <v/>
      </c>
      <c r="M8808" s="38" t="str">
        <f t="shared" si="824"/>
        <v/>
      </c>
      <c r="N8808" s="38" t="str">
        <f t="shared" si="826"/>
        <v/>
      </c>
      <c r="O8808" s="38" t="str">
        <f t="shared" si="822"/>
        <v/>
      </c>
      <c r="P8808" s="39" t="str">
        <f t="shared" si="827"/>
        <v/>
      </c>
      <c r="AC8808" s="42" t="str">
        <f>IF(B8808="","",VLOOKUP(B8808,[2]Formula!B:C,2,0))</f>
        <v/>
      </c>
      <c r="AD8808" s="43" t="str">
        <f t="shared" si="825"/>
        <v/>
      </c>
    </row>
    <row r="8809" spans="1:30" x14ac:dyDescent="0.25">
      <c r="A8809" s="64"/>
      <c r="B8809" s="64"/>
      <c r="C8809" s="66"/>
      <c r="D8809" s="67"/>
      <c r="E8809" s="64"/>
      <c r="F8809" s="64"/>
      <c r="G8809" s="37" t="str">
        <f>IF(E8809="","",IF(OR(E8809="Project Management",E8809="Project Support",E8809="Sprint Management",E8809="Sprint Support"),"NA",ROUND((((VLOOKUP(AD8809,[2]Formula!V:X,3,0)))-SUMIF(AD:AD,AD8809,H:H)),2)))</f>
        <v/>
      </c>
      <c r="H8809" s="71"/>
      <c r="I8809" s="72"/>
      <c r="J8809" s="72"/>
      <c r="K8809" s="38" t="str">
        <f>IF(E8809="","",IF(OR(E8809="Project Management",E8809="Project Support",E8809="Sprint Management",E8809="Sprint Support"),"NA",(((SUMIF(AD:AD,AD8809,H:H)/VLOOKUP(AD8809,[2]Formula!V:X,3,0))*VLOOKUP(AD8809,[2]Formula!V:X,2,0))*H8809)/SUMIF(AD:AD,AD8809,H:H)))</f>
        <v/>
      </c>
      <c r="L8809" s="38" t="str">
        <f t="shared" si="823"/>
        <v/>
      </c>
      <c r="M8809" s="38" t="str">
        <f t="shared" si="824"/>
        <v/>
      </c>
      <c r="N8809" s="38" t="str">
        <f t="shared" si="826"/>
        <v/>
      </c>
      <c r="O8809" s="38" t="str">
        <f t="shared" si="822"/>
        <v/>
      </c>
      <c r="P8809" s="39" t="str">
        <f t="shared" si="827"/>
        <v/>
      </c>
      <c r="AC8809" s="42" t="str">
        <f>IF(B8809="","",VLOOKUP(B8809,[2]Formula!B:C,2,0))</f>
        <v/>
      </c>
      <c r="AD8809" s="43" t="str">
        <f t="shared" si="825"/>
        <v/>
      </c>
    </row>
    <row r="8810" spans="1:30" x14ac:dyDescent="0.25">
      <c r="A8810" s="64"/>
      <c r="B8810" s="64"/>
      <c r="C8810" s="66"/>
      <c r="D8810" s="67"/>
      <c r="E8810" s="64"/>
      <c r="F8810" s="64"/>
      <c r="G8810" s="37" t="str">
        <f>IF(E8810="","",IF(OR(E8810="Project Management",E8810="Project Support",E8810="Sprint Management",E8810="Sprint Support"),"NA",ROUND((((VLOOKUP(AD8810,[2]Formula!V:X,3,0)))-SUMIF(AD:AD,AD8810,H:H)),2)))</f>
        <v/>
      </c>
      <c r="H8810" s="71"/>
      <c r="I8810" s="72"/>
      <c r="J8810" s="72"/>
      <c r="K8810" s="38" t="str">
        <f>IF(E8810="","",IF(OR(E8810="Project Management",E8810="Project Support",E8810="Sprint Management",E8810="Sprint Support"),"NA",(((SUMIF(AD:AD,AD8810,H:H)/VLOOKUP(AD8810,[2]Formula!V:X,3,0))*VLOOKUP(AD8810,[2]Formula!V:X,2,0))*H8810)/SUMIF(AD:AD,AD8810,H:H)))</f>
        <v/>
      </c>
      <c r="L8810" s="38" t="str">
        <f t="shared" si="823"/>
        <v/>
      </c>
      <c r="M8810" s="38" t="str">
        <f t="shared" si="824"/>
        <v/>
      </c>
      <c r="N8810" s="38" t="str">
        <f t="shared" si="826"/>
        <v/>
      </c>
      <c r="O8810" s="38" t="str">
        <f t="shared" si="822"/>
        <v/>
      </c>
      <c r="P8810" s="39" t="str">
        <f t="shared" si="827"/>
        <v/>
      </c>
      <c r="AC8810" s="42" t="str">
        <f>IF(B8810="","",VLOOKUP(B8810,[2]Formula!B:C,2,0))</f>
        <v/>
      </c>
      <c r="AD8810" s="43" t="str">
        <f t="shared" si="825"/>
        <v/>
      </c>
    </row>
    <row r="8811" spans="1:30" x14ac:dyDescent="0.25">
      <c r="A8811" s="64"/>
      <c r="B8811" s="64"/>
      <c r="C8811" s="66"/>
      <c r="D8811" s="67"/>
      <c r="E8811" s="64"/>
      <c r="F8811" s="64"/>
      <c r="G8811" s="37" t="str">
        <f>IF(E8811="","",IF(OR(E8811="Project Management",E8811="Project Support",E8811="Sprint Management",E8811="Sprint Support"),"NA",ROUND((((VLOOKUP(AD8811,[2]Formula!V:X,3,0)))-SUMIF(AD:AD,AD8811,H:H)),2)))</f>
        <v/>
      </c>
      <c r="H8811" s="71"/>
      <c r="I8811" s="72"/>
      <c r="J8811" s="72"/>
      <c r="K8811" s="38" t="str">
        <f>IF(E8811="","",IF(OR(E8811="Project Management",E8811="Project Support",E8811="Sprint Management",E8811="Sprint Support"),"NA",(((SUMIF(AD:AD,AD8811,H:H)/VLOOKUP(AD8811,[2]Formula!V:X,3,0))*VLOOKUP(AD8811,[2]Formula!V:X,2,0))*H8811)/SUMIF(AD:AD,AD8811,H:H)))</f>
        <v/>
      </c>
      <c r="L8811" s="38" t="str">
        <f t="shared" si="823"/>
        <v/>
      </c>
      <c r="M8811" s="38" t="str">
        <f t="shared" si="824"/>
        <v/>
      </c>
      <c r="N8811" s="38" t="str">
        <f t="shared" si="826"/>
        <v/>
      </c>
      <c r="O8811" s="38" t="str">
        <f t="shared" si="822"/>
        <v/>
      </c>
      <c r="P8811" s="39" t="str">
        <f t="shared" si="827"/>
        <v/>
      </c>
      <c r="AC8811" s="42" t="str">
        <f>IF(B8811="","",VLOOKUP(B8811,[2]Formula!B:C,2,0))</f>
        <v/>
      </c>
      <c r="AD8811" s="43" t="str">
        <f t="shared" si="825"/>
        <v/>
      </c>
    </row>
    <row r="8812" spans="1:30" x14ac:dyDescent="0.25">
      <c r="A8812" s="64"/>
      <c r="B8812" s="64"/>
      <c r="C8812" s="66"/>
      <c r="D8812" s="67"/>
      <c r="E8812" s="64"/>
      <c r="F8812" s="64"/>
      <c r="G8812" s="37" t="str">
        <f>IF(E8812="","",IF(OR(E8812="Project Management",E8812="Project Support",E8812="Sprint Management",E8812="Sprint Support"),"NA",ROUND((((VLOOKUP(AD8812,[2]Formula!V:X,3,0)))-SUMIF(AD:AD,AD8812,H:H)),2)))</f>
        <v/>
      </c>
      <c r="H8812" s="71"/>
      <c r="I8812" s="72"/>
      <c r="J8812" s="72"/>
      <c r="K8812" s="38" t="str">
        <f>IF(E8812="","",IF(OR(E8812="Project Management",E8812="Project Support",E8812="Sprint Management",E8812="Sprint Support"),"NA",(((SUMIF(AD:AD,AD8812,H:H)/VLOOKUP(AD8812,[2]Formula!V:X,3,0))*VLOOKUP(AD8812,[2]Formula!V:X,2,0))*H8812)/SUMIF(AD:AD,AD8812,H:H)))</f>
        <v/>
      </c>
      <c r="L8812" s="38" t="str">
        <f t="shared" si="823"/>
        <v/>
      </c>
      <c r="M8812" s="38" t="str">
        <f t="shared" si="824"/>
        <v/>
      </c>
      <c r="N8812" s="38" t="str">
        <f t="shared" si="826"/>
        <v/>
      </c>
      <c r="O8812" s="38" t="str">
        <f t="shared" si="822"/>
        <v/>
      </c>
      <c r="P8812" s="39" t="str">
        <f t="shared" si="827"/>
        <v/>
      </c>
      <c r="AC8812" s="42" t="str">
        <f>IF(B8812="","",VLOOKUP(B8812,[2]Formula!B:C,2,0))</f>
        <v/>
      </c>
      <c r="AD8812" s="43" t="str">
        <f t="shared" si="825"/>
        <v/>
      </c>
    </row>
    <row r="8813" spans="1:30" x14ac:dyDescent="0.25">
      <c r="A8813" s="64"/>
      <c r="B8813" s="64"/>
      <c r="C8813" s="66"/>
      <c r="D8813" s="67"/>
      <c r="E8813" s="64"/>
      <c r="F8813" s="64"/>
      <c r="G8813" s="37" t="str">
        <f>IF(E8813="","",IF(OR(E8813="Project Management",E8813="Project Support",E8813="Sprint Management",E8813="Sprint Support"),"NA",ROUND((((VLOOKUP(AD8813,[2]Formula!V:X,3,0)))-SUMIF(AD:AD,AD8813,H:H)),2)))</f>
        <v/>
      </c>
      <c r="H8813" s="71"/>
      <c r="I8813" s="72"/>
      <c r="J8813" s="72"/>
      <c r="K8813" s="38" t="str">
        <f>IF(E8813="","",IF(OR(E8813="Project Management",E8813="Project Support",E8813="Sprint Management",E8813="Sprint Support"),"NA",(((SUMIF(AD:AD,AD8813,H:H)/VLOOKUP(AD8813,[2]Formula!V:X,3,0))*VLOOKUP(AD8813,[2]Formula!V:X,2,0))*H8813)/SUMIF(AD:AD,AD8813,H:H)))</f>
        <v/>
      </c>
      <c r="L8813" s="38" t="str">
        <f t="shared" si="823"/>
        <v/>
      </c>
      <c r="M8813" s="38" t="str">
        <f t="shared" si="824"/>
        <v/>
      </c>
      <c r="N8813" s="38" t="str">
        <f t="shared" si="826"/>
        <v/>
      </c>
      <c r="O8813" s="38" t="str">
        <f t="shared" si="822"/>
        <v/>
      </c>
      <c r="P8813" s="39" t="str">
        <f t="shared" si="827"/>
        <v/>
      </c>
      <c r="AC8813" s="42" t="str">
        <f>IF(B8813="","",VLOOKUP(B8813,[2]Formula!B:C,2,0))</f>
        <v/>
      </c>
      <c r="AD8813" s="43" t="str">
        <f t="shared" si="825"/>
        <v/>
      </c>
    </row>
    <row r="8814" spans="1:30" x14ac:dyDescent="0.25">
      <c r="A8814" s="64"/>
      <c r="B8814" s="64"/>
      <c r="C8814" s="66"/>
      <c r="D8814" s="67"/>
      <c r="E8814" s="64"/>
      <c r="F8814" s="64"/>
      <c r="G8814" s="37" t="str">
        <f>IF(E8814="","",IF(OR(E8814="Project Management",E8814="Project Support",E8814="Sprint Management",E8814="Sprint Support"),"NA",ROUND((((VLOOKUP(AD8814,[2]Formula!V:X,3,0)))-SUMIF(AD:AD,AD8814,H:H)),2)))</f>
        <v/>
      </c>
      <c r="H8814" s="71"/>
      <c r="I8814" s="72"/>
      <c r="J8814" s="72"/>
      <c r="K8814" s="38" t="str">
        <f>IF(E8814="","",IF(OR(E8814="Project Management",E8814="Project Support",E8814="Sprint Management",E8814="Sprint Support"),"NA",(((SUMIF(AD:AD,AD8814,H:H)/VLOOKUP(AD8814,[2]Formula!V:X,3,0))*VLOOKUP(AD8814,[2]Formula!V:X,2,0))*H8814)/SUMIF(AD:AD,AD8814,H:H)))</f>
        <v/>
      </c>
      <c r="L8814" s="38" t="str">
        <f t="shared" si="823"/>
        <v/>
      </c>
      <c r="M8814" s="38" t="str">
        <f t="shared" si="824"/>
        <v/>
      </c>
      <c r="N8814" s="38" t="str">
        <f t="shared" si="826"/>
        <v/>
      </c>
      <c r="O8814" s="38" t="str">
        <f t="shared" si="822"/>
        <v/>
      </c>
      <c r="P8814" s="39" t="str">
        <f t="shared" si="827"/>
        <v/>
      </c>
      <c r="AC8814" s="42" t="str">
        <f>IF(B8814="","",VLOOKUP(B8814,[2]Formula!B:C,2,0))</f>
        <v/>
      </c>
      <c r="AD8814" s="43" t="str">
        <f t="shared" si="825"/>
        <v/>
      </c>
    </row>
    <row r="8815" spans="1:30" x14ac:dyDescent="0.25">
      <c r="A8815" s="64"/>
      <c r="B8815" s="64"/>
      <c r="C8815" s="66"/>
      <c r="D8815" s="67"/>
      <c r="E8815" s="64"/>
      <c r="F8815" s="64"/>
      <c r="G8815" s="37" t="str">
        <f>IF(E8815="","",IF(OR(E8815="Project Management",E8815="Project Support",E8815="Sprint Management",E8815="Sprint Support"),"NA",ROUND((((VLOOKUP(AD8815,[2]Formula!V:X,3,0)))-SUMIF(AD:AD,AD8815,H:H)),2)))</f>
        <v/>
      </c>
      <c r="H8815" s="71"/>
      <c r="I8815" s="72"/>
      <c r="J8815" s="72"/>
      <c r="K8815" s="38" t="str">
        <f>IF(E8815="","",IF(OR(E8815="Project Management",E8815="Project Support",E8815="Sprint Management",E8815="Sprint Support"),"NA",(((SUMIF(AD:AD,AD8815,H:H)/VLOOKUP(AD8815,[2]Formula!V:X,3,0))*VLOOKUP(AD8815,[2]Formula!V:X,2,0))*H8815)/SUMIF(AD:AD,AD8815,H:H)))</f>
        <v/>
      </c>
      <c r="L8815" s="38" t="str">
        <f t="shared" si="823"/>
        <v/>
      </c>
      <c r="M8815" s="38" t="str">
        <f t="shared" si="824"/>
        <v/>
      </c>
      <c r="N8815" s="38" t="str">
        <f t="shared" si="826"/>
        <v/>
      </c>
      <c r="O8815" s="38" t="str">
        <f t="shared" si="822"/>
        <v/>
      </c>
      <c r="P8815" s="39" t="str">
        <f t="shared" si="827"/>
        <v/>
      </c>
      <c r="AC8815" s="42" t="str">
        <f>IF(B8815="","",VLOOKUP(B8815,[2]Formula!B:C,2,0))</f>
        <v/>
      </c>
      <c r="AD8815" s="43" t="str">
        <f t="shared" si="825"/>
        <v/>
      </c>
    </row>
    <row r="8816" spans="1:30" x14ac:dyDescent="0.25">
      <c r="A8816" s="64"/>
      <c r="B8816" s="64"/>
      <c r="C8816" s="66"/>
      <c r="D8816" s="67"/>
      <c r="E8816" s="64"/>
      <c r="F8816" s="64"/>
      <c r="G8816" s="37" t="str">
        <f>IF(E8816="","",IF(OR(E8816="Project Management",E8816="Project Support",E8816="Sprint Management",E8816="Sprint Support"),"NA",ROUND((((VLOOKUP(AD8816,[2]Formula!V:X,3,0)))-SUMIF(AD:AD,AD8816,H:H)),2)))</f>
        <v/>
      </c>
      <c r="H8816" s="71"/>
      <c r="I8816" s="72"/>
      <c r="J8816" s="72"/>
      <c r="K8816" s="38" t="str">
        <f>IF(E8816="","",IF(OR(E8816="Project Management",E8816="Project Support",E8816="Sprint Management",E8816="Sprint Support"),"NA",(((SUMIF(AD:AD,AD8816,H:H)/VLOOKUP(AD8816,[2]Formula!V:X,3,0))*VLOOKUP(AD8816,[2]Formula!V:X,2,0))*H8816)/SUMIF(AD:AD,AD8816,H:H)))</f>
        <v/>
      </c>
      <c r="L8816" s="38" t="str">
        <f t="shared" si="823"/>
        <v/>
      </c>
      <c r="M8816" s="38" t="str">
        <f t="shared" si="824"/>
        <v/>
      </c>
      <c r="N8816" s="38" t="str">
        <f t="shared" si="826"/>
        <v/>
      </c>
      <c r="O8816" s="38" t="str">
        <f t="shared" si="822"/>
        <v/>
      </c>
      <c r="P8816" s="39" t="str">
        <f t="shared" si="827"/>
        <v/>
      </c>
      <c r="AC8816" s="42" t="str">
        <f>IF(B8816="","",VLOOKUP(B8816,[2]Formula!B:C,2,0))</f>
        <v/>
      </c>
      <c r="AD8816" s="43" t="str">
        <f t="shared" si="825"/>
        <v/>
      </c>
    </row>
    <row r="8817" spans="1:30" x14ac:dyDescent="0.25">
      <c r="A8817" s="64"/>
      <c r="B8817" s="64"/>
      <c r="C8817" s="66"/>
      <c r="D8817" s="67"/>
      <c r="E8817" s="64"/>
      <c r="F8817" s="64"/>
      <c r="G8817" s="37" t="str">
        <f>IF(E8817="","",IF(OR(E8817="Project Management",E8817="Project Support",E8817="Sprint Management",E8817="Sprint Support"),"NA",ROUND((((VLOOKUP(AD8817,[2]Formula!V:X,3,0)))-SUMIF(AD:AD,AD8817,H:H)),2)))</f>
        <v/>
      </c>
      <c r="H8817" s="71"/>
      <c r="I8817" s="72"/>
      <c r="J8817" s="72"/>
      <c r="K8817" s="38" t="str">
        <f>IF(E8817="","",IF(OR(E8817="Project Management",E8817="Project Support",E8817="Sprint Management",E8817="Sprint Support"),"NA",(((SUMIF(AD:AD,AD8817,H:H)/VLOOKUP(AD8817,[2]Formula!V:X,3,0))*VLOOKUP(AD8817,[2]Formula!V:X,2,0))*H8817)/SUMIF(AD:AD,AD8817,H:H)))</f>
        <v/>
      </c>
      <c r="L8817" s="38" t="str">
        <f t="shared" si="823"/>
        <v/>
      </c>
      <c r="M8817" s="38" t="str">
        <f t="shared" si="824"/>
        <v/>
      </c>
      <c r="N8817" s="38" t="str">
        <f t="shared" si="826"/>
        <v/>
      </c>
      <c r="O8817" s="38" t="str">
        <f t="shared" si="822"/>
        <v/>
      </c>
      <c r="P8817" s="39" t="str">
        <f t="shared" si="827"/>
        <v/>
      </c>
      <c r="AC8817" s="42" t="str">
        <f>IF(B8817="","",VLOOKUP(B8817,[2]Formula!B:C,2,0))</f>
        <v/>
      </c>
      <c r="AD8817" s="43" t="str">
        <f t="shared" si="825"/>
        <v/>
      </c>
    </row>
    <row r="8818" spans="1:30" x14ac:dyDescent="0.25">
      <c r="A8818" s="64"/>
      <c r="B8818" s="64"/>
      <c r="C8818" s="66"/>
      <c r="D8818" s="67"/>
      <c r="E8818" s="64"/>
      <c r="F8818" s="64"/>
      <c r="G8818" s="37" t="str">
        <f>IF(E8818="","",IF(OR(E8818="Project Management",E8818="Project Support",E8818="Sprint Management",E8818="Sprint Support"),"NA",ROUND((((VLOOKUP(AD8818,[2]Formula!V:X,3,0)))-SUMIF(AD:AD,AD8818,H:H)),2)))</f>
        <v/>
      </c>
      <c r="H8818" s="71"/>
      <c r="I8818" s="72"/>
      <c r="J8818" s="72"/>
      <c r="K8818" s="38" t="str">
        <f>IF(E8818="","",IF(OR(E8818="Project Management",E8818="Project Support",E8818="Sprint Management",E8818="Sprint Support"),"NA",(((SUMIF(AD:AD,AD8818,H:H)/VLOOKUP(AD8818,[2]Formula!V:X,3,0))*VLOOKUP(AD8818,[2]Formula!V:X,2,0))*H8818)/SUMIF(AD:AD,AD8818,H:H)))</f>
        <v/>
      </c>
      <c r="L8818" s="38" t="str">
        <f t="shared" si="823"/>
        <v/>
      </c>
      <c r="M8818" s="38" t="str">
        <f t="shared" si="824"/>
        <v/>
      </c>
      <c r="N8818" s="38" t="str">
        <f t="shared" si="826"/>
        <v/>
      </c>
      <c r="O8818" s="38" t="str">
        <f t="shared" si="822"/>
        <v/>
      </c>
      <c r="P8818" s="39" t="str">
        <f t="shared" si="827"/>
        <v/>
      </c>
      <c r="AC8818" s="42" t="str">
        <f>IF(B8818="","",VLOOKUP(B8818,[2]Formula!B:C,2,0))</f>
        <v/>
      </c>
      <c r="AD8818" s="43" t="str">
        <f t="shared" si="825"/>
        <v/>
      </c>
    </row>
    <row r="8819" spans="1:30" x14ac:dyDescent="0.25">
      <c r="A8819" s="64"/>
      <c r="B8819" s="64"/>
      <c r="C8819" s="66"/>
      <c r="D8819" s="67"/>
      <c r="E8819" s="64"/>
      <c r="F8819" s="64"/>
      <c r="G8819" s="37" t="str">
        <f>IF(E8819="","",IF(OR(E8819="Project Management",E8819="Project Support",E8819="Sprint Management",E8819="Sprint Support"),"NA",ROUND((((VLOOKUP(AD8819,[2]Formula!V:X,3,0)))-SUMIF(AD:AD,AD8819,H:H)),2)))</f>
        <v/>
      </c>
      <c r="H8819" s="71"/>
      <c r="I8819" s="72"/>
      <c r="J8819" s="72"/>
      <c r="K8819" s="38" t="str">
        <f>IF(E8819="","",IF(OR(E8819="Project Management",E8819="Project Support",E8819="Sprint Management",E8819="Sprint Support"),"NA",(((SUMIF(AD:AD,AD8819,H:H)/VLOOKUP(AD8819,[2]Formula!V:X,3,0))*VLOOKUP(AD8819,[2]Formula!V:X,2,0))*H8819)/SUMIF(AD:AD,AD8819,H:H)))</f>
        <v/>
      </c>
      <c r="L8819" s="38" t="str">
        <f t="shared" si="823"/>
        <v/>
      </c>
      <c r="M8819" s="38" t="str">
        <f t="shared" si="824"/>
        <v/>
      </c>
      <c r="N8819" s="38" t="str">
        <f t="shared" si="826"/>
        <v/>
      </c>
      <c r="O8819" s="38" t="str">
        <f t="shared" si="822"/>
        <v/>
      </c>
      <c r="P8819" s="39" t="str">
        <f t="shared" si="827"/>
        <v/>
      </c>
      <c r="AC8819" s="42" t="str">
        <f>IF(B8819="","",VLOOKUP(B8819,[2]Formula!B:C,2,0))</f>
        <v/>
      </c>
      <c r="AD8819" s="43" t="str">
        <f t="shared" si="825"/>
        <v/>
      </c>
    </row>
    <row r="8820" spans="1:30" x14ac:dyDescent="0.25">
      <c r="A8820" s="64"/>
      <c r="B8820" s="64"/>
      <c r="C8820" s="66"/>
      <c r="D8820" s="67"/>
      <c r="E8820" s="64"/>
      <c r="F8820" s="64"/>
      <c r="G8820" s="37" t="str">
        <f>IF(E8820="","",IF(OR(E8820="Project Management",E8820="Project Support",E8820="Sprint Management",E8820="Sprint Support"),"NA",ROUND((((VLOOKUP(AD8820,[2]Formula!V:X,3,0)))-SUMIF(AD:AD,AD8820,H:H)),2)))</f>
        <v/>
      </c>
      <c r="H8820" s="71"/>
      <c r="I8820" s="72"/>
      <c r="J8820" s="72"/>
      <c r="K8820" s="38" t="str">
        <f>IF(E8820="","",IF(OR(E8820="Project Management",E8820="Project Support",E8820="Sprint Management",E8820="Sprint Support"),"NA",(((SUMIF(AD:AD,AD8820,H:H)/VLOOKUP(AD8820,[2]Formula!V:X,3,0))*VLOOKUP(AD8820,[2]Formula!V:X,2,0))*H8820)/SUMIF(AD:AD,AD8820,H:H)))</f>
        <v/>
      </c>
      <c r="L8820" s="38" t="str">
        <f t="shared" si="823"/>
        <v/>
      </c>
      <c r="M8820" s="38" t="str">
        <f t="shared" si="824"/>
        <v/>
      </c>
      <c r="N8820" s="38" t="str">
        <f t="shared" si="826"/>
        <v/>
      </c>
      <c r="O8820" s="38" t="str">
        <f t="shared" si="822"/>
        <v/>
      </c>
      <c r="P8820" s="39" t="str">
        <f t="shared" si="827"/>
        <v/>
      </c>
      <c r="AC8820" s="42" t="str">
        <f>IF(B8820="","",VLOOKUP(B8820,[2]Formula!B:C,2,0))</f>
        <v/>
      </c>
      <c r="AD8820" s="43" t="str">
        <f t="shared" si="825"/>
        <v/>
      </c>
    </row>
    <row r="8821" spans="1:30" x14ac:dyDescent="0.25">
      <c r="A8821" s="64"/>
      <c r="B8821" s="64"/>
      <c r="C8821" s="66"/>
      <c r="D8821" s="67"/>
      <c r="E8821" s="64"/>
      <c r="F8821" s="64"/>
      <c r="G8821" s="37" t="str">
        <f>IF(E8821="","",IF(OR(E8821="Project Management",E8821="Project Support",E8821="Sprint Management",E8821="Sprint Support"),"NA",ROUND((((VLOOKUP(AD8821,[2]Formula!V:X,3,0)))-SUMIF(AD:AD,AD8821,H:H)),2)))</f>
        <v/>
      </c>
      <c r="H8821" s="71"/>
      <c r="I8821" s="72"/>
      <c r="J8821" s="72"/>
      <c r="K8821" s="38" t="str">
        <f>IF(E8821="","",IF(OR(E8821="Project Management",E8821="Project Support",E8821="Sprint Management",E8821="Sprint Support"),"NA",(((SUMIF(AD:AD,AD8821,H:H)/VLOOKUP(AD8821,[2]Formula!V:X,3,0))*VLOOKUP(AD8821,[2]Formula!V:X,2,0))*H8821)/SUMIF(AD:AD,AD8821,H:H)))</f>
        <v/>
      </c>
      <c r="L8821" s="38" t="str">
        <f t="shared" si="823"/>
        <v/>
      </c>
      <c r="M8821" s="38" t="str">
        <f t="shared" si="824"/>
        <v/>
      </c>
      <c r="N8821" s="38" t="str">
        <f t="shared" si="826"/>
        <v/>
      </c>
      <c r="O8821" s="38" t="str">
        <f t="shared" ref="O8821:O8884" si="828">IFERROR(L8821/M8821,"")</f>
        <v/>
      </c>
      <c r="P8821" s="39" t="str">
        <f t="shared" si="827"/>
        <v/>
      </c>
      <c r="AC8821" s="42" t="str">
        <f>IF(B8821="","",VLOOKUP(B8821,[2]Formula!B:C,2,0))</f>
        <v/>
      </c>
      <c r="AD8821" s="43" t="str">
        <f t="shared" si="825"/>
        <v/>
      </c>
    </row>
    <row r="8822" spans="1:30" x14ac:dyDescent="0.25">
      <c r="A8822" s="64"/>
      <c r="B8822" s="64"/>
      <c r="C8822" s="66"/>
      <c r="D8822" s="67"/>
      <c r="E8822" s="64"/>
      <c r="F8822" s="64"/>
      <c r="G8822" s="37" t="str">
        <f>IF(E8822="","",IF(OR(E8822="Project Management",E8822="Project Support",E8822="Sprint Management",E8822="Sprint Support"),"NA",ROUND((((VLOOKUP(AD8822,[2]Formula!V:X,3,0)))-SUMIF(AD:AD,AD8822,H:H)),2)))</f>
        <v/>
      </c>
      <c r="H8822" s="71"/>
      <c r="I8822" s="72"/>
      <c r="J8822" s="72"/>
      <c r="K8822" s="38" t="str">
        <f>IF(E8822="","",IF(OR(E8822="Project Management",E8822="Project Support",E8822="Sprint Management",E8822="Sprint Support"),"NA",(((SUMIF(AD:AD,AD8822,H:H)/VLOOKUP(AD8822,[2]Formula!V:X,3,0))*VLOOKUP(AD8822,[2]Formula!V:X,2,0))*H8822)/SUMIF(AD:AD,AD8822,H:H)))</f>
        <v/>
      </c>
      <c r="L8822" s="38" t="str">
        <f t="shared" si="823"/>
        <v/>
      </c>
      <c r="M8822" s="38" t="str">
        <f t="shared" si="824"/>
        <v/>
      </c>
      <c r="N8822" s="38" t="str">
        <f t="shared" si="826"/>
        <v/>
      </c>
      <c r="O8822" s="38" t="str">
        <f t="shared" si="828"/>
        <v/>
      </c>
      <c r="P8822" s="39" t="str">
        <f t="shared" si="827"/>
        <v/>
      </c>
      <c r="AC8822" s="42" t="str">
        <f>IF(B8822="","",VLOOKUP(B8822,[2]Formula!B:C,2,0))</f>
        <v/>
      </c>
      <c r="AD8822" s="43" t="str">
        <f t="shared" si="825"/>
        <v/>
      </c>
    </row>
    <row r="8823" spans="1:30" x14ac:dyDescent="0.25">
      <c r="A8823" s="64"/>
      <c r="B8823" s="64"/>
      <c r="C8823" s="66"/>
      <c r="D8823" s="67"/>
      <c r="E8823" s="64"/>
      <c r="F8823" s="64"/>
      <c r="G8823" s="37" t="str">
        <f>IF(E8823="","",IF(OR(E8823="Project Management",E8823="Project Support",E8823="Sprint Management",E8823="Sprint Support"),"NA",ROUND((((VLOOKUP(AD8823,[2]Formula!V:X,3,0)))-SUMIF(AD:AD,AD8823,H:H)),2)))</f>
        <v/>
      </c>
      <c r="H8823" s="71"/>
      <c r="I8823" s="72"/>
      <c r="J8823" s="72"/>
      <c r="K8823" s="38" t="str">
        <f>IF(E8823="","",IF(OR(E8823="Project Management",E8823="Project Support",E8823="Sprint Management",E8823="Sprint Support"),"NA",(((SUMIF(AD:AD,AD8823,H:H)/VLOOKUP(AD8823,[2]Formula!V:X,3,0))*VLOOKUP(AD8823,[2]Formula!V:X,2,0))*H8823)/SUMIF(AD:AD,AD8823,H:H)))</f>
        <v/>
      </c>
      <c r="L8823" s="38" t="str">
        <f t="shared" si="823"/>
        <v/>
      </c>
      <c r="M8823" s="38" t="str">
        <f t="shared" si="824"/>
        <v/>
      </c>
      <c r="N8823" s="38" t="str">
        <f t="shared" si="826"/>
        <v/>
      </c>
      <c r="O8823" s="38" t="str">
        <f t="shared" si="828"/>
        <v/>
      </c>
      <c r="P8823" s="39" t="str">
        <f t="shared" si="827"/>
        <v/>
      </c>
      <c r="AC8823" s="42" t="str">
        <f>IF(B8823="","",VLOOKUP(B8823,[2]Formula!B:C,2,0))</f>
        <v/>
      </c>
      <c r="AD8823" s="43" t="str">
        <f t="shared" si="825"/>
        <v/>
      </c>
    </row>
    <row r="8824" spans="1:30" x14ac:dyDescent="0.25">
      <c r="A8824" s="64"/>
      <c r="B8824" s="64"/>
      <c r="C8824" s="66"/>
      <c r="D8824" s="67"/>
      <c r="E8824" s="64"/>
      <c r="F8824" s="64"/>
      <c r="G8824" s="37" t="str">
        <f>IF(E8824="","",IF(OR(E8824="Project Management",E8824="Project Support",E8824="Sprint Management",E8824="Sprint Support"),"NA",ROUND((((VLOOKUP(AD8824,[2]Formula!V:X,3,0)))-SUMIF(AD:AD,AD8824,H:H)),2)))</f>
        <v/>
      </c>
      <c r="H8824" s="71"/>
      <c r="I8824" s="72"/>
      <c r="J8824" s="72"/>
      <c r="K8824" s="38" t="str">
        <f>IF(E8824="","",IF(OR(E8824="Project Management",E8824="Project Support",E8824="Sprint Management",E8824="Sprint Support"),"NA",(((SUMIF(AD:AD,AD8824,H:H)/VLOOKUP(AD8824,[2]Formula!V:X,3,0))*VLOOKUP(AD8824,[2]Formula!V:X,2,0))*H8824)/SUMIF(AD:AD,AD8824,H:H)))</f>
        <v/>
      </c>
      <c r="L8824" s="38" t="str">
        <f t="shared" si="823"/>
        <v/>
      </c>
      <c r="M8824" s="38" t="str">
        <f t="shared" si="824"/>
        <v/>
      </c>
      <c r="N8824" s="38" t="str">
        <f t="shared" si="826"/>
        <v/>
      </c>
      <c r="O8824" s="38" t="str">
        <f t="shared" si="828"/>
        <v/>
      </c>
      <c r="P8824" s="39" t="str">
        <f t="shared" si="827"/>
        <v/>
      </c>
      <c r="AC8824" s="42" t="str">
        <f>IF(B8824="","",VLOOKUP(B8824,[2]Formula!B:C,2,0))</f>
        <v/>
      </c>
      <c r="AD8824" s="43" t="str">
        <f t="shared" si="825"/>
        <v/>
      </c>
    </row>
    <row r="8825" spans="1:30" x14ac:dyDescent="0.25">
      <c r="A8825" s="64"/>
      <c r="B8825" s="64"/>
      <c r="C8825" s="66"/>
      <c r="D8825" s="67"/>
      <c r="E8825" s="64"/>
      <c r="F8825" s="64"/>
      <c r="G8825" s="37" t="str">
        <f>IF(E8825="","",IF(OR(E8825="Project Management",E8825="Project Support",E8825="Sprint Management",E8825="Sprint Support"),"NA",ROUND((((VLOOKUP(AD8825,[2]Formula!V:X,3,0)))-SUMIF(AD:AD,AD8825,H:H)),2)))</f>
        <v/>
      </c>
      <c r="H8825" s="71"/>
      <c r="I8825" s="72"/>
      <c r="J8825" s="72"/>
      <c r="K8825" s="38" t="str">
        <f>IF(E8825="","",IF(OR(E8825="Project Management",E8825="Project Support",E8825="Sprint Management",E8825="Sprint Support"),"NA",(((SUMIF(AD:AD,AD8825,H:H)/VLOOKUP(AD8825,[2]Formula!V:X,3,0))*VLOOKUP(AD8825,[2]Formula!V:X,2,0))*H8825)/SUMIF(AD:AD,AD8825,H:H)))</f>
        <v/>
      </c>
      <c r="L8825" s="38" t="str">
        <f t="shared" si="823"/>
        <v/>
      </c>
      <c r="M8825" s="38" t="str">
        <f t="shared" si="824"/>
        <v/>
      </c>
      <c r="N8825" s="38" t="str">
        <f t="shared" si="826"/>
        <v/>
      </c>
      <c r="O8825" s="38" t="str">
        <f t="shared" si="828"/>
        <v/>
      </c>
      <c r="P8825" s="39" t="str">
        <f t="shared" si="827"/>
        <v/>
      </c>
      <c r="AC8825" s="42" t="str">
        <f>IF(B8825="","",VLOOKUP(B8825,[2]Formula!B:C,2,0))</f>
        <v/>
      </c>
      <c r="AD8825" s="43" t="str">
        <f t="shared" si="825"/>
        <v/>
      </c>
    </row>
    <row r="8826" spans="1:30" x14ac:dyDescent="0.25">
      <c r="A8826" s="64"/>
      <c r="B8826" s="64"/>
      <c r="C8826" s="66"/>
      <c r="D8826" s="67"/>
      <c r="E8826" s="64"/>
      <c r="F8826" s="64"/>
      <c r="G8826" s="37" t="str">
        <f>IF(E8826="","",IF(OR(E8826="Project Management",E8826="Project Support",E8826="Sprint Management",E8826="Sprint Support"),"NA",ROUND((((VLOOKUP(AD8826,[2]Formula!V:X,3,0)))-SUMIF(AD:AD,AD8826,H:H)),2)))</f>
        <v/>
      </c>
      <c r="H8826" s="71"/>
      <c r="I8826" s="72"/>
      <c r="J8826" s="72"/>
      <c r="K8826" s="38" t="str">
        <f>IF(E8826="","",IF(OR(E8826="Project Management",E8826="Project Support",E8826="Sprint Management",E8826="Sprint Support"),"NA",(((SUMIF(AD:AD,AD8826,H:H)/VLOOKUP(AD8826,[2]Formula!V:X,3,0))*VLOOKUP(AD8826,[2]Formula!V:X,2,0))*H8826)/SUMIF(AD:AD,AD8826,H:H)))</f>
        <v/>
      </c>
      <c r="L8826" s="38" t="str">
        <f t="shared" si="823"/>
        <v/>
      </c>
      <c r="M8826" s="38" t="str">
        <f t="shared" si="824"/>
        <v/>
      </c>
      <c r="N8826" s="38" t="str">
        <f t="shared" si="826"/>
        <v/>
      </c>
      <c r="O8826" s="38" t="str">
        <f t="shared" si="828"/>
        <v/>
      </c>
      <c r="P8826" s="39" t="str">
        <f t="shared" si="827"/>
        <v/>
      </c>
      <c r="AC8826" s="42" t="str">
        <f>IF(B8826="","",VLOOKUP(B8826,[2]Formula!B:C,2,0))</f>
        <v/>
      </c>
      <c r="AD8826" s="43" t="str">
        <f t="shared" si="825"/>
        <v/>
      </c>
    </row>
    <row r="8827" spans="1:30" x14ac:dyDescent="0.25">
      <c r="A8827" s="64"/>
      <c r="B8827" s="64"/>
      <c r="C8827" s="66"/>
      <c r="D8827" s="67"/>
      <c r="E8827" s="64"/>
      <c r="F8827" s="64"/>
      <c r="G8827" s="37" t="str">
        <f>IF(E8827="","",IF(OR(E8827="Project Management",E8827="Project Support",E8827="Sprint Management",E8827="Sprint Support"),"NA",ROUND((((VLOOKUP(AD8827,[2]Formula!V:X,3,0)))-SUMIF(AD:AD,AD8827,H:H)),2)))</f>
        <v/>
      </c>
      <c r="H8827" s="71"/>
      <c r="I8827" s="72"/>
      <c r="J8827" s="72"/>
      <c r="K8827" s="38" t="str">
        <f>IF(E8827="","",IF(OR(E8827="Project Management",E8827="Project Support",E8827="Sprint Management",E8827="Sprint Support"),"NA",(((SUMIF(AD:AD,AD8827,H:H)/VLOOKUP(AD8827,[2]Formula!V:X,3,0))*VLOOKUP(AD8827,[2]Formula!V:X,2,0))*H8827)/SUMIF(AD:AD,AD8827,H:H)))</f>
        <v/>
      </c>
      <c r="L8827" s="38" t="str">
        <f t="shared" si="823"/>
        <v/>
      </c>
      <c r="M8827" s="38" t="str">
        <f t="shared" si="824"/>
        <v/>
      </c>
      <c r="N8827" s="38" t="str">
        <f t="shared" si="826"/>
        <v/>
      </c>
      <c r="O8827" s="38" t="str">
        <f t="shared" si="828"/>
        <v/>
      </c>
      <c r="P8827" s="39" t="str">
        <f t="shared" si="827"/>
        <v/>
      </c>
      <c r="AC8827" s="42" t="str">
        <f>IF(B8827="","",VLOOKUP(B8827,[2]Formula!B:C,2,0))</f>
        <v/>
      </c>
      <c r="AD8827" s="43" t="str">
        <f t="shared" si="825"/>
        <v/>
      </c>
    </row>
    <row r="8828" spans="1:30" x14ac:dyDescent="0.25">
      <c r="A8828" s="64"/>
      <c r="B8828" s="64"/>
      <c r="C8828" s="66"/>
      <c r="D8828" s="67"/>
      <c r="E8828" s="64"/>
      <c r="F8828" s="64"/>
      <c r="G8828" s="37" t="str">
        <f>IF(E8828="","",IF(OR(E8828="Project Management",E8828="Project Support",E8828="Sprint Management",E8828="Sprint Support"),"NA",ROUND((((VLOOKUP(AD8828,[2]Formula!V:X,3,0)))-SUMIF(AD:AD,AD8828,H:H)),2)))</f>
        <v/>
      </c>
      <c r="H8828" s="71"/>
      <c r="I8828" s="72"/>
      <c r="J8828" s="72"/>
      <c r="K8828" s="38" t="str">
        <f>IF(E8828="","",IF(OR(E8828="Project Management",E8828="Project Support",E8828="Sprint Management",E8828="Sprint Support"),"NA",(((SUMIF(AD:AD,AD8828,H:H)/VLOOKUP(AD8828,[2]Formula!V:X,3,0))*VLOOKUP(AD8828,[2]Formula!V:X,2,0))*H8828)/SUMIF(AD:AD,AD8828,H:H)))</f>
        <v/>
      </c>
      <c r="L8828" s="38" t="str">
        <f t="shared" si="823"/>
        <v/>
      </c>
      <c r="M8828" s="38" t="str">
        <f t="shared" si="824"/>
        <v/>
      </c>
      <c r="N8828" s="38" t="str">
        <f t="shared" si="826"/>
        <v/>
      </c>
      <c r="O8828" s="38" t="str">
        <f t="shared" si="828"/>
        <v/>
      </c>
      <c r="P8828" s="39" t="str">
        <f t="shared" si="827"/>
        <v/>
      </c>
      <c r="AC8828" s="42" t="str">
        <f>IF(B8828="","",VLOOKUP(B8828,[2]Formula!B:C,2,0))</f>
        <v/>
      </c>
      <c r="AD8828" s="43" t="str">
        <f t="shared" si="825"/>
        <v/>
      </c>
    </row>
    <row r="8829" spans="1:30" x14ac:dyDescent="0.25">
      <c r="A8829" s="64"/>
      <c r="B8829" s="64"/>
      <c r="C8829" s="66"/>
      <c r="D8829" s="67"/>
      <c r="E8829" s="64"/>
      <c r="F8829" s="64"/>
      <c r="G8829" s="37" t="str">
        <f>IF(E8829="","",IF(OR(E8829="Project Management",E8829="Project Support",E8829="Sprint Management",E8829="Sprint Support"),"NA",ROUND((((VLOOKUP(AD8829,[2]Formula!V:X,3,0)))-SUMIF(AD:AD,AD8829,H:H)),2)))</f>
        <v/>
      </c>
      <c r="H8829" s="71"/>
      <c r="I8829" s="72"/>
      <c r="J8829" s="72"/>
      <c r="K8829" s="38" t="str">
        <f>IF(E8829="","",IF(OR(E8829="Project Management",E8829="Project Support",E8829="Sprint Management",E8829="Sprint Support"),"NA",(((SUMIF(AD:AD,AD8829,H:H)/VLOOKUP(AD8829,[2]Formula!V:X,3,0))*VLOOKUP(AD8829,[2]Formula!V:X,2,0))*H8829)/SUMIF(AD:AD,AD8829,H:H)))</f>
        <v/>
      </c>
      <c r="L8829" s="38" t="str">
        <f t="shared" si="823"/>
        <v/>
      </c>
      <c r="M8829" s="38" t="str">
        <f t="shared" si="824"/>
        <v/>
      </c>
      <c r="N8829" s="38" t="str">
        <f t="shared" si="826"/>
        <v/>
      </c>
      <c r="O8829" s="38" t="str">
        <f t="shared" si="828"/>
        <v/>
      </c>
      <c r="P8829" s="39" t="str">
        <f t="shared" si="827"/>
        <v/>
      </c>
      <c r="AC8829" s="42" t="str">
        <f>IF(B8829="","",VLOOKUP(B8829,[2]Formula!B:C,2,0))</f>
        <v/>
      </c>
      <c r="AD8829" s="43" t="str">
        <f t="shared" si="825"/>
        <v/>
      </c>
    </row>
    <row r="8830" spans="1:30" x14ac:dyDescent="0.25">
      <c r="A8830" s="64"/>
      <c r="B8830" s="64"/>
      <c r="C8830" s="66"/>
      <c r="D8830" s="67"/>
      <c r="E8830" s="64"/>
      <c r="F8830" s="64"/>
      <c r="G8830" s="37" t="str">
        <f>IF(E8830="","",IF(OR(E8830="Project Management",E8830="Project Support",E8830="Sprint Management",E8830="Sprint Support"),"NA",ROUND((((VLOOKUP(AD8830,[2]Formula!V:X,3,0)))-SUMIF(AD:AD,AD8830,H:H)),2)))</f>
        <v/>
      </c>
      <c r="H8830" s="71"/>
      <c r="I8830" s="72"/>
      <c r="J8830" s="72"/>
      <c r="K8830" s="38" t="str">
        <f>IF(E8830="","",IF(OR(E8830="Project Management",E8830="Project Support",E8830="Sprint Management",E8830="Sprint Support"),"NA",(((SUMIF(AD:AD,AD8830,H:H)/VLOOKUP(AD8830,[2]Formula!V:X,3,0))*VLOOKUP(AD8830,[2]Formula!V:X,2,0))*H8830)/SUMIF(AD:AD,AD8830,H:H)))</f>
        <v/>
      </c>
      <c r="L8830" s="38" t="str">
        <f t="shared" si="823"/>
        <v/>
      </c>
      <c r="M8830" s="38" t="str">
        <f t="shared" si="824"/>
        <v/>
      </c>
      <c r="N8830" s="38" t="str">
        <f t="shared" si="826"/>
        <v/>
      </c>
      <c r="O8830" s="38" t="str">
        <f t="shared" si="828"/>
        <v/>
      </c>
      <c r="P8830" s="39" t="str">
        <f t="shared" si="827"/>
        <v/>
      </c>
      <c r="AC8830" s="42" t="str">
        <f>IF(B8830="","",VLOOKUP(B8830,[2]Formula!B:C,2,0))</f>
        <v/>
      </c>
      <c r="AD8830" s="43" t="str">
        <f t="shared" si="825"/>
        <v/>
      </c>
    </row>
    <row r="8831" spans="1:30" x14ac:dyDescent="0.25">
      <c r="A8831" s="64"/>
      <c r="B8831" s="64"/>
      <c r="C8831" s="66"/>
      <c r="D8831" s="67"/>
      <c r="E8831" s="64"/>
      <c r="F8831" s="64"/>
      <c r="G8831" s="37" t="str">
        <f>IF(E8831="","",IF(OR(E8831="Project Management",E8831="Project Support",E8831="Sprint Management",E8831="Sprint Support"),"NA",ROUND((((VLOOKUP(AD8831,[2]Formula!V:X,3,0)))-SUMIF(AD:AD,AD8831,H:H)),2)))</f>
        <v/>
      </c>
      <c r="H8831" s="71"/>
      <c r="I8831" s="72"/>
      <c r="J8831" s="72"/>
      <c r="K8831" s="38" t="str">
        <f>IF(E8831="","",IF(OR(E8831="Project Management",E8831="Project Support",E8831="Sprint Management",E8831="Sprint Support"),"NA",(((SUMIF(AD:AD,AD8831,H:H)/VLOOKUP(AD8831,[2]Formula!V:X,3,0))*VLOOKUP(AD8831,[2]Formula!V:X,2,0))*H8831)/SUMIF(AD:AD,AD8831,H:H)))</f>
        <v/>
      </c>
      <c r="L8831" s="38" t="str">
        <f t="shared" si="823"/>
        <v/>
      </c>
      <c r="M8831" s="38" t="str">
        <f t="shared" si="824"/>
        <v/>
      </c>
      <c r="N8831" s="38" t="str">
        <f t="shared" si="826"/>
        <v/>
      </c>
      <c r="O8831" s="38" t="str">
        <f t="shared" si="828"/>
        <v/>
      </c>
      <c r="P8831" s="39" t="str">
        <f t="shared" si="827"/>
        <v/>
      </c>
      <c r="AC8831" s="42" t="str">
        <f>IF(B8831="","",VLOOKUP(B8831,[2]Formula!B:C,2,0))</f>
        <v/>
      </c>
      <c r="AD8831" s="43" t="str">
        <f t="shared" si="825"/>
        <v/>
      </c>
    </row>
    <row r="8832" spans="1:30" x14ac:dyDescent="0.25">
      <c r="A8832" s="64"/>
      <c r="B8832" s="64"/>
      <c r="C8832" s="66"/>
      <c r="D8832" s="67"/>
      <c r="E8832" s="64"/>
      <c r="F8832" s="64"/>
      <c r="G8832" s="37" t="str">
        <f>IF(E8832="","",IF(OR(E8832="Project Management",E8832="Project Support",E8832="Sprint Management",E8832="Sprint Support"),"NA",ROUND((((VLOOKUP(AD8832,[2]Formula!V:X,3,0)))-SUMIF(AD:AD,AD8832,H:H)),2)))</f>
        <v/>
      </c>
      <c r="H8832" s="71"/>
      <c r="I8832" s="72"/>
      <c r="J8832" s="72"/>
      <c r="K8832" s="38" t="str">
        <f>IF(E8832="","",IF(OR(E8832="Project Management",E8832="Project Support",E8832="Sprint Management",E8832="Sprint Support"),"NA",(((SUMIF(AD:AD,AD8832,H:H)/VLOOKUP(AD8832,[2]Formula!V:X,3,0))*VLOOKUP(AD8832,[2]Formula!V:X,2,0))*H8832)/SUMIF(AD:AD,AD8832,H:H)))</f>
        <v/>
      </c>
      <c r="L8832" s="38" t="str">
        <f t="shared" si="823"/>
        <v/>
      </c>
      <c r="M8832" s="38" t="str">
        <f t="shared" si="824"/>
        <v/>
      </c>
      <c r="N8832" s="38" t="str">
        <f t="shared" si="826"/>
        <v/>
      </c>
      <c r="O8832" s="38" t="str">
        <f t="shared" si="828"/>
        <v/>
      </c>
      <c r="P8832" s="39" t="str">
        <f t="shared" si="827"/>
        <v/>
      </c>
      <c r="AC8832" s="42" t="str">
        <f>IF(B8832="","",VLOOKUP(B8832,[2]Formula!B:C,2,0))</f>
        <v/>
      </c>
      <c r="AD8832" s="43" t="str">
        <f t="shared" si="825"/>
        <v/>
      </c>
    </row>
    <row r="8833" spans="1:30" x14ac:dyDescent="0.25">
      <c r="A8833" s="64"/>
      <c r="B8833" s="64"/>
      <c r="C8833" s="66"/>
      <c r="D8833" s="67"/>
      <c r="E8833" s="64"/>
      <c r="F8833" s="64"/>
      <c r="G8833" s="37" t="str">
        <f>IF(E8833="","",IF(OR(E8833="Project Management",E8833="Project Support",E8833="Sprint Management",E8833="Sprint Support"),"NA",ROUND((((VLOOKUP(AD8833,[2]Formula!V:X,3,0)))-SUMIF(AD:AD,AD8833,H:H)),2)))</f>
        <v/>
      </c>
      <c r="H8833" s="71"/>
      <c r="I8833" s="72"/>
      <c r="J8833" s="72"/>
      <c r="K8833" s="38" t="str">
        <f>IF(E8833="","",IF(OR(E8833="Project Management",E8833="Project Support",E8833="Sprint Management",E8833="Sprint Support"),"NA",(((SUMIF(AD:AD,AD8833,H:H)/VLOOKUP(AD8833,[2]Formula!V:X,3,0))*VLOOKUP(AD8833,[2]Formula!V:X,2,0))*H8833)/SUMIF(AD:AD,AD8833,H:H)))</f>
        <v/>
      </c>
      <c r="L8833" s="38" t="str">
        <f t="shared" si="823"/>
        <v/>
      </c>
      <c r="M8833" s="38" t="str">
        <f t="shared" si="824"/>
        <v/>
      </c>
      <c r="N8833" s="38" t="str">
        <f t="shared" si="826"/>
        <v/>
      </c>
      <c r="O8833" s="38" t="str">
        <f t="shared" si="828"/>
        <v/>
      </c>
      <c r="P8833" s="39" t="str">
        <f t="shared" si="827"/>
        <v/>
      </c>
      <c r="AC8833" s="42" t="str">
        <f>IF(B8833="","",VLOOKUP(B8833,[2]Formula!B:C,2,0))</f>
        <v/>
      </c>
      <c r="AD8833" s="43" t="str">
        <f t="shared" si="825"/>
        <v/>
      </c>
    </row>
    <row r="8834" spans="1:30" x14ac:dyDescent="0.25">
      <c r="A8834" s="64"/>
      <c r="B8834" s="64"/>
      <c r="C8834" s="66"/>
      <c r="D8834" s="67"/>
      <c r="E8834" s="64"/>
      <c r="F8834" s="64"/>
      <c r="G8834" s="37" t="str">
        <f>IF(E8834="","",IF(OR(E8834="Project Management",E8834="Project Support",E8834="Sprint Management",E8834="Sprint Support"),"NA",ROUND((((VLOOKUP(AD8834,[2]Formula!V:X,3,0)))-SUMIF(AD:AD,AD8834,H:H)),2)))</f>
        <v/>
      </c>
      <c r="H8834" s="71"/>
      <c r="I8834" s="72"/>
      <c r="J8834" s="72"/>
      <c r="K8834" s="38" t="str">
        <f>IF(E8834="","",IF(OR(E8834="Project Management",E8834="Project Support",E8834="Sprint Management",E8834="Sprint Support"),"NA",(((SUMIF(AD:AD,AD8834,H:H)/VLOOKUP(AD8834,[2]Formula!V:X,3,0))*VLOOKUP(AD8834,[2]Formula!V:X,2,0))*H8834)/SUMIF(AD:AD,AD8834,H:H)))</f>
        <v/>
      </c>
      <c r="L8834" s="38" t="str">
        <f t="shared" ref="L8834:L8897" si="829">IFERROR(IF(K8834="NA",(H8834/I8834),(K8834/I8834)),"")</f>
        <v/>
      </c>
      <c r="M8834" s="38" t="str">
        <f t="shared" ref="M8834:M8897" si="830">IFERROR(IF(K8834="NA",1,(K8834/H8834)),"")</f>
        <v/>
      </c>
      <c r="N8834" s="38" t="str">
        <f t="shared" si="826"/>
        <v/>
      </c>
      <c r="O8834" s="38" t="str">
        <f t="shared" si="828"/>
        <v/>
      </c>
      <c r="P8834" s="39" t="str">
        <f t="shared" si="827"/>
        <v/>
      </c>
      <c r="AC8834" s="42" t="str">
        <f>IF(B8834="","",VLOOKUP(B8834,[2]Formula!B:C,2,0))</f>
        <v/>
      </c>
      <c r="AD8834" s="43" t="str">
        <f t="shared" ref="AD8834:AD8897" si="831">IF(B8834="","",CONCATENATE(B8834,"_",E8834))</f>
        <v/>
      </c>
    </row>
    <row r="8835" spans="1:30" x14ac:dyDescent="0.25">
      <c r="A8835" s="64"/>
      <c r="B8835" s="64"/>
      <c r="C8835" s="66"/>
      <c r="D8835" s="67"/>
      <c r="E8835" s="64"/>
      <c r="F8835" s="64"/>
      <c r="G8835" s="37" t="str">
        <f>IF(E8835="","",IF(OR(E8835="Project Management",E8835="Project Support",E8835="Sprint Management",E8835="Sprint Support"),"NA",ROUND((((VLOOKUP(AD8835,[2]Formula!V:X,3,0)))-SUMIF(AD:AD,AD8835,H:H)),2)))</f>
        <v/>
      </c>
      <c r="H8835" s="71"/>
      <c r="I8835" s="72"/>
      <c r="J8835" s="72"/>
      <c r="K8835" s="38" t="str">
        <f>IF(E8835="","",IF(OR(E8835="Project Management",E8835="Project Support",E8835="Sprint Management",E8835="Sprint Support"),"NA",(((SUMIF(AD:AD,AD8835,H:H)/VLOOKUP(AD8835,[2]Formula!V:X,3,0))*VLOOKUP(AD8835,[2]Formula!V:X,2,0))*H8835)/SUMIF(AD:AD,AD8835,H:H)))</f>
        <v/>
      </c>
      <c r="L8835" s="38" t="str">
        <f t="shared" si="829"/>
        <v/>
      </c>
      <c r="M8835" s="38" t="str">
        <f t="shared" si="830"/>
        <v/>
      </c>
      <c r="N8835" s="38" t="str">
        <f t="shared" ref="N8835:N8898" si="832">IFERROR(((L8835-M8835)/M8835)*100,"")</f>
        <v/>
      </c>
      <c r="O8835" s="38" t="str">
        <f t="shared" si="828"/>
        <v/>
      </c>
      <c r="P8835" s="39" t="str">
        <f t="shared" ref="P8835:P8898" si="833">IF(O8835="","",1)</f>
        <v/>
      </c>
      <c r="AC8835" s="42" t="str">
        <f>IF(B8835="","",VLOOKUP(B8835,[2]Formula!B:C,2,0))</f>
        <v/>
      </c>
      <c r="AD8835" s="43" t="str">
        <f t="shared" si="831"/>
        <v/>
      </c>
    </row>
    <row r="8836" spans="1:30" x14ac:dyDescent="0.25">
      <c r="A8836" s="64"/>
      <c r="B8836" s="64"/>
      <c r="C8836" s="66"/>
      <c r="D8836" s="67"/>
      <c r="E8836" s="64"/>
      <c r="F8836" s="64"/>
      <c r="G8836" s="37" t="str">
        <f>IF(E8836="","",IF(OR(E8836="Project Management",E8836="Project Support",E8836="Sprint Management",E8836="Sprint Support"),"NA",ROUND((((VLOOKUP(AD8836,[2]Formula!V:X,3,0)))-SUMIF(AD:AD,AD8836,H:H)),2)))</f>
        <v/>
      </c>
      <c r="H8836" s="71"/>
      <c r="I8836" s="72"/>
      <c r="J8836" s="72"/>
      <c r="K8836" s="38" t="str">
        <f>IF(E8836="","",IF(OR(E8836="Project Management",E8836="Project Support",E8836="Sprint Management",E8836="Sprint Support"),"NA",(((SUMIF(AD:AD,AD8836,H:H)/VLOOKUP(AD8836,[2]Formula!V:X,3,0))*VLOOKUP(AD8836,[2]Formula!V:X,2,0))*H8836)/SUMIF(AD:AD,AD8836,H:H)))</f>
        <v/>
      </c>
      <c r="L8836" s="38" t="str">
        <f t="shared" si="829"/>
        <v/>
      </c>
      <c r="M8836" s="38" t="str">
        <f t="shared" si="830"/>
        <v/>
      </c>
      <c r="N8836" s="38" t="str">
        <f t="shared" si="832"/>
        <v/>
      </c>
      <c r="O8836" s="38" t="str">
        <f t="shared" si="828"/>
        <v/>
      </c>
      <c r="P8836" s="39" t="str">
        <f t="shared" si="833"/>
        <v/>
      </c>
      <c r="AC8836" s="42" t="str">
        <f>IF(B8836="","",VLOOKUP(B8836,[2]Formula!B:C,2,0))</f>
        <v/>
      </c>
      <c r="AD8836" s="43" t="str">
        <f t="shared" si="831"/>
        <v/>
      </c>
    </row>
    <row r="8837" spans="1:30" x14ac:dyDescent="0.25">
      <c r="A8837" s="64"/>
      <c r="B8837" s="64"/>
      <c r="C8837" s="66"/>
      <c r="D8837" s="67"/>
      <c r="E8837" s="64"/>
      <c r="F8837" s="64"/>
      <c r="G8837" s="37" t="str">
        <f>IF(E8837="","",IF(OR(E8837="Project Management",E8837="Project Support",E8837="Sprint Management",E8837="Sprint Support"),"NA",ROUND((((VLOOKUP(AD8837,[2]Formula!V:X,3,0)))-SUMIF(AD:AD,AD8837,H:H)),2)))</f>
        <v/>
      </c>
      <c r="H8837" s="71"/>
      <c r="I8837" s="72"/>
      <c r="J8837" s="72"/>
      <c r="K8837" s="38" t="str">
        <f>IF(E8837="","",IF(OR(E8837="Project Management",E8837="Project Support",E8837="Sprint Management",E8837="Sprint Support"),"NA",(((SUMIF(AD:AD,AD8837,H:H)/VLOOKUP(AD8837,[2]Formula!V:X,3,0))*VLOOKUP(AD8837,[2]Formula!V:X,2,0))*H8837)/SUMIF(AD:AD,AD8837,H:H)))</f>
        <v/>
      </c>
      <c r="L8837" s="38" t="str">
        <f t="shared" si="829"/>
        <v/>
      </c>
      <c r="M8837" s="38" t="str">
        <f t="shared" si="830"/>
        <v/>
      </c>
      <c r="N8837" s="38" t="str">
        <f t="shared" si="832"/>
        <v/>
      </c>
      <c r="O8837" s="38" t="str">
        <f t="shared" si="828"/>
        <v/>
      </c>
      <c r="P8837" s="39" t="str">
        <f t="shared" si="833"/>
        <v/>
      </c>
      <c r="AC8837" s="42" t="str">
        <f>IF(B8837="","",VLOOKUP(B8837,[2]Formula!B:C,2,0))</f>
        <v/>
      </c>
      <c r="AD8837" s="43" t="str">
        <f t="shared" si="831"/>
        <v/>
      </c>
    </row>
    <row r="8838" spans="1:30" x14ac:dyDescent="0.25">
      <c r="A8838" s="64"/>
      <c r="B8838" s="64"/>
      <c r="C8838" s="66"/>
      <c r="D8838" s="67"/>
      <c r="E8838" s="64"/>
      <c r="F8838" s="64"/>
      <c r="G8838" s="37" t="str">
        <f>IF(E8838="","",IF(OR(E8838="Project Management",E8838="Project Support",E8838="Sprint Management",E8838="Sprint Support"),"NA",ROUND((((VLOOKUP(AD8838,[2]Formula!V:X,3,0)))-SUMIF(AD:AD,AD8838,H:H)),2)))</f>
        <v/>
      </c>
      <c r="H8838" s="71"/>
      <c r="I8838" s="72"/>
      <c r="J8838" s="72"/>
      <c r="K8838" s="38" t="str">
        <f>IF(E8838="","",IF(OR(E8838="Project Management",E8838="Project Support",E8838="Sprint Management",E8838="Sprint Support"),"NA",(((SUMIF(AD:AD,AD8838,H:H)/VLOOKUP(AD8838,[2]Formula!V:X,3,0))*VLOOKUP(AD8838,[2]Formula!V:X,2,0))*H8838)/SUMIF(AD:AD,AD8838,H:H)))</f>
        <v/>
      </c>
      <c r="L8838" s="38" t="str">
        <f t="shared" si="829"/>
        <v/>
      </c>
      <c r="M8838" s="38" t="str">
        <f t="shared" si="830"/>
        <v/>
      </c>
      <c r="N8838" s="38" t="str">
        <f t="shared" si="832"/>
        <v/>
      </c>
      <c r="O8838" s="38" t="str">
        <f t="shared" si="828"/>
        <v/>
      </c>
      <c r="P8838" s="39" t="str">
        <f t="shared" si="833"/>
        <v/>
      </c>
      <c r="AC8838" s="42" t="str">
        <f>IF(B8838="","",VLOOKUP(B8838,[2]Formula!B:C,2,0))</f>
        <v/>
      </c>
      <c r="AD8838" s="43" t="str">
        <f t="shared" si="831"/>
        <v/>
      </c>
    </row>
    <row r="8839" spans="1:30" x14ac:dyDescent="0.25">
      <c r="A8839" s="64"/>
      <c r="B8839" s="64"/>
      <c r="C8839" s="66"/>
      <c r="D8839" s="67"/>
      <c r="E8839" s="64"/>
      <c r="F8839" s="64"/>
      <c r="G8839" s="37" t="str">
        <f>IF(E8839="","",IF(OR(E8839="Project Management",E8839="Project Support",E8839="Sprint Management",E8839="Sprint Support"),"NA",ROUND((((VLOOKUP(AD8839,[2]Formula!V:X,3,0)))-SUMIF(AD:AD,AD8839,H:H)),2)))</f>
        <v/>
      </c>
      <c r="H8839" s="71"/>
      <c r="I8839" s="72"/>
      <c r="J8839" s="72"/>
      <c r="K8839" s="38" t="str">
        <f>IF(E8839="","",IF(OR(E8839="Project Management",E8839="Project Support",E8839="Sprint Management",E8839="Sprint Support"),"NA",(((SUMIF(AD:AD,AD8839,H:H)/VLOOKUP(AD8839,[2]Formula!V:X,3,0))*VLOOKUP(AD8839,[2]Formula!V:X,2,0))*H8839)/SUMIF(AD:AD,AD8839,H:H)))</f>
        <v/>
      </c>
      <c r="L8839" s="38" t="str">
        <f t="shared" si="829"/>
        <v/>
      </c>
      <c r="M8839" s="38" t="str">
        <f t="shared" si="830"/>
        <v/>
      </c>
      <c r="N8839" s="38" t="str">
        <f t="shared" si="832"/>
        <v/>
      </c>
      <c r="O8839" s="38" t="str">
        <f t="shared" si="828"/>
        <v/>
      </c>
      <c r="P8839" s="39" t="str">
        <f t="shared" si="833"/>
        <v/>
      </c>
      <c r="AC8839" s="42" t="str">
        <f>IF(B8839="","",VLOOKUP(B8839,[2]Formula!B:C,2,0))</f>
        <v/>
      </c>
      <c r="AD8839" s="43" t="str">
        <f t="shared" si="831"/>
        <v/>
      </c>
    </row>
    <row r="8840" spans="1:30" x14ac:dyDescent="0.25">
      <c r="A8840" s="64"/>
      <c r="B8840" s="64"/>
      <c r="C8840" s="66"/>
      <c r="D8840" s="67"/>
      <c r="E8840" s="64"/>
      <c r="F8840" s="64"/>
      <c r="G8840" s="37" t="str">
        <f>IF(E8840="","",IF(OR(E8840="Project Management",E8840="Project Support",E8840="Sprint Management",E8840="Sprint Support"),"NA",ROUND((((VLOOKUP(AD8840,[2]Formula!V:X,3,0)))-SUMIF(AD:AD,AD8840,H:H)),2)))</f>
        <v/>
      </c>
      <c r="H8840" s="71"/>
      <c r="I8840" s="72"/>
      <c r="J8840" s="72"/>
      <c r="K8840" s="38" t="str">
        <f>IF(E8840="","",IF(OR(E8840="Project Management",E8840="Project Support",E8840="Sprint Management",E8840="Sprint Support"),"NA",(((SUMIF(AD:AD,AD8840,H:H)/VLOOKUP(AD8840,[2]Formula!V:X,3,0))*VLOOKUP(AD8840,[2]Formula!V:X,2,0))*H8840)/SUMIF(AD:AD,AD8840,H:H)))</f>
        <v/>
      </c>
      <c r="L8840" s="38" t="str">
        <f t="shared" si="829"/>
        <v/>
      </c>
      <c r="M8840" s="38" t="str">
        <f t="shared" si="830"/>
        <v/>
      </c>
      <c r="N8840" s="38" t="str">
        <f t="shared" si="832"/>
        <v/>
      </c>
      <c r="O8840" s="38" t="str">
        <f t="shared" si="828"/>
        <v/>
      </c>
      <c r="P8840" s="39" t="str">
        <f t="shared" si="833"/>
        <v/>
      </c>
      <c r="AC8840" s="42" t="str">
        <f>IF(B8840="","",VLOOKUP(B8840,[2]Formula!B:C,2,0))</f>
        <v/>
      </c>
      <c r="AD8840" s="43" t="str">
        <f t="shared" si="831"/>
        <v/>
      </c>
    </row>
    <row r="8841" spans="1:30" x14ac:dyDescent="0.25">
      <c r="A8841" s="64"/>
      <c r="B8841" s="64"/>
      <c r="C8841" s="66"/>
      <c r="D8841" s="67"/>
      <c r="E8841" s="64"/>
      <c r="F8841" s="64"/>
      <c r="G8841" s="37" t="str">
        <f>IF(E8841="","",IF(OR(E8841="Project Management",E8841="Project Support",E8841="Sprint Management",E8841="Sprint Support"),"NA",ROUND((((VLOOKUP(AD8841,[2]Formula!V:X,3,0)))-SUMIF(AD:AD,AD8841,H:H)),2)))</f>
        <v/>
      </c>
      <c r="H8841" s="71"/>
      <c r="I8841" s="72"/>
      <c r="J8841" s="72"/>
      <c r="K8841" s="38" t="str">
        <f>IF(E8841="","",IF(OR(E8841="Project Management",E8841="Project Support",E8841="Sprint Management",E8841="Sprint Support"),"NA",(((SUMIF(AD:AD,AD8841,H:H)/VLOOKUP(AD8841,[2]Formula!V:X,3,0))*VLOOKUP(AD8841,[2]Formula!V:X,2,0))*H8841)/SUMIF(AD:AD,AD8841,H:H)))</f>
        <v/>
      </c>
      <c r="L8841" s="38" t="str">
        <f t="shared" si="829"/>
        <v/>
      </c>
      <c r="M8841" s="38" t="str">
        <f t="shared" si="830"/>
        <v/>
      </c>
      <c r="N8841" s="38" t="str">
        <f t="shared" si="832"/>
        <v/>
      </c>
      <c r="O8841" s="38" t="str">
        <f t="shared" si="828"/>
        <v/>
      </c>
      <c r="P8841" s="39" t="str">
        <f t="shared" si="833"/>
        <v/>
      </c>
      <c r="AC8841" s="42" t="str">
        <f>IF(B8841="","",VLOOKUP(B8841,[2]Formula!B:C,2,0))</f>
        <v/>
      </c>
      <c r="AD8841" s="43" t="str">
        <f t="shared" si="831"/>
        <v/>
      </c>
    </row>
    <row r="8842" spans="1:30" x14ac:dyDescent="0.25">
      <c r="A8842" s="64"/>
      <c r="B8842" s="64"/>
      <c r="C8842" s="66"/>
      <c r="D8842" s="67"/>
      <c r="E8842" s="64"/>
      <c r="F8842" s="64"/>
      <c r="G8842" s="37" t="str">
        <f>IF(E8842="","",IF(OR(E8842="Project Management",E8842="Project Support",E8842="Sprint Management",E8842="Sprint Support"),"NA",ROUND((((VLOOKUP(AD8842,[2]Formula!V:X,3,0)))-SUMIF(AD:AD,AD8842,H:H)),2)))</f>
        <v/>
      </c>
      <c r="H8842" s="71"/>
      <c r="I8842" s="72"/>
      <c r="J8842" s="72"/>
      <c r="K8842" s="38" t="str">
        <f>IF(E8842="","",IF(OR(E8842="Project Management",E8842="Project Support",E8842="Sprint Management",E8842="Sprint Support"),"NA",(((SUMIF(AD:AD,AD8842,H:H)/VLOOKUP(AD8842,[2]Formula!V:X,3,0))*VLOOKUP(AD8842,[2]Formula!V:X,2,0))*H8842)/SUMIF(AD:AD,AD8842,H:H)))</f>
        <v/>
      </c>
      <c r="L8842" s="38" t="str">
        <f t="shared" si="829"/>
        <v/>
      </c>
      <c r="M8842" s="38" t="str">
        <f t="shared" si="830"/>
        <v/>
      </c>
      <c r="N8842" s="38" t="str">
        <f t="shared" si="832"/>
        <v/>
      </c>
      <c r="O8842" s="38" t="str">
        <f t="shared" si="828"/>
        <v/>
      </c>
      <c r="P8842" s="39" t="str">
        <f t="shared" si="833"/>
        <v/>
      </c>
      <c r="AC8842" s="42" t="str">
        <f>IF(B8842="","",VLOOKUP(B8842,[2]Formula!B:C,2,0))</f>
        <v/>
      </c>
      <c r="AD8842" s="43" t="str">
        <f t="shared" si="831"/>
        <v/>
      </c>
    </row>
    <row r="8843" spans="1:30" x14ac:dyDescent="0.25">
      <c r="A8843" s="64"/>
      <c r="B8843" s="64"/>
      <c r="C8843" s="66"/>
      <c r="D8843" s="67"/>
      <c r="E8843" s="64"/>
      <c r="F8843" s="64"/>
      <c r="G8843" s="37" t="str">
        <f>IF(E8843="","",IF(OR(E8843="Project Management",E8843="Project Support",E8843="Sprint Management",E8843="Sprint Support"),"NA",ROUND((((VLOOKUP(AD8843,[2]Formula!V:X,3,0)))-SUMIF(AD:AD,AD8843,H:H)),2)))</f>
        <v/>
      </c>
      <c r="H8843" s="71"/>
      <c r="I8843" s="72"/>
      <c r="J8843" s="72"/>
      <c r="K8843" s="38" t="str">
        <f>IF(E8843="","",IF(OR(E8843="Project Management",E8843="Project Support",E8843="Sprint Management",E8843="Sprint Support"),"NA",(((SUMIF(AD:AD,AD8843,H:H)/VLOOKUP(AD8843,[2]Formula!V:X,3,0))*VLOOKUP(AD8843,[2]Formula!V:X,2,0))*H8843)/SUMIF(AD:AD,AD8843,H:H)))</f>
        <v/>
      </c>
      <c r="L8843" s="38" t="str">
        <f t="shared" si="829"/>
        <v/>
      </c>
      <c r="M8843" s="38" t="str">
        <f t="shared" si="830"/>
        <v/>
      </c>
      <c r="N8843" s="38" t="str">
        <f t="shared" si="832"/>
        <v/>
      </c>
      <c r="O8843" s="38" t="str">
        <f t="shared" si="828"/>
        <v/>
      </c>
      <c r="P8843" s="39" t="str">
        <f t="shared" si="833"/>
        <v/>
      </c>
      <c r="AC8843" s="42" t="str">
        <f>IF(B8843="","",VLOOKUP(B8843,[2]Formula!B:C,2,0))</f>
        <v/>
      </c>
      <c r="AD8843" s="43" t="str">
        <f t="shared" si="831"/>
        <v/>
      </c>
    </row>
    <row r="8844" spans="1:30" x14ac:dyDescent="0.25">
      <c r="A8844" s="64"/>
      <c r="B8844" s="64"/>
      <c r="C8844" s="66"/>
      <c r="D8844" s="67"/>
      <c r="E8844" s="64"/>
      <c r="F8844" s="64"/>
      <c r="G8844" s="37" t="str">
        <f>IF(E8844="","",IF(OR(E8844="Project Management",E8844="Project Support",E8844="Sprint Management",E8844="Sprint Support"),"NA",ROUND((((VLOOKUP(AD8844,[2]Formula!V:X,3,0)))-SUMIF(AD:AD,AD8844,H:H)),2)))</f>
        <v/>
      </c>
      <c r="H8844" s="71"/>
      <c r="I8844" s="72"/>
      <c r="J8844" s="72"/>
      <c r="K8844" s="38" t="str">
        <f>IF(E8844="","",IF(OR(E8844="Project Management",E8844="Project Support",E8844="Sprint Management",E8844="Sprint Support"),"NA",(((SUMIF(AD:AD,AD8844,H:H)/VLOOKUP(AD8844,[2]Formula!V:X,3,0))*VLOOKUP(AD8844,[2]Formula!V:X,2,0))*H8844)/SUMIF(AD:AD,AD8844,H:H)))</f>
        <v/>
      </c>
      <c r="L8844" s="38" t="str">
        <f t="shared" si="829"/>
        <v/>
      </c>
      <c r="M8844" s="38" t="str">
        <f t="shared" si="830"/>
        <v/>
      </c>
      <c r="N8844" s="38" t="str">
        <f t="shared" si="832"/>
        <v/>
      </c>
      <c r="O8844" s="38" t="str">
        <f t="shared" si="828"/>
        <v/>
      </c>
      <c r="P8844" s="39" t="str">
        <f t="shared" si="833"/>
        <v/>
      </c>
      <c r="AC8844" s="42" t="str">
        <f>IF(B8844="","",VLOOKUP(B8844,[2]Formula!B:C,2,0))</f>
        <v/>
      </c>
      <c r="AD8844" s="43" t="str">
        <f t="shared" si="831"/>
        <v/>
      </c>
    </row>
    <row r="8845" spans="1:30" x14ac:dyDescent="0.25">
      <c r="A8845" s="64"/>
      <c r="B8845" s="64"/>
      <c r="C8845" s="66"/>
      <c r="D8845" s="67"/>
      <c r="E8845" s="64"/>
      <c r="F8845" s="64"/>
      <c r="G8845" s="37" t="str">
        <f>IF(E8845="","",IF(OR(E8845="Project Management",E8845="Project Support",E8845="Sprint Management",E8845="Sprint Support"),"NA",ROUND((((VLOOKUP(AD8845,[2]Formula!V:X,3,0)))-SUMIF(AD:AD,AD8845,H:H)),2)))</f>
        <v/>
      </c>
      <c r="H8845" s="71"/>
      <c r="I8845" s="72"/>
      <c r="J8845" s="72"/>
      <c r="K8845" s="38" t="str">
        <f>IF(E8845="","",IF(OR(E8845="Project Management",E8845="Project Support",E8845="Sprint Management",E8845="Sprint Support"),"NA",(((SUMIF(AD:AD,AD8845,H:H)/VLOOKUP(AD8845,[2]Formula!V:X,3,0))*VLOOKUP(AD8845,[2]Formula!V:X,2,0))*H8845)/SUMIF(AD:AD,AD8845,H:H)))</f>
        <v/>
      </c>
      <c r="L8845" s="38" t="str">
        <f t="shared" si="829"/>
        <v/>
      </c>
      <c r="M8845" s="38" t="str">
        <f t="shared" si="830"/>
        <v/>
      </c>
      <c r="N8845" s="38" t="str">
        <f t="shared" si="832"/>
        <v/>
      </c>
      <c r="O8845" s="38" t="str">
        <f t="shared" si="828"/>
        <v/>
      </c>
      <c r="P8845" s="39" t="str">
        <f t="shared" si="833"/>
        <v/>
      </c>
      <c r="AC8845" s="42" t="str">
        <f>IF(B8845="","",VLOOKUP(B8845,[2]Formula!B:C,2,0))</f>
        <v/>
      </c>
      <c r="AD8845" s="43" t="str">
        <f t="shared" si="831"/>
        <v/>
      </c>
    </row>
    <row r="8846" spans="1:30" x14ac:dyDescent="0.25">
      <c r="A8846" s="64"/>
      <c r="B8846" s="64"/>
      <c r="C8846" s="66"/>
      <c r="D8846" s="67"/>
      <c r="E8846" s="64"/>
      <c r="F8846" s="64"/>
      <c r="G8846" s="37" t="str">
        <f>IF(E8846="","",IF(OR(E8846="Project Management",E8846="Project Support",E8846="Sprint Management",E8846="Sprint Support"),"NA",ROUND((((VLOOKUP(AD8846,[2]Formula!V:X,3,0)))-SUMIF(AD:AD,AD8846,H:H)),2)))</f>
        <v/>
      </c>
      <c r="H8846" s="71"/>
      <c r="I8846" s="72"/>
      <c r="J8846" s="72"/>
      <c r="K8846" s="38" t="str">
        <f>IF(E8846="","",IF(OR(E8846="Project Management",E8846="Project Support",E8846="Sprint Management",E8846="Sprint Support"),"NA",(((SUMIF(AD:AD,AD8846,H:H)/VLOOKUP(AD8846,[2]Formula!V:X,3,0))*VLOOKUP(AD8846,[2]Formula!V:X,2,0))*H8846)/SUMIF(AD:AD,AD8846,H:H)))</f>
        <v/>
      </c>
      <c r="L8846" s="38" t="str">
        <f t="shared" si="829"/>
        <v/>
      </c>
      <c r="M8846" s="38" t="str">
        <f t="shared" si="830"/>
        <v/>
      </c>
      <c r="N8846" s="38" t="str">
        <f t="shared" si="832"/>
        <v/>
      </c>
      <c r="O8846" s="38" t="str">
        <f t="shared" si="828"/>
        <v/>
      </c>
      <c r="P8846" s="39" t="str">
        <f t="shared" si="833"/>
        <v/>
      </c>
      <c r="AC8846" s="42" t="str">
        <f>IF(B8846="","",VLOOKUP(B8846,[2]Formula!B:C,2,0))</f>
        <v/>
      </c>
      <c r="AD8846" s="43" t="str">
        <f t="shared" si="831"/>
        <v/>
      </c>
    </row>
    <row r="8847" spans="1:30" x14ac:dyDescent="0.25">
      <c r="A8847" s="64"/>
      <c r="B8847" s="64"/>
      <c r="C8847" s="66"/>
      <c r="D8847" s="67"/>
      <c r="E8847" s="64"/>
      <c r="F8847" s="64"/>
      <c r="G8847" s="37" t="str">
        <f>IF(E8847="","",IF(OR(E8847="Project Management",E8847="Project Support",E8847="Sprint Management",E8847="Sprint Support"),"NA",ROUND((((VLOOKUP(AD8847,[2]Formula!V:X,3,0)))-SUMIF(AD:AD,AD8847,H:H)),2)))</f>
        <v/>
      </c>
      <c r="H8847" s="71"/>
      <c r="I8847" s="72"/>
      <c r="J8847" s="72"/>
      <c r="K8847" s="38" t="str">
        <f>IF(E8847="","",IF(OR(E8847="Project Management",E8847="Project Support",E8847="Sprint Management",E8847="Sprint Support"),"NA",(((SUMIF(AD:AD,AD8847,H:H)/VLOOKUP(AD8847,[2]Formula!V:X,3,0))*VLOOKUP(AD8847,[2]Formula!V:X,2,0))*H8847)/SUMIF(AD:AD,AD8847,H:H)))</f>
        <v/>
      </c>
      <c r="L8847" s="38" t="str">
        <f t="shared" si="829"/>
        <v/>
      </c>
      <c r="M8847" s="38" t="str">
        <f t="shared" si="830"/>
        <v/>
      </c>
      <c r="N8847" s="38" t="str">
        <f t="shared" si="832"/>
        <v/>
      </c>
      <c r="O8847" s="38" t="str">
        <f t="shared" si="828"/>
        <v/>
      </c>
      <c r="P8847" s="39" t="str">
        <f t="shared" si="833"/>
        <v/>
      </c>
      <c r="AC8847" s="42" t="str">
        <f>IF(B8847="","",VLOOKUP(B8847,[2]Formula!B:C,2,0))</f>
        <v/>
      </c>
      <c r="AD8847" s="43" t="str">
        <f t="shared" si="831"/>
        <v/>
      </c>
    </row>
    <row r="8848" spans="1:30" x14ac:dyDescent="0.25">
      <c r="A8848" s="64"/>
      <c r="B8848" s="64"/>
      <c r="C8848" s="66"/>
      <c r="D8848" s="67"/>
      <c r="E8848" s="64"/>
      <c r="F8848" s="64"/>
      <c r="G8848" s="37" t="str">
        <f>IF(E8848="","",IF(OR(E8848="Project Management",E8848="Project Support",E8848="Sprint Management",E8848="Sprint Support"),"NA",ROUND((((VLOOKUP(AD8848,[2]Formula!V:X,3,0)))-SUMIF(AD:AD,AD8848,H:H)),2)))</f>
        <v/>
      </c>
      <c r="H8848" s="71"/>
      <c r="I8848" s="72"/>
      <c r="J8848" s="72"/>
      <c r="K8848" s="38" t="str">
        <f>IF(E8848="","",IF(OR(E8848="Project Management",E8848="Project Support",E8848="Sprint Management",E8848="Sprint Support"),"NA",(((SUMIF(AD:AD,AD8848,H:H)/VLOOKUP(AD8848,[2]Formula!V:X,3,0))*VLOOKUP(AD8848,[2]Formula!V:X,2,0))*H8848)/SUMIF(AD:AD,AD8848,H:H)))</f>
        <v/>
      </c>
      <c r="L8848" s="38" t="str">
        <f t="shared" si="829"/>
        <v/>
      </c>
      <c r="M8848" s="38" t="str">
        <f t="shared" si="830"/>
        <v/>
      </c>
      <c r="N8848" s="38" t="str">
        <f t="shared" si="832"/>
        <v/>
      </c>
      <c r="O8848" s="38" t="str">
        <f t="shared" si="828"/>
        <v/>
      </c>
      <c r="P8848" s="39" t="str">
        <f t="shared" si="833"/>
        <v/>
      </c>
      <c r="AC8848" s="42" t="str">
        <f>IF(B8848="","",VLOOKUP(B8848,[2]Formula!B:C,2,0))</f>
        <v/>
      </c>
      <c r="AD8848" s="43" t="str">
        <f t="shared" si="831"/>
        <v/>
      </c>
    </row>
    <row r="8849" spans="1:30" x14ac:dyDescent="0.25">
      <c r="A8849" s="64"/>
      <c r="B8849" s="64"/>
      <c r="C8849" s="66"/>
      <c r="D8849" s="67"/>
      <c r="E8849" s="64"/>
      <c r="F8849" s="64"/>
      <c r="G8849" s="37" t="str">
        <f>IF(E8849="","",IF(OR(E8849="Project Management",E8849="Project Support",E8849="Sprint Management",E8849="Sprint Support"),"NA",ROUND((((VLOOKUP(AD8849,[2]Formula!V:X,3,0)))-SUMIF(AD:AD,AD8849,H:H)),2)))</f>
        <v/>
      </c>
      <c r="H8849" s="71"/>
      <c r="I8849" s="72"/>
      <c r="J8849" s="72"/>
      <c r="K8849" s="38" t="str">
        <f>IF(E8849="","",IF(OR(E8849="Project Management",E8849="Project Support",E8849="Sprint Management",E8849="Sprint Support"),"NA",(((SUMIF(AD:AD,AD8849,H:H)/VLOOKUP(AD8849,[2]Formula!V:X,3,0))*VLOOKUP(AD8849,[2]Formula!V:X,2,0))*H8849)/SUMIF(AD:AD,AD8849,H:H)))</f>
        <v/>
      </c>
      <c r="L8849" s="38" t="str">
        <f t="shared" si="829"/>
        <v/>
      </c>
      <c r="M8849" s="38" t="str">
        <f t="shared" si="830"/>
        <v/>
      </c>
      <c r="N8849" s="38" t="str">
        <f t="shared" si="832"/>
        <v/>
      </c>
      <c r="O8849" s="38" t="str">
        <f t="shared" si="828"/>
        <v/>
      </c>
      <c r="P8849" s="39" t="str">
        <f t="shared" si="833"/>
        <v/>
      </c>
      <c r="AC8849" s="42" t="str">
        <f>IF(B8849="","",VLOOKUP(B8849,[2]Formula!B:C,2,0))</f>
        <v/>
      </c>
      <c r="AD8849" s="43" t="str">
        <f t="shared" si="831"/>
        <v/>
      </c>
    </row>
    <row r="8850" spans="1:30" x14ac:dyDescent="0.25">
      <c r="A8850" s="64"/>
      <c r="B8850" s="64"/>
      <c r="C8850" s="66"/>
      <c r="D8850" s="67"/>
      <c r="E8850" s="64"/>
      <c r="F8850" s="64"/>
      <c r="G8850" s="37" t="str">
        <f>IF(E8850="","",IF(OR(E8850="Project Management",E8850="Project Support",E8850="Sprint Management",E8850="Sprint Support"),"NA",ROUND((((VLOOKUP(AD8850,[2]Formula!V:X,3,0)))-SUMIF(AD:AD,AD8850,H:H)),2)))</f>
        <v/>
      </c>
      <c r="H8850" s="71"/>
      <c r="I8850" s="72"/>
      <c r="J8850" s="72"/>
      <c r="K8850" s="38" t="str">
        <f>IF(E8850="","",IF(OR(E8850="Project Management",E8850="Project Support",E8850="Sprint Management",E8850="Sprint Support"),"NA",(((SUMIF(AD:AD,AD8850,H:H)/VLOOKUP(AD8850,[2]Formula!V:X,3,0))*VLOOKUP(AD8850,[2]Formula!V:X,2,0))*H8850)/SUMIF(AD:AD,AD8850,H:H)))</f>
        <v/>
      </c>
      <c r="L8850" s="38" t="str">
        <f t="shared" si="829"/>
        <v/>
      </c>
      <c r="M8850" s="38" t="str">
        <f t="shared" si="830"/>
        <v/>
      </c>
      <c r="N8850" s="38" t="str">
        <f t="shared" si="832"/>
        <v/>
      </c>
      <c r="O8850" s="38" t="str">
        <f t="shared" si="828"/>
        <v/>
      </c>
      <c r="P8850" s="39" t="str">
        <f t="shared" si="833"/>
        <v/>
      </c>
      <c r="AC8850" s="42" t="str">
        <f>IF(B8850="","",VLOOKUP(B8850,[2]Formula!B:C,2,0))</f>
        <v/>
      </c>
      <c r="AD8850" s="43" t="str">
        <f t="shared" si="831"/>
        <v/>
      </c>
    </row>
    <row r="8851" spans="1:30" x14ac:dyDescent="0.25">
      <c r="A8851" s="64"/>
      <c r="B8851" s="64"/>
      <c r="C8851" s="66"/>
      <c r="D8851" s="67"/>
      <c r="E8851" s="64"/>
      <c r="F8851" s="64"/>
      <c r="G8851" s="37" t="str">
        <f>IF(E8851="","",IF(OR(E8851="Project Management",E8851="Project Support",E8851="Sprint Management",E8851="Sprint Support"),"NA",ROUND((((VLOOKUP(AD8851,[2]Formula!V:X,3,0)))-SUMIF(AD:AD,AD8851,H:H)),2)))</f>
        <v/>
      </c>
      <c r="H8851" s="71"/>
      <c r="I8851" s="72"/>
      <c r="J8851" s="72"/>
      <c r="K8851" s="38" t="str">
        <f>IF(E8851="","",IF(OR(E8851="Project Management",E8851="Project Support",E8851="Sprint Management",E8851="Sprint Support"),"NA",(((SUMIF(AD:AD,AD8851,H:H)/VLOOKUP(AD8851,[2]Formula!V:X,3,0))*VLOOKUP(AD8851,[2]Formula!V:X,2,0))*H8851)/SUMIF(AD:AD,AD8851,H:H)))</f>
        <v/>
      </c>
      <c r="L8851" s="38" t="str">
        <f t="shared" si="829"/>
        <v/>
      </c>
      <c r="M8851" s="38" t="str">
        <f t="shared" si="830"/>
        <v/>
      </c>
      <c r="N8851" s="38" t="str">
        <f t="shared" si="832"/>
        <v/>
      </c>
      <c r="O8851" s="38" t="str">
        <f t="shared" si="828"/>
        <v/>
      </c>
      <c r="P8851" s="39" t="str">
        <f t="shared" si="833"/>
        <v/>
      </c>
      <c r="AC8851" s="42" t="str">
        <f>IF(B8851="","",VLOOKUP(B8851,[2]Formula!B:C,2,0))</f>
        <v/>
      </c>
      <c r="AD8851" s="43" t="str">
        <f t="shared" si="831"/>
        <v/>
      </c>
    </row>
    <row r="8852" spans="1:30" x14ac:dyDescent="0.25">
      <c r="A8852" s="64"/>
      <c r="B8852" s="64"/>
      <c r="C8852" s="66"/>
      <c r="D8852" s="67"/>
      <c r="E8852" s="64"/>
      <c r="F8852" s="64"/>
      <c r="G8852" s="37" t="str">
        <f>IF(E8852="","",IF(OR(E8852="Project Management",E8852="Project Support",E8852="Sprint Management",E8852="Sprint Support"),"NA",ROUND((((VLOOKUP(AD8852,[2]Formula!V:X,3,0)))-SUMIF(AD:AD,AD8852,H:H)),2)))</f>
        <v/>
      </c>
      <c r="H8852" s="71"/>
      <c r="I8852" s="72"/>
      <c r="J8852" s="72"/>
      <c r="K8852" s="38" t="str">
        <f>IF(E8852="","",IF(OR(E8852="Project Management",E8852="Project Support",E8852="Sprint Management",E8852="Sprint Support"),"NA",(((SUMIF(AD:AD,AD8852,H:H)/VLOOKUP(AD8852,[2]Formula!V:X,3,0))*VLOOKUP(AD8852,[2]Formula!V:X,2,0))*H8852)/SUMIF(AD:AD,AD8852,H:H)))</f>
        <v/>
      </c>
      <c r="L8852" s="38" t="str">
        <f t="shared" si="829"/>
        <v/>
      </c>
      <c r="M8852" s="38" t="str">
        <f t="shared" si="830"/>
        <v/>
      </c>
      <c r="N8852" s="38" t="str">
        <f t="shared" si="832"/>
        <v/>
      </c>
      <c r="O8852" s="38" t="str">
        <f t="shared" si="828"/>
        <v/>
      </c>
      <c r="P8852" s="39" t="str">
        <f t="shared" si="833"/>
        <v/>
      </c>
      <c r="AC8852" s="42" t="str">
        <f>IF(B8852="","",VLOOKUP(B8852,[2]Formula!B:C,2,0))</f>
        <v/>
      </c>
      <c r="AD8852" s="43" t="str">
        <f t="shared" si="831"/>
        <v/>
      </c>
    </row>
    <row r="8853" spans="1:30" x14ac:dyDescent="0.25">
      <c r="A8853" s="64"/>
      <c r="B8853" s="64"/>
      <c r="C8853" s="66"/>
      <c r="D8853" s="67"/>
      <c r="E8853" s="64"/>
      <c r="F8853" s="64"/>
      <c r="G8853" s="37" t="str">
        <f>IF(E8853="","",IF(OR(E8853="Project Management",E8853="Project Support",E8853="Sprint Management",E8853="Sprint Support"),"NA",ROUND((((VLOOKUP(AD8853,[2]Formula!V:X,3,0)))-SUMIF(AD:AD,AD8853,H:H)),2)))</f>
        <v/>
      </c>
      <c r="H8853" s="71"/>
      <c r="I8853" s="72"/>
      <c r="J8853" s="72"/>
      <c r="K8853" s="38" t="str">
        <f>IF(E8853="","",IF(OR(E8853="Project Management",E8853="Project Support",E8853="Sprint Management",E8853="Sprint Support"),"NA",(((SUMIF(AD:AD,AD8853,H:H)/VLOOKUP(AD8853,[2]Formula!V:X,3,0))*VLOOKUP(AD8853,[2]Formula!V:X,2,0))*H8853)/SUMIF(AD:AD,AD8853,H:H)))</f>
        <v/>
      </c>
      <c r="L8853" s="38" t="str">
        <f t="shared" si="829"/>
        <v/>
      </c>
      <c r="M8853" s="38" t="str">
        <f t="shared" si="830"/>
        <v/>
      </c>
      <c r="N8853" s="38" t="str">
        <f t="shared" si="832"/>
        <v/>
      </c>
      <c r="O8853" s="38" t="str">
        <f t="shared" si="828"/>
        <v/>
      </c>
      <c r="P8853" s="39" t="str">
        <f t="shared" si="833"/>
        <v/>
      </c>
      <c r="AC8853" s="42" t="str">
        <f>IF(B8853="","",VLOOKUP(B8853,[2]Formula!B:C,2,0))</f>
        <v/>
      </c>
      <c r="AD8853" s="43" t="str">
        <f t="shared" si="831"/>
        <v/>
      </c>
    </row>
    <row r="8854" spans="1:30" x14ac:dyDescent="0.25">
      <c r="A8854" s="64"/>
      <c r="B8854" s="64"/>
      <c r="C8854" s="66"/>
      <c r="D8854" s="67"/>
      <c r="E8854" s="64"/>
      <c r="F8854" s="64"/>
      <c r="G8854" s="37" t="str">
        <f>IF(E8854="","",IF(OR(E8854="Project Management",E8854="Project Support",E8854="Sprint Management",E8854="Sprint Support"),"NA",ROUND((((VLOOKUP(AD8854,[2]Formula!V:X,3,0)))-SUMIF(AD:AD,AD8854,H:H)),2)))</f>
        <v/>
      </c>
      <c r="H8854" s="71"/>
      <c r="I8854" s="72"/>
      <c r="J8854" s="72"/>
      <c r="K8854" s="38" t="str">
        <f>IF(E8854="","",IF(OR(E8854="Project Management",E8854="Project Support",E8854="Sprint Management",E8854="Sprint Support"),"NA",(((SUMIF(AD:AD,AD8854,H:H)/VLOOKUP(AD8854,[2]Formula!V:X,3,0))*VLOOKUP(AD8854,[2]Formula!V:X,2,0))*H8854)/SUMIF(AD:AD,AD8854,H:H)))</f>
        <v/>
      </c>
      <c r="L8854" s="38" t="str">
        <f t="shared" si="829"/>
        <v/>
      </c>
      <c r="M8854" s="38" t="str">
        <f t="shared" si="830"/>
        <v/>
      </c>
      <c r="N8854" s="38" t="str">
        <f t="shared" si="832"/>
        <v/>
      </c>
      <c r="O8854" s="38" t="str">
        <f t="shared" si="828"/>
        <v/>
      </c>
      <c r="P8854" s="39" t="str">
        <f t="shared" si="833"/>
        <v/>
      </c>
      <c r="AC8854" s="42" t="str">
        <f>IF(B8854="","",VLOOKUP(B8854,[2]Formula!B:C,2,0))</f>
        <v/>
      </c>
      <c r="AD8854" s="43" t="str">
        <f t="shared" si="831"/>
        <v/>
      </c>
    </row>
    <row r="8855" spans="1:30" x14ac:dyDescent="0.25">
      <c r="A8855" s="64"/>
      <c r="B8855" s="64"/>
      <c r="C8855" s="66"/>
      <c r="D8855" s="67"/>
      <c r="E8855" s="64"/>
      <c r="F8855" s="64"/>
      <c r="G8855" s="37" t="str">
        <f>IF(E8855="","",IF(OR(E8855="Project Management",E8855="Project Support",E8855="Sprint Management",E8855="Sprint Support"),"NA",ROUND((((VLOOKUP(AD8855,[2]Formula!V:X,3,0)))-SUMIF(AD:AD,AD8855,H:H)),2)))</f>
        <v/>
      </c>
      <c r="H8855" s="71"/>
      <c r="I8855" s="72"/>
      <c r="J8855" s="72"/>
      <c r="K8855" s="38" t="str">
        <f>IF(E8855="","",IF(OR(E8855="Project Management",E8855="Project Support",E8855="Sprint Management",E8855="Sprint Support"),"NA",(((SUMIF(AD:AD,AD8855,H:H)/VLOOKUP(AD8855,[2]Formula!V:X,3,0))*VLOOKUP(AD8855,[2]Formula!V:X,2,0))*H8855)/SUMIF(AD:AD,AD8855,H:H)))</f>
        <v/>
      </c>
      <c r="L8855" s="38" t="str">
        <f t="shared" si="829"/>
        <v/>
      </c>
      <c r="M8855" s="38" t="str">
        <f t="shared" si="830"/>
        <v/>
      </c>
      <c r="N8855" s="38" t="str">
        <f t="shared" si="832"/>
        <v/>
      </c>
      <c r="O8855" s="38" t="str">
        <f t="shared" si="828"/>
        <v/>
      </c>
      <c r="P8855" s="39" t="str">
        <f t="shared" si="833"/>
        <v/>
      </c>
      <c r="AC8855" s="42" t="str">
        <f>IF(B8855="","",VLOOKUP(B8855,[2]Formula!B:C,2,0))</f>
        <v/>
      </c>
      <c r="AD8855" s="43" t="str">
        <f t="shared" si="831"/>
        <v/>
      </c>
    </row>
    <row r="8856" spans="1:30" x14ac:dyDescent="0.25">
      <c r="A8856" s="64"/>
      <c r="B8856" s="64"/>
      <c r="C8856" s="66"/>
      <c r="D8856" s="67"/>
      <c r="E8856" s="64"/>
      <c r="F8856" s="64"/>
      <c r="G8856" s="37" t="str">
        <f>IF(E8856="","",IF(OR(E8856="Project Management",E8856="Project Support",E8856="Sprint Management",E8856="Sprint Support"),"NA",ROUND((((VLOOKUP(AD8856,[2]Formula!V:X,3,0)))-SUMIF(AD:AD,AD8856,H:H)),2)))</f>
        <v/>
      </c>
      <c r="H8856" s="71"/>
      <c r="I8856" s="72"/>
      <c r="J8856" s="72"/>
      <c r="K8856" s="38" t="str">
        <f>IF(E8856="","",IF(OR(E8856="Project Management",E8856="Project Support",E8856="Sprint Management",E8856="Sprint Support"),"NA",(((SUMIF(AD:AD,AD8856,H:H)/VLOOKUP(AD8856,[2]Formula!V:X,3,0))*VLOOKUP(AD8856,[2]Formula!V:X,2,0))*H8856)/SUMIF(AD:AD,AD8856,H:H)))</f>
        <v/>
      </c>
      <c r="L8856" s="38" t="str">
        <f t="shared" si="829"/>
        <v/>
      </c>
      <c r="M8856" s="38" t="str">
        <f t="shared" si="830"/>
        <v/>
      </c>
      <c r="N8856" s="38" t="str">
        <f t="shared" si="832"/>
        <v/>
      </c>
      <c r="O8856" s="38" t="str">
        <f t="shared" si="828"/>
        <v/>
      </c>
      <c r="P8856" s="39" t="str">
        <f t="shared" si="833"/>
        <v/>
      </c>
      <c r="AC8856" s="42" t="str">
        <f>IF(B8856="","",VLOOKUP(B8856,[2]Formula!B:C,2,0))</f>
        <v/>
      </c>
      <c r="AD8856" s="43" t="str">
        <f t="shared" si="831"/>
        <v/>
      </c>
    </row>
    <row r="8857" spans="1:30" x14ac:dyDescent="0.25">
      <c r="A8857" s="64"/>
      <c r="B8857" s="64"/>
      <c r="C8857" s="66"/>
      <c r="D8857" s="67"/>
      <c r="E8857" s="64"/>
      <c r="F8857" s="64"/>
      <c r="G8857" s="37" t="str">
        <f>IF(E8857="","",IF(OR(E8857="Project Management",E8857="Project Support",E8857="Sprint Management",E8857="Sprint Support"),"NA",ROUND((((VLOOKUP(AD8857,[2]Formula!V:X,3,0)))-SUMIF(AD:AD,AD8857,H:H)),2)))</f>
        <v/>
      </c>
      <c r="H8857" s="71"/>
      <c r="I8857" s="72"/>
      <c r="J8857" s="72"/>
      <c r="K8857" s="38" t="str">
        <f>IF(E8857="","",IF(OR(E8857="Project Management",E8857="Project Support",E8857="Sprint Management",E8857="Sprint Support"),"NA",(((SUMIF(AD:AD,AD8857,H:H)/VLOOKUP(AD8857,[2]Formula!V:X,3,0))*VLOOKUP(AD8857,[2]Formula!V:X,2,0))*H8857)/SUMIF(AD:AD,AD8857,H:H)))</f>
        <v/>
      </c>
      <c r="L8857" s="38" t="str">
        <f t="shared" si="829"/>
        <v/>
      </c>
      <c r="M8857" s="38" t="str">
        <f t="shared" si="830"/>
        <v/>
      </c>
      <c r="N8857" s="38" t="str">
        <f t="shared" si="832"/>
        <v/>
      </c>
      <c r="O8857" s="38" t="str">
        <f t="shared" si="828"/>
        <v/>
      </c>
      <c r="P8857" s="39" t="str">
        <f t="shared" si="833"/>
        <v/>
      </c>
      <c r="AC8857" s="42" t="str">
        <f>IF(B8857="","",VLOOKUP(B8857,[2]Formula!B:C,2,0))</f>
        <v/>
      </c>
      <c r="AD8857" s="43" t="str">
        <f t="shared" si="831"/>
        <v/>
      </c>
    </row>
    <row r="8858" spans="1:30" x14ac:dyDescent="0.25">
      <c r="A8858" s="64"/>
      <c r="B8858" s="64"/>
      <c r="C8858" s="66"/>
      <c r="D8858" s="67"/>
      <c r="E8858" s="64"/>
      <c r="F8858" s="64"/>
      <c r="G8858" s="37" t="str">
        <f>IF(E8858="","",IF(OR(E8858="Project Management",E8858="Project Support",E8858="Sprint Management",E8858="Sprint Support"),"NA",ROUND((((VLOOKUP(AD8858,[2]Formula!V:X,3,0)))-SUMIF(AD:AD,AD8858,H:H)),2)))</f>
        <v/>
      </c>
      <c r="H8858" s="71"/>
      <c r="I8858" s="72"/>
      <c r="J8858" s="72"/>
      <c r="K8858" s="38" t="str">
        <f>IF(E8858="","",IF(OR(E8858="Project Management",E8858="Project Support",E8858="Sprint Management",E8858="Sprint Support"),"NA",(((SUMIF(AD:AD,AD8858,H:H)/VLOOKUP(AD8858,[2]Formula!V:X,3,0))*VLOOKUP(AD8858,[2]Formula!V:X,2,0))*H8858)/SUMIF(AD:AD,AD8858,H:H)))</f>
        <v/>
      </c>
      <c r="L8858" s="38" t="str">
        <f t="shared" si="829"/>
        <v/>
      </c>
      <c r="M8858" s="38" t="str">
        <f t="shared" si="830"/>
        <v/>
      </c>
      <c r="N8858" s="38" t="str">
        <f t="shared" si="832"/>
        <v/>
      </c>
      <c r="O8858" s="38" t="str">
        <f t="shared" si="828"/>
        <v/>
      </c>
      <c r="P8858" s="39" t="str">
        <f t="shared" si="833"/>
        <v/>
      </c>
      <c r="AC8858" s="42" t="str">
        <f>IF(B8858="","",VLOOKUP(B8858,[2]Formula!B:C,2,0))</f>
        <v/>
      </c>
      <c r="AD8858" s="43" t="str">
        <f t="shared" si="831"/>
        <v/>
      </c>
    </row>
    <row r="8859" spans="1:30" x14ac:dyDescent="0.25">
      <c r="A8859" s="64"/>
      <c r="B8859" s="64"/>
      <c r="C8859" s="66"/>
      <c r="D8859" s="67"/>
      <c r="E8859" s="64"/>
      <c r="F8859" s="64"/>
      <c r="G8859" s="37" t="str">
        <f>IF(E8859="","",IF(OR(E8859="Project Management",E8859="Project Support",E8859="Sprint Management",E8859="Sprint Support"),"NA",ROUND((((VLOOKUP(AD8859,[2]Formula!V:X,3,0)))-SUMIF(AD:AD,AD8859,H:H)),2)))</f>
        <v/>
      </c>
      <c r="H8859" s="71"/>
      <c r="I8859" s="72"/>
      <c r="J8859" s="72"/>
      <c r="K8859" s="38" t="str">
        <f>IF(E8859="","",IF(OR(E8859="Project Management",E8859="Project Support",E8859="Sprint Management",E8859="Sprint Support"),"NA",(((SUMIF(AD:AD,AD8859,H:H)/VLOOKUP(AD8859,[2]Formula!V:X,3,0))*VLOOKUP(AD8859,[2]Formula!V:X,2,0))*H8859)/SUMIF(AD:AD,AD8859,H:H)))</f>
        <v/>
      </c>
      <c r="L8859" s="38" t="str">
        <f t="shared" si="829"/>
        <v/>
      </c>
      <c r="M8859" s="38" t="str">
        <f t="shared" si="830"/>
        <v/>
      </c>
      <c r="N8859" s="38" t="str">
        <f t="shared" si="832"/>
        <v/>
      </c>
      <c r="O8859" s="38" t="str">
        <f t="shared" si="828"/>
        <v/>
      </c>
      <c r="P8859" s="39" t="str">
        <f t="shared" si="833"/>
        <v/>
      </c>
      <c r="AC8859" s="42" t="str">
        <f>IF(B8859="","",VLOOKUP(B8859,[2]Formula!B:C,2,0))</f>
        <v/>
      </c>
      <c r="AD8859" s="43" t="str">
        <f t="shared" si="831"/>
        <v/>
      </c>
    </row>
    <row r="8860" spans="1:30" x14ac:dyDescent="0.25">
      <c r="A8860" s="64"/>
      <c r="B8860" s="64"/>
      <c r="C8860" s="66"/>
      <c r="D8860" s="67"/>
      <c r="E8860" s="64"/>
      <c r="F8860" s="64"/>
      <c r="G8860" s="37" t="str">
        <f>IF(E8860="","",IF(OR(E8860="Project Management",E8860="Project Support",E8860="Sprint Management",E8860="Sprint Support"),"NA",ROUND((((VLOOKUP(AD8860,[2]Formula!V:X,3,0)))-SUMIF(AD:AD,AD8860,H:H)),2)))</f>
        <v/>
      </c>
      <c r="H8860" s="71"/>
      <c r="I8860" s="72"/>
      <c r="J8860" s="72"/>
      <c r="K8860" s="38" t="str">
        <f>IF(E8860="","",IF(OR(E8860="Project Management",E8860="Project Support",E8860="Sprint Management",E8860="Sprint Support"),"NA",(((SUMIF(AD:AD,AD8860,H:H)/VLOOKUP(AD8860,[2]Formula!V:X,3,0))*VLOOKUP(AD8860,[2]Formula!V:X,2,0))*H8860)/SUMIF(AD:AD,AD8860,H:H)))</f>
        <v/>
      </c>
      <c r="L8860" s="38" t="str">
        <f t="shared" si="829"/>
        <v/>
      </c>
      <c r="M8860" s="38" t="str">
        <f t="shared" si="830"/>
        <v/>
      </c>
      <c r="N8860" s="38" t="str">
        <f t="shared" si="832"/>
        <v/>
      </c>
      <c r="O8860" s="38" t="str">
        <f t="shared" si="828"/>
        <v/>
      </c>
      <c r="P8860" s="39" t="str">
        <f t="shared" si="833"/>
        <v/>
      </c>
      <c r="AC8860" s="42" t="str">
        <f>IF(B8860="","",VLOOKUP(B8860,[2]Formula!B:C,2,0))</f>
        <v/>
      </c>
      <c r="AD8860" s="43" t="str">
        <f t="shared" si="831"/>
        <v/>
      </c>
    </row>
    <row r="8861" spans="1:30" x14ac:dyDescent="0.25">
      <c r="A8861" s="64"/>
      <c r="B8861" s="64"/>
      <c r="C8861" s="66"/>
      <c r="D8861" s="67"/>
      <c r="E8861" s="64"/>
      <c r="F8861" s="64"/>
      <c r="G8861" s="37" t="str">
        <f>IF(E8861="","",IF(OR(E8861="Project Management",E8861="Project Support",E8861="Sprint Management",E8861="Sprint Support"),"NA",ROUND((((VLOOKUP(AD8861,[2]Formula!V:X,3,0)))-SUMIF(AD:AD,AD8861,H:H)),2)))</f>
        <v/>
      </c>
      <c r="H8861" s="71"/>
      <c r="I8861" s="72"/>
      <c r="J8861" s="72"/>
      <c r="K8861" s="38" t="str">
        <f>IF(E8861="","",IF(OR(E8861="Project Management",E8861="Project Support",E8861="Sprint Management",E8861="Sprint Support"),"NA",(((SUMIF(AD:AD,AD8861,H:H)/VLOOKUP(AD8861,[2]Formula!V:X,3,0))*VLOOKUP(AD8861,[2]Formula!V:X,2,0))*H8861)/SUMIF(AD:AD,AD8861,H:H)))</f>
        <v/>
      </c>
      <c r="L8861" s="38" t="str">
        <f t="shared" si="829"/>
        <v/>
      </c>
      <c r="M8861" s="38" t="str">
        <f t="shared" si="830"/>
        <v/>
      </c>
      <c r="N8861" s="38" t="str">
        <f t="shared" si="832"/>
        <v/>
      </c>
      <c r="O8861" s="38" t="str">
        <f t="shared" si="828"/>
        <v/>
      </c>
      <c r="P8861" s="39" t="str">
        <f t="shared" si="833"/>
        <v/>
      </c>
      <c r="AC8861" s="42" t="str">
        <f>IF(B8861="","",VLOOKUP(B8861,[2]Formula!B:C,2,0))</f>
        <v/>
      </c>
      <c r="AD8861" s="43" t="str">
        <f t="shared" si="831"/>
        <v/>
      </c>
    </row>
    <row r="8862" spans="1:30" x14ac:dyDescent="0.25">
      <c r="A8862" s="64"/>
      <c r="B8862" s="64"/>
      <c r="C8862" s="66"/>
      <c r="D8862" s="67"/>
      <c r="E8862" s="64"/>
      <c r="F8862" s="64"/>
      <c r="G8862" s="37" t="str">
        <f>IF(E8862="","",IF(OR(E8862="Project Management",E8862="Project Support",E8862="Sprint Management",E8862="Sprint Support"),"NA",ROUND((((VLOOKUP(AD8862,[2]Formula!V:X,3,0)))-SUMIF(AD:AD,AD8862,H:H)),2)))</f>
        <v/>
      </c>
      <c r="H8862" s="71"/>
      <c r="I8862" s="72"/>
      <c r="J8862" s="72"/>
      <c r="K8862" s="38" t="str">
        <f>IF(E8862="","",IF(OR(E8862="Project Management",E8862="Project Support",E8862="Sprint Management",E8862="Sprint Support"),"NA",(((SUMIF(AD:AD,AD8862,H:H)/VLOOKUP(AD8862,[2]Formula!V:X,3,0))*VLOOKUP(AD8862,[2]Formula!V:X,2,0))*H8862)/SUMIF(AD:AD,AD8862,H:H)))</f>
        <v/>
      </c>
      <c r="L8862" s="38" t="str">
        <f t="shared" si="829"/>
        <v/>
      </c>
      <c r="M8862" s="38" t="str">
        <f t="shared" si="830"/>
        <v/>
      </c>
      <c r="N8862" s="38" t="str">
        <f t="shared" si="832"/>
        <v/>
      </c>
      <c r="O8862" s="38" t="str">
        <f t="shared" si="828"/>
        <v/>
      </c>
      <c r="P8862" s="39" t="str">
        <f t="shared" si="833"/>
        <v/>
      </c>
      <c r="AC8862" s="42" t="str">
        <f>IF(B8862="","",VLOOKUP(B8862,[2]Formula!B:C,2,0))</f>
        <v/>
      </c>
      <c r="AD8862" s="43" t="str">
        <f t="shared" si="831"/>
        <v/>
      </c>
    </row>
    <row r="8863" spans="1:30" x14ac:dyDescent="0.25">
      <c r="A8863" s="64"/>
      <c r="B8863" s="64"/>
      <c r="C8863" s="66"/>
      <c r="D8863" s="67"/>
      <c r="E8863" s="64"/>
      <c r="F8863" s="64"/>
      <c r="G8863" s="37" t="str">
        <f>IF(E8863="","",IF(OR(E8863="Project Management",E8863="Project Support",E8863="Sprint Management",E8863="Sprint Support"),"NA",ROUND((((VLOOKUP(AD8863,[2]Formula!V:X,3,0)))-SUMIF(AD:AD,AD8863,H:H)),2)))</f>
        <v/>
      </c>
      <c r="H8863" s="71"/>
      <c r="I8863" s="72"/>
      <c r="J8863" s="72"/>
      <c r="K8863" s="38" t="str">
        <f>IF(E8863="","",IF(OR(E8863="Project Management",E8863="Project Support",E8863="Sprint Management",E8863="Sprint Support"),"NA",(((SUMIF(AD:AD,AD8863,H:H)/VLOOKUP(AD8863,[2]Formula!V:X,3,0))*VLOOKUP(AD8863,[2]Formula!V:X,2,0))*H8863)/SUMIF(AD:AD,AD8863,H:H)))</f>
        <v/>
      </c>
      <c r="L8863" s="38" t="str">
        <f t="shared" si="829"/>
        <v/>
      </c>
      <c r="M8863" s="38" t="str">
        <f t="shared" si="830"/>
        <v/>
      </c>
      <c r="N8863" s="38" t="str">
        <f t="shared" si="832"/>
        <v/>
      </c>
      <c r="O8863" s="38" t="str">
        <f t="shared" si="828"/>
        <v/>
      </c>
      <c r="P8863" s="39" t="str">
        <f t="shared" si="833"/>
        <v/>
      </c>
      <c r="AC8863" s="42" t="str">
        <f>IF(B8863="","",VLOOKUP(B8863,[2]Formula!B:C,2,0))</f>
        <v/>
      </c>
      <c r="AD8863" s="43" t="str">
        <f t="shared" si="831"/>
        <v/>
      </c>
    </row>
    <row r="8864" spans="1:30" x14ac:dyDescent="0.25">
      <c r="A8864" s="64"/>
      <c r="B8864" s="64"/>
      <c r="C8864" s="66"/>
      <c r="D8864" s="67"/>
      <c r="E8864" s="64"/>
      <c r="F8864" s="64"/>
      <c r="G8864" s="37" t="str">
        <f>IF(E8864="","",IF(OR(E8864="Project Management",E8864="Project Support",E8864="Sprint Management",E8864="Sprint Support"),"NA",ROUND((((VLOOKUP(AD8864,[2]Formula!V:X,3,0)))-SUMIF(AD:AD,AD8864,H:H)),2)))</f>
        <v/>
      </c>
      <c r="H8864" s="71"/>
      <c r="I8864" s="72"/>
      <c r="J8864" s="72"/>
      <c r="K8864" s="38" t="str">
        <f>IF(E8864="","",IF(OR(E8864="Project Management",E8864="Project Support",E8864="Sprint Management",E8864="Sprint Support"),"NA",(((SUMIF(AD:AD,AD8864,H:H)/VLOOKUP(AD8864,[2]Formula!V:X,3,0))*VLOOKUP(AD8864,[2]Formula!V:X,2,0))*H8864)/SUMIF(AD:AD,AD8864,H:H)))</f>
        <v/>
      </c>
      <c r="L8864" s="38" t="str">
        <f t="shared" si="829"/>
        <v/>
      </c>
      <c r="M8864" s="38" t="str">
        <f t="shared" si="830"/>
        <v/>
      </c>
      <c r="N8864" s="38" t="str">
        <f t="shared" si="832"/>
        <v/>
      </c>
      <c r="O8864" s="38" t="str">
        <f t="shared" si="828"/>
        <v/>
      </c>
      <c r="P8864" s="39" t="str">
        <f t="shared" si="833"/>
        <v/>
      </c>
      <c r="AC8864" s="42" t="str">
        <f>IF(B8864="","",VLOOKUP(B8864,[2]Formula!B:C,2,0))</f>
        <v/>
      </c>
      <c r="AD8864" s="43" t="str">
        <f t="shared" si="831"/>
        <v/>
      </c>
    </row>
    <row r="8865" spans="1:30" x14ac:dyDescent="0.25">
      <c r="A8865" s="64"/>
      <c r="B8865" s="64"/>
      <c r="C8865" s="66"/>
      <c r="D8865" s="67"/>
      <c r="E8865" s="64"/>
      <c r="F8865" s="64"/>
      <c r="G8865" s="37" t="str">
        <f>IF(E8865="","",IF(OR(E8865="Project Management",E8865="Project Support",E8865="Sprint Management",E8865="Sprint Support"),"NA",ROUND((((VLOOKUP(AD8865,[2]Formula!V:X,3,0)))-SUMIF(AD:AD,AD8865,H:H)),2)))</f>
        <v/>
      </c>
      <c r="H8865" s="71"/>
      <c r="I8865" s="72"/>
      <c r="J8865" s="72"/>
      <c r="K8865" s="38" t="str">
        <f>IF(E8865="","",IF(OR(E8865="Project Management",E8865="Project Support",E8865="Sprint Management",E8865="Sprint Support"),"NA",(((SUMIF(AD:AD,AD8865,H:H)/VLOOKUP(AD8865,[2]Formula!V:X,3,0))*VLOOKUP(AD8865,[2]Formula!V:X,2,0))*H8865)/SUMIF(AD:AD,AD8865,H:H)))</f>
        <v/>
      </c>
      <c r="L8865" s="38" t="str">
        <f t="shared" si="829"/>
        <v/>
      </c>
      <c r="M8865" s="38" t="str">
        <f t="shared" si="830"/>
        <v/>
      </c>
      <c r="N8865" s="38" t="str">
        <f t="shared" si="832"/>
        <v/>
      </c>
      <c r="O8865" s="38" t="str">
        <f t="shared" si="828"/>
        <v/>
      </c>
      <c r="P8865" s="39" t="str">
        <f t="shared" si="833"/>
        <v/>
      </c>
      <c r="AC8865" s="42" t="str">
        <f>IF(B8865="","",VLOOKUP(B8865,[2]Formula!B:C,2,0))</f>
        <v/>
      </c>
      <c r="AD8865" s="43" t="str">
        <f t="shared" si="831"/>
        <v/>
      </c>
    </row>
    <row r="8866" spans="1:30" x14ac:dyDescent="0.25">
      <c r="A8866" s="64"/>
      <c r="B8866" s="64"/>
      <c r="C8866" s="66"/>
      <c r="D8866" s="67"/>
      <c r="E8866" s="64"/>
      <c r="F8866" s="64"/>
      <c r="G8866" s="37" t="str">
        <f>IF(E8866="","",IF(OR(E8866="Project Management",E8866="Project Support",E8866="Sprint Management",E8866="Sprint Support"),"NA",ROUND((((VLOOKUP(AD8866,[2]Formula!V:X,3,0)))-SUMIF(AD:AD,AD8866,H:H)),2)))</f>
        <v/>
      </c>
      <c r="H8866" s="71"/>
      <c r="I8866" s="72"/>
      <c r="J8866" s="72"/>
      <c r="K8866" s="38" t="str">
        <f>IF(E8866="","",IF(OR(E8866="Project Management",E8866="Project Support",E8866="Sprint Management",E8866="Sprint Support"),"NA",(((SUMIF(AD:AD,AD8866,H:H)/VLOOKUP(AD8866,[2]Formula!V:X,3,0))*VLOOKUP(AD8866,[2]Formula!V:X,2,0))*H8866)/SUMIF(AD:AD,AD8866,H:H)))</f>
        <v/>
      </c>
      <c r="L8866" s="38" t="str">
        <f t="shared" si="829"/>
        <v/>
      </c>
      <c r="M8866" s="38" t="str">
        <f t="shared" si="830"/>
        <v/>
      </c>
      <c r="N8866" s="38" t="str">
        <f t="shared" si="832"/>
        <v/>
      </c>
      <c r="O8866" s="38" t="str">
        <f t="shared" si="828"/>
        <v/>
      </c>
      <c r="P8866" s="39" t="str">
        <f t="shared" si="833"/>
        <v/>
      </c>
      <c r="AC8866" s="42" t="str">
        <f>IF(B8866="","",VLOOKUP(B8866,[2]Formula!B:C,2,0))</f>
        <v/>
      </c>
      <c r="AD8866" s="43" t="str">
        <f t="shared" si="831"/>
        <v/>
      </c>
    </row>
    <row r="8867" spans="1:30" x14ac:dyDescent="0.25">
      <c r="A8867" s="64"/>
      <c r="B8867" s="64"/>
      <c r="C8867" s="66"/>
      <c r="D8867" s="67"/>
      <c r="E8867" s="64"/>
      <c r="F8867" s="64"/>
      <c r="G8867" s="37" t="str">
        <f>IF(E8867="","",IF(OR(E8867="Project Management",E8867="Project Support",E8867="Sprint Management",E8867="Sprint Support"),"NA",ROUND((((VLOOKUP(AD8867,[2]Formula!V:X,3,0)))-SUMIF(AD:AD,AD8867,H:H)),2)))</f>
        <v/>
      </c>
      <c r="H8867" s="71"/>
      <c r="I8867" s="72"/>
      <c r="J8867" s="72"/>
      <c r="K8867" s="38" t="str">
        <f>IF(E8867="","",IF(OR(E8867="Project Management",E8867="Project Support",E8867="Sprint Management",E8867="Sprint Support"),"NA",(((SUMIF(AD:AD,AD8867,H:H)/VLOOKUP(AD8867,[2]Formula!V:X,3,0))*VLOOKUP(AD8867,[2]Formula!V:X,2,0))*H8867)/SUMIF(AD:AD,AD8867,H:H)))</f>
        <v/>
      </c>
      <c r="L8867" s="38" t="str">
        <f t="shared" si="829"/>
        <v/>
      </c>
      <c r="M8867" s="38" t="str">
        <f t="shared" si="830"/>
        <v/>
      </c>
      <c r="N8867" s="38" t="str">
        <f t="shared" si="832"/>
        <v/>
      </c>
      <c r="O8867" s="38" t="str">
        <f t="shared" si="828"/>
        <v/>
      </c>
      <c r="P8867" s="39" t="str">
        <f t="shared" si="833"/>
        <v/>
      </c>
      <c r="AC8867" s="42" t="str">
        <f>IF(B8867="","",VLOOKUP(B8867,[2]Formula!B:C,2,0))</f>
        <v/>
      </c>
      <c r="AD8867" s="43" t="str">
        <f t="shared" si="831"/>
        <v/>
      </c>
    </row>
    <row r="8868" spans="1:30" x14ac:dyDescent="0.25">
      <c r="A8868" s="64"/>
      <c r="B8868" s="64"/>
      <c r="C8868" s="66"/>
      <c r="D8868" s="67"/>
      <c r="E8868" s="64"/>
      <c r="F8868" s="64"/>
      <c r="G8868" s="37" t="str">
        <f>IF(E8868="","",IF(OR(E8868="Project Management",E8868="Project Support",E8868="Sprint Management",E8868="Sprint Support"),"NA",ROUND((((VLOOKUP(AD8868,[2]Formula!V:X,3,0)))-SUMIF(AD:AD,AD8868,H:H)),2)))</f>
        <v/>
      </c>
      <c r="H8868" s="71"/>
      <c r="I8868" s="72"/>
      <c r="J8868" s="72"/>
      <c r="K8868" s="38" t="str">
        <f>IF(E8868="","",IF(OR(E8868="Project Management",E8868="Project Support",E8868="Sprint Management",E8868="Sprint Support"),"NA",(((SUMIF(AD:AD,AD8868,H:H)/VLOOKUP(AD8868,[2]Formula!V:X,3,0))*VLOOKUP(AD8868,[2]Formula!V:X,2,0))*H8868)/SUMIF(AD:AD,AD8868,H:H)))</f>
        <v/>
      </c>
      <c r="L8868" s="38" t="str">
        <f t="shared" si="829"/>
        <v/>
      </c>
      <c r="M8868" s="38" t="str">
        <f t="shared" si="830"/>
        <v/>
      </c>
      <c r="N8868" s="38" t="str">
        <f t="shared" si="832"/>
        <v/>
      </c>
      <c r="O8868" s="38" t="str">
        <f t="shared" si="828"/>
        <v/>
      </c>
      <c r="P8868" s="39" t="str">
        <f t="shared" si="833"/>
        <v/>
      </c>
      <c r="AC8868" s="42" t="str">
        <f>IF(B8868="","",VLOOKUP(B8868,[2]Formula!B:C,2,0))</f>
        <v/>
      </c>
      <c r="AD8868" s="43" t="str">
        <f t="shared" si="831"/>
        <v/>
      </c>
    </row>
    <row r="8869" spans="1:30" x14ac:dyDescent="0.25">
      <c r="A8869" s="64"/>
      <c r="B8869" s="64"/>
      <c r="C8869" s="66"/>
      <c r="D8869" s="67"/>
      <c r="E8869" s="64"/>
      <c r="F8869" s="64"/>
      <c r="G8869" s="37" t="str">
        <f>IF(E8869="","",IF(OR(E8869="Project Management",E8869="Project Support",E8869="Sprint Management",E8869="Sprint Support"),"NA",ROUND((((VLOOKUP(AD8869,[2]Formula!V:X,3,0)))-SUMIF(AD:AD,AD8869,H:H)),2)))</f>
        <v/>
      </c>
      <c r="H8869" s="71"/>
      <c r="I8869" s="72"/>
      <c r="J8869" s="72"/>
      <c r="K8869" s="38" t="str">
        <f>IF(E8869="","",IF(OR(E8869="Project Management",E8869="Project Support",E8869="Sprint Management",E8869="Sprint Support"),"NA",(((SUMIF(AD:AD,AD8869,H:H)/VLOOKUP(AD8869,[2]Formula!V:X,3,0))*VLOOKUP(AD8869,[2]Formula!V:X,2,0))*H8869)/SUMIF(AD:AD,AD8869,H:H)))</f>
        <v/>
      </c>
      <c r="L8869" s="38" t="str">
        <f t="shared" si="829"/>
        <v/>
      </c>
      <c r="M8869" s="38" t="str">
        <f t="shared" si="830"/>
        <v/>
      </c>
      <c r="N8869" s="38" t="str">
        <f t="shared" si="832"/>
        <v/>
      </c>
      <c r="O8869" s="38" t="str">
        <f t="shared" si="828"/>
        <v/>
      </c>
      <c r="P8869" s="39" t="str">
        <f t="shared" si="833"/>
        <v/>
      </c>
      <c r="AC8869" s="42" t="str">
        <f>IF(B8869="","",VLOOKUP(B8869,[2]Formula!B:C,2,0))</f>
        <v/>
      </c>
      <c r="AD8869" s="43" t="str">
        <f t="shared" si="831"/>
        <v/>
      </c>
    </row>
    <row r="8870" spans="1:30" x14ac:dyDescent="0.25">
      <c r="A8870" s="64"/>
      <c r="B8870" s="64"/>
      <c r="C8870" s="66"/>
      <c r="D8870" s="67"/>
      <c r="E8870" s="64"/>
      <c r="F8870" s="64"/>
      <c r="G8870" s="37" t="str">
        <f>IF(E8870="","",IF(OR(E8870="Project Management",E8870="Project Support",E8870="Sprint Management",E8870="Sprint Support"),"NA",ROUND((((VLOOKUP(AD8870,[2]Formula!V:X,3,0)))-SUMIF(AD:AD,AD8870,H:H)),2)))</f>
        <v/>
      </c>
      <c r="H8870" s="71"/>
      <c r="I8870" s="72"/>
      <c r="J8870" s="72"/>
      <c r="K8870" s="38" t="str">
        <f>IF(E8870="","",IF(OR(E8870="Project Management",E8870="Project Support",E8870="Sprint Management",E8870="Sprint Support"),"NA",(((SUMIF(AD:AD,AD8870,H:H)/VLOOKUP(AD8870,[2]Formula!V:X,3,0))*VLOOKUP(AD8870,[2]Formula!V:X,2,0))*H8870)/SUMIF(AD:AD,AD8870,H:H)))</f>
        <v/>
      </c>
      <c r="L8870" s="38" t="str">
        <f t="shared" si="829"/>
        <v/>
      </c>
      <c r="M8870" s="38" t="str">
        <f t="shared" si="830"/>
        <v/>
      </c>
      <c r="N8870" s="38" t="str">
        <f t="shared" si="832"/>
        <v/>
      </c>
      <c r="O8870" s="38" t="str">
        <f t="shared" si="828"/>
        <v/>
      </c>
      <c r="P8870" s="39" t="str">
        <f t="shared" si="833"/>
        <v/>
      </c>
      <c r="AC8870" s="42" t="str">
        <f>IF(B8870="","",VLOOKUP(B8870,[2]Formula!B:C,2,0))</f>
        <v/>
      </c>
      <c r="AD8870" s="43" t="str">
        <f t="shared" si="831"/>
        <v/>
      </c>
    </row>
    <row r="8871" spans="1:30" x14ac:dyDescent="0.25">
      <c r="A8871" s="64"/>
      <c r="B8871" s="64"/>
      <c r="C8871" s="66"/>
      <c r="D8871" s="67"/>
      <c r="E8871" s="64"/>
      <c r="F8871" s="64"/>
      <c r="G8871" s="37" t="str">
        <f>IF(E8871="","",IF(OR(E8871="Project Management",E8871="Project Support",E8871="Sprint Management",E8871="Sprint Support"),"NA",ROUND((((VLOOKUP(AD8871,[2]Formula!V:X,3,0)))-SUMIF(AD:AD,AD8871,H:H)),2)))</f>
        <v/>
      </c>
      <c r="H8871" s="71"/>
      <c r="I8871" s="72"/>
      <c r="J8871" s="72"/>
      <c r="K8871" s="38" t="str">
        <f>IF(E8871="","",IF(OR(E8871="Project Management",E8871="Project Support",E8871="Sprint Management",E8871="Sprint Support"),"NA",(((SUMIF(AD:AD,AD8871,H:H)/VLOOKUP(AD8871,[2]Formula!V:X,3,0))*VLOOKUP(AD8871,[2]Formula!V:X,2,0))*H8871)/SUMIF(AD:AD,AD8871,H:H)))</f>
        <v/>
      </c>
      <c r="L8871" s="38" t="str">
        <f t="shared" si="829"/>
        <v/>
      </c>
      <c r="M8871" s="38" t="str">
        <f t="shared" si="830"/>
        <v/>
      </c>
      <c r="N8871" s="38" t="str">
        <f t="shared" si="832"/>
        <v/>
      </c>
      <c r="O8871" s="38" t="str">
        <f t="shared" si="828"/>
        <v/>
      </c>
      <c r="P8871" s="39" t="str">
        <f t="shared" si="833"/>
        <v/>
      </c>
      <c r="AC8871" s="42" t="str">
        <f>IF(B8871="","",VLOOKUP(B8871,[2]Formula!B:C,2,0))</f>
        <v/>
      </c>
      <c r="AD8871" s="43" t="str">
        <f t="shared" si="831"/>
        <v/>
      </c>
    </row>
    <row r="8872" spans="1:30" x14ac:dyDescent="0.25">
      <c r="A8872" s="64"/>
      <c r="B8872" s="64"/>
      <c r="C8872" s="66"/>
      <c r="D8872" s="67"/>
      <c r="E8872" s="64"/>
      <c r="F8872" s="64"/>
      <c r="G8872" s="37" t="str">
        <f>IF(E8872="","",IF(OR(E8872="Project Management",E8872="Project Support",E8872="Sprint Management",E8872="Sprint Support"),"NA",ROUND((((VLOOKUP(AD8872,[2]Formula!V:X,3,0)))-SUMIF(AD:AD,AD8872,H:H)),2)))</f>
        <v/>
      </c>
      <c r="H8872" s="71"/>
      <c r="I8872" s="72"/>
      <c r="J8872" s="72"/>
      <c r="K8872" s="38" t="str">
        <f>IF(E8872="","",IF(OR(E8872="Project Management",E8872="Project Support",E8872="Sprint Management",E8872="Sprint Support"),"NA",(((SUMIF(AD:AD,AD8872,H:H)/VLOOKUP(AD8872,[2]Formula!V:X,3,0))*VLOOKUP(AD8872,[2]Formula!V:X,2,0))*H8872)/SUMIF(AD:AD,AD8872,H:H)))</f>
        <v/>
      </c>
      <c r="L8872" s="38" t="str">
        <f t="shared" si="829"/>
        <v/>
      </c>
      <c r="M8872" s="38" t="str">
        <f t="shared" si="830"/>
        <v/>
      </c>
      <c r="N8872" s="38" t="str">
        <f t="shared" si="832"/>
        <v/>
      </c>
      <c r="O8872" s="38" t="str">
        <f t="shared" si="828"/>
        <v/>
      </c>
      <c r="P8872" s="39" t="str">
        <f t="shared" si="833"/>
        <v/>
      </c>
      <c r="AC8872" s="42" t="str">
        <f>IF(B8872="","",VLOOKUP(B8872,[2]Formula!B:C,2,0))</f>
        <v/>
      </c>
      <c r="AD8872" s="43" t="str">
        <f t="shared" si="831"/>
        <v/>
      </c>
    </row>
    <row r="8873" spans="1:30" x14ac:dyDescent="0.25">
      <c r="A8873" s="64"/>
      <c r="B8873" s="64"/>
      <c r="C8873" s="66"/>
      <c r="D8873" s="67"/>
      <c r="E8873" s="64"/>
      <c r="F8873" s="64"/>
      <c r="G8873" s="37" t="str">
        <f>IF(E8873="","",IF(OR(E8873="Project Management",E8873="Project Support",E8873="Sprint Management",E8873="Sprint Support"),"NA",ROUND((((VLOOKUP(AD8873,[2]Formula!V:X,3,0)))-SUMIF(AD:AD,AD8873,H:H)),2)))</f>
        <v/>
      </c>
      <c r="H8873" s="71"/>
      <c r="I8873" s="72"/>
      <c r="J8873" s="72"/>
      <c r="K8873" s="38" t="str">
        <f>IF(E8873="","",IF(OR(E8873="Project Management",E8873="Project Support",E8873="Sprint Management",E8873="Sprint Support"),"NA",(((SUMIF(AD:AD,AD8873,H:H)/VLOOKUP(AD8873,[2]Formula!V:X,3,0))*VLOOKUP(AD8873,[2]Formula!V:X,2,0))*H8873)/SUMIF(AD:AD,AD8873,H:H)))</f>
        <v/>
      </c>
      <c r="L8873" s="38" t="str">
        <f t="shared" si="829"/>
        <v/>
      </c>
      <c r="M8873" s="38" t="str">
        <f t="shared" si="830"/>
        <v/>
      </c>
      <c r="N8873" s="38" t="str">
        <f t="shared" si="832"/>
        <v/>
      </c>
      <c r="O8873" s="38" t="str">
        <f t="shared" si="828"/>
        <v/>
      </c>
      <c r="P8873" s="39" t="str">
        <f t="shared" si="833"/>
        <v/>
      </c>
      <c r="AC8873" s="42" t="str">
        <f>IF(B8873="","",VLOOKUP(B8873,[2]Formula!B:C,2,0))</f>
        <v/>
      </c>
      <c r="AD8873" s="43" t="str">
        <f t="shared" si="831"/>
        <v/>
      </c>
    </row>
    <row r="8874" spans="1:30" x14ac:dyDescent="0.25">
      <c r="A8874" s="64"/>
      <c r="B8874" s="64"/>
      <c r="C8874" s="66"/>
      <c r="D8874" s="67"/>
      <c r="E8874" s="64"/>
      <c r="F8874" s="64"/>
      <c r="G8874" s="37" t="str">
        <f>IF(E8874="","",IF(OR(E8874="Project Management",E8874="Project Support",E8874="Sprint Management",E8874="Sprint Support"),"NA",ROUND((((VLOOKUP(AD8874,[2]Formula!V:X,3,0)))-SUMIF(AD:AD,AD8874,H:H)),2)))</f>
        <v/>
      </c>
      <c r="H8874" s="71"/>
      <c r="I8874" s="72"/>
      <c r="J8874" s="72"/>
      <c r="K8874" s="38" t="str">
        <f>IF(E8874="","",IF(OR(E8874="Project Management",E8874="Project Support",E8874="Sprint Management",E8874="Sprint Support"),"NA",(((SUMIF(AD:AD,AD8874,H:H)/VLOOKUP(AD8874,[2]Formula!V:X,3,0))*VLOOKUP(AD8874,[2]Formula!V:X,2,0))*H8874)/SUMIF(AD:AD,AD8874,H:H)))</f>
        <v/>
      </c>
      <c r="L8874" s="38" t="str">
        <f t="shared" si="829"/>
        <v/>
      </c>
      <c r="M8874" s="38" t="str">
        <f t="shared" si="830"/>
        <v/>
      </c>
      <c r="N8874" s="38" t="str">
        <f t="shared" si="832"/>
        <v/>
      </c>
      <c r="O8874" s="38" t="str">
        <f t="shared" si="828"/>
        <v/>
      </c>
      <c r="P8874" s="39" t="str">
        <f t="shared" si="833"/>
        <v/>
      </c>
      <c r="AC8874" s="42" t="str">
        <f>IF(B8874="","",VLOOKUP(B8874,[2]Formula!B:C,2,0))</f>
        <v/>
      </c>
      <c r="AD8874" s="43" t="str">
        <f t="shared" si="831"/>
        <v/>
      </c>
    </row>
    <row r="8875" spans="1:30" x14ac:dyDescent="0.25">
      <c r="A8875" s="64"/>
      <c r="B8875" s="64"/>
      <c r="C8875" s="66"/>
      <c r="D8875" s="67"/>
      <c r="E8875" s="64"/>
      <c r="F8875" s="64"/>
      <c r="G8875" s="37" t="str">
        <f>IF(E8875="","",IF(OR(E8875="Project Management",E8875="Project Support",E8875="Sprint Management",E8875="Sprint Support"),"NA",ROUND((((VLOOKUP(AD8875,[2]Formula!V:X,3,0)))-SUMIF(AD:AD,AD8875,H:H)),2)))</f>
        <v/>
      </c>
      <c r="H8875" s="71"/>
      <c r="I8875" s="72"/>
      <c r="J8875" s="72"/>
      <c r="K8875" s="38" t="str">
        <f>IF(E8875="","",IF(OR(E8875="Project Management",E8875="Project Support",E8875="Sprint Management",E8875="Sprint Support"),"NA",(((SUMIF(AD:AD,AD8875,H:H)/VLOOKUP(AD8875,[2]Formula!V:X,3,0))*VLOOKUP(AD8875,[2]Formula!V:X,2,0))*H8875)/SUMIF(AD:AD,AD8875,H:H)))</f>
        <v/>
      </c>
      <c r="L8875" s="38" t="str">
        <f t="shared" si="829"/>
        <v/>
      </c>
      <c r="M8875" s="38" t="str">
        <f t="shared" si="830"/>
        <v/>
      </c>
      <c r="N8875" s="38" t="str">
        <f t="shared" si="832"/>
        <v/>
      </c>
      <c r="O8875" s="38" t="str">
        <f t="shared" si="828"/>
        <v/>
      </c>
      <c r="P8875" s="39" t="str">
        <f t="shared" si="833"/>
        <v/>
      </c>
      <c r="AC8875" s="42" t="str">
        <f>IF(B8875="","",VLOOKUP(B8875,[2]Formula!B:C,2,0))</f>
        <v/>
      </c>
      <c r="AD8875" s="43" t="str">
        <f t="shared" si="831"/>
        <v/>
      </c>
    </row>
    <row r="8876" spans="1:30" x14ac:dyDescent="0.25">
      <c r="A8876" s="64"/>
      <c r="B8876" s="64"/>
      <c r="C8876" s="66"/>
      <c r="D8876" s="67"/>
      <c r="E8876" s="64"/>
      <c r="F8876" s="64"/>
      <c r="G8876" s="37" t="str">
        <f>IF(E8876="","",IF(OR(E8876="Project Management",E8876="Project Support",E8876="Sprint Management",E8876="Sprint Support"),"NA",ROUND((((VLOOKUP(AD8876,[2]Formula!V:X,3,0)))-SUMIF(AD:AD,AD8876,H:H)),2)))</f>
        <v/>
      </c>
      <c r="H8876" s="71"/>
      <c r="I8876" s="72"/>
      <c r="J8876" s="72"/>
      <c r="K8876" s="38" t="str">
        <f>IF(E8876="","",IF(OR(E8876="Project Management",E8876="Project Support",E8876="Sprint Management",E8876="Sprint Support"),"NA",(((SUMIF(AD:AD,AD8876,H:H)/VLOOKUP(AD8876,[2]Formula!V:X,3,0))*VLOOKUP(AD8876,[2]Formula!V:X,2,0))*H8876)/SUMIF(AD:AD,AD8876,H:H)))</f>
        <v/>
      </c>
      <c r="L8876" s="38" t="str">
        <f t="shared" si="829"/>
        <v/>
      </c>
      <c r="M8876" s="38" t="str">
        <f t="shared" si="830"/>
        <v/>
      </c>
      <c r="N8876" s="38" t="str">
        <f t="shared" si="832"/>
        <v/>
      </c>
      <c r="O8876" s="38" t="str">
        <f t="shared" si="828"/>
        <v/>
      </c>
      <c r="P8876" s="39" t="str">
        <f t="shared" si="833"/>
        <v/>
      </c>
      <c r="AC8876" s="42" t="str">
        <f>IF(B8876="","",VLOOKUP(B8876,[2]Formula!B:C,2,0))</f>
        <v/>
      </c>
      <c r="AD8876" s="43" t="str">
        <f t="shared" si="831"/>
        <v/>
      </c>
    </row>
    <row r="8877" spans="1:30" x14ac:dyDescent="0.25">
      <c r="A8877" s="64"/>
      <c r="B8877" s="64"/>
      <c r="C8877" s="66"/>
      <c r="D8877" s="67"/>
      <c r="E8877" s="64"/>
      <c r="F8877" s="64"/>
      <c r="G8877" s="37" t="str">
        <f>IF(E8877="","",IF(OR(E8877="Project Management",E8877="Project Support",E8877="Sprint Management",E8877="Sprint Support"),"NA",ROUND((((VLOOKUP(AD8877,[2]Formula!V:X,3,0)))-SUMIF(AD:AD,AD8877,H:H)),2)))</f>
        <v/>
      </c>
      <c r="H8877" s="71"/>
      <c r="I8877" s="72"/>
      <c r="J8877" s="72"/>
      <c r="K8877" s="38" t="str">
        <f>IF(E8877="","",IF(OR(E8877="Project Management",E8877="Project Support",E8877="Sprint Management",E8877="Sprint Support"),"NA",(((SUMIF(AD:AD,AD8877,H:H)/VLOOKUP(AD8877,[2]Formula!V:X,3,0))*VLOOKUP(AD8877,[2]Formula!V:X,2,0))*H8877)/SUMIF(AD:AD,AD8877,H:H)))</f>
        <v/>
      </c>
      <c r="L8877" s="38" t="str">
        <f t="shared" si="829"/>
        <v/>
      </c>
      <c r="M8877" s="38" t="str">
        <f t="shared" si="830"/>
        <v/>
      </c>
      <c r="N8877" s="38" t="str">
        <f t="shared" si="832"/>
        <v/>
      </c>
      <c r="O8877" s="38" t="str">
        <f t="shared" si="828"/>
        <v/>
      </c>
      <c r="P8877" s="39" t="str">
        <f t="shared" si="833"/>
        <v/>
      </c>
      <c r="AC8877" s="42" t="str">
        <f>IF(B8877="","",VLOOKUP(B8877,[2]Formula!B:C,2,0))</f>
        <v/>
      </c>
      <c r="AD8877" s="43" t="str">
        <f t="shared" si="831"/>
        <v/>
      </c>
    </row>
    <row r="8878" spans="1:30" x14ac:dyDescent="0.25">
      <c r="A8878" s="64"/>
      <c r="B8878" s="64"/>
      <c r="C8878" s="66"/>
      <c r="D8878" s="67"/>
      <c r="E8878" s="64"/>
      <c r="F8878" s="64"/>
      <c r="G8878" s="37" t="str">
        <f>IF(E8878="","",IF(OR(E8878="Project Management",E8878="Project Support",E8878="Sprint Management",E8878="Sprint Support"),"NA",ROUND((((VLOOKUP(AD8878,[2]Formula!V:X,3,0)))-SUMIF(AD:AD,AD8878,H:H)),2)))</f>
        <v/>
      </c>
      <c r="H8878" s="71"/>
      <c r="I8878" s="72"/>
      <c r="J8878" s="72"/>
      <c r="K8878" s="38" t="str">
        <f>IF(E8878="","",IF(OR(E8878="Project Management",E8878="Project Support",E8878="Sprint Management",E8878="Sprint Support"),"NA",(((SUMIF(AD:AD,AD8878,H:H)/VLOOKUP(AD8878,[2]Formula!V:X,3,0))*VLOOKUP(AD8878,[2]Formula!V:X,2,0))*H8878)/SUMIF(AD:AD,AD8878,H:H)))</f>
        <v/>
      </c>
      <c r="L8878" s="38" t="str">
        <f t="shared" si="829"/>
        <v/>
      </c>
      <c r="M8878" s="38" t="str">
        <f t="shared" si="830"/>
        <v/>
      </c>
      <c r="N8878" s="38" t="str">
        <f t="shared" si="832"/>
        <v/>
      </c>
      <c r="O8878" s="38" t="str">
        <f t="shared" si="828"/>
        <v/>
      </c>
      <c r="P8878" s="39" t="str">
        <f t="shared" si="833"/>
        <v/>
      </c>
      <c r="AC8878" s="42" t="str">
        <f>IF(B8878="","",VLOOKUP(B8878,[2]Formula!B:C,2,0))</f>
        <v/>
      </c>
      <c r="AD8878" s="43" t="str">
        <f t="shared" si="831"/>
        <v/>
      </c>
    </row>
    <row r="8879" spans="1:30" x14ac:dyDescent="0.25">
      <c r="A8879" s="64"/>
      <c r="B8879" s="64"/>
      <c r="C8879" s="66"/>
      <c r="D8879" s="67"/>
      <c r="E8879" s="64"/>
      <c r="F8879" s="64"/>
      <c r="G8879" s="37" t="str">
        <f>IF(E8879="","",IF(OR(E8879="Project Management",E8879="Project Support",E8879="Sprint Management",E8879="Sprint Support"),"NA",ROUND((((VLOOKUP(AD8879,[2]Formula!V:X,3,0)))-SUMIF(AD:AD,AD8879,H:H)),2)))</f>
        <v/>
      </c>
      <c r="H8879" s="71"/>
      <c r="I8879" s="72"/>
      <c r="J8879" s="72"/>
      <c r="K8879" s="38" t="str">
        <f>IF(E8879="","",IF(OR(E8879="Project Management",E8879="Project Support",E8879="Sprint Management",E8879="Sprint Support"),"NA",(((SUMIF(AD:AD,AD8879,H:H)/VLOOKUP(AD8879,[2]Formula!V:X,3,0))*VLOOKUP(AD8879,[2]Formula!V:X,2,0))*H8879)/SUMIF(AD:AD,AD8879,H:H)))</f>
        <v/>
      </c>
      <c r="L8879" s="38" t="str">
        <f t="shared" si="829"/>
        <v/>
      </c>
      <c r="M8879" s="38" t="str">
        <f t="shared" si="830"/>
        <v/>
      </c>
      <c r="N8879" s="38" t="str">
        <f t="shared" si="832"/>
        <v/>
      </c>
      <c r="O8879" s="38" t="str">
        <f t="shared" si="828"/>
        <v/>
      </c>
      <c r="P8879" s="39" t="str">
        <f t="shared" si="833"/>
        <v/>
      </c>
      <c r="AC8879" s="42" t="str">
        <f>IF(B8879="","",VLOOKUP(B8879,[2]Formula!B:C,2,0))</f>
        <v/>
      </c>
      <c r="AD8879" s="43" t="str">
        <f t="shared" si="831"/>
        <v/>
      </c>
    </row>
    <row r="8880" spans="1:30" x14ac:dyDescent="0.25">
      <c r="A8880" s="64"/>
      <c r="B8880" s="64"/>
      <c r="C8880" s="66"/>
      <c r="D8880" s="67"/>
      <c r="E8880" s="64"/>
      <c r="F8880" s="64"/>
      <c r="G8880" s="37" t="str">
        <f>IF(E8880="","",IF(OR(E8880="Project Management",E8880="Project Support",E8880="Sprint Management",E8880="Sprint Support"),"NA",ROUND((((VLOOKUP(AD8880,[2]Formula!V:X,3,0)))-SUMIF(AD:AD,AD8880,H:H)),2)))</f>
        <v/>
      </c>
      <c r="H8880" s="71"/>
      <c r="I8880" s="72"/>
      <c r="J8880" s="72"/>
      <c r="K8880" s="38" t="str">
        <f>IF(E8880="","",IF(OR(E8880="Project Management",E8880="Project Support",E8880="Sprint Management",E8880="Sprint Support"),"NA",(((SUMIF(AD:AD,AD8880,H:H)/VLOOKUP(AD8880,[2]Formula!V:X,3,0))*VLOOKUP(AD8880,[2]Formula!V:X,2,0))*H8880)/SUMIF(AD:AD,AD8880,H:H)))</f>
        <v/>
      </c>
      <c r="L8880" s="38" t="str">
        <f t="shared" si="829"/>
        <v/>
      </c>
      <c r="M8880" s="38" t="str">
        <f t="shared" si="830"/>
        <v/>
      </c>
      <c r="N8880" s="38" t="str">
        <f t="shared" si="832"/>
        <v/>
      </c>
      <c r="O8880" s="38" t="str">
        <f t="shared" si="828"/>
        <v/>
      </c>
      <c r="P8880" s="39" t="str">
        <f t="shared" si="833"/>
        <v/>
      </c>
      <c r="AC8880" s="42" t="str">
        <f>IF(B8880="","",VLOOKUP(B8880,[2]Formula!B:C,2,0))</f>
        <v/>
      </c>
      <c r="AD8880" s="43" t="str">
        <f t="shared" si="831"/>
        <v/>
      </c>
    </row>
    <row r="8881" spans="1:30" x14ac:dyDescent="0.25">
      <c r="A8881" s="64"/>
      <c r="B8881" s="64"/>
      <c r="C8881" s="66"/>
      <c r="D8881" s="67"/>
      <c r="E8881" s="64"/>
      <c r="F8881" s="64"/>
      <c r="G8881" s="37" t="str">
        <f>IF(E8881="","",IF(OR(E8881="Project Management",E8881="Project Support",E8881="Sprint Management",E8881="Sprint Support"),"NA",ROUND((((VLOOKUP(AD8881,[2]Formula!V:X,3,0)))-SUMIF(AD:AD,AD8881,H:H)),2)))</f>
        <v/>
      </c>
      <c r="H8881" s="71"/>
      <c r="I8881" s="72"/>
      <c r="J8881" s="72"/>
      <c r="K8881" s="38" t="str">
        <f>IF(E8881="","",IF(OR(E8881="Project Management",E8881="Project Support",E8881="Sprint Management",E8881="Sprint Support"),"NA",(((SUMIF(AD:AD,AD8881,H:H)/VLOOKUP(AD8881,[2]Formula!V:X,3,0))*VLOOKUP(AD8881,[2]Formula!V:X,2,0))*H8881)/SUMIF(AD:AD,AD8881,H:H)))</f>
        <v/>
      </c>
      <c r="L8881" s="38" t="str">
        <f t="shared" si="829"/>
        <v/>
      </c>
      <c r="M8881" s="38" t="str">
        <f t="shared" si="830"/>
        <v/>
      </c>
      <c r="N8881" s="38" t="str">
        <f t="shared" si="832"/>
        <v/>
      </c>
      <c r="O8881" s="38" t="str">
        <f t="shared" si="828"/>
        <v/>
      </c>
      <c r="P8881" s="39" t="str">
        <f t="shared" si="833"/>
        <v/>
      </c>
      <c r="AC8881" s="42" t="str">
        <f>IF(B8881="","",VLOOKUP(B8881,[2]Formula!B:C,2,0))</f>
        <v/>
      </c>
      <c r="AD8881" s="43" t="str">
        <f t="shared" si="831"/>
        <v/>
      </c>
    </row>
    <row r="8882" spans="1:30" x14ac:dyDescent="0.25">
      <c r="A8882" s="64"/>
      <c r="B8882" s="64"/>
      <c r="C8882" s="66"/>
      <c r="D8882" s="67"/>
      <c r="E8882" s="64"/>
      <c r="F8882" s="64"/>
      <c r="G8882" s="37" t="str">
        <f>IF(E8882="","",IF(OR(E8882="Project Management",E8882="Project Support",E8882="Sprint Management",E8882="Sprint Support"),"NA",ROUND((((VLOOKUP(AD8882,[2]Formula!V:X,3,0)))-SUMIF(AD:AD,AD8882,H:H)),2)))</f>
        <v/>
      </c>
      <c r="H8882" s="71"/>
      <c r="I8882" s="72"/>
      <c r="J8882" s="72"/>
      <c r="K8882" s="38" t="str">
        <f>IF(E8882="","",IF(OR(E8882="Project Management",E8882="Project Support",E8882="Sprint Management",E8882="Sprint Support"),"NA",(((SUMIF(AD:AD,AD8882,H:H)/VLOOKUP(AD8882,[2]Formula!V:X,3,0))*VLOOKUP(AD8882,[2]Formula!V:X,2,0))*H8882)/SUMIF(AD:AD,AD8882,H:H)))</f>
        <v/>
      </c>
      <c r="L8882" s="38" t="str">
        <f t="shared" si="829"/>
        <v/>
      </c>
      <c r="M8882" s="38" t="str">
        <f t="shared" si="830"/>
        <v/>
      </c>
      <c r="N8882" s="38" t="str">
        <f t="shared" si="832"/>
        <v/>
      </c>
      <c r="O8882" s="38" t="str">
        <f t="shared" si="828"/>
        <v/>
      </c>
      <c r="P8882" s="39" t="str">
        <f t="shared" si="833"/>
        <v/>
      </c>
      <c r="AC8882" s="42" t="str">
        <f>IF(B8882="","",VLOOKUP(B8882,[2]Formula!B:C,2,0))</f>
        <v/>
      </c>
      <c r="AD8882" s="43" t="str">
        <f t="shared" si="831"/>
        <v/>
      </c>
    </row>
    <row r="8883" spans="1:30" x14ac:dyDescent="0.25">
      <c r="A8883" s="64"/>
      <c r="B8883" s="64"/>
      <c r="C8883" s="66"/>
      <c r="D8883" s="67"/>
      <c r="E8883" s="64"/>
      <c r="F8883" s="64"/>
      <c r="G8883" s="37" t="str">
        <f>IF(E8883="","",IF(OR(E8883="Project Management",E8883="Project Support",E8883="Sprint Management",E8883="Sprint Support"),"NA",ROUND((((VLOOKUP(AD8883,[2]Formula!V:X,3,0)))-SUMIF(AD:AD,AD8883,H:H)),2)))</f>
        <v/>
      </c>
      <c r="H8883" s="71"/>
      <c r="I8883" s="72"/>
      <c r="J8883" s="72"/>
      <c r="K8883" s="38" t="str">
        <f>IF(E8883="","",IF(OR(E8883="Project Management",E8883="Project Support",E8883="Sprint Management",E8883="Sprint Support"),"NA",(((SUMIF(AD:AD,AD8883,H:H)/VLOOKUP(AD8883,[2]Formula!V:X,3,0))*VLOOKUP(AD8883,[2]Formula!V:X,2,0))*H8883)/SUMIF(AD:AD,AD8883,H:H)))</f>
        <v/>
      </c>
      <c r="L8883" s="38" t="str">
        <f t="shared" si="829"/>
        <v/>
      </c>
      <c r="M8883" s="38" t="str">
        <f t="shared" si="830"/>
        <v/>
      </c>
      <c r="N8883" s="38" t="str">
        <f t="shared" si="832"/>
        <v/>
      </c>
      <c r="O8883" s="38" t="str">
        <f t="shared" si="828"/>
        <v/>
      </c>
      <c r="P8883" s="39" t="str">
        <f t="shared" si="833"/>
        <v/>
      </c>
      <c r="AC8883" s="42" t="str">
        <f>IF(B8883="","",VLOOKUP(B8883,[2]Formula!B:C,2,0))</f>
        <v/>
      </c>
      <c r="AD8883" s="43" t="str">
        <f t="shared" si="831"/>
        <v/>
      </c>
    </row>
    <row r="8884" spans="1:30" x14ac:dyDescent="0.25">
      <c r="A8884" s="64"/>
      <c r="B8884" s="64"/>
      <c r="C8884" s="66"/>
      <c r="D8884" s="67"/>
      <c r="E8884" s="64"/>
      <c r="F8884" s="64"/>
      <c r="G8884" s="37" t="str">
        <f>IF(E8884="","",IF(OR(E8884="Project Management",E8884="Project Support",E8884="Sprint Management",E8884="Sprint Support"),"NA",ROUND((((VLOOKUP(AD8884,[2]Formula!V:X,3,0)))-SUMIF(AD:AD,AD8884,H:H)),2)))</f>
        <v/>
      </c>
      <c r="H8884" s="71"/>
      <c r="I8884" s="72"/>
      <c r="J8884" s="72"/>
      <c r="K8884" s="38" t="str">
        <f>IF(E8884="","",IF(OR(E8884="Project Management",E8884="Project Support",E8884="Sprint Management",E8884="Sprint Support"),"NA",(((SUMIF(AD:AD,AD8884,H:H)/VLOOKUP(AD8884,[2]Formula!V:X,3,0))*VLOOKUP(AD8884,[2]Formula!V:X,2,0))*H8884)/SUMIF(AD:AD,AD8884,H:H)))</f>
        <v/>
      </c>
      <c r="L8884" s="38" t="str">
        <f t="shared" si="829"/>
        <v/>
      </c>
      <c r="M8884" s="38" t="str">
        <f t="shared" si="830"/>
        <v/>
      </c>
      <c r="N8884" s="38" t="str">
        <f t="shared" si="832"/>
        <v/>
      </c>
      <c r="O8884" s="38" t="str">
        <f t="shared" si="828"/>
        <v/>
      </c>
      <c r="P8884" s="39" t="str">
        <f t="shared" si="833"/>
        <v/>
      </c>
      <c r="AC8884" s="42" t="str">
        <f>IF(B8884="","",VLOOKUP(B8884,[2]Formula!B:C,2,0))</f>
        <v/>
      </c>
      <c r="AD8884" s="43" t="str">
        <f t="shared" si="831"/>
        <v/>
      </c>
    </row>
    <row r="8885" spans="1:30" x14ac:dyDescent="0.25">
      <c r="A8885" s="64"/>
      <c r="B8885" s="64"/>
      <c r="C8885" s="66"/>
      <c r="D8885" s="67"/>
      <c r="E8885" s="64"/>
      <c r="F8885" s="64"/>
      <c r="G8885" s="37" t="str">
        <f>IF(E8885="","",IF(OR(E8885="Project Management",E8885="Project Support",E8885="Sprint Management",E8885="Sprint Support"),"NA",ROUND((((VLOOKUP(AD8885,[2]Formula!V:X,3,0)))-SUMIF(AD:AD,AD8885,H:H)),2)))</f>
        <v/>
      </c>
      <c r="H8885" s="71"/>
      <c r="I8885" s="72"/>
      <c r="J8885" s="72"/>
      <c r="K8885" s="38" t="str">
        <f>IF(E8885="","",IF(OR(E8885="Project Management",E8885="Project Support",E8885="Sprint Management",E8885="Sprint Support"),"NA",(((SUMIF(AD:AD,AD8885,H:H)/VLOOKUP(AD8885,[2]Formula!V:X,3,0))*VLOOKUP(AD8885,[2]Formula!V:X,2,0))*H8885)/SUMIF(AD:AD,AD8885,H:H)))</f>
        <v/>
      </c>
      <c r="L8885" s="38" t="str">
        <f t="shared" si="829"/>
        <v/>
      </c>
      <c r="M8885" s="38" t="str">
        <f t="shared" si="830"/>
        <v/>
      </c>
      <c r="N8885" s="38" t="str">
        <f t="shared" si="832"/>
        <v/>
      </c>
      <c r="O8885" s="38" t="str">
        <f t="shared" ref="O8885:O8948" si="834">IFERROR(L8885/M8885,"")</f>
        <v/>
      </c>
      <c r="P8885" s="39" t="str">
        <f t="shared" si="833"/>
        <v/>
      </c>
      <c r="AC8885" s="42" t="str">
        <f>IF(B8885="","",VLOOKUP(B8885,[2]Formula!B:C,2,0))</f>
        <v/>
      </c>
      <c r="AD8885" s="43" t="str">
        <f t="shared" si="831"/>
        <v/>
      </c>
    </row>
    <row r="8886" spans="1:30" x14ac:dyDescent="0.25">
      <c r="A8886" s="64"/>
      <c r="B8886" s="64"/>
      <c r="C8886" s="66"/>
      <c r="D8886" s="67"/>
      <c r="E8886" s="64"/>
      <c r="F8886" s="64"/>
      <c r="G8886" s="37" t="str">
        <f>IF(E8886="","",IF(OR(E8886="Project Management",E8886="Project Support",E8886="Sprint Management",E8886="Sprint Support"),"NA",ROUND((((VLOOKUP(AD8886,[2]Formula!V:X,3,0)))-SUMIF(AD:AD,AD8886,H:H)),2)))</f>
        <v/>
      </c>
      <c r="H8886" s="71"/>
      <c r="I8886" s="72"/>
      <c r="J8886" s="72"/>
      <c r="K8886" s="38" t="str">
        <f>IF(E8886="","",IF(OR(E8886="Project Management",E8886="Project Support",E8886="Sprint Management",E8886="Sprint Support"),"NA",(((SUMIF(AD:AD,AD8886,H:H)/VLOOKUP(AD8886,[2]Formula!V:X,3,0))*VLOOKUP(AD8886,[2]Formula!V:X,2,0))*H8886)/SUMIF(AD:AD,AD8886,H:H)))</f>
        <v/>
      </c>
      <c r="L8886" s="38" t="str">
        <f t="shared" si="829"/>
        <v/>
      </c>
      <c r="M8886" s="38" t="str">
        <f t="shared" si="830"/>
        <v/>
      </c>
      <c r="N8886" s="38" t="str">
        <f t="shared" si="832"/>
        <v/>
      </c>
      <c r="O8886" s="38" t="str">
        <f t="shared" si="834"/>
        <v/>
      </c>
      <c r="P8886" s="39" t="str">
        <f t="shared" si="833"/>
        <v/>
      </c>
      <c r="AC8886" s="42" t="str">
        <f>IF(B8886="","",VLOOKUP(B8886,[2]Formula!B:C,2,0))</f>
        <v/>
      </c>
      <c r="AD8886" s="43" t="str">
        <f t="shared" si="831"/>
        <v/>
      </c>
    </row>
    <row r="8887" spans="1:30" x14ac:dyDescent="0.25">
      <c r="A8887" s="64"/>
      <c r="B8887" s="64"/>
      <c r="C8887" s="66"/>
      <c r="D8887" s="67"/>
      <c r="E8887" s="64"/>
      <c r="F8887" s="64"/>
      <c r="G8887" s="37" t="str">
        <f>IF(E8887="","",IF(OR(E8887="Project Management",E8887="Project Support",E8887="Sprint Management",E8887="Sprint Support"),"NA",ROUND((((VLOOKUP(AD8887,[2]Formula!V:X,3,0)))-SUMIF(AD:AD,AD8887,H:H)),2)))</f>
        <v/>
      </c>
      <c r="H8887" s="71"/>
      <c r="I8887" s="72"/>
      <c r="J8887" s="72"/>
      <c r="K8887" s="38" t="str">
        <f>IF(E8887="","",IF(OR(E8887="Project Management",E8887="Project Support",E8887="Sprint Management",E8887="Sprint Support"),"NA",(((SUMIF(AD:AD,AD8887,H:H)/VLOOKUP(AD8887,[2]Formula!V:X,3,0))*VLOOKUP(AD8887,[2]Formula!V:X,2,0))*H8887)/SUMIF(AD:AD,AD8887,H:H)))</f>
        <v/>
      </c>
      <c r="L8887" s="38" t="str">
        <f t="shared" si="829"/>
        <v/>
      </c>
      <c r="M8887" s="38" t="str">
        <f t="shared" si="830"/>
        <v/>
      </c>
      <c r="N8887" s="38" t="str">
        <f t="shared" si="832"/>
        <v/>
      </c>
      <c r="O8887" s="38" t="str">
        <f t="shared" si="834"/>
        <v/>
      </c>
      <c r="P8887" s="39" t="str">
        <f t="shared" si="833"/>
        <v/>
      </c>
      <c r="AC8887" s="42" t="str">
        <f>IF(B8887="","",VLOOKUP(B8887,[2]Formula!B:C,2,0))</f>
        <v/>
      </c>
      <c r="AD8887" s="43" t="str">
        <f t="shared" si="831"/>
        <v/>
      </c>
    </row>
    <row r="8888" spans="1:30" x14ac:dyDescent="0.25">
      <c r="A8888" s="64"/>
      <c r="B8888" s="64"/>
      <c r="C8888" s="66"/>
      <c r="D8888" s="67"/>
      <c r="E8888" s="64"/>
      <c r="F8888" s="64"/>
      <c r="G8888" s="37" t="str">
        <f>IF(E8888="","",IF(OR(E8888="Project Management",E8888="Project Support",E8888="Sprint Management",E8888="Sprint Support"),"NA",ROUND((((VLOOKUP(AD8888,[2]Formula!V:X,3,0)))-SUMIF(AD:AD,AD8888,H:H)),2)))</f>
        <v/>
      </c>
      <c r="H8888" s="71"/>
      <c r="I8888" s="72"/>
      <c r="J8888" s="72"/>
      <c r="K8888" s="38" t="str">
        <f>IF(E8888="","",IF(OR(E8888="Project Management",E8888="Project Support",E8888="Sprint Management",E8888="Sprint Support"),"NA",(((SUMIF(AD:AD,AD8888,H:H)/VLOOKUP(AD8888,[2]Formula!V:X,3,0))*VLOOKUP(AD8888,[2]Formula!V:X,2,0))*H8888)/SUMIF(AD:AD,AD8888,H:H)))</f>
        <v/>
      </c>
      <c r="L8888" s="38" t="str">
        <f t="shared" si="829"/>
        <v/>
      </c>
      <c r="M8888" s="38" t="str">
        <f t="shared" si="830"/>
        <v/>
      </c>
      <c r="N8888" s="38" t="str">
        <f t="shared" si="832"/>
        <v/>
      </c>
      <c r="O8888" s="38" t="str">
        <f t="shared" si="834"/>
        <v/>
      </c>
      <c r="P8888" s="39" t="str">
        <f t="shared" si="833"/>
        <v/>
      </c>
      <c r="AC8888" s="42" t="str">
        <f>IF(B8888="","",VLOOKUP(B8888,[2]Formula!B:C,2,0))</f>
        <v/>
      </c>
      <c r="AD8888" s="43" t="str">
        <f t="shared" si="831"/>
        <v/>
      </c>
    </row>
    <row r="8889" spans="1:30" x14ac:dyDescent="0.25">
      <c r="A8889" s="64"/>
      <c r="B8889" s="64"/>
      <c r="C8889" s="66"/>
      <c r="D8889" s="67"/>
      <c r="E8889" s="64"/>
      <c r="F8889" s="64"/>
      <c r="G8889" s="37" t="str">
        <f>IF(E8889="","",IF(OR(E8889="Project Management",E8889="Project Support",E8889="Sprint Management",E8889="Sprint Support"),"NA",ROUND((((VLOOKUP(AD8889,[2]Formula!V:X,3,0)))-SUMIF(AD:AD,AD8889,H:H)),2)))</f>
        <v/>
      </c>
      <c r="H8889" s="71"/>
      <c r="I8889" s="72"/>
      <c r="J8889" s="72"/>
      <c r="K8889" s="38" t="str">
        <f>IF(E8889="","",IF(OR(E8889="Project Management",E8889="Project Support",E8889="Sprint Management",E8889="Sprint Support"),"NA",(((SUMIF(AD:AD,AD8889,H:H)/VLOOKUP(AD8889,[2]Formula!V:X,3,0))*VLOOKUP(AD8889,[2]Formula!V:X,2,0))*H8889)/SUMIF(AD:AD,AD8889,H:H)))</f>
        <v/>
      </c>
      <c r="L8889" s="38" t="str">
        <f t="shared" si="829"/>
        <v/>
      </c>
      <c r="M8889" s="38" t="str">
        <f t="shared" si="830"/>
        <v/>
      </c>
      <c r="N8889" s="38" t="str">
        <f t="shared" si="832"/>
        <v/>
      </c>
      <c r="O8889" s="38" t="str">
        <f t="shared" si="834"/>
        <v/>
      </c>
      <c r="P8889" s="39" t="str">
        <f t="shared" si="833"/>
        <v/>
      </c>
      <c r="AC8889" s="42" t="str">
        <f>IF(B8889="","",VLOOKUP(B8889,[2]Formula!B:C,2,0))</f>
        <v/>
      </c>
      <c r="AD8889" s="43" t="str">
        <f t="shared" si="831"/>
        <v/>
      </c>
    </row>
    <row r="8890" spans="1:30" x14ac:dyDescent="0.25">
      <c r="A8890" s="64"/>
      <c r="B8890" s="64"/>
      <c r="C8890" s="66"/>
      <c r="D8890" s="67"/>
      <c r="E8890" s="64"/>
      <c r="F8890" s="64"/>
      <c r="G8890" s="37" t="str">
        <f>IF(E8890="","",IF(OR(E8890="Project Management",E8890="Project Support",E8890="Sprint Management",E8890="Sprint Support"),"NA",ROUND((((VLOOKUP(AD8890,[2]Formula!V:X,3,0)))-SUMIF(AD:AD,AD8890,H:H)),2)))</f>
        <v/>
      </c>
      <c r="H8890" s="71"/>
      <c r="I8890" s="72"/>
      <c r="J8890" s="72"/>
      <c r="K8890" s="38" t="str">
        <f>IF(E8890="","",IF(OR(E8890="Project Management",E8890="Project Support",E8890="Sprint Management",E8890="Sprint Support"),"NA",(((SUMIF(AD:AD,AD8890,H:H)/VLOOKUP(AD8890,[2]Formula!V:X,3,0))*VLOOKUP(AD8890,[2]Formula!V:X,2,0))*H8890)/SUMIF(AD:AD,AD8890,H:H)))</f>
        <v/>
      </c>
      <c r="L8890" s="38" t="str">
        <f t="shared" si="829"/>
        <v/>
      </c>
      <c r="M8890" s="38" t="str">
        <f t="shared" si="830"/>
        <v/>
      </c>
      <c r="N8890" s="38" t="str">
        <f t="shared" si="832"/>
        <v/>
      </c>
      <c r="O8890" s="38" t="str">
        <f t="shared" si="834"/>
        <v/>
      </c>
      <c r="P8890" s="39" t="str">
        <f t="shared" si="833"/>
        <v/>
      </c>
      <c r="AC8890" s="42" t="str">
        <f>IF(B8890="","",VLOOKUP(B8890,[2]Formula!B:C,2,0))</f>
        <v/>
      </c>
      <c r="AD8890" s="43" t="str">
        <f t="shared" si="831"/>
        <v/>
      </c>
    </row>
    <row r="8891" spans="1:30" x14ac:dyDescent="0.25">
      <c r="A8891" s="64"/>
      <c r="B8891" s="64"/>
      <c r="C8891" s="66"/>
      <c r="D8891" s="67"/>
      <c r="E8891" s="64"/>
      <c r="F8891" s="64"/>
      <c r="G8891" s="37" t="str">
        <f>IF(E8891="","",IF(OR(E8891="Project Management",E8891="Project Support",E8891="Sprint Management",E8891="Sprint Support"),"NA",ROUND((((VLOOKUP(AD8891,[2]Formula!V:X,3,0)))-SUMIF(AD:AD,AD8891,H:H)),2)))</f>
        <v/>
      </c>
      <c r="H8891" s="71"/>
      <c r="I8891" s="72"/>
      <c r="J8891" s="72"/>
      <c r="K8891" s="38" t="str">
        <f>IF(E8891="","",IF(OR(E8891="Project Management",E8891="Project Support",E8891="Sprint Management",E8891="Sprint Support"),"NA",(((SUMIF(AD:AD,AD8891,H:H)/VLOOKUP(AD8891,[2]Formula!V:X,3,0))*VLOOKUP(AD8891,[2]Formula!V:X,2,0))*H8891)/SUMIF(AD:AD,AD8891,H:H)))</f>
        <v/>
      </c>
      <c r="L8891" s="38" t="str">
        <f t="shared" si="829"/>
        <v/>
      </c>
      <c r="M8891" s="38" t="str">
        <f t="shared" si="830"/>
        <v/>
      </c>
      <c r="N8891" s="38" t="str">
        <f t="shared" si="832"/>
        <v/>
      </c>
      <c r="O8891" s="38" t="str">
        <f t="shared" si="834"/>
        <v/>
      </c>
      <c r="P8891" s="39" t="str">
        <f t="shared" si="833"/>
        <v/>
      </c>
      <c r="AC8891" s="42" t="str">
        <f>IF(B8891="","",VLOOKUP(B8891,[2]Formula!B:C,2,0))</f>
        <v/>
      </c>
      <c r="AD8891" s="43" t="str">
        <f t="shared" si="831"/>
        <v/>
      </c>
    </row>
    <row r="8892" spans="1:30" x14ac:dyDescent="0.25">
      <c r="A8892" s="64"/>
      <c r="B8892" s="64"/>
      <c r="C8892" s="66"/>
      <c r="D8892" s="67"/>
      <c r="E8892" s="64"/>
      <c r="F8892" s="64"/>
      <c r="G8892" s="37" t="str">
        <f>IF(E8892="","",IF(OR(E8892="Project Management",E8892="Project Support",E8892="Sprint Management",E8892="Sprint Support"),"NA",ROUND((((VLOOKUP(AD8892,[2]Formula!V:X,3,0)))-SUMIF(AD:AD,AD8892,H:H)),2)))</f>
        <v/>
      </c>
      <c r="H8892" s="71"/>
      <c r="I8892" s="72"/>
      <c r="J8892" s="72"/>
      <c r="K8892" s="38" t="str">
        <f>IF(E8892="","",IF(OR(E8892="Project Management",E8892="Project Support",E8892="Sprint Management",E8892="Sprint Support"),"NA",(((SUMIF(AD:AD,AD8892,H:H)/VLOOKUP(AD8892,[2]Formula!V:X,3,0))*VLOOKUP(AD8892,[2]Formula!V:X,2,0))*H8892)/SUMIF(AD:AD,AD8892,H:H)))</f>
        <v/>
      </c>
      <c r="L8892" s="38" t="str">
        <f t="shared" si="829"/>
        <v/>
      </c>
      <c r="M8892" s="38" t="str">
        <f t="shared" si="830"/>
        <v/>
      </c>
      <c r="N8892" s="38" t="str">
        <f t="shared" si="832"/>
        <v/>
      </c>
      <c r="O8892" s="38" t="str">
        <f t="shared" si="834"/>
        <v/>
      </c>
      <c r="P8892" s="39" t="str">
        <f t="shared" si="833"/>
        <v/>
      </c>
      <c r="AC8892" s="42" t="str">
        <f>IF(B8892="","",VLOOKUP(B8892,[2]Formula!B:C,2,0))</f>
        <v/>
      </c>
      <c r="AD8892" s="43" t="str">
        <f t="shared" si="831"/>
        <v/>
      </c>
    </row>
    <row r="8893" spans="1:30" x14ac:dyDescent="0.25">
      <c r="A8893" s="64"/>
      <c r="B8893" s="64"/>
      <c r="C8893" s="66"/>
      <c r="D8893" s="67"/>
      <c r="E8893" s="64"/>
      <c r="F8893" s="64"/>
      <c r="G8893" s="37" t="str">
        <f>IF(E8893="","",IF(OR(E8893="Project Management",E8893="Project Support",E8893="Sprint Management",E8893="Sprint Support"),"NA",ROUND((((VLOOKUP(AD8893,[2]Formula!V:X,3,0)))-SUMIF(AD:AD,AD8893,H:H)),2)))</f>
        <v/>
      </c>
      <c r="H8893" s="71"/>
      <c r="I8893" s="72"/>
      <c r="J8893" s="72"/>
      <c r="K8893" s="38" t="str">
        <f>IF(E8893="","",IF(OR(E8893="Project Management",E8893="Project Support",E8893="Sprint Management",E8893="Sprint Support"),"NA",(((SUMIF(AD:AD,AD8893,H:H)/VLOOKUP(AD8893,[2]Formula!V:X,3,0))*VLOOKUP(AD8893,[2]Formula!V:X,2,0))*H8893)/SUMIF(AD:AD,AD8893,H:H)))</f>
        <v/>
      </c>
      <c r="L8893" s="38" t="str">
        <f t="shared" si="829"/>
        <v/>
      </c>
      <c r="M8893" s="38" t="str">
        <f t="shared" si="830"/>
        <v/>
      </c>
      <c r="N8893" s="38" t="str">
        <f t="shared" si="832"/>
        <v/>
      </c>
      <c r="O8893" s="38" t="str">
        <f t="shared" si="834"/>
        <v/>
      </c>
      <c r="P8893" s="39" t="str">
        <f t="shared" si="833"/>
        <v/>
      </c>
      <c r="AC8893" s="42" t="str">
        <f>IF(B8893="","",VLOOKUP(B8893,[2]Formula!B:C,2,0))</f>
        <v/>
      </c>
      <c r="AD8893" s="43" t="str">
        <f t="shared" si="831"/>
        <v/>
      </c>
    </row>
    <row r="8894" spans="1:30" x14ac:dyDescent="0.25">
      <c r="A8894" s="64"/>
      <c r="B8894" s="64"/>
      <c r="C8894" s="66"/>
      <c r="D8894" s="67"/>
      <c r="E8894" s="64"/>
      <c r="F8894" s="64"/>
      <c r="G8894" s="37" t="str">
        <f>IF(E8894="","",IF(OR(E8894="Project Management",E8894="Project Support",E8894="Sprint Management",E8894="Sprint Support"),"NA",ROUND((((VLOOKUP(AD8894,[2]Formula!V:X,3,0)))-SUMIF(AD:AD,AD8894,H:H)),2)))</f>
        <v/>
      </c>
      <c r="H8894" s="71"/>
      <c r="I8894" s="72"/>
      <c r="J8894" s="72"/>
      <c r="K8894" s="38" t="str">
        <f>IF(E8894="","",IF(OR(E8894="Project Management",E8894="Project Support",E8894="Sprint Management",E8894="Sprint Support"),"NA",(((SUMIF(AD:AD,AD8894,H:H)/VLOOKUP(AD8894,[2]Formula!V:X,3,0))*VLOOKUP(AD8894,[2]Formula!V:X,2,0))*H8894)/SUMIF(AD:AD,AD8894,H:H)))</f>
        <v/>
      </c>
      <c r="L8894" s="38" t="str">
        <f t="shared" si="829"/>
        <v/>
      </c>
      <c r="M8894" s="38" t="str">
        <f t="shared" si="830"/>
        <v/>
      </c>
      <c r="N8894" s="38" t="str">
        <f t="shared" si="832"/>
        <v/>
      </c>
      <c r="O8894" s="38" t="str">
        <f t="shared" si="834"/>
        <v/>
      </c>
      <c r="P8894" s="39" t="str">
        <f t="shared" si="833"/>
        <v/>
      </c>
      <c r="AC8894" s="42" t="str">
        <f>IF(B8894="","",VLOOKUP(B8894,[2]Formula!B:C,2,0))</f>
        <v/>
      </c>
      <c r="AD8894" s="43" t="str">
        <f t="shared" si="831"/>
        <v/>
      </c>
    </row>
    <row r="8895" spans="1:30" x14ac:dyDescent="0.25">
      <c r="A8895" s="64"/>
      <c r="B8895" s="64"/>
      <c r="C8895" s="66"/>
      <c r="D8895" s="67"/>
      <c r="E8895" s="64"/>
      <c r="F8895" s="64"/>
      <c r="G8895" s="37" t="str">
        <f>IF(E8895="","",IF(OR(E8895="Project Management",E8895="Project Support",E8895="Sprint Management",E8895="Sprint Support"),"NA",ROUND((((VLOOKUP(AD8895,[2]Formula!V:X,3,0)))-SUMIF(AD:AD,AD8895,H:H)),2)))</f>
        <v/>
      </c>
      <c r="H8895" s="71"/>
      <c r="I8895" s="72"/>
      <c r="J8895" s="72"/>
      <c r="K8895" s="38" t="str">
        <f>IF(E8895="","",IF(OR(E8895="Project Management",E8895="Project Support",E8895="Sprint Management",E8895="Sprint Support"),"NA",(((SUMIF(AD:AD,AD8895,H:H)/VLOOKUP(AD8895,[2]Formula!V:X,3,0))*VLOOKUP(AD8895,[2]Formula!V:X,2,0))*H8895)/SUMIF(AD:AD,AD8895,H:H)))</f>
        <v/>
      </c>
      <c r="L8895" s="38" t="str">
        <f t="shared" si="829"/>
        <v/>
      </c>
      <c r="M8895" s="38" t="str">
        <f t="shared" si="830"/>
        <v/>
      </c>
      <c r="N8895" s="38" t="str">
        <f t="shared" si="832"/>
        <v/>
      </c>
      <c r="O8895" s="38" t="str">
        <f t="shared" si="834"/>
        <v/>
      </c>
      <c r="P8895" s="39" t="str">
        <f t="shared" si="833"/>
        <v/>
      </c>
      <c r="AC8895" s="42" t="str">
        <f>IF(B8895="","",VLOOKUP(B8895,[2]Formula!B:C,2,0))</f>
        <v/>
      </c>
      <c r="AD8895" s="43" t="str">
        <f t="shared" si="831"/>
        <v/>
      </c>
    </row>
    <row r="8896" spans="1:30" x14ac:dyDescent="0.25">
      <c r="A8896" s="64"/>
      <c r="B8896" s="64"/>
      <c r="C8896" s="66"/>
      <c r="D8896" s="67"/>
      <c r="E8896" s="64"/>
      <c r="F8896" s="64"/>
      <c r="G8896" s="37" t="str">
        <f>IF(E8896="","",IF(OR(E8896="Project Management",E8896="Project Support",E8896="Sprint Management",E8896="Sprint Support"),"NA",ROUND((((VLOOKUP(AD8896,[2]Formula!V:X,3,0)))-SUMIF(AD:AD,AD8896,H:H)),2)))</f>
        <v/>
      </c>
      <c r="H8896" s="71"/>
      <c r="I8896" s="72"/>
      <c r="J8896" s="72"/>
      <c r="K8896" s="38" t="str">
        <f>IF(E8896="","",IF(OR(E8896="Project Management",E8896="Project Support",E8896="Sprint Management",E8896="Sprint Support"),"NA",(((SUMIF(AD:AD,AD8896,H:H)/VLOOKUP(AD8896,[2]Formula!V:X,3,0))*VLOOKUP(AD8896,[2]Formula!V:X,2,0))*H8896)/SUMIF(AD:AD,AD8896,H:H)))</f>
        <v/>
      </c>
      <c r="L8896" s="38" t="str">
        <f t="shared" si="829"/>
        <v/>
      </c>
      <c r="M8896" s="38" t="str">
        <f t="shared" si="830"/>
        <v/>
      </c>
      <c r="N8896" s="38" t="str">
        <f t="shared" si="832"/>
        <v/>
      </c>
      <c r="O8896" s="38" t="str">
        <f t="shared" si="834"/>
        <v/>
      </c>
      <c r="P8896" s="39" t="str">
        <f t="shared" si="833"/>
        <v/>
      </c>
      <c r="AC8896" s="42" t="str">
        <f>IF(B8896="","",VLOOKUP(B8896,[2]Formula!B:C,2,0))</f>
        <v/>
      </c>
      <c r="AD8896" s="43" t="str">
        <f t="shared" si="831"/>
        <v/>
      </c>
    </row>
    <row r="8897" spans="1:30" x14ac:dyDescent="0.25">
      <c r="A8897" s="64"/>
      <c r="B8897" s="64"/>
      <c r="C8897" s="66"/>
      <c r="D8897" s="67"/>
      <c r="E8897" s="64"/>
      <c r="F8897" s="64"/>
      <c r="G8897" s="37" t="str">
        <f>IF(E8897="","",IF(OR(E8897="Project Management",E8897="Project Support",E8897="Sprint Management",E8897="Sprint Support"),"NA",ROUND((((VLOOKUP(AD8897,[2]Formula!V:X,3,0)))-SUMIF(AD:AD,AD8897,H:H)),2)))</f>
        <v/>
      </c>
      <c r="H8897" s="71"/>
      <c r="I8897" s="72"/>
      <c r="J8897" s="72"/>
      <c r="K8897" s="38" t="str">
        <f>IF(E8897="","",IF(OR(E8897="Project Management",E8897="Project Support",E8897="Sprint Management",E8897="Sprint Support"),"NA",(((SUMIF(AD:AD,AD8897,H:H)/VLOOKUP(AD8897,[2]Formula!V:X,3,0))*VLOOKUP(AD8897,[2]Formula!V:X,2,0))*H8897)/SUMIF(AD:AD,AD8897,H:H)))</f>
        <v/>
      </c>
      <c r="L8897" s="38" t="str">
        <f t="shared" si="829"/>
        <v/>
      </c>
      <c r="M8897" s="38" t="str">
        <f t="shared" si="830"/>
        <v/>
      </c>
      <c r="N8897" s="38" t="str">
        <f t="shared" si="832"/>
        <v/>
      </c>
      <c r="O8897" s="38" t="str">
        <f t="shared" si="834"/>
        <v/>
      </c>
      <c r="P8897" s="39" t="str">
        <f t="shared" si="833"/>
        <v/>
      </c>
      <c r="AC8897" s="42" t="str">
        <f>IF(B8897="","",VLOOKUP(B8897,[2]Formula!B:C,2,0))</f>
        <v/>
      </c>
      <c r="AD8897" s="43" t="str">
        <f t="shared" si="831"/>
        <v/>
      </c>
    </row>
    <row r="8898" spans="1:30" x14ac:dyDescent="0.25">
      <c r="A8898" s="64"/>
      <c r="B8898" s="64"/>
      <c r="C8898" s="66"/>
      <c r="D8898" s="67"/>
      <c r="E8898" s="64"/>
      <c r="F8898" s="64"/>
      <c r="G8898" s="37" t="str">
        <f>IF(E8898="","",IF(OR(E8898="Project Management",E8898="Project Support",E8898="Sprint Management",E8898="Sprint Support"),"NA",ROUND((((VLOOKUP(AD8898,[2]Formula!V:X,3,0)))-SUMIF(AD:AD,AD8898,H:H)),2)))</f>
        <v/>
      </c>
      <c r="H8898" s="71"/>
      <c r="I8898" s="72"/>
      <c r="J8898" s="72"/>
      <c r="K8898" s="38" t="str">
        <f>IF(E8898="","",IF(OR(E8898="Project Management",E8898="Project Support",E8898="Sprint Management",E8898="Sprint Support"),"NA",(((SUMIF(AD:AD,AD8898,H:H)/VLOOKUP(AD8898,[2]Formula!V:X,3,0))*VLOOKUP(AD8898,[2]Formula!V:X,2,0))*H8898)/SUMIF(AD:AD,AD8898,H:H)))</f>
        <v/>
      </c>
      <c r="L8898" s="38" t="str">
        <f t="shared" ref="L8898:L8961" si="835">IFERROR(IF(K8898="NA",(H8898/I8898),(K8898/I8898)),"")</f>
        <v/>
      </c>
      <c r="M8898" s="38" t="str">
        <f t="shared" ref="M8898:M8961" si="836">IFERROR(IF(K8898="NA",1,(K8898/H8898)),"")</f>
        <v/>
      </c>
      <c r="N8898" s="38" t="str">
        <f t="shared" si="832"/>
        <v/>
      </c>
      <c r="O8898" s="38" t="str">
        <f t="shared" si="834"/>
        <v/>
      </c>
      <c r="P8898" s="39" t="str">
        <f t="shared" si="833"/>
        <v/>
      </c>
      <c r="AC8898" s="42" t="str">
        <f>IF(B8898="","",VLOOKUP(B8898,[2]Formula!B:C,2,0))</f>
        <v/>
      </c>
      <c r="AD8898" s="43" t="str">
        <f t="shared" ref="AD8898:AD8961" si="837">IF(B8898="","",CONCATENATE(B8898,"_",E8898))</f>
        <v/>
      </c>
    </row>
    <row r="8899" spans="1:30" x14ac:dyDescent="0.25">
      <c r="A8899" s="64"/>
      <c r="B8899" s="64"/>
      <c r="C8899" s="66"/>
      <c r="D8899" s="67"/>
      <c r="E8899" s="64"/>
      <c r="F8899" s="64"/>
      <c r="G8899" s="37" t="str">
        <f>IF(E8899="","",IF(OR(E8899="Project Management",E8899="Project Support",E8899="Sprint Management",E8899="Sprint Support"),"NA",ROUND((((VLOOKUP(AD8899,[2]Formula!V:X,3,0)))-SUMIF(AD:AD,AD8899,H:H)),2)))</f>
        <v/>
      </c>
      <c r="H8899" s="71"/>
      <c r="I8899" s="72"/>
      <c r="J8899" s="72"/>
      <c r="K8899" s="38" t="str">
        <f>IF(E8899="","",IF(OR(E8899="Project Management",E8899="Project Support",E8899="Sprint Management",E8899="Sprint Support"),"NA",(((SUMIF(AD:AD,AD8899,H:H)/VLOOKUP(AD8899,[2]Formula!V:X,3,0))*VLOOKUP(AD8899,[2]Formula!V:X,2,0))*H8899)/SUMIF(AD:AD,AD8899,H:H)))</f>
        <v/>
      </c>
      <c r="L8899" s="38" t="str">
        <f t="shared" si="835"/>
        <v/>
      </c>
      <c r="M8899" s="38" t="str">
        <f t="shared" si="836"/>
        <v/>
      </c>
      <c r="N8899" s="38" t="str">
        <f t="shared" ref="N8899:N8962" si="838">IFERROR(((L8899-M8899)/M8899)*100,"")</f>
        <v/>
      </c>
      <c r="O8899" s="38" t="str">
        <f t="shared" si="834"/>
        <v/>
      </c>
      <c r="P8899" s="39" t="str">
        <f t="shared" ref="P8899:P8962" si="839">IF(O8899="","",1)</f>
        <v/>
      </c>
      <c r="AC8899" s="42" t="str">
        <f>IF(B8899="","",VLOOKUP(B8899,[2]Formula!B:C,2,0))</f>
        <v/>
      </c>
      <c r="AD8899" s="43" t="str">
        <f t="shared" si="837"/>
        <v/>
      </c>
    </row>
    <row r="8900" spans="1:30" x14ac:dyDescent="0.25">
      <c r="A8900" s="64"/>
      <c r="B8900" s="64"/>
      <c r="C8900" s="66"/>
      <c r="D8900" s="67"/>
      <c r="E8900" s="64"/>
      <c r="F8900" s="64"/>
      <c r="G8900" s="37" t="str">
        <f>IF(E8900="","",IF(OR(E8900="Project Management",E8900="Project Support",E8900="Sprint Management",E8900="Sprint Support"),"NA",ROUND((((VLOOKUP(AD8900,[2]Formula!V:X,3,0)))-SUMIF(AD:AD,AD8900,H:H)),2)))</f>
        <v/>
      </c>
      <c r="H8900" s="71"/>
      <c r="I8900" s="72"/>
      <c r="J8900" s="72"/>
      <c r="K8900" s="38" t="str">
        <f>IF(E8900="","",IF(OR(E8900="Project Management",E8900="Project Support",E8900="Sprint Management",E8900="Sprint Support"),"NA",(((SUMIF(AD:AD,AD8900,H:H)/VLOOKUP(AD8900,[2]Formula!V:X,3,0))*VLOOKUP(AD8900,[2]Formula!V:X,2,0))*H8900)/SUMIF(AD:AD,AD8900,H:H)))</f>
        <v/>
      </c>
      <c r="L8900" s="38" t="str">
        <f t="shared" si="835"/>
        <v/>
      </c>
      <c r="M8900" s="38" t="str">
        <f t="shared" si="836"/>
        <v/>
      </c>
      <c r="N8900" s="38" t="str">
        <f t="shared" si="838"/>
        <v/>
      </c>
      <c r="O8900" s="38" t="str">
        <f t="shared" si="834"/>
        <v/>
      </c>
      <c r="P8900" s="39" t="str">
        <f t="shared" si="839"/>
        <v/>
      </c>
      <c r="AC8900" s="42" t="str">
        <f>IF(B8900="","",VLOOKUP(B8900,[2]Formula!B:C,2,0))</f>
        <v/>
      </c>
      <c r="AD8900" s="43" t="str">
        <f t="shared" si="837"/>
        <v/>
      </c>
    </row>
    <row r="8901" spans="1:30" x14ac:dyDescent="0.25">
      <c r="A8901" s="64"/>
      <c r="B8901" s="64"/>
      <c r="C8901" s="66"/>
      <c r="D8901" s="67"/>
      <c r="E8901" s="64"/>
      <c r="F8901" s="64"/>
      <c r="G8901" s="37" t="str">
        <f>IF(E8901="","",IF(OR(E8901="Project Management",E8901="Project Support",E8901="Sprint Management",E8901="Sprint Support"),"NA",ROUND((((VLOOKUP(AD8901,[2]Formula!V:X,3,0)))-SUMIF(AD:AD,AD8901,H:H)),2)))</f>
        <v/>
      </c>
      <c r="H8901" s="71"/>
      <c r="I8901" s="72"/>
      <c r="J8901" s="72"/>
      <c r="K8901" s="38" t="str">
        <f>IF(E8901="","",IF(OR(E8901="Project Management",E8901="Project Support",E8901="Sprint Management",E8901="Sprint Support"),"NA",(((SUMIF(AD:AD,AD8901,H:H)/VLOOKUP(AD8901,[2]Formula!V:X,3,0))*VLOOKUP(AD8901,[2]Formula!V:X,2,0))*H8901)/SUMIF(AD:AD,AD8901,H:H)))</f>
        <v/>
      </c>
      <c r="L8901" s="38" t="str">
        <f t="shared" si="835"/>
        <v/>
      </c>
      <c r="M8901" s="38" t="str">
        <f t="shared" si="836"/>
        <v/>
      </c>
      <c r="N8901" s="38" t="str">
        <f t="shared" si="838"/>
        <v/>
      </c>
      <c r="O8901" s="38" t="str">
        <f t="shared" si="834"/>
        <v/>
      </c>
      <c r="P8901" s="39" t="str">
        <f t="shared" si="839"/>
        <v/>
      </c>
      <c r="AC8901" s="42" t="str">
        <f>IF(B8901="","",VLOOKUP(B8901,[2]Formula!B:C,2,0))</f>
        <v/>
      </c>
      <c r="AD8901" s="43" t="str">
        <f t="shared" si="837"/>
        <v/>
      </c>
    </row>
    <row r="8902" spans="1:30" x14ac:dyDescent="0.25">
      <c r="A8902" s="64"/>
      <c r="B8902" s="64"/>
      <c r="C8902" s="66"/>
      <c r="D8902" s="67"/>
      <c r="E8902" s="64"/>
      <c r="F8902" s="64"/>
      <c r="G8902" s="37" t="str">
        <f>IF(E8902="","",IF(OR(E8902="Project Management",E8902="Project Support",E8902="Sprint Management",E8902="Sprint Support"),"NA",ROUND((((VLOOKUP(AD8902,[2]Formula!V:X,3,0)))-SUMIF(AD:AD,AD8902,H:H)),2)))</f>
        <v/>
      </c>
      <c r="H8902" s="71"/>
      <c r="I8902" s="72"/>
      <c r="J8902" s="72"/>
      <c r="K8902" s="38" t="str">
        <f>IF(E8902="","",IF(OR(E8902="Project Management",E8902="Project Support",E8902="Sprint Management",E8902="Sprint Support"),"NA",(((SUMIF(AD:AD,AD8902,H:H)/VLOOKUP(AD8902,[2]Formula!V:X,3,0))*VLOOKUP(AD8902,[2]Formula!V:X,2,0))*H8902)/SUMIF(AD:AD,AD8902,H:H)))</f>
        <v/>
      </c>
      <c r="L8902" s="38" t="str">
        <f t="shared" si="835"/>
        <v/>
      </c>
      <c r="M8902" s="38" t="str">
        <f t="shared" si="836"/>
        <v/>
      </c>
      <c r="N8902" s="38" t="str">
        <f t="shared" si="838"/>
        <v/>
      </c>
      <c r="O8902" s="38" t="str">
        <f t="shared" si="834"/>
        <v/>
      </c>
      <c r="P8902" s="39" t="str">
        <f t="shared" si="839"/>
        <v/>
      </c>
      <c r="AC8902" s="42" t="str">
        <f>IF(B8902="","",VLOOKUP(B8902,[2]Formula!B:C,2,0))</f>
        <v/>
      </c>
      <c r="AD8902" s="43" t="str">
        <f t="shared" si="837"/>
        <v/>
      </c>
    </row>
    <row r="8903" spans="1:30" x14ac:dyDescent="0.25">
      <c r="A8903" s="64"/>
      <c r="B8903" s="64"/>
      <c r="C8903" s="66"/>
      <c r="D8903" s="67"/>
      <c r="E8903" s="64"/>
      <c r="F8903" s="64"/>
      <c r="G8903" s="37" t="str">
        <f>IF(E8903="","",IF(OR(E8903="Project Management",E8903="Project Support",E8903="Sprint Management",E8903="Sprint Support"),"NA",ROUND((((VLOOKUP(AD8903,[2]Formula!V:X,3,0)))-SUMIF(AD:AD,AD8903,H:H)),2)))</f>
        <v/>
      </c>
      <c r="H8903" s="71"/>
      <c r="I8903" s="72"/>
      <c r="J8903" s="72"/>
      <c r="K8903" s="38" t="str">
        <f>IF(E8903="","",IF(OR(E8903="Project Management",E8903="Project Support",E8903="Sprint Management",E8903="Sprint Support"),"NA",(((SUMIF(AD:AD,AD8903,H:H)/VLOOKUP(AD8903,[2]Formula!V:X,3,0))*VLOOKUP(AD8903,[2]Formula!V:X,2,0))*H8903)/SUMIF(AD:AD,AD8903,H:H)))</f>
        <v/>
      </c>
      <c r="L8903" s="38" t="str">
        <f t="shared" si="835"/>
        <v/>
      </c>
      <c r="M8903" s="38" t="str">
        <f t="shared" si="836"/>
        <v/>
      </c>
      <c r="N8903" s="38" t="str">
        <f t="shared" si="838"/>
        <v/>
      </c>
      <c r="O8903" s="38" t="str">
        <f t="shared" si="834"/>
        <v/>
      </c>
      <c r="P8903" s="39" t="str">
        <f t="shared" si="839"/>
        <v/>
      </c>
      <c r="AC8903" s="42" t="str">
        <f>IF(B8903="","",VLOOKUP(B8903,[2]Formula!B:C,2,0))</f>
        <v/>
      </c>
      <c r="AD8903" s="43" t="str">
        <f t="shared" si="837"/>
        <v/>
      </c>
    </row>
    <row r="8904" spans="1:30" x14ac:dyDescent="0.25">
      <c r="A8904" s="64"/>
      <c r="B8904" s="64"/>
      <c r="C8904" s="66"/>
      <c r="D8904" s="67"/>
      <c r="E8904" s="64"/>
      <c r="F8904" s="64"/>
      <c r="G8904" s="37" t="str">
        <f>IF(E8904="","",IF(OR(E8904="Project Management",E8904="Project Support",E8904="Sprint Management",E8904="Sprint Support"),"NA",ROUND((((VLOOKUP(AD8904,[2]Formula!V:X,3,0)))-SUMIF(AD:AD,AD8904,H:H)),2)))</f>
        <v/>
      </c>
      <c r="H8904" s="71"/>
      <c r="I8904" s="72"/>
      <c r="J8904" s="72"/>
      <c r="K8904" s="38" t="str">
        <f>IF(E8904="","",IF(OR(E8904="Project Management",E8904="Project Support",E8904="Sprint Management",E8904="Sprint Support"),"NA",(((SUMIF(AD:AD,AD8904,H:H)/VLOOKUP(AD8904,[2]Formula!V:X,3,0))*VLOOKUP(AD8904,[2]Formula!V:X,2,0))*H8904)/SUMIF(AD:AD,AD8904,H:H)))</f>
        <v/>
      </c>
      <c r="L8904" s="38" t="str">
        <f t="shared" si="835"/>
        <v/>
      </c>
      <c r="M8904" s="38" t="str">
        <f t="shared" si="836"/>
        <v/>
      </c>
      <c r="N8904" s="38" t="str">
        <f t="shared" si="838"/>
        <v/>
      </c>
      <c r="O8904" s="38" t="str">
        <f t="shared" si="834"/>
        <v/>
      </c>
      <c r="P8904" s="39" t="str">
        <f t="shared" si="839"/>
        <v/>
      </c>
      <c r="AC8904" s="42" t="str">
        <f>IF(B8904="","",VLOOKUP(B8904,[2]Formula!B:C,2,0))</f>
        <v/>
      </c>
      <c r="AD8904" s="43" t="str">
        <f t="shared" si="837"/>
        <v/>
      </c>
    </row>
    <row r="8905" spans="1:30" x14ac:dyDescent="0.25">
      <c r="A8905" s="64"/>
      <c r="B8905" s="64"/>
      <c r="C8905" s="66"/>
      <c r="D8905" s="67"/>
      <c r="E8905" s="64"/>
      <c r="F8905" s="64"/>
      <c r="G8905" s="37" t="str">
        <f>IF(E8905="","",IF(OR(E8905="Project Management",E8905="Project Support",E8905="Sprint Management",E8905="Sprint Support"),"NA",ROUND((((VLOOKUP(AD8905,[2]Formula!V:X,3,0)))-SUMIF(AD:AD,AD8905,H:H)),2)))</f>
        <v/>
      </c>
      <c r="H8905" s="71"/>
      <c r="I8905" s="72"/>
      <c r="J8905" s="72"/>
      <c r="K8905" s="38" t="str">
        <f>IF(E8905="","",IF(OR(E8905="Project Management",E8905="Project Support",E8905="Sprint Management",E8905="Sprint Support"),"NA",(((SUMIF(AD:AD,AD8905,H:H)/VLOOKUP(AD8905,[2]Formula!V:X,3,0))*VLOOKUP(AD8905,[2]Formula!V:X,2,0))*H8905)/SUMIF(AD:AD,AD8905,H:H)))</f>
        <v/>
      </c>
      <c r="L8905" s="38" t="str">
        <f t="shared" si="835"/>
        <v/>
      </c>
      <c r="M8905" s="38" t="str">
        <f t="shared" si="836"/>
        <v/>
      </c>
      <c r="N8905" s="38" t="str">
        <f t="shared" si="838"/>
        <v/>
      </c>
      <c r="O8905" s="38" t="str">
        <f t="shared" si="834"/>
        <v/>
      </c>
      <c r="P8905" s="39" t="str">
        <f t="shared" si="839"/>
        <v/>
      </c>
      <c r="AC8905" s="42" t="str">
        <f>IF(B8905="","",VLOOKUP(B8905,[2]Formula!B:C,2,0))</f>
        <v/>
      </c>
      <c r="AD8905" s="43" t="str">
        <f t="shared" si="837"/>
        <v/>
      </c>
    </row>
    <row r="8906" spans="1:30" x14ac:dyDescent="0.25">
      <c r="A8906" s="64"/>
      <c r="B8906" s="64"/>
      <c r="C8906" s="66"/>
      <c r="D8906" s="67"/>
      <c r="E8906" s="64"/>
      <c r="F8906" s="64"/>
      <c r="G8906" s="37" t="str">
        <f>IF(E8906="","",IF(OR(E8906="Project Management",E8906="Project Support",E8906="Sprint Management",E8906="Sprint Support"),"NA",ROUND((((VLOOKUP(AD8906,[2]Formula!V:X,3,0)))-SUMIF(AD:AD,AD8906,H:H)),2)))</f>
        <v/>
      </c>
      <c r="H8906" s="71"/>
      <c r="I8906" s="72"/>
      <c r="J8906" s="72"/>
      <c r="K8906" s="38" t="str">
        <f>IF(E8906="","",IF(OR(E8906="Project Management",E8906="Project Support",E8906="Sprint Management",E8906="Sprint Support"),"NA",(((SUMIF(AD:AD,AD8906,H:H)/VLOOKUP(AD8906,[2]Formula!V:X,3,0))*VLOOKUP(AD8906,[2]Formula!V:X,2,0))*H8906)/SUMIF(AD:AD,AD8906,H:H)))</f>
        <v/>
      </c>
      <c r="L8906" s="38" t="str">
        <f t="shared" si="835"/>
        <v/>
      </c>
      <c r="M8906" s="38" t="str">
        <f t="shared" si="836"/>
        <v/>
      </c>
      <c r="N8906" s="38" t="str">
        <f t="shared" si="838"/>
        <v/>
      </c>
      <c r="O8906" s="38" t="str">
        <f t="shared" si="834"/>
        <v/>
      </c>
      <c r="P8906" s="39" t="str">
        <f t="shared" si="839"/>
        <v/>
      </c>
      <c r="AC8906" s="42" t="str">
        <f>IF(B8906="","",VLOOKUP(B8906,[2]Formula!B:C,2,0))</f>
        <v/>
      </c>
      <c r="AD8906" s="43" t="str">
        <f t="shared" si="837"/>
        <v/>
      </c>
    </row>
    <row r="8907" spans="1:30" x14ac:dyDescent="0.25">
      <c r="A8907" s="64"/>
      <c r="B8907" s="64"/>
      <c r="C8907" s="66"/>
      <c r="D8907" s="67"/>
      <c r="E8907" s="64"/>
      <c r="F8907" s="64"/>
      <c r="G8907" s="37" t="str">
        <f>IF(E8907="","",IF(OR(E8907="Project Management",E8907="Project Support",E8907="Sprint Management",E8907="Sprint Support"),"NA",ROUND((((VLOOKUP(AD8907,[2]Formula!V:X,3,0)))-SUMIF(AD:AD,AD8907,H:H)),2)))</f>
        <v/>
      </c>
      <c r="H8907" s="71"/>
      <c r="I8907" s="72"/>
      <c r="J8907" s="72"/>
      <c r="K8907" s="38" t="str">
        <f>IF(E8907="","",IF(OR(E8907="Project Management",E8907="Project Support",E8907="Sprint Management",E8907="Sprint Support"),"NA",(((SUMIF(AD:AD,AD8907,H:H)/VLOOKUP(AD8907,[2]Formula!V:X,3,0))*VLOOKUP(AD8907,[2]Formula!V:X,2,0))*H8907)/SUMIF(AD:AD,AD8907,H:H)))</f>
        <v/>
      </c>
      <c r="L8907" s="38" t="str">
        <f t="shared" si="835"/>
        <v/>
      </c>
      <c r="M8907" s="38" t="str">
        <f t="shared" si="836"/>
        <v/>
      </c>
      <c r="N8907" s="38" t="str">
        <f t="shared" si="838"/>
        <v/>
      </c>
      <c r="O8907" s="38" t="str">
        <f t="shared" si="834"/>
        <v/>
      </c>
      <c r="P8907" s="39" t="str">
        <f t="shared" si="839"/>
        <v/>
      </c>
      <c r="AC8907" s="42" t="str">
        <f>IF(B8907="","",VLOOKUP(B8907,[2]Formula!B:C,2,0))</f>
        <v/>
      </c>
      <c r="AD8907" s="43" t="str">
        <f t="shared" si="837"/>
        <v/>
      </c>
    </row>
    <row r="8908" spans="1:30" x14ac:dyDescent="0.25">
      <c r="A8908" s="64"/>
      <c r="B8908" s="64"/>
      <c r="C8908" s="66"/>
      <c r="D8908" s="67"/>
      <c r="E8908" s="64"/>
      <c r="F8908" s="64"/>
      <c r="G8908" s="37" t="str">
        <f>IF(E8908="","",IF(OR(E8908="Project Management",E8908="Project Support",E8908="Sprint Management",E8908="Sprint Support"),"NA",ROUND((((VLOOKUP(AD8908,[2]Formula!V:X,3,0)))-SUMIF(AD:AD,AD8908,H:H)),2)))</f>
        <v/>
      </c>
      <c r="H8908" s="71"/>
      <c r="I8908" s="72"/>
      <c r="J8908" s="72"/>
      <c r="K8908" s="38" t="str">
        <f>IF(E8908="","",IF(OR(E8908="Project Management",E8908="Project Support",E8908="Sprint Management",E8908="Sprint Support"),"NA",(((SUMIF(AD:AD,AD8908,H:H)/VLOOKUP(AD8908,[2]Formula!V:X,3,0))*VLOOKUP(AD8908,[2]Formula!V:X,2,0))*H8908)/SUMIF(AD:AD,AD8908,H:H)))</f>
        <v/>
      </c>
      <c r="L8908" s="38" t="str">
        <f t="shared" si="835"/>
        <v/>
      </c>
      <c r="M8908" s="38" t="str">
        <f t="shared" si="836"/>
        <v/>
      </c>
      <c r="N8908" s="38" t="str">
        <f t="shared" si="838"/>
        <v/>
      </c>
      <c r="O8908" s="38" t="str">
        <f t="shared" si="834"/>
        <v/>
      </c>
      <c r="P8908" s="39" t="str">
        <f t="shared" si="839"/>
        <v/>
      </c>
      <c r="AC8908" s="42" t="str">
        <f>IF(B8908="","",VLOOKUP(B8908,[2]Formula!B:C,2,0))</f>
        <v/>
      </c>
      <c r="AD8908" s="43" t="str">
        <f t="shared" si="837"/>
        <v/>
      </c>
    </row>
    <row r="8909" spans="1:30" x14ac:dyDescent="0.25">
      <c r="A8909" s="64"/>
      <c r="B8909" s="64"/>
      <c r="C8909" s="66"/>
      <c r="D8909" s="67"/>
      <c r="E8909" s="64"/>
      <c r="F8909" s="64"/>
      <c r="G8909" s="37" t="str">
        <f>IF(E8909="","",IF(OR(E8909="Project Management",E8909="Project Support",E8909="Sprint Management",E8909="Sprint Support"),"NA",ROUND((((VLOOKUP(AD8909,[2]Formula!V:X,3,0)))-SUMIF(AD:AD,AD8909,H:H)),2)))</f>
        <v/>
      </c>
      <c r="H8909" s="71"/>
      <c r="I8909" s="72"/>
      <c r="J8909" s="72"/>
      <c r="K8909" s="38" t="str">
        <f>IF(E8909="","",IF(OR(E8909="Project Management",E8909="Project Support",E8909="Sprint Management",E8909="Sprint Support"),"NA",(((SUMIF(AD:AD,AD8909,H:H)/VLOOKUP(AD8909,[2]Formula!V:X,3,0))*VLOOKUP(AD8909,[2]Formula!V:X,2,0))*H8909)/SUMIF(AD:AD,AD8909,H:H)))</f>
        <v/>
      </c>
      <c r="L8909" s="38" t="str">
        <f t="shared" si="835"/>
        <v/>
      </c>
      <c r="M8909" s="38" t="str">
        <f t="shared" si="836"/>
        <v/>
      </c>
      <c r="N8909" s="38" t="str">
        <f t="shared" si="838"/>
        <v/>
      </c>
      <c r="O8909" s="38" t="str">
        <f t="shared" si="834"/>
        <v/>
      </c>
      <c r="P8909" s="39" t="str">
        <f t="shared" si="839"/>
        <v/>
      </c>
      <c r="AC8909" s="42" t="str">
        <f>IF(B8909="","",VLOOKUP(B8909,[2]Formula!B:C,2,0))</f>
        <v/>
      </c>
      <c r="AD8909" s="43" t="str">
        <f t="shared" si="837"/>
        <v/>
      </c>
    </row>
    <row r="8910" spans="1:30" x14ac:dyDescent="0.25">
      <c r="A8910" s="64"/>
      <c r="B8910" s="64"/>
      <c r="C8910" s="66"/>
      <c r="D8910" s="67"/>
      <c r="E8910" s="64"/>
      <c r="F8910" s="64"/>
      <c r="G8910" s="37" t="str">
        <f>IF(E8910="","",IF(OR(E8910="Project Management",E8910="Project Support",E8910="Sprint Management",E8910="Sprint Support"),"NA",ROUND((((VLOOKUP(AD8910,[2]Formula!V:X,3,0)))-SUMIF(AD:AD,AD8910,H:H)),2)))</f>
        <v/>
      </c>
      <c r="H8910" s="71"/>
      <c r="I8910" s="72"/>
      <c r="J8910" s="72"/>
      <c r="K8910" s="38" t="str">
        <f>IF(E8910="","",IF(OR(E8910="Project Management",E8910="Project Support",E8910="Sprint Management",E8910="Sprint Support"),"NA",(((SUMIF(AD:AD,AD8910,H:H)/VLOOKUP(AD8910,[2]Formula!V:X,3,0))*VLOOKUP(AD8910,[2]Formula!V:X,2,0))*H8910)/SUMIF(AD:AD,AD8910,H:H)))</f>
        <v/>
      </c>
      <c r="L8910" s="38" t="str">
        <f t="shared" si="835"/>
        <v/>
      </c>
      <c r="M8910" s="38" t="str">
        <f t="shared" si="836"/>
        <v/>
      </c>
      <c r="N8910" s="38" t="str">
        <f t="shared" si="838"/>
        <v/>
      </c>
      <c r="O8910" s="38" t="str">
        <f t="shared" si="834"/>
        <v/>
      </c>
      <c r="P8910" s="39" t="str">
        <f t="shared" si="839"/>
        <v/>
      </c>
      <c r="AC8910" s="42" t="str">
        <f>IF(B8910="","",VLOOKUP(B8910,[2]Formula!B:C,2,0))</f>
        <v/>
      </c>
      <c r="AD8910" s="43" t="str">
        <f t="shared" si="837"/>
        <v/>
      </c>
    </row>
    <row r="8911" spans="1:30" x14ac:dyDescent="0.25">
      <c r="A8911" s="64"/>
      <c r="B8911" s="64"/>
      <c r="C8911" s="66"/>
      <c r="D8911" s="67"/>
      <c r="E8911" s="64"/>
      <c r="F8911" s="64"/>
      <c r="G8911" s="37" t="str">
        <f>IF(E8911="","",IF(OR(E8911="Project Management",E8911="Project Support",E8911="Sprint Management",E8911="Sprint Support"),"NA",ROUND((((VLOOKUP(AD8911,[2]Formula!V:X,3,0)))-SUMIF(AD:AD,AD8911,H:H)),2)))</f>
        <v/>
      </c>
      <c r="H8911" s="71"/>
      <c r="I8911" s="72"/>
      <c r="J8911" s="72"/>
      <c r="K8911" s="38" t="str">
        <f>IF(E8911="","",IF(OR(E8911="Project Management",E8911="Project Support",E8911="Sprint Management",E8911="Sprint Support"),"NA",(((SUMIF(AD:AD,AD8911,H:H)/VLOOKUP(AD8911,[2]Formula!V:X,3,0))*VLOOKUP(AD8911,[2]Formula!V:X,2,0))*H8911)/SUMIF(AD:AD,AD8911,H:H)))</f>
        <v/>
      </c>
      <c r="L8911" s="38" t="str">
        <f t="shared" si="835"/>
        <v/>
      </c>
      <c r="M8911" s="38" t="str">
        <f t="shared" si="836"/>
        <v/>
      </c>
      <c r="N8911" s="38" t="str">
        <f t="shared" si="838"/>
        <v/>
      </c>
      <c r="O8911" s="38" t="str">
        <f t="shared" si="834"/>
        <v/>
      </c>
      <c r="P8911" s="39" t="str">
        <f t="shared" si="839"/>
        <v/>
      </c>
      <c r="AC8911" s="42" t="str">
        <f>IF(B8911="","",VLOOKUP(B8911,[2]Formula!B:C,2,0))</f>
        <v/>
      </c>
      <c r="AD8911" s="43" t="str">
        <f t="shared" si="837"/>
        <v/>
      </c>
    </row>
    <row r="8912" spans="1:30" x14ac:dyDescent="0.25">
      <c r="A8912" s="64"/>
      <c r="B8912" s="64"/>
      <c r="C8912" s="66"/>
      <c r="D8912" s="67"/>
      <c r="E8912" s="64"/>
      <c r="F8912" s="64"/>
      <c r="G8912" s="37" t="str">
        <f>IF(E8912="","",IF(OR(E8912="Project Management",E8912="Project Support",E8912="Sprint Management",E8912="Sprint Support"),"NA",ROUND((((VLOOKUP(AD8912,[2]Formula!V:X,3,0)))-SUMIF(AD:AD,AD8912,H:H)),2)))</f>
        <v/>
      </c>
      <c r="H8912" s="71"/>
      <c r="I8912" s="72"/>
      <c r="J8912" s="72"/>
      <c r="K8912" s="38" t="str">
        <f>IF(E8912="","",IF(OR(E8912="Project Management",E8912="Project Support",E8912="Sprint Management",E8912="Sprint Support"),"NA",(((SUMIF(AD:AD,AD8912,H:H)/VLOOKUP(AD8912,[2]Formula!V:X,3,0))*VLOOKUP(AD8912,[2]Formula!V:X,2,0))*H8912)/SUMIF(AD:AD,AD8912,H:H)))</f>
        <v/>
      </c>
      <c r="L8912" s="38" t="str">
        <f t="shared" si="835"/>
        <v/>
      </c>
      <c r="M8912" s="38" t="str">
        <f t="shared" si="836"/>
        <v/>
      </c>
      <c r="N8912" s="38" t="str">
        <f t="shared" si="838"/>
        <v/>
      </c>
      <c r="O8912" s="38" t="str">
        <f t="shared" si="834"/>
        <v/>
      </c>
      <c r="P8912" s="39" t="str">
        <f t="shared" si="839"/>
        <v/>
      </c>
      <c r="AC8912" s="42" t="str">
        <f>IF(B8912="","",VLOOKUP(B8912,[2]Formula!B:C,2,0))</f>
        <v/>
      </c>
      <c r="AD8912" s="43" t="str">
        <f t="shared" si="837"/>
        <v/>
      </c>
    </row>
    <row r="8913" spans="1:30" x14ac:dyDescent="0.25">
      <c r="A8913" s="64"/>
      <c r="B8913" s="64"/>
      <c r="C8913" s="66"/>
      <c r="D8913" s="67"/>
      <c r="E8913" s="64"/>
      <c r="F8913" s="64"/>
      <c r="G8913" s="37" t="str">
        <f>IF(E8913="","",IF(OR(E8913="Project Management",E8913="Project Support",E8913="Sprint Management",E8913="Sprint Support"),"NA",ROUND((((VLOOKUP(AD8913,[2]Formula!V:X,3,0)))-SUMIF(AD:AD,AD8913,H:H)),2)))</f>
        <v/>
      </c>
      <c r="H8913" s="71"/>
      <c r="I8913" s="72"/>
      <c r="J8913" s="72"/>
      <c r="K8913" s="38" t="str">
        <f>IF(E8913="","",IF(OR(E8913="Project Management",E8913="Project Support",E8913="Sprint Management",E8913="Sprint Support"),"NA",(((SUMIF(AD:AD,AD8913,H:H)/VLOOKUP(AD8913,[2]Formula!V:X,3,0))*VLOOKUP(AD8913,[2]Formula!V:X,2,0))*H8913)/SUMIF(AD:AD,AD8913,H:H)))</f>
        <v/>
      </c>
      <c r="L8913" s="38" t="str">
        <f t="shared" si="835"/>
        <v/>
      </c>
      <c r="M8913" s="38" t="str">
        <f t="shared" si="836"/>
        <v/>
      </c>
      <c r="N8913" s="38" t="str">
        <f t="shared" si="838"/>
        <v/>
      </c>
      <c r="O8913" s="38" t="str">
        <f t="shared" si="834"/>
        <v/>
      </c>
      <c r="P8913" s="39" t="str">
        <f t="shared" si="839"/>
        <v/>
      </c>
      <c r="AC8913" s="42" t="str">
        <f>IF(B8913="","",VLOOKUP(B8913,[2]Formula!B:C,2,0))</f>
        <v/>
      </c>
      <c r="AD8913" s="43" t="str">
        <f t="shared" si="837"/>
        <v/>
      </c>
    </row>
    <row r="8914" spans="1:30" x14ac:dyDescent="0.25">
      <c r="A8914" s="64"/>
      <c r="B8914" s="64"/>
      <c r="C8914" s="66"/>
      <c r="D8914" s="67"/>
      <c r="E8914" s="64"/>
      <c r="F8914" s="64"/>
      <c r="G8914" s="37" t="str">
        <f>IF(E8914="","",IF(OR(E8914="Project Management",E8914="Project Support",E8914="Sprint Management",E8914="Sprint Support"),"NA",ROUND((((VLOOKUP(AD8914,[2]Formula!V:X,3,0)))-SUMIF(AD:AD,AD8914,H:H)),2)))</f>
        <v/>
      </c>
      <c r="H8914" s="71"/>
      <c r="I8914" s="72"/>
      <c r="J8914" s="72"/>
      <c r="K8914" s="38" t="str">
        <f>IF(E8914="","",IF(OR(E8914="Project Management",E8914="Project Support",E8914="Sprint Management",E8914="Sprint Support"),"NA",(((SUMIF(AD:AD,AD8914,H:H)/VLOOKUP(AD8914,[2]Formula!V:X,3,0))*VLOOKUP(AD8914,[2]Formula!V:X,2,0))*H8914)/SUMIF(AD:AD,AD8914,H:H)))</f>
        <v/>
      </c>
      <c r="L8914" s="38" t="str">
        <f t="shared" si="835"/>
        <v/>
      </c>
      <c r="M8914" s="38" t="str">
        <f t="shared" si="836"/>
        <v/>
      </c>
      <c r="N8914" s="38" t="str">
        <f t="shared" si="838"/>
        <v/>
      </c>
      <c r="O8914" s="38" t="str">
        <f t="shared" si="834"/>
        <v/>
      </c>
      <c r="P8914" s="39" t="str">
        <f t="shared" si="839"/>
        <v/>
      </c>
      <c r="AC8914" s="42" t="str">
        <f>IF(B8914="","",VLOOKUP(B8914,[2]Formula!B:C,2,0))</f>
        <v/>
      </c>
      <c r="AD8914" s="43" t="str">
        <f t="shared" si="837"/>
        <v/>
      </c>
    </row>
    <row r="8915" spans="1:30" x14ac:dyDescent="0.25">
      <c r="A8915" s="64"/>
      <c r="B8915" s="64"/>
      <c r="C8915" s="66"/>
      <c r="D8915" s="67"/>
      <c r="E8915" s="64"/>
      <c r="F8915" s="64"/>
      <c r="G8915" s="37" t="str">
        <f>IF(E8915="","",IF(OR(E8915="Project Management",E8915="Project Support",E8915="Sprint Management",E8915="Sprint Support"),"NA",ROUND((((VLOOKUP(AD8915,[2]Formula!V:X,3,0)))-SUMIF(AD:AD,AD8915,H:H)),2)))</f>
        <v/>
      </c>
      <c r="H8915" s="71"/>
      <c r="I8915" s="72"/>
      <c r="J8915" s="72"/>
      <c r="K8915" s="38" t="str">
        <f>IF(E8915="","",IF(OR(E8915="Project Management",E8915="Project Support",E8915="Sprint Management",E8915="Sprint Support"),"NA",(((SUMIF(AD:AD,AD8915,H:H)/VLOOKUP(AD8915,[2]Formula!V:X,3,0))*VLOOKUP(AD8915,[2]Formula!V:X,2,0))*H8915)/SUMIF(AD:AD,AD8915,H:H)))</f>
        <v/>
      </c>
      <c r="L8915" s="38" t="str">
        <f t="shared" si="835"/>
        <v/>
      </c>
      <c r="M8915" s="38" t="str">
        <f t="shared" si="836"/>
        <v/>
      </c>
      <c r="N8915" s="38" t="str">
        <f t="shared" si="838"/>
        <v/>
      </c>
      <c r="O8915" s="38" t="str">
        <f t="shared" si="834"/>
        <v/>
      </c>
      <c r="P8915" s="39" t="str">
        <f t="shared" si="839"/>
        <v/>
      </c>
      <c r="AC8915" s="42" t="str">
        <f>IF(B8915="","",VLOOKUP(B8915,[2]Formula!B:C,2,0))</f>
        <v/>
      </c>
      <c r="AD8915" s="43" t="str">
        <f t="shared" si="837"/>
        <v/>
      </c>
    </row>
    <row r="8916" spans="1:30" x14ac:dyDescent="0.25">
      <c r="A8916" s="64"/>
      <c r="B8916" s="64"/>
      <c r="C8916" s="66"/>
      <c r="D8916" s="67"/>
      <c r="E8916" s="64"/>
      <c r="F8916" s="64"/>
      <c r="G8916" s="37" t="str">
        <f>IF(E8916="","",IF(OR(E8916="Project Management",E8916="Project Support",E8916="Sprint Management",E8916="Sprint Support"),"NA",ROUND((((VLOOKUP(AD8916,[2]Formula!V:X,3,0)))-SUMIF(AD:AD,AD8916,H:H)),2)))</f>
        <v/>
      </c>
      <c r="H8916" s="71"/>
      <c r="I8916" s="72"/>
      <c r="J8916" s="72"/>
      <c r="K8916" s="38" t="str">
        <f>IF(E8916="","",IF(OR(E8916="Project Management",E8916="Project Support",E8916="Sprint Management",E8916="Sprint Support"),"NA",(((SUMIF(AD:AD,AD8916,H:H)/VLOOKUP(AD8916,[2]Formula!V:X,3,0))*VLOOKUP(AD8916,[2]Formula!V:X,2,0))*H8916)/SUMIF(AD:AD,AD8916,H:H)))</f>
        <v/>
      </c>
      <c r="L8916" s="38" t="str">
        <f t="shared" si="835"/>
        <v/>
      </c>
      <c r="M8916" s="38" t="str">
        <f t="shared" si="836"/>
        <v/>
      </c>
      <c r="N8916" s="38" t="str">
        <f t="shared" si="838"/>
        <v/>
      </c>
      <c r="O8916" s="38" t="str">
        <f t="shared" si="834"/>
        <v/>
      </c>
      <c r="P8916" s="39" t="str">
        <f t="shared" si="839"/>
        <v/>
      </c>
      <c r="AC8916" s="42" t="str">
        <f>IF(B8916="","",VLOOKUP(B8916,[2]Formula!B:C,2,0))</f>
        <v/>
      </c>
      <c r="AD8916" s="43" t="str">
        <f t="shared" si="837"/>
        <v/>
      </c>
    </row>
    <row r="8917" spans="1:30" x14ac:dyDescent="0.25">
      <c r="A8917" s="64"/>
      <c r="B8917" s="64"/>
      <c r="C8917" s="66"/>
      <c r="D8917" s="67"/>
      <c r="E8917" s="64"/>
      <c r="F8917" s="64"/>
      <c r="G8917" s="37" t="str">
        <f>IF(E8917="","",IF(OR(E8917="Project Management",E8917="Project Support",E8917="Sprint Management",E8917="Sprint Support"),"NA",ROUND((((VLOOKUP(AD8917,[2]Formula!V:X,3,0)))-SUMIF(AD:AD,AD8917,H:H)),2)))</f>
        <v/>
      </c>
      <c r="H8917" s="71"/>
      <c r="I8917" s="72"/>
      <c r="J8917" s="72"/>
      <c r="K8917" s="38" t="str">
        <f>IF(E8917="","",IF(OR(E8917="Project Management",E8917="Project Support",E8917="Sprint Management",E8917="Sprint Support"),"NA",(((SUMIF(AD:AD,AD8917,H:H)/VLOOKUP(AD8917,[2]Formula!V:X,3,0))*VLOOKUP(AD8917,[2]Formula!V:X,2,0))*H8917)/SUMIF(AD:AD,AD8917,H:H)))</f>
        <v/>
      </c>
      <c r="L8917" s="38" t="str">
        <f t="shared" si="835"/>
        <v/>
      </c>
      <c r="M8917" s="38" t="str">
        <f t="shared" si="836"/>
        <v/>
      </c>
      <c r="N8917" s="38" t="str">
        <f t="shared" si="838"/>
        <v/>
      </c>
      <c r="O8917" s="38" t="str">
        <f t="shared" si="834"/>
        <v/>
      </c>
      <c r="P8917" s="39" t="str">
        <f t="shared" si="839"/>
        <v/>
      </c>
      <c r="AC8917" s="42" t="str">
        <f>IF(B8917="","",VLOOKUP(B8917,[2]Formula!B:C,2,0))</f>
        <v/>
      </c>
      <c r="AD8917" s="43" t="str">
        <f t="shared" si="837"/>
        <v/>
      </c>
    </row>
    <row r="8918" spans="1:30" x14ac:dyDescent="0.25">
      <c r="A8918" s="64"/>
      <c r="B8918" s="64"/>
      <c r="C8918" s="66"/>
      <c r="D8918" s="67"/>
      <c r="E8918" s="64"/>
      <c r="F8918" s="64"/>
      <c r="G8918" s="37" t="str">
        <f>IF(E8918="","",IF(OR(E8918="Project Management",E8918="Project Support",E8918="Sprint Management",E8918="Sprint Support"),"NA",ROUND((((VLOOKUP(AD8918,[2]Formula!V:X,3,0)))-SUMIF(AD:AD,AD8918,H:H)),2)))</f>
        <v/>
      </c>
      <c r="H8918" s="71"/>
      <c r="I8918" s="72"/>
      <c r="J8918" s="72"/>
      <c r="K8918" s="38" t="str">
        <f>IF(E8918="","",IF(OR(E8918="Project Management",E8918="Project Support",E8918="Sprint Management",E8918="Sprint Support"),"NA",(((SUMIF(AD:AD,AD8918,H:H)/VLOOKUP(AD8918,[2]Formula!V:X,3,0))*VLOOKUP(AD8918,[2]Formula!V:X,2,0))*H8918)/SUMIF(AD:AD,AD8918,H:H)))</f>
        <v/>
      </c>
      <c r="L8918" s="38" t="str">
        <f t="shared" si="835"/>
        <v/>
      </c>
      <c r="M8918" s="38" t="str">
        <f t="shared" si="836"/>
        <v/>
      </c>
      <c r="N8918" s="38" t="str">
        <f t="shared" si="838"/>
        <v/>
      </c>
      <c r="O8918" s="38" t="str">
        <f t="shared" si="834"/>
        <v/>
      </c>
      <c r="P8918" s="39" t="str">
        <f t="shared" si="839"/>
        <v/>
      </c>
      <c r="AC8918" s="42" t="str">
        <f>IF(B8918="","",VLOOKUP(B8918,[2]Formula!B:C,2,0))</f>
        <v/>
      </c>
      <c r="AD8918" s="43" t="str">
        <f t="shared" si="837"/>
        <v/>
      </c>
    </row>
    <row r="8919" spans="1:30" x14ac:dyDescent="0.25">
      <c r="A8919" s="64"/>
      <c r="B8919" s="64"/>
      <c r="C8919" s="66"/>
      <c r="D8919" s="67"/>
      <c r="E8919" s="64"/>
      <c r="F8919" s="64"/>
      <c r="G8919" s="37" t="str">
        <f>IF(E8919="","",IF(OR(E8919="Project Management",E8919="Project Support",E8919="Sprint Management",E8919="Sprint Support"),"NA",ROUND((((VLOOKUP(AD8919,[2]Formula!V:X,3,0)))-SUMIF(AD:AD,AD8919,H:H)),2)))</f>
        <v/>
      </c>
      <c r="H8919" s="71"/>
      <c r="I8919" s="72"/>
      <c r="J8919" s="72"/>
      <c r="K8919" s="38" t="str">
        <f>IF(E8919="","",IF(OR(E8919="Project Management",E8919="Project Support",E8919="Sprint Management",E8919="Sprint Support"),"NA",(((SUMIF(AD:AD,AD8919,H:H)/VLOOKUP(AD8919,[2]Formula!V:X,3,0))*VLOOKUP(AD8919,[2]Formula!V:X,2,0))*H8919)/SUMIF(AD:AD,AD8919,H:H)))</f>
        <v/>
      </c>
      <c r="L8919" s="38" t="str">
        <f t="shared" si="835"/>
        <v/>
      </c>
      <c r="M8919" s="38" t="str">
        <f t="shared" si="836"/>
        <v/>
      </c>
      <c r="N8919" s="38" t="str">
        <f t="shared" si="838"/>
        <v/>
      </c>
      <c r="O8919" s="38" t="str">
        <f t="shared" si="834"/>
        <v/>
      </c>
      <c r="P8919" s="39" t="str">
        <f t="shared" si="839"/>
        <v/>
      </c>
      <c r="AC8919" s="42" t="str">
        <f>IF(B8919="","",VLOOKUP(B8919,[2]Formula!B:C,2,0))</f>
        <v/>
      </c>
      <c r="AD8919" s="43" t="str">
        <f t="shared" si="837"/>
        <v/>
      </c>
    </row>
    <row r="8920" spans="1:30" x14ac:dyDescent="0.25">
      <c r="A8920" s="64"/>
      <c r="B8920" s="64"/>
      <c r="C8920" s="66"/>
      <c r="D8920" s="67"/>
      <c r="E8920" s="64"/>
      <c r="F8920" s="64"/>
      <c r="G8920" s="37" t="str">
        <f>IF(E8920="","",IF(OR(E8920="Project Management",E8920="Project Support",E8920="Sprint Management",E8920="Sprint Support"),"NA",ROUND((((VLOOKUP(AD8920,[2]Formula!V:X,3,0)))-SUMIF(AD:AD,AD8920,H:H)),2)))</f>
        <v/>
      </c>
      <c r="H8920" s="71"/>
      <c r="I8920" s="72"/>
      <c r="J8920" s="72"/>
      <c r="K8920" s="38" t="str">
        <f>IF(E8920="","",IF(OR(E8920="Project Management",E8920="Project Support",E8920="Sprint Management",E8920="Sprint Support"),"NA",(((SUMIF(AD:AD,AD8920,H:H)/VLOOKUP(AD8920,[2]Formula!V:X,3,0))*VLOOKUP(AD8920,[2]Formula!V:X,2,0))*H8920)/SUMIF(AD:AD,AD8920,H:H)))</f>
        <v/>
      </c>
      <c r="L8920" s="38" t="str">
        <f t="shared" si="835"/>
        <v/>
      </c>
      <c r="M8920" s="38" t="str">
        <f t="shared" si="836"/>
        <v/>
      </c>
      <c r="N8920" s="38" t="str">
        <f t="shared" si="838"/>
        <v/>
      </c>
      <c r="O8920" s="38" t="str">
        <f t="shared" si="834"/>
        <v/>
      </c>
      <c r="P8920" s="39" t="str">
        <f t="shared" si="839"/>
        <v/>
      </c>
      <c r="AC8920" s="42" t="str">
        <f>IF(B8920="","",VLOOKUP(B8920,[2]Formula!B:C,2,0))</f>
        <v/>
      </c>
      <c r="AD8920" s="43" t="str">
        <f t="shared" si="837"/>
        <v/>
      </c>
    </row>
    <row r="8921" spans="1:30" x14ac:dyDescent="0.25">
      <c r="A8921" s="64"/>
      <c r="B8921" s="64"/>
      <c r="C8921" s="66"/>
      <c r="D8921" s="67"/>
      <c r="E8921" s="64"/>
      <c r="F8921" s="64"/>
      <c r="G8921" s="37" t="str">
        <f>IF(E8921="","",IF(OR(E8921="Project Management",E8921="Project Support",E8921="Sprint Management",E8921="Sprint Support"),"NA",ROUND((((VLOOKUP(AD8921,[2]Formula!V:X,3,0)))-SUMIF(AD:AD,AD8921,H:H)),2)))</f>
        <v/>
      </c>
      <c r="H8921" s="71"/>
      <c r="I8921" s="72"/>
      <c r="J8921" s="72"/>
      <c r="K8921" s="38" t="str">
        <f>IF(E8921="","",IF(OR(E8921="Project Management",E8921="Project Support",E8921="Sprint Management",E8921="Sprint Support"),"NA",(((SUMIF(AD:AD,AD8921,H:H)/VLOOKUP(AD8921,[2]Formula!V:X,3,0))*VLOOKUP(AD8921,[2]Formula!V:X,2,0))*H8921)/SUMIF(AD:AD,AD8921,H:H)))</f>
        <v/>
      </c>
      <c r="L8921" s="38" t="str">
        <f t="shared" si="835"/>
        <v/>
      </c>
      <c r="M8921" s="38" t="str">
        <f t="shared" si="836"/>
        <v/>
      </c>
      <c r="N8921" s="38" t="str">
        <f t="shared" si="838"/>
        <v/>
      </c>
      <c r="O8921" s="38" t="str">
        <f t="shared" si="834"/>
        <v/>
      </c>
      <c r="P8921" s="39" t="str">
        <f t="shared" si="839"/>
        <v/>
      </c>
      <c r="AC8921" s="42" t="str">
        <f>IF(B8921="","",VLOOKUP(B8921,[2]Formula!B:C,2,0))</f>
        <v/>
      </c>
      <c r="AD8921" s="43" t="str">
        <f t="shared" si="837"/>
        <v/>
      </c>
    </row>
    <row r="8922" spans="1:30" x14ac:dyDescent="0.25">
      <c r="A8922" s="64"/>
      <c r="B8922" s="64"/>
      <c r="C8922" s="66"/>
      <c r="D8922" s="67"/>
      <c r="E8922" s="64"/>
      <c r="F8922" s="64"/>
      <c r="G8922" s="37" t="str">
        <f>IF(E8922="","",IF(OR(E8922="Project Management",E8922="Project Support",E8922="Sprint Management",E8922="Sprint Support"),"NA",ROUND((((VLOOKUP(AD8922,[2]Formula!V:X,3,0)))-SUMIF(AD:AD,AD8922,H:H)),2)))</f>
        <v/>
      </c>
      <c r="H8922" s="71"/>
      <c r="I8922" s="72"/>
      <c r="J8922" s="72"/>
      <c r="K8922" s="38" t="str">
        <f>IF(E8922="","",IF(OR(E8922="Project Management",E8922="Project Support",E8922="Sprint Management",E8922="Sprint Support"),"NA",(((SUMIF(AD:AD,AD8922,H:H)/VLOOKUP(AD8922,[2]Formula!V:X,3,0))*VLOOKUP(AD8922,[2]Formula!V:X,2,0))*H8922)/SUMIF(AD:AD,AD8922,H:H)))</f>
        <v/>
      </c>
      <c r="L8922" s="38" t="str">
        <f t="shared" si="835"/>
        <v/>
      </c>
      <c r="M8922" s="38" t="str">
        <f t="shared" si="836"/>
        <v/>
      </c>
      <c r="N8922" s="38" t="str">
        <f t="shared" si="838"/>
        <v/>
      </c>
      <c r="O8922" s="38" t="str">
        <f t="shared" si="834"/>
        <v/>
      </c>
      <c r="P8922" s="39" t="str">
        <f t="shared" si="839"/>
        <v/>
      </c>
      <c r="AC8922" s="42" t="str">
        <f>IF(B8922="","",VLOOKUP(B8922,[2]Formula!B:C,2,0))</f>
        <v/>
      </c>
      <c r="AD8922" s="43" t="str">
        <f t="shared" si="837"/>
        <v/>
      </c>
    </row>
    <row r="8923" spans="1:30" x14ac:dyDescent="0.25">
      <c r="A8923" s="64"/>
      <c r="B8923" s="64"/>
      <c r="C8923" s="66"/>
      <c r="D8923" s="67"/>
      <c r="E8923" s="64"/>
      <c r="F8923" s="64"/>
      <c r="G8923" s="37" t="str">
        <f>IF(E8923="","",IF(OR(E8923="Project Management",E8923="Project Support",E8923="Sprint Management",E8923="Sprint Support"),"NA",ROUND((((VLOOKUP(AD8923,[2]Formula!V:X,3,0)))-SUMIF(AD:AD,AD8923,H:H)),2)))</f>
        <v/>
      </c>
      <c r="H8923" s="71"/>
      <c r="I8923" s="72"/>
      <c r="J8923" s="72"/>
      <c r="K8923" s="38" t="str">
        <f>IF(E8923="","",IF(OR(E8923="Project Management",E8923="Project Support",E8923="Sprint Management",E8923="Sprint Support"),"NA",(((SUMIF(AD:AD,AD8923,H:H)/VLOOKUP(AD8923,[2]Formula!V:X,3,0))*VLOOKUP(AD8923,[2]Formula!V:X,2,0))*H8923)/SUMIF(AD:AD,AD8923,H:H)))</f>
        <v/>
      </c>
      <c r="L8923" s="38" t="str">
        <f t="shared" si="835"/>
        <v/>
      </c>
      <c r="M8923" s="38" t="str">
        <f t="shared" si="836"/>
        <v/>
      </c>
      <c r="N8923" s="38" t="str">
        <f t="shared" si="838"/>
        <v/>
      </c>
      <c r="O8923" s="38" t="str">
        <f t="shared" si="834"/>
        <v/>
      </c>
      <c r="P8923" s="39" t="str">
        <f t="shared" si="839"/>
        <v/>
      </c>
      <c r="AC8923" s="42" t="str">
        <f>IF(B8923="","",VLOOKUP(B8923,[2]Formula!B:C,2,0))</f>
        <v/>
      </c>
      <c r="AD8923" s="43" t="str">
        <f t="shared" si="837"/>
        <v/>
      </c>
    </row>
    <row r="8924" spans="1:30" x14ac:dyDescent="0.25">
      <c r="A8924" s="64"/>
      <c r="B8924" s="64"/>
      <c r="C8924" s="66"/>
      <c r="D8924" s="67"/>
      <c r="E8924" s="64"/>
      <c r="F8924" s="64"/>
      <c r="G8924" s="37" t="str">
        <f>IF(E8924="","",IF(OR(E8924="Project Management",E8924="Project Support",E8924="Sprint Management",E8924="Sprint Support"),"NA",ROUND((((VLOOKUP(AD8924,[2]Formula!V:X,3,0)))-SUMIF(AD:AD,AD8924,H:H)),2)))</f>
        <v/>
      </c>
      <c r="H8924" s="71"/>
      <c r="I8924" s="72"/>
      <c r="J8924" s="72"/>
      <c r="K8924" s="38" t="str">
        <f>IF(E8924="","",IF(OR(E8924="Project Management",E8924="Project Support",E8924="Sprint Management",E8924="Sprint Support"),"NA",(((SUMIF(AD:AD,AD8924,H:H)/VLOOKUP(AD8924,[2]Formula!V:X,3,0))*VLOOKUP(AD8924,[2]Formula!V:X,2,0))*H8924)/SUMIF(AD:AD,AD8924,H:H)))</f>
        <v/>
      </c>
      <c r="L8924" s="38" t="str">
        <f t="shared" si="835"/>
        <v/>
      </c>
      <c r="M8924" s="38" t="str">
        <f t="shared" si="836"/>
        <v/>
      </c>
      <c r="N8924" s="38" t="str">
        <f t="shared" si="838"/>
        <v/>
      </c>
      <c r="O8924" s="38" t="str">
        <f t="shared" si="834"/>
        <v/>
      </c>
      <c r="P8924" s="39" t="str">
        <f t="shared" si="839"/>
        <v/>
      </c>
      <c r="AC8924" s="42" t="str">
        <f>IF(B8924="","",VLOOKUP(B8924,[2]Formula!B:C,2,0))</f>
        <v/>
      </c>
      <c r="AD8924" s="43" t="str">
        <f t="shared" si="837"/>
        <v/>
      </c>
    </row>
    <row r="8925" spans="1:30" x14ac:dyDescent="0.25">
      <c r="A8925" s="64"/>
      <c r="B8925" s="64"/>
      <c r="C8925" s="66"/>
      <c r="D8925" s="67"/>
      <c r="E8925" s="64"/>
      <c r="F8925" s="64"/>
      <c r="G8925" s="37" t="str">
        <f>IF(E8925="","",IF(OR(E8925="Project Management",E8925="Project Support",E8925="Sprint Management",E8925="Sprint Support"),"NA",ROUND((((VLOOKUP(AD8925,[2]Formula!V:X,3,0)))-SUMIF(AD:AD,AD8925,H:H)),2)))</f>
        <v/>
      </c>
      <c r="H8925" s="71"/>
      <c r="I8925" s="72"/>
      <c r="J8925" s="72"/>
      <c r="K8925" s="38" t="str">
        <f>IF(E8925="","",IF(OR(E8925="Project Management",E8925="Project Support",E8925="Sprint Management",E8925="Sprint Support"),"NA",(((SUMIF(AD:AD,AD8925,H:H)/VLOOKUP(AD8925,[2]Formula!V:X,3,0))*VLOOKUP(AD8925,[2]Formula!V:X,2,0))*H8925)/SUMIF(AD:AD,AD8925,H:H)))</f>
        <v/>
      </c>
      <c r="L8925" s="38" t="str">
        <f t="shared" si="835"/>
        <v/>
      </c>
      <c r="M8925" s="38" t="str">
        <f t="shared" si="836"/>
        <v/>
      </c>
      <c r="N8925" s="38" t="str">
        <f t="shared" si="838"/>
        <v/>
      </c>
      <c r="O8925" s="38" t="str">
        <f t="shared" si="834"/>
        <v/>
      </c>
      <c r="P8925" s="39" t="str">
        <f t="shared" si="839"/>
        <v/>
      </c>
      <c r="AC8925" s="42" t="str">
        <f>IF(B8925="","",VLOOKUP(B8925,[2]Formula!B:C,2,0))</f>
        <v/>
      </c>
      <c r="AD8925" s="43" t="str">
        <f t="shared" si="837"/>
        <v/>
      </c>
    </row>
    <row r="8926" spans="1:30" x14ac:dyDescent="0.25">
      <c r="A8926" s="64"/>
      <c r="B8926" s="64"/>
      <c r="C8926" s="66"/>
      <c r="D8926" s="67"/>
      <c r="E8926" s="64"/>
      <c r="F8926" s="64"/>
      <c r="G8926" s="37" t="str">
        <f>IF(E8926="","",IF(OR(E8926="Project Management",E8926="Project Support",E8926="Sprint Management",E8926="Sprint Support"),"NA",ROUND((((VLOOKUP(AD8926,[2]Formula!V:X,3,0)))-SUMIF(AD:AD,AD8926,H:H)),2)))</f>
        <v/>
      </c>
      <c r="H8926" s="71"/>
      <c r="I8926" s="72"/>
      <c r="J8926" s="72"/>
      <c r="K8926" s="38" t="str">
        <f>IF(E8926="","",IF(OR(E8926="Project Management",E8926="Project Support",E8926="Sprint Management",E8926="Sprint Support"),"NA",(((SUMIF(AD:AD,AD8926,H:H)/VLOOKUP(AD8926,[2]Formula!V:X,3,0))*VLOOKUP(AD8926,[2]Formula!V:X,2,0))*H8926)/SUMIF(AD:AD,AD8926,H:H)))</f>
        <v/>
      </c>
      <c r="L8926" s="38" t="str">
        <f t="shared" si="835"/>
        <v/>
      </c>
      <c r="M8926" s="38" t="str">
        <f t="shared" si="836"/>
        <v/>
      </c>
      <c r="N8926" s="38" t="str">
        <f t="shared" si="838"/>
        <v/>
      </c>
      <c r="O8926" s="38" t="str">
        <f t="shared" si="834"/>
        <v/>
      </c>
      <c r="P8926" s="39" t="str">
        <f t="shared" si="839"/>
        <v/>
      </c>
      <c r="AC8926" s="42" t="str">
        <f>IF(B8926="","",VLOOKUP(B8926,[2]Formula!B:C,2,0))</f>
        <v/>
      </c>
      <c r="AD8926" s="43" t="str">
        <f t="shared" si="837"/>
        <v/>
      </c>
    </row>
    <row r="8927" spans="1:30" x14ac:dyDescent="0.25">
      <c r="A8927" s="64"/>
      <c r="B8927" s="64"/>
      <c r="C8927" s="66"/>
      <c r="D8927" s="67"/>
      <c r="E8927" s="64"/>
      <c r="F8927" s="64"/>
      <c r="G8927" s="37" t="str">
        <f>IF(E8927="","",IF(OR(E8927="Project Management",E8927="Project Support",E8927="Sprint Management",E8927="Sprint Support"),"NA",ROUND((((VLOOKUP(AD8927,[2]Formula!V:X,3,0)))-SUMIF(AD:AD,AD8927,H:H)),2)))</f>
        <v/>
      </c>
      <c r="H8927" s="71"/>
      <c r="I8927" s="72"/>
      <c r="J8927" s="72"/>
      <c r="K8927" s="38" t="str">
        <f>IF(E8927="","",IF(OR(E8927="Project Management",E8927="Project Support",E8927="Sprint Management",E8927="Sprint Support"),"NA",(((SUMIF(AD:AD,AD8927,H:H)/VLOOKUP(AD8927,[2]Formula!V:X,3,0))*VLOOKUP(AD8927,[2]Formula!V:X,2,0))*H8927)/SUMIF(AD:AD,AD8927,H:H)))</f>
        <v/>
      </c>
      <c r="L8927" s="38" t="str">
        <f t="shared" si="835"/>
        <v/>
      </c>
      <c r="M8927" s="38" t="str">
        <f t="shared" si="836"/>
        <v/>
      </c>
      <c r="N8927" s="38" t="str">
        <f t="shared" si="838"/>
        <v/>
      </c>
      <c r="O8927" s="38" t="str">
        <f t="shared" si="834"/>
        <v/>
      </c>
      <c r="P8927" s="39" t="str">
        <f t="shared" si="839"/>
        <v/>
      </c>
      <c r="AC8927" s="42" t="str">
        <f>IF(B8927="","",VLOOKUP(B8927,[2]Formula!B:C,2,0))</f>
        <v/>
      </c>
      <c r="AD8927" s="43" t="str">
        <f t="shared" si="837"/>
        <v/>
      </c>
    </row>
    <row r="8928" spans="1:30" x14ac:dyDescent="0.25">
      <c r="A8928" s="64"/>
      <c r="B8928" s="64"/>
      <c r="C8928" s="66"/>
      <c r="D8928" s="67"/>
      <c r="E8928" s="64"/>
      <c r="F8928" s="64"/>
      <c r="G8928" s="37" t="str">
        <f>IF(E8928="","",IF(OR(E8928="Project Management",E8928="Project Support",E8928="Sprint Management",E8928="Sprint Support"),"NA",ROUND((((VLOOKUP(AD8928,[2]Formula!V:X,3,0)))-SUMIF(AD:AD,AD8928,H:H)),2)))</f>
        <v/>
      </c>
      <c r="H8928" s="71"/>
      <c r="I8928" s="72"/>
      <c r="J8928" s="72"/>
      <c r="K8928" s="38" t="str">
        <f>IF(E8928="","",IF(OR(E8928="Project Management",E8928="Project Support",E8928="Sprint Management",E8928="Sprint Support"),"NA",(((SUMIF(AD:AD,AD8928,H:H)/VLOOKUP(AD8928,[2]Formula!V:X,3,0))*VLOOKUP(AD8928,[2]Formula!V:X,2,0))*H8928)/SUMIF(AD:AD,AD8928,H:H)))</f>
        <v/>
      </c>
      <c r="L8928" s="38" t="str">
        <f t="shared" si="835"/>
        <v/>
      </c>
      <c r="M8928" s="38" t="str">
        <f t="shared" si="836"/>
        <v/>
      </c>
      <c r="N8928" s="38" t="str">
        <f t="shared" si="838"/>
        <v/>
      </c>
      <c r="O8928" s="38" t="str">
        <f t="shared" si="834"/>
        <v/>
      </c>
      <c r="P8928" s="39" t="str">
        <f t="shared" si="839"/>
        <v/>
      </c>
      <c r="AC8928" s="42" t="str">
        <f>IF(B8928="","",VLOOKUP(B8928,[2]Formula!B:C,2,0))</f>
        <v/>
      </c>
      <c r="AD8928" s="43" t="str">
        <f t="shared" si="837"/>
        <v/>
      </c>
    </row>
    <row r="8929" spans="1:30" x14ac:dyDescent="0.25">
      <c r="A8929" s="64"/>
      <c r="B8929" s="64"/>
      <c r="C8929" s="66"/>
      <c r="D8929" s="67"/>
      <c r="E8929" s="64"/>
      <c r="F8929" s="64"/>
      <c r="G8929" s="37" t="str">
        <f>IF(E8929="","",IF(OR(E8929="Project Management",E8929="Project Support",E8929="Sprint Management",E8929="Sprint Support"),"NA",ROUND((((VLOOKUP(AD8929,[2]Formula!V:X,3,0)))-SUMIF(AD:AD,AD8929,H:H)),2)))</f>
        <v/>
      </c>
      <c r="H8929" s="71"/>
      <c r="I8929" s="72"/>
      <c r="J8929" s="72"/>
      <c r="K8929" s="38" t="str">
        <f>IF(E8929="","",IF(OR(E8929="Project Management",E8929="Project Support",E8929="Sprint Management",E8929="Sprint Support"),"NA",(((SUMIF(AD:AD,AD8929,H:H)/VLOOKUP(AD8929,[2]Formula!V:X,3,0))*VLOOKUP(AD8929,[2]Formula!V:X,2,0))*H8929)/SUMIF(AD:AD,AD8929,H:H)))</f>
        <v/>
      </c>
      <c r="L8929" s="38" t="str">
        <f t="shared" si="835"/>
        <v/>
      </c>
      <c r="M8929" s="38" t="str">
        <f t="shared" si="836"/>
        <v/>
      </c>
      <c r="N8929" s="38" t="str">
        <f t="shared" si="838"/>
        <v/>
      </c>
      <c r="O8929" s="38" t="str">
        <f t="shared" si="834"/>
        <v/>
      </c>
      <c r="P8929" s="39" t="str">
        <f t="shared" si="839"/>
        <v/>
      </c>
      <c r="AC8929" s="42" t="str">
        <f>IF(B8929="","",VLOOKUP(B8929,[2]Formula!B:C,2,0))</f>
        <v/>
      </c>
      <c r="AD8929" s="43" t="str">
        <f t="shared" si="837"/>
        <v/>
      </c>
    </row>
    <row r="8930" spans="1:30" x14ac:dyDescent="0.25">
      <c r="A8930" s="64"/>
      <c r="B8930" s="64"/>
      <c r="C8930" s="66"/>
      <c r="D8930" s="67"/>
      <c r="E8930" s="64"/>
      <c r="F8930" s="64"/>
      <c r="G8930" s="37" t="str">
        <f>IF(E8930="","",IF(OR(E8930="Project Management",E8930="Project Support",E8930="Sprint Management",E8930="Sprint Support"),"NA",ROUND((((VLOOKUP(AD8930,[2]Formula!V:X,3,0)))-SUMIF(AD:AD,AD8930,H:H)),2)))</f>
        <v/>
      </c>
      <c r="H8930" s="71"/>
      <c r="I8930" s="72"/>
      <c r="J8930" s="72"/>
      <c r="K8930" s="38" t="str">
        <f>IF(E8930="","",IF(OR(E8930="Project Management",E8930="Project Support",E8930="Sprint Management",E8930="Sprint Support"),"NA",(((SUMIF(AD:AD,AD8930,H:H)/VLOOKUP(AD8930,[2]Formula!V:X,3,0))*VLOOKUP(AD8930,[2]Formula!V:X,2,0))*H8930)/SUMIF(AD:AD,AD8930,H:H)))</f>
        <v/>
      </c>
      <c r="L8930" s="38" t="str">
        <f t="shared" si="835"/>
        <v/>
      </c>
      <c r="M8930" s="38" t="str">
        <f t="shared" si="836"/>
        <v/>
      </c>
      <c r="N8930" s="38" t="str">
        <f t="shared" si="838"/>
        <v/>
      </c>
      <c r="O8930" s="38" t="str">
        <f t="shared" si="834"/>
        <v/>
      </c>
      <c r="P8930" s="39" t="str">
        <f t="shared" si="839"/>
        <v/>
      </c>
      <c r="AC8930" s="42" t="str">
        <f>IF(B8930="","",VLOOKUP(B8930,[2]Formula!B:C,2,0))</f>
        <v/>
      </c>
      <c r="AD8930" s="43" t="str">
        <f t="shared" si="837"/>
        <v/>
      </c>
    </row>
    <row r="8931" spans="1:30" x14ac:dyDescent="0.25">
      <c r="A8931" s="64"/>
      <c r="B8931" s="64"/>
      <c r="C8931" s="66"/>
      <c r="D8931" s="67"/>
      <c r="E8931" s="64"/>
      <c r="F8931" s="64"/>
      <c r="G8931" s="37" t="str">
        <f>IF(E8931="","",IF(OR(E8931="Project Management",E8931="Project Support",E8931="Sprint Management",E8931="Sprint Support"),"NA",ROUND((((VLOOKUP(AD8931,[2]Formula!V:X,3,0)))-SUMIF(AD:AD,AD8931,H:H)),2)))</f>
        <v/>
      </c>
      <c r="H8931" s="71"/>
      <c r="I8931" s="72"/>
      <c r="J8931" s="72"/>
      <c r="K8931" s="38" t="str">
        <f>IF(E8931="","",IF(OR(E8931="Project Management",E8931="Project Support",E8931="Sprint Management",E8931="Sprint Support"),"NA",(((SUMIF(AD:AD,AD8931,H:H)/VLOOKUP(AD8931,[2]Formula!V:X,3,0))*VLOOKUP(AD8931,[2]Formula!V:X,2,0))*H8931)/SUMIF(AD:AD,AD8931,H:H)))</f>
        <v/>
      </c>
      <c r="L8931" s="38" t="str">
        <f t="shared" si="835"/>
        <v/>
      </c>
      <c r="M8931" s="38" t="str">
        <f t="shared" si="836"/>
        <v/>
      </c>
      <c r="N8931" s="38" t="str">
        <f t="shared" si="838"/>
        <v/>
      </c>
      <c r="O8931" s="38" t="str">
        <f t="shared" si="834"/>
        <v/>
      </c>
      <c r="P8931" s="39" t="str">
        <f t="shared" si="839"/>
        <v/>
      </c>
      <c r="AC8931" s="42" t="str">
        <f>IF(B8931="","",VLOOKUP(B8931,[2]Formula!B:C,2,0))</f>
        <v/>
      </c>
      <c r="AD8931" s="43" t="str">
        <f t="shared" si="837"/>
        <v/>
      </c>
    </row>
    <row r="8932" spans="1:30" x14ac:dyDescent="0.25">
      <c r="A8932" s="64"/>
      <c r="B8932" s="64"/>
      <c r="C8932" s="66"/>
      <c r="D8932" s="67"/>
      <c r="E8932" s="64"/>
      <c r="F8932" s="64"/>
      <c r="G8932" s="37" t="str">
        <f>IF(E8932="","",IF(OR(E8932="Project Management",E8932="Project Support",E8932="Sprint Management",E8932="Sprint Support"),"NA",ROUND((((VLOOKUP(AD8932,[2]Formula!V:X,3,0)))-SUMIF(AD:AD,AD8932,H:H)),2)))</f>
        <v/>
      </c>
      <c r="H8932" s="71"/>
      <c r="I8932" s="72"/>
      <c r="J8932" s="72"/>
      <c r="K8932" s="38" t="str">
        <f>IF(E8932="","",IF(OR(E8932="Project Management",E8932="Project Support",E8932="Sprint Management",E8932="Sprint Support"),"NA",(((SUMIF(AD:AD,AD8932,H:H)/VLOOKUP(AD8932,[2]Formula!V:X,3,0))*VLOOKUP(AD8932,[2]Formula!V:X,2,0))*H8932)/SUMIF(AD:AD,AD8932,H:H)))</f>
        <v/>
      </c>
      <c r="L8932" s="38" t="str">
        <f t="shared" si="835"/>
        <v/>
      </c>
      <c r="M8932" s="38" t="str">
        <f t="shared" si="836"/>
        <v/>
      </c>
      <c r="N8932" s="38" t="str">
        <f t="shared" si="838"/>
        <v/>
      </c>
      <c r="O8932" s="38" t="str">
        <f t="shared" si="834"/>
        <v/>
      </c>
      <c r="P8932" s="39" t="str">
        <f t="shared" si="839"/>
        <v/>
      </c>
      <c r="AC8932" s="42" t="str">
        <f>IF(B8932="","",VLOOKUP(B8932,[2]Formula!B:C,2,0))</f>
        <v/>
      </c>
      <c r="AD8932" s="43" t="str">
        <f t="shared" si="837"/>
        <v/>
      </c>
    </row>
    <row r="8933" spans="1:30" x14ac:dyDescent="0.25">
      <c r="A8933" s="64"/>
      <c r="B8933" s="64"/>
      <c r="C8933" s="66"/>
      <c r="D8933" s="67"/>
      <c r="E8933" s="64"/>
      <c r="F8933" s="64"/>
      <c r="G8933" s="37" t="str">
        <f>IF(E8933="","",IF(OR(E8933="Project Management",E8933="Project Support",E8933="Sprint Management",E8933="Sprint Support"),"NA",ROUND((((VLOOKUP(AD8933,[2]Formula!V:X,3,0)))-SUMIF(AD:AD,AD8933,H:H)),2)))</f>
        <v/>
      </c>
      <c r="H8933" s="71"/>
      <c r="I8933" s="72"/>
      <c r="J8933" s="72"/>
      <c r="K8933" s="38" t="str">
        <f>IF(E8933="","",IF(OR(E8933="Project Management",E8933="Project Support",E8933="Sprint Management",E8933="Sprint Support"),"NA",(((SUMIF(AD:AD,AD8933,H:H)/VLOOKUP(AD8933,[2]Formula!V:X,3,0))*VLOOKUP(AD8933,[2]Formula!V:X,2,0))*H8933)/SUMIF(AD:AD,AD8933,H:H)))</f>
        <v/>
      </c>
      <c r="L8933" s="38" t="str">
        <f t="shared" si="835"/>
        <v/>
      </c>
      <c r="M8933" s="38" t="str">
        <f t="shared" si="836"/>
        <v/>
      </c>
      <c r="N8933" s="38" t="str">
        <f t="shared" si="838"/>
        <v/>
      </c>
      <c r="O8933" s="38" t="str">
        <f t="shared" si="834"/>
        <v/>
      </c>
      <c r="P8933" s="39" t="str">
        <f t="shared" si="839"/>
        <v/>
      </c>
      <c r="AC8933" s="42" t="str">
        <f>IF(B8933="","",VLOOKUP(B8933,[2]Formula!B:C,2,0))</f>
        <v/>
      </c>
      <c r="AD8933" s="43" t="str">
        <f t="shared" si="837"/>
        <v/>
      </c>
    </row>
    <row r="8934" spans="1:30" x14ac:dyDescent="0.25">
      <c r="A8934" s="64"/>
      <c r="B8934" s="64"/>
      <c r="C8934" s="66"/>
      <c r="D8934" s="67"/>
      <c r="E8934" s="64"/>
      <c r="F8934" s="64"/>
      <c r="G8934" s="37" t="str">
        <f>IF(E8934="","",IF(OR(E8934="Project Management",E8934="Project Support",E8934="Sprint Management",E8934="Sprint Support"),"NA",ROUND((((VLOOKUP(AD8934,[2]Formula!V:X,3,0)))-SUMIF(AD:AD,AD8934,H:H)),2)))</f>
        <v/>
      </c>
      <c r="H8934" s="71"/>
      <c r="I8934" s="72"/>
      <c r="J8934" s="72"/>
      <c r="K8934" s="38" t="str">
        <f>IF(E8934="","",IF(OR(E8934="Project Management",E8934="Project Support",E8934="Sprint Management",E8934="Sprint Support"),"NA",(((SUMIF(AD:AD,AD8934,H:H)/VLOOKUP(AD8934,[2]Formula!V:X,3,0))*VLOOKUP(AD8934,[2]Formula!V:X,2,0))*H8934)/SUMIF(AD:AD,AD8934,H:H)))</f>
        <v/>
      </c>
      <c r="L8934" s="38" t="str">
        <f t="shared" si="835"/>
        <v/>
      </c>
      <c r="M8934" s="38" t="str">
        <f t="shared" si="836"/>
        <v/>
      </c>
      <c r="N8934" s="38" t="str">
        <f t="shared" si="838"/>
        <v/>
      </c>
      <c r="O8934" s="38" t="str">
        <f t="shared" si="834"/>
        <v/>
      </c>
      <c r="P8934" s="39" t="str">
        <f t="shared" si="839"/>
        <v/>
      </c>
      <c r="AC8934" s="42" t="str">
        <f>IF(B8934="","",VLOOKUP(B8934,[2]Formula!B:C,2,0))</f>
        <v/>
      </c>
      <c r="AD8934" s="43" t="str">
        <f t="shared" si="837"/>
        <v/>
      </c>
    </row>
    <row r="8935" spans="1:30" x14ac:dyDescent="0.25">
      <c r="A8935" s="64"/>
      <c r="B8935" s="64"/>
      <c r="C8935" s="66"/>
      <c r="D8935" s="67"/>
      <c r="E8935" s="64"/>
      <c r="F8935" s="64"/>
      <c r="G8935" s="37" t="str">
        <f>IF(E8935="","",IF(OR(E8935="Project Management",E8935="Project Support",E8935="Sprint Management",E8935="Sprint Support"),"NA",ROUND((((VLOOKUP(AD8935,[2]Formula!V:X,3,0)))-SUMIF(AD:AD,AD8935,H:H)),2)))</f>
        <v/>
      </c>
      <c r="H8935" s="71"/>
      <c r="I8935" s="72"/>
      <c r="J8935" s="72"/>
      <c r="K8935" s="38" t="str">
        <f>IF(E8935="","",IF(OR(E8935="Project Management",E8935="Project Support",E8935="Sprint Management",E8935="Sprint Support"),"NA",(((SUMIF(AD:AD,AD8935,H:H)/VLOOKUP(AD8935,[2]Formula!V:X,3,0))*VLOOKUP(AD8935,[2]Formula!V:X,2,0))*H8935)/SUMIF(AD:AD,AD8935,H:H)))</f>
        <v/>
      </c>
      <c r="L8935" s="38" t="str">
        <f t="shared" si="835"/>
        <v/>
      </c>
      <c r="M8935" s="38" t="str">
        <f t="shared" si="836"/>
        <v/>
      </c>
      <c r="N8935" s="38" t="str">
        <f t="shared" si="838"/>
        <v/>
      </c>
      <c r="O8935" s="38" t="str">
        <f t="shared" si="834"/>
        <v/>
      </c>
      <c r="P8935" s="39" t="str">
        <f t="shared" si="839"/>
        <v/>
      </c>
      <c r="AC8935" s="42" t="str">
        <f>IF(B8935="","",VLOOKUP(B8935,[2]Formula!B:C,2,0))</f>
        <v/>
      </c>
      <c r="AD8935" s="43" t="str">
        <f t="shared" si="837"/>
        <v/>
      </c>
    </row>
    <row r="8936" spans="1:30" x14ac:dyDescent="0.25">
      <c r="A8936" s="64"/>
      <c r="B8936" s="64"/>
      <c r="C8936" s="66"/>
      <c r="D8936" s="67"/>
      <c r="E8936" s="64"/>
      <c r="F8936" s="64"/>
      <c r="G8936" s="37" t="str">
        <f>IF(E8936="","",IF(OR(E8936="Project Management",E8936="Project Support",E8936="Sprint Management",E8936="Sprint Support"),"NA",ROUND((((VLOOKUP(AD8936,[2]Formula!V:X,3,0)))-SUMIF(AD:AD,AD8936,H:H)),2)))</f>
        <v/>
      </c>
      <c r="H8936" s="71"/>
      <c r="I8936" s="72"/>
      <c r="J8936" s="72"/>
      <c r="K8936" s="38" t="str">
        <f>IF(E8936="","",IF(OR(E8936="Project Management",E8936="Project Support",E8936="Sprint Management",E8936="Sprint Support"),"NA",(((SUMIF(AD:AD,AD8936,H:H)/VLOOKUP(AD8936,[2]Formula!V:X,3,0))*VLOOKUP(AD8936,[2]Formula!V:X,2,0))*H8936)/SUMIF(AD:AD,AD8936,H:H)))</f>
        <v/>
      </c>
      <c r="L8936" s="38" t="str">
        <f t="shared" si="835"/>
        <v/>
      </c>
      <c r="M8936" s="38" t="str">
        <f t="shared" si="836"/>
        <v/>
      </c>
      <c r="N8936" s="38" t="str">
        <f t="shared" si="838"/>
        <v/>
      </c>
      <c r="O8936" s="38" t="str">
        <f t="shared" si="834"/>
        <v/>
      </c>
      <c r="P8936" s="39" t="str">
        <f t="shared" si="839"/>
        <v/>
      </c>
      <c r="AC8936" s="42" t="str">
        <f>IF(B8936="","",VLOOKUP(B8936,[2]Formula!B:C,2,0))</f>
        <v/>
      </c>
      <c r="AD8936" s="43" t="str">
        <f t="shared" si="837"/>
        <v/>
      </c>
    </row>
    <row r="8937" spans="1:30" x14ac:dyDescent="0.25">
      <c r="A8937" s="64"/>
      <c r="B8937" s="64"/>
      <c r="C8937" s="66"/>
      <c r="D8937" s="67"/>
      <c r="E8937" s="64"/>
      <c r="F8937" s="64"/>
      <c r="G8937" s="37" t="str">
        <f>IF(E8937="","",IF(OR(E8937="Project Management",E8937="Project Support",E8937="Sprint Management",E8937="Sprint Support"),"NA",ROUND((((VLOOKUP(AD8937,[2]Formula!V:X,3,0)))-SUMIF(AD:AD,AD8937,H:H)),2)))</f>
        <v/>
      </c>
      <c r="H8937" s="71"/>
      <c r="I8937" s="72"/>
      <c r="J8937" s="72"/>
      <c r="K8937" s="38" t="str">
        <f>IF(E8937="","",IF(OR(E8937="Project Management",E8937="Project Support",E8937="Sprint Management",E8937="Sprint Support"),"NA",(((SUMIF(AD:AD,AD8937,H:H)/VLOOKUP(AD8937,[2]Formula!V:X,3,0))*VLOOKUP(AD8937,[2]Formula!V:X,2,0))*H8937)/SUMIF(AD:AD,AD8937,H:H)))</f>
        <v/>
      </c>
      <c r="L8937" s="38" t="str">
        <f t="shared" si="835"/>
        <v/>
      </c>
      <c r="M8937" s="38" t="str">
        <f t="shared" si="836"/>
        <v/>
      </c>
      <c r="N8937" s="38" t="str">
        <f t="shared" si="838"/>
        <v/>
      </c>
      <c r="O8937" s="38" t="str">
        <f t="shared" si="834"/>
        <v/>
      </c>
      <c r="P8937" s="39" t="str">
        <f t="shared" si="839"/>
        <v/>
      </c>
      <c r="AC8937" s="42" t="str">
        <f>IF(B8937="","",VLOOKUP(B8937,[2]Formula!B:C,2,0))</f>
        <v/>
      </c>
      <c r="AD8937" s="43" t="str">
        <f t="shared" si="837"/>
        <v/>
      </c>
    </row>
    <row r="8938" spans="1:30" x14ac:dyDescent="0.25">
      <c r="A8938" s="64"/>
      <c r="B8938" s="64"/>
      <c r="C8938" s="66"/>
      <c r="D8938" s="67"/>
      <c r="E8938" s="64"/>
      <c r="F8938" s="64"/>
      <c r="G8938" s="37" t="str">
        <f>IF(E8938="","",IF(OR(E8938="Project Management",E8938="Project Support",E8938="Sprint Management",E8938="Sprint Support"),"NA",ROUND((((VLOOKUP(AD8938,[2]Formula!V:X,3,0)))-SUMIF(AD:AD,AD8938,H:H)),2)))</f>
        <v/>
      </c>
      <c r="H8938" s="71"/>
      <c r="I8938" s="72"/>
      <c r="J8938" s="72"/>
      <c r="K8938" s="38" t="str">
        <f>IF(E8938="","",IF(OR(E8938="Project Management",E8938="Project Support",E8938="Sprint Management",E8938="Sprint Support"),"NA",(((SUMIF(AD:AD,AD8938,H:H)/VLOOKUP(AD8938,[2]Formula!V:X,3,0))*VLOOKUP(AD8938,[2]Formula!V:X,2,0))*H8938)/SUMIF(AD:AD,AD8938,H:H)))</f>
        <v/>
      </c>
      <c r="L8938" s="38" t="str">
        <f t="shared" si="835"/>
        <v/>
      </c>
      <c r="M8938" s="38" t="str">
        <f t="shared" si="836"/>
        <v/>
      </c>
      <c r="N8938" s="38" t="str">
        <f t="shared" si="838"/>
        <v/>
      </c>
      <c r="O8938" s="38" t="str">
        <f t="shared" si="834"/>
        <v/>
      </c>
      <c r="P8938" s="39" t="str">
        <f t="shared" si="839"/>
        <v/>
      </c>
      <c r="AC8938" s="42" t="str">
        <f>IF(B8938="","",VLOOKUP(B8938,[2]Formula!B:C,2,0))</f>
        <v/>
      </c>
      <c r="AD8938" s="43" t="str">
        <f t="shared" si="837"/>
        <v/>
      </c>
    </row>
    <row r="8939" spans="1:30" x14ac:dyDescent="0.25">
      <c r="A8939" s="64"/>
      <c r="B8939" s="64"/>
      <c r="C8939" s="66"/>
      <c r="D8939" s="67"/>
      <c r="E8939" s="64"/>
      <c r="F8939" s="64"/>
      <c r="G8939" s="37" t="str">
        <f>IF(E8939="","",IF(OR(E8939="Project Management",E8939="Project Support",E8939="Sprint Management",E8939="Sprint Support"),"NA",ROUND((((VLOOKUP(AD8939,[2]Formula!V:X,3,0)))-SUMIF(AD:AD,AD8939,H:H)),2)))</f>
        <v/>
      </c>
      <c r="H8939" s="71"/>
      <c r="I8939" s="72"/>
      <c r="J8939" s="72"/>
      <c r="K8939" s="38" t="str">
        <f>IF(E8939="","",IF(OR(E8939="Project Management",E8939="Project Support",E8939="Sprint Management",E8939="Sprint Support"),"NA",(((SUMIF(AD:AD,AD8939,H:H)/VLOOKUP(AD8939,[2]Formula!V:X,3,0))*VLOOKUP(AD8939,[2]Formula!V:X,2,0))*H8939)/SUMIF(AD:AD,AD8939,H:H)))</f>
        <v/>
      </c>
      <c r="L8939" s="38" t="str">
        <f t="shared" si="835"/>
        <v/>
      </c>
      <c r="M8939" s="38" t="str">
        <f t="shared" si="836"/>
        <v/>
      </c>
      <c r="N8939" s="38" t="str">
        <f t="shared" si="838"/>
        <v/>
      </c>
      <c r="O8939" s="38" t="str">
        <f t="shared" si="834"/>
        <v/>
      </c>
      <c r="P8939" s="39" t="str">
        <f t="shared" si="839"/>
        <v/>
      </c>
      <c r="AC8939" s="42" t="str">
        <f>IF(B8939="","",VLOOKUP(B8939,[2]Formula!B:C,2,0))</f>
        <v/>
      </c>
      <c r="AD8939" s="43" t="str">
        <f t="shared" si="837"/>
        <v/>
      </c>
    </row>
    <row r="8940" spans="1:30" x14ac:dyDescent="0.25">
      <c r="A8940" s="64"/>
      <c r="B8940" s="64"/>
      <c r="C8940" s="66"/>
      <c r="D8940" s="67"/>
      <c r="E8940" s="64"/>
      <c r="F8940" s="64"/>
      <c r="G8940" s="37" t="str">
        <f>IF(E8940="","",IF(OR(E8940="Project Management",E8940="Project Support",E8940="Sprint Management",E8940="Sprint Support"),"NA",ROUND((((VLOOKUP(AD8940,[2]Formula!V:X,3,0)))-SUMIF(AD:AD,AD8940,H:H)),2)))</f>
        <v/>
      </c>
      <c r="H8940" s="71"/>
      <c r="I8940" s="72"/>
      <c r="J8940" s="72"/>
      <c r="K8940" s="38" t="str">
        <f>IF(E8940="","",IF(OR(E8940="Project Management",E8940="Project Support",E8940="Sprint Management",E8940="Sprint Support"),"NA",(((SUMIF(AD:AD,AD8940,H:H)/VLOOKUP(AD8940,[2]Formula!V:X,3,0))*VLOOKUP(AD8940,[2]Formula!V:X,2,0))*H8940)/SUMIF(AD:AD,AD8940,H:H)))</f>
        <v/>
      </c>
      <c r="L8940" s="38" t="str">
        <f t="shared" si="835"/>
        <v/>
      </c>
      <c r="M8940" s="38" t="str">
        <f t="shared" si="836"/>
        <v/>
      </c>
      <c r="N8940" s="38" t="str">
        <f t="shared" si="838"/>
        <v/>
      </c>
      <c r="O8940" s="38" t="str">
        <f t="shared" si="834"/>
        <v/>
      </c>
      <c r="P8940" s="39" t="str">
        <f t="shared" si="839"/>
        <v/>
      </c>
      <c r="AC8940" s="42" t="str">
        <f>IF(B8940="","",VLOOKUP(B8940,[2]Formula!B:C,2,0))</f>
        <v/>
      </c>
      <c r="AD8940" s="43" t="str">
        <f t="shared" si="837"/>
        <v/>
      </c>
    </row>
    <row r="8941" spans="1:30" x14ac:dyDescent="0.25">
      <c r="A8941" s="64"/>
      <c r="B8941" s="64"/>
      <c r="C8941" s="66"/>
      <c r="D8941" s="67"/>
      <c r="E8941" s="64"/>
      <c r="F8941" s="64"/>
      <c r="G8941" s="37" t="str">
        <f>IF(E8941="","",IF(OR(E8941="Project Management",E8941="Project Support",E8941="Sprint Management",E8941="Sprint Support"),"NA",ROUND((((VLOOKUP(AD8941,[2]Formula!V:X,3,0)))-SUMIF(AD:AD,AD8941,H:H)),2)))</f>
        <v/>
      </c>
      <c r="H8941" s="71"/>
      <c r="I8941" s="72"/>
      <c r="J8941" s="72"/>
      <c r="K8941" s="38" t="str">
        <f>IF(E8941="","",IF(OR(E8941="Project Management",E8941="Project Support",E8941="Sprint Management",E8941="Sprint Support"),"NA",(((SUMIF(AD:AD,AD8941,H:H)/VLOOKUP(AD8941,[2]Formula!V:X,3,0))*VLOOKUP(AD8941,[2]Formula!V:X,2,0))*H8941)/SUMIF(AD:AD,AD8941,H:H)))</f>
        <v/>
      </c>
      <c r="L8941" s="38" t="str">
        <f t="shared" si="835"/>
        <v/>
      </c>
      <c r="M8941" s="38" t="str">
        <f t="shared" si="836"/>
        <v/>
      </c>
      <c r="N8941" s="38" t="str">
        <f t="shared" si="838"/>
        <v/>
      </c>
      <c r="O8941" s="38" t="str">
        <f t="shared" si="834"/>
        <v/>
      </c>
      <c r="P8941" s="39" t="str">
        <f t="shared" si="839"/>
        <v/>
      </c>
      <c r="AC8941" s="42" t="str">
        <f>IF(B8941="","",VLOOKUP(B8941,[2]Formula!B:C,2,0))</f>
        <v/>
      </c>
      <c r="AD8941" s="43" t="str">
        <f t="shared" si="837"/>
        <v/>
      </c>
    </row>
    <row r="8942" spans="1:30" x14ac:dyDescent="0.25">
      <c r="A8942" s="64"/>
      <c r="B8942" s="64"/>
      <c r="C8942" s="66"/>
      <c r="D8942" s="67"/>
      <c r="E8942" s="64"/>
      <c r="F8942" s="64"/>
      <c r="G8942" s="37" t="str">
        <f>IF(E8942="","",IF(OR(E8942="Project Management",E8942="Project Support",E8942="Sprint Management",E8942="Sprint Support"),"NA",ROUND((((VLOOKUP(AD8942,[2]Formula!V:X,3,0)))-SUMIF(AD:AD,AD8942,H:H)),2)))</f>
        <v/>
      </c>
      <c r="H8942" s="71"/>
      <c r="I8942" s="72"/>
      <c r="J8942" s="72"/>
      <c r="K8942" s="38" t="str">
        <f>IF(E8942="","",IF(OR(E8942="Project Management",E8942="Project Support",E8942="Sprint Management",E8942="Sprint Support"),"NA",(((SUMIF(AD:AD,AD8942,H:H)/VLOOKUP(AD8942,[2]Formula!V:X,3,0))*VLOOKUP(AD8942,[2]Formula!V:X,2,0))*H8942)/SUMIF(AD:AD,AD8942,H:H)))</f>
        <v/>
      </c>
      <c r="L8942" s="38" t="str">
        <f t="shared" si="835"/>
        <v/>
      </c>
      <c r="M8942" s="38" t="str">
        <f t="shared" si="836"/>
        <v/>
      </c>
      <c r="N8942" s="38" t="str">
        <f t="shared" si="838"/>
        <v/>
      </c>
      <c r="O8942" s="38" t="str">
        <f t="shared" si="834"/>
        <v/>
      </c>
      <c r="P8942" s="39" t="str">
        <f t="shared" si="839"/>
        <v/>
      </c>
      <c r="AC8942" s="42" t="str">
        <f>IF(B8942="","",VLOOKUP(B8942,[2]Formula!B:C,2,0))</f>
        <v/>
      </c>
      <c r="AD8942" s="43" t="str">
        <f t="shared" si="837"/>
        <v/>
      </c>
    </row>
    <row r="8943" spans="1:30" x14ac:dyDescent="0.25">
      <c r="A8943" s="64"/>
      <c r="B8943" s="64"/>
      <c r="C8943" s="66"/>
      <c r="D8943" s="67"/>
      <c r="E8943" s="64"/>
      <c r="F8943" s="64"/>
      <c r="G8943" s="37" t="str">
        <f>IF(E8943="","",IF(OR(E8943="Project Management",E8943="Project Support",E8943="Sprint Management",E8943="Sprint Support"),"NA",ROUND((((VLOOKUP(AD8943,[2]Formula!V:X,3,0)))-SUMIF(AD:AD,AD8943,H:H)),2)))</f>
        <v/>
      </c>
      <c r="H8943" s="71"/>
      <c r="I8943" s="72"/>
      <c r="J8943" s="72"/>
      <c r="K8943" s="38" t="str">
        <f>IF(E8943="","",IF(OR(E8943="Project Management",E8943="Project Support",E8943="Sprint Management",E8943="Sprint Support"),"NA",(((SUMIF(AD:AD,AD8943,H:H)/VLOOKUP(AD8943,[2]Formula!V:X,3,0))*VLOOKUP(AD8943,[2]Formula!V:X,2,0))*H8943)/SUMIF(AD:AD,AD8943,H:H)))</f>
        <v/>
      </c>
      <c r="L8943" s="38" t="str">
        <f t="shared" si="835"/>
        <v/>
      </c>
      <c r="M8943" s="38" t="str">
        <f t="shared" si="836"/>
        <v/>
      </c>
      <c r="N8943" s="38" t="str">
        <f t="shared" si="838"/>
        <v/>
      </c>
      <c r="O8943" s="38" t="str">
        <f t="shared" si="834"/>
        <v/>
      </c>
      <c r="P8943" s="39" t="str">
        <f t="shared" si="839"/>
        <v/>
      </c>
      <c r="AC8943" s="42" t="str">
        <f>IF(B8943="","",VLOOKUP(B8943,[2]Formula!B:C,2,0))</f>
        <v/>
      </c>
      <c r="AD8943" s="43" t="str">
        <f t="shared" si="837"/>
        <v/>
      </c>
    </row>
    <row r="8944" spans="1:30" x14ac:dyDescent="0.25">
      <c r="A8944" s="64"/>
      <c r="B8944" s="64"/>
      <c r="C8944" s="66"/>
      <c r="D8944" s="67"/>
      <c r="E8944" s="64"/>
      <c r="F8944" s="64"/>
      <c r="G8944" s="37" t="str">
        <f>IF(E8944="","",IF(OR(E8944="Project Management",E8944="Project Support",E8944="Sprint Management",E8944="Sprint Support"),"NA",ROUND((((VLOOKUP(AD8944,[2]Formula!V:X,3,0)))-SUMIF(AD:AD,AD8944,H:H)),2)))</f>
        <v/>
      </c>
      <c r="H8944" s="71"/>
      <c r="I8944" s="72"/>
      <c r="J8944" s="72"/>
      <c r="K8944" s="38" t="str">
        <f>IF(E8944="","",IF(OR(E8944="Project Management",E8944="Project Support",E8944="Sprint Management",E8944="Sprint Support"),"NA",(((SUMIF(AD:AD,AD8944,H:H)/VLOOKUP(AD8944,[2]Formula!V:X,3,0))*VLOOKUP(AD8944,[2]Formula!V:X,2,0))*H8944)/SUMIF(AD:AD,AD8944,H:H)))</f>
        <v/>
      </c>
      <c r="L8944" s="38" t="str">
        <f t="shared" si="835"/>
        <v/>
      </c>
      <c r="M8944" s="38" t="str">
        <f t="shared" si="836"/>
        <v/>
      </c>
      <c r="N8944" s="38" t="str">
        <f t="shared" si="838"/>
        <v/>
      </c>
      <c r="O8944" s="38" t="str">
        <f t="shared" si="834"/>
        <v/>
      </c>
      <c r="P8944" s="39" t="str">
        <f t="shared" si="839"/>
        <v/>
      </c>
      <c r="AC8944" s="42" t="str">
        <f>IF(B8944="","",VLOOKUP(B8944,[2]Formula!B:C,2,0))</f>
        <v/>
      </c>
      <c r="AD8944" s="43" t="str">
        <f t="shared" si="837"/>
        <v/>
      </c>
    </row>
    <row r="8945" spans="1:30" x14ac:dyDescent="0.25">
      <c r="A8945" s="64"/>
      <c r="B8945" s="64"/>
      <c r="C8945" s="66"/>
      <c r="D8945" s="67"/>
      <c r="E8945" s="64"/>
      <c r="F8945" s="64"/>
      <c r="G8945" s="37" t="str">
        <f>IF(E8945="","",IF(OR(E8945="Project Management",E8945="Project Support",E8945="Sprint Management",E8945="Sprint Support"),"NA",ROUND((((VLOOKUP(AD8945,[2]Formula!V:X,3,0)))-SUMIF(AD:AD,AD8945,H:H)),2)))</f>
        <v/>
      </c>
      <c r="H8945" s="71"/>
      <c r="I8945" s="72"/>
      <c r="J8945" s="72"/>
      <c r="K8945" s="38" t="str">
        <f>IF(E8945="","",IF(OR(E8945="Project Management",E8945="Project Support",E8945="Sprint Management",E8945="Sprint Support"),"NA",(((SUMIF(AD:AD,AD8945,H:H)/VLOOKUP(AD8945,[2]Formula!V:X,3,0))*VLOOKUP(AD8945,[2]Formula!V:X,2,0))*H8945)/SUMIF(AD:AD,AD8945,H:H)))</f>
        <v/>
      </c>
      <c r="L8945" s="38" t="str">
        <f t="shared" si="835"/>
        <v/>
      </c>
      <c r="M8945" s="38" t="str">
        <f t="shared" si="836"/>
        <v/>
      </c>
      <c r="N8945" s="38" t="str">
        <f t="shared" si="838"/>
        <v/>
      </c>
      <c r="O8945" s="38" t="str">
        <f t="shared" si="834"/>
        <v/>
      </c>
      <c r="P8945" s="39" t="str">
        <f t="shared" si="839"/>
        <v/>
      </c>
      <c r="AC8945" s="42" t="str">
        <f>IF(B8945="","",VLOOKUP(B8945,[2]Formula!B:C,2,0))</f>
        <v/>
      </c>
      <c r="AD8945" s="43" t="str">
        <f t="shared" si="837"/>
        <v/>
      </c>
    </row>
    <row r="8946" spans="1:30" x14ac:dyDescent="0.25">
      <c r="A8946" s="64"/>
      <c r="B8946" s="64"/>
      <c r="C8946" s="66"/>
      <c r="D8946" s="67"/>
      <c r="E8946" s="64"/>
      <c r="F8946" s="64"/>
      <c r="G8946" s="37" t="str">
        <f>IF(E8946="","",IF(OR(E8946="Project Management",E8946="Project Support",E8946="Sprint Management",E8946="Sprint Support"),"NA",ROUND((((VLOOKUP(AD8946,[2]Formula!V:X,3,0)))-SUMIF(AD:AD,AD8946,H:H)),2)))</f>
        <v/>
      </c>
      <c r="H8946" s="71"/>
      <c r="I8946" s="72"/>
      <c r="J8946" s="72"/>
      <c r="K8946" s="38" t="str">
        <f>IF(E8946="","",IF(OR(E8946="Project Management",E8946="Project Support",E8946="Sprint Management",E8946="Sprint Support"),"NA",(((SUMIF(AD:AD,AD8946,H:H)/VLOOKUP(AD8946,[2]Formula!V:X,3,0))*VLOOKUP(AD8946,[2]Formula!V:X,2,0))*H8946)/SUMIF(AD:AD,AD8946,H:H)))</f>
        <v/>
      </c>
      <c r="L8946" s="38" t="str">
        <f t="shared" si="835"/>
        <v/>
      </c>
      <c r="M8946" s="38" t="str">
        <f t="shared" si="836"/>
        <v/>
      </c>
      <c r="N8946" s="38" t="str">
        <f t="shared" si="838"/>
        <v/>
      </c>
      <c r="O8946" s="38" t="str">
        <f t="shared" si="834"/>
        <v/>
      </c>
      <c r="P8946" s="39" t="str">
        <f t="shared" si="839"/>
        <v/>
      </c>
      <c r="AC8946" s="42" t="str">
        <f>IF(B8946="","",VLOOKUP(B8946,[2]Formula!B:C,2,0))</f>
        <v/>
      </c>
      <c r="AD8946" s="43" t="str">
        <f t="shared" si="837"/>
        <v/>
      </c>
    </row>
    <row r="8947" spans="1:30" x14ac:dyDescent="0.25">
      <c r="A8947" s="64"/>
      <c r="B8947" s="64"/>
      <c r="C8947" s="66"/>
      <c r="D8947" s="67"/>
      <c r="E8947" s="64"/>
      <c r="F8947" s="64"/>
      <c r="G8947" s="37" t="str">
        <f>IF(E8947="","",IF(OR(E8947="Project Management",E8947="Project Support",E8947="Sprint Management",E8947="Sprint Support"),"NA",ROUND((((VLOOKUP(AD8947,[2]Formula!V:X,3,0)))-SUMIF(AD:AD,AD8947,H:H)),2)))</f>
        <v/>
      </c>
      <c r="H8947" s="71"/>
      <c r="I8947" s="72"/>
      <c r="J8947" s="72"/>
      <c r="K8947" s="38" t="str">
        <f>IF(E8947="","",IF(OR(E8947="Project Management",E8947="Project Support",E8947="Sprint Management",E8947="Sprint Support"),"NA",(((SUMIF(AD:AD,AD8947,H:H)/VLOOKUP(AD8947,[2]Formula!V:X,3,0))*VLOOKUP(AD8947,[2]Formula!V:X,2,0))*H8947)/SUMIF(AD:AD,AD8947,H:H)))</f>
        <v/>
      </c>
      <c r="L8947" s="38" t="str">
        <f t="shared" si="835"/>
        <v/>
      </c>
      <c r="M8947" s="38" t="str">
        <f t="shared" si="836"/>
        <v/>
      </c>
      <c r="N8947" s="38" t="str">
        <f t="shared" si="838"/>
        <v/>
      </c>
      <c r="O8947" s="38" t="str">
        <f t="shared" si="834"/>
        <v/>
      </c>
      <c r="P8947" s="39" t="str">
        <f t="shared" si="839"/>
        <v/>
      </c>
      <c r="AC8947" s="42" t="str">
        <f>IF(B8947="","",VLOOKUP(B8947,[2]Formula!B:C,2,0))</f>
        <v/>
      </c>
      <c r="AD8947" s="43" t="str">
        <f t="shared" si="837"/>
        <v/>
      </c>
    </row>
    <row r="8948" spans="1:30" x14ac:dyDescent="0.25">
      <c r="A8948" s="64"/>
      <c r="B8948" s="64"/>
      <c r="C8948" s="66"/>
      <c r="D8948" s="67"/>
      <c r="E8948" s="64"/>
      <c r="F8948" s="64"/>
      <c r="G8948" s="37" t="str">
        <f>IF(E8948="","",IF(OR(E8948="Project Management",E8948="Project Support",E8948="Sprint Management",E8948="Sprint Support"),"NA",ROUND((((VLOOKUP(AD8948,[2]Formula!V:X,3,0)))-SUMIF(AD:AD,AD8948,H:H)),2)))</f>
        <v/>
      </c>
      <c r="H8948" s="71"/>
      <c r="I8948" s="72"/>
      <c r="J8948" s="72"/>
      <c r="K8948" s="38" t="str">
        <f>IF(E8948="","",IF(OR(E8948="Project Management",E8948="Project Support",E8948="Sprint Management",E8948="Sprint Support"),"NA",(((SUMIF(AD:AD,AD8948,H:H)/VLOOKUP(AD8948,[2]Formula!V:X,3,0))*VLOOKUP(AD8948,[2]Formula!V:X,2,0))*H8948)/SUMIF(AD:AD,AD8948,H:H)))</f>
        <v/>
      </c>
      <c r="L8948" s="38" t="str">
        <f t="shared" si="835"/>
        <v/>
      </c>
      <c r="M8948" s="38" t="str">
        <f t="shared" si="836"/>
        <v/>
      </c>
      <c r="N8948" s="38" t="str">
        <f t="shared" si="838"/>
        <v/>
      </c>
      <c r="O8948" s="38" t="str">
        <f t="shared" si="834"/>
        <v/>
      </c>
      <c r="P8948" s="39" t="str">
        <f t="shared" si="839"/>
        <v/>
      </c>
      <c r="AC8948" s="42" t="str">
        <f>IF(B8948="","",VLOOKUP(B8948,[2]Formula!B:C,2,0))</f>
        <v/>
      </c>
      <c r="AD8948" s="43" t="str">
        <f t="shared" si="837"/>
        <v/>
      </c>
    </row>
    <row r="8949" spans="1:30" x14ac:dyDescent="0.25">
      <c r="A8949" s="64"/>
      <c r="B8949" s="64"/>
      <c r="C8949" s="66"/>
      <c r="D8949" s="67"/>
      <c r="E8949" s="64"/>
      <c r="F8949" s="64"/>
      <c r="G8949" s="37" t="str">
        <f>IF(E8949="","",IF(OR(E8949="Project Management",E8949="Project Support",E8949="Sprint Management",E8949="Sprint Support"),"NA",ROUND((((VLOOKUP(AD8949,[2]Formula!V:X,3,0)))-SUMIF(AD:AD,AD8949,H:H)),2)))</f>
        <v/>
      </c>
      <c r="H8949" s="71"/>
      <c r="I8949" s="72"/>
      <c r="J8949" s="72"/>
      <c r="K8949" s="38" t="str">
        <f>IF(E8949="","",IF(OR(E8949="Project Management",E8949="Project Support",E8949="Sprint Management",E8949="Sprint Support"),"NA",(((SUMIF(AD:AD,AD8949,H:H)/VLOOKUP(AD8949,[2]Formula!V:X,3,0))*VLOOKUP(AD8949,[2]Formula!V:X,2,0))*H8949)/SUMIF(AD:AD,AD8949,H:H)))</f>
        <v/>
      </c>
      <c r="L8949" s="38" t="str">
        <f t="shared" si="835"/>
        <v/>
      </c>
      <c r="M8949" s="38" t="str">
        <f t="shared" si="836"/>
        <v/>
      </c>
      <c r="N8949" s="38" t="str">
        <f t="shared" si="838"/>
        <v/>
      </c>
      <c r="O8949" s="38" t="str">
        <f t="shared" ref="O8949:O9012" si="840">IFERROR(L8949/M8949,"")</f>
        <v/>
      </c>
      <c r="P8949" s="39" t="str">
        <f t="shared" si="839"/>
        <v/>
      </c>
      <c r="AC8949" s="42" t="str">
        <f>IF(B8949="","",VLOOKUP(B8949,[2]Formula!B:C,2,0))</f>
        <v/>
      </c>
      <c r="AD8949" s="43" t="str">
        <f t="shared" si="837"/>
        <v/>
      </c>
    </row>
    <row r="8950" spans="1:30" x14ac:dyDescent="0.25">
      <c r="A8950" s="64"/>
      <c r="B8950" s="64"/>
      <c r="C8950" s="66"/>
      <c r="D8950" s="67"/>
      <c r="E8950" s="64"/>
      <c r="F8950" s="64"/>
      <c r="G8950" s="37" t="str">
        <f>IF(E8950="","",IF(OR(E8950="Project Management",E8950="Project Support",E8950="Sprint Management",E8950="Sprint Support"),"NA",ROUND((((VLOOKUP(AD8950,[2]Formula!V:X,3,0)))-SUMIF(AD:AD,AD8950,H:H)),2)))</f>
        <v/>
      </c>
      <c r="H8950" s="71"/>
      <c r="I8950" s="72"/>
      <c r="J8950" s="72"/>
      <c r="K8950" s="38" t="str">
        <f>IF(E8950="","",IF(OR(E8950="Project Management",E8950="Project Support",E8950="Sprint Management",E8950="Sprint Support"),"NA",(((SUMIF(AD:AD,AD8950,H:H)/VLOOKUP(AD8950,[2]Formula!V:X,3,0))*VLOOKUP(AD8950,[2]Formula!V:X,2,0))*H8950)/SUMIF(AD:AD,AD8950,H:H)))</f>
        <v/>
      </c>
      <c r="L8950" s="38" t="str">
        <f t="shared" si="835"/>
        <v/>
      </c>
      <c r="M8950" s="38" t="str">
        <f t="shared" si="836"/>
        <v/>
      </c>
      <c r="N8950" s="38" t="str">
        <f t="shared" si="838"/>
        <v/>
      </c>
      <c r="O8950" s="38" t="str">
        <f t="shared" si="840"/>
        <v/>
      </c>
      <c r="P8950" s="39" t="str">
        <f t="shared" si="839"/>
        <v/>
      </c>
      <c r="AC8950" s="42" t="str">
        <f>IF(B8950="","",VLOOKUP(B8950,[2]Formula!B:C,2,0))</f>
        <v/>
      </c>
      <c r="AD8950" s="43" t="str">
        <f t="shared" si="837"/>
        <v/>
      </c>
    </row>
    <row r="8951" spans="1:30" x14ac:dyDescent="0.25">
      <c r="A8951" s="64"/>
      <c r="B8951" s="64"/>
      <c r="C8951" s="66"/>
      <c r="D8951" s="67"/>
      <c r="E8951" s="64"/>
      <c r="F8951" s="64"/>
      <c r="G8951" s="37" t="str">
        <f>IF(E8951="","",IF(OR(E8951="Project Management",E8951="Project Support",E8951="Sprint Management",E8951="Sprint Support"),"NA",ROUND((((VLOOKUP(AD8951,[2]Formula!V:X,3,0)))-SUMIF(AD:AD,AD8951,H:H)),2)))</f>
        <v/>
      </c>
      <c r="H8951" s="71"/>
      <c r="I8951" s="72"/>
      <c r="J8951" s="72"/>
      <c r="K8951" s="38" t="str">
        <f>IF(E8951="","",IF(OR(E8951="Project Management",E8951="Project Support",E8951="Sprint Management",E8951="Sprint Support"),"NA",(((SUMIF(AD:AD,AD8951,H:H)/VLOOKUP(AD8951,[2]Formula!V:X,3,0))*VLOOKUP(AD8951,[2]Formula!V:X,2,0))*H8951)/SUMIF(AD:AD,AD8951,H:H)))</f>
        <v/>
      </c>
      <c r="L8951" s="38" t="str">
        <f t="shared" si="835"/>
        <v/>
      </c>
      <c r="M8951" s="38" t="str">
        <f t="shared" si="836"/>
        <v/>
      </c>
      <c r="N8951" s="38" t="str">
        <f t="shared" si="838"/>
        <v/>
      </c>
      <c r="O8951" s="38" t="str">
        <f t="shared" si="840"/>
        <v/>
      </c>
      <c r="P8951" s="39" t="str">
        <f t="shared" si="839"/>
        <v/>
      </c>
      <c r="AC8951" s="42" t="str">
        <f>IF(B8951="","",VLOOKUP(B8951,[2]Formula!B:C,2,0))</f>
        <v/>
      </c>
      <c r="AD8951" s="43" t="str">
        <f t="shared" si="837"/>
        <v/>
      </c>
    </row>
    <row r="8952" spans="1:30" x14ac:dyDescent="0.25">
      <c r="A8952" s="64"/>
      <c r="B8952" s="64"/>
      <c r="C8952" s="66"/>
      <c r="D8952" s="67"/>
      <c r="E8952" s="64"/>
      <c r="F8952" s="64"/>
      <c r="G8952" s="37" t="str">
        <f>IF(E8952="","",IF(OR(E8952="Project Management",E8952="Project Support",E8952="Sprint Management",E8952="Sprint Support"),"NA",ROUND((((VLOOKUP(AD8952,[2]Formula!V:X,3,0)))-SUMIF(AD:AD,AD8952,H:H)),2)))</f>
        <v/>
      </c>
      <c r="H8952" s="71"/>
      <c r="I8952" s="72"/>
      <c r="J8952" s="72"/>
      <c r="K8952" s="38" t="str">
        <f>IF(E8952="","",IF(OR(E8952="Project Management",E8952="Project Support",E8952="Sprint Management",E8952="Sprint Support"),"NA",(((SUMIF(AD:AD,AD8952,H:H)/VLOOKUP(AD8952,[2]Formula!V:X,3,0))*VLOOKUP(AD8952,[2]Formula!V:X,2,0))*H8952)/SUMIF(AD:AD,AD8952,H:H)))</f>
        <v/>
      </c>
      <c r="L8952" s="38" t="str">
        <f t="shared" si="835"/>
        <v/>
      </c>
      <c r="M8952" s="38" t="str">
        <f t="shared" si="836"/>
        <v/>
      </c>
      <c r="N8952" s="38" t="str">
        <f t="shared" si="838"/>
        <v/>
      </c>
      <c r="O8952" s="38" t="str">
        <f t="shared" si="840"/>
        <v/>
      </c>
      <c r="P8952" s="39" t="str">
        <f t="shared" si="839"/>
        <v/>
      </c>
      <c r="AC8952" s="42" t="str">
        <f>IF(B8952="","",VLOOKUP(B8952,[2]Formula!B:C,2,0))</f>
        <v/>
      </c>
      <c r="AD8952" s="43" t="str">
        <f t="shared" si="837"/>
        <v/>
      </c>
    </row>
    <row r="8953" spans="1:30" x14ac:dyDescent="0.25">
      <c r="A8953" s="64"/>
      <c r="B8953" s="64"/>
      <c r="C8953" s="66"/>
      <c r="D8953" s="67"/>
      <c r="E8953" s="64"/>
      <c r="F8953" s="64"/>
      <c r="G8953" s="37" t="str">
        <f>IF(E8953="","",IF(OR(E8953="Project Management",E8953="Project Support",E8953="Sprint Management",E8953="Sprint Support"),"NA",ROUND((((VLOOKUP(AD8953,[2]Formula!V:X,3,0)))-SUMIF(AD:AD,AD8953,H:H)),2)))</f>
        <v/>
      </c>
      <c r="H8953" s="71"/>
      <c r="I8953" s="72"/>
      <c r="J8953" s="72"/>
      <c r="K8953" s="38" t="str">
        <f>IF(E8953="","",IF(OR(E8953="Project Management",E8953="Project Support",E8953="Sprint Management",E8953="Sprint Support"),"NA",(((SUMIF(AD:AD,AD8953,H:H)/VLOOKUP(AD8953,[2]Formula!V:X,3,0))*VLOOKUP(AD8953,[2]Formula!V:X,2,0))*H8953)/SUMIF(AD:AD,AD8953,H:H)))</f>
        <v/>
      </c>
      <c r="L8953" s="38" t="str">
        <f t="shared" si="835"/>
        <v/>
      </c>
      <c r="M8953" s="38" t="str">
        <f t="shared" si="836"/>
        <v/>
      </c>
      <c r="N8953" s="38" t="str">
        <f t="shared" si="838"/>
        <v/>
      </c>
      <c r="O8953" s="38" t="str">
        <f t="shared" si="840"/>
        <v/>
      </c>
      <c r="P8953" s="39" t="str">
        <f t="shared" si="839"/>
        <v/>
      </c>
      <c r="AC8953" s="42" t="str">
        <f>IF(B8953="","",VLOOKUP(B8953,[2]Formula!B:C,2,0))</f>
        <v/>
      </c>
      <c r="AD8953" s="43" t="str">
        <f t="shared" si="837"/>
        <v/>
      </c>
    </row>
    <row r="8954" spans="1:30" x14ac:dyDescent="0.25">
      <c r="A8954" s="64"/>
      <c r="B8954" s="64"/>
      <c r="C8954" s="66"/>
      <c r="D8954" s="67"/>
      <c r="E8954" s="64"/>
      <c r="F8954" s="64"/>
      <c r="G8954" s="37" t="str">
        <f>IF(E8954="","",IF(OR(E8954="Project Management",E8954="Project Support",E8954="Sprint Management",E8954="Sprint Support"),"NA",ROUND((((VLOOKUP(AD8954,[2]Formula!V:X,3,0)))-SUMIF(AD:AD,AD8954,H:H)),2)))</f>
        <v/>
      </c>
      <c r="H8954" s="71"/>
      <c r="I8954" s="72"/>
      <c r="J8954" s="72"/>
      <c r="K8954" s="38" t="str">
        <f>IF(E8954="","",IF(OR(E8954="Project Management",E8954="Project Support",E8954="Sprint Management",E8954="Sprint Support"),"NA",(((SUMIF(AD:AD,AD8954,H:H)/VLOOKUP(AD8954,[2]Formula!V:X,3,0))*VLOOKUP(AD8954,[2]Formula!V:X,2,0))*H8954)/SUMIF(AD:AD,AD8954,H:H)))</f>
        <v/>
      </c>
      <c r="L8954" s="38" t="str">
        <f t="shared" si="835"/>
        <v/>
      </c>
      <c r="M8954" s="38" t="str">
        <f t="shared" si="836"/>
        <v/>
      </c>
      <c r="N8954" s="38" t="str">
        <f t="shared" si="838"/>
        <v/>
      </c>
      <c r="O8954" s="38" t="str">
        <f t="shared" si="840"/>
        <v/>
      </c>
      <c r="P8954" s="39" t="str">
        <f t="shared" si="839"/>
        <v/>
      </c>
      <c r="AC8954" s="42" t="str">
        <f>IF(B8954="","",VLOOKUP(B8954,[2]Formula!B:C,2,0))</f>
        <v/>
      </c>
      <c r="AD8954" s="43" t="str">
        <f t="shared" si="837"/>
        <v/>
      </c>
    </row>
    <row r="8955" spans="1:30" x14ac:dyDescent="0.25">
      <c r="A8955" s="64"/>
      <c r="B8955" s="64"/>
      <c r="C8955" s="66"/>
      <c r="D8955" s="67"/>
      <c r="E8955" s="64"/>
      <c r="F8955" s="64"/>
      <c r="G8955" s="37" t="str">
        <f>IF(E8955="","",IF(OR(E8955="Project Management",E8955="Project Support",E8955="Sprint Management",E8955="Sprint Support"),"NA",ROUND((((VLOOKUP(AD8955,[2]Formula!V:X,3,0)))-SUMIF(AD:AD,AD8955,H:H)),2)))</f>
        <v/>
      </c>
      <c r="H8955" s="71"/>
      <c r="I8955" s="72"/>
      <c r="J8955" s="72"/>
      <c r="K8955" s="38" t="str">
        <f>IF(E8955="","",IF(OR(E8955="Project Management",E8955="Project Support",E8955="Sprint Management",E8955="Sprint Support"),"NA",(((SUMIF(AD:AD,AD8955,H:H)/VLOOKUP(AD8955,[2]Formula!V:X,3,0))*VLOOKUP(AD8955,[2]Formula!V:X,2,0))*H8955)/SUMIF(AD:AD,AD8955,H:H)))</f>
        <v/>
      </c>
      <c r="L8955" s="38" t="str">
        <f t="shared" si="835"/>
        <v/>
      </c>
      <c r="M8955" s="38" t="str">
        <f t="shared" si="836"/>
        <v/>
      </c>
      <c r="N8955" s="38" t="str">
        <f t="shared" si="838"/>
        <v/>
      </c>
      <c r="O8955" s="38" t="str">
        <f t="shared" si="840"/>
        <v/>
      </c>
      <c r="P8955" s="39" t="str">
        <f t="shared" si="839"/>
        <v/>
      </c>
      <c r="AC8955" s="42" t="str">
        <f>IF(B8955="","",VLOOKUP(B8955,[2]Formula!B:C,2,0))</f>
        <v/>
      </c>
      <c r="AD8955" s="43" t="str">
        <f t="shared" si="837"/>
        <v/>
      </c>
    </row>
    <row r="8956" spans="1:30" x14ac:dyDescent="0.25">
      <c r="A8956" s="64"/>
      <c r="B8956" s="64"/>
      <c r="C8956" s="66"/>
      <c r="D8956" s="67"/>
      <c r="E8956" s="64"/>
      <c r="F8956" s="64"/>
      <c r="G8956" s="37" t="str">
        <f>IF(E8956="","",IF(OR(E8956="Project Management",E8956="Project Support",E8956="Sprint Management",E8956="Sprint Support"),"NA",ROUND((((VLOOKUP(AD8956,[2]Formula!V:X,3,0)))-SUMIF(AD:AD,AD8956,H:H)),2)))</f>
        <v/>
      </c>
      <c r="H8956" s="71"/>
      <c r="I8956" s="72"/>
      <c r="J8956" s="72"/>
      <c r="K8956" s="38" t="str">
        <f>IF(E8956="","",IF(OR(E8956="Project Management",E8956="Project Support",E8956="Sprint Management",E8956="Sprint Support"),"NA",(((SUMIF(AD:AD,AD8956,H:H)/VLOOKUP(AD8956,[2]Formula!V:X,3,0))*VLOOKUP(AD8956,[2]Formula!V:X,2,0))*H8956)/SUMIF(AD:AD,AD8956,H:H)))</f>
        <v/>
      </c>
      <c r="L8956" s="38" t="str">
        <f t="shared" si="835"/>
        <v/>
      </c>
      <c r="M8956" s="38" t="str">
        <f t="shared" si="836"/>
        <v/>
      </c>
      <c r="N8956" s="38" t="str">
        <f t="shared" si="838"/>
        <v/>
      </c>
      <c r="O8956" s="38" t="str">
        <f t="shared" si="840"/>
        <v/>
      </c>
      <c r="P8956" s="39" t="str">
        <f t="shared" si="839"/>
        <v/>
      </c>
      <c r="AC8956" s="42" t="str">
        <f>IF(B8956="","",VLOOKUP(B8956,[2]Formula!B:C,2,0))</f>
        <v/>
      </c>
      <c r="AD8956" s="43" t="str">
        <f t="shared" si="837"/>
        <v/>
      </c>
    </row>
    <row r="8957" spans="1:30" x14ac:dyDescent="0.25">
      <c r="A8957" s="64"/>
      <c r="B8957" s="64"/>
      <c r="C8957" s="66"/>
      <c r="D8957" s="67"/>
      <c r="E8957" s="64"/>
      <c r="F8957" s="64"/>
      <c r="G8957" s="37" t="str">
        <f>IF(E8957="","",IF(OR(E8957="Project Management",E8957="Project Support",E8957="Sprint Management",E8957="Sprint Support"),"NA",ROUND((((VLOOKUP(AD8957,[2]Formula!V:X,3,0)))-SUMIF(AD:AD,AD8957,H:H)),2)))</f>
        <v/>
      </c>
      <c r="H8957" s="71"/>
      <c r="I8957" s="72"/>
      <c r="J8957" s="72"/>
      <c r="K8957" s="38" t="str">
        <f>IF(E8957="","",IF(OR(E8957="Project Management",E8957="Project Support",E8957="Sprint Management",E8957="Sprint Support"),"NA",(((SUMIF(AD:AD,AD8957,H:H)/VLOOKUP(AD8957,[2]Formula!V:X,3,0))*VLOOKUP(AD8957,[2]Formula!V:X,2,0))*H8957)/SUMIF(AD:AD,AD8957,H:H)))</f>
        <v/>
      </c>
      <c r="L8957" s="38" t="str">
        <f t="shared" si="835"/>
        <v/>
      </c>
      <c r="M8957" s="38" t="str">
        <f t="shared" si="836"/>
        <v/>
      </c>
      <c r="N8957" s="38" t="str">
        <f t="shared" si="838"/>
        <v/>
      </c>
      <c r="O8957" s="38" t="str">
        <f t="shared" si="840"/>
        <v/>
      </c>
      <c r="P8957" s="39" t="str">
        <f t="shared" si="839"/>
        <v/>
      </c>
      <c r="AC8957" s="42" t="str">
        <f>IF(B8957="","",VLOOKUP(B8957,[2]Formula!B:C,2,0))</f>
        <v/>
      </c>
      <c r="AD8957" s="43" t="str">
        <f t="shared" si="837"/>
        <v/>
      </c>
    </row>
    <row r="8958" spans="1:30" x14ac:dyDescent="0.25">
      <c r="A8958" s="64"/>
      <c r="B8958" s="64"/>
      <c r="C8958" s="66"/>
      <c r="D8958" s="67"/>
      <c r="E8958" s="64"/>
      <c r="F8958" s="64"/>
      <c r="G8958" s="37" t="str">
        <f>IF(E8958="","",IF(OR(E8958="Project Management",E8958="Project Support",E8958="Sprint Management",E8958="Sprint Support"),"NA",ROUND((((VLOOKUP(AD8958,[2]Formula!V:X,3,0)))-SUMIF(AD:AD,AD8958,H:H)),2)))</f>
        <v/>
      </c>
      <c r="H8958" s="71"/>
      <c r="I8958" s="72"/>
      <c r="J8958" s="72"/>
      <c r="K8958" s="38" t="str">
        <f>IF(E8958="","",IF(OR(E8958="Project Management",E8958="Project Support",E8958="Sprint Management",E8958="Sprint Support"),"NA",(((SUMIF(AD:AD,AD8958,H:H)/VLOOKUP(AD8958,[2]Formula!V:X,3,0))*VLOOKUP(AD8958,[2]Formula!V:X,2,0))*H8958)/SUMIF(AD:AD,AD8958,H:H)))</f>
        <v/>
      </c>
      <c r="L8958" s="38" t="str">
        <f t="shared" si="835"/>
        <v/>
      </c>
      <c r="M8958" s="38" t="str">
        <f t="shared" si="836"/>
        <v/>
      </c>
      <c r="N8958" s="38" t="str">
        <f t="shared" si="838"/>
        <v/>
      </c>
      <c r="O8958" s="38" t="str">
        <f t="shared" si="840"/>
        <v/>
      </c>
      <c r="P8958" s="39" t="str">
        <f t="shared" si="839"/>
        <v/>
      </c>
      <c r="AC8958" s="42" t="str">
        <f>IF(B8958="","",VLOOKUP(B8958,[2]Formula!B:C,2,0))</f>
        <v/>
      </c>
      <c r="AD8958" s="43" t="str">
        <f t="shared" si="837"/>
        <v/>
      </c>
    </row>
    <row r="8959" spans="1:30" x14ac:dyDescent="0.25">
      <c r="A8959" s="64"/>
      <c r="B8959" s="64"/>
      <c r="C8959" s="66"/>
      <c r="D8959" s="67"/>
      <c r="E8959" s="64"/>
      <c r="F8959" s="64"/>
      <c r="G8959" s="37" t="str">
        <f>IF(E8959="","",IF(OR(E8959="Project Management",E8959="Project Support",E8959="Sprint Management",E8959="Sprint Support"),"NA",ROUND((((VLOOKUP(AD8959,[2]Formula!V:X,3,0)))-SUMIF(AD:AD,AD8959,H:H)),2)))</f>
        <v/>
      </c>
      <c r="H8959" s="71"/>
      <c r="I8959" s="72"/>
      <c r="J8959" s="72"/>
      <c r="K8959" s="38" t="str">
        <f>IF(E8959="","",IF(OR(E8959="Project Management",E8959="Project Support",E8959="Sprint Management",E8959="Sprint Support"),"NA",(((SUMIF(AD:AD,AD8959,H:H)/VLOOKUP(AD8959,[2]Formula!V:X,3,0))*VLOOKUP(AD8959,[2]Formula!V:X,2,0))*H8959)/SUMIF(AD:AD,AD8959,H:H)))</f>
        <v/>
      </c>
      <c r="L8959" s="38" t="str">
        <f t="shared" si="835"/>
        <v/>
      </c>
      <c r="M8959" s="38" t="str">
        <f t="shared" si="836"/>
        <v/>
      </c>
      <c r="N8959" s="38" t="str">
        <f t="shared" si="838"/>
        <v/>
      </c>
      <c r="O8959" s="38" t="str">
        <f t="shared" si="840"/>
        <v/>
      </c>
      <c r="P8959" s="39" t="str">
        <f t="shared" si="839"/>
        <v/>
      </c>
      <c r="AC8959" s="42" t="str">
        <f>IF(B8959="","",VLOOKUP(B8959,[2]Formula!B:C,2,0))</f>
        <v/>
      </c>
      <c r="AD8959" s="43" t="str">
        <f t="shared" si="837"/>
        <v/>
      </c>
    </row>
    <row r="8960" spans="1:30" x14ac:dyDescent="0.25">
      <c r="A8960" s="64"/>
      <c r="B8960" s="64"/>
      <c r="C8960" s="66"/>
      <c r="D8960" s="67"/>
      <c r="E8960" s="64"/>
      <c r="F8960" s="64"/>
      <c r="G8960" s="37" t="str">
        <f>IF(E8960="","",IF(OR(E8960="Project Management",E8960="Project Support",E8960="Sprint Management",E8960="Sprint Support"),"NA",ROUND((((VLOOKUP(AD8960,[2]Formula!V:X,3,0)))-SUMIF(AD:AD,AD8960,H:H)),2)))</f>
        <v/>
      </c>
      <c r="H8960" s="71"/>
      <c r="I8960" s="72"/>
      <c r="J8960" s="72"/>
      <c r="K8960" s="38" t="str">
        <f>IF(E8960="","",IF(OR(E8960="Project Management",E8960="Project Support",E8960="Sprint Management",E8960="Sprint Support"),"NA",(((SUMIF(AD:AD,AD8960,H:H)/VLOOKUP(AD8960,[2]Formula!V:X,3,0))*VLOOKUP(AD8960,[2]Formula!V:X,2,0))*H8960)/SUMIF(AD:AD,AD8960,H:H)))</f>
        <v/>
      </c>
      <c r="L8960" s="38" t="str">
        <f t="shared" si="835"/>
        <v/>
      </c>
      <c r="M8960" s="38" t="str">
        <f t="shared" si="836"/>
        <v/>
      </c>
      <c r="N8960" s="38" t="str">
        <f t="shared" si="838"/>
        <v/>
      </c>
      <c r="O8960" s="38" t="str">
        <f t="shared" si="840"/>
        <v/>
      </c>
      <c r="P8960" s="39" t="str">
        <f t="shared" si="839"/>
        <v/>
      </c>
      <c r="AC8960" s="42" t="str">
        <f>IF(B8960="","",VLOOKUP(B8960,[2]Formula!B:C,2,0))</f>
        <v/>
      </c>
      <c r="AD8960" s="43" t="str">
        <f t="shared" si="837"/>
        <v/>
      </c>
    </row>
    <row r="8961" spans="1:30" x14ac:dyDescent="0.25">
      <c r="A8961" s="64"/>
      <c r="B8961" s="64"/>
      <c r="C8961" s="66"/>
      <c r="D8961" s="67"/>
      <c r="E8961" s="64"/>
      <c r="F8961" s="64"/>
      <c r="G8961" s="37" t="str">
        <f>IF(E8961="","",IF(OR(E8961="Project Management",E8961="Project Support",E8961="Sprint Management",E8961="Sprint Support"),"NA",ROUND((((VLOOKUP(AD8961,[2]Formula!V:X,3,0)))-SUMIF(AD:AD,AD8961,H:H)),2)))</f>
        <v/>
      </c>
      <c r="H8961" s="71"/>
      <c r="I8961" s="72"/>
      <c r="J8961" s="72"/>
      <c r="K8961" s="38" t="str">
        <f>IF(E8961="","",IF(OR(E8961="Project Management",E8961="Project Support",E8961="Sprint Management",E8961="Sprint Support"),"NA",(((SUMIF(AD:AD,AD8961,H:H)/VLOOKUP(AD8961,[2]Formula!V:X,3,0))*VLOOKUP(AD8961,[2]Formula!V:X,2,0))*H8961)/SUMIF(AD:AD,AD8961,H:H)))</f>
        <v/>
      </c>
      <c r="L8961" s="38" t="str">
        <f t="shared" si="835"/>
        <v/>
      </c>
      <c r="M8961" s="38" t="str">
        <f t="shared" si="836"/>
        <v/>
      </c>
      <c r="N8961" s="38" t="str">
        <f t="shared" si="838"/>
        <v/>
      </c>
      <c r="O8961" s="38" t="str">
        <f t="shared" si="840"/>
        <v/>
      </c>
      <c r="P8961" s="39" t="str">
        <f t="shared" si="839"/>
        <v/>
      </c>
      <c r="AC8961" s="42" t="str">
        <f>IF(B8961="","",VLOOKUP(B8961,[2]Formula!B:C,2,0))</f>
        <v/>
      </c>
      <c r="AD8961" s="43" t="str">
        <f t="shared" si="837"/>
        <v/>
      </c>
    </row>
    <row r="8962" spans="1:30" x14ac:dyDescent="0.25">
      <c r="A8962" s="64"/>
      <c r="B8962" s="64"/>
      <c r="C8962" s="66"/>
      <c r="D8962" s="67"/>
      <c r="E8962" s="64"/>
      <c r="F8962" s="64"/>
      <c r="G8962" s="37" t="str">
        <f>IF(E8962="","",IF(OR(E8962="Project Management",E8962="Project Support",E8962="Sprint Management",E8962="Sprint Support"),"NA",ROUND((((VLOOKUP(AD8962,[2]Formula!V:X,3,0)))-SUMIF(AD:AD,AD8962,H:H)),2)))</f>
        <v/>
      </c>
      <c r="H8962" s="71"/>
      <c r="I8962" s="72"/>
      <c r="J8962" s="72"/>
      <c r="K8962" s="38" t="str">
        <f>IF(E8962="","",IF(OR(E8962="Project Management",E8962="Project Support",E8962="Sprint Management",E8962="Sprint Support"),"NA",(((SUMIF(AD:AD,AD8962,H:H)/VLOOKUP(AD8962,[2]Formula!V:X,3,0))*VLOOKUP(AD8962,[2]Formula!V:X,2,0))*H8962)/SUMIF(AD:AD,AD8962,H:H)))</f>
        <v/>
      </c>
      <c r="L8962" s="38" t="str">
        <f t="shared" ref="L8962:L9025" si="841">IFERROR(IF(K8962="NA",(H8962/I8962),(K8962/I8962)),"")</f>
        <v/>
      </c>
      <c r="M8962" s="38" t="str">
        <f t="shared" ref="M8962:M9025" si="842">IFERROR(IF(K8962="NA",1,(K8962/H8962)),"")</f>
        <v/>
      </c>
      <c r="N8962" s="38" t="str">
        <f t="shared" si="838"/>
        <v/>
      </c>
      <c r="O8962" s="38" t="str">
        <f t="shared" si="840"/>
        <v/>
      </c>
      <c r="P8962" s="39" t="str">
        <f t="shared" si="839"/>
        <v/>
      </c>
      <c r="AC8962" s="42" t="str">
        <f>IF(B8962="","",VLOOKUP(B8962,[2]Formula!B:C,2,0))</f>
        <v/>
      </c>
      <c r="AD8962" s="43" t="str">
        <f t="shared" ref="AD8962:AD9025" si="843">IF(B8962="","",CONCATENATE(B8962,"_",E8962))</f>
        <v/>
      </c>
    </row>
    <row r="8963" spans="1:30" x14ac:dyDescent="0.25">
      <c r="A8963" s="64"/>
      <c r="B8963" s="64"/>
      <c r="C8963" s="66"/>
      <c r="D8963" s="67"/>
      <c r="E8963" s="64"/>
      <c r="F8963" s="64"/>
      <c r="G8963" s="37" t="str">
        <f>IF(E8963="","",IF(OR(E8963="Project Management",E8963="Project Support",E8963="Sprint Management",E8963="Sprint Support"),"NA",ROUND((((VLOOKUP(AD8963,[2]Formula!V:X,3,0)))-SUMIF(AD:AD,AD8963,H:H)),2)))</f>
        <v/>
      </c>
      <c r="H8963" s="71"/>
      <c r="I8963" s="72"/>
      <c r="J8963" s="72"/>
      <c r="K8963" s="38" t="str">
        <f>IF(E8963="","",IF(OR(E8963="Project Management",E8963="Project Support",E8963="Sprint Management",E8963="Sprint Support"),"NA",(((SUMIF(AD:AD,AD8963,H:H)/VLOOKUP(AD8963,[2]Formula!V:X,3,0))*VLOOKUP(AD8963,[2]Formula!V:X,2,0))*H8963)/SUMIF(AD:AD,AD8963,H:H)))</f>
        <v/>
      </c>
      <c r="L8963" s="38" t="str">
        <f t="shared" si="841"/>
        <v/>
      </c>
      <c r="M8963" s="38" t="str">
        <f t="shared" si="842"/>
        <v/>
      </c>
      <c r="N8963" s="38" t="str">
        <f t="shared" ref="N8963:N9026" si="844">IFERROR(((L8963-M8963)/M8963)*100,"")</f>
        <v/>
      </c>
      <c r="O8963" s="38" t="str">
        <f t="shared" si="840"/>
        <v/>
      </c>
      <c r="P8963" s="39" t="str">
        <f t="shared" ref="P8963:P9026" si="845">IF(O8963="","",1)</f>
        <v/>
      </c>
      <c r="AC8963" s="42" t="str">
        <f>IF(B8963="","",VLOOKUP(B8963,[2]Formula!B:C,2,0))</f>
        <v/>
      </c>
      <c r="AD8963" s="43" t="str">
        <f t="shared" si="843"/>
        <v/>
      </c>
    </row>
    <row r="8964" spans="1:30" x14ac:dyDescent="0.25">
      <c r="A8964" s="64"/>
      <c r="B8964" s="64"/>
      <c r="C8964" s="66"/>
      <c r="D8964" s="67"/>
      <c r="E8964" s="64"/>
      <c r="F8964" s="64"/>
      <c r="G8964" s="37" t="str">
        <f>IF(E8964="","",IF(OR(E8964="Project Management",E8964="Project Support",E8964="Sprint Management",E8964="Sprint Support"),"NA",ROUND((((VLOOKUP(AD8964,[2]Formula!V:X,3,0)))-SUMIF(AD:AD,AD8964,H:H)),2)))</f>
        <v/>
      </c>
      <c r="H8964" s="71"/>
      <c r="I8964" s="72"/>
      <c r="J8964" s="72"/>
      <c r="K8964" s="38" t="str">
        <f>IF(E8964="","",IF(OR(E8964="Project Management",E8964="Project Support",E8964="Sprint Management",E8964="Sprint Support"),"NA",(((SUMIF(AD:AD,AD8964,H:H)/VLOOKUP(AD8964,[2]Formula!V:X,3,0))*VLOOKUP(AD8964,[2]Formula!V:X,2,0))*H8964)/SUMIF(AD:AD,AD8964,H:H)))</f>
        <v/>
      </c>
      <c r="L8964" s="38" t="str">
        <f t="shared" si="841"/>
        <v/>
      </c>
      <c r="M8964" s="38" t="str">
        <f t="shared" si="842"/>
        <v/>
      </c>
      <c r="N8964" s="38" t="str">
        <f t="shared" si="844"/>
        <v/>
      </c>
      <c r="O8964" s="38" t="str">
        <f t="shared" si="840"/>
        <v/>
      </c>
      <c r="P8964" s="39" t="str">
        <f t="shared" si="845"/>
        <v/>
      </c>
      <c r="AC8964" s="42" t="str">
        <f>IF(B8964="","",VLOOKUP(B8964,[2]Formula!B:C,2,0))</f>
        <v/>
      </c>
      <c r="AD8964" s="43" t="str">
        <f t="shared" si="843"/>
        <v/>
      </c>
    </row>
    <row r="8965" spans="1:30" x14ac:dyDescent="0.25">
      <c r="A8965" s="64"/>
      <c r="B8965" s="64"/>
      <c r="C8965" s="66"/>
      <c r="D8965" s="67"/>
      <c r="E8965" s="64"/>
      <c r="F8965" s="64"/>
      <c r="G8965" s="37" t="str">
        <f>IF(E8965="","",IF(OR(E8965="Project Management",E8965="Project Support",E8965="Sprint Management",E8965="Sprint Support"),"NA",ROUND((((VLOOKUP(AD8965,[2]Formula!V:X,3,0)))-SUMIF(AD:AD,AD8965,H:H)),2)))</f>
        <v/>
      </c>
      <c r="H8965" s="71"/>
      <c r="I8965" s="72"/>
      <c r="J8965" s="72"/>
      <c r="K8965" s="38" t="str">
        <f>IF(E8965="","",IF(OR(E8965="Project Management",E8965="Project Support",E8965="Sprint Management",E8965="Sprint Support"),"NA",(((SUMIF(AD:AD,AD8965,H:H)/VLOOKUP(AD8965,[2]Formula!V:X,3,0))*VLOOKUP(AD8965,[2]Formula!V:X,2,0))*H8965)/SUMIF(AD:AD,AD8965,H:H)))</f>
        <v/>
      </c>
      <c r="L8965" s="38" t="str">
        <f t="shared" si="841"/>
        <v/>
      </c>
      <c r="M8965" s="38" t="str">
        <f t="shared" si="842"/>
        <v/>
      </c>
      <c r="N8965" s="38" t="str">
        <f t="shared" si="844"/>
        <v/>
      </c>
      <c r="O8965" s="38" t="str">
        <f t="shared" si="840"/>
        <v/>
      </c>
      <c r="P8965" s="39" t="str">
        <f t="shared" si="845"/>
        <v/>
      </c>
      <c r="AC8965" s="42" t="str">
        <f>IF(B8965="","",VLOOKUP(B8965,[2]Formula!B:C,2,0))</f>
        <v/>
      </c>
      <c r="AD8965" s="43" t="str">
        <f t="shared" si="843"/>
        <v/>
      </c>
    </row>
    <row r="8966" spans="1:30" x14ac:dyDescent="0.25">
      <c r="A8966" s="64"/>
      <c r="B8966" s="64"/>
      <c r="C8966" s="66"/>
      <c r="D8966" s="67"/>
      <c r="E8966" s="64"/>
      <c r="F8966" s="64"/>
      <c r="G8966" s="37" t="str">
        <f>IF(E8966="","",IF(OR(E8966="Project Management",E8966="Project Support",E8966="Sprint Management",E8966="Sprint Support"),"NA",ROUND((((VLOOKUP(AD8966,[2]Formula!V:X,3,0)))-SUMIF(AD:AD,AD8966,H:H)),2)))</f>
        <v/>
      </c>
      <c r="H8966" s="71"/>
      <c r="I8966" s="72"/>
      <c r="J8966" s="72"/>
      <c r="K8966" s="38" t="str">
        <f>IF(E8966="","",IF(OR(E8966="Project Management",E8966="Project Support",E8966="Sprint Management",E8966="Sprint Support"),"NA",(((SUMIF(AD:AD,AD8966,H:H)/VLOOKUP(AD8966,[2]Formula!V:X,3,0))*VLOOKUP(AD8966,[2]Formula!V:X,2,0))*H8966)/SUMIF(AD:AD,AD8966,H:H)))</f>
        <v/>
      </c>
      <c r="L8966" s="38" t="str">
        <f t="shared" si="841"/>
        <v/>
      </c>
      <c r="M8966" s="38" t="str">
        <f t="shared" si="842"/>
        <v/>
      </c>
      <c r="N8966" s="38" t="str">
        <f t="shared" si="844"/>
        <v/>
      </c>
      <c r="O8966" s="38" t="str">
        <f t="shared" si="840"/>
        <v/>
      </c>
      <c r="P8966" s="39" t="str">
        <f t="shared" si="845"/>
        <v/>
      </c>
      <c r="AC8966" s="42" t="str">
        <f>IF(B8966="","",VLOOKUP(B8966,[2]Formula!B:C,2,0))</f>
        <v/>
      </c>
      <c r="AD8966" s="43" t="str">
        <f t="shared" si="843"/>
        <v/>
      </c>
    </row>
    <row r="8967" spans="1:30" x14ac:dyDescent="0.25">
      <c r="A8967" s="64"/>
      <c r="B8967" s="64"/>
      <c r="C8967" s="66"/>
      <c r="D8967" s="67"/>
      <c r="E8967" s="64"/>
      <c r="F8967" s="64"/>
      <c r="G8967" s="37" t="str">
        <f>IF(E8967="","",IF(OR(E8967="Project Management",E8967="Project Support",E8967="Sprint Management",E8967="Sprint Support"),"NA",ROUND((((VLOOKUP(AD8967,[2]Formula!V:X,3,0)))-SUMIF(AD:AD,AD8967,H:H)),2)))</f>
        <v/>
      </c>
      <c r="H8967" s="71"/>
      <c r="I8967" s="72"/>
      <c r="J8967" s="72"/>
      <c r="K8967" s="38" t="str">
        <f>IF(E8967="","",IF(OR(E8967="Project Management",E8967="Project Support",E8967="Sprint Management",E8967="Sprint Support"),"NA",(((SUMIF(AD:AD,AD8967,H:H)/VLOOKUP(AD8967,[2]Formula!V:X,3,0))*VLOOKUP(AD8967,[2]Formula!V:X,2,0))*H8967)/SUMIF(AD:AD,AD8967,H:H)))</f>
        <v/>
      </c>
      <c r="L8967" s="38" t="str">
        <f t="shared" si="841"/>
        <v/>
      </c>
      <c r="M8967" s="38" t="str">
        <f t="shared" si="842"/>
        <v/>
      </c>
      <c r="N8967" s="38" t="str">
        <f t="shared" si="844"/>
        <v/>
      </c>
      <c r="O8967" s="38" t="str">
        <f t="shared" si="840"/>
        <v/>
      </c>
      <c r="P8967" s="39" t="str">
        <f t="shared" si="845"/>
        <v/>
      </c>
      <c r="AC8967" s="42" t="str">
        <f>IF(B8967="","",VLOOKUP(B8967,[2]Formula!B:C,2,0))</f>
        <v/>
      </c>
      <c r="AD8967" s="43" t="str">
        <f t="shared" si="843"/>
        <v/>
      </c>
    </row>
    <row r="8968" spans="1:30" x14ac:dyDescent="0.25">
      <c r="A8968" s="64"/>
      <c r="B8968" s="64"/>
      <c r="C8968" s="66"/>
      <c r="D8968" s="67"/>
      <c r="E8968" s="64"/>
      <c r="F8968" s="64"/>
      <c r="G8968" s="37" t="str">
        <f>IF(E8968="","",IF(OR(E8968="Project Management",E8968="Project Support",E8968="Sprint Management",E8968="Sprint Support"),"NA",ROUND((((VLOOKUP(AD8968,[2]Formula!V:X,3,0)))-SUMIF(AD:AD,AD8968,H:H)),2)))</f>
        <v/>
      </c>
      <c r="H8968" s="71"/>
      <c r="I8968" s="72"/>
      <c r="J8968" s="72"/>
      <c r="K8968" s="38" t="str">
        <f>IF(E8968="","",IF(OR(E8968="Project Management",E8968="Project Support",E8968="Sprint Management",E8968="Sprint Support"),"NA",(((SUMIF(AD:AD,AD8968,H:H)/VLOOKUP(AD8968,[2]Formula!V:X,3,0))*VLOOKUP(AD8968,[2]Formula!V:X,2,0))*H8968)/SUMIF(AD:AD,AD8968,H:H)))</f>
        <v/>
      </c>
      <c r="L8968" s="38" t="str">
        <f t="shared" si="841"/>
        <v/>
      </c>
      <c r="M8968" s="38" t="str">
        <f t="shared" si="842"/>
        <v/>
      </c>
      <c r="N8968" s="38" t="str">
        <f t="shared" si="844"/>
        <v/>
      </c>
      <c r="O8968" s="38" t="str">
        <f t="shared" si="840"/>
        <v/>
      </c>
      <c r="P8968" s="39" t="str">
        <f t="shared" si="845"/>
        <v/>
      </c>
      <c r="AC8968" s="42" t="str">
        <f>IF(B8968="","",VLOOKUP(B8968,[2]Formula!B:C,2,0))</f>
        <v/>
      </c>
      <c r="AD8968" s="43" t="str">
        <f t="shared" si="843"/>
        <v/>
      </c>
    </row>
    <row r="8969" spans="1:30" x14ac:dyDescent="0.25">
      <c r="A8969" s="64"/>
      <c r="B8969" s="64"/>
      <c r="C8969" s="66"/>
      <c r="D8969" s="67"/>
      <c r="E8969" s="64"/>
      <c r="F8969" s="64"/>
      <c r="G8969" s="37" t="str">
        <f>IF(E8969="","",IF(OR(E8969="Project Management",E8969="Project Support",E8969="Sprint Management",E8969="Sprint Support"),"NA",ROUND((((VLOOKUP(AD8969,[2]Formula!V:X,3,0)))-SUMIF(AD:AD,AD8969,H:H)),2)))</f>
        <v/>
      </c>
      <c r="H8969" s="71"/>
      <c r="I8969" s="72"/>
      <c r="J8969" s="72"/>
      <c r="K8969" s="38" t="str">
        <f>IF(E8969="","",IF(OR(E8969="Project Management",E8969="Project Support",E8969="Sprint Management",E8969="Sprint Support"),"NA",(((SUMIF(AD:AD,AD8969,H:H)/VLOOKUP(AD8969,[2]Formula!V:X,3,0))*VLOOKUP(AD8969,[2]Formula!V:X,2,0))*H8969)/SUMIF(AD:AD,AD8969,H:H)))</f>
        <v/>
      </c>
      <c r="L8969" s="38" t="str">
        <f t="shared" si="841"/>
        <v/>
      </c>
      <c r="M8969" s="38" t="str">
        <f t="shared" si="842"/>
        <v/>
      </c>
      <c r="N8969" s="38" t="str">
        <f t="shared" si="844"/>
        <v/>
      </c>
      <c r="O8969" s="38" t="str">
        <f t="shared" si="840"/>
        <v/>
      </c>
      <c r="P8969" s="39" t="str">
        <f t="shared" si="845"/>
        <v/>
      </c>
      <c r="AC8969" s="42" t="str">
        <f>IF(B8969="","",VLOOKUP(B8969,[2]Formula!B:C,2,0))</f>
        <v/>
      </c>
      <c r="AD8969" s="43" t="str">
        <f t="shared" si="843"/>
        <v/>
      </c>
    </row>
    <row r="8970" spans="1:30" x14ac:dyDescent="0.25">
      <c r="A8970" s="64"/>
      <c r="B8970" s="64"/>
      <c r="C8970" s="66"/>
      <c r="D8970" s="67"/>
      <c r="E8970" s="64"/>
      <c r="F8970" s="64"/>
      <c r="G8970" s="37" t="str">
        <f>IF(E8970="","",IF(OR(E8970="Project Management",E8970="Project Support",E8970="Sprint Management",E8970="Sprint Support"),"NA",ROUND((((VLOOKUP(AD8970,[2]Formula!V:X,3,0)))-SUMIF(AD:AD,AD8970,H:H)),2)))</f>
        <v/>
      </c>
      <c r="H8970" s="71"/>
      <c r="I8970" s="72"/>
      <c r="J8970" s="72"/>
      <c r="K8970" s="38" t="str">
        <f>IF(E8970="","",IF(OR(E8970="Project Management",E8970="Project Support",E8970="Sprint Management",E8970="Sprint Support"),"NA",(((SUMIF(AD:AD,AD8970,H:H)/VLOOKUP(AD8970,[2]Formula!V:X,3,0))*VLOOKUP(AD8970,[2]Formula!V:X,2,0))*H8970)/SUMIF(AD:AD,AD8970,H:H)))</f>
        <v/>
      </c>
      <c r="L8970" s="38" t="str">
        <f t="shared" si="841"/>
        <v/>
      </c>
      <c r="M8970" s="38" t="str">
        <f t="shared" si="842"/>
        <v/>
      </c>
      <c r="N8970" s="38" t="str">
        <f t="shared" si="844"/>
        <v/>
      </c>
      <c r="O8970" s="38" t="str">
        <f t="shared" si="840"/>
        <v/>
      </c>
      <c r="P8970" s="39" t="str">
        <f t="shared" si="845"/>
        <v/>
      </c>
      <c r="AC8970" s="42" t="str">
        <f>IF(B8970="","",VLOOKUP(B8970,[2]Formula!B:C,2,0))</f>
        <v/>
      </c>
      <c r="AD8970" s="43" t="str">
        <f t="shared" si="843"/>
        <v/>
      </c>
    </row>
    <row r="8971" spans="1:30" x14ac:dyDescent="0.25">
      <c r="A8971" s="64"/>
      <c r="B8971" s="64"/>
      <c r="C8971" s="66"/>
      <c r="D8971" s="67"/>
      <c r="E8971" s="64"/>
      <c r="F8971" s="64"/>
      <c r="G8971" s="37" t="str">
        <f>IF(E8971="","",IF(OR(E8971="Project Management",E8971="Project Support",E8971="Sprint Management",E8971="Sprint Support"),"NA",ROUND((((VLOOKUP(AD8971,[2]Formula!V:X,3,0)))-SUMIF(AD:AD,AD8971,H:H)),2)))</f>
        <v/>
      </c>
      <c r="H8971" s="71"/>
      <c r="I8971" s="72"/>
      <c r="J8971" s="72"/>
      <c r="K8971" s="38" t="str">
        <f>IF(E8971="","",IF(OR(E8971="Project Management",E8971="Project Support",E8971="Sprint Management",E8971="Sprint Support"),"NA",(((SUMIF(AD:AD,AD8971,H:H)/VLOOKUP(AD8971,[2]Formula!V:X,3,0))*VLOOKUP(AD8971,[2]Formula!V:X,2,0))*H8971)/SUMIF(AD:AD,AD8971,H:H)))</f>
        <v/>
      </c>
      <c r="L8971" s="38" t="str">
        <f t="shared" si="841"/>
        <v/>
      </c>
      <c r="M8971" s="38" t="str">
        <f t="shared" si="842"/>
        <v/>
      </c>
      <c r="N8971" s="38" t="str">
        <f t="shared" si="844"/>
        <v/>
      </c>
      <c r="O8971" s="38" t="str">
        <f t="shared" si="840"/>
        <v/>
      </c>
      <c r="P8971" s="39" t="str">
        <f t="shared" si="845"/>
        <v/>
      </c>
      <c r="AC8971" s="42" t="str">
        <f>IF(B8971="","",VLOOKUP(B8971,[2]Formula!B:C,2,0))</f>
        <v/>
      </c>
      <c r="AD8971" s="43" t="str">
        <f t="shared" si="843"/>
        <v/>
      </c>
    </row>
    <row r="8972" spans="1:30" x14ac:dyDescent="0.25">
      <c r="A8972" s="64"/>
      <c r="B8972" s="64"/>
      <c r="C8972" s="66"/>
      <c r="D8972" s="67"/>
      <c r="E8972" s="64"/>
      <c r="F8972" s="64"/>
      <c r="G8972" s="37" t="str">
        <f>IF(E8972="","",IF(OR(E8972="Project Management",E8972="Project Support",E8972="Sprint Management",E8972="Sprint Support"),"NA",ROUND((((VLOOKUP(AD8972,[2]Formula!V:X,3,0)))-SUMIF(AD:AD,AD8972,H:H)),2)))</f>
        <v/>
      </c>
      <c r="H8972" s="71"/>
      <c r="I8972" s="72"/>
      <c r="J8972" s="72"/>
      <c r="K8972" s="38" t="str">
        <f>IF(E8972="","",IF(OR(E8972="Project Management",E8972="Project Support",E8972="Sprint Management",E8972="Sprint Support"),"NA",(((SUMIF(AD:AD,AD8972,H:H)/VLOOKUP(AD8972,[2]Formula!V:X,3,0))*VLOOKUP(AD8972,[2]Formula!V:X,2,0))*H8972)/SUMIF(AD:AD,AD8972,H:H)))</f>
        <v/>
      </c>
      <c r="L8972" s="38" t="str">
        <f t="shared" si="841"/>
        <v/>
      </c>
      <c r="M8972" s="38" t="str">
        <f t="shared" si="842"/>
        <v/>
      </c>
      <c r="N8972" s="38" t="str">
        <f t="shared" si="844"/>
        <v/>
      </c>
      <c r="O8972" s="38" t="str">
        <f t="shared" si="840"/>
        <v/>
      </c>
      <c r="P8972" s="39" t="str">
        <f t="shared" si="845"/>
        <v/>
      </c>
      <c r="AC8972" s="42" t="str">
        <f>IF(B8972="","",VLOOKUP(B8972,[2]Formula!B:C,2,0))</f>
        <v/>
      </c>
      <c r="AD8972" s="43" t="str">
        <f t="shared" si="843"/>
        <v/>
      </c>
    </row>
    <row r="8973" spans="1:30" x14ac:dyDescent="0.25">
      <c r="A8973" s="64"/>
      <c r="B8973" s="64"/>
      <c r="C8973" s="66"/>
      <c r="D8973" s="67"/>
      <c r="E8973" s="64"/>
      <c r="F8973" s="64"/>
      <c r="G8973" s="37" t="str">
        <f>IF(E8973="","",IF(OR(E8973="Project Management",E8973="Project Support",E8973="Sprint Management",E8973="Sprint Support"),"NA",ROUND((((VLOOKUP(AD8973,[2]Formula!V:X,3,0)))-SUMIF(AD:AD,AD8973,H:H)),2)))</f>
        <v/>
      </c>
      <c r="H8973" s="71"/>
      <c r="I8973" s="72"/>
      <c r="J8973" s="72"/>
      <c r="K8973" s="38" t="str">
        <f>IF(E8973="","",IF(OR(E8973="Project Management",E8973="Project Support",E8973="Sprint Management",E8973="Sprint Support"),"NA",(((SUMIF(AD:AD,AD8973,H:H)/VLOOKUP(AD8973,[2]Formula!V:X,3,0))*VLOOKUP(AD8973,[2]Formula!V:X,2,0))*H8973)/SUMIF(AD:AD,AD8973,H:H)))</f>
        <v/>
      </c>
      <c r="L8973" s="38" t="str">
        <f t="shared" si="841"/>
        <v/>
      </c>
      <c r="M8973" s="38" t="str">
        <f t="shared" si="842"/>
        <v/>
      </c>
      <c r="N8973" s="38" t="str">
        <f t="shared" si="844"/>
        <v/>
      </c>
      <c r="O8973" s="38" t="str">
        <f t="shared" si="840"/>
        <v/>
      </c>
      <c r="P8973" s="39" t="str">
        <f t="shared" si="845"/>
        <v/>
      </c>
      <c r="AC8973" s="42" t="str">
        <f>IF(B8973="","",VLOOKUP(B8973,[2]Formula!B:C,2,0))</f>
        <v/>
      </c>
      <c r="AD8973" s="43" t="str">
        <f t="shared" si="843"/>
        <v/>
      </c>
    </row>
    <row r="8974" spans="1:30" x14ac:dyDescent="0.25">
      <c r="A8974" s="64"/>
      <c r="B8974" s="64"/>
      <c r="C8974" s="66"/>
      <c r="D8974" s="67"/>
      <c r="E8974" s="64"/>
      <c r="F8974" s="64"/>
      <c r="G8974" s="37" t="str">
        <f>IF(E8974="","",IF(OR(E8974="Project Management",E8974="Project Support",E8974="Sprint Management",E8974="Sprint Support"),"NA",ROUND((((VLOOKUP(AD8974,[2]Formula!V:X,3,0)))-SUMIF(AD:AD,AD8974,H:H)),2)))</f>
        <v/>
      </c>
      <c r="H8974" s="71"/>
      <c r="I8974" s="72"/>
      <c r="J8974" s="72"/>
      <c r="K8974" s="38" t="str">
        <f>IF(E8974="","",IF(OR(E8974="Project Management",E8974="Project Support",E8974="Sprint Management",E8974="Sprint Support"),"NA",(((SUMIF(AD:AD,AD8974,H:H)/VLOOKUP(AD8974,[2]Formula!V:X,3,0))*VLOOKUP(AD8974,[2]Formula!V:X,2,0))*H8974)/SUMIF(AD:AD,AD8974,H:H)))</f>
        <v/>
      </c>
      <c r="L8974" s="38" t="str">
        <f t="shared" si="841"/>
        <v/>
      </c>
      <c r="M8974" s="38" t="str">
        <f t="shared" si="842"/>
        <v/>
      </c>
      <c r="N8974" s="38" t="str">
        <f t="shared" si="844"/>
        <v/>
      </c>
      <c r="O8974" s="38" t="str">
        <f t="shared" si="840"/>
        <v/>
      </c>
      <c r="P8974" s="39" t="str">
        <f t="shared" si="845"/>
        <v/>
      </c>
      <c r="AC8974" s="42" t="str">
        <f>IF(B8974="","",VLOOKUP(B8974,[2]Formula!B:C,2,0))</f>
        <v/>
      </c>
      <c r="AD8974" s="43" t="str">
        <f t="shared" si="843"/>
        <v/>
      </c>
    </row>
    <row r="8975" spans="1:30" x14ac:dyDescent="0.25">
      <c r="A8975" s="64"/>
      <c r="B8975" s="64"/>
      <c r="C8975" s="66"/>
      <c r="D8975" s="67"/>
      <c r="E8975" s="64"/>
      <c r="F8975" s="64"/>
      <c r="G8975" s="37" t="str">
        <f>IF(E8975="","",IF(OR(E8975="Project Management",E8975="Project Support",E8975="Sprint Management",E8975="Sprint Support"),"NA",ROUND((((VLOOKUP(AD8975,[2]Formula!V:X,3,0)))-SUMIF(AD:AD,AD8975,H:H)),2)))</f>
        <v/>
      </c>
      <c r="H8975" s="71"/>
      <c r="I8975" s="72"/>
      <c r="J8975" s="72"/>
      <c r="K8975" s="38" t="str">
        <f>IF(E8975="","",IF(OR(E8975="Project Management",E8975="Project Support",E8975="Sprint Management",E8975="Sprint Support"),"NA",(((SUMIF(AD:AD,AD8975,H:H)/VLOOKUP(AD8975,[2]Formula!V:X,3,0))*VLOOKUP(AD8975,[2]Formula!V:X,2,0))*H8975)/SUMIF(AD:AD,AD8975,H:H)))</f>
        <v/>
      </c>
      <c r="L8975" s="38" t="str">
        <f t="shared" si="841"/>
        <v/>
      </c>
      <c r="M8975" s="38" t="str">
        <f t="shared" si="842"/>
        <v/>
      </c>
      <c r="N8975" s="38" t="str">
        <f t="shared" si="844"/>
        <v/>
      </c>
      <c r="O8975" s="38" t="str">
        <f t="shared" si="840"/>
        <v/>
      </c>
      <c r="P8975" s="39" t="str">
        <f t="shared" si="845"/>
        <v/>
      </c>
      <c r="AC8975" s="42" t="str">
        <f>IF(B8975="","",VLOOKUP(B8975,[2]Formula!B:C,2,0))</f>
        <v/>
      </c>
      <c r="AD8975" s="43" t="str">
        <f t="shared" si="843"/>
        <v/>
      </c>
    </row>
    <row r="8976" spans="1:30" x14ac:dyDescent="0.25">
      <c r="A8976" s="64"/>
      <c r="B8976" s="64"/>
      <c r="C8976" s="66"/>
      <c r="D8976" s="67"/>
      <c r="E8976" s="64"/>
      <c r="F8976" s="64"/>
      <c r="G8976" s="37" t="str">
        <f>IF(E8976="","",IF(OR(E8976="Project Management",E8976="Project Support",E8976="Sprint Management",E8976="Sprint Support"),"NA",ROUND((((VLOOKUP(AD8976,[2]Formula!V:X,3,0)))-SUMIF(AD:AD,AD8976,H:H)),2)))</f>
        <v/>
      </c>
      <c r="H8976" s="71"/>
      <c r="I8976" s="72"/>
      <c r="J8976" s="72"/>
      <c r="K8976" s="38" t="str">
        <f>IF(E8976="","",IF(OR(E8976="Project Management",E8976="Project Support",E8976="Sprint Management",E8976="Sprint Support"),"NA",(((SUMIF(AD:AD,AD8976,H:H)/VLOOKUP(AD8976,[2]Formula!V:X,3,0))*VLOOKUP(AD8976,[2]Formula!V:X,2,0))*H8976)/SUMIF(AD:AD,AD8976,H:H)))</f>
        <v/>
      </c>
      <c r="L8976" s="38" t="str">
        <f t="shared" si="841"/>
        <v/>
      </c>
      <c r="M8976" s="38" t="str">
        <f t="shared" si="842"/>
        <v/>
      </c>
      <c r="N8976" s="38" t="str">
        <f t="shared" si="844"/>
        <v/>
      </c>
      <c r="O8976" s="38" t="str">
        <f t="shared" si="840"/>
        <v/>
      </c>
      <c r="P8976" s="39" t="str">
        <f t="shared" si="845"/>
        <v/>
      </c>
      <c r="AC8976" s="42" t="str">
        <f>IF(B8976="","",VLOOKUP(B8976,[2]Formula!B:C,2,0))</f>
        <v/>
      </c>
      <c r="AD8976" s="43" t="str">
        <f t="shared" si="843"/>
        <v/>
      </c>
    </row>
    <row r="8977" spans="1:30" x14ac:dyDescent="0.25">
      <c r="A8977" s="64"/>
      <c r="B8977" s="64"/>
      <c r="C8977" s="66"/>
      <c r="D8977" s="67"/>
      <c r="E8977" s="64"/>
      <c r="F8977" s="64"/>
      <c r="G8977" s="37" t="str">
        <f>IF(E8977="","",IF(OR(E8977="Project Management",E8977="Project Support",E8977="Sprint Management",E8977="Sprint Support"),"NA",ROUND((((VLOOKUP(AD8977,[2]Formula!V:X,3,0)))-SUMIF(AD:AD,AD8977,H:H)),2)))</f>
        <v/>
      </c>
      <c r="H8977" s="71"/>
      <c r="I8977" s="72"/>
      <c r="J8977" s="72"/>
      <c r="K8977" s="38" t="str">
        <f>IF(E8977="","",IF(OR(E8977="Project Management",E8977="Project Support",E8977="Sprint Management",E8977="Sprint Support"),"NA",(((SUMIF(AD:AD,AD8977,H:H)/VLOOKUP(AD8977,[2]Formula!V:X,3,0))*VLOOKUP(AD8977,[2]Formula!V:X,2,0))*H8977)/SUMIF(AD:AD,AD8977,H:H)))</f>
        <v/>
      </c>
      <c r="L8977" s="38" t="str">
        <f t="shared" si="841"/>
        <v/>
      </c>
      <c r="M8977" s="38" t="str">
        <f t="shared" si="842"/>
        <v/>
      </c>
      <c r="N8977" s="38" t="str">
        <f t="shared" si="844"/>
        <v/>
      </c>
      <c r="O8977" s="38" t="str">
        <f t="shared" si="840"/>
        <v/>
      </c>
      <c r="P8977" s="39" t="str">
        <f t="shared" si="845"/>
        <v/>
      </c>
      <c r="AC8977" s="42" t="str">
        <f>IF(B8977="","",VLOOKUP(B8977,[2]Formula!B:C,2,0))</f>
        <v/>
      </c>
      <c r="AD8977" s="43" t="str">
        <f t="shared" si="843"/>
        <v/>
      </c>
    </row>
    <row r="8978" spans="1:30" x14ac:dyDescent="0.25">
      <c r="A8978" s="64"/>
      <c r="B8978" s="64"/>
      <c r="C8978" s="66"/>
      <c r="D8978" s="67"/>
      <c r="E8978" s="64"/>
      <c r="F8978" s="64"/>
      <c r="G8978" s="37" t="str">
        <f>IF(E8978="","",IF(OR(E8978="Project Management",E8978="Project Support",E8978="Sprint Management",E8978="Sprint Support"),"NA",ROUND((((VLOOKUP(AD8978,[2]Formula!V:X,3,0)))-SUMIF(AD:AD,AD8978,H:H)),2)))</f>
        <v/>
      </c>
      <c r="H8978" s="71"/>
      <c r="I8978" s="72"/>
      <c r="J8978" s="72"/>
      <c r="K8978" s="38" t="str">
        <f>IF(E8978="","",IF(OR(E8978="Project Management",E8978="Project Support",E8978="Sprint Management",E8978="Sprint Support"),"NA",(((SUMIF(AD:AD,AD8978,H:H)/VLOOKUP(AD8978,[2]Formula!V:X,3,0))*VLOOKUP(AD8978,[2]Formula!V:X,2,0))*H8978)/SUMIF(AD:AD,AD8978,H:H)))</f>
        <v/>
      </c>
      <c r="L8978" s="38" t="str">
        <f t="shared" si="841"/>
        <v/>
      </c>
      <c r="M8978" s="38" t="str">
        <f t="shared" si="842"/>
        <v/>
      </c>
      <c r="N8978" s="38" t="str">
        <f t="shared" si="844"/>
        <v/>
      </c>
      <c r="O8978" s="38" t="str">
        <f t="shared" si="840"/>
        <v/>
      </c>
      <c r="P8978" s="39" t="str">
        <f t="shared" si="845"/>
        <v/>
      </c>
      <c r="AC8978" s="42" t="str">
        <f>IF(B8978="","",VLOOKUP(B8978,[2]Formula!B:C,2,0))</f>
        <v/>
      </c>
      <c r="AD8978" s="43" t="str">
        <f t="shared" si="843"/>
        <v/>
      </c>
    </row>
    <row r="8979" spans="1:30" x14ac:dyDescent="0.25">
      <c r="A8979" s="64"/>
      <c r="B8979" s="64"/>
      <c r="C8979" s="66"/>
      <c r="D8979" s="67"/>
      <c r="E8979" s="64"/>
      <c r="F8979" s="64"/>
      <c r="G8979" s="37" t="str">
        <f>IF(E8979="","",IF(OR(E8979="Project Management",E8979="Project Support",E8979="Sprint Management",E8979="Sprint Support"),"NA",ROUND((((VLOOKUP(AD8979,[2]Formula!V:X,3,0)))-SUMIF(AD:AD,AD8979,H:H)),2)))</f>
        <v/>
      </c>
      <c r="H8979" s="71"/>
      <c r="I8979" s="72"/>
      <c r="J8979" s="72"/>
      <c r="K8979" s="38" t="str">
        <f>IF(E8979="","",IF(OR(E8979="Project Management",E8979="Project Support",E8979="Sprint Management",E8979="Sprint Support"),"NA",(((SUMIF(AD:AD,AD8979,H:H)/VLOOKUP(AD8979,[2]Formula!V:X,3,0))*VLOOKUP(AD8979,[2]Formula!V:X,2,0))*H8979)/SUMIF(AD:AD,AD8979,H:H)))</f>
        <v/>
      </c>
      <c r="L8979" s="38" t="str">
        <f t="shared" si="841"/>
        <v/>
      </c>
      <c r="M8979" s="38" t="str">
        <f t="shared" si="842"/>
        <v/>
      </c>
      <c r="N8979" s="38" t="str">
        <f t="shared" si="844"/>
        <v/>
      </c>
      <c r="O8979" s="38" t="str">
        <f t="shared" si="840"/>
        <v/>
      </c>
      <c r="P8979" s="39" t="str">
        <f t="shared" si="845"/>
        <v/>
      </c>
      <c r="AC8979" s="42" t="str">
        <f>IF(B8979="","",VLOOKUP(B8979,[2]Formula!B:C,2,0))</f>
        <v/>
      </c>
      <c r="AD8979" s="43" t="str">
        <f t="shared" si="843"/>
        <v/>
      </c>
    </row>
    <row r="8980" spans="1:30" x14ac:dyDescent="0.25">
      <c r="A8980" s="64"/>
      <c r="B8980" s="64"/>
      <c r="C8980" s="66"/>
      <c r="D8980" s="67"/>
      <c r="E8980" s="64"/>
      <c r="F8980" s="64"/>
      <c r="G8980" s="37" t="str">
        <f>IF(E8980="","",IF(OR(E8980="Project Management",E8980="Project Support",E8980="Sprint Management",E8980="Sprint Support"),"NA",ROUND((((VLOOKUP(AD8980,[2]Formula!V:X,3,0)))-SUMIF(AD:AD,AD8980,H:H)),2)))</f>
        <v/>
      </c>
      <c r="H8980" s="71"/>
      <c r="I8980" s="72"/>
      <c r="J8980" s="72"/>
      <c r="K8980" s="38" t="str">
        <f>IF(E8980="","",IF(OR(E8980="Project Management",E8980="Project Support",E8980="Sprint Management",E8980="Sprint Support"),"NA",(((SUMIF(AD:AD,AD8980,H:H)/VLOOKUP(AD8980,[2]Formula!V:X,3,0))*VLOOKUP(AD8980,[2]Formula!V:X,2,0))*H8980)/SUMIF(AD:AD,AD8980,H:H)))</f>
        <v/>
      </c>
      <c r="L8980" s="38" t="str">
        <f t="shared" si="841"/>
        <v/>
      </c>
      <c r="M8980" s="38" t="str">
        <f t="shared" si="842"/>
        <v/>
      </c>
      <c r="N8980" s="38" t="str">
        <f t="shared" si="844"/>
        <v/>
      </c>
      <c r="O8980" s="38" t="str">
        <f t="shared" si="840"/>
        <v/>
      </c>
      <c r="P8980" s="39" t="str">
        <f t="shared" si="845"/>
        <v/>
      </c>
      <c r="AC8980" s="42" t="str">
        <f>IF(B8980="","",VLOOKUP(B8980,[2]Formula!B:C,2,0))</f>
        <v/>
      </c>
      <c r="AD8980" s="43" t="str">
        <f t="shared" si="843"/>
        <v/>
      </c>
    </row>
    <row r="8981" spans="1:30" x14ac:dyDescent="0.25">
      <c r="A8981" s="64"/>
      <c r="B8981" s="64"/>
      <c r="C8981" s="66"/>
      <c r="D8981" s="67"/>
      <c r="E8981" s="64"/>
      <c r="F8981" s="64"/>
      <c r="G8981" s="37" t="str">
        <f>IF(E8981="","",IF(OR(E8981="Project Management",E8981="Project Support",E8981="Sprint Management",E8981="Sprint Support"),"NA",ROUND((((VLOOKUP(AD8981,[2]Formula!V:X,3,0)))-SUMIF(AD:AD,AD8981,H:H)),2)))</f>
        <v/>
      </c>
      <c r="H8981" s="71"/>
      <c r="I8981" s="72"/>
      <c r="J8981" s="72"/>
      <c r="K8981" s="38" t="str">
        <f>IF(E8981="","",IF(OR(E8981="Project Management",E8981="Project Support",E8981="Sprint Management",E8981="Sprint Support"),"NA",(((SUMIF(AD:AD,AD8981,H:H)/VLOOKUP(AD8981,[2]Formula!V:X,3,0))*VLOOKUP(AD8981,[2]Formula!V:X,2,0))*H8981)/SUMIF(AD:AD,AD8981,H:H)))</f>
        <v/>
      </c>
      <c r="L8981" s="38" t="str">
        <f t="shared" si="841"/>
        <v/>
      </c>
      <c r="M8981" s="38" t="str">
        <f t="shared" si="842"/>
        <v/>
      </c>
      <c r="N8981" s="38" t="str">
        <f t="shared" si="844"/>
        <v/>
      </c>
      <c r="O8981" s="38" t="str">
        <f t="shared" si="840"/>
        <v/>
      </c>
      <c r="P8981" s="39" t="str">
        <f t="shared" si="845"/>
        <v/>
      </c>
      <c r="AC8981" s="42" t="str">
        <f>IF(B8981="","",VLOOKUP(B8981,[2]Formula!B:C,2,0))</f>
        <v/>
      </c>
      <c r="AD8981" s="43" t="str">
        <f t="shared" si="843"/>
        <v/>
      </c>
    </row>
    <row r="8982" spans="1:30" x14ac:dyDescent="0.25">
      <c r="A8982" s="64"/>
      <c r="B8982" s="64"/>
      <c r="C8982" s="66"/>
      <c r="D8982" s="67"/>
      <c r="E8982" s="64"/>
      <c r="F8982" s="64"/>
      <c r="G8982" s="37" t="str">
        <f>IF(E8982="","",IF(OR(E8982="Project Management",E8982="Project Support",E8982="Sprint Management",E8982="Sprint Support"),"NA",ROUND((((VLOOKUP(AD8982,[2]Formula!V:X,3,0)))-SUMIF(AD:AD,AD8982,H:H)),2)))</f>
        <v/>
      </c>
      <c r="H8982" s="71"/>
      <c r="I8982" s="72"/>
      <c r="J8982" s="72"/>
      <c r="K8982" s="38" t="str">
        <f>IF(E8982="","",IF(OR(E8982="Project Management",E8982="Project Support",E8982="Sprint Management",E8982="Sprint Support"),"NA",(((SUMIF(AD:AD,AD8982,H:H)/VLOOKUP(AD8982,[2]Formula!V:X,3,0))*VLOOKUP(AD8982,[2]Formula!V:X,2,0))*H8982)/SUMIF(AD:AD,AD8982,H:H)))</f>
        <v/>
      </c>
      <c r="L8982" s="38" t="str">
        <f t="shared" si="841"/>
        <v/>
      </c>
      <c r="M8982" s="38" t="str">
        <f t="shared" si="842"/>
        <v/>
      </c>
      <c r="N8982" s="38" t="str">
        <f t="shared" si="844"/>
        <v/>
      </c>
      <c r="O8982" s="38" t="str">
        <f t="shared" si="840"/>
        <v/>
      </c>
      <c r="P8982" s="39" t="str">
        <f t="shared" si="845"/>
        <v/>
      </c>
      <c r="AC8982" s="42" t="str">
        <f>IF(B8982="","",VLOOKUP(B8982,[2]Formula!B:C,2,0))</f>
        <v/>
      </c>
      <c r="AD8982" s="43" t="str">
        <f t="shared" si="843"/>
        <v/>
      </c>
    </row>
    <row r="8983" spans="1:30" x14ac:dyDescent="0.25">
      <c r="A8983" s="64"/>
      <c r="B8983" s="64"/>
      <c r="C8983" s="66"/>
      <c r="D8983" s="67"/>
      <c r="E8983" s="64"/>
      <c r="F8983" s="64"/>
      <c r="G8983" s="37" t="str">
        <f>IF(E8983="","",IF(OR(E8983="Project Management",E8983="Project Support",E8983="Sprint Management",E8983="Sprint Support"),"NA",ROUND((((VLOOKUP(AD8983,[2]Formula!V:X,3,0)))-SUMIF(AD:AD,AD8983,H:H)),2)))</f>
        <v/>
      </c>
      <c r="H8983" s="71"/>
      <c r="I8983" s="72"/>
      <c r="J8983" s="72"/>
      <c r="K8983" s="38" t="str">
        <f>IF(E8983="","",IF(OR(E8983="Project Management",E8983="Project Support",E8983="Sprint Management",E8983="Sprint Support"),"NA",(((SUMIF(AD:AD,AD8983,H:H)/VLOOKUP(AD8983,[2]Formula!V:X,3,0))*VLOOKUP(AD8983,[2]Formula!V:X,2,0))*H8983)/SUMIF(AD:AD,AD8983,H:H)))</f>
        <v/>
      </c>
      <c r="L8983" s="38" t="str">
        <f t="shared" si="841"/>
        <v/>
      </c>
      <c r="M8983" s="38" t="str">
        <f t="shared" si="842"/>
        <v/>
      </c>
      <c r="N8983" s="38" t="str">
        <f t="shared" si="844"/>
        <v/>
      </c>
      <c r="O8983" s="38" t="str">
        <f t="shared" si="840"/>
        <v/>
      </c>
      <c r="P8983" s="39" t="str">
        <f t="shared" si="845"/>
        <v/>
      </c>
      <c r="AC8983" s="42" t="str">
        <f>IF(B8983="","",VLOOKUP(B8983,[2]Formula!B:C,2,0))</f>
        <v/>
      </c>
      <c r="AD8983" s="43" t="str">
        <f t="shared" si="843"/>
        <v/>
      </c>
    </row>
    <row r="8984" spans="1:30" x14ac:dyDescent="0.25">
      <c r="A8984" s="64"/>
      <c r="B8984" s="64"/>
      <c r="C8984" s="66"/>
      <c r="D8984" s="67"/>
      <c r="E8984" s="64"/>
      <c r="F8984" s="64"/>
      <c r="G8984" s="37" t="str">
        <f>IF(E8984="","",IF(OR(E8984="Project Management",E8984="Project Support",E8984="Sprint Management",E8984="Sprint Support"),"NA",ROUND((((VLOOKUP(AD8984,[2]Formula!V:X,3,0)))-SUMIF(AD:AD,AD8984,H:H)),2)))</f>
        <v/>
      </c>
      <c r="H8984" s="71"/>
      <c r="I8984" s="72"/>
      <c r="J8984" s="72"/>
      <c r="K8984" s="38" t="str">
        <f>IF(E8984="","",IF(OR(E8984="Project Management",E8984="Project Support",E8984="Sprint Management",E8984="Sprint Support"),"NA",(((SUMIF(AD:AD,AD8984,H:H)/VLOOKUP(AD8984,[2]Formula!V:X,3,0))*VLOOKUP(AD8984,[2]Formula!V:X,2,0))*H8984)/SUMIF(AD:AD,AD8984,H:H)))</f>
        <v/>
      </c>
      <c r="L8984" s="38" t="str">
        <f t="shared" si="841"/>
        <v/>
      </c>
      <c r="M8984" s="38" t="str">
        <f t="shared" si="842"/>
        <v/>
      </c>
      <c r="N8984" s="38" t="str">
        <f t="shared" si="844"/>
        <v/>
      </c>
      <c r="O8984" s="38" t="str">
        <f t="shared" si="840"/>
        <v/>
      </c>
      <c r="P8984" s="39" t="str">
        <f t="shared" si="845"/>
        <v/>
      </c>
      <c r="AC8984" s="42" t="str">
        <f>IF(B8984="","",VLOOKUP(B8984,[2]Formula!B:C,2,0))</f>
        <v/>
      </c>
      <c r="AD8984" s="43" t="str">
        <f t="shared" si="843"/>
        <v/>
      </c>
    </row>
    <row r="8985" spans="1:30" x14ac:dyDescent="0.25">
      <c r="A8985" s="64"/>
      <c r="B8985" s="64"/>
      <c r="C8985" s="66"/>
      <c r="D8985" s="67"/>
      <c r="E8985" s="64"/>
      <c r="F8985" s="64"/>
      <c r="G8985" s="37" t="str">
        <f>IF(E8985="","",IF(OR(E8985="Project Management",E8985="Project Support",E8985="Sprint Management",E8985="Sprint Support"),"NA",ROUND((((VLOOKUP(AD8985,[2]Formula!V:X,3,0)))-SUMIF(AD:AD,AD8985,H:H)),2)))</f>
        <v/>
      </c>
      <c r="H8985" s="71"/>
      <c r="I8985" s="72"/>
      <c r="J8985" s="72"/>
      <c r="K8985" s="38" t="str">
        <f>IF(E8985="","",IF(OR(E8985="Project Management",E8985="Project Support",E8985="Sprint Management",E8985="Sprint Support"),"NA",(((SUMIF(AD:AD,AD8985,H:H)/VLOOKUP(AD8985,[2]Formula!V:X,3,0))*VLOOKUP(AD8985,[2]Formula!V:X,2,0))*H8985)/SUMIF(AD:AD,AD8985,H:H)))</f>
        <v/>
      </c>
      <c r="L8985" s="38" t="str">
        <f t="shared" si="841"/>
        <v/>
      </c>
      <c r="M8985" s="38" t="str">
        <f t="shared" si="842"/>
        <v/>
      </c>
      <c r="N8985" s="38" t="str">
        <f t="shared" si="844"/>
        <v/>
      </c>
      <c r="O8985" s="38" t="str">
        <f t="shared" si="840"/>
        <v/>
      </c>
      <c r="P8985" s="39" t="str">
        <f t="shared" si="845"/>
        <v/>
      </c>
      <c r="AC8985" s="42" t="str">
        <f>IF(B8985="","",VLOOKUP(B8985,[2]Formula!B:C,2,0))</f>
        <v/>
      </c>
      <c r="AD8985" s="43" t="str">
        <f t="shared" si="843"/>
        <v/>
      </c>
    </row>
    <row r="8986" spans="1:30" x14ac:dyDescent="0.25">
      <c r="A8986" s="64"/>
      <c r="B8986" s="64"/>
      <c r="C8986" s="66"/>
      <c r="D8986" s="67"/>
      <c r="E8986" s="64"/>
      <c r="F8986" s="64"/>
      <c r="G8986" s="37" t="str">
        <f>IF(E8986="","",IF(OR(E8986="Project Management",E8986="Project Support",E8986="Sprint Management",E8986="Sprint Support"),"NA",ROUND((((VLOOKUP(AD8986,[2]Formula!V:X,3,0)))-SUMIF(AD:AD,AD8986,H:H)),2)))</f>
        <v/>
      </c>
      <c r="H8986" s="71"/>
      <c r="I8986" s="72"/>
      <c r="J8986" s="72"/>
      <c r="K8986" s="38" t="str">
        <f>IF(E8986="","",IF(OR(E8986="Project Management",E8986="Project Support",E8986="Sprint Management",E8986="Sprint Support"),"NA",(((SUMIF(AD:AD,AD8986,H:H)/VLOOKUP(AD8986,[2]Formula!V:X,3,0))*VLOOKUP(AD8986,[2]Formula!V:X,2,0))*H8986)/SUMIF(AD:AD,AD8986,H:H)))</f>
        <v/>
      </c>
      <c r="L8986" s="38" t="str">
        <f t="shared" si="841"/>
        <v/>
      </c>
      <c r="M8986" s="38" t="str">
        <f t="shared" si="842"/>
        <v/>
      </c>
      <c r="N8986" s="38" t="str">
        <f t="shared" si="844"/>
        <v/>
      </c>
      <c r="O8986" s="38" t="str">
        <f t="shared" si="840"/>
        <v/>
      </c>
      <c r="P8986" s="39" t="str">
        <f t="shared" si="845"/>
        <v/>
      </c>
      <c r="AC8986" s="42" t="str">
        <f>IF(B8986="","",VLOOKUP(B8986,[2]Formula!B:C,2,0))</f>
        <v/>
      </c>
      <c r="AD8986" s="43" t="str">
        <f t="shared" si="843"/>
        <v/>
      </c>
    </row>
    <row r="8987" spans="1:30" x14ac:dyDescent="0.25">
      <c r="A8987" s="64"/>
      <c r="B8987" s="64"/>
      <c r="C8987" s="66"/>
      <c r="D8987" s="67"/>
      <c r="E8987" s="64"/>
      <c r="F8987" s="64"/>
      <c r="G8987" s="37" t="str">
        <f>IF(E8987="","",IF(OR(E8987="Project Management",E8987="Project Support",E8987="Sprint Management",E8987="Sprint Support"),"NA",ROUND((((VLOOKUP(AD8987,[2]Formula!V:X,3,0)))-SUMIF(AD:AD,AD8987,H:H)),2)))</f>
        <v/>
      </c>
      <c r="H8987" s="71"/>
      <c r="I8987" s="72"/>
      <c r="J8987" s="72"/>
      <c r="K8987" s="38" t="str">
        <f>IF(E8987="","",IF(OR(E8987="Project Management",E8987="Project Support",E8987="Sprint Management",E8987="Sprint Support"),"NA",(((SUMIF(AD:AD,AD8987,H:H)/VLOOKUP(AD8987,[2]Formula!V:X,3,0))*VLOOKUP(AD8987,[2]Formula!V:X,2,0))*H8987)/SUMIF(AD:AD,AD8987,H:H)))</f>
        <v/>
      </c>
      <c r="L8987" s="38" t="str">
        <f t="shared" si="841"/>
        <v/>
      </c>
      <c r="M8987" s="38" t="str">
        <f t="shared" si="842"/>
        <v/>
      </c>
      <c r="N8987" s="38" t="str">
        <f t="shared" si="844"/>
        <v/>
      </c>
      <c r="O8987" s="38" t="str">
        <f t="shared" si="840"/>
        <v/>
      </c>
      <c r="P8987" s="39" t="str">
        <f t="shared" si="845"/>
        <v/>
      </c>
      <c r="AC8987" s="42" t="str">
        <f>IF(B8987="","",VLOOKUP(B8987,[2]Formula!B:C,2,0))</f>
        <v/>
      </c>
      <c r="AD8987" s="43" t="str">
        <f t="shared" si="843"/>
        <v/>
      </c>
    </row>
    <row r="8988" spans="1:30" x14ac:dyDescent="0.25">
      <c r="A8988" s="64"/>
      <c r="B8988" s="64"/>
      <c r="C8988" s="66"/>
      <c r="D8988" s="67"/>
      <c r="E8988" s="64"/>
      <c r="F8988" s="64"/>
      <c r="G8988" s="37" t="str">
        <f>IF(E8988="","",IF(OR(E8988="Project Management",E8988="Project Support",E8988="Sprint Management",E8988="Sprint Support"),"NA",ROUND((((VLOOKUP(AD8988,[2]Formula!V:X,3,0)))-SUMIF(AD:AD,AD8988,H:H)),2)))</f>
        <v/>
      </c>
      <c r="H8988" s="71"/>
      <c r="I8988" s="72"/>
      <c r="J8988" s="72"/>
      <c r="K8988" s="38" t="str">
        <f>IF(E8988="","",IF(OR(E8988="Project Management",E8988="Project Support",E8988="Sprint Management",E8988="Sprint Support"),"NA",(((SUMIF(AD:AD,AD8988,H:H)/VLOOKUP(AD8988,[2]Formula!V:X,3,0))*VLOOKUP(AD8988,[2]Formula!V:X,2,0))*H8988)/SUMIF(AD:AD,AD8988,H:H)))</f>
        <v/>
      </c>
      <c r="L8988" s="38" t="str">
        <f t="shared" si="841"/>
        <v/>
      </c>
      <c r="M8988" s="38" t="str">
        <f t="shared" si="842"/>
        <v/>
      </c>
      <c r="N8988" s="38" t="str">
        <f t="shared" si="844"/>
        <v/>
      </c>
      <c r="O8988" s="38" t="str">
        <f t="shared" si="840"/>
        <v/>
      </c>
      <c r="P8988" s="39" t="str">
        <f t="shared" si="845"/>
        <v/>
      </c>
      <c r="AC8988" s="42" t="str">
        <f>IF(B8988="","",VLOOKUP(B8988,[2]Formula!B:C,2,0))</f>
        <v/>
      </c>
      <c r="AD8988" s="43" t="str">
        <f t="shared" si="843"/>
        <v/>
      </c>
    </row>
    <row r="8989" spans="1:30" x14ac:dyDescent="0.25">
      <c r="A8989" s="64"/>
      <c r="B8989" s="64"/>
      <c r="C8989" s="66"/>
      <c r="D8989" s="67"/>
      <c r="E8989" s="64"/>
      <c r="F8989" s="64"/>
      <c r="G8989" s="37" t="str">
        <f>IF(E8989="","",IF(OR(E8989="Project Management",E8989="Project Support",E8989="Sprint Management",E8989="Sprint Support"),"NA",ROUND((((VLOOKUP(AD8989,[2]Formula!V:X,3,0)))-SUMIF(AD:AD,AD8989,H:H)),2)))</f>
        <v/>
      </c>
      <c r="H8989" s="71"/>
      <c r="I8989" s="72"/>
      <c r="J8989" s="72"/>
      <c r="K8989" s="38" t="str">
        <f>IF(E8989="","",IF(OR(E8989="Project Management",E8989="Project Support",E8989="Sprint Management",E8989="Sprint Support"),"NA",(((SUMIF(AD:AD,AD8989,H:H)/VLOOKUP(AD8989,[2]Formula!V:X,3,0))*VLOOKUP(AD8989,[2]Formula!V:X,2,0))*H8989)/SUMIF(AD:AD,AD8989,H:H)))</f>
        <v/>
      </c>
      <c r="L8989" s="38" t="str">
        <f t="shared" si="841"/>
        <v/>
      </c>
      <c r="M8989" s="38" t="str">
        <f t="shared" si="842"/>
        <v/>
      </c>
      <c r="N8989" s="38" t="str">
        <f t="shared" si="844"/>
        <v/>
      </c>
      <c r="O8989" s="38" t="str">
        <f t="shared" si="840"/>
        <v/>
      </c>
      <c r="P8989" s="39" t="str">
        <f t="shared" si="845"/>
        <v/>
      </c>
      <c r="AC8989" s="42" t="str">
        <f>IF(B8989="","",VLOOKUP(B8989,[2]Formula!B:C,2,0))</f>
        <v/>
      </c>
      <c r="AD8989" s="43" t="str">
        <f t="shared" si="843"/>
        <v/>
      </c>
    </row>
    <row r="8990" spans="1:30" x14ac:dyDescent="0.25">
      <c r="A8990" s="64"/>
      <c r="B8990" s="64"/>
      <c r="C8990" s="66"/>
      <c r="D8990" s="67"/>
      <c r="E8990" s="64"/>
      <c r="F8990" s="64"/>
      <c r="G8990" s="37" t="str">
        <f>IF(E8990="","",IF(OR(E8990="Project Management",E8990="Project Support",E8990="Sprint Management",E8990="Sprint Support"),"NA",ROUND((((VLOOKUP(AD8990,[2]Formula!V:X,3,0)))-SUMIF(AD:AD,AD8990,H:H)),2)))</f>
        <v/>
      </c>
      <c r="H8990" s="71"/>
      <c r="I8990" s="72"/>
      <c r="J8990" s="72"/>
      <c r="K8990" s="38" t="str">
        <f>IF(E8990="","",IF(OR(E8990="Project Management",E8990="Project Support",E8990="Sprint Management",E8990="Sprint Support"),"NA",(((SUMIF(AD:AD,AD8990,H:H)/VLOOKUP(AD8990,[2]Formula!V:X,3,0))*VLOOKUP(AD8990,[2]Formula!V:X,2,0))*H8990)/SUMIF(AD:AD,AD8990,H:H)))</f>
        <v/>
      </c>
      <c r="L8990" s="38" t="str">
        <f t="shared" si="841"/>
        <v/>
      </c>
      <c r="M8990" s="38" t="str">
        <f t="shared" si="842"/>
        <v/>
      </c>
      <c r="N8990" s="38" t="str">
        <f t="shared" si="844"/>
        <v/>
      </c>
      <c r="O8990" s="38" t="str">
        <f t="shared" si="840"/>
        <v/>
      </c>
      <c r="P8990" s="39" t="str">
        <f t="shared" si="845"/>
        <v/>
      </c>
      <c r="AC8990" s="42" t="str">
        <f>IF(B8990="","",VLOOKUP(B8990,[2]Formula!B:C,2,0))</f>
        <v/>
      </c>
      <c r="AD8990" s="43" t="str">
        <f t="shared" si="843"/>
        <v/>
      </c>
    </row>
    <row r="8991" spans="1:30" x14ac:dyDescent="0.25">
      <c r="A8991" s="64"/>
      <c r="B8991" s="64"/>
      <c r="C8991" s="66"/>
      <c r="D8991" s="67"/>
      <c r="E8991" s="64"/>
      <c r="F8991" s="64"/>
      <c r="G8991" s="37" t="str">
        <f>IF(E8991="","",IF(OR(E8991="Project Management",E8991="Project Support",E8991="Sprint Management",E8991="Sprint Support"),"NA",ROUND((((VLOOKUP(AD8991,[2]Formula!V:X,3,0)))-SUMIF(AD:AD,AD8991,H:H)),2)))</f>
        <v/>
      </c>
      <c r="H8991" s="71"/>
      <c r="I8991" s="72"/>
      <c r="J8991" s="72"/>
      <c r="K8991" s="38" t="str">
        <f>IF(E8991="","",IF(OR(E8991="Project Management",E8991="Project Support",E8991="Sprint Management",E8991="Sprint Support"),"NA",(((SUMIF(AD:AD,AD8991,H:H)/VLOOKUP(AD8991,[2]Formula!V:X,3,0))*VLOOKUP(AD8991,[2]Formula!V:X,2,0))*H8991)/SUMIF(AD:AD,AD8991,H:H)))</f>
        <v/>
      </c>
      <c r="L8991" s="38" t="str">
        <f t="shared" si="841"/>
        <v/>
      </c>
      <c r="M8991" s="38" t="str">
        <f t="shared" si="842"/>
        <v/>
      </c>
      <c r="N8991" s="38" t="str">
        <f t="shared" si="844"/>
        <v/>
      </c>
      <c r="O8991" s="38" t="str">
        <f t="shared" si="840"/>
        <v/>
      </c>
      <c r="P8991" s="39" t="str">
        <f t="shared" si="845"/>
        <v/>
      </c>
      <c r="AC8991" s="42" t="str">
        <f>IF(B8991="","",VLOOKUP(B8991,[2]Formula!B:C,2,0))</f>
        <v/>
      </c>
      <c r="AD8991" s="43" t="str">
        <f t="shared" si="843"/>
        <v/>
      </c>
    </row>
    <row r="8992" spans="1:30" x14ac:dyDescent="0.25">
      <c r="A8992" s="64"/>
      <c r="B8992" s="64"/>
      <c r="C8992" s="66"/>
      <c r="D8992" s="67"/>
      <c r="E8992" s="64"/>
      <c r="F8992" s="64"/>
      <c r="G8992" s="37" t="str">
        <f>IF(E8992="","",IF(OR(E8992="Project Management",E8992="Project Support",E8992="Sprint Management",E8992="Sprint Support"),"NA",ROUND((((VLOOKUP(AD8992,[2]Formula!V:X,3,0)))-SUMIF(AD:AD,AD8992,H:H)),2)))</f>
        <v/>
      </c>
      <c r="H8992" s="71"/>
      <c r="I8992" s="72"/>
      <c r="J8992" s="72"/>
      <c r="K8992" s="38" t="str">
        <f>IF(E8992="","",IF(OR(E8992="Project Management",E8992="Project Support",E8992="Sprint Management",E8992="Sprint Support"),"NA",(((SUMIF(AD:AD,AD8992,H:H)/VLOOKUP(AD8992,[2]Formula!V:X,3,0))*VLOOKUP(AD8992,[2]Formula!V:X,2,0))*H8992)/SUMIF(AD:AD,AD8992,H:H)))</f>
        <v/>
      </c>
      <c r="L8992" s="38" t="str">
        <f t="shared" si="841"/>
        <v/>
      </c>
      <c r="M8992" s="38" t="str">
        <f t="shared" si="842"/>
        <v/>
      </c>
      <c r="N8992" s="38" t="str">
        <f t="shared" si="844"/>
        <v/>
      </c>
      <c r="O8992" s="38" t="str">
        <f t="shared" si="840"/>
        <v/>
      </c>
      <c r="P8992" s="39" t="str">
        <f t="shared" si="845"/>
        <v/>
      </c>
      <c r="AC8992" s="42" t="str">
        <f>IF(B8992="","",VLOOKUP(B8992,[2]Formula!B:C,2,0))</f>
        <v/>
      </c>
      <c r="AD8992" s="43" t="str">
        <f t="shared" si="843"/>
        <v/>
      </c>
    </row>
    <row r="8993" spans="1:30" x14ac:dyDescent="0.25">
      <c r="A8993" s="64"/>
      <c r="B8993" s="64"/>
      <c r="C8993" s="66"/>
      <c r="D8993" s="67"/>
      <c r="E8993" s="64"/>
      <c r="F8993" s="64"/>
      <c r="G8993" s="37" t="str">
        <f>IF(E8993="","",IF(OR(E8993="Project Management",E8993="Project Support",E8993="Sprint Management",E8993="Sprint Support"),"NA",ROUND((((VLOOKUP(AD8993,[2]Formula!V:X,3,0)))-SUMIF(AD:AD,AD8993,H:H)),2)))</f>
        <v/>
      </c>
      <c r="H8993" s="71"/>
      <c r="I8993" s="72"/>
      <c r="J8993" s="72"/>
      <c r="K8993" s="38" t="str">
        <f>IF(E8993="","",IF(OR(E8993="Project Management",E8993="Project Support",E8993="Sprint Management",E8993="Sprint Support"),"NA",(((SUMIF(AD:AD,AD8993,H:H)/VLOOKUP(AD8993,[2]Formula!V:X,3,0))*VLOOKUP(AD8993,[2]Formula!V:X,2,0))*H8993)/SUMIF(AD:AD,AD8993,H:H)))</f>
        <v/>
      </c>
      <c r="L8993" s="38" t="str">
        <f t="shared" si="841"/>
        <v/>
      </c>
      <c r="M8993" s="38" t="str">
        <f t="shared" si="842"/>
        <v/>
      </c>
      <c r="N8993" s="38" t="str">
        <f t="shared" si="844"/>
        <v/>
      </c>
      <c r="O8993" s="38" t="str">
        <f t="shared" si="840"/>
        <v/>
      </c>
      <c r="P8993" s="39" t="str">
        <f t="shared" si="845"/>
        <v/>
      </c>
      <c r="AC8993" s="42" t="str">
        <f>IF(B8993="","",VLOOKUP(B8993,[2]Formula!B:C,2,0))</f>
        <v/>
      </c>
      <c r="AD8993" s="43" t="str">
        <f t="shared" si="843"/>
        <v/>
      </c>
    </row>
    <row r="8994" spans="1:30" x14ac:dyDescent="0.25">
      <c r="A8994" s="64"/>
      <c r="B8994" s="64"/>
      <c r="C8994" s="66"/>
      <c r="D8994" s="67"/>
      <c r="E8994" s="64"/>
      <c r="F8994" s="64"/>
      <c r="G8994" s="37" t="str">
        <f>IF(E8994="","",IF(OR(E8994="Project Management",E8994="Project Support",E8994="Sprint Management",E8994="Sprint Support"),"NA",ROUND((((VLOOKUP(AD8994,[2]Formula!V:X,3,0)))-SUMIF(AD:AD,AD8994,H:H)),2)))</f>
        <v/>
      </c>
      <c r="H8994" s="71"/>
      <c r="I8994" s="72"/>
      <c r="J8994" s="72"/>
      <c r="K8994" s="38" t="str">
        <f>IF(E8994="","",IF(OR(E8994="Project Management",E8994="Project Support",E8994="Sprint Management",E8994="Sprint Support"),"NA",(((SUMIF(AD:AD,AD8994,H:H)/VLOOKUP(AD8994,[2]Formula!V:X,3,0))*VLOOKUP(AD8994,[2]Formula!V:X,2,0))*H8994)/SUMIF(AD:AD,AD8994,H:H)))</f>
        <v/>
      </c>
      <c r="L8994" s="38" t="str">
        <f t="shared" si="841"/>
        <v/>
      </c>
      <c r="M8994" s="38" t="str">
        <f t="shared" si="842"/>
        <v/>
      </c>
      <c r="N8994" s="38" t="str">
        <f t="shared" si="844"/>
        <v/>
      </c>
      <c r="O8994" s="38" t="str">
        <f t="shared" si="840"/>
        <v/>
      </c>
      <c r="P8994" s="39" t="str">
        <f t="shared" si="845"/>
        <v/>
      </c>
      <c r="AC8994" s="42" t="str">
        <f>IF(B8994="","",VLOOKUP(B8994,[2]Formula!B:C,2,0))</f>
        <v/>
      </c>
      <c r="AD8994" s="43" t="str">
        <f t="shared" si="843"/>
        <v/>
      </c>
    </row>
    <row r="8995" spans="1:30" x14ac:dyDescent="0.25">
      <c r="A8995" s="64"/>
      <c r="B8995" s="64"/>
      <c r="C8995" s="66"/>
      <c r="D8995" s="67"/>
      <c r="E8995" s="64"/>
      <c r="F8995" s="64"/>
      <c r="G8995" s="37" t="str">
        <f>IF(E8995="","",IF(OR(E8995="Project Management",E8995="Project Support",E8995="Sprint Management",E8995="Sprint Support"),"NA",ROUND((((VLOOKUP(AD8995,[2]Formula!V:X,3,0)))-SUMIF(AD:AD,AD8995,H:H)),2)))</f>
        <v/>
      </c>
      <c r="H8995" s="71"/>
      <c r="I8995" s="72"/>
      <c r="J8995" s="72"/>
      <c r="K8995" s="38" t="str">
        <f>IF(E8995="","",IF(OR(E8995="Project Management",E8995="Project Support",E8995="Sprint Management",E8995="Sprint Support"),"NA",(((SUMIF(AD:AD,AD8995,H:H)/VLOOKUP(AD8995,[2]Formula!V:X,3,0))*VLOOKUP(AD8995,[2]Formula!V:X,2,0))*H8995)/SUMIF(AD:AD,AD8995,H:H)))</f>
        <v/>
      </c>
      <c r="L8995" s="38" t="str">
        <f t="shared" si="841"/>
        <v/>
      </c>
      <c r="M8995" s="38" t="str">
        <f t="shared" si="842"/>
        <v/>
      </c>
      <c r="N8995" s="38" t="str">
        <f t="shared" si="844"/>
        <v/>
      </c>
      <c r="O8995" s="38" t="str">
        <f t="shared" si="840"/>
        <v/>
      </c>
      <c r="P8995" s="39" t="str">
        <f t="shared" si="845"/>
        <v/>
      </c>
      <c r="AC8995" s="42" t="str">
        <f>IF(B8995="","",VLOOKUP(B8995,[2]Formula!B:C,2,0))</f>
        <v/>
      </c>
      <c r="AD8995" s="43" t="str">
        <f t="shared" si="843"/>
        <v/>
      </c>
    </row>
    <row r="8996" spans="1:30" x14ac:dyDescent="0.25">
      <c r="A8996" s="64"/>
      <c r="B8996" s="64"/>
      <c r="C8996" s="66"/>
      <c r="D8996" s="67"/>
      <c r="E8996" s="64"/>
      <c r="F8996" s="64"/>
      <c r="G8996" s="37" t="str">
        <f>IF(E8996="","",IF(OR(E8996="Project Management",E8996="Project Support",E8996="Sprint Management",E8996="Sprint Support"),"NA",ROUND((((VLOOKUP(AD8996,[2]Formula!V:X,3,0)))-SUMIF(AD:AD,AD8996,H:H)),2)))</f>
        <v/>
      </c>
      <c r="H8996" s="71"/>
      <c r="I8996" s="72"/>
      <c r="J8996" s="72"/>
      <c r="K8996" s="38" t="str">
        <f>IF(E8996="","",IF(OR(E8996="Project Management",E8996="Project Support",E8996="Sprint Management",E8996="Sprint Support"),"NA",(((SUMIF(AD:AD,AD8996,H:H)/VLOOKUP(AD8996,[2]Formula!V:X,3,0))*VLOOKUP(AD8996,[2]Formula!V:X,2,0))*H8996)/SUMIF(AD:AD,AD8996,H:H)))</f>
        <v/>
      </c>
      <c r="L8996" s="38" t="str">
        <f t="shared" si="841"/>
        <v/>
      </c>
      <c r="M8996" s="38" t="str">
        <f t="shared" si="842"/>
        <v/>
      </c>
      <c r="N8996" s="38" t="str">
        <f t="shared" si="844"/>
        <v/>
      </c>
      <c r="O8996" s="38" t="str">
        <f t="shared" si="840"/>
        <v/>
      </c>
      <c r="P8996" s="39" t="str">
        <f t="shared" si="845"/>
        <v/>
      </c>
      <c r="AC8996" s="42" t="str">
        <f>IF(B8996="","",VLOOKUP(B8996,[2]Formula!B:C,2,0))</f>
        <v/>
      </c>
      <c r="AD8996" s="43" t="str">
        <f t="shared" si="843"/>
        <v/>
      </c>
    </row>
    <row r="8997" spans="1:30" x14ac:dyDescent="0.25">
      <c r="A8997" s="64"/>
      <c r="B8997" s="64"/>
      <c r="C8997" s="66"/>
      <c r="D8997" s="67"/>
      <c r="E8997" s="64"/>
      <c r="F8997" s="64"/>
      <c r="G8997" s="37" t="str">
        <f>IF(E8997="","",IF(OR(E8997="Project Management",E8997="Project Support",E8997="Sprint Management",E8997="Sprint Support"),"NA",ROUND((((VLOOKUP(AD8997,[2]Formula!V:X,3,0)))-SUMIF(AD:AD,AD8997,H:H)),2)))</f>
        <v/>
      </c>
      <c r="H8997" s="71"/>
      <c r="I8997" s="72"/>
      <c r="J8997" s="72"/>
      <c r="K8997" s="38" t="str">
        <f>IF(E8997="","",IF(OR(E8997="Project Management",E8997="Project Support",E8997="Sprint Management",E8997="Sprint Support"),"NA",(((SUMIF(AD:AD,AD8997,H:H)/VLOOKUP(AD8997,[2]Formula!V:X,3,0))*VLOOKUP(AD8997,[2]Formula!V:X,2,0))*H8997)/SUMIF(AD:AD,AD8997,H:H)))</f>
        <v/>
      </c>
      <c r="L8997" s="38" t="str">
        <f t="shared" si="841"/>
        <v/>
      </c>
      <c r="M8997" s="38" t="str">
        <f t="shared" si="842"/>
        <v/>
      </c>
      <c r="N8997" s="38" t="str">
        <f t="shared" si="844"/>
        <v/>
      </c>
      <c r="O8997" s="38" t="str">
        <f t="shared" si="840"/>
        <v/>
      </c>
      <c r="P8997" s="39" t="str">
        <f t="shared" si="845"/>
        <v/>
      </c>
      <c r="AC8997" s="42" t="str">
        <f>IF(B8997="","",VLOOKUP(B8997,[2]Formula!B:C,2,0))</f>
        <v/>
      </c>
      <c r="AD8997" s="43" t="str">
        <f t="shared" si="843"/>
        <v/>
      </c>
    </row>
    <row r="8998" spans="1:30" x14ac:dyDescent="0.25">
      <c r="A8998" s="64"/>
      <c r="B8998" s="64"/>
      <c r="C8998" s="66"/>
      <c r="D8998" s="67"/>
      <c r="E8998" s="64"/>
      <c r="F8998" s="64"/>
      <c r="G8998" s="37" t="str">
        <f>IF(E8998="","",IF(OR(E8998="Project Management",E8998="Project Support",E8998="Sprint Management",E8998="Sprint Support"),"NA",ROUND((((VLOOKUP(AD8998,[2]Formula!V:X,3,0)))-SUMIF(AD:AD,AD8998,H:H)),2)))</f>
        <v/>
      </c>
      <c r="H8998" s="71"/>
      <c r="I8998" s="72"/>
      <c r="J8998" s="72"/>
      <c r="K8998" s="38" t="str">
        <f>IF(E8998="","",IF(OR(E8998="Project Management",E8998="Project Support",E8998="Sprint Management",E8998="Sprint Support"),"NA",(((SUMIF(AD:AD,AD8998,H:H)/VLOOKUP(AD8998,[2]Formula!V:X,3,0))*VLOOKUP(AD8998,[2]Formula!V:X,2,0))*H8998)/SUMIF(AD:AD,AD8998,H:H)))</f>
        <v/>
      </c>
      <c r="L8998" s="38" t="str">
        <f t="shared" si="841"/>
        <v/>
      </c>
      <c r="M8998" s="38" t="str">
        <f t="shared" si="842"/>
        <v/>
      </c>
      <c r="N8998" s="38" t="str">
        <f t="shared" si="844"/>
        <v/>
      </c>
      <c r="O8998" s="38" t="str">
        <f t="shared" si="840"/>
        <v/>
      </c>
      <c r="P8998" s="39" t="str">
        <f t="shared" si="845"/>
        <v/>
      </c>
      <c r="AC8998" s="42" t="str">
        <f>IF(B8998="","",VLOOKUP(B8998,[2]Formula!B:C,2,0))</f>
        <v/>
      </c>
      <c r="AD8998" s="43" t="str">
        <f t="shared" si="843"/>
        <v/>
      </c>
    </row>
    <row r="8999" spans="1:30" x14ac:dyDescent="0.25">
      <c r="A8999" s="64"/>
      <c r="B8999" s="64"/>
      <c r="C8999" s="66"/>
      <c r="D8999" s="67"/>
      <c r="E8999" s="64"/>
      <c r="F8999" s="64"/>
      <c r="G8999" s="37" t="str">
        <f>IF(E8999="","",IF(OR(E8999="Project Management",E8999="Project Support",E8999="Sprint Management",E8999="Sprint Support"),"NA",ROUND((((VLOOKUP(AD8999,[2]Formula!V:X,3,0)))-SUMIF(AD:AD,AD8999,H:H)),2)))</f>
        <v/>
      </c>
      <c r="H8999" s="71"/>
      <c r="I8999" s="72"/>
      <c r="J8999" s="72"/>
      <c r="K8999" s="38" t="str">
        <f>IF(E8999="","",IF(OR(E8999="Project Management",E8999="Project Support",E8999="Sprint Management",E8999="Sprint Support"),"NA",(((SUMIF(AD:AD,AD8999,H:H)/VLOOKUP(AD8999,[2]Formula!V:X,3,0))*VLOOKUP(AD8999,[2]Formula!V:X,2,0))*H8999)/SUMIF(AD:AD,AD8999,H:H)))</f>
        <v/>
      </c>
      <c r="L8999" s="38" t="str">
        <f t="shared" si="841"/>
        <v/>
      </c>
      <c r="M8999" s="38" t="str">
        <f t="shared" si="842"/>
        <v/>
      </c>
      <c r="N8999" s="38" t="str">
        <f t="shared" si="844"/>
        <v/>
      </c>
      <c r="O8999" s="38" t="str">
        <f t="shared" si="840"/>
        <v/>
      </c>
      <c r="P8999" s="39" t="str">
        <f t="shared" si="845"/>
        <v/>
      </c>
      <c r="AC8999" s="42" t="str">
        <f>IF(B8999="","",VLOOKUP(B8999,[2]Formula!B:C,2,0))</f>
        <v/>
      </c>
      <c r="AD8999" s="43" t="str">
        <f t="shared" si="843"/>
        <v/>
      </c>
    </row>
    <row r="9000" spans="1:30" x14ac:dyDescent="0.25">
      <c r="A9000" s="64"/>
      <c r="B9000" s="64"/>
      <c r="C9000" s="66"/>
      <c r="D9000" s="67"/>
      <c r="E9000" s="64"/>
      <c r="F9000" s="64"/>
      <c r="G9000" s="37" t="str">
        <f>IF(E9000="","",IF(OR(E9000="Project Management",E9000="Project Support",E9000="Sprint Management",E9000="Sprint Support"),"NA",ROUND((((VLOOKUP(AD9000,[2]Formula!V:X,3,0)))-SUMIF(AD:AD,AD9000,H:H)),2)))</f>
        <v/>
      </c>
      <c r="H9000" s="71"/>
      <c r="I9000" s="72"/>
      <c r="J9000" s="72"/>
      <c r="K9000" s="38" t="str">
        <f>IF(E9000="","",IF(OR(E9000="Project Management",E9000="Project Support",E9000="Sprint Management",E9000="Sprint Support"),"NA",(((SUMIF(AD:AD,AD9000,H:H)/VLOOKUP(AD9000,[2]Formula!V:X,3,0))*VLOOKUP(AD9000,[2]Formula!V:X,2,0))*H9000)/SUMIF(AD:AD,AD9000,H:H)))</f>
        <v/>
      </c>
      <c r="L9000" s="38" t="str">
        <f t="shared" si="841"/>
        <v/>
      </c>
      <c r="M9000" s="38" t="str">
        <f t="shared" si="842"/>
        <v/>
      </c>
      <c r="N9000" s="38" t="str">
        <f t="shared" si="844"/>
        <v/>
      </c>
      <c r="O9000" s="38" t="str">
        <f t="shared" si="840"/>
        <v/>
      </c>
      <c r="P9000" s="39" t="str">
        <f t="shared" si="845"/>
        <v/>
      </c>
      <c r="AC9000" s="42" t="str">
        <f>IF(B9000="","",VLOOKUP(B9000,[2]Formula!B:C,2,0))</f>
        <v/>
      </c>
      <c r="AD9000" s="43" t="str">
        <f t="shared" si="843"/>
        <v/>
      </c>
    </row>
    <row r="9001" spans="1:30" x14ac:dyDescent="0.25">
      <c r="A9001" s="64"/>
      <c r="B9001" s="64"/>
      <c r="C9001" s="66"/>
      <c r="D9001" s="67"/>
      <c r="E9001" s="64"/>
      <c r="F9001" s="64"/>
      <c r="G9001" s="37" t="str">
        <f>IF(E9001="","",IF(OR(E9001="Project Management",E9001="Project Support",E9001="Sprint Management",E9001="Sprint Support"),"NA",ROUND((((VLOOKUP(AD9001,[2]Formula!V:X,3,0)))-SUMIF(AD:AD,AD9001,H:H)),2)))</f>
        <v/>
      </c>
      <c r="H9001" s="71"/>
      <c r="I9001" s="72"/>
      <c r="J9001" s="72"/>
      <c r="K9001" s="38" t="str">
        <f>IF(E9001="","",IF(OR(E9001="Project Management",E9001="Project Support",E9001="Sprint Management",E9001="Sprint Support"),"NA",(((SUMIF(AD:AD,AD9001,H:H)/VLOOKUP(AD9001,[2]Formula!V:X,3,0))*VLOOKUP(AD9001,[2]Formula!V:X,2,0))*H9001)/SUMIF(AD:AD,AD9001,H:H)))</f>
        <v/>
      </c>
      <c r="L9001" s="38" t="str">
        <f t="shared" si="841"/>
        <v/>
      </c>
      <c r="M9001" s="38" t="str">
        <f t="shared" si="842"/>
        <v/>
      </c>
      <c r="N9001" s="38" t="str">
        <f t="shared" si="844"/>
        <v/>
      </c>
      <c r="O9001" s="38" t="str">
        <f t="shared" si="840"/>
        <v/>
      </c>
      <c r="P9001" s="39" t="str">
        <f t="shared" si="845"/>
        <v/>
      </c>
      <c r="AC9001" s="42" t="str">
        <f>IF(B9001="","",VLOOKUP(B9001,[2]Formula!B:C,2,0))</f>
        <v/>
      </c>
      <c r="AD9001" s="43" t="str">
        <f t="shared" si="843"/>
        <v/>
      </c>
    </row>
    <row r="9002" spans="1:30" x14ac:dyDescent="0.25">
      <c r="A9002" s="64"/>
      <c r="B9002" s="64"/>
      <c r="C9002" s="66"/>
      <c r="D9002" s="67"/>
      <c r="E9002" s="64"/>
      <c r="F9002" s="64"/>
      <c r="G9002" s="37" t="str">
        <f>IF(E9002="","",IF(OR(E9002="Project Management",E9002="Project Support",E9002="Sprint Management",E9002="Sprint Support"),"NA",ROUND((((VLOOKUP(AD9002,[2]Formula!V:X,3,0)))-SUMIF(AD:AD,AD9002,H:H)),2)))</f>
        <v/>
      </c>
      <c r="H9002" s="71"/>
      <c r="I9002" s="72"/>
      <c r="J9002" s="72"/>
      <c r="K9002" s="38" t="str">
        <f>IF(E9002="","",IF(OR(E9002="Project Management",E9002="Project Support",E9002="Sprint Management",E9002="Sprint Support"),"NA",(((SUMIF(AD:AD,AD9002,H:H)/VLOOKUP(AD9002,[2]Formula!V:X,3,0))*VLOOKUP(AD9002,[2]Formula!V:X,2,0))*H9002)/SUMIF(AD:AD,AD9002,H:H)))</f>
        <v/>
      </c>
      <c r="L9002" s="38" t="str">
        <f t="shared" si="841"/>
        <v/>
      </c>
      <c r="M9002" s="38" t="str">
        <f t="shared" si="842"/>
        <v/>
      </c>
      <c r="N9002" s="38" t="str">
        <f t="shared" si="844"/>
        <v/>
      </c>
      <c r="O9002" s="38" t="str">
        <f t="shared" si="840"/>
        <v/>
      </c>
      <c r="P9002" s="39" t="str">
        <f t="shared" si="845"/>
        <v/>
      </c>
      <c r="AC9002" s="42" t="str">
        <f>IF(B9002="","",VLOOKUP(B9002,[2]Formula!B:C,2,0))</f>
        <v/>
      </c>
      <c r="AD9002" s="43" t="str">
        <f t="shared" si="843"/>
        <v/>
      </c>
    </row>
    <row r="9003" spans="1:30" x14ac:dyDescent="0.25">
      <c r="A9003" s="64"/>
      <c r="B9003" s="64"/>
      <c r="C9003" s="66"/>
      <c r="D9003" s="67"/>
      <c r="E9003" s="64"/>
      <c r="F9003" s="64"/>
      <c r="G9003" s="37" t="str">
        <f>IF(E9003="","",IF(OR(E9003="Project Management",E9003="Project Support",E9003="Sprint Management",E9003="Sprint Support"),"NA",ROUND((((VLOOKUP(AD9003,[2]Formula!V:X,3,0)))-SUMIF(AD:AD,AD9003,H:H)),2)))</f>
        <v/>
      </c>
      <c r="H9003" s="71"/>
      <c r="I9003" s="72"/>
      <c r="J9003" s="72"/>
      <c r="K9003" s="38" t="str">
        <f>IF(E9003="","",IF(OR(E9003="Project Management",E9003="Project Support",E9003="Sprint Management",E9003="Sprint Support"),"NA",(((SUMIF(AD:AD,AD9003,H:H)/VLOOKUP(AD9003,[2]Formula!V:X,3,0))*VLOOKUP(AD9003,[2]Formula!V:X,2,0))*H9003)/SUMIF(AD:AD,AD9003,H:H)))</f>
        <v/>
      </c>
      <c r="L9003" s="38" t="str">
        <f t="shared" si="841"/>
        <v/>
      </c>
      <c r="M9003" s="38" t="str">
        <f t="shared" si="842"/>
        <v/>
      </c>
      <c r="N9003" s="38" t="str">
        <f t="shared" si="844"/>
        <v/>
      </c>
      <c r="O9003" s="38" t="str">
        <f t="shared" si="840"/>
        <v/>
      </c>
      <c r="P9003" s="39" t="str">
        <f t="shared" si="845"/>
        <v/>
      </c>
      <c r="AC9003" s="42" t="str">
        <f>IF(B9003="","",VLOOKUP(B9003,[2]Formula!B:C,2,0))</f>
        <v/>
      </c>
      <c r="AD9003" s="43" t="str">
        <f t="shared" si="843"/>
        <v/>
      </c>
    </row>
    <row r="9004" spans="1:30" x14ac:dyDescent="0.25">
      <c r="A9004" s="64"/>
      <c r="B9004" s="64"/>
      <c r="C9004" s="66"/>
      <c r="D9004" s="67"/>
      <c r="E9004" s="64"/>
      <c r="F9004" s="64"/>
      <c r="G9004" s="37" t="str">
        <f>IF(E9004="","",IF(OR(E9004="Project Management",E9004="Project Support",E9004="Sprint Management",E9004="Sprint Support"),"NA",ROUND((((VLOOKUP(AD9004,[2]Formula!V:X,3,0)))-SUMIF(AD:AD,AD9004,H:H)),2)))</f>
        <v/>
      </c>
      <c r="H9004" s="71"/>
      <c r="I9004" s="72"/>
      <c r="J9004" s="72"/>
      <c r="K9004" s="38" t="str">
        <f>IF(E9004="","",IF(OR(E9004="Project Management",E9004="Project Support",E9004="Sprint Management",E9004="Sprint Support"),"NA",(((SUMIF(AD:AD,AD9004,H:H)/VLOOKUP(AD9004,[2]Formula!V:X,3,0))*VLOOKUP(AD9004,[2]Formula!V:X,2,0))*H9004)/SUMIF(AD:AD,AD9004,H:H)))</f>
        <v/>
      </c>
      <c r="L9004" s="38" t="str">
        <f t="shared" si="841"/>
        <v/>
      </c>
      <c r="M9004" s="38" t="str">
        <f t="shared" si="842"/>
        <v/>
      </c>
      <c r="N9004" s="38" t="str">
        <f t="shared" si="844"/>
        <v/>
      </c>
      <c r="O9004" s="38" t="str">
        <f t="shared" si="840"/>
        <v/>
      </c>
      <c r="P9004" s="39" t="str">
        <f t="shared" si="845"/>
        <v/>
      </c>
      <c r="AC9004" s="42" t="str">
        <f>IF(B9004="","",VLOOKUP(B9004,[2]Formula!B:C,2,0))</f>
        <v/>
      </c>
      <c r="AD9004" s="43" t="str">
        <f t="shared" si="843"/>
        <v/>
      </c>
    </row>
    <row r="9005" spans="1:30" x14ac:dyDescent="0.25">
      <c r="A9005" s="64"/>
      <c r="B9005" s="64"/>
      <c r="C9005" s="66"/>
      <c r="D9005" s="67"/>
      <c r="E9005" s="64"/>
      <c r="F9005" s="64"/>
      <c r="G9005" s="37" t="str">
        <f>IF(E9005="","",IF(OR(E9005="Project Management",E9005="Project Support",E9005="Sprint Management",E9005="Sprint Support"),"NA",ROUND((((VLOOKUP(AD9005,[2]Formula!V:X,3,0)))-SUMIF(AD:AD,AD9005,H:H)),2)))</f>
        <v/>
      </c>
      <c r="H9005" s="71"/>
      <c r="I9005" s="72"/>
      <c r="J9005" s="72"/>
      <c r="K9005" s="38" t="str">
        <f>IF(E9005="","",IF(OR(E9005="Project Management",E9005="Project Support",E9005="Sprint Management",E9005="Sprint Support"),"NA",(((SUMIF(AD:AD,AD9005,H:H)/VLOOKUP(AD9005,[2]Formula!V:X,3,0))*VLOOKUP(AD9005,[2]Formula!V:X,2,0))*H9005)/SUMIF(AD:AD,AD9005,H:H)))</f>
        <v/>
      </c>
      <c r="L9005" s="38" t="str">
        <f t="shared" si="841"/>
        <v/>
      </c>
      <c r="M9005" s="38" t="str">
        <f t="shared" si="842"/>
        <v/>
      </c>
      <c r="N9005" s="38" t="str">
        <f t="shared" si="844"/>
        <v/>
      </c>
      <c r="O9005" s="38" t="str">
        <f t="shared" si="840"/>
        <v/>
      </c>
      <c r="P9005" s="39" t="str">
        <f t="shared" si="845"/>
        <v/>
      </c>
      <c r="AC9005" s="42" t="str">
        <f>IF(B9005="","",VLOOKUP(B9005,[2]Formula!B:C,2,0))</f>
        <v/>
      </c>
      <c r="AD9005" s="43" t="str">
        <f t="shared" si="843"/>
        <v/>
      </c>
    </row>
    <row r="9006" spans="1:30" x14ac:dyDescent="0.25">
      <c r="A9006" s="64"/>
      <c r="B9006" s="64"/>
      <c r="C9006" s="66"/>
      <c r="D9006" s="67"/>
      <c r="E9006" s="64"/>
      <c r="F9006" s="64"/>
      <c r="G9006" s="37" t="str">
        <f>IF(E9006="","",IF(OR(E9006="Project Management",E9006="Project Support",E9006="Sprint Management",E9006="Sprint Support"),"NA",ROUND((((VLOOKUP(AD9006,[2]Formula!V:X,3,0)))-SUMIF(AD:AD,AD9006,H:H)),2)))</f>
        <v/>
      </c>
      <c r="H9006" s="71"/>
      <c r="I9006" s="72"/>
      <c r="J9006" s="72"/>
      <c r="K9006" s="38" t="str">
        <f>IF(E9006="","",IF(OR(E9006="Project Management",E9006="Project Support",E9006="Sprint Management",E9006="Sprint Support"),"NA",(((SUMIF(AD:AD,AD9006,H:H)/VLOOKUP(AD9006,[2]Formula!V:X,3,0))*VLOOKUP(AD9006,[2]Formula!V:X,2,0))*H9006)/SUMIF(AD:AD,AD9006,H:H)))</f>
        <v/>
      </c>
      <c r="L9006" s="38" t="str">
        <f t="shared" si="841"/>
        <v/>
      </c>
      <c r="M9006" s="38" t="str">
        <f t="shared" si="842"/>
        <v/>
      </c>
      <c r="N9006" s="38" t="str">
        <f t="shared" si="844"/>
        <v/>
      </c>
      <c r="O9006" s="38" t="str">
        <f t="shared" si="840"/>
        <v/>
      </c>
      <c r="P9006" s="39" t="str">
        <f t="shared" si="845"/>
        <v/>
      </c>
      <c r="AC9006" s="42" t="str">
        <f>IF(B9006="","",VLOOKUP(B9006,[2]Formula!B:C,2,0))</f>
        <v/>
      </c>
      <c r="AD9006" s="43" t="str">
        <f t="shared" si="843"/>
        <v/>
      </c>
    </row>
    <row r="9007" spans="1:30" x14ac:dyDescent="0.25">
      <c r="A9007" s="64"/>
      <c r="B9007" s="64"/>
      <c r="C9007" s="66"/>
      <c r="D9007" s="67"/>
      <c r="E9007" s="64"/>
      <c r="F9007" s="64"/>
      <c r="G9007" s="37" t="str">
        <f>IF(E9007="","",IF(OR(E9007="Project Management",E9007="Project Support",E9007="Sprint Management",E9007="Sprint Support"),"NA",ROUND((((VLOOKUP(AD9007,[2]Formula!V:X,3,0)))-SUMIF(AD:AD,AD9007,H:H)),2)))</f>
        <v/>
      </c>
      <c r="H9007" s="71"/>
      <c r="I9007" s="72"/>
      <c r="J9007" s="72"/>
      <c r="K9007" s="38" t="str">
        <f>IF(E9007="","",IF(OR(E9007="Project Management",E9007="Project Support",E9007="Sprint Management",E9007="Sprint Support"),"NA",(((SUMIF(AD:AD,AD9007,H:H)/VLOOKUP(AD9007,[2]Formula!V:X,3,0))*VLOOKUP(AD9007,[2]Formula!V:X,2,0))*H9007)/SUMIF(AD:AD,AD9007,H:H)))</f>
        <v/>
      </c>
      <c r="L9007" s="38" t="str">
        <f t="shared" si="841"/>
        <v/>
      </c>
      <c r="M9007" s="38" t="str">
        <f t="shared" si="842"/>
        <v/>
      </c>
      <c r="N9007" s="38" t="str">
        <f t="shared" si="844"/>
        <v/>
      </c>
      <c r="O9007" s="38" t="str">
        <f t="shared" si="840"/>
        <v/>
      </c>
      <c r="P9007" s="39" t="str">
        <f t="shared" si="845"/>
        <v/>
      </c>
      <c r="AC9007" s="42" t="str">
        <f>IF(B9007="","",VLOOKUP(B9007,[2]Formula!B:C,2,0))</f>
        <v/>
      </c>
      <c r="AD9007" s="43" t="str">
        <f t="shared" si="843"/>
        <v/>
      </c>
    </row>
    <row r="9008" spans="1:30" x14ac:dyDescent="0.25">
      <c r="A9008" s="64"/>
      <c r="B9008" s="64"/>
      <c r="C9008" s="66"/>
      <c r="D9008" s="67"/>
      <c r="E9008" s="64"/>
      <c r="F9008" s="64"/>
      <c r="G9008" s="37" t="str">
        <f>IF(E9008="","",IF(OR(E9008="Project Management",E9008="Project Support",E9008="Sprint Management",E9008="Sprint Support"),"NA",ROUND((((VLOOKUP(AD9008,[2]Formula!V:X,3,0)))-SUMIF(AD:AD,AD9008,H:H)),2)))</f>
        <v/>
      </c>
      <c r="H9008" s="71"/>
      <c r="I9008" s="72"/>
      <c r="J9008" s="72"/>
      <c r="K9008" s="38" t="str">
        <f>IF(E9008="","",IF(OR(E9008="Project Management",E9008="Project Support",E9008="Sprint Management",E9008="Sprint Support"),"NA",(((SUMIF(AD:AD,AD9008,H:H)/VLOOKUP(AD9008,[2]Formula!V:X,3,0))*VLOOKUP(AD9008,[2]Formula!V:X,2,0))*H9008)/SUMIF(AD:AD,AD9008,H:H)))</f>
        <v/>
      </c>
      <c r="L9008" s="38" t="str">
        <f t="shared" si="841"/>
        <v/>
      </c>
      <c r="M9008" s="38" t="str">
        <f t="shared" si="842"/>
        <v/>
      </c>
      <c r="N9008" s="38" t="str">
        <f t="shared" si="844"/>
        <v/>
      </c>
      <c r="O9008" s="38" t="str">
        <f t="shared" si="840"/>
        <v/>
      </c>
      <c r="P9008" s="39" t="str">
        <f t="shared" si="845"/>
        <v/>
      </c>
      <c r="AC9008" s="42" t="str">
        <f>IF(B9008="","",VLOOKUP(B9008,[2]Formula!B:C,2,0))</f>
        <v/>
      </c>
      <c r="AD9008" s="43" t="str">
        <f t="shared" si="843"/>
        <v/>
      </c>
    </row>
    <row r="9009" spans="1:30" x14ac:dyDescent="0.25">
      <c r="A9009" s="64"/>
      <c r="B9009" s="64"/>
      <c r="C9009" s="66"/>
      <c r="D9009" s="67"/>
      <c r="E9009" s="64"/>
      <c r="F9009" s="64"/>
      <c r="G9009" s="37" t="str">
        <f>IF(E9009="","",IF(OR(E9009="Project Management",E9009="Project Support",E9009="Sprint Management",E9009="Sprint Support"),"NA",ROUND((((VLOOKUP(AD9009,[2]Formula!V:X,3,0)))-SUMIF(AD:AD,AD9009,H:H)),2)))</f>
        <v/>
      </c>
      <c r="H9009" s="71"/>
      <c r="I9009" s="72"/>
      <c r="J9009" s="72"/>
      <c r="K9009" s="38" t="str">
        <f>IF(E9009="","",IF(OR(E9009="Project Management",E9009="Project Support",E9009="Sprint Management",E9009="Sprint Support"),"NA",(((SUMIF(AD:AD,AD9009,H:H)/VLOOKUP(AD9009,[2]Formula!V:X,3,0))*VLOOKUP(AD9009,[2]Formula!V:X,2,0))*H9009)/SUMIF(AD:AD,AD9009,H:H)))</f>
        <v/>
      </c>
      <c r="L9009" s="38" t="str">
        <f t="shared" si="841"/>
        <v/>
      </c>
      <c r="M9009" s="38" t="str">
        <f t="shared" si="842"/>
        <v/>
      </c>
      <c r="N9009" s="38" t="str">
        <f t="shared" si="844"/>
        <v/>
      </c>
      <c r="O9009" s="38" t="str">
        <f t="shared" si="840"/>
        <v/>
      </c>
      <c r="P9009" s="39" t="str">
        <f t="shared" si="845"/>
        <v/>
      </c>
      <c r="AC9009" s="42" t="str">
        <f>IF(B9009="","",VLOOKUP(B9009,[2]Formula!B:C,2,0))</f>
        <v/>
      </c>
      <c r="AD9009" s="43" t="str">
        <f t="shared" si="843"/>
        <v/>
      </c>
    </row>
    <row r="9010" spans="1:30" x14ac:dyDescent="0.25">
      <c r="A9010" s="64"/>
      <c r="B9010" s="64"/>
      <c r="C9010" s="66"/>
      <c r="D9010" s="67"/>
      <c r="E9010" s="64"/>
      <c r="F9010" s="64"/>
      <c r="G9010" s="37" t="str">
        <f>IF(E9010="","",IF(OR(E9010="Project Management",E9010="Project Support",E9010="Sprint Management",E9010="Sprint Support"),"NA",ROUND((((VLOOKUP(AD9010,[2]Formula!V:X,3,0)))-SUMIF(AD:AD,AD9010,H:H)),2)))</f>
        <v/>
      </c>
      <c r="H9010" s="71"/>
      <c r="I9010" s="72"/>
      <c r="J9010" s="72"/>
      <c r="K9010" s="38" t="str">
        <f>IF(E9010="","",IF(OR(E9010="Project Management",E9010="Project Support",E9010="Sprint Management",E9010="Sprint Support"),"NA",(((SUMIF(AD:AD,AD9010,H:H)/VLOOKUP(AD9010,[2]Formula!V:X,3,0))*VLOOKUP(AD9010,[2]Formula!V:X,2,0))*H9010)/SUMIF(AD:AD,AD9010,H:H)))</f>
        <v/>
      </c>
      <c r="L9010" s="38" t="str">
        <f t="shared" si="841"/>
        <v/>
      </c>
      <c r="M9010" s="38" t="str">
        <f t="shared" si="842"/>
        <v/>
      </c>
      <c r="N9010" s="38" t="str">
        <f t="shared" si="844"/>
        <v/>
      </c>
      <c r="O9010" s="38" t="str">
        <f t="shared" si="840"/>
        <v/>
      </c>
      <c r="P9010" s="39" t="str">
        <f t="shared" si="845"/>
        <v/>
      </c>
      <c r="AC9010" s="42" t="str">
        <f>IF(B9010="","",VLOOKUP(B9010,[2]Formula!B:C,2,0))</f>
        <v/>
      </c>
      <c r="AD9010" s="43" t="str">
        <f t="shared" si="843"/>
        <v/>
      </c>
    </row>
    <row r="9011" spans="1:30" x14ac:dyDescent="0.25">
      <c r="A9011" s="64"/>
      <c r="B9011" s="64"/>
      <c r="C9011" s="66"/>
      <c r="D9011" s="67"/>
      <c r="E9011" s="64"/>
      <c r="F9011" s="64"/>
      <c r="G9011" s="37" t="str">
        <f>IF(E9011="","",IF(OR(E9011="Project Management",E9011="Project Support",E9011="Sprint Management",E9011="Sprint Support"),"NA",ROUND((((VLOOKUP(AD9011,[2]Formula!V:X,3,0)))-SUMIF(AD:AD,AD9011,H:H)),2)))</f>
        <v/>
      </c>
      <c r="H9011" s="71"/>
      <c r="I9011" s="72"/>
      <c r="J9011" s="72"/>
      <c r="K9011" s="38" t="str">
        <f>IF(E9011="","",IF(OR(E9011="Project Management",E9011="Project Support",E9011="Sprint Management",E9011="Sprint Support"),"NA",(((SUMIF(AD:AD,AD9011,H:H)/VLOOKUP(AD9011,[2]Formula!V:X,3,0))*VLOOKUP(AD9011,[2]Formula!V:X,2,0))*H9011)/SUMIF(AD:AD,AD9011,H:H)))</f>
        <v/>
      </c>
      <c r="L9011" s="38" t="str">
        <f t="shared" si="841"/>
        <v/>
      </c>
      <c r="M9011" s="38" t="str">
        <f t="shared" si="842"/>
        <v/>
      </c>
      <c r="N9011" s="38" t="str">
        <f t="shared" si="844"/>
        <v/>
      </c>
      <c r="O9011" s="38" t="str">
        <f t="shared" si="840"/>
        <v/>
      </c>
      <c r="P9011" s="39" t="str">
        <f t="shared" si="845"/>
        <v/>
      </c>
      <c r="AC9011" s="42" t="str">
        <f>IF(B9011="","",VLOOKUP(B9011,[2]Formula!B:C,2,0))</f>
        <v/>
      </c>
      <c r="AD9011" s="43" t="str">
        <f t="shared" si="843"/>
        <v/>
      </c>
    </row>
    <row r="9012" spans="1:30" x14ac:dyDescent="0.25">
      <c r="A9012" s="64"/>
      <c r="B9012" s="64"/>
      <c r="C9012" s="66"/>
      <c r="D9012" s="67"/>
      <c r="E9012" s="64"/>
      <c r="F9012" s="64"/>
      <c r="G9012" s="37" t="str">
        <f>IF(E9012="","",IF(OR(E9012="Project Management",E9012="Project Support",E9012="Sprint Management",E9012="Sprint Support"),"NA",ROUND((((VLOOKUP(AD9012,[2]Formula!V:X,3,0)))-SUMIF(AD:AD,AD9012,H:H)),2)))</f>
        <v/>
      </c>
      <c r="H9012" s="71"/>
      <c r="I9012" s="72"/>
      <c r="J9012" s="72"/>
      <c r="K9012" s="38" t="str">
        <f>IF(E9012="","",IF(OR(E9012="Project Management",E9012="Project Support",E9012="Sprint Management",E9012="Sprint Support"),"NA",(((SUMIF(AD:AD,AD9012,H:H)/VLOOKUP(AD9012,[2]Formula!V:X,3,0))*VLOOKUP(AD9012,[2]Formula!V:X,2,0))*H9012)/SUMIF(AD:AD,AD9012,H:H)))</f>
        <v/>
      </c>
      <c r="L9012" s="38" t="str">
        <f t="shared" si="841"/>
        <v/>
      </c>
      <c r="M9012" s="38" t="str">
        <f t="shared" si="842"/>
        <v/>
      </c>
      <c r="N9012" s="38" t="str">
        <f t="shared" si="844"/>
        <v/>
      </c>
      <c r="O9012" s="38" t="str">
        <f t="shared" si="840"/>
        <v/>
      </c>
      <c r="P9012" s="39" t="str">
        <f t="shared" si="845"/>
        <v/>
      </c>
      <c r="AC9012" s="42" t="str">
        <f>IF(B9012="","",VLOOKUP(B9012,[2]Formula!B:C,2,0))</f>
        <v/>
      </c>
      <c r="AD9012" s="43" t="str">
        <f t="shared" si="843"/>
        <v/>
      </c>
    </row>
    <row r="9013" spans="1:30" x14ac:dyDescent="0.25">
      <c r="A9013" s="64"/>
      <c r="B9013" s="64"/>
      <c r="C9013" s="66"/>
      <c r="D9013" s="67"/>
      <c r="E9013" s="64"/>
      <c r="F9013" s="64"/>
      <c r="G9013" s="37" t="str">
        <f>IF(E9013="","",IF(OR(E9013="Project Management",E9013="Project Support",E9013="Sprint Management",E9013="Sprint Support"),"NA",ROUND((((VLOOKUP(AD9013,[2]Formula!V:X,3,0)))-SUMIF(AD:AD,AD9013,H:H)),2)))</f>
        <v/>
      </c>
      <c r="H9013" s="71"/>
      <c r="I9013" s="72"/>
      <c r="J9013" s="72"/>
      <c r="K9013" s="38" t="str">
        <f>IF(E9013="","",IF(OR(E9013="Project Management",E9013="Project Support",E9013="Sprint Management",E9013="Sprint Support"),"NA",(((SUMIF(AD:AD,AD9013,H:H)/VLOOKUP(AD9013,[2]Formula!V:X,3,0))*VLOOKUP(AD9013,[2]Formula!V:X,2,0))*H9013)/SUMIF(AD:AD,AD9013,H:H)))</f>
        <v/>
      </c>
      <c r="L9013" s="38" t="str">
        <f t="shared" si="841"/>
        <v/>
      </c>
      <c r="M9013" s="38" t="str">
        <f t="shared" si="842"/>
        <v/>
      </c>
      <c r="N9013" s="38" t="str">
        <f t="shared" si="844"/>
        <v/>
      </c>
      <c r="O9013" s="38" t="str">
        <f t="shared" ref="O9013:O9076" si="846">IFERROR(L9013/M9013,"")</f>
        <v/>
      </c>
      <c r="P9013" s="39" t="str">
        <f t="shared" si="845"/>
        <v/>
      </c>
      <c r="AC9013" s="42" t="str">
        <f>IF(B9013="","",VLOOKUP(B9013,[2]Formula!B:C,2,0))</f>
        <v/>
      </c>
      <c r="AD9013" s="43" t="str">
        <f t="shared" si="843"/>
        <v/>
      </c>
    </row>
    <row r="9014" spans="1:30" x14ac:dyDescent="0.25">
      <c r="A9014" s="64"/>
      <c r="B9014" s="64"/>
      <c r="C9014" s="66"/>
      <c r="D9014" s="67"/>
      <c r="E9014" s="64"/>
      <c r="F9014" s="64"/>
      <c r="G9014" s="37" t="str">
        <f>IF(E9014="","",IF(OR(E9014="Project Management",E9014="Project Support",E9014="Sprint Management",E9014="Sprint Support"),"NA",ROUND((((VLOOKUP(AD9014,[2]Formula!V:X,3,0)))-SUMIF(AD:AD,AD9014,H:H)),2)))</f>
        <v/>
      </c>
      <c r="H9014" s="71"/>
      <c r="I9014" s="72"/>
      <c r="J9014" s="72"/>
      <c r="K9014" s="38" t="str">
        <f>IF(E9014="","",IF(OR(E9014="Project Management",E9014="Project Support",E9014="Sprint Management",E9014="Sprint Support"),"NA",(((SUMIF(AD:AD,AD9014,H:H)/VLOOKUP(AD9014,[2]Formula!V:X,3,0))*VLOOKUP(AD9014,[2]Formula!V:X,2,0))*H9014)/SUMIF(AD:AD,AD9014,H:H)))</f>
        <v/>
      </c>
      <c r="L9014" s="38" t="str">
        <f t="shared" si="841"/>
        <v/>
      </c>
      <c r="M9014" s="38" t="str">
        <f t="shared" si="842"/>
        <v/>
      </c>
      <c r="N9014" s="38" t="str">
        <f t="shared" si="844"/>
        <v/>
      </c>
      <c r="O9014" s="38" t="str">
        <f t="shared" si="846"/>
        <v/>
      </c>
      <c r="P9014" s="39" t="str">
        <f t="shared" si="845"/>
        <v/>
      </c>
      <c r="AC9014" s="42" t="str">
        <f>IF(B9014="","",VLOOKUP(B9014,[2]Formula!B:C,2,0))</f>
        <v/>
      </c>
      <c r="AD9014" s="43" t="str">
        <f t="shared" si="843"/>
        <v/>
      </c>
    </row>
    <row r="9015" spans="1:30" x14ac:dyDescent="0.25">
      <c r="A9015" s="64"/>
      <c r="B9015" s="64"/>
      <c r="C9015" s="66"/>
      <c r="D9015" s="67"/>
      <c r="E9015" s="64"/>
      <c r="F9015" s="64"/>
      <c r="G9015" s="37" t="str">
        <f>IF(E9015="","",IF(OR(E9015="Project Management",E9015="Project Support",E9015="Sprint Management",E9015="Sprint Support"),"NA",ROUND((((VLOOKUP(AD9015,[2]Formula!V:X,3,0)))-SUMIF(AD:AD,AD9015,H:H)),2)))</f>
        <v/>
      </c>
      <c r="H9015" s="71"/>
      <c r="I9015" s="72"/>
      <c r="J9015" s="72"/>
      <c r="K9015" s="38" t="str">
        <f>IF(E9015="","",IF(OR(E9015="Project Management",E9015="Project Support",E9015="Sprint Management",E9015="Sprint Support"),"NA",(((SUMIF(AD:AD,AD9015,H:H)/VLOOKUP(AD9015,[2]Formula!V:X,3,0))*VLOOKUP(AD9015,[2]Formula!V:X,2,0))*H9015)/SUMIF(AD:AD,AD9015,H:H)))</f>
        <v/>
      </c>
      <c r="L9015" s="38" t="str">
        <f t="shared" si="841"/>
        <v/>
      </c>
      <c r="M9015" s="38" t="str">
        <f t="shared" si="842"/>
        <v/>
      </c>
      <c r="N9015" s="38" t="str">
        <f t="shared" si="844"/>
        <v/>
      </c>
      <c r="O9015" s="38" t="str">
        <f t="shared" si="846"/>
        <v/>
      </c>
      <c r="P9015" s="39" t="str">
        <f t="shared" si="845"/>
        <v/>
      </c>
      <c r="AC9015" s="42" t="str">
        <f>IF(B9015="","",VLOOKUP(B9015,[2]Formula!B:C,2,0))</f>
        <v/>
      </c>
      <c r="AD9015" s="43" t="str">
        <f t="shared" si="843"/>
        <v/>
      </c>
    </row>
    <row r="9016" spans="1:30" x14ac:dyDescent="0.25">
      <c r="A9016" s="64"/>
      <c r="B9016" s="64"/>
      <c r="C9016" s="66"/>
      <c r="D9016" s="67"/>
      <c r="E9016" s="64"/>
      <c r="F9016" s="64"/>
      <c r="G9016" s="37" t="str">
        <f>IF(E9016="","",IF(OR(E9016="Project Management",E9016="Project Support",E9016="Sprint Management",E9016="Sprint Support"),"NA",ROUND((((VLOOKUP(AD9016,[2]Formula!V:X,3,0)))-SUMIF(AD:AD,AD9016,H:H)),2)))</f>
        <v/>
      </c>
      <c r="H9016" s="71"/>
      <c r="I9016" s="72"/>
      <c r="J9016" s="72"/>
      <c r="K9016" s="38" t="str">
        <f>IF(E9016="","",IF(OR(E9016="Project Management",E9016="Project Support",E9016="Sprint Management",E9016="Sprint Support"),"NA",(((SUMIF(AD:AD,AD9016,H:H)/VLOOKUP(AD9016,[2]Formula!V:X,3,0))*VLOOKUP(AD9016,[2]Formula!V:X,2,0))*H9016)/SUMIF(AD:AD,AD9016,H:H)))</f>
        <v/>
      </c>
      <c r="L9016" s="38" t="str">
        <f t="shared" si="841"/>
        <v/>
      </c>
      <c r="M9016" s="38" t="str">
        <f t="shared" si="842"/>
        <v/>
      </c>
      <c r="N9016" s="38" t="str">
        <f t="shared" si="844"/>
        <v/>
      </c>
      <c r="O9016" s="38" t="str">
        <f t="shared" si="846"/>
        <v/>
      </c>
      <c r="P9016" s="39" t="str">
        <f t="shared" si="845"/>
        <v/>
      </c>
      <c r="AC9016" s="42" t="str">
        <f>IF(B9016="","",VLOOKUP(B9016,[2]Formula!B:C,2,0))</f>
        <v/>
      </c>
      <c r="AD9016" s="43" t="str">
        <f t="shared" si="843"/>
        <v/>
      </c>
    </row>
    <row r="9017" spans="1:30" x14ac:dyDescent="0.25">
      <c r="A9017" s="64"/>
      <c r="B9017" s="64"/>
      <c r="C9017" s="66"/>
      <c r="D9017" s="67"/>
      <c r="E9017" s="64"/>
      <c r="F9017" s="64"/>
      <c r="G9017" s="37" t="str">
        <f>IF(E9017="","",IF(OR(E9017="Project Management",E9017="Project Support",E9017="Sprint Management",E9017="Sprint Support"),"NA",ROUND((((VLOOKUP(AD9017,[2]Formula!V:X,3,0)))-SUMIF(AD:AD,AD9017,H:H)),2)))</f>
        <v/>
      </c>
      <c r="H9017" s="71"/>
      <c r="I9017" s="72"/>
      <c r="J9017" s="72"/>
      <c r="K9017" s="38" t="str">
        <f>IF(E9017="","",IF(OR(E9017="Project Management",E9017="Project Support",E9017="Sprint Management",E9017="Sprint Support"),"NA",(((SUMIF(AD:AD,AD9017,H:H)/VLOOKUP(AD9017,[2]Formula!V:X,3,0))*VLOOKUP(AD9017,[2]Formula!V:X,2,0))*H9017)/SUMIF(AD:AD,AD9017,H:H)))</f>
        <v/>
      </c>
      <c r="L9017" s="38" t="str">
        <f t="shared" si="841"/>
        <v/>
      </c>
      <c r="M9017" s="38" t="str">
        <f t="shared" si="842"/>
        <v/>
      </c>
      <c r="N9017" s="38" t="str">
        <f t="shared" si="844"/>
        <v/>
      </c>
      <c r="O9017" s="38" t="str">
        <f t="shared" si="846"/>
        <v/>
      </c>
      <c r="P9017" s="39" t="str">
        <f t="shared" si="845"/>
        <v/>
      </c>
      <c r="AC9017" s="42" t="str">
        <f>IF(B9017="","",VLOOKUP(B9017,[2]Formula!B:C,2,0))</f>
        <v/>
      </c>
      <c r="AD9017" s="43" t="str">
        <f t="shared" si="843"/>
        <v/>
      </c>
    </row>
    <row r="9018" spans="1:30" x14ac:dyDescent="0.25">
      <c r="A9018" s="64"/>
      <c r="B9018" s="64"/>
      <c r="C9018" s="66"/>
      <c r="D9018" s="67"/>
      <c r="E9018" s="64"/>
      <c r="F9018" s="64"/>
      <c r="G9018" s="37" t="str">
        <f>IF(E9018="","",IF(OR(E9018="Project Management",E9018="Project Support",E9018="Sprint Management",E9018="Sprint Support"),"NA",ROUND((((VLOOKUP(AD9018,[2]Formula!V:X,3,0)))-SUMIF(AD:AD,AD9018,H:H)),2)))</f>
        <v/>
      </c>
      <c r="H9018" s="71"/>
      <c r="I9018" s="72"/>
      <c r="J9018" s="72"/>
      <c r="K9018" s="38" t="str">
        <f>IF(E9018="","",IF(OR(E9018="Project Management",E9018="Project Support",E9018="Sprint Management",E9018="Sprint Support"),"NA",(((SUMIF(AD:AD,AD9018,H:H)/VLOOKUP(AD9018,[2]Formula!V:X,3,0))*VLOOKUP(AD9018,[2]Formula!V:X,2,0))*H9018)/SUMIF(AD:AD,AD9018,H:H)))</f>
        <v/>
      </c>
      <c r="L9018" s="38" t="str">
        <f t="shared" si="841"/>
        <v/>
      </c>
      <c r="M9018" s="38" t="str">
        <f t="shared" si="842"/>
        <v/>
      </c>
      <c r="N9018" s="38" t="str">
        <f t="shared" si="844"/>
        <v/>
      </c>
      <c r="O9018" s="38" t="str">
        <f t="shared" si="846"/>
        <v/>
      </c>
      <c r="P9018" s="39" t="str">
        <f t="shared" si="845"/>
        <v/>
      </c>
      <c r="AC9018" s="42" t="str">
        <f>IF(B9018="","",VLOOKUP(B9018,[2]Formula!B:C,2,0))</f>
        <v/>
      </c>
      <c r="AD9018" s="43" t="str">
        <f t="shared" si="843"/>
        <v/>
      </c>
    </row>
    <row r="9019" spans="1:30" x14ac:dyDescent="0.25">
      <c r="A9019" s="64"/>
      <c r="B9019" s="64"/>
      <c r="C9019" s="66"/>
      <c r="D9019" s="67"/>
      <c r="E9019" s="64"/>
      <c r="F9019" s="64"/>
      <c r="G9019" s="37" t="str">
        <f>IF(E9019="","",IF(OR(E9019="Project Management",E9019="Project Support",E9019="Sprint Management",E9019="Sprint Support"),"NA",ROUND((((VLOOKUP(AD9019,[2]Formula!V:X,3,0)))-SUMIF(AD:AD,AD9019,H:H)),2)))</f>
        <v/>
      </c>
      <c r="H9019" s="71"/>
      <c r="I9019" s="72"/>
      <c r="J9019" s="72"/>
      <c r="K9019" s="38" t="str">
        <f>IF(E9019="","",IF(OR(E9019="Project Management",E9019="Project Support",E9019="Sprint Management",E9019="Sprint Support"),"NA",(((SUMIF(AD:AD,AD9019,H:H)/VLOOKUP(AD9019,[2]Formula!V:X,3,0))*VLOOKUP(AD9019,[2]Formula!V:X,2,0))*H9019)/SUMIF(AD:AD,AD9019,H:H)))</f>
        <v/>
      </c>
      <c r="L9019" s="38" t="str">
        <f t="shared" si="841"/>
        <v/>
      </c>
      <c r="M9019" s="38" t="str">
        <f t="shared" si="842"/>
        <v/>
      </c>
      <c r="N9019" s="38" t="str">
        <f t="shared" si="844"/>
        <v/>
      </c>
      <c r="O9019" s="38" t="str">
        <f t="shared" si="846"/>
        <v/>
      </c>
      <c r="P9019" s="39" t="str">
        <f t="shared" si="845"/>
        <v/>
      </c>
      <c r="AC9019" s="42" t="str">
        <f>IF(B9019="","",VLOOKUP(B9019,[2]Formula!B:C,2,0))</f>
        <v/>
      </c>
      <c r="AD9019" s="43" t="str">
        <f t="shared" si="843"/>
        <v/>
      </c>
    </row>
    <row r="9020" spans="1:30" x14ac:dyDescent="0.25">
      <c r="A9020" s="64"/>
      <c r="B9020" s="64"/>
      <c r="C9020" s="66"/>
      <c r="D9020" s="67"/>
      <c r="E9020" s="64"/>
      <c r="F9020" s="64"/>
      <c r="G9020" s="37" t="str">
        <f>IF(E9020="","",IF(OR(E9020="Project Management",E9020="Project Support",E9020="Sprint Management",E9020="Sprint Support"),"NA",ROUND((((VLOOKUP(AD9020,[2]Formula!V:X,3,0)))-SUMIF(AD:AD,AD9020,H:H)),2)))</f>
        <v/>
      </c>
      <c r="H9020" s="71"/>
      <c r="I9020" s="72"/>
      <c r="J9020" s="72"/>
      <c r="K9020" s="38" t="str">
        <f>IF(E9020="","",IF(OR(E9020="Project Management",E9020="Project Support",E9020="Sprint Management",E9020="Sprint Support"),"NA",(((SUMIF(AD:AD,AD9020,H:H)/VLOOKUP(AD9020,[2]Formula!V:X,3,0))*VLOOKUP(AD9020,[2]Formula!V:X,2,0))*H9020)/SUMIF(AD:AD,AD9020,H:H)))</f>
        <v/>
      </c>
      <c r="L9020" s="38" t="str">
        <f t="shared" si="841"/>
        <v/>
      </c>
      <c r="M9020" s="38" t="str">
        <f t="shared" si="842"/>
        <v/>
      </c>
      <c r="N9020" s="38" t="str">
        <f t="shared" si="844"/>
        <v/>
      </c>
      <c r="O9020" s="38" t="str">
        <f t="shared" si="846"/>
        <v/>
      </c>
      <c r="P9020" s="39" t="str">
        <f t="shared" si="845"/>
        <v/>
      </c>
      <c r="AC9020" s="42" t="str">
        <f>IF(B9020="","",VLOOKUP(B9020,[2]Formula!B:C,2,0))</f>
        <v/>
      </c>
      <c r="AD9020" s="43" t="str">
        <f t="shared" si="843"/>
        <v/>
      </c>
    </row>
    <row r="9021" spans="1:30" x14ac:dyDescent="0.25">
      <c r="A9021" s="64"/>
      <c r="B9021" s="64"/>
      <c r="C9021" s="66"/>
      <c r="D9021" s="67"/>
      <c r="E9021" s="64"/>
      <c r="F9021" s="64"/>
      <c r="G9021" s="37" t="str">
        <f>IF(E9021="","",IF(OR(E9021="Project Management",E9021="Project Support",E9021="Sprint Management",E9021="Sprint Support"),"NA",ROUND((((VLOOKUP(AD9021,[2]Formula!V:X,3,0)))-SUMIF(AD:AD,AD9021,H:H)),2)))</f>
        <v/>
      </c>
      <c r="H9021" s="71"/>
      <c r="I9021" s="72"/>
      <c r="J9021" s="72"/>
      <c r="K9021" s="38" t="str">
        <f>IF(E9021="","",IF(OR(E9021="Project Management",E9021="Project Support",E9021="Sprint Management",E9021="Sprint Support"),"NA",(((SUMIF(AD:AD,AD9021,H:H)/VLOOKUP(AD9021,[2]Formula!V:X,3,0))*VLOOKUP(AD9021,[2]Formula!V:X,2,0))*H9021)/SUMIF(AD:AD,AD9021,H:H)))</f>
        <v/>
      </c>
      <c r="L9021" s="38" t="str">
        <f t="shared" si="841"/>
        <v/>
      </c>
      <c r="M9021" s="38" t="str">
        <f t="shared" si="842"/>
        <v/>
      </c>
      <c r="N9021" s="38" t="str">
        <f t="shared" si="844"/>
        <v/>
      </c>
      <c r="O9021" s="38" t="str">
        <f t="shared" si="846"/>
        <v/>
      </c>
      <c r="P9021" s="39" t="str">
        <f t="shared" si="845"/>
        <v/>
      </c>
      <c r="AC9021" s="42" t="str">
        <f>IF(B9021="","",VLOOKUP(B9021,[2]Formula!B:C,2,0))</f>
        <v/>
      </c>
      <c r="AD9021" s="43" t="str">
        <f t="shared" si="843"/>
        <v/>
      </c>
    </row>
    <row r="9022" spans="1:30" x14ac:dyDescent="0.25">
      <c r="A9022" s="64"/>
      <c r="B9022" s="64"/>
      <c r="C9022" s="66"/>
      <c r="D9022" s="67"/>
      <c r="E9022" s="64"/>
      <c r="F9022" s="64"/>
      <c r="G9022" s="37" t="str">
        <f>IF(E9022="","",IF(OR(E9022="Project Management",E9022="Project Support",E9022="Sprint Management",E9022="Sprint Support"),"NA",ROUND((((VLOOKUP(AD9022,[2]Formula!V:X,3,0)))-SUMIF(AD:AD,AD9022,H:H)),2)))</f>
        <v/>
      </c>
      <c r="H9022" s="71"/>
      <c r="I9022" s="72"/>
      <c r="J9022" s="72"/>
      <c r="K9022" s="38" t="str">
        <f>IF(E9022="","",IF(OR(E9022="Project Management",E9022="Project Support",E9022="Sprint Management",E9022="Sprint Support"),"NA",(((SUMIF(AD:AD,AD9022,H:H)/VLOOKUP(AD9022,[2]Formula!V:X,3,0))*VLOOKUP(AD9022,[2]Formula!V:X,2,0))*H9022)/SUMIF(AD:AD,AD9022,H:H)))</f>
        <v/>
      </c>
      <c r="L9022" s="38" t="str">
        <f t="shared" si="841"/>
        <v/>
      </c>
      <c r="M9022" s="38" t="str">
        <f t="shared" si="842"/>
        <v/>
      </c>
      <c r="N9022" s="38" t="str">
        <f t="shared" si="844"/>
        <v/>
      </c>
      <c r="O9022" s="38" t="str">
        <f t="shared" si="846"/>
        <v/>
      </c>
      <c r="P9022" s="39" t="str">
        <f t="shared" si="845"/>
        <v/>
      </c>
      <c r="AC9022" s="42" t="str">
        <f>IF(B9022="","",VLOOKUP(B9022,[2]Formula!B:C,2,0))</f>
        <v/>
      </c>
      <c r="AD9022" s="43" t="str">
        <f t="shared" si="843"/>
        <v/>
      </c>
    </row>
    <row r="9023" spans="1:30" x14ac:dyDescent="0.25">
      <c r="A9023" s="64"/>
      <c r="B9023" s="64"/>
      <c r="C9023" s="66"/>
      <c r="D9023" s="67"/>
      <c r="E9023" s="64"/>
      <c r="F9023" s="64"/>
      <c r="G9023" s="37" t="str">
        <f>IF(E9023="","",IF(OR(E9023="Project Management",E9023="Project Support",E9023="Sprint Management",E9023="Sprint Support"),"NA",ROUND((((VLOOKUP(AD9023,[2]Formula!V:X,3,0)))-SUMIF(AD:AD,AD9023,H:H)),2)))</f>
        <v/>
      </c>
      <c r="H9023" s="71"/>
      <c r="I9023" s="72"/>
      <c r="J9023" s="72"/>
      <c r="K9023" s="38" t="str">
        <f>IF(E9023="","",IF(OR(E9023="Project Management",E9023="Project Support",E9023="Sprint Management",E9023="Sprint Support"),"NA",(((SUMIF(AD:AD,AD9023,H:H)/VLOOKUP(AD9023,[2]Formula!V:X,3,0))*VLOOKUP(AD9023,[2]Formula!V:X,2,0))*H9023)/SUMIF(AD:AD,AD9023,H:H)))</f>
        <v/>
      </c>
      <c r="L9023" s="38" t="str">
        <f t="shared" si="841"/>
        <v/>
      </c>
      <c r="M9023" s="38" t="str">
        <f t="shared" si="842"/>
        <v/>
      </c>
      <c r="N9023" s="38" t="str">
        <f t="shared" si="844"/>
        <v/>
      </c>
      <c r="O9023" s="38" t="str">
        <f t="shared" si="846"/>
        <v/>
      </c>
      <c r="P9023" s="39" t="str">
        <f t="shared" si="845"/>
        <v/>
      </c>
      <c r="AC9023" s="42" t="str">
        <f>IF(B9023="","",VLOOKUP(B9023,[2]Formula!B:C,2,0))</f>
        <v/>
      </c>
      <c r="AD9023" s="43" t="str">
        <f t="shared" si="843"/>
        <v/>
      </c>
    </row>
    <row r="9024" spans="1:30" x14ac:dyDescent="0.25">
      <c r="A9024" s="64"/>
      <c r="B9024" s="64"/>
      <c r="C9024" s="66"/>
      <c r="D9024" s="67"/>
      <c r="E9024" s="64"/>
      <c r="F9024" s="64"/>
      <c r="G9024" s="37" t="str">
        <f>IF(E9024="","",IF(OR(E9024="Project Management",E9024="Project Support",E9024="Sprint Management",E9024="Sprint Support"),"NA",ROUND((((VLOOKUP(AD9024,[2]Formula!V:X,3,0)))-SUMIF(AD:AD,AD9024,H:H)),2)))</f>
        <v/>
      </c>
      <c r="H9024" s="71"/>
      <c r="I9024" s="72"/>
      <c r="J9024" s="72"/>
      <c r="K9024" s="38" t="str">
        <f>IF(E9024="","",IF(OR(E9024="Project Management",E9024="Project Support",E9024="Sprint Management",E9024="Sprint Support"),"NA",(((SUMIF(AD:AD,AD9024,H:H)/VLOOKUP(AD9024,[2]Formula!V:X,3,0))*VLOOKUP(AD9024,[2]Formula!V:X,2,0))*H9024)/SUMIF(AD:AD,AD9024,H:H)))</f>
        <v/>
      </c>
      <c r="L9024" s="38" t="str">
        <f t="shared" si="841"/>
        <v/>
      </c>
      <c r="M9024" s="38" t="str">
        <f t="shared" si="842"/>
        <v/>
      </c>
      <c r="N9024" s="38" t="str">
        <f t="shared" si="844"/>
        <v/>
      </c>
      <c r="O9024" s="38" t="str">
        <f t="shared" si="846"/>
        <v/>
      </c>
      <c r="P9024" s="39" t="str">
        <f t="shared" si="845"/>
        <v/>
      </c>
      <c r="AC9024" s="42" t="str">
        <f>IF(B9024="","",VLOOKUP(B9024,[2]Formula!B:C,2,0))</f>
        <v/>
      </c>
      <c r="AD9024" s="43" t="str">
        <f t="shared" si="843"/>
        <v/>
      </c>
    </row>
    <row r="9025" spans="1:30" x14ac:dyDescent="0.25">
      <c r="A9025" s="64"/>
      <c r="B9025" s="64"/>
      <c r="C9025" s="66"/>
      <c r="D9025" s="67"/>
      <c r="E9025" s="64"/>
      <c r="F9025" s="64"/>
      <c r="G9025" s="37" t="str">
        <f>IF(E9025="","",IF(OR(E9025="Project Management",E9025="Project Support",E9025="Sprint Management",E9025="Sprint Support"),"NA",ROUND((((VLOOKUP(AD9025,[2]Formula!V:X,3,0)))-SUMIF(AD:AD,AD9025,H:H)),2)))</f>
        <v/>
      </c>
      <c r="H9025" s="71"/>
      <c r="I9025" s="72"/>
      <c r="J9025" s="72"/>
      <c r="K9025" s="38" t="str">
        <f>IF(E9025="","",IF(OR(E9025="Project Management",E9025="Project Support",E9025="Sprint Management",E9025="Sprint Support"),"NA",(((SUMIF(AD:AD,AD9025,H:H)/VLOOKUP(AD9025,[2]Formula!V:X,3,0))*VLOOKUP(AD9025,[2]Formula!V:X,2,0))*H9025)/SUMIF(AD:AD,AD9025,H:H)))</f>
        <v/>
      </c>
      <c r="L9025" s="38" t="str">
        <f t="shared" si="841"/>
        <v/>
      </c>
      <c r="M9025" s="38" t="str">
        <f t="shared" si="842"/>
        <v/>
      </c>
      <c r="N9025" s="38" t="str">
        <f t="shared" si="844"/>
        <v/>
      </c>
      <c r="O9025" s="38" t="str">
        <f t="shared" si="846"/>
        <v/>
      </c>
      <c r="P9025" s="39" t="str">
        <f t="shared" si="845"/>
        <v/>
      </c>
      <c r="AC9025" s="42" t="str">
        <f>IF(B9025="","",VLOOKUP(B9025,[2]Formula!B:C,2,0))</f>
        <v/>
      </c>
      <c r="AD9025" s="43" t="str">
        <f t="shared" si="843"/>
        <v/>
      </c>
    </row>
    <row r="9026" spans="1:30" x14ac:dyDescent="0.25">
      <c r="A9026" s="64"/>
      <c r="B9026" s="64"/>
      <c r="C9026" s="66"/>
      <c r="D9026" s="67"/>
      <c r="E9026" s="64"/>
      <c r="F9026" s="64"/>
      <c r="G9026" s="37" t="str">
        <f>IF(E9026="","",IF(OR(E9026="Project Management",E9026="Project Support",E9026="Sprint Management",E9026="Sprint Support"),"NA",ROUND((((VLOOKUP(AD9026,[2]Formula!V:X,3,0)))-SUMIF(AD:AD,AD9026,H:H)),2)))</f>
        <v/>
      </c>
      <c r="H9026" s="71"/>
      <c r="I9026" s="72"/>
      <c r="J9026" s="72"/>
      <c r="K9026" s="38" t="str">
        <f>IF(E9026="","",IF(OR(E9026="Project Management",E9026="Project Support",E9026="Sprint Management",E9026="Sprint Support"),"NA",(((SUMIF(AD:AD,AD9026,H:H)/VLOOKUP(AD9026,[2]Formula!V:X,3,0))*VLOOKUP(AD9026,[2]Formula!V:X,2,0))*H9026)/SUMIF(AD:AD,AD9026,H:H)))</f>
        <v/>
      </c>
      <c r="L9026" s="38" t="str">
        <f t="shared" ref="L9026:L9089" si="847">IFERROR(IF(K9026="NA",(H9026/I9026),(K9026/I9026)),"")</f>
        <v/>
      </c>
      <c r="M9026" s="38" t="str">
        <f t="shared" ref="M9026:M9089" si="848">IFERROR(IF(K9026="NA",1,(K9026/H9026)),"")</f>
        <v/>
      </c>
      <c r="N9026" s="38" t="str">
        <f t="shared" si="844"/>
        <v/>
      </c>
      <c r="O9026" s="38" t="str">
        <f t="shared" si="846"/>
        <v/>
      </c>
      <c r="P9026" s="39" t="str">
        <f t="shared" si="845"/>
        <v/>
      </c>
      <c r="AC9026" s="42" t="str">
        <f>IF(B9026="","",VLOOKUP(B9026,[2]Formula!B:C,2,0))</f>
        <v/>
      </c>
      <c r="AD9026" s="43" t="str">
        <f t="shared" ref="AD9026:AD9089" si="849">IF(B9026="","",CONCATENATE(B9026,"_",E9026))</f>
        <v/>
      </c>
    </row>
    <row r="9027" spans="1:30" x14ac:dyDescent="0.25">
      <c r="A9027" s="64"/>
      <c r="B9027" s="64"/>
      <c r="C9027" s="66"/>
      <c r="D9027" s="67"/>
      <c r="E9027" s="64"/>
      <c r="F9027" s="64"/>
      <c r="G9027" s="37" t="str">
        <f>IF(E9027="","",IF(OR(E9027="Project Management",E9027="Project Support",E9027="Sprint Management",E9027="Sprint Support"),"NA",ROUND((((VLOOKUP(AD9027,[2]Formula!V:X,3,0)))-SUMIF(AD:AD,AD9027,H:H)),2)))</f>
        <v/>
      </c>
      <c r="H9027" s="71"/>
      <c r="I9027" s="72"/>
      <c r="J9027" s="72"/>
      <c r="K9027" s="38" t="str">
        <f>IF(E9027="","",IF(OR(E9027="Project Management",E9027="Project Support",E9027="Sprint Management",E9027="Sprint Support"),"NA",(((SUMIF(AD:AD,AD9027,H:H)/VLOOKUP(AD9027,[2]Formula!V:X,3,0))*VLOOKUP(AD9027,[2]Formula!V:X,2,0))*H9027)/SUMIF(AD:AD,AD9027,H:H)))</f>
        <v/>
      </c>
      <c r="L9027" s="38" t="str">
        <f t="shared" si="847"/>
        <v/>
      </c>
      <c r="M9027" s="38" t="str">
        <f t="shared" si="848"/>
        <v/>
      </c>
      <c r="N9027" s="38" t="str">
        <f t="shared" ref="N9027:N9090" si="850">IFERROR(((L9027-M9027)/M9027)*100,"")</f>
        <v/>
      </c>
      <c r="O9027" s="38" t="str">
        <f t="shared" si="846"/>
        <v/>
      </c>
      <c r="P9027" s="39" t="str">
        <f t="shared" ref="P9027:P9090" si="851">IF(O9027="","",1)</f>
        <v/>
      </c>
      <c r="AC9027" s="42" t="str">
        <f>IF(B9027="","",VLOOKUP(B9027,[2]Formula!B:C,2,0))</f>
        <v/>
      </c>
      <c r="AD9027" s="43" t="str">
        <f t="shared" si="849"/>
        <v/>
      </c>
    </row>
    <row r="9028" spans="1:30" x14ac:dyDescent="0.25">
      <c r="A9028" s="64"/>
      <c r="B9028" s="64"/>
      <c r="C9028" s="66"/>
      <c r="D9028" s="67"/>
      <c r="E9028" s="64"/>
      <c r="F9028" s="64"/>
      <c r="G9028" s="37" t="str">
        <f>IF(E9028="","",IF(OR(E9028="Project Management",E9028="Project Support",E9028="Sprint Management",E9028="Sprint Support"),"NA",ROUND((((VLOOKUP(AD9028,[2]Formula!V:X,3,0)))-SUMIF(AD:AD,AD9028,H:H)),2)))</f>
        <v/>
      </c>
      <c r="H9028" s="71"/>
      <c r="I9028" s="72"/>
      <c r="J9028" s="72"/>
      <c r="K9028" s="38" t="str">
        <f>IF(E9028="","",IF(OR(E9028="Project Management",E9028="Project Support",E9028="Sprint Management",E9028="Sprint Support"),"NA",(((SUMIF(AD:AD,AD9028,H:H)/VLOOKUP(AD9028,[2]Formula!V:X,3,0))*VLOOKUP(AD9028,[2]Formula!V:X,2,0))*H9028)/SUMIF(AD:AD,AD9028,H:H)))</f>
        <v/>
      </c>
      <c r="L9028" s="38" t="str">
        <f t="shared" si="847"/>
        <v/>
      </c>
      <c r="M9028" s="38" t="str">
        <f t="shared" si="848"/>
        <v/>
      </c>
      <c r="N9028" s="38" t="str">
        <f t="shared" si="850"/>
        <v/>
      </c>
      <c r="O9028" s="38" t="str">
        <f t="shared" si="846"/>
        <v/>
      </c>
      <c r="P9028" s="39" t="str">
        <f t="shared" si="851"/>
        <v/>
      </c>
      <c r="AC9028" s="42" t="str">
        <f>IF(B9028="","",VLOOKUP(B9028,[2]Formula!B:C,2,0))</f>
        <v/>
      </c>
      <c r="AD9028" s="43" t="str">
        <f t="shared" si="849"/>
        <v/>
      </c>
    </row>
    <row r="9029" spans="1:30" x14ac:dyDescent="0.25">
      <c r="A9029" s="64"/>
      <c r="B9029" s="64"/>
      <c r="C9029" s="66"/>
      <c r="D9029" s="67"/>
      <c r="E9029" s="64"/>
      <c r="F9029" s="64"/>
      <c r="G9029" s="37" t="str">
        <f>IF(E9029="","",IF(OR(E9029="Project Management",E9029="Project Support",E9029="Sprint Management",E9029="Sprint Support"),"NA",ROUND((((VLOOKUP(AD9029,[2]Formula!V:X,3,0)))-SUMIF(AD:AD,AD9029,H:H)),2)))</f>
        <v/>
      </c>
      <c r="H9029" s="71"/>
      <c r="I9029" s="72"/>
      <c r="J9029" s="72"/>
      <c r="K9029" s="38" t="str">
        <f>IF(E9029="","",IF(OR(E9029="Project Management",E9029="Project Support",E9029="Sprint Management",E9029="Sprint Support"),"NA",(((SUMIF(AD:AD,AD9029,H:H)/VLOOKUP(AD9029,[2]Formula!V:X,3,0))*VLOOKUP(AD9029,[2]Formula!V:X,2,0))*H9029)/SUMIF(AD:AD,AD9029,H:H)))</f>
        <v/>
      </c>
      <c r="L9029" s="38" t="str">
        <f t="shared" si="847"/>
        <v/>
      </c>
      <c r="M9029" s="38" t="str">
        <f t="shared" si="848"/>
        <v/>
      </c>
      <c r="N9029" s="38" t="str">
        <f t="shared" si="850"/>
        <v/>
      </c>
      <c r="O9029" s="38" t="str">
        <f t="shared" si="846"/>
        <v/>
      </c>
      <c r="P9029" s="39" t="str">
        <f t="shared" si="851"/>
        <v/>
      </c>
      <c r="AC9029" s="42" t="str">
        <f>IF(B9029="","",VLOOKUP(B9029,[2]Formula!B:C,2,0))</f>
        <v/>
      </c>
      <c r="AD9029" s="43" t="str">
        <f t="shared" si="849"/>
        <v/>
      </c>
    </row>
    <row r="9030" spans="1:30" x14ac:dyDescent="0.25">
      <c r="A9030" s="64"/>
      <c r="B9030" s="64"/>
      <c r="C9030" s="66"/>
      <c r="D9030" s="67"/>
      <c r="E9030" s="64"/>
      <c r="F9030" s="64"/>
      <c r="G9030" s="37" t="str">
        <f>IF(E9030="","",IF(OR(E9030="Project Management",E9030="Project Support",E9030="Sprint Management",E9030="Sprint Support"),"NA",ROUND((((VLOOKUP(AD9030,[2]Formula!V:X,3,0)))-SUMIF(AD:AD,AD9030,H:H)),2)))</f>
        <v/>
      </c>
      <c r="H9030" s="71"/>
      <c r="I9030" s="72"/>
      <c r="J9030" s="72"/>
      <c r="K9030" s="38" t="str">
        <f>IF(E9030="","",IF(OR(E9030="Project Management",E9030="Project Support",E9030="Sprint Management",E9030="Sprint Support"),"NA",(((SUMIF(AD:AD,AD9030,H:H)/VLOOKUP(AD9030,[2]Formula!V:X,3,0))*VLOOKUP(AD9030,[2]Formula!V:X,2,0))*H9030)/SUMIF(AD:AD,AD9030,H:H)))</f>
        <v/>
      </c>
      <c r="L9030" s="38" t="str">
        <f t="shared" si="847"/>
        <v/>
      </c>
      <c r="M9030" s="38" t="str">
        <f t="shared" si="848"/>
        <v/>
      </c>
      <c r="N9030" s="38" t="str">
        <f t="shared" si="850"/>
        <v/>
      </c>
      <c r="O9030" s="38" t="str">
        <f t="shared" si="846"/>
        <v/>
      </c>
      <c r="P9030" s="39" t="str">
        <f t="shared" si="851"/>
        <v/>
      </c>
      <c r="AC9030" s="42" t="str">
        <f>IF(B9030="","",VLOOKUP(B9030,[2]Formula!B:C,2,0))</f>
        <v/>
      </c>
      <c r="AD9030" s="43" t="str">
        <f t="shared" si="849"/>
        <v/>
      </c>
    </row>
    <row r="9031" spans="1:30" x14ac:dyDescent="0.25">
      <c r="A9031" s="64"/>
      <c r="B9031" s="64"/>
      <c r="C9031" s="66"/>
      <c r="D9031" s="67"/>
      <c r="E9031" s="64"/>
      <c r="F9031" s="64"/>
      <c r="G9031" s="37" t="str">
        <f>IF(E9031="","",IF(OR(E9031="Project Management",E9031="Project Support",E9031="Sprint Management",E9031="Sprint Support"),"NA",ROUND((((VLOOKUP(AD9031,[2]Formula!V:X,3,0)))-SUMIF(AD:AD,AD9031,H:H)),2)))</f>
        <v/>
      </c>
      <c r="H9031" s="71"/>
      <c r="I9031" s="72"/>
      <c r="J9031" s="72"/>
      <c r="K9031" s="38" t="str">
        <f>IF(E9031="","",IF(OR(E9031="Project Management",E9031="Project Support",E9031="Sprint Management",E9031="Sprint Support"),"NA",(((SUMIF(AD:AD,AD9031,H:H)/VLOOKUP(AD9031,[2]Formula!V:X,3,0))*VLOOKUP(AD9031,[2]Formula!V:X,2,0))*H9031)/SUMIF(AD:AD,AD9031,H:H)))</f>
        <v/>
      </c>
      <c r="L9031" s="38" t="str">
        <f t="shared" si="847"/>
        <v/>
      </c>
      <c r="M9031" s="38" t="str">
        <f t="shared" si="848"/>
        <v/>
      </c>
      <c r="N9031" s="38" t="str">
        <f t="shared" si="850"/>
        <v/>
      </c>
      <c r="O9031" s="38" t="str">
        <f t="shared" si="846"/>
        <v/>
      </c>
      <c r="P9031" s="39" t="str">
        <f t="shared" si="851"/>
        <v/>
      </c>
      <c r="AC9031" s="42" t="str">
        <f>IF(B9031="","",VLOOKUP(B9031,[2]Formula!B:C,2,0))</f>
        <v/>
      </c>
      <c r="AD9031" s="43" t="str">
        <f t="shared" si="849"/>
        <v/>
      </c>
    </row>
    <row r="9032" spans="1:30" x14ac:dyDescent="0.25">
      <c r="A9032" s="64"/>
      <c r="B9032" s="64"/>
      <c r="C9032" s="66"/>
      <c r="D9032" s="67"/>
      <c r="E9032" s="64"/>
      <c r="F9032" s="64"/>
      <c r="G9032" s="37" t="str">
        <f>IF(E9032="","",IF(OR(E9032="Project Management",E9032="Project Support",E9032="Sprint Management",E9032="Sprint Support"),"NA",ROUND((((VLOOKUP(AD9032,[2]Formula!V:X,3,0)))-SUMIF(AD:AD,AD9032,H:H)),2)))</f>
        <v/>
      </c>
      <c r="H9032" s="71"/>
      <c r="I9032" s="72"/>
      <c r="J9032" s="72"/>
      <c r="K9032" s="38" t="str">
        <f>IF(E9032="","",IF(OR(E9032="Project Management",E9032="Project Support",E9032="Sprint Management",E9032="Sprint Support"),"NA",(((SUMIF(AD:AD,AD9032,H:H)/VLOOKUP(AD9032,[2]Formula!V:X,3,0))*VLOOKUP(AD9032,[2]Formula!V:X,2,0))*H9032)/SUMIF(AD:AD,AD9032,H:H)))</f>
        <v/>
      </c>
      <c r="L9032" s="38" t="str">
        <f t="shared" si="847"/>
        <v/>
      </c>
      <c r="M9032" s="38" t="str">
        <f t="shared" si="848"/>
        <v/>
      </c>
      <c r="N9032" s="38" t="str">
        <f t="shared" si="850"/>
        <v/>
      </c>
      <c r="O9032" s="38" t="str">
        <f t="shared" si="846"/>
        <v/>
      </c>
      <c r="P9032" s="39" t="str">
        <f t="shared" si="851"/>
        <v/>
      </c>
      <c r="AC9032" s="42" t="str">
        <f>IF(B9032="","",VLOOKUP(B9032,[2]Formula!B:C,2,0))</f>
        <v/>
      </c>
      <c r="AD9032" s="43" t="str">
        <f t="shared" si="849"/>
        <v/>
      </c>
    </row>
    <row r="9033" spans="1:30" x14ac:dyDescent="0.25">
      <c r="A9033" s="64"/>
      <c r="B9033" s="64"/>
      <c r="C9033" s="66"/>
      <c r="D9033" s="67"/>
      <c r="E9033" s="64"/>
      <c r="F9033" s="64"/>
      <c r="G9033" s="37" t="str">
        <f>IF(E9033="","",IF(OR(E9033="Project Management",E9033="Project Support",E9033="Sprint Management",E9033="Sprint Support"),"NA",ROUND((((VLOOKUP(AD9033,[2]Formula!V:X,3,0)))-SUMIF(AD:AD,AD9033,H:H)),2)))</f>
        <v/>
      </c>
      <c r="H9033" s="71"/>
      <c r="I9033" s="72"/>
      <c r="J9033" s="72"/>
      <c r="K9033" s="38" t="str">
        <f>IF(E9033="","",IF(OR(E9033="Project Management",E9033="Project Support",E9033="Sprint Management",E9033="Sprint Support"),"NA",(((SUMIF(AD:AD,AD9033,H:H)/VLOOKUP(AD9033,[2]Formula!V:X,3,0))*VLOOKUP(AD9033,[2]Formula!V:X,2,0))*H9033)/SUMIF(AD:AD,AD9033,H:H)))</f>
        <v/>
      </c>
      <c r="L9033" s="38" t="str">
        <f t="shared" si="847"/>
        <v/>
      </c>
      <c r="M9033" s="38" t="str">
        <f t="shared" si="848"/>
        <v/>
      </c>
      <c r="N9033" s="38" t="str">
        <f t="shared" si="850"/>
        <v/>
      </c>
      <c r="O9033" s="38" t="str">
        <f t="shared" si="846"/>
        <v/>
      </c>
      <c r="P9033" s="39" t="str">
        <f t="shared" si="851"/>
        <v/>
      </c>
      <c r="AC9033" s="42" t="str">
        <f>IF(B9033="","",VLOOKUP(B9033,[2]Formula!B:C,2,0))</f>
        <v/>
      </c>
      <c r="AD9033" s="43" t="str">
        <f t="shared" si="849"/>
        <v/>
      </c>
    </row>
    <row r="9034" spans="1:30" x14ac:dyDescent="0.25">
      <c r="A9034" s="64"/>
      <c r="B9034" s="64"/>
      <c r="C9034" s="66"/>
      <c r="D9034" s="67"/>
      <c r="E9034" s="64"/>
      <c r="F9034" s="64"/>
      <c r="G9034" s="37" t="str">
        <f>IF(E9034="","",IF(OR(E9034="Project Management",E9034="Project Support",E9034="Sprint Management",E9034="Sprint Support"),"NA",ROUND((((VLOOKUP(AD9034,[2]Formula!V:X,3,0)))-SUMIF(AD:AD,AD9034,H:H)),2)))</f>
        <v/>
      </c>
      <c r="H9034" s="71"/>
      <c r="I9034" s="72"/>
      <c r="J9034" s="72"/>
      <c r="K9034" s="38" t="str">
        <f>IF(E9034="","",IF(OR(E9034="Project Management",E9034="Project Support",E9034="Sprint Management",E9034="Sprint Support"),"NA",(((SUMIF(AD:AD,AD9034,H:H)/VLOOKUP(AD9034,[2]Formula!V:X,3,0))*VLOOKUP(AD9034,[2]Formula!V:X,2,0))*H9034)/SUMIF(AD:AD,AD9034,H:H)))</f>
        <v/>
      </c>
      <c r="L9034" s="38" t="str">
        <f t="shared" si="847"/>
        <v/>
      </c>
      <c r="M9034" s="38" t="str">
        <f t="shared" si="848"/>
        <v/>
      </c>
      <c r="N9034" s="38" t="str">
        <f t="shared" si="850"/>
        <v/>
      </c>
      <c r="O9034" s="38" t="str">
        <f t="shared" si="846"/>
        <v/>
      </c>
      <c r="P9034" s="39" t="str">
        <f t="shared" si="851"/>
        <v/>
      </c>
      <c r="AC9034" s="42" t="str">
        <f>IF(B9034="","",VLOOKUP(B9034,[2]Formula!B:C,2,0))</f>
        <v/>
      </c>
      <c r="AD9034" s="43" t="str">
        <f t="shared" si="849"/>
        <v/>
      </c>
    </row>
    <row r="9035" spans="1:30" x14ac:dyDescent="0.25">
      <c r="A9035" s="64"/>
      <c r="B9035" s="64"/>
      <c r="C9035" s="66"/>
      <c r="D9035" s="67"/>
      <c r="E9035" s="64"/>
      <c r="F9035" s="64"/>
      <c r="G9035" s="37" t="str">
        <f>IF(E9035="","",IF(OR(E9035="Project Management",E9035="Project Support",E9035="Sprint Management",E9035="Sprint Support"),"NA",ROUND((((VLOOKUP(AD9035,[2]Formula!V:X,3,0)))-SUMIF(AD:AD,AD9035,H:H)),2)))</f>
        <v/>
      </c>
      <c r="H9035" s="71"/>
      <c r="I9035" s="72"/>
      <c r="J9035" s="72"/>
      <c r="K9035" s="38" t="str">
        <f>IF(E9035="","",IF(OR(E9035="Project Management",E9035="Project Support",E9035="Sprint Management",E9035="Sprint Support"),"NA",(((SUMIF(AD:AD,AD9035,H:H)/VLOOKUP(AD9035,[2]Formula!V:X,3,0))*VLOOKUP(AD9035,[2]Formula!V:X,2,0))*H9035)/SUMIF(AD:AD,AD9035,H:H)))</f>
        <v/>
      </c>
      <c r="L9035" s="38" t="str">
        <f t="shared" si="847"/>
        <v/>
      </c>
      <c r="M9035" s="38" t="str">
        <f t="shared" si="848"/>
        <v/>
      </c>
      <c r="N9035" s="38" t="str">
        <f t="shared" si="850"/>
        <v/>
      </c>
      <c r="O9035" s="38" t="str">
        <f t="shared" si="846"/>
        <v/>
      </c>
      <c r="P9035" s="39" t="str">
        <f t="shared" si="851"/>
        <v/>
      </c>
      <c r="AC9035" s="42" t="str">
        <f>IF(B9035="","",VLOOKUP(B9035,[2]Formula!B:C,2,0))</f>
        <v/>
      </c>
      <c r="AD9035" s="43" t="str">
        <f t="shared" si="849"/>
        <v/>
      </c>
    </row>
    <row r="9036" spans="1:30" x14ac:dyDescent="0.25">
      <c r="A9036" s="64"/>
      <c r="B9036" s="64"/>
      <c r="C9036" s="66"/>
      <c r="D9036" s="67"/>
      <c r="E9036" s="64"/>
      <c r="F9036" s="64"/>
      <c r="G9036" s="37" t="str">
        <f>IF(E9036="","",IF(OR(E9036="Project Management",E9036="Project Support",E9036="Sprint Management",E9036="Sprint Support"),"NA",ROUND((((VLOOKUP(AD9036,[2]Formula!V:X,3,0)))-SUMIF(AD:AD,AD9036,H:H)),2)))</f>
        <v/>
      </c>
      <c r="H9036" s="71"/>
      <c r="I9036" s="72"/>
      <c r="J9036" s="72"/>
      <c r="K9036" s="38" t="str">
        <f>IF(E9036="","",IF(OR(E9036="Project Management",E9036="Project Support",E9036="Sprint Management",E9036="Sprint Support"),"NA",(((SUMIF(AD:AD,AD9036,H:H)/VLOOKUP(AD9036,[2]Formula!V:X,3,0))*VLOOKUP(AD9036,[2]Formula!V:X,2,0))*H9036)/SUMIF(AD:AD,AD9036,H:H)))</f>
        <v/>
      </c>
      <c r="L9036" s="38" t="str">
        <f t="shared" si="847"/>
        <v/>
      </c>
      <c r="M9036" s="38" t="str">
        <f t="shared" si="848"/>
        <v/>
      </c>
      <c r="N9036" s="38" t="str">
        <f t="shared" si="850"/>
        <v/>
      </c>
      <c r="O9036" s="38" t="str">
        <f t="shared" si="846"/>
        <v/>
      </c>
      <c r="P9036" s="39" t="str">
        <f t="shared" si="851"/>
        <v/>
      </c>
      <c r="AC9036" s="42" t="str">
        <f>IF(B9036="","",VLOOKUP(B9036,[2]Formula!B:C,2,0))</f>
        <v/>
      </c>
      <c r="AD9036" s="43" t="str">
        <f t="shared" si="849"/>
        <v/>
      </c>
    </row>
    <row r="9037" spans="1:30" x14ac:dyDescent="0.25">
      <c r="A9037" s="64"/>
      <c r="B9037" s="64"/>
      <c r="C9037" s="66"/>
      <c r="D9037" s="67"/>
      <c r="E9037" s="64"/>
      <c r="F9037" s="64"/>
      <c r="G9037" s="37" t="str">
        <f>IF(E9037="","",IF(OR(E9037="Project Management",E9037="Project Support",E9037="Sprint Management",E9037="Sprint Support"),"NA",ROUND((((VLOOKUP(AD9037,[2]Formula!V:X,3,0)))-SUMIF(AD:AD,AD9037,H:H)),2)))</f>
        <v/>
      </c>
      <c r="H9037" s="71"/>
      <c r="I9037" s="72"/>
      <c r="J9037" s="72"/>
      <c r="K9037" s="38" t="str">
        <f>IF(E9037="","",IF(OR(E9037="Project Management",E9037="Project Support",E9037="Sprint Management",E9037="Sprint Support"),"NA",(((SUMIF(AD:AD,AD9037,H:H)/VLOOKUP(AD9037,[2]Formula!V:X,3,0))*VLOOKUP(AD9037,[2]Formula!V:X,2,0))*H9037)/SUMIF(AD:AD,AD9037,H:H)))</f>
        <v/>
      </c>
      <c r="L9037" s="38" t="str">
        <f t="shared" si="847"/>
        <v/>
      </c>
      <c r="M9037" s="38" t="str">
        <f t="shared" si="848"/>
        <v/>
      </c>
      <c r="N9037" s="38" t="str">
        <f t="shared" si="850"/>
        <v/>
      </c>
      <c r="O9037" s="38" t="str">
        <f t="shared" si="846"/>
        <v/>
      </c>
      <c r="P9037" s="39" t="str">
        <f t="shared" si="851"/>
        <v/>
      </c>
      <c r="AC9037" s="42" t="str">
        <f>IF(B9037="","",VLOOKUP(B9037,[2]Formula!B:C,2,0))</f>
        <v/>
      </c>
      <c r="AD9037" s="43" t="str">
        <f t="shared" si="849"/>
        <v/>
      </c>
    </row>
    <row r="9038" spans="1:30" x14ac:dyDescent="0.25">
      <c r="A9038" s="64"/>
      <c r="B9038" s="64"/>
      <c r="C9038" s="66"/>
      <c r="D9038" s="67"/>
      <c r="E9038" s="64"/>
      <c r="F9038" s="64"/>
      <c r="G9038" s="37" t="str">
        <f>IF(E9038="","",IF(OR(E9038="Project Management",E9038="Project Support",E9038="Sprint Management",E9038="Sprint Support"),"NA",ROUND((((VLOOKUP(AD9038,[2]Formula!V:X,3,0)))-SUMIF(AD:AD,AD9038,H:H)),2)))</f>
        <v/>
      </c>
      <c r="H9038" s="71"/>
      <c r="I9038" s="72"/>
      <c r="J9038" s="72"/>
      <c r="K9038" s="38" t="str">
        <f>IF(E9038="","",IF(OR(E9038="Project Management",E9038="Project Support",E9038="Sprint Management",E9038="Sprint Support"),"NA",(((SUMIF(AD:AD,AD9038,H:H)/VLOOKUP(AD9038,[2]Formula!V:X,3,0))*VLOOKUP(AD9038,[2]Formula!V:X,2,0))*H9038)/SUMIF(AD:AD,AD9038,H:H)))</f>
        <v/>
      </c>
      <c r="L9038" s="38" t="str">
        <f t="shared" si="847"/>
        <v/>
      </c>
      <c r="M9038" s="38" t="str">
        <f t="shared" si="848"/>
        <v/>
      </c>
      <c r="N9038" s="38" t="str">
        <f t="shared" si="850"/>
        <v/>
      </c>
      <c r="O9038" s="38" t="str">
        <f t="shared" si="846"/>
        <v/>
      </c>
      <c r="P9038" s="39" t="str">
        <f t="shared" si="851"/>
        <v/>
      </c>
      <c r="AC9038" s="42" t="str">
        <f>IF(B9038="","",VLOOKUP(B9038,[2]Formula!B:C,2,0))</f>
        <v/>
      </c>
      <c r="AD9038" s="43" t="str">
        <f t="shared" si="849"/>
        <v/>
      </c>
    </row>
    <row r="9039" spans="1:30" x14ac:dyDescent="0.25">
      <c r="A9039" s="64"/>
      <c r="B9039" s="64"/>
      <c r="C9039" s="66"/>
      <c r="D9039" s="67"/>
      <c r="E9039" s="64"/>
      <c r="F9039" s="64"/>
      <c r="G9039" s="37" t="str">
        <f>IF(E9039="","",IF(OR(E9039="Project Management",E9039="Project Support",E9039="Sprint Management",E9039="Sprint Support"),"NA",ROUND((((VLOOKUP(AD9039,[2]Formula!V:X,3,0)))-SUMIF(AD:AD,AD9039,H:H)),2)))</f>
        <v/>
      </c>
      <c r="H9039" s="71"/>
      <c r="I9039" s="72"/>
      <c r="J9039" s="72"/>
      <c r="K9039" s="38" t="str">
        <f>IF(E9039="","",IF(OR(E9039="Project Management",E9039="Project Support",E9039="Sprint Management",E9039="Sprint Support"),"NA",(((SUMIF(AD:AD,AD9039,H:H)/VLOOKUP(AD9039,[2]Formula!V:X,3,0))*VLOOKUP(AD9039,[2]Formula!V:X,2,0))*H9039)/SUMIF(AD:AD,AD9039,H:H)))</f>
        <v/>
      </c>
      <c r="L9039" s="38" t="str">
        <f t="shared" si="847"/>
        <v/>
      </c>
      <c r="M9039" s="38" t="str">
        <f t="shared" si="848"/>
        <v/>
      </c>
      <c r="N9039" s="38" t="str">
        <f t="shared" si="850"/>
        <v/>
      </c>
      <c r="O9039" s="38" t="str">
        <f t="shared" si="846"/>
        <v/>
      </c>
      <c r="P9039" s="39" t="str">
        <f t="shared" si="851"/>
        <v/>
      </c>
      <c r="AC9039" s="42" t="str">
        <f>IF(B9039="","",VLOOKUP(B9039,[2]Formula!B:C,2,0))</f>
        <v/>
      </c>
      <c r="AD9039" s="43" t="str">
        <f t="shared" si="849"/>
        <v/>
      </c>
    </row>
    <row r="9040" spans="1:30" x14ac:dyDescent="0.25">
      <c r="A9040" s="64"/>
      <c r="B9040" s="64"/>
      <c r="C9040" s="66"/>
      <c r="D9040" s="67"/>
      <c r="E9040" s="64"/>
      <c r="F9040" s="64"/>
      <c r="G9040" s="37" t="str">
        <f>IF(E9040="","",IF(OR(E9040="Project Management",E9040="Project Support",E9040="Sprint Management",E9040="Sprint Support"),"NA",ROUND((((VLOOKUP(AD9040,[2]Formula!V:X,3,0)))-SUMIF(AD:AD,AD9040,H:H)),2)))</f>
        <v/>
      </c>
      <c r="H9040" s="71"/>
      <c r="I9040" s="72"/>
      <c r="J9040" s="72"/>
      <c r="K9040" s="38" t="str">
        <f>IF(E9040="","",IF(OR(E9040="Project Management",E9040="Project Support",E9040="Sprint Management",E9040="Sprint Support"),"NA",(((SUMIF(AD:AD,AD9040,H:H)/VLOOKUP(AD9040,[2]Formula!V:X,3,0))*VLOOKUP(AD9040,[2]Formula!V:X,2,0))*H9040)/SUMIF(AD:AD,AD9040,H:H)))</f>
        <v/>
      </c>
      <c r="L9040" s="38" t="str">
        <f t="shared" si="847"/>
        <v/>
      </c>
      <c r="M9040" s="38" t="str">
        <f t="shared" si="848"/>
        <v/>
      </c>
      <c r="N9040" s="38" t="str">
        <f t="shared" si="850"/>
        <v/>
      </c>
      <c r="O9040" s="38" t="str">
        <f t="shared" si="846"/>
        <v/>
      </c>
      <c r="P9040" s="39" t="str">
        <f t="shared" si="851"/>
        <v/>
      </c>
      <c r="AC9040" s="42" t="str">
        <f>IF(B9040="","",VLOOKUP(B9040,[2]Formula!B:C,2,0))</f>
        <v/>
      </c>
      <c r="AD9040" s="43" t="str">
        <f t="shared" si="849"/>
        <v/>
      </c>
    </row>
    <row r="9041" spans="1:30" x14ac:dyDescent="0.25">
      <c r="A9041" s="64"/>
      <c r="B9041" s="64"/>
      <c r="C9041" s="66"/>
      <c r="D9041" s="67"/>
      <c r="E9041" s="64"/>
      <c r="F9041" s="64"/>
      <c r="G9041" s="37" t="str">
        <f>IF(E9041="","",IF(OR(E9041="Project Management",E9041="Project Support",E9041="Sprint Management",E9041="Sprint Support"),"NA",ROUND((((VLOOKUP(AD9041,[2]Formula!V:X,3,0)))-SUMIF(AD:AD,AD9041,H:H)),2)))</f>
        <v/>
      </c>
      <c r="H9041" s="71"/>
      <c r="I9041" s="72"/>
      <c r="J9041" s="72"/>
      <c r="K9041" s="38" t="str">
        <f>IF(E9041="","",IF(OR(E9041="Project Management",E9041="Project Support",E9041="Sprint Management",E9041="Sprint Support"),"NA",(((SUMIF(AD:AD,AD9041,H:H)/VLOOKUP(AD9041,[2]Formula!V:X,3,0))*VLOOKUP(AD9041,[2]Formula!V:X,2,0))*H9041)/SUMIF(AD:AD,AD9041,H:H)))</f>
        <v/>
      </c>
      <c r="L9041" s="38" t="str">
        <f t="shared" si="847"/>
        <v/>
      </c>
      <c r="M9041" s="38" t="str">
        <f t="shared" si="848"/>
        <v/>
      </c>
      <c r="N9041" s="38" t="str">
        <f t="shared" si="850"/>
        <v/>
      </c>
      <c r="O9041" s="38" t="str">
        <f t="shared" si="846"/>
        <v/>
      </c>
      <c r="P9041" s="39" t="str">
        <f t="shared" si="851"/>
        <v/>
      </c>
      <c r="AC9041" s="42" t="str">
        <f>IF(B9041="","",VLOOKUP(B9041,[2]Formula!B:C,2,0))</f>
        <v/>
      </c>
      <c r="AD9041" s="43" t="str">
        <f t="shared" si="849"/>
        <v/>
      </c>
    </row>
    <row r="9042" spans="1:30" x14ac:dyDescent="0.25">
      <c r="A9042" s="64"/>
      <c r="B9042" s="64"/>
      <c r="C9042" s="66"/>
      <c r="D9042" s="67"/>
      <c r="E9042" s="64"/>
      <c r="F9042" s="64"/>
      <c r="G9042" s="37" t="str">
        <f>IF(E9042="","",IF(OR(E9042="Project Management",E9042="Project Support",E9042="Sprint Management",E9042="Sprint Support"),"NA",ROUND((((VLOOKUP(AD9042,[2]Formula!V:X,3,0)))-SUMIF(AD:AD,AD9042,H:H)),2)))</f>
        <v/>
      </c>
      <c r="H9042" s="71"/>
      <c r="I9042" s="72"/>
      <c r="J9042" s="72"/>
      <c r="K9042" s="38" t="str">
        <f>IF(E9042="","",IF(OR(E9042="Project Management",E9042="Project Support",E9042="Sprint Management",E9042="Sprint Support"),"NA",(((SUMIF(AD:AD,AD9042,H:H)/VLOOKUP(AD9042,[2]Formula!V:X,3,0))*VLOOKUP(AD9042,[2]Formula!V:X,2,0))*H9042)/SUMIF(AD:AD,AD9042,H:H)))</f>
        <v/>
      </c>
      <c r="L9042" s="38" t="str">
        <f t="shared" si="847"/>
        <v/>
      </c>
      <c r="M9042" s="38" t="str">
        <f t="shared" si="848"/>
        <v/>
      </c>
      <c r="N9042" s="38" t="str">
        <f t="shared" si="850"/>
        <v/>
      </c>
      <c r="O9042" s="38" t="str">
        <f t="shared" si="846"/>
        <v/>
      </c>
      <c r="P9042" s="39" t="str">
        <f t="shared" si="851"/>
        <v/>
      </c>
      <c r="AC9042" s="42" t="str">
        <f>IF(B9042="","",VLOOKUP(B9042,[2]Formula!B:C,2,0))</f>
        <v/>
      </c>
      <c r="AD9042" s="43" t="str">
        <f t="shared" si="849"/>
        <v/>
      </c>
    </row>
    <row r="9043" spans="1:30" x14ac:dyDescent="0.25">
      <c r="A9043" s="64"/>
      <c r="B9043" s="64"/>
      <c r="C9043" s="66"/>
      <c r="D9043" s="67"/>
      <c r="E9043" s="64"/>
      <c r="F9043" s="64"/>
      <c r="G9043" s="37" t="str">
        <f>IF(E9043="","",IF(OR(E9043="Project Management",E9043="Project Support",E9043="Sprint Management",E9043="Sprint Support"),"NA",ROUND((((VLOOKUP(AD9043,[2]Formula!V:X,3,0)))-SUMIF(AD:AD,AD9043,H:H)),2)))</f>
        <v/>
      </c>
      <c r="H9043" s="71"/>
      <c r="I9043" s="72"/>
      <c r="J9043" s="72"/>
      <c r="K9043" s="38" t="str">
        <f>IF(E9043="","",IF(OR(E9043="Project Management",E9043="Project Support",E9043="Sprint Management",E9043="Sprint Support"),"NA",(((SUMIF(AD:AD,AD9043,H:H)/VLOOKUP(AD9043,[2]Formula!V:X,3,0))*VLOOKUP(AD9043,[2]Formula!V:X,2,0))*H9043)/SUMIF(AD:AD,AD9043,H:H)))</f>
        <v/>
      </c>
      <c r="L9043" s="38" t="str">
        <f t="shared" si="847"/>
        <v/>
      </c>
      <c r="M9043" s="38" t="str">
        <f t="shared" si="848"/>
        <v/>
      </c>
      <c r="N9043" s="38" t="str">
        <f t="shared" si="850"/>
        <v/>
      </c>
      <c r="O9043" s="38" t="str">
        <f t="shared" si="846"/>
        <v/>
      </c>
      <c r="P9043" s="39" t="str">
        <f t="shared" si="851"/>
        <v/>
      </c>
      <c r="AC9043" s="42" t="str">
        <f>IF(B9043="","",VLOOKUP(B9043,[2]Formula!B:C,2,0))</f>
        <v/>
      </c>
      <c r="AD9043" s="43" t="str">
        <f t="shared" si="849"/>
        <v/>
      </c>
    </row>
    <row r="9044" spans="1:30" x14ac:dyDescent="0.25">
      <c r="A9044" s="64"/>
      <c r="B9044" s="64"/>
      <c r="C9044" s="66"/>
      <c r="D9044" s="67"/>
      <c r="E9044" s="64"/>
      <c r="F9044" s="64"/>
      <c r="G9044" s="37" t="str">
        <f>IF(E9044="","",IF(OR(E9044="Project Management",E9044="Project Support",E9044="Sprint Management",E9044="Sprint Support"),"NA",ROUND((((VLOOKUP(AD9044,[2]Formula!V:X,3,0)))-SUMIF(AD:AD,AD9044,H:H)),2)))</f>
        <v/>
      </c>
      <c r="H9044" s="71"/>
      <c r="I9044" s="72"/>
      <c r="J9044" s="72"/>
      <c r="K9044" s="38" t="str">
        <f>IF(E9044="","",IF(OR(E9044="Project Management",E9044="Project Support",E9044="Sprint Management",E9044="Sprint Support"),"NA",(((SUMIF(AD:AD,AD9044,H:H)/VLOOKUP(AD9044,[2]Formula!V:X,3,0))*VLOOKUP(AD9044,[2]Formula!V:X,2,0))*H9044)/SUMIF(AD:AD,AD9044,H:H)))</f>
        <v/>
      </c>
      <c r="L9044" s="38" t="str">
        <f t="shared" si="847"/>
        <v/>
      </c>
      <c r="M9044" s="38" t="str">
        <f t="shared" si="848"/>
        <v/>
      </c>
      <c r="N9044" s="38" t="str">
        <f t="shared" si="850"/>
        <v/>
      </c>
      <c r="O9044" s="38" t="str">
        <f t="shared" si="846"/>
        <v/>
      </c>
      <c r="P9044" s="39" t="str">
        <f t="shared" si="851"/>
        <v/>
      </c>
      <c r="AC9044" s="42" t="str">
        <f>IF(B9044="","",VLOOKUP(B9044,[2]Formula!B:C,2,0))</f>
        <v/>
      </c>
      <c r="AD9044" s="43" t="str">
        <f t="shared" si="849"/>
        <v/>
      </c>
    </row>
    <row r="9045" spans="1:30" x14ac:dyDescent="0.25">
      <c r="A9045" s="64"/>
      <c r="B9045" s="64"/>
      <c r="C9045" s="66"/>
      <c r="D9045" s="67"/>
      <c r="E9045" s="64"/>
      <c r="F9045" s="64"/>
      <c r="G9045" s="37" t="str">
        <f>IF(E9045="","",IF(OR(E9045="Project Management",E9045="Project Support",E9045="Sprint Management",E9045="Sprint Support"),"NA",ROUND((((VLOOKUP(AD9045,[2]Formula!V:X,3,0)))-SUMIF(AD:AD,AD9045,H:H)),2)))</f>
        <v/>
      </c>
      <c r="H9045" s="71"/>
      <c r="I9045" s="72"/>
      <c r="J9045" s="72"/>
      <c r="K9045" s="38" t="str">
        <f>IF(E9045="","",IF(OR(E9045="Project Management",E9045="Project Support",E9045="Sprint Management",E9045="Sprint Support"),"NA",(((SUMIF(AD:AD,AD9045,H:H)/VLOOKUP(AD9045,[2]Formula!V:X,3,0))*VLOOKUP(AD9045,[2]Formula!V:X,2,0))*H9045)/SUMIF(AD:AD,AD9045,H:H)))</f>
        <v/>
      </c>
      <c r="L9045" s="38" t="str">
        <f t="shared" si="847"/>
        <v/>
      </c>
      <c r="M9045" s="38" t="str">
        <f t="shared" si="848"/>
        <v/>
      </c>
      <c r="N9045" s="38" t="str">
        <f t="shared" si="850"/>
        <v/>
      </c>
      <c r="O9045" s="38" t="str">
        <f t="shared" si="846"/>
        <v/>
      </c>
      <c r="P9045" s="39" t="str">
        <f t="shared" si="851"/>
        <v/>
      </c>
      <c r="AC9045" s="42" t="str">
        <f>IF(B9045="","",VLOOKUP(B9045,[2]Formula!B:C,2,0))</f>
        <v/>
      </c>
      <c r="AD9045" s="43" t="str">
        <f t="shared" si="849"/>
        <v/>
      </c>
    </row>
    <row r="9046" spans="1:30" x14ac:dyDescent="0.25">
      <c r="A9046" s="64"/>
      <c r="B9046" s="64"/>
      <c r="C9046" s="66"/>
      <c r="D9046" s="67"/>
      <c r="E9046" s="64"/>
      <c r="F9046" s="64"/>
      <c r="G9046" s="37" t="str">
        <f>IF(E9046="","",IF(OR(E9046="Project Management",E9046="Project Support",E9046="Sprint Management",E9046="Sprint Support"),"NA",ROUND((((VLOOKUP(AD9046,[2]Formula!V:X,3,0)))-SUMIF(AD:AD,AD9046,H:H)),2)))</f>
        <v/>
      </c>
      <c r="H9046" s="71"/>
      <c r="I9046" s="72"/>
      <c r="J9046" s="72"/>
      <c r="K9046" s="38" t="str">
        <f>IF(E9046="","",IF(OR(E9046="Project Management",E9046="Project Support",E9046="Sprint Management",E9046="Sprint Support"),"NA",(((SUMIF(AD:AD,AD9046,H:H)/VLOOKUP(AD9046,[2]Formula!V:X,3,0))*VLOOKUP(AD9046,[2]Formula!V:X,2,0))*H9046)/SUMIF(AD:AD,AD9046,H:H)))</f>
        <v/>
      </c>
      <c r="L9046" s="38" t="str">
        <f t="shared" si="847"/>
        <v/>
      </c>
      <c r="M9046" s="38" t="str">
        <f t="shared" si="848"/>
        <v/>
      </c>
      <c r="N9046" s="38" t="str">
        <f t="shared" si="850"/>
        <v/>
      </c>
      <c r="O9046" s="38" t="str">
        <f t="shared" si="846"/>
        <v/>
      </c>
      <c r="P9046" s="39" t="str">
        <f t="shared" si="851"/>
        <v/>
      </c>
      <c r="AC9046" s="42" t="str">
        <f>IF(B9046="","",VLOOKUP(B9046,[2]Formula!B:C,2,0))</f>
        <v/>
      </c>
      <c r="AD9046" s="43" t="str">
        <f t="shared" si="849"/>
        <v/>
      </c>
    </row>
    <row r="9047" spans="1:30" x14ac:dyDescent="0.25">
      <c r="A9047" s="64"/>
      <c r="B9047" s="64"/>
      <c r="C9047" s="66"/>
      <c r="D9047" s="67"/>
      <c r="E9047" s="64"/>
      <c r="F9047" s="64"/>
      <c r="G9047" s="37" t="str">
        <f>IF(E9047="","",IF(OR(E9047="Project Management",E9047="Project Support",E9047="Sprint Management",E9047="Sprint Support"),"NA",ROUND((((VLOOKUP(AD9047,[2]Formula!V:X,3,0)))-SUMIF(AD:AD,AD9047,H:H)),2)))</f>
        <v/>
      </c>
      <c r="H9047" s="71"/>
      <c r="I9047" s="72"/>
      <c r="J9047" s="72"/>
      <c r="K9047" s="38" t="str">
        <f>IF(E9047="","",IF(OR(E9047="Project Management",E9047="Project Support",E9047="Sprint Management",E9047="Sprint Support"),"NA",(((SUMIF(AD:AD,AD9047,H:H)/VLOOKUP(AD9047,[2]Formula!V:X,3,0))*VLOOKUP(AD9047,[2]Formula!V:X,2,0))*H9047)/SUMIF(AD:AD,AD9047,H:H)))</f>
        <v/>
      </c>
      <c r="L9047" s="38" t="str">
        <f t="shared" si="847"/>
        <v/>
      </c>
      <c r="M9047" s="38" t="str">
        <f t="shared" si="848"/>
        <v/>
      </c>
      <c r="N9047" s="38" t="str">
        <f t="shared" si="850"/>
        <v/>
      </c>
      <c r="O9047" s="38" t="str">
        <f t="shared" si="846"/>
        <v/>
      </c>
      <c r="P9047" s="39" t="str">
        <f t="shared" si="851"/>
        <v/>
      </c>
      <c r="AC9047" s="42" t="str">
        <f>IF(B9047="","",VLOOKUP(B9047,[2]Formula!B:C,2,0))</f>
        <v/>
      </c>
      <c r="AD9047" s="43" t="str">
        <f t="shared" si="849"/>
        <v/>
      </c>
    </row>
    <row r="9048" spans="1:30" x14ac:dyDescent="0.25">
      <c r="A9048" s="64"/>
      <c r="B9048" s="64"/>
      <c r="C9048" s="66"/>
      <c r="D9048" s="67"/>
      <c r="E9048" s="64"/>
      <c r="F9048" s="64"/>
      <c r="G9048" s="37" t="str">
        <f>IF(E9048="","",IF(OR(E9048="Project Management",E9048="Project Support",E9048="Sprint Management",E9048="Sprint Support"),"NA",ROUND((((VLOOKUP(AD9048,[2]Formula!V:X,3,0)))-SUMIF(AD:AD,AD9048,H:H)),2)))</f>
        <v/>
      </c>
      <c r="H9048" s="71"/>
      <c r="I9048" s="72"/>
      <c r="J9048" s="72"/>
      <c r="K9048" s="38" t="str">
        <f>IF(E9048="","",IF(OR(E9048="Project Management",E9048="Project Support",E9048="Sprint Management",E9048="Sprint Support"),"NA",(((SUMIF(AD:AD,AD9048,H:H)/VLOOKUP(AD9048,[2]Formula!V:X,3,0))*VLOOKUP(AD9048,[2]Formula!V:X,2,0))*H9048)/SUMIF(AD:AD,AD9048,H:H)))</f>
        <v/>
      </c>
      <c r="L9048" s="38" t="str">
        <f t="shared" si="847"/>
        <v/>
      </c>
      <c r="M9048" s="38" t="str">
        <f t="shared" si="848"/>
        <v/>
      </c>
      <c r="N9048" s="38" t="str">
        <f t="shared" si="850"/>
        <v/>
      </c>
      <c r="O9048" s="38" t="str">
        <f t="shared" si="846"/>
        <v/>
      </c>
      <c r="P9048" s="39" t="str">
        <f t="shared" si="851"/>
        <v/>
      </c>
      <c r="AC9048" s="42" t="str">
        <f>IF(B9048="","",VLOOKUP(B9048,[2]Formula!B:C,2,0))</f>
        <v/>
      </c>
      <c r="AD9048" s="43" t="str">
        <f t="shared" si="849"/>
        <v/>
      </c>
    </row>
    <row r="9049" spans="1:30" x14ac:dyDescent="0.25">
      <c r="A9049" s="64"/>
      <c r="B9049" s="64"/>
      <c r="C9049" s="66"/>
      <c r="D9049" s="67"/>
      <c r="E9049" s="64"/>
      <c r="F9049" s="64"/>
      <c r="G9049" s="37" t="str">
        <f>IF(E9049="","",IF(OR(E9049="Project Management",E9049="Project Support",E9049="Sprint Management",E9049="Sprint Support"),"NA",ROUND((((VLOOKUP(AD9049,[2]Formula!V:X,3,0)))-SUMIF(AD:AD,AD9049,H:H)),2)))</f>
        <v/>
      </c>
      <c r="H9049" s="71"/>
      <c r="I9049" s="72"/>
      <c r="J9049" s="72"/>
      <c r="K9049" s="38" t="str">
        <f>IF(E9049="","",IF(OR(E9049="Project Management",E9049="Project Support",E9049="Sprint Management",E9049="Sprint Support"),"NA",(((SUMIF(AD:AD,AD9049,H:H)/VLOOKUP(AD9049,[2]Formula!V:X,3,0))*VLOOKUP(AD9049,[2]Formula!V:X,2,0))*H9049)/SUMIF(AD:AD,AD9049,H:H)))</f>
        <v/>
      </c>
      <c r="L9049" s="38" t="str">
        <f t="shared" si="847"/>
        <v/>
      </c>
      <c r="M9049" s="38" t="str">
        <f t="shared" si="848"/>
        <v/>
      </c>
      <c r="N9049" s="38" t="str">
        <f t="shared" si="850"/>
        <v/>
      </c>
      <c r="O9049" s="38" t="str">
        <f t="shared" si="846"/>
        <v/>
      </c>
      <c r="P9049" s="39" t="str">
        <f t="shared" si="851"/>
        <v/>
      </c>
      <c r="AC9049" s="42" t="str">
        <f>IF(B9049="","",VLOOKUP(B9049,[2]Formula!B:C,2,0))</f>
        <v/>
      </c>
      <c r="AD9049" s="43" t="str">
        <f t="shared" si="849"/>
        <v/>
      </c>
    </row>
    <row r="9050" spans="1:30" x14ac:dyDescent="0.25">
      <c r="A9050" s="64"/>
      <c r="B9050" s="64"/>
      <c r="C9050" s="66"/>
      <c r="D9050" s="67"/>
      <c r="E9050" s="64"/>
      <c r="F9050" s="64"/>
      <c r="G9050" s="37" t="str">
        <f>IF(E9050="","",IF(OR(E9050="Project Management",E9050="Project Support",E9050="Sprint Management",E9050="Sprint Support"),"NA",ROUND((((VLOOKUP(AD9050,[2]Formula!V:X,3,0)))-SUMIF(AD:AD,AD9050,H:H)),2)))</f>
        <v/>
      </c>
      <c r="H9050" s="71"/>
      <c r="I9050" s="72"/>
      <c r="J9050" s="72"/>
      <c r="K9050" s="38" t="str">
        <f>IF(E9050="","",IF(OR(E9050="Project Management",E9050="Project Support",E9050="Sprint Management",E9050="Sprint Support"),"NA",(((SUMIF(AD:AD,AD9050,H:H)/VLOOKUP(AD9050,[2]Formula!V:X,3,0))*VLOOKUP(AD9050,[2]Formula!V:X,2,0))*H9050)/SUMIF(AD:AD,AD9050,H:H)))</f>
        <v/>
      </c>
      <c r="L9050" s="38" t="str">
        <f t="shared" si="847"/>
        <v/>
      </c>
      <c r="M9050" s="38" t="str">
        <f t="shared" si="848"/>
        <v/>
      </c>
      <c r="N9050" s="38" t="str">
        <f t="shared" si="850"/>
        <v/>
      </c>
      <c r="O9050" s="38" t="str">
        <f t="shared" si="846"/>
        <v/>
      </c>
      <c r="P9050" s="39" t="str">
        <f t="shared" si="851"/>
        <v/>
      </c>
      <c r="AC9050" s="42" t="str">
        <f>IF(B9050="","",VLOOKUP(B9050,[2]Formula!B:C,2,0))</f>
        <v/>
      </c>
      <c r="AD9050" s="43" t="str">
        <f t="shared" si="849"/>
        <v/>
      </c>
    </row>
    <row r="9051" spans="1:30" x14ac:dyDescent="0.25">
      <c r="A9051" s="64"/>
      <c r="B9051" s="64"/>
      <c r="C9051" s="66"/>
      <c r="D9051" s="67"/>
      <c r="E9051" s="64"/>
      <c r="F9051" s="64"/>
      <c r="G9051" s="37" t="str">
        <f>IF(E9051="","",IF(OR(E9051="Project Management",E9051="Project Support",E9051="Sprint Management",E9051="Sprint Support"),"NA",ROUND((((VLOOKUP(AD9051,[2]Formula!V:X,3,0)))-SUMIF(AD:AD,AD9051,H:H)),2)))</f>
        <v/>
      </c>
      <c r="H9051" s="71"/>
      <c r="I9051" s="72"/>
      <c r="J9051" s="72"/>
      <c r="K9051" s="38" t="str">
        <f>IF(E9051="","",IF(OR(E9051="Project Management",E9051="Project Support",E9051="Sprint Management",E9051="Sprint Support"),"NA",(((SUMIF(AD:AD,AD9051,H:H)/VLOOKUP(AD9051,[2]Formula!V:X,3,0))*VLOOKUP(AD9051,[2]Formula!V:X,2,0))*H9051)/SUMIF(AD:AD,AD9051,H:H)))</f>
        <v/>
      </c>
      <c r="L9051" s="38" t="str">
        <f t="shared" si="847"/>
        <v/>
      </c>
      <c r="M9051" s="38" t="str">
        <f t="shared" si="848"/>
        <v/>
      </c>
      <c r="N9051" s="38" t="str">
        <f t="shared" si="850"/>
        <v/>
      </c>
      <c r="O9051" s="38" t="str">
        <f t="shared" si="846"/>
        <v/>
      </c>
      <c r="P9051" s="39" t="str">
        <f t="shared" si="851"/>
        <v/>
      </c>
      <c r="AC9051" s="42" t="str">
        <f>IF(B9051="","",VLOOKUP(B9051,[2]Formula!B:C,2,0))</f>
        <v/>
      </c>
      <c r="AD9051" s="43" t="str">
        <f t="shared" si="849"/>
        <v/>
      </c>
    </row>
    <row r="9052" spans="1:30" x14ac:dyDescent="0.25">
      <c r="A9052" s="64"/>
      <c r="B9052" s="64"/>
      <c r="C9052" s="66"/>
      <c r="D9052" s="67"/>
      <c r="E9052" s="64"/>
      <c r="F9052" s="64"/>
      <c r="G9052" s="37" t="str">
        <f>IF(E9052="","",IF(OR(E9052="Project Management",E9052="Project Support",E9052="Sprint Management",E9052="Sprint Support"),"NA",ROUND((((VLOOKUP(AD9052,[2]Formula!V:X,3,0)))-SUMIF(AD:AD,AD9052,H:H)),2)))</f>
        <v/>
      </c>
      <c r="H9052" s="71"/>
      <c r="I9052" s="72"/>
      <c r="J9052" s="72"/>
      <c r="K9052" s="38" t="str">
        <f>IF(E9052="","",IF(OR(E9052="Project Management",E9052="Project Support",E9052="Sprint Management",E9052="Sprint Support"),"NA",(((SUMIF(AD:AD,AD9052,H:H)/VLOOKUP(AD9052,[2]Formula!V:X,3,0))*VLOOKUP(AD9052,[2]Formula!V:X,2,0))*H9052)/SUMIF(AD:AD,AD9052,H:H)))</f>
        <v/>
      </c>
      <c r="L9052" s="38" t="str">
        <f t="shared" si="847"/>
        <v/>
      </c>
      <c r="M9052" s="38" t="str">
        <f t="shared" si="848"/>
        <v/>
      </c>
      <c r="N9052" s="38" t="str">
        <f t="shared" si="850"/>
        <v/>
      </c>
      <c r="O9052" s="38" t="str">
        <f t="shared" si="846"/>
        <v/>
      </c>
      <c r="P9052" s="39" t="str">
        <f t="shared" si="851"/>
        <v/>
      </c>
      <c r="AC9052" s="42" t="str">
        <f>IF(B9052="","",VLOOKUP(B9052,[2]Formula!B:C,2,0))</f>
        <v/>
      </c>
      <c r="AD9052" s="43" t="str">
        <f t="shared" si="849"/>
        <v/>
      </c>
    </row>
    <row r="9053" spans="1:30" x14ac:dyDescent="0.25">
      <c r="A9053" s="64"/>
      <c r="B9053" s="64"/>
      <c r="C9053" s="66"/>
      <c r="D9053" s="67"/>
      <c r="E9053" s="64"/>
      <c r="F9053" s="64"/>
      <c r="G9053" s="37" t="str">
        <f>IF(E9053="","",IF(OR(E9053="Project Management",E9053="Project Support",E9053="Sprint Management",E9053="Sprint Support"),"NA",ROUND((((VLOOKUP(AD9053,[2]Formula!V:X,3,0)))-SUMIF(AD:AD,AD9053,H:H)),2)))</f>
        <v/>
      </c>
      <c r="H9053" s="71"/>
      <c r="I9053" s="72"/>
      <c r="J9053" s="72"/>
      <c r="K9053" s="38" t="str">
        <f>IF(E9053="","",IF(OR(E9053="Project Management",E9053="Project Support",E9053="Sprint Management",E9053="Sprint Support"),"NA",(((SUMIF(AD:AD,AD9053,H:H)/VLOOKUP(AD9053,[2]Formula!V:X,3,0))*VLOOKUP(AD9053,[2]Formula!V:X,2,0))*H9053)/SUMIF(AD:AD,AD9053,H:H)))</f>
        <v/>
      </c>
      <c r="L9053" s="38" t="str">
        <f t="shared" si="847"/>
        <v/>
      </c>
      <c r="M9053" s="38" t="str">
        <f t="shared" si="848"/>
        <v/>
      </c>
      <c r="N9053" s="38" t="str">
        <f t="shared" si="850"/>
        <v/>
      </c>
      <c r="O9053" s="38" t="str">
        <f t="shared" si="846"/>
        <v/>
      </c>
      <c r="P9053" s="39" t="str">
        <f t="shared" si="851"/>
        <v/>
      </c>
      <c r="AC9053" s="42" t="str">
        <f>IF(B9053="","",VLOOKUP(B9053,[2]Formula!B:C,2,0))</f>
        <v/>
      </c>
      <c r="AD9053" s="43" t="str">
        <f t="shared" si="849"/>
        <v/>
      </c>
    </row>
    <row r="9054" spans="1:30" x14ac:dyDescent="0.25">
      <c r="A9054" s="64"/>
      <c r="B9054" s="64"/>
      <c r="C9054" s="66"/>
      <c r="D9054" s="67"/>
      <c r="E9054" s="64"/>
      <c r="F9054" s="64"/>
      <c r="G9054" s="37" t="str">
        <f>IF(E9054="","",IF(OR(E9054="Project Management",E9054="Project Support",E9054="Sprint Management",E9054="Sprint Support"),"NA",ROUND((((VLOOKUP(AD9054,[2]Formula!V:X,3,0)))-SUMIF(AD:AD,AD9054,H:H)),2)))</f>
        <v/>
      </c>
      <c r="H9054" s="71"/>
      <c r="I9054" s="72"/>
      <c r="J9054" s="72"/>
      <c r="K9054" s="38" t="str">
        <f>IF(E9054="","",IF(OR(E9054="Project Management",E9054="Project Support",E9054="Sprint Management",E9054="Sprint Support"),"NA",(((SUMIF(AD:AD,AD9054,H:H)/VLOOKUP(AD9054,[2]Formula!V:X,3,0))*VLOOKUP(AD9054,[2]Formula!V:X,2,0))*H9054)/SUMIF(AD:AD,AD9054,H:H)))</f>
        <v/>
      </c>
      <c r="L9054" s="38" t="str">
        <f t="shared" si="847"/>
        <v/>
      </c>
      <c r="M9054" s="38" t="str">
        <f t="shared" si="848"/>
        <v/>
      </c>
      <c r="N9054" s="38" t="str">
        <f t="shared" si="850"/>
        <v/>
      </c>
      <c r="O9054" s="38" t="str">
        <f t="shared" si="846"/>
        <v/>
      </c>
      <c r="P9054" s="39" t="str">
        <f t="shared" si="851"/>
        <v/>
      </c>
      <c r="AC9054" s="42" t="str">
        <f>IF(B9054="","",VLOOKUP(B9054,[2]Formula!B:C,2,0))</f>
        <v/>
      </c>
      <c r="AD9054" s="43" t="str">
        <f t="shared" si="849"/>
        <v/>
      </c>
    </row>
    <row r="9055" spans="1:30" x14ac:dyDescent="0.25">
      <c r="A9055" s="64"/>
      <c r="B9055" s="64"/>
      <c r="C9055" s="66"/>
      <c r="D9055" s="67"/>
      <c r="E9055" s="64"/>
      <c r="F9055" s="64"/>
      <c r="G9055" s="37" t="str">
        <f>IF(E9055="","",IF(OR(E9055="Project Management",E9055="Project Support",E9055="Sprint Management",E9055="Sprint Support"),"NA",ROUND((((VLOOKUP(AD9055,[2]Formula!V:X,3,0)))-SUMIF(AD:AD,AD9055,H:H)),2)))</f>
        <v/>
      </c>
      <c r="H9055" s="71"/>
      <c r="I9055" s="72"/>
      <c r="J9055" s="72"/>
      <c r="K9055" s="38" t="str">
        <f>IF(E9055="","",IF(OR(E9055="Project Management",E9055="Project Support",E9055="Sprint Management",E9055="Sprint Support"),"NA",(((SUMIF(AD:AD,AD9055,H:H)/VLOOKUP(AD9055,[2]Formula!V:X,3,0))*VLOOKUP(AD9055,[2]Formula!V:X,2,0))*H9055)/SUMIF(AD:AD,AD9055,H:H)))</f>
        <v/>
      </c>
      <c r="L9055" s="38" t="str">
        <f t="shared" si="847"/>
        <v/>
      </c>
      <c r="M9055" s="38" t="str">
        <f t="shared" si="848"/>
        <v/>
      </c>
      <c r="N9055" s="38" t="str">
        <f t="shared" si="850"/>
        <v/>
      </c>
      <c r="O9055" s="38" t="str">
        <f t="shared" si="846"/>
        <v/>
      </c>
      <c r="P9055" s="39" t="str">
        <f t="shared" si="851"/>
        <v/>
      </c>
      <c r="AC9055" s="42" t="str">
        <f>IF(B9055="","",VLOOKUP(B9055,[2]Formula!B:C,2,0))</f>
        <v/>
      </c>
      <c r="AD9055" s="43" t="str">
        <f t="shared" si="849"/>
        <v/>
      </c>
    </row>
    <row r="9056" spans="1:30" x14ac:dyDescent="0.25">
      <c r="A9056" s="64"/>
      <c r="B9056" s="64"/>
      <c r="C9056" s="66"/>
      <c r="D9056" s="67"/>
      <c r="E9056" s="64"/>
      <c r="F9056" s="64"/>
      <c r="G9056" s="37" t="str">
        <f>IF(E9056="","",IF(OR(E9056="Project Management",E9056="Project Support",E9056="Sprint Management",E9056="Sprint Support"),"NA",ROUND((((VLOOKUP(AD9056,[2]Formula!V:X,3,0)))-SUMIF(AD:AD,AD9056,H:H)),2)))</f>
        <v/>
      </c>
      <c r="H9056" s="71"/>
      <c r="I9056" s="72"/>
      <c r="J9056" s="72"/>
      <c r="K9056" s="38" t="str">
        <f>IF(E9056="","",IF(OR(E9056="Project Management",E9056="Project Support",E9056="Sprint Management",E9056="Sprint Support"),"NA",(((SUMIF(AD:AD,AD9056,H:H)/VLOOKUP(AD9056,[2]Formula!V:X,3,0))*VLOOKUP(AD9056,[2]Formula!V:X,2,0))*H9056)/SUMIF(AD:AD,AD9056,H:H)))</f>
        <v/>
      </c>
      <c r="L9056" s="38" t="str">
        <f t="shared" si="847"/>
        <v/>
      </c>
      <c r="M9056" s="38" t="str">
        <f t="shared" si="848"/>
        <v/>
      </c>
      <c r="N9056" s="38" t="str">
        <f t="shared" si="850"/>
        <v/>
      </c>
      <c r="O9056" s="38" t="str">
        <f t="shared" si="846"/>
        <v/>
      </c>
      <c r="P9056" s="39" t="str">
        <f t="shared" si="851"/>
        <v/>
      </c>
      <c r="AC9056" s="42" t="str">
        <f>IF(B9056="","",VLOOKUP(B9056,[2]Formula!B:C,2,0))</f>
        <v/>
      </c>
      <c r="AD9056" s="43" t="str">
        <f t="shared" si="849"/>
        <v/>
      </c>
    </row>
    <row r="9057" spans="1:30" x14ac:dyDescent="0.25">
      <c r="A9057" s="64"/>
      <c r="B9057" s="64"/>
      <c r="C9057" s="66"/>
      <c r="D9057" s="67"/>
      <c r="E9057" s="64"/>
      <c r="F9057" s="64"/>
      <c r="G9057" s="37" t="str">
        <f>IF(E9057="","",IF(OR(E9057="Project Management",E9057="Project Support",E9057="Sprint Management",E9057="Sprint Support"),"NA",ROUND((((VLOOKUP(AD9057,[2]Formula!V:X,3,0)))-SUMIF(AD:AD,AD9057,H:H)),2)))</f>
        <v/>
      </c>
      <c r="H9057" s="71"/>
      <c r="I9057" s="72"/>
      <c r="J9057" s="72"/>
      <c r="K9057" s="38" t="str">
        <f>IF(E9057="","",IF(OR(E9057="Project Management",E9057="Project Support",E9057="Sprint Management",E9057="Sprint Support"),"NA",(((SUMIF(AD:AD,AD9057,H:H)/VLOOKUP(AD9057,[2]Formula!V:X,3,0))*VLOOKUP(AD9057,[2]Formula!V:X,2,0))*H9057)/SUMIF(AD:AD,AD9057,H:H)))</f>
        <v/>
      </c>
      <c r="L9057" s="38" t="str">
        <f t="shared" si="847"/>
        <v/>
      </c>
      <c r="M9057" s="38" t="str">
        <f t="shared" si="848"/>
        <v/>
      </c>
      <c r="N9057" s="38" t="str">
        <f t="shared" si="850"/>
        <v/>
      </c>
      <c r="O9057" s="38" t="str">
        <f t="shared" si="846"/>
        <v/>
      </c>
      <c r="P9057" s="39" t="str">
        <f t="shared" si="851"/>
        <v/>
      </c>
      <c r="AC9057" s="42" t="str">
        <f>IF(B9057="","",VLOOKUP(B9057,[2]Formula!B:C,2,0))</f>
        <v/>
      </c>
      <c r="AD9057" s="43" t="str">
        <f t="shared" si="849"/>
        <v/>
      </c>
    </row>
    <row r="9058" spans="1:30" x14ac:dyDescent="0.25">
      <c r="A9058" s="64"/>
      <c r="B9058" s="64"/>
      <c r="C9058" s="66"/>
      <c r="D9058" s="67"/>
      <c r="E9058" s="64"/>
      <c r="F9058" s="64"/>
      <c r="G9058" s="37" t="str">
        <f>IF(E9058="","",IF(OR(E9058="Project Management",E9058="Project Support",E9058="Sprint Management",E9058="Sprint Support"),"NA",ROUND((((VLOOKUP(AD9058,[2]Formula!V:X,3,0)))-SUMIF(AD:AD,AD9058,H:H)),2)))</f>
        <v/>
      </c>
      <c r="H9058" s="71"/>
      <c r="I9058" s="72"/>
      <c r="J9058" s="72"/>
      <c r="K9058" s="38" t="str">
        <f>IF(E9058="","",IF(OR(E9058="Project Management",E9058="Project Support",E9058="Sprint Management",E9058="Sprint Support"),"NA",(((SUMIF(AD:AD,AD9058,H:H)/VLOOKUP(AD9058,[2]Formula!V:X,3,0))*VLOOKUP(AD9058,[2]Formula!V:X,2,0))*H9058)/SUMIF(AD:AD,AD9058,H:H)))</f>
        <v/>
      </c>
      <c r="L9058" s="38" t="str">
        <f t="shared" si="847"/>
        <v/>
      </c>
      <c r="M9058" s="38" t="str">
        <f t="shared" si="848"/>
        <v/>
      </c>
      <c r="N9058" s="38" t="str">
        <f t="shared" si="850"/>
        <v/>
      </c>
      <c r="O9058" s="38" t="str">
        <f t="shared" si="846"/>
        <v/>
      </c>
      <c r="P9058" s="39" t="str">
        <f t="shared" si="851"/>
        <v/>
      </c>
      <c r="AC9058" s="42" t="str">
        <f>IF(B9058="","",VLOOKUP(B9058,[2]Formula!B:C,2,0))</f>
        <v/>
      </c>
      <c r="AD9058" s="43" t="str">
        <f t="shared" si="849"/>
        <v/>
      </c>
    </row>
    <row r="9059" spans="1:30" x14ac:dyDescent="0.25">
      <c r="A9059" s="64"/>
      <c r="B9059" s="64"/>
      <c r="C9059" s="66"/>
      <c r="D9059" s="67"/>
      <c r="E9059" s="64"/>
      <c r="F9059" s="64"/>
      <c r="G9059" s="37" t="str">
        <f>IF(E9059="","",IF(OR(E9059="Project Management",E9059="Project Support",E9059="Sprint Management",E9059="Sprint Support"),"NA",ROUND((((VLOOKUP(AD9059,[2]Formula!V:X,3,0)))-SUMIF(AD:AD,AD9059,H:H)),2)))</f>
        <v/>
      </c>
      <c r="H9059" s="71"/>
      <c r="I9059" s="72"/>
      <c r="J9059" s="72"/>
      <c r="K9059" s="38" t="str">
        <f>IF(E9059="","",IF(OR(E9059="Project Management",E9059="Project Support",E9059="Sprint Management",E9059="Sprint Support"),"NA",(((SUMIF(AD:AD,AD9059,H:H)/VLOOKUP(AD9059,[2]Formula!V:X,3,0))*VLOOKUP(AD9059,[2]Formula!V:X,2,0))*H9059)/SUMIF(AD:AD,AD9059,H:H)))</f>
        <v/>
      </c>
      <c r="L9059" s="38" t="str">
        <f t="shared" si="847"/>
        <v/>
      </c>
      <c r="M9059" s="38" t="str">
        <f t="shared" si="848"/>
        <v/>
      </c>
      <c r="N9059" s="38" t="str">
        <f t="shared" si="850"/>
        <v/>
      </c>
      <c r="O9059" s="38" t="str">
        <f t="shared" si="846"/>
        <v/>
      </c>
      <c r="P9059" s="39" t="str">
        <f t="shared" si="851"/>
        <v/>
      </c>
      <c r="AC9059" s="42" t="str">
        <f>IF(B9059="","",VLOOKUP(B9059,[2]Formula!B:C,2,0))</f>
        <v/>
      </c>
      <c r="AD9059" s="43" t="str">
        <f t="shared" si="849"/>
        <v/>
      </c>
    </row>
    <row r="9060" spans="1:30" x14ac:dyDescent="0.25">
      <c r="A9060" s="64"/>
      <c r="B9060" s="64"/>
      <c r="C9060" s="66"/>
      <c r="D9060" s="67"/>
      <c r="E9060" s="64"/>
      <c r="F9060" s="64"/>
      <c r="G9060" s="37" t="str">
        <f>IF(E9060="","",IF(OR(E9060="Project Management",E9060="Project Support",E9060="Sprint Management",E9060="Sprint Support"),"NA",ROUND((((VLOOKUP(AD9060,[2]Formula!V:X,3,0)))-SUMIF(AD:AD,AD9060,H:H)),2)))</f>
        <v/>
      </c>
      <c r="H9060" s="71"/>
      <c r="I9060" s="72"/>
      <c r="J9060" s="72"/>
      <c r="K9060" s="38" t="str">
        <f>IF(E9060="","",IF(OR(E9060="Project Management",E9060="Project Support",E9060="Sprint Management",E9060="Sprint Support"),"NA",(((SUMIF(AD:AD,AD9060,H:H)/VLOOKUP(AD9060,[2]Formula!V:X,3,0))*VLOOKUP(AD9060,[2]Formula!V:X,2,0))*H9060)/SUMIF(AD:AD,AD9060,H:H)))</f>
        <v/>
      </c>
      <c r="L9060" s="38" t="str">
        <f t="shared" si="847"/>
        <v/>
      </c>
      <c r="M9060" s="38" t="str">
        <f t="shared" si="848"/>
        <v/>
      </c>
      <c r="N9060" s="38" t="str">
        <f t="shared" si="850"/>
        <v/>
      </c>
      <c r="O9060" s="38" t="str">
        <f t="shared" si="846"/>
        <v/>
      </c>
      <c r="P9060" s="39" t="str">
        <f t="shared" si="851"/>
        <v/>
      </c>
      <c r="AC9060" s="42" t="str">
        <f>IF(B9060="","",VLOOKUP(B9060,[2]Formula!B:C,2,0))</f>
        <v/>
      </c>
      <c r="AD9060" s="43" t="str">
        <f t="shared" si="849"/>
        <v/>
      </c>
    </row>
    <row r="9061" spans="1:30" x14ac:dyDescent="0.25">
      <c r="A9061" s="64"/>
      <c r="B9061" s="64"/>
      <c r="C9061" s="66"/>
      <c r="D9061" s="67"/>
      <c r="E9061" s="64"/>
      <c r="F9061" s="64"/>
      <c r="G9061" s="37" t="str">
        <f>IF(E9061="","",IF(OR(E9061="Project Management",E9061="Project Support",E9061="Sprint Management",E9061="Sprint Support"),"NA",ROUND((((VLOOKUP(AD9061,[2]Formula!V:X,3,0)))-SUMIF(AD:AD,AD9061,H:H)),2)))</f>
        <v/>
      </c>
      <c r="H9061" s="71"/>
      <c r="I9061" s="72"/>
      <c r="J9061" s="72"/>
      <c r="K9061" s="38" t="str">
        <f>IF(E9061="","",IF(OR(E9061="Project Management",E9061="Project Support",E9061="Sprint Management",E9061="Sprint Support"),"NA",(((SUMIF(AD:AD,AD9061,H:H)/VLOOKUP(AD9061,[2]Formula!V:X,3,0))*VLOOKUP(AD9061,[2]Formula!V:X,2,0))*H9061)/SUMIF(AD:AD,AD9061,H:H)))</f>
        <v/>
      </c>
      <c r="L9061" s="38" t="str">
        <f t="shared" si="847"/>
        <v/>
      </c>
      <c r="M9061" s="38" t="str">
        <f t="shared" si="848"/>
        <v/>
      </c>
      <c r="N9061" s="38" t="str">
        <f t="shared" si="850"/>
        <v/>
      </c>
      <c r="O9061" s="38" t="str">
        <f t="shared" si="846"/>
        <v/>
      </c>
      <c r="P9061" s="39" t="str">
        <f t="shared" si="851"/>
        <v/>
      </c>
      <c r="AC9061" s="42" t="str">
        <f>IF(B9061="","",VLOOKUP(B9061,[2]Formula!B:C,2,0))</f>
        <v/>
      </c>
      <c r="AD9061" s="43" t="str">
        <f t="shared" si="849"/>
        <v/>
      </c>
    </row>
    <row r="9062" spans="1:30" x14ac:dyDescent="0.25">
      <c r="A9062" s="64"/>
      <c r="B9062" s="64"/>
      <c r="C9062" s="66"/>
      <c r="D9062" s="67"/>
      <c r="E9062" s="64"/>
      <c r="F9062" s="64"/>
      <c r="G9062" s="37" t="str">
        <f>IF(E9062="","",IF(OR(E9062="Project Management",E9062="Project Support",E9062="Sprint Management",E9062="Sprint Support"),"NA",ROUND((((VLOOKUP(AD9062,[2]Formula!V:X,3,0)))-SUMIF(AD:AD,AD9062,H:H)),2)))</f>
        <v/>
      </c>
      <c r="H9062" s="71"/>
      <c r="I9062" s="72"/>
      <c r="J9062" s="72"/>
      <c r="K9062" s="38" t="str">
        <f>IF(E9062="","",IF(OR(E9062="Project Management",E9062="Project Support",E9062="Sprint Management",E9062="Sprint Support"),"NA",(((SUMIF(AD:AD,AD9062,H:H)/VLOOKUP(AD9062,[2]Formula!V:X,3,0))*VLOOKUP(AD9062,[2]Formula!V:X,2,0))*H9062)/SUMIF(AD:AD,AD9062,H:H)))</f>
        <v/>
      </c>
      <c r="L9062" s="38" t="str">
        <f t="shared" si="847"/>
        <v/>
      </c>
      <c r="M9062" s="38" t="str">
        <f t="shared" si="848"/>
        <v/>
      </c>
      <c r="N9062" s="38" t="str">
        <f t="shared" si="850"/>
        <v/>
      </c>
      <c r="O9062" s="38" t="str">
        <f t="shared" si="846"/>
        <v/>
      </c>
      <c r="P9062" s="39" t="str">
        <f t="shared" si="851"/>
        <v/>
      </c>
      <c r="AC9062" s="42" t="str">
        <f>IF(B9062="","",VLOOKUP(B9062,[2]Formula!B:C,2,0))</f>
        <v/>
      </c>
      <c r="AD9062" s="43" t="str">
        <f t="shared" si="849"/>
        <v/>
      </c>
    </row>
    <row r="9063" spans="1:30" x14ac:dyDescent="0.25">
      <c r="A9063" s="64"/>
      <c r="B9063" s="64"/>
      <c r="C9063" s="66"/>
      <c r="D9063" s="67"/>
      <c r="E9063" s="64"/>
      <c r="F9063" s="64"/>
      <c r="G9063" s="37" t="str">
        <f>IF(E9063="","",IF(OR(E9063="Project Management",E9063="Project Support",E9063="Sprint Management",E9063="Sprint Support"),"NA",ROUND((((VLOOKUP(AD9063,[2]Formula!V:X,3,0)))-SUMIF(AD:AD,AD9063,H:H)),2)))</f>
        <v/>
      </c>
      <c r="H9063" s="71"/>
      <c r="I9063" s="72"/>
      <c r="J9063" s="72"/>
      <c r="K9063" s="38" t="str">
        <f>IF(E9063="","",IF(OR(E9063="Project Management",E9063="Project Support",E9063="Sprint Management",E9063="Sprint Support"),"NA",(((SUMIF(AD:AD,AD9063,H:H)/VLOOKUP(AD9063,[2]Formula!V:X,3,0))*VLOOKUP(AD9063,[2]Formula!V:X,2,0))*H9063)/SUMIF(AD:AD,AD9063,H:H)))</f>
        <v/>
      </c>
      <c r="L9063" s="38" t="str">
        <f t="shared" si="847"/>
        <v/>
      </c>
      <c r="M9063" s="38" t="str">
        <f t="shared" si="848"/>
        <v/>
      </c>
      <c r="N9063" s="38" t="str">
        <f t="shared" si="850"/>
        <v/>
      </c>
      <c r="O9063" s="38" t="str">
        <f t="shared" si="846"/>
        <v/>
      </c>
      <c r="P9063" s="39" t="str">
        <f t="shared" si="851"/>
        <v/>
      </c>
      <c r="AC9063" s="42" t="str">
        <f>IF(B9063="","",VLOOKUP(B9063,[2]Formula!B:C,2,0))</f>
        <v/>
      </c>
      <c r="AD9063" s="43" t="str">
        <f t="shared" si="849"/>
        <v/>
      </c>
    </row>
    <row r="9064" spans="1:30" x14ac:dyDescent="0.25">
      <c r="A9064" s="64"/>
      <c r="B9064" s="64"/>
      <c r="C9064" s="66"/>
      <c r="D9064" s="67"/>
      <c r="E9064" s="64"/>
      <c r="F9064" s="64"/>
      <c r="G9064" s="37" t="str">
        <f>IF(E9064="","",IF(OR(E9064="Project Management",E9064="Project Support",E9064="Sprint Management",E9064="Sprint Support"),"NA",ROUND((((VLOOKUP(AD9064,[2]Formula!V:X,3,0)))-SUMIF(AD:AD,AD9064,H:H)),2)))</f>
        <v/>
      </c>
      <c r="H9064" s="71"/>
      <c r="I9064" s="72"/>
      <c r="J9064" s="72"/>
      <c r="K9064" s="38" t="str">
        <f>IF(E9064="","",IF(OR(E9064="Project Management",E9064="Project Support",E9064="Sprint Management",E9064="Sprint Support"),"NA",(((SUMIF(AD:AD,AD9064,H:H)/VLOOKUP(AD9064,[2]Formula!V:X,3,0))*VLOOKUP(AD9064,[2]Formula!V:X,2,0))*H9064)/SUMIF(AD:AD,AD9064,H:H)))</f>
        <v/>
      </c>
      <c r="L9064" s="38" t="str">
        <f t="shared" si="847"/>
        <v/>
      </c>
      <c r="M9064" s="38" t="str">
        <f t="shared" si="848"/>
        <v/>
      </c>
      <c r="N9064" s="38" t="str">
        <f t="shared" si="850"/>
        <v/>
      </c>
      <c r="O9064" s="38" t="str">
        <f t="shared" si="846"/>
        <v/>
      </c>
      <c r="P9064" s="39" t="str">
        <f t="shared" si="851"/>
        <v/>
      </c>
      <c r="AC9064" s="42" t="str">
        <f>IF(B9064="","",VLOOKUP(B9064,[2]Formula!B:C,2,0))</f>
        <v/>
      </c>
      <c r="AD9064" s="43" t="str">
        <f t="shared" si="849"/>
        <v/>
      </c>
    </row>
    <row r="9065" spans="1:30" x14ac:dyDescent="0.25">
      <c r="A9065" s="64"/>
      <c r="B9065" s="64"/>
      <c r="C9065" s="66"/>
      <c r="D9065" s="67"/>
      <c r="E9065" s="64"/>
      <c r="F9065" s="64"/>
      <c r="G9065" s="37" t="str">
        <f>IF(E9065="","",IF(OR(E9065="Project Management",E9065="Project Support",E9065="Sprint Management",E9065="Sprint Support"),"NA",ROUND((((VLOOKUP(AD9065,[2]Formula!V:X,3,0)))-SUMIF(AD:AD,AD9065,H:H)),2)))</f>
        <v/>
      </c>
      <c r="H9065" s="71"/>
      <c r="I9065" s="72"/>
      <c r="J9065" s="72"/>
      <c r="K9065" s="38" t="str">
        <f>IF(E9065="","",IF(OR(E9065="Project Management",E9065="Project Support",E9065="Sprint Management",E9065="Sprint Support"),"NA",(((SUMIF(AD:AD,AD9065,H:H)/VLOOKUP(AD9065,[2]Formula!V:X,3,0))*VLOOKUP(AD9065,[2]Formula!V:X,2,0))*H9065)/SUMIF(AD:AD,AD9065,H:H)))</f>
        <v/>
      </c>
      <c r="L9065" s="38" t="str">
        <f t="shared" si="847"/>
        <v/>
      </c>
      <c r="M9065" s="38" t="str">
        <f t="shared" si="848"/>
        <v/>
      </c>
      <c r="N9065" s="38" t="str">
        <f t="shared" si="850"/>
        <v/>
      </c>
      <c r="O9065" s="38" t="str">
        <f t="shared" si="846"/>
        <v/>
      </c>
      <c r="P9065" s="39" t="str">
        <f t="shared" si="851"/>
        <v/>
      </c>
      <c r="AC9065" s="42" t="str">
        <f>IF(B9065="","",VLOOKUP(B9065,[2]Formula!B:C,2,0))</f>
        <v/>
      </c>
      <c r="AD9065" s="43" t="str">
        <f t="shared" si="849"/>
        <v/>
      </c>
    </row>
    <row r="9066" spans="1:30" x14ac:dyDescent="0.25">
      <c r="A9066" s="64"/>
      <c r="B9066" s="64"/>
      <c r="C9066" s="66"/>
      <c r="D9066" s="67"/>
      <c r="E9066" s="64"/>
      <c r="F9066" s="64"/>
      <c r="G9066" s="37" t="str">
        <f>IF(E9066="","",IF(OR(E9066="Project Management",E9066="Project Support",E9066="Sprint Management",E9066="Sprint Support"),"NA",ROUND((((VLOOKUP(AD9066,[2]Formula!V:X,3,0)))-SUMIF(AD:AD,AD9066,H:H)),2)))</f>
        <v/>
      </c>
      <c r="H9066" s="71"/>
      <c r="I9066" s="72"/>
      <c r="J9066" s="72"/>
      <c r="K9066" s="38" t="str">
        <f>IF(E9066="","",IF(OR(E9066="Project Management",E9066="Project Support",E9066="Sprint Management",E9066="Sprint Support"),"NA",(((SUMIF(AD:AD,AD9066,H:H)/VLOOKUP(AD9066,[2]Formula!V:X,3,0))*VLOOKUP(AD9066,[2]Formula!V:X,2,0))*H9066)/SUMIF(AD:AD,AD9066,H:H)))</f>
        <v/>
      </c>
      <c r="L9066" s="38" t="str">
        <f t="shared" si="847"/>
        <v/>
      </c>
      <c r="M9066" s="38" t="str">
        <f t="shared" si="848"/>
        <v/>
      </c>
      <c r="N9066" s="38" t="str">
        <f t="shared" si="850"/>
        <v/>
      </c>
      <c r="O9066" s="38" t="str">
        <f t="shared" si="846"/>
        <v/>
      </c>
      <c r="P9066" s="39" t="str">
        <f t="shared" si="851"/>
        <v/>
      </c>
      <c r="AC9066" s="42" t="str">
        <f>IF(B9066="","",VLOOKUP(B9066,[2]Formula!B:C,2,0))</f>
        <v/>
      </c>
      <c r="AD9066" s="43" t="str">
        <f t="shared" si="849"/>
        <v/>
      </c>
    </row>
    <row r="9067" spans="1:30" x14ac:dyDescent="0.25">
      <c r="A9067" s="64"/>
      <c r="B9067" s="64"/>
      <c r="C9067" s="66"/>
      <c r="D9067" s="67"/>
      <c r="E9067" s="64"/>
      <c r="F9067" s="64"/>
      <c r="G9067" s="37" t="str">
        <f>IF(E9067="","",IF(OR(E9067="Project Management",E9067="Project Support",E9067="Sprint Management",E9067="Sprint Support"),"NA",ROUND((((VLOOKUP(AD9067,[2]Formula!V:X,3,0)))-SUMIF(AD:AD,AD9067,H:H)),2)))</f>
        <v/>
      </c>
      <c r="H9067" s="71"/>
      <c r="I9067" s="72"/>
      <c r="J9067" s="72"/>
      <c r="K9067" s="38" t="str">
        <f>IF(E9067="","",IF(OR(E9067="Project Management",E9067="Project Support",E9067="Sprint Management",E9067="Sprint Support"),"NA",(((SUMIF(AD:AD,AD9067,H:H)/VLOOKUP(AD9067,[2]Formula!V:X,3,0))*VLOOKUP(AD9067,[2]Formula!V:X,2,0))*H9067)/SUMIF(AD:AD,AD9067,H:H)))</f>
        <v/>
      </c>
      <c r="L9067" s="38" t="str">
        <f t="shared" si="847"/>
        <v/>
      </c>
      <c r="M9067" s="38" t="str">
        <f t="shared" si="848"/>
        <v/>
      </c>
      <c r="N9067" s="38" t="str">
        <f t="shared" si="850"/>
        <v/>
      </c>
      <c r="O9067" s="38" t="str">
        <f t="shared" si="846"/>
        <v/>
      </c>
      <c r="P9067" s="39" t="str">
        <f t="shared" si="851"/>
        <v/>
      </c>
      <c r="AC9067" s="42" t="str">
        <f>IF(B9067="","",VLOOKUP(B9067,[2]Formula!B:C,2,0))</f>
        <v/>
      </c>
      <c r="AD9067" s="43" t="str">
        <f t="shared" si="849"/>
        <v/>
      </c>
    </row>
    <row r="9068" spans="1:30" x14ac:dyDescent="0.25">
      <c r="A9068" s="64"/>
      <c r="B9068" s="64"/>
      <c r="C9068" s="66"/>
      <c r="D9068" s="67"/>
      <c r="E9068" s="64"/>
      <c r="F9068" s="64"/>
      <c r="G9068" s="37" t="str">
        <f>IF(E9068="","",IF(OR(E9068="Project Management",E9068="Project Support",E9068="Sprint Management",E9068="Sprint Support"),"NA",ROUND((((VLOOKUP(AD9068,[2]Formula!V:X,3,0)))-SUMIF(AD:AD,AD9068,H:H)),2)))</f>
        <v/>
      </c>
      <c r="H9068" s="71"/>
      <c r="I9068" s="72"/>
      <c r="J9068" s="72"/>
      <c r="K9068" s="38" t="str">
        <f>IF(E9068="","",IF(OR(E9068="Project Management",E9068="Project Support",E9068="Sprint Management",E9068="Sprint Support"),"NA",(((SUMIF(AD:AD,AD9068,H:H)/VLOOKUP(AD9068,[2]Formula!V:X,3,0))*VLOOKUP(AD9068,[2]Formula!V:X,2,0))*H9068)/SUMIF(AD:AD,AD9068,H:H)))</f>
        <v/>
      </c>
      <c r="L9068" s="38" t="str">
        <f t="shared" si="847"/>
        <v/>
      </c>
      <c r="M9068" s="38" t="str">
        <f t="shared" si="848"/>
        <v/>
      </c>
      <c r="N9068" s="38" t="str">
        <f t="shared" si="850"/>
        <v/>
      </c>
      <c r="O9068" s="38" t="str">
        <f t="shared" si="846"/>
        <v/>
      </c>
      <c r="P9068" s="39" t="str">
        <f t="shared" si="851"/>
        <v/>
      </c>
      <c r="AC9068" s="42" t="str">
        <f>IF(B9068="","",VLOOKUP(B9068,[2]Formula!B:C,2,0))</f>
        <v/>
      </c>
      <c r="AD9068" s="43" t="str">
        <f t="shared" si="849"/>
        <v/>
      </c>
    </row>
    <row r="9069" spans="1:30" x14ac:dyDescent="0.25">
      <c r="A9069" s="64"/>
      <c r="B9069" s="64"/>
      <c r="C9069" s="66"/>
      <c r="D9069" s="67"/>
      <c r="E9069" s="64"/>
      <c r="F9069" s="64"/>
      <c r="G9069" s="37" t="str">
        <f>IF(E9069="","",IF(OR(E9069="Project Management",E9069="Project Support",E9069="Sprint Management",E9069="Sprint Support"),"NA",ROUND((((VLOOKUP(AD9069,[2]Formula!V:X,3,0)))-SUMIF(AD:AD,AD9069,H:H)),2)))</f>
        <v/>
      </c>
      <c r="H9069" s="71"/>
      <c r="I9069" s="72"/>
      <c r="J9069" s="72"/>
      <c r="K9069" s="38" t="str">
        <f>IF(E9069="","",IF(OR(E9069="Project Management",E9069="Project Support",E9069="Sprint Management",E9069="Sprint Support"),"NA",(((SUMIF(AD:AD,AD9069,H:H)/VLOOKUP(AD9069,[2]Formula!V:X,3,0))*VLOOKUP(AD9069,[2]Formula!V:X,2,0))*H9069)/SUMIF(AD:AD,AD9069,H:H)))</f>
        <v/>
      </c>
      <c r="L9069" s="38" t="str">
        <f t="shared" si="847"/>
        <v/>
      </c>
      <c r="M9069" s="38" t="str">
        <f t="shared" si="848"/>
        <v/>
      </c>
      <c r="N9069" s="38" t="str">
        <f t="shared" si="850"/>
        <v/>
      </c>
      <c r="O9069" s="38" t="str">
        <f t="shared" si="846"/>
        <v/>
      </c>
      <c r="P9069" s="39" t="str">
        <f t="shared" si="851"/>
        <v/>
      </c>
      <c r="AC9069" s="42" t="str">
        <f>IF(B9069="","",VLOOKUP(B9069,[2]Formula!B:C,2,0))</f>
        <v/>
      </c>
      <c r="AD9069" s="43" t="str">
        <f t="shared" si="849"/>
        <v/>
      </c>
    </row>
    <row r="9070" spans="1:30" x14ac:dyDescent="0.25">
      <c r="A9070" s="64"/>
      <c r="B9070" s="64"/>
      <c r="C9070" s="66"/>
      <c r="D9070" s="67"/>
      <c r="E9070" s="64"/>
      <c r="F9070" s="64"/>
      <c r="G9070" s="37" t="str">
        <f>IF(E9070="","",IF(OR(E9070="Project Management",E9070="Project Support",E9070="Sprint Management",E9070="Sprint Support"),"NA",ROUND((((VLOOKUP(AD9070,[2]Formula!V:X,3,0)))-SUMIF(AD:AD,AD9070,H:H)),2)))</f>
        <v/>
      </c>
      <c r="H9070" s="71"/>
      <c r="I9070" s="72"/>
      <c r="J9070" s="72"/>
      <c r="K9070" s="38" t="str">
        <f>IF(E9070="","",IF(OR(E9070="Project Management",E9070="Project Support",E9070="Sprint Management",E9070="Sprint Support"),"NA",(((SUMIF(AD:AD,AD9070,H:H)/VLOOKUP(AD9070,[2]Formula!V:X,3,0))*VLOOKUP(AD9070,[2]Formula!V:X,2,0))*H9070)/SUMIF(AD:AD,AD9070,H:H)))</f>
        <v/>
      </c>
      <c r="L9070" s="38" t="str">
        <f t="shared" si="847"/>
        <v/>
      </c>
      <c r="M9070" s="38" t="str">
        <f t="shared" si="848"/>
        <v/>
      </c>
      <c r="N9070" s="38" t="str">
        <f t="shared" si="850"/>
        <v/>
      </c>
      <c r="O9070" s="38" t="str">
        <f t="shared" si="846"/>
        <v/>
      </c>
      <c r="P9070" s="39" t="str">
        <f t="shared" si="851"/>
        <v/>
      </c>
      <c r="AC9070" s="42" t="str">
        <f>IF(B9070="","",VLOOKUP(B9070,[2]Formula!B:C,2,0))</f>
        <v/>
      </c>
      <c r="AD9070" s="43" t="str">
        <f t="shared" si="849"/>
        <v/>
      </c>
    </row>
    <row r="9071" spans="1:30" x14ac:dyDescent="0.25">
      <c r="A9071" s="64"/>
      <c r="B9071" s="64"/>
      <c r="C9071" s="66"/>
      <c r="D9071" s="67"/>
      <c r="E9071" s="64"/>
      <c r="F9071" s="64"/>
      <c r="G9071" s="37" t="str">
        <f>IF(E9071="","",IF(OR(E9071="Project Management",E9071="Project Support",E9071="Sprint Management",E9071="Sprint Support"),"NA",ROUND((((VLOOKUP(AD9071,[2]Formula!V:X,3,0)))-SUMIF(AD:AD,AD9071,H:H)),2)))</f>
        <v/>
      </c>
      <c r="H9071" s="71"/>
      <c r="I9071" s="72"/>
      <c r="J9071" s="72"/>
      <c r="K9071" s="38" t="str">
        <f>IF(E9071="","",IF(OR(E9071="Project Management",E9071="Project Support",E9071="Sprint Management",E9071="Sprint Support"),"NA",(((SUMIF(AD:AD,AD9071,H:H)/VLOOKUP(AD9071,[2]Formula!V:X,3,0))*VLOOKUP(AD9071,[2]Formula!V:X,2,0))*H9071)/SUMIF(AD:AD,AD9071,H:H)))</f>
        <v/>
      </c>
      <c r="L9071" s="38" t="str">
        <f t="shared" si="847"/>
        <v/>
      </c>
      <c r="M9071" s="38" t="str">
        <f t="shared" si="848"/>
        <v/>
      </c>
      <c r="N9071" s="38" t="str">
        <f t="shared" si="850"/>
        <v/>
      </c>
      <c r="O9071" s="38" t="str">
        <f t="shared" si="846"/>
        <v/>
      </c>
      <c r="P9071" s="39" t="str">
        <f t="shared" si="851"/>
        <v/>
      </c>
      <c r="AC9071" s="42" t="str">
        <f>IF(B9071="","",VLOOKUP(B9071,[2]Formula!B:C,2,0))</f>
        <v/>
      </c>
      <c r="AD9071" s="43" t="str">
        <f t="shared" si="849"/>
        <v/>
      </c>
    </row>
    <row r="9072" spans="1:30" x14ac:dyDescent="0.25">
      <c r="A9072" s="64"/>
      <c r="B9072" s="64"/>
      <c r="C9072" s="66"/>
      <c r="D9072" s="67"/>
      <c r="E9072" s="64"/>
      <c r="F9072" s="64"/>
      <c r="G9072" s="37" t="str">
        <f>IF(E9072="","",IF(OR(E9072="Project Management",E9072="Project Support",E9072="Sprint Management",E9072="Sprint Support"),"NA",ROUND((((VLOOKUP(AD9072,[2]Formula!V:X,3,0)))-SUMIF(AD:AD,AD9072,H:H)),2)))</f>
        <v/>
      </c>
      <c r="H9072" s="71"/>
      <c r="I9072" s="72"/>
      <c r="J9072" s="72"/>
      <c r="K9072" s="38" t="str">
        <f>IF(E9072="","",IF(OR(E9072="Project Management",E9072="Project Support",E9072="Sprint Management",E9072="Sprint Support"),"NA",(((SUMIF(AD:AD,AD9072,H:H)/VLOOKUP(AD9072,[2]Formula!V:X,3,0))*VLOOKUP(AD9072,[2]Formula!V:X,2,0))*H9072)/SUMIF(AD:AD,AD9072,H:H)))</f>
        <v/>
      </c>
      <c r="L9072" s="38" t="str">
        <f t="shared" si="847"/>
        <v/>
      </c>
      <c r="M9072" s="38" t="str">
        <f t="shared" si="848"/>
        <v/>
      </c>
      <c r="N9072" s="38" t="str">
        <f t="shared" si="850"/>
        <v/>
      </c>
      <c r="O9072" s="38" t="str">
        <f t="shared" si="846"/>
        <v/>
      </c>
      <c r="P9072" s="39" t="str">
        <f t="shared" si="851"/>
        <v/>
      </c>
      <c r="AC9072" s="42" t="str">
        <f>IF(B9072="","",VLOOKUP(B9072,[2]Formula!B:C,2,0))</f>
        <v/>
      </c>
      <c r="AD9072" s="43" t="str">
        <f t="shared" si="849"/>
        <v/>
      </c>
    </row>
    <row r="9073" spans="1:30" x14ac:dyDescent="0.25">
      <c r="A9073" s="64"/>
      <c r="B9073" s="64"/>
      <c r="C9073" s="66"/>
      <c r="D9073" s="67"/>
      <c r="E9073" s="64"/>
      <c r="F9073" s="64"/>
      <c r="G9073" s="37" t="str">
        <f>IF(E9073="","",IF(OR(E9073="Project Management",E9073="Project Support",E9073="Sprint Management",E9073="Sprint Support"),"NA",ROUND((((VLOOKUP(AD9073,[2]Formula!V:X,3,0)))-SUMIF(AD:AD,AD9073,H:H)),2)))</f>
        <v/>
      </c>
      <c r="H9073" s="71"/>
      <c r="I9073" s="72"/>
      <c r="J9073" s="72"/>
      <c r="K9073" s="38" t="str">
        <f>IF(E9073="","",IF(OR(E9073="Project Management",E9073="Project Support",E9073="Sprint Management",E9073="Sprint Support"),"NA",(((SUMIF(AD:AD,AD9073,H:H)/VLOOKUP(AD9073,[2]Formula!V:X,3,0))*VLOOKUP(AD9073,[2]Formula!V:X,2,0))*H9073)/SUMIF(AD:AD,AD9073,H:H)))</f>
        <v/>
      </c>
      <c r="L9073" s="38" t="str">
        <f t="shared" si="847"/>
        <v/>
      </c>
      <c r="M9073" s="38" t="str">
        <f t="shared" si="848"/>
        <v/>
      </c>
      <c r="N9073" s="38" t="str">
        <f t="shared" si="850"/>
        <v/>
      </c>
      <c r="O9073" s="38" t="str">
        <f t="shared" si="846"/>
        <v/>
      </c>
      <c r="P9073" s="39" t="str">
        <f t="shared" si="851"/>
        <v/>
      </c>
      <c r="AC9073" s="42" t="str">
        <f>IF(B9073="","",VLOOKUP(B9073,[2]Formula!B:C,2,0))</f>
        <v/>
      </c>
      <c r="AD9073" s="43" t="str">
        <f t="shared" si="849"/>
        <v/>
      </c>
    </row>
    <row r="9074" spans="1:30" x14ac:dyDescent="0.25">
      <c r="A9074" s="64"/>
      <c r="B9074" s="64"/>
      <c r="C9074" s="66"/>
      <c r="D9074" s="67"/>
      <c r="E9074" s="64"/>
      <c r="F9074" s="64"/>
      <c r="G9074" s="37" t="str">
        <f>IF(E9074="","",IF(OR(E9074="Project Management",E9074="Project Support",E9074="Sprint Management",E9074="Sprint Support"),"NA",ROUND((((VLOOKUP(AD9074,[2]Formula!V:X,3,0)))-SUMIF(AD:AD,AD9074,H:H)),2)))</f>
        <v/>
      </c>
      <c r="H9074" s="71"/>
      <c r="I9074" s="72"/>
      <c r="J9074" s="72"/>
      <c r="K9074" s="38" t="str">
        <f>IF(E9074="","",IF(OR(E9074="Project Management",E9074="Project Support",E9074="Sprint Management",E9074="Sprint Support"),"NA",(((SUMIF(AD:AD,AD9074,H:H)/VLOOKUP(AD9074,[2]Formula!V:X,3,0))*VLOOKUP(AD9074,[2]Formula!V:X,2,0))*H9074)/SUMIF(AD:AD,AD9074,H:H)))</f>
        <v/>
      </c>
      <c r="L9074" s="38" t="str">
        <f t="shared" si="847"/>
        <v/>
      </c>
      <c r="M9074" s="38" t="str">
        <f t="shared" si="848"/>
        <v/>
      </c>
      <c r="N9074" s="38" t="str">
        <f t="shared" si="850"/>
        <v/>
      </c>
      <c r="O9074" s="38" t="str">
        <f t="shared" si="846"/>
        <v/>
      </c>
      <c r="P9074" s="39" t="str">
        <f t="shared" si="851"/>
        <v/>
      </c>
      <c r="AC9074" s="42" t="str">
        <f>IF(B9074="","",VLOOKUP(B9074,[2]Formula!B:C,2,0))</f>
        <v/>
      </c>
      <c r="AD9074" s="43" t="str">
        <f t="shared" si="849"/>
        <v/>
      </c>
    </row>
    <row r="9075" spans="1:30" x14ac:dyDescent="0.25">
      <c r="A9075" s="64"/>
      <c r="B9075" s="64"/>
      <c r="C9075" s="66"/>
      <c r="D9075" s="67"/>
      <c r="E9075" s="64"/>
      <c r="F9075" s="64"/>
      <c r="G9075" s="37" t="str">
        <f>IF(E9075="","",IF(OR(E9075="Project Management",E9075="Project Support",E9075="Sprint Management",E9075="Sprint Support"),"NA",ROUND((((VLOOKUP(AD9075,[2]Formula!V:X,3,0)))-SUMIF(AD:AD,AD9075,H:H)),2)))</f>
        <v/>
      </c>
      <c r="H9075" s="71"/>
      <c r="I9075" s="72"/>
      <c r="J9075" s="72"/>
      <c r="K9075" s="38" t="str">
        <f>IF(E9075="","",IF(OR(E9075="Project Management",E9075="Project Support",E9075="Sprint Management",E9075="Sprint Support"),"NA",(((SUMIF(AD:AD,AD9075,H:H)/VLOOKUP(AD9075,[2]Formula!V:X,3,0))*VLOOKUP(AD9075,[2]Formula!V:X,2,0))*H9075)/SUMIF(AD:AD,AD9075,H:H)))</f>
        <v/>
      </c>
      <c r="L9075" s="38" t="str">
        <f t="shared" si="847"/>
        <v/>
      </c>
      <c r="M9075" s="38" t="str">
        <f t="shared" si="848"/>
        <v/>
      </c>
      <c r="N9075" s="38" t="str">
        <f t="shared" si="850"/>
        <v/>
      </c>
      <c r="O9075" s="38" t="str">
        <f t="shared" si="846"/>
        <v/>
      </c>
      <c r="P9075" s="39" t="str">
        <f t="shared" si="851"/>
        <v/>
      </c>
      <c r="AC9075" s="42" t="str">
        <f>IF(B9075="","",VLOOKUP(B9075,[2]Formula!B:C,2,0))</f>
        <v/>
      </c>
      <c r="AD9075" s="43" t="str">
        <f t="shared" si="849"/>
        <v/>
      </c>
    </row>
    <row r="9076" spans="1:30" x14ac:dyDescent="0.25">
      <c r="A9076" s="64"/>
      <c r="B9076" s="64"/>
      <c r="C9076" s="66"/>
      <c r="D9076" s="67"/>
      <c r="E9076" s="64"/>
      <c r="F9076" s="64"/>
      <c r="G9076" s="37" t="str">
        <f>IF(E9076="","",IF(OR(E9076="Project Management",E9076="Project Support",E9076="Sprint Management",E9076="Sprint Support"),"NA",ROUND((((VLOOKUP(AD9076,[2]Formula!V:X,3,0)))-SUMIF(AD:AD,AD9076,H:H)),2)))</f>
        <v/>
      </c>
      <c r="H9076" s="71"/>
      <c r="I9076" s="72"/>
      <c r="J9076" s="72"/>
      <c r="K9076" s="38" t="str">
        <f>IF(E9076="","",IF(OR(E9076="Project Management",E9076="Project Support",E9076="Sprint Management",E9076="Sprint Support"),"NA",(((SUMIF(AD:AD,AD9076,H:H)/VLOOKUP(AD9076,[2]Formula!V:X,3,0))*VLOOKUP(AD9076,[2]Formula!V:X,2,0))*H9076)/SUMIF(AD:AD,AD9076,H:H)))</f>
        <v/>
      </c>
      <c r="L9076" s="38" t="str">
        <f t="shared" si="847"/>
        <v/>
      </c>
      <c r="M9076" s="38" t="str">
        <f t="shared" si="848"/>
        <v/>
      </c>
      <c r="N9076" s="38" t="str">
        <f t="shared" si="850"/>
        <v/>
      </c>
      <c r="O9076" s="38" t="str">
        <f t="shared" si="846"/>
        <v/>
      </c>
      <c r="P9076" s="39" t="str">
        <f t="shared" si="851"/>
        <v/>
      </c>
      <c r="AC9076" s="42" t="str">
        <f>IF(B9076="","",VLOOKUP(B9076,[2]Formula!B:C,2,0))</f>
        <v/>
      </c>
      <c r="AD9076" s="43" t="str">
        <f t="shared" si="849"/>
        <v/>
      </c>
    </row>
    <row r="9077" spans="1:30" x14ac:dyDescent="0.25">
      <c r="A9077" s="64"/>
      <c r="B9077" s="64"/>
      <c r="C9077" s="66"/>
      <c r="D9077" s="67"/>
      <c r="E9077" s="64"/>
      <c r="F9077" s="64"/>
      <c r="G9077" s="37" t="str">
        <f>IF(E9077="","",IF(OR(E9077="Project Management",E9077="Project Support",E9077="Sprint Management",E9077="Sprint Support"),"NA",ROUND((((VLOOKUP(AD9077,[2]Formula!V:X,3,0)))-SUMIF(AD:AD,AD9077,H:H)),2)))</f>
        <v/>
      </c>
      <c r="H9077" s="71"/>
      <c r="I9077" s="72"/>
      <c r="J9077" s="72"/>
      <c r="K9077" s="38" t="str">
        <f>IF(E9077="","",IF(OR(E9077="Project Management",E9077="Project Support",E9077="Sprint Management",E9077="Sprint Support"),"NA",(((SUMIF(AD:AD,AD9077,H:H)/VLOOKUP(AD9077,[2]Formula!V:X,3,0))*VLOOKUP(AD9077,[2]Formula!V:X,2,0))*H9077)/SUMIF(AD:AD,AD9077,H:H)))</f>
        <v/>
      </c>
      <c r="L9077" s="38" t="str">
        <f t="shared" si="847"/>
        <v/>
      </c>
      <c r="M9077" s="38" t="str">
        <f t="shared" si="848"/>
        <v/>
      </c>
      <c r="N9077" s="38" t="str">
        <f t="shared" si="850"/>
        <v/>
      </c>
      <c r="O9077" s="38" t="str">
        <f t="shared" ref="O9077:O9140" si="852">IFERROR(L9077/M9077,"")</f>
        <v/>
      </c>
      <c r="P9077" s="39" t="str">
        <f t="shared" si="851"/>
        <v/>
      </c>
      <c r="AC9077" s="42" t="str">
        <f>IF(B9077="","",VLOOKUP(B9077,[2]Formula!B:C,2,0))</f>
        <v/>
      </c>
      <c r="AD9077" s="43" t="str">
        <f t="shared" si="849"/>
        <v/>
      </c>
    </row>
    <row r="9078" spans="1:30" x14ac:dyDescent="0.25">
      <c r="A9078" s="64"/>
      <c r="B9078" s="64"/>
      <c r="C9078" s="66"/>
      <c r="D9078" s="67"/>
      <c r="E9078" s="64"/>
      <c r="F9078" s="64"/>
      <c r="G9078" s="37" t="str">
        <f>IF(E9078="","",IF(OR(E9078="Project Management",E9078="Project Support",E9078="Sprint Management",E9078="Sprint Support"),"NA",ROUND((((VLOOKUP(AD9078,[2]Formula!V:X,3,0)))-SUMIF(AD:AD,AD9078,H:H)),2)))</f>
        <v/>
      </c>
      <c r="H9078" s="71"/>
      <c r="I9078" s="72"/>
      <c r="J9078" s="72"/>
      <c r="K9078" s="38" t="str">
        <f>IF(E9078="","",IF(OR(E9078="Project Management",E9078="Project Support",E9078="Sprint Management",E9078="Sprint Support"),"NA",(((SUMIF(AD:AD,AD9078,H:H)/VLOOKUP(AD9078,[2]Formula!V:X,3,0))*VLOOKUP(AD9078,[2]Formula!V:X,2,0))*H9078)/SUMIF(AD:AD,AD9078,H:H)))</f>
        <v/>
      </c>
      <c r="L9078" s="38" t="str">
        <f t="shared" si="847"/>
        <v/>
      </c>
      <c r="M9078" s="38" t="str">
        <f t="shared" si="848"/>
        <v/>
      </c>
      <c r="N9078" s="38" t="str">
        <f t="shared" si="850"/>
        <v/>
      </c>
      <c r="O9078" s="38" t="str">
        <f t="shared" si="852"/>
        <v/>
      </c>
      <c r="P9078" s="39" t="str">
        <f t="shared" si="851"/>
        <v/>
      </c>
      <c r="AC9078" s="42" t="str">
        <f>IF(B9078="","",VLOOKUP(B9078,[2]Formula!B:C,2,0))</f>
        <v/>
      </c>
      <c r="AD9078" s="43" t="str">
        <f t="shared" si="849"/>
        <v/>
      </c>
    </row>
    <row r="9079" spans="1:30" x14ac:dyDescent="0.25">
      <c r="A9079" s="64"/>
      <c r="B9079" s="64"/>
      <c r="C9079" s="66"/>
      <c r="D9079" s="67"/>
      <c r="E9079" s="64"/>
      <c r="F9079" s="64"/>
      <c r="G9079" s="37" t="str">
        <f>IF(E9079="","",IF(OR(E9079="Project Management",E9079="Project Support",E9079="Sprint Management",E9079="Sprint Support"),"NA",ROUND((((VLOOKUP(AD9079,[2]Formula!V:X,3,0)))-SUMIF(AD:AD,AD9079,H:H)),2)))</f>
        <v/>
      </c>
      <c r="H9079" s="71"/>
      <c r="I9079" s="72"/>
      <c r="J9079" s="72"/>
      <c r="K9079" s="38" t="str">
        <f>IF(E9079="","",IF(OR(E9079="Project Management",E9079="Project Support",E9079="Sprint Management",E9079="Sprint Support"),"NA",(((SUMIF(AD:AD,AD9079,H:H)/VLOOKUP(AD9079,[2]Formula!V:X,3,0))*VLOOKUP(AD9079,[2]Formula!V:X,2,0))*H9079)/SUMIF(AD:AD,AD9079,H:H)))</f>
        <v/>
      </c>
      <c r="L9079" s="38" t="str">
        <f t="shared" si="847"/>
        <v/>
      </c>
      <c r="M9079" s="38" t="str">
        <f t="shared" si="848"/>
        <v/>
      </c>
      <c r="N9079" s="38" t="str">
        <f t="shared" si="850"/>
        <v/>
      </c>
      <c r="O9079" s="38" t="str">
        <f t="shared" si="852"/>
        <v/>
      </c>
      <c r="P9079" s="39" t="str">
        <f t="shared" si="851"/>
        <v/>
      </c>
      <c r="AC9079" s="42" t="str">
        <f>IF(B9079="","",VLOOKUP(B9079,[2]Formula!B:C,2,0))</f>
        <v/>
      </c>
      <c r="AD9079" s="43" t="str">
        <f t="shared" si="849"/>
        <v/>
      </c>
    </row>
    <row r="9080" spans="1:30" x14ac:dyDescent="0.25">
      <c r="A9080" s="64"/>
      <c r="B9080" s="64"/>
      <c r="C9080" s="66"/>
      <c r="D9080" s="67"/>
      <c r="E9080" s="64"/>
      <c r="F9080" s="64"/>
      <c r="G9080" s="37" t="str">
        <f>IF(E9080="","",IF(OR(E9080="Project Management",E9080="Project Support",E9080="Sprint Management",E9080="Sprint Support"),"NA",ROUND((((VLOOKUP(AD9080,[2]Formula!V:X,3,0)))-SUMIF(AD:AD,AD9080,H:H)),2)))</f>
        <v/>
      </c>
      <c r="H9080" s="71"/>
      <c r="I9080" s="72"/>
      <c r="J9080" s="72"/>
      <c r="K9080" s="38" t="str">
        <f>IF(E9080="","",IF(OR(E9080="Project Management",E9080="Project Support",E9080="Sprint Management",E9080="Sprint Support"),"NA",(((SUMIF(AD:AD,AD9080,H:H)/VLOOKUP(AD9080,[2]Formula!V:X,3,0))*VLOOKUP(AD9080,[2]Formula!V:X,2,0))*H9080)/SUMIF(AD:AD,AD9080,H:H)))</f>
        <v/>
      </c>
      <c r="L9080" s="38" t="str">
        <f t="shared" si="847"/>
        <v/>
      </c>
      <c r="M9080" s="38" t="str">
        <f t="shared" si="848"/>
        <v/>
      </c>
      <c r="N9080" s="38" t="str">
        <f t="shared" si="850"/>
        <v/>
      </c>
      <c r="O9080" s="38" t="str">
        <f t="shared" si="852"/>
        <v/>
      </c>
      <c r="P9080" s="39" t="str">
        <f t="shared" si="851"/>
        <v/>
      </c>
      <c r="AC9080" s="42" t="str">
        <f>IF(B9080="","",VLOOKUP(B9080,[2]Formula!B:C,2,0))</f>
        <v/>
      </c>
      <c r="AD9080" s="43" t="str">
        <f t="shared" si="849"/>
        <v/>
      </c>
    </row>
    <row r="9081" spans="1:30" x14ac:dyDescent="0.25">
      <c r="A9081" s="64"/>
      <c r="B9081" s="64"/>
      <c r="C9081" s="66"/>
      <c r="D9081" s="67"/>
      <c r="E9081" s="64"/>
      <c r="F9081" s="64"/>
      <c r="G9081" s="37" t="str">
        <f>IF(E9081="","",IF(OR(E9081="Project Management",E9081="Project Support",E9081="Sprint Management",E9081="Sprint Support"),"NA",ROUND((((VLOOKUP(AD9081,[2]Formula!V:X,3,0)))-SUMIF(AD:AD,AD9081,H:H)),2)))</f>
        <v/>
      </c>
      <c r="H9081" s="71"/>
      <c r="I9081" s="72"/>
      <c r="J9081" s="72"/>
      <c r="K9081" s="38" t="str">
        <f>IF(E9081="","",IF(OR(E9081="Project Management",E9081="Project Support",E9081="Sprint Management",E9081="Sprint Support"),"NA",(((SUMIF(AD:AD,AD9081,H:H)/VLOOKUP(AD9081,[2]Formula!V:X,3,0))*VLOOKUP(AD9081,[2]Formula!V:X,2,0))*H9081)/SUMIF(AD:AD,AD9081,H:H)))</f>
        <v/>
      </c>
      <c r="L9081" s="38" t="str">
        <f t="shared" si="847"/>
        <v/>
      </c>
      <c r="M9081" s="38" t="str">
        <f t="shared" si="848"/>
        <v/>
      </c>
      <c r="N9081" s="38" t="str">
        <f t="shared" si="850"/>
        <v/>
      </c>
      <c r="O9081" s="38" t="str">
        <f t="shared" si="852"/>
        <v/>
      </c>
      <c r="P9081" s="39" t="str">
        <f t="shared" si="851"/>
        <v/>
      </c>
      <c r="AC9081" s="42" t="str">
        <f>IF(B9081="","",VLOOKUP(B9081,[2]Formula!B:C,2,0))</f>
        <v/>
      </c>
      <c r="AD9081" s="43" t="str">
        <f t="shared" si="849"/>
        <v/>
      </c>
    </row>
    <row r="9082" spans="1:30" x14ac:dyDescent="0.25">
      <c r="A9082" s="64"/>
      <c r="B9082" s="64"/>
      <c r="C9082" s="66"/>
      <c r="D9082" s="67"/>
      <c r="E9082" s="64"/>
      <c r="F9082" s="64"/>
      <c r="G9082" s="37" t="str">
        <f>IF(E9082="","",IF(OR(E9082="Project Management",E9082="Project Support",E9082="Sprint Management",E9082="Sprint Support"),"NA",ROUND((((VLOOKUP(AD9082,[2]Formula!V:X,3,0)))-SUMIF(AD:AD,AD9082,H:H)),2)))</f>
        <v/>
      </c>
      <c r="H9082" s="71"/>
      <c r="I9082" s="72"/>
      <c r="J9082" s="72"/>
      <c r="K9082" s="38" t="str">
        <f>IF(E9082="","",IF(OR(E9082="Project Management",E9082="Project Support",E9082="Sprint Management",E9082="Sprint Support"),"NA",(((SUMIF(AD:AD,AD9082,H:H)/VLOOKUP(AD9082,[2]Formula!V:X,3,0))*VLOOKUP(AD9082,[2]Formula!V:X,2,0))*H9082)/SUMIF(AD:AD,AD9082,H:H)))</f>
        <v/>
      </c>
      <c r="L9082" s="38" t="str">
        <f t="shared" si="847"/>
        <v/>
      </c>
      <c r="M9082" s="38" t="str">
        <f t="shared" si="848"/>
        <v/>
      </c>
      <c r="N9082" s="38" t="str">
        <f t="shared" si="850"/>
        <v/>
      </c>
      <c r="O9082" s="38" t="str">
        <f t="shared" si="852"/>
        <v/>
      </c>
      <c r="P9082" s="39" t="str">
        <f t="shared" si="851"/>
        <v/>
      </c>
      <c r="AC9082" s="42" t="str">
        <f>IF(B9082="","",VLOOKUP(B9082,[2]Formula!B:C,2,0))</f>
        <v/>
      </c>
      <c r="AD9082" s="43" t="str">
        <f t="shared" si="849"/>
        <v/>
      </c>
    </row>
    <row r="9083" spans="1:30" x14ac:dyDescent="0.25">
      <c r="A9083" s="64"/>
      <c r="B9083" s="64"/>
      <c r="C9083" s="66"/>
      <c r="D9083" s="67"/>
      <c r="E9083" s="64"/>
      <c r="F9083" s="64"/>
      <c r="G9083" s="37" t="str">
        <f>IF(E9083="","",IF(OR(E9083="Project Management",E9083="Project Support",E9083="Sprint Management",E9083="Sprint Support"),"NA",ROUND((((VLOOKUP(AD9083,[2]Formula!V:X,3,0)))-SUMIF(AD:AD,AD9083,H:H)),2)))</f>
        <v/>
      </c>
      <c r="H9083" s="71"/>
      <c r="I9083" s="72"/>
      <c r="J9083" s="72"/>
      <c r="K9083" s="38" t="str">
        <f>IF(E9083="","",IF(OR(E9083="Project Management",E9083="Project Support",E9083="Sprint Management",E9083="Sprint Support"),"NA",(((SUMIF(AD:AD,AD9083,H:H)/VLOOKUP(AD9083,[2]Formula!V:X,3,0))*VLOOKUP(AD9083,[2]Formula!V:X,2,0))*H9083)/SUMIF(AD:AD,AD9083,H:H)))</f>
        <v/>
      </c>
      <c r="L9083" s="38" t="str">
        <f t="shared" si="847"/>
        <v/>
      </c>
      <c r="M9083" s="38" t="str">
        <f t="shared" si="848"/>
        <v/>
      </c>
      <c r="N9083" s="38" t="str">
        <f t="shared" si="850"/>
        <v/>
      </c>
      <c r="O9083" s="38" t="str">
        <f t="shared" si="852"/>
        <v/>
      </c>
      <c r="P9083" s="39" t="str">
        <f t="shared" si="851"/>
        <v/>
      </c>
      <c r="AC9083" s="42" t="str">
        <f>IF(B9083="","",VLOOKUP(B9083,[2]Formula!B:C,2,0))</f>
        <v/>
      </c>
      <c r="AD9083" s="43" t="str">
        <f t="shared" si="849"/>
        <v/>
      </c>
    </row>
    <row r="9084" spans="1:30" x14ac:dyDescent="0.25">
      <c r="A9084" s="64"/>
      <c r="B9084" s="64"/>
      <c r="C9084" s="66"/>
      <c r="D9084" s="67"/>
      <c r="E9084" s="64"/>
      <c r="F9084" s="64"/>
      <c r="G9084" s="37" t="str">
        <f>IF(E9084="","",IF(OR(E9084="Project Management",E9084="Project Support",E9084="Sprint Management",E9084="Sprint Support"),"NA",ROUND((((VLOOKUP(AD9084,[2]Formula!V:X,3,0)))-SUMIF(AD:AD,AD9084,H:H)),2)))</f>
        <v/>
      </c>
      <c r="H9084" s="71"/>
      <c r="I9084" s="72"/>
      <c r="J9084" s="72"/>
      <c r="K9084" s="38" t="str">
        <f>IF(E9084="","",IF(OR(E9084="Project Management",E9084="Project Support",E9084="Sprint Management",E9084="Sprint Support"),"NA",(((SUMIF(AD:AD,AD9084,H:H)/VLOOKUP(AD9084,[2]Formula!V:X,3,0))*VLOOKUP(AD9084,[2]Formula!V:X,2,0))*H9084)/SUMIF(AD:AD,AD9084,H:H)))</f>
        <v/>
      </c>
      <c r="L9084" s="38" t="str">
        <f t="shared" si="847"/>
        <v/>
      </c>
      <c r="M9084" s="38" t="str">
        <f t="shared" si="848"/>
        <v/>
      </c>
      <c r="N9084" s="38" t="str">
        <f t="shared" si="850"/>
        <v/>
      </c>
      <c r="O9084" s="38" t="str">
        <f t="shared" si="852"/>
        <v/>
      </c>
      <c r="P9084" s="39" t="str">
        <f t="shared" si="851"/>
        <v/>
      </c>
      <c r="AC9084" s="42" t="str">
        <f>IF(B9084="","",VLOOKUP(B9084,[2]Formula!B:C,2,0))</f>
        <v/>
      </c>
      <c r="AD9084" s="43" t="str">
        <f t="shared" si="849"/>
        <v/>
      </c>
    </row>
    <row r="9085" spans="1:30" x14ac:dyDescent="0.25">
      <c r="A9085" s="64"/>
      <c r="B9085" s="64"/>
      <c r="C9085" s="66"/>
      <c r="D9085" s="67"/>
      <c r="E9085" s="64"/>
      <c r="F9085" s="64"/>
      <c r="G9085" s="37" t="str">
        <f>IF(E9085="","",IF(OR(E9085="Project Management",E9085="Project Support",E9085="Sprint Management",E9085="Sprint Support"),"NA",ROUND((((VLOOKUP(AD9085,[2]Formula!V:X,3,0)))-SUMIF(AD:AD,AD9085,H:H)),2)))</f>
        <v/>
      </c>
      <c r="H9085" s="71"/>
      <c r="I9085" s="72"/>
      <c r="J9085" s="72"/>
      <c r="K9085" s="38" t="str">
        <f>IF(E9085="","",IF(OR(E9085="Project Management",E9085="Project Support",E9085="Sprint Management",E9085="Sprint Support"),"NA",(((SUMIF(AD:AD,AD9085,H:H)/VLOOKUP(AD9085,[2]Formula!V:X,3,0))*VLOOKUP(AD9085,[2]Formula!V:X,2,0))*H9085)/SUMIF(AD:AD,AD9085,H:H)))</f>
        <v/>
      </c>
      <c r="L9085" s="38" t="str">
        <f t="shared" si="847"/>
        <v/>
      </c>
      <c r="M9085" s="38" t="str">
        <f t="shared" si="848"/>
        <v/>
      </c>
      <c r="N9085" s="38" t="str">
        <f t="shared" si="850"/>
        <v/>
      </c>
      <c r="O9085" s="38" t="str">
        <f t="shared" si="852"/>
        <v/>
      </c>
      <c r="P9085" s="39" t="str">
        <f t="shared" si="851"/>
        <v/>
      </c>
      <c r="AC9085" s="42" t="str">
        <f>IF(B9085="","",VLOOKUP(B9085,[2]Formula!B:C,2,0))</f>
        <v/>
      </c>
      <c r="AD9085" s="43" t="str">
        <f t="shared" si="849"/>
        <v/>
      </c>
    </row>
    <row r="9086" spans="1:30" x14ac:dyDescent="0.25">
      <c r="A9086" s="64"/>
      <c r="B9086" s="64"/>
      <c r="C9086" s="66"/>
      <c r="D9086" s="67"/>
      <c r="E9086" s="64"/>
      <c r="F9086" s="64"/>
      <c r="G9086" s="37" t="str">
        <f>IF(E9086="","",IF(OR(E9086="Project Management",E9086="Project Support",E9086="Sprint Management",E9086="Sprint Support"),"NA",ROUND((((VLOOKUP(AD9086,[2]Formula!V:X,3,0)))-SUMIF(AD:AD,AD9086,H:H)),2)))</f>
        <v/>
      </c>
      <c r="H9086" s="71"/>
      <c r="I9086" s="72"/>
      <c r="J9086" s="72"/>
      <c r="K9086" s="38" t="str">
        <f>IF(E9086="","",IF(OR(E9086="Project Management",E9086="Project Support",E9086="Sprint Management",E9086="Sprint Support"),"NA",(((SUMIF(AD:AD,AD9086,H:H)/VLOOKUP(AD9086,[2]Formula!V:X,3,0))*VLOOKUP(AD9086,[2]Formula!V:X,2,0))*H9086)/SUMIF(AD:AD,AD9086,H:H)))</f>
        <v/>
      </c>
      <c r="L9086" s="38" t="str">
        <f t="shared" si="847"/>
        <v/>
      </c>
      <c r="M9086" s="38" t="str">
        <f t="shared" si="848"/>
        <v/>
      </c>
      <c r="N9086" s="38" t="str">
        <f t="shared" si="850"/>
        <v/>
      </c>
      <c r="O9086" s="38" t="str">
        <f t="shared" si="852"/>
        <v/>
      </c>
      <c r="P9086" s="39" t="str">
        <f t="shared" si="851"/>
        <v/>
      </c>
      <c r="AC9086" s="42" t="str">
        <f>IF(B9086="","",VLOOKUP(B9086,[2]Formula!B:C,2,0))</f>
        <v/>
      </c>
      <c r="AD9086" s="43" t="str">
        <f t="shared" si="849"/>
        <v/>
      </c>
    </row>
    <row r="9087" spans="1:30" x14ac:dyDescent="0.25">
      <c r="A9087" s="64"/>
      <c r="B9087" s="64"/>
      <c r="C9087" s="66"/>
      <c r="D9087" s="67"/>
      <c r="E9087" s="64"/>
      <c r="F9087" s="64"/>
      <c r="G9087" s="37" t="str">
        <f>IF(E9087="","",IF(OR(E9087="Project Management",E9087="Project Support",E9087="Sprint Management",E9087="Sprint Support"),"NA",ROUND((((VLOOKUP(AD9087,[2]Formula!V:X,3,0)))-SUMIF(AD:AD,AD9087,H:H)),2)))</f>
        <v/>
      </c>
      <c r="H9087" s="71"/>
      <c r="I9087" s="72"/>
      <c r="J9087" s="72"/>
      <c r="K9087" s="38" t="str">
        <f>IF(E9087="","",IF(OR(E9087="Project Management",E9087="Project Support",E9087="Sprint Management",E9087="Sprint Support"),"NA",(((SUMIF(AD:AD,AD9087,H:H)/VLOOKUP(AD9087,[2]Formula!V:X,3,0))*VLOOKUP(AD9087,[2]Formula!V:X,2,0))*H9087)/SUMIF(AD:AD,AD9087,H:H)))</f>
        <v/>
      </c>
      <c r="L9087" s="38" t="str">
        <f t="shared" si="847"/>
        <v/>
      </c>
      <c r="M9087" s="38" t="str">
        <f t="shared" si="848"/>
        <v/>
      </c>
      <c r="N9087" s="38" t="str">
        <f t="shared" si="850"/>
        <v/>
      </c>
      <c r="O9087" s="38" t="str">
        <f t="shared" si="852"/>
        <v/>
      </c>
      <c r="P9087" s="39" t="str">
        <f t="shared" si="851"/>
        <v/>
      </c>
      <c r="AC9087" s="42" t="str">
        <f>IF(B9087="","",VLOOKUP(B9087,[2]Formula!B:C,2,0))</f>
        <v/>
      </c>
      <c r="AD9087" s="43" t="str">
        <f t="shared" si="849"/>
        <v/>
      </c>
    </row>
    <row r="9088" spans="1:30" x14ac:dyDescent="0.25">
      <c r="A9088" s="64"/>
      <c r="B9088" s="64"/>
      <c r="C9088" s="66"/>
      <c r="D9088" s="67"/>
      <c r="E9088" s="64"/>
      <c r="F9088" s="64"/>
      <c r="G9088" s="37" t="str">
        <f>IF(E9088="","",IF(OR(E9088="Project Management",E9088="Project Support",E9088="Sprint Management",E9088="Sprint Support"),"NA",ROUND((((VLOOKUP(AD9088,[2]Formula!V:X,3,0)))-SUMIF(AD:AD,AD9088,H:H)),2)))</f>
        <v/>
      </c>
      <c r="H9088" s="71"/>
      <c r="I9088" s="72"/>
      <c r="J9088" s="72"/>
      <c r="K9088" s="38" t="str">
        <f>IF(E9088="","",IF(OR(E9088="Project Management",E9088="Project Support",E9088="Sprint Management",E9088="Sprint Support"),"NA",(((SUMIF(AD:AD,AD9088,H:H)/VLOOKUP(AD9088,[2]Formula!V:X,3,0))*VLOOKUP(AD9088,[2]Formula!V:X,2,0))*H9088)/SUMIF(AD:AD,AD9088,H:H)))</f>
        <v/>
      </c>
      <c r="L9088" s="38" t="str">
        <f t="shared" si="847"/>
        <v/>
      </c>
      <c r="M9088" s="38" t="str">
        <f t="shared" si="848"/>
        <v/>
      </c>
      <c r="N9088" s="38" t="str">
        <f t="shared" si="850"/>
        <v/>
      </c>
      <c r="O9088" s="38" t="str">
        <f t="shared" si="852"/>
        <v/>
      </c>
      <c r="P9088" s="39" t="str">
        <f t="shared" si="851"/>
        <v/>
      </c>
      <c r="AC9088" s="42" t="str">
        <f>IF(B9088="","",VLOOKUP(B9088,[2]Formula!B:C,2,0))</f>
        <v/>
      </c>
      <c r="AD9088" s="43" t="str">
        <f t="shared" si="849"/>
        <v/>
      </c>
    </row>
    <row r="9089" spans="1:30" x14ac:dyDescent="0.25">
      <c r="A9089" s="64"/>
      <c r="B9089" s="64"/>
      <c r="C9089" s="66"/>
      <c r="D9089" s="67"/>
      <c r="E9089" s="64"/>
      <c r="F9089" s="64"/>
      <c r="G9089" s="37" t="str">
        <f>IF(E9089="","",IF(OR(E9089="Project Management",E9089="Project Support",E9089="Sprint Management",E9089="Sprint Support"),"NA",ROUND((((VLOOKUP(AD9089,[2]Formula!V:X,3,0)))-SUMIF(AD:AD,AD9089,H:H)),2)))</f>
        <v/>
      </c>
      <c r="H9089" s="71"/>
      <c r="I9089" s="72"/>
      <c r="J9089" s="72"/>
      <c r="K9089" s="38" t="str">
        <f>IF(E9089="","",IF(OR(E9089="Project Management",E9089="Project Support",E9089="Sprint Management",E9089="Sprint Support"),"NA",(((SUMIF(AD:AD,AD9089,H:H)/VLOOKUP(AD9089,[2]Formula!V:X,3,0))*VLOOKUP(AD9089,[2]Formula!V:X,2,0))*H9089)/SUMIF(AD:AD,AD9089,H:H)))</f>
        <v/>
      </c>
      <c r="L9089" s="38" t="str">
        <f t="shared" si="847"/>
        <v/>
      </c>
      <c r="M9089" s="38" t="str">
        <f t="shared" si="848"/>
        <v/>
      </c>
      <c r="N9089" s="38" t="str">
        <f t="shared" si="850"/>
        <v/>
      </c>
      <c r="O9089" s="38" t="str">
        <f t="shared" si="852"/>
        <v/>
      </c>
      <c r="P9089" s="39" t="str">
        <f t="shared" si="851"/>
        <v/>
      </c>
      <c r="AC9089" s="42" t="str">
        <f>IF(B9089="","",VLOOKUP(B9089,[2]Formula!B:C,2,0))</f>
        <v/>
      </c>
      <c r="AD9089" s="43" t="str">
        <f t="shared" si="849"/>
        <v/>
      </c>
    </row>
    <row r="9090" spans="1:30" x14ac:dyDescent="0.25">
      <c r="A9090" s="64"/>
      <c r="B9090" s="64"/>
      <c r="C9090" s="66"/>
      <c r="D9090" s="67"/>
      <c r="E9090" s="64"/>
      <c r="F9090" s="64"/>
      <c r="G9090" s="37" t="str">
        <f>IF(E9090="","",IF(OR(E9090="Project Management",E9090="Project Support",E9090="Sprint Management",E9090="Sprint Support"),"NA",ROUND((((VLOOKUP(AD9090,[2]Formula!V:X,3,0)))-SUMIF(AD:AD,AD9090,H:H)),2)))</f>
        <v/>
      </c>
      <c r="H9090" s="71"/>
      <c r="I9090" s="72"/>
      <c r="J9090" s="72"/>
      <c r="K9090" s="38" t="str">
        <f>IF(E9090="","",IF(OR(E9090="Project Management",E9090="Project Support",E9090="Sprint Management",E9090="Sprint Support"),"NA",(((SUMIF(AD:AD,AD9090,H:H)/VLOOKUP(AD9090,[2]Formula!V:X,3,0))*VLOOKUP(AD9090,[2]Formula!V:X,2,0))*H9090)/SUMIF(AD:AD,AD9090,H:H)))</f>
        <v/>
      </c>
      <c r="L9090" s="38" t="str">
        <f t="shared" ref="L9090:L9153" si="853">IFERROR(IF(K9090="NA",(H9090/I9090),(K9090/I9090)),"")</f>
        <v/>
      </c>
      <c r="M9090" s="38" t="str">
        <f t="shared" ref="M9090:M9153" si="854">IFERROR(IF(K9090="NA",1,(K9090/H9090)),"")</f>
        <v/>
      </c>
      <c r="N9090" s="38" t="str">
        <f t="shared" si="850"/>
        <v/>
      </c>
      <c r="O9090" s="38" t="str">
        <f t="shared" si="852"/>
        <v/>
      </c>
      <c r="P9090" s="39" t="str">
        <f t="shared" si="851"/>
        <v/>
      </c>
      <c r="AC9090" s="42" t="str">
        <f>IF(B9090="","",VLOOKUP(B9090,[2]Formula!B:C,2,0))</f>
        <v/>
      </c>
      <c r="AD9090" s="43" t="str">
        <f t="shared" ref="AD9090:AD9153" si="855">IF(B9090="","",CONCATENATE(B9090,"_",E9090))</f>
        <v/>
      </c>
    </row>
    <row r="9091" spans="1:30" x14ac:dyDescent="0.25">
      <c r="A9091" s="64"/>
      <c r="B9091" s="64"/>
      <c r="C9091" s="66"/>
      <c r="D9091" s="67"/>
      <c r="E9091" s="64"/>
      <c r="F9091" s="64"/>
      <c r="G9091" s="37" t="str">
        <f>IF(E9091="","",IF(OR(E9091="Project Management",E9091="Project Support",E9091="Sprint Management",E9091="Sprint Support"),"NA",ROUND((((VLOOKUP(AD9091,[2]Formula!V:X,3,0)))-SUMIF(AD:AD,AD9091,H:H)),2)))</f>
        <v/>
      </c>
      <c r="H9091" s="71"/>
      <c r="I9091" s="72"/>
      <c r="J9091" s="72"/>
      <c r="K9091" s="38" t="str">
        <f>IF(E9091="","",IF(OR(E9091="Project Management",E9091="Project Support",E9091="Sprint Management",E9091="Sprint Support"),"NA",(((SUMIF(AD:AD,AD9091,H:H)/VLOOKUP(AD9091,[2]Formula!V:X,3,0))*VLOOKUP(AD9091,[2]Formula!V:X,2,0))*H9091)/SUMIF(AD:AD,AD9091,H:H)))</f>
        <v/>
      </c>
      <c r="L9091" s="38" t="str">
        <f t="shared" si="853"/>
        <v/>
      </c>
      <c r="M9091" s="38" t="str">
        <f t="shared" si="854"/>
        <v/>
      </c>
      <c r="N9091" s="38" t="str">
        <f t="shared" ref="N9091:N9154" si="856">IFERROR(((L9091-M9091)/M9091)*100,"")</f>
        <v/>
      </c>
      <c r="O9091" s="38" t="str">
        <f t="shared" si="852"/>
        <v/>
      </c>
      <c r="P9091" s="39" t="str">
        <f t="shared" ref="P9091:P9154" si="857">IF(O9091="","",1)</f>
        <v/>
      </c>
      <c r="AC9091" s="42" t="str">
        <f>IF(B9091="","",VLOOKUP(B9091,[2]Formula!B:C,2,0))</f>
        <v/>
      </c>
      <c r="AD9091" s="43" t="str">
        <f t="shared" si="855"/>
        <v/>
      </c>
    </row>
    <row r="9092" spans="1:30" x14ac:dyDescent="0.25">
      <c r="A9092" s="64"/>
      <c r="B9092" s="64"/>
      <c r="C9092" s="66"/>
      <c r="D9092" s="67"/>
      <c r="E9092" s="64"/>
      <c r="F9092" s="64"/>
      <c r="G9092" s="37" t="str">
        <f>IF(E9092="","",IF(OR(E9092="Project Management",E9092="Project Support",E9092="Sprint Management",E9092="Sprint Support"),"NA",ROUND((((VLOOKUP(AD9092,[2]Formula!V:X,3,0)))-SUMIF(AD:AD,AD9092,H:H)),2)))</f>
        <v/>
      </c>
      <c r="H9092" s="71"/>
      <c r="I9092" s="72"/>
      <c r="J9092" s="72"/>
      <c r="K9092" s="38" t="str">
        <f>IF(E9092="","",IF(OR(E9092="Project Management",E9092="Project Support",E9092="Sprint Management",E9092="Sprint Support"),"NA",(((SUMIF(AD:AD,AD9092,H:H)/VLOOKUP(AD9092,[2]Formula!V:X,3,0))*VLOOKUP(AD9092,[2]Formula!V:X,2,0))*H9092)/SUMIF(AD:AD,AD9092,H:H)))</f>
        <v/>
      </c>
      <c r="L9092" s="38" t="str">
        <f t="shared" si="853"/>
        <v/>
      </c>
      <c r="M9092" s="38" t="str">
        <f t="shared" si="854"/>
        <v/>
      </c>
      <c r="N9092" s="38" t="str">
        <f t="shared" si="856"/>
        <v/>
      </c>
      <c r="O9092" s="38" t="str">
        <f t="shared" si="852"/>
        <v/>
      </c>
      <c r="P9092" s="39" t="str">
        <f t="shared" si="857"/>
        <v/>
      </c>
      <c r="AC9092" s="42" t="str">
        <f>IF(B9092="","",VLOOKUP(B9092,[2]Formula!B:C,2,0))</f>
        <v/>
      </c>
      <c r="AD9092" s="43" t="str">
        <f t="shared" si="855"/>
        <v/>
      </c>
    </row>
    <row r="9093" spans="1:30" x14ac:dyDescent="0.25">
      <c r="A9093" s="64"/>
      <c r="B9093" s="64"/>
      <c r="C9093" s="66"/>
      <c r="D9093" s="67"/>
      <c r="E9093" s="64"/>
      <c r="F9093" s="64"/>
      <c r="G9093" s="37" t="str">
        <f>IF(E9093="","",IF(OR(E9093="Project Management",E9093="Project Support",E9093="Sprint Management",E9093="Sprint Support"),"NA",ROUND((((VLOOKUP(AD9093,[2]Formula!V:X,3,0)))-SUMIF(AD:AD,AD9093,H:H)),2)))</f>
        <v/>
      </c>
      <c r="H9093" s="71"/>
      <c r="I9093" s="72"/>
      <c r="J9093" s="72"/>
      <c r="K9093" s="38" t="str">
        <f>IF(E9093="","",IF(OR(E9093="Project Management",E9093="Project Support",E9093="Sprint Management",E9093="Sprint Support"),"NA",(((SUMIF(AD:AD,AD9093,H:H)/VLOOKUP(AD9093,[2]Formula!V:X,3,0))*VLOOKUP(AD9093,[2]Formula!V:X,2,0))*H9093)/SUMIF(AD:AD,AD9093,H:H)))</f>
        <v/>
      </c>
      <c r="L9093" s="38" t="str">
        <f t="shared" si="853"/>
        <v/>
      </c>
      <c r="M9093" s="38" t="str">
        <f t="shared" si="854"/>
        <v/>
      </c>
      <c r="N9093" s="38" t="str">
        <f t="shared" si="856"/>
        <v/>
      </c>
      <c r="O9093" s="38" t="str">
        <f t="shared" si="852"/>
        <v/>
      </c>
      <c r="P9093" s="39" t="str">
        <f t="shared" si="857"/>
        <v/>
      </c>
      <c r="AC9093" s="42" t="str">
        <f>IF(B9093="","",VLOOKUP(B9093,[2]Formula!B:C,2,0))</f>
        <v/>
      </c>
      <c r="AD9093" s="43" t="str">
        <f t="shared" si="855"/>
        <v/>
      </c>
    </row>
    <row r="9094" spans="1:30" x14ac:dyDescent="0.25">
      <c r="A9094" s="64"/>
      <c r="B9094" s="64"/>
      <c r="C9094" s="66"/>
      <c r="D9094" s="67"/>
      <c r="E9094" s="64"/>
      <c r="F9094" s="64"/>
      <c r="G9094" s="37" t="str">
        <f>IF(E9094="","",IF(OR(E9094="Project Management",E9094="Project Support",E9094="Sprint Management",E9094="Sprint Support"),"NA",ROUND((((VLOOKUP(AD9094,[2]Formula!V:X,3,0)))-SUMIF(AD:AD,AD9094,H:H)),2)))</f>
        <v/>
      </c>
      <c r="H9094" s="71"/>
      <c r="I9094" s="72"/>
      <c r="J9094" s="72"/>
      <c r="K9094" s="38" t="str">
        <f>IF(E9094="","",IF(OR(E9094="Project Management",E9094="Project Support",E9094="Sprint Management",E9094="Sprint Support"),"NA",(((SUMIF(AD:AD,AD9094,H:H)/VLOOKUP(AD9094,[2]Formula!V:X,3,0))*VLOOKUP(AD9094,[2]Formula!V:X,2,0))*H9094)/SUMIF(AD:AD,AD9094,H:H)))</f>
        <v/>
      </c>
      <c r="L9094" s="38" t="str">
        <f t="shared" si="853"/>
        <v/>
      </c>
      <c r="M9094" s="38" t="str">
        <f t="shared" si="854"/>
        <v/>
      </c>
      <c r="N9094" s="38" t="str">
        <f t="shared" si="856"/>
        <v/>
      </c>
      <c r="O9094" s="38" t="str">
        <f t="shared" si="852"/>
        <v/>
      </c>
      <c r="P9094" s="39" t="str">
        <f t="shared" si="857"/>
        <v/>
      </c>
      <c r="AC9094" s="42" t="str">
        <f>IF(B9094="","",VLOOKUP(B9094,[2]Formula!B:C,2,0))</f>
        <v/>
      </c>
      <c r="AD9094" s="43" t="str">
        <f t="shared" si="855"/>
        <v/>
      </c>
    </row>
    <row r="9095" spans="1:30" x14ac:dyDescent="0.25">
      <c r="A9095" s="64"/>
      <c r="B9095" s="64"/>
      <c r="C9095" s="66"/>
      <c r="D9095" s="67"/>
      <c r="E9095" s="64"/>
      <c r="F9095" s="64"/>
      <c r="G9095" s="37" t="str">
        <f>IF(E9095="","",IF(OR(E9095="Project Management",E9095="Project Support",E9095="Sprint Management",E9095="Sprint Support"),"NA",ROUND((((VLOOKUP(AD9095,[2]Formula!V:X,3,0)))-SUMIF(AD:AD,AD9095,H:H)),2)))</f>
        <v/>
      </c>
      <c r="H9095" s="71"/>
      <c r="I9095" s="72"/>
      <c r="J9095" s="72"/>
      <c r="K9095" s="38" t="str">
        <f>IF(E9095="","",IF(OR(E9095="Project Management",E9095="Project Support",E9095="Sprint Management",E9095="Sprint Support"),"NA",(((SUMIF(AD:AD,AD9095,H:H)/VLOOKUP(AD9095,[2]Formula!V:X,3,0))*VLOOKUP(AD9095,[2]Formula!V:X,2,0))*H9095)/SUMIF(AD:AD,AD9095,H:H)))</f>
        <v/>
      </c>
      <c r="L9095" s="38" t="str">
        <f t="shared" si="853"/>
        <v/>
      </c>
      <c r="M9095" s="38" t="str">
        <f t="shared" si="854"/>
        <v/>
      </c>
      <c r="N9095" s="38" t="str">
        <f t="shared" si="856"/>
        <v/>
      </c>
      <c r="O9095" s="38" t="str">
        <f t="shared" si="852"/>
        <v/>
      </c>
      <c r="P9095" s="39" t="str">
        <f t="shared" si="857"/>
        <v/>
      </c>
      <c r="AC9095" s="42" t="str">
        <f>IF(B9095="","",VLOOKUP(B9095,[2]Formula!B:C,2,0))</f>
        <v/>
      </c>
      <c r="AD9095" s="43" t="str">
        <f t="shared" si="855"/>
        <v/>
      </c>
    </row>
    <row r="9096" spans="1:30" x14ac:dyDescent="0.25">
      <c r="A9096" s="64"/>
      <c r="B9096" s="64"/>
      <c r="C9096" s="66"/>
      <c r="D9096" s="67"/>
      <c r="E9096" s="64"/>
      <c r="F9096" s="64"/>
      <c r="G9096" s="37" t="str">
        <f>IF(E9096="","",IF(OR(E9096="Project Management",E9096="Project Support",E9096="Sprint Management",E9096="Sprint Support"),"NA",ROUND((((VLOOKUP(AD9096,[2]Formula!V:X,3,0)))-SUMIF(AD:AD,AD9096,H:H)),2)))</f>
        <v/>
      </c>
      <c r="H9096" s="71"/>
      <c r="I9096" s="72"/>
      <c r="J9096" s="72"/>
      <c r="K9096" s="38" t="str">
        <f>IF(E9096="","",IF(OR(E9096="Project Management",E9096="Project Support",E9096="Sprint Management",E9096="Sprint Support"),"NA",(((SUMIF(AD:AD,AD9096,H:H)/VLOOKUP(AD9096,[2]Formula!V:X,3,0))*VLOOKUP(AD9096,[2]Formula!V:X,2,0))*H9096)/SUMIF(AD:AD,AD9096,H:H)))</f>
        <v/>
      </c>
      <c r="L9096" s="38" t="str">
        <f t="shared" si="853"/>
        <v/>
      </c>
      <c r="M9096" s="38" t="str">
        <f t="shared" si="854"/>
        <v/>
      </c>
      <c r="N9096" s="38" t="str">
        <f t="shared" si="856"/>
        <v/>
      </c>
      <c r="O9096" s="38" t="str">
        <f t="shared" si="852"/>
        <v/>
      </c>
      <c r="P9096" s="39" t="str">
        <f t="shared" si="857"/>
        <v/>
      </c>
      <c r="AC9096" s="42" t="str">
        <f>IF(B9096="","",VLOOKUP(B9096,[2]Formula!B:C,2,0))</f>
        <v/>
      </c>
      <c r="AD9096" s="43" t="str">
        <f t="shared" si="855"/>
        <v/>
      </c>
    </row>
    <row r="9097" spans="1:30" x14ac:dyDescent="0.25">
      <c r="A9097" s="64"/>
      <c r="B9097" s="64"/>
      <c r="C9097" s="66"/>
      <c r="D9097" s="67"/>
      <c r="E9097" s="64"/>
      <c r="F9097" s="64"/>
      <c r="G9097" s="37" t="str">
        <f>IF(E9097="","",IF(OR(E9097="Project Management",E9097="Project Support",E9097="Sprint Management",E9097="Sprint Support"),"NA",ROUND((((VLOOKUP(AD9097,[2]Formula!V:X,3,0)))-SUMIF(AD:AD,AD9097,H:H)),2)))</f>
        <v/>
      </c>
      <c r="H9097" s="71"/>
      <c r="I9097" s="72"/>
      <c r="J9097" s="72"/>
      <c r="K9097" s="38" t="str">
        <f>IF(E9097="","",IF(OR(E9097="Project Management",E9097="Project Support",E9097="Sprint Management",E9097="Sprint Support"),"NA",(((SUMIF(AD:AD,AD9097,H:H)/VLOOKUP(AD9097,[2]Formula!V:X,3,0))*VLOOKUP(AD9097,[2]Formula!V:X,2,0))*H9097)/SUMIF(AD:AD,AD9097,H:H)))</f>
        <v/>
      </c>
      <c r="L9097" s="38" t="str">
        <f t="shared" si="853"/>
        <v/>
      </c>
      <c r="M9097" s="38" t="str">
        <f t="shared" si="854"/>
        <v/>
      </c>
      <c r="N9097" s="38" t="str">
        <f t="shared" si="856"/>
        <v/>
      </c>
      <c r="O9097" s="38" t="str">
        <f t="shared" si="852"/>
        <v/>
      </c>
      <c r="P9097" s="39" t="str">
        <f t="shared" si="857"/>
        <v/>
      </c>
      <c r="AC9097" s="42" t="str">
        <f>IF(B9097="","",VLOOKUP(B9097,[2]Formula!B:C,2,0))</f>
        <v/>
      </c>
      <c r="AD9097" s="43" t="str">
        <f t="shared" si="855"/>
        <v/>
      </c>
    </row>
    <row r="9098" spans="1:30" x14ac:dyDescent="0.25">
      <c r="A9098" s="64"/>
      <c r="B9098" s="64"/>
      <c r="C9098" s="66"/>
      <c r="D9098" s="67"/>
      <c r="E9098" s="64"/>
      <c r="F9098" s="64"/>
      <c r="G9098" s="37" t="str">
        <f>IF(E9098="","",IF(OR(E9098="Project Management",E9098="Project Support",E9098="Sprint Management",E9098="Sprint Support"),"NA",ROUND((((VLOOKUP(AD9098,[2]Formula!V:X,3,0)))-SUMIF(AD:AD,AD9098,H:H)),2)))</f>
        <v/>
      </c>
      <c r="H9098" s="71"/>
      <c r="I9098" s="72"/>
      <c r="J9098" s="72"/>
      <c r="K9098" s="38" t="str">
        <f>IF(E9098="","",IF(OR(E9098="Project Management",E9098="Project Support",E9098="Sprint Management",E9098="Sprint Support"),"NA",(((SUMIF(AD:AD,AD9098,H:H)/VLOOKUP(AD9098,[2]Formula!V:X,3,0))*VLOOKUP(AD9098,[2]Formula!V:X,2,0))*H9098)/SUMIF(AD:AD,AD9098,H:H)))</f>
        <v/>
      </c>
      <c r="L9098" s="38" t="str">
        <f t="shared" si="853"/>
        <v/>
      </c>
      <c r="M9098" s="38" t="str">
        <f t="shared" si="854"/>
        <v/>
      </c>
      <c r="N9098" s="38" t="str">
        <f t="shared" si="856"/>
        <v/>
      </c>
      <c r="O9098" s="38" t="str">
        <f t="shared" si="852"/>
        <v/>
      </c>
      <c r="P9098" s="39" t="str">
        <f t="shared" si="857"/>
        <v/>
      </c>
      <c r="AC9098" s="42" t="str">
        <f>IF(B9098="","",VLOOKUP(B9098,[2]Formula!B:C,2,0))</f>
        <v/>
      </c>
      <c r="AD9098" s="43" t="str">
        <f t="shared" si="855"/>
        <v/>
      </c>
    </row>
    <row r="9099" spans="1:30" x14ac:dyDescent="0.25">
      <c r="A9099" s="64"/>
      <c r="B9099" s="64"/>
      <c r="C9099" s="66"/>
      <c r="D9099" s="67"/>
      <c r="E9099" s="64"/>
      <c r="F9099" s="64"/>
      <c r="G9099" s="37" t="str">
        <f>IF(E9099="","",IF(OR(E9099="Project Management",E9099="Project Support",E9099="Sprint Management",E9099="Sprint Support"),"NA",ROUND((((VLOOKUP(AD9099,[2]Formula!V:X,3,0)))-SUMIF(AD:AD,AD9099,H:H)),2)))</f>
        <v/>
      </c>
      <c r="H9099" s="71"/>
      <c r="I9099" s="72"/>
      <c r="J9099" s="72"/>
      <c r="K9099" s="38" t="str">
        <f>IF(E9099="","",IF(OR(E9099="Project Management",E9099="Project Support",E9099="Sprint Management",E9099="Sprint Support"),"NA",(((SUMIF(AD:AD,AD9099,H:H)/VLOOKUP(AD9099,[2]Formula!V:X,3,0))*VLOOKUP(AD9099,[2]Formula!V:X,2,0))*H9099)/SUMIF(AD:AD,AD9099,H:H)))</f>
        <v/>
      </c>
      <c r="L9099" s="38" t="str">
        <f t="shared" si="853"/>
        <v/>
      </c>
      <c r="M9099" s="38" t="str">
        <f t="shared" si="854"/>
        <v/>
      </c>
      <c r="N9099" s="38" t="str">
        <f t="shared" si="856"/>
        <v/>
      </c>
      <c r="O9099" s="38" t="str">
        <f t="shared" si="852"/>
        <v/>
      </c>
      <c r="P9099" s="39" t="str">
        <f t="shared" si="857"/>
        <v/>
      </c>
      <c r="AC9099" s="42" t="str">
        <f>IF(B9099="","",VLOOKUP(B9099,[2]Formula!B:C,2,0))</f>
        <v/>
      </c>
      <c r="AD9099" s="43" t="str">
        <f t="shared" si="855"/>
        <v/>
      </c>
    </row>
    <row r="9100" spans="1:30" x14ac:dyDescent="0.25">
      <c r="A9100" s="64"/>
      <c r="B9100" s="64"/>
      <c r="C9100" s="66"/>
      <c r="D9100" s="67"/>
      <c r="E9100" s="64"/>
      <c r="F9100" s="64"/>
      <c r="G9100" s="37" t="str">
        <f>IF(E9100="","",IF(OR(E9100="Project Management",E9100="Project Support",E9100="Sprint Management",E9100="Sprint Support"),"NA",ROUND((((VLOOKUP(AD9100,[2]Formula!V:X,3,0)))-SUMIF(AD:AD,AD9100,H:H)),2)))</f>
        <v/>
      </c>
      <c r="H9100" s="71"/>
      <c r="I9100" s="72"/>
      <c r="J9100" s="72"/>
      <c r="K9100" s="38" t="str">
        <f>IF(E9100="","",IF(OR(E9100="Project Management",E9100="Project Support",E9100="Sprint Management",E9100="Sprint Support"),"NA",(((SUMIF(AD:AD,AD9100,H:H)/VLOOKUP(AD9100,[2]Formula!V:X,3,0))*VLOOKUP(AD9100,[2]Formula!V:X,2,0))*H9100)/SUMIF(AD:AD,AD9100,H:H)))</f>
        <v/>
      </c>
      <c r="L9100" s="38" t="str">
        <f t="shared" si="853"/>
        <v/>
      </c>
      <c r="M9100" s="38" t="str">
        <f t="shared" si="854"/>
        <v/>
      </c>
      <c r="N9100" s="38" t="str">
        <f t="shared" si="856"/>
        <v/>
      </c>
      <c r="O9100" s="38" t="str">
        <f t="shared" si="852"/>
        <v/>
      </c>
      <c r="P9100" s="39" t="str">
        <f t="shared" si="857"/>
        <v/>
      </c>
      <c r="AC9100" s="42" t="str">
        <f>IF(B9100="","",VLOOKUP(B9100,[2]Formula!B:C,2,0))</f>
        <v/>
      </c>
      <c r="AD9100" s="43" t="str">
        <f t="shared" si="855"/>
        <v/>
      </c>
    </row>
    <row r="9101" spans="1:30" x14ac:dyDescent="0.25">
      <c r="A9101" s="64"/>
      <c r="B9101" s="64"/>
      <c r="C9101" s="66"/>
      <c r="D9101" s="67"/>
      <c r="E9101" s="64"/>
      <c r="F9101" s="64"/>
      <c r="G9101" s="37" t="str">
        <f>IF(E9101="","",IF(OR(E9101="Project Management",E9101="Project Support",E9101="Sprint Management",E9101="Sprint Support"),"NA",ROUND((((VLOOKUP(AD9101,[2]Formula!V:X,3,0)))-SUMIF(AD:AD,AD9101,H:H)),2)))</f>
        <v/>
      </c>
      <c r="H9101" s="71"/>
      <c r="I9101" s="72"/>
      <c r="J9101" s="72"/>
      <c r="K9101" s="38" t="str">
        <f>IF(E9101="","",IF(OR(E9101="Project Management",E9101="Project Support",E9101="Sprint Management",E9101="Sprint Support"),"NA",(((SUMIF(AD:AD,AD9101,H:H)/VLOOKUP(AD9101,[2]Formula!V:X,3,0))*VLOOKUP(AD9101,[2]Formula!V:X,2,0))*H9101)/SUMIF(AD:AD,AD9101,H:H)))</f>
        <v/>
      </c>
      <c r="L9101" s="38" t="str">
        <f t="shared" si="853"/>
        <v/>
      </c>
      <c r="M9101" s="38" t="str">
        <f t="shared" si="854"/>
        <v/>
      </c>
      <c r="N9101" s="38" t="str">
        <f t="shared" si="856"/>
        <v/>
      </c>
      <c r="O9101" s="38" t="str">
        <f t="shared" si="852"/>
        <v/>
      </c>
      <c r="P9101" s="39" t="str">
        <f t="shared" si="857"/>
        <v/>
      </c>
      <c r="AC9101" s="42" t="str">
        <f>IF(B9101="","",VLOOKUP(B9101,[2]Formula!B:C,2,0))</f>
        <v/>
      </c>
      <c r="AD9101" s="43" t="str">
        <f t="shared" si="855"/>
        <v/>
      </c>
    </row>
    <row r="9102" spans="1:30" x14ac:dyDescent="0.25">
      <c r="A9102" s="64"/>
      <c r="B9102" s="64"/>
      <c r="C9102" s="66"/>
      <c r="D9102" s="67"/>
      <c r="E9102" s="64"/>
      <c r="F9102" s="64"/>
      <c r="G9102" s="37" t="str">
        <f>IF(E9102="","",IF(OR(E9102="Project Management",E9102="Project Support",E9102="Sprint Management",E9102="Sprint Support"),"NA",ROUND((((VLOOKUP(AD9102,[2]Formula!V:X,3,0)))-SUMIF(AD:AD,AD9102,H:H)),2)))</f>
        <v/>
      </c>
      <c r="H9102" s="71"/>
      <c r="I9102" s="72"/>
      <c r="J9102" s="72"/>
      <c r="K9102" s="38" t="str">
        <f>IF(E9102="","",IF(OR(E9102="Project Management",E9102="Project Support",E9102="Sprint Management",E9102="Sprint Support"),"NA",(((SUMIF(AD:AD,AD9102,H:H)/VLOOKUP(AD9102,[2]Formula!V:X,3,0))*VLOOKUP(AD9102,[2]Formula!V:X,2,0))*H9102)/SUMIF(AD:AD,AD9102,H:H)))</f>
        <v/>
      </c>
      <c r="L9102" s="38" t="str">
        <f t="shared" si="853"/>
        <v/>
      </c>
      <c r="M9102" s="38" t="str">
        <f t="shared" si="854"/>
        <v/>
      </c>
      <c r="N9102" s="38" t="str">
        <f t="shared" si="856"/>
        <v/>
      </c>
      <c r="O9102" s="38" t="str">
        <f t="shared" si="852"/>
        <v/>
      </c>
      <c r="P9102" s="39" t="str">
        <f t="shared" si="857"/>
        <v/>
      </c>
      <c r="AC9102" s="42" t="str">
        <f>IF(B9102="","",VLOOKUP(B9102,[2]Formula!B:C,2,0))</f>
        <v/>
      </c>
      <c r="AD9102" s="43" t="str">
        <f t="shared" si="855"/>
        <v/>
      </c>
    </row>
    <row r="9103" spans="1:30" x14ac:dyDescent="0.25">
      <c r="A9103" s="64"/>
      <c r="B9103" s="64"/>
      <c r="C9103" s="66"/>
      <c r="D9103" s="67"/>
      <c r="E9103" s="64"/>
      <c r="F9103" s="64"/>
      <c r="G9103" s="37" t="str">
        <f>IF(E9103="","",IF(OR(E9103="Project Management",E9103="Project Support",E9103="Sprint Management",E9103="Sprint Support"),"NA",ROUND((((VLOOKUP(AD9103,[2]Formula!V:X,3,0)))-SUMIF(AD:AD,AD9103,H:H)),2)))</f>
        <v/>
      </c>
      <c r="H9103" s="71"/>
      <c r="I9103" s="72"/>
      <c r="J9103" s="72"/>
      <c r="K9103" s="38" t="str">
        <f>IF(E9103="","",IF(OR(E9103="Project Management",E9103="Project Support",E9103="Sprint Management",E9103="Sprint Support"),"NA",(((SUMIF(AD:AD,AD9103,H:H)/VLOOKUP(AD9103,[2]Formula!V:X,3,0))*VLOOKUP(AD9103,[2]Formula!V:X,2,0))*H9103)/SUMIF(AD:AD,AD9103,H:H)))</f>
        <v/>
      </c>
      <c r="L9103" s="38" t="str">
        <f t="shared" si="853"/>
        <v/>
      </c>
      <c r="M9103" s="38" t="str">
        <f t="shared" si="854"/>
        <v/>
      </c>
      <c r="N9103" s="38" t="str">
        <f t="shared" si="856"/>
        <v/>
      </c>
      <c r="O9103" s="38" t="str">
        <f t="shared" si="852"/>
        <v/>
      </c>
      <c r="P9103" s="39" t="str">
        <f t="shared" si="857"/>
        <v/>
      </c>
      <c r="AC9103" s="42" t="str">
        <f>IF(B9103="","",VLOOKUP(B9103,[2]Formula!B:C,2,0))</f>
        <v/>
      </c>
      <c r="AD9103" s="43" t="str">
        <f t="shared" si="855"/>
        <v/>
      </c>
    </row>
    <row r="9104" spans="1:30" x14ac:dyDescent="0.25">
      <c r="A9104" s="64"/>
      <c r="B9104" s="64"/>
      <c r="C9104" s="66"/>
      <c r="D9104" s="67"/>
      <c r="E9104" s="64"/>
      <c r="F9104" s="64"/>
      <c r="G9104" s="37" t="str">
        <f>IF(E9104="","",IF(OR(E9104="Project Management",E9104="Project Support",E9104="Sprint Management",E9104="Sprint Support"),"NA",ROUND((((VLOOKUP(AD9104,[2]Formula!V:X,3,0)))-SUMIF(AD:AD,AD9104,H:H)),2)))</f>
        <v/>
      </c>
      <c r="H9104" s="71"/>
      <c r="I9104" s="72"/>
      <c r="J9104" s="72"/>
      <c r="K9104" s="38" t="str">
        <f>IF(E9104="","",IF(OR(E9104="Project Management",E9104="Project Support",E9104="Sprint Management",E9104="Sprint Support"),"NA",(((SUMIF(AD:AD,AD9104,H:H)/VLOOKUP(AD9104,[2]Formula!V:X,3,0))*VLOOKUP(AD9104,[2]Formula!V:X,2,0))*H9104)/SUMIF(AD:AD,AD9104,H:H)))</f>
        <v/>
      </c>
      <c r="L9104" s="38" t="str">
        <f t="shared" si="853"/>
        <v/>
      </c>
      <c r="M9104" s="38" t="str">
        <f t="shared" si="854"/>
        <v/>
      </c>
      <c r="N9104" s="38" t="str">
        <f t="shared" si="856"/>
        <v/>
      </c>
      <c r="O9104" s="38" t="str">
        <f t="shared" si="852"/>
        <v/>
      </c>
      <c r="P9104" s="39" t="str">
        <f t="shared" si="857"/>
        <v/>
      </c>
      <c r="AC9104" s="42" t="str">
        <f>IF(B9104="","",VLOOKUP(B9104,[2]Formula!B:C,2,0))</f>
        <v/>
      </c>
      <c r="AD9104" s="43" t="str">
        <f t="shared" si="855"/>
        <v/>
      </c>
    </row>
    <row r="9105" spans="1:30" x14ac:dyDescent="0.25">
      <c r="A9105" s="64"/>
      <c r="B9105" s="64"/>
      <c r="C9105" s="66"/>
      <c r="D9105" s="67"/>
      <c r="E9105" s="64"/>
      <c r="F9105" s="64"/>
      <c r="G9105" s="37" t="str">
        <f>IF(E9105="","",IF(OR(E9105="Project Management",E9105="Project Support",E9105="Sprint Management",E9105="Sprint Support"),"NA",ROUND((((VLOOKUP(AD9105,[2]Formula!V:X,3,0)))-SUMIF(AD:AD,AD9105,H:H)),2)))</f>
        <v/>
      </c>
      <c r="H9105" s="71"/>
      <c r="I9105" s="72"/>
      <c r="J9105" s="72"/>
      <c r="K9105" s="38" t="str">
        <f>IF(E9105="","",IF(OR(E9105="Project Management",E9105="Project Support",E9105="Sprint Management",E9105="Sprint Support"),"NA",(((SUMIF(AD:AD,AD9105,H:H)/VLOOKUP(AD9105,[2]Formula!V:X,3,0))*VLOOKUP(AD9105,[2]Formula!V:X,2,0))*H9105)/SUMIF(AD:AD,AD9105,H:H)))</f>
        <v/>
      </c>
      <c r="L9105" s="38" t="str">
        <f t="shared" si="853"/>
        <v/>
      </c>
      <c r="M9105" s="38" t="str">
        <f t="shared" si="854"/>
        <v/>
      </c>
      <c r="N9105" s="38" t="str">
        <f t="shared" si="856"/>
        <v/>
      </c>
      <c r="O9105" s="38" t="str">
        <f t="shared" si="852"/>
        <v/>
      </c>
      <c r="P9105" s="39" t="str">
        <f t="shared" si="857"/>
        <v/>
      </c>
      <c r="AC9105" s="42" t="str">
        <f>IF(B9105="","",VLOOKUP(B9105,[2]Formula!B:C,2,0))</f>
        <v/>
      </c>
      <c r="AD9105" s="43" t="str">
        <f t="shared" si="855"/>
        <v/>
      </c>
    </row>
    <row r="9106" spans="1:30" x14ac:dyDescent="0.25">
      <c r="A9106" s="64"/>
      <c r="B9106" s="64"/>
      <c r="C9106" s="66"/>
      <c r="D9106" s="67"/>
      <c r="E9106" s="64"/>
      <c r="F9106" s="64"/>
      <c r="G9106" s="37" t="str">
        <f>IF(E9106="","",IF(OR(E9106="Project Management",E9106="Project Support",E9106="Sprint Management",E9106="Sprint Support"),"NA",ROUND((((VLOOKUP(AD9106,[2]Formula!V:X,3,0)))-SUMIF(AD:AD,AD9106,H:H)),2)))</f>
        <v/>
      </c>
      <c r="H9106" s="71"/>
      <c r="I9106" s="72"/>
      <c r="J9106" s="72"/>
      <c r="K9106" s="38" t="str">
        <f>IF(E9106="","",IF(OR(E9106="Project Management",E9106="Project Support",E9106="Sprint Management",E9106="Sprint Support"),"NA",(((SUMIF(AD:AD,AD9106,H:H)/VLOOKUP(AD9106,[2]Formula!V:X,3,0))*VLOOKUP(AD9106,[2]Formula!V:X,2,0))*H9106)/SUMIF(AD:AD,AD9106,H:H)))</f>
        <v/>
      </c>
      <c r="L9106" s="38" t="str">
        <f t="shared" si="853"/>
        <v/>
      </c>
      <c r="M9106" s="38" t="str">
        <f t="shared" si="854"/>
        <v/>
      </c>
      <c r="N9106" s="38" t="str">
        <f t="shared" si="856"/>
        <v/>
      </c>
      <c r="O9106" s="38" t="str">
        <f t="shared" si="852"/>
        <v/>
      </c>
      <c r="P9106" s="39" t="str">
        <f t="shared" si="857"/>
        <v/>
      </c>
      <c r="AC9106" s="42" t="str">
        <f>IF(B9106="","",VLOOKUP(B9106,[2]Formula!B:C,2,0))</f>
        <v/>
      </c>
      <c r="AD9106" s="43" t="str">
        <f t="shared" si="855"/>
        <v/>
      </c>
    </row>
    <row r="9107" spans="1:30" x14ac:dyDescent="0.25">
      <c r="A9107" s="64"/>
      <c r="B9107" s="64"/>
      <c r="C9107" s="66"/>
      <c r="D9107" s="67"/>
      <c r="E9107" s="64"/>
      <c r="F9107" s="64"/>
      <c r="G9107" s="37" t="str">
        <f>IF(E9107="","",IF(OR(E9107="Project Management",E9107="Project Support",E9107="Sprint Management",E9107="Sprint Support"),"NA",ROUND((((VLOOKUP(AD9107,[2]Formula!V:X,3,0)))-SUMIF(AD:AD,AD9107,H:H)),2)))</f>
        <v/>
      </c>
      <c r="H9107" s="71"/>
      <c r="I9107" s="72"/>
      <c r="J9107" s="72"/>
      <c r="K9107" s="38" t="str">
        <f>IF(E9107="","",IF(OR(E9107="Project Management",E9107="Project Support",E9107="Sprint Management",E9107="Sprint Support"),"NA",(((SUMIF(AD:AD,AD9107,H:H)/VLOOKUP(AD9107,[2]Formula!V:X,3,0))*VLOOKUP(AD9107,[2]Formula!V:X,2,0))*H9107)/SUMIF(AD:AD,AD9107,H:H)))</f>
        <v/>
      </c>
      <c r="L9107" s="38" t="str">
        <f t="shared" si="853"/>
        <v/>
      </c>
      <c r="M9107" s="38" t="str">
        <f t="shared" si="854"/>
        <v/>
      </c>
      <c r="N9107" s="38" t="str">
        <f t="shared" si="856"/>
        <v/>
      </c>
      <c r="O9107" s="38" t="str">
        <f t="shared" si="852"/>
        <v/>
      </c>
      <c r="P9107" s="39" t="str">
        <f t="shared" si="857"/>
        <v/>
      </c>
      <c r="AC9107" s="42" t="str">
        <f>IF(B9107="","",VLOOKUP(B9107,[2]Formula!B:C,2,0))</f>
        <v/>
      </c>
      <c r="AD9107" s="43" t="str">
        <f t="shared" si="855"/>
        <v/>
      </c>
    </row>
    <row r="9108" spans="1:30" x14ac:dyDescent="0.25">
      <c r="A9108" s="64"/>
      <c r="B9108" s="64"/>
      <c r="C9108" s="66"/>
      <c r="D9108" s="67"/>
      <c r="E9108" s="64"/>
      <c r="F9108" s="64"/>
      <c r="G9108" s="37" t="str">
        <f>IF(E9108="","",IF(OR(E9108="Project Management",E9108="Project Support",E9108="Sprint Management",E9108="Sprint Support"),"NA",ROUND((((VLOOKUP(AD9108,[2]Formula!V:X,3,0)))-SUMIF(AD:AD,AD9108,H:H)),2)))</f>
        <v/>
      </c>
      <c r="H9108" s="71"/>
      <c r="I9108" s="72"/>
      <c r="J9108" s="72"/>
      <c r="K9108" s="38" t="str">
        <f>IF(E9108="","",IF(OR(E9108="Project Management",E9108="Project Support",E9108="Sprint Management",E9108="Sprint Support"),"NA",(((SUMIF(AD:AD,AD9108,H:H)/VLOOKUP(AD9108,[2]Formula!V:X,3,0))*VLOOKUP(AD9108,[2]Formula!V:X,2,0))*H9108)/SUMIF(AD:AD,AD9108,H:H)))</f>
        <v/>
      </c>
      <c r="L9108" s="38" t="str">
        <f t="shared" si="853"/>
        <v/>
      </c>
      <c r="M9108" s="38" t="str">
        <f t="shared" si="854"/>
        <v/>
      </c>
      <c r="N9108" s="38" t="str">
        <f t="shared" si="856"/>
        <v/>
      </c>
      <c r="O9108" s="38" t="str">
        <f t="shared" si="852"/>
        <v/>
      </c>
      <c r="P9108" s="39" t="str">
        <f t="shared" si="857"/>
        <v/>
      </c>
      <c r="AC9108" s="42" t="str">
        <f>IF(B9108="","",VLOOKUP(B9108,[2]Formula!B:C,2,0))</f>
        <v/>
      </c>
      <c r="AD9108" s="43" t="str">
        <f t="shared" si="855"/>
        <v/>
      </c>
    </row>
    <row r="9109" spans="1:30" x14ac:dyDescent="0.25">
      <c r="A9109" s="64"/>
      <c r="B9109" s="64"/>
      <c r="C9109" s="66"/>
      <c r="D9109" s="67"/>
      <c r="E9109" s="64"/>
      <c r="F9109" s="64"/>
      <c r="G9109" s="37" t="str">
        <f>IF(E9109="","",IF(OR(E9109="Project Management",E9109="Project Support",E9109="Sprint Management",E9109="Sprint Support"),"NA",ROUND((((VLOOKUP(AD9109,[2]Formula!V:X,3,0)))-SUMIF(AD:AD,AD9109,H:H)),2)))</f>
        <v/>
      </c>
      <c r="H9109" s="71"/>
      <c r="I9109" s="72"/>
      <c r="J9109" s="72"/>
      <c r="K9109" s="38" t="str">
        <f>IF(E9109="","",IF(OR(E9109="Project Management",E9109="Project Support",E9109="Sprint Management",E9109="Sprint Support"),"NA",(((SUMIF(AD:AD,AD9109,H:H)/VLOOKUP(AD9109,[2]Formula!V:X,3,0))*VLOOKUP(AD9109,[2]Formula!V:X,2,0))*H9109)/SUMIF(AD:AD,AD9109,H:H)))</f>
        <v/>
      </c>
      <c r="L9109" s="38" t="str">
        <f t="shared" si="853"/>
        <v/>
      </c>
      <c r="M9109" s="38" t="str">
        <f t="shared" si="854"/>
        <v/>
      </c>
      <c r="N9109" s="38" t="str">
        <f t="shared" si="856"/>
        <v/>
      </c>
      <c r="O9109" s="38" t="str">
        <f t="shared" si="852"/>
        <v/>
      </c>
      <c r="P9109" s="39" t="str">
        <f t="shared" si="857"/>
        <v/>
      </c>
      <c r="AC9109" s="42" t="str">
        <f>IF(B9109="","",VLOOKUP(B9109,[2]Formula!B:C,2,0))</f>
        <v/>
      </c>
      <c r="AD9109" s="43" t="str">
        <f t="shared" si="855"/>
        <v/>
      </c>
    </row>
    <row r="9110" spans="1:30" x14ac:dyDescent="0.25">
      <c r="A9110" s="64"/>
      <c r="B9110" s="64"/>
      <c r="C9110" s="66"/>
      <c r="D9110" s="67"/>
      <c r="E9110" s="64"/>
      <c r="F9110" s="64"/>
      <c r="G9110" s="37" t="str">
        <f>IF(E9110="","",IF(OR(E9110="Project Management",E9110="Project Support",E9110="Sprint Management",E9110="Sprint Support"),"NA",ROUND((((VLOOKUP(AD9110,[2]Formula!V:X,3,0)))-SUMIF(AD:AD,AD9110,H:H)),2)))</f>
        <v/>
      </c>
      <c r="H9110" s="71"/>
      <c r="I9110" s="72"/>
      <c r="J9110" s="72"/>
      <c r="K9110" s="38" t="str">
        <f>IF(E9110="","",IF(OR(E9110="Project Management",E9110="Project Support",E9110="Sprint Management",E9110="Sprint Support"),"NA",(((SUMIF(AD:AD,AD9110,H:H)/VLOOKUP(AD9110,[2]Formula!V:X,3,0))*VLOOKUP(AD9110,[2]Formula!V:X,2,0))*H9110)/SUMIF(AD:AD,AD9110,H:H)))</f>
        <v/>
      </c>
      <c r="L9110" s="38" t="str">
        <f t="shared" si="853"/>
        <v/>
      </c>
      <c r="M9110" s="38" t="str">
        <f t="shared" si="854"/>
        <v/>
      </c>
      <c r="N9110" s="38" t="str">
        <f t="shared" si="856"/>
        <v/>
      </c>
      <c r="O9110" s="38" t="str">
        <f t="shared" si="852"/>
        <v/>
      </c>
      <c r="P9110" s="39" t="str">
        <f t="shared" si="857"/>
        <v/>
      </c>
      <c r="AC9110" s="42" t="str">
        <f>IF(B9110="","",VLOOKUP(B9110,[2]Formula!B:C,2,0))</f>
        <v/>
      </c>
      <c r="AD9110" s="43" t="str">
        <f t="shared" si="855"/>
        <v/>
      </c>
    </row>
    <row r="9111" spans="1:30" x14ac:dyDescent="0.25">
      <c r="A9111" s="64"/>
      <c r="B9111" s="64"/>
      <c r="C9111" s="66"/>
      <c r="D9111" s="67"/>
      <c r="E9111" s="64"/>
      <c r="F9111" s="64"/>
      <c r="G9111" s="37" t="str">
        <f>IF(E9111="","",IF(OR(E9111="Project Management",E9111="Project Support",E9111="Sprint Management",E9111="Sprint Support"),"NA",ROUND((((VLOOKUP(AD9111,[2]Formula!V:X,3,0)))-SUMIF(AD:AD,AD9111,H:H)),2)))</f>
        <v/>
      </c>
      <c r="H9111" s="71"/>
      <c r="I9111" s="72"/>
      <c r="J9111" s="72"/>
      <c r="K9111" s="38" t="str">
        <f>IF(E9111="","",IF(OR(E9111="Project Management",E9111="Project Support",E9111="Sprint Management",E9111="Sprint Support"),"NA",(((SUMIF(AD:AD,AD9111,H:H)/VLOOKUP(AD9111,[2]Formula!V:X,3,0))*VLOOKUP(AD9111,[2]Formula!V:X,2,0))*H9111)/SUMIF(AD:AD,AD9111,H:H)))</f>
        <v/>
      </c>
      <c r="L9111" s="38" t="str">
        <f t="shared" si="853"/>
        <v/>
      </c>
      <c r="M9111" s="38" t="str">
        <f t="shared" si="854"/>
        <v/>
      </c>
      <c r="N9111" s="38" t="str">
        <f t="shared" si="856"/>
        <v/>
      </c>
      <c r="O9111" s="38" t="str">
        <f t="shared" si="852"/>
        <v/>
      </c>
      <c r="P9111" s="39" t="str">
        <f t="shared" si="857"/>
        <v/>
      </c>
      <c r="AC9111" s="42" t="str">
        <f>IF(B9111="","",VLOOKUP(B9111,[2]Formula!B:C,2,0))</f>
        <v/>
      </c>
      <c r="AD9111" s="43" t="str">
        <f t="shared" si="855"/>
        <v/>
      </c>
    </row>
    <row r="9112" spans="1:30" x14ac:dyDescent="0.25">
      <c r="A9112" s="64"/>
      <c r="B9112" s="64"/>
      <c r="C9112" s="66"/>
      <c r="D9112" s="67"/>
      <c r="E9112" s="64"/>
      <c r="F9112" s="64"/>
      <c r="G9112" s="37" t="str">
        <f>IF(E9112="","",IF(OR(E9112="Project Management",E9112="Project Support",E9112="Sprint Management",E9112="Sprint Support"),"NA",ROUND((((VLOOKUP(AD9112,[2]Formula!V:X,3,0)))-SUMIF(AD:AD,AD9112,H:H)),2)))</f>
        <v/>
      </c>
      <c r="H9112" s="71"/>
      <c r="I9112" s="72"/>
      <c r="J9112" s="72"/>
      <c r="K9112" s="38" t="str">
        <f>IF(E9112="","",IF(OR(E9112="Project Management",E9112="Project Support",E9112="Sprint Management",E9112="Sprint Support"),"NA",(((SUMIF(AD:AD,AD9112,H:H)/VLOOKUP(AD9112,[2]Formula!V:X,3,0))*VLOOKUP(AD9112,[2]Formula!V:X,2,0))*H9112)/SUMIF(AD:AD,AD9112,H:H)))</f>
        <v/>
      </c>
      <c r="L9112" s="38" t="str">
        <f t="shared" si="853"/>
        <v/>
      </c>
      <c r="M9112" s="38" t="str">
        <f t="shared" si="854"/>
        <v/>
      </c>
      <c r="N9112" s="38" t="str">
        <f t="shared" si="856"/>
        <v/>
      </c>
      <c r="O9112" s="38" t="str">
        <f t="shared" si="852"/>
        <v/>
      </c>
      <c r="P9112" s="39" t="str">
        <f t="shared" si="857"/>
        <v/>
      </c>
      <c r="AC9112" s="42" t="str">
        <f>IF(B9112="","",VLOOKUP(B9112,[2]Formula!B:C,2,0))</f>
        <v/>
      </c>
      <c r="AD9112" s="43" t="str">
        <f t="shared" si="855"/>
        <v/>
      </c>
    </row>
    <row r="9113" spans="1:30" x14ac:dyDescent="0.25">
      <c r="A9113" s="64"/>
      <c r="B9113" s="64"/>
      <c r="C9113" s="66"/>
      <c r="D9113" s="67"/>
      <c r="E9113" s="64"/>
      <c r="F9113" s="64"/>
      <c r="G9113" s="37" t="str">
        <f>IF(E9113="","",IF(OR(E9113="Project Management",E9113="Project Support",E9113="Sprint Management",E9113="Sprint Support"),"NA",ROUND((((VLOOKUP(AD9113,[2]Formula!V:X,3,0)))-SUMIF(AD:AD,AD9113,H:H)),2)))</f>
        <v/>
      </c>
      <c r="H9113" s="71"/>
      <c r="I9113" s="72"/>
      <c r="J9113" s="72"/>
      <c r="K9113" s="38" t="str">
        <f>IF(E9113="","",IF(OR(E9113="Project Management",E9113="Project Support",E9113="Sprint Management",E9113="Sprint Support"),"NA",(((SUMIF(AD:AD,AD9113,H:H)/VLOOKUP(AD9113,[2]Formula!V:X,3,0))*VLOOKUP(AD9113,[2]Formula!V:X,2,0))*H9113)/SUMIF(AD:AD,AD9113,H:H)))</f>
        <v/>
      </c>
      <c r="L9113" s="38" t="str">
        <f t="shared" si="853"/>
        <v/>
      </c>
      <c r="M9113" s="38" t="str">
        <f t="shared" si="854"/>
        <v/>
      </c>
      <c r="N9113" s="38" t="str">
        <f t="shared" si="856"/>
        <v/>
      </c>
      <c r="O9113" s="38" t="str">
        <f t="shared" si="852"/>
        <v/>
      </c>
      <c r="P9113" s="39" t="str">
        <f t="shared" si="857"/>
        <v/>
      </c>
      <c r="AC9113" s="42" t="str">
        <f>IF(B9113="","",VLOOKUP(B9113,[2]Formula!B:C,2,0))</f>
        <v/>
      </c>
      <c r="AD9113" s="43" t="str">
        <f t="shared" si="855"/>
        <v/>
      </c>
    </row>
    <row r="9114" spans="1:30" x14ac:dyDescent="0.25">
      <c r="A9114" s="64"/>
      <c r="B9114" s="64"/>
      <c r="C9114" s="66"/>
      <c r="D9114" s="67"/>
      <c r="E9114" s="64"/>
      <c r="F9114" s="64"/>
      <c r="G9114" s="37" t="str">
        <f>IF(E9114="","",IF(OR(E9114="Project Management",E9114="Project Support",E9114="Sprint Management",E9114="Sprint Support"),"NA",ROUND((((VLOOKUP(AD9114,[2]Formula!V:X,3,0)))-SUMIF(AD:AD,AD9114,H:H)),2)))</f>
        <v/>
      </c>
      <c r="H9114" s="71"/>
      <c r="I9114" s="72"/>
      <c r="J9114" s="72"/>
      <c r="K9114" s="38" t="str">
        <f>IF(E9114="","",IF(OR(E9114="Project Management",E9114="Project Support",E9114="Sprint Management",E9114="Sprint Support"),"NA",(((SUMIF(AD:AD,AD9114,H:H)/VLOOKUP(AD9114,[2]Formula!V:X,3,0))*VLOOKUP(AD9114,[2]Formula!V:X,2,0))*H9114)/SUMIF(AD:AD,AD9114,H:H)))</f>
        <v/>
      </c>
      <c r="L9114" s="38" t="str">
        <f t="shared" si="853"/>
        <v/>
      </c>
      <c r="M9114" s="38" t="str">
        <f t="shared" si="854"/>
        <v/>
      </c>
      <c r="N9114" s="38" t="str">
        <f t="shared" si="856"/>
        <v/>
      </c>
      <c r="O9114" s="38" t="str">
        <f t="shared" si="852"/>
        <v/>
      </c>
      <c r="P9114" s="39" t="str">
        <f t="shared" si="857"/>
        <v/>
      </c>
      <c r="AC9114" s="42" t="str">
        <f>IF(B9114="","",VLOOKUP(B9114,[2]Formula!B:C,2,0))</f>
        <v/>
      </c>
      <c r="AD9114" s="43" t="str">
        <f t="shared" si="855"/>
        <v/>
      </c>
    </row>
    <row r="9115" spans="1:30" x14ac:dyDescent="0.25">
      <c r="A9115" s="64"/>
      <c r="B9115" s="64"/>
      <c r="C9115" s="66"/>
      <c r="D9115" s="67"/>
      <c r="E9115" s="64"/>
      <c r="F9115" s="64"/>
      <c r="G9115" s="37" t="str">
        <f>IF(E9115="","",IF(OR(E9115="Project Management",E9115="Project Support",E9115="Sprint Management",E9115="Sprint Support"),"NA",ROUND((((VLOOKUP(AD9115,[2]Formula!V:X,3,0)))-SUMIF(AD:AD,AD9115,H:H)),2)))</f>
        <v/>
      </c>
      <c r="H9115" s="71"/>
      <c r="I9115" s="72"/>
      <c r="J9115" s="72"/>
      <c r="K9115" s="38" t="str">
        <f>IF(E9115="","",IF(OR(E9115="Project Management",E9115="Project Support",E9115="Sprint Management",E9115="Sprint Support"),"NA",(((SUMIF(AD:AD,AD9115,H:H)/VLOOKUP(AD9115,[2]Formula!V:X,3,0))*VLOOKUP(AD9115,[2]Formula!V:X,2,0))*H9115)/SUMIF(AD:AD,AD9115,H:H)))</f>
        <v/>
      </c>
      <c r="L9115" s="38" t="str">
        <f t="shared" si="853"/>
        <v/>
      </c>
      <c r="M9115" s="38" t="str">
        <f t="shared" si="854"/>
        <v/>
      </c>
      <c r="N9115" s="38" t="str">
        <f t="shared" si="856"/>
        <v/>
      </c>
      <c r="O9115" s="38" t="str">
        <f t="shared" si="852"/>
        <v/>
      </c>
      <c r="P9115" s="39" t="str">
        <f t="shared" si="857"/>
        <v/>
      </c>
      <c r="AC9115" s="42" t="str">
        <f>IF(B9115="","",VLOOKUP(B9115,[2]Formula!B:C,2,0))</f>
        <v/>
      </c>
      <c r="AD9115" s="43" t="str">
        <f t="shared" si="855"/>
        <v/>
      </c>
    </row>
    <row r="9116" spans="1:30" x14ac:dyDescent="0.25">
      <c r="A9116" s="64"/>
      <c r="B9116" s="64"/>
      <c r="C9116" s="66"/>
      <c r="D9116" s="67"/>
      <c r="E9116" s="64"/>
      <c r="F9116" s="64"/>
      <c r="G9116" s="37" t="str">
        <f>IF(E9116="","",IF(OR(E9116="Project Management",E9116="Project Support",E9116="Sprint Management",E9116="Sprint Support"),"NA",ROUND((((VLOOKUP(AD9116,[2]Formula!V:X,3,0)))-SUMIF(AD:AD,AD9116,H:H)),2)))</f>
        <v/>
      </c>
      <c r="H9116" s="71"/>
      <c r="I9116" s="72"/>
      <c r="J9116" s="72"/>
      <c r="K9116" s="38" t="str">
        <f>IF(E9116="","",IF(OR(E9116="Project Management",E9116="Project Support",E9116="Sprint Management",E9116="Sprint Support"),"NA",(((SUMIF(AD:AD,AD9116,H:H)/VLOOKUP(AD9116,[2]Formula!V:X,3,0))*VLOOKUP(AD9116,[2]Formula!V:X,2,0))*H9116)/SUMIF(AD:AD,AD9116,H:H)))</f>
        <v/>
      </c>
      <c r="L9116" s="38" t="str">
        <f t="shared" si="853"/>
        <v/>
      </c>
      <c r="M9116" s="38" t="str">
        <f t="shared" si="854"/>
        <v/>
      </c>
      <c r="N9116" s="38" t="str">
        <f t="shared" si="856"/>
        <v/>
      </c>
      <c r="O9116" s="38" t="str">
        <f t="shared" si="852"/>
        <v/>
      </c>
      <c r="P9116" s="39" t="str">
        <f t="shared" si="857"/>
        <v/>
      </c>
      <c r="AC9116" s="42" t="str">
        <f>IF(B9116="","",VLOOKUP(B9116,[2]Formula!B:C,2,0))</f>
        <v/>
      </c>
      <c r="AD9116" s="43" t="str">
        <f t="shared" si="855"/>
        <v/>
      </c>
    </row>
    <row r="9117" spans="1:30" x14ac:dyDescent="0.25">
      <c r="A9117" s="64"/>
      <c r="B9117" s="64"/>
      <c r="C9117" s="66"/>
      <c r="D9117" s="67"/>
      <c r="E9117" s="64"/>
      <c r="F9117" s="64"/>
      <c r="G9117" s="37" t="str">
        <f>IF(E9117="","",IF(OR(E9117="Project Management",E9117="Project Support",E9117="Sprint Management",E9117="Sprint Support"),"NA",ROUND((((VLOOKUP(AD9117,[2]Formula!V:X,3,0)))-SUMIF(AD:AD,AD9117,H:H)),2)))</f>
        <v/>
      </c>
      <c r="H9117" s="71"/>
      <c r="I9117" s="72"/>
      <c r="J9117" s="72"/>
      <c r="K9117" s="38" t="str">
        <f>IF(E9117="","",IF(OR(E9117="Project Management",E9117="Project Support",E9117="Sprint Management",E9117="Sprint Support"),"NA",(((SUMIF(AD:AD,AD9117,H:H)/VLOOKUP(AD9117,[2]Formula!V:X,3,0))*VLOOKUP(AD9117,[2]Formula!V:X,2,0))*H9117)/SUMIF(AD:AD,AD9117,H:H)))</f>
        <v/>
      </c>
      <c r="L9117" s="38" t="str">
        <f t="shared" si="853"/>
        <v/>
      </c>
      <c r="M9117" s="38" t="str">
        <f t="shared" si="854"/>
        <v/>
      </c>
      <c r="N9117" s="38" t="str">
        <f t="shared" si="856"/>
        <v/>
      </c>
      <c r="O9117" s="38" t="str">
        <f t="shared" si="852"/>
        <v/>
      </c>
      <c r="P9117" s="39" t="str">
        <f t="shared" si="857"/>
        <v/>
      </c>
      <c r="AC9117" s="42" t="str">
        <f>IF(B9117="","",VLOOKUP(B9117,[2]Formula!B:C,2,0))</f>
        <v/>
      </c>
      <c r="AD9117" s="43" t="str">
        <f t="shared" si="855"/>
        <v/>
      </c>
    </row>
    <row r="9118" spans="1:30" x14ac:dyDescent="0.25">
      <c r="A9118" s="64"/>
      <c r="B9118" s="64"/>
      <c r="C9118" s="66"/>
      <c r="D9118" s="67"/>
      <c r="E9118" s="64"/>
      <c r="F9118" s="64"/>
      <c r="G9118" s="37" t="str">
        <f>IF(E9118="","",IF(OR(E9118="Project Management",E9118="Project Support",E9118="Sprint Management",E9118="Sprint Support"),"NA",ROUND((((VLOOKUP(AD9118,[2]Formula!V:X,3,0)))-SUMIF(AD:AD,AD9118,H:H)),2)))</f>
        <v/>
      </c>
      <c r="H9118" s="71"/>
      <c r="I9118" s="72"/>
      <c r="J9118" s="72"/>
      <c r="K9118" s="38" t="str">
        <f>IF(E9118="","",IF(OR(E9118="Project Management",E9118="Project Support",E9118="Sprint Management",E9118="Sprint Support"),"NA",(((SUMIF(AD:AD,AD9118,H:H)/VLOOKUP(AD9118,[2]Formula!V:X,3,0))*VLOOKUP(AD9118,[2]Formula!V:X,2,0))*H9118)/SUMIF(AD:AD,AD9118,H:H)))</f>
        <v/>
      </c>
      <c r="L9118" s="38" t="str">
        <f t="shared" si="853"/>
        <v/>
      </c>
      <c r="M9118" s="38" t="str">
        <f t="shared" si="854"/>
        <v/>
      </c>
      <c r="N9118" s="38" t="str">
        <f t="shared" si="856"/>
        <v/>
      </c>
      <c r="O9118" s="38" t="str">
        <f t="shared" si="852"/>
        <v/>
      </c>
      <c r="P9118" s="39" t="str">
        <f t="shared" si="857"/>
        <v/>
      </c>
      <c r="AC9118" s="42" t="str">
        <f>IF(B9118="","",VLOOKUP(B9118,[2]Formula!B:C,2,0))</f>
        <v/>
      </c>
      <c r="AD9118" s="43" t="str">
        <f t="shared" si="855"/>
        <v/>
      </c>
    </row>
    <row r="9119" spans="1:30" x14ac:dyDescent="0.25">
      <c r="A9119" s="64"/>
      <c r="B9119" s="64"/>
      <c r="C9119" s="66"/>
      <c r="D9119" s="67"/>
      <c r="E9119" s="64"/>
      <c r="F9119" s="64"/>
      <c r="G9119" s="37" t="str">
        <f>IF(E9119="","",IF(OR(E9119="Project Management",E9119="Project Support",E9119="Sprint Management",E9119="Sprint Support"),"NA",ROUND((((VLOOKUP(AD9119,[2]Formula!V:X,3,0)))-SUMIF(AD:AD,AD9119,H:H)),2)))</f>
        <v/>
      </c>
      <c r="H9119" s="71"/>
      <c r="I9119" s="72"/>
      <c r="J9119" s="72"/>
      <c r="K9119" s="38" t="str">
        <f>IF(E9119="","",IF(OR(E9119="Project Management",E9119="Project Support",E9119="Sprint Management",E9119="Sprint Support"),"NA",(((SUMIF(AD:AD,AD9119,H:H)/VLOOKUP(AD9119,[2]Formula!V:X,3,0))*VLOOKUP(AD9119,[2]Formula!V:X,2,0))*H9119)/SUMIF(AD:AD,AD9119,H:H)))</f>
        <v/>
      </c>
      <c r="L9119" s="38" t="str">
        <f t="shared" si="853"/>
        <v/>
      </c>
      <c r="M9119" s="38" t="str">
        <f t="shared" si="854"/>
        <v/>
      </c>
      <c r="N9119" s="38" t="str">
        <f t="shared" si="856"/>
        <v/>
      </c>
      <c r="O9119" s="38" t="str">
        <f t="shared" si="852"/>
        <v/>
      </c>
      <c r="P9119" s="39" t="str">
        <f t="shared" si="857"/>
        <v/>
      </c>
      <c r="AC9119" s="42" t="str">
        <f>IF(B9119="","",VLOOKUP(B9119,[2]Formula!B:C,2,0))</f>
        <v/>
      </c>
      <c r="AD9119" s="43" t="str">
        <f t="shared" si="855"/>
        <v/>
      </c>
    </row>
    <row r="9120" spans="1:30" x14ac:dyDescent="0.25">
      <c r="A9120" s="64"/>
      <c r="B9120" s="64"/>
      <c r="C9120" s="66"/>
      <c r="D9120" s="67"/>
      <c r="E9120" s="64"/>
      <c r="F9120" s="64"/>
      <c r="G9120" s="37" t="str">
        <f>IF(E9120="","",IF(OR(E9120="Project Management",E9120="Project Support",E9120="Sprint Management",E9120="Sprint Support"),"NA",ROUND((((VLOOKUP(AD9120,[2]Formula!V:X,3,0)))-SUMIF(AD:AD,AD9120,H:H)),2)))</f>
        <v/>
      </c>
      <c r="H9120" s="71"/>
      <c r="I9120" s="72"/>
      <c r="J9120" s="72"/>
      <c r="K9120" s="38" t="str">
        <f>IF(E9120="","",IF(OR(E9120="Project Management",E9120="Project Support",E9120="Sprint Management",E9120="Sprint Support"),"NA",(((SUMIF(AD:AD,AD9120,H:H)/VLOOKUP(AD9120,[2]Formula!V:X,3,0))*VLOOKUP(AD9120,[2]Formula!V:X,2,0))*H9120)/SUMIF(AD:AD,AD9120,H:H)))</f>
        <v/>
      </c>
      <c r="L9120" s="38" t="str">
        <f t="shared" si="853"/>
        <v/>
      </c>
      <c r="M9120" s="38" t="str">
        <f t="shared" si="854"/>
        <v/>
      </c>
      <c r="N9120" s="38" t="str">
        <f t="shared" si="856"/>
        <v/>
      </c>
      <c r="O9120" s="38" t="str">
        <f t="shared" si="852"/>
        <v/>
      </c>
      <c r="P9120" s="39" t="str">
        <f t="shared" si="857"/>
        <v/>
      </c>
      <c r="AC9120" s="42" t="str">
        <f>IF(B9120="","",VLOOKUP(B9120,[2]Formula!B:C,2,0))</f>
        <v/>
      </c>
      <c r="AD9120" s="43" t="str">
        <f t="shared" si="855"/>
        <v/>
      </c>
    </row>
    <row r="9121" spans="1:30" x14ac:dyDescent="0.25">
      <c r="A9121" s="64"/>
      <c r="B9121" s="64"/>
      <c r="C9121" s="66"/>
      <c r="D9121" s="67"/>
      <c r="E9121" s="64"/>
      <c r="F9121" s="64"/>
      <c r="G9121" s="37" t="str">
        <f>IF(E9121="","",IF(OR(E9121="Project Management",E9121="Project Support",E9121="Sprint Management",E9121="Sprint Support"),"NA",ROUND((((VLOOKUP(AD9121,[2]Formula!V:X,3,0)))-SUMIF(AD:AD,AD9121,H:H)),2)))</f>
        <v/>
      </c>
      <c r="H9121" s="71"/>
      <c r="I9121" s="72"/>
      <c r="J9121" s="72"/>
      <c r="K9121" s="38" t="str">
        <f>IF(E9121="","",IF(OR(E9121="Project Management",E9121="Project Support",E9121="Sprint Management",E9121="Sprint Support"),"NA",(((SUMIF(AD:AD,AD9121,H:H)/VLOOKUP(AD9121,[2]Formula!V:X,3,0))*VLOOKUP(AD9121,[2]Formula!V:X,2,0))*H9121)/SUMIF(AD:AD,AD9121,H:H)))</f>
        <v/>
      </c>
      <c r="L9121" s="38" t="str">
        <f t="shared" si="853"/>
        <v/>
      </c>
      <c r="M9121" s="38" t="str">
        <f t="shared" si="854"/>
        <v/>
      </c>
      <c r="N9121" s="38" t="str">
        <f t="shared" si="856"/>
        <v/>
      </c>
      <c r="O9121" s="38" t="str">
        <f t="shared" si="852"/>
        <v/>
      </c>
      <c r="P9121" s="39" t="str">
        <f t="shared" si="857"/>
        <v/>
      </c>
      <c r="AC9121" s="42" t="str">
        <f>IF(B9121="","",VLOOKUP(B9121,[2]Formula!B:C,2,0))</f>
        <v/>
      </c>
      <c r="AD9121" s="43" t="str">
        <f t="shared" si="855"/>
        <v/>
      </c>
    </row>
    <row r="9122" spans="1:30" x14ac:dyDescent="0.25">
      <c r="A9122" s="64"/>
      <c r="B9122" s="64"/>
      <c r="C9122" s="66"/>
      <c r="D9122" s="67"/>
      <c r="E9122" s="64"/>
      <c r="F9122" s="64"/>
      <c r="G9122" s="37" t="str">
        <f>IF(E9122="","",IF(OR(E9122="Project Management",E9122="Project Support",E9122="Sprint Management",E9122="Sprint Support"),"NA",ROUND((((VLOOKUP(AD9122,[2]Formula!V:X,3,0)))-SUMIF(AD:AD,AD9122,H:H)),2)))</f>
        <v/>
      </c>
      <c r="H9122" s="71"/>
      <c r="I9122" s="72"/>
      <c r="J9122" s="72"/>
      <c r="K9122" s="38" t="str">
        <f>IF(E9122="","",IF(OR(E9122="Project Management",E9122="Project Support",E9122="Sprint Management",E9122="Sprint Support"),"NA",(((SUMIF(AD:AD,AD9122,H:H)/VLOOKUP(AD9122,[2]Formula!V:X,3,0))*VLOOKUP(AD9122,[2]Formula!V:X,2,0))*H9122)/SUMIF(AD:AD,AD9122,H:H)))</f>
        <v/>
      </c>
      <c r="L9122" s="38" t="str">
        <f t="shared" si="853"/>
        <v/>
      </c>
      <c r="M9122" s="38" t="str">
        <f t="shared" si="854"/>
        <v/>
      </c>
      <c r="N9122" s="38" t="str">
        <f t="shared" si="856"/>
        <v/>
      </c>
      <c r="O9122" s="38" t="str">
        <f t="shared" si="852"/>
        <v/>
      </c>
      <c r="P9122" s="39" t="str">
        <f t="shared" si="857"/>
        <v/>
      </c>
      <c r="AC9122" s="42" t="str">
        <f>IF(B9122="","",VLOOKUP(B9122,[2]Formula!B:C,2,0))</f>
        <v/>
      </c>
      <c r="AD9122" s="43" t="str">
        <f t="shared" si="855"/>
        <v/>
      </c>
    </row>
    <row r="9123" spans="1:30" x14ac:dyDescent="0.25">
      <c r="A9123" s="64"/>
      <c r="B9123" s="64"/>
      <c r="C9123" s="66"/>
      <c r="D9123" s="67"/>
      <c r="E9123" s="64"/>
      <c r="F9123" s="64"/>
      <c r="G9123" s="37" t="str">
        <f>IF(E9123="","",IF(OR(E9123="Project Management",E9123="Project Support",E9123="Sprint Management",E9123="Sprint Support"),"NA",ROUND((((VLOOKUP(AD9123,[2]Formula!V:X,3,0)))-SUMIF(AD:AD,AD9123,H:H)),2)))</f>
        <v/>
      </c>
      <c r="H9123" s="71"/>
      <c r="I9123" s="72"/>
      <c r="J9123" s="72"/>
      <c r="K9123" s="38" t="str">
        <f>IF(E9123="","",IF(OR(E9123="Project Management",E9123="Project Support",E9123="Sprint Management",E9123="Sprint Support"),"NA",(((SUMIF(AD:AD,AD9123,H:H)/VLOOKUP(AD9123,[2]Formula!V:X,3,0))*VLOOKUP(AD9123,[2]Formula!V:X,2,0))*H9123)/SUMIF(AD:AD,AD9123,H:H)))</f>
        <v/>
      </c>
      <c r="L9123" s="38" t="str">
        <f t="shared" si="853"/>
        <v/>
      </c>
      <c r="M9123" s="38" t="str">
        <f t="shared" si="854"/>
        <v/>
      </c>
      <c r="N9123" s="38" t="str">
        <f t="shared" si="856"/>
        <v/>
      </c>
      <c r="O9123" s="38" t="str">
        <f t="shared" si="852"/>
        <v/>
      </c>
      <c r="P9123" s="39" t="str">
        <f t="shared" si="857"/>
        <v/>
      </c>
      <c r="AC9123" s="42" t="str">
        <f>IF(B9123="","",VLOOKUP(B9123,[2]Formula!B:C,2,0))</f>
        <v/>
      </c>
      <c r="AD9123" s="43" t="str">
        <f t="shared" si="855"/>
        <v/>
      </c>
    </row>
    <row r="9124" spans="1:30" x14ac:dyDescent="0.25">
      <c r="A9124" s="64"/>
      <c r="B9124" s="64"/>
      <c r="C9124" s="66"/>
      <c r="D9124" s="67"/>
      <c r="E9124" s="64"/>
      <c r="F9124" s="64"/>
      <c r="G9124" s="37" t="str">
        <f>IF(E9124="","",IF(OR(E9124="Project Management",E9124="Project Support",E9124="Sprint Management",E9124="Sprint Support"),"NA",ROUND((((VLOOKUP(AD9124,[2]Formula!V:X,3,0)))-SUMIF(AD:AD,AD9124,H:H)),2)))</f>
        <v/>
      </c>
      <c r="H9124" s="71"/>
      <c r="I9124" s="72"/>
      <c r="J9124" s="72"/>
      <c r="K9124" s="38" t="str">
        <f>IF(E9124="","",IF(OR(E9124="Project Management",E9124="Project Support",E9124="Sprint Management",E9124="Sprint Support"),"NA",(((SUMIF(AD:AD,AD9124,H:H)/VLOOKUP(AD9124,[2]Formula!V:X,3,0))*VLOOKUP(AD9124,[2]Formula!V:X,2,0))*H9124)/SUMIF(AD:AD,AD9124,H:H)))</f>
        <v/>
      </c>
      <c r="L9124" s="38" t="str">
        <f t="shared" si="853"/>
        <v/>
      </c>
      <c r="M9124" s="38" t="str">
        <f t="shared" si="854"/>
        <v/>
      </c>
      <c r="N9124" s="38" t="str">
        <f t="shared" si="856"/>
        <v/>
      </c>
      <c r="O9124" s="38" t="str">
        <f t="shared" si="852"/>
        <v/>
      </c>
      <c r="P9124" s="39" t="str">
        <f t="shared" si="857"/>
        <v/>
      </c>
      <c r="AC9124" s="42" t="str">
        <f>IF(B9124="","",VLOOKUP(B9124,[2]Formula!B:C,2,0))</f>
        <v/>
      </c>
      <c r="AD9124" s="43" t="str">
        <f t="shared" si="855"/>
        <v/>
      </c>
    </row>
    <row r="9125" spans="1:30" x14ac:dyDescent="0.25">
      <c r="A9125" s="64"/>
      <c r="B9125" s="64"/>
      <c r="C9125" s="66"/>
      <c r="D9125" s="67"/>
      <c r="E9125" s="64"/>
      <c r="F9125" s="64"/>
      <c r="G9125" s="37" t="str">
        <f>IF(E9125="","",IF(OR(E9125="Project Management",E9125="Project Support",E9125="Sprint Management",E9125="Sprint Support"),"NA",ROUND((((VLOOKUP(AD9125,[2]Formula!V:X,3,0)))-SUMIF(AD:AD,AD9125,H:H)),2)))</f>
        <v/>
      </c>
      <c r="H9125" s="71"/>
      <c r="I9125" s="72"/>
      <c r="J9125" s="72"/>
      <c r="K9125" s="38" t="str">
        <f>IF(E9125="","",IF(OR(E9125="Project Management",E9125="Project Support",E9125="Sprint Management",E9125="Sprint Support"),"NA",(((SUMIF(AD:AD,AD9125,H:H)/VLOOKUP(AD9125,[2]Formula!V:X,3,0))*VLOOKUP(AD9125,[2]Formula!V:X,2,0))*H9125)/SUMIF(AD:AD,AD9125,H:H)))</f>
        <v/>
      </c>
      <c r="L9125" s="38" t="str">
        <f t="shared" si="853"/>
        <v/>
      </c>
      <c r="M9125" s="38" t="str">
        <f t="shared" si="854"/>
        <v/>
      </c>
      <c r="N9125" s="38" t="str">
        <f t="shared" si="856"/>
        <v/>
      </c>
      <c r="O9125" s="38" t="str">
        <f t="shared" si="852"/>
        <v/>
      </c>
      <c r="P9125" s="39" t="str">
        <f t="shared" si="857"/>
        <v/>
      </c>
      <c r="AC9125" s="42" t="str">
        <f>IF(B9125="","",VLOOKUP(B9125,[2]Formula!B:C,2,0))</f>
        <v/>
      </c>
      <c r="AD9125" s="43" t="str">
        <f t="shared" si="855"/>
        <v/>
      </c>
    </row>
    <row r="9126" spans="1:30" x14ac:dyDescent="0.25">
      <c r="A9126" s="64"/>
      <c r="B9126" s="64"/>
      <c r="C9126" s="66"/>
      <c r="D9126" s="67"/>
      <c r="E9126" s="64"/>
      <c r="F9126" s="64"/>
      <c r="G9126" s="37" t="str">
        <f>IF(E9126="","",IF(OR(E9126="Project Management",E9126="Project Support",E9126="Sprint Management",E9126="Sprint Support"),"NA",ROUND((((VLOOKUP(AD9126,[2]Formula!V:X,3,0)))-SUMIF(AD:AD,AD9126,H:H)),2)))</f>
        <v/>
      </c>
      <c r="H9126" s="71"/>
      <c r="I9126" s="72"/>
      <c r="J9126" s="72"/>
      <c r="K9126" s="38" t="str">
        <f>IF(E9126="","",IF(OR(E9126="Project Management",E9126="Project Support",E9126="Sprint Management",E9126="Sprint Support"),"NA",(((SUMIF(AD:AD,AD9126,H:H)/VLOOKUP(AD9126,[2]Formula!V:X,3,0))*VLOOKUP(AD9126,[2]Formula!V:X,2,0))*H9126)/SUMIF(AD:AD,AD9126,H:H)))</f>
        <v/>
      </c>
      <c r="L9126" s="38" t="str">
        <f t="shared" si="853"/>
        <v/>
      </c>
      <c r="M9126" s="38" t="str">
        <f t="shared" si="854"/>
        <v/>
      </c>
      <c r="N9126" s="38" t="str">
        <f t="shared" si="856"/>
        <v/>
      </c>
      <c r="O9126" s="38" t="str">
        <f t="shared" si="852"/>
        <v/>
      </c>
      <c r="P9126" s="39" t="str">
        <f t="shared" si="857"/>
        <v/>
      </c>
      <c r="AC9126" s="42" t="str">
        <f>IF(B9126="","",VLOOKUP(B9126,[2]Formula!B:C,2,0))</f>
        <v/>
      </c>
      <c r="AD9126" s="43" t="str">
        <f t="shared" si="855"/>
        <v/>
      </c>
    </row>
    <row r="9127" spans="1:30" x14ac:dyDescent="0.25">
      <c r="A9127" s="64"/>
      <c r="B9127" s="64"/>
      <c r="C9127" s="66"/>
      <c r="D9127" s="67"/>
      <c r="E9127" s="64"/>
      <c r="F9127" s="64"/>
      <c r="G9127" s="37" t="str">
        <f>IF(E9127="","",IF(OR(E9127="Project Management",E9127="Project Support",E9127="Sprint Management",E9127="Sprint Support"),"NA",ROUND((((VLOOKUP(AD9127,[2]Formula!V:X,3,0)))-SUMIF(AD:AD,AD9127,H:H)),2)))</f>
        <v/>
      </c>
      <c r="H9127" s="71"/>
      <c r="I9127" s="72"/>
      <c r="J9127" s="72"/>
      <c r="K9127" s="38" t="str">
        <f>IF(E9127="","",IF(OR(E9127="Project Management",E9127="Project Support",E9127="Sprint Management",E9127="Sprint Support"),"NA",(((SUMIF(AD:AD,AD9127,H:H)/VLOOKUP(AD9127,[2]Formula!V:X,3,0))*VLOOKUP(AD9127,[2]Formula!V:X,2,0))*H9127)/SUMIF(AD:AD,AD9127,H:H)))</f>
        <v/>
      </c>
      <c r="L9127" s="38" t="str">
        <f t="shared" si="853"/>
        <v/>
      </c>
      <c r="M9127" s="38" t="str">
        <f t="shared" si="854"/>
        <v/>
      </c>
      <c r="N9127" s="38" t="str">
        <f t="shared" si="856"/>
        <v/>
      </c>
      <c r="O9127" s="38" t="str">
        <f t="shared" si="852"/>
        <v/>
      </c>
      <c r="P9127" s="39" t="str">
        <f t="shared" si="857"/>
        <v/>
      </c>
      <c r="AC9127" s="42" t="str">
        <f>IF(B9127="","",VLOOKUP(B9127,[2]Formula!B:C,2,0))</f>
        <v/>
      </c>
      <c r="AD9127" s="43" t="str">
        <f t="shared" si="855"/>
        <v/>
      </c>
    </row>
    <row r="9128" spans="1:30" x14ac:dyDescent="0.25">
      <c r="A9128" s="64"/>
      <c r="B9128" s="64"/>
      <c r="C9128" s="66"/>
      <c r="D9128" s="67"/>
      <c r="E9128" s="64"/>
      <c r="F9128" s="64"/>
      <c r="G9128" s="37" t="str">
        <f>IF(E9128="","",IF(OR(E9128="Project Management",E9128="Project Support",E9128="Sprint Management",E9128="Sprint Support"),"NA",ROUND((((VLOOKUP(AD9128,[2]Formula!V:X,3,0)))-SUMIF(AD:AD,AD9128,H:H)),2)))</f>
        <v/>
      </c>
      <c r="H9128" s="71"/>
      <c r="I9128" s="72"/>
      <c r="J9128" s="72"/>
      <c r="K9128" s="38" t="str">
        <f>IF(E9128="","",IF(OR(E9128="Project Management",E9128="Project Support",E9128="Sprint Management",E9128="Sprint Support"),"NA",(((SUMIF(AD:AD,AD9128,H:H)/VLOOKUP(AD9128,[2]Formula!V:X,3,0))*VLOOKUP(AD9128,[2]Formula!V:X,2,0))*H9128)/SUMIF(AD:AD,AD9128,H:H)))</f>
        <v/>
      </c>
      <c r="L9128" s="38" t="str">
        <f t="shared" si="853"/>
        <v/>
      </c>
      <c r="M9128" s="38" t="str">
        <f t="shared" si="854"/>
        <v/>
      </c>
      <c r="N9128" s="38" t="str">
        <f t="shared" si="856"/>
        <v/>
      </c>
      <c r="O9128" s="38" t="str">
        <f t="shared" si="852"/>
        <v/>
      </c>
      <c r="P9128" s="39" t="str">
        <f t="shared" si="857"/>
        <v/>
      </c>
      <c r="AC9128" s="42" t="str">
        <f>IF(B9128="","",VLOOKUP(B9128,[2]Formula!B:C,2,0))</f>
        <v/>
      </c>
      <c r="AD9128" s="43" t="str">
        <f t="shared" si="855"/>
        <v/>
      </c>
    </row>
    <row r="9129" spans="1:30" x14ac:dyDescent="0.25">
      <c r="A9129" s="64"/>
      <c r="B9129" s="64"/>
      <c r="C9129" s="66"/>
      <c r="D9129" s="67"/>
      <c r="E9129" s="64"/>
      <c r="F9129" s="64"/>
      <c r="G9129" s="37" t="str">
        <f>IF(E9129="","",IF(OR(E9129="Project Management",E9129="Project Support",E9129="Sprint Management",E9129="Sprint Support"),"NA",ROUND((((VLOOKUP(AD9129,[2]Formula!V:X,3,0)))-SUMIF(AD:AD,AD9129,H:H)),2)))</f>
        <v/>
      </c>
      <c r="H9129" s="71"/>
      <c r="I9129" s="72"/>
      <c r="J9129" s="72"/>
      <c r="K9129" s="38" t="str">
        <f>IF(E9129="","",IF(OR(E9129="Project Management",E9129="Project Support",E9129="Sprint Management",E9129="Sprint Support"),"NA",(((SUMIF(AD:AD,AD9129,H:H)/VLOOKUP(AD9129,[2]Formula!V:X,3,0))*VLOOKUP(AD9129,[2]Formula!V:X,2,0))*H9129)/SUMIF(AD:AD,AD9129,H:H)))</f>
        <v/>
      </c>
      <c r="L9129" s="38" t="str">
        <f t="shared" si="853"/>
        <v/>
      </c>
      <c r="M9129" s="38" t="str">
        <f t="shared" si="854"/>
        <v/>
      </c>
      <c r="N9129" s="38" t="str">
        <f t="shared" si="856"/>
        <v/>
      </c>
      <c r="O9129" s="38" t="str">
        <f t="shared" si="852"/>
        <v/>
      </c>
      <c r="P9129" s="39" t="str">
        <f t="shared" si="857"/>
        <v/>
      </c>
      <c r="AC9129" s="42" t="str">
        <f>IF(B9129="","",VLOOKUP(B9129,[2]Formula!B:C,2,0))</f>
        <v/>
      </c>
      <c r="AD9129" s="43" t="str">
        <f t="shared" si="855"/>
        <v/>
      </c>
    </row>
    <row r="9130" spans="1:30" x14ac:dyDescent="0.25">
      <c r="A9130" s="64"/>
      <c r="B9130" s="64"/>
      <c r="C9130" s="66"/>
      <c r="D9130" s="67"/>
      <c r="E9130" s="64"/>
      <c r="F9130" s="64"/>
      <c r="G9130" s="37" t="str">
        <f>IF(E9130="","",IF(OR(E9130="Project Management",E9130="Project Support",E9130="Sprint Management",E9130="Sprint Support"),"NA",ROUND((((VLOOKUP(AD9130,[2]Formula!V:X,3,0)))-SUMIF(AD:AD,AD9130,H:H)),2)))</f>
        <v/>
      </c>
      <c r="H9130" s="71"/>
      <c r="I9130" s="72"/>
      <c r="J9130" s="72"/>
      <c r="K9130" s="38" t="str">
        <f>IF(E9130="","",IF(OR(E9130="Project Management",E9130="Project Support",E9130="Sprint Management",E9130="Sprint Support"),"NA",(((SUMIF(AD:AD,AD9130,H:H)/VLOOKUP(AD9130,[2]Formula!V:X,3,0))*VLOOKUP(AD9130,[2]Formula!V:X,2,0))*H9130)/SUMIF(AD:AD,AD9130,H:H)))</f>
        <v/>
      </c>
      <c r="L9130" s="38" t="str">
        <f t="shared" si="853"/>
        <v/>
      </c>
      <c r="M9130" s="38" t="str">
        <f t="shared" si="854"/>
        <v/>
      </c>
      <c r="N9130" s="38" t="str">
        <f t="shared" si="856"/>
        <v/>
      </c>
      <c r="O9130" s="38" t="str">
        <f t="shared" si="852"/>
        <v/>
      </c>
      <c r="P9130" s="39" t="str">
        <f t="shared" si="857"/>
        <v/>
      </c>
      <c r="AC9130" s="42" t="str">
        <f>IF(B9130="","",VLOOKUP(B9130,[2]Formula!B:C,2,0))</f>
        <v/>
      </c>
      <c r="AD9130" s="43" t="str">
        <f t="shared" si="855"/>
        <v/>
      </c>
    </row>
    <row r="9131" spans="1:30" x14ac:dyDescent="0.25">
      <c r="A9131" s="64"/>
      <c r="B9131" s="64"/>
      <c r="C9131" s="66"/>
      <c r="D9131" s="67"/>
      <c r="E9131" s="64"/>
      <c r="F9131" s="64"/>
      <c r="G9131" s="37" t="str">
        <f>IF(E9131="","",IF(OR(E9131="Project Management",E9131="Project Support",E9131="Sprint Management",E9131="Sprint Support"),"NA",ROUND((((VLOOKUP(AD9131,[2]Formula!V:X,3,0)))-SUMIF(AD:AD,AD9131,H:H)),2)))</f>
        <v/>
      </c>
      <c r="H9131" s="71"/>
      <c r="I9131" s="72"/>
      <c r="J9131" s="72"/>
      <c r="K9131" s="38" t="str">
        <f>IF(E9131="","",IF(OR(E9131="Project Management",E9131="Project Support",E9131="Sprint Management",E9131="Sprint Support"),"NA",(((SUMIF(AD:AD,AD9131,H:H)/VLOOKUP(AD9131,[2]Formula!V:X,3,0))*VLOOKUP(AD9131,[2]Formula!V:X,2,0))*H9131)/SUMIF(AD:AD,AD9131,H:H)))</f>
        <v/>
      </c>
      <c r="L9131" s="38" t="str">
        <f t="shared" si="853"/>
        <v/>
      </c>
      <c r="M9131" s="38" t="str">
        <f t="shared" si="854"/>
        <v/>
      </c>
      <c r="N9131" s="38" t="str">
        <f t="shared" si="856"/>
        <v/>
      </c>
      <c r="O9131" s="38" t="str">
        <f t="shared" si="852"/>
        <v/>
      </c>
      <c r="P9131" s="39" t="str">
        <f t="shared" si="857"/>
        <v/>
      </c>
      <c r="AC9131" s="42" t="str">
        <f>IF(B9131="","",VLOOKUP(B9131,[2]Formula!B:C,2,0))</f>
        <v/>
      </c>
      <c r="AD9131" s="43" t="str">
        <f t="shared" si="855"/>
        <v/>
      </c>
    </row>
    <row r="9132" spans="1:30" x14ac:dyDescent="0.25">
      <c r="A9132" s="64"/>
      <c r="B9132" s="64"/>
      <c r="C9132" s="66"/>
      <c r="D9132" s="67"/>
      <c r="E9132" s="64"/>
      <c r="F9132" s="64"/>
      <c r="G9132" s="37" t="str">
        <f>IF(E9132="","",IF(OR(E9132="Project Management",E9132="Project Support",E9132="Sprint Management",E9132="Sprint Support"),"NA",ROUND((((VLOOKUP(AD9132,[2]Formula!V:X,3,0)))-SUMIF(AD:AD,AD9132,H:H)),2)))</f>
        <v/>
      </c>
      <c r="H9132" s="71"/>
      <c r="I9132" s="72"/>
      <c r="J9132" s="72"/>
      <c r="K9132" s="38" t="str">
        <f>IF(E9132="","",IF(OR(E9132="Project Management",E9132="Project Support",E9132="Sprint Management",E9132="Sprint Support"),"NA",(((SUMIF(AD:AD,AD9132,H:H)/VLOOKUP(AD9132,[2]Formula!V:X,3,0))*VLOOKUP(AD9132,[2]Formula!V:X,2,0))*H9132)/SUMIF(AD:AD,AD9132,H:H)))</f>
        <v/>
      </c>
      <c r="L9132" s="38" t="str">
        <f t="shared" si="853"/>
        <v/>
      </c>
      <c r="M9132" s="38" t="str">
        <f t="shared" si="854"/>
        <v/>
      </c>
      <c r="N9132" s="38" t="str">
        <f t="shared" si="856"/>
        <v/>
      </c>
      <c r="O9132" s="38" t="str">
        <f t="shared" si="852"/>
        <v/>
      </c>
      <c r="P9132" s="39" t="str">
        <f t="shared" si="857"/>
        <v/>
      </c>
      <c r="AC9132" s="42" t="str">
        <f>IF(B9132="","",VLOOKUP(B9132,[2]Formula!B:C,2,0))</f>
        <v/>
      </c>
      <c r="AD9132" s="43" t="str">
        <f t="shared" si="855"/>
        <v/>
      </c>
    </row>
    <row r="9133" spans="1:30" x14ac:dyDescent="0.25">
      <c r="A9133" s="64"/>
      <c r="B9133" s="64"/>
      <c r="C9133" s="66"/>
      <c r="D9133" s="67"/>
      <c r="E9133" s="64"/>
      <c r="F9133" s="64"/>
      <c r="G9133" s="37" t="str">
        <f>IF(E9133="","",IF(OR(E9133="Project Management",E9133="Project Support",E9133="Sprint Management",E9133="Sprint Support"),"NA",ROUND((((VLOOKUP(AD9133,[2]Formula!V:X,3,0)))-SUMIF(AD:AD,AD9133,H:H)),2)))</f>
        <v/>
      </c>
      <c r="H9133" s="71"/>
      <c r="I9133" s="72"/>
      <c r="J9133" s="72"/>
      <c r="K9133" s="38" t="str">
        <f>IF(E9133="","",IF(OR(E9133="Project Management",E9133="Project Support",E9133="Sprint Management",E9133="Sprint Support"),"NA",(((SUMIF(AD:AD,AD9133,H:H)/VLOOKUP(AD9133,[2]Formula!V:X,3,0))*VLOOKUP(AD9133,[2]Formula!V:X,2,0))*H9133)/SUMIF(AD:AD,AD9133,H:H)))</f>
        <v/>
      </c>
      <c r="L9133" s="38" t="str">
        <f t="shared" si="853"/>
        <v/>
      </c>
      <c r="M9133" s="38" t="str">
        <f t="shared" si="854"/>
        <v/>
      </c>
      <c r="N9133" s="38" t="str">
        <f t="shared" si="856"/>
        <v/>
      </c>
      <c r="O9133" s="38" t="str">
        <f t="shared" si="852"/>
        <v/>
      </c>
      <c r="P9133" s="39" t="str">
        <f t="shared" si="857"/>
        <v/>
      </c>
      <c r="AC9133" s="42" t="str">
        <f>IF(B9133="","",VLOOKUP(B9133,[2]Formula!B:C,2,0))</f>
        <v/>
      </c>
      <c r="AD9133" s="43" t="str">
        <f t="shared" si="855"/>
        <v/>
      </c>
    </row>
    <row r="9134" spans="1:30" x14ac:dyDescent="0.25">
      <c r="A9134" s="64"/>
      <c r="B9134" s="64"/>
      <c r="C9134" s="66"/>
      <c r="D9134" s="67"/>
      <c r="E9134" s="64"/>
      <c r="F9134" s="64"/>
      <c r="G9134" s="37" t="str">
        <f>IF(E9134="","",IF(OR(E9134="Project Management",E9134="Project Support",E9134="Sprint Management",E9134="Sprint Support"),"NA",ROUND((((VLOOKUP(AD9134,[2]Formula!V:X,3,0)))-SUMIF(AD:AD,AD9134,H:H)),2)))</f>
        <v/>
      </c>
      <c r="H9134" s="71"/>
      <c r="I9134" s="72"/>
      <c r="J9134" s="72"/>
      <c r="K9134" s="38" t="str">
        <f>IF(E9134="","",IF(OR(E9134="Project Management",E9134="Project Support",E9134="Sprint Management",E9134="Sprint Support"),"NA",(((SUMIF(AD:AD,AD9134,H:H)/VLOOKUP(AD9134,[2]Formula!V:X,3,0))*VLOOKUP(AD9134,[2]Formula!V:X,2,0))*H9134)/SUMIF(AD:AD,AD9134,H:H)))</f>
        <v/>
      </c>
      <c r="L9134" s="38" t="str">
        <f t="shared" si="853"/>
        <v/>
      </c>
      <c r="M9134" s="38" t="str">
        <f t="shared" si="854"/>
        <v/>
      </c>
      <c r="N9134" s="38" t="str">
        <f t="shared" si="856"/>
        <v/>
      </c>
      <c r="O9134" s="38" t="str">
        <f t="shared" si="852"/>
        <v/>
      </c>
      <c r="P9134" s="39" t="str">
        <f t="shared" si="857"/>
        <v/>
      </c>
      <c r="AC9134" s="42" t="str">
        <f>IF(B9134="","",VLOOKUP(B9134,[2]Formula!B:C,2,0))</f>
        <v/>
      </c>
      <c r="AD9134" s="43" t="str">
        <f t="shared" si="855"/>
        <v/>
      </c>
    </row>
    <row r="9135" spans="1:30" x14ac:dyDescent="0.25">
      <c r="A9135" s="64"/>
      <c r="B9135" s="64"/>
      <c r="C9135" s="66"/>
      <c r="D9135" s="67"/>
      <c r="E9135" s="64"/>
      <c r="F9135" s="64"/>
      <c r="G9135" s="37" t="str">
        <f>IF(E9135="","",IF(OR(E9135="Project Management",E9135="Project Support",E9135="Sprint Management",E9135="Sprint Support"),"NA",ROUND((((VLOOKUP(AD9135,[2]Formula!V:X,3,0)))-SUMIF(AD:AD,AD9135,H:H)),2)))</f>
        <v/>
      </c>
      <c r="H9135" s="71"/>
      <c r="I9135" s="72"/>
      <c r="J9135" s="72"/>
      <c r="K9135" s="38" t="str">
        <f>IF(E9135="","",IF(OR(E9135="Project Management",E9135="Project Support",E9135="Sprint Management",E9135="Sprint Support"),"NA",(((SUMIF(AD:AD,AD9135,H:H)/VLOOKUP(AD9135,[2]Formula!V:X,3,0))*VLOOKUP(AD9135,[2]Formula!V:X,2,0))*H9135)/SUMIF(AD:AD,AD9135,H:H)))</f>
        <v/>
      </c>
      <c r="L9135" s="38" t="str">
        <f t="shared" si="853"/>
        <v/>
      </c>
      <c r="M9135" s="38" t="str">
        <f t="shared" si="854"/>
        <v/>
      </c>
      <c r="N9135" s="38" t="str">
        <f t="shared" si="856"/>
        <v/>
      </c>
      <c r="O9135" s="38" t="str">
        <f t="shared" si="852"/>
        <v/>
      </c>
      <c r="P9135" s="39" t="str">
        <f t="shared" si="857"/>
        <v/>
      </c>
      <c r="AC9135" s="42" t="str">
        <f>IF(B9135="","",VLOOKUP(B9135,[2]Formula!B:C,2,0))</f>
        <v/>
      </c>
      <c r="AD9135" s="43" t="str">
        <f t="shared" si="855"/>
        <v/>
      </c>
    </row>
    <row r="9136" spans="1:30" x14ac:dyDescent="0.25">
      <c r="A9136" s="64"/>
      <c r="B9136" s="64"/>
      <c r="C9136" s="66"/>
      <c r="D9136" s="67"/>
      <c r="E9136" s="64"/>
      <c r="F9136" s="64"/>
      <c r="G9136" s="37" t="str">
        <f>IF(E9136="","",IF(OR(E9136="Project Management",E9136="Project Support",E9136="Sprint Management",E9136="Sprint Support"),"NA",ROUND((((VLOOKUP(AD9136,[2]Formula!V:X,3,0)))-SUMIF(AD:AD,AD9136,H:H)),2)))</f>
        <v/>
      </c>
      <c r="H9136" s="71"/>
      <c r="I9136" s="72"/>
      <c r="J9136" s="72"/>
      <c r="K9136" s="38" t="str">
        <f>IF(E9136="","",IF(OR(E9136="Project Management",E9136="Project Support",E9136="Sprint Management",E9136="Sprint Support"),"NA",(((SUMIF(AD:AD,AD9136,H:H)/VLOOKUP(AD9136,[2]Formula!V:X,3,0))*VLOOKUP(AD9136,[2]Formula!V:X,2,0))*H9136)/SUMIF(AD:AD,AD9136,H:H)))</f>
        <v/>
      </c>
      <c r="L9136" s="38" t="str">
        <f t="shared" si="853"/>
        <v/>
      </c>
      <c r="M9136" s="38" t="str">
        <f t="shared" si="854"/>
        <v/>
      </c>
      <c r="N9136" s="38" t="str">
        <f t="shared" si="856"/>
        <v/>
      </c>
      <c r="O9136" s="38" t="str">
        <f t="shared" si="852"/>
        <v/>
      </c>
      <c r="P9136" s="39" t="str">
        <f t="shared" si="857"/>
        <v/>
      </c>
      <c r="AC9136" s="42" t="str">
        <f>IF(B9136="","",VLOOKUP(B9136,[2]Formula!B:C,2,0))</f>
        <v/>
      </c>
      <c r="AD9136" s="43" t="str">
        <f t="shared" si="855"/>
        <v/>
      </c>
    </row>
    <row r="9137" spans="1:30" x14ac:dyDescent="0.25">
      <c r="A9137" s="64"/>
      <c r="B9137" s="64"/>
      <c r="C9137" s="66"/>
      <c r="D9137" s="67"/>
      <c r="E9137" s="64"/>
      <c r="F9137" s="64"/>
      <c r="G9137" s="37" t="str">
        <f>IF(E9137="","",IF(OR(E9137="Project Management",E9137="Project Support",E9137="Sprint Management",E9137="Sprint Support"),"NA",ROUND((((VLOOKUP(AD9137,[2]Formula!V:X,3,0)))-SUMIF(AD:AD,AD9137,H:H)),2)))</f>
        <v/>
      </c>
      <c r="H9137" s="71"/>
      <c r="I9137" s="72"/>
      <c r="J9137" s="72"/>
      <c r="K9137" s="38" t="str">
        <f>IF(E9137="","",IF(OR(E9137="Project Management",E9137="Project Support",E9137="Sprint Management",E9137="Sprint Support"),"NA",(((SUMIF(AD:AD,AD9137,H:H)/VLOOKUP(AD9137,[2]Formula!V:X,3,0))*VLOOKUP(AD9137,[2]Formula!V:X,2,0))*H9137)/SUMIF(AD:AD,AD9137,H:H)))</f>
        <v/>
      </c>
      <c r="L9137" s="38" t="str">
        <f t="shared" si="853"/>
        <v/>
      </c>
      <c r="M9137" s="38" t="str">
        <f t="shared" si="854"/>
        <v/>
      </c>
      <c r="N9137" s="38" t="str">
        <f t="shared" si="856"/>
        <v/>
      </c>
      <c r="O9137" s="38" t="str">
        <f t="shared" si="852"/>
        <v/>
      </c>
      <c r="P9137" s="39" t="str">
        <f t="shared" si="857"/>
        <v/>
      </c>
      <c r="AC9137" s="42" t="str">
        <f>IF(B9137="","",VLOOKUP(B9137,[2]Formula!B:C,2,0))</f>
        <v/>
      </c>
      <c r="AD9137" s="43" t="str">
        <f t="shared" si="855"/>
        <v/>
      </c>
    </row>
    <row r="9138" spans="1:30" x14ac:dyDescent="0.25">
      <c r="A9138" s="64"/>
      <c r="B9138" s="64"/>
      <c r="C9138" s="66"/>
      <c r="D9138" s="67"/>
      <c r="E9138" s="64"/>
      <c r="F9138" s="64"/>
      <c r="G9138" s="37" t="str">
        <f>IF(E9138="","",IF(OR(E9138="Project Management",E9138="Project Support",E9138="Sprint Management",E9138="Sprint Support"),"NA",ROUND((((VLOOKUP(AD9138,[2]Formula!V:X,3,0)))-SUMIF(AD:AD,AD9138,H:H)),2)))</f>
        <v/>
      </c>
      <c r="H9138" s="71"/>
      <c r="I9138" s="72"/>
      <c r="J9138" s="72"/>
      <c r="K9138" s="38" t="str">
        <f>IF(E9138="","",IF(OR(E9138="Project Management",E9138="Project Support",E9138="Sprint Management",E9138="Sprint Support"),"NA",(((SUMIF(AD:AD,AD9138,H:H)/VLOOKUP(AD9138,[2]Formula!V:X,3,0))*VLOOKUP(AD9138,[2]Formula!V:X,2,0))*H9138)/SUMIF(AD:AD,AD9138,H:H)))</f>
        <v/>
      </c>
      <c r="L9138" s="38" t="str">
        <f t="shared" si="853"/>
        <v/>
      </c>
      <c r="M9138" s="38" t="str">
        <f t="shared" si="854"/>
        <v/>
      </c>
      <c r="N9138" s="38" t="str">
        <f t="shared" si="856"/>
        <v/>
      </c>
      <c r="O9138" s="38" t="str">
        <f t="shared" si="852"/>
        <v/>
      </c>
      <c r="P9138" s="39" t="str">
        <f t="shared" si="857"/>
        <v/>
      </c>
      <c r="AC9138" s="42" t="str">
        <f>IF(B9138="","",VLOOKUP(B9138,[2]Formula!B:C,2,0))</f>
        <v/>
      </c>
      <c r="AD9138" s="43" t="str">
        <f t="shared" si="855"/>
        <v/>
      </c>
    </row>
    <row r="9139" spans="1:30" x14ac:dyDescent="0.25">
      <c r="A9139" s="64"/>
      <c r="B9139" s="64"/>
      <c r="C9139" s="66"/>
      <c r="D9139" s="67"/>
      <c r="E9139" s="64"/>
      <c r="F9139" s="64"/>
      <c r="G9139" s="37" t="str">
        <f>IF(E9139="","",IF(OR(E9139="Project Management",E9139="Project Support",E9139="Sprint Management",E9139="Sprint Support"),"NA",ROUND((((VLOOKUP(AD9139,[2]Formula!V:X,3,0)))-SUMIF(AD:AD,AD9139,H:H)),2)))</f>
        <v/>
      </c>
      <c r="H9139" s="71"/>
      <c r="I9139" s="72"/>
      <c r="J9139" s="72"/>
      <c r="K9139" s="38" t="str">
        <f>IF(E9139="","",IF(OR(E9139="Project Management",E9139="Project Support",E9139="Sprint Management",E9139="Sprint Support"),"NA",(((SUMIF(AD:AD,AD9139,H:H)/VLOOKUP(AD9139,[2]Formula!V:X,3,0))*VLOOKUP(AD9139,[2]Formula!V:X,2,0))*H9139)/SUMIF(AD:AD,AD9139,H:H)))</f>
        <v/>
      </c>
      <c r="L9139" s="38" t="str">
        <f t="shared" si="853"/>
        <v/>
      </c>
      <c r="M9139" s="38" t="str">
        <f t="shared" si="854"/>
        <v/>
      </c>
      <c r="N9139" s="38" t="str">
        <f t="shared" si="856"/>
        <v/>
      </c>
      <c r="O9139" s="38" t="str">
        <f t="shared" si="852"/>
        <v/>
      </c>
      <c r="P9139" s="39" t="str">
        <f t="shared" si="857"/>
        <v/>
      </c>
      <c r="AC9139" s="42" t="str">
        <f>IF(B9139="","",VLOOKUP(B9139,[2]Formula!B:C,2,0))</f>
        <v/>
      </c>
      <c r="AD9139" s="43" t="str">
        <f t="shared" si="855"/>
        <v/>
      </c>
    </row>
    <row r="9140" spans="1:30" x14ac:dyDescent="0.25">
      <c r="A9140" s="64"/>
      <c r="B9140" s="64"/>
      <c r="C9140" s="66"/>
      <c r="D9140" s="67"/>
      <c r="E9140" s="64"/>
      <c r="F9140" s="64"/>
      <c r="G9140" s="37" t="str">
        <f>IF(E9140="","",IF(OR(E9140="Project Management",E9140="Project Support",E9140="Sprint Management",E9140="Sprint Support"),"NA",ROUND((((VLOOKUP(AD9140,[2]Formula!V:X,3,0)))-SUMIF(AD:AD,AD9140,H:H)),2)))</f>
        <v/>
      </c>
      <c r="H9140" s="71"/>
      <c r="I9140" s="72"/>
      <c r="J9140" s="72"/>
      <c r="K9140" s="38" t="str">
        <f>IF(E9140="","",IF(OR(E9140="Project Management",E9140="Project Support",E9140="Sprint Management",E9140="Sprint Support"),"NA",(((SUMIF(AD:AD,AD9140,H:H)/VLOOKUP(AD9140,[2]Formula!V:X,3,0))*VLOOKUP(AD9140,[2]Formula!V:X,2,0))*H9140)/SUMIF(AD:AD,AD9140,H:H)))</f>
        <v/>
      </c>
      <c r="L9140" s="38" t="str">
        <f t="shared" si="853"/>
        <v/>
      </c>
      <c r="M9140" s="38" t="str">
        <f t="shared" si="854"/>
        <v/>
      </c>
      <c r="N9140" s="38" t="str">
        <f t="shared" si="856"/>
        <v/>
      </c>
      <c r="O9140" s="38" t="str">
        <f t="shared" si="852"/>
        <v/>
      </c>
      <c r="P9140" s="39" t="str">
        <f t="shared" si="857"/>
        <v/>
      </c>
      <c r="AC9140" s="42" t="str">
        <f>IF(B9140="","",VLOOKUP(B9140,[2]Formula!B:C,2,0))</f>
        <v/>
      </c>
      <c r="AD9140" s="43" t="str">
        <f t="shared" si="855"/>
        <v/>
      </c>
    </row>
    <row r="9141" spans="1:30" x14ac:dyDescent="0.25">
      <c r="A9141" s="64"/>
      <c r="B9141" s="64"/>
      <c r="C9141" s="66"/>
      <c r="D9141" s="67"/>
      <c r="E9141" s="64"/>
      <c r="F9141" s="64"/>
      <c r="G9141" s="37" t="str">
        <f>IF(E9141="","",IF(OR(E9141="Project Management",E9141="Project Support",E9141="Sprint Management",E9141="Sprint Support"),"NA",ROUND((((VLOOKUP(AD9141,[2]Formula!V:X,3,0)))-SUMIF(AD:AD,AD9141,H:H)),2)))</f>
        <v/>
      </c>
      <c r="H9141" s="71"/>
      <c r="I9141" s="72"/>
      <c r="J9141" s="72"/>
      <c r="K9141" s="38" t="str">
        <f>IF(E9141="","",IF(OR(E9141="Project Management",E9141="Project Support",E9141="Sprint Management",E9141="Sprint Support"),"NA",(((SUMIF(AD:AD,AD9141,H:H)/VLOOKUP(AD9141,[2]Formula!V:X,3,0))*VLOOKUP(AD9141,[2]Formula!V:X,2,0))*H9141)/SUMIF(AD:AD,AD9141,H:H)))</f>
        <v/>
      </c>
      <c r="L9141" s="38" t="str">
        <f t="shared" si="853"/>
        <v/>
      </c>
      <c r="M9141" s="38" t="str">
        <f t="shared" si="854"/>
        <v/>
      </c>
      <c r="N9141" s="38" t="str">
        <f t="shared" si="856"/>
        <v/>
      </c>
      <c r="O9141" s="38" t="str">
        <f t="shared" ref="O9141:O9204" si="858">IFERROR(L9141/M9141,"")</f>
        <v/>
      </c>
      <c r="P9141" s="39" t="str">
        <f t="shared" si="857"/>
        <v/>
      </c>
      <c r="AC9141" s="42" t="str">
        <f>IF(B9141="","",VLOOKUP(B9141,[2]Formula!B:C,2,0))</f>
        <v/>
      </c>
      <c r="AD9141" s="43" t="str">
        <f t="shared" si="855"/>
        <v/>
      </c>
    </row>
    <row r="9142" spans="1:30" x14ac:dyDescent="0.25">
      <c r="A9142" s="64"/>
      <c r="B9142" s="64"/>
      <c r="C9142" s="66"/>
      <c r="D9142" s="67"/>
      <c r="E9142" s="64"/>
      <c r="F9142" s="64"/>
      <c r="G9142" s="37" t="str">
        <f>IF(E9142="","",IF(OR(E9142="Project Management",E9142="Project Support",E9142="Sprint Management",E9142="Sprint Support"),"NA",ROUND((((VLOOKUP(AD9142,[2]Formula!V:X,3,0)))-SUMIF(AD:AD,AD9142,H:H)),2)))</f>
        <v/>
      </c>
      <c r="H9142" s="71"/>
      <c r="I9142" s="72"/>
      <c r="J9142" s="72"/>
      <c r="K9142" s="38" t="str">
        <f>IF(E9142="","",IF(OR(E9142="Project Management",E9142="Project Support",E9142="Sprint Management",E9142="Sprint Support"),"NA",(((SUMIF(AD:AD,AD9142,H:H)/VLOOKUP(AD9142,[2]Formula!V:X,3,0))*VLOOKUP(AD9142,[2]Formula!V:X,2,0))*H9142)/SUMIF(AD:AD,AD9142,H:H)))</f>
        <v/>
      </c>
      <c r="L9142" s="38" t="str">
        <f t="shared" si="853"/>
        <v/>
      </c>
      <c r="M9142" s="38" t="str">
        <f t="shared" si="854"/>
        <v/>
      </c>
      <c r="N9142" s="38" t="str">
        <f t="shared" si="856"/>
        <v/>
      </c>
      <c r="O9142" s="38" t="str">
        <f t="shared" si="858"/>
        <v/>
      </c>
      <c r="P9142" s="39" t="str">
        <f t="shared" si="857"/>
        <v/>
      </c>
      <c r="AC9142" s="42" t="str">
        <f>IF(B9142="","",VLOOKUP(B9142,[2]Formula!B:C,2,0))</f>
        <v/>
      </c>
      <c r="AD9142" s="43" t="str">
        <f t="shared" si="855"/>
        <v/>
      </c>
    </row>
    <row r="9143" spans="1:30" x14ac:dyDescent="0.25">
      <c r="A9143" s="64"/>
      <c r="B9143" s="64"/>
      <c r="C9143" s="66"/>
      <c r="D9143" s="67"/>
      <c r="E9143" s="64"/>
      <c r="F9143" s="64"/>
      <c r="G9143" s="37" t="str">
        <f>IF(E9143="","",IF(OR(E9143="Project Management",E9143="Project Support",E9143="Sprint Management",E9143="Sprint Support"),"NA",ROUND((((VLOOKUP(AD9143,[2]Formula!V:X,3,0)))-SUMIF(AD:AD,AD9143,H:H)),2)))</f>
        <v/>
      </c>
      <c r="H9143" s="71"/>
      <c r="I9143" s="72"/>
      <c r="J9143" s="72"/>
      <c r="K9143" s="38" t="str">
        <f>IF(E9143="","",IF(OR(E9143="Project Management",E9143="Project Support",E9143="Sprint Management",E9143="Sprint Support"),"NA",(((SUMIF(AD:AD,AD9143,H:H)/VLOOKUP(AD9143,[2]Formula!V:X,3,0))*VLOOKUP(AD9143,[2]Formula!V:X,2,0))*H9143)/SUMIF(AD:AD,AD9143,H:H)))</f>
        <v/>
      </c>
      <c r="L9143" s="38" t="str">
        <f t="shared" si="853"/>
        <v/>
      </c>
      <c r="M9143" s="38" t="str">
        <f t="shared" si="854"/>
        <v/>
      </c>
      <c r="N9143" s="38" t="str">
        <f t="shared" si="856"/>
        <v/>
      </c>
      <c r="O9143" s="38" t="str">
        <f t="shared" si="858"/>
        <v/>
      </c>
      <c r="P9143" s="39" t="str">
        <f t="shared" si="857"/>
        <v/>
      </c>
      <c r="AC9143" s="42" t="str">
        <f>IF(B9143="","",VLOOKUP(B9143,[2]Formula!B:C,2,0))</f>
        <v/>
      </c>
      <c r="AD9143" s="43" t="str">
        <f t="shared" si="855"/>
        <v/>
      </c>
    </row>
    <row r="9144" spans="1:30" x14ac:dyDescent="0.25">
      <c r="A9144" s="64"/>
      <c r="B9144" s="64"/>
      <c r="C9144" s="66"/>
      <c r="D9144" s="67"/>
      <c r="E9144" s="64"/>
      <c r="F9144" s="64"/>
      <c r="G9144" s="37" t="str">
        <f>IF(E9144="","",IF(OR(E9144="Project Management",E9144="Project Support",E9144="Sprint Management",E9144="Sprint Support"),"NA",ROUND((((VLOOKUP(AD9144,[2]Formula!V:X,3,0)))-SUMIF(AD:AD,AD9144,H:H)),2)))</f>
        <v/>
      </c>
      <c r="H9144" s="71"/>
      <c r="I9144" s="72"/>
      <c r="J9144" s="72"/>
      <c r="K9144" s="38" t="str">
        <f>IF(E9144="","",IF(OR(E9144="Project Management",E9144="Project Support",E9144="Sprint Management",E9144="Sprint Support"),"NA",(((SUMIF(AD:AD,AD9144,H:H)/VLOOKUP(AD9144,[2]Formula!V:X,3,0))*VLOOKUP(AD9144,[2]Formula!V:X,2,0))*H9144)/SUMIF(AD:AD,AD9144,H:H)))</f>
        <v/>
      </c>
      <c r="L9144" s="38" t="str">
        <f t="shared" si="853"/>
        <v/>
      </c>
      <c r="M9144" s="38" t="str">
        <f t="shared" si="854"/>
        <v/>
      </c>
      <c r="N9144" s="38" t="str">
        <f t="shared" si="856"/>
        <v/>
      </c>
      <c r="O9144" s="38" t="str">
        <f t="shared" si="858"/>
        <v/>
      </c>
      <c r="P9144" s="39" t="str">
        <f t="shared" si="857"/>
        <v/>
      </c>
      <c r="AC9144" s="42" t="str">
        <f>IF(B9144="","",VLOOKUP(B9144,[2]Formula!B:C,2,0))</f>
        <v/>
      </c>
      <c r="AD9144" s="43" t="str">
        <f t="shared" si="855"/>
        <v/>
      </c>
    </row>
    <row r="9145" spans="1:30" x14ac:dyDescent="0.25">
      <c r="A9145" s="64"/>
      <c r="B9145" s="64"/>
      <c r="C9145" s="66"/>
      <c r="D9145" s="67"/>
      <c r="E9145" s="64"/>
      <c r="F9145" s="64"/>
      <c r="G9145" s="37" t="str">
        <f>IF(E9145="","",IF(OR(E9145="Project Management",E9145="Project Support",E9145="Sprint Management",E9145="Sprint Support"),"NA",ROUND((((VLOOKUP(AD9145,[2]Formula!V:X,3,0)))-SUMIF(AD:AD,AD9145,H:H)),2)))</f>
        <v/>
      </c>
      <c r="H9145" s="71"/>
      <c r="I9145" s="72"/>
      <c r="J9145" s="72"/>
      <c r="K9145" s="38" t="str">
        <f>IF(E9145="","",IF(OR(E9145="Project Management",E9145="Project Support",E9145="Sprint Management",E9145="Sprint Support"),"NA",(((SUMIF(AD:AD,AD9145,H:H)/VLOOKUP(AD9145,[2]Formula!V:X,3,0))*VLOOKUP(AD9145,[2]Formula!V:X,2,0))*H9145)/SUMIF(AD:AD,AD9145,H:H)))</f>
        <v/>
      </c>
      <c r="L9145" s="38" t="str">
        <f t="shared" si="853"/>
        <v/>
      </c>
      <c r="M9145" s="38" t="str">
        <f t="shared" si="854"/>
        <v/>
      </c>
      <c r="N9145" s="38" t="str">
        <f t="shared" si="856"/>
        <v/>
      </c>
      <c r="O9145" s="38" t="str">
        <f t="shared" si="858"/>
        <v/>
      </c>
      <c r="P9145" s="39" t="str">
        <f t="shared" si="857"/>
        <v/>
      </c>
      <c r="AC9145" s="42" t="str">
        <f>IF(B9145="","",VLOOKUP(B9145,[2]Formula!B:C,2,0))</f>
        <v/>
      </c>
      <c r="AD9145" s="43" t="str">
        <f t="shared" si="855"/>
        <v/>
      </c>
    </row>
    <row r="9146" spans="1:30" x14ac:dyDescent="0.25">
      <c r="A9146" s="64"/>
      <c r="B9146" s="64"/>
      <c r="C9146" s="66"/>
      <c r="D9146" s="67"/>
      <c r="E9146" s="64"/>
      <c r="F9146" s="64"/>
      <c r="G9146" s="37" t="str">
        <f>IF(E9146="","",IF(OR(E9146="Project Management",E9146="Project Support",E9146="Sprint Management",E9146="Sprint Support"),"NA",ROUND((((VLOOKUP(AD9146,[2]Formula!V:X,3,0)))-SUMIF(AD:AD,AD9146,H:H)),2)))</f>
        <v/>
      </c>
      <c r="H9146" s="71"/>
      <c r="I9146" s="72"/>
      <c r="J9146" s="72"/>
      <c r="K9146" s="38" t="str">
        <f>IF(E9146="","",IF(OR(E9146="Project Management",E9146="Project Support",E9146="Sprint Management",E9146="Sprint Support"),"NA",(((SUMIF(AD:AD,AD9146,H:H)/VLOOKUP(AD9146,[2]Formula!V:X,3,0))*VLOOKUP(AD9146,[2]Formula!V:X,2,0))*H9146)/SUMIF(AD:AD,AD9146,H:H)))</f>
        <v/>
      </c>
      <c r="L9146" s="38" t="str">
        <f t="shared" si="853"/>
        <v/>
      </c>
      <c r="M9146" s="38" t="str">
        <f t="shared" si="854"/>
        <v/>
      </c>
      <c r="N9146" s="38" t="str">
        <f t="shared" si="856"/>
        <v/>
      </c>
      <c r="O9146" s="38" t="str">
        <f t="shared" si="858"/>
        <v/>
      </c>
      <c r="P9146" s="39" t="str">
        <f t="shared" si="857"/>
        <v/>
      </c>
      <c r="AC9146" s="42" t="str">
        <f>IF(B9146="","",VLOOKUP(B9146,[2]Formula!B:C,2,0))</f>
        <v/>
      </c>
      <c r="AD9146" s="43" t="str">
        <f t="shared" si="855"/>
        <v/>
      </c>
    </row>
    <row r="9147" spans="1:30" x14ac:dyDescent="0.25">
      <c r="A9147" s="64"/>
      <c r="B9147" s="64"/>
      <c r="C9147" s="66"/>
      <c r="D9147" s="67"/>
      <c r="E9147" s="64"/>
      <c r="F9147" s="64"/>
      <c r="G9147" s="37" t="str">
        <f>IF(E9147="","",IF(OR(E9147="Project Management",E9147="Project Support",E9147="Sprint Management",E9147="Sprint Support"),"NA",ROUND((((VLOOKUP(AD9147,[2]Formula!V:X,3,0)))-SUMIF(AD:AD,AD9147,H:H)),2)))</f>
        <v/>
      </c>
      <c r="H9147" s="71"/>
      <c r="I9147" s="72"/>
      <c r="J9147" s="72"/>
      <c r="K9147" s="38" t="str">
        <f>IF(E9147="","",IF(OR(E9147="Project Management",E9147="Project Support",E9147="Sprint Management",E9147="Sprint Support"),"NA",(((SUMIF(AD:AD,AD9147,H:H)/VLOOKUP(AD9147,[2]Formula!V:X,3,0))*VLOOKUP(AD9147,[2]Formula!V:X,2,0))*H9147)/SUMIF(AD:AD,AD9147,H:H)))</f>
        <v/>
      </c>
      <c r="L9147" s="38" t="str">
        <f t="shared" si="853"/>
        <v/>
      </c>
      <c r="M9147" s="38" t="str">
        <f t="shared" si="854"/>
        <v/>
      </c>
      <c r="N9147" s="38" t="str">
        <f t="shared" si="856"/>
        <v/>
      </c>
      <c r="O9147" s="38" t="str">
        <f t="shared" si="858"/>
        <v/>
      </c>
      <c r="P9147" s="39" t="str">
        <f t="shared" si="857"/>
        <v/>
      </c>
      <c r="AC9147" s="42" t="str">
        <f>IF(B9147="","",VLOOKUP(B9147,[2]Formula!B:C,2,0))</f>
        <v/>
      </c>
      <c r="AD9147" s="43" t="str">
        <f t="shared" si="855"/>
        <v/>
      </c>
    </row>
    <row r="9148" spans="1:30" x14ac:dyDescent="0.25">
      <c r="A9148" s="64"/>
      <c r="B9148" s="64"/>
      <c r="C9148" s="66"/>
      <c r="D9148" s="67"/>
      <c r="E9148" s="64"/>
      <c r="F9148" s="64"/>
      <c r="G9148" s="37" t="str">
        <f>IF(E9148="","",IF(OR(E9148="Project Management",E9148="Project Support",E9148="Sprint Management",E9148="Sprint Support"),"NA",ROUND((((VLOOKUP(AD9148,[2]Formula!V:X,3,0)))-SUMIF(AD:AD,AD9148,H:H)),2)))</f>
        <v/>
      </c>
      <c r="H9148" s="71"/>
      <c r="I9148" s="72"/>
      <c r="J9148" s="72"/>
      <c r="K9148" s="38" t="str">
        <f>IF(E9148="","",IF(OR(E9148="Project Management",E9148="Project Support",E9148="Sprint Management",E9148="Sprint Support"),"NA",(((SUMIF(AD:AD,AD9148,H:H)/VLOOKUP(AD9148,[2]Formula!V:X,3,0))*VLOOKUP(AD9148,[2]Formula!V:X,2,0))*H9148)/SUMIF(AD:AD,AD9148,H:H)))</f>
        <v/>
      </c>
      <c r="L9148" s="38" t="str">
        <f t="shared" si="853"/>
        <v/>
      </c>
      <c r="M9148" s="38" t="str">
        <f t="shared" si="854"/>
        <v/>
      </c>
      <c r="N9148" s="38" t="str">
        <f t="shared" si="856"/>
        <v/>
      </c>
      <c r="O9148" s="38" t="str">
        <f t="shared" si="858"/>
        <v/>
      </c>
      <c r="P9148" s="39" t="str">
        <f t="shared" si="857"/>
        <v/>
      </c>
      <c r="AC9148" s="42" t="str">
        <f>IF(B9148="","",VLOOKUP(B9148,[2]Formula!B:C,2,0))</f>
        <v/>
      </c>
      <c r="AD9148" s="43" t="str">
        <f t="shared" si="855"/>
        <v/>
      </c>
    </row>
    <row r="9149" spans="1:30" x14ac:dyDescent="0.25">
      <c r="A9149" s="64"/>
      <c r="B9149" s="64"/>
      <c r="C9149" s="66"/>
      <c r="D9149" s="67"/>
      <c r="E9149" s="64"/>
      <c r="F9149" s="64"/>
      <c r="G9149" s="37" t="str">
        <f>IF(E9149="","",IF(OR(E9149="Project Management",E9149="Project Support",E9149="Sprint Management",E9149="Sprint Support"),"NA",ROUND((((VLOOKUP(AD9149,[2]Formula!V:X,3,0)))-SUMIF(AD:AD,AD9149,H:H)),2)))</f>
        <v/>
      </c>
      <c r="H9149" s="71"/>
      <c r="I9149" s="72"/>
      <c r="J9149" s="72"/>
      <c r="K9149" s="38" t="str">
        <f>IF(E9149="","",IF(OR(E9149="Project Management",E9149="Project Support",E9149="Sprint Management",E9149="Sprint Support"),"NA",(((SUMIF(AD:AD,AD9149,H:H)/VLOOKUP(AD9149,[2]Formula!V:X,3,0))*VLOOKUP(AD9149,[2]Formula!V:X,2,0))*H9149)/SUMIF(AD:AD,AD9149,H:H)))</f>
        <v/>
      </c>
      <c r="L9149" s="38" t="str">
        <f t="shared" si="853"/>
        <v/>
      </c>
      <c r="M9149" s="38" t="str">
        <f t="shared" si="854"/>
        <v/>
      </c>
      <c r="N9149" s="38" t="str">
        <f t="shared" si="856"/>
        <v/>
      </c>
      <c r="O9149" s="38" t="str">
        <f t="shared" si="858"/>
        <v/>
      </c>
      <c r="P9149" s="39" t="str">
        <f t="shared" si="857"/>
        <v/>
      </c>
      <c r="AC9149" s="42" t="str">
        <f>IF(B9149="","",VLOOKUP(B9149,[2]Formula!B:C,2,0))</f>
        <v/>
      </c>
      <c r="AD9149" s="43" t="str">
        <f t="shared" si="855"/>
        <v/>
      </c>
    </row>
    <row r="9150" spans="1:30" x14ac:dyDescent="0.25">
      <c r="A9150" s="64"/>
      <c r="B9150" s="64"/>
      <c r="C9150" s="66"/>
      <c r="D9150" s="67"/>
      <c r="E9150" s="64"/>
      <c r="F9150" s="64"/>
      <c r="G9150" s="37" t="str">
        <f>IF(E9150="","",IF(OR(E9150="Project Management",E9150="Project Support",E9150="Sprint Management",E9150="Sprint Support"),"NA",ROUND((((VLOOKUP(AD9150,[2]Formula!V:X,3,0)))-SUMIF(AD:AD,AD9150,H:H)),2)))</f>
        <v/>
      </c>
      <c r="H9150" s="71"/>
      <c r="I9150" s="72"/>
      <c r="J9150" s="72"/>
      <c r="K9150" s="38" t="str">
        <f>IF(E9150="","",IF(OR(E9150="Project Management",E9150="Project Support",E9150="Sprint Management",E9150="Sprint Support"),"NA",(((SUMIF(AD:AD,AD9150,H:H)/VLOOKUP(AD9150,[2]Formula!V:X,3,0))*VLOOKUP(AD9150,[2]Formula!V:X,2,0))*H9150)/SUMIF(AD:AD,AD9150,H:H)))</f>
        <v/>
      </c>
      <c r="L9150" s="38" t="str">
        <f t="shared" si="853"/>
        <v/>
      </c>
      <c r="M9150" s="38" t="str">
        <f t="shared" si="854"/>
        <v/>
      </c>
      <c r="N9150" s="38" t="str">
        <f t="shared" si="856"/>
        <v/>
      </c>
      <c r="O9150" s="38" t="str">
        <f t="shared" si="858"/>
        <v/>
      </c>
      <c r="P9150" s="39" t="str">
        <f t="shared" si="857"/>
        <v/>
      </c>
      <c r="AC9150" s="42" t="str">
        <f>IF(B9150="","",VLOOKUP(B9150,[2]Formula!B:C,2,0))</f>
        <v/>
      </c>
      <c r="AD9150" s="43" t="str">
        <f t="shared" si="855"/>
        <v/>
      </c>
    </row>
    <row r="9151" spans="1:30" x14ac:dyDescent="0.25">
      <c r="A9151" s="64"/>
      <c r="B9151" s="64"/>
      <c r="C9151" s="66"/>
      <c r="D9151" s="67"/>
      <c r="E9151" s="64"/>
      <c r="F9151" s="64"/>
      <c r="G9151" s="37" t="str">
        <f>IF(E9151="","",IF(OR(E9151="Project Management",E9151="Project Support",E9151="Sprint Management",E9151="Sprint Support"),"NA",ROUND((((VLOOKUP(AD9151,[2]Formula!V:X,3,0)))-SUMIF(AD:AD,AD9151,H:H)),2)))</f>
        <v/>
      </c>
      <c r="H9151" s="71"/>
      <c r="I9151" s="72"/>
      <c r="J9151" s="72"/>
      <c r="K9151" s="38" t="str">
        <f>IF(E9151="","",IF(OR(E9151="Project Management",E9151="Project Support",E9151="Sprint Management",E9151="Sprint Support"),"NA",(((SUMIF(AD:AD,AD9151,H:H)/VLOOKUP(AD9151,[2]Formula!V:X,3,0))*VLOOKUP(AD9151,[2]Formula!V:X,2,0))*H9151)/SUMIF(AD:AD,AD9151,H:H)))</f>
        <v/>
      </c>
      <c r="L9151" s="38" t="str">
        <f t="shared" si="853"/>
        <v/>
      </c>
      <c r="M9151" s="38" t="str">
        <f t="shared" si="854"/>
        <v/>
      </c>
      <c r="N9151" s="38" t="str">
        <f t="shared" si="856"/>
        <v/>
      </c>
      <c r="O9151" s="38" t="str">
        <f t="shared" si="858"/>
        <v/>
      </c>
      <c r="P9151" s="39" t="str">
        <f t="shared" si="857"/>
        <v/>
      </c>
      <c r="AC9151" s="42" t="str">
        <f>IF(B9151="","",VLOOKUP(B9151,[2]Formula!B:C,2,0))</f>
        <v/>
      </c>
      <c r="AD9151" s="43" t="str">
        <f t="shared" si="855"/>
        <v/>
      </c>
    </row>
    <row r="9152" spans="1:30" x14ac:dyDescent="0.25">
      <c r="A9152" s="64"/>
      <c r="B9152" s="64"/>
      <c r="C9152" s="66"/>
      <c r="D9152" s="67"/>
      <c r="E9152" s="64"/>
      <c r="F9152" s="64"/>
      <c r="G9152" s="37" t="str">
        <f>IF(E9152="","",IF(OR(E9152="Project Management",E9152="Project Support",E9152="Sprint Management",E9152="Sprint Support"),"NA",ROUND((((VLOOKUP(AD9152,[2]Formula!V:X,3,0)))-SUMIF(AD:AD,AD9152,H:H)),2)))</f>
        <v/>
      </c>
      <c r="H9152" s="71"/>
      <c r="I9152" s="72"/>
      <c r="J9152" s="72"/>
      <c r="K9152" s="38" t="str">
        <f>IF(E9152="","",IF(OR(E9152="Project Management",E9152="Project Support",E9152="Sprint Management",E9152="Sprint Support"),"NA",(((SUMIF(AD:AD,AD9152,H:H)/VLOOKUP(AD9152,[2]Formula!V:X,3,0))*VLOOKUP(AD9152,[2]Formula!V:X,2,0))*H9152)/SUMIF(AD:AD,AD9152,H:H)))</f>
        <v/>
      </c>
      <c r="L9152" s="38" t="str">
        <f t="shared" si="853"/>
        <v/>
      </c>
      <c r="M9152" s="38" t="str">
        <f t="shared" si="854"/>
        <v/>
      </c>
      <c r="N9152" s="38" t="str">
        <f t="shared" si="856"/>
        <v/>
      </c>
      <c r="O9152" s="38" t="str">
        <f t="shared" si="858"/>
        <v/>
      </c>
      <c r="P9152" s="39" t="str">
        <f t="shared" si="857"/>
        <v/>
      </c>
      <c r="AC9152" s="42" t="str">
        <f>IF(B9152="","",VLOOKUP(B9152,[2]Formula!B:C,2,0))</f>
        <v/>
      </c>
      <c r="AD9152" s="43" t="str">
        <f t="shared" si="855"/>
        <v/>
      </c>
    </row>
    <row r="9153" spans="1:30" x14ac:dyDescent="0.25">
      <c r="A9153" s="64"/>
      <c r="B9153" s="64"/>
      <c r="C9153" s="66"/>
      <c r="D9153" s="67"/>
      <c r="E9153" s="64"/>
      <c r="F9153" s="64"/>
      <c r="G9153" s="37" t="str">
        <f>IF(E9153="","",IF(OR(E9153="Project Management",E9153="Project Support",E9153="Sprint Management",E9153="Sprint Support"),"NA",ROUND((((VLOOKUP(AD9153,[2]Formula!V:X,3,0)))-SUMIF(AD:AD,AD9153,H:H)),2)))</f>
        <v/>
      </c>
      <c r="H9153" s="71"/>
      <c r="I9153" s="72"/>
      <c r="J9153" s="72"/>
      <c r="K9153" s="38" t="str">
        <f>IF(E9153="","",IF(OR(E9153="Project Management",E9153="Project Support",E9153="Sprint Management",E9153="Sprint Support"),"NA",(((SUMIF(AD:AD,AD9153,H:H)/VLOOKUP(AD9153,[2]Formula!V:X,3,0))*VLOOKUP(AD9153,[2]Formula!V:X,2,0))*H9153)/SUMIF(AD:AD,AD9153,H:H)))</f>
        <v/>
      </c>
      <c r="L9153" s="38" t="str">
        <f t="shared" si="853"/>
        <v/>
      </c>
      <c r="M9153" s="38" t="str">
        <f t="shared" si="854"/>
        <v/>
      </c>
      <c r="N9153" s="38" t="str">
        <f t="shared" si="856"/>
        <v/>
      </c>
      <c r="O9153" s="38" t="str">
        <f t="shared" si="858"/>
        <v/>
      </c>
      <c r="P9153" s="39" t="str">
        <f t="shared" si="857"/>
        <v/>
      </c>
      <c r="AC9153" s="42" t="str">
        <f>IF(B9153="","",VLOOKUP(B9153,[2]Formula!B:C,2,0))</f>
        <v/>
      </c>
      <c r="AD9153" s="43" t="str">
        <f t="shared" si="855"/>
        <v/>
      </c>
    </row>
    <row r="9154" spans="1:30" x14ac:dyDescent="0.25">
      <c r="A9154" s="64"/>
      <c r="B9154" s="64"/>
      <c r="C9154" s="66"/>
      <c r="D9154" s="67"/>
      <c r="E9154" s="64"/>
      <c r="F9154" s="64"/>
      <c r="G9154" s="37" t="str">
        <f>IF(E9154="","",IF(OR(E9154="Project Management",E9154="Project Support",E9154="Sprint Management",E9154="Sprint Support"),"NA",ROUND((((VLOOKUP(AD9154,[2]Formula!V:X,3,0)))-SUMIF(AD:AD,AD9154,H:H)),2)))</f>
        <v/>
      </c>
      <c r="H9154" s="71"/>
      <c r="I9154" s="72"/>
      <c r="J9154" s="72"/>
      <c r="K9154" s="38" t="str">
        <f>IF(E9154="","",IF(OR(E9154="Project Management",E9154="Project Support",E9154="Sprint Management",E9154="Sprint Support"),"NA",(((SUMIF(AD:AD,AD9154,H:H)/VLOOKUP(AD9154,[2]Formula!V:X,3,0))*VLOOKUP(AD9154,[2]Formula!V:X,2,0))*H9154)/SUMIF(AD:AD,AD9154,H:H)))</f>
        <v/>
      </c>
      <c r="L9154" s="38" t="str">
        <f t="shared" ref="L9154:L9217" si="859">IFERROR(IF(K9154="NA",(H9154/I9154),(K9154/I9154)),"")</f>
        <v/>
      </c>
      <c r="M9154" s="38" t="str">
        <f t="shared" ref="M9154:M9217" si="860">IFERROR(IF(K9154="NA",1,(K9154/H9154)),"")</f>
        <v/>
      </c>
      <c r="N9154" s="38" t="str">
        <f t="shared" si="856"/>
        <v/>
      </c>
      <c r="O9154" s="38" t="str">
        <f t="shared" si="858"/>
        <v/>
      </c>
      <c r="P9154" s="39" t="str">
        <f t="shared" si="857"/>
        <v/>
      </c>
      <c r="AC9154" s="42" t="str">
        <f>IF(B9154="","",VLOOKUP(B9154,[2]Formula!B:C,2,0))</f>
        <v/>
      </c>
      <c r="AD9154" s="43" t="str">
        <f t="shared" ref="AD9154:AD9217" si="861">IF(B9154="","",CONCATENATE(B9154,"_",E9154))</f>
        <v/>
      </c>
    </row>
    <row r="9155" spans="1:30" x14ac:dyDescent="0.25">
      <c r="A9155" s="64"/>
      <c r="B9155" s="64"/>
      <c r="C9155" s="66"/>
      <c r="D9155" s="67"/>
      <c r="E9155" s="64"/>
      <c r="F9155" s="64"/>
      <c r="G9155" s="37" t="str">
        <f>IF(E9155="","",IF(OR(E9155="Project Management",E9155="Project Support",E9155="Sprint Management",E9155="Sprint Support"),"NA",ROUND((((VLOOKUP(AD9155,[2]Formula!V:X,3,0)))-SUMIF(AD:AD,AD9155,H:H)),2)))</f>
        <v/>
      </c>
      <c r="H9155" s="71"/>
      <c r="I9155" s="72"/>
      <c r="J9155" s="72"/>
      <c r="K9155" s="38" t="str">
        <f>IF(E9155="","",IF(OR(E9155="Project Management",E9155="Project Support",E9155="Sprint Management",E9155="Sprint Support"),"NA",(((SUMIF(AD:AD,AD9155,H:H)/VLOOKUP(AD9155,[2]Formula!V:X,3,0))*VLOOKUP(AD9155,[2]Formula!V:X,2,0))*H9155)/SUMIF(AD:AD,AD9155,H:H)))</f>
        <v/>
      </c>
      <c r="L9155" s="38" t="str">
        <f t="shared" si="859"/>
        <v/>
      </c>
      <c r="M9155" s="38" t="str">
        <f t="shared" si="860"/>
        <v/>
      </c>
      <c r="N9155" s="38" t="str">
        <f t="shared" ref="N9155:N9218" si="862">IFERROR(((L9155-M9155)/M9155)*100,"")</f>
        <v/>
      </c>
      <c r="O9155" s="38" t="str">
        <f t="shared" si="858"/>
        <v/>
      </c>
      <c r="P9155" s="39" t="str">
        <f t="shared" ref="P9155:P9218" si="863">IF(O9155="","",1)</f>
        <v/>
      </c>
      <c r="AC9155" s="42" t="str">
        <f>IF(B9155="","",VLOOKUP(B9155,[2]Formula!B:C,2,0))</f>
        <v/>
      </c>
      <c r="AD9155" s="43" t="str">
        <f t="shared" si="861"/>
        <v/>
      </c>
    </row>
    <row r="9156" spans="1:30" x14ac:dyDescent="0.25">
      <c r="A9156" s="64"/>
      <c r="B9156" s="64"/>
      <c r="C9156" s="66"/>
      <c r="D9156" s="67"/>
      <c r="E9156" s="64"/>
      <c r="F9156" s="64"/>
      <c r="G9156" s="37" t="str">
        <f>IF(E9156="","",IF(OR(E9156="Project Management",E9156="Project Support",E9156="Sprint Management",E9156="Sprint Support"),"NA",ROUND((((VLOOKUP(AD9156,[2]Formula!V:X,3,0)))-SUMIF(AD:AD,AD9156,H:H)),2)))</f>
        <v/>
      </c>
      <c r="H9156" s="71"/>
      <c r="I9156" s="72"/>
      <c r="J9156" s="72"/>
      <c r="K9156" s="38" t="str">
        <f>IF(E9156="","",IF(OR(E9156="Project Management",E9156="Project Support",E9156="Sprint Management",E9156="Sprint Support"),"NA",(((SUMIF(AD:AD,AD9156,H:H)/VLOOKUP(AD9156,[2]Formula!V:X,3,0))*VLOOKUP(AD9156,[2]Formula!V:X,2,0))*H9156)/SUMIF(AD:AD,AD9156,H:H)))</f>
        <v/>
      </c>
      <c r="L9156" s="38" t="str">
        <f t="shared" si="859"/>
        <v/>
      </c>
      <c r="M9156" s="38" t="str">
        <f t="shared" si="860"/>
        <v/>
      </c>
      <c r="N9156" s="38" t="str">
        <f t="shared" si="862"/>
        <v/>
      </c>
      <c r="O9156" s="38" t="str">
        <f t="shared" si="858"/>
        <v/>
      </c>
      <c r="P9156" s="39" t="str">
        <f t="shared" si="863"/>
        <v/>
      </c>
      <c r="AC9156" s="42" t="str">
        <f>IF(B9156="","",VLOOKUP(B9156,[2]Formula!B:C,2,0))</f>
        <v/>
      </c>
      <c r="AD9156" s="43" t="str">
        <f t="shared" si="861"/>
        <v/>
      </c>
    </row>
    <row r="9157" spans="1:30" x14ac:dyDescent="0.25">
      <c r="A9157" s="64"/>
      <c r="B9157" s="64"/>
      <c r="C9157" s="66"/>
      <c r="D9157" s="67"/>
      <c r="E9157" s="64"/>
      <c r="F9157" s="64"/>
      <c r="G9157" s="37" t="str">
        <f>IF(E9157="","",IF(OR(E9157="Project Management",E9157="Project Support",E9157="Sprint Management",E9157="Sprint Support"),"NA",ROUND((((VLOOKUP(AD9157,[2]Formula!V:X,3,0)))-SUMIF(AD:AD,AD9157,H:H)),2)))</f>
        <v/>
      </c>
      <c r="H9157" s="71"/>
      <c r="I9157" s="72"/>
      <c r="J9157" s="72"/>
      <c r="K9157" s="38" t="str">
        <f>IF(E9157="","",IF(OR(E9157="Project Management",E9157="Project Support",E9157="Sprint Management",E9157="Sprint Support"),"NA",(((SUMIF(AD:AD,AD9157,H:H)/VLOOKUP(AD9157,[2]Formula!V:X,3,0))*VLOOKUP(AD9157,[2]Formula!V:X,2,0))*H9157)/SUMIF(AD:AD,AD9157,H:H)))</f>
        <v/>
      </c>
      <c r="L9157" s="38" t="str">
        <f t="shared" si="859"/>
        <v/>
      </c>
      <c r="M9157" s="38" t="str">
        <f t="shared" si="860"/>
        <v/>
      </c>
      <c r="N9157" s="38" t="str">
        <f t="shared" si="862"/>
        <v/>
      </c>
      <c r="O9157" s="38" t="str">
        <f t="shared" si="858"/>
        <v/>
      </c>
      <c r="P9157" s="39" t="str">
        <f t="shared" si="863"/>
        <v/>
      </c>
      <c r="AC9157" s="42" t="str">
        <f>IF(B9157="","",VLOOKUP(B9157,[2]Formula!B:C,2,0))</f>
        <v/>
      </c>
      <c r="AD9157" s="43" t="str">
        <f t="shared" si="861"/>
        <v/>
      </c>
    </row>
    <row r="9158" spans="1:30" x14ac:dyDescent="0.25">
      <c r="A9158" s="64"/>
      <c r="B9158" s="64"/>
      <c r="C9158" s="66"/>
      <c r="D9158" s="67"/>
      <c r="E9158" s="64"/>
      <c r="F9158" s="64"/>
      <c r="G9158" s="37" t="str">
        <f>IF(E9158="","",IF(OR(E9158="Project Management",E9158="Project Support",E9158="Sprint Management",E9158="Sprint Support"),"NA",ROUND((((VLOOKUP(AD9158,[2]Formula!V:X,3,0)))-SUMIF(AD:AD,AD9158,H:H)),2)))</f>
        <v/>
      </c>
      <c r="H9158" s="71"/>
      <c r="I9158" s="72"/>
      <c r="J9158" s="72"/>
      <c r="K9158" s="38" t="str">
        <f>IF(E9158="","",IF(OR(E9158="Project Management",E9158="Project Support",E9158="Sprint Management",E9158="Sprint Support"),"NA",(((SUMIF(AD:AD,AD9158,H:H)/VLOOKUP(AD9158,[2]Formula!V:X,3,0))*VLOOKUP(AD9158,[2]Formula!V:X,2,0))*H9158)/SUMIF(AD:AD,AD9158,H:H)))</f>
        <v/>
      </c>
      <c r="L9158" s="38" t="str">
        <f t="shared" si="859"/>
        <v/>
      </c>
      <c r="M9158" s="38" t="str">
        <f t="shared" si="860"/>
        <v/>
      </c>
      <c r="N9158" s="38" t="str">
        <f t="shared" si="862"/>
        <v/>
      </c>
      <c r="O9158" s="38" t="str">
        <f t="shared" si="858"/>
        <v/>
      </c>
      <c r="P9158" s="39" t="str">
        <f t="shared" si="863"/>
        <v/>
      </c>
      <c r="AC9158" s="42" t="str">
        <f>IF(B9158="","",VLOOKUP(B9158,[2]Formula!B:C,2,0))</f>
        <v/>
      </c>
      <c r="AD9158" s="43" t="str">
        <f t="shared" si="861"/>
        <v/>
      </c>
    </row>
    <row r="9159" spans="1:30" x14ac:dyDescent="0.25">
      <c r="A9159" s="64"/>
      <c r="B9159" s="64"/>
      <c r="C9159" s="66"/>
      <c r="D9159" s="67"/>
      <c r="E9159" s="64"/>
      <c r="F9159" s="64"/>
      <c r="G9159" s="37" t="str">
        <f>IF(E9159="","",IF(OR(E9159="Project Management",E9159="Project Support",E9159="Sprint Management",E9159="Sprint Support"),"NA",ROUND((((VLOOKUP(AD9159,[2]Formula!V:X,3,0)))-SUMIF(AD:AD,AD9159,H:H)),2)))</f>
        <v/>
      </c>
      <c r="H9159" s="71"/>
      <c r="I9159" s="72"/>
      <c r="J9159" s="72"/>
      <c r="K9159" s="38" t="str">
        <f>IF(E9159="","",IF(OR(E9159="Project Management",E9159="Project Support",E9159="Sprint Management",E9159="Sprint Support"),"NA",(((SUMIF(AD:AD,AD9159,H:H)/VLOOKUP(AD9159,[2]Formula!V:X,3,0))*VLOOKUP(AD9159,[2]Formula!V:X,2,0))*H9159)/SUMIF(AD:AD,AD9159,H:H)))</f>
        <v/>
      </c>
      <c r="L9159" s="38" t="str">
        <f t="shared" si="859"/>
        <v/>
      </c>
      <c r="M9159" s="38" t="str">
        <f t="shared" si="860"/>
        <v/>
      </c>
      <c r="N9159" s="38" t="str">
        <f t="shared" si="862"/>
        <v/>
      </c>
      <c r="O9159" s="38" t="str">
        <f t="shared" si="858"/>
        <v/>
      </c>
      <c r="P9159" s="39" t="str">
        <f t="shared" si="863"/>
        <v/>
      </c>
      <c r="AC9159" s="42" t="str">
        <f>IF(B9159="","",VLOOKUP(B9159,[2]Formula!B:C,2,0))</f>
        <v/>
      </c>
      <c r="AD9159" s="43" t="str">
        <f t="shared" si="861"/>
        <v/>
      </c>
    </row>
    <row r="9160" spans="1:30" x14ac:dyDescent="0.25">
      <c r="A9160" s="64"/>
      <c r="B9160" s="64"/>
      <c r="C9160" s="66"/>
      <c r="D9160" s="67"/>
      <c r="E9160" s="64"/>
      <c r="F9160" s="64"/>
      <c r="G9160" s="37" t="str">
        <f>IF(E9160="","",IF(OR(E9160="Project Management",E9160="Project Support",E9160="Sprint Management",E9160="Sprint Support"),"NA",ROUND((((VLOOKUP(AD9160,[2]Formula!V:X,3,0)))-SUMIF(AD:AD,AD9160,H:H)),2)))</f>
        <v/>
      </c>
      <c r="H9160" s="71"/>
      <c r="I9160" s="72"/>
      <c r="J9160" s="72"/>
      <c r="K9160" s="38" t="str">
        <f>IF(E9160="","",IF(OR(E9160="Project Management",E9160="Project Support",E9160="Sprint Management",E9160="Sprint Support"),"NA",(((SUMIF(AD:AD,AD9160,H:H)/VLOOKUP(AD9160,[2]Formula!V:X,3,0))*VLOOKUP(AD9160,[2]Formula!V:X,2,0))*H9160)/SUMIF(AD:AD,AD9160,H:H)))</f>
        <v/>
      </c>
      <c r="L9160" s="38" t="str">
        <f t="shared" si="859"/>
        <v/>
      </c>
      <c r="M9160" s="38" t="str">
        <f t="shared" si="860"/>
        <v/>
      </c>
      <c r="N9160" s="38" t="str">
        <f t="shared" si="862"/>
        <v/>
      </c>
      <c r="O9160" s="38" t="str">
        <f t="shared" si="858"/>
        <v/>
      </c>
      <c r="P9160" s="39" t="str">
        <f t="shared" si="863"/>
        <v/>
      </c>
      <c r="AC9160" s="42" t="str">
        <f>IF(B9160="","",VLOOKUP(B9160,[2]Formula!B:C,2,0))</f>
        <v/>
      </c>
      <c r="AD9160" s="43" t="str">
        <f t="shared" si="861"/>
        <v/>
      </c>
    </row>
    <row r="9161" spans="1:30" x14ac:dyDescent="0.25">
      <c r="A9161" s="64"/>
      <c r="B9161" s="64"/>
      <c r="C9161" s="66"/>
      <c r="D9161" s="67"/>
      <c r="E9161" s="64"/>
      <c r="F9161" s="64"/>
      <c r="G9161" s="37" t="str">
        <f>IF(E9161="","",IF(OR(E9161="Project Management",E9161="Project Support",E9161="Sprint Management",E9161="Sprint Support"),"NA",ROUND((((VLOOKUP(AD9161,[2]Formula!V:X,3,0)))-SUMIF(AD:AD,AD9161,H:H)),2)))</f>
        <v/>
      </c>
      <c r="H9161" s="71"/>
      <c r="I9161" s="72"/>
      <c r="J9161" s="72"/>
      <c r="K9161" s="38" t="str">
        <f>IF(E9161="","",IF(OR(E9161="Project Management",E9161="Project Support",E9161="Sprint Management",E9161="Sprint Support"),"NA",(((SUMIF(AD:AD,AD9161,H:H)/VLOOKUP(AD9161,[2]Formula!V:X,3,0))*VLOOKUP(AD9161,[2]Formula!V:X,2,0))*H9161)/SUMIF(AD:AD,AD9161,H:H)))</f>
        <v/>
      </c>
      <c r="L9161" s="38" t="str">
        <f t="shared" si="859"/>
        <v/>
      </c>
      <c r="M9161" s="38" t="str">
        <f t="shared" si="860"/>
        <v/>
      </c>
      <c r="N9161" s="38" t="str">
        <f t="shared" si="862"/>
        <v/>
      </c>
      <c r="O9161" s="38" t="str">
        <f t="shared" si="858"/>
        <v/>
      </c>
      <c r="P9161" s="39" t="str">
        <f t="shared" si="863"/>
        <v/>
      </c>
      <c r="AC9161" s="42" t="str">
        <f>IF(B9161="","",VLOOKUP(B9161,[2]Formula!B:C,2,0))</f>
        <v/>
      </c>
      <c r="AD9161" s="43" t="str">
        <f t="shared" si="861"/>
        <v/>
      </c>
    </row>
    <row r="9162" spans="1:30" x14ac:dyDescent="0.25">
      <c r="A9162" s="64"/>
      <c r="B9162" s="64"/>
      <c r="C9162" s="66"/>
      <c r="D9162" s="67"/>
      <c r="E9162" s="64"/>
      <c r="F9162" s="64"/>
      <c r="G9162" s="37" t="str">
        <f>IF(E9162="","",IF(OR(E9162="Project Management",E9162="Project Support",E9162="Sprint Management",E9162="Sprint Support"),"NA",ROUND((((VLOOKUP(AD9162,[2]Formula!V:X,3,0)))-SUMIF(AD:AD,AD9162,H:H)),2)))</f>
        <v/>
      </c>
      <c r="H9162" s="71"/>
      <c r="I9162" s="72"/>
      <c r="J9162" s="72"/>
      <c r="K9162" s="38" t="str">
        <f>IF(E9162="","",IF(OR(E9162="Project Management",E9162="Project Support",E9162="Sprint Management",E9162="Sprint Support"),"NA",(((SUMIF(AD:AD,AD9162,H:H)/VLOOKUP(AD9162,[2]Formula!V:X,3,0))*VLOOKUP(AD9162,[2]Formula!V:X,2,0))*H9162)/SUMIF(AD:AD,AD9162,H:H)))</f>
        <v/>
      </c>
      <c r="L9162" s="38" t="str">
        <f t="shared" si="859"/>
        <v/>
      </c>
      <c r="M9162" s="38" t="str">
        <f t="shared" si="860"/>
        <v/>
      </c>
      <c r="N9162" s="38" t="str">
        <f t="shared" si="862"/>
        <v/>
      </c>
      <c r="O9162" s="38" t="str">
        <f t="shared" si="858"/>
        <v/>
      </c>
      <c r="P9162" s="39" t="str">
        <f t="shared" si="863"/>
        <v/>
      </c>
      <c r="AC9162" s="42" t="str">
        <f>IF(B9162="","",VLOOKUP(B9162,[2]Formula!B:C,2,0))</f>
        <v/>
      </c>
      <c r="AD9162" s="43" t="str">
        <f t="shared" si="861"/>
        <v/>
      </c>
    </row>
    <row r="9163" spans="1:30" x14ac:dyDescent="0.25">
      <c r="A9163" s="64"/>
      <c r="B9163" s="64"/>
      <c r="C9163" s="66"/>
      <c r="D9163" s="67"/>
      <c r="E9163" s="64"/>
      <c r="F9163" s="64"/>
      <c r="G9163" s="37" t="str">
        <f>IF(E9163="","",IF(OR(E9163="Project Management",E9163="Project Support",E9163="Sprint Management",E9163="Sprint Support"),"NA",ROUND((((VLOOKUP(AD9163,[2]Formula!V:X,3,0)))-SUMIF(AD:AD,AD9163,H:H)),2)))</f>
        <v/>
      </c>
      <c r="H9163" s="71"/>
      <c r="I9163" s="72"/>
      <c r="J9163" s="72"/>
      <c r="K9163" s="38" t="str">
        <f>IF(E9163="","",IF(OR(E9163="Project Management",E9163="Project Support",E9163="Sprint Management",E9163="Sprint Support"),"NA",(((SUMIF(AD:AD,AD9163,H:H)/VLOOKUP(AD9163,[2]Formula!V:X,3,0))*VLOOKUP(AD9163,[2]Formula!V:X,2,0))*H9163)/SUMIF(AD:AD,AD9163,H:H)))</f>
        <v/>
      </c>
      <c r="L9163" s="38" t="str">
        <f t="shared" si="859"/>
        <v/>
      </c>
      <c r="M9163" s="38" t="str">
        <f t="shared" si="860"/>
        <v/>
      </c>
      <c r="N9163" s="38" t="str">
        <f t="shared" si="862"/>
        <v/>
      </c>
      <c r="O9163" s="38" t="str">
        <f t="shared" si="858"/>
        <v/>
      </c>
      <c r="P9163" s="39" t="str">
        <f t="shared" si="863"/>
        <v/>
      </c>
      <c r="AC9163" s="42" t="str">
        <f>IF(B9163="","",VLOOKUP(B9163,[2]Formula!B:C,2,0))</f>
        <v/>
      </c>
      <c r="AD9163" s="43" t="str">
        <f t="shared" si="861"/>
        <v/>
      </c>
    </row>
    <row r="9164" spans="1:30" x14ac:dyDescent="0.25">
      <c r="A9164" s="64"/>
      <c r="B9164" s="64"/>
      <c r="C9164" s="66"/>
      <c r="D9164" s="67"/>
      <c r="E9164" s="64"/>
      <c r="F9164" s="64"/>
      <c r="G9164" s="37" t="str">
        <f>IF(E9164="","",IF(OR(E9164="Project Management",E9164="Project Support",E9164="Sprint Management",E9164="Sprint Support"),"NA",ROUND((((VLOOKUP(AD9164,[2]Formula!V:X,3,0)))-SUMIF(AD:AD,AD9164,H:H)),2)))</f>
        <v/>
      </c>
      <c r="H9164" s="71"/>
      <c r="I9164" s="72"/>
      <c r="J9164" s="72"/>
      <c r="K9164" s="38" t="str">
        <f>IF(E9164="","",IF(OR(E9164="Project Management",E9164="Project Support",E9164="Sprint Management",E9164="Sprint Support"),"NA",(((SUMIF(AD:AD,AD9164,H:H)/VLOOKUP(AD9164,[2]Formula!V:X,3,0))*VLOOKUP(AD9164,[2]Formula!V:X,2,0))*H9164)/SUMIF(AD:AD,AD9164,H:H)))</f>
        <v/>
      </c>
      <c r="L9164" s="38" t="str">
        <f t="shared" si="859"/>
        <v/>
      </c>
      <c r="M9164" s="38" t="str">
        <f t="shared" si="860"/>
        <v/>
      </c>
      <c r="N9164" s="38" t="str">
        <f t="shared" si="862"/>
        <v/>
      </c>
      <c r="O9164" s="38" t="str">
        <f t="shared" si="858"/>
        <v/>
      </c>
      <c r="P9164" s="39" t="str">
        <f t="shared" si="863"/>
        <v/>
      </c>
      <c r="AC9164" s="42" t="str">
        <f>IF(B9164="","",VLOOKUP(B9164,[2]Formula!B:C,2,0))</f>
        <v/>
      </c>
      <c r="AD9164" s="43" t="str">
        <f t="shared" si="861"/>
        <v/>
      </c>
    </row>
    <row r="9165" spans="1:30" x14ac:dyDescent="0.25">
      <c r="A9165" s="64"/>
      <c r="B9165" s="64"/>
      <c r="C9165" s="66"/>
      <c r="D9165" s="67"/>
      <c r="E9165" s="64"/>
      <c r="F9165" s="64"/>
      <c r="G9165" s="37" t="str">
        <f>IF(E9165="","",IF(OR(E9165="Project Management",E9165="Project Support",E9165="Sprint Management",E9165="Sprint Support"),"NA",ROUND((((VLOOKUP(AD9165,[2]Formula!V:X,3,0)))-SUMIF(AD:AD,AD9165,H:H)),2)))</f>
        <v/>
      </c>
      <c r="H9165" s="71"/>
      <c r="I9165" s="72"/>
      <c r="J9165" s="72"/>
      <c r="K9165" s="38" t="str">
        <f>IF(E9165="","",IF(OR(E9165="Project Management",E9165="Project Support",E9165="Sprint Management",E9165="Sprint Support"),"NA",(((SUMIF(AD:AD,AD9165,H:H)/VLOOKUP(AD9165,[2]Formula!V:X,3,0))*VLOOKUP(AD9165,[2]Formula!V:X,2,0))*H9165)/SUMIF(AD:AD,AD9165,H:H)))</f>
        <v/>
      </c>
      <c r="L9165" s="38" t="str">
        <f t="shared" si="859"/>
        <v/>
      </c>
      <c r="M9165" s="38" t="str">
        <f t="shared" si="860"/>
        <v/>
      </c>
      <c r="N9165" s="38" t="str">
        <f t="shared" si="862"/>
        <v/>
      </c>
      <c r="O9165" s="38" t="str">
        <f t="shared" si="858"/>
        <v/>
      </c>
      <c r="P9165" s="39" t="str">
        <f t="shared" si="863"/>
        <v/>
      </c>
      <c r="AC9165" s="42" t="str">
        <f>IF(B9165="","",VLOOKUP(B9165,[2]Formula!B:C,2,0))</f>
        <v/>
      </c>
      <c r="AD9165" s="43" t="str">
        <f t="shared" si="861"/>
        <v/>
      </c>
    </row>
    <row r="9166" spans="1:30" x14ac:dyDescent="0.25">
      <c r="A9166" s="64"/>
      <c r="B9166" s="64"/>
      <c r="C9166" s="66"/>
      <c r="D9166" s="67"/>
      <c r="E9166" s="64"/>
      <c r="F9166" s="64"/>
      <c r="G9166" s="37" t="str">
        <f>IF(E9166="","",IF(OR(E9166="Project Management",E9166="Project Support",E9166="Sprint Management",E9166="Sprint Support"),"NA",ROUND((((VLOOKUP(AD9166,[2]Formula!V:X,3,0)))-SUMIF(AD:AD,AD9166,H:H)),2)))</f>
        <v/>
      </c>
      <c r="H9166" s="71"/>
      <c r="I9166" s="72"/>
      <c r="J9166" s="72"/>
      <c r="K9166" s="38" t="str">
        <f>IF(E9166="","",IF(OR(E9166="Project Management",E9166="Project Support",E9166="Sprint Management",E9166="Sprint Support"),"NA",(((SUMIF(AD:AD,AD9166,H:H)/VLOOKUP(AD9166,[2]Formula!V:X,3,0))*VLOOKUP(AD9166,[2]Formula!V:X,2,0))*H9166)/SUMIF(AD:AD,AD9166,H:H)))</f>
        <v/>
      </c>
      <c r="L9166" s="38" t="str">
        <f t="shared" si="859"/>
        <v/>
      </c>
      <c r="M9166" s="38" t="str">
        <f t="shared" si="860"/>
        <v/>
      </c>
      <c r="N9166" s="38" t="str">
        <f t="shared" si="862"/>
        <v/>
      </c>
      <c r="O9166" s="38" t="str">
        <f t="shared" si="858"/>
        <v/>
      </c>
      <c r="P9166" s="39" t="str">
        <f t="shared" si="863"/>
        <v/>
      </c>
      <c r="AC9166" s="42" t="str">
        <f>IF(B9166="","",VLOOKUP(B9166,[2]Formula!B:C,2,0))</f>
        <v/>
      </c>
      <c r="AD9166" s="43" t="str">
        <f t="shared" si="861"/>
        <v/>
      </c>
    </row>
    <row r="9167" spans="1:30" x14ac:dyDescent="0.25">
      <c r="A9167" s="64"/>
      <c r="B9167" s="64"/>
      <c r="C9167" s="66"/>
      <c r="D9167" s="67"/>
      <c r="E9167" s="64"/>
      <c r="F9167" s="64"/>
      <c r="G9167" s="37" t="str">
        <f>IF(E9167="","",IF(OR(E9167="Project Management",E9167="Project Support",E9167="Sprint Management",E9167="Sprint Support"),"NA",ROUND((((VLOOKUP(AD9167,[2]Formula!V:X,3,0)))-SUMIF(AD:AD,AD9167,H:H)),2)))</f>
        <v/>
      </c>
      <c r="H9167" s="71"/>
      <c r="I9167" s="72"/>
      <c r="J9167" s="72"/>
      <c r="K9167" s="38" t="str">
        <f>IF(E9167="","",IF(OR(E9167="Project Management",E9167="Project Support",E9167="Sprint Management",E9167="Sprint Support"),"NA",(((SUMIF(AD:AD,AD9167,H:H)/VLOOKUP(AD9167,[2]Formula!V:X,3,0))*VLOOKUP(AD9167,[2]Formula!V:X,2,0))*H9167)/SUMIF(AD:AD,AD9167,H:H)))</f>
        <v/>
      </c>
      <c r="L9167" s="38" t="str">
        <f t="shared" si="859"/>
        <v/>
      </c>
      <c r="M9167" s="38" t="str">
        <f t="shared" si="860"/>
        <v/>
      </c>
      <c r="N9167" s="38" t="str">
        <f t="shared" si="862"/>
        <v/>
      </c>
      <c r="O9167" s="38" t="str">
        <f t="shared" si="858"/>
        <v/>
      </c>
      <c r="P9167" s="39" t="str">
        <f t="shared" si="863"/>
        <v/>
      </c>
      <c r="AC9167" s="42" t="str">
        <f>IF(B9167="","",VLOOKUP(B9167,[2]Formula!B:C,2,0))</f>
        <v/>
      </c>
      <c r="AD9167" s="43" t="str">
        <f t="shared" si="861"/>
        <v/>
      </c>
    </row>
    <row r="9168" spans="1:30" x14ac:dyDescent="0.25">
      <c r="A9168" s="64"/>
      <c r="B9168" s="64"/>
      <c r="C9168" s="66"/>
      <c r="D9168" s="67"/>
      <c r="E9168" s="64"/>
      <c r="F9168" s="64"/>
      <c r="G9168" s="37" t="str">
        <f>IF(E9168="","",IF(OR(E9168="Project Management",E9168="Project Support",E9168="Sprint Management",E9168="Sprint Support"),"NA",ROUND((((VLOOKUP(AD9168,[2]Formula!V:X,3,0)))-SUMIF(AD:AD,AD9168,H:H)),2)))</f>
        <v/>
      </c>
      <c r="H9168" s="71"/>
      <c r="I9168" s="72"/>
      <c r="J9168" s="72"/>
      <c r="K9168" s="38" t="str">
        <f>IF(E9168="","",IF(OR(E9168="Project Management",E9168="Project Support",E9168="Sprint Management",E9168="Sprint Support"),"NA",(((SUMIF(AD:AD,AD9168,H:H)/VLOOKUP(AD9168,[2]Formula!V:X,3,0))*VLOOKUP(AD9168,[2]Formula!V:X,2,0))*H9168)/SUMIF(AD:AD,AD9168,H:H)))</f>
        <v/>
      </c>
      <c r="L9168" s="38" t="str">
        <f t="shared" si="859"/>
        <v/>
      </c>
      <c r="M9168" s="38" t="str">
        <f t="shared" si="860"/>
        <v/>
      </c>
      <c r="N9168" s="38" t="str">
        <f t="shared" si="862"/>
        <v/>
      </c>
      <c r="O9168" s="38" t="str">
        <f t="shared" si="858"/>
        <v/>
      </c>
      <c r="P9168" s="39" t="str">
        <f t="shared" si="863"/>
        <v/>
      </c>
      <c r="AC9168" s="42" t="str">
        <f>IF(B9168="","",VLOOKUP(B9168,[2]Formula!B:C,2,0))</f>
        <v/>
      </c>
      <c r="AD9168" s="43" t="str">
        <f t="shared" si="861"/>
        <v/>
      </c>
    </row>
    <row r="9169" spans="1:30" x14ac:dyDescent="0.25">
      <c r="A9169" s="64"/>
      <c r="B9169" s="64"/>
      <c r="C9169" s="66"/>
      <c r="D9169" s="67"/>
      <c r="E9169" s="64"/>
      <c r="F9169" s="64"/>
      <c r="G9169" s="37" t="str">
        <f>IF(E9169="","",IF(OR(E9169="Project Management",E9169="Project Support",E9169="Sprint Management",E9169="Sprint Support"),"NA",ROUND((((VLOOKUP(AD9169,[2]Formula!V:X,3,0)))-SUMIF(AD:AD,AD9169,H:H)),2)))</f>
        <v/>
      </c>
      <c r="H9169" s="71"/>
      <c r="I9169" s="72"/>
      <c r="J9169" s="72"/>
      <c r="K9169" s="38" t="str">
        <f>IF(E9169="","",IF(OR(E9169="Project Management",E9169="Project Support",E9169="Sprint Management",E9169="Sprint Support"),"NA",(((SUMIF(AD:AD,AD9169,H:H)/VLOOKUP(AD9169,[2]Formula!V:X,3,0))*VLOOKUP(AD9169,[2]Formula!V:X,2,0))*H9169)/SUMIF(AD:AD,AD9169,H:H)))</f>
        <v/>
      </c>
      <c r="L9169" s="38" t="str">
        <f t="shared" si="859"/>
        <v/>
      </c>
      <c r="M9169" s="38" t="str">
        <f t="shared" si="860"/>
        <v/>
      </c>
      <c r="N9169" s="38" t="str">
        <f t="shared" si="862"/>
        <v/>
      </c>
      <c r="O9169" s="38" t="str">
        <f t="shared" si="858"/>
        <v/>
      </c>
      <c r="P9169" s="39" t="str">
        <f t="shared" si="863"/>
        <v/>
      </c>
      <c r="AC9169" s="42" t="str">
        <f>IF(B9169="","",VLOOKUP(B9169,[2]Formula!B:C,2,0))</f>
        <v/>
      </c>
      <c r="AD9169" s="43" t="str">
        <f t="shared" si="861"/>
        <v/>
      </c>
    </row>
    <row r="9170" spans="1:30" x14ac:dyDescent="0.25">
      <c r="A9170" s="64"/>
      <c r="B9170" s="64"/>
      <c r="C9170" s="66"/>
      <c r="D9170" s="67"/>
      <c r="E9170" s="64"/>
      <c r="F9170" s="64"/>
      <c r="G9170" s="37" t="str">
        <f>IF(E9170="","",IF(OR(E9170="Project Management",E9170="Project Support",E9170="Sprint Management",E9170="Sprint Support"),"NA",ROUND((((VLOOKUP(AD9170,[2]Formula!V:X,3,0)))-SUMIF(AD:AD,AD9170,H:H)),2)))</f>
        <v/>
      </c>
      <c r="H9170" s="71"/>
      <c r="I9170" s="72"/>
      <c r="J9170" s="72"/>
      <c r="K9170" s="38" t="str">
        <f>IF(E9170="","",IF(OR(E9170="Project Management",E9170="Project Support",E9170="Sprint Management",E9170="Sprint Support"),"NA",(((SUMIF(AD:AD,AD9170,H:H)/VLOOKUP(AD9170,[2]Formula!V:X,3,0))*VLOOKUP(AD9170,[2]Formula!V:X,2,0))*H9170)/SUMIF(AD:AD,AD9170,H:H)))</f>
        <v/>
      </c>
      <c r="L9170" s="38" t="str">
        <f t="shared" si="859"/>
        <v/>
      </c>
      <c r="M9170" s="38" t="str">
        <f t="shared" si="860"/>
        <v/>
      </c>
      <c r="N9170" s="38" t="str">
        <f t="shared" si="862"/>
        <v/>
      </c>
      <c r="O9170" s="38" t="str">
        <f t="shared" si="858"/>
        <v/>
      </c>
      <c r="P9170" s="39" t="str">
        <f t="shared" si="863"/>
        <v/>
      </c>
      <c r="AC9170" s="42" t="str">
        <f>IF(B9170="","",VLOOKUP(B9170,[2]Formula!B:C,2,0))</f>
        <v/>
      </c>
      <c r="AD9170" s="43" t="str">
        <f t="shared" si="861"/>
        <v/>
      </c>
    </row>
    <row r="9171" spans="1:30" x14ac:dyDescent="0.25">
      <c r="A9171" s="64"/>
      <c r="B9171" s="64"/>
      <c r="C9171" s="66"/>
      <c r="D9171" s="67"/>
      <c r="E9171" s="64"/>
      <c r="F9171" s="64"/>
      <c r="G9171" s="37" t="str">
        <f>IF(E9171="","",IF(OR(E9171="Project Management",E9171="Project Support",E9171="Sprint Management",E9171="Sprint Support"),"NA",ROUND((((VLOOKUP(AD9171,[2]Formula!V:X,3,0)))-SUMIF(AD:AD,AD9171,H:H)),2)))</f>
        <v/>
      </c>
      <c r="H9171" s="71"/>
      <c r="I9171" s="72"/>
      <c r="J9171" s="72"/>
      <c r="K9171" s="38" t="str">
        <f>IF(E9171="","",IF(OR(E9171="Project Management",E9171="Project Support",E9171="Sprint Management",E9171="Sprint Support"),"NA",(((SUMIF(AD:AD,AD9171,H:H)/VLOOKUP(AD9171,[2]Formula!V:X,3,0))*VLOOKUP(AD9171,[2]Formula!V:X,2,0))*H9171)/SUMIF(AD:AD,AD9171,H:H)))</f>
        <v/>
      </c>
      <c r="L9171" s="38" t="str">
        <f t="shared" si="859"/>
        <v/>
      </c>
      <c r="M9171" s="38" t="str">
        <f t="shared" si="860"/>
        <v/>
      </c>
      <c r="N9171" s="38" t="str">
        <f t="shared" si="862"/>
        <v/>
      </c>
      <c r="O9171" s="38" t="str">
        <f t="shared" si="858"/>
        <v/>
      </c>
      <c r="P9171" s="39" t="str">
        <f t="shared" si="863"/>
        <v/>
      </c>
      <c r="AC9171" s="42" t="str">
        <f>IF(B9171="","",VLOOKUP(B9171,[2]Formula!B:C,2,0))</f>
        <v/>
      </c>
      <c r="AD9171" s="43" t="str">
        <f t="shared" si="861"/>
        <v/>
      </c>
    </row>
    <row r="9172" spans="1:30" x14ac:dyDescent="0.25">
      <c r="A9172" s="64"/>
      <c r="B9172" s="64"/>
      <c r="C9172" s="66"/>
      <c r="D9172" s="67"/>
      <c r="E9172" s="64"/>
      <c r="F9172" s="64"/>
      <c r="G9172" s="37" t="str">
        <f>IF(E9172="","",IF(OR(E9172="Project Management",E9172="Project Support",E9172="Sprint Management",E9172="Sprint Support"),"NA",ROUND((((VLOOKUP(AD9172,[2]Formula!V:X,3,0)))-SUMIF(AD:AD,AD9172,H:H)),2)))</f>
        <v/>
      </c>
      <c r="H9172" s="71"/>
      <c r="I9172" s="72"/>
      <c r="J9172" s="72"/>
      <c r="K9172" s="38" t="str">
        <f>IF(E9172="","",IF(OR(E9172="Project Management",E9172="Project Support",E9172="Sprint Management",E9172="Sprint Support"),"NA",(((SUMIF(AD:AD,AD9172,H:H)/VLOOKUP(AD9172,[2]Formula!V:X,3,0))*VLOOKUP(AD9172,[2]Formula!V:X,2,0))*H9172)/SUMIF(AD:AD,AD9172,H:H)))</f>
        <v/>
      </c>
      <c r="L9172" s="38" t="str">
        <f t="shared" si="859"/>
        <v/>
      </c>
      <c r="M9172" s="38" t="str">
        <f t="shared" si="860"/>
        <v/>
      </c>
      <c r="N9172" s="38" t="str">
        <f t="shared" si="862"/>
        <v/>
      </c>
      <c r="O9172" s="38" t="str">
        <f t="shared" si="858"/>
        <v/>
      </c>
      <c r="P9172" s="39" t="str">
        <f t="shared" si="863"/>
        <v/>
      </c>
      <c r="AC9172" s="42" t="str">
        <f>IF(B9172="","",VLOOKUP(B9172,[2]Formula!B:C,2,0))</f>
        <v/>
      </c>
      <c r="AD9172" s="43" t="str">
        <f t="shared" si="861"/>
        <v/>
      </c>
    </row>
    <row r="9173" spans="1:30" x14ac:dyDescent="0.25">
      <c r="A9173" s="64"/>
      <c r="B9173" s="64"/>
      <c r="C9173" s="66"/>
      <c r="D9173" s="67"/>
      <c r="E9173" s="64"/>
      <c r="F9173" s="64"/>
      <c r="G9173" s="37" t="str">
        <f>IF(E9173="","",IF(OR(E9173="Project Management",E9173="Project Support",E9173="Sprint Management",E9173="Sprint Support"),"NA",ROUND((((VLOOKUP(AD9173,[2]Formula!V:X,3,0)))-SUMIF(AD:AD,AD9173,H:H)),2)))</f>
        <v/>
      </c>
      <c r="H9173" s="71"/>
      <c r="I9173" s="72"/>
      <c r="J9173" s="72"/>
      <c r="K9173" s="38" t="str">
        <f>IF(E9173="","",IF(OR(E9173="Project Management",E9173="Project Support",E9173="Sprint Management",E9173="Sprint Support"),"NA",(((SUMIF(AD:AD,AD9173,H:H)/VLOOKUP(AD9173,[2]Formula!V:X,3,0))*VLOOKUP(AD9173,[2]Formula!V:X,2,0))*H9173)/SUMIF(AD:AD,AD9173,H:H)))</f>
        <v/>
      </c>
      <c r="L9173" s="38" t="str">
        <f t="shared" si="859"/>
        <v/>
      </c>
      <c r="M9173" s="38" t="str">
        <f t="shared" si="860"/>
        <v/>
      </c>
      <c r="N9173" s="38" t="str">
        <f t="shared" si="862"/>
        <v/>
      </c>
      <c r="O9173" s="38" t="str">
        <f t="shared" si="858"/>
        <v/>
      </c>
      <c r="P9173" s="39" t="str">
        <f t="shared" si="863"/>
        <v/>
      </c>
      <c r="AC9173" s="42" t="str">
        <f>IF(B9173="","",VLOOKUP(B9173,[2]Formula!B:C,2,0))</f>
        <v/>
      </c>
      <c r="AD9173" s="43" t="str">
        <f t="shared" si="861"/>
        <v/>
      </c>
    </row>
    <row r="9174" spans="1:30" x14ac:dyDescent="0.25">
      <c r="A9174" s="64"/>
      <c r="B9174" s="64"/>
      <c r="C9174" s="66"/>
      <c r="D9174" s="67"/>
      <c r="E9174" s="64"/>
      <c r="F9174" s="64"/>
      <c r="G9174" s="37" t="str">
        <f>IF(E9174="","",IF(OR(E9174="Project Management",E9174="Project Support",E9174="Sprint Management",E9174="Sprint Support"),"NA",ROUND((((VLOOKUP(AD9174,[2]Formula!V:X,3,0)))-SUMIF(AD:AD,AD9174,H:H)),2)))</f>
        <v/>
      </c>
      <c r="H9174" s="71"/>
      <c r="I9174" s="72"/>
      <c r="J9174" s="72"/>
      <c r="K9174" s="38" t="str">
        <f>IF(E9174="","",IF(OR(E9174="Project Management",E9174="Project Support",E9174="Sprint Management",E9174="Sprint Support"),"NA",(((SUMIF(AD:AD,AD9174,H:H)/VLOOKUP(AD9174,[2]Formula!V:X,3,0))*VLOOKUP(AD9174,[2]Formula!V:X,2,0))*H9174)/SUMIF(AD:AD,AD9174,H:H)))</f>
        <v/>
      </c>
      <c r="L9174" s="38" t="str">
        <f t="shared" si="859"/>
        <v/>
      </c>
      <c r="M9174" s="38" t="str">
        <f t="shared" si="860"/>
        <v/>
      </c>
      <c r="N9174" s="38" t="str">
        <f t="shared" si="862"/>
        <v/>
      </c>
      <c r="O9174" s="38" t="str">
        <f t="shared" si="858"/>
        <v/>
      </c>
      <c r="P9174" s="39" t="str">
        <f t="shared" si="863"/>
        <v/>
      </c>
      <c r="AC9174" s="42" t="str">
        <f>IF(B9174="","",VLOOKUP(B9174,[2]Formula!B:C,2,0))</f>
        <v/>
      </c>
      <c r="AD9174" s="43" t="str">
        <f t="shared" si="861"/>
        <v/>
      </c>
    </row>
    <row r="9175" spans="1:30" x14ac:dyDescent="0.25">
      <c r="A9175" s="64"/>
      <c r="B9175" s="64"/>
      <c r="C9175" s="66"/>
      <c r="D9175" s="67"/>
      <c r="E9175" s="64"/>
      <c r="F9175" s="64"/>
      <c r="G9175" s="37" t="str">
        <f>IF(E9175="","",IF(OR(E9175="Project Management",E9175="Project Support",E9175="Sprint Management",E9175="Sprint Support"),"NA",ROUND((((VLOOKUP(AD9175,[2]Formula!V:X,3,0)))-SUMIF(AD:AD,AD9175,H:H)),2)))</f>
        <v/>
      </c>
      <c r="H9175" s="71"/>
      <c r="I9175" s="72"/>
      <c r="J9175" s="72"/>
      <c r="K9175" s="38" t="str">
        <f>IF(E9175="","",IF(OR(E9175="Project Management",E9175="Project Support",E9175="Sprint Management",E9175="Sprint Support"),"NA",(((SUMIF(AD:AD,AD9175,H:H)/VLOOKUP(AD9175,[2]Formula!V:X,3,0))*VLOOKUP(AD9175,[2]Formula!V:X,2,0))*H9175)/SUMIF(AD:AD,AD9175,H:H)))</f>
        <v/>
      </c>
      <c r="L9175" s="38" t="str">
        <f t="shared" si="859"/>
        <v/>
      </c>
      <c r="M9175" s="38" t="str">
        <f t="shared" si="860"/>
        <v/>
      </c>
      <c r="N9175" s="38" t="str">
        <f t="shared" si="862"/>
        <v/>
      </c>
      <c r="O9175" s="38" t="str">
        <f t="shared" si="858"/>
        <v/>
      </c>
      <c r="P9175" s="39" t="str">
        <f t="shared" si="863"/>
        <v/>
      </c>
      <c r="AC9175" s="42" t="str">
        <f>IF(B9175="","",VLOOKUP(B9175,[2]Formula!B:C,2,0))</f>
        <v/>
      </c>
      <c r="AD9175" s="43" t="str">
        <f t="shared" si="861"/>
        <v/>
      </c>
    </row>
    <row r="9176" spans="1:30" x14ac:dyDescent="0.25">
      <c r="A9176" s="64"/>
      <c r="B9176" s="64"/>
      <c r="C9176" s="66"/>
      <c r="D9176" s="67"/>
      <c r="E9176" s="64"/>
      <c r="F9176" s="64"/>
      <c r="G9176" s="37" t="str">
        <f>IF(E9176="","",IF(OR(E9176="Project Management",E9176="Project Support",E9176="Sprint Management",E9176="Sprint Support"),"NA",ROUND((((VLOOKUP(AD9176,[2]Formula!V:X,3,0)))-SUMIF(AD:AD,AD9176,H:H)),2)))</f>
        <v/>
      </c>
      <c r="H9176" s="71"/>
      <c r="I9176" s="72"/>
      <c r="J9176" s="72"/>
      <c r="K9176" s="38" t="str">
        <f>IF(E9176="","",IF(OR(E9176="Project Management",E9176="Project Support",E9176="Sprint Management",E9176="Sprint Support"),"NA",(((SUMIF(AD:AD,AD9176,H:H)/VLOOKUP(AD9176,[2]Formula!V:X,3,0))*VLOOKUP(AD9176,[2]Formula!V:X,2,0))*H9176)/SUMIF(AD:AD,AD9176,H:H)))</f>
        <v/>
      </c>
      <c r="L9176" s="38" t="str">
        <f t="shared" si="859"/>
        <v/>
      </c>
      <c r="M9176" s="38" t="str">
        <f t="shared" si="860"/>
        <v/>
      </c>
      <c r="N9176" s="38" t="str">
        <f t="shared" si="862"/>
        <v/>
      </c>
      <c r="O9176" s="38" t="str">
        <f t="shared" si="858"/>
        <v/>
      </c>
      <c r="P9176" s="39" t="str">
        <f t="shared" si="863"/>
        <v/>
      </c>
      <c r="AC9176" s="42" t="str">
        <f>IF(B9176="","",VLOOKUP(B9176,[2]Formula!B:C,2,0))</f>
        <v/>
      </c>
      <c r="AD9176" s="43" t="str">
        <f t="shared" si="861"/>
        <v/>
      </c>
    </row>
    <row r="9177" spans="1:30" x14ac:dyDescent="0.25">
      <c r="A9177" s="64"/>
      <c r="B9177" s="64"/>
      <c r="C9177" s="66"/>
      <c r="D9177" s="67"/>
      <c r="E9177" s="64"/>
      <c r="F9177" s="64"/>
      <c r="G9177" s="37" t="str">
        <f>IF(E9177="","",IF(OR(E9177="Project Management",E9177="Project Support",E9177="Sprint Management",E9177="Sprint Support"),"NA",ROUND((((VLOOKUP(AD9177,[2]Formula!V:X,3,0)))-SUMIF(AD:AD,AD9177,H:H)),2)))</f>
        <v/>
      </c>
      <c r="H9177" s="71"/>
      <c r="I9177" s="72"/>
      <c r="J9177" s="72"/>
      <c r="K9177" s="38" t="str">
        <f>IF(E9177="","",IF(OR(E9177="Project Management",E9177="Project Support",E9177="Sprint Management",E9177="Sprint Support"),"NA",(((SUMIF(AD:AD,AD9177,H:H)/VLOOKUP(AD9177,[2]Formula!V:X,3,0))*VLOOKUP(AD9177,[2]Formula!V:X,2,0))*H9177)/SUMIF(AD:AD,AD9177,H:H)))</f>
        <v/>
      </c>
      <c r="L9177" s="38" t="str">
        <f t="shared" si="859"/>
        <v/>
      </c>
      <c r="M9177" s="38" t="str">
        <f t="shared" si="860"/>
        <v/>
      </c>
      <c r="N9177" s="38" t="str">
        <f t="shared" si="862"/>
        <v/>
      </c>
      <c r="O9177" s="38" t="str">
        <f t="shared" si="858"/>
        <v/>
      </c>
      <c r="P9177" s="39" t="str">
        <f t="shared" si="863"/>
        <v/>
      </c>
      <c r="AC9177" s="42" t="str">
        <f>IF(B9177="","",VLOOKUP(B9177,[2]Formula!B:C,2,0))</f>
        <v/>
      </c>
      <c r="AD9177" s="43" t="str">
        <f t="shared" si="861"/>
        <v/>
      </c>
    </row>
    <row r="9178" spans="1:30" x14ac:dyDescent="0.25">
      <c r="A9178" s="64"/>
      <c r="B9178" s="64"/>
      <c r="C9178" s="66"/>
      <c r="D9178" s="67"/>
      <c r="E9178" s="64"/>
      <c r="F9178" s="64"/>
      <c r="G9178" s="37" t="str">
        <f>IF(E9178="","",IF(OR(E9178="Project Management",E9178="Project Support",E9178="Sprint Management",E9178="Sprint Support"),"NA",ROUND((((VLOOKUP(AD9178,[2]Formula!V:X,3,0)))-SUMIF(AD:AD,AD9178,H:H)),2)))</f>
        <v/>
      </c>
      <c r="H9178" s="71"/>
      <c r="I9178" s="72"/>
      <c r="J9178" s="72"/>
      <c r="K9178" s="38" t="str">
        <f>IF(E9178="","",IF(OR(E9178="Project Management",E9178="Project Support",E9178="Sprint Management",E9178="Sprint Support"),"NA",(((SUMIF(AD:AD,AD9178,H:H)/VLOOKUP(AD9178,[2]Formula!V:X,3,0))*VLOOKUP(AD9178,[2]Formula!V:X,2,0))*H9178)/SUMIF(AD:AD,AD9178,H:H)))</f>
        <v/>
      </c>
      <c r="L9178" s="38" t="str">
        <f t="shared" si="859"/>
        <v/>
      </c>
      <c r="M9178" s="38" t="str">
        <f t="shared" si="860"/>
        <v/>
      </c>
      <c r="N9178" s="38" t="str">
        <f t="shared" si="862"/>
        <v/>
      </c>
      <c r="O9178" s="38" t="str">
        <f t="shared" si="858"/>
        <v/>
      </c>
      <c r="P9178" s="39" t="str">
        <f t="shared" si="863"/>
        <v/>
      </c>
      <c r="AC9178" s="42" t="str">
        <f>IF(B9178="","",VLOOKUP(B9178,[2]Formula!B:C,2,0))</f>
        <v/>
      </c>
      <c r="AD9178" s="43" t="str">
        <f t="shared" si="861"/>
        <v/>
      </c>
    </row>
    <row r="9179" spans="1:30" x14ac:dyDescent="0.25">
      <c r="A9179" s="64"/>
      <c r="B9179" s="64"/>
      <c r="C9179" s="66"/>
      <c r="D9179" s="67"/>
      <c r="E9179" s="64"/>
      <c r="F9179" s="64"/>
      <c r="G9179" s="37" t="str">
        <f>IF(E9179="","",IF(OR(E9179="Project Management",E9179="Project Support",E9179="Sprint Management",E9179="Sprint Support"),"NA",ROUND((((VLOOKUP(AD9179,[2]Formula!V:X,3,0)))-SUMIF(AD:AD,AD9179,H:H)),2)))</f>
        <v/>
      </c>
      <c r="H9179" s="71"/>
      <c r="I9179" s="72"/>
      <c r="J9179" s="72"/>
      <c r="K9179" s="38" t="str">
        <f>IF(E9179="","",IF(OR(E9179="Project Management",E9179="Project Support",E9179="Sprint Management",E9179="Sprint Support"),"NA",(((SUMIF(AD:AD,AD9179,H:H)/VLOOKUP(AD9179,[2]Formula!V:X,3,0))*VLOOKUP(AD9179,[2]Formula!V:X,2,0))*H9179)/SUMIF(AD:AD,AD9179,H:H)))</f>
        <v/>
      </c>
      <c r="L9179" s="38" t="str">
        <f t="shared" si="859"/>
        <v/>
      </c>
      <c r="M9179" s="38" t="str">
        <f t="shared" si="860"/>
        <v/>
      </c>
      <c r="N9179" s="38" t="str">
        <f t="shared" si="862"/>
        <v/>
      </c>
      <c r="O9179" s="38" t="str">
        <f t="shared" si="858"/>
        <v/>
      </c>
      <c r="P9179" s="39" t="str">
        <f t="shared" si="863"/>
        <v/>
      </c>
      <c r="AC9179" s="42" t="str">
        <f>IF(B9179="","",VLOOKUP(B9179,[2]Formula!B:C,2,0))</f>
        <v/>
      </c>
      <c r="AD9179" s="43" t="str">
        <f t="shared" si="861"/>
        <v/>
      </c>
    </row>
    <row r="9180" spans="1:30" x14ac:dyDescent="0.25">
      <c r="A9180" s="64"/>
      <c r="B9180" s="64"/>
      <c r="C9180" s="66"/>
      <c r="D9180" s="67"/>
      <c r="E9180" s="64"/>
      <c r="F9180" s="64"/>
      <c r="G9180" s="37" t="str">
        <f>IF(E9180="","",IF(OR(E9180="Project Management",E9180="Project Support",E9180="Sprint Management",E9180="Sprint Support"),"NA",ROUND((((VLOOKUP(AD9180,[2]Formula!V:X,3,0)))-SUMIF(AD:AD,AD9180,H:H)),2)))</f>
        <v/>
      </c>
      <c r="H9180" s="71"/>
      <c r="I9180" s="72"/>
      <c r="J9180" s="72"/>
      <c r="K9180" s="38" t="str">
        <f>IF(E9180="","",IF(OR(E9180="Project Management",E9180="Project Support",E9180="Sprint Management",E9180="Sprint Support"),"NA",(((SUMIF(AD:AD,AD9180,H:H)/VLOOKUP(AD9180,[2]Formula!V:X,3,0))*VLOOKUP(AD9180,[2]Formula!V:X,2,0))*H9180)/SUMIF(AD:AD,AD9180,H:H)))</f>
        <v/>
      </c>
      <c r="L9180" s="38" t="str">
        <f t="shared" si="859"/>
        <v/>
      </c>
      <c r="M9180" s="38" t="str">
        <f t="shared" si="860"/>
        <v/>
      </c>
      <c r="N9180" s="38" t="str">
        <f t="shared" si="862"/>
        <v/>
      </c>
      <c r="O9180" s="38" t="str">
        <f t="shared" si="858"/>
        <v/>
      </c>
      <c r="P9180" s="39" t="str">
        <f t="shared" si="863"/>
        <v/>
      </c>
      <c r="AC9180" s="42" t="str">
        <f>IF(B9180="","",VLOOKUP(B9180,[2]Formula!B:C,2,0))</f>
        <v/>
      </c>
      <c r="AD9180" s="43" t="str">
        <f t="shared" si="861"/>
        <v/>
      </c>
    </row>
    <row r="9181" spans="1:30" x14ac:dyDescent="0.25">
      <c r="A9181" s="64"/>
      <c r="B9181" s="64"/>
      <c r="C9181" s="66"/>
      <c r="D9181" s="67"/>
      <c r="E9181" s="64"/>
      <c r="F9181" s="64"/>
      <c r="G9181" s="37" t="str">
        <f>IF(E9181="","",IF(OR(E9181="Project Management",E9181="Project Support",E9181="Sprint Management",E9181="Sprint Support"),"NA",ROUND((((VLOOKUP(AD9181,[2]Formula!V:X,3,0)))-SUMIF(AD:AD,AD9181,H:H)),2)))</f>
        <v/>
      </c>
      <c r="H9181" s="71"/>
      <c r="I9181" s="72"/>
      <c r="J9181" s="72"/>
      <c r="K9181" s="38" t="str">
        <f>IF(E9181="","",IF(OR(E9181="Project Management",E9181="Project Support",E9181="Sprint Management",E9181="Sprint Support"),"NA",(((SUMIF(AD:AD,AD9181,H:H)/VLOOKUP(AD9181,[2]Formula!V:X,3,0))*VLOOKUP(AD9181,[2]Formula!V:X,2,0))*H9181)/SUMIF(AD:AD,AD9181,H:H)))</f>
        <v/>
      </c>
      <c r="L9181" s="38" t="str">
        <f t="shared" si="859"/>
        <v/>
      </c>
      <c r="M9181" s="38" t="str">
        <f t="shared" si="860"/>
        <v/>
      </c>
      <c r="N9181" s="38" t="str">
        <f t="shared" si="862"/>
        <v/>
      </c>
      <c r="O9181" s="38" t="str">
        <f t="shared" si="858"/>
        <v/>
      </c>
      <c r="P9181" s="39" t="str">
        <f t="shared" si="863"/>
        <v/>
      </c>
      <c r="AC9181" s="42" t="str">
        <f>IF(B9181="","",VLOOKUP(B9181,[2]Formula!B:C,2,0))</f>
        <v/>
      </c>
      <c r="AD9181" s="43" t="str">
        <f t="shared" si="861"/>
        <v/>
      </c>
    </row>
    <row r="9182" spans="1:30" x14ac:dyDescent="0.25">
      <c r="A9182" s="64"/>
      <c r="B9182" s="64"/>
      <c r="C9182" s="66"/>
      <c r="D9182" s="67"/>
      <c r="E9182" s="64"/>
      <c r="F9182" s="64"/>
      <c r="G9182" s="37" t="str">
        <f>IF(E9182="","",IF(OR(E9182="Project Management",E9182="Project Support",E9182="Sprint Management",E9182="Sprint Support"),"NA",ROUND((((VLOOKUP(AD9182,[2]Formula!V:X,3,0)))-SUMIF(AD:AD,AD9182,H:H)),2)))</f>
        <v/>
      </c>
      <c r="H9182" s="71"/>
      <c r="I9182" s="72"/>
      <c r="J9182" s="72"/>
      <c r="K9182" s="38" t="str">
        <f>IF(E9182="","",IF(OR(E9182="Project Management",E9182="Project Support",E9182="Sprint Management",E9182="Sprint Support"),"NA",(((SUMIF(AD:AD,AD9182,H:H)/VLOOKUP(AD9182,[2]Formula!V:X,3,0))*VLOOKUP(AD9182,[2]Formula!V:X,2,0))*H9182)/SUMIF(AD:AD,AD9182,H:H)))</f>
        <v/>
      </c>
      <c r="L9182" s="38" t="str">
        <f t="shared" si="859"/>
        <v/>
      </c>
      <c r="M9182" s="38" t="str">
        <f t="shared" si="860"/>
        <v/>
      </c>
      <c r="N9182" s="38" t="str">
        <f t="shared" si="862"/>
        <v/>
      </c>
      <c r="O9182" s="38" t="str">
        <f t="shared" si="858"/>
        <v/>
      </c>
      <c r="P9182" s="39" t="str">
        <f t="shared" si="863"/>
        <v/>
      </c>
      <c r="AC9182" s="42" t="str">
        <f>IF(B9182="","",VLOOKUP(B9182,[2]Formula!B:C,2,0))</f>
        <v/>
      </c>
      <c r="AD9182" s="43" t="str">
        <f t="shared" si="861"/>
        <v/>
      </c>
    </row>
    <row r="9183" spans="1:30" x14ac:dyDescent="0.25">
      <c r="A9183" s="64"/>
      <c r="B9183" s="64"/>
      <c r="C9183" s="66"/>
      <c r="D9183" s="67"/>
      <c r="E9183" s="64"/>
      <c r="F9183" s="64"/>
      <c r="G9183" s="37" t="str">
        <f>IF(E9183="","",IF(OR(E9183="Project Management",E9183="Project Support",E9183="Sprint Management",E9183="Sprint Support"),"NA",ROUND((((VLOOKUP(AD9183,[2]Formula!V:X,3,0)))-SUMIF(AD:AD,AD9183,H:H)),2)))</f>
        <v/>
      </c>
      <c r="H9183" s="71"/>
      <c r="I9183" s="72"/>
      <c r="J9183" s="72"/>
      <c r="K9183" s="38" t="str">
        <f>IF(E9183="","",IF(OR(E9183="Project Management",E9183="Project Support",E9183="Sprint Management",E9183="Sprint Support"),"NA",(((SUMIF(AD:AD,AD9183,H:H)/VLOOKUP(AD9183,[2]Formula!V:X,3,0))*VLOOKUP(AD9183,[2]Formula!V:X,2,0))*H9183)/SUMIF(AD:AD,AD9183,H:H)))</f>
        <v/>
      </c>
      <c r="L9183" s="38" t="str">
        <f t="shared" si="859"/>
        <v/>
      </c>
      <c r="M9183" s="38" t="str">
        <f t="shared" si="860"/>
        <v/>
      </c>
      <c r="N9183" s="38" t="str">
        <f t="shared" si="862"/>
        <v/>
      </c>
      <c r="O9183" s="38" t="str">
        <f t="shared" si="858"/>
        <v/>
      </c>
      <c r="P9183" s="39" t="str">
        <f t="shared" si="863"/>
        <v/>
      </c>
      <c r="AC9183" s="42" t="str">
        <f>IF(B9183="","",VLOOKUP(B9183,[2]Formula!B:C,2,0))</f>
        <v/>
      </c>
      <c r="AD9183" s="43" t="str">
        <f t="shared" si="861"/>
        <v/>
      </c>
    </row>
    <row r="9184" spans="1:30" x14ac:dyDescent="0.25">
      <c r="A9184" s="64"/>
      <c r="B9184" s="64"/>
      <c r="C9184" s="66"/>
      <c r="D9184" s="67"/>
      <c r="E9184" s="64"/>
      <c r="F9184" s="64"/>
      <c r="G9184" s="37" t="str">
        <f>IF(E9184="","",IF(OR(E9184="Project Management",E9184="Project Support",E9184="Sprint Management",E9184="Sprint Support"),"NA",ROUND((((VLOOKUP(AD9184,[2]Formula!V:X,3,0)))-SUMIF(AD:AD,AD9184,H:H)),2)))</f>
        <v/>
      </c>
      <c r="H9184" s="71"/>
      <c r="I9184" s="72"/>
      <c r="J9184" s="72"/>
      <c r="K9184" s="38" t="str">
        <f>IF(E9184="","",IF(OR(E9184="Project Management",E9184="Project Support",E9184="Sprint Management",E9184="Sprint Support"),"NA",(((SUMIF(AD:AD,AD9184,H:H)/VLOOKUP(AD9184,[2]Formula!V:X,3,0))*VLOOKUP(AD9184,[2]Formula!V:X,2,0))*H9184)/SUMIF(AD:AD,AD9184,H:H)))</f>
        <v/>
      </c>
      <c r="L9184" s="38" t="str">
        <f t="shared" si="859"/>
        <v/>
      </c>
      <c r="M9184" s="38" t="str">
        <f t="shared" si="860"/>
        <v/>
      </c>
      <c r="N9184" s="38" t="str">
        <f t="shared" si="862"/>
        <v/>
      </c>
      <c r="O9184" s="38" t="str">
        <f t="shared" si="858"/>
        <v/>
      </c>
      <c r="P9184" s="39" t="str">
        <f t="shared" si="863"/>
        <v/>
      </c>
      <c r="AC9184" s="42" t="str">
        <f>IF(B9184="","",VLOOKUP(B9184,[2]Formula!B:C,2,0))</f>
        <v/>
      </c>
      <c r="AD9184" s="43" t="str">
        <f t="shared" si="861"/>
        <v/>
      </c>
    </row>
    <row r="9185" spans="1:30" x14ac:dyDescent="0.25">
      <c r="A9185" s="64"/>
      <c r="B9185" s="64"/>
      <c r="C9185" s="66"/>
      <c r="D9185" s="67"/>
      <c r="E9185" s="64"/>
      <c r="F9185" s="64"/>
      <c r="G9185" s="37" t="str">
        <f>IF(E9185="","",IF(OR(E9185="Project Management",E9185="Project Support",E9185="Sprint Management",E9185="Sprint Support"),"NA",ROUND((((VLOOKUP(AD9185,[2]Formula!V:X,3,0)))-SUMIF(AD:AD,AD9185,H:H)),2)))</f>
        <v/>
      </c>
      <c r="H9185" s="71"/>
      <c r="I9185" s="72"/>
      <c r="J9185" s="72"/>
      <c r="K9185" s="38" t="str">
        <f>IF(E9185="","",IF(OR(E9185="Project Management",E9185="Project Support",E9185="Sprint Management",E9185="Sprint Support"),"NA",(((SUMIF(AD:AD,AD9185,H:H)/VLOOKUP(AD9185,[2]Formula!V:X,3,0))*VLOOKUP(AD9185,[2]Formula!V:X,2,0))*H9185)/SUMIF(AD:AD,AD9185,H:H)))</f>
        <v/>
      </c>
      <c r="L9185" s="38" t="str">
        <f t="shared" si="859"/>
        <v/>
      </c>
      <c r="M9185" s="38" t="str">
        <f t="shared" si="860"/>
        <v/>
      </c>
      <c r="N9185" s="38" t="str">
        <f t="shared" si="862"/>
        <v/>
      </c>
      <c r="O9185" s="38" t="str">
        <f t="shared" si="858"/>
        <v/>
      </c>
      <c r="P9185" s="39" t="str">
        <f t="shared" si="863"/>
        <v/>
      </c>
      <c r="AC9185" s="42" t="str">
        <f>IF(B9185="","",VLOOKUP(B9185,[2]Formula!B:C,2,0))</f>
        <v/>
      </c>
      <c r="AD9185" s="43" t="str">
        <f t="shared" si="861"/>
        <v/>
      </c>
    </row>
    <row r="9186" spans="1:30" x14ac:dyDescent="0.25">
      <c r="A9186" s="64"/>
      <c r="B9186" s="64"/>
      <c r="C9186" s="66"/>
      <c r="D9186" s="67"/>
      <c r="E9186" s="64"/>
      <c r="F9186" s="64"/>
      <c r="G9186" s="37" t="str">
        <f>IF(E9186="","",IF(OR(E9186="Project Management",E9186="Project Support",E9186="Sprint Management",E9186="Sprint Support"),"NA",ROUND((((VLOOKUP(AD9186,[2]Formula!V:X,3,0)))-SUMIF(AD:AD,AD9186,H:H)),2)))</f>
        <v/>
      </c>
      <c r="H9186" s="71"/>
      <c r="I9186" s="72"/>
      <c r="J9186" s="72"/>
      <c r="K9186" s="38" t="str">
        <f>IF(E9186="","",IF(OR(E9186="Project Management",E9186="Project Support",E9186="Sprint Management",E9186="Sprint Support"),"NA",(((SUMIF(AD:AD,AD9186,H:H)/VLOOKUP(AD9186,[2]Formula!V:X,3,0))*VLOOKUP(AD9186,[2]Formula!V:X,2,0))*H9186)/SUMIF(AD:AD,AD9186,H:H)))</f>
        <v/>
      </c>
      <c r="L9186" s="38" t="str">
        <f t="shared" si="859"/>
        <v/>
      </c>
      <c r="M9186" s="38" t="str">
        <f t="shared" si="860"/>
        <v/>
      </c>
      <c r="N9186" s="38" t="str">
        <f t="shared" si="862"/>
        <v/>
      </c>
      <c r="O9186" s="38" t="str">
        <f t="shared" si="858"/>
        <v/>
      </c>
      <c r="P9186" s="39" t="str">
        <f t="shared" si="863"/>
        <v/>
      </c>
      <c r="AC9186" s="42" t="str">
        <f>IF(B9186="","",VLOOKUP(B9186,[2]Formula!B:C,2,0))</f>
        <v/>
      </c>
      <c r="AD9186" s="43" t="str">
        <f t="shared" si="861"/>
        <v/>
      </c>
    </row>
    <row r="9187" spans="1:30" x14ac:dyDescent="0.25">
      <c r="A9187" s="64"/>
      <c r="B9187" s="64"/>
      <c r="C9187" s="66"/>
      <c r="D9187" s="67"/>
      <c r="E9187" s="64"/>
      <c r="F9187" s="64"/>
      <c r="G9187" s="37" t="str">
        <f>IF(E9187="","",IF(OR(E9187="Project Management",E9187="Project Support",E9187="Sprint Management",E9187="Sprint Support"),"NA",ROUND((((VLOOKUP(AD9187,[2]Formula!V:X,3,0)))-SUMIF(AD:AD,AD9187,H:H)),2)))</f>
        <v/>
      </c>
      <c r="H9187" s="71"/>
      <c r="I9187" s="72"/>
      <c r="J9187" s="72"/>
      <c r="K9187" s="38" t="str">
        <f>IF(E9187="","",IF(OR(E9187="Project Management",E9187="Project Support",E9187="Sprint Management",E9187="Sprint Support"),"NA",(((SUMIF(AD:AD,AD9187,H:H)/VLOOKUP(AD9187,[2]Formula!V:X,3,0))*VLOOKUP(AD9187,[2]Formula!V:X,2,0))*H9187)/SUMIF(AD:AD,AD9187,H:H)))</f>
        <v/>
      </c>
      <c r="L9187" s="38" t="str">
        <f t="shared" si="859"/>
        <v/>
      </c>
      <c r="M9187" s="38" t="str">
        <f t="shared" si="860"/>
        <v/>
      </c>
      <c r="N9187" s="38" t="str">
        <f t="shared" si="862"/>
        <v/>
      </c>
      <c r="O9187" s="38" t="str">
        <f t="shared" si="858"/>
        <v/>
      </c>
      <c r="P9187" s="39" t="str">
        <f t="shared" si="863"/>
        <v/>
      </c>
      <c r="AC9187" s="42" t="str">
        <f>IF(B9187="","",VLOOKUP(B9187,[2]Formula!B:C,2,0))</f>
        <v/>
      </c>
      <c r="AD9187" s="43" t="str">
        <f t="shared" si="861"/>
        <v/>
      </c>
    </row>
    <row r="9188" spans="1:30" x14ac:dyDescent="0.25">
      <c r="A9188" s="64"/>
      <c r="B9188" s="64"/>
      <c r="C9188" s="66"/>
      <c r="D9188" s="67"/>
      <c r="E9188" s="64"/>
      <c r="F9188" s="64"/>
      <c r="G9188" s="37" t="str">
        <f>IF(E9188="","",IF(OR(E9188="Project Management",E9188="Project Support",E9188="Sprint Management",E9188="Sprint Support"),"NA",ROUND((((VLOOKUP(AD9188,[2]Formula!V:X,3,0)))-SUMIF(AD:AD,AD9188,H:H)),2)))</f>
        <v/>
      </c>
      <c r="H9188" s="71"/>
      <c r="I9188" s="72"/>
      <c r="J9188" s="72"/>
      <c r="K9188" s="38" t="str">
        <f>IF(E9188="","",IF(OR(E9188="Project Management",E9188="Project Support",E9188="Sprint Management",E9188="Sprint Support"),"NA",(((SUMIF(AD:AD,AD9188,H:H)/VLOOKUP(AD9188,[2]Formula!V:X,3,0))*VLOOKUP(AD9188,[2]Formula!V:X,2,0))*H9188)/SUMIF(AD:AD,AD9188,H:H)))</f>
        <v/>
      </c>
      <c r="L9188" s="38" t="str">
        <f t="shared" si="859"/>
        <v/>
      </c>
      <c r="M9188" s="38" t="str">
        <f t="shared" si="860"/>
        <v/>
      </c>
      <c r="N9188" s="38" t="str">
        <f t="shared" si="862"/>
        <v/>
      </c>
      <c r="O9188" s="38" t="str">
        <f t="shared" si="858"/>
        <v/>
      </c>
      <c r="P9188" s="39" t="str">
        <f t="shared" si="863"/>
        <v/>
      </c>
      <c r="AC9188" s="42" t="str">
        <f>IF(B9188="","",VLOOKUP(B9188,[2]Formula!B:C,2,0))</f>
        <v/>
      </c>
      <c r="AD9188" s="43" t="str">
        <f t="shared" si="861"/>
        <v/>
      </c>
    </row>
    <row r="9189" spans="1:30" x14ac:dyDescent="0.25">
      <c r="A9189" s="64"/>
      <c r="B9189" s="64"/>
      <c r="C9189" s="66"/>
      <c r="D9189" s="67"/>
      <c r="E9189" s="64"/>
      <c r="F9189" s="64"/>
      <c r="G9189" s="37" t="str">
        <f>IF(E9189="","",IF(OR(E9189="Project Management",E9189="Project Support",E9189="Sprint Management",E9189="Sprint Support"),"NA",ROUND((((VLOOKUP(AD9189,[2]Formula!V:X,3,0)))-SUMIF(AD:AD,AD9189,H:H)),2)))</f>
        <v/>
      </c>
      <c r="H9189" s="71"/>
      <c r="I9189" s="72"/>
      <c r="J9189" s="72"/>
      <c r="K9189" s="38" t="str">
        <f>IF(E9189="","",IF(OR(E9189="Project Management",E9189="Project Support",E9189="Sprint Management",E9189="Sprint Support"),"NA",(((SUMIF(AD:AD,AD9189,H:H)/VLOOKUP(AD9189,[2]Formula!V:X,3,0))*VLOOKUP(AD9189,[2]Formula!V:X,2,0))*H9189)/SUMIF(AD:AD,AD9189,H:H)))</f>
        <v/>
      </c>
      <c r="L9189" s="38" t="str">
        <f t="shared" si="859"/>
        <v/>
      </c>
      <c r="M9189" s="38" t="str">
        <f t="shared" si="860"/>
        <v/>
      </c>
      <c r="N9189" s="38" t="str">
        <f t="shared" si="862"/>
        <v/>
      </c>
      <c r="O9189" s="38" t="str">
        <f t="shared" si="858"/>
        <v/>
      </c>
      <c r="P9189" s="39" t="str">
        <f t="shared" si="863"/>
        <v/>
      </c>
      <c r="AC9189" s="42" t="str">
        <f>IF(B9189="","",VLOOKUP(B9189,[2]Formula!B:C,2,0))</f>
        <v/>
      </c>
      <c r="AD9189" s="43" t="str">
        <f t="shared" si="861"/>
        <v/>
      </c>
    </row>
    <row r="9190" spans="1:30" x14ac:dyDescent="0.25">
      <c r="A9190" s="64"/>
      <c r="B9190" s="64"/>
      <c r="C9190" s="66"/>
      <c r="D9190" s="67"/>
      <c r="E9190" s="64"/>
      <c r="F9190" s="64"/>
      <c r="G9190" s="37" t="str">
        <f>IF(E9190="","",IF(OR(E9190="Project Management",E9190="Project Support",E9190="Sprint Management",E9190="Sprint Support"),"NA",ROUND((((VLOOKUP(AD9190,[2]Formula!V:X,3,0)))-SUMIF(AD:AD,AD9190,H:H)),2)))</f>
        <v/>
      </c>
      <c r="H9190" s="71"/>
      <c r="I9190" s="72"/>
      <c r="J9190" s="72"/>
      <c r="K9190" s="38" t="str">
        <f>IF(E9190="","",IF(OR(E9190="Project Management",E9190="Project Support",E9190="Sprint Management",E9190="Sprint Support"),"NA",(((SUMIF(AD:AD,AD9190,H:H)/VLOOKUP(AD9190,[2]Formula!V:X,3,0))*VLOOKUP(AD9190,[2]Formula!V:X,2,0))*H9190)/SUMIF(AD:AD,AD9190,H:H)))</f>
        <v/>
      </c>
      <c r="L9190" s="38" t="str">
        <f t="shared" si="859"/>
        <v/>
      </c>
      <c r="M9190" s="38" t="str">
        <f t="shared" si="860"/>
        <v/>
      </c>
      <c r="N9190" s="38" t="str">
        <f t="shared" si="862"/>
        <v/>
      </c>
      <c r="O9190" s="38" t="str">
        <f t="shared" si="858"/>
        <v/>
      </c>
      <c r="P9190" s="39" t="str">
        <f t="shared" si="863"/>
        <v/>
      </c>
      <c r="AC9190" s="42" t="str">
        <f>IF(B9190="","",VLOOKUP(B9190,[2]Formula!B:C,2,0))</f>
        <v/>
      </c>
      <c r="AD9190" s="43" t="str">
        <f t="shared" si="861"/>
        <v/>
      </c>
    </row>
    <row r="9191" spans="1:30" x14ac:dyDescent="0.25">
      <c r="A9191" s="64"/>
      <c r="B9191" s="64"/>
      <c r="C9191" s="66"/>
      <c r="D9191" s="67"/>
      <c r="E9191" s="64"/>
      <c r="F9191" s="64"/>
      <c r="G9191" s="37" t="str">
        <f>IF(E9191="","",IF(OR(E9191="Project Management",E9191="Project Support",E9191="Sprint Management",E9191="Sprint Support"),"NA",ROUND((((VLOOKUP(AD9191,[2]Formula!V:X,3,0)))-SUMIF(AD:AD,AD9191,H:H)),2)))</f>
        <v/>
      </c>
      <c r="H9191" s="71"/>
      <c r="I9191" s="72"/>
      <c r="J9191" s="72"/>
      <c r="K9191" s="38" t="str">
        <f>IF(E9191="","",IF(OR(E9191="Project Management",E9191="Project Support",E9191="Sprint Management",E9191="Sprint Support"),"NA",(((SUMIF(AD:AD,AD9191,H:H)/VLOOKUP(AD9191,[2]Formula!V:X,3,0))*VLOOKUP(AD9191,[2]Formula!V:X,2,0))*H9191)/SUMIF(AD:AD,AD9191,H:H)))</f>
        <v/>
      </c>
      <c r="L9191" s="38" t="str">
        <f t="shared" si="859"/>
        <v/>
      </c>
      <c r="M9191" s="38" t="str">
        <f t="shared" si="860"/>
        <v/>
      </c>
      <c r="N9191" s="38" t="str">
        <f t="shared" si="862"/>
        <v/>
      </c>
      <c r="O9191" s="38" t="str">
        <f t="shared" si="858"/>
        <v/>
      </c>
      <c r="P9191" s="39" t="str">
        <f t="shared" si="863"/>
        <v/>
      </c>
      <c r="AC9191" s="42" t="str">
        <f>IF(B9191="","",VLOOKUP(B9191,[2]Formula!B:C,2,0))</f>
        <v/>
      </c>
      <c r="AD9191" s="43" t="str">
        <f t="shared" si="861"/>
        <v/>
      </c>
    </row>
    <row r="9192" spans="1:30" x14ac:dyDescent="0.25">
      <c r="A9192" s="64"/>
      <c r="B9192" s="64"/>
      <c r="C9192" s="66"/>
      <c r="D9192" s="67"/>
      <c r="E9192" s="64"/>
      <c r="F9192" s="64"/>
      <c r="G9192" s="37" t="str">
        <f>IF(E9192="","",IF(OR(E9192="Project Management",E9192="Project Support",E9192="Sprint Management",E9192="Sprint Support"),"NA",ROUND((((VLOOKUP(AD9192,[2]Formula!V:X,3,0)))-SUMIF(AD:AD,AD9192,H:H)),2)))</f>
        <v/>
      </c>
      <c r="H9192" s="71"/>
      <c r="I9192" s="72"/>
      <c r="J9192" s="72"/>
      <c r="K9192" s="38" t="str">
        <f>IF(E9192="","",IF(OR(E9192="Project Management",E9192="Project Support",E9192="Sprint Management",E9192="Sprint Support"),"NA",(((SUMIF(AD:AD,AD9192,H:H)/VLOOKUP(AD9192,[2]Formula!V:X,3,0))*VLOOKUP(AD9192,[2]Formula!V:X,2,0))*H9192)/SUMIF(AD:AD,AD9192,H:H)))</f>
        <v/>
      </c>
      <c r="L9192" s="38" t="str">
        <f t="shared" si="859"/>
        <v/>
      </c>
      <c r="M9192" s="38" t="str">
        <f t="shared" si="860"/>
        <v/>
      </c>
      <c r="N9192" s="38" t="str">
        <f t="shared" si="862"/>
        <v/>
      </c>
      <c r="O9192" s="38" t="str">
        <f t="shared" si="858"/>
        <v/>
      </c>
      <c r="P9192" s="39" t="str">
        <f t="shared" si="863"/>
        <v/>
      </c>
      <c r="AC9192" s="42" t="str">
        <f>IF(B9192="","",VLOOKUP(B9192,[2]Formula!B:C,2,0))</f>
        <v/>
      </c>
      <c r="AD9192" s="43" t="str">
        <f t="shared" si="861"/>
        <v/>
      </c>
    </row>
    <row r="9193" spans="1:30" x14ac:dyDescent="0.25">
      <c r="A9193" s="64"/>
      <c r="B9193" s="64"/>
      <c r="C9193" s="66"/>
      <c r="D9193" s="67"/>
      <c r="E9193" s="64"/>
      <c r="F9193" s="64"/>
      <c r="G9193" s="37" t="str">
        <f>IF(E9193="","",IF(OR(E9193="Project Management",E9193="Project Support",E9193="Sprint Management",E9193="Sprint Support"),"NA",ROUND((((VLOOKUP(AD9193,[2]Formula!V:X,3,0)))-SUMIF(AD:AD,AD9193,H:H)),2)))</f>
        <v/>
      </c>
      <c r="H9193" s="71"/>
      <c r="I9193" s="72"/>
      <c r="J9193" s="72"/>
      <c r="K9193" s="38" t="str">
        <f>IF(E9193="","",IF(OR(E9193="Project Management",E9193="Project Support",E9193="Sprint Management",E9193="Sprint Support"),"NA",(((SUMIF(AD:AD,AD9193,H:H)/VLOOKUP(AD9193,[2]Formula!V:X,3,0))*VLOOKUP(AD9193,[2]Formula!V:X,2,0))*H9193)/SUMIF(AD:AD,AD9193,H:H)))</f>
        <v/>
      </c>
      <c r="L9193" s="38" t="str">
        <f t="shared" si="859"/>
        <v/>
      </c>
      <c r="M9193" s="38" t="str">
        <f t="shared" si="860"/>
        <v/>
      </c>
      <c r="N9193" s="38" t="str">
        <f t="shared" si="862"/>
        <v/>
      </c>
      <c r="O9193" s="38" t="str">
        <f t="shared" si="858"/>
        <v/>
      </c>
      <c r="P9193" s="39" t="str">
        <f t="shared" si="863"/>
        <v/>
      </c>
      <c r="AC9193" s="42" t="str">
        <f>IF(B9193="","",VLOOKUP(B9193,[2]Formula!B:C,2,0))</f>
        <v/>
      </c>
      <c r="AD9193" s="43" t="str">
        <f t="shared" si="861"/>
        <v/>
      </c>
    </row>
    <row r="9194" spans="1:30" x14ac:dyDescent="0.25">
      <c r="A9194" s="64"/>
      <c r="B9194" s="64"/>
      <c r="C9194" s="66"/>
      <c r="D9194" s="67"/>
      <c r="E9194" s="64"/>
      <c r="F9194" s="64"/>
      <c r="G9194" s="37" t="str">
        <f>IF(E9194="","",IF(OR(E9194="Project Management",E9194="Project Support",E9194="Sprint Management",E9194="Sprint Support"),"NA",ROUND((((VLOOKUP(AD9194,[2]Formula!V:X,3,0)))-SUMIF(AD:AD,AD9194,H:H)),2)))</f>
        <v/>
      </c>
      <c r="H9194" s="71"/>
      <c r="I9194" s="72"/>
      <c r="J9194" s="72"/>
      <c r="K9194" s="38" t="str">
        <f>IF(E9194="","",IF(OR(E9194="Project Management",E9194="Project Support",E9194="Sprint Management",E9194="Sprint Support"),"NA",(((SUMIF(AD:AD,AD9194,H:H)/VLOOKUP(AD9194,[2]Formula!V:X,3,0))*VLOOKUP(AD9194,[2]Formula!V:X,2,0))*H9194)/SUMIF(AD:AD,AD9194,H:H)))</f>
        <v/>
      </c>
      <c r="L9194" s="38" t="str">
        <f t="shared" si="859"/>
        <v/>
      </c>
      <c r="M9194" s="38" t="str">
        <f t="shared" si="860"/>
        <v/>
      </c>
      <c r="N9194" s="38" t="str">
        <f t="shared" si="862"/>
        <v/>
      </c>
      <c r="O9194" s="38" t="str">
        <f t="shared" si="858"/>
        <v/>
      </c>
      <c r="P9194" s="39" t="str">
        <f t="shared" si="863"/>
        <v/>
      </c>
      <c r="AC9194" s="42" t="str">
        <f>IF(B9194="","",VLOOKUP(B9194,[2]Formula!B:C,2,0))</f>
        <v/>
      </c>
      <c r="AD9194" s="43" t="str">
        <f t="shared" si="861"/>
        <v/>
      </c>
    </row>
    <row r="9195" spans="1:30" x14ac:dyDescent="0.25">
      <c r="A9195" s="64"/>
      <c r="B9195" s="64"/>
      <c r="C9195" s="66"/>
      <c r="D9195" s="67"/>
      <c r="E9195" s="64"/>
      <c r="F9195" s="64"/>
      <c r="G9195" s="37" t="str">
        <f>IF(E9195="","",IF(OR(E9195="Project Management",E9195="Project Support",E9195="Sprint Management",E9195="Sprint Support"),"NA",ROUND((((VLOOKUP(AD9195,[2]Formula!V:X,3,0)))-SUMIF(AD:AD,AD9195,H:H)),2)))</f>
        <v/>
      </c>
      <c r="H9195" s="71"/>
      <c r="I9195" s="72"/>
      <c r="J9195" s="72"/>
      <c r="K9195" s="38" t="str">
        <f>IF(E9195="","",IF(OR(E9195="Project Management",E9195="Project Support",E9195="Sprint Management",E9195="Sprint Support"),"NA",(((SUMIF(AD:AD,AD9195,H:H)/VLOOKUP(AD9195,[2]Formula!V:X,3,0))*VLOOKUP(AD9195,[2]Formula!V:X,2,0))*H9195)/SUMIF(AD:AD,AD9195,H:H)))</f>
        <v/>
      </c>
      <c r="L9195" s="38" t="str">
        <f t="shared" si="859"/>
        <v/>
      </c>
      <c r="M9195" s="38" t="str">
        <f t="shared" si="860"/>
        <v/>
      </c>
      <c r="N9195" s="38" t="str">
        <f t="shared" si="862"/>
        <v/>
      </c>
      <c r="O9195" s="38" t="str">
        <f t="shared" si="858"/>
        <v/>
      </c>
      <c r="P9195" s="39" t="str">
        <f t="shared" si="863"/>
        <v/>
      </c>
      <c r="AC9195" s="42" t="str">
        <f>IF(B9195="","",VLOOKUP(B9195,[2]Formula!B:C,2,0))</f>
        <v/>
      </c>
      <c r="AD9195" s="43" t="str">
        <f t="shared" si="861"/>
        <v/>
      </c>
    </row>
    <row r="9196" spans="1:30" x14ac:dyDescent="0.25">
      <c r="A9196" s="64"/>
      <c r="B9196" s="64"/>
      <c r="C9196" s="66"/>
      <c r="D9196" s="67"/>
      <c r="E9196" s="64"/>
      <c r="F9196" s="64"/>
      <c r="G9196" s="37" t="str">
        <f>IF(E9196="","",IF(OR(E9196="Project Management",E9196="Project Support",E9196="Sprint Management",E9196="Sprint Support"),"NA",ROUND((((VLOOKUP(AD9196,[2]Formula!V:X,3,0)))-SUMIF(AD:AD,AD9196,H:H)),2)))</f>
        <v/>
      </c>
      <c r="H9196" s="71"/>
      <c r="I9196" s="72"/>
      <c r="J9196" s="72"/>
      <c r="K9196" s="38" t="str">
        <f>IF(E9196="","",IF(OR(E9196="Project Management",E9196="Project Support",E9196="Sprint Management",E9196="Sprint Support"),"NA",(((SUMIF(AD:AD,AD9196,H:H)/VLOOKUP(AD9196,[2]Formula!V:X,3,0))*VLOOKUP(AD9196,[2]Formula!V:X,2,0))*H9196)/SUMIF(AD:AD,AD9196,H:H)))</f>
        <v/>
      </c>
      <c r="L9196" s="38" t="str">
        <f t="shared" si="859"/>
        <v/>
      </c>
      <c r="M9196" s="38" t="str">
        <f t="shared" si="860"/>
        <v/>
      </c>
      <c r="N9196" s="38" t="str">
        <f t="shared" si="862"/>
        <v/>
      </c>
      <c r="O9196" s="38" t="str">
        <f t="shared" si="858"/>
        <v/>
      </c>
      <c r="P9196" s="39" t="str">
        <f t="shared" si="863"/>
        <v/>
      </c>
      <c r="AC9196" s="42" t="str">
        <f>IF(B9196="","",VLOOKUP(B9196,[2]Formula!B:C,2,0))</f>
        <v/>
      </c>
      <c r="AD9196" s="43" t="str">
        <f t="shared" si="861"/>
        <v/>
      </c>
    </row>
    <row r="9197" spans="1:30" x14ac:dyDescent="0.25">
      <c r="A9197" s="64"/>
      <c r="B9197" s="64"/>
      <c r="C9197" s="66"/>
      <c r="D9197" s="67"/>
      <c r="E9197" s="64"/>
      <c r="F9197" s="64"/>
      <c r="G9197" s="37" t="str">
        <f>IF(E9197="","",IF(OR(E9197="Project Management",E9197="Project Support",E9197="Sprint Management",E9197="Sprint Support"),"NA",ROUND((((VLOOKUP(AD9197,[2]Formula!V:X,3,0)))-SUMIF(AD:AD,AD9197,H:H)),2)))</f>
        <v/>
      </c>
      <c r="H9197" s="71"/>
      <c r="I9197" s="72"/>
      <c r="J9197" s="72"/>
      <c r="K9197" s="38" t="str">
        <f>IF(E9197="","",IF(OR(E9197="Project Management",E9197="Project Support",E9197="Sprint Management",E9197="Sprint Support"),"NA",(((SUMIF(AD:AD,AD9197,H:H)/VLOOKUP(AD9197,[2]Formula!V:X,3,0))*VLOOKUP(AD9197,[2]Formula!V:X,2,0))*H9197)/SUMIF(AD:AD,AD9197,H:H)))</f>
        <v/>
      </c>
      <c r="L9197" s="38" t="str">
        <f t="shared" si="859"/>
        <v/>
      </c>
      <c r="M9197" s="38" t="str">
        <f t="shared" si="860"/>
        <v/>
      </c>
      <c r="N9197" s="38" t="str">
        <f t="shared" si="862"/>
        <v/>
      </c>
      <c r="O9197" s="38" t="str">
        <f t="shared" si="858"/>
        <v/>
      </c>
      <c r="P9197" s="39" t="str">
        <f t="shared" si="863"/>
        <v/>
      </c>
      <c r="AC9197" s="42" t="str">
        <f>IF(B9197="","",VLOOKUP(B9197,[2]Formula!B:C,2,0))</f>
        <v/>
      </c>
      <c r="AD9197" s="43" t="str">
        <f t="shared" si="861"/>
        <v/>
      </c>
    </row>
    <row r="9198" spans="1:30" x14ac:dyDescent="0.25">
      <c r="A9198" s="64"/>
      <c r="B9198" s="64"/>
      <c r="C9198" s="66"/>
      <c r="D9198" s="67"/>
      <c r="E9198" s="64"/>
      <c r="F9198" s="64"/>
      <c r="G9198" s="37" t="str">
        <f>IF(E9198="","",IF(OR(E9198="Project Management",E9198="Project Support",E9198="Sprint Management",E9198="Sprint Support"),"NA",ROUND((((VLOOKUP(AD9198,[2]Formula!V:X,3,0)))-SUMIF(AD:AD,AD9198,H:H)),2)))</f>
        <v/>
      </c>
      <c r="H9198" s="71"/>
      <c r="I9198" s="72"/>
      <c r="J9198" s="72"/>
      <c r="K9198" s="38" t="str">
        <f>IF(E9198="","",IF(OR(E9198="Project Management",E9198="Project Support",E9198="Sprint Management",E9198="Sprint Support"),"NA",(((SUMIF(AD:AD,AD9198,H:H)/VLOOKUP(AD9198,[2]Formula!V:X,3,0))*VLOOKUP(AD9198,[2]Formula!V:X,2,0))*H9198)/SUMIF(AD:AD,AD9198,H:H)))</f>
        <v/>
      </c>
      <c r="L9198" s="38" t="str">
        <f t="shared" si="859"/>
        <v/>
      </c>
      <c r="M9198" s="38" t="str">
        <f t="shared" si="860"/>
        <v/>
      </c>
      <c r="N9198" s="38" t="str">
        <f t="shared" si="862"/>
        <v/>
      </c>
      <c r="O9198" s="38" t="str">
        <f t="shared" si="858"/>
        <v/>
      </c>
      <c r="P9198" s="39" t="str">
        <f t="shared" si="863"/>
        <v/>
      </c>
      <c r="AC9198" s="42" t="str">
        <f>IF(B9198="","",VLOOKUP(B9198,[2]Formula!B:C,2,0))</f>
        <v/>
      </c>
      <c r="AD9198" s="43" t="str">
        <f t="shared" si="861"/>
        <v/>
      </c>
    </row>
    <row r="9199" spans="1:30" x14ac:dyDescent="0.25">
      <c r="A9199" s="64"/>
      <c r="B9199" s="64"/>
      <c r="C9199" s="66"/>
      <c r="D9199" s="67"/>
      <c r="E9199" s="64"/>
      <c r="F9199" s="64"/>
      <c r="G9199" s="37" t="str">
        <f>IF(E9199="","",IF(OR(E9199="Project Management",E9199="Project Support",E9199="Sprint Management",E9199="Sprint Support"),"NA",ROUND((((VLOOKUP(AD9199,[2]Formula!V:X,3,0)))-SUMIF(AD:AD,AD9199,H:H)),2)))</f>
        <v/>
      </c>
      <c r="H9199" s="71"/>
      <c r="I9199" s="72"/>
      <c r="J9199" s="72"/>
      <c r="K9199" s="38" t="str">
        <f>IF(E9199="","",IF(OR(E9199="Project Management",E9199="Project Support",E9199="Sprint Management",E9199="Sprint Support"),"NA",(((SUMIF(AD:AD,AD9199,H:H)/VLOOKUP(AD9199,[2]Formula!V:X,3,0))*VLOOKUP(AD9199,[2]Formula!V:X,2,0))*H9199)/SUMIF(AD:AD,AD9199,H:H)))</f>
        <v/>
      </c>
      <c r="L9199" s="38" t="str">
        <f t="shared" si="859"/>
        <v/>
      </c>
      <c r="M9199" s="38" t="str">
        <f t="shared" si="860"/>
        <v/>
      </c>
      <c r="N9199" s="38" t="str">
        <f t="shared" si="862"/>
        <v/>
      </c>
      <c r="O9199" s="38" t="str">
        <f t="shared" si="858"/>
        <v/>
      </c>
      <c r="P9199" s="39" t="str">
        <f t="shared" si="863"/>
        <v/>
      </c>
      <c r="AC9199" s="42" t="str">
        <f>IF(B9199="","",VLOOKUP(B9199,[2]Formula!B:C,2,0))</f>
        <v/>
      </c>
      <c r="AD9199" s="43" t="str">
        <f t="shared" si="861"/>
        <v/>
      </c>
    </row>
    <row r="9200" spans="1:30" x14ac:dyDescent="0.25">
      <c r="A9200" s="64"/>
      <c r="B9200" s="64"/>
      <c r="C9200" s="66"/>
      <c r="D9200" s="67"/>
      <c r="E9200" s="64"/>
      <c r="F9200" s="64"/>
      <c r="G9200" s="37" t="str">
        <f>IF(E9200="","",IF(OR(E9200="Project Management",E9200="Project Support",E9200="Sprint Management",E9200="Sprint Support"),"NA",ROUND((((VLOOKUP(AD9200,[2]Formula!V:X,3,0)))-SUMIF(AD:AD,AD9200,H:H)),2)))</f>
        <v/>
      </c>
      <c r="H9200" s="71"/>
      <c r="I9200" s="72"/>
      <c r="J9200" s="72"/>
      <c r="K9200" s="38" t="str">
        <f>IF(E9200="","",IF(OR(E9200="Project Management",E9200="Project Support",E9200="Sprint Management",E9200="Sprint Support"),"NA",(((SUMIF(AD:AD,AD9200,H:H)/VLOOKUP(AD9200,[2]Formula!V:X,3,0))*VLOOKUP(AD9200,[2]Formula!V:X,2,0))*H9200)/SUMIF(AD:AD,AD9200,H:H)))</f>
        <v/>
      </c>
      <c r="L9200" s="38" t="str">
        <f t="shared" si="859"/>
        <v/>
      </c>
      <c r="M9200" s="38" t="str">
        <f t="shared" si="860"/>
        <v/>
      </c>
      <c r="N9200" s="38" t="str">
        <f t="shared" si="862"/>
        <v/>
      </c>
      <c r="O9200" s="38" t="str">
        <f t="shared" si="858"/>
        <v/>
      </c>
      <c r="P9200" s="39" t="str">
        <f t="shared" si="863"/>
        <v/>
      </c>
      <c r="AC9200" s="42" t="str">
        <f>IF(B9200="","",VLOOKUP(B9200,[2]Formula!B:C,2,0))</f>
        <v/>
      </c>
      <c r="AD9200" s="43" t="str">
        <f t="shared" si="861"/>
        <v/>
      </c>
    </row>
    <row r="9201" spans="1:30" x14ac:dyDescent="0.25">
      <c r="A9201" s="64"/>
      <c r="B9201" s="64"/>
      <c r="C9201" s="66"/>
      <c r="D9201" s="67"/>
      <c r="E9201" s="64"/>
      <c r="F9201" s="64"/>
      <c r="G9201" s="37" t="str">
        <f>IF(E9201="","",IF(OR(E9201="Project Management",E9201="Project Support",E9201="Sprint Management",E9201="Sprint Support"),"NA",ROUND((((VLOOKUP(AD9201,[2]Formula!V:X,3,0)))-SUMIF(AD:AD,AD9201,H:H)),2)))</f>
        <v/>
      </c>
      <c r="H9201" s="71"/>
      <c r="I9201" s="72"/>
      <c r="J9201" s="72"/>
      <c r="K9201" s="38" t="str">
        <f>IF(E9201="","",IF(OR(E9201="Project Management",E9201="Project Support",E9201="Sprint Management",E9201="Sprint Support"),"NA",(((SUMIF(AD:AD,AD9201,H:H)/VLOOKUP(AD9201,[2]Formula!V:X,3,0))*VLOOKUP(AD9201,[2]Formula!V:X,2,0))*H9201)/SUMIF(AD:AD,AD9201,H:H)))</f>
        <v/>
      </c>
      <c r="L9201" s="38" t="str">
        <f t="shared" si="859"/>
        <v/>
      </c>
      <c r="M9201" s="38" t="str">
        <f t="shared" si="860"/>
        <v/>
      </c>
      <c r="N9201" s="38" t="str">
        <f t="shared" si="862"/>
        <v/>
      </c>
      <c r="O9201" s="38" t="str">
        <f t="shared" si="858"/>
        <v/>
      </c>
      <c r="P9201" s="39" t="str">
        <f t="shared" si="863"/>
        <v/>
      </c>
      <c r="AC9201" s="42" t="str">
        <f>IF(B9201="","",VLOOKUP(B9201,[2]Formula!B:C,2,0))</f>
        <v/>
      </c>
      <c r="AD9201" s="43" t="str">
        <f t="shared" si="861"/>
        <v/>
      </c>
    </row>
    <row r="9202" spans="1:30" x14ac:dyDescent="0.25">
      <c r="A9202" s="64"/>
      <c r="B9202" s="64"/>
      <c r="C9202" s="66"/>
      <c r="D9202" s="67"/>
      <c r="E9202" s="64"/>
      <c r="F9202" s="64"/>
      <c r="G9202" s="37" t="str">
        <f>IF(E9202="","",IF(OR(E9202="Project Management",E9202="Project Support",E9202="Sprint Management",E9202="Sprint Support"),"NA",ROUND((((VLOOKUP(AD9202,[2]Formula!V:X,3,0)))-SUMIF(AD:AD,AD9202,H:H)),2)))</f>
        <v/>
      </c>
      <c r="H9202" s="71"/>
      <c r="I9202" s="72"/>
      <c r="J9202" s="72"/>
      <c r="K9202" s="38" t="str">
        <f>IF(E9202="","",IF(OR(E9202="Project Management",E9202="Project Support",E9202="Sprint Management",E9202="Sprint Support"),"NA",(((SUMIF(AD:AD,AD9202,H:H)/VLOOKUP(AD9202,[2]Formula!V:X,3,0))*VLOOKUP(AD9202,[2]Formula!V:X,2,0))*H9202)/SUMIF(AD:AD,AD9202,H:H)))</f>
        <v/>
      </c>
      <c r="L9202" s="38" t="str">
        <f t="shared" si="859"/>
        <v/>
      </c>
      <c r="M9202" s="38" t="str">
        <f t="shared" si="860"/>
        <v/>
      </c>
      <c r="N9202" s="38" t="str">
        <f t="shared" si="862"/>
        <v/>
      </c>
      <c r="O9202" s="38" t="str">
        <f t="shared" si="858"/>
        <v/>
      </c>
      <c r="P9202" s="39" t="str">
        <f t="shared" si="863"/>
        <v/>
      </c>
      <c r="AC9202" s="42" t="str">
        <f>IF(B9202="","",VLOOKUP(B9202,[2]Formula!B:C,2,0))</f>
        <v/>
      </c>
      <c r="AD9202" s="43" t="str">
        <f t="shared" si="861"/>
        <v/>
      </c>
    </row>
    <row r="9203" spans="1:30" x14ac:dyDescent="0.25">
      <c r="A9203" s="64"/>
      <c r="B9203" s="64"/>
      <c r="C9203" s="66"/>
      <c r="D9203" s="67"/>
      <c r="E9203" s="64"/>
      <c r="F9203" s="64"/>
      <c r="G9203" s="37" t="str">
        <f>IF(E9203="","",IF(OR(E9203="Project Management",E9203="Project Support",E9203="Sprint Management",E9203="Sprint Support"),"NA",ROUND((((VLOOKUP(AD9203,[2]Formula!V:X,3,0)))-SUMIF(AD:AD,AD9203,H:H)),2)))</f>
        <v/>
      </c>
      <c r="H9203" s="71"/>
      <c r="I9203" s="72"/>
      <c r="J9203" s="72"/>
      <c r="K9203" s="38" t="str">
        <f>IF(E9203="","",IF(OR(E9203="Project Management",E9203="Project Support",E9203="Sprint Management",E9203="Sprint Support"),"NA",(((SUMIF(AD:AD,AD9203,H:H)/VLOOKUP(AD9203,[2]Formula!V:X,3,0))*VLOOKUP(AD9203,[2]Formula!V:X,2,0))*H9203)/SUMIF(AD:AD,AD9203,H:H)))</f>
        <v/>
      </c>
      <c r="L9203" s="38" t="str">
        <f t="shared" si="859"/>
        <v/>
      </c>
      <c r="M9203" s="38" t="str">
        <f t="shared" si="860"/>
        <v/>
      </c>
      <c r="N9203" s="38" t="str">
        <f t="shared" si="862"/>
        <v/>
      </c>
      <c r="O9203" s="38" t="str">
        <f t="shared" si="858"/>
        <v/>
      </c>
      <c r="P9203" s="39" t="str">
        <f t="shared" si="863"/>
        <v/>
      </c>
      <c r="AC9203" s="42" t="str">
        <f>IF(B9203="","",VLOOKUP(B9203,[2]Formula!B:C,2,0))</f>
        <v/>
      </c>
      <c r="AD9203" s="43" t="str">
        <f t="shared" si="861"/>
        <v/>
      </c>
    </row>
    <row r="9204" spans="1:30" x14ac:dyDescent="0.25">
      <c r="A9204" s="64"/>
      <c r="B9204" s="64"/>
      <c r="C9204" s="66"/>
      <c r="D9204" s="67"/>
      <c r="E9204" s="64"/>
      <c r="F9204" s="64"/>
      <c r="G9204" s="37" t="str">
        <f>IF(E9204="","",IF(OR(E9204="Project Management",E9204="Project Support",E9204="Sprint Management",E9204="Sprint Support"),"NA",ROUND((((VLOOKUP(AD9204,[2]Formula!V:X,3,0)))-SUMIF(AD:AD,AD9204,H:H)),2)))</f>
        <v/>
      </c>
      <c r="H9204" s="71"/>
      <c r="I9204" s="72"/>
      <c r="J9204" s="72"/>
      <c r="K9204" s="38" t="str">
        <f>IF(E9204="","",IF(OR(E9204="Project Management",E9204="Project Support",E9204="Sprint Management",E9204="Sprint Support"),"NA",(((SUMIF(AD:AD,AD9204,H:H)/VLOOKUP(AD9204,[2]Formula!V:X,3,0))*VLOOKUP(AD9204,[2]Formula!V:X,2,0))*H9204)/SUMIF(AD:AD,AD9204,H:H)))</f>
        <v/>
      </c>
      <c r="L9204" s="38" t="str">
        <f t="shared" si="859"/>
        <v/>
      </c>
      <c r="M9204" s="38" t="str">
        <f t="shared" si="860"/>
        <v/>
      </c>
      <c r="N9204" s="38" t="str">
        <f t="shared" si="862"/>
        <v/>
      </c>
      <c r="O9204" s="38" t="str">
        <f t="shared" si="858"/>
        <v/>
      </c>
      <c r="P9204" s="39" t="str">
        <f t="shared" si="863"/>
        <v/>
      </c>
      <c r="AC9204" s="42" t="str">
        <f>IF(B9204="","",VLOOKUP(B9204,[2]Formula!B:C,2,0))</f>
        <v/>
      </c>
      <c r="AD9204" s="43" t="str">
        <f t="shared" si="861"/>
        <v/>
      </c>
    </row>
    <row r="9205" spans="1:30" x14ac:dyDescent="0.25">
      <c r="A9205" s="64"/>
      <c r="B9205" s="64"/>
      <c r="C9205" s="66"/>
      <c r="D9205" s="67"/>
      <c r="E9205" s="64"/>
      <c r="F9205" s="64"/>
      <c r="G9205" s="37" t="str">
        <f>IF(E9205="","",IF(OR(E9205="Project Management",E9205="Project Support",E9205="Sprint Management",E9205="Sprint Support"),"NA",ROUND((((VLOOKUP(AD9205,[2]Formula!V:X,3,0)))-SUMIF(AD:AD,AD9205,H:H)),2)))</f>
        <v/>
      </c>
      <c r="H9205" s="71"/>
      <c r="I9205" s="72"/>
      <c r="J9205" s="72"/>
      <c r="K9205" s="38" t="str">
        <f>IF(E9205="","",IF(OR(E9205="Project Management",E9205="Project Support",E9205="Sprint Management",E9205="Sprint Support"),"NA",(((SUMIF(AD:AD,AD9205,H:H)/VLOOKUP(AD9205,[2]Formula!V:X,3,0))*VLOOKUP(AD9205,[2]Formula!V:X,2,0))*H9205)/SUMIF(AD:AD,AD9205,H:H)))</f>
        <v/>
      </c>
      <c r="L9205" s="38" t="str">
        <f t="shared" si="859"/>
        <v/>
      </c>
      <c r="M9205" s="38" t="str">
        <f t="shared" si="860"/>
        <v/>
      </c>
      <c r="N9205" s="38" t="str">
        <f t="shared" si="862"/>
        <v/>
      </c>
      <c r="O9205" s="38" t="str">
        <f t="shared" ref="O9205:O9268" si="864">IFERROR(L9205/M9205,"")</f>
        <v/>
      </c>
      <c r="P9205" s="39" t="str">
        <f t="shared" si="863"/>
        <v/>
      </c>
      <c r="AC9205" s="42" t="str">
        <f>IF(B9205="","",VLOOKUP(B9205,[2]Formula!B:C,2,0))</f>
        <v/>
      </c>
      <c r="AD9205" s="43" t="str">
        <f t="shared" si="861"/>
        <v/>
      </c>
    </row>
    <row r="9206" spans="1:30" x14ac:dyDescent="0.25">
      <c r="A9206" s="64"/>
      <c r="B9206" s="64"/>
      <c r="C9206" s="66"/>
      <c r="D9206" s="67"/>
      <c r="E9206" s="64"/>
      <c r="F9206" s="64"/>
      <c r="G9206" s="37" t="str">
        <f>IF(E9206="","",IF(OR(E9206="Project Management",E9206="Project Support",E9206="Sprint Management",E9206="Sprint Support"),"NA",ROUND((((VLOOKUP(AD9206,[2]Formula!V:X,3,0)))-SUMIF(AD:AD,AD9206,H:H)),2)))</f>
        <v/>
      </c>
      <c r="H9206" s="71"/>
      <c r="I9206" s="72"/>
      <c r="J9206" s="72"/>
      <c r="K9206" s="38" t="str">
        <f>IF(E9206="","",IF(OR(E9206="Project Management",E9206="Project Support",E9206="Sprint Management",E9206="Sprint Support"),"NA",(((SUMIF(AD:AD,AD9206,H:H)/VLOOKUP(AD9206,[2]Formula!V:X,3,0))*VLOOKUP(AD9206,[2]Formula!V:X,2,0))*H9206)/SUMIF(AD:AD,AD9206,H:H)))</f>
        <v/>
      </c>
      <c r="L9206" s="38" t="str">
        <f t="shared" si="859"/>
        <v/>
      </c>
      <c r="M9206" s="38" t="str">
        <f t="shared" si="860"/>
        <v/>
      </c>
      <c r="N9206" s="38" t="str">
        <f t="shared" si="862"/>
        <v/>
      </c>
      <c r="O9206" s="38" t="str">
        <f t="shared" si="864"/>
        <v/>
      </c>
      <c r="P9206" s="39" t="str">
        <f t="shared" si="863"/>
        <v/>
      </c>
      <c r="AC9206" s="42" t="str">
        <f>IF(B9206="","",VLOOKUP(B9206,[2]Formula!B:C,2,0))</f>
        <v/>
      </c>
      <c r="AD9206" s="43" t="str">
        <f t="shared" si="861"/>
        <v/>
      </c>
    </row>
    <row r="9207" spans="1:30" x14ac:dyDescent="0.25">
      <c r="A9207" s="64"/>
      <c r="B9207" s="64"/>
      <c r="C9207" s="66"/>
      <c r="D9207" s="67"/>
      <c r="E9207" s="64"/>
      <c r="F9207" s="64"/>
      <c r="G9207" s="37" t="str">
        <f>IF(E9207="","",IF(OR(E9207="Project Management",E9207="Project Support",E9207="Sprint Management",E9207="Sprint Support"),"NA",ROUND((((VLOOKUP(AD9207,[2]Formula!V:X,3,0)))-SUMIF(AD:AD,AD9207,H:H)),2)))</f>
        <v/>
      </c>
      <c r="H9207" s="71"/>
      <c r="I9207" s="72"/>
      <c r="J9207" s="72"/>
      <c r="K9207" s="38" t="str">
        <f>IF(E9207="","",IF(OR(E9207="Project Management",E9207="Project Support",E9207="Sprint Management",E9207="Sprint Support"),"NA",(((SUMIF(AD:AD,AD9207,H:H)/VLOOKUP(AD9207,[2]Formula!V:X,3,0))*VLOOKUP(AD9207,[2]Formula!V:X,2,0))*H9207)/SUMIF(AD:AD,AD9207,H:H)))</f>
        <v/>
      </c>
      <c r="L9207" s="38" t="str">
        <f t="shared" si="859"/>
        <v/>
      </c>
      <c r="M9207" s="38" t="str">
        <f t="shared" si="860"/>
        <v/>
      </c>
      <c r="N9207" s="38" t="str">
        <f t="shared" si="862"/>
        <v/>
      </c>
      <c r="O9207" s="38" t="str">
        <f t="shared" si="864"/>
        <v/>
      </c>
      <c r="P9207" s="39" t="str">
        <f t="shared" si="863"/>
        <v/>
      </c>
      <c r="AC9207" s="42" t="str">
        <f>IF(B9207="","",VLOOKUP(B9207,[2]Formula!B:C,2,0))</f>
        <v/>
      </c>
      <c r="AD9207" s="43" t="str">
        <f t="shared" si="861"/>
        <v/>
      </c>
    </row>
    <row r="9208" spans="1:30" x14ac:dyDescent="0.25">
      <c r="A9208" s="64"/>
      <c r="B9208" s="64"/>
      <c r="C9208" s="66"/>
      <c r="D9208" s="67"/>
      <c r="E9208" s="64"/>
      <c r="F9208" s="64"/>
      <c r="G9208" s="37" t="str">
        <f>IF(E9208="","",IF(OR(E9208="Project Management",E9208="Project Support",E9208="Sprint Management",E9208="Sprint Support"),"NA",ROUND((((VLOOKUP(AD9208,[2]Formula!V:X,3,0)))-SUMIF(AD:AD,AD9208,H:H)),2)))</f>
        <v/>
      </c>
      <c r="H9208" s="71"/>
      <c r="I9208" s="72"/>
      <c r="J9208" s="72"/>
      <c r="K9208" s="38" t="str">
        <f>IF(E9208="","",IF(OR(E9208="Project Management",E9208="Project Support",E9208="Sprint Management",E9208="Sprint Support"),"NA",(((SUMIF(AD:AD,AD9208,H:H)/VLOOKUP(AD9208,[2]Formula!V:X,3,0))*VLOOKUP(AD9208,[2]Formula!V:X,2,0))*H9208)/SUMIF(AD:AD,AD9208,H:H)))</f>
        <v/>
      </c>
      <c r="L9208" s="38" t="str">
        <f t="shared" si="859"/>
        <v/>
      </c>
      <c r="M9208" s="38" t="str">
        <f t="shared" si="860"/>
        <v/>
      </c>
      <c r="N9208" s="38" t="str">
        <f t="shared" si="862"/>
        <v/>
      </c>
      <c r="O9208" s="38" t="str">
        <f t="shared" si="864"/>
        <v/>
      </c>
      <c r="P9208" s="39" t="str">
        <f t="shared" si="863"/>
        <v/>
      </c>
      <c r="AC9208" s="42" t="str">
        <f>IF(B9208="","",VLOOKUP(B9208,[2]Formula!B:C,2,0))</f>
        <v/>
      </c>
      <c r="AD9208" s="43" t="str">
        <f t="shared" si="861"/>
        <v/>
      </c>
    </row>
    <row r="9209" spans="1:30" x14ac:dyDescent="0.25">
      <c r="A9209" s="64"/>
      <c r="B9209" s="64"/>
      <c r="C9209" s="66"/>
      <c r="D9209" s="67"/>
      <c r="E9209" s="64"/>
      <c r="F9209" s="64"/>
      <c r="G9209" s="37" t="str">
        <f>IF(E9209="","",IF(OR(E9209="Project Management",E9209="Project Support",E9209="Sprint Management",E9209="Sprint Support"),"NA",ROUND((((VLOOKUP(AD9209,[2]Formula!V:X,3,0)))-SUMIF(AD:AD,AD9209,H:H)),2)))</f>
        <v/>
      </c>
      <c r="H9209" s="71"/>
      <c r="I9209" s="72"/>
      <c r="J9209" s="72"/>
      <c r="K9209" s="38" t="str">
        <f>IF(E9209="","",IF(OR(E9209="Project Management",E9209="Project Support",E9209="Sprint Management",E9209="Sprint Support"),"NA",(((SUMIF(AD:AD,AD9209,H:H)/VLOOKUP(AD9209,[2]Formula!V:X,3,0))*VLOOKUP(AD9209,[2]Formula!V:X,2,0))*H9209)/SUMIF(AD:AD,AD9209,H:H)))</f>
        <v/>
      </c>
      <c r="L9209" s="38" t="str">
        <f t="shared" si="859"/>
        <v/>
      </c>
      <c r="M9209" s="38" t="str">
        <f t="shared" si="860"/>
        <v/>
      </c>
      <c r="N9209" s="38" t="str">
        <f t="shared" si="862"/>
        <v/>
      </c>
      <c r="O9209" s="38" t="str">
        <f t="shared" si="864"/>
        <v/>
      </c>
      <c r="P9209" s="39" t="str">
        <f t="shared" si="863"/>
        <v/>
      </c>
      <c r="AC9209" s="42" t="str">
        <f>IF(B9209="","",VLOOKUP(B9209,[2]Formula!B:C,2,0))</f>
        <v/>
      </c>
      <c r="AD9209" s="43" t="str">
        <f t="shared" si="861"/>
        <v/>
      </c>
    </row>
    <row r="9210" spans="1:30" x14ac:dyDescent="0.25">
      <c r="A9210" s="64"/>
      <c r="B9210" s="64"/>
      <c r="C9210" s="66"/>
      <c r="D9210" s="67"/>
      <c r="E9210" s="64"/>
      <c r="F9210" s="64"/>
      <c r="G9210" s="37" t="str">
        <f>IF(E9210="","",IF(OR(E9210="Project Management",E9210="Project Support",E9210="Sprint Management",E9210="Sprint Support"),"NA",ROUND((((VLOOKUP(AD9210,[2]Formula!V:X,3,0)))-SUMIF(AD:AD,AD9210,H:H)),2)))</f>
        <v/>
      </c>
      <c r="H9210" s="71"/>
      <c r="I9210" s="72"/>
      <c r="J9210" s="72"/>
      <c r="K9210" s="38" t="str">
        <f>IF(E9210="","",IF(OR(E9210="Project Management",E9210="Project Support",E9210="Sprint Management",E9210="Sprint Support"),"NA",(((SUMIF(AD:AD,AD9210,H:H)/VLOOKUP(AD9210,[2]Formula!V:X,3,0))*VLOOKUP(AD9210,[2]Formula!V:X,2,0))*H9210)/SUMIF(AD:AD,AD9210,H:H)))</f>
        <v/>
      </c>
      <c r="L9210" s="38" t="str">
        <f t="shared" si="859"/>
        <v/>
      </c>
      <c r="M9210" s="38" t="str">
        <f t="shared" si="860"/>
        <v/>
      </c>
      <c r="N9210" s="38" t="str">
        <f t="shared" si="862"/>
        <v/>
      </c>
      <c r="O9210" s="38" t="str">
        <f t="shared" si="864"/>
        <v/>
      </c>
      <c r="P9210" s="39" t="str">
        <f t="shared" si="863"/>
        <v/>
      </c>
      <c r="AC9210" s="42" t="str">
        <f>IF(B9210="","",VLOOKUP(B9210,[2]Formula!B:C,2,0))</f>
        <v/>
      </c>
      <c r="AD9210" s="43" t="str">
        <f t="shared" si="861"/>
        <v/>
      </c>
    </row>
    <row r="9211" spans="1:30" x14ac:dyDescent="0.25">
      <c r="A9211" s="64"/>
      <c r="B9211" s="64"/>
      <c r="C9211" s="66"/>
      <c r="D9211" s="67"/>
      <c r="E9211" s="64"/>
      <c r="F9211" s="64"/>
      <c r="G9211" s="37" t="str">
        <f>IF(E9211="","",IF(OR(E9211="Project Management",E9211="Project Support",E9211="Sprint Management",E9211="Sprint Support"),"NA",ROUND((((VLOOKUP(AD9211,[2]Formula!V:X,3,0)))-SUMIF(AD:AD,AD9211,H:H)),2)))</f>
        <v/>
      </c>
      <c r="H9211" s="71"/>
      <c r="I9211" s="72"/>
      <c r="J9211" s="72"/>
      <c r="K9211" s="38" t="str">
        <f>IF(E9211="","",IF(OR(E9211="Project Management",E9211="Project Support",E9211="Sprint Management",E9211="Sprint Support"),"NA",(((SUMIF(AD:AD,AD9211,H:H)/VLOOKUP(AD9211,[2]Formula!V:X,3,0))*VLOOKUP(AD9211,[2]Formula!V:X,2,0))*H9211)/SUMIF(AD:AD,AD9211,H:H)))</f>
        <v/>
      </c>
      <c r="L9211" s="38" t="str">
        <f t="shared" si="859"/>
        <v/>
      </c>
      <c r="M9211" s="38" t="str">
        <f t="shared" si="860"/>
        <v/>
      </c>
      <c r="N9211" s="38" t="str">
        <f t="shared" si="862"/>
        <v/>
      </c>
      <c r="O9211" s="38" t="str">
        <f t="shared" si="864"/>
        <v/>
      </c>
      <c r="P9211" s="39" t="str">
        <f t="shared" si="863"/>
        <v/>
      </c>
      <c r="AC9211" s="42" t="str">
        <f>IF(B9211="","",VLOOKUP(B9211,[2]Formula!B:C,2,0))</f>
        <v/>
      </c>
      <c r="AD9211" s="43" t="str">
        <f t="shared" si="861"/>
        <v/>
      </c>
    </row>
    <row r="9212" spans="1:30" x14ac:dyDescent="0.25">
      <c r="A9212" s="64"/>
      <c r="B9212" s="64"/>
      <c r="C9212" s="66"/>
      <c r="D9212" s="67"/>
      <c r="E9212" s="64"/>
      <c r="F9212" s="64"/>
      <c r="G9212" s="37" t="str">
        <f>IF(E9212="","",IF(OR(E9212="Project Management",E9212="Project Support",E9212="Sprint Management",E9212="Sprint Support"),"NA",ROUND((((VLOOKUP(AD9212,[2]Formula!V:X,3,0)))-SUMIF(AD:AD,AD9212,H:H)),2)))</f>
        <v/>
      </c>
      <c r="H9212" s="71"/>
      <c r="I9212" s="72"/>
      <c r="J9212" s="72"/>
      <c r="K9212" s="38" t="str">
        <f>IF(E9212="","",IF(OR(E9212="Project Management",E9212="Project Support",E9212="Sprint Management",E9212="Sprint Support"),"NA",(((SUMIF(AD:AD,AD9212,H:H)/VLOOKUP(AD9212,[2]Formula!V:X,3,0))*VLOOKUP(AD9212,[2]Formula!V:X,2,0))*H9212)/SUMIF(AD:AD,AD9212,H:H)))</f>
        <v/>
      </c>
      <c r="L9212" s="38" t="str">
        <f t="shared" si="859"/>
        <v/>
      </c>
      <c r="M9212" s="38" t="str">
        <f t="shared" si="860"/>
        <v/>
      </c>
      <c r="N9212" s="38" t="str">
        <f t="shared" si="862"/>
        <v/>
      </c>
      <c r="O9212" s="38" t="str">
        <f t="shared" si="864"/>
        <v/>
      </c>
      <c r="P9212" s="39" t="str">
        <f t="shared" si="863"/>
        <v/>
      </c>
      <c r="AC9212" s="42" t="str">
        <f>IF(B9212="","",VLOOKUP(B9212,[2]Formula!B:C,2,0))</f>
        <v/>
      </c>
      <c r="AD9212" s="43" t="str">
        <f t="shared" si="861"/>
        <v/>
      </c>
    </row>
    <row r="9213" spans="1:30" x14ac:dyDescent="0.25">
      <c r="A9213" s="64"/>
      <c r="B9213" s="64"/>
      <c r="C9213" s="66"/>
      <c r="D9213" s="67"/>
      <c r="E9213" s="64"/>
      <c r="F9213" s="64"/>
      <c r="G9213" s="37" t="str">
        <f>IF(E9213="","",IF(OR(E9213="Project Management",E9213="Project Support",E9213="Sprint Management",E9213="Sprint Support"),"NA",ROUND((((VLOOKUP(AD9213,[2]Formula!V:X,3,0)))-SUMIF(AD:AD,AD9213,H:H)),2)))</f>
        <v/>
      </c>
      <c r="H9213" s="71"/>
      <c r="I9213" s="72"/>
      <c r="J9213" s="72"/>
      <c r="K9213" s="38" t="str">
        <f>IF(E9213="","",IF(OR(E9213="Project Management",E9213="Project Support",E9213="Sprint Management",E9213="Sprint Support"),"NA",(((SUMIF(AD:AD,AD9213,H:H)/VLOOKUP(AD9213,[2]Formula!V:X,3,0))*VLOOKUP(AD9213,[2]Formula!V:X,2,0))*H9213)/SUMIF(AD:AD,AD9213,H:H)))</f>
        <v/>
      </c>
      <c r="L9213" s="38" t="str">
        <f t="shared" si="859"/>
        <v/>
      </c>
      <c r="M9213" s="38" t="str">
        <f t="shared" si="860"/>
        <v/>
      </c>
      <c r="N9213" s="38" t="str">
        <f t="shared" si="862"/>
        <v/>
      </c>
      <c r="O9213" s="38" t="str">
        <f t="shared" si="864"/>
        <v/>
      </c>
      <c r="P9213" s="39" t="str">
        <f t="shared" si="863"/>
        <v/>
      </c>
      <c r="AC9213" s="42" t="str">
        <f>IF(B9213="","",VLOOKUP(B9213,[2]Formula!B:C,2,0))</f>
        <v/>
      </c>
      <c r="AD9213" s="43" t="str">
        <f t="shared" si="861"/>
        <v/>
      </c>
    </row>
    <row r="9214" spans="1:30" x14ac:dyDescent="0.25">
      <c r="A9214" s="64"/>
      <c r="B9214" s="64"/>
      <c r="C9214" s="66"/>
      <c r="D9214" s="67"/>
      <c r="E9214" s="64"/>
      <c r="F9214" s="64"/>
      <c r="G9214" s="37" t="str">
        <f>IF(E9214="","",IF(OR(E9214="Project Management",E9214="Project Support",E9214="Sprint Management",E9214="Sprint Support"),"NA",ROUND((((VLOOKUP(AD9214,[2]Formula!V:X,3,0)))-SUMIF(AD:AD,AD9214,H:H)),2)))</f>
        <v/>
      </c>
      <c r="H9214" s="71"/>
      <c r="I9214" s="72"/>
      <c r="J9214" s="72"/>
      <c r="K9214" s="38" t="str">
        <f>IF(E9214="","",IF(OR(E9214="Project Management",E9214="Project Support",E9214="Sprint Management",E9214="Sprint Support"),"NA",(((SUMIF(AD:AD,AD9214,H:H)/VLOOKUP(AD9214,[2]Formula!V:X,3,0))*VLOOKUP(AD9214,[2]Formula!V:X,2,0))*H9214)/SUMIF(AD:AD,AD9214,H:H)))</f>
        <v/>
      </c>
      <c r="L9214" s="38" t="str">
        <f t="shared" si="859"/>
        <v/>
      </c>
      <c r="M9214" s="38" t="str">
        <f t="shared" si="860"/>
        <v/>
      </c>
      <c r="N9214" s="38" t="str">
        <f t="shared" si="862"/>
        <v/>
      </c>
      <c r="O9214" s="38" t="str">
        <f t="shared" si="864"/>
        <v/>
      </c>
      <c r="P9214" s="39" t="str">
        <f t="shared" si="863"/>
        <v/>
      </c>
      <c r="AC9214" s="42" t="str">
        <f>IF(B9214="","",VLOOKUP(B9214,[2]Formula!B:C,2,0))</f>
        <v/>
      </c>
      <c r="AD9214" s="43" t="str">
        <f t="shared" si="861"/>
        <v/>
      </c>
    </row>
    <row r="9215" spans="1:30" x14ac:dyDescent="0.25">
      <c r="A9215" s="64"/>
      <c r="B9215" s="64"/>
      <c r="C9215" s="66"/>
      <c r="D9215" s="67"/>
      <c r="E9215" s="64"/>
      <c r="F9215" s="64"/>
      <c r="G9215" s="37" t="str">
        <f>IF(E9215="","",IF(OR(E9215="Project Management",E9215="Project Support",E9215="Sprint Management",E9215="Sprint Support"),"NA",ROUND((((VLOOKUP(AD9215,[2]Formula!V:X,3,0)))-SUMIF(AD:AD,AD9215,H:H)),2)))</f>
        <v/>
      </c>
      <c r="H9215" s="71"/>
      <c r="I9215" s="72"/>
      <c r="J9215" s="72"/>
      <c r="K9215" s="38" t="str">
        <f>IF(E9215="","",IF(OR(E9215="Project Management",E9215="Project Support",E9215="Sprint Management",E9215="Sprint Support"),"NA",(((SUMIF(AD:AD,AD9215,H:H)/VLOOKUP(AD9215,[2]Formula!V:X,3,0))*VLOOKUP(AD9215,[2]Formula!V:X,2,0))*H9215)/SUMIF(AD:AD,AD9215,H:H)))</f>
        <v/>
      </c>
      <c r="L9215" s="38" t="str">
        <f t="shared" si="859"/>
        <v/>
      </c>
      <c r="M9215" s="38" t="str">
        <f t="shared" si="860"/>
        <v/>
      </c>
      <c r="N9215" s="38" t="str">
        <f t="shared" si="862"/>
        <v/>
      </c>
      <c r="O9215" s="38" t="str">
        <f t="shared" si="864"/>
        <v/>
      </c>
      <c r="P9215" s="39" t="str">
        <f t="shared" si="863"/>
        <v/>
      </c>
      <c r="AC9215" s="42" t="str">
        <f>IF(B9215="","",VLOOKUP(B9215,[2]Formula!B:C,2,0))</f>
        <v/>
      </c>
      <c r="AD9215" s="43" t="str">
        <f t="shared" si="861"/>
        <v/>
      </c>
    </row>
    <row r="9216" spans="1:30" x14ac:dyDescent="0.25">
      <c r="A9216" s="64"/>
      <c r="B9216" s="64"/>
      <c r="C9216" s="66"/>
      <c r="D9216" s="67"/>
      <c r="E9216" s="64"/>
      <c r="F9216" s="64"/>
      <c r="G9216" s="37" t="str">
        <f>IF(E9216="","",IF(OR(E9216="Project Management",E9216="Project Support",E9216="Sprint Management",E9216="Sprint Support"),"NA",ROUND((((VLOOKUP(AD9216,[2]Formula!V:X,3,0)))-SUMIF(AD:AD,AD9216,H:H)),2)))</f>
        <v/>
      </c>
      <c r="H9216" s="71"/>
      <c r="I9216" s="72"/>
      <c r="J9216" s="72"/>
      <c r="K9216" s="38" t="str">
        <f>IF(E9216="","",IF(OR(E9216="Project Management",E9216="Project Support",E9216="Sprint Management",E9216="Sprint Support"),"NA",(((SUMIF(AD:AD,AD9216,H:H)/VLOOKUP(AD9216,[2]Formula!V:X,3,0))*VLOOKUP(AD9216,[2]Formula!V:X,2,0))*H9216)/SUMIF(AD:AD,AD9216,H:H)))</f>
        <v/>
      </c>
      <c r="L9216" s="38" t="str">
        <f t="shared" si="859"/>
        <v/>
      </c>
      <c r="M9216" s="38" t="str">
        <f t="shared" si="860"/>
        <v/>
      </c>
      <c r="N9216" s="38" t="str">
        <f t="shared" si="862"/>
        <v/>
      </c>
      <c r="O9216" s="38" t="str">
        <f t="shared" si="864"/>
        <v/>
      </c>
      <c r="P9216" s="39" t="str">
        <f t="shared" si="863"/>
        <v/>
      </c>
      <c r="AC9216" s="42" t="str">
        <f>IF(B9216="","",VLOOKUP(B9216,[2]Formula!B:C,2,0))</f>
        <v/>
      </c>
      <c r="AD9216" s="43" t="str">
        <f t="shared" si="861"/>
        <v/>
      </c>
    </row>
    <row r="9217" spans="1:30" x14ac:dyDescent="0.25">
      <c r="A9217" s="64"/>
      <c r="B9217" s="64"/>
      <c r="C9217" s="66"/>
      <c r="D9217" s="67"/>
      <c r="E9217" s="64"/>
      <c r="F9217" s="64"/>
      <c r="G9217" s="37" t="str">
        <f>IF(E9217="","",IF(OR(E9217="Project Management",E9217="Project Support",E9217="Sprint Management",E9217="Sprint Support"),"NA",ROUND((((VLOOKUP(AD9217,[2]Formula!V:X,3,0)))-SUMIF(AD:AD,AD9217,H:H)),2)))</f>
        <v/>
      </c>
      <c r="H9217" s="71"/>
      <c r="I9217" s="72"/>
      <c r="J9217" s="72"/>
      <c r="K9217" s="38" t="str">
        <f>IF(E9217="","",IF(OR(E9217="Project Management",E9217="Project Support",E9217="Sprint Management",E9217="Sprint Support"),"NA",(((SUMIF(AD:AD,AD9217,H:H)/VLOOKUP(AD9217,[2]Formula!V:X,3,0))*VLOOKUP(AD9217,[2]Formula!V:X,2,0))*H9217)/SUMIF(AD:AD,AD9217,H:H)))</f>
        <v/>
      </c>
      <c r="L9217" s="38" t="str">
        <f t="shared" si="859"/>
        <v/>
      </c>
      <c r="M9217" s="38" t="str">
        <f t="shared" si="860"/>
        <v/>
      </c>
      <c r="N9217" s="38" t="str">
        <f t="shared" si="862"/>
        <v/>
      </c>
      <c r="O9217" s="38" t="str">
        <f t="shared" si="864"/>
        <v/>
      </c>
      <c r="P9217" s="39" t="str">
        <f t="shared" si="863"/>
        <v/>
      </c>
      <c r="AC9217" s="42" t="str">
        <f>IF(B9217="","",VLOOKUP(B9217,[2]Formula!B:C,2,0))</f>
        <v/>
      </c>
      <c r="AD9217" s="43" t="str">
        <f t="shared" si="861"/>
        <v/>
      </c>
    </row>
    <row r="9218" spans="1:30" x14ac:dyDescent="0.25">
      <c r="A9218" s="64"/>
      <c r="B9218" s="64"/>
      <c r="C9218" s="66"/>
      <c r="D9218" s="67"/>
      <c r="E9218" s="64"/>
      <c r="F9218" s="64"/>
      <c r="G9218" s="37" t="str">
        <f>IF(E9218="","",IF(OR(E9218="Project Management",E9218="Project Support",E9218="Sprint Management",E9218="Sprint Support"),"NA",ROUND((((VLOOKUP(AD9218,[2]Formula!V:X,3,0)))-SUMIF(AD:AD,AD9218,H:H)),2)))</f>
        <v/>
      </c>
      <c r="H9218" s="71"/>
      <c r="I9218" s="72"/>
      <c r="J9218" s="72"/>
      <c r="K9218" s="38" t="str">
        <f>IF(E9218="","",IF(OR(E9218="Project Management",E9218="Project Support",E9218="Sprint Management",E9218="Sprint Support"),"NA",(((SUMIF(AD:AD,AD9218,H:H)/VLOOKUP(AD9218,[2]Formula!V:X,3,0))*VLOOKUP(AD9218,[2]Formula!V:X,2,0))*H9218)/SUMIF(AD:AD,AD9218,H:H)))</f>
        <v/>
      </c>
      <c r="L9218" s="38" t="str">
        <f t="shared" ref="L9218:L9281" si="865">IFERROR(IF(K9218="NA",(H9218/I9218),(K9218/I9218)),"")</f>
        <v/>
      </c>
      <c r="M9218" s="38" t="str">
        <f t="shared" ref="M9218:M9281" si="866">IFERROR(IF(K9218="NA",1,(K9218/H9218)),"")</f>
        <v/>
      </c>
      <c r="N9218" s="38" t="str">
        <f t="shared" si="862"/>
        <v/>
      </c>
      <c r="O9218" s="38" t="str">
        <f t="shared" si="864"/>
        <v/>
      </c>
      <c r="P9218" s="39" t="str">
        <f t="shared" si="863"/>
        <v/>
      </c>
      <c r="AC9218" s="42" t="str">
        <f>IF(B9218="","",VLOOKUP(B9218,[2]Formula!B:C,2,0))</f>
        <v/>
      </c>
      <c r="AD9218" s="43" t="str">
        <f t="shared" ref="AD9218:AD9281" si="867">IF(B9218="","",CONCATENATE(B9218,"_",E9218))</f>
        <v/>
      </c>
    </row>
    <row r="9219" spans="1:30" x14ac:dyDescent="0.25">
      <c r="A9219" s="64"/>
      <c r="B9219" s="64"/>
      <c r="C9219" s="66"/>
      <c r="D9219" s="67"/>
      <c r="E9219" s="64"/>
      <c r="F9219" s="64"/>
      <c r="G9219" s="37" t="str">
        <f>IF(E9219="","",IF(OR(E9219="Project Management",E9219="Project Support",E9219="Sprint Management",E9219="Sprint Support"),"NA",ROUND((((VLOOKUP(AD9219,[2]Formula!V:X,3,0)))-SUMIF(AD:AD,AD9219,H:H)),2)))</f>
        <v/>
      </c>
      <c r="H9219" s="71"/>
      <c r="I9219" s="72"/>
      <c r="J9219" s="72"/>
      <c r="K9219" s="38" t="str">
        <f>IF(E9219="","",IF(OR(E9219="Project Management",E9219="Project Support",E9219="Sprint Management",E9219="Sprint Support"),"NA",(((SUMIF(AD:AD,AD9219,H:H)/VLOOKUP(AD9219,[2]Formula!V:X,3,0))*VLOOKUP(AD9219,[2]Formula!V:X,2,0))*H9219)/SUMIF(AD:AD,AD9219,H:H)))</f>
        <v/>
      </c>
      <c r="L9219" s="38" t="str">
        <f t="shared" si="865"/>
        <v/>
      </c>
      <c r="M9219" s="38" t="str">
        <f t="shared" si="866"/>
        <v/>
      </c>
      <c r="N9219" s="38" t="str">
        <f t="shared" ref="N9219:N9282" si="868">IFERROR(((L9219-M9219)/M9219)*100,"")</f>
        <v/>
      </c>
      <c r="O9219" s="38" t="str">
        <f t="shared" si="864"/>
        <v/>
      </c>
      <c r="P9219" s="39" t="str">
        <f t="shared" ref="P9219:P9282" si="869">IF(O9219="","",1)</f>
        <v/>
      </c>
      <c r="AC9219" s="42" t="str">
        <f>IF(B9219="","",VLOOKUP(B9219,[2]Formula!B:C,2,0))</f>
        <v/>
      </c>
      <c r="AD9219" s="43" t="str">
        <f t="shared" si="867"/>
        <v/>
      </c>
    </row>
    <row r="9220" spans="1:30" x14ac:dyDescent="0.25">
      <c r="A9220" s="64"/>
      <c r="B9220" s="64"/>
      <c r="C9220" s="66"/>
      <c r="D9220" s="67"/>
      <c r="E9220" s="64"/>
      <c r="F9220" s="64"/>
      <c r="G9220" s="37" t="str">
        <f>IF(E9220="","",IF(OR(E9220="Project Management",E9220="Project Support",E9220="Sprint Management",E9220="Sprint Support"),"NA",ROUND((((VLOOKUP(AD9220,[2]Formula!V:X,3,0)))-SUMIF(AD:AD,AD9220,H:H)),2)))</f>
        <v/>
      </c>
      <c r="H9220" s="71"/>
      <c r="I9220" s="72"/>
      <c r="J9220" s="72"/>
      <c r="K9220" s="38" t="str">
        <f>IF(E9220="","",IF(OR(E9220="Project Management",E9220="Project Support",E9220="Sprint Management",E9220="Sprint Support"),"NA",(((SUMIF(AD:AD,AD9220,H:H)/VLOOKUP(AD9220,[2]Formula!V:X,3,0))*VLOOKUP(AD9220,[2]Formula!V:X,2,0))*H9220)/SUMIF(AD:AD,AD9220,H:H)))</f>
        <v/>
      </c>
      <c r="L9220" s="38" t="str">
        <f t="shared" si="865"/>
        <v/>
      </c>
      <c r="M9220" s="38" t="str">
        <f t="shared" si="866"/>
        <v/>
      </c>
      <c r="N9220" s="38" t="str">
        <f t="shared" si="868"/>
        <v/>
      </c>
      <c r="O9220" s="38" t="str">
        <f t="shared" si="864"/>
        <v/>
      </c>
      <c r="P9220" s="39" t="str">
        <f t="shared" si="869"/>
        <v/>
      </c>
      <c r="AC9220" s="42" t="str">
        <f>IF(B9220="","",VLOOKUP(B9220,[2]Formula!B:C,2,0))</f>
        <v/>
      </c>
      <c r="AD9220" s="43" t="str">
        <f t="shared" si="867"/>
        <v/>
      </c>
    </row>
    <row r="9221" spans="1:30" x14ac:dyDescent="0.25">
      <c r="A9221" s="64"/>
      <c r="B9221" s="64"/>
      <c r="C9221" s="66"/>
      <c r="D9221" s="67"/>
      <c r="E9221" s="64"/>
      <c r="F9221" s="64"/>
      <c r="G9221" s="37" t="str">
        <f>IF(E9221="","",IF(OR(E9221="Project Management",E9221="Project Support",E9221="Sprint Management",E9221="Sprint Support"),"NA",ROUND((((VLOOKUP(AD9221,[2]Formula!V:X,3,0)))-SUMIF(AD:AD,AD9221,H:H)),2)))</f>
        <v/>
      </c>
      <c r="H9221" s="71"/>
      <c r="I9221" s="72"/>
      <c r="J9221" s="72"/>
      <c r="K9221" s="38" t="str">
        <f>IF(E9221="","",IF(OR(E9221="Project Management",E9221="Project Support",E9221="Sprint Management",E9221="Sprint Support"),"NA",(((SUMIF(AD:AD,AD9221,H:H)/VLOOKUP(AD9221,[2]Formula!V:X,3,0))*VLOOKUP(AD9221,[2]Formula!V:X,2,0))*H9221)/SUMIF(AD:AD,AD9221,H:H)))</f>
        <v/>
      </c>
      <c r="L9221" s="38" t="str">
        <f t="shared" si="865"/>
        <v/>
      </c>
      <c r="M9221" s="38" t="str">
        <f t="shared" si="866"/>
        <v/>
      </c>
      <c r="N9221" s="38" t="str">
        <f t="shared" si="868"/>
        <v/>
      </c>
      <c r="O9221" s="38" t="str">
        <f t="shared" si="864"/>
        <v/>
      </c>
      <c r="P9221" s="39" t="str">
        <f t="shared" si="869"/>
        <v/>
      </c>
      <c r="AC9221" s="42" t="str">
        <f>IF(B9221="","",VLOOKUP(B9221,[2]Formula!B:C,2,0))</f>
        <v/>
      </c>
      <c r="AD9221" s="43" t="str">
        <f t="shared" si="867"/>
        <v/>
      </c>
    </row>
    <row r="9222" spans="1:30" x14ac:dyDescent="0.25">
      <c r="A9222" s="64"/>
      <c r="B9222" s="64"/>
      <c r="C9222" s="66"/>
      <c r="D9222" s="67"/>
      <c r="E9222" s="64"/>
      <c r="F9222" s="64"/>
      <c r="G9222" s="37" t="str">
        <f>IF(E9222="","",IF(OR(E9222="Project Management",E9222="Project Support",E9222="Sprint Management",E9222="Sprint Support"),"NA",ROUND((((VLOOKUP(AD9222,[2]Formula!V:X,3,0)))-SUMIF(AD:AD,AD9222,H:H)),2)))</f>
        <v/>
      </c>
      <c r="H9222" s="71"/>
      <c r="I9222" s="72"/>
      <c r="J9222" s="72"/>
      <c r="K9222" s="38" t="str">
        <f>IF(E9222="","",IF(OR(E9222="Project Management",E9222="Project Support",E9222="Sprint Management",E9222="Sprint Support"),"NA",(((SUMIF(AD:AD,AD9222,H:H)/VLOOKUP(AD9222,[2]Formula!V:X,3,0))*VLOOKUP(AD9222,[2]Formula!V:X,2,0))*H9222)/SUMIF(AD:AD,AD9222,H:H)))</f>
        <v/>
      </c>
      <c r="L9222" s="38" t="str">
        <f t="shared" si="865"/>
        <v/>
      </c>
      <c r="M9222" s="38" t="str">
        <f t="shared" si="866"/>
        <v/>
      </c>
      <c r="N9222" s="38" t="str">
        <f t="shared" si="868"/>
        <v/>
      </c>
      <c r="O9222" s="38" t="str">
        <f t="shared" si="864"/>
        <v/>
      </c>
      <c r="P9222" s="39" t="str">
        <f t="shared" si="869"/>
        <v/>
      </c>
      <c r="AC9222" s="42" t="str">
        <f>IF(B9222="","",VLOOKUP(B9222,[2]Formula!B:C,2,0))</f>
        <v/>
      </c>
      <c r="AD9222" s="43" t="str">
        <f t="shared" si="867"/>
        <v/>
      </c>
    </row>
    <row r="9223" spans="1:30" x14ac:dyDescent="0.25">
      <c r="A9223" s="64"/>
      <c r="B9223" s="64"/>
      <c r="C9223" s="66"/>
      <c r="D9223" s="67"/>
      <c r="E9223" s="64"/>
      <c r="F9223" s="64"/>
      <c r="G9223" s="37" t="str">
        <f>IF(E9223="","",IF(OR(E9223="Project Management",E9223="Project Support",E9223="Sprint Management",E9223="Sprint Support"),"NA",ROUND((((VLOOKUP(AD9223,[2]Formula!V:X,3,0)))-SUMIF(AD:AD,AD9223,H:H)),2)))</f>
        <v/>
      </c>
      <c r="H9223" s="71"/>
      <c r="I9223" s="72"/>
      <c r="J9223" s="72"/>
      <c r="K9223" s="38" t="str">
        <f>IF(E9223="","",IF(OR(E9223="Project Management",E9223="Project Support",E9223="Sprint Management",E9223="Sprint Support"),"NA",(((SUMIF(AD:AD,AD9223,H:H)/VLOOKUP(AD9223,[2]Formula!V:X,3,0))*VLOOKUP(AD9223,[2]Formula!V:X,2,0))*H9223)/SUMIF(AD:AD,AD9223,H:H)))</f>
        <v/>
      </c>
      <c r="L9223" s="38" t="str">
        <f t="shared" si="865"/>
        <v/>
      </c>
      <c r="M9223" s="38" t="str">
        <f t="shared" si="866"/>
        <v/>
      </c>
      <c r="N9223" s="38" t="str">
        <f t="shared" si="868"/>
        <v/>
      </c>
      <c r="O9223" s="38" t="str">
        <f t="shared" si="864"/>
        <v/>
      </c>
      <c r="P9223" s="39" t="str">
        <f t="shared" si="869"/>
        <v/>
      </c>
      <c r="AC9223" s="42" t="str">
        <f>IF(B9223="","",VLOOKUP(B9223,[2]Formula!B:C,2,0))</f>
        <v/>
      </c>
      <c r="AD9223" s="43" t="str">
        <f t="shared" si="867"/>
        <v/>
      </c>
    </row>
    <row r="9224" spans="1:30" x14ac:dyDescent="0.25">
      <c r="A9224" s="64"/>
      <c r="B9224" s="64"/>
      <c r="C9224" s="66"/>
      <c r="D9224" s="67"/>
      <c r="E9224" s="64"/>
      <c r="F9224" s="64"/>
      <c r="G9224" s="37" t="str">
        <f>IF(E9224="","",IF(OR(E9224="Project Management",E9224="Project Support",E9224="Sprint Management",E9224="Sprint Support"),"NA",ROUND((((VLOOKUP(AD9224,[2]Formula!V:X,3,0)))-SUMIF(AD:AD,AD9224,H:H)),2)))</f>
        <v/>
      </c>
      <c r="H9224" s="71"/>
      <c r="I9224" s="72"/>
      <c r="J9224" s="72"/>
      <c r="K9224" s="38" t="str">
        <f>IF(E9224="","",IF(OR(E9224="Project Management",E9224="Project Support",E9224="Sprint Management",E9224="Sprint Support"),"NA",(((SUMIF(AD:AD,AD9224,H:H)/VLOOKUP(AD9224,[2]Formula!V:X,3,0))*VLOOKUP(AD9224,[2]Formula!V:X,2,0))*H9224)/SUMIF(AD:AD,AD9224,H:H)))</f>
        <v/>
      </c>
      <c r="L9224" s="38" t="str">
        <f t="shared" si="865"/>
        <v/>
      </c>
      <c r="M9224" s="38" t="str">
        <f t="shared" si="866"/>
        <v/>
      </c>
      <c r="N9224" s="38" t="str">
        <f t="shared" si="868"/>
        <v/>
      </c>
      <c r="O9224" s="38" t="str">
        <f t="shared" si="864"/>
        <v/>
      </c>
      <c r="P9224" s="39" t="str">
        <f t="shared" si="869"/>
        <v/>
      </c>
      <c r="AC9224" s="42" t="str">
        <f>IF(B9224="","",VLOOKUP(B9224,[2]Formula!B:C,2,0))</f>
        <v/>
      </c>
      <c r="AD9224" s="43" t="str">
        <f t="shared" si="867"/>
        <v/>
      </c>
    </row>
    <row r="9225" spans="1:30" x14ac:dyDescent="0.25">
      <c r="A9225" s="64"/>
      <c r="B9225" s="64"/>
      <c r="C9225" s="66"/>
      <c r="D9225" s="67"/>
      <c r="E9225" s="64"/>
      <c r="F9225" s="64"/>
      <c r="G9225" s="37" t="str">
        <f>IF(E9225="","",IF(OR(E9225="Project Management",E9225="Project Support",E9225="Sprint Management",E9225="Sprint Support"),"NA",ROUND((((VLOOKUP(AD9225,[2]Formula!V:X,3,0)))-SUMIF(AD:AD,AD9225,H:H)),2)))</f>
        <v/>
      </c>
      <c r="H9225" s="71"/>
      <c r="I9225" s="72"/>
      <c r="J9225" s="72"/>
      <c r="K9225" s="38" t="str">
        <f>IF(E9225="","",IF(OR(E9225="Project Management",E9225="Project Support",E9225="Sprint Management",E9225="Sprint Support"),"NA",(((SUMIF(AD:AD,AD9225,H:H)/VLOOKUP(AD9225,[2]Formula!V:X,3,0))*VLOOKUP(AD9225,[2]Formula!V:X,2,0))*H9225)/SUMIF(AD:AD,AD9225,H:H)))</f>
        <v/>
      </c>
      <c r="L9225" s="38" t="str">
        <f t="shared" si="865"/>
        <v/>
      </c>
      <c r="M9225" s="38" t="str">
        <f t="shared" si="866"/>
        <v/>
      </c>
      <c r="N9225" s="38" t="str">
        <f t="shared" si="868"/>
        <v/>
      </c>
      <c r="O9225" s="38" t="str">
        <f t="shared" si="864"/>
        <v/>
      </c>
      <c r="P9225" s="39" t="str">
        <f t="shared" si="869"/>
        <v/>
      </c>
      <c r="AC9225" s="42" t="str">
        <f>IF(B9225="","",VLOOKUP(B9225,[2]Formula!B:C,2,0))</f>
        <v/>
      </c>
      <c r="AD9225" s="43" t="str">
        <f t="shared" si="867"/>
        <v/>
      </c>
    </row>
    <row r="9226" spans="1:30" x14ac:dyDescent="0.25">
      <c r="A9226" s="64"/>
      <c r="B9226" s="64"/>
      <c r="C9226" s="66"/>
      <c r="D9226" s="67"/>
      <c r="E9226" s="64"/>
      <c r="F9226" s="64"/>
      <c r="G9226" s="37" t="str">
        <f>IF(E9226="","",IF(OR(E9226="Project Management",E9226="Project Support",E9226="Sprint Management",E9226="Sprint Support"),"NA",ROUND((((VLOOKUP(AD9226,[2]Formula!V:X,3,0)))-SUMIF(AD:AD,AD9226,H:H)),2)))</f>
        <v/>
      </c>
      <c r="H9226" s="71"/>
      <c r="I9226" s="72"/>
      <c r="J9226" s="72"/>
      <c r="K9226" s="38" t="str">
        <f>IF(E9226="","",IF(OR(E9226="Project Management",E9226="Project Support",E9226="Sprint Management",E9226="Sprint Support"),"NA",(((SUMIF(AD:AD,AD9226,H:H)/VLOOKUP(AD9226,[2]Formula!V:X,3,0))*VLOOKUP(AD9226,[2]Formula!V:X,2,0))*H9226)/SUMIF(AD:AD,AD9226,H:H)))</f>
        <v/>
      </c>
      <c r="L9226" s="38" t="str">
        <f t="shared" si="865"/>
        <v/>
      </c>
      <c r="M9226" s="38" t="str">
        <f t="shared" si="866"/>
        <v/>
      </c>
      <c r="N9226" s="38" t="str">
        <f t="shared" si="868"/>
        <v/>
      </c>
      <c r="O9226" s="38" t="str">
        <f t="shared" si="864"/>
        <v/>
      </c>
      <c r="P9226" s="39" t="str">
        <f t="shared" si="869"/>
        <v/>
      </c>
      <c r="AC9226" s="42" t="str">
        <f>IF(B9226="","",VLOOKUP(B9226,[2]Formula!B:C,2,0))</f>
        <v/>
      </c>
      <c r="AD9226" s="43" t="str">
        <f t="shared" si="867"/>
        <v/>
      </c>
    </row>
    <row r="9227" spans="1:30" x14ac:dyDescent="0.25">
      <c r="A9227" s="64"/>
      <c r="B9227" s="64"/>
      <c r="C9227" s="66"/>
      <c r="D9227" s="67"/>
      <c r="E9227" s="64"/>
      <c r="F9227" s="64"/>
      <c r="G9227" s="37" t="str">
        <f>IF(E9227="","",IF(OR(E9227="Project Management",E9227="Project Support",E9227="Sprint Management",E9227="Sprint Support"),"NA",ROUND((((VLOOKUP(AD9227,[2]Formula!V:X,3,0)))-SUMIF(AD:AD,AD9227,H:H)),2)))</f>
        <v/>
      </c>
      <c r="H9227" s="71"/>
      <c r="I9227" s="72"/>
      <c r="J9227" s="72"/>
      <c r="K9227" s="38" t="str">
        <f>IF(E9227="","",IF(OR(E9227="Project Management",E9227="Project Support",E9227="Sprint Management",E9227="Sprint Support"),"NA",(((SUMIF(AD:AD,AD9227,H:H)/VLOOKUP(AD9227,[2]Formula!V:X,3,0))*VLOOKUP(AD9227,[2]Formula!V:X,2,0))*H9227)/SUMIF(AD:AD,AD9227,H:H)))</f>
        <v/>
      </c>
      <c r="L9227" s="38" t="str">
        <f t="shared" si="865"/>
        <v/>
      </c>
      <c r="M9227" s="38" t="str">
        <f t="shared" si="866"/>
        <v/>
      </c>
      <c r="N9227" s="38" t="str">
        <f t="shared" si="868"/>
        <v/>
      </c>
      <c r="O9227" s="38" t="str">
        <f t="shared" si="864"/>
        <v/>
      </c>
      <c r="P9227" s="39" t="str">
        <f t="shared" si="869"/>
        <v/>
      </c>
      <c r="AC9227" s="42" t="str">
        <f>IF(B9227="","",VLOOKUP(B9227,[2]Formula!B:C,2,0))</f>
        <v/>
      </c>
      <c r="AD9227" s="43" t="str">
        <f t="shared" si="867"/>
        <v/>
      </c>
    </row>
    <row r="9228" spans="1:30" x14ac:dyDescent="0.25">
      <c r="A9228" s="64"/>
      <c r="B9228" s="64"/>
      <c r="C9228" s="66"/>
      <c r="D9228" s="67"/>
      <c r="E9228" s="64"/>
      <c r="F9228" s="64"/>
      <c r="G9228" s="37" t="str">
        <f>IF(E9228="","",IF(OR(E9228="Project Management",E9228="Project Support",E9228="Sprint Management",E9228="Sprint Support"),"NA",ROUND((((VLOOKUP(AD9228,[2]Formula!V:X,3,0)))-SUMIF(AD:AD,AD9228,H:H)),2)))</f>
        <v/>
      </c>
      <c r="H9228" s="71"/>
      <c r="I9228" s="72"/>
      <c r="J9228" s="72"/>
      <c r="K9228" s="38" t="str">
        <f>IF(E9228="","",IF(OR(E9228="Project Management",E9228="Project Support",E9228="Sprint Management",E9228="Sprint Support"),"NA",(((SUMIF(AD:AD,AD9228,H:H)/VLOOKUP(AD9228,[2]Formula!V:X,3,0))*VLOOKUP(AD9228,[2]Formula!V:X,2,0))*H9228)/SUMIF(AD:AD,AD9228,H:H)))</f>
        <v/>
      </c>
      <c r="L9228" s="38" t="str">
        <f t="shared" si="865"/>
        <v/>
      </c>
      <c r="M9228" s="38" t="str">
        <f t="shared" si="866"/>
        <v/>
      </c>
      <c r="N9228" s="38" t="str">
        <f t="shared" si="868"/>
        <v/>
      </c>
      <c r="O9228" s="38" t="str">
        <f t="shared" si="864"/>
        <v/>
      </c>
      <c r="P9228" s="39" t="str">
        <f t="shared" si="869"/>
        <v/>
      </c>
      <c r="AC9228" s="42" t="str">
        <f>IF(B9228="","",VLOOKUP(B9228,[2]Formula!B:C,2,0))</f>
        <v/>
      </c>
      <c r="AD9228" s="43" t="str">
        <f t="shared" si="867"/>
        <v/>
      </c>
    </row>
    <row r="9229" spans="1:30" x14ac:dyDescent="0.25">
      <c r="A9229" s="64"/>
      <c r="B9229" s="64"/>
      <c r="C9229" s="66"/>
      <c r="D9229" s="67"/>
      <c r="E9229" s="64"/>
      <c r="F9229" s="64"/>
      <c r="G9229" s="37" t="str">
        <f>IF(E9229="","",IF(OR(E9229="Project Management",E9229="Project Support",E9229="Sprint Management",E9229="Sprint Support"),"NA",ROUND((((VLOOKUP(AD9229,[2]Formula!V:X,3,0)))-SUMIF(AD:AD,AD9229,H:H)),2)))</f>
        <v/>
      </c>
      <c r="H9229" s="71"/>
      <c r="I9229" s="72"/>
      <c r="J9229" s="72"/>
      <c r="K9229" s="38" t="str">
        <f>IF(E9229="","",IF(OR(E9229="Project Management",E9229="Project Support",E9229="Sprint Management",E9229="Sprint Support"),"NA",(((SUMIF(AD:AD,AD9229,H:H)/VLOOKUP(AD9229,[2]Formula!V:X,3,0))*VLOOKUP(AD9229,[2]Formula!V:X,2,0))*H9229)/SUMIF(AD:AD,AD9229,H:H)))</f>
        <v/>
      </c>
      <c r="L9229" s="38" t="str">
        <f t="shared" si="865"/>
        <v/>
      </c>
      <c r="M9229" s="38" t="str">
        <f t="shared" si="866"/>
        <v/>
      </c>
      <c r="N9229" s="38" t="str">
        <f t="shared" si="868"/>
        <v/>
      </c>
      <c r="O9229" s="38" t="str">
        <f t="shared" si="864"/>
        <v/>
      </c>
      <c r="P9229" s="39" t="str">
        <f t="shared" si="869"/>
        <v/>
      </c>
      <c r="AC9229" s="42" t="str">
        <f>IF(B9229="","",VLOOKUP(B9229,[2]Formula!B:C,2,0))</f>
        <v/>
      </c>
      <c r="AD9229" s="43" t="str">
        <f t="shared" si="867"/>
        <v/>
      </c>
    </row>
    <row r="9230" spans="1:30" x14ac:dyDescent="0.25">
      <c r="A9230" s="64"/>
      <c r="B9230" s="64"/>
      <c r="C9230" s="66"/>
      <c r="D9230" s="67"/>
      <c r="E9230" s="64"/>
      <c r="F9230" s="64"/>
      <c r="G9230" s="37" t="str">
        <f>IF(E9230="","",IF(OR(E9230="Project Management",E9230="Project Support",E9230="Sprint Management",E9230="Sprint Support"),"NA",ROUND((((VLOOKUP(AD9230,[2]Formula!V:X,3,0)))-SUMIF(AD:AD,AD9230,H:H)),2)))</f>
        <v/>
      </c>
      <c r="H9230" s="71"/>
      <c r="I9230" s="72"/>
      <c r="J9230" s="72"/>
      <c r="K9230" s="38" t="str">
        <f>IF(E9230="","",IF(OR(E9230="Project Management",E9230="Project Support",E9230="Sprint Management",E9230="Sprint Support"),"NA",(((SUMIF(AD:AD,AD9230,H:H)/VLOOKUP(AD9230,[2]Formula!V:X,3,0))*VLOOKUP(AD9230,[2]Formula!V:X,2,0))*H9230)/SUMIF(AD:AD,AD9230,H:H)))</f>
        <v/>
      </c>
      <c r="L9230" s="38" t="str">
        <f t="shared" si="865"/>
        <v/>
      </c>
      <c r="M9230" s="38" t="str">
        <f t="shared" si="866"/>
        <v/>
      </c>
      <c r="N9230" s="38" t="str">
        <f t="shared" si="868"/>
        <v/>
      </c>
      <c r="O9230" s="38" t="str">
        <f t="shared" si="864"/>
        <v/>
      </c>
      <c r="P9230" s="39" t="str">
        <f t="shared" si="869"/>
        <v/>
      </c>
      <c r="AC9230" s="42" t="str">
        <f>IF(B9230="","",VLOOKUP(B9230,[2]Formula!B:C,2,0))</f>
        <v/>
      </c>
      <c r="AD9230" s="43" t="str">
        <f t="shared" si="867"/>
        <v/>
      </c>
    </row>
    <row r="9231" spans="1:30" x14ac:dyDescent="0.25">
      <c r="A9231" s="64"/>
      <c r="B9231" s="64"/>
      <c r="C9231" s="66"/>
      <c r="D9231" s="67"/>
      <c r="E9231" s="64"/>
      <c r="F9231" s="64"/>
      <c r="G9231" s="37" t="str">
        <f>IF(E9231="","",IF(OR(E9231="Project Management",E9231="Project Support",E9231="Sprint Management",E9231="Sprint Support"),"NA",ROUND((((VLOOKUP(AD9231,[2]Formula!V:X,3,0)))-SUMIF(AD:AD,AD9231,H:H)),2)))</f>
        <v/>
      </c>
      <c r="H9231" s="71"/>
      <c r="I9231" s="72"/>
      <c r="J9231" s="72"/>
      <c r="K9231" s="38" t="str">
        <f>IF(E9231="","",IF(OR(E9231="Project Management",E9231="Project Support",E9231="Sprint Management",E9231="Sprint Support"),"NA",(((SUMIF(AD:AD,AD9231,H:H)/VLOOKUP(AD9231,[2]Formula!V:X,3,0))*VLOOKUP(AD9231,[2]Formula!V:X,2,0))*H9231)/SUMIF(AD:AD,AD9231,H:H)))</f>
        <v/>
      </c>
      <c r="L9231" s="38" t="str">
        <f t="shared" si="865"/>
        <v/>
      </c>
      <c r="M9231" s="38" t="str">
        <f t="shared" si="866"/>
        <v/>
      </c>
      <c r="N9231" s="38" t="str">
        <f t="shared" si="868"/>
        <v/>
      </c>
      <c r="O9231" s="38" t="str">
        <f t="shared" si="864"/>
        <v/>
      </c>
      <c r="P9231" s="39" t="str">
        <f t="shared" si="869"/>
        <v/>
      </c>
      <c r="AC9231" s="42" t="str">
        <f>IF(B9231="","",VLOOKUP(B9231,[2]Formula!B:C,2,0))</f>
        <v/>
      </c>
      <c r="AD9231" s="43" t="str">
        <f t="shared" si="867"/>
        <v/>
      </c>
    </row>
    <row r="9232" spans="1:30" x14ac:dyDescent="0.25">
      <c r="A9232" s="64"/>
      <c r="B9232" s="64"/>
      <c r="C9232" s="66"/>
      <c r="D9232" s="67"/>
      <c r="E9232" s="64"/>
      <c r="F9232" s="64"/>
      <c r="G9232" s="37" t="str">
        <f>IF(E9232="","",IF(OR(E9232="Project Management",E9232="Project Support",E9232="Sprint Management",E9232="Sprint Support"),"NA",ROUND((((VLOOKUP(AD9232,[2]Formula!V:X,3,0)))-SUMIF(AD:AD,AD9232,H:H)),2)))</f>
        <v/>
      </c>
      <c r="H9232" s="71"/>
      <c r="I9232" s="72"/>
      <c r="J9232" s="72"/>
      <c r="K9232" s="38" t="str">
        <f>IF(E9232="","",IF(OR(E9232="Project Management",E9232="Project Support",E9232="Sprint Management",E9232="Sprint Support"),"NA",(((SUMIF(AD:AD,AD9232,H:H)/VLOOKUP(AD9232,[2]Formula!V:X,3,0))*VLOOKUP(AD9232,[2]Formula!V:X,2,0))*H9232)/SUMIF(AD:AD,AD9232,H:H)))</f>
        <v/>
      </c>
      <c r="L9232" s="38" t="str">
        <f t="shared" si="865"/>
        <v/>
      </c>
      <c r="M9232" s="38" t="str">
        <f t="shared" si="866"/>
        <v/>
      </c>
      <c r="N9232" s="38" t="str">
        <f t="shared" si="868"/>
        <v/>
      </c>
      <c r="O9232" s="38" t="str">
        <f t="shared" si="864"/>
        <v/>
      </c>
      <c r="P9232" s="39" t="str">
        <f t="shared" si="869"/>
        <v/>
      </c>
      <c r="AC9232" s="42" t="str">
        <f>IF(B9232="","",VLOOKUP(B9232,[2]Formula!B:C,2,0))</f>
        <v/>
      </c>
      <c r="AD9232" s="43" t="str">
        <f t="shared" si="867"/>
        <v/>
      </c>
    </row>
    <row r="9233" spans="1:30" x14ac:dyDescent="0.25">
      <c r="A9233" s="64"/>
      <c r="B9233" s="64"/>
      <c r="C9233" s="66"/>
      <c r="D9233" s="67"/>
      <c r="E9233" s="64"/>
      <c r="F9233" s="64"/>
      <c r="G9233" s="37" t="str">
        <f>IF(E9233="","",IF(OR(E9233="Project Management",E9233="Project Support",E9233="Sprint Management",E9233="Sprint Support"),"NA",ROUND((((VLOOKUP(AD9233,[2]Formula!V:X,3,0)))-SUMIF(AD:AD,AD9233,H:H)),2)))</f>
        <v/>
      </c>
      <c r="H9233" s="71"/>
      <c r="I9233" s="72"/>
      <c r="J9233" s="72"/>
      <c r="K9233" s="38" t="str">
        <f>IF(E9233="","",IF(OR(E9233="Project Management",E9233="Project Support",E9233="Sprint Management",E9233="Sprint Support"),"NA",(((SUMIF(AD:AD,AD9233,H:H)/VLOOKUP(AD9233,[2]Formula!V:X,3,0))*VLOOKUP(AD9233,[2]Formula!V:X,2,0))*H9233)/SUMIF(AD:AD,AD9233,H:H)))</f>
        <v/>
      </c>
      <c r="L9233" s="38" t="str">
        <f t="shared" si="865"/>
        <v/>
      </c>
      <c r="M9233" s="38" t="str">
        <f t="shared" si="866"/>
        <v/>
      </c>
      <c r="N9233" s="38" t="str">
        <f t="shared" si="868"/>
        <v/>
      </c>
      <c r="O9233" s="38" t="str">
        <f t="shared" si="864"/>
        <v/>
      </c>
      <c r="P9233" s="39" t="str">
        <f t="shared" si="869"/>
        <v/>
      </c>
      <c r="AC9233" s="42" t="str">
        <f>IF(B9233="","",VLOOKUP(B9233,[2]Formula!B:C,2,0))</f>
        <v/>
      </c>
      <c r="AD9233" s="43" t="str">
        <f t="shared" si="867"/>
        <v/>
      </c>
    </row>
    <row r="9234" spans="1:30" x14ac:dyDescent="0.25">
      <c r="A9234" s="64"/>
      <c r="B9234" s="64"/>
      <c r="C9234" s="66"/>
      <c r="D9234" s="67"/>
      <c r="E9234" s="64"/>
      <c r="F9234" s="64"/>
      <c r="G9234" s="37" t="str">
        <f>IF(E9234="","",IF(OR(E9234="Project Management",E9234="Project Support",E9234="Sprint Management",E9234="Sprint Support"),"NA",ROUND((((VLOOKUP(AD9234,[2]Formula!V:X,3,0)))-SUMIF(AD:AD,AD9234,H:H)),2)))</f>
        <v/>
      </c>
      <c r="H9234" s="71"/>
      <c r="I9234" s="72"/>
      <c r="J9234" s="72"/>
      <c r="K9234" s="38" t="str">
        <f>IF(E9234="","",IF(OR(E9234="Project Management",E9234="Project Support",E9234="Sprint Management",E9234="Sprint Support"),"NA",(((SUMIF(AD:AD,AD9234,H:H)/VLOOKUP(AD9234,[2]Formula!V:X,3,0))*VLOOKUP(AD9234,[2]Formula!V:X,2,0))*H9234)/SUMIF(AD:AD,AD9234,H:H)))</f>
        <v/>
      </c>
      <c r="L9234" s="38" t="str">
        <f t="shared" si="865"/>
        <v/>
      </c>
      <c r="M9234" s="38" t="str">
        <f t="shared" si="866"/>
        <v/>
      </c>
      <c r="N9234" s="38" t="str">
        <f t="shared" si="868"/>
        <v/>
      </c>
      <c r="O9234" s="38" t="str">
        <f t="shared" si="864"/>
        <v/>
      </c>
      <c r="P9234" s="39" t="str">
        <f t="shared" si="869"/>
        <v/>
      </c>
      <c r="AC9234" s="42" t="str">
        <f>IF(B9234="","",VLOOKUP(B9234,[2]Formula!B:C,2,0))</f>
        <v/>
      </c>
      <c r="AD9234" s="43" t="str">
        <f t="shared" si="867"/>
        <v/>
      </c>
    </row>
    <row r="9235" spans="1:30" x14ac:dyDescent="0.25">
      <c r="A9235" s="64"/>
      <c r="B9235" s="64"/>
      <c r="C9235" s="66"/>
      <c r="D9235" s="67"/>
      <c r="E9235" s="64"/>
      <c r="F9235" s="64"/>
      <c r="G9235" s="37" t="str">
        <f>IF(E9235="","",IF(OR(E9235="Project Management",E9235="Project Support",E9235="Sprint Management",E9235="Sprint Support"),"NA",ROUND((((VLOOKUP(AD9235,[2]Formula!V:X,3,0)))-SUMIF(AD:AD,AD9235,H:H)),2)))</f>
        <v/>
      </c>
      <c r="H9235" s="71"/>
      <c r="I9235" s="72"/>
      <c r="J9235" s="72"/>
      <c r="K9235" s="38" t="str">
        <f>IF(E9235="","",IF(OR(E9235="Project Management",E9235="Project Support",E9235="Sprint Management",E9235="Sprint Support"),"NA",(((SUMIF(AD:AD,AD9235,H:H)/VLOOKUP(AD9235,[2]Formula!V:X,3,0))*VLOOKUP(AD9235,[2]Formula!V:X,2,0))*H9235)/SUMIF(AD:AD,AD9235,H:H)))</f>
        <v/>
      </c>
      <c r="L9235" s="38" t="str">
        <f t="shared" si="865"/>
        <v/>
      </c>
      <c r="M9235" s="38" t="str">
        <f t="shared" si="866"/>
        <v/>
      </c>
      <c r="N9235" s="38" t="str">
        <f t="shared" si="868"/>
        <v/>
      </c>
      <c r="O9235" s="38" t="str">
        <f t="shared" si="864"/>
        <v/>
      </c>
      <c r="P9235" s="39" t="str">
        <f t="shared" si="869"/>
        <v/>
      </c>
      <c r="AC9235" s="42" t="str">
        <f>IF(B9235="","",VLOOKUP(B9235,[2]Formula!B:C,2,0))</f>
        <v/>
      </c>
      <c r="AD9235" s="43" t="str">
        <f t="shared" si="867"/>
        <v/>
      </c>
    </row>
    <row r="9236" spans="1:30" x14ac:dyDescent="0.25">
      <c r="A9236" s="64"/>
      <c r="B9236" s="64"/>
      <c r="C9236" s="66"/>
      <c r="D9236" s="67"/>
      <c r="E9236" s="64"/>
      <c r="F9236" s="64"/>
      <c r="G9236" s="37" t="str">
        <f>IF(E9236="","",IF(OR(E9236="Project Management",E9236="Project Support",E9236="Sprint Management",E9236="Sprint Support"),"NA",ROUND((((VLOOKUP(AD9236,[2]Formula!V:X,3,0)))-SUMIF(AD:AD,AD9236,H:H)),2)))</f>
        <v/>
      </c>
      <c r="H9236" s="71"/>
      <c r="I9236" s="72"/>
      <c r="J9236" s="72"/>
      <c r="K9236" s="38" t="str">
        <f>IF(E9236="","",IF(OR(E9236="Project Management",E9236="Project Support",E9236="Sprint Management",E9236="Sprint Support"),"NA",(((SUMIF(AD:AD,AD9236,H:H)/VLOOKUP(AD9236,[2]Formula!V:X,3,0))*VLOOKUP(AD9236,[2]Formula!V:X,2,0))*H9236)/SUMIF(AD:AD,AD9236,H:H)))</f>
        <v/>
      </c>
      <c r="L9236" s="38" t="str">
        <f t="shared" si="865"/>
        <v/>
      </c>
      <c r="M9236" s="38" t="str">
        <f t="shared" si="866"/>
        <v/>
      </c>
      <c r="N9236" s="38" t="str">
        <f t="shared" si="868"/>
        <v/>
      </c>
      <c r="O9236" s="38" t="str">
        <f t="shared" si="864"/>
        <v/>
      </c>
      <c r="P9236" s="39" t="str">
        <f t="shared" si="869"/>
        <v/>
      </c>
      <c r="AC9236" s="42" t="str">
        <f>IF(B9236="","",VLOOKUP(B9236,[2]Formula!B:C,2,0))</f>
        <v/>
      </c>
      <c r="AD9236" s="43" t="str">
        <f t="shared" si="867"/>
        <v/>
      </c>
    </row>
    <row r="9237" spans="1:30" x14ac:dyDescent="0.25">
      <c r="A9237" s="64"/>
      <c r="B9237" s="64"/>
      <c r="C9237" s="66"/>
      <c r="D9237" s="67"/>
      <c r="E9237" s="64"/>
      <c r="F9237" s="64"/>
      <c r="G9237" s="37" t="str">
        <f>IF(E9237="","",IF(OR(E9237="Project Management",E9237="Project Support",E9237="Sprint Management",E9237="Sprint Support"),"NA",ROUND((((VLOOKUP(AD9237,[2]Formula!V:X,3,0)))-SUMIF(AD:AD,AD9237,H:H)),2)))</f>
        <v/>
      </c>
      <c r="H9237" s="71"/>
      <c r="I9237" s="72"/>
      <c r="J9237" s="72"/>
      <c r="K9237" s="38" t="str">
        <f>IF(E9237="","",IF(OR(E9237="Project Management",E9237="Project Support",E9237="Sprint Management",E9237="Sprint Support"),"NA",(((SUMIF(AD:AD,AD9237,H:H)/VLOOKUP(AD9237,[2]Formula!V:X,3,0))*VLOOKUP(AD9237,[2]Formula!V:X,2,0))*H9237)/SUMIF(AD:AD,AD9237,H:H)))</f>
        <v/>
      </c>
      <c r="L9237" s="38" t="str">
        <f t="shared" si="865"/>
        <v/>
      </c>
      <c r="M9237" s="38" t="str">
        <f t="shared" si="866"/>
        <v/>
      </c>
      <c r="N9237" s="38" t="str">
        <f t="shared" si="868"/>
        <v/>
      </c>
      <c r="O9237" s="38" t="str">
        <f t="shared" si="864"/>
        <v/>
      </c>
      <c r="P9237" s="39" t="str">
        <f t="shared" si="869"/>
        <v/>
      </c>
      <c r="AC9237" s="42" t="str">
        <f>IF(B9237="","",VLOOKUP(B9237,[2]Formula!B:C,2,0))</f>
        <v/>
      </c>
      <c r="AD9237" s="43" t="str">
        <f t="shared" si="867"/>
        <v/>
      </c>
    </row>
    <row r="9238" spans="1:30" x14ac:dyDescent="0.25">
      <c r="A9238" s="64"/>
      <c r="B9238" s="64"/>
      <c r="C9238" s="66"/>
      <c r="D9238" s="67"/>
      <c r="E9238" s="64"/>
      <c r="F9238" s="64"/>
      <c r="G9238" s="37" t="str">
        <f>IF(E9238="","",IF(OR(E9238="Project Management",E9238="Project Support",E9238="Sprint Management",E9238="Sprint Support"),"NA",ROUND((((VLOOKUP(AD9238,[2]Formula!V:X,3,0)))-SUMIF(AD:AD,AD9238,H:H)),2)))</f>
        <v/>
      </c>
      <c r="H9238" s="71"/>
      <c r="I9238" s="72"/>
      <c r="J9238" s="72"/>
      <c r="K9238" s="38" t="str">
        <f>IF(E9238="","",IF(OR(E9238="Project Management",E9238="Project Support",E9238="Sprint Management",E9238="Sprint Support"),"NA",(((SUMIF(AD:AD,AD9238,H:H)/VLOOKUP(AD9238,[2]Formula!V:X,3,0))*VLOOKUP(AD9238,[2]Formula!V:X,2,0))*H9238)/SUMIF(AD:AD,AD9238,H:H)))</f>
        <v/>
      </c>
      <c r="L9238" s="38" t="str">
        <f t="shared" si="865"/>
        <v/>
      </c>
      <c r="M9238" s="38" t="str">
        <f t="shared" si="866"/>
        <v/>
      </c>
      <c r="N9238" s="38" t="str">
        <f t="shared" si="868"/>
        <v/>
      </c>
      <c r="O9238" s="38" t="str">
        <f t="shared" si="864"/>
        <v/>
      </c>
      <c r="P9238" s="39" t="str">
        <f t="shared" si="869"/>
        <v/>
      </c>
      <c r="AC9238" s="42" t="str">
        <f>IF(B9238="","",VLOOKUP(B9238,[2]Formula!B:C,2,0))</f>
        <v/>
      </c>
      <c r="AD9238" s="43" t="str">
        <f t="shared" si="867"/>
        <v/>
      </c>
    </row>
    <row r="9239" spans="1:30" x14ac:dyDescent="0.25">
      <c r="A9239" s="64"/>
      <c r="B9239" s="64"/>
      <c r="C9239" s="66"/>
      <c r="D9239" s="67"/>
      <c r="E9239" s="64"/>
      <c r="F9239" s="64"/>
      <c r="G9239" s="37" t="str">
        <f>IF(E9239="","",IF(OR(E9239="Project Management",E9239="Project Support",E9239="Sprint Management",E9239="Sprint Support"),"NA",ROUND((((VLOOKUP(AD9239,[2]Formula!V:X,3,0)))-SUMIF(AD:AD,AD9239,H:H)),2)))</f>
        <v/>
      </c>
      <c r="H9239" s="71"/>
      <c r="I9239" s="72"/>
      <c r="J9239" s="72"/>
      <c r="K9239" s="38" t="str">
        <f>IF(E9239="","",IF(OR(E9239="Project Management",E9239="Project Support",E9239="Sprint Management",E9239="Sprint Support"),"NA",(((SUMIF(AD:AD,AD9239,H:H)/VLOOKUP(AD9239,[2]Formula!V:X,3,0))*VLOOKUP(AD9239,[2]Formula!V:X,2,0))*H9239)/SUMIF(AD:AD,AD9239,H:H)))</f>
        <v/>
      </c>
      <c r="L9239" s="38" t="str">
        <f t="shared" si="865"/>
        <v/>
      </c>
      <c r="M9239" s="38" t="str">
        <f t="shared" si="866"/>
        <v/>
      </c>
      <c r="N9239" s="38" t="str">
        <f t="shared" si="868"/>
        <v/>
      </c>
      <c r="O9239" s="38" t="str">
        <f t="shared" si="864"/>
        <v/>
      </c>
      <c r="P9239" s="39" t="str">
        <f t="shared" si="869"/>
        <v/>
      </c>
      <c r="AC9239" s="42" t="str">
        <f>IF(B9239="","",VLOOKUP(B9239,[2]Formula!B:C,2,0))</f>
        <v/>
      </c>
      <c r="AD9239" s="43" t="str">
        <f t="shared" si="867"/>
        <v/>
      </c>
    </row>
    <row r="9240" spans="1:30" x14ac:dyDescent="0.25">
      <c r="A9240" s="64"/>
      <c r="B9240" s="64"/>
      <c r="C9240" s="66"/>
      <c r="D9240" s="67"/>
      <c r="E9240" s="64"/>
      <c r="F9240" s="64"/>
      <c r="G9240" s="37" t="str">
        <f>IF(E9240="","",IF(OR(E9240="Project Management",E9240="Project Support",E9240="Sprint Management",E9240="Sprint Support"),"NA",ROUND((((VLOOKUP(AD9240,[2]Formula!V:X,3,0)))-SUMIF(AD:AD,AD9240,H:H)),2)))</f>
        <v/>
      </c>
      <c r="H9240" s="71"/>
      <c r="I9240" s="72"/>
      <c r="J9240" s="72"/>
      <c r="K9240" s="38" t="str">
        <f>IF(E9240="","",IF(OR(E9240="Project Management",E9240="Project Support",E9240="Sprint Management",E9240="Sprint Support"),"NA",(((SUMIF(AD:AD,AD9240,H:H)/VLOOKUP(AD9240,[2]Formula!V:X,3,0))*VLOOKUP(AD9240,[2]Formula!V:X,2,0))*H9240)/SUMIF(AD:AD,AD9240,H:H)))</f>
        <v/>
      </c>
      <c r="L9240" s="38" t="str">
        <f t="shared" si="865"/>
        <v/>
      </c>
      <c r="M9240" s="38" t="str">
        <f t="shared" si="866"/>
        <v/>
      </c>
      <c r="N9240" s="38" t="str">
        <f t="shared" si="868"/>
        <v/>
      </c>
      <c r="O9240" s="38" t="str">
        <f t="shared" si="864"/>
        <v/>
      </c>
      <c r="P9240" s="39" t="str">
        <f t="shared" si="869"/>
        <v/>
      </c>
      <c r="AC9240" s="42" t="str">
        <f>IF(B9240="","",VLOOKUP(B9240,[2]Formula!B:C,2,0))</f>
        <v/>
      </c>
      <c r="AD9240" s="43" t="str">
        <f t="shared" si="867"/>
        <v/>
      </c>
    </row>
    <row r="9241" spans="1:30" x14ac:dyDescent="0.25">
      <c r="A9241" s="64"/>
      <c r="B9241" s="64"/>
      <c r="C9241" s="66"/>
      <c r="D9241" s="67"/>
      <c r="E9241" s="64"/>
      <c r="F9241" s="64"/>
      <c r="G9241" s="37" t="str">
        <f>IF(E9241="","",IF(OR(E9241="Project Management",E9241="Project Support",E9241="Sprint Management",E9241="Sprint Support"),"NA",ROUND((((VLOOKUP(AD9241,[2]Formula!V:X,3,0)))-SUMIF(AD:AD,AD9241,H:H)),2)))</f>
        <v/>
      </c>
      <c r="H9241" s="71"/>
      <c r="I9241" s="72"/>
      <c r="J9241" s="72"/>
      <c r="K9241" s="38" t="str">
        <f>IF(E9241="","",IF(OR(E9241="Project Management",E9241="Project Support",E9241="Sprint Management",E9241="Sprint Support"),"NA",(((SUMIF(AD:AD,AD9241,H:H)/VLOOKUP(AD9241,[2]Formula!V:X,3,0))*VLOOKUP(AD9241,[2]Formula!V:X,2,0))*H9241)/SUMIF(AD:AD,AD9241,H:H)))</f>
        <v/>
      </c>
      <c r="L9241" s="38" t="str">
        <f t="shared" si="865"/>
        <v/>
      </c>
      <c r="M9241" s="38" t="str">
        <f t="shared" si="866"/>
        <v/>
      </c>
      <c r="N9241" s="38" t="str">
        <f t="shared" si="868"/>
        <v/>
      </c>
      <c r="O9241" s="38" t="str">
        <f t="shared" si="864"/>
        <v/>
      </c>
      <c r="P9241" s="39" t="str">
        <f t="shared" si="869"/>
        <v/>
      </c>
      <c r="AC9241" s="42" t="str">
        <f>IF(B9241="","",VLOOKUP(B9241,[2]Formula!B:C,2,0))</f>
        <v/>
      </c>
      <c r="AD9241" s="43" t="str">
        <f t="shared" si="867"/>
        <v/>
      </c>
    </row>
    <row r="9242" spans="1:30" x14ac:dyDescent="0.25">
      <c r="A9242" s="64"/>
      <c r="B9242" s="64"/>
      <c r="C9242" s="66"/>
      <c r="D9242" s="67"/>
      <c r="E9242" s="64"/>
      <c r="F9242" s="64"/>
      <c r="G9242" s="37" t="str">
        <f>IF(E9242="","",IF(OR(E9242="Project Management",E9242="Project Support",E9242="Sprint Management",E9242="Sprint Support"),"NA",ROUND((((VLOOKUP(AD9242,[2]Formula!V:X,3,0)))-SUMIF(AD:AD,AD9242,H:H)),2)))</f>
        <v/>
      </c>
      <c r="H9242" s="71"/>
      <c r="I9242" s="72"/>
      <c r="J9242" s="72"/>
      <c r="K9242" s="38" t="str">
        <f>IF(E9242="","",IF(OR(E9242="Project Management",E9242="Project Support",E9242="Sprint Management",E9242="Sprint Support"),"NA",(((SUMIF(AD:AD,AD9242,H:H)/VLOOKUP(AD9242,[2]Formula!V:X,3,0))*VLOOKUP(AD9242,[2]Formula!V:X,2,0))*H9242)/SUMIF(AD:AD,AD9242,H:H)))</f>
        <v/>
      </c>
      <c r="L9242" s="38" t="str">
        <f t="shared" si="865"/>
        <v/>
      </c>
      <c r="M9242" s="38" t="str">
        <f t="shared" si="866"/>
        <v/>
      </c>
      <c r="N9242" s="38" t="str">
        <f t="shared" si="868"/>
        <v/>
      </c>
      <c r="O9242" s="38" t="str">
        <f t="shared" si="864"/>
        <v/>
      </c>
      <c r="P9242" s="39" t="str">
        <f t="shared" si="869"/>
        <v/>
      </c>
      <c r="AC9242" s="42" t="str">
        <f>IF(B9242="","",VLOOKUP(B9242,[2]Formula!B:C,2,0))</f>
        <v/>
      </c>
      <c r="AD9242" s="43" t="str">
        <f t="shared" si="867"/>
        <v/>
      </c>
    </row>
    <row r="9243" spans="1:30" x14ac:dyDescent="0.25">
      <c r="A9243" s="64"/>
      <c r="B9243" s="64"/>
      <c r="C9243" s="66"/>
      <c r="D9243" s="67"/>
      <c r="E9243" s="64"/>
      <c r="F9243" s="64"/>
      <c r="G9243" s="37" t="str">
        <f>IF(E9243="","",IF(OR(E9243="Project Management",E9243="Project Support",E9243="Sprint Management",E9243="Sprint Support"),"NA",ROUND((((VLOOKUP(AD9243,[2]Formula!V:X,3,0)))-SUMIF(AD:AD,AD9243,H:H)),2)))</f>
        <v/>
      </c>
      <c r="H9243" s="71"/>
      <c r="I9243" s="72"/>
      <c r="J9243" s="72"/>
      <c r="K9243" s="38" t="str">
        <f>IF(E9243="","",IF(OR(E9243="Project Management",E9243="Project Support",E9243="Sprint Management",E9243="Sprint Support"),"NA",(((SUMIF(AD:AD,AD9243,H:H)/VLOOKUP(AD9243,[2]Formula!V:X,3,0))*VLOOKUP(AD9243,[2]Formula!V:X,2,0))*H9243)/SUMIF(AD:AD,AD9243,H:H)))</f>
        <v/>
      </c>
      <c r="L9243" s="38" t="str">
        <f t="shared" si="865"/>
        <v/>
      </c>
      <c r="M9243" s="38" t="str">
        <f t="shared" si="866"/>
        <v/>
      </c>
      <c r="N9243" s="38" t="str">
        <f t="shared" si="868"/>
        <v/>
      </c>
      <c r="O9243" s="38" t="str">
        <f t="shared" si="864"/>
        <v/>
      </c>
      <c r="P9243" s="39" t="str">
        <f t="shared" si="869"/>
        <v/>
      </c>
      <c r="AC9243" s="42" t="str">
        <f>IF(B9243="","",VLOOKUP(B9243,[2]Formula!B:C,2,0))</f>
        <v/>
      </c>
      <c r="AD9243" s="43" t="str">
        <f t="shared" si="867"/>
        <v/>
      </c>
    </row>
    <row r="9244" spans="1:30" x14ac:dyDescent="0.25">
      <c r="A9244" s="64"/>
      <c r="B9244" s="64"/>
      <c r="C9244" s="66"/>
      <c r="D9244" s="67"/>
      <c r="E9244" s="64"/>
      <c r="F9244" s="64"/>
      <c r="G9244" s="37" t="str">
        <f>IF(E9244="","",IF(OR(E9244="Project Management",E9244="Project Support",E9244="Sprint Management",E9244="Sprint Support"),"NA",ROUND((((VLOOKUP(AD9244,[2]Formula!V:X,3,0)))-SUMIF(AD:AD,AD9244,H:H)),2)))</f>
        <v/>
      </c>
      <c r="H9244" s="71"/>
      <c r="I9244" s="72"/>
      <c r="J9244" s="72"/>
      <c r="K9244" s="38" t="str">
        <f>IF(E9244="","",IF(OR(E9244="Project Management",E9244="Project Support",E9244="Sprint Management",E9244="Sprint Support"),"NA",(((SUMIF(AD:AD,AD9244,H:H)/VLOOKUP(AD9244,[2]Formula!V:X,3,0))*VLOOKUP(AD9244,[2]Formula!V:X,2,0))*H9244)/SUMIF(AD:AD,AD9244,H:H)))</f>
        <v/>
      </c>
      <c r="L9244" s="38" t="str">
        <f t="shared" si="865"/>
        <v/>
      </c>
      <c r="M9244" s="38" t="str">
        <f t="shared" si="866"/>
        <v/>
      </c>
      <c r="N9244" s="38" t="str">
        <f t="shared" si="868"/>
        <v/>
      </c>
      <c r="O9244" s="38" t="str">
        <f t="shared" si="864"/>
        <v/>
      </c>
      <c r="P9244" s="39" t="str">
        <f t="shared" si="869"/>
        <v/>
      </c>
      <c r="AC9244" s="42" t="str">
        <f>IF(B9244="","",VLOOKUP(B9244,[2]Formula!B:C,2,0))</f>
        <v/>
      </c>
      <c r="AD9244" s="43" t="str">
        <f t="shared" si="867"/>
        <v/>
      </c>
    </row>
    <row r="9245" spans="1:30" x14ac:dyDescent="0.25">
      <c r="A9245" s="64"/>
      <c r="B9245" s="64"/>
      <c r="C9245" s="66"/>
      <c r="D9245" s="67"/>
      <c r="E9245" s="64"/>
      <c r="F9245" s="64"/>
      <c r="G9245" s="37" t="str">
        <f>IF(E9245="","",IF(OR(E9245="Project Management",E9245="Project Support",E9245="Sprint Management",E9245="Sprint Support"),"NA",ROUND((((VLOOKUP(AD9245,[2]Formula!V:X,3,0)))-SUMIF(AD:AD,AD9245,H:H)),2)))</f>
        <v/>
      </c>
      <c r="H9245" s="71"/>
      <c r="I9245" s="72"/>
      <c r="J9245" s="72"/>
      <c r="K9245" s="38" t="str">
        <f>IF(E9245="","",IF(OR(E9245="Project Management",E9245="Project Support",E9245="Sprint Management",E9245="Sprint Support"),"NA",(((SUMIF(AD:AD,AD9245,H:H)/VLOOKUP(AD9245,[2]Formula!V:X,3,0))*VLOOKUP(AD9245,[2]Formula!V:X,2,0))*H9245)/SUMIF(AD:AD,AD9245,H:H)))</f>
        <v/>
      </c>
      <c r="L9245" s="38" t="str">
        <f t="shared" si="865"/>
        <v/>
      </c>
      <c r="M9245" s="38" t="str">
        <f t="shared" si="866"/>
        <v/>
      </c>
      <c r="N9245" s="38" t="str">
        <f t="shared" si="868"/>
        <v/>
      </c>
      <c r="O9245" s="38" t="str">
        <f t="shared" si="864"/>
        <v/>
      </c>
      <c r="P9245" s="39" t="str">
        <f t="shared" si="869"/>
        <v/>
      </c>
      <c r="AC9245" s="42" t="str">
        <f>IF(B9245="","",VLOOKUP(B9245,[2]Formula!B:C,2,0))</f>
        <v/>
      </c>
      <c r="AD9245" s="43" t="str">
        <f t="shared" si="867"/>
        <v/>
      </c>
    </row>
    <row r="9246" spans="1:30" x14ac:dyDescent="0.25">
      <c r="A9246" s="64"/>
      <c r="B9246" s="64"/>
      <c r="C9246" s="66"/>
      <c r="D9246" s="67"/>
      <c r="E9246" s="64"/>
      <c r="F9246" s="64"/>
      <c r="G9246" s="37" t="str">
        <f>IF(E9246="","",IF(OR(E9246="Project Management",E9246="Project Support",E9246="Sprint Management",E9246="Sprint Support"),"NA",ROUND((((VLOOKUP(AD9246,[2]Formula!V:X,3,0)))-SUMIF(AD:AD,AD9246,H:H)),2)))</f>
        <v/>
      </c>
      <c r="H9246" s="71"/>
      <c r="I9246" s="72"/>
      <c r="J9246" s="72"/>
      <c r="K9246" s="38" t="str">
        <f>IF(E9246="","",IF(OR(E9246="Project Management",E9246="Project Support",E9246="Sprint Management",E9246="Sprint Support"),"NA",(((SUMIF(AD:AD,AD9246,H:H)/VLOOKUP(AD9246,[2]Formula!V:X,3,0))*VLOOKUP(AD9246,[2]Formula!V:X,2,0))*H9246)/SUMIF(AD:AD,AD9246,H:H)))</f>
        <v/>
      </c>
      <c r="L9246" s="38" t="str">
        <f t="shared" si="865"/>
        <v/>
      </c>
      <c r="M9246" s="38" t="str">
        <f t="shared" si="866"/>
        <v/>
      </c>
      <c r="N9246" s="38" t="str">
        <f t="shared" si="868"/>
        <v/>
      </c>
      <c r="O9246" s="38" t="str">
        <f t="shared" si="864"/>
        <v/>
      </c>
      <c r="P9246" s="39" t="str">
        <f t="shared" si="869"/>
        <v/>
      </c>
      <c r="AC9246" s="42" t="str">
        <f>IF(B9246="","",VLOOKUP(B9246,[2]Formula!B:C,2,0))</f>
        <v/>
      </c>
      <c r="AD9246" s="43" t="str">
        <f t="shared" si="867"/>
        <v/>
      </c>
    </row>
    <row r="9247" spans="1:30" x14ac:dyDescent="0.25">
      <c r="A9247" s="64"/>
      <c r="B9247" s="64"/>
      <c r="C9247" s="66"/>
      <c r="D9247" s="67"/>
      <c r="E9247" s="64"/>
      <c r="F9247" s="64"/>
      <c r="G9247" s="37" t="str">
        <f>IF(E9247="","",IF(OR(E9247="Project Management",E9247="Project Support",E9247="Sprint Management",E9247="Sprint Support"),"NA",ROUND((((VLOOKUP(AD9247,[2]Formula!V:X,3,0)))-SUMIF(AD:AD,AD9247,H:H)),2)))</f>
        <v/>
      </c>
      <c r="H9247" s="71"/>
      <c r="I9247" s="72"/>
      <c r="J9247" s="72"/>
      <c r="K9247" s="38" t="str">
        <f>IF(E9247="","",IF(OR(E9247="Project Management",E9247="Project Support",E9247="Sprint Management",E9247="Sprint Support"),"NA",(((SUMIF(AD:AD,AD9247,H:H)/VLOOKUP(AD9247,[2]Formula!V:X,3,0))*VLOOKUP(AD9247,[2]Formula!V:X,2,0))*H9247)/SUMIF(AD:AD,AD9247,H:H)))</f>
        <v/>
      </c>
      <c r="L9247" s="38" t="str">
        <f t="shared" si="865"/>
        <v/>
      </c>
      <c r="M9247" s="38" t="str">
        <f t="shared" si="866"/>
        <v/>
      </c>
      <c r="N9247" s="38" t="str">
        <f t="shared" si="868"/>
        <v/>
      </c>
      <c r="O9247" s="38" t="str">
        <f t="shared" si="864"/>
        <v/>
      </c>
      <c r="P9247" s="39" t="str">
        <f t="shared" si="869"/>
        <v/>
      </c>
      <c r="AC9247" s="42" t="str">
        <f>IF(B9247="","",VLOOKUP(B9247,[2]Formula!B:C,2,0))</f>
        <v/>
      </c>
      <c r="AD9247" s="43" t="str">
        <f t="shared" si="867"/>
        <v/>
      </c>
    </row>
    <row r="9248" spans="1:30" x14ac:dyDescent="0.25">
      <c r="A9248" s="64"/>
      <c r="B9248" s="64"/>
      <c r="C9248" s="66"/>
      <c r="D9248" s="67"/>
      <c r="E9248" s="64"/>
      <c r="F9248" s="64"/>
      <c r="G9248" s="37" t="str">
        <f>IF(E9248="","",IF(OR(E9248="Project Management",E9248="Project Support",E9248="Sprint Management",E9248="Sprint Support"),"NA",ROUND((((VLOOKUP(AD9248,[2]Formula!V:X,3,0)))-SUMIF(AD:AD,AD9248,H:H)),2)))</f>
        <v/>
      </c>
      <c r="H9248" s="71"/>
      <c r="I9248" s="72"/>
      <c r="J9248" s="72"/>
      <c r="K9248" s="38" t="str">
        <f>IF(E9248="","",IF(OR(E9248="Project Management",E9248="Project Support",E9248="Sprint Management",E9248="Sprint Support"),"NA",(((SUMIF(AD:AD,AD9248,H:H)/VLOOKUP(AD9248,[2]Formula!V:X,3,0))*VLOOKUP(AD9248,[2]Formula!V:X,2,0))*H9248)/SUMIF(AD:AD,AD9248,H:H)))</f>
        <v/>
      </c>
      <c r="L9248" s="38" t="str">
        <f t="shared" si="865"/>
        <v/>
      </c>
      <c r="M9248" s="38" t="str">
        <f t="shared" si="866"/>
        <v/>
      </c>
      <c r="N9248" s="38" t="str">
        <f t="shared" si="868"/>
        <v/>
      </c>
      <c r="O9248" s="38" t="str">
        <f t="shared" si="864"/>
        <v/>
      </c>
      <c r="P9248" s="39" t="str">
        <f t="shared" si="869"/>
        <v/>
      </c>
      <c r="AC9248" s="42" t="str">
        <f>IF(B9248="","",VLOOKUP(B9248,[2]Formula!B:C,2,0))</f>
        <v/>
      </c>
      <c r="AD9248" s="43" t="str">
        <f t="shared" si="867"/>
        <v/>
      </c>
    </row>
    <row r="9249" spans="1:30" x14ac:dyDescent="0.25">
      <c r="A9249" s="64"/>
      <c r="B9249" s="64"/>
      <c r="C9249" s="66"/>
      <c r="D9249" s="67"/>
      <c r="E9249" s="64"/>
      <c r="F9249" s="64"/>
      <c r="G9249" s="37" t="str">
        <f>IF(E9249="","",IF(OR(E9249="Project Management",E9249="Project Support",E9249="Sprint Management",E9249="Sprint Support"),"NA",ROUND((((VLOOKUP(AD9249,[2]Formula!V:X,3,0)))-SUMIF(AD:AD,AD9249,H:H)),2)))</f>
        <v/>
      </c>
      <c r="H9249" s="71"/>
      <c r="I9249" s="72"/>
      <c r="J9249" s="72"/>
      <c r="K9249" s="38" t="str">
        <f>IF(E9249="","",IF(OR(E9249="Project Management",E9249="Project Support",E9249="Sprint Management",E9249="Sprint Support"),"NA",(((SUMIF(AD:AD,AD9249,H:H)/VLOOKUP(AD9249,[2]Formula!V:X,3,0))*VLOOKUP(AD9249,[2]Formula!V:X,2,0))*H9249)/SUMIF(AD:AD,AD9249,H:H)))</f>
        <v/>
      </c>
      <c r="L9249" s="38" t="str">
        <f t="shared" si="865"/>
        <v/>
      </c>
      <c r="M9249" s="38" t="str">
        <f t="shared" si="866"/>
        <v/>
      </c>
      <c r="N9249" s="38" t="str">
        <f t="shared" si="868"/>
        <v/>
      </c>
      <c r="O9249" s="38" t="str">
        <f t="shared" si="864"/>
        <v/>
      </c>
      <c r="P9249" s="39" t="str">
        <f t="shared" si="869"/>
        <v/>
      </c>
      <c r="AC9249" s="42" t="str">
        <f>IF(B9249="","",VLOOKUP(B9249,[2]Formula!B:C,2,0))</f>
        <v/>
      </c>
      <c r="AD9249" s="43" t="str">
        <f t="shared" si="867"/>
        <v/>
      </c>
    </row>
    <row r="9250" spans="1:30" x14ac:dyDescent="0.25">
      <c r="A9250" s="64"/>
      <c r="B9250" s="64"/>
      <c r="C9250" s="66"/>
      <c r="D9250" s="67"/>
      <c r="E9250" s="64"/>
      <c r="F9250" s="64"/>
      <c r="G9250" s="37" t="str">
        <f>IF(E9250="","",IF(OR(E9250="Project Management",E9250="Project Support",E9250="Sprint Management",E9250="Sprint Support"),"NA",ROUND((((VLOOKUP(AD9250,[2]Formula!V:X,3,0)))-SUMIF(AD:AD,AD9250,H:H)),2)))</f>
        <v/>
      </c>
      <c r="H9250" s="71"/>
      <c r="I9250" s="72"/>
      <c r="J9250" s="72"/>
      <c r="K9250" s="38" t="str">
        <f>IF(E9250="","",IF(OR(E9250="Project Management",E9250="Project Support",E9250="Sprint Management",E9250="Sprint Support"),"NA",(((SUMIF(AD:AD,AD9250,H:H)/VLOOKUP(AD9250,[2]Formula!V:X,3,0))*VLOOKUP(AD9250,[2]Formula!V:X,2,0))*H9250)/SUMIF(AD:AD,AD9250,H:H)))</f>
        <v/>
      </c>
      <c r="L9250" s="38" t="str">
        <f t="shared" si="865"/>
        <v/>
      </c>
      <c r="M9250" s="38" t="str">
        <f t="shared" si="866"/>
        <v/>
      </c>
      <c r="N9250" s="38" t="str">
        <f t="shared" si="868"/>
        <v/>
      </c>
      <c r="O9250" s="38" t="str">
        <f t="shared" si="864"/>
        <v/>
      </c>
      <c r="P9250" s="39" t="str">
        <f t="shared" si="869"/>
        <v/>
      </c>
      <c r="AC9250" s="42" t="str">
        <f>IF(B9250="","",VLOOKUP(B9250,[2]Formula!B:C,2,0))</f>
        <v/>
      </c>
      <c r="AD9250" s="43" t="str">
        <f t="shared" si="867"/>
        <v/>
      </c>
    </row>
    <row r="9251" spans="1:30" x14ac:dyDescent="0.25">
      <c r="A9251" s="64"/>
      <c r="B9251" s="64"/>
      <c r="C9251" s="66"/>
      <c r="D9251" s="67"/>
      <c r="E9251" s="64"/>
      <c r="F9251" s="64"/>
      <c r="G9251" s="37" t="str">
        <f>IF(E9251="","",IF(OR(E9251="Project Management",E9251="Project Support",E9251="Sprint Management",E9251="Sprint Support"),"NA",ROUND((((VLOOKUP(AD9251,[2]Formula!V:X,3,0)))-SUMIF(AD:AD,AD9251,H:H)),2)))</f>
        <v/>
      </c>
      <c r="H9251" s="71"/>
      <c r="I9251" s="72"/>
      <c r="J9251" s="72"/>
      <c r="K9251" s="38" t="str">
        <f>IF(E9251="","",IF(OR(E9251="Project Management",E9251="Project Support",E9251="Sprint Management",E9251="Sprint Support"),"NA",(((SUMIF(AD:AD,AD9251,H:H)/VLOOKUP(AD9251,[2]Formula!V:X,3,0))*VLOOKUP(AD9251,[2]Formula!V:X,2,0))*H9251)/SUMIF(AD:AD,AD9251,H:H)))</f>
        <v/>
      </c>
      <c r="L9251" s="38" t="str">
        <f t="shared" si="865"/>
        <v/>
      </c>
      <c r="M9251" s="38" t="str">
        <f t="shared" si="866"/>
        <v/>
      </c>
      <c r="N9251" s="38" t="str">
        <f t="shared" si="868"/>
        <v/>
      </c>
      <c r="O9251" s="38" t="str">
        <f t="shared" si="864"/>
        <v/>
      </c>
      <c r="P9251" s="39" t="str">
        <f t="shared" si="869"/>
        <v/>
      </c>
      <c r="AC9251" s="42" t="str">
        <f>IF(B9251="","",VLOOKUP(B9251,[2]Formula!B:C,2,0))</f>
        <v/>
      </c>
      <c r="AD9251" s="43" t="str">
        <f t="shared" si="867"/>
        <v/>
      </c>
    </row>
    <row r="9252" spans="1:30" x14ac:dyDescent="0.25">
      <c r="A9252" s="64"/>
      <c r="B9252" s="64"/>
      <c r="C9252" s="66"/>
      <c r="D9252" s="67"/>
      <c r="E9252" s="64"/>
      <c r="F9252" s="64"/>
      <c r="G9252" s="37" t="str">
        <f>IF(E9252="","",IF(OR(E9252="Project Management",E9252="Project Support",E9252="Sprint Management",E9252="Sprint Support"),"NA",ROUND((((VLOOKUP(AD9252,[2]Formula!V:X,3,0)))-SUMIF(AD:AD,AD9252,H:H)),2)))</f>
        <v/>
      </c>
      <c r="H9252" s="71"/>
      <c r="I9252" s="72"/>
      <c r="J9252" s="72"/>
      <c r="K9252" s="38" t="str">
        <f>IF(E9252="","",IF(OR(E9252="Project Management",E9252="Project Support",E9252="Sprint Management",E9252="Sprint Support"),"NA",(((SUMIF(AD:AD,AD9252,H:H)/VLOOKUP(AD9252,[2]Formula!V:X,3,0))*VLOOKUP(AD9252,[2]Formula!V:X,2,0))*H9252)/SUMIF(AD:AD,AD9252,H:H)))</f>
        <v/>
      </c>
      <c r="L9252" s="38" t="str">
        <f t="shared" si="865"/>
        <v/>
      </c>
      <c r="M9252" s="38" t="str">
        <f t="shared" si="866"/>
        <v/>
      </c>
      <c r="N9252" s="38" t="str">
        <f t="shared" si="868"/>
        <v/>
      </c>
      <c r="O9252" s="38" t="str">
        <f t="shared" si="864"/>
        <v/>
      </c>
      <c r="P9252" s="39" t="str">
        <f t="shared" si="869"/>
        <v/>
      </c>
      <c r="AC9252" s="42" t="str">
        <f>IF(B9252="","",VLOOKUP(B9252,[2]Formula!B:C,2,0))</f>
        <v/>
      </c>
      <c r="AD9252" s="43" t="str">
        <f t="shared" si="867"/>
        <v/>
      </c>
    </row>
    <row r="9253" spans="1:30" x14ac:dyDescent="0.25">
      <c r="A9253" s="64"/>
      <c r="B9253" s="64"/>
      <c r="C9253" s="66"/>
      <c r="D9253" s="67"/>
      <c r="E9253" s="64"/>
      <c r="F9253" s="64"/>
      <c r="G9253" s="37" t="str">
        <f>IF(E9253="","",IF(OR(E9253="Project Management",E9253="Project Support",E9253="Sprint Management",E9253="Sprint Support"),"NA",ROUND((((VLOOKUP(AD9253,[2]Formula!V:X,3,0)))-SUMIF(AD:AD,AD9253,H:H)),2)))</f>
        <v/>
      </c>
      <c r="H9253" s="71"/>
      <c r="I9253" s="72"/>
      <c r="J9253" s="72"/>
      <c r="K9253" s="38" t="str">
        <f>IF(E9253="","",IF(OR(E9253="Project Management",E9253="Project Support",E9253="Sprint Management",E9253="Sprint Support"),"NA",(((SUMIF(AD:AD,AD9253,H:H)/VLOOKUP(AD9253,[2]Formula!V:X,3,0))*VLOOKUP(AD9253,[2]Formula!V:X,2,0))*H9253)/SUMIF(AD:AD,AD9253,H:H)))</f>
        <v/>
      </c>
      <c r="L9253" s="38" t="str">
        <f t="shared" si="865"/>
        <v/>
      </c>
      <c r="M9253" s="38" t="str">
        <f t="shared" si="866"/>
        <v/>
      </c>
      <c r="N9253" s="38" t="str">
        <f t="shared" si="868"/>
        <v/>
      </c>
      <c r="O9253" s="38" t="str">
        <f t="shared" si="864"/>
        <v/>
      </c>
      <c r="P9253" s="39" t="str">
        <f t="shared" si="869"/>
        <v/>
      </c>
      <c r="AC9253" s="42" t="str">
        <f>IF(B9253="","",VLOOKUP(B9253,[2]Formula!B:C,2,0))</f>
        <v/>
      </c>
      <c r="AD9253" s="43" t="str">
        <f t="shared" si="867"/>
        <v/>
      </c>
    </row>
    <row r="9254" spans="1:30" x14ac:dyDescent="0.25">
      <c r="A9254" s="64"/>
      <c r="B9254" s="64"/>
      <c r="C9254" s="66"/>
      <c r="D9254" s="67"/>
      <c r="E9254" s="64"/>
      <c r="F9254" s="64"/>
      <c r="G9254" s="37" t="str">
        <f>IF(E9254="","",IF(OR(E9254="Project Management",E9254="Project Support",E9254="Sprint Management",E9254="Sprint Support"),"NA",ROUND((((VLOOKUP(AD9254,[2]Formula!V:X,3,0)))-SUMIF(AD:AD,AD9254,H:H)),2)))</f>
        <v/>
      </c>
      <c r="H9254" s="71"/>
      <c r="I9254" s="72"/>
      <c r="J9254" s="72"/>
      <c r="K9254" s="38" t="str">
        <f>IF(E9254="","",IF(OR(E9254="Project Management",E9254="Project Support",E9254="Sprint Management",E9254="Sprint Support"),"NA",(((SUMIF(AD:AD,AD9254,H:H)/VLOOKUP(AD9254,[2]Formula!V:X,3,0))*VLOOKUP(AD9254,[2]Formula!V:X,2,0))*H9254)/SUMIF(AD:AD,AD9254,H:H)))</f>
        <v/>
      </c>
      <c r="L9254" s="38" t="str">
        <f t="shared" si="865"/>
        <v/>
      </c>
      <c r="M9254" s="38" t="str">
        <f t="shared" si="866"/>
        <v/>
      </c>
      <c r="N9254" s="38" t="str">
        <f t="shared" si="868"/>
        <v/>
      </c>
      <c r="O9254" s="38" t="str">
        <f t="shared" si="864"/>
        <v/>
      </c>
      <c r="P9254" s="39" t="str">
        <f t="shared" si="869"/>
        <v/>
      </c>
      <c r="AC9254" s="42" t="str">
        <f>IF(B9254="","",VLOOKUP(B9254,[2]Formula!B:C,2,0))</f>
        <v/>
      </c>
      <c r="AD9254" s="43" t="str">
        <f t="shared" si="867"/>
        <v/>
      </c>
    </row>
    <row r="9255" spans="1:30" x14ac:dyDescent="0.25">
      <c r="A9255" s="64"/>
      <c r="B9255" s="64"/>
      <c r="C9255" s="66"/>
      <c r="D9255" s="67"/>
      <c r="E9255" s="64"/>
      <c r="F9255" s="64"/>
      <c r="G9255" s="37" t="str">
        <f>IF(E9255="","",IF(OR(E9255="Project Management",E9255="Project Support",E9255="Sprint Management",E9255="Sprint Support"),"NA",ROUND((((VLOOKUP(AD9255,[2]Formula!V:X,3,0)))-SUMIF(AD:AD,AD9255,H:H)),2)))</f>
        <v/>
      </c>
      <c r="H9255" s="71"/>
      <c r="I9255" s="72"/>
      <c r="J9255" s="72"/>
      <c r="K9255" s="38" t="str">
        <f>IF(E9255="","",IF(OR(E9255="Project Management",E9255="Project Support",E9255="Sprint Management",E9255="Sprint Support"),"NA",(((SUMIF(AD:AD,AD9255,H:H)/VLOOKUP(AD9255,[2]Formula!V:X,3,0))*VLOOKUP(AD9255,[2]Formula!V:X,2,0))*H9255)/SUMIF(AD:AD,AD9255,H:H)))</f>
        <v/>
      </c>
      <c r="L9255" s="38" t="str">
        <f t="shared" si="865"/>
        <v/>
      </c>
      <c r="M9255" s="38" t="str">
        <f t="shared" si="866"/>
        <v/>
      </c>
      <c r="N9255" s="38" t="str">
        <f t="shared" si="868"/>
        <v/>
      </c>
      <c r="O9255" s="38" t="str">
        <f t="shared" si="864"/>
        <v/>
      </c>
      <c r="P9255" s="39" t="str">
        <f t="shared" si="869"/>
        <v/>
      </c>
      <c r="AC9255" s="42" t="str">
        <f>IF(B9255="","",VLOOKUP(B9255,[2]Formula!B:C,2,0))</f>
        <v/>
      </c>
      <c r="AD9255" s="43" t="str">
        <f t="shared" si="867"/>
        <v/>
      </c>
    </row>
    <row r="9256" spans="1:30" x14ac:dyDescent="0.25">
      <c r="A9256" s="64"/>
      <c r="B9256" s="64"/>
      <c r="C9256" s="66"/>
      <c r="D9256" s="67"/>
      <c r="E9256" s="64"/>
      <c r="F9256" s="64"/>
      <c r="G9256" s="37" t="str">
        <f>IF(E9256="","",IF(OR(E9256="Project Management",E9256="Project Support",E9256="Sprint Management",E9256="Sprint Support"),"NA",ROUND((((VLOOKUP(AD9256,[2]Formula!V:X,3,0)))-SUMIF(AD:AD,AD9256,H:H)),2)))</f>
        <v/>
      </c>
      <c r="H9256" s="71"/>
      <c r="I9256" s="72"/>
      <c r="J9256" s="72"/>
      <c r="K9256" s="38" t="str">
        <f>IF(E9256="","",IF(OR(E9256="Project Management",E9256="Project Support",E9256="Sprint Management",E9256="Sprint Support"),"NA",(((SUMIF(AD:AD,AD9256,H:H)/VLOOKUP(AD9256,[2]Formula!V:X,3,0))*VLOOKUP(AD9256,[2]Formula!V:X,2,0))*H9256)/SUMIF(AD:AD,AD9256,H:H)))</f>
        <v/>
      </c>
      <c r="L9256" s="38" t="str">
        <f t="shared" si="865"/>
        <v/>
      </c>
      <c r="M9256" s="38" t="str">
        <f t="shared" si="866"/>
        <v/>
      </c>
      <c r="N9256" s="38" t="str">
        <f t="shared" si="868"/>
        <v/>
      </c>
      <c r="O9256" s="38" t="str">
        <f t="shared" si="864"/>
        <v/>
      </c>
      <c r="P9256" s="39" t="str">
        <f t="shared" si="869"/>
        <v/>
      </c>
      <c r="AC9256" s="42" t="str">
        <f>IF(B9256="","",VLOOKUP(B9256,[2]Formula!B:C,2,0))</f>
        <v/>
      </c>
      <c r="AD9256" s="43" t="str">
        <f t="shared" si="867"/>
        <v/>
      </c>
    </row>
    <row r="9257" spans="1:30" x14ac:dyDescent="0.25">
      <c r="A9257" s="64"/>
      <c r="B9257" s="64"/>
      <c r="C9257" s="66"/>
      <c r="D9257" s="67"/>
      <c r="E9257" s="64"/>
      <c r="F9257" s="64"/>
      <c r="G9257" s="37" t="str">
        <f>IF(E9257="","",IF(OR(E9257="Project Management",E9257="Project Support",E9257="Sprint Management",E9257="Sprint Support"),"NA",ROUND((((VLOOKUP(AD9257,[2]Formula!V:X,3,0)))-SUMIF(AD:AD,AD9257,H:H)),2)))</f>
        <v/>
      </c>
      <c r="H9257" s="71"/>
      <c r="I9257" s="72"/>
      <c r="J9257" s="72"/>
      <c r="K9257" s="38" t="str">
        <f>IF(E9257="","",IF(OR(E9257="Project Management",E9257="Project Support",E9257="Sprint Management",E9257="Sprint Support"),"NA",(((SUMIF(AD:AD,AD9257,H:H)/VLOOKUP(AD9257,[2]Formula!V:X,3,0))*VLOOKUP(AD9257,[2]Formula!V:X,2,0))*H9257)/SUMIF(AD:AD,AD9257,H:H)))</f>
        <v/>
      </c>
      <c r="L9257" s="38" t="str">
        <f t="shared" si="865"/>
        <v/>
      </c>
      <c r="M9257" s="38" t="str">
        <f t="shared" si="866"/>
        <v/>
      </c>
      <c r="N9257" s="38" t="str">
        <f t="shared" si="868"/>
        <v/>
      </c>
      <c r="O9257" s="38" t="str">
        <f t="shared" si="864"/>
        <v/>
      </c>
      <c r="P9257" s="39" t="str">
        <f t="shared" si="869"/>
        <v/>
      </c>
      <c r="AC9257" s="42" t="str">
        <f>IF(B9257="","",VLOOKUP(B9257,[2]Formula!B:C,2,0))</f>
        <v/>
      </c>
      <c r="AD9257" s="43" t="str">
        <f t="shared" si="867"/>
        <v/>
      </c>
    </row>
    <row r="9258" spans="1:30" x14ac:dyDescent="0.25">
      <c r="A9258" s="64"/>
      <c r="B9258" s="64"/>
      <c r="C9258" s="66"/>
      <c r="D9258" s="67"/>
      <c r="E9258" s="64"/>
      <c r="F9258" s="64"/>
      <c r="G9258" s="37" t="str">
        <f>IF(E9258="","",IF(OR(E9258="Project Management",E9258="Project Support",E9258="Sprint Management",E9258="Sprint Support"),"NA",ROUND((((VLOOKUP(AD9258,[2]Formula!V:X,3,0)))-SUMIF(AD:AD,AD9258,H:H)),2)))</f>
        <v/>
      </c>
      <c r="H9258" s="71"/>
      <c r="I9258" s="72"/>
      <c r="J9258" s="72"/>
      <c r="K9258" s="38" t="str">
        <f>IF(E9258="","",IF(OR(E9258="Project Management",E9258="Project Support",E9258="Sprint Management",E9258="Sprint Support"),"NA",(((SUMIF(AD:AD,AD9258,H:H)/VLOOKUP(AD9258,[2]Formula!V:X,3,0))*VLOOKUP(AD9258,[2]Formula!V:X,2,0))*H9258)/SUMIF(AD:AD,AD9258,H:H)))</f>
        <v/>
      </c>
      <c r="L9258" s="38" t="str">
        <f t="shared" si="865"/>
        <v/>
      </c>
      <c r="M9258" s="38" t="str">
        <f t="shared" si="866"/>
        <v/>
      </c>
      <c r="N9258" s="38" t="str">
        <f t="shared" si="868"/>
        <v/>
      </c>
      <c r="O9258" s="38" t="str">
        <f t="shared" si="864"/>
        <v/>
      </c>
      <c r="P9258" s="39" t="str">
        <f t="shared" si="869"/>
        <v/>
      </c>
      <c r="AC9258" s="42" t="str">
        <f>IF(B9258="","",VLOOKUP(B9258,[2]Formula!B:C,2,0))</f>
        <v/>
      </c>
      <c r="AD9258" s="43" t="str">
        <f t="shared" si="867"/>
        <v/>
      </c>
    </row>
    <row r="9259" spans="1:30" x14ac:dyDescent="0.25">
      <c r="A9259" s="64"/>
      <c r="B9259" s="64"/>
      <c r="C9259" s="66"/>
      <c r="D9259" s="67"/>
      <c r="E9259" s="64"/>
      <c r="F9259" s="64"/>
      <c r="G9259" s="37" t="str">
        <f>IF(E9259="","",IF(OR(E9259="Project Management",E9259="Project Support",E9259="Sprint Management",E9259="Sprint Support"),"NA",ROUND((((VLOOKUP(AD9259,[2]Formula!V:X,3,0)))-SUMIF(AD:AD,AD9259,H:H)),2)))</f>
        <v/>
      </c>
      <c r="H9259" s="71"/>
      <c r="I9259" s="72"/>
      <c r="J9259" s="72"/>
      <c r="K9259" s="38" t="str">
        <f>IF(E9259="","",IF(OR(E9259="Project Management",E9259="Project Support",E9259="Sprint Management",E9259="Sprint Support"),"NA",(((SUMIF(AD:AD,AD9259,H:H)/VLOOKUP(AD9259,[2]Formula!V:X,3,0))*VLOOKUP(AD9259,[2]Formula!V:X,2,0))*H9259)/SUMIF(AD:AD,AD9259,H:H)))</f>
        <v/>
      </c>
      <c r="L9259" s="38" t="str">
        <f t="shared" si="865"/>
        <v/>
      </c>
      <c r="M9259" s="38" t="str">
        <f t="shared" si="866"/>
        <v/>
      </c>
      <c r="N9259" s="38" t="str">
        <f t="shared" si="868"/>
        <v/>
      </c>
      <c r="O9259" s="38" t="str">
        <f t="shared" si="864"/>
        <v/>
      </c>
      <c r="P9259" s="39" t="str">
        <f t="shared" si="869"/>
        <v/>
      </c>
      <c r="AC9259" s="42" t="str">
        <f>IF(B9259="","",VLOOKUP(B9259,[2]Formula!B:C,2,0))</f>
        <v/>
      </c>
      <c r="AD9259" s="43" t="str">
        <f t="shared" si="867"/>
        <v/>
      </c>
    </row>
    <row r="9260" spans="1:30" x14ac:dyDescent="0.25">
      <c r="A9260" s="64"/>
      <c r="B9260" s="64"/>
      <c r="C9260" s="66"/>
      <c r="D9260" s="67"/>
      <c r="E9260" s="64"/>
      <c r="F9260" s="64"/>
      <c r="G9260" s="37" t="str">
        <f>IF(E9260="","",IF(OR(E9260="Project Management",E9260="Project Support",E9260="Sprint Management",E9260="Sprint Support"),"NA",ROUND((((VLOOKUP(AD9260,[2]Formula!V:X,3,0)))-SUMIF(AD:AD,AD9260,H:H)),2)))</f>
        <v/>
      </c>
      <c r="H9260" s="71"/>
      <c r="I9260" s="72"/>
      <c r="J9260" s="72"/>
      <c r="K9260" s="38" t="str">
        <f>IF(E9260="","",IF(OR(E9260="Project Management",E9260="Project Support",E9260="Sprint Management",E9260="Sprint Support"),"NA",(((SUMIF(AD:AD,AD9260,H:H)/VLOOKUP(AD9260,[2]Formula!V:X,3,0))*VLOOKUP(AD9260,[2]Formula!V:X,2,0))*H9260)/SUMIF(AD:AD,AD9260,H:H)))</f>
        <v/>
      </c>
      <c r="L9260" s="38" t="str">
        <f t="shared" si="865"/>
        <v/>
      </c>
      <c r="M9260" s="38" t="str">
        <f t="shared" si="866"/>
        <v/>
      </c>
      <c r="N9260" s="38" t="str">
        <f t="shared" si="868"/>
        <v/>
      </c>
      <c r="O9260" s="38" t="str">
        <f t="shared" si="864"/>
        <v/>
      </c>
      <c r="P9260" s="39" t="str">
        <f t="shared" si="869"/>
        <v/>
      </c>
      <c r="AC9260" s="42" t="str">
        <f>IF(B9260="","",VLOOKUP(B9260,[2]Formula!B:C,2,0))</f>
        <v/>
      </c>
      <c r="AD9260" s="43" t="str">
        <f t="shared" si="867"/>
        <v/>
      </c>
    </row>
    <row r="9261" spans="1:30" x14ac:dyDescent="0.25">
      <c r="A9261" s="64"/>
      <c r="B9261" s="64"/>
      <c r="C9261" s="66"/>
      <c r="D9261" s="67"/>
      <c r="E9261" s="64"/>
      <c r="F9261" s="64"/>
      <c r="G9261" s="37" t="str">
        <f>IF(E9261="","",IF(OR(E9261="Project Management",E9261="Project Support",E9261="Sprint Management",E9261="Sprint Support"),"NA",ROUND((((VLOOKUP(AD9261,[2]Formula!V:X,3,0)))-SUMIF(AD:AD,AD9261,H:H)),2)))</f>
        <v/>
      </c>
      <c r="H9261" s="71"/>
      <c r="I9261" s="72"/>
      <c r="J9261" s="72"/>
      <c r="K9261" s="38" t="str">
        <f>IF(E9261="","",IF(OR(E9261="Project Management",E9261="Project Support",E9261="Sprint Management",E9261="Sprint Support"),"NA",(((SUMIF(AD:AD,AD9261,H:H)/VLOOKUP(AD9261,[2]Formula!V:X,3,0))*VLOOKUP(AD9261,[2]Formula!V:X,2,0))*H9261)/SUMIF(AD:AD,AD9261,H:H)))</f>
        <v/>
      </c>
      <c r="L9261" s="38" t="str">
        <f t="shared" si="865"/>
        <v/>
      </c>
      <c r="M9261" s="38" t="str">
        <f t="shared" si="866"/>
        <v/>
      </c>
      <c r="N9261" s="38" t="str">
        <f t="shared" si="868"/>
        <v/>
      </c>
      <c r="O9261" s="38" t="str">
        <f t="shared" si="864"/>
        <v/>
      </c>
      <c r="P9261" s="39" t="str">
        <f t="shared" si="869"/>
        <v/>
      </c>
      <c r="AC9261" s="42" t="str">
        <f>IF(B9261="","",VLOOKUP(B9261,[2]Formula!B:C,2,0))</f>
        <v/>
      </c>
      <c r="AD9261" s="43" t="str">
        <f t="shared" si="867"/>
        <v/>
      </c>
    </row>
    <row r="9262" spans="1:30" x14ac:dyDescent="0.25">
      <c r="A9262" s="64"/>
      <c r="B9262" s="64"/>
      <c r="C9262" s="66"/>
      <c r="D9262" s="67"/>
      <c r="E9262" s="64"/>
      <c r="F9262" s="64"/>
      <c r="G9262" s="37" t="str">
        <f>IF(E9262="","",IF(OR(E9262="Project Management",E9262="Project Support",E9262="Sprint Management",E9262="Sprint Support"),"NA",ROUND((((VLOOKUP(AD9262,[2]Formula!V:X,3,0)))-SUMIF(AD:AD,AD9262,H:H)),2)))</f>
        <v/>
      </c>
      <c r="H9262" s="71"/>
      <c r="I9262" s="72"/>
      <c r="J9262" s="72"/>
      <c r="K9262" s="38" t="str">
        <f>IF(E9262="","",IF(OR(E9262="Project Management",E9262="Project Support",E9262="Sprint Management",E9262="Sprint Support"),"NA",(((SUMIF(AD:AD,AD9262,H:H)/VLOOKUP(AD9262,[2]Formula!V:X,3,0))*VLOOKUP(AD9262,[2]Formula!V:X,2,0))*H9262)/SUMIF(AD:AD,AD9262,H:H)))</f>
        <v/>
      </c>
      <c r="L9262" s="38" t="str">
        <f t="shared" si="865"/>
        <v/>
      </c>
      <c r="M9262" s="38" t="str">
        <f t="shared" si="866"/>
        <v/>
      </c>
      <c r="N9262" s="38" t="str">
        <f t="shared" si="868"/>
        <v/>
      </c>
      <c r="O9262" s="38" t="str">
        <f t="shared" si="864"/>
        <v/>
      </c>
      <c r="P9262" s="39" t="str">
        <f t="shared" si="869"/>
        <v/>
      </c>
      <c r="AC9262" s="42" t="str">
        <f>IF(B9262="","",VLOOKUP(B9262,[2]Formula!B:C,2,0))</f>
        <v/>
      </c>
      <c r="AD9262" s="43" t="str">
        <f t="shared" si="867"/>
        <v/>
      </c>
    </row>
    <row r="9263" spans="1:30" x14ac:dyDescent="0.25">
      <c r="A9263" s="64"/>
      <c r="B9263" s="64"/>
      <c r="C9263" s="66"/>
      <c r="D9263" s="67"/>
      <c r="E9263" s="64"/>
      <c r="F9263" s="64"/>
      <c r="G9263" s="37" t="str">
        <f>IF(E9263="","",IF(OR(E9263="Project Management",E9263="Project Support",E9263="Sprint Management",E9263="Sprint Support"),"NA",ROUND((((VLOOKUP(AD9263,[2]Formula!V:X,3,0)))-SUMIF(AD:AD,AD9263,H:H)),2)))</f>
        <v/>
      </c>
      <c r="H9263" s="71"/>
      <c r="I9263" s="72"/>
      <c r="J9263" s="72"/>
      <c r="K9263" s="38" t="str">
        <f>IF(E9263="","",IF(OR(E9263="Project Management",E9263="Project Support",E9263="Sprint Management",E9263="Sprint Support"),"NA",(((SUMIF(AD:AD,AD9263,H:H)/VLOOKUP(AD9263,[2]Formula!V:X,3,0))*VLOOKUP(AD9263,[2]Formula!V:X,2,0))*H9263)/SUMIF(AD:AD,AD9263,H:H)))</f>
        <v/>
      </c>
      <c r="L9263" s="38" t="str">
        <f t="shared" si="865"/>
        <v/>
      </c>
      <c r="M9263" s="38" t="str">
        <f t="shared" si="866"/>
        <v/>
      </c>
      <c r="N9263" s="38" t="str">
        <f t="shared" si="868"/>
        <v/>
      </c>
      <c r="O9263" s="38" t="str">
        <f t="shared" si="864"/>
        <v/>
      </c>
      <c r="P9263" s="39" t="str">
        <f t="shared" si="869"/>
        <v/>
      </c>
      <c r="AC9263" s="42" t="str">
        <f>IF(B9263="","",VLOOKUP(B9263,[2]Formula!B:C,2,0))</f>
        <v/>
      </c>
      <c r="AD9263" s="43" t="str">
        <f t="shared" si="867"/>
        <v/>
      </c>
    </row>
    <row r="9264" spans="1:30" x14ac:dyDescent="0.25">
      <c r="A9264" s="64"/>
      <c r="B9264" s="64"/>
      <c r="C9264" s="66"/>
      <c r="D9264" s="67"/>
      <c r="E9264" s="64"/>
      <c r="F9264" s="64"/>
      <c r="G9264" s="37" t="str">
        <f>IF(E9264="","",IF(OR(E9264="Project Management",E9264="Project Support",E9264="Sprint Management",E9264="Sprint Support"),"NA",ROUND((((VLOOKUP(AD9264,[2]Formula!V:X,3,0)))-SUMIF(AD:AD,AD9264,H:H)),2)))</f>
        <v/>
      </c>
      <c r="H9264" s="71"/>
      <c r="I9264" s="72"/>
      <c r="J9264" s="72"/>
      <c r="K9264" s="38" t="str">
        <f>IF(E9264="","",IF(OR(E9264="Project Management",E9264="Project Support",E9264="Sprint Management",E9264="Sprint Support"),"NA",(((SUMIF(AD:AD,AD9264,H:H)/VLOOKUP(AD9264,[2]Formula!V:X,3,0))*VLOOKUP(AD9264,[2]Formula!V:X,2,0))*H9264)/SUMIF(AD:AD,AD9264,H:H)))</f>
        <v/>
      </c>
      <c r="L9264" s="38" t="str">
        <f t="shared" si="865"/>
        <v/>
      </c>
      <c r="M9264" s="38" t="str">
        <f t="shared" si="866"/>
        <v/>
      </c>
      <c r="N9264" s="38" t="str">
        <f t="shared" si="868"/>
        <v/>
      </c>
      <c r="O9264" s="38" t="str">
        <f t="shared" si="864"/>
        <v/>
      </c>
      <c r="P9264" s="39" t="str">
        <f t="shared" si="869"/>
        <v/>
      </c>
      <c r="AC9264" s="42" t="str">
        <f>IF(B9264="","",VLOOKUP(B9264,[2]Formula!B:C,2,0))</f>
        <v/>
      </c>
      <c r="AD9264" s="43" t="str">
        <f t="shared" si="867"/>
        <v/>
      </c>
    </row>
    <row r="9265" spans="1:30" x14ac:dyDescent="0.25">
      <c r="A9265" s="64"/>
      <c r="B9265" s="64"/>
      <c r="C9265" s="66"/>
      <c r="D9265" s="67"/>
      <c r="E9265" s="64"/>
      <c r="F9265" s="64"/>
      <c r="G9265" s="37" t="str">
        <f>IF(E9265="","",IF(OR(E9265="Project Management",E9265="Project Support",E9265="Sprint Management",E9265="Sprint Support"),"NA",ROUND((((VLOOKUP(AD9265,[2]Formula!V:X,3,0)))-SUMIF(AD:AD,AD9265,H:H)),2)))</f>
        <v/>
      </c>
      <c r="H9265" s="71"/>
      <c r="I9265" s="72"/>
      <c r="J9265" s="72"/>
      <c r="K9265" s="38" t="str">
        <f>IF(E9265="","",IF(OR(E9265="Project Management",E9265="Project Support",E9265="Sprint Management",E9265="Sprint Support"),"NA",(((SUMIF(AD:AD,AD9265,H:H)/VLOOKUP(AD9265,[2]Formula!V:X,3,0))*VLOOKUP(AD9265,[2]Formula!V:X,2,0))*H9265)/SUMIF(AD:AD,AD9265,H:H)))</f>
        <v/>
      </c>
      <c r="L9265" s="38" t="str">
        <f t="shared" si="865"/>
        <v/>
      </c>
      <c r="M9265" s="38" t="str">
        <f t="shared" si="866"/>
        <v/>
      </c>
      <c r="N9265" s="38" t="str">
        <f t="shared" si="868"/>
        <v/>
      </c>
      <c r="O9265" s="38" t="str">
        <f t="shared" si="864"/>
        <v/>
      </c>
      <c r="P9265" s="39" t="str">
        <f t="shared" si="869"/>
        <v/>
      </c>
      <c r="AC9265" s="42" t="str">
        <f>IF(B9265="","",VLOOKUP(B9265,[2]Formula!B:C,2,0))</f>
        <v/>
      </c>
      <c r="AD9265" s="43" t="str">
        <f t="shared" si="867"/>
        <v/>
      </c>
    </row>
    <row r="9266" spans="1:30" x14ac:dyDescent="0.25">
      <c r="A9266" s="64"/>
      <c r="B9266" s="64"/>
      <c r="C9266" s="66"/>
      <c r="D9266" s="67"/>
      <c r="E9266" s="64"/>
      <c r="F9266" s="64"/>
      <c r="G9266" s="37" t="str">
        <f>IF(E9266="","",IF(OR(E9266="Project Management",E9266="Project Support",E9266="Sprint Management",E9266="Sprint Support"),"NA",ROUND((((VLOOKUP(AD9266,[2]Formula!V:X,3,0)))-SUMIF(AD:AD,AD9266,H:H)),2)))</f>
        <v/>
      </c>
      <c r="H9266" s="71"/>
      <c r="I9266" s="72"/>
      <c r="J9266" s="72"/>
      <c r="K9266" s="38" t="str">
        <f>IF(E9266="","",IF(OR(E9266="Project Management",E9266="Project Support",E9266="Sprint Management",E9266="Sprint Support"),"NA",(((SUMIF(AD:AD,AD9266,H:H)/VLOOKUP(AD9266,[2]Formula!V:X,3,0))*VLOOKUP(AD9266,[2]Formula!V:X,2,0))*H9266)/SUMIF(AD:AD,AD9266,H:H)))</f>
        <v/>
      </c>
      <c r="L9266" s="38" t="str">
        <f t="shared" si="865"/>
        <v/>
      </c>
      <c r="M9266" s="38" t="str">
        <f t="shared" si="866"/>
        <v/>
      </c>
      <c r="N9266" s="38" t="str">
        <f t="shared" si="868"/>
        <v/>
      </c>
      <c r="O9266" s="38" t="str">
        <f t="shared" si="864"/>
        <v/>
      </c>
      <c r="P9266" s="39" t="str">
        <f t="shared" si="869"/>
        <v/>
      </c>
      <c r="AC9266" s="42" t="str">
        <f>IF(B9266="","",VLOOKUP(B9266,[2]Formula!B:C,2,0))</f>
        <v/>
      </c>
      <c r="AD9266" s="43" t="str">
        <f t="shared" si="867"/>
        <v/>
      </c>
    </row>
    <row r="9267" spans="1:30" x14ac:dyDescent="0.25">
      <c r="A9267" s="64"/>
      <c r="B9267" s="64"/>
      <c r="C9267" s="66"/>
      <c r="D9267" s="67"/>
      <c r="E9267" s="64"/>
      <c r="F9267" s="64"/>
      <c r="G9267" s="37" t="str">
        <f>IF(E9267="","",IF(OR(E9267="Project Management",E9267="Project Support",E9267="Sprint Management",E9267="Sprint Support"),"NA",ROUND((((VLOOKUP(AD9267,[2]Formula!V:X,3,0)))-SUMIF(AD:AD,AD9267,H:H)),2)))</f>
        <v/>
      </c>
      <c r="H9267" s="71"/>
      <c r="I9267" s="72"/>
      <c r="J9267" s="72"/>
      <c r="K9267" s="38" t="str">
        <f>IF(E9267="","",IF(OR(E9267="Project Management",E9267="Project Support",E9267="Sprint Management",E9267="Sprint Support"),"NA",(((SUMIF(AD:AD,AD9267,H:H)/VLOOKUP(AD9267,[2]Formula!V:X,3,0))*VLOOKUP(AD9267,[2]Formula!V:X,2,0))*H9267)/SUMIF(AD:AD,AD9267,H:H)))</f>
        <v/>
      </c>
      <c r="L9267" s="38" t="str">
        <f t="shared" si="865"/>
        <v/>
      </c>
      <c r="M9267" s="38" t="str">
        <f t="shared" si="866"/>
        <v/>
      </c>
      <c r="N9267" s="38" t="str">
        <f t="shared" si="868"/>
        <v/>
      </c>
      <c r="O9267" s="38" t="str">
        <f t="shared" si="864"/>
        <v/>
      </c>
      <c r="P9267" s="39" t="str">
        <f t="shared" si="869"/>
        <v/>
      </c>
      <c r="AC9267" s="42" t="str">
        <f>IF(B9267="","",VLOOKUP(B9267,[2]Formula!B:C,2,0))</f>
        <v/>
      </c>
      <c r="AD9267" s="43" t="str">
        <f t="shared" si="867"/>
        <v/>
      </c>
    </row>
    <row r="9268" spans="1:30" x14ac:dyDescent="0.25">
      <c r="A9268" s="64"/>
      <c r="B9268" s="64"/>
      <c r="C9268" s="66"/>
      <c r="D9268" s="67"/>
      <c r="E9268" s="64"/>
      <c r="F9268" s="64"/>
      <c r="G9268" s="37" t="str">
        <f>IF(E9268="","",IF(OR(E9268="Project Management",E9268="Project Support",E9268="Sprint Management",E9268="Sprint Support"),"NA",ROUND((((VLOOKUP(AD9268,[2]Formula!V:X,3,0)))-SUMIF(AD:AD,AD9268,H:H)),2)))</f>
        <v/>
      </c>
      <c r="H9268" s="71"/>
      <c r="I9268" s="72"/>
      <c r="J9268" s="72"/>
      <c r="K9268" s="38" t="str">
        <f>IF(E9268="","",IF(OR(E9268="Project Management",E9268="Project Support",E9268="Sprint Management",E9268="Sprint Support"),"NA",(((SUMIF(AD:AD,AD9268,H:H)/VLOOKUP(AD9268,[2]Formula!V:X,3,0))*VLOOKUP(AD9268,[2]Formula!V:X,2,0))*H9268)/SUMIF(AD:AD,AD9268,H:H)))</f>
        <v/>
      </c>
      <c r="L9268" s="38" t="str">
        <f t="shared" si="865"/>
        <v/>
      </c>
      <c r="M9268" s="38" t="str">
        <f t="shared" si="866"/>
        <v/>
      </c>
      <c r="N9268" s="38" t="str">
        <f t="shared" si="868"/>
        <v/>
      </c>
      <c r="O9268" s="38" t="str">
        <f t="shared" si="864"/>
        <v/>
      </c>
      <c r="P9268" s="39" t="str">
        <f t="shared" si="869"/>
        <v/>
      </c>
      <c r="AC9268" s="42" t="str">
        <f>IF(B9268="","",VLOOKUP(B9268,[2]Formula!B:C,2,0))</f>
        <v/>
      </c>
      <c r="AD9268" s="43" t="str">
        <f t="shared" si="867"/>
        <v/>
      </c>
    </row>
    <row r="9269" spans="1:30" x14ac:dyDescent="0.25">
      <c r="A9269" s="64"/>
      <c r="B9269" s="64"/>
      <c r="C9269" s="66"/>
      <c r="D9269" s="67"/>
      <c r="E9269" s="64"/>
      <c r="F9269" s="64"/>
      <c r="G9269" s="37" t="str">
        <f>IF(E9269="","",IF(OR(E9269="Project Management",E9269="Project Support",E9269="Sprint Management",E9269="Sprint Support"),"NA",ROUND((((VLOOKUP(AD9269,[2]Formula!V:X,3,0)))-SUMIF(AD:AD,AD9269,H:H)),2)))</f>
        <v/>
      </c>
      <c r="H9269" s="71"/>
      <c r="I9269" s="72"/>
      <c r="J9269" s="72"/>
      <c r="K9269" s="38" t="str">
        <f>IF(E9269="","",IF(OR(E9269="Project Management",E9269="Project Support",E9269="Sprint Management",E9269="Sprint Support"),"NA",(((SUMIF(AD:AD,AD9269,H:H)/VLOOKUP(AD9269,[2]Formula!V:X,3,0))*VLOOKUP(AD9269,[2]Formula!V:X,2,0))*H9269)/SUMIF(AD:AD,AD9269,H:H)))</f>
        <v/>
      </c>
      <c r="L9269" s="38" t="str">
        <f t="shared" si="865"/>
        <v/>
      </c>
      <c r="M9269" s="38" t="str">
        <f t="shared" si="866"/>
        <v/>
      </c>
      <c r="N9269" s="38" t="str">
        <f t="shared" si="868"/>
        <v/>
      </c>
      <c r="O9269" s="38" t="str">
        <f t="shared" ref="O9269:O9332" si="870">IFERROR(L9269/M9269,"")</f>
        <v/>
      </c>
      <c r="P9269" s="39" t="str">
        <f t="shared" si="869"/>
        <v/>
      </c>
      <c r="AC9269" s="42" t="str">
        <f>IF(B9269="","",VLOOKUP(B9269,[2]Formula!B:C,2,0))</f>
        <v/>
      </c>
      <c r="AD9269" s="43" t="str">
        <f t="shared" si="867"/>
        <v/>
      </c>
    </row>
    <row r="9270" spans="1:30" x14ac:dyDescent="0.25">
      <c r="A9270" s="64"/>
      <c r="B9270" s="64"/>
      <c r="C9270" s="66"/>
      <c r="D9270" s="67"/>
      <c r="E9270" s="64"/>
      <c r="F9270" s="64"/>
      <c r="G9270" s="37" t="str">
        <f>IF(E9270="","",IF(OR(E9270="Project Management",E9270="Project Support",E9270="Sprint Management",E9270="Sprint Support"),"NA",ROUND((((VLOOKUP(AD9270,[2]Formula!V:X,3,0)))-SUMIF(AD:AD,AD9270,H:H)),2)))</f>
        <v/>
      </c>
      <c r="H9270" s="71"/>
      <c r="I9270" s="72"/>
      <c r="J9270" s="72"/>
      <c r="K9270" s="38" t="str">
        <f>IF(E9270="","",IF(OR(E9270="Project Management",E9270="Project Support",E9270="Sprint Management",E9270="Sprint Support"),"NA",(((SUMIF(AD:AD,AD9270,H:H)/VLOOKUP(AD9270,[2]Formula!V:X,3,0))*VLOOKUP(AD9270,[2]Formula!V:X,2,0))*H9270)/SUMIF(AD:AD,AD9270,H:H)))</f>
        <v/>
      </c>
      <c r="L9270" s="38" t="str">
        <f t="shared" si="865"/>
        <v/>
      </c>
      <c r="M9270" s="38" t="str">
        <f t="shared" si="866"/>
        <v/>
      </c>
      <c r="N9270" s="38" t="str">
        <f t="shared" si="868"/>
        <v/>
      </c>
      <c r="O9270" s="38" t="str">
        <f t="shared" si="870"/>
        <v/>
      </c>
      <c r="P9270" s="39" t="str">
        <f t="shared" si="869"/>
        <v/>
      </c>
      <c r="AC9270" s="42" t="str">
        <f>IF(B9270="","",VLOOKUP(B9270,[2]Formula!B:C,2,0))</f>
        <v/>
      </c>
      <c r="AD9270" s="43" t="str">
        <f t="shared" si="867"/>
        <v/>
      </c>
    </row>
    <row r="9271" spans="1:30" x14ac:dyDescent="0.25">
      <c r="A9271" s="64"/>
      <c r="B9271" s="64"/>
      <c r="C9271" s="66"/>
      <c r="D9271" s="67"/>
      <c r="E9271" s="64"/>
      <c r="F9271" s="64"/>
      <c r="G9271" s="37" t="str">
        <f>IF(E9271="","",IF(OR(E9271="Project Management",E9271="Project Support",E9271="Sprint Management",E9271="Sprint Support"),"NA",ROUND((((VLOOKUP(AD9271,[2]Formula!V:X,3,0)))-SUMIF(AD:AD,AD9271,H:H)),2)))</f>
        <v/>
      </c>
      <c r="H9271" s="71"/>
      <c r="I9271" s="72"/>
      <c r="J9271" s="72"/>
      <c r="K9271" s="38" t="str">
        <f>IF(E9271="","",IF(OR(E9271="Project Management",E9271="Project Support",E9271="Sprint Management",E9271="Sprint Support"),"NA",(((SUMIF(AD:AD,AD9271,H:H)/VLOOKUP(AD9271,[2]Formula!V:X,3,0))*VLOOKUP(AD9271,[2]Formula!V:X,2,0))*H9271)/SUMIF(AD:AD,AD9271,H:H)))</f>
        <v/>
      </c>
      <c r="L9271" s="38" t="str">
        <f t="shared" si="865"/>
        <v/>
      </c>
      <c r="M9271" s="38" t="str">
        <f t="shared" si="866"/>
        <v/>
      </c>
      <c r="N9271" s="38" t="str">
        <f t="shared" si="868"/>
        <v/>
      </c>
      <c r="O9271" s="38" t="str">
        <f t="shared" si="870"/>
        <v/>
      </c>
      <c r="P9271" s="39" t="str">
        <f t="shared" si="869"/>
        <v/>
      </c>
      <c r="AC9271" s="42" t="str">
        <f>IF(B9271="","",VLOOKUP(B9271,[2]Formula!B:C,2,0))</f>
        <v/>
      </c>
      <c r="AD9271" s="43" t="str">
        <f t="shared" si="867"/>
        <v/>
      </c>
    </row>
    <row r="9272" spans="1:30" x14ac:dyDescent="0.25">
      <c r="A9272" s="64"/>
      <c r="B9272" s="64"/>
      <c r="C9272" s="66"/>
      <c r="D9272" s="67"/>
      <c r="E9272" s="64"/>
      <c r="F9272" s="64"/>
      <c r="G9272" s="37" t="str">
        <f>IF(E9272="","",IF(OR(E9272="Project Management",E9272="Project Support",E9272="Sprint Management",E9272="Sprint Support"),"NA",ROUND((((VLOOKUP(AD9272,[2]Formula!V:X,3,0)))-SUMIF(AD:AD,AD9272,H:H)),2)))</f>
        <v/>
      </c>
      <c r="H9272" s="71"/>
      <c r="I9272" s="72"/>
      <c r="J9272" s="72"/>
      <c r="K9272" s="38" t="str">
        <f>IF(E9272="","",IF(OR(E9272="Project Management",E9272="Project Support",E9272="Sprint Management",E9272="Sprint Support"),"NA",(((SUMIF(AD:AD,AD9272,H:H)/VLOOKUP(AD9272,[2]Formula!V:X,3,0))*VLOOKUP(AD9272,[2]Formula!V:X,2,0))*H9272)/SUMIF(AD:AD,AD9272,H:H)))</f>
        <v/>
      </c>
      <c r="L9272" s="38" t="str">
        <f t="shared" si="865"/>
        <v/>
      </c>
      <c r="M9272" s="38" t="str">
        <f t="shared" si="866"/>
        <v/>
      </c>
      <c r="N9272" s="38" t="str">
        <f t="shared" si="868"/>
        <v/>
      </c>
      <c r="O9272" s="38" t="str">
        <f t="shared" si="870"/>
        <v/>
      </c>
      <c r="P9272" s="39" t="str">
        <f t="shared" si="869"/>
        <v/>
      </c>
      <c r="AC9272" s="42" t="str">
        <f>IF(B9272="","",VLOOKUP(B9272,[2]Formula!B:C,2,0))</f>
        <v/>
      </c>
      <c r="AD9272" s="43" t="str">
        <f t="shared" si="867"/>
        <v/>
      </c>
    </row>
    <row r="9273" spans="1:30" x14ac:dyDescent="0.25">
      <c r="A9273" s="64"/>
      <c r="B9273" s="64"/>
      <c r="C9273" s="66"/>
      <c r="D9273" s="67"/>
      <c r="E9273" s="64"/>
      <c r="F9273" s="64"/>
      <c r="G9273" s="37" t="str">
        <f>IF(E9273="","",IF(OR(E9273="Project Management",E9273="Project Support",E9273="Sprint Management",E9273="Sprint Support"),"NA",ROUND((((VLOOKUP(AD9273,[2]Formula!V:X,3,0)))-SUMIF(AD:AD,AD9273,H:H)),2)))</f>
        <v/>
      </c>
      <c r="H9273" s="71"/>
      <c r="I9273" s="72"/>
      <c r="J9273" s="72"/>
      <c r="K9273" s="38" t="str">
        <f>IF(E9273="","",IF(OR(E9273="Project Management",E9273="Project Support",E9273="Sprint Management",E9273="Sprint Support"),"NA",(((SUMIF(AD:AD,AD9273,H:H)/VLOOKUP(AD9273,[2]Formula!V:X,3,0))*VLOOKUP(AD9273,[2]Formula!V:X,2,0))*H9273)/SUMIF(AD:AD,AD9273,H:H)))</f>
        <v/>
      </c>
      <c r="L9273" s="38" t="str">
        <f t="shared" si="865"/>
        <v/>
      </c>
      <c r="M9273" s="38" t="str">
        <f t="shared" si="866"/>
        <v/>
      </c>
      <c r="N9273" s="38" t="str">
        <f t="shared" si="868"/>
        <v/>
      </c>
      <c r="O9273" s="38" t="str">
        <f t="shared" si="870"/>
        <v/>
      </c>
      <c r="P9273" s="39" t="str">
        <f t="shared" si="869"/>
        <v/>
      </c>
      <c r="AC9273" s="42" t="str">
        <f>IF(B9273="","",VLOOKUP(B9273,[2]Formula!B:C,2,0))</f>
        <v/>
      </c>
      <c r="AD9273" s="43" t="str">
        <f t="shared" si="867"/>
        <v/>
      </c>
    </row>
    <row r="9274" spans="1:30" x14ac:dyDescent="0.25">
      <c r="A9274" s="64"/>
      <c r="B9274" s="64"/>
      <c r="C9274" s="66"/>
      <c r="D9274" s="67"/>
      <c r="E9274" s="64"/>
      <c r="F9274" s="64"/>
      <c r="G9274" s="37" t="str">
        <f>IF(E9274="","",IF(OR(E9274="Project Management",E9274="Project Support",E9274="Sprint Management",E9274="Sprint Support"),"NA",ROUND((((VLOOKUP(AD9274,[2]Formula!V:X,3,0)))-SUMIF(AD:AD,AD9274,H:H)),2)))</f>
        <v/>
      </c>
      <c r="H9274" s="71"/>
      <c r="I9274" s="72"/>
      <c r="J9274" s="72"/>
      <c r="K9274" s="38" t="str">
        <f>IF(E9274="","",IF(OR(E9274="Project Management",E9274="Project Support",E9274="Sprint Management",E9274="Sprint Support"),"NA",(((SUMIF(AD:AD,AD9274,H:H)/VLOOKUP(AD9274,[2]Formula!V:X,3,0))*VLOOKUP(AD9274,[2]Formula!V:X,2,0))*H9274)/SUMIF(AD:AD,AD9274,H:H)))</f>
        <v/>
      </c>
      <c r="L9274" s="38" t="str">
        <f t="shared" si="865"/>
        <v/>
      </c>
      <c r="M9274" s="38" t="str">
        <f t="shared" si="866"/>
        <v/>
      </c>
      <c r="N9274" s="38" t="str">
        <f t="shared" si="868"/>
        <v/>
      </c>
      <c r="O9274" s="38" t="str">
        <f t="shared" si="870"/>
        <v/>
      </c>
      <c r="P9274" s="39" t="str">
        <f t="shared" si="869"/>
        <v/>
      </c>
      <c r="AC9274" s="42" t="str">
        <f>IF(B9274="","",VLOOKUP(B9274,[2]Formula!B:C,2,0))</f>
        <v/>
      </c>
      <c r="AD9274" s="43" t="str">
        <f t="shared" si="867"/>
        <v/>
      </c>
    </row>
    <row r="9275" spans="1:30" x14ac:dyDescent="0.25">
      <c r="A9275" s="64"/>
      <c r="B9275" s="64"/>
      <c r="C9275" s="66"/>
      <c r="D9275" s="67"/>
      <c r="E9275" s="64"/>
      <c r="F9275" s="64"/>
      <c r="G9275" s="37" t="str">
        <f>IF(E9275="","",IF(OR(E9275="Project Management",E9275="Project Support",E9275="Sprint Management",E9275="Sprint Support"),"NA",ROUND((((VLOOKUP(AD9275,[2]Formula!V:X,3,0)))-SUMIF(AD:AD,AD9275,H:H)),2)))</f>
        <v/>
      </c>
      <c r="H9275" s="71"/>
      <c r="I9275" s="72"/>
      <c r="J9275" s="72"/>
      <c r="K9275" s="38" t="str">
        <f>IF(E9275="","",IF(OR(E9275="Project Management",E9275="Project Support",E9275="Sprint Management",E9275="Sprint Support"),"NA",(((SUMIF(AD:AD,AD9275,H:H)/VLOOKUP(AD9275,[2]Formula!V:X,3,0))*VLOOKUP(AD9275,[2]Formula!V:X,2,0))*H9275)/SUMIF(AD:AD,AD9275,H:H)))</f>
        <v/>
      </c>
      <c r="L9275" s="38" t="str">
        <f t="shared" si="865"/>
        <v/>
      </c>
      <c r="M9275" s="38" t="str">
        <f t="shared" si="866"/>
        <v/>
      </c>
      <c r="N9275" s="38" t="str">
        <f t="shared" si="868"/>
        <v/>
      </c>
      <c r="O9275" s="38" t="str">
        <f t="shared" si="870"/>
        <v/>
      </c>
      <c r="P9275" s="39" t="str">
        <f t="shared" si="869"/>
        <v/>
      </c>
      <c r="AC9275" s="42" t="str">
        <f>IF(B9275="","",VLOOKUP(B9275,[2]Formula!B:C,2,0))</f>
        <v/>
      </c>
      <c r="AD9275" s="43" t="str">
        <f t="shared" si="867"/>
        <v/>
      </c>
    </row>
    <row r="9276" spans="1:30" x14ac:dyDescent="0.25">
      <c r="A9276" s="64"/>
      <c r="B9276" s="64"/>
      <c r="C9276" s="66"/>
      <c r="D9276" s="67"/>
      <c r="E9276" s="64"/>
      <c r="F9276" s="64"/>
      <c r="G9276" s="37" t="str">
        <f>IF(E9276="","",IF(OR(E9276="Project Management",E9276="Project Support",E9276="Sprint Management",E9276="Sprint Support"),"NA",ROUND((((VLOOKUP(AD9276,[2]Formula!V:X,3,0)))-SUMIF(AD:AD,AD9276,H:H)),2)))</f>
        <v/>
      </c>
      <c r="H9276" s="71"/>
      <c r="I9276" s="72"/>
      <c r="J9276" s="72"/>
      <c r="K9276" s="38" t="str">
        <f>IF(E9276="","",IF(OR(E9276="Project Management",E9276="Project Support",E9276="Sprint Management",E9276="Sprint Support"),"NA",(((SUMIF(AD:AD,AD9276,H:H)/VLOOKUP(AD9276,[2]Formula!V:X,3,0))*VLOOKUP(AD9276,[2]Formula!V:X,2,0))*H9276)/SUMIF(AD:AD,AD9276,H:H)))</f>
        <v/>
      </c>
      <c r="L9276" s="38" t="str">
        <f t="shared" si="865"/>
        <v/>
      </c>
      <c r="M9276" s="38" t="str">
        <f t="shared" si="866"/>
        <v/>
      </c>
      <c r="N9276" s="38" t="str">
        <f t="shared" si="868"/>
        <v/>
      </c>
      <c r="O9276" s="38" t="str">
        <f t="shared" si="870"/>
        <v/>
      </c>
      <c r="P9276" s="39" t="str">
        <f t="shared" si="869"/>
        <v/>
      </c>
      <c r="AC9276" s="42" t="str">
        <f>IF(B9276="","",VLOOKUP(B9276,[2]Formula!B:C,2,0))</f>
        <v/>
      </c>
      <c r="AD9276" s="43" t="str">
        <f t="shared" si="867"/>
        <v/>
      </c>
    </row>
    <row r="9277" spans="1:30" x14ac:dyDescent="0.25">
      <c r="A9277" s="64"/>
      <c r="B9277" s="64"/>
      <c r="C9277" s="66"/>
      <c r="D9277" s="67"/>
      <c r="E9277" s="64"/>
      <c r="F9277" s="64"/>
      <c r="G9277" s="37" t="str">
        <f>IF(E9277="","",IF(OR(E9277="Project Management",E9277="Project Support",E9277="Sprint Management",E9277="Sprint Support"),"NA",ROUND((((VLOOKUP(AD9277,[2]Formula!V:X,3,0)))-SUMIF(AD:AD,AD9277,H:H)),2)))</f>
        <v/>
      </c>
      <c r="H9277" s="71"/>
      <c r="I9277" s="72"/>
      <c r="J9277" s="72"/>
      <c r="K9277" s="38" t="str">
        <f>IF(E9277="","",IF(OR(E9277="Project Management",E9277="Project Support",E9277="Sprint Management",E9277="Sprint Support"),"NA",(((SUMIF(AD:AD,AD9277,H:H)/VLOOKUP(AD9277,[2]Formula!V:X,3,0))*VLOOKUP(AD9277,[2]Formula!V:X,2,0))*H9277)/SUMIF(AD:AD,AD9277,H:H)))</f>
        <v/>
      </c>
      <c r="L9277" s="38" t="str">
        <f t="shared" si="865"/>
        <v/>
      </c>
      <c r="M9277" s="38" t="str">
        <f t="shared" si="866"/>
        <v/>
      </c>
      <c r="N9277" s="38" t="str">
        <f t="shared" si="868"/>
        <v/>
      </c>
      <c r="O9277" s="38" t="str">
        <f t="shared" si="870"/>
        <v/>
      </c>
      <c r="P9277" s="39" t="str">
        <f t="shared" si="869"/>
        <v/>
      </c>
      <c r="AC9277" s="42" t="str">
        <f>IF(B9277="","",VLOOKUP(B9277,[2]Formula!B:C,2,0))</f>
        <v/>
      </c>
      <c r="AD9277" s="43" t="str">
        <f t="shared" si="867"/>
        <v/>
      </c>
    </row>
    <row r="9278" spans="1:30" x14ac:dyDescent="0.25">
      <c r="A9278" s="64"/>
      <c r="B9278" s="64"/>
      <c r="C9278" s="66"/>
      <c r="D9278" s="67"/>
      <c r="E9278" s="64"/>
      <c r="F9278" s="64"/>
      <c r="G9278" s="37" t="str">
        <f>IF(E9278="","",IF(OR(E9278="Project Management",E9278="Project Support",E9278="Sprint Management",E9278="Sprint Support"),"NA",ROUND((((VLOOKUP(AD9278,[2]Formula!V:X,3,0)))-SUMIF(AD:AD,AD9278,H:H)),2)))</f>
        <v/>
      </c>
      <c r="H9278" s="71"/>
      <c r="I9278" s="72"/>
      <c r="J9278" s="72"/>
      <c r="K9278" s="38" t="str">
        <f>IF(E9278="","",IF(OR(E9278="Project Management",E9278="Project Support",E9278="Sprint Management",E9278="Sprint Support"),"NA",(((SUMIF(AD:AD,AD9278,H:H)/VLOOKUP(AD9278,[2]Formula!V:X,3,0))*VLOOKUP(AD9278,[2]Formula!V:X,2,0))*H9278)/SUMIF(AD:AD,AD9278,H:H)))</f>
        <v/>
      </c>
      <c r="L9278" s="38" t="str">
        <f t="shared" si="865"/>
        <v/>
      </c>
      <c r="M9278" s="38" t="str">
        <f t="shared" si="866"/>
        <v/>
      </c>
      <c r="N9278" s="38" t="str">
        <f t="shared" si="868"/>
        <v/>
      </c>
      <c r="O9278" s="38" t="str">
        <f t="shared" si="870"/>
        <v/>
      </c>
      <c r="P9278" s="39" t="str">
        <f t="shared" si="869"/>
        <v/>
      </c>
      <c r="AC9278" s="42" t="str">
        <f>IF(B9278="","",VLOOKUP(B9278,[2]Formula!B:C,2,0))</f>
        <v/>
      </c>
      <c r="AD9278" s="43" t="str">
        <f t="shared" si="867"/>
        <v/>
      </c>
    </row>
    <row r="9279" spans="1:30" x14ac:dyDescent="0.25">
      <c r="A9279" s="64"/>
      <c r="B9279" s="64"/>
      <c r="C9279" s="66"/>
      <c r="D9279" s="67"/>
      <c r="E9279" s="64"/>
      <c r="F9279" s="64"/>
      <c r="G9279" s="37" t="str">
        <f>IF(E9279="","",IF(OR(E9279="Project Management",E9279="Project Support",E9279="Sprint Management",E9279="Sprint Support"),"NA",ROUND((((VLOOKUP(AD9279,[2]Formula!V:X,3,0)))-SUMIF(AD:AD,AD9279,H:H)),2)))</f>
        <v/>
      </c>
      <c r="H9279" s="71"/>
      <c r="I9279" s="72"/>
      <c r="J9279" s="72"/>
      <c r="K9279" s="38" t="str">
        <f>IF(E9279="","",IF(OR(E9279="Project Management",E9279="Project Support",E9279="Sprint Management",E9279="Sprint Support"),"NA",(((SUMIF(AD:AD,AD9279,H:H)/VLOOKUP(AD9279,[2]Formula!V:X,3,0))*VLOOKUP(AD9279,[2]Formula!V:X,2,0))*H9279)/SUMIF(AD:AD,AD9279,H:H)))</f>
        <v/>
      </c>
      <c r="L9279" s="38" t="str">
        <f t="shared" si="865"/>
        <v/>
      </c>
      <c r="M9279" s="38" t="str">
        <f t="shared" si="866"/>
        <v/>
      </c>
      <c r="N9279" s="38" t="str">
        <f t="shared" si="868"/>
        <v/>
      </c>
      <c r="O9279" s="38" t="str">
        <f t="shared" si="870"/>
        <v/>
      </c>
      <c r="P9279" s="39" t="str">
        <f t="shared" si="869"/>
        <v/>
      </c>
      <c r="AC9279" s="42" t="str">
        <f>IF(B9279="","",VLOOKUP(B9279,[2]Formula!B:C,2,0))</f>
        <v/>
      </c>
      <c r="AD9279" s="43" t="str">
        <f t="shared" si="867"/>
        <v/>
      </c>
    </row>
    <row r="9280" spans="1:30" x14ac:dyDescent="0.25">
      <c r="A9280" s="64"/>
      <c r="B9280" s="64"/>
      <c r="C9280" s="66"/>
      <c r="D9280" s="67"/>
      <c r="E9280" s="64"/>
      <c r="F9280" s="64"/>
      <c r="G9280" s="37" t="str">
        <f>IF(E9280="","",IF(OR(E9280="Project Management",E9280="Project Support",E9280="Sprint Management",E9280="Sprint Support"),"NA",ROUND((((VLOOKUP(AD9280,[2]Formula!V:X,3,0)))-SUMIF(AD:AD,AD9280,H:H)),2)))</f>
        <v/>
      </c>
      <c r="H9280" s="71"/>
      <c r="I9280" s="72"/>
      <c r="J9280" s="72"/>
      <c r="K9280" s="38" t="str">
        <f>IF(E9280="","",IF(OR(E9280="Project Management",E9280="Project Support",E9280="Sprint Management",E9280="Sprint Support"),"NA",(((SUMIF(AD:AD,AD9280,H:H)/VLOOKUP(AD9280,[2]Formula!V:X,3,0))*VLOOKUP(AD9280,[2]Formula!V:X,2,0))*H9280)/SUMIF(AD:AD,AD9280,H:H)))</f>
        <v/>
      </c>
      <c r="L9280" s="38" t="str">
        <f t="shared" si="865"/>
        <v/>
      </c>
      <c r="M9280" s="38" t="str">
        <f t="shared" si="866"/>
        <v/>
      </c>
      <c r="N9280" s="38" t="str">
        <f t="shared" si="868"/>
        <v/>
      </c>
      <c r="O9280" s="38" t="str">
        <f t="shared" si="870"/>
        <v/>
      </c>
      <c r="P9280" s="39" t="str">
        <f t="shared" si="869"/>
        <v/>
      </c>
      <c r="AC9280" s="42" t="str">
        <f>IF(B9280="","",VLOOKUP(B9280,[2]Formula!B:C,2,0))</f>
        <v/>
      </c>
      <c r="AD9280" s="43" t="str">
        <f t="shared" si="867"/>
        <v/>
      </c>
    </row>
    <row r="9281" spans="1:30" x14ac:dyDescent="0.25">
      <c r="A9281" s="64"/>
      <c r="B9281" s="64"/>
      <c r="C9281" s="66"/>
      <c r="D9281" s="67"/>
      <c r="E9281" s="64"/>
      <c r="F9281" s="64"/>
      <c r="G9281" s="37" t="str">
        <f>IF(E9281="","",IF(OR(E9281="Project Management",E9281="Project Support",E9281="Sprint Management",E9281="Sprint Support"),"NA",ROUND((((VLOOKUP(AD9281,[2]Formula!V:X,3,0)))-SUMIF(AD:AD,AD9281,H:H)),2)))</f>
        <v/>
      </c>
      <c r="H9281" s="71"/>
      <c r="I9281" s="72"/>
      <c r="J9281" s="72"/>
      <c r="K9281" s="38" t="str">
        <f>IF(E9281="","",IF(OR(E9281="Project Management",E9281="Project Support",E9281="Sprint Management",E9281="Sprint Support"),"NA",(((SUMIF(AD:AD,AD9281,H:H)/VLOOKUP(AD9281,[2]Formula!V:X,3,0))*VLOOKUP(AD9281,[2]Formula!V:X,2,0))*H9281)/SUMIF(AD:AD,AD9281,H:H)))</f>
        <v/>
      </c>
      <c r="L9281" s="38" t="str">
        <f t="shared" si="865"/>
        <v/>
      </c>
      <c r="M9281" s="38" t="str">
        <f t="shared" si="866"/>
        <v/>
      </c>
      <c r="N9281" s="38" t="str">
        <f t="shared" si="868"/>
        <v/>
      </c>
      <c r="O9281" s="38" t="str">
        <f t="shared" si="870"/>
        <v/>
      </c>
      <c r="P9281" s="39" t="str">
        <f t="shared" si="869"/>
        <v/>
      </c>
      <c r="AC9281" s="42" t="str">
        <f>IF(B9281="","",VLOOKUP(B9281,[2]Formula!B:C,2,0))</f>
        <v/>
      </c>
      <c r="AD9281" s="43" t="str">
        <f t="shared" si="867"/>
        <v/>
      </c>
    </row>
    <row r="9282" spans="1:30" x14ac:dyDescent="0.25">
      <c r="A9282" s="64"/>
      <c r="B9282" s="64"/>
      <c r="C9282" s="66"/>
      <c r="D9282" s="67"/>
      <c r="E9282" s="64"/>
      <c r="F9282" s="64"/>
      <c r="G9282" s="37" t="str">
        <f>IF(E9282="","",IF(OR(E9282="Project Management",E9282="Project Support",E9282="Sprint Management",E9282="Sprint Support"),"NA",ROUND((((VLOOKUP(AD9282,[2]Formula!V:X,3,0)))-SUMIF(AD:AD,AD9282,H:H)),2)))</f>
        <v/>
      </c>
      <c r="H9282" s="71"/>
      <c r="I9282" s="72"/>
      <c r="J9282" s="72"/>
      <c r="K9282" s="38" t="str">
        <f>IF(E9282="","",IF(OR(E9282="Project Management",E9282="Project Support",E9282="Sprint Management",E9282="Sprint Support"),"NA",(((SUMIF(AD:AD,AD9282,H:H)/VLOOKUP(AD9282,[2]Formula!V:X,3,0))*VLOOKUP(AD9282,[2]Formula!V:X,2,0))*H9282)/SUMIF(AD:AD,AD9282,H:H)))</f>
        <v/>
      </c>
      <c r="L9282" s="38" t="str">
        <f t="shared" ref="L9282:L9345" si="871">IFERROR(IF(K9282="NA",(H9282/I9282),(K9282/I9282)),"")</f>
        <v/>
      </c>
      <c r="M9282" s="38" t="str">
        <f t="shared" ref="M9282:M9345" si="872">IFERROR(IF(K9282="NA",1,(K9282/H9282)),"")</f>
        <v/>
      </c>
      <c r="N9282" s="38" t="str">
        <f t="shared" si="868"/>
        <v/>
      </c>
      <c r="O9282" s="38" t="str">
        <f t="shared" si="870"/>
        <v/>
      </c>
      <c r="P9282" s="39" t="str">
        <f t="shared" si="869"/>
        <v/>
      </c>
      <c r="AC9282" s="42" t="str">
        <f>IF(B9282="","",VLOOKUP(B9282,[2]Formula!B:C,2,0))</f>
        <v/>
      </c>
      <c r="AD9282" s="43" t="str">
        <f t="shared" ref="AD9282:AD9345" si="873">IF(B9282="","",CONCATENATE(B9282,"_",E9282))</f>
        <v/>
      </c>
    </row>
    <row r="9283" spans="1:30" x14ac:dyDescent="0.25">
      <c r="A9283" s="64"/>
      <c r="B9283" s="64"/>
      <c r="C9283" s="66"/>
      <c r="D9283" s="67"/>
      <c r="E9283" s="64"/>
      <c r="F9283" s="64"/>
      <c r="G9283" s="37" t="str">
        <f>IF(E9283="","",IF(OR(E9283="Project Management",E9283="Project Support",E9283="Sprint Management",E9283="Sprint Support"),"NA",ROUND((((VLOOKUP(AD9283,[2]Formula!V:X,3,0)))-SUMIF(AD:AD,AD9283,H:H)),2)))</f>
        <v/>
      </c>
      <c r="H9283" s="71"/>
      <c r="I9283" s="72"/>
      <c r="J9283" s="72"/>
      <c r="K9283" s="38" t="str">
        <f>IF(E9283="","",IF(OR(E9283="Project Management",E9283="Project Support",E9283="Sprint Management",E9283="Sprint Support"),"NA",(((SUMIF(AD:AD,AD9283,H:H)/VLOOKUP(AD9283,[2]Formula!V:X,3,0))*VLOOKUP(AD9283,[2]Formula!V:X,2,0))*H9283)/SUMIF(AD:AD,AD9283,H:H)))</f>
        <v/>
      </c>
      <c r="L9283" s="38" t="str">
        <f t="shared" si="871"/>
        <v/>
      </c>
      <c r="M9283" s="38" t="str">
        <f t="shared" si="872"/>
        <v/>
      </c>
      <c r="N9283" s="38" t="str">
        <f t="shared" ref="N9283:N9346" si="874">IFERROR(((L9283-M9283)/M9283)*100,"")</f>
        <v/>
      </c>
      <c r="O9283" s="38" t="str">
        <f t="shared" si="870"/>
        <v/>
      </c>
      <c r="P9283" s="39" t="str">
        <f t="shared" ref="P9283:P9346" si="875">IF(O9283="","",1)</f>
        <v/>
      </c>
      <c r="AC9283" s="42" t="str">
        <f>IF(B9283="","",VLOOKUP(B9283,[2]Formula!B:C,2,0))</f>
        <v/>
      </c>
      <c r="AD9283" s="43" t="str">
        <f t="shared" si="873"/>
        <v/>
      </c>
    </row>
    <row r="9284" spans="1:30" x14ac:dyDescent="0.25">
      <c r="A9284" s="64"/>
      <c r="B9284" s="64"/>
      <c r="C9284" s="66"/>
      <c r="D9284" s="67"/>
      <c r="E9284" s="64"/>
      <c r="F9284" s="64"/>
      <c r="G9284" s="37" t="str">
        <f>IF(E9284="","",IF(OR(E9284="Project Management",E9284="Project Support",E9284="Sprint Management",E9284="Sprint Support"),"NA",ROUND((((VLOOKUP(AD9284,[2]Formula!V:X,3,0)))-SUMIF(AD:AD,AD9284,H:H)),2)))</f>
        <v/>
      </c>
      <c r="H9284" s="71"/>
      <c r="I9284" s="72"/>
      <c r="J9284" s="72"/>
      <c r="K9284" s="38" t="str">
        <f>IF(E9284="","",IF(OR(E9284="Project Management",E9284="Project Support",E9284="Sprint Management",E9284="Sprint Support"),"NA",(((SUMIF(AD:AD,AD9284,H:H)/VLOOKUP(AD9284,[2]Formula!V:X,3,0))*VLOOKUP(AD9284,[2]Formula!V:X,2,0))*H9284)/SUMIF(AD:AD,AD9284,H:H)))</f>
        <v/>
      </c>
      <c r="L9284" s="38" t="str">
        <f t="shared" si="871"/>
        <v/>
      </c>
      <c r="M9284" s="38" t="str">
        <f t="shared" si="872"/>
        <v/>
      </c>
      <c r="N9284" s="38" t="str">
        <f t="shared" si="874"/>
        <v/>
      </c>
      <c r="O9284" s="38" t="str">
        <f t="shared" si="870"/>
        <v/>
      </c>
      <c r="P9284" s="39" t="str">
        <f t="shared" si="875"/>
        <v/>
      </c>
      <c r="AC9284" s="42" t="str">
        <f>IF(B9284="","",VLOOKUP(B9284,[2]Formula!B:C,2,0))</f>
        <v/>
      </c>
      <c r="AD9284" s="43" t="str">
        <f t="shared" si="873"/>
        <v/>
      </c>
    </row>
    <row r="9285" spans="1:30" x14ac:dyDescent="0.25">
      <c r="A9285" s="64"/>
      <c r="B9285" s="64"/>
      <c r="C9285" s="66"/>
      <c r="D9285" s="67"/>
      <c r="E9285" s="64"/>
      <c r="F9285" s="64"/>
      <c r="G9285" s="37" t="str">
        <f>IF(E9285="","",IF(OR(E9285="Project Management",E9285="Project Support",E9285="Sprint Management",E9285="Sprint Support"),"NA",ROUND((((VLOOKUP(AD9285,[2]Formula!V:X,3,0)))-SUMIF(AD:AD,AD9285,H:H)),2)))</f>
        <v/>
      </c>
      <c r="H9285" s="71"/>
      <c r="I9285" s="72"/>
      <c r="J9285" s="72"/>
      <c r="K9285" s="38" t="str">
        <f>IF(E9285="","",IF(OR(E9285="Project Management",E9285="Project Support",E9285="Sprint Management",E9285="Sprint Support"),"NA",(((SUMIF(AD:AD,AD9285,H:H)/VLOOKUP(AD9285,[2]Formula!V:X,3,0))*VLOOKUP(AD9285,[2]Formula!V:X,2,0))*H9285)/SUMIF(AD:AD,AD9285,H:H)))</f>
        <v/>
      </c>
      <c r="L9285" s="38" t="str">
        <f t="shared" si="871"/>
        <v/>
      </c>
      <c r="M9285" s="38" t="str">
        <f t="shared" si="872"/>
        <v/>
      </c>
      <c r="N9285" s="38" t="str">
        <f t="shared" si="874"/>
        <v/>
      </c>
      <c r="O9285" s="38" t="str">
        <f t="shared" si="870"/>
        <v/>
      </c>
      <c r="P9285" s="39" t="str">
        <f t="shared" si="875"/>
        <v/>
      </c>
      <c r="AC9285" s="42" t="str">
        <f>IF(B9285="","",VLOOKUP(B9285,[2]Formula!B:C,2,0))</f>
        <v/>
      </c>
      <c r="AD9285" s="43" t="str">
        <f t="shared" si="873"/>
        <v/>
      </c>
    </row>
    <row r="9286" spans="1:30" x14ac:dyDescent="0.25">
      <c r="A9286" s="64"/>
      <c r="B9286" s="64"/>
      <c r="C9286" s="66"/>
      <c r="D9286" s="67"/>
      <c r="E9286" s="64"/>
      <c r="F9286" s="64"/>
      <c r="G9286" s="37" t="str">
        <f>IF(E9286="","",IF(OR(E9286="Project Management",E9286="Project Support",E9286="Sprint Management",E9286="Sprint Support"),"NA",ROUND((((VLOOKUP(AD9286,[2]Formula!V:X,3,0)))-SUMIF(AD:AD,AD9286,H:H)),2)))</f>
        <v/>
      </c>
      <c r="H9286" s="71"/>
      <c r="I9286" s="72"/>
      <c r="J9286" s="72"/>
      <c r="K9286" s="38" t="str">
        <f>IF(E9286="","",IF(OR(E9286="Project Management",E9286="Project Support",E9286="Sprint Management",E9286="Sprint Support"),"NA",(((SUMIF(AD:AD,AD9286,H:H)/VLOOKUP(AD9286,[2]Formula!V:X,3,0))*VLOOKUP(AD9286,[2]Formula!V:X,2,0))*H9286)/SUMIF(AD:AD,AD9286,H:H)))</f>
        <v/>
      </c>
      <c r="L9286" s="38" t="str">
        <f t="shared" si="871"/>
        <v/>
      </c>
      <c r="M9286" s="38" t="str">
        <f t="shared" si="872"/>
        <v/>
      </c>
      <c r="N9286" s="38" t="str">
        <f t="shared" si="874"/>
        <v/>
      </c>
      <c r="O9286" s="38" t="str">
        <f t="shared" si="870"/>
        <v/>
      </c>
      <c r="P9286" s="39" t="str">
        <f t="shared" si="875"/>
        <v/>
      </c>
      <c r="AC9286" s="42" t="str">
        <f>IF(B9286="","",VLOOKUP(B9286,[2]Formula!B:C,2,0))</f>
        <v/>
      </c>
      <c r="AD9286" s="43" t="str">
        <f t="shared" si="873"/>
        <v/>
      </c>
    </row>
    <row r="9287" spans="1:30" x14ac:dyDescent="0.25">
      <c r="A9287" s="64"/>
      <c r="B9287" s="64"/>
      <c r="C9287" s="66"/>
      <c r="D9287" s="67"/>
      <c r="E9287" s="64"/>
      <c r="F9287" s="64"/>
      <c r="G9287" s="37" t="str">
        <f>IF(E9287="","",IF(OR(E9287="Project Management",E9287="Project Support",E9287="Sprint Management",E9287="Sprint Support"),"NA",ROUND((((VLOOKUP(AD9287,[2]Formula!V:X,3,0)))-SUMIF(AD:AD,AD9287,H:H)),2)))</f>
        <v/>
      </c>
      <c r="H9287" s="71"/>
      <c r="I9287" s="72"/>
      <c r="J9287" s="72"/>
      <c r="K9287" s="38" t="str">
        <f>IF(E9287="","",IF(OR(E9287="Project Management",E9287="Project Support",E9287="Sprint Management",E9287="Sprint Support"),"NA",(((SUMIF(AD:AD,AD9287,H:H)/VLOOKUP(AD9287,[2]Formula!V:X,3,0))*VLOOKUP(AD9287,[2]Formula!V:X,2,0))*H9287)/SUMIF(AD:AD,AD9287,H:H)))</f>
        <v/>
      </c>
      <c r="L9287" s="38" t="str">
        <f t="shared" si="871"/>
        <v/>
      </c>
      <c r="M9287" s="38" t="str">
        <f t="shared" si="872"/>
        <v/>
      </c>
      <c r="N9287" s="38" t="str">
        <f t="shared" si="874"/>
        <v/>
      </c>
      <c r="O9287" s="38" t="str">
        <f t="shared" si="870"/>
        <v/>
      </c>
      <c r="P9287" s="39" t="str">
        <f t="shared" si="875"/>
        <v/>
      </c>
      <c r="AC9287" s="42" t="str">
        <f>IF(B9287="","",VLOOKUP(B9287,[2]Formula!B:C,2,0))</f>
        <v/>
      </c>
      <c r="AD9287" s="43" t="str">
        <f t="shared" si="873"/>
        <v/>
      </c>
    </row>
    <row r="9288" spans="1:30" x14ac:dyDescent="0.25">
      <c r="A9288" s="64"/>
      <c r="B9288" s="64"/>
      <c r="C9288" s="66"/>
      <c r="D9288" s="67"/>
      <c r="E9288" s="64"/>
      <c r="F9288" s="64"/>
      <c r="G9288" s="37" t="str">
        <f>IF(E9288="","",IF(OR(E9288="Project Management",E9288="Project Support",E9288="Sprint Management",E9288="Sprint Support"),"NA",ROUND((((VLOOKUP(AD9288,[2]Formula!V:X,3,0)))-SUMIF(AD:AD,AD9288,H:H)),2)))</f>
        <v/>
      </c>
      <c r="H9288" s="71"/>
      <c r="I9288" s="72"/>
      <c r="J9288" s="72"/>
      <c r="K9288" s="38" t="str">
        <f>IF(E9288="","",IF(OR(E9288="Project Management",E9288="Project Support",E9288="Sprint Management",E9288="Sprint Support"),"NA",(((SUMIF(AD:AD,AD9288,H:H)/VLOOKUP(AD9288,[2]Formula!V:X,3,0))*VLOOKUP(AD9288,[2]Formula!V:X,2,0))*H9288)/SUMIF(AD:AD,AD9288,H:H)))</f>
        <v/>
      </c>
      <c r="L9288" s="38" t="str">
        <f t="shared" si="871"/>
        <v/>
      </c>
      <c r="M9288" s="38" t="str">
        <f t="shared" si="872"/>
        <v/>
      </c>
      <c r="N9288" s="38" t="str">
        <f t="shared" si="874"/>
        <v/>
      </c>
      <c r="O9288" s="38" t="str">
        <f t="shared" si="870"/>
        <v/>
      </c>
      <c r="P9288" s="39" t="str">
        <f t="shared" si="875"/>
        <v/>
      </c>
      <c r="AC9288" s="42" t="str">
        <f>IF(B9288="","",VLOOKUP(B9288,[2]Formula!B:C,2,0))</f>
        <v/>
      </c>
      <c r="AD9288" s="43" t="str">
        <f t="shared" si="873"/>
        <v/>
      </c>
    </row>
    <row r="9289" spans="1:30" x14ac:dyDescent="0.25">
      <c r="A9289" s="64"/>
      <c r="B9289" s="64"/>
      <c r="C9289" s="66"/>
      <c r="D9289" s="67"/>
      <c r="E9289" s="64"/>
      <c r="F9289" s="64"/>
      <c r="G9289" s="37" t="str">
        <f>IF(E9289="","",IF(OR(E9289="Project Management",E9289="Project Support",E9289="Sprint Management",E9289="Sprint Support"),"NA",ROUND((((VLOOKUP(AD9289,[2]Formula!V:X,3,0)))-SUMIF(AD:AD,AD9289,H:H)),2)))</f>
        <v/>
      </c>
      <c r="H9289" s="71"/>
      <c r="I9289" s="72"/>
      <c r="J9289" s="72"/>
      <c r="K9289" s="38" t="str">
        <f>IF(E9289="","",IF(OR(E9289="Project Management",E9289="Project Support",E9289="Sprint Management",E9289="Sprint Support"),"NA",(((SUMIF(AD:AD,AD9289,H:H)/VLOOKUP(AD9289,[2]Formula!V:X,3,0))*VLOOKUP(AD9289,[2]Formula!V:X,2,0))*H9289)/SUMIF(AD:AD,AD9289,H:H)))</f>
        <v/>
      </c>
      <c r="L9289" s="38" t="str">
        <f t="shared" si="871"/>
        <v/>
      </c>
      <c r="M9289" s="38" t="str">
        <f t="shared" si="872"/>
        <v/>
      </c>
      <c r="N9289" s="38" t="str">
        <f t="shared" si="874"/>
        <v/>
      </c>
      <c r="O9289" s="38" t="str">
        <f t="shared" si="870"/>
        <v/>
      </c>
      <c r="P9289" s="39" t="str">
        <f t="shared" si="875"/>
        <v/>
      </c>
      <c r="AC9289" s="42" t="str">
        <f>IF(B9289="","",VLOOKUP(B9289,[2]Formula!B:C,2,0))</f>
        <v/>
      </c>
      <c r="AD9289" s="43" t="str">
        <f t="shared" si="873"/>
        <v/>
      </c>
    </row>
    <row r="9290" spans="1:30" x14ac:dyDescent="0.25">
      <c r="A9290" s="64"/>
      <c r="B9290" s="64"/>
      <c r="C9290" s="66"/>
      <c r="D9290" s="67"/>
      <c r="E9290" s="64"/>
      <c r="F9290" s="64"/>
      <c r="G9290" s="37" t="str">
        <f>IF(E9290="","",IF(OR(E9290="Project Management",E9290="Project Support",E9290="Sprint Management",E9290="Sprint Support"),"NA",ROUND((((VLOOKUP(AD9290,[2]Formula!V:X,3,0)))-SUMIF(AD:AD,AD9290,H:H)),2)))</f>
        <v/>
      </c>
      <c r="H9290" s="71"/>
      <c r="I9290" s="72"/>
      <c r="J9290" s="72"/>
      <c r="K9290" s="38" t="str">
        <f>IF(E9290="","",IF(OR(E9290="Project Management",E9290="Project Support",E9290="Sprint Management",E9290="Sprint Support"),"NA",(((SUMIF(AD:AD,AD9290,H:H)/VLOOKUP(AD9290,[2]Formula!V:X,3,0))*VLOOKUP(AD9290,[2]Formula!V:X,2,0))*H9290)/SUMIF(AD:AD,AD9290,H:H)))</f>
        <v/>
      </c>
      <c r="L9290" s="38" t="str">
        <f t="shared" si="871"/>
        <v/>
      </c>
      <c r="M9290" s="38" t="str">
        <f t="shared" si="872"/>
        <v/>
      </c>
      <c r="N9290" s="38" t="str">
        <f t="shared" si="874"/>
        <v/>
      </c>
      <c r="O9290" s="38" t="str">
        <f t="shared" si="870"/>
        <v/>
      </c>
      <c r="P9290" s="39" t="str">
        <f t="shared" si="875"/>
        <v/>
      </c>
      <c r="AC9290" s="42" t="str">
        <f>IF(B9290="","",VLOOKUP(B9290,[2]Formula!B:C,2,0))</f>
        <v/>
      </c>
      <c r="AD9290" s="43" t="str">
        <f t="shared" si="873"/>
        <v/>
      </c>
    </row>
    <row r="9291" spans="1:30" x14ac:dyDescent="0.25">
      <c r="A9291" s="64"/>
      <c r="B9291" s="64"/>
      <c r="C9291" s="66"/>
      <c r="D9291" s="67"/>
      <c r="E9291" s="64"/>
      <c r="F9291" s="64"/>
      <c r="G9291" s="37" t="str">
        <f>IF(E9291="","",IF(OR(E9291="Project Management",E9291="Project Support",E9291="Sprint Management",E9291="Sprint Support"),"NA",ROUND((((VLOOKUP(AD9291,[2]Formula!V:X,3,0)))-SUMIF(AD:AD,AD9291,H:H)),2)))</f>
        <v/>
      </c>
      <c r="H9291" s="71"/>
      <c r="I9291" s="72"/>
      <c r="J9291" s="72"/>
      <c r="K9291" s="38" t="str">
        <f>IF(E9291="","",IF(OR(E9291="Project Management",E9291="Project Support",E9291="Sprint Management",E9291="Sprint Support"),"NA",(((SUMIF(AD:AD,AD9291,H:H)/VLOOKUP(AD9291,[2]Formula!V:X,3,0))*VLOOKUP(AD9291,[2]Formula!V:X,2,0))*H9291)/SUMIF(AD:AD,AD9291,H:H)))</f>
        <v/>
      </c>
      <c r="L9291" s="38" t="str">
        <f t="shared" si="871"/>
        <v/>
      </c>
      <c r="M9291" s="38" t="str">
        <f t="shared" si="872"/>
        <v/>
      </c>
      <c r="N9291" s="38" t="str">
        <f t="shared" si="874"/>
        <v/>
      </c>
      <c r="O9291" s="38" t="str">
        <f t="shared" si="870"/>
        <v/>
      </c>
      <c r="P9291" s="39" t="str">
        <f t="shared" si="875"/>
        <v/>
      </c>
      <c r="AC9291" s="42" t="str">
        <f>IF(B9291="","",VLOOKUP(B9291,[2]Formula!B:C,2,0))</f>
        <v/>
      </c>
      <c r="AD9291" s="43" t="str">
        <f t="shared" si="873"/>
        <v/>
      </c>
    </row>
    <row r="9292" spans="1:30" x14ac:dyDescent="0.25">
      <c r="A9292" s="64"/>
      <c r="B9292" s="64"/>
      <c r="C9292" s="66"/>
      <c r="D9292" s="67"/>
      <c r="E9292" s="64"/>
      <c r="F9292" s="64"/>
      <c r="G9292" s="37" t="str">
        <f>IF(E9292="","",IF(OR(E9292="Project Management",E9292="Project Support",E9292="Sprint Management",E9292="Sprint Support"),"NA",ROUND((((VLOOKUP(AD9292,[2]Formula!V:X,3,0)))-SUMIF(AD:AD,AD9292,H:H)),2)))</f>
        <v/>
      </c>
      <c r="H9292" s="71"/>
      <c r="I9292" s="72"/>
      <c r="J9292" s="72"/>
      <c r="K9292" s="38" t="str">
        <f>IF(E9292="","",IF(OR(E9292="Project Management",E9292="Project Support",E9292="Sprint Management",E9292="Sprint Support"),"NA",(((SUMIF(AD:AD,AD9292,H:H)/VLOOKUP(AD9292,[2]Formula!V:X,3,0))*VLOOKUP(AD9292,[2]Formula!V:X,2,0))*H9292)/SUMIF(AD:AD,AD9292,H:H)))</f>
        <v/>
      </c>
      <c r="L9292" s="38" t="str">
        <f t="shared" si="871"/>
        <v/>
      </c>
      <c r="M9292" s="38" t="str">
        <f t="shared" si="872"/>
        <v/>
      </c>
      <c r="N9292" s="38" t="str">
        <f t="shared" si="874"/>
        <v/>
      </c>
      <c r="O9292" s="38" t="str">
        <f t="shared" si="870"/>
        <v/>
      </c>
      <c r="P9292" s="39" t="str">
        <f t="shared" si="875"/>
        <v/>
      </c>
      <c r="AC9292" s="42" t="str">
        <f>IF(B9292="","",VLOOKUP(B9292,[2]Formula!B:C,2,0))</f>
        <v/>
      </c>
      <c r="AD9292" s="43" t="str">
        <f t="shared" si="873"/>
        <v/>
      </c>
    </row>
    <row r="9293" spans="1:30" x14ac:dyDescent="0.25">
      <c r="A9293" s="64"/>
      <c r="B9293" s="64"/>
      <c r="C9293" s="66"/>
      <c r="D9293" s="67"/>
      <c r="E9293" s="64"/>
      <c r="F9293" s="64"/>
      <c r="G9293" s="37" t="str">
        <f>IF(E9293="","",IF(OR(E9293="Project Management",E9293="Project Support",E9293="Sprint Management",E9293="Sprint Support"),"NA",ROUND((((VLOOKUP(AD9293,[2]Formula!V:X,3,0)))-SUMIF(AD:AD,AD9293,H:H)),2)))</f>
        <v/>
      </c>
      <c r="H9293" s="71"/>
      <c r="I9293" s="72"/>
      <c r="J9293" s="72"/>
      <c r="K9293" s="38" t="str">
        <f>IF(E9293="","",IF(OR(E9293="Project Management",E9293="Project Support",E9293="Sprint Management",E9293="Sprint Support"),"NA",(((SUMIF(AD:AD,AD9293,H:H)/VLOOKUP(AD9293,[2]Formula!V:X,3,0))*VLOOKUP(AD9293,[2]Formula!V:X,2,0))*H9293)/SUMIF(AD:AD,AD9293,H:H)))</f>
        <v/>
      </c>
      <c r="L9293" s="38" t="str">
        <f t="shared" si="871"/>
        <v/>
      </c>
      <c r="M9293" s="38" t="str">
        <f t="shared" si="872"/>
        <v/>
      </c>
      <c r="N9293" s="38" t="str">
        <f t="shared" si="874"/>
        <v/>
      </c>
      <c r="O9293" s="38" t="str">
        <f t="shared" si="870"/>
        <v/>
      </c>
      <c r="P9293" s="39" t="str">
        <f t="shared" si="875"/>
        <v/>
      </c>
      <c r="AC9293" s="42" t="str">
        <f>IF(B9293="","",VLOOKUP(B9293,[2]Formula!B:C,2,0))</f>
        <v/>
      </c>
      <c r="AD9293" s="43" t="str">
        <f t="shared" si="873"/>
        <v/>
      </c>
    </row>
    <row r="9294" spans="1:30" x14ac:dyDescent="0.25">
      <c r="A9294" s="64"/>
      <c r="B9294" s="64"/>
      <c r="C9294" s="66"/>
      <c r="D9294" s="67"/>
      <c r="E9294" s="64"/>
      <c r="F9294" s="64"/>
      <c r="G9294" s="37" t="str">
        <f>IF(E9294="","",IF(OR(E9294="Project Management",E9294="Project Support",E9294="Sprint Management",E9294="Sprint Support"),"NA",ROUND((((VLOOKUP(AD9294,[2]Formula!V:X,3,0)))-SUMIF(AD:AD,AD9294,H:H)),2)))</f>
        <v/>
      </c>
      <c r="H9294" s="71"/>
      <c r="I9294" s="72"/>
      <c r="J9294" s="72"/>
      <c r="K9294" s="38" t="str">
        <f>IF(E9294="","",IF(OR(E9294="Project Management",E9294="Project Support",E9294="Sprint Management",E9294="Sprint Support"),"NA",(((SUMIF(AD:AD,AD9294,H:H)/VLOOKUP(AD9294,[2]Formula!V:X,3,0))*VLOOKUP(AD9294,[2]Formula!V:X,2,0))*H9294)/SUMIF(AD:AD,AD9294,H:H)))</f>
        <v/>
      </c>
      <c r="L9294" s="38" t="str">
        <f t="shared" si="871"/>
        <v/>
      </c>
      <c r="M9294" s="38" t="str">
        <f t="shared" si="872"/>
        <v/>
      </c>
      <c r="N9294" s="38" t="str">
        <f t="shared" si="874"/>
        <v/>
      </c>
      <c r="O9294" s="38" t="str">
        <f t="shared" si="870"/>
        <v/>
      </c>
      <c r="P9294" s="39" t="str">
        <f t="shared" si="875"/>
        <v/>
      </c>
      <c r="AC9294" s="42" t="str">
        <f>IF(B9294="","",VLOOKUP(B9294,[2]Formula!B:C,2,0))</f>
        <v/>
      </c>
      <c r="AD9294" s="43" t="str">
        <f t="shared" si="873"/>
        <v/>
      </c>
    </row>
    <row r="9295" spans="1:30" x14ac:dyDescent="0.25">
      <c r="A9295" s="64"/>
      <c r="B9295" s="64"/>
      <c r="C9295" s="66"/>
      <c r="D9295" s="67"/>
      <c r="E9295" s="64"/>
      <c r="F9295" s="64"/>
      <c r="G9295" s="37" t="str">
        <f>IF(E9295="","",IF(OR(E9295="Project Management",E9295="Project Support",E9295="Sprint Management",E9295="Sprint Support"),"NA",ROUND((((VLOOKUP(AD9295,[2]Formula!V:X,3,0)))-SUMIF(AD:AD,AD9295,H:H)),2)))</f>
        <v/>
      </c>
      <c r="H9295" s="71"/>
      <c r="I9295" s="72"/>
      <c r="J9295" s="72"/>
      <c r="K9295" s="38" t="str">
        <f>IF(E9295="","",IF(OR(E9295="Project Management",E9295="Project Support",E9295="Sprint Management",E9295="Sprint Support"),"NA",(((SUMIF(AD:AD,AD9295,H:H)/VLOOKUP(AD9295,[2]Formula!V:X,3,0))*VLOOKUP(AD9295,[2]Formula!V:X,2,0))*H9295)/SUMIF(AD:AD,AD9295,H:H)))</f>
        <v/>
      </c>
      <c r="L9295" s="38" t="str">
        <f t="shared" si="871"/>
        <v/>
      </c>
      <c r="M9295" s="38" t="str">
        <f t="shared" si="872"/>
        <v/>
      </c>
      <c r="N9295" s="38" t="str">
        <f t="shared" si="874"/>
        <v/>
      </c>
      <c r="O9295" s="38" t="str">
        <f t="shared" si="870"/>
        <v/>
      </c>
      <c r="P9295" s="39" t="str">
        <f t="shared" si="875"/>
        <v/>
      </c>
      <c r="AC9295" s="42" t="str">
        <f>IF(B9295="","",VLOOKUP(B9295,[2]Formula!B:C,2,0))</f>
        <v/>
      </c>
      <c r="AD9295" s="43" t="str">
        <f t="shared" si="873"/>
        <v/>
      </c>
    </row>
    <row r="9296" spans="1:30" x14ac:dyDescent="0.25">
      <c r="A9296" s="64"/>
      <c r="B9296" s="64"/>
      <c r="C9296" s="66"/>
      <c r="D9296" s="67"/>
      <c r="E9296" s="64"/>
      <c r="F9296" s="64"/>
      <c r="G9296" s="37" t="str">
        <f>IF(E9296="","",IF(OR(E9296="Project Management",E9296="Project Support",E9296="Sprint Management",E9296="Sprint Support"),"NA",ROUND((((VLOOKUP(AD9296,[2]Formula!V:X,3,0)))-SUMIF(AD:AD,AD9296,H:H)),2)))</f>
        <v/>
      </c>
      <c r="H9296" s="71"/>
      <c r="I9296" s="72"/>
      <c r="J9296" s="72"/>
      <c r="K9296" s="38" t="str">
        <f>IF(E9296="","",IF(OR(E9296="Project Management",E9296="Project Support",E9296="Sprint Management",E9296="Sprint Support"),"NA",(((SUMIF(AD:AD,AD9296,H:H)/VLOOKUP(AD9296,[2]Formula!V:X,3,0))*VLOOKUP(AD9296,[2]Formula!V:X,2,0))*H9296)/SUMIF(AD:AD,AD9296,H:H)))</f>
        <v/>
      </c>
      <c r="L9296" s="38" t="str">
        <f t="shared" si="871"/>
        <v/>
      </c>
      <c r="M9296" s="38" t="str">
        <f t="shared" si="872"/>
        <v/>
      </c>
      <c r="N9296" s="38" t="str">
        <f t="shared" si="874"/>
        <v/>
      </c>
      <c r="O9296" s="38" t="str">
        <f t="shared" si="870"/>
        <v/>
      </c>
      <c r="P9296" s="39" t="str">
        <f t="shared" si="875"/>
        <v/>
      </c>
      <c r="AC9296" s="42" t="str">
        <f>IF(B9296="","",VLOOKUP(B9296,[2]Formula!B:C,2,0))</f>
        <v/>
      </c>
      <c r="AD9296" s="43" t="str">
        <f t="shared" si="873"/>
        <v/>
      </c>
    </row>
    <row r="9297" spans="1:30" x14ac:dyDescent="0.25">
      <c r="A9297" s="64"/>
      <c r="B9297" s="64"/>
      <c r="C9297" s="66"/>
      <c r="D9297" s="67"/>
      <c r="E9297" s="64"/>
      <c r="F9297" s="64"/>
      <c r="G9297" s="37" t="str">
        <f>IF(E9297="","",IF(OR(E9297="Project Management",E9297="Project Support",E9297="Sprint Management",E9297="Sprint Support"),"NA",ROUND((((VLOOKUP(AD9297,[2]Formula!V:X,3,0)))-SUMIF(AD:AD,AD9297,H:H)),2)))</f>
        <v/>
      </c>
      <c r="H9297" s="71"/>
      <c r="I9297" s="72"/>
      <c r="J9297" s="72"/>
      <c r="K9297" s="38" t="str">
        <f>IF(E9297="","",IF(OR(E9297="Project Management",E9297="Project Support",E9297="Sprint Management",E9297="Sprint Support"),"NA",(((SUMIF(AD:AD,AD9297,H:H)/VLOOKUP(AD9297,[2]Formula!V:X,3,0))*VLOOKUP(AD9297,[2]Formula!V:X,2,0))*H9297)/SUMIF(AD:AD,AD9297,H:H)))</f>
        <v/>
      </c>
      <c r="L9297" s="38" t="str">
        <f t="shared" si="871"/>
        <v/>
      </c>
      <c r="M9297" s="38" t="str">
        <f t="shared" si="872"/>
        <v/>
      </c>
      <c r="N9297" s="38" t="str">
        <f t="shared" si="874"/>
        <v/>
      </c>
      <c r="O9297" s="38" t="str">
        <f t="shared" si="870"/>
        <v/>
      </c>
      <c r="P9297" s="39" t="str">
        <f t="shared" si="875"/>
        <v/>
      </c>
      <c r="AC9297" s="42" t="str">
        <f>IF(B9297="","",VLOOKUP(B9297,[2]Formula!B:C,2,0))</f>
        <v/>
      </c>
      <c r="AD9297" s="43" t="str">
        <f t="shared" si="873"/>
        <v/>
      </c>
    </row>
    <row r="9298" spans="1:30" x14ac:dyDescent="0.25">
      <c r="A9298" s="64"/>
      <c r="B9298" s="64"/>
      <c r="C9298" s="66"/>
      <c r="D9298" s="67"/>
      <c r="E9298" s="64"/>
      <c r="F9298" s="64"/>
      <c r="G9298" s="37" t="str">
        <f>IF(E9298="","",IF(OR(E9298="Project Management",E9298="Project Support",E9298="Sprint Management",E9298="Sprint Support"),"NA",ROUND((((VLOOKUP(AD9298,[2]Formula!V:X,3,0)))-SUMIF(AD:AD,AD9298,H:H)),2)))</f>
        <v/>
      </c>
      <c r="H9298" s="71"/>
      <c r="I9298" s="72"/>
      <c r="J9298" s="72"/>
      <c r="K9298" s="38" t="str">
        <f>IF(E9298="","",IF(OR(E9298="Project Management",E9298="Project Support",E9298="Sprint Management",E9298="Sprint Support"),"NA",(((SUMIF(AD:AD,AD9298,H:H)/VLOOKUP(AD9298,[2]Formula!V:X,3,0))*VLOOKUP(AD9298,[2]Formula!V:X,2,0))*H9298)/SUMIF(AD:AD,AD9298,H:H)))</f>
        <v/>
      </c>
      <c r="L9298" s="38" t="str">
        <f t="shared" si="871"/>
        <v/>
      </c>
      <c r="M9298" s="38" t="str">
        <f t="shared" si="872"/>
        <v/>
      </c>
      <c r="N9298" s="38" t="str">
        <f t="shared" si="874"/>
        <v/>
      </c>
      <c r="O9298" s="38" t="str">
        <f t="shared" si="870"/>
        <v/>
      </c>
      <c r="P9298" s="39" t="str">
        <f t="shared" si="875"/>
        <v/>
      </c>
      <c r="AC9298" s="42" t="str">
        <f>IF(B9298="","",VLOOKUP(B9298,[2]Formula!B:C,2,0))</f>
        <v/>
      </c>
      <c r="AD9298" s="43" t="str">
        <f t="shared" si="873"/>
        <v/>
      </c>
    </row>
    <row r="9299" spans="1:30" x14ac:dyDescent="0.25">
      <c r="A9299" s="64"/>
      <c r="B9299" s="64"/>
      <c r="C9299" s="66"/>
      <c r="D9299" s="67"/>
      <c r="E9299" s="64"/>
      <c r="F9299" s="64"/>
      <c r="G9299" s="37" t="str">
        <f>IF(E9299="","",IF(OR(E9299="Project Management",E9299="Project Support",E9299="Sprint Management",E9299="Sprint Support"),"NA",ROUND((((VLOOKUP(AD9299,[2]Formula!V:X,3,0)))-SUMIF(AD:AD,AD9299,H:H)),2)))</f>
        <v/>
      </c>
      <c r="H9299" s="71"/>
      <c r="I9299" s="72"/>
      <c r="J9299" s="72"/>
      <c r="K9299" s="38" t="str">
        <f>IF(E9299="","",IF(OR(E9299="Project Management",E9299="Project Support",E9299="Sprint Management",E9299="Sprint Support"),"NA",(((SUMIF(AD:AD,AD9299,H:H)/VLOOKUP(AD9299,[2]Formula!V:X,3,0))*VLOOKUP(AD9299,[2]Formula!V:X,2,0))*H9299)/SUMIF(AD:AD,AD9299,H:H)))</f>
        <v/>
      </c>
      <c r="L9299" s="38" t="str">
        <f t="shared" si="871"/>
        <v/>
      </c>
      <c r="M9299" s="38" t="str">
        <f t="shared" si="872"/>
        <v/>
      </c>
      <c r="N9299" s="38" t="str">
        <f t="shared" si="874"/>
        <v/>
      </c>
      <c r="O9299" s="38" t="str">
        <f t="shared" si="870"/>
        <v/>
      </c>
      <c r="P9299" s="39" t="str">
        <f t="shared" si="875"/>
        <v/>
      </c>
      <c r="AC9299" s="42" t="str">
        <f>IF(B9299="","",VLOOKUP(B9299,[2]Formula!B:C,2,0))</f>
        <v/>
      </c>
      <c r="AD9299" s="43" t="str">
        <f t="shared" si="873"/>
        <v/>
      </c>
    </row>
    <row r="9300" spans="1:30" x14ac:dyDescent="0.25">
      <c r="A9300" s="64"/>
      <c r="B9300" s="64"/>
      <c r="C9300" s="66"/>
      <c r="D9300" s="67"/>
      <c r="E9300" s="64"/>
      <c r="F9300" s="64"/>
      <c r="G9300" s="37" t="str">
        <f>IF(E9300="","",IF(OR(E9300="Project Management",E9300="Project Support",E9300="Sprint Management",E9300="Sprint Support"),"NA",ROUND((((VLOOKUP(AD9300,[2]Formula!V:X,3,0)))-SUMIF(AD:AD,AD9300,H:H)),2)))</f>
        <v/>
      </c>
      <c r="H9300" s="71"/>
      <c r="I9300" s="72"/>
      <c r="J9300" s="72"/>
      <c r="K9300" s="38" t="str">
        <f>IF(E9300="","",IF(OR(E9300="Project Management",E9300="Project Support",E9300="Sprint Management",E9300="Sprint Support"),"NA",(((SUMIF(AD:AD,AD9300,H:H)/VLOOKUP(AD9300,[2]Formula!V:X,3,0))*VLOOKUP(AD9300,[2]Formula!V:X,2,0))*H9300)/SUMIF(AD:AD,AD9300,H:H)))</f>
        <v/>
      </c>
      <c r="L9300" s="38" t="str">
        <f t="shared" si="871"/>
        <v/>
      </c>
      <c r="M9300" s="38" t="str">
        <f t="shared" si="872"/>
        <v/>
      </c>
      <c r="N9300" s="38" t="str">
        <f t="shared" si="874"/>
        <v/>
      </c>
      <c r="O9300" s="38" t="str">
        <f t="shared" si="870"/>
        <v/>
      </c>
      <c r="P9300" s="39" t="str">
        <f t="shared" si="875"/>
        <v/>
      </c>
      <c r="AC9300" s="42" t="str">
        <f>IF(B9300="","",VLOOKUP(B9300,[2]Formula!B:C,2,0))</f>
        <v/>
      </c>
      <c r="AD9300" s="43" t="str">
        <f t="shared" si="873"/>
        <v/>
      </c>
    </row>
    <row r="9301" spans="1:30" x14ac:dyDescent="0.25">
      <c r="A9301" s="64"/>
      <c r="B9301" s="64"/>
      <c r="C9301" s="66"/>
      <c r="D9301" s="67"/>
      <c r="E9301" s="64"/>
      <c r="F9301" s="64"/>
      <c r="G9301" s="37" t="str">
        <f>IF(E9301="","",IF(OR(E9301="Project Management",E9301="Project Support",E9301="Sprint Management",E9301="Sprint Support"),"NA",ROUND((((VLOOKUP(AD9301,[2]Formula!V:X,3,0)))-SUMIF(AD:AD,AD9301,H:H)),2)))</f>
        <v/>
      </c>
      <c r="H9301" s="71"/>
      <c r="I9301" s="72"/>
      <c r="J9301" s="72"/>
      <c r="K9301" s="38" t="str">
        <f>IF(E9301="","",IF(OR(E9301="Project Management",E9301="Project Support",E9301="Sprint Management",E9301="Sprint Support"),"NA",(((SUMIF(AD:AD,AD9301,H:H)/VLOOKUP(AD9301,[2]Formula!V:X,3,0))*VLOOKUP(AD9301,[2]Formula!V:X,2,0))*H9301)/SUMIF(AD:AD,AD9301,H:H)))</f>
        <v/>
      </c>
      <c r="L9301" s="38" t="str">
        <f t="shared" si="871"/>
        <v/>
      </c>
      <c r="M9301" s="38" t="str">
        <f t="shared" si="872"/>
        <v/>
      </c>
      <c r="N9301" s="38" t="str">
        <f t="shared" si="874"/>
        <v/>
      </c>
      <c r="O9301" s="38" t="str">
        <f t="shared" si="870"/>
        <v/>
      </c>
      <c r="P9301" s="39" t="str">
        <f t="shared" si="875"/>
        <v/>
      </c>
      <c r="AC9301" s="42" t="str">
        <f>IF(B9301="","",VLOOKUP(B9301,[2]Formula!B:C,2,0))</f>
        <v/>
      </c>
      <c r="AD9301" s="43" t="str">
        <f t="shared" si="873"/>
        <v/>
      </c>
    </row>
    <row r="9302" spans="1:30" x14ac:dyDescent="0.25">
      <c r="A9302" s="64"/>
      <c r="B9302" s="64"/>
      <c r="C9302" s="66"/>
      <c r="D9302" s="67"/>
      <c r="E9302" s="64"/>
      <c r="F9302" s="64"/>
      <c r="G9302" s="37" t="str">
        <f>IF(E9302="","",IF(OR(E9302="Project Management",E9302="Project Support",E9302="Sprint Management",E9302="Sprint Support"),"NA",ROUND((((VLOOKUP(AD9302,[2]Formula!V:X,3,0)))-SUMIF(AD:AD,AD9302,H:H)),2)))</f>
        <v/>
      </c>
      <c r="H9302" s="71"/>
      <c r="I9302" s="72"/>
      <c r="J9302" s="72"/>
      <c r="K9302" s="38" t="str">
        <f>IF(E9302="","",IF(OR(E9302="Project Management",E9302="Project Support",E9302="Sprint Management",E9302="Sprint Support"),"NA",(((SUMIF(AD:AD,AD9302,H:H)/VLOOKUP(AD9302,[2]Formula!V:X,3,0))*VLOOKUP(AD9302,[2]Formula!V:X,2,0))*H9302)/SUMIF(AD:AD,AD9302,H:H)))</f>
        <v/>
      </c>
      <c r="L9302" s="38" t="str">
        <f t="shared" si="871"/>
        <v/>
      </c>
      <c r="M9302" s="38" t="str">
        <f t="shared" si="872"/>
        <v/>
      </c>
      <c r="N9302" s="38" t="str">
        <f t="shared" si="874"/>
        <v/>
      </c>
      <c r="O9302" s="38" t="str">
        <f t="shared" si="870"/>
        <v/>
      </c>
      <c r="P9302" s="39" t="str">
        <f t="shared" si="875"/>
        <v/>
      </c>
      <c r="AC9302" s="42" t="str">
        <f>IF(B9302="","",VLOOKUP(B9302,[2]Formula!B:C,2,0))</f>
        <v/>
      </c>
      <c r="AD9302" s="43" t="str">
        <f t="shared" si="873"/>
        <v/>
      </c>
    </row>
    <row r="9303" spans="1:30" x14ac:dyDescent="0.25">
      <c r="A9303" s="64"/>
      <c r="B9303" s="64"/>
      <c r="C9303" s="66"/>
      <c r="D9303" s="67"/>
      <c r="E9303" s="64"/>
      <c r="F9303" s="64"/>
      <c r="G9303" s="37" t="str">
        <f>IF(E9303="","",IF(OR(E9303="Project Management",E9303="Project Support",E9303="Sprint Management",E9303="Sprint Support"),"NA",ROUND((((VLOOKUP(AD9303,[2]Formula!V:X,3,0)))-SUMIF(AD:AD,AD9303,H:H)),2)))</f>
        <v/>
      </c>
      <c r="H9303" s="71"/>
      <c r="I9303" s="72"/>
      <c r="J9303" s="72"/>
      <c r="K9303" s="38" t="str">
        <f>IF(E9303="","",IF(OR(E9303="Project Management",E9303="Project Support",E9303="Sprint Management",E9303="Sprint Support"),"NA",(((SUMIF(AD:AD,AD9303,H:H)/VLOOKUP(AD9303,[2]Formula!V:X,3,0))*VLOOKUP(AD9303,[2]Formula!V:X,2,0))*H9303)/SUMIF(AD:AD,AD9303,H:H)))</f>
        <v/>
      </c>
      <c r="L9303" s="38" t="str">
        <f t="shared" si="871"/>
        <v/>
      </c>
      <c r="M9303" s="38" t="str">
        <f t="shared" si="872"/>
        <v/>
      </c>
      <c r="N9303" s="38" t="str">
        <f t="shared" si="874"/>
        <v/>
      </c>
      <c r="O9303" s="38" t="str">
        <f t="shared" si="870"/>
        <v/>
      </c>
      <c r="P9303" s="39" t="str">
        <f t="shared" si="875"/>
        <v/>
      </c>
      <c r="AC9303" s="42" t="str">
        <f>IF(B9303="","",VLOOKUP(B9303,[2]Formula!B:C,2,0))</f>
        <v/>
      </c>
      <c r="AD9303" s="43" t="str">
        <f t="shared" si="873"/>
        <v/>
      </c>
    </row>
    <row r="9304" spans="1:30" x14ac:dyDescent="0.25">
      <c r="A9304" s="64"/>
      <c r="B9304" s="64"/>
      <c r="C9304" s="66"/>
      <c r="D9304" s="67"/>
      <c r="E9304" s="64"/>
      <c r="F9304" s="64"/>
      <c r="G9304" s="37" t="str">
        <f>IF(E9304="","",IF(OR(E9304="Project Management",E9304="Project Support",E9304="Sprint Management",E9304="Sprint Support"),"NA",ROUND((((VLOOKUP(AD9304,[2]Formula!V:X,3,0)))-SUMIF(AD:AD,AD9304,H:H)),2)))</f>
        <v/>
      </c>
      <c r="H9304" s="71"/>
      <c r="I9304" s="72"/>
      <c r="J9304" s="72"/>
      <c r="K9304" s="38" t="str">
        <f>IF(E9304="","",IF(OR(E9304="Project Management",E9304="Project Support",E9304="Sprint Management",E9304="Sprint Support"),"NA",(((SUMIF(AD:AD,AD9304,H:H)/VLOOKUP(AD9304,[2]Formula!V:X,3,0))*VLOOKUP(AD9304,[2]Formula!V:X,2,0))*H9304)/SUMIF(AD:AD,AD9304,H:H)))</f>
        <v/>
      </c>
      <c r="L9304" s="38" t="str">
        <f t="shared" si="871"/>
        <v/>
      </c>
      <c r="M9304" s="38" t="str">
        <f t="shared" si="872"/>
        <v/>
      </c>
      <c r="N9304" s="38" t="str">
        <f t="shared" si="874"/>
        <v/>
      </c>
      <c r="O9304" s="38" t="str">
        <f t="shared" si="870"/>
        <v/>
      </c>
      <c r="P9304" s="39" t="str">
        <f t="shared" si="875"/>
        <v/>
      </c>
      <c r="AC9304" s="42" t="str">
        <f>IF(B9304="","",VLOOKUP(B9304,[2]Formula!B:C,2,0))</f>
        <v/>
      </c>
      <c r="AD9304" s="43" t="str">
        <f t="shared" si="873"/>
        <v/>
      </c>
    </row>
    <row r="9305" spans="1:30" x14ac:dyDescent="0.25">
      <c r="A9305" s="64"/>
      <c r="B9305" s="64"/>
      <c r="C9305" s="66"/>
      <c r="D9305" s="67"/>
      <c r="E9305" s="64"/>
      <c r="F9305" s="64"/>
      <c r="G9305" s="37" t="str">
        <f>IF(E9305="","",IF(OR(E9305="Project Management",E9305="Project Support",E9305="Sprint Management",E9305="Sprint Support"),"NA",ROUND((((VLOOKUP(AD9305,[2]Formula!V:X,3,0)))-SUMIF(AD:AD,AD9305,H:H)),2)))</f>
        <v/>
      </c>
      <c r="H9305" s="71"/>
      <c r="I9305" s="72"/>
      <c r="J9305" s="72"/>
      <c r="K9305" s="38" t="str">
        <f>IF(E9305="","",IF(OR(E9305="Project Management",E9305="Project Support",E9305="Sprint Management",E9305="Sprint Support"),"NA",(((SUMIF(AD:AD,AD9305,H:H)/VLOOKUP(AD9305,[2]Formula!V:X,3,0))*VLOOKUP(AD9305,[2]Formula!V:X,2,0))*H9305)/SUMIF(AD:AD,AD9305,H:H)))</f>
        <v/>
      </c>
      <c r="L9305" s="38" t="str">
        <f t="shared" si="871"/>
        <v/>
      </c>
      <c r="M9305" s="38" t="str">
        <f t="shared" si="872"/>
        <v/>
      </c>
      <c r="N9305" s="38" t="str">
        <f t="shared" si="874"/>
        <v/>
      </c>
      <c r="O9305" s="38" t="str">
        <f t="shared" si="870"/>
        <v/>
      </c>
      <c r="P9305" s="39" t="str">
        <f t="shared" si="875"/>
        <v/>
      </c>
      <c r="AC9305" s="42" t="str">
        <f>IF(B9305="","",VLOOKUP(B9305,[2]Formula!B:C,2,0))</f>
        <v/>
      </c>
      <c r="AD9305" s="43" t="str">
        <f t="shared" si="873"/>
        <v/>
      </c>
    </row>
    <row r="9306" spans="1:30" x14ac:dyDescent="0.25">
      <c r="A9306" s="64"/>
      <c r="B9306" s="64"/>
      <c r="C9306" s="66"/>
      <c r="D9306" s="67"/>
      <c r="E9306" s="64"/>
      <c r="F9306" s="64"/>
      <c r="G9306" s="37" t="str">
        <f>IF(E9306="","",IF(OR(E9306="Project Management",E9306="Project Support",E9306="Sprint Management",E9306="Sprint Support"),"NA",ROUND((((VLOOKUP(AD9306,[2]Formula!V:X,3,0)))-SUMIF(AD:AD,AD9306,H:H)),2)))</f>
        <v/>
      </c>
      <c r="H9306" s="71"/>
      <c r="I9306" s="72"/>
      <c r="J9306" s="72"/>
      <c r="K9306" s="38" t="str">
        <f>IF(E9306="","",IF(OR(E9306="Project Management",E9306="Project Support",E9306="Sprint Management",E9306="Sprint Support"),"NA",(((SUMIF(AD:AD,AD9306,H:H)/VLOOKUP(AD9306,[2]Formula!V:X,3,0))*VLOOKUP(AD9306,[2]Formula!V:X,2,0))*H9306)/SUMIF(AD:AD,AD9306,H:H)))</f>
        <v/>
      </c>
      <c r="L9306" s="38" t="str">
        <f t="shared" si="871"/>
        <v/>
      </c>
      <c r="M9306" s="38" t="str">
        <f t="shared" si="872"/>
        <v/>
      </c>
      <c r="N9306" s="38" t="str">
        <f t="shared" si="874"/>
        <v/>
      </c>
      <c r="O9306" s="38" t="str">
        <f t="shared" si="870"/>
        <v/>
      </c>
      <c r="P9306" s="39" t="str">
        <f t="shared" si="875"/>
        <v/>
      </c>
      <c r="AC9306" s="42" t="str">
        <f>IF(B9306="","",VLOOKUP(B9306,[2]Formula!B:C,2,0))</f>
        <v/>
      </c>
      <c r="AD9306" s="43" t="str">
        <f t="shared" si="873"/>
        <v/>
      </c>
    </row>
    <row r="9307" spans="1:30" x14ac:dyDescent="0.25">
      <c r="A9307" s="64"/>
      <c r="B9307" s="64"/>
      <c r="C9307" s="66"/>
      <c r="D9307" s="67"/>
      <c r="E9307" s="64"/>
      <c r="F9307" s="64"/>
      <c r="G9307" s="37" t="str">
        <f>IF(E9307="","",IF(OR(E9307="Project Management",E9307="Project Support",E9307="Sprint Management",E9307="Sprint Support"),"NA",ROUND((((VLOOKUP(AD9307,[2]Formula!V:X,3,0)))-SUMIF(AD:AD,AD9307,H:H)),2)))</f>
        <v/>
      </c>
      <c r="H9307" s="71"/>
      <c r="I9307" s="72"/>
      <c r="J9307" s="72"/>
      <c r="K9307" s="38" t="str">
        <f>IF(E9307="","",IF(OR(E9307="Project Management",E9307="Project Support",E9307="Sprint Management",E9307="Sprint Support"),"NA",(((SUMIF(AD:AD,AD9307,H:H)/VLOOKUP(AD9307,[2]Formula!V:X,3,0))*VLOOKUP(AD9307,[2]Formula!V:X,2,0))*H9307)/SUMIF(AD:AD,AD9307,H:H)))</f>
        <v/>
      </c>
      <c r="L9307" s="38" t="str">
        <f t="shared" si="871"/>
        <v/>
      </c>
      <c r="M9307" s="38" t="str">
        <f t="shared" si="872"/>
        <v/>
      </c>
      <c r="N9307" s="38" t="str">
        <f t="shared" si="874"/>
        <v/>
      </c>
      <c r="O9307" s="38" t="str">
        <f t="shared" si="870"/>
        <v/>
      </c>
      <c r="P9307" s="39" t="str">
        <f t="shared" si="875"/>
        <v/>
      </c>
      <c r="AC9307" s="42" t="str">
        <f>IF(B9307="","",VLOOKUP(B9307,[2]Formula!B:C,2,0))</f>
        <v/>
      </c>
      <c r="AD9307" s="43" t="str">
        <f t="shared" si="873"/>
        <v/>
      </c>
    </row>
    <row r="9308" spans="1:30" x14ac:dyDescent="0.25">
      <c r="A9308" s="64"/>
      <c r="B9308" s="64"/>
      <c r="C9308" s="66"/>
      <c r="D9308" s="67"/>
      <c r="E9308" s="64"/>
      <c r="F9308" s="64"/>
      <c r="G9308" s="37" t="str">
        <f>IF(E9308="","",IF(OR(E9308="Project Management",E9308="Project Support",E9308="Sprint Management",E9308="Sprint Support"),"NA",ROUND((((VLOOKUP(AD9308,[2]Formula!V:X,3,0)))-SUMIF(AD:AD,AD9308,H:H)),2)))</f>
        <v/>
      </c>
      <c r="H9308" s="71"/>
      <c r="I9308" s="72"/>
      <c r="J9308" s="72"/>
      <c r="K9308" s="38" t="str">
        <f>IF(E9308="","",IF(OR(E9308="Project Management",E9308="Project Support",E9308="Sprint Management",E9308="Sprint Support"),"NA",(((SUMIF(AD:AD,AD9308,H:H)/VLOOKUP(AD9308,[2]Formula!V:X,3,0))*VLOOKUP(AD9308,[2]Formula!V:X,2,0))*H9308)/SUMIF(AD:AD,AD9308,H:H)))</f>
        <v/>
      </c>
      <c r="L9308" s="38" t="str">
        <f t="shared" si="871"/>
        <v/>
      </c>
      <c r="M9308" s="38" t="str">
        <f t="shared" si="872"/>
        <v/>
      </c>
      <c r="N9308" s="38" t="str">
        <f t="shared" si="874"/>
        <v/>
      </c>
      <c r="O9308" s="38" t="str">
        <f t="shared" si="870"/>
        <v/>
      </c>
      <c r="P9308" s="39" t="str">
        <f t="shared" si="875"/>
        <v/>
      </c>
      <c r="AC9308" s="42" t="str">
        <f>IF(B9308="","",VLOOKUP(B9308,[2]Formula!B:C,2,0))</f>
        <v/>
      </c>
      <c r="AD9308" s="43" t="str">
        <f t="shared" si="873"/>
        <v/>
      </c>
    </row>
    <row r="9309" spans="1:30" x14ac:dyDescent="0.25">
      <c r="A9309" s="64"/>
      <c r="B9309" s="64"/>
      <c r="C9309" s="66"/>
      <c r="D9309" s="67"/>
      <c r="E9309" s="64"/>
      <c r="F9309" s="64"/>
      <c r="G9309" s="37" t="str">
        <f>IF(E9309="","",IF(OR(E9309="Project Management",E9309="Project Support",E9309="Sprint Management",E9309="Sprint Support"),"NA",ROUND((((VLOOKUP(AD9309,[2]Formula!V:X,3,0)))-SUMIF(AD:AD,AD9309,H:H)),2)))</f>
        <v/>
      </c>
      <c r="H9309" s="71"/>
      <c r="I9309" s="72"/>
      <c r="J9309" s="72"/>
      <c r="K9309" s="38" t="str">
        <f>IF(E9309="","",IF(OR(E9309="Project Management",E9309="Project Support",E9309="Sprint Management",E9309="Sprint Support"),"NA",(((SUMIF(AD:AD,AD9309,H:H)/VLOOKUP(AD9309,[2]Formula!V:X,3,0))*VLOOKUP(AD9309,[2]Formula!V:X,2,0))*H9309)/SUMIF(AD:AD,AD9309,H:H)))</f>
        <v/>
      </c>
      <c r="L9309" s="38" t="str">
        <f t="shared" si="871"/>
        <v/>
      </c>
      <c r="M9309" s="38" t="str">
        <f t="shared" si="872"/>
        <v/>
      </c>
      <c r="N9309" s="38" t="str">
        <f t="shared" si="874"/>
        <v/>
      </c>
      <c r="O9309" s="38" t="str">
        <f t="shared" si="870"/>
        <v/>
      </c>
      <c r="P9309" s="39" t="str">
        <f t="shared" si="875"/>
        <v/>
      </c>
      <c r="AC9309" s="42" t="str">
        <f>IF(B9309="","",VLOOKUP(B9309,[2]Formula!B:C,2,0))</f>
        <v/>
      </c>
      <c r="AD9309" s="43" t="str">
        <f t="shared" si="873"/>
        <v/>
      </c>
    </row>
    <row r="9310" spans="1:30" x14ac:dyDescent="0.25">
      <c r="A9310" s="64"/>
      <c r="B9310" s="64"/>
      <c r="C9310" s="66"/>
      <c r="D9310" s="67"/>
      <c r="E9310" s="64"/>
      <c r="F9310" s="64"/>
      <c r="G9310" s="37" t="str">
        <f>IF(E9310="","",IF(OR(E9310="Project Management",E9310="Project Support",E9310="Sprint Management",E9310="Sprint Support"),"NA",ROUND((((VLOOKUP(AD9310,[2]Formula!V:X,3,0)))-SUMIF(AD:AD,AD9310,H:H)),2)))</f>
        <v/>
      </c>
      <c r="H9310" s="71"/>
      <c r="I9310" s="72"/>
      <c r="J9310" s="72"/>
      <c r="K9310" s="38" t="str">
        <f>IF(E9310="","",IF(OR(E9310="Project Management",E9310="Project Support",E9310="Sprint Management",E9310="Sprint Support"),"NA",(((SUMIF(AD:AD,AD9310,H:H)/VLOOKUP(AD9310,[2]Formula!V:X,3,0))*VLOOKUP(AD9310,[2]Formula!V:X,2,0))*H9310)/SUMIF(AD:AD,AD9310,H:H)))</f>
        <v/>
      </c>
      <c r="L9310" s="38" t="str">
        <f t="shared" si="871"/>
        <v/>
      </c>
      <c r="M9310" s="38" t="str">
        <f t="shared" si="872"/>
        <v/>
      </c>
      <c r="N9310" s="38" t="str">
        <f t="shared" si="874"/>
        <v/>
      </c>
      <c r="O9310" s="38" t="str">
        <f t="shared" si="870"/>
        <v/>
      </c>
      <c r="P9310" s="39" t="str">
        <f t="shared" si="875"/>
        <v/>
      </c>
      <c r="AC9310" s="42" t="str">
        <f>IF(B9310="","",VLOOKUP(B9310,[2]Formula!B:C,2,0))</f>
        <v/>
      </c>
      <c r="AD9310" s="43" t="str">
        <f t="shared" si="873"/>
        <v/>
      </c>
    </row>
    <row r="9311" spans="1:30" x14ac:dyDescent="0.25">
      <c r="A9311" s="64"/>
      <c r="B9311" s="64"/>
      <c r="C9311" s="66"/>
      <c r="D9311" s="67"/>
      <c r="E9311" s="64"/>
      <c r="F9311" s="64"/>
      <c r="G9311" s="37" t="str">
        <f>IF(E9311="","",IF(OR(E9311="Project Management",E9311="Project Support",E9311="Sprint Management",E9311="Sprint Support"),"NA",ROUND((((VLOOKUP(AD9311,[2]Formula!V:X,3,0)))-SUMIF(AD:AD,AD9311,H:H)),2)))</f>
        <v/>
      </c>
      <c r="H9311" s="71"/>
      <c r="I9311" s="72"/>
      <c r="J9311" s="72"/>
      <c r="K9311" s="38" t="str">
        <f>IF(E9311="","",IF(OR(E9311="Project Management",E9311="Project Support",E9311="Sprint Management",E9311="Sprint Support"),"NA",(((SUMIF(AD:AD,AD9311,H:H)/VLOOKUP(AD9311,[2]Formula!V:X,3,0))*VLOOKUP(AD9311,[2]Formula!V:X,2,0))*H9311)/SUMIF(AD:AD,AD9311,H:H)))</f>
        <v/>
      </c>
      <c r="L9311" s="38" t="str">
        <f t="shared" si="871"/>
        <v/>
      </c>
      <c r="M9311" s="38" t="str">
        <f t="shared" si="872"/>
        <v/>
      </c>
      <c r="N9311" s="38" t="str">
        <f t="shared" si="874"/>
        <v/>
      </c>
      <c r="O9311" s="38" t="str">
        <f t="shared" si="870"/>
        <v/>
      </c>
      <c r="P9311" s="39" t="str">
        <f t="shared" si="875"/>
        <v/>
      </c>
      <c r="AC9311" s="42" t="str">
        <f>IF(B9311="","",VLOOKUP(B9311,[2]Formula!B:C,2,0))</f>
        <v/>
      </c>
      <c r="AD9311" s="43" t="str">
        <f t="shared" si="873"/>
        <v/>
      </c>
    </row>
    <row r="9312" spans="1:30" x14ac:dyDescent="0.25">
      <c r="A9312" s="64"/>
      <c r="B9312" s="64"/>
      <c r="C9312" s="66"/>
      <c r="D9312" s="67"/>
      <c r="E9312" s="64"/>
      <c r="F9312" s="64"/>
      <c r="G9312" s="37" t="str">
        <f>IF(E9312="","",IF(OR(E9312="Project Management",E9312="Project Support",E9312="Sprint Management",E9312="Sprint Support"),"NA",ROUND((((VLOOKUP(AD9312,[2]Formula!V:X,3,0)))-SUMIF(AD:AD,AD9312,H:H)),2)))</f>
        <v/>
      </c>
      <c r="H9312" s="71"/>
      <c r="I9312" s="72"/>
      <c r="J9312" s="72"/>
      <c r="K9312" s="38" t="str">
        <f>IF(E9312="","",IF(OR(E9312="Project Management",E9312="Project Support",E9312="Sprint Management",E9312="Sprint Support"),"NA",(((SUMIF(AD:AD,AD9312,H:H)/VLOOKUP(AD9312,[2]Formula!V:X,3,0))*VLOOKUP(AD9312,[2]Formula!V:X,2,0))*H9312)/SUMIF(AD:AD,AD9312,H:H)))</f>
        <v/>
      </c>
      <c r="L9312" s="38" t="str">
        <f t="shared" si="871"/>
        <v/>
      </c>
      <c r="M9312" s="38" t="str">
        <f t="shared" si="872"/>
        <v/>
      </c>
      <c r="N9312" s="38" t="str">
        <f t="shared" si="874"/>
        <v/>
      </c>
      <c r="O9312" s="38" t="str">
        <f t="shared" si="870"/>
        <v/>
      </c>
      <c r="P9312" s="39" t="str">
        <f t="shared" si="875"/>
        <v/>
      </c>
      <c r="AC9312" s="42" t="str">
        <f>IF(B9312="","",VLOOKUP(B9312,[2]Formula!B:C,2,0))</f>
        <v/>
      </c>
      <c r="AD9312" s="43" t="str">
        <f t="shared" si="873"/>
        <v/>
      </c>
    </row>
    <row r="9313" spans="1:30" x14ac:dyDescent="0.25">
      <c r="A9313" s="64"/>
      <c r="B9313" s="64"/>
      <c r="C9313" s="66"/>
      <c r="D9313" s="67"/>
      <c r="E9313" s="64"/>
      <c r="F9313" s="64"/>
      <c r="G9313" s="37" t="str">
        <f>IF(E9313="","",IF(OR(E9313="Project Management",E9313="Project Support",E9313="Sprint Management",E9313="Sprint Support"),"NA",ROUND((((VLOOKUP(AD9313,[2]Formula!V:X,3,0)))-SUMIF(AD:AD,AD9313,H:H)),2)))</f>
        <v/>
      </c>
      <c r="H9313" s="71"/>
      <c r="I9313" s="72"/>
      <c r="J9313" s="72"/>
      <c r="K9313" s="38" t="str">
        <f>IF(E9313="","",IF(OR(E9313="Project Management",E9313="Project Support",E9313="Sprint Management",E9313="Sprint Support"),"NA",(((SUMIF(AD:AD,AD9313,H:H)/VLOOKUP(AD9313,[2]Formula!V:X,3,0))*VLOOKUP(AD9313,[2]Formula!V:X,2,0))*H9313)/SUMIF(AD:AD,AD9313,H:H)))</f>
        <v/>
      </c>
      <c r="L9313" s="38" t="str">
        <f t="shared" si="871"/>
        <v/>
      </c>
      <c r="M9313" s="38" t="str">
        <f t="shared" si="872"/>
        <v/>
      </c>
      <c r="N9313" s="38" t="str">
        <f t="shared" si="874"/>
        <v/>
      </c>
      <c r="O9313" s="38" t="str">
        <f t="shared" si="870"/>
        <v/>
      </c>
      <c r="P9313" s="39" t="str">
        <f t="shared" si="875"/>
        <v/>
      </c>
      <c r="AC9313" s="42" t="str">
        <f>IF(B9313="","",VLOOKUP(B9313,[2]Formula!B:C,2,0))</f>
        <v/>
      </c>
      <c r="AD9313" s="43" t="str">
        <f t="shared" si="873"/>
        <v/>
      </c>
    </row>
    <row r="9314" spans="1:30" x14ac:dyDescent="0.25">
      <c r="A9314" s="64"/>
      <c r="B9314" s="64"/>
      <c r="C9314" s="66"/>
      <c r="D9314" s="67"/>
      <c r="E9314" s="64"/>
      <c r="F9314" s="64"/>
      <c r="G9314" s="37" t="str">
        <f>IF(E9314="","",IF(OR(E9314="Project Management",E9314="Project Support",E9314="Sprint Management",E9314="Sprint Support"),"NA",ROUND((((VLOOKUP(AD9314,[2]Formula!V:X,3,0)))-SUMIF(AD:AD,AD9314,H:H)),2)))</f>
        <v/>
      </c>
      <c r="H9314" s="71"/>
      <c r="I9314" s="72"/>
      <c r="J9314" s="72"/>
      <c r="K9314" s="38" t="str">
        <f>IF(E9314="","",IF(OR(E9314="Project Management",E9314="Project Support",E9314="Sprint Management",E9314="Sprint Support"),"NA",(((SUMIF(AD:AD,AD9314,H:H)/VLOOKUP(AD9314,[2]Formula!V:X,3,0))*VLOOKUP(AD9314,[2]Formula!V:X,2,0))*H9314)/SUMIF(AD:AD,AD9314,H:H)))</f>
        <v/>
      </c>
      <c r="L9314" s="38" t="str">
        <f t="shared" si="871"/>
        <v/>
      </c>
      <c r="M9314" s="38" t="str">
        <f t="shared" si="872"/>
        <v/>
      </c>
      <c r="N9314" s="38" t="str">
        <f t="shared" si="874"/>
        <v/>
      </c>
      <c r="O9314" s="38" t="str">
        <f t="shared" si="870"/>
        <v/>
      </c>
      <c r="P9314" s="39" t="str">
        <f t="shared" si="875"/>
        <v/>
      </c>
      <c r="AC9314" s="42" t="str">
        <f>IF(B9314="","",VLOOKUP(B9314,[2]Formula!B:C,2,0))</f>
        <v/>
      </c>
      <c r="AD9314" s="43" t="str">
        <f t="shared" si="873"/>
        <v/>
      </c>
    </row>
    <row r="9315" spans="1:30" x14ac:dyDescent="0.25">
      <c r="A9315" s="64"/>
      <c r="B9315" s="64"/>
      <c r="C9315" s="66"/>
      <c r="D9315" s="67"/>
      <c r="E9315" s="64"/>
      <c r="F9315" s="64"/>
      <c r="G9315" s="37" t="str">
        <f>IF(E9315="","",IF(OR(E9315="Project Management",E9315="Project Support",E9315="Sprint Management",E9315="Sprint Support"),"NA",ROUND((((VLOOKUP(AD9315,[2]Formula!V:X,3,0)))-SUMIF(AD:AD,AD9315,H:H)),2)))</f>
        <v/>
      </c>
      <c r="H9315" s="71"/>
      <c r="I9315" s="72"/>
      <c r="J9315" s="72"/>
      <c r="K9315" s="38" t="str">
        <f>IF(E9315="","",IF(OR(E9315="Project Management",E9315="Project Support",E9315="Sprint Management",E9315="Sprint Support"),"NA",(((SUMIF(AD:AD,AD9315,H:H)/VLOOKUP(AD9315,[2]Formula!V:X,3,0))*VLOOKUP(AD9315,[2]Formula!V:X,2,0))*H9315)/SUMIF(AD:AD,AD9315,H:H)))</f>
        <v/>
      </c>
      <c r="L9315" s="38" t="str">
        <f t="shared" si="871"/>
        <v/>
      </c>
      <c r="M9315" s="38" t="str">
        <f t="shared" si="872"/>
        <v/>
      </c>
      <c r="N9315" s="38" t="str">
        <f t="shared" si="874"/>
        <v/>
      </c>
      <c r="O9315" s="38" t="str">
        <f t="shared" si="870"/>
        <v/>
      </c>
      <c r="P9315" s="39" t="str">
        <f t="shared" si="875"/>
        <v/>
      </c>
      <c r="AC9315" s="42" t="str">
        <f>IF(B9315="","",VLOOKUP(B9315,[2]Formula!B:C,2,0))</f>
        <v/>
      </c>
      <c r="AD9315" s="43" t="str">
        <f t="shared" si="873"/>
        <v/>
      </c>
    </row>
    <row r="9316" spans="1:30" x14ac:dyDescent="0.25">
      <c r="A9316" s="64"/>
      <c r="B9316" s="64"/>
      <c r="C9316" s="66"/>
      <c r="D9316" s="67"/>
      <c r="E9316" s="64"/>
      <c r="F9316" s="64"/>
      <c r="G9316" s="37" t="str">
        <f>IF(E9316="","",IF(OR(E9316="Project Management",E9316="Project Support",E9316="Sprint Management",E9316="Sprint Support"),"NA",ROUND((((VLOOKUP(AD9316,[2]Formula!V:X,3,0)))-SUMIF(AD:AD,AD9316,H:H)),2)))</f>
        <v/>
      </c>
      <c r="H9316" s="71"/>
      <c r="I9316" s="72"/>
      <c r="J9316" s="72"/>
      <c r="K9316" s="38" t="str">
        <f>IF(E9316="","",IF(OR(E9316="Project Management",E9316="Project Support",E9316="Sprint Management",E9316="Sprint Support"),"NA",(((SUMIF(AD:AD,AD9316,H:H)/VLOOKUP(AD9316,[2]Formula!V:X,3,0))*VLOOKUP(AD9316,[2]Formula!V:X,2,0))*H9316)/SUMIF(AD:AD,AD9316,H:H)))</f>
        <v/>
      </c>
      <c r="L9316" s="38" t="str">
        <f t="shared" si="871"/>
        <v/>
      </c>
      <c r="M9316" s="38" t="str">
        <f t="shared" si="872"/>
        <v/>
      </c>
      <c r="N9316" s="38" t="str">
        <f t="shared" si="874"/>
        <v/>
      </c>
      <c r="O9316" s="38" t="str">
        <f t="shared" si="870"/>
        <v/>
      </c>
      <c r="P9316" s="39" t="str">
        <f t="shared" si="875"/>
        <v/>
      </c>
      <c r="AC9316" s="42" t="str">
        <f>IF(B9316="","",VLOOKUP(B9316,[2]Formula!B:C,2,0))</f>
        <v/>
      </c>
      <c r="AD9316" s="43" t="str">
        <f t="shared" si="873"/>
        <v/>
      </c>
    </row>
    <row r="9317" spans="1:30" x14ac:dyDescent="0.25">
      <c r="A9317" s="64"/>
      <c r="B9317" s="64"/>
      <c r="C9317" s="66"/>
      <c r="D9317" s="67"/>
      <c r="E9317" s="64"/>
      <c r="F9317" s="64"/>
      <c r="G9317" s="37" t="str">
        <f>IF(E9317="","",IF(OR(E9317="Project Management",E9317="Project Support",E9317="Sprint Management",E9317="Sprint Support"),"NA",ROUND((((VLOOKUP(AD9317,[2]Formula!V:X,3,0)))-SUMIF(AD:AD,AD9317,H:H)),2)))</f>
        <v/>
      </c>
      <c r="H9317" s="71"/>
      <c r="I9317" s="72"/>
      <c r="J9317" s="72"/>
      <c r="K9317" s="38" t="str">
        <f>IF(E9317="","",IF(OR(E9317="Project Management",E9317="Project Support",E9317="Sprint Management",E9317="Sprint Support"),"NA",(((SUMIF(AD:AD,AD9317,H:H)/VLOOKUP(AD9317,[2]Formula!V:X,3,0))*VLOOKUP(AD9317,[2]Formula!V:X,2,0))*H9317)/SUMIF(AD:AD,AD9317,H:H)))</f>
        <v/>
      </c>
      <c r="L9317" s="38" t="str">
        <f t="shared" si="871"/>
        <v/>
      </c>
      <c r="M9317" s="38" t="str">
        <f t="shared" si="872"/>
        <v/>
      </c>
      <c r="N9317" s="38" t="str">
        <f t="shared" si="874"/>
        <v/>
      </c>
      <c r="O9317" s="38" t="str">
        <f t="shared" si="870"/>
        <v/>
      </c>
      <c r="P9317" s="39" t="str">
        <f t="shared" si="875"/>
        <v/>
      </c>
      <c r="AC9317" s="42" t="str">
        <f>IF(B9317="","",VLOOKUP(B9317,[2]Formula!B:C,2,0))</f>
        <v/>
      </c>
      <c r="AD9317" s="43" t="str">
        <f t="shared" si="873"/>
        <v/>
      </c>
    </row>
    <row r="9318" spans="1:30" x14ac:dyDescent="0.25">
      <c r="A9318" s="64"/>
      <c r="B9318" s="64"/>
      <c r="C9318" s="66"/>
      <c r="D9318" s="67"/>
      <c r="E9318" s="64"/>
      <c r="F9318" s="64"/>
      <c r="G9318" s="37" t="str">
        <f>IF(E9318="","",IF(OR(E9318="Project Management",E9318="Project Support",E9318="Sprint Management",E9318="Sprint Support"),"NA",ROUND((((VLOOKUP(AD9318,[2]Formula!V:X,3,0)))-SUMIF(AD:AD,AD9318,H:H)),2)))</f>
        <v/>
      </c>
      <c r="H9318" s="71"/>
      <c r="I9318" s="72"/>
      <c r="J9318" s="72"/>
      <c r="K9318" s="38" t="str">
        <f>IF(E9318="","",IF(OR(E9318="Project Management",E9318="Project Support",E9318="Sprint Management",E9318="Sprint Support"),"NA",(((SUMIF(AD:AD,AD9318,H:H)/VLOOKUP(AD9318,[2]Formula!V:X,3,0))*VLOOKUP(AD9318,[2]Formula!V:X,2,0))*H9318)/SUMIF(AD:AD,AD9318,H:H)))</f>
        <v/>
      </c>
      <c r="L9318" s="38" t="str">
        <f t="shared" si="871"/>
        <v/>
      </c>
      <c r="M9318" s="38" t="str">
        <f t="shared" si="872"/>
        <v/>
      </c>
      <c r="N9318" s="38" t="str">
        <f t="shared" si="874"/>
        <v/>
      </c>
      <c r="O9318" s="38" t="str">
        <f t="shared" si="870"/>
        <v/>
      </c>
      <c r="P9318" s="39" t="str">
        <f t="shared" si="875"/>
        <v/>
      </c>
      <c r="AC9318" s="42" t="str">
        <f>IF(B9318="","",VLOOKUP(B9318,[2]Formula!B:C,2,0))</f>
        <v/>
      </c>
      <c r="AD9318" s="43" t="str">
        <f t="shared" si="873"/>
        <v/>
      </c>
    </row>
    <row r="9319" spans="1:30" x14ac:dyDescent="0.25">
      <c r="A9319" s="64"/>
      <c r="B9319" s="64"/>
      <c r="C9319" s="66"/>
      <c r="D9319" s="67"/>
      <c r="E9319" s="64"/>
      <c r="F9319" s="64"/>
      <c r="G9319" s="37" t="str">
        <f>IF(E9319="","",IF(OR(E9319="Project Management",E9319="Project Support",E9319="Sprint Management",E9319="Sprint Support"),"NA",ROUND((((VLOOKUP(AD9319,[2]Formula!V:X,3,0)))-SUMIF(AD:AD,AD9319,H:H)),2)))</f>
        <v/>
      </c>
      <c r="H9319" s="71"/>
      <c r="I9319" s="72"/>
      <c r="J9319" s="72"/>
      <c r="K9319" s="38" t="str">
        <f>IF(E9319="","",IF(OR(E9319="Project Management",E9319="Project Support",E9319="Sprint Management",E9319="Sprint Support"),"NA",(((SUMIF(AD:AD,AD9319,H:H)/VLOOKUP(AD9319,[2]Formula!V:X,3,0))*VLOOKUP(AD9319,[2]Formula!V:X,2,0))*H9319)/SUMIF(AD:AD,AD9319,H:H)))</f>
        <v/>
      </c>
      <c r="L9319" s="38" t="str">
        <f t="shared" si="871"/>
        <v/>
      </c>
      <c r="M9319" s="38" t="str">
        <f t="shared" si="872"/>
        <v/>
      </c>
      <c r="N9319" s="38" t="str">
        <f t="shared" si="874"/>
        <v/>
      </c>
      <c r="O9319" s="38" t="str">
        <f t="shared" si="870"/>
        <v/>
      </c>
      <c r="P9319" s="39" t="str">
        <f t="shared" si="875"/>
        <v/>
      </c>
      <c r="AC9319" s="42" t="str">
        <f>IF(B9319="","",VLOOKUP(B9319,[2]Formula!B:C,2,0))</f>
        <v/>
      </c>
      <c r="AD9319" s="43" t="str">
        <f t="shared" si="873"/>
        <v/>
      </c>
    </row>
    <row r="9320" spans="1:30" x14ac:dyDescent="0.25">
      <c r="A9320" s="64"/>
      <c r="B9320" s="64"/>
      <c r="C9320" s="66"/>
      <c r="D9320" s="67"/>
      <c r="E9320" s="64"/>
      <c r="F9320" s="64"/>
      <c r="G9320" s="37" t="str">
        <f>IF(E9320="","",IF(OR(E9320="Project Management",E9320="Project Support",E9320="Sprint Management",E9320="Sprint Support"),"NA",ROUND((((VLOOKUP(AD9320,[2]Formula!V:X,3,0)))-SUMIF(AD:AD,AD9320,H:H)),2)))</f>
        <v/>
      </c>
      <c r="H9320" s="71"/>
      <c r="I9320" s="72"/>
      <c r="J9320" s="72"/>
      <c r="K9320" s="38" t="str">
        <f>IF(E9320="","",IF(OR(E9320="Project Management",E9320="Project Support",E9320="Sprint Management",E9320="Sprint Support"),"NA",(((SUMIF(AD:AD,AD9320,H:H)/VLOOKUP(AD9320,[2]Formula!V:X,3,0))*VLOOKUP(AD9320,[2]Formula!V:X,2,0))*H9320)/SUMIF(AD:AD,AD9320,H:H)))</f>
        <v/>
      </c>
      <c r="L9320" s="38" t="str">
        <f t="shared" si="871"/>
        <v/>
      </c>
      <c r="M9320" s="38" t="str">
        <f t="shared" si="872"/>
        <v/>
      </c>
      <c r="N9320" s="38" t="str">
        <f t="shared" si="874"/>
        <v/>
      </c>
      <c r="O9320" s="38" t="str">
        <f t="shared" si="870"/>
        <v/>
      </c>
      <c r="P9320" s="39" t="str">
        <f t="shared" si="875"/>
        <v/>
      </c>
      <c r="AC9320" s="42" t="str">
        <f>IF(B9320="","",VLOOKUP(B9320,[2]Formula!B:C,2,0))</f>
        <v/>
      </c>
      <c r="AD9320" s="43" t="str">
        <f t="shared" si="873"/>
        <v/>
      </c>
    </row>
    <row r="9321" spans="1:30" x14ac:dyDescent="0.25">
      <c r="A9321" s="64"/>
      <c r="B9321" s="64"/>
      <c r="C9321" s="66"/>
      <c r="D9321" s="67"/>
      <c r="E9321" s="64"/>
      <c r="F9321" s="64"/>
      <c r="G9321" s="37" t="str">
        <f>IF(E9321="","",IF(OR(E9321="Project Management",E9321="Project Support",E9321="Sprint Management",E9321="Sprint Support"),"NA",ROUND((((VLOOKUP(AD9321,[2]Formula!V:X,3,0)))-SUMIF(AD:AD,AD9321,H:H)),2)))</f>
        <v/>
      </c>
      <c r="H9321" s="71"/>
      <c r="I9321" s="72"/>
      <c r="J9321" s="72"/>
      <c r="K9321" s="38" t="str">
        <f>IF(E9321="","",IF(OR(E9321="Project Management",E9321="Project Support",E9321="Sprint Management",E9321="Sprint Support"),"NA",(((SUMIF(AD:AD,AD9321,H:H)/VLOOKUP(AD9321,[2]Formula!V:X,3,0))*VLOOKUP(AD9321,[2]Formula!V:X,2,0))*H9321)/SUMIF(AD:AD,AD9321,H:H)))</f>
        <v/>
      </c>
      <c r="L9321" s="38" t="str">
        <f t="shared" si="871"/>
        <v/>
      </c>
      <c r="M9321" s="38" t="str">
        <f t="shared" si="872"/>
        <v/>
      </c>
      <c r="N9321" s="38" t="str">
        <f t="shared" si="874"/>
        <v/>
      </c>
      <c r="O9321" s="38" t="str">
        <f t="shared" si="870"/>
        <v/>
      </c>
      <c r="P9321" s="39" t="str">
        <f t="shared" si="875"/>
        <v/>
      </c>
      <c r="AC9321" s="42" t="str">
        <f>IF(B9321="","",VLOOKUP(B9321,[2]Formula!B:C,2,0))</f>
        <v/>
      </c>
      <c r="AD9321" s="43" t="str">
        <f t="shared" si="873"/>
        <v/>
      </c>
    </row>
    <row r="9322" spans="1:30" x14ac:dyDescent="0.25">
      <c r="A9322" s="64"/>
      <c r="B9322" s="64"/>
      <c r="C9322" s="66"/>
      <c r="D9322" s="67"/>
      <c r="E9322" s="64"/>
      <c r="F9322" s="64"/>
      <c r="G9322" s="37" t="str">
        <f>IF(E9322="","",IF(OR(E9322="Project Management",E9322="Project Support",E9322="Sprint Management",E9322="Sprint Support"),"NA",ROUND((((VLOOKUP(AD9322,[2]Formula!V:X,3,0)))-SUMIF(AD:AD,AD9322,H:H)),2)))</f>
        <v/>
      </c>
      <c r="H9322" s="71"/>
      <c r="I9322" s="72"/>
      <c r="J9322" s="72"/>
      <c r="K9322" s="38" t="str">
        <f>IF(E9322="","",IF(OR(E9322="Project Management",E9322="Project Support",E9322="Sprint Management",E9322="Sprint Support"),"NA",(((SUMIF(AD:AD,AD9322,H:H)/VLOOKUP(AD9322,[2]Formula!V:X,3,0))*VLOOKUP(AD9322,[2]Formula!V:X,2,0))*H9322)/SUMIF(AD:AD,AD9322,H:H)))</f>
        <v/>
      </c>
      <c r="L9322" s="38" t="str">
        <f t="shared" si="871"/>
        <v/>
      </c>
      <c r="M9322" s="38" t="str">
        <f t="shared" si="872"/>
        <v/>
      </c>
      <c r="N9322" s="38" t="str">
        <f t="shared" si="874"/>
        <v/>
      </c>
      <c r="O9322" s="38" t="str">
        <f t="shared" si="870"/>
        <v/>
      </c>
      <c r="P9322" s="39" t="str">
        <f t="shared" si="875"/>
        <v/>
      </c>
      <c r="AC9322" s="42" t="str">
        <f>IF(B9322="","",VLOOKUP(B9322,[2]Formula!B:C,2,0))</f>
        <v/>
      </c>
      <c r="AD9322" s="43" t="str">
        <f t="shared" si="873"/>
        <v/>
      </c>
    </row>
    <row r="9323" spans="1:30" x14ac:dyDescent="0.25">
      <c r="A9323" s="64"/>
      <c r="B9323" s="64"/>
      <c r="C9323" s="66"/>
      <c r="D9323" s="67"/>
      <c r="E9323" s="64"/>
      <c r="F9323" s="64"/>
      <c r="G9323" s="37" t="str">
        <f>IF(E9323="","",IF(OR(E9323="Project Management",E9323="Project Support",E9323="Sprint Management",E9323="Sprint Support"),"NA",ROUND((((VLOOKUP(AD9323,[2]Formula!V:X,3,0)))-SUMIF(AD:AD,AD9323,H:H)),2)))</f>
        <v/>
      </c>
      <c r="H9323" s="71"/>
      <c r="I9323" s="72"/>
      <c r="J9323" s="72"/>
      <c r="K9323" s="38" t="str">
        <f>IF(E9323="","",IF(OR(E9323="Project Management",E9323="Project Support",E9323="Sprint Management",E9323="Sprint Support"),"NA",(((SUMIF(AD:AD,AD9323,H:H)/VLOOKUP(AD9323,[2]Formula!V:X,3,0))*VLOOKUP(AD9323,[2]Formula!V:X,2,0))*H9323)/SUMIF(AD:AD,AD9323,H:H)))</f>
        <v/>
      </c>
      <c r="L9323" s="38" t="str">
        <f t="shared" si="871"/>
        <v/>
      </c>
      <c r="M9323" s="38" t="str">
        <f t="shared" si="872"/>
        <v/>
      </c>
      <c r="N9323" s="38" t="str">
        <f t="shared" si="874"/>
        <v/>
      </c>
      <c r="O9323" s="38" t="str">
        <f t="shared" si="870"/>
        <v/>
      </c>
      <c r="P9323" s="39" t="str">
        <f t="shared" si="875"/>
        <v/>
      </c>
      <c r="AC9323" s="42" t="str">
        <f>IF(B9323="","",VLOOKUP(B9323,[2]Formula!B:C,2,0))</f>
        <v/>
      </c>
      <c r="AD9323" s="43" t="str">
        <f t="shared" si="873"/>
        <v/>
      </c>
    </row>
    <row r="9324" spans="1:30" x14ac:dyDescent="0.25">
      <c r="A9324" s="64"/>
      <c r="B9324" s="64"/>
      <c r="C9324" s="66"/>
      <c r="D9324" s="67"/>
      <c r="E9324" s="64"/>
      <c r="F9324" s="64"/>
      <c r="G9324" s="37" t="str">
        <f>IF(E9324="","",IF(OR(E9324="Project Management",E9324="Project Support",E9324="Sprint Management",E9324="Sprint Support"),"NA",ROUND((((VLOOKUP(AD9324,[2]Formula!V:X,3,0)))-SUMIF(AD:AD,AD9324,H:H)),2)))</f>
        <v/>
      </c>
      <c r="H9324" s="71"/>
      <c r="I9324" s="72"/>
      <c r="J9324" s="72"/>
      <c r="K9324" s="38" t="str">
        <f>IF(E9324="","",IF(OR(E9324="Project Management",E9324="Project Support",E9324="Sprint Management",E9324="Sprint Support"),"NA",(((SUMIF(AD:AD,AD9324,H:H)/VLOOKUP(AD9324,[2]Formula!V:X,3,0))*VLOOKUP(AD9324,[2]Formula!V:X,2,0))*H9324)/SUMIF(AD:AD,AD9324,H:H)))</f>
        <v/>
      </c>
      <c r="L9324" s="38" t="str">
        <f t="shared" si="871"/>
        <v/>
      </c>
      <c r="M9324" s="38" t="str">
        <f t="shared" si="872"/>
        <v/>
      </c>
      <c r="N9324" s="38" t="str">
        <f t="shared" si="874"/>
        <v/>
      </c>
      <c r="O9324" s="38" t="str">
        <f t="shared" si="870"/>
        <v/>
      </c>
      <c r="P9324" s="39" t="str">
        <f t="shared" si="875"/>
        <v/>
      </c>
      <c r="AC9324" s="42" t="str">
        <f>IF(B9324="","",VLOOKUP(B9324,[2]Formula!B:C,2,0))</f>
        <v/>
      </c>
      <c r="AD9324" s="43" t="str">
        <f t="shared" si="873"/>
        <v/>
      </c>
    </row>
    <row r="9325" spans="1:30" x14ac:dyDescent="0.25">
      <c r="A9325" s="64"/>
      <c r="B9325" s="64"/>
      <c r="C9325" s="66"/>
      <c r="D9325" s="67"/>
      <c r="E9325" s="64"/>
      <c r="F9325" s="64"/>
      <c r="G9325" s="37" t="str">
        <f>IF(E9325="","",IF(OR(E9325="Project Management",E9325="Project Support",E9325="Sprint Management",E9325="Sprint Support"),"NA",ROUND((((VLOOKUP(AD9325,[2]Formula!V:X,3,0)))-SUMIF(AD:AD,AD9325,H:H)),2)))</f>
        <v/>
      </c>
      <c r="H9325" s="71"/>
      <c r="I9325" s="72"/>
      <c r="J9325" s="72"/>
      <c r="K9325" s="38" t="str">
        <f>IF(E9325="","",IF(OR(E9325="Project Management",E9325="Project Support",E9325="Sprint Management",E9325="Sprint Support"),"NA",(((SUMIF(AD:AD,AD9325,H:H)/VLOOKUP(AD9325,[2]Formula!V:X,3,0))*VLOOKUP(AD9325,[2]Formula!V:X,2,0))*H9325)/SUMIF(AD:AD,AD9325,H:H)))</f>
        <v/>
      </c>
      <c r="L9325" s="38" t="str">
        <f t="shared" si="871"/>
        <v/>
      </c>
      <c r="M9325" s="38" t="str">
        <f t="shared" si="872"/>
        <v/>
      </c>
      <c r="N9325" s="38" t="str">
        <f t="shared" si="874"/>
        <v/>
      </c>
      <c r="O9325" s="38" t="str">
        <f t="shared" si="870"/>
        <v/>
      </c>
      <c r="P9325" s="39" t="str">
        <f t="shared" si="875"/>
        <v/>
      </c>
      <c r="AC9325" s="42" t="str">
        <f>IF(B9325="","",VLOOKUP(B9325,[2]Formula!B:C,2,0))</f>
        <v/>
      </c>
      <c r="AD9325" s="43" t="str">
        <f t="shared" si="873"/>
        <v/>
      </c>
    </row>
    <row r="9326" spans="1:30" x14ac:dyDescent="0.25">
      <c r="A9326" s="64"/>
      <c r="B9326" s="64"/>
      <c r="C9326" s="66"/>
      <c r="D9326" s="67"/>
      <c r="E9326" s="64"/>
      <c r="F9326" s="64"/>
      <c r="G9326" s="37" t="str">
        <f>IF(E9326="","",IF(OR(E9326="Project Management",E9326="Project Support",E9326="Sprint Management",E9326="Sprint Support"),"NA",ROUND((((VLOOKUP(AD9326,[2]Formula!V:X,3,0)))-SUMIF(AD:AD,AD9326,H:H)),2)))</f>
        <v/>
      </c>
      <c r="H9326" s="71"/>
      <c r="I9326" s="72"/>
      <c r="J9326" s="72"/>
      <c r="K9326" s="38" t="str">
        <f>IF(E9326="","",IF(OR(E9326="Project Management",E9326="Project Support",E9326="Sprint Management",E9326="Sprint Support"),"NA",(((SUMIF(AD:AD,AD9326,H:H)/VLOOKUP(AD9326,[2]Formula!V:X,3,0))*VLOOKUP(AD9326,[2]Formula!V:X,2,0))*H9326)/SUMIF(AD:AD,AD9326,H:H)))</f>
        <v/>
      </c>
      <c r="L9326" s="38" t="str">
        <f t="shared" si="871"/>
        <v/>
      </c>
      <c r="M9326" s="38" t="str">
        <f t="shared" si="872"/>
        <v/>
      </c>
      <c r="N9326" s="38" t="str">
        <f t="shared" si="874"/>
        <v/>
      </c>
      <c r="O9326" s="38" t="str">
        <f t="shared" si="870"/>
        <v/>
      </c>
      <c r="P9326" s="39" t="str">
        <f t="shared" si="875"/>
        <v/>
      </c>
      <c r="AC9326" s="42" t="str">
        <f>IF(B9326="","",VLOOKUP(B9326,[2]Formula!B:C,2,0))</f>
        <v/>
      </c>
      <c r="AD9326" s="43" t="str">
        <f t="shared" si="873"/>
        <v/>
      </c>
    </row>
    <row r="9327" spans="1:30" x14ac:dyDescent="0.25">
      <c r="A9327" s="64"/>
      <c r="B9327" s="64"/>
      <c r="C9327" s="66"/>
      <c r="D9327" s="67"/>
      <c r="E9327" s="64"/>
      <c r="F9327" s="64"/>
      <c r="G9327" s="37" t="str">
        <f>IF(E9327="","",IF(OR(E9327="Project Management",E9327="Project Support",E9327="Sprint Management",E9327="Sprint Support"),"NA",ROUND((((VLOOKUP(AD9327,[2]Formula!V:X,3,0)))-SUMIF(AD:AD,AD9327,H:H)),2)))</f>
        <v/>
      </c>
      <c r="H9327" s="71"/>
      <c r="I9327" s="72"/>
      <c r="J9327" s="72"/>
      <c r="K9327" s="38" t="str">
        <f>IF(E9327="","",IF(OR(E9327="Project Management",E9327="Project Support",E9327="Sprint Management",E9327="Sprint Support"),"NA",(((SUMIF(AD:AD,AD9327,H:H)/VLOOKUP(AD9327,[2]Formula!V:X,3,0))*VLOOKUP(AD9327,[2]Formula!V:X,2,0))*H9327)/SUMIF(AD:AD,AD9327,H:H)))</f>
        <v/>
      </c>
      <c r="L9327" s="38" t="str">
        <f t="shared" si="871"/>
        <v/>
      </c>
      <c r="M9327" s="38" t="str">
        <f t="shared" si="872"/>
        <v/>
      </c>
      <c r="N9327" s="38" t="str">
        <f t="shared" si="874"/>
        <v/>
      </c>
      <c r="O9327" s="38" t="str">
        <f t="shared" si="870"/>
        <v/>
      </c>
      <c r="P9327" s="39" t="str">
        <f t="shared" si="875"/>
        <v/>
      </c>
      <c r="AC9327" s="42" t="str">
        <f>IF(B9327="","",VLOOKUP(B9327,[2]Formula!B:C,2,0))</f>
        <v/>
      </c>
      <c r="AD9327" s="43" t="str">
        <f t="shared" si="873"/>
        <v/>
      </c>
    </row>
    <row r="9328" spans="1:30" x14ac:dyDescent="0.25">
      <c r="A9328" s="64"/>
      <c r="B9328" s="64"/>
      <c r="C9328" s="66"/>
      <c r="D9328" s="67"/>
      <c r="E9328" s="64"/>
      <c r="F9328" s="64"/>
      <c r="G9328" s="37" t="str">
        <f>IF(E9328="","",IF(OR(E9328="Project Management",E9328="Project Support",E9328="Sprint Management",E9328="Sprint Support"),"NA",ROUND((((VLOOKUP(AD9328,[2]Formula!V:X,3,0)))-SUMIF(AD:AD,AD9328,H:H)),2)))</f>
        <v/>
      </c>
      <c r="H9328" s="71"/>
      <c r="I9328" s="72"/>
      <c r="J9328" s="72"/>
      <c r="K9328" s="38" t="str">
        <f>IF(E9328="","",IF(OR(E9328="Project Management",E9328="Project Support",E9328="Sprint Management",E9328="Sprint Support"),"NA",(((SUMIF(AD:AD,AD9328,H:H)/VLOOKUP(AD9328,[2]Formula!V:X,3,0))*VLOOKUP(AD9328,[2]Formula!V:X,2,0))*H9328)/SUMIF(AD:AD,AD9328,H:H)))</f>
        <v/>
      </c>
      <c r="L9328" s="38" t="str">
        <f t="shared" si="871"/>
        <v/>
      </c>
      <c r="M9328" s="38" t="str">
        <f t="shared" si="872"/>
        <v/>
      </c>
      <c r="N9328" s="38" t="str">
        <f t="shared" si="874"/>
        <v/>
      </c>
      <c r="O9328" s="38" t="str">
        <f t="shared" si="870"/>
        <v/>
      </c>
      <c r="P9328" s="39" t="str">
        <f t="shared" si="875"/>
        <v/>
      </c>
      <c r="AC9328" s="42" t="str">
        <f>IF(B9328="","",VLOOKUP(B9328,[2]Formula!B:C,2,0))</f>
        <v/>
      </c>
      <c r="AD9328" s="43" t="str">
        <f t="shared" si="873"/>
        <v/>
      </c>
    </row>
    <row r="9329" spans="1:30" x14ac:dyDescent="0.25">
      <c r="A9329" s="64"/>
      <c r="B9329" s="64"/>
      <c r="C9329" s="66"/>
      <c r="D9329" s="67"/>
      <c r="E9329" s="64"/>
      <c r="F9329" s="64"/>
      <c r="G9329" s="37" t="str">
        <f>IF(E9329="","",IF(OR(E9329="Project Management",E9329="Project Support",E9329="Sprint Management",E9329="Sprint Support"),"NA",ROUND((((VLOOKUP(AD9329,[2]Formula!V:X,3,0)))-SUMIF(AD:AD,AD9329,H:H)),2)))</f>
        <v/>
      </c>
      <c r="H9329" s="71"/>
      <c r="I9329" s="72"/>
      <c r="J9329" s="72"/>
      <c r="K9329" s="38" t="str">
        <f>IF(E9329="","",IF(OR(E9329="Project Management",E9329="Project Support",E9329="Sprint Management",E9329="Sprint Support"),"NA",(((SUMIF(AD:AD,AD9329,H:H)/VLOOKUP(AD9329,[2]Formula!V:X,3,0))*VLOOKUP(AD9329,[2]Formula!V:X,2,0))*H9329)/SUMIF(AD:AD,AD9329,H:H)))</f>
        <v/>
      </c>
      <c r="L9329" s="38" t="str">
        <f t="shared" si="871"/>
        <v/>
      </c>
      <c r="M9329" s="38" t="str">
        <f t="shared" si="872"/>
        <v/>
      </c>
      <c r="N9329" s="38" t="str">
        <f t="shared" si="874"/>
        <v/>
      </c>
      <c r="O9329" s="38" t="str">
        <f t="shared" si="870"/>
        <v/>
      </c>
      <c r="P9329" s="39" t="str">
        <f t="shared" si="875"/>
        <v/>
      </c>
      <c r="AC9329" s="42" t="str">
        <f>IF(B9329="","",VLOOKUP(B9329,[2]Formula!B:C,2,0))</f>
        <v/>
      </c>
      <c r="AD9329" s="43" t="str">
        <f t="shared" si="873"/>
        <v/>
      </c>
    </row>
    <row r="9330" spans="1:30" x14ac:dyDescent="0.25">
      <c r="A9330" s="64"/>
      <c r="B9330" s="64"/>
      <c r="C9330" s="66"/>
      <c r="D9330" s="67"/>
      <c r="E9330" s="64"/>
      <c r="F9330" s="64"/>
      <c r="G9330" s="37" t="str">
        <f>IF(E9330="","",IF(OR(E9330="Project Management",E9330="Project Support",E9330="Sprint Management",E9330="Sprint Support"),"NA",ROUND((((VLOOKUP(AD9330,[2]Formula!V:X,3,0)))-SUMIF(AD:AD,AD9330,H:H)),2)))</f>
        <v/>
      </c>
      <c r="H9330" s="71"/>
      <c r="I9330" s="72"/>
      <c r="J9330" s="72"/>
      <c r="K9330" s="38" t="str">
        <f>IF(E9330="","",IF(OR(E9330="Project Management",E9330="Project Support",E9330="Sprint Management",E9330="Sprint Support"),"NA",(((SUMIF(AD:AD,AD9330,H:H)/VLOOKUP(AD9330,[2]Formula!V:X,3,0))*VLOOKUP(AD9330,[2]Formula!V:X,2,0))*H9330)/SUMIF(AD:AD,AD9330,H:H)))</f>
        <v/>
      </c>
      <c r="L9330" s="38" t="str">
        <f t="shared" si="871"/>
        <v/>
      </c>
      <c r="M9330" s="38" t="str">
        <f t="shared" si="872"/>
        <v/>
      </c>
      <c r="N9330" s="38" t="str">
        <f t="shared" si="874"/>
        <v/>
      </c>
      <c r="O9330" s="38" t="str">
        <f t="shared" si="870"/>
        <v/>
      </c>
      <c r="P9330" s="39" t="str">
        <f t="shared" si="875"/>
        <v/>
      </c>
      <c r="AC9330" s="42" t="str">
        <f>IF(B9330="","",VLOOKUP(B9330,[2]Formula!B:C,2,0))</f>
        <v/>
      </c>
      <c r="AD9330" s="43" t="str">
        <f t="shared" si="873"/>
        <v/>
      </c>
    </row>
    <row r="9331" spans="1:30" x14ac:dyDescent="0.25">
      <c r="A9331" s="64"/>
      <c r="B9331" s="64"/>
      <c r="C9331" s="66"/>
      <c r="D9331" s="67"/>
      <c r="E9331" s="64"/>
      <c r="F9331" s="64"/>
      <c r="G9331" s="37" t="str">
        <f>IF(E9331="","",IF(OR(E9331="Project Management",E9331="Project Support",E9331="Sprint Management",E9331="Sprint Support"),"NA",ROUND((((VLOOKUP(AD9331,[2]Formula!V:X,3,0)))-SUMIF(AD:AD,AD9331,H:H)),2)))</f>
        <v/>
      </c>
      <c r="H9331" s="71"/>
      <c r="I9331" s="72"/>
      <c r="J9331" s="72"/>
      <c r="K9331" s="38" t="str">
        <f>IF(E9331="","",IF(OR(E9331="Project Management",E9331="Project Support",E9331="Sprint Management",E9331="Sprint Support"),"NA",(((SUMIF(AD:AD,AD9331,H:H)/VLOOKUP(AD9331,[2]Formula!V:X,3,0))*VLOOKUP(AD9331,[2]Formula!V:X,2,0))*H9331)/SUMIF(AD:AD,AD9331,H:H)))</f>
        <v/>
      </c>
      <c r="L9331" s="38" t="str">
        <f t="shared" si="871"/>
        <v/>
      </c>
      <c r="M9331" s="38" t="str">
        <f t="shared" si="872"/>
        <v/>
      </c>
      <c r="N9331" s="38" t="str">
        <f t="shared" si="874"/>
        <v/>
      </c>
      <c r="O9331" s="38" t="str">
        <f t="shared" si="870"/>
        <v/>
      </c>
      <c r="P9331" s="39" t="str">
        <f t="shared" si="875"/>
        <v/>
      </c>
      <c r="AC9331" s="42" t="str">
        <f>IF(B9331="","",VLOOKUP(B9331,[2]Formula!B:C,2,0))</f>
        <v/>
      </c>
      <c r="AD9331" s="43" t="str">
        <f t="shared" si="873"/>
        <v/>
      </c>
    </row>
    <row r="9332" spans="1:30" x14ac:dyDescent="0.25">
      <c r="A9332" s="64"/>
      <c r="B9332" s="64"/>
      <c r="C9332" s="66"/>
      <c r="D9332" s="67"/>
      <c r="E9332" s="64"/>
      <c r="F9332" s="64"/>
      <c r="G9332" s="37" t="str">
        <f>IF(E9332="","",IF(OR(E9332="Project Management",E9332="Project Support",E9332="Sprint Management",E9332="Sprint Support"),"NA",ROUND((((VLOOKUP(AD9332,[2]Formula!V:X,3,0)))-SUMIF(AD:AD,AD9332,H:H)),2)))</f>
        <v/>
      </c>
      <c r="H9332" s="71"/>
      <c r="I9332" s="72"/>
      <c r="J9332" s="72"/>
      <c r="K9332" s="38" t="str">
        <f>IF(E9332="","",IF(OR(E9332="Project Management",E9332="Project Support",E9332="Sprint Management",E9332="Sprint Support"),"NA",(((SUMIF(AD:AD,AD9332,H:H)/VLOOKUP(AD9332,[2]Formula!V:X,3,0))*VLOOKUP(AD9332,[2]Formula!V:X,2,0))*H9332)/SUMIF(AD:AD,AD9332,H:H)))</f>
        <v/>
      </c>
      <c r="L9332" s="38" t="str">
        <f t="shared" si="871"/>
        <v/>
      </c>
      <c r="M9332" s="38" t="str">
        <f t="shared" si="872"/>
        <v/>
      </c>
      <c r="N9332" s="38" t="str">
        <f t="shared" si="874"/>
        <v/>
      </c>
      <c r="O9332" s="38" t="str">
        <f t="shared" si="870"/>
        <v/>
      </c>
      <c r="P9332" s="39" t="str">
        <f t="shared" si="875"/>
        <v/>
      </c>
      <c r="AC9332" s="42" t="str">
        <f>IF(B9332="","",VLOOKUP(B9332,[2]Formula!B:C,2,0))</f>
        <v/>
      </c>
      <c r="AD9332" s="43" t="str">
        <f t="shared" si="873"/>
        <v/>
      </c>
    </row>
    <row r="9333" spans="1:30" x14ac:dyDescent="0.25">
      <c r="A9333" s="64"/>
      <c r="B9333" s="64"/>
      <c r="C9333" s="66"/>
      <c r="D9333" s="67"/>
      <c r="E9333" s="64"/>
      <c r="F9333" s="64"/>
      <c r="G9333" s="37" t="str">
        <f>IF(E9333="","",IF(OR(E9333="Project Management",E9333="Project Support",E9333="Sprint Management",E9333="Sprint Support"),"NA",ROUND((((VLOOKUP(AD9333,[2]Formula!V:X,3,0)))-SUMIF(AD:AD,AD9333,H:H)),2)))</f>
        <v/>
      </c>
      <c r="H9333" s="71"/>
      <c r="I9333" s="72"/>
      <c r="J9333" s="72"/>
      <c r="K9333" s="38" t="str">
        <f>IF(E9333="","",IF(OR(E9333="Project Management",E9333="Project Support",E9333="Sprint Management",E9333="Sprint Support"),"NA",(((SUMIF(AD:AD,AD9333,H:H)/VLOOKUP(AD9333,[2]Formula!V:X,3,0))*VLOOKUP(AD9333,[2]Formula!V:X,2,0))*H9333)/SUMIF(AD:AD,AD9333,H:H)))</f>
        <v/>
      </c>
      <c r="L9333" s="38" t="str">
        <f t="shared" si="871"/>
        <v/>
      </c>
      <c r="M9333" s="38" t="str">
        <f t="shared" si="872"/>
        <v/>
      </c>
      <c r="N9333" s="38" t="str">
        <f t="shared" si="874"/>
        <v/>
      </c>
      <c r="O9333" s="38" t="str">
        <f t="shared" ref="O9333:O9396" si="876">IFERROR(L9333/M9333,"")</f>
        <v/>
      </c>
      <c r="P9333" s="39" t="str">
        <f t="shared" si="875"/>
        <v/>
      </c>
      <c r="AC9333" s="42" t="str">
        <f>IF(B9333="","",VLOOKUP(B9333,[2]Formula!B:C,2,0))</f>
        <v/>
      </c>
      <c r="AD9333" s="43" t="str">
        <f t="shared" si="873"/>
        <v/>
      </c>
    </row>
    <row r="9334" spans="1:30" x14ac:dyDescent="0.25">
      <c r="A9334" s="64"/>
      <c r="B9334" s="64"/>
      <c r="C9334" s="66"/>
      <c r="D9334" s="67"/>
      <c r="E9334" s="64"/>
      <c r="F9334" s="64"/>
      <c r="G9334" s="37" t="str">
        <f>IF(E9334="","",IF(OR(E9334="Project Management",E9334="Project Support",E9334="Sprint Management",E9334="Sprint Support"),"NA",ROUND((((VLOOKUP(AD9334,[2]Formula!V:X,3,0)))-SUMIF(AD:AD,AD9334,H:H)),2)))</f>
        <v/>
      </c>
      <c r="H9334" s="71"/>
      <c r="I9334" s="72"/>
      <c r="J9334" s="72"/>
      <c r="K9334" s="38" t="str">
        <f>IF(E9334="","",IF(OR(E9334="Project Management",E9334="Project Support",E9334="Sprint Management",E9334="Sprint Support"),"NA",(((SUMIF(AD:AD,AD9334,H:H)/VLOOKUP(AD9334,[2]Formula!V:X,3,0))*VLOOKUP(AD9334,[2]Formula!V:X,2,0))*H9334)/SUMIF(AD:AD,AD9334,H:H)))</f>
        <v/>
      </c>
      <c r="L9334" s="38" t="str">
        <f t="shared" si="871"/>
        <v/>
      </c>
      <c r="M9334" s="38" t="str">
        <f t="shared" si="872"/>
        <v/>
      </c>
      <c r="N9334" s="38" t="str">
        <f t="shared" si="874"/>
        <v/>
      </c>
      <c r="O9334" s="38" t="str">
        <f t="shared" si="876"/>
        <v/>
      </c>
      <c r="P9334" s="39" t="str">
        <f t="shared" si="875"/>
        <v/>
      </c>
      <c r="AC9334" s="42" t="str">
        <f>IF(B9334="","",VLOOKUP(B9334,[2]Formula!B:C,2,0))</f>
        <v/>
      </c>
      <c r="AD9334" s="43" t="str">
        <f t="shared" si="873"/>
        <v/>
      </c>
    </row>
    <row r="9335" spans="1:30" x14ac:dyDescent="0.25">
      <c r="A9335" s="64"/>
      <c r="B9335" s="64"/>
      <c r="C9335" s="66"/>
      <c r="D9335" s="67"/>
      <c r="E9335" s="64"/>
      <c r="F9335" s="64"/>
      <c r="G9335" s="37" t="str">
        <f>IF(E9335="","",IF(OR(E9335="Project Management",E9335="Project Support",E9335="Sprint Management",E9335="Sprint Support"),"NA",ROUND((((VLOOKUP(AD9335,[2]Formula!V:X,3,0)))-SUMIF(AD:AD,AD9335,H:H)),2)))</f>
        <v/>
      </c>
      <c r="H9335" s="71"/>
      <c r="I9335" s="72"/>
      <c r="J9335" s="72"/>
      <c r="K9335" s="38" t="str">
        <f>IF(E9335="","",IF(OR(E9335="Project Management",E9335="Project Support",E9335="Sprint Management",E9335="Sprint Support"),"NA",(((SUMIF(AD:AD,AD9335,H:H)/VLOOKUP(AD9335,[2]Formula!V:X,3,0))*VLOOKUP(AD9335,[2]Formula!V:X,2,0))*H9335)/SUMIF(AD:AD,AD9335,H:H)))</f>
        <v/>
      </c>
      <c r="L9335" s="38" t="str">
        <f t="shared" si="871"/>
        <v/>
      </c>
      <c r="M9335" s="38" t="str">
        <f t="shared" si="872"/>
        <v/>
      </c>
      <c r="N9335" s="38" t="str">
        <f t="shared" si="874"/>
        <v/>
      </c>
      <c r="O9335" s="38" t="str">
        <f t="shared" si="876"/>
        <v/>
      </c>
      <c r="P9335" s="39" t="str">
        <f t="shared" si="875"/>
        <v/>
      </c>
      <c r="AC9335" s="42" t="str">
        <f>IF(B9335="","",VLOOKUP(B9335,[2]Formula!B:C,2,0))</f>
        <v/>
      </c>
      <c r="AD9335" s="43" t="str">
        <f t="shared" si="873"/>
        <v/>
      </c>
    </row>
    <row r="9336" spans="1:30" x14ac:dyDescent="0.25">
      <c r="A9336" s="64"/>
      <c r="B9336" s="64"/>
      <c r="C9336" s="66"/>
      <c r="D9336" s="67"/>
      <c r="E9336" s="64"/>
      <c r="F9336" s="64"/>
      <c r="G9336" s="37" t="str">
        <f>IF(E9336="","",IF(OR(E9336="Project Management",E9336="Project Support",E9336="Sprint Management",E9336="Sprint Support"),"NA",ROUND((((VLOOKUP(AD9336,[2]Formula!V:X,3,0)))-SUMIF(AD:AD,AD9336,H:H)),2)))</f>
        <v/>
      </c>
      <c r="H9336" s="71"/>
      <c r="I9336" s="72"/>
      <c r="J9336" s="72"/>
      <c r="K9336" s="38" t="str">
        <f>IF(E9336="","",IF(OR(E9336="Project Management",E9336="Project Support",E9336="Sprint Management",E9336="Sprint Support"),"NA",(((SUMIF(AD:AD,AD9336,H:H)/VLOOKUP(AD9336,[2]Formula!V:X,3,0))*VLOOKUP(AD9336,[2]Formula!V:X,2,0))*H9336)/SUMIF(AD:AD,AD9336,H:H)))</f>
        <v/>
      </c>
      <c r="L9336" s="38" t="str">
        <f t="shared" si="871"/>
        <v/>
      </c>
      <c r="M9336" s="38" t="str">
        <f t="shared" si="872"/>
        <v/>
      </c>
      <c r="N9336" s="38" t="str">
        <f t="shared" si="874"/>
        <v/>
      </c>
      <c r="O9336" s="38" t="str">
        <f t="shared" si="876"/>
        <v/>
      </c>
      <c r="P9336" s="39" t="str">
        <f t="shared" si="875"/>
        <v/>
      </c>
      <c r="AC9336" s="42" t="str">
        <f>IF(B9336="","",VLOOKUP(B9336,[2]Formula!B:C,2,0))</f>
        <v/>
      </c>
      <c r="AD9336" s="43" t="str">
        <f t="shared" si="873"/>
        <v/>
      </c>
    </row>
    <row r="9337" spans="1:30" x14ac:dyDescent="0.25">
      <c r="A9337" s="64"/>
      <c r="B9337" s="64"/>
      <c r="C9337" s="66"/>
      <c r="D9337" s="67"/>
      <c r="E9337" s="64"/>
      <c r="F9337" s="64"/>
      <c r="G9337" s="37" t="str">
        <f>IF(E9337="","",IF(OR(E9337="Project Management",E9337="Project Support",E9337="Sprint Management",E9337="Sprint Support"),"NA",ROUND((((VLOOKUP(AD9337,[2]Formula!V:X,3,0)))-SUMIF(AD:AD,AD9337,H:H)),2)))</f>
        <v/>
      </c>
      <c r="H9337" s="71"/>
      <c r="I9337" s="72"/>
      <c r="J9337" s="72"/>
      <c r="K9337" s="38" t="str">
        <f>IF(E9337="","",IF(OR(E9337="Project Management",E9337="Project Support",E9337="Sprint Management",E9337="Sprint Support"),"NA",(((SUMIF(AD:AD,AD9337,H:H)/VLOOKUP(AD9337,[2]Formula!V:X,3,0))*VLOOKUP(AD9337,[2]Formula!V:X,2,0))*H9337)/SUMIF(AD:AD,AD9337,H:H)))</f>
        <v/>
      </c>
      <c r="L9337" s="38" t="str">
        <f t="shared" si="871"/>
        <v/>
      </c>
      <c r="M9337" s="38" t="str">
        <f t="shared" si="872"/>
        <v/>
      </c>
      <c r="N9337" s="38" t="str">
        <f t="shared" si="874"/>
        <v/>
      </c>
      <c r="O9337" s="38" t="str">
        <f t="shared" si="876"/>
        <v/>
      </c>
      <c r="P9337" s="39" t="str">
        <f t="shared" si="875"/>
        <v/>
      </c>
      <c r="AC9337" s="42" t="str">
        <f>IF(B9337="","",VLOOKUP(B9337,[2]Formula!B:C,2,0))</f>
        <v/>
      </c>
      <c r="AD9337" s="43" t="str">
        <f t="shared" si="873"/>
        <v/>
      </c>
    </row>
    <row r="9338" spans="1:30" x14ac:dyDescent="0.25">
      <c r="A9338" s="64"/>
      <c r="B9338" s="64"/>
      <c r="C9338" s="66"/>
      <c r="D9338" s="67"/>
      <c r="E9338" s="64"/>
      <c r="F9338" s="64"/>
      <c r="G9338" s="37" t="str">
        <f>IF(E9338="","",IF(OR(E9338="Project Management",E9338="Project Support",E9338="Sprint Management",E9338="Sprint Support"),"NA",ROUND((((VLOOKUP(AD9338,[2]Formula!V:X,3,0)))-SUMIF(AD:AD,AD9338,H:H)),2)))</f>
        <v/>
      </c>
      <c r="H9338" s="71"/>
      <c r="I9338" s="72"/>
      <c r="J9338" s="72"/>
      <c r="K9338" s="38" t="str">
        <f>IF(E9338="","",IF(OR(E9338="Project Management",E9338="Project Support",E9338="Sprint Management",E9338="Sprint Support"),"NA",(((SUMIF(AD:AD,AD9338,H:H)/VLOOKUP(AD9338,[2]Formula!V:X,3,0))*VLOOKUP(AD9338,[2]Formula!V:X,2,0))*H9338)/SUMIF(AD:AD,AD9338,H:H)))</f>
        <v/>
      </c>
      <c r="L9338" s="38" t="str">
        <f t="shared" si="871"/>
        <v/>
      </c>
      <c r="M9338" s="38" t="str">
        <f t="shared" si="872"/>
        <v/>
      </c>
      <c r="N9338" s="38" t="str">
        <f t="shared" si="874"/>
        <v/>
      </c>
      <c r="O9338" s="38" t="str">
        <f t="shared" si="876"/>
        <v/>
      </c>
      <c r="P9338" s="39" t="str">
        <f t="shared" si="875"/>
        <v/>
      </c>
      <c r="AC9338" s="42" t="str">
        <f>IF(B9338="","",VLOOKUP(B9338,[2]Formula!B:C,2,0))</f>
        <v/>
      </c>
      <c r="AD9338" s="43" t="str">
        <f t="shared" si="873"/>
        <v/>
      </c>
    </row>
    <row r="9339" spans="1:30" x14ac:dyDescent="0.25">
      <c r="A9339" s="64"/>
      <c r="B9339" s="64"/>
      <c r="C9339" s="66"/>
      <c r="D9339" s="67"/>
      <c r="E9339" s="64"/>
      <c r="F9339" s="64"/>
      <c r="G9339" s="37" t="str">
        <f>IF(E9339="","",IF(OR(E9339="Project Management",E9339="Project Support",E9339="Sprint Management",E9339="Sprint Support"),"NA",ROUND((((VLOOKUP(AD9339,[2]Formula!V:X,3,0)))-SUMIF(AD:AD,AD9339,H:H)),2)))</f>
        <v/>
      </c>
      <c r="H9339" s="71"/>
      <c r="I9339" s="72"/>
      <c r="J9339" s="72"/>
      <c r="K9339" s="38" t="str">
        <f>IF(E9339="","",IF(OR(E9339="Project Management",E9339="Project Support",E9339="Sprint Management",E9339="Sprint Support"),"NA",(((SUMIF(AD:AD,AD9339,H:H)/VLOOKUP(AD9339,[2]Formula!V:X,3,0))*VLOOKUP(AD9339,[2]Formula!V:X,2,0))*H9339)/SUMIF(AD:AD,AD9339,H:H)))</f>
        <v/>
      </c>
      <c r="L9339" s="38" t="str">
        <f t="shared" si="871"/>
        <v/>
      </c>
      <c r="M9339" s="38" t="str">
        <f t="shared" si="872"/>
        <v/>
      </c>
      <c r="N9339" s="38" t="str">
        <f t="shared" si="874"/>
        <v/>
      </c>
      <c r="O9339" s="38" t="str">
        <f t="shared" si="876"/>
        <v/>
      </c>
      <c r="P9339" s="39" t="str">
        <f t="shared" si="875"/>
        <v/>
      </c>
      <c r="AC9339" s="42" t="str">
        <f>IF(B9339="","",VLOOKUP(B9339,[2]Formula!B:C,2,0))</f>
        <v/>
      </c>
      <c r="AD9339" s="43" t="str">
        <f t="shared" si="873"/>
        <v/>
      </c>
    </row>
    <row r="9340" spans="1:30" x14ac:dyDescent="0.25">
      <c r="A9340" s="64"/>
      <c r="B9340" s="64"/>
      <c r="C9340" s="66"/>
      <c r="D9340" s="67"/>
      <c r="E9340" s="64"/>
      <c r="F9340" s="64"/>
      <c r="G9340" s="37" t="str">
        <f>IF(E9340="","",IF(OR(E9340="Project Management",E9340="Project Support",E9340="Sprint Management",E9340="Sprint Support"),"NA",ROUND((((VLOOKUP(AD9340,[2]Formula!V:X,3,0)))-SUMIF(AD:AD,AD9340,H:H)),2)))</f>
        <v/>
      </c>
      <c r="H9340" s="71"/>
      <c r="I9340" s="72"/>
      <c r="J9340" s="72"/>
      <c r="K9340" s="38" t="str">
        <f>IF(E9340="","",IF(OR(E9340="Project Management",E9340="Project Support",E9340="Sprint Management",E9340="Sprint Support"),"NA",(((SUMIF(AD:AD,AD9340,H:H)/VLOOKUP(AD9340,[2]Formula!V:X,3,0))*VLOOKUP(AD9340,[2]Formula!V:X,2,0))*H9340)/SUMIF(AD:AD,AD9340,H:H)))</f>
        <v/>
      </c>
      <c r="L9340" s="38" t="str">
        <f t="shared" si="871"/>
        <v/>
      </c>
      <c r="M9340" s="38" t="str">
        <f t="shared" si="872"/>
        <v/>
      </c>
      <c r="N9340" s="38" t="str">
        <f t="shared" si="874"/>
        <v/>
      </c>
      <c r="O9340" s="38" t="str">
        <f t="shared" si="876"/>
        <v/>
      </c>
      <c r="P9340" s="39" t="str">
        <f t="shared" si="875"/>
        <v/>
      </c>
      <c r="AC9340" s="42" t="str">
        <f>IF(B9340="","",VLOOKUP(B9340,[2]Formula!B:C,2,0))</f>
        <v/>
      </c>
      <c r="AD9340" s="43" t="str">
        <f t="shared" si="873"/>
        <v/>
      </c>
    </row>
    <row r="9341" spans="1:30" x14ac:dyDescent="0.25">
      <c r="A9341" s="64"/>
      <c r="B9341" s="64"/>
      <c r="C9341" s="66"/>
      <c r="D9341" s="67"/>
      <c r="E9341" s="64"/>
      <c r="F9341" s="64"/>
      <c r="G9341" s="37" t="str">
        <f>IF(E9341="","",IF(OR(E9341="Project Management",E9341="Project Support",E9341="Sprint Management",E9341="Sprint Support"),"NA",ROUND((((VLOOKUP(AD9341,[2]Formula!V:X,3,0)))-SUMIF(AD:AD,AD9341,H:H)),2)))</f>
        <v/>
      </c>
      <c r="H9341" s="71"/>
      <c r="I9341" s="72"/>
      <c r="J9341" s="72"/>
      <c r="K9341" s="38" t="str">
        <f>IF(E9341="","",IF(OR(E9341="Project Management",E9341="Project Support",E9341="Sprint Management",E9341="Sprint Support"),"NA",(((SUMIF(AD:AD,AD9341,H:H)/VLOOKUP(AD9341,[2]Formula!V:X,3,0))*VLOOKUP(AD9341,[2]Formula!V:X,2,0))*H9341)/SUMIF(AD:AD,AD9341,H:H)))</f>
        <v/>
      </c>
      <c r="L9341" s="38" t="str">
        <f t="shared" si="871"/>
        <v/>
      </c>
      <c r="M9341" s="38" t="str">
        <f t="shared" si="872"/>
        <v/>
      </c>
      <c r="N9341" s="38" t="str">
        <f t="shared" si="874"/>
        <v/>
      </c>
      <c r="O9341" s="38" t="str">
        <f t="shared" si="876"/>
        <v/>
      </c>
      <c r="P9341" s="39" t="str">
        <f t="shared" si="875"/>
        <v/>
      </c>
      <c r="AC9341" s="42" t="str">
        <f>IF(B9341="","",VLOOKUP(B9341,[2]Formula!B:C,2,0))</f>
        <v/>
      </c>
      <c r="AD9341" s="43" t="str">
        <f t="shared" si="873"/>
        <v/>
      </c>
    </row>
    <row r="9342" spans="1:30" x14ac:dyDescent="0.25">
      <c r="A9342" s="64"/>
      <c r="B9342" s="64"/>
      <c r="C9342" s="66"/>
      <c r="D9342" s="67"/>
      <c r="E9342" s="64"/>
      <c r="F9342" s="64"/>
      <c r="G9342" s="37" t="str">
        <f>IF(E9342="","",IF(OR(E9342="Project Management",E9342="Project Support",E9342="Sprint Management",E9342="Sprint Support"),"NA",ROUND((((VLOOKUP(AD9342,[2]Formula!V:X,3,0)))-SUMIF(AD:AD,AD9342,H:H)),2)))</f>
        <v/>
      </c>
      <c r="H9342" s="71"/>
      <c r="I9342" s="72"/>
      <c r="J9342" s="72"/>
      <c r="K9342" s="38" t="str">
        <f>IF(E9342="","",IF(OR(E9342="Project Management",E9342="Project Support",E9342="Sprint Management",E9342="Sprint Support"),"NA",(((SUMIF(AD:AD,AD9342,H:H)/VLOOKUP(AD9342,[2]Formula!V:X,3,0))*VLOOKUP(AD9342,[2]Formula!V:X,2,0))*H9342)/SUMIF(AD:AD,AD9342,H:H)))</f>
        <v/>
      </c>
      <c r="L9342" s="38" t="str">
        <f t="shared" si="871"/>
        <v/>
      </c>
      <c r="M9342" s="38" t="str">
        <f t="shared" si="872"/>
        <v/>
      </c>
      <c r="N9342" s="38" t="str">
        <f t="shared" si="874"/>
        <v/>
      </c>
      <c r="O9342" s="38" t="str">
        <f t="shared" si="876"/>
        <v/>
      </c>
      <c r="P9342" s="39" t="str">
        <f t="shared" si="875"/>
        <v/>
      </c>
      <c r="AC9342" s="42" t="str">
        <f>IF(B9342="","",VLOOKUP(B9342,[2]Formula!B:C,2,0))</f>
        <v/>
      </c>
      <c r="AD9342" s="43" t="str">
        <f t="shared" si="873"/>
        <v/>
      </c>
    </row>
    <row r="9343" spans="1:30" x14ac:dyDescent="0.25">
      <c r="A9343" s="64"/>
      <c r="B9343" s="64"/>
      <c r="C9343" s="66"/>
      <c r="D9343" s="67"/>
      <c r="E9343" s="64"/>
      <c r="F9343" s="64"/>
      <c r="G9343" s="37" t="str">
        <f>IF(E9343="","",IF(OR(E9343="Project Management",E9343="Project Support",E9343="Sprint Management",E9343="Sprint Support"),"NA",ROUND((((VLOOKUP(AD9343,[2]Formula!V:X,3,0)))-SUMIF(AD:AD,AD9343,H:H)),2)))</f>
        <v/>
      </c>
      <c r="H9343" s="71"/>
      <c r="I9343" s="72"/>
      <c r="J9343" s="72"/>
      <c r="K9343" s="38" t="str">
        <f>IF(E9343="","",IF(OR(E9343="Project Management",E9343="Project Support",E9343="Sprint Management",E9343="Sprint Support"),"NA",(((SUMIF(AD:AD,AD9343,H:H)/VLOOKUP(AD9343,[2]Formula!V:X,3,0))*VLOOKUP(AD9343,[2]Formula!V:X,2,0))*H9343)/SUMIF(AD:AD,AD9343,H:H)))</f>
        <v/>
      </c>
      <c r="L9343" s="38" t="str">
        <f t="shared" si="871"/>
        <v/>
      </c>
      <c r="M9343" s="38" t="str">
        <f t="shared" si="872"/>
        <v/>
      </c>
      <c r="N9343" s="38" t="str">
        <f t="shared" si="874"/>
        <v/>
      </c>
      <c r="O9343" s="38" t="str">
        <f t="shared" si="876"/>
        <v/>
      </c>
      <c r="P9343" s="39" t="str">
        <f t="shared" si="875"/>
        <v/>
      </c>
      <c r="AC9343" s="42" t="str">
        <f>IF(B9343="","",VLOOKUP(B9343,[2]Formula!B:C,2,0))</f>
        <v/>
      </c>
      <c r="AD9343" s="43" t="str">
        <f t="shared" si="873"/>
        <v/>
      </c>
    </row>
    <row r="9344" spans="1:30" x14ac:dyDescent="0.25">
      <c r="A9344" s="64"/>
      <c r="B9344" s="64"/>
      <c r="C9344" s="66"/>
      <c r="D9344" s="67"/>
      <c r="E9344" s="64"/>
      <c r="F9344" s="64"/>
      <c r="G9344" s="37" t="str">
        <f>IF(E9344="","",IF(OR(E9344="Project Management",E9344="Project Support",E9344="Sprint Management",E9344="Sprint Support"),"NA",ROUND((((VLOOKUP(AD9344,[2]Formula!V:X,3,0)))-SUMIF(AD:AD,AD9344,H:H)),2)))</f>
        <v/>
      </c>
      <c r="H9344" s="71"/>
      <c r="I9344" s="72"/>
      <c r="J9344" s="72"/>
      <c r="K9344" s="38" t="str">
        <f>IF(E9344="","",IF(OR(E9344="Project Management",E9344="Project Support",E9344="Sprint Management",E9344="Sprint Support"),"NA",(((SUMIF(AD:AD,AD9344,H:H)/VLOOKUP(AD9344,[2]Formula!V:X,3,0))*VLOOKUP(AD9344,[2]Formula!V:X,2,0))*H9344)/SUMIF(AD:AD,AD9344,H:H)))</f>
        <v/>
      </c>
      <c r="L9344" s="38" t="str">
        <f t="shared" si="871"/>
        <v/>
      </c>
      <c r="M9344" s="38" t="str">
        <f t="shared" si="872"/>
        <v/>
      </c>
      <c r="N9344" s="38" t="str">
        <f t="shared" si="874"/>
        <v/>
      </c>
      <c r="O9344" s="38" t="str">
        <f t="shared" si="876"/>
        <v/>
      </c>
      <c r="P9344" s="39" t="str">
        <f t="shared" si="875"/>
        <v/>
      </c>
      <c r="AC9344" s="42" t="str">
        <f>IF(B9344="","",VLOOKUP(B9344,[2]Formula!B:C,2,0))</f>
        <v/>
      </c>
      <c r="AD9344" s="43" t="str">
        <f t="shared" si="873"/>
        <v/>
      </c>
    </row>
    <row r="9345" spans="1:30" x14ac:dyDescent="0.25">
      <c r="A9345" s="64"/>
      <c r="B9345" s="64"/>
      <c r="C9345" s="66"/>
      <c r="D9345" s="67"/>
      <c r="E9345" s="64"/>
      <c r="F9345" s="64"/>
      <c r="G9345" s="37" t="str">
        <f>IF(E9345="","",IF(OR(E9345="Project Management",E9345="Project Support",E9345="Sprint Management",E9345="Sprint Support"),"NA",ROUND((((VLOOKUP(AD9345,[2]Formula!V:X,3,0)))-SUMIF(AD:AD,AD9345,H:H)),2)))</f>
        <v/>
      </c>
      <c r="H9345" s="71"/>
      <c r="I9345" s="72"/>
      <c r="J9345" s="72"/>
      <c r="K9345" s="38" t="str">
        <f>IF(E9345="","",IF(OR(E9345="Project Management",E9345="Project Support",E9345="Sprint Management",E9345="Sprint Support"),"NA",(((SUMIF(AD:AD,AD9345,H:H)/VLOOKUP(AD9345,[2]Formula!V:X,3,0))*VLOOKUP(AD9345,[2]Formula!V:X,2,0))*H9345)/SUMIF(AD:AD,AD9345,H:H)))</f>
        <v/>
      </c>
      <c r="L9345" s="38" t="str">
        <f t="shared" si="871"/>
        <v/>
      </c>
      <c r="M9345" s="38" t="str">
        <f t="shared" si="872"/>
        <v/>
      </c>
      <c r="N9345" s="38" t="str">
        <f t="shared" si="874"/>
        <v/>
      </c>
      <c r="O9345" s="38" t="str">
        <f t="shared" si="876"/>
        <v/>
      </c>
      <c r="P9345" s="39" t="str">
        <f t="shared" si="875"/>
        <v/>
      </c>
      <c r="AC9345" s="42" t="str">
        <f>IF(B9345="","",VLOOKUP(B9345,[2]Formula!B:C,2,0))</f>
        <v/>
      </c>
      <c r="AD9345" s="43" t="str">
        <f t="shared" si="873"/>
        <v/>
      </c>
    </row>
    <row r="9346" spans="1:30" x14ac:dyDescent="0.25">
      <c r="A9346" s="64"/>
      <c r="B9346" s="64"/>
      <c r="C9346" s="66"/>
      <c r="D9346" s="67"/>
      <c r="E9346" s="64"/>
      <c r="F9346" s="64"/>
      <c r="G9346" s="37" t="str">
        <f>IF(E9346="","",IF(OR(E9346="Project Management",E9346="Project Support",E9346="Sprint Management",E9346="Sprint Support"),"NA",ROUND((((VLOOKUP(AD9346,[2]Formula!V:X,3,0)))-SUMIF(AD:AD,AD9346,H:H)),2)))</f>
        <v/>
      </c>
      <c r="H9346" s="71"/>
      <c r="I9346" s="72"/>
      <c r="J9346" s="72"/>
      <c r="K9346" s="38" t="str">
        <f>IF(E9346="","",IF(OR(E9346="Project Management",E9346="Project Support",E9346="Sprint Management",E9346="Sprint Support"),"NA",(((SUMIF(AD:AD,AD9346,H:H)/VLOOKUP(AD9346,[2]Formula!V:X,3,0))*VLOOKUP(AD9346,[2]Formula!V:X,2,0))*H9346)/SUMIF(AD:AD,AD9346,H:H)))</f>
        <v/>
      </c>
      <c r="L9346" s="38" t="str">
        <f t="shared" ref="L9346:L9409" si="877">IFERROR(IF(K9346="NA",(H9346/I9346),(K9346/I9346)),"")</f>
        <v/>
      </c>
      <c r="M9346" s="38" t="str">
        <f t="shared" ref="M9346:M9409" si="878">IFERROR(IF(K9346="NA",1,(K9346/H9346)),"")</f>
        <v/>
      </c>
      <c r="N9346" s="38" t="str">
        <f t="shared" si="874"/>
        <v/>
      </c>
      <c r="O9346" s="38" t="str">
        <f t="shared" si="876"/>
        <v/>
      </c>
      <c r="P9346" s="39" t="str">
        <f t="shared" si="875"/>
        <v/>
      </c>
      <c r="AC9346" s="42" t="str">
        <f>IF(B9346="","",VLOOKUP(B9346,[2]Formula!B:C,2,0))</f>
        <v/>
      </c>
      <c r="AD9346" s="43" t="str">
        <f t="shared" ref="AD9346:AD9409" si="879">IF(B9346="","",CONCATENATE(B9346,"_",E9346))</f>
        <v/>
      </c>
    </row>
    <row r="9347" spans="1:30" x14ac:dyDescent="0.25">
      <c r="A9347" s="64"/>
      <c r="B9347" s="64"/>
      <c r="C9347" s="66"/>
      <c r="D9347" s="67"/>
      <c r="E9347" s="64"/>
      <c r="F9347" s="64"/>
      <c r="G9347" s="37" t="str">
        <f>IF(E9347="","",IF(OR(E9347="Project Management",E9347="Project Support",E9347="Sprint Management",E9347="Sprint Support"),"NA",ROUND((((VLOOKUP(AD9347,[2]Formula!V:X,3,0)))-SUMIF(AD:AD,AD9347,H:H)),2)))</f>
        <v/>
      </c>
      <c r="H9347" s="71"/>
      <c r="I9347" s="72"/>
      <c r="J9347" s="72"/>
      <c r="K9347" s="38" t="str">
        <f>IF(E9347="","",IF(OR(E9347="Project Management",E9347="Project Support",E9347="Sprint Management",E9347="Sprint Support"),"NA",(((SUMIF(AD:AD,AD9347,H:H)/VLOOKUP(AD9347,[2]Formula!V:X,3,0))*VLOOKUP(AD9347,[2]Formula!V:X,2,0))*H9347)/SUMIF(AD:AD,AD9347,H:H)))</f>
        <v/>
      </c>
      <c r="L9347" s="38" t="str">
        <f t="shared" si="877"/>
        <v/>
      </c>
      <c r="M9347" s="38" t="str">
        <f t="shared" si="878"/>
        <v/>
      </c>
      <c r="N9347" s="38" t="str">
        <f t="shared" ref="N9347:N9410" si="880">IFERROR(((L9347-M9347)/M9347)*100,"")</f>
        <v/>
      </c>
      <c r="O9347" s="38" t="str">
        <f t="shared" si="876"/>
        <v/>
      </c>
      <c r="P9347" s="39" t="str">
        <f t="shared" ref="P9347:P9410" si="881">IF(O9347="","",1)</f>
        <v/>
      </c>
      <c r="AC9347" s="42" t="str">
        <f>IF(B9347="","",VLOOKUP(B9347,[2]Formula!B:C,2,0))</f>
        <v/>
      </c>
      <c r="AD9347" s="43" t="str">
        <f t="shared" si="879"/>
        <v/>
      </c>
    </row>
    <row r="9348" spans="1:30" x14ac:dyDescent="0.25">
      <c r="A9348" s="64"/>
      <c r="B9348" s="64"/>
      <c r="C9348" s="66"/>
      <c r="D9348" s="67"/>
      <c r="E9348" s="64"/>
      <c r="F9348" s="64"/>
      <c r="G9348" s="37" t="str">
        <f>IF(E9348="","",IF(OR(E9348="Project Management",E9348="Project Support",E9348="Sprint Management",E9348="Sprint Support"),"NA",ROUND((((VLOOKUP(AD9348,[2]Formula!V:X,3,0)))-SUMIF(AD:AD,AD9348,H:H)),2)))</f>
        <v/>
      </c>
      <c r="H9348" s="71"/>
      <c r="I9348" s="72"/>
      <c r="J9348" s="72"/>
      <c r="K9348" s="38" t="str">
        <f>IF(E9348="","",IF(OR(E9348="Project Management",E9348="Project Support",E9348="Sprint Management",E9348="Sprint Support"),"NA",(((SUMIF(AD:AD,AD9348,H:H)/VLOOKUP(AD9348,[2]Formula!V:X,3,0))*VLOOKUP(AD9348,[2]Formula!V:X,2,0))*H9348)/SUMIF(AD:AD,AD9348,H:H)))</f>
        <v/>
      </c>
      <c r="L9348" s="38" t="str">
        <f t="shared" si="877"/>
        <v/>
      </c>
      <c r="M9348" s="38" t="str">
        <f t="shared" si="878"/>
        <v/>
      </c>
      <c r="N9348" s="38" t="str">
        <f t="shared" si="880"/>
        <v/>
      </c>
      <c r="O9348" s="38" t="str">
        <f t="shared" si="876"/>
        <v/>
      </c>
      <c r="P9348" s="39" t="str">
        <f t="shared" si="881"/>
        <v/>
      </c>
      <c r="AC9348" s="42" t="str">
        <f>IF(B9348="","",VLOOKUP(B9348,[2]Formula!B:C,2,0))</f>
        <v/>
      </c>
      <c r="AD9348" s="43" t="str">
        <f t="shared" si="879"/>
        <v/>
      </c>
    </row>
    <row r="9349" spans="1:30" x14ac:dyDescent="0.25">
      <c r="A9349" s="64"/>
      <c r="B9349" s="64"/>
      <c r="C9349" s="66"/>
      <c r="D9349" s="67"/>
      <c r="E9349" s="64"/>
      <c r="F9349" s="64"/>
      <c r="G9349" s="37" t="str">
        <f>IF(E9349="","",IF(OR(E9349="Project Management",E9349="Project Support",E9349="Sprint Management",E9349="Sprint Support"),"NA",ROUND((((VLOOKUP(AD9349,[2]Formula!V:X,3,0)))-SUMIF(AD:AD,AD9349,H:H)),2)))</f>
        <v/>
      </c>
      <c r="H9349" s="71"/>
      <c r="I9349" s="72"/>
      <c r="J9349" s="72"/>
      <c r="K9349" s="38" t="str">
        <f>IF(E9349="","",IF(OR(E9349="Project Management",E9349="Project Support",E9349="Sprint Management",E9349="Sprint Support"),"NA",(((SUMIF(AD:AD,AD9349,H:H)/VLOOKUP(AD9349,[2]Formula!V:X,3,0))*VLOOKUP(AD9349,[2]Formula!V:X,2,0))*H9349)/SUMIF(AD:AD,AD9349,H:H)))</f>
        <v/>
      </c>
      <c r="L9349" s="38" t="str">
        <f t="shared" si="877"/>
        <v/>
      </c>
      <c r="M9349" s="38" t="str">
        <f t="shared" si="878"/>
        <v/>
      </c>
      <c r="N9349" s="38" t="str">
        <f t="shared" si="880"/>
        <v/>
      </c>
      <c r="O9349" s="38" t="str">
        <f t="shared" si="876"/>
        <v/>
      </c>
      <c r="P9349" s="39" t="str">
        <f t="shared" si="881"/>
        <v/>
      </c>
      <c r="AC9349" s="42" t="str">
        <f>IF(B9349="","",VLOOKUP(B9349,[2]Formula!B:C,2,0))</f>
        <v/>
      </c>
      <c r="AD9349" s="43" t="str">
        <f t="shared" si="879"/>
        <v/>
      </c>
    </row>
    <row r="9350" spans="1:30" x14ac:dyDescent="0.25">
      <c r="A9350" s="64"/>
      <c r="B9350" s="64"/>
      <c r="C9350" s="66"/>
      <c r="D9350" s="67"/>
      <c r="E9350" s="64"/>
      <c r="F9350" s="64"/>
      <c r="G9350" s="37" t="str">
        <f>IF(E9350="","",IF(OR(E9350="Project Management",E9350="Project Support",E9350="Sprint Management",E9350="Sprint Support"),"NA",ROUND((((VLOOKUP(AD9350,[2]Formula!V:X,3,0)))-SUMIF(AD:AD,AD9350,H:H)),2)))</f>
        <v/>
      </c>
      <c r="H9350" s="71"/>
      <c r="I9350" s="72"/>
      <c r="J9350" s="72"/>
      <c r="K9350" s="38" t="str">
        <f>IF(E9350="","",IF(OR(E9350="Project Management",E9350="Project Support",E9350="Sprint Management",E9350="Sprint Support"),"NA",(((SUMIF(AD:AD,AD9350,H:H)/VLOOKUP(AD9350,[2]Formula!V:X,3,0))*VLOOKUP(AD9350,[2]Formula!V:X,2,0))*H9350)/SUMIF(AD:AD,AD9350,H:H)))</f>
        <v/>
      </c>
      <c r="L9350" s="38" t="str">
        <f t="shared" si="877"/>
        <v/>
      </c>
      <c r="M9350" s="38" t="str">
        <f t="shared" si="878"/>
        <v/>
      </c>
      <c r="N9350" s="38" t="str">
        <f t="shared" si="880"/>
        <v/>
      </c>
      <c r="O9350" s="38" t="str">
        <f t="shared" si="876"/>
        <v/>
      </c>
      <c r="P9350" s="39" t="str">
        <f t="shared" si="881"/>
        <v/>
      </c>
      <c r="AC9350" s="42" t="str">
        <f>IF(B9350="","",VLOOKUP(B9350,[2]Formula!B:C,2,0))</f>
        <v/>
      </c>
      <c r="AD9350" s="43" t="str">
        <f t="shared" si="879"/>
        <v/>
      </c>
    </row>
    <row r="9351" spans="1:30" x14ac:dyDescent="0.25">
      <c r="A9351" s="64"/>
      <c r="B9351" s="64"/>
      <c r="C9351" s="66"/>
      <c r="D9351" s="67"/>
      <c r="E9351" s="64"/>
      <c r="F9351" s="64"/>
      <c r="G9351" s="37" t="str">
        <f>IF(E9351="","",IF(OR(E9351="Project Management",E9351="Project Support",E9351="Sprint Management",E9351="Sprint Support"),"NA",ROUND((((VLOOKUP(AD9351,[2]Formula!V:X,3,0)))-SUMIF(AD:AD,AD9351,H:H)),2)))</f>
        <v/>
      </c>
      <c r="H9351" s="71"/>
      <c r="I9351" s="72"/>
      <c r="J9351" s="72"/>
      <c r="K9351" s="38" t="str">
        <f>IF(E9351="","",IF(OR(E9351="Project Management",E9351="Project Support",E9351="Sprint Management",E9351="Sprint Support"),"NA",(((SUMIF(AD:AD,AD9351,H:H)/VLOOKUP(AD9351,[2]Formula!V:X,3,0))*VLOOKUP(AD9351,[2]Formula!V:X,2,0))*H9351)/SUMIF(AD:AD,AD9351,H:H)))</f>
        <v/>
      </c>
      <c r="L9351" s="38" t="str">
        <f t="shared" si="877"/>
        <v/>
      </c>
      <c r="M9351" s="38" t="str">
        <f t="shared" si="878"/>
        <v/>
      </c>
      <c r="N9351" s="38" t="str">
        <f t="shared" si="880"/>
        <v/>
      </c>
      <c r="O9351" s="38" t="str">
        <f t="shared" si="876"/>
        <v/>
      </c>
      <c r="P9351" s="39" t="str">
        <f t="shared" si="881"/>
        <v/>
      </c>
      <c r="AC9351" s="42" t="str">
        <f>IF(B9351="","",VLOOKUP(B9351,[2]Formula!B:C,2,0))</f>
        <v/>
      </c>
      <c r="AD9351" s="43" t="str">
        <f t="shared" si="879"/>
        <v/>
      </c>
    </row>
    <row r="9352" spans="1:30" x14ac:dyDescent="0.25">
      <c r="A9352" s="64"/>
      <c r="B9352" s="64"/>
      <c r="C9352" s="66"/>
      <c r="D9352" s="67"/>
      <c r="E9352" s="64"/>
      <c r="F9352" s="64"/>
      <c r="G9352" s="37" t="str">
        <f>IF(E9352="","",IF(OR(E9352="Project Management",E9352="Project Support",E9352="Sprint Management",E9352="Sprint Support"),"NA",ROUND((((VLOOKUP(AD9352,[2]Formula!V:X,3,0)))-SUMIF(AD:AD,AD9352,H:H)),2)))</f>
        <v/>
      </c>
      <c r="H9352" s="71"/>
      <c r="I9352" s="72"/>
      <c r="J9352" s="72"/>
      <c r="K9352" s="38" t="str">
        <f>IF(E9352="","",IF(OR(E9352="Project Management",E9352="Project Support",E9352="Sprint Management",E9352="Sprint Support"),"NA",(((SUMIF(AD:AD,AD9352,H:H)/VLOOKUP(AD9352,[2]Formula!V:X,3,0))*VLOOKUP(AD9352,[2]Formula!V:X,2,0))*H9352)/SUMIF(AD:AD,AD9352,H:H)))</f>
        <v/>
      </c>
      <c r="L9352" s="38" t="str">
        <f t="shared" si="877"/>
        <v/>
      </c>
      <c r="M9352" s="38" t="str">
        <f t="shared" si="878"/>
        <v/>
      </c>
      <c r="N9352" s="38" t="str">
        <f t="shared" si="880"/>
        <v/>
      </c>
      <c r="O9352" s="38" t="str">
        <f t="shared" si="876"/>
        <v/>
      </c>
      <c r="P9352" s="39" t="str">
        <f t="shared" si="881"/>
        <v/>
      </c>
      <c r="AC9352" s="42" t="str">
        <f>IF(B9352="","",VLOOKUP(B9352,[2]Formula!B:C,2,0))</f>
        <v/>
      </c>
      <c r="AD9352" s="43" t="str">
        <f t="shared" si="879"/>
        <v/>
      </c>
    </row>
    <row r="9353" spans="1:30" x14ac:dyDescent="0.25">
      <c r="A9353" s="64"/>
      <c r="B9353" s="64"/>
      <c r="C9353" s="66"/>
      <c r="D9353" s="67"/>
      <c r="E9353" s="64"/>
      <c r="F9353" s="64"/>
      <c r="G9353" s="37" t="str">
        <f>IF(E9353="","",IF(OR(E9353="Project Management",E9353="Project Support",E9353="Sprint Management",E9353="Sprint Support"),"NA",ROUND((((VLOOKUP(AD9353,[2]Formula!V:X,3,0)))-SUMIF(AD:AD,AD9353,H:H)),2)))</f>
        <v/>
      </c>
      <c r="H9353" s="71"/>
      <c r="I9353" s="72"/>
      <c r="J9353" s="72"/>
      <c r="K9353" s="38" t="str">
        <f>IF(E9353="","",IF(OR(E9353="Project Management",E9353="Project Support",E9353="Sprint Management",E9353="Sprint Support"),"NA",(((SUMIF(AD:AD,AD9353,H:H)/VLOOKUP(AD9353,[2]Formula!V:X,3,0))*VLOOKUP(AD9353,[2]Formula!V:X,2,0))*H9353)/SUMIF(AD:AD,AD9353,H:H)))</f>
        <v/>
      </c>
      <c r="L9353" s="38" t="str">
        <f t="shared" si="877"/>
        <v/>
      </c>
      <c r="M9353" s="38" t="str">
        <f t="shared" si="878"/>
        <v/>
      </c>
      <c r="N9353" s="38" t="str">
        <f t="shared" si="880"/>
        <v/>
      </c>
      <c r="O9353" s="38" t="str">
        <f t="shared" si="876"/>
        <v/>
      </c>
      <c r="P9353" s="39" t="str">
        <f t="shared" si="881"/>
        <v/>
      </c>
      <c r="AC9353" s="42" t="str">
        <f>IF(B9353="","",VLOOKUP(B9353,[2]Formula!B:C,2,0))</f>
        <v/>
      </c>
      <c r="AD9353" s="43" t="str">
        <f t="shared" si="879"/>
        <v/>
      </c>
    </row>
    <row r="9354" spans="1:30" x14ac:dyDescent="0.25">
      <c r="A9354" s="64"/>
      <c r="B9354" s="64"/>
      <c r="C9354" s="66"/>
      <c r="D9354" s="67"/>
      <c r="E9354" s="64"/>
      <c r="F9354" s="64"/>
      <c r="G9354" s="37" t="str">
        <f>IF(E9354="","",IF(OR(E9354="Project Management",E9354="Project Support",E9354="Sprint Management",E9354="Sprint Support"),"NA",ROUND((((VLOOKUP(AD9354,[2]Formula!V:X,3,0)))-SUMIF(AD:AD,AD9354,H:H)),2)))</f>
        <v/>
      </c>
      <c r="H9354" s="71"/>
      <c r="I9354" s="72"/>
      <c r="J9354" s="72"/>
      <c r="K9354" s="38" t="str">
        <f>IF(E9354="","",IF(OR(E9354="Project Management",E9354="Project Support",E9354="Sprint Management",E9354="Sprint Support"),"NA",(((SUMIF(AD:AD,AD9354,H:H)/VLOOKUP(AD9354,[2]Formula!V:X,3,0))*VLOOKUP(AD9354,[2]Formula!V:X,2,0))*H9354)/SUMIF(AD:AD,AD9354,H:H)))</f>
        <v/>
      </c>
      <c r="L9354" s="38" t="str">
        <f t="shared" si="877"/>
        <v/>
      </c>
      <c r="M9354" s="38" t="str">
        <f t="shared" si="878"/>
        <v/>
      </c>
      <c r="N9354" s="38" t="str">
        <f t="shared" si="880"/>
        <v/>
      </c>
      <c r="O9354" s="38" t="str">
        <f t="shared" si="876"/>
        <v/>
      </c>
      <c r="P9354" s="39" t="str">
        <f t="shared" si="881"/>
        <v/>
      </c>
      <c r="AC9354" s="42" t="str">
        <f>IF(B9354="","",VLOOKUP(B9354,[2]Formula!B:C,2,0))</f>
        <v/>
      </c>
      <c r="AD9354" s="43" t="str">
        <f t="shared" si="879"/>
        <v/>
      </c>
    </row>
    <row r="9355" spans="1:30" x14ac:dyDescent="0.25">
      <c r="A9355" s="64"/>
      <c r="B9355" s="64"/>
      <c r="C9355" s="66"/>
      <c r="D9355" s="67"/>
      <c r="E9355" s="64"/>
      <c r="F9355" s="64"/>
      <c r="G9355" s="37" t="str">
        <f>IF(E9355="","",IF(OR(E9355="Project Management",E9355="Project Support",E9355="Sprint Management",E9355="Sprint Support"),"NA",ROUND((((VLOOKUP(AD9355,[2]Formula!V:X,3,0)))-SUMIF(AD:AD,AD9355,H:H)),2)))</f>
        <v/>
      </c>
      <c r="H9355" s="71"/>
      <c r="I9355" s="72"/>
      <c r="J9355" s="72"/>
      <c r="K9355" s="38" t="str">
        <f>IF(E9355="","",IF(OR(E9355="Project Management",E9355="Project Support",E9355="Sprint Management",E9355="Sprint Support"),"NA",(((SUMIF(AD:AD,AD9355,H:H)/VLOOKUP(AD9355,[2]Formula!V:X,3,0))*VLOOKUP(AD9355,[2]Formula!V:X,2,0))*H9355)/SUMIF(AD:AD,AD9355,H:H)))</f>
        <v/>
      </c>
      <c r="L9355" s="38" t="str">
        <f t="shared" si="877"/>
        <v/>
      </c>
      <c r="M9355" s="38" t="str">
        <f t="shared" si="878"/>
        <v/>
      </c>
      <c r="N9355" s="38" t="str">
        <f t="shared" si="880"/>
        <v/>
      </c>
      <c r="O9355" s="38" t="str">
        <f t="shared" si="876"/>
        <v/>
      </c>
      <c r="P9355" s="39" t="str">
        <f t="shared" si="881"/>
        <v/>
      </c>
      <c r="AC9355" s="42" t="str">
        <f>IF(B9355="","",VLOOKUP(B9355,[2]Formula!B:C,2,0))</f>
        <v/>
      </c>
      <c r="AD9355" s="43" t="str">
        <f t="shared" si="879"/>
        <v/>
      </c>
    </row>
    <row r="9356" spans="1:30" x14ac:dyDescent="0.25">
      <c r="A9356" s="64"/>
      <c r="B9356" s="64"/>
      <c r="C9356" s="66"/>
      <c r="D9356" s="67"/>
      <c r="E9356" s="64"/>
      <c r="F9356" s="64"/>
      <c r="G9356" s="37" t="str">
        <f>IF(E9356="","",IF(OR(E9356="Project Management",E9356="Project Support",E9356="Sprint Management",E9356="Sprint Support"),"NA",ROUND((((VLOOKUP(AD9356,[2]Formula!V:X,3,0)))-SUMIF(AD:AD,AD9356,H:H)),2)))</f>
        <v/>
      </c>
      <c r="H9356" s="71"/>
      <c r="I9356" s="72"/>
      <c r="J9356" s="72"/>
      <c r="K9356" s="38" t="str">
        <f>IF(E9356="","",IF(OR(E9356="Project Management",E9356="Project Support",E9356="Sprint Management",E9356="Sprint Support"),"NA",(((SUMIF(AD:AD,AD9356,H:H)/VLOOKUP(AD9356,[2]Formula!V:X,3,0))*VLOOKUP(AD9356,[2]Formula!V:X,2,0))*H9356)/SUMIF(AD:AD,AD9356,H:H)))</f>
        <v/>
      </c>
      <c r="L9356" s="38" t="str">
        <f t="shared" si="877"/>
        <v/>
      </c>
      <c r="M9356" s="38" t="str">
        <f t="shared" si="878"/>
        <v/>
      </c>
      <c r="N9356" s="38" t="str">
        <f t="shared" si="880"/>
        <v/>
      </c>
      <c r="O9356" s="38" t="str">
        <f t="shared" si="876"/>
        <v/>
      </c>
      <c r="P9356" s="39" t="str">
        <f t="shared" si="881"/>
        <v/>
      </c>
      <c r="AC9356" s="42" t="str">
        <f>IF(B9356="","",VLOOKUP(B9356,[2]Formula!B:C,2,0))</f>
        <v/>
      </c>
      <c r="AD9356" s="43" t="str">
        <f t="shared" si="879"/>
        <v/>
      </c>
    </row>
    <row r="9357" spans="1:30" x14ac:dyDescent="0.25">
      <c r="A9357" s="64"/>
      <c r="B9357" s="64"/>
      <c r="C9357" s="66"/>
      <c r="D9357" s="67"/>
      <c r="E9357" s="64"/>
      <c r="F9357" s="64"/>
      <c r="G9357" s="37" t="str">
        <f>IF(E9357="","",IF(OR(E9357="Project Management",E9357="Project Support",E9357="Sprint Management",E9357="Sprint Support"),"NA",ROUND((((VLOOKUP(AD9357,[2]Formula!V:X,3,0)))-SUMIF(AD:AD,AD9357,H:H)),2)))</f>
        <v/>
      </c>
      <c r="H9357" s="71"/>
      <c r="I9357" s="72"/>
      <c r="J9357" s="72"/>
      <c r="K9357" s="38" t="str">
        <f>IF(E9357="","",IF(OR(E9357="Project Management",E9357="Project Support",E9357="Sprint Management",E9357="Sprint Support"),"NA",(((SUMIF(AD:AD,AD9357,H:H)/VLOOKUP(AD9357,[2]Formula!V:X,3,0))*VLOOKUP(AD9357,[2]Formula!V:X,2,0))*H9357)/SUMIF(AD:AD,AD9357,H:H)))</f>
        <v/>
      </c>
      <c r="L9357" s="38" t="str">
        <f t="shared" si="877"/>
        <v/>
      </c>
      <c r="M9357" s="38" t="str">
        <f t="shared" si="878"/>
        <v/>
      </c>
      <c r="N9357" s="38" t="str">
        <f t="shared" si="880"/>
        <v/>
      </c>
      <c r="O9357" s="38" t="str">
        <f t="shared" si="876"/>
        <v/>
      </c>
      <c r="P9357" s="39" t="str">
        <f t="shared" si="881"/>
        <v/>
      </c>
      <c r="AC9357" s="42" t="str">
        <f>IF(B9357="","",VLOOKUP(B9357,[2]Formula!B:C,2,0))</f>
        <v/>
      </c>
      <c r="AD9357" s="43" t="str">
        <f t="shared" si="879"/>
        <v/>
      </c>
    </row>
    <row r="9358" spans="1:30" x14ac:dyDescent="0.25">
      <c r="A9358" s="64"/>
      <c r="B9358" s="64"/>
      <c r="C9358" s="66"/>
      <c r="D9358" s="67"/>
      <c r="E9358" s="64"/>
      <c r="F9358" s="64"/>
      <c r="G9358" s="37" t="str">
        <f>IF(E9358="","",IF(OR(E9358="Project Management",E9358="Project Support",E9358="Sprint Management",E9358="Sprint Support"),"NA",ROUND((((VLOOKUP(AD9358,[2]Formula!V:X,3,0)))-SUMIF(AD:AD,AD9358,H:H)),2)))</f>
        <v/>
      </c>
      <c r="H9358" s="71"/>
      <c r="I9358" s="72"/>
      <c r="J9358" s="72"/>
      <c r="K9358" s="38" t="str">
        <f>IF(E9358="","",IF(OR(E9358="Project Management",E9358="Project Support",E9358="Sprint Management",E9358="Sprint Support"),"NA",(((SUMIF(AD:AD,AD9358,H:H)/VLOOKUP(AD9358,[2]Formula!V:X,3,0))*VLOOKUP(AD9358,[2]Formula!V:X,2,0))*H9358)/SUMIF(AD:AD,AD9358,H:H)))</f>
        <v/>
      </c>
      <c r="L9358" s="38" t="str">
        <f t="shared" si="877"/>
        <v/>
      </c>
      <c r="M9358" s="38" t="str">
        <f t="shared" si="878"/>
        <v/>
      </c>
      <c r="N9358" s="38" t="str">
        <f t="shared" si="880"/>
        <v/>
      </c>
      <c r="O9358" s="38" t="str">
        <f t="shared" si="876"/>
        <v/>
      </c>
      <c r="P9358" s="39" t="str">
        <f t="shared" si="881"/>
        <v/>
      </c>
      <c r="AC9358" s="42" t="str">
        <f>IF(B9358="","",VLOOKUP(B9358,[2]Formula!B:C,2,0))</f>
        <v/>
      </c>
      <c r="AD9358" s="43" t="str">
        <f t="shared" si="879"/>
        <v/>
      </c>
    </row>
    <row r="9359" spans="1:30" x14ac:dyDescent="0.25">
      <c r="A9359" s="64"/>
      <c r="B9359" s="64"/>
      <c r="C9359" s="66"/>
      <c r="D9359" s="67"/>
      <c r="E9359" s="64"/>
      <c r="F9359" s="64"/>
      <c r="G9359" s="37" t="str">
        <f>IF(E9359="","",IF(OR(E9359="Project Management",E9359="Project Support",E9359="Sprint Management",E9359="Sprint Support"),"NA",ROUND((((VLOOKUP(AD9359,[2]Formula!V:X,3,0)))-SUMIF(AD:AD,AD9359,H:H)),2)))</f>
        <v/>
      </c>
      <c r="H9359" s="71"/>
      <c r="I9359" s="72"/>
      <c r="J9359" s="72"/>
      <c r="K9359" s="38" t="str">
        <f>IF(E9359="","",IF(OR(E9359="Project Management",E9359="Project Support",E9359="Sprint Management",E9359="Sprint Support"),"NA",(((SUMIF(AD:AD,AD9359,H:H)/VLOOKUP(AD9359,[2]Formula!V:X,3,0))*VLOOKUP(AD9359,[2]Formula!V:X,2,0))*H9359)/SUMIF(AD:AD,AD9359,H:H)))</f>
        <v/>
      </c>
      <c r="L9359" s="38" t="str">
        <f t="shared" si="877"/>
        <v/>
      </c>
      <c r="M9359" s="38" t="str">
        <f t="shared" si="878"/>
        <v/>
      </c>
      <c r="N9359" s="38" t="str">
        <f t="shared" si="880"/>
        <v/>
      </c>
      <c r="O9359" s="38" t="str">
        <f t="shared" si="876"/>
        <v/>
      </c>
      <c r="P9359" s="39" t="str">
        <f t="shared" si="881"/>
        <v/>
      </c>
      <c r="AC9359" s="42" t="str">
        <f>IF(B9359="","",VLOOKUP(B9359,[2]Formula!B:C,2,0))</f>
        <v/>
      </c>
      <c r="AD9359" s="43" t="str">
        <f t="shared" si="879"/>
        <v/>
      </c>
    </row>
    <row r="9360" spans="1:30" x14ac:dyDescent="0.25">
      <c r="A9360" s="64"/>
      <c r="B9360" s="64"/>
      <c r="C9360" s="66"/>
      <c r="D9360" s="67"/>
      <c r="E9360" s="64"/>
      <c r="F9360" s="64"/>
      <c r="G9360" s="37" t="str">
        <f>IF(E9360="","",IF(OR(E9360="Project Management",E9360="Project Support",E9360="Sprint Management",E9360="Sprint Support"),"NA",ROUND((((VLOOKUP(AD9360,[2]Formula!V:X,3,0)))-SUMIF(AD:AD,AD9360,H:H)),2)))</f>
        <v/>
      </c>
      <c r="H9360" s="71"/>
      <c r="I9360" s="72"/>
      <c r="J9360" s="72"/>
      <c r="K9360" s="38" t="str">
        <f>IF(E9360="","",IF(OR(E9360="Project Management",E9360="Project Support",E9360="Sprint Management",E9360="Sprint Support"),"NA",(((SUMIF(AD:AD,AD9360,H:H)/VLOOKUP(AD9360,[2]Formula!V:X,3,0))*VLOOKUP(AD9360,[2]Formula!V:X,2,0))*H9360)/SUMIF(AD:AD,AD9360,H:H)))</f>
        <v/>
      </c>
      <c r="L9360" s="38" t="str">
        <f t="shared" si="877"/>
        <v/>
      </c>
      <c r="M9360" s="38" t="str">
        <f t="shared" si="878"/>
        <v/>
      </c>
      <c r="N9360" s="38" t="str">
        <f t="shared" si="880"/>
        <v/>
      </c>
      <c r="O9360" s="38" t="str">
        <f t="shared" si="876"/>
        <v/>
      </c>
      <c r="P9360" s="39" t="str">
        <f t="shared" si="881"/>
        <v/>
      </c>
      <c r="AC9360" s="42" t="str">
        <f>IF(B9360="","",VLOOKUP(B9360,[2]Formula!B:C,2,0))</f>
        <v/>
      </c>
      <c r="AD9360" s="43" t="str">
        <f t="shared" si="879"/>
        <v/>
      </c>
    </row>
    <row r="9361" spans="1:30" x14ac:dyDescent="0.25">
      <c r="A9361" s="64"/>
      <c r="B9361" s="64"/>
      <c r="C9361" s="66"/>
      <c r="D9361" s="67"/>
      <c r="E9361" s="64"/>
      <c r="F9361" s="64"/>
      <c r="G9361" s="37" t="str">
        <f>IF(E9361="","",IF(OR(E9361="Project Management",E9361="Project Support",E9361="Sprint Management",E9361="Sprint Support"),"NA",ROUND((((VLOOKUP(AD9361,[2]Formula!V:X,3,0)))-SUMIF(AD:AD,AD9361,H:H)),2)))</f>
        <v/>
      </c>
      <c r="H9361" s="71"/>
      <c r="I9361" s="72"/>
      <c r="J9361" s="72"/>
      <c r="K9361" s="38" t="str">
        <f>IF(E9361="","",IF(OR(E9361="Project Management",E9361="Project Support",E9361="Sprint Management",E9361="Sprint Support"),"NA",(((SUMIF(AD:AD,AD9361,H:H)/VLOOKUP(AD9361,[2]Formula!V:X,3,0))*VLOOKUP(AD9361,[2]Formula!V:X,2,0))*H9361)/SUMIF(AD:AD,AD9361,H:H)))</f>
        <v/>
      </c>
      <c r="L9361" s="38" t="str">
        <f t="shared" si="877"/>
        <v/>
      </c>
      <c r="M9361" s="38" t="str">
        <f t="shared" si="878"/>
        <v/>
      </c>
      <c r="N9361" s="38" t="str">
        <f t="shared" si="880"/>
        <v/>
      </c>
      <c r="O9361" s="38" t="str">
        <f t="shared" si="876"/>
        <v/>
      </c>
      <c r="P9361" s="39" t="str">
        <f t="shared" si="881"/>
        <v/>
      </c>
      <c r="AC9361" s="42" t="str">
        <f>IF(B9361="","",VLOOKUP(B9361,[2]Formula!B:C,2,0))</f>
        <v/>
      </c>
      <c r="AD9361" s="43" t="str">
        <f t="shared" si="879"/>
        <v/>
      </c>
    </row>
    <row r="9362" spans="1:30" x14ac:dyDescent="0.25">
      <c r="A9362" s="64"/>
      <c r="B9362" s="64"/>
      <c r="C9362" s="66"/>
      <c r="D9362" s="67"/>
      <c r="E9362" s="64"/>
      <c r="F9362" s="64"/>
      <c r="G9362" s="37" t="str">
        <f>IF(E9362="","",IF(OR(E9362="Project Management",E9362="Project Support",E9362="Sprint Management",E9362="Sprint Support"),"NA",ROUND((((VLOOKUP(AD9362,[2]Formula!V:X,3,0)))-SUMIF(AD:AD,AD9362,H:H)),2)))</f>
        <v/>
      </c>
      <c r="H9362" s="71"/>
      <c r="I9362" s="72"/>
      <c r="J9362" s="72"/>
      <c r="K9362" s="38" t="str">
        <f>IF(E9362="","",IF(OR(E9362="Project Management",E9362="Project Support",E9362="Sprint Management",E9362="Sprint Support"),"NA",(((SUMIF(AD:AD,AD9362,H:H)/VLOOKUP(AD9362,[2]Formula!V:X,3,0))*VLOOKUP(AD9362,[2]Formula!V:X,2,0))*H9362)/SUMIF(AD:AD,AD9362,H:H)))</f>
        <v/>
      </c>
      <c r="L9362" s="38" t="str">
        <f t="shared" si="877"/>
        <v/>
      </c>
      <c r="M9362" s="38" t="str">
        <f t="shared" si="878"/>
        <v/>
      </c>
      <c r="N9362" s="38" t="str">
        <f t="shared" si="880"/>
        <v/>
      </c>
      <c r="O9362" s="38" t="str">
        <f t="shared" si="876"/>
        <v/>
      </c>
      <c r="P9362" s="39" t="str">
        <f t="shared" si="881"/>
        <v/>
      </c>
      <c r="AC9362" s="42" t="str">
        <f>IF(B9362="","",VLOOKUP(B9362,[2]Formula!B:C,2,0))</f>
        <v/>
      </c>
      <c r="AD9362" s="43" t="str">
        <f t="shared" si="879"/>
        <v/>
      </c>
    </row>
    <row r="9363" spans="1:30" x14ac:dyDescent="0.25">
      <c r="A9363" s="64"/>
      <c r="B9363" s="64"/>
      <c r="C9363" s="66"/>
      <c r="D9363" s="67"/>
      <c r="E9363" s="64"/>
      <c r="F9363" s="64"/>
      <c r="G9363" s="37" t="str">
        <f>IF(E9363="","",IF(OR(E9363="Project Management",E9363="Project Support",E9363="Sprint Management",E9363="Sprint Support"),"NA",ROUND((((VLOOKUP(AD9363,[2]Formula!V:X,3,0)))-SUMIF(AD:AD,AD9363,H:H)),2)))</f>
        <v/>
      </c>
      <c r="H9363" s="71"/>
      <c r="I9363" s="72"/>
      <c r="J9363" s="72"/>
      <c r="K9363" s="38" t="str">
        <f>IF(E9363="","",IF(OR(E9363="Project Management",E9363="Project Support",E9363="Sprint Management",E9363="Sprint Support"),"NA",(((SUMIF(AD:AD,AD9363,H:H)/VLOOKUP(AD9363,[2]Formula!V:X,3,0))*VLOOKUP(AD9363,[2]Formula!V:X,2,0))*H9363)/SUMIF(AD:AD,AD9363,H:H)))</f>
        <v/>
      </c>
      <c r="L9363" s="38" t="str">
        <f t="shared" si="877"/>
        <v/>
      </c>
      <c r="M9363" s="38" t="str">
        <f t="shared" si="878"/>
        <v/>
      </c>
      <c r="N9363" s="38" t="str">
        <f t="shared" si="880"/>
        <v/>
      </c>
      <c r="O9363" s="38" t="str">
        <f t="shared" si="876"/>
        <v/>
      </c>
      <c r="P9363" s="39" t="str">
        <f t="shared" si="881"/>
        <v/>
      </c>
      <c r="AC9363" s="42" t="str">
        <f>IF(B9363="","",VLOOKUP(B9363,[2]Formula!B:C,2,0))</f>
        <v/>
      </c>
      <c r="AD9363" s="43" t="str">
        <f t="shared" si="879"/>
        <v/>
      </c>
    </row>
    <row r="9364" spans="1:30" x14ac:dyDescent="0.25">
      <c r="A9364" s="64"/>
      <c r="B9364" s="64"/>
      <c r="C9364" s="66"/>
      <c r="D9364" s="67"/>
      <c r="E9364" s="64"/>
      <c r="F9364" s="64"/>
      <c r="G9364" s="37" t="str">
        <f>IF(E9364="","",IF(OR(E9364="Project Management",E9364="Project Support",E9364="Sprint Management",E9364="Sprint Support"),"NA",ROUND((((VLOOKUP(AD9364,[2]Formula!V:X,3,0)))-SUMIF(AD:AD,AD9364,H:H)),2)))</f>
        <v/>
      </c>
      <c r="H9364" s="71"/>
      <c r="I9364" s="72"/>
      <c r="J9364" s="72"/>
      <c r="K9364" s="38" t="str">
        <f>IF(E9364="","",IF(OR(E9364="Project Management",E9364="Project Support",E9364="Sprint Management",E9364="Sprint Support"),"NA",(((SUMIF(AD:AD,AD9364,H:H)/VLOOKUP(AD9364,[2]Formula!V:X,3,0))*VLOOKUP(AD9364,[2]Formula!V:X,2,0))*H9364)/SUMIF(AD:AD,AD9364,H:H)))</f>
        <v/>
      </c>
      <c r="L9364" s="38" t="str">
        <f t="shared" si="877"/>
        <v/>
      </c>
      <c r="M9364" s="38" t="str">
        <f t="shared" si="878"/>
        <v/>
      </c>
      <c r="N9364" s="38" t="str">
        <f t="shared" si="880"/>
        <v/>
      </c>
      <c r="O9364" s="38" t="str">
        <f t="shared" si="876"/>
        <v/>
      </c>
      <c r="P9364" s="39" t="str">
        <f t="shared" si="881"/>
        <v/>
      </c>
      <c r="AC9364" s="42" t="str">
        <f>IF(B9364="","",VLOOKUP(B9364,[2]Formula!B:C,2,0))</f>
        <v/>
      </c>
      <c r="AD9364" s="43" t="str">
        <f t="shared" si="879"/>
        <v/>
      </c>
    </row>
    <row r="9365" spans="1:30" x14ac:dyDescent="0.25">
      <c r="A9365" s="64"/>
      <c r="B9365" s="64"/>
      <c r="C9365" s="66"/>
      <c r="D9365" s="67"/>
      <c r="E9365" s="64"/>
      <c r="F9365" s="64"/>
      <c r="G9365" s="37" t="str">
        <f>IF(E9365="","",IF(OR(E9365="Project Management",E9365="Project Support",E9365="Sprint Management",E9365="Sprint Support"),"NA",ROUND((((VLOOKUP(AD9365,[2]Formula!V:X,3,0)))-SUMIF(AD:AD,AD9365,H:H)),2)))</f>
        <v/>
      </c>
      <c r="H9365" s="71"/>
      <c r="I9365" s="72"/>
      <c r="J9365" s="72"/>
      <c r="K9365" s="38" t="str">
        <f>IF(E9365="","",IF(OR(E9365="Project Management",E9365="Project Support",E9365="Sprint Management",E9365="Sprint Support"),"NA",(((SUMIF(AD:AD,AD9365,H:H)/VLOOKUP(AD9365,[2]Formula!V:X,3,0))*VLOOKUP(AD9365,[2]Formula!V:X,2,0))*H9365)/SUMIF(AD:AD,AD9365,H:H)))</f>
        <v/>
      </c>
      <c r="L9365" s="38" t="str">
        <f t="shared" si="877"/>
        <v/>
      </c>
      <c r="M9365" s="38" t="str">
        <f t="shared" si="878"/>
        <v/>
      </c>
      <c r="N9365" s="38" t="str">
        <f t="shared" si="880"/>
        <v/>
      </c>
      <c r="O9365" s="38" t="str">
        <f t="shared" si="876"/>
        <v/>
      </c>
      <c r="P9365" s="39" t="str">
        <f t="shared" si="881"/>
        <v/>
      </c>
      <c r="AC9365" s="42" t="str">
        <f>IF(B9365="","",VLOOKUP(B9365,[2]Formula!B:C,2,0))</f>
        <v/>
      </c>
      <c r="AD9365" s="43" t="str">
        <f t="shared" si="879"/>
        <v/>
      </c>
    </row>
    <row r="9366" spans="1:30" x14ac:dyDescent="0.25">
      <c r="A9366" s="64"/>
      <c r="B9366" s="64"/>
      <c r="C9366" s="66"/>
      <c r="D9366" s="67"/>
      <c r="E9366" s="64"/>
      <c r="F9366" s="64"/>
      <c r="G9366" s="37" t="str">
        <f>IF(E9366="","",IF(OR(E9366="Project Management",E9366="Project Support",E9366="Sprint Management",E9366="Sprint Support"),"NA",ROUND((((VLOOKUP(AD9366,[2]Formula!V:X,3,0)))-SUMIF(AD:AD,AD9366,H:H)),2)))</f>
        <v/>
      </c>
      <c r="H9366" s="71"/>
      <c r="I9366" s="72"/>
      <c r="J9366" s="72"/>
      <c r="K9366" s="38" t="str">
        <f>IF(E9366="","",IF(OR(E9366="Project Management",E9366="Project Support",E9366="Sprint Management",E9366="Sprint Support"),"NA",(((SUMIF(AD:AD,AD9366,H:H)/VLOOKUP(AD9366,[2]Formula!V:X,3,0))*VLOOKUP(AD9366,[2]Formula!V:X,2,0))*H9366)/SUMIF(AD:AD,AD9366,H:H)))</f>
        <v/>
      </c>
      <c r="L9366" s="38" t="str">
        <f t="shared" si="877"/>
        <v/>
      </c>
      <c r="M9366" s="38" t="str">
        <f t="shared" si="878"/>
        <v/>
      </c>
      <c r="N9366" s="38" t="str">
        <f t="shared" si="880"/>
        <v/>
      </c>
      <c r="O9366" s="38" t="str">
        <f t="shared" si="876"/>
        <v/>
      </c>
      <c r="P9366" s="39" t="str">
        <f t="shared" si="881"/>
        <v/>
      </c>
      <c r="AC9366" s="42" t="str">
        <f>IF(B9366="","",VLOOKUP(B9366,[2]Formula!B:C,2,0))</f>
        <v/>
      </c>
      <c r="AD9366" s="43" t="str">
        <f t="shared" si="879"/>
        <v/>
      </c>
    </row>
    <row r="9367" spans="1:30" x14ac:dyDescent="0.25">
      <c r="A9367" s="64"/>
      <c r="B9367" s="64"/>
      <c r="C9367" s="66"/>
      <c r="D9367" s="67"/>
      <c r="E9367" s="64"/>
      <c r="F9367" s="64"/>
      <c r="G9367" s="37" t="str">
        <f>IF(E9367="","",IF(OR(E9367="Project Management",E9367="Project Support",E9367="Sprint Management",E9367="Sprint Support"),"NA",ROUND((((VLOOKUP(AD9367,[2]Formula!V:X,3,0)))-SUMIF(AD:AD,AD9367,H:H)),2)))</f>
        <v/>
      </c>
      <c r="H9367" s="71"/>
      <c r="I9367" s="72"/>
      <c r="J9367" s="72"/>
      <c r="K9367" s="38" t="str">
        <f>IF(E9367="","",IF(OR(E9367="Project Management",E9367="Project Support",E9367="Sprint Management",E9367="Sprint Support"),"NA",(((SUMIF(AD:AD,AD9367,H:H)/VLOOKUP(AD9367,[2]Formula!V:X,3,0))*VLOOKUP(AD9367,[2]Formula!V:X,2,0))*H9367)/SUMIF(AD:AD,AD9367,H:H)))</f>
        <v/>
      </c>
      <c r="L9367" s="38" t="str">
        <f t="shared" si="877"/>
        <v/>
      </c>
      <c r="M9367" s="38" t="str">
        <f t="shared" si="878"/>
        <v/>
      </c>
      <c r="N9367" s="38" t="str">
        <f t="shared" si="880"/>
        <v/>
      </c>
      <c r="O9367" s="38" t="str">
        <f t="shared" si="876"/>
        <v/>
      </c>
      <c r="P9367" s="39" t="str">
        <f t="shared" si="881"/>
        <v/>
      </c>
      <c r="AC9367" s="42" t="str">
        <f>IF(B9367="","",VLOOKUP(B9367,[2]Formula!B:C,2,0))</f>
        <v/>
      </c>
      <c r="AD9367" s="43" t="str">
        <f t="shared" si="879"/>
        <v/>
      </c>
    </row>
    <row r="9368" spans="1:30" x14ac:dyDescent="0.25">
      <c r="A9368" s="64"/>
      <c r="B9368" s="64"/>
      <c r="C9368" s="66"/>
      <c r="D9368" s="67"/>
      <c r="E9368" s="64"/>
      <c r="F9368" s="64"/>
      <c r="G9368" s="37" t="str">
        <f>IF(E9368="","",IF(OR(E9368="Project Management",E9368="Project Support",E9368="Sprint Management",E9368="Sprint Support"),"NA",ROUND((((VLOOKUP(AD9368,[2]Formula!V:X,3,0)))-SUMIF(AD:AD,AD9368,H:H)),2)))</f>
        <v/>
      </c>
      <c r="H9368" s="71"/>
      <c r="I9368" s="72"/>
      <c r="J9368" s="72"/>
      <c r="K9368" s="38" t="str">
        <f>IF(E9368="","",IF(OR(E9368="Project Management",E9368="Project Support",E9368="Sprint Management",E9368="Sprint Support"),"NA",(((SUMIF(AD:AD,AD9368,H:H)/VLOOKUP(AD9368,[2]Formula!V:X,3,0))*VLOOKUP(AD9368,[2]Formula!V:X,2,0))*H9368)/SUMIF(AD:AD,AD9368,H:H)))</f>
        <v/>
      </c>
      <c r="L9368" s="38" t="str">
        <f t="shared" si="877"/>
        <v/>
      </c>
      <c r="M9368" s="38" t="str">
        <f t="shared" si="878"/>
        <v/>
      </c>
      <c r="N9368" s="38" t="str">
        <f t="shared" si="880"/>
        <v/>
      </c>
      <c r="O9368" s="38" t="str">
        <f t="shared" si="876"/>
        <v/>
      </c>
      <c r="P9368" s="39" t="str">
        <f t="shared" si="881"/>
        <v/>
      </c>
      <c r="AC9368" s="42" t="str">
        <f>IF(B9368="","",VLOOKUP(B9368,[2]Formula!B:C,2,0))</f>
        <v/>
      </c>
      <c r="AD9368" s="43" t="str">
        <f t="shared" si="879"/>
        <v/>
      </c>
    </row>
    <row r="9369" spans="1:30" x14ac:dyDescent="0.25">
      <c r="A9369" s="64"/>
      <c r="B9369" s="64"/>
      <c r="C9369" s="66"/>
      <c r="D9369" s="67"/>
      <c r="E9369" s="64"/>
      <c r="F9369" s="64"/>
      <c r="G9369" s="37" t="str">
        <f>IF(E9369="","",IF(OR(E9369="Project Management",E9369="Project Support",E9369="Sprint Management",E9369="Sprint Support"),"NA",ROUND((((VLOOKUP(AD9369,[2]Formula!V:X,3,0)))-SUMIF(AD:AD,AD9369,H:H)),2)))</f>
        <v/>
      </c>
      <c r="H9369" s="71"/>
      <c r="I9369" s="72"/>
      <c r="J9369" s="72"/>
      <c r="K9369" s="38" t="str">
        <f>IF(E9369="","",IF(OR(E9369="Project Management",E9369="Project Support",E9369="Sprint Management",E9369="Sprint Support"),"NA",(((SUMIF(AD:AD,AD9369,H:H)/VLOOKUP(AD9369,[2]Formula!V:X,3,0))*VLOOKUP(AD9369,[2]Formula!V:X,2,0))*H9369)/SUMIF(AD:AD,AD9369,H:H)))</f>
        <v/>
      </c>
      <c r="L9369" s="38" t="str">
        <f t="shared" si="877"/>
        <v/>
      </c>
      <c r="M9369" s="38" t="str">
        <f t="shared" si="878"/>
        <v/>
      </c>
      <c r="N9369" s="38" t="str">
        <f t="shared" si="880"/>
        <v/>
      </c>
      <c r="O9369" s="38" t="str">
        <f t="shared" si="876"/>
        <v/>
      </c>
      <c r="P9369" s="39" t="str">
        <f t="shared" si="881"/>
        <v/>
      </c>
      <c r="AC9369" s="42" t="str">
        <f>IF(B9369="","",VLOOKUP(B9369,[2]Formula!B:C,2,0))</f>
        <v/>
      </c>
      <c r="AD9369" s="43" t="str">
        <f t="shared" si="879"/>
        <v/>
      </c>
    </row>
    <row r="9370" spans="1:30" x14ac:dyDescent="0.25">
      <c r="A9370" s="64"/>
      <c r="B9370" s="64"/>
      <c r="C9370" s="66"/>
      <c r="D9370" s="67"/>
      <c r="E9370" s="64"/>
      <c r="F9370" s="64"/>
      <c r="G9370" s="37" t="str">
        <f>IF(E9370="","",IF(OR(E9370="Project Management",E9370="Project Support",E9370="Sprint Management",E9370="Sprint Support"),"NA",ROUND((((VLOOKUP(AD9370,[2]Formula!V:X,3,0)))-SUMIF(AD:AD,AD9370,H:H)),2)))</f>
        <v/>
      </c>
      <c r="H9370" s="71"/>
      <c r="I9370" s="72"/>
      <c r="J9370" s="72"/>
      <c r="K9370" s="38" t="str">
        <f>IF(E9370="","",IF(OR(E9370="Project Management",E9370="Project Support",E9370="Sprint Management",E9370="Sprint Support"),"NA",(((SUMIF(AD:AD,AD9370,H:H)/VLOOKUP(AD9370,[2]Formula!V:X,3,0))*VLOOKUP(AD9370,[2]Formula!V:X,2,0))*H9370)/SUMIF(AD:AD,AD9370,H:H)))</f>
        <v/>
      </c>
      <c r="L9370" s="38" t="str">
        <f t="shared" si="877"/>
        <v/>
      </c>
      <c r="M9370" s="38" t="str">
        <f t="shared" si="878"/>
        <v/>
      </c>
      <c r="N9370" s="38" t="str">
        <f t="shared" si="880"/>
        <v/>
      </c>
      <c r="O9370" s="38" t="str">
        <f t="shared" si="876"/>
        <v/>
      </c>
      <c r="P9370" s="39" t="str">
        <f t="shared" si="881"/>
        <v/>
      </c>
      <c r="AC9370" s="42" t="str">
        <f>IF(B9370="","",VLOOKUP(B9370,[2]Formula!B:C,2,0))</f>
        <v/>
      </c>
      <c r="AD9370" s="43" t="str">
        <f t="shared" si="879"/>
        <v/>
      </c>
    </row>
    <row r="9371" spans="1:30" x14ac:dyDescent="0.25">
      <c r="A9371" s="64"/>
      <c r="B9371" s="64"/>
      <c r="C9371" s="66"/>
      <c r="D9371" s="67"/>
      <c r="E9371" s="64"/>
      <c r="F9371" s="64"/>
      <c r="G9371" s="37" t="str">
        <f>IF(E9371="","",IF(OR(E9371="Project Management",E9371="Project Support",E9371="Sprint Management",E9371="Sprint Support"),"NA",ROUND((((VLOOKUP(AD9371,[2]Formula!V:X,3,0)))-SUMIF(AD:AD,AD9371,H:H)),2)))</f>
        <v/>
      </c>
      <c r="H9371" s="71"/>
      <c r="I9371" s="72"/>
      <c r="J9371" s="72"/>
      <c r="K9371" s="38" t="str">
        <f>IF(E9371="","",IF(OR(E9371="Project Management",E9371="Project Support",E9371="Sprint Management",E9371="Sprint Support"),"NA",(((SUMIF(AD:AD,AD9371,H:H)/VLOOKUP(AD9371,[2]Formula!V:X,3,0))*VLOOKUP(AD9371,[2]Formula!V:X,2,0))*H9371)/SUMIF(AD:AD,AD9371,H:H)))</f>
        <v/>
      </c>
      <c r="L9371" s="38" t="str">
        <f t="shared" si="877"/>
        <v/>
      </c>
      <c r="M9371" s="38" t="str">
        <f t="shared" si="878"/>
        <v/>
      </c>
      <c r="N9371" s="38" t="str">
        <f t="shared" si="880"/>
        <v/>
      </c>
      <c r="O9371" s="38" t="str">
        <f t="shared" si="876"/>
        <v/>
      </c>
      <c r="P9371" s="39" t="str">
        <f t="shared" si="881"/>
        <v/>
      </c>
      <c r="AC9371" s="42" t="str">
        <f>IF(B9371="","",VLOOKUP(B9371,[2]Formula!B:C,2,0))</f>
        <v/>
      </c>
      <c r="AD9371" s="43" t="str">
        <f t="shared" si="879"/>
        <v/>
      </c>
    </row>
    <row r="9372" spans="1:30" x14ac:dyDescent="0.25">
      <c r="A9372" s="64"/>
      <c r="B9372" s="64"/>
      <c r="C9372" s="66"/>
      <c r="D9372" s="67"/>
      <c r="E9372" s="64"/>
      <c r="F9372" s="64"/>
      <c r="G9372" s="37" t="str">
        <f>IF(E9372="","",IF(OR(E9372="Project Management",E9372="Project Support",E9372="Sprint Management",E9372="Sprint Support"),"NA",ROUND((((VLOOKUP(AD9372,[2]Formula!V:X,3,0)))-SUMIF(AD:AD,AD9372,H:H)),2)))</f>
        <v/>
      </c>
      <c r="H9372" s="71"/>
      <c r="I9372" s="72"/>
      <c r="J9372" s="72"/>
      <c r="K9372" s="38" t="str">
        <f>IF(E9372="","",IF(OR(E9372="Project Management",E9372="Project Support",E9372="Sprint Management",E9372="Sprint Support"),"NA",(((SUMIF(AD:AD,AD9372,H:H)/VLOOKUP(AD9372,[2]Formula!V:X,3,0))*VLOOKUP(AD9372,[2]Formula!V:X,2,0))*H9372)/SUMIF(AD:AD,AD9372,H:H)))</f>
        <v/>
      </c>
      <c r="L9372" s="38" t="str">
        <f t="shared" si="877"/>
        <v/>
      </c>
      <c r="M9372" s="38" t="str">
        <f t="shared" si="878"/>
        <v/>
      </c>
      <c r="N9372" s="38" t="str">
        <f t="shared" si="880"/>
        <v/>
      </c>
      <c r="O9372" s="38" t="str">
        <f t="shared" si="876"/>
        <v/>
      </c>
      <c r="P9372" s="39" t="str">
        <f t="shared" si="881"/>
        <v/>
      </c>
      <c r="AC9372" s="42" t="str">
        <f>IF(B9372="","",VLOOKUP(B9372,[2]Formula!B:C,2,0))</f>
        <v/>
      </c>
      <c r="AD9372" s="43" t="str">
        <f t="shared" si="879"/>
        <v/>
      </c>
    </row>
    <row r="9373" spans="1:30" x14ac:dyDescent="0.25">
      <c r="A9373" s="64"/>
      <c r="B9373" s="64"/>
      <c r="C9373" s="66"/>
      <c r="D9373" s="67"/>
      <c r="E9373" s="64"/>
      <c r="F9373" s="64"/>
      <c r="G9373" s="37" t="str">
        <f>IF(E9373="","",IF(OR(E9373="Project Management",E9373="Project Support",E9373="Sprint Management",E9373="Sprint Support"),"NA",ROUND((((VLOOKUP(AD9373,[2]Formula!V:X,3,0)))-SUMIF(AD:AD,AD9373,H:H)),2)))</f>
        <v/>
      </c>
      <c r="H9373" s="71"/>
      <c r="I9373" s="72"/>
      <c r="J9373" s="72"/>
      <c r="K9373" s="38" t="str">
        <f>IF(E9373="","",IF(OR(E9373="Project Management",E9373="Project Support",E9373="Sprint Management",E9373="Sprint Support"),"NA",(((SUMIF(AD:AD,AD9373,H:H)/VLOOKUP(AD9373,[2]Formula!V:X,3,0))*VLOOKUP(AD9373,[2]Formula!V:X,2,0))*H9373)/SUMIF(AD:AD,AD9373,H:H)))</f>
        <v/>
      </c>
      <c r="L9373" s="38" t="str">
        <f t="shared" si="877"/>
        <v/>
      </c>
      <c r="M9373" s="38" t="str">
        <f t="shared" si="878"/>
        <v/>
      </c>
      <c r="N9373" s="38" t="str">
        <f t="shared" si="880"/>
        <v/>
      </c>
      <c r="O9373" s="38" t="str">
        <f t="shared" si="876"/>
        <v/>
      </c>
      <c r="P9373" s="39" t="str">
        <f t="shared" si="881"/>
        <v/>
      </c>
      <c r="AC9373" s="42" t="str">
        <f>IF(B9373="","",VLOOKUP(B9373,[2]Formula!B:C,2,0))</f>
        <v/>
      </c>
      <c r="AD9373" s="43" t="str">
        <f t="shared" si="879"/>
        <v/>
      </c>
    </row>
    <row r="9374" spans="1:30" x14ac:dyDescent="0.25">
      <c r="A9374" s="64"/>
      <c r="B9374" s="64"/>
      <c r="C9374" s="66"/>
      <c r="D9374" s="67"/>
      <c r="E9374" s="64"/>
      <c r="F9374" s="64"/>
      <c r="G9374" s="37" t="str">
        <f>IF(E9374="","",IF(OR(E9374="Project Management",E9374="Project Support",E9374="Sprint Management",E9374="Sprint Support"),"NA",ROUND((((VLOOKUP(AD9374,[2]Formula!V:X,3,0)))-SUMIF(AD:AD,AD9374,H:H)),2)))</f>
        <v/>
      </c>
      <c r="H9374" s="71"/>
      <c r="I9374" s="72"/>
      <c r="J9374" s="72"/>
      <c r="K9374" s="38" t="str">
        <f>IF(E9374="","",IF(OR(E9374="Project Management",E9374="Project Support",E9374="Sprint Management",E9374="Sprint Support"),"NA",(((SUMIF(AD:AD,AD9374,H:H)/VLOOKUP(AD9374,[2]Formula!V:X,3,0))*VLOOKUP(AD9374,[2]Formula!V:X,2,0))*H9374)/SUMIF(AD:AD,AD9374,H:H)))</f>
        <v/>
      </c>
      <c r="L9374" s="38" t="str">
        <f t="shared" si="877"/>
        <v/>
      </c>
      <c r="M9374" s="38" t="str">
        <f t="shared" si="878"/>
        <v/>
      </c>
      <c r="N9374" s="38" t="str">
        <f t="shared" si="880"/>
        <v/>
      </c>
      <c r="O9374" s="38" t="str">
        <f t="shared" si="876"/>
        <v/>
      </c>
      <c r="P9374" s="39" t="str">
        <f t="shared" si="881"/>
        <v/>
      </c>
      <c r="AC9374" s="42" t="str">
        <f>IF(B9374="","",VLOOKUP(B9374,[2]Formula!B:C,2,0))</f>
        <v/>
      </c>
      <c r="AD9374" s="43" t="str">
        <f t="shared" si="879"/>
        <v/>
      </c>
    </row>
    <row r="9375" spans="1:30" x14ac:dyDescent="0.25">
      <c r="A9375" s="64"/>
      <c r="B9375" s="64"/>
      <c r="C9375" s="66"/>
      <c r="D9375" s="67"/>
      <c r="E9375" s="64"/>
      <c r="F9375" s="64"/>
      <c r="G9375" s="37" t="str">
        <f>IF(E9375="","",IF(OR(E9375="Project Management",E9375="Project Support",E9375="Sprint Management",E9375="Sprint Support"),"NA",ROUND((((VLOOKUP(AD9375,[2]Formula!V:X,3,0)))-SUMIF(AD:AD,AD9375,H:H)),2)))</f>
        <v/>
      </c>
      <c r="H9375" s="71"/>
      <c r="I9375" s="72"/>
      <c r="J9375" s="72"/>
      <c r="K9375" s="38" t="str">
        <f>IF(E9375="","",IF(OR(E9375="Project Management",E9375="Project Support",E9375="Sprint Management",E9375="Sprint Support"),"NA",(((SUMIF(AD:AD,AD9375,H:H)/VLOOKUP(AD9375,[2]Formula!V:X,3,0))*VLOOKUP(AD9375,[2]Formula!V:X,2,0))*H9375)/SUMIF(AD:AD,AD9375,H:H)))</f>
        <v/>
      </c>
      <c r="L9375" s="38" t="str">
        <f t="shared" si="877"/>
        <v/>
      </c>
      <c r="M9375" s="38" t="str">
        <f t="shared" si="878"/>
        <v/>
      </c>
      <c r="N9375" s="38" t="str">
        <f t="shared" si="880"/>
        <v/>
      </c>
      <c r="O9375" s="38" t="str">
        <f t="shared" si="876"/>
        <v/>
      </c>
      <c r="P9375" s="39" t="str">
        <f t="shared" si="881"/>
        <v/>
      </c>
      <c r="AC9375" s="42" t="str">
        <f>IF(B9375="","",VLOOKUP(B9375,[2]Formula!B:C,2,0))</f>
        <v/>
      </c>
      <c r="AD9375" s="43" t="str">
        <f t="shared" si="879"/>
        <v/>
      </c>
    </row>
    <row r="9376" spans="1:30" x14ac:dyDescent="0.25">
      <c r="A9376" s="64"/>
      <c r="B9376" s="64"/>
      <c r="C9376" s="66"/>
      <c r="D9376" s="67"/>
      <c r="E9376" s="64"/>
      <c r="F9376" s="64"/>
      <c r="G9376" s="37" t="str">
        <f>IF(E9376="","",IF(OR(E9376="Project Management",E9376="Project Support",E9376="Sprint Management",E9376="Sprint Support"),"NA",ROUND((((VLOOKUP(AD9376,[2]Formula!V:X,3,0)))-SUMIF(AD:AD,AD9376,H:H)),2)))</f>
        <v/>
      </c>
      <c r="H9376" s="71"/>
      <c r="I9376" s="72"/>
      <c r="J9376" s="72"/>
      <c r="K9376" s="38" t="str">
        <f>IF(E9376="","",IF(OR(E9376="Project Management",E9376="Project Support",E9376="Sprint Management",E9376="Sprint Support"),"NA",(((SUMIF(AD:AD,AD9376,H:H)/VLOOKUP(AD9376,[2]Formula!V:X,3,0))*VLOOKUP(AD9376,[2]Formula!V:X,2,0))*H9376)/SUMIF(AD:AD,AD9376,H:H)))</f>
        <v/>
      </c>
      <c r="L9376" s="38" t="str">
        <f t="shared" si="877"/>
        <v/>
      </c>
      <c r="M9376" s="38" t="str">
        <f t="shared" si="878"/>
        <v/>
      </c>
      <c r="N9376" s="38" t="str">
        <f t="shared" si="880"/>
        <v/>
      </c>
      <c r="O9376" s="38" t="str">
        <f t="shared" si="876"/>
        <v/>
      </c>
      <c r="P9376" s="39" t="str">
        <f t="shared" si="881"/>
        <v/>
      </c>
      <c r="AC9376" s="42" t="str">
        <f>IF(B9376="","",VLOOKUP(B9376,[2]Formula!B:C,2,0))</f>
        <v/>
      </c>
      <c r="AD9376" s="43" t="str">
        <f t="shared" si="879"/>
        <v/>
      </c>
    </row>
    <row r="9377" spans="1:30" x14ac:dyDescent="0.25">
      <c r="A9377" s="64"/>
      <c r="B9377" s="64"/>
      <c r="C9377" s="66"/>
      <c r="D9377" s="67"/>
      <c r="E9377" s="64"/>
      <c r="F9377" s="64"/>
      <c r="G9377" s="37" t="str">
        <f>IF(E9377="","",IF(OR(E9377="Project Management",E9377="Project Support",E9377="Sprint Management",E9377="Sprint Support"),"NA",ROUND((((VLOOKUP(AD9377,[2]Formula!V:X,3,0)))-SUMIF(AD:AD,AD9377,H:H)),2)))</f>
        <v/>
      </c>
      <c r="H9377" s="71"/>
      <c r="I9377" s="72"/>
      <c r="J9377" s="72"/>
      <c r="K9377" s="38" t="str">
        <f>IF(E9377="","",IF(OR(E9377="Project Management",E9377="Project Support",E9377="Sprint Management",E9377="Sprint Support"),"NA",(((SUMIF(AD:AD,AD9377,H:H)/VLOOKUP(AD9377,[2]Formula!V:X,3,0))*VLOOKUP(AD9377,[2]Formula!V:X,2,0))*H9377)/SUMIF(AD:AD,AD9377,H:H)))</f>
        <v/>
      </c>
      <c r="L9377" s="38" t="str">
        <f t="shared" si="877"/>
        <v/>
      </c>
      <c r="M9377" s="38" t="str">
        <f t="shared" si="878"/>
        <v/>
      </c>
      <c r="N9377" s="38" t="str">
        <f t="shared" si="880"/>
        <v/>
      </c>
      <c r="O9377" s="38" t="str">
        <f t="shared" si="876"/>
        <v/>
      </c>
      <c r="P9377" s="39" t="str">
        <f t="shared" si="881"/>
        <v/>
      </c>
      <c r="AC9377" s="42" t="str">
        <f>IF(B9377="","",VLOOKUP(B9377,[2]Formula!B:C,2,0))</f>
        <v/>
      </c>
      <c r="AD9377" s="43" t="str">
        <f t="shared" si="879"/>
        <v/>
      </c>
    </row>
    <row r="9378" spans="1:30" x14ac:dyDescent="0.25">
      <c r="A9378" s="64"/>
      <c r="B9378" s="64"/>
      <c r="C9378" s="66"/>
      <c r="D9378" s="67"/>
      <c r="E9378" s="64"/>
      <c r="F9378" s="64"/>
      <c r="G9378" s="37" t="str">
        <f>IF(E9378="","",IF(OR(E9378="Project Management",E9378="Project Support",E9378="Sprint Management",E9378="Sprint Support"),"NA",ROUND((((VLOOKUP(AD9378,[2]Formula!V:X,3,0)))-SUMIF(AD:AD,AD9378,H:H)),2)))</f>
        <v/>
      </c>
      <c r="H9378" s="71"/>
      <c r="I9378" s="72"/>
      <c r="J9378" s="72"/>
      <c r="K9378" s="38" t="str">
        <f>IF(E9378="","",IF(OR(E9378="Project Management",E9378="Project Support",E9378="Sprint Management",E9378="Sprint Support"),"NA",(((SUMIF(AD:AD,AD9378,H:H)/VLOOKUP(AD9378,[2]Formula!V:X,3,0))*VLOOKUP(AD9378,[2]Formula!V:X,2,0))*H9378)/SUMIF(AD:AD,AD9378,H:H)))</f>
        <v/>
      </c>
      <c r="L9378" s="38" t="str">
        <f t="shared" si="877"/>
        <v/>
      </c>
      <c r="M9378" s="38" t="str">
        <f t="shared" si="878"/>
        <v/>
      </c>
      <c r="N9378" s="38" t="str">
        <f t="shared" si="880"/>
        <v/>
      </c>
      <c r="O9378" s="38" t="str">
        <f t="shared" si="876"/>
        <v/>
      </c>
      <c r="P9378" s="39" t="str">
        <f t="shared" si="881"/>
        <v/>
      </c>
      <c r="AC9378" s="42" t="str">
        <f>IF(B9378="","",VLOOKUP(B9378,[2]Formula!B:C,2,0))</f>
        <v/>
      </c>
      <c r="AD9378" s="43" t="str">
        <f t="shared" si="879"/>
        <v/>
      </c>
    </row>
    <row r="9379" spans="1:30" x14ac:dyDescent="0.25">
      <c r="A9379" s="64"/>
      <c r="B9379" s="64"/>
      <c r="C9379" s="66"/>
      <c r="D9379" s="67"/>
      <c r="E9379" s="64"/>
      <c r="F9379" s="64"/>
      <c r="G9379" s="37" t="str">
        <f>IF(E9379="","",IF(OR(E9379="Project Management",E9379="Project Support",E9379="Sprint Management",E9379="Sprint Support"),"NA",ROUND((((VLOOKUP(AD9379,[2]Formula!V:X,3,0)))-SUMIF(AD:AD,AD9379,H:H)),2)))</f>
        <v/>
      </c>
      <c r="H9379" s="71"/>
      <c r="I9379" s="72"/>
      <c r="J9379" s="72"/>
      <c r="K9379" s="38" t="str">
        <f>IF(E9379="","",IF(OR(E9379="Project Management",E9379="Project Support",E9379="Sprint Management",E9379="Sprint Support"),"NA",(((SUMIF(AD:AD,AD9379,H:H)/VLOOKUP(AD9379,[2]Formula!V:X,3,0))*VLOOKUP(AD9379,[2]Formula!V:X,2,0))*H9379)/SUMIF(AD:AD,AD9379,H:H)))</f>
        <v/>
      </c>
      <c r="L9379" s="38" t="str">
        <f t="shared" si="877"/>
        <v/>
      </c>
      <c r="M9379" s="38" t="str">
        <f t="shared" si="878"/>
        <v/>
      </c>
      <c r="N9379" s="38" t="str">
        <f t="shared" si="880"/>
        <v/>
      </c>
      <c r="O9379" s="38" t="str">
        <f t="shared" si="876"/>
        <v/>
      </c>
      <c r="P9379" s="39" t="str">
        <f t="shared" si="881"/>
        <v/>
      </c>
      <c r="AC9379" s="42" t="str">
        <f>IF(B9379="","",VLOOKUP(B9379,[2]Formula!B:C,2,0))</f>
        <v/>
      </c>
      <c r="AD9379" s="43" t="str">
        <f t="shared" si="879"/>
        <v/>
      </c>
    </row>
    <row r="9380" spans="1:30" x14ac:dyDescent="0.25">
      <c r="A9380" s="64"/>
      <c r="B9380" s="64"/>
      <c r="C9380" s="66"/>
      <c r="D9380" s="67"/>
      <c r="E9380" s="64"/>
      <c r="F9380" s="64"/>
      <c r="G9380" s="37" t="str">
        <f>IF(E9380="","",IF(OR(E9380="Project Management",E9380="Project Support",E9380="Sprint Management",E9380="Sprint Support"),"NA",ROUND((((VLOOKUP(AD9380,[2]Formula!V:X,3,0)))-SUMIF(AD:AD,AD9380,H:H)),2)))</f>
        <v/>
      </c>
      <c r="H9380" s="71"/>
      <c r="I9380" s="72"/>
      <c r="J9380" s="72"/>
      <c r="K9380" s="38" t="str">
        <f>IF(E9380="","",IF(OR(E9380="Project Management",E9380="Project Support",E9380="Sprint Management",E9380="Sprint Support"),"NA",(((SUMIF(AD:AD,AD9380,H:H)/VLOOKUP(AD9380,[2]Formula!V:X,3,0))*VLOOKUP(AD9380,[2]Formula!V:X,2,0))*H9380)/SUMIF(AD:AD,AD9380,H:H)))</f>
        <v/>
      </c>
      <c r="L9380" s="38" t="str">
        <f t="shared" si="877"/>
        <v/>
      </c>
      <c r="M9380" s="38" t="str">
        <f t="shared" si="878"/>
        <v/>
      </c>
      <c r="N9380" s="38" t="str">
        <f t="shared" si="880"/>
        <v/>
      </c>
      <c r="O9380" s="38" t="str">
        <f t="shared" si="876"/>
        <v/>
      </c>
      <c r="P9380" s="39" t="str">
        <f t="shared" si="881"/>
        <v/>
      </c>
      <c r="AC9380" s="42" t="str">
        <f>IF(B9380="","",VLOOKUP(B9380,[2]Formula!B:C,2,0))</f>
        <v/>
      </c>
      <c r="AD9380" s="43" t="str">
        <f t="shared" si="879"/>
        <v/>
      </c>
    </row>
    <row r="9381" spans="1:30" x14ac:dyDescent="0.25">
      <c r="A9381" s="64"/>
      <c r="B9381" s="64"/>
      <c r="C9381" s="66"/>
      <c r="D9381" s="67"/>
      <c r="E9381" s="64"/>
      <c r="F9381" s="64"/>
      <c r="G9381" s="37" t="str">
        <f>IF(E9381="","",IF(OR(E9381="Project Management",E9381="Project Support",E9381="Sprint Management",E9381="Sprint Support"),"NA",ROUND((((VLOOKUP(AD9381,[2]Formula!V:X,3,0)))-SUMIF(AD:AD,AD9381,H:H)),2)))</f>
        <v/>
      </c>
      <c r="H9381" s="71"/>
      <c r="I9381" s="72"/>
      <c r="J9381" s="72"/>
      <c r="K9381" s="38" t="str">
        <f>IF(E9381="","",IF(OR(E9381="Project Management",E9381="Project Support",E9381="Sprint Management",E9381="Sprint Support"),"NA",(((SUMIF(AD:AD,AD9381,H:H)/VLOOKUP(AD9381,[2]Formula!V:X,3,0))*VLOOKUP(AD9381,[2]Formula!V:X,2,0))*H9381)/SUMIF(AD:AD,AD9381,H:H)))</f>
        <v/>
      </c>
      <c r="L9381" s="38" t="str">
        <f t="shared" si="877"/>
        <v/>
      </c>
      <c r="M9381" s="38" t="str">
        <f t="shared" si="878"/>
        <v/>
      </c>
      <c r="N9381" s="38" t="str">
        <f t="shared" si="880"/>
        <v/>
      </c>
      <c r="O9381" s="38" t="str">
        <f t="shared" si="876"/>
        <v/>
      </c>
      <c r="P9381" s="39" t="str">
        <f t="shared" si="881"/>
        <v/>
      </c>
      <c r="AC9381" s="42" t="str">
        <f>IF(B9381="","",VLOOKUP(B9381,[2]Formula!B:C,2,0))</f>
        <v/>
      </c>
      <c r="AD9381" s="43" t="str">
        <f t="shared" si="879"/>
        <v/>
      </c>
    </row>
    <row r="9382" spans="1:30" x14ac:dyDescent="0.25">
      <c r="A9382" s="64"/>
      <c r="B9382" s="64"/>
      <c r="C9382" s="66"/>
      <c r="D9382" s="67"/>
      <c r="E9382" s="64"/>
      <c r="F9382" s="64"/>
      <c r="G9382" s="37" t="str">
        <f>IF(E9382="","",IF(OR(E9382="Project Management",E9382="Project Support",E9382="Sprint Management",E9382="Sprint Support"),"NA",ROUND((((VLOOKUP(AD9382,[2]Formula!V:X,3,0)))-SUMIF(AD:AD,AD9382,H:H)),2)))</f>
        <v/>
      </c>
      <c r="H9382" s="71"/>
      <c r="I9382" s="72"/>
      <c r="J9382" s="72"/>
      <c r="K9382" s="38" t="str">
        <f>IF(E9382="","",IF(OR(E9382="Project Management",E9382="Project Support",E9382="Sprint Management",E9382="Sprint Support"),"NA",(((SUMIF(AD:AD,AD9382,H:H)/VLOOKUP(AD9382,[2]Formula!V:X,3,0))*VLOOKUP(AD9382,[2]Formula!V:X,2,0))*H9382)/SUMIF(AD:AD,AD9382,H:H)))</f>
        <v/>
      </c>
      <c r="L9382" s="38" t="str">
        <f t="shared" si="877"/>
        <v/>
      </c>
      <c r="M9382" s="38" t="str">
        <f t="shared" si="878"/>
        <v/>
      </c>
      <c r="N9382" s="38" t="str">
        <f t="shared" si="880"/>
        <v/>
      </c>
      <c r="O9382" s="38" t="str">
        <f t="shared" si="876"/>
        <v/>
      </c>
      <c r="P9382" s="39" t="str">
        <f t="shared" si="881"/>
        <v/>
      </c>
      <c r="AC9382" s="42" t="str">
        <f>IF(B9382="","",VLOOKUP(B9382,[2]Formula!B:C,2,0))</f>
        <v/>
      </c>
      <c r="AD9382" s="43" t="str">
        <f t="shared" si="879"/>
        <v/>
      </c>
    </row>
    <row r="9383" spans="1:30" x14ac:dyDescent="0.25">
      <c r="A9383" s="64"/>
      <c r="B9383" s="64"/>
      <c r="C9383" s="66"/>
      <c r="D9383" s="67"/>
      <c r="E9383" s="64"/>
      <c r="F9383" s="64"/>
      <c r="G9383" s="37" t="str">
        <f>IF(E9383="","",IF(OR(E9383="Project Management",E9383="Project Support",E9383="Sprint Management",E9383="Sprint Support"),"NA",ROUND((((VLOOKUP(AD9383,[2]Formula!V:X,3,0)))-SUMIF(AD:AD,AD9383,H:H)),2)))</f>
        <v/>
      </c>
      <c r="H9383" s="71"/>
      <c r="I9383" s="72"/>
      <c r="J9383" s="72"/>
      <c r="K9383" s="38" t="str">
        <f>IF(E9383="","",IF(OR(E9383="Project Management",E9383="Project Support",E9383="Sprint Management",E9383="Sprint Support"),"NA",(((SUMIF(AD:AD,AD9383,H:H)/VLOOKUP(AD9383,[2]Formula!V:X,3,0))*VLOOKUP(AD9383,[2]Formula!V:X,2,0))*H9383)/SUMIF(AD:AD,AD9383,H:H)))</f>
        <v/>
      </c>
      <c r="L9383" s="38" t="str">
        <f t="shared" si="877"/>
        <v/>
      </c>
      <c r="M9383" s="38" t="str">
        <f t="shared" si="878"/>
        <v/>
      </c>
      <c r="N9383" s="38" t="str">
        <f t="shared" si="880"/>
        <v/>
      </c>
      <c r="O9383" s="38" t="str">
        <f t="shared" si="876"/>
        <v/>
      </c>
      <c r="P9383" s="39" t="str">
        <f t="shared" si="881"/>
        <v/>
      </c>
      <c r="AC9383" s="42" t="str">
        <f>IF(B9383="","",VLOOKUP(B9383,[2]Formula!B:C,2,0))</f>
        <v/>
      </c>
      <c r="AD9383" s="43" t="str">
        <f t="shared" si="879"/>
        <v/>
      </c>
    </row>
    <row r="9384" spans="1:30" x14ac:dyDescent="0.25">
      <c r="A9384" s="64"/>
      <c r="B9384" s="64"/>
      <c r="C9384" s="66"/>
      <c r="D9384" s="67"/>
      <c r="E9384" s="64"/>
      <c r="F9384" s="64"/>
      <c r="G9384" s="37" t="str">
        <f>IF(E9384="","",IF(OR(E9384="Project Management",E9384="Project Support",E9384="Sprint Management",E9384="Sprint Support"),"NA",ROUND((((VLOOKUP(AD9384,[2]Formula!V:X,3,0)))-SUMIF(AD:AD,AD9384,H:H)),2)))</f>
        <v/>
      </c>
      <c r="H9384" s="71"/>
      <c r="I9384" s="72"/>
      <c r="J9384" s="72"/>
      <c r="K9384" s="38" t="str">
        <f>IF(E9384="","",IF(OR(E9384="Project Management",E9384="Project Support",E9384="Sprint Management",E9384="Sprint Support"),"NA",(((SUMIF(AD:AD,AD9384,H:H)/VLOOKUP(AD9384,[2]Formula!V:X,3,0))*VLOOKUP(AD9384,[2]Formula!V:X,2,0))*H9384)/SUMIF(AD:AD,AD9384,H:H)))</f>
        <v/>
      </c>
      <c r="L9384" s="38" t="str">
        <f t="shared" si="877"/>
        <v/>
      </c>
      <c r="M9384" s="38" t="str">
        <f t="shared" si="878"/>
        <v/>
      </c>
      <c r="N9384" s="38" t="str">
        <f t="shared" si="880"/>
        <v/>
      </c>
      <c r="O9384" s="38" t="str">
        <f t="shared" si="876"/>
        <v/>
      </c>
      <c r="P9384" s="39" t="str">
        <f t="shared" si="881"/>
        <v/>
      </c>
      <c r="AC9384" s="42" t="str">
        <f>IF(B9384="","",VLOOKUP(B9384,[2]Formula!B:C,2,0))</f>
        <v/>
      </c>
      <c r="AD9384" s="43" t="str">
        <f t="shared" si="879"/>
        <v/>
      </c>
    </row>
    <row r="9385" spans="1:30" x14ac:dyDescent="0.25">
      <c r="A9385" s="64"/>
      <c r="B9385" s="64"/>
      <c r="C9385" s="66"/>
      <c r="D9385" s="67"/>
      <c r="E9385" s="64"/>
      <c r="F9385" s="64"/>
      <c r="G9385" s="37" t="str">
        <f>IF(E9385="","",IF(OR(E9385="Project Management",E9385="Project Support",E9385="Sprint Management",E9385="Sprint Support"),"NA",ROUND((((VLOOKUP(AD9385,[2]Formula!V:X,3,0)))-SUMIF(AD:AD,AD9385,H:H)),2)))</f>
        <v/>
      </c>
      <c r="H9385" s="71"/>
      <c r="I9385" s="72"/>
      <c r="J9385" s="72"/>
      <c r="K9385" s="38" t="str">
        <f>IF(E9385="","",IF(OR(E9385="Project Management",E9385="Project Support",E9385="Sprint Management",E9385="Sprint Support"),"NA",(((SUMIF(AD:AD,AD9385,H:H)/VLOOKUP(AD9385,[2]Formula!V:X,3,0))*VLOOKUP(AD9385,[2]Formula!V:X,2,0))*H9385)/SUMIF(AD:AD,AD9385,H:H)))</f>
        <v/>
      </c>
      <c r="L9385" s="38" t="str">
        <f t="shared" si="877"/>
        <v/>
      </c>
      <c r="M9385" s="38" t="str">
        <f t="shared" si="878"/>
        <v/>
      </c>
      <c r="N9385" s="38" t="str">
        <f t="shared" si="880"/>
        <v/>
      </c>
      <c r="O9385" s="38" t="str">
        <f t="shared" si="876"/>
        <v/>
      </c>
      <c r="P9385" s="39" t="str">
        <f t="shared" si="881"/>
        <v/>
      </c>
      <c r="AC9385" s="42" t="str">
        <f>IF(B9385="","",VLOOKUP(B9385,[2]Formula!B:C,2,0))</f>
        <v/>
      </c>
      <c r="AD9385" s="43" t="str">
        <f t="shared" si="879"/>
        <v/>
      </c>
    </row>
    <row r="9386" spans="1:30" x14ac:dyDescent="0.25">
      <c r="A9386" s="64"/>
      <c r="B9386" s="64"/>
      <c r="C9386" s="66"/>
      <c r="D9386" s="67"/>
      <c r="E9386" s="64"/>
      <c r="F9386" s="64"/>
      <c r="G9386" s="37" t="str">
        <f>IF(E9386="","",IF(OR(E9386="Project Management",E9386="Project Support",E9386="Sprint Management",E9386="Sprint Support"),"NA",ROUND((((VLOOKUP(AD9386,[2]Formula!V:X,3,0)))-SUMIF(AD:AD,AD9386,H:H)),2)))</f>
        <v/>
      </c>
      <c r="H9386" s="71"/>
      <c r="I9386" s="72"/>
      <c r="J9386" s="72"/>
      <c r="K9386" s="38" t="str">
        <f>IF(E9386="","",IF(OR(E9386="Project Management",E9386="Project Support",E9386="Sprint Management",E9386="Sprint Support"),"NA",(((SUMIF(AD:AD,AD9386,H:H)/VLOOKUP(AD9386,[2]Formula!V:X,3,0))*VLOOKUP(AD9386,[2]Formula!V:X,2,0))*H9386)/SUMIF(AD:AD,AD9386,H:H)))</f>
        <v/>
      </c>
      <c r="L9386" s="38" t="str">
        <f t="shared" si="877"/>
        <v/>
      </c>
      <c r="M9386" s="38" t="str">
        <f t="shared" si="878"/>
        <v/>
      </c>
      <c r="N9386" s="38" t="str">
        <f t="shared" si="880"/>
        <v/>
      </c>
      <c r="O9386" s="38" t="str">
        <f t="shared" si="876"/>
        <v/>
      </c>
      <c r="P9386" s="39" t="str">
        <f t="shared" si="881"/>
        <v/>
      </c>
      <c r="AC9386" s="42" t="str">
        <f>IF(B9386="","",VLOOKUP(B9386,[2]Formula!B:C,2,0))</f>
        <v/>
      </c>
      <c r="AD9386" s="43" t="str">
        <f t="shared" si="879"/>
        <v/>
      </c>
    </row>
    <row r="9387" spans="1:30" x14ac:dyDescent="0.25">
      <c r="A9387" s="64"/>
      <c r="B9387" s="64"/>
      <c r="C9387" s="66"/>
      <c r="D9387" s="67"/>
      <c r="E9387" s="64"/>
      <c r="F9387" s="64"/>
      <c r="G9387" s="37" t="str">
        <f>IF(E9387="","",IF(OR(E9387="Project Management",E9387="Project Support",E9387="Sprint Management",E9387="Sprint Support"),"NA",ROUND((((VLOOKUP(AD9387,[2]Formula!V:X,3,0)))-SUMIF(AD:AD,AD9387,H:H)),2)))</f>
        <v/>
      </c>
      <c r="H9387" s="71"/>
      <c r="I9387" s="72"/>
      <c r="J9387" s="72"/>
      <c r="K9387" s="38" t="str">
        <f>IF(E9387="","",IF(OR(E9387="Project Management",E9387="Project Support",E9387="Sprint Management",E9387="Sprint Support"),"NA",(((SUMIF(AD:AD,AD9387,H:H)/VLOOKUP(AD9387,[2]Formula!V:X,3,0))*VLOOKUP(AD9387,[2]Formula!V:X,2,0))*H9387)/SUMIF(AD:AD,AD9387,H:H)))</f>
        <v/>
      </c>
      <c r="L9387" s="38" t="str">
        <f t="shared" si="877"/>
        <v/>
      </c>
      <c r="M9387" s="38" t="str">
        <f t="shared" si="878"/>
        <v/>
      </c>
      <c r="N9387" s="38" t="str">
        <f t="shared" si="880"/>
        <v/>
      </c>
      <c r="O9387" s="38" t="str">
        <f t="shared" si="876"/>
        <v/>
      </c>
      <c r="P9387" s="39" t="str">
        <f t="shared" si="881"/>
        <v/>
      </c>
      <c r="AC9387" s="42" t="str">
        <f>IF(B9387="","",VLOOKUP(B9387,[2]Formula!B:C,2,0))</f>
        <v/>
      </c>
      <c r="AD9387" s="43" t="str">
        <f t="shared" si="879"/>
        <v/>
      </c>
    </row>
    <row r="9388" spans="1:30" x14ac:dyDescent="0.25">
      <c r="A9388" s="64"/>
      <c r="B9388" s="64"/>
      <c r="C9388" s="66"/>
      <c r="D9388" s="67"/>
      <c r="E9388" s="64"/>
      <c r="F9388" s="64"/>
      <c r="G9388" s="37" t="str">
        <f>IF(E9388="","",IF(OR(E9388="Project Management",E9388="Project Support",E9388="Sprint Management",E9388="Sprint Support"),"NA",ROUND((((VLOOKUP(AD9388,[2]Formula!V:X,3,0)))-SUMIF(AD:AD,AD9388,H:H)),2)))</f>
        <v/>
      </c>
      <c r="H9388" s="71"/>
      <c r="I9388" s="72"/>
      <c r="J9388" s="72"/>
      <c r="K9388" s="38" t="str">
        <f>IF(E9388="","",IF(OR(E9388="Project Management",E9388="Project Support",E9388="Sprint Management",E9388="Sprint Support"),"NA",(((SUMIF(AD:AD,AD9388,H:H)/VLOOKUP(AD9388,[2]Formula!V:X,3,0))*VLOOKUP(AD9388,[2]Formula!V:X,2,0))*H9388)/SUMIF(AD:AD,AD9388,H:H)))</f>
        <v/>
      </c>
      <c r="L9388" s="38" t="str">
        <f t="shared" si="877"/>
        <v/>
      </c>
      <c r="M9388" s="38" t="str">
        <f t="shared" si="878"/>
        <v/>
      </c>
      <c r="N9388" s="38" t="str">
        <f t="shared" si="880"/>
        <v/>
      </c>
      <c r="O9388" s="38" t="str">
        <f t="shared" si="876"/>
        <v/>
      </c>
      <c r="P9388" s="39" t="str">
        <f t="shared" si="881"/>
        <v/>
      </c>
      <c r="AC9388" s="42" t="str">
        <f>IF(B9388="","",VLOOKUP(B9388,[2]Formula!B:C,2,0))</f>
        <v/>
      </c>
      <c r="AD9388" s="43" t="str">
        <f t="shared" si="879"/>
        <v/>
      </c>
    </row>
    <row r="9389" spans="1:30" x14ac:dyDescent="0.25">
      <c r="A9389" s="64"/>
      <c r="B9389" s="64"/>
      <c r="C9389" s="66"/>
      <c r="D9389" s="67"/>
      <c r="E9389" s="64"/>
      <c r="F9389" s="64"/>
      <c r="G9389" s="37" t="str">
        <f>IF(E9389="","",IF(OR(E9389="Project Management",E9389="Project Support",E9389="Sprint Management",E9389="Sprint Support"),"NA",ROUND((((VLOOKUP(AD9389,[2]Formula!V:X,3,0)))-SUMIF(AD:AD,AD9389,H:H)),2)))</f>
        <v/>
      </c>
      <c r="H9389" s="71"/>
      <c r="I9389" s="72"/>
      <c r="J9389" s="72"/>
      <c r="K9389" s="38" t="str">
        <f>IF(E9389="","",IF(OR(E9389="Project Management",E9389="Project Support",E9389="Sprint Management",E9389="Sprint Support"),"NA",(((SUMIF(AD:AD,AD9389,H:H)/VLOOKUP(AD9389,[2]Formula!V:X,3,0))*VLOOKUP(AD9389,[2]Formula!V:X,2,0))*H9389)/SUMIF(AD:AD,AD9389,H:H)))</f>
        <v/>
      </c>
      <c r="L9389" s="38" t="str">
        <f t="shared" si="877"/>
        <v/>
      </c>
      <c r="M9389" s="38" t="str">
        <f t="shared" si="878"/>
        <v/>
      </c>
      <c r="N9389" s="38" t="str">
        <f t="shared" si="880"/>
        <v/>
      </c>
      <c r="O9389" s="38" t="str">
        <f t="shared" si="876"/>
        <v/>
      </c>
      <c r="P9389" s="39" t="str">
        <f t="shared" si="881"/>
        <v/>
      </c>
      <c r="AC9389" s="42" t="str">
        <f>IF(B9389="","",VLOOKUP(B9389,[2]Formula!B:C,2,0))</f>
        <v/>
      </c>
      <c r="AD9389" s="43" t="str">
        <f t="shared" si="879"/>
        <v/>
      </c>
    </row>
    <row r="9390" spans="1:30" x14ac:dyDescent="0.25">
      <c r="A9390" s="64"/>
      <c r="B9390" s="64"/>
      <c r="C9390" s="66"/>
      <c r="D9390" s="67"/>
      <c r="E9390" s="64"/>
      <c r="F9390" s="64"/>
      <c r="G9390" s="37" t="str">
        <f>IF(E9390="","",IF(OR(E9390="Project Management",E9390="Project Support",E9390="Sprint Management",E9390="Sprint Support"),"NA",ROUND((((VLOOKUP(AD9390,[2]Formula!V:X,3,0)))-SUMIF(AD:AD,AD9390,H:H)),2)))</f>
        <v/>
      </c>
      <c r="H9390" s="71"/>
      <c r="I9390" s="72"/>
      <c r="J9390" s="72"/>
      <c r="K9390" s="38" t="str">
        <f>IF(E9390="","",IF(OR(E9390="Project Management",E9390="Project Support",E9390="Sprint Management",E9390="Sprint Support"),"NA",(((SUMIF(AD:AD,AD9390,H:H)/VLOOKUP(AD9390,[2]Formula!V:X,3,0))*VLOOKUP(AD9390,[2]Formula!V:X,2,0))*H9390)/SUMIF(AD:AD,AD9390,H:H)))</f>
        <v/>
      </c>
      <c r="L9390" s="38" t="str">
        <f t="shared" si="877"/>
        <v/>
      </c>
      <c r="M9390" s="38" t="str">
        <f t="shared" si="878"/>
        <v/>
      </c>
      <c r="N9390" s="38" t="str">
        <f t="shared" si="880"/>
        <v/>
      </c>
      <c r="O9390" s="38" t="str">
        <f t="shared" si="876"/>
        <v/>
      </c>
      <c r="P9390" s="39" t="str">
        <f t="shared" si="881"/>
        <v/>
      </c>
      <c r="AC9390" s="42" t="str">
        <f>IF(B9390="","",VLOOKUP(B9390,[2]Formula!B:C,2,0))</f>
        <v/>
      </c>
      <c r="AD9390" s="43" t="str">
        <f t="shared" si="879"/>
        <v/>
      </c>
    </row>
    <row r="9391" spans="1:30" x14ac:dyDescent="0.25">
      <c r="A9391" s="64"/>
      <c r="B9391" s="64"/>
      <c r="C9391" s="66"/>
      <c r="D9391" s="67"/>
      <c r="E9391" s="64"/>
      <c r="F9391" s="64"/>
      <c r="G9391" s="37" t="str">
        <f>IF(E9391="","",IF(OR(E9391="Project Management",E9391="Project Support",E9391="Sprint Management",E9391="Sprint Support"),"NA",ROUND((((VLOOKUP(AD9391,[2]Formula!V:X,3,0)))-SUMIF(AD:AD,AD9391,H:H)),2)))</f>
        <v/>
      </c>
      <c r="H9391" s="71"/>
      <c r="I9391" s="72"/>
      <c r="J9391" s="72"/>
      <c r="K9391" s="38" t="str">
        <f>IF(E9391="","",IF(OR(E9391="Project Management",E9391="Project Support",E9391="Sprint Management",E9391="Sprint Support"),"NA",(((SUMIF(AD:AD,AD9391,H:H)/VLOOKUP(AD9391,[2]Formula!V:X,3,0))*VLOOKUP(AD9391,[2]Formula!V:X,2,0))*H9391)/SUMIF(AD:AD,AD9391,H:H)))</f>
        <v/>
      </c>
      <c r="L9391" s="38" t="str">
        <f t="shared" si="877"/>
        <v/>
      </c>
      <c r="M9391" s="38" t="str">
        <f t="shared" si="878"/>
        <v/>
      </c>
      <c r="N9391" s="38" t="str">
        <f t="shared" si="880"/>
        <v/>
      </c>
      <c r="O9391" s="38" t="str">
        <f t="shared" si="876"/>
        <v/>
      </c>
      <c r="P9391" s="39" t="str">
        <f t="shared" si="881"/>
        <v/>
      </c>
      <c r="AC9391" s="42" t="str">
        <f>IF(B9391="","",VLOOKUP(B9391,[2]Formula!B:C,2,0))</f>
        <v/>
      </c>
      <c r="AD9391" s="43" t="str">
        <f t="shared" si="879"/>
        <v/>
      </c>
    </row>
    <row r="9392" spans="1:30" x14ac:dyDescent="0.25">
      <c r="A9392" s="64"/>
      <c r="B9392" s="64"/>
      <c r="C9392" s="66"/>
      <c r="D9392" s="67"/>
      <c r="E9392" s="64"/>
      <c r="F9392" s="64"/>
      <c r="G9392" s="37" t="str">
        <f>IF(E9392="","",IF(OR(E9392="Project Management",E9392="Project Support",E9392="Sprint Management",E9392="Sprint Support"),"NA",ROUND((((VLOOKUP(AD9392,[2]Formula!V:X,3,0)))-SUMIF(AD:AD,AD9392,H:H)),2)))</f>
        <v/>
      </c>
      <c r="H9392" s="71"/>
      <c r="I9392" s="72"/>
      <c r="J9392" s="72"/>
      <c r="K9392" s="38" t="str">
        <f>IF(E9392="","",IF(OR(E9392="Project Management",E9392="Project Support",E9392="Sprint Management",E9392="Sprint Support"),"NA",(((SUMIF(AD:AD,AD9392,H:H)/VLOOKUP(AD9392,[2]Formula!V:X,3,0))*VLOOKUP(AD9392,[2]Formula!V:X,2,0))*H9392)/SUMIF(AD:AD,AD9392,H:H)))</f>
        <v/>
      </c>
      <c r="L9392" s="38" t="str">
        <f t="shared" si="877"/>
        <v/>
      </c>
      <c r="M9392" s="38" t="str">
        <f t="shared" si="878"/>
        <v/>
      </c>
      <c r="N9392" s="38" t="str">
        <f t="shared" si="880"/>
        <v/>
      </c>
      <c r="O9392" s="38" t="str">
        <f t="shared" si="876"/>
        <v/>
      </c>
      <c r="P9392" s="39" t="str">
        <f t="shared" si="881"/>
        <v/>
      </c>
      <c r="AC9392" s="42" t="str">
        <f>IF(B9392="","",VLOOKUP(B9392,[2]Formula!B:C,2,0))</f>
        <v/>
      </c>
      <c r="AD9392" s="43" t="str">
        <f t="shared" si="879"/>
        <v/>
      </c>
    </row>
    <row r="9393" spans="1:30" x14ac:dyDescent="0.25">
      <c r="A9393" s="64"/>
      <c r="B9393" s="64"/>
      <c r="C9393" s="66"/>
      <c r="D9393" s="67"/>
      <c r="E9393" s="64"/>
      <c r="F9393" s="64"/>
      <c r="G9393" s="37" t="str">
        <f>IF(E9393="","",IF(OR(E9393="Project Management",E9393="Project Support",E9393="Sprint Management",E9393="Sprint Support"),"NA",ROUND((((VLOOKUP(AD9393,[2]Formula!V:X,3,0)))-SUMIF(AD:AD,AD9393,H:H)),2)))</f>
        <v/>
      </c>
      <c r="H9393" s="71"/>
      <c r="I9393" s="72"/>
      <c r="J9393" s="72"/>
      <c r="K9393" s="38" t="str">
        <f>IF(E9393="","",IF(OR(E9393="Project Management",E9393="Project Support",E9393="Sprint Management",E9393="Sprint Support"),"NA",(((SUMIF(AD:AD,AD9393,H:H)/VLOOKUP(AD9393,[2]Formula!V:X,3,0))*VLOOKUP(AD9393,[2]Formula!V:X,2,0))*H9393)/SUMIF(AD:AD,AD9393,H:H)))</f>
        <v/>
      </c>
      <c r="L9393" s="38" t="str">
        <f t="shared" si="877"/>
        <v/>
      </c>
      <c r="M9393" s="38" t="str">
        <f t="shared" si="878"/>
        <v/>
      </c>
      <c r="N9393" s="38" t="str">
        <f t="shared" si="880"/>
        <v/>
      </c>
      <c r="O9393" s="38" t="str">
        <f t="shared" si="876"/>
        <v/>
      </c>
      <c r="P9393" s="39" t="str">
        <f t="shared" si="881"/>
        <v/>
      </c>
      <c r="AC9393" s="42" t="str">
        <f>IF(B9393="","",VLOOKUP(B9393,[2]Formula!B:C,2,0))</f>
        <v/>
      </c>
      <c r="AD9393" s="43" t="str">
        <f t="shared" si="879"/>
        <v/>
      </c>
    </row>
    <row r="9394" spans="1:30" x14ac:dyDescent="0.25">
      <c r="A9394" s="64"/>
      <c r="B9394" s="64"/>
      <c r="C9394" s="66"/>
      <c r="D9394" s="67"/>
      <c r="E9394" s="64"/>
      <c r="F9394" s="64"/>
      <c r="G9394" s="37" t="str">
        <f>IF(E9394="","",IF(OR(E9394="Project Management",E9394="Project Support",E9394="Sprint Management",E9394="Sprint Support"),"NA",ROUND((((VLOOKUP(AD9394,[2]Formula!V:X,3,0)))-SUMIF(AD:AD,AD9394,H:H)),2)))</f>
        <v/>
      </c>
      <c r="H9394" s="71"/>
      <c r="I9394" s="72"/>
      <c r="J9394" s="72"/>
      <c r="K9394" s="38" t="str">
        <f>IF(E9394="","",IF(OR(E9394="Project Management",E9394="Project Support",E9394="Sprint Management",E9394="Sprint Support"),"NA",(((SUMIF(AD:AD,AD9394,H:H)/VLOOKUP(AD9394,[2]Formula!V:X,3,0))*VLOOKUP(AD9394,[2]Formula!V:X,2,0))*H9394)/SUMIF(AD:AD,AD9394,H:H)))</f>
        <v/>
      </c>
      <c r="L9394" s="38" t="str">
        <f t="shared" si="877"/>
        <v/>
      </c>
      <c r="M9394" s="38" t="str">
        <f t="shared" si="878"/>
        <v/>
      </c>
      <c r="N9394" s="38" t="str">
        <f t="shared" si="880"/>
        <v/>
      </c>
      <c r="O9394" s="38" t="str">
        <f t="shared" si="876"/>
        <v/>
      </c>
      <c r="P9394" s="39" t="str">
        <f t="shared" si="881"/>
        <v/>
      </c>
      <c r="AC9394" s="42" t="str">
        <f>IF(B9394="","",VLOOKUP(B9394,[2]Formula!B:C,2,0))</f>
        <v/>
      </c>
      <c r="AD9394" s="43" t="str">
        <f t="shared" si="879"/>
        <v/>
      </c>
    </row>
    <row r="9395" spans="1:30" x14ac:dyDescent="0.25">
      <c r="A9395" s="64"/>
      <c r="B9395" s="64"/>
      <c r="C9395" s="66"/>
      <c r="D9395" s="67"/>
      <c r="E9395" s="64"/>
      <c r="F9395" s="64"/>
      <c r="G9395" s="37" t="str">
        <f>IF(E9395="","",IF(OR(E9395="Project Management",E9395="Project Support",E9395="Sprint Management",E9395="Sprint Support"),"NA",ROUND((((VLOOKUP(AD9395,[2]Formula!V:X,3,0)))-SUMIF(AD:AD,AD9395,H:H)),2)))</f>
        <v/>
      </c>
      <c r="H9395" s="71"/>
      <c r="I9395" s="72"/>
      <c r="J9395" s="72"/>
      <c r="K9395" s="38" t="str">
        <f>IF(E9395="","",IF(OR(E9395="Project Management",E9395="Project Support",E9395="Sprint Management",E9395="Sprint Support"),"NA",(((SUMIF(AD:AD,AD9395,H:H)/VLOOKUP(AD9395,[2]Formula!V:X,3,0))*VLOOKUP(AD9395,[2]Formula!V:X,2,0))*H9395)/SUMIF(AD:AD,AD9395,H:H)))</f>
        <v/>
      </c>
      <c r="L9395" s="38" t="str">
        <f t="shared" si="877"/>
        <v/>
      </c>
      <c r="M9395" s="38" t="str">
        <f t="shared" si="878"/>
        <v/>
      </c>
      <c r="N9395" s="38" t="str">
        <f t="shared" si="880"/>
        <v/>
      </c>
      <c r="O9395" s="38" t="str">
        <f t="shared" si="876"/>
        <v/>
      </c>
      <c r="P9395" s="39" t="str">
        <f t="shared" si="881"/>
        <v/>
      </c>
      <c r="AC9395" s="42" t="str">
        <f>IF(B9395="","",VLOOKUP(B9395,[2]Formula!B:C,2,0))</f>
        <v/>
      </c>
      <c r="AD9395" s="43" t="str">
        <f t="shared" si="879"/>
        <v/>
      </c>
    </row>
    <row r="9396" spans="1:30" x14ac:dyDescent="0.25">
      <c r="A9396" s="64"/>
      <c r="B9396" s="64"/>
      <c r="C9396" s="66"/>
      <c r="D9396" s="67"/>
      <c r="E9396" s="64"/>
      <c r="F9396" s="64"/>
      <c r="G9396" s="37" t="str">
        <f>IF(E9396="","",IF(OR(E9396="Project Management",E9396="Project Support",E9396="Sprint Management",E9396="Sprint Support"),"NA",ROUND((((VLOOKUP(AD9396,[2]Formula!V:X,3,0)))-SUMIF(AD:AD,AD9396,H:H)),2)))</f>
        <v/>
      </c>
      <c r="H9396" s="71"/>
      <c r="I9396" s="72"/>
      <c r="J9396" s="72"/>
      <c r="K9396" s="38" t="str">
        <f>IF(E9396="","",IF(OR(E9396="Project Management",E9396="Project Support",E9396="Sprint Management",E9396="Sprint Support"),"NA",(((SUMIF(AD:AD,AD9396,H:H)/VLOOKUP(AD9396,[2]Formula!V:X,3,0))*VLOOKUP(AD9396,[2]Formula!V:X,2,0))*H9396)/SUMIF(AD:AD,AD9396,H:H)))</f>
        <v/>
      </c>
      <c r="L9396" s="38" t="str">
        <f t="shared" si="877"/>
        <v/>
      </c>
      <c r="M9396" s="38" t="str">
        <f t="shared" si="878"/>
        <v/>
      </c>
      <c r="N9396" s="38" t="str">
        <f t="shared" si="880"/>
        <v/>
      </c>
      <c r="O9396" s="38" t="str">
        <f t="shared" si="876"/>
        <v/>
      </c>
      <c r="P9396" s="39" t="str">
        <f t="shared" si="881"/>
        <v/>
      </c>
      <c r="AC9396" s="42" t="str">
        <f>IF(B9396="","",VLOOKUP(B9396,[2]Formula!B:C,2,0))</f>
        <v/>
      </c>
      <c r="AD9396" s="43" t="str">
        <f t="shared" si="879"/>
        <v/>
      </c>
    </row>
    <row r="9397" spans="1:30" x14ac:dyDescent="0.25">
      <c r="A9397" s="64"/>
      <c r="B9397" s="64"/>
      <c r="C9397" s="66"/>
      <c r="D9397" s="67"/>
      <c r="E9397" s="64"/>
      <c r="F9397" s="64"/>
      <c r="G9397" s="37" t="str">
        <f>IF(E9397="","",IF(OR(E9397="Project Management",E9397="Project Support",E9397="Sprint Management",E9397="Sprint Support"),"NA",ROUND((((VLOOKUP(AD9397,[2]Formula!V:X,3,0)))-SUMIF(AD:AD,AD9397,H:H)),2)))</f>
        <v/>
      </c>
      <c r="H9397" s="71"/>
      <c r="I9397" s="72"/>
      <c r="J9397" s="72"/>
      <c r="K9397" s="38" t="str">
        <f>IF(E9397="","",IF(OR(E9397="Project Management",E9397="Project Support",E9397="Sprint Management",E9397="Sprint Support"),"NA",(((SUMIF(AD:AD,AD9397,H:H)/VLOOKUP(AD9397,[2]Formula!V:X,3,0))*VLOOKUP(AD9397,[2]Formula!V:X,2,0))*H9397)/SUMIF(AD:AD,AD9397,H:H)))</f>
        <v/>
      </c>
      <c r="L9397" s="38" t="str">
        <f t="shared" si="877"/>
        <v/>
      </c>
      <c r="M9397" s="38" t="str">
        <f t="shared" si="878"/>
        <v/>
      </c>
      <c r="N9397" s="38" t="str">
        <f t="shared" si="880"/>
        <v/>
      </c>
      <c r="O9397" s="38" t="str">
        <f t="shared" ref="O9397:O9460" si="882">IFERROR(L9397/M9397,"")</f>
        <v/>
      </c>
      <c r="P9397" s="39" t="str">
        <f t="shared" si="881"/>
        <v/>
      </c>
      <c r="AC9397" s="42" t="str">
        <f>IF(B9397="","",VLOOKUP(B9397,[2]Formula!B:C,2,0))</f>
        <v/>
      </c>
      <c r="AD9397" s="43" t="str">
        <f t="shared" si="879"/>
        <v/>
      </c>
    </row>
    <row r="9398" spans="1:30" x14ac:dyDescent="0.25">
      <c r="A9398" s="64"/>
      <c r="B9398" s="64"/>
      <c r="C9398" s="66"/>
      <c r="D9398" s="67"/>
      <c r="E9398" s="64"/>
      <c r="F9398" s="64"/>
      <c r="G9398" s="37" t="str">
        <f>IF(E9398="","",IF(OR(E9398="Project Management",E9398="Project Support",E9398="Sprint Management",E9398="Sprint Support"),"NA",ROUND((((VLOOKUP(AD9398,[2]Formula!V:X,3,0)))-SUMIF(AD:AD,AD9398,H:H)),2)))</f>
        <v/>
      </c>
      <c r="H9398" s="71"/>
      <c r="I9398" s="72"/>
      <c r="J9398" s="72"/>
      <c r="K9398" s="38" t="str">
        <f>IF(E9398="","",IF(OR(E9398="Project Management",E9398="Project Support",E9398="Sprint Management",E9398="Sprint Support"),"NA",(((SUMIF(AD:AD,AD9398,H:H)/VLOOKUP(AD9398,[2]Formula!V:X,3,0))*VLOOKUP(AD9398,[2]Formula!V:X,2,0))*H9398)/SUMIF(AD:AD,AD9398,H:H)))</f>
        <v/>
      </c>
      <c r="L9398" s="38" t="str">
        <f t="shared" si="877"/>
        <v/>
      </c>
      <c r="M9398" s="38" t="str">
        <f t="shared" si="878"/>
        <v/>
      </c>
      <c r="N9398" s="38" t="str">
        <f t="shared" si="880"/>
        <v/>
      </c>
      <c r="O9398" s="38" t="str">
        <f t="shared" si="882"/>
        <v/>
      </c>
      <c r="P9398" s="39" t="str">
        <f t="shared" si="881"/>
        <v/>
      </c>
      <c r="AC9398" s="42" t="str">
        <f>IF(B9398="","",VLOOKUP(B9398,[2]Formula!B:C,2,0))</f>
        <v/>
      </c>
      <c r="AD9398" s="43" t="str">
        <f t="shared" si="879"/>
        <v/>
      </c>
    </row>
    <row r="9399" spans="1:30" x14ac:dyDescent="0.25">
      <c r="A9399" s="64"/>
      <c r="B9399" s="64"/>
      <c r="C9399" s="66"/>
      <c r="D9399" s="67"/>
      <c r="E9399" s="64"/>
      <c r="F9399" s="64"/>
      <c r="G9399" s="37" t="str">
        <f>IF(E9399="","",IF(OR(E9399="Project Management",E9399="Project Support",E9399="Sprint Management",E9399="Sprint Support"),"NA",ROUND((((VLOOKUP(AD9399,[2]Formula!V:X,3,0)))-SUMIF(AD:AD,AD9399,H:H)),2)))</f>
        <v/>
      </c>
      <c r="H9399" s="71"/>
      <c r="I9399" s="72"/>
      <c r="J9399" s="72"/>
      <c r="K9399" s="38" t="str">
        <f>IF(E9399="","",IF(OR(E9399="Project Management",E9399="Project Support",E9399="Sprint Management",E9399="Sprint Support"),"NA",(((SUMIF(AD:AD,AD9399,H:H)/VLOOKUP(AD9399,[2]Formula!V:X,3,0))*VLOOKUP(AD9399,[2]Formula!V:X,2,0))*H9399)/SUMIF(AD:AD,AD9399,H:H)))</f>
        <v/>
      </c>
      <c r="L9399" s="38" t="str">
        <f t="shared" si="877"/>
        <v/>
      </c>
      <c r="M9399" s="38" t="str">
        <f t="shared" si="878"/>
        <v/>
      </c>
      <c r="N9399" s="38" t="str">
        <f t="shared" si="880"/>
        <v/>
      </c>
      <c r="O9399" s="38" t="str">
        <f t="shared" si="882"/>
        <v/>
      </c>
      <c r="P9399" s="39" t="str">
        <f t="shared" si="881"/>
        <v/>
      </c>
      <c r="AC9399" s="42" t="str">
        <f>IF(B9399="","",VLOOKUP(B9399,[2]Formula!B:C,2,0))</f>
        <v/>
      </c>
      <c r="AD9399" s="43" t="str">
        <f t="shared" si="879"/>
        <v/>
      </c>
    </row>
    <row r="9400" spans="1:30" x14ac:dyDescent="0.25">
      <c r="A9400" s="64"/>
      <c r="B9400" s="64"/>
      <c r="C9400" s="66"/>
      <c r="D9400" s="67"/>
      <c r="E9400" s="64"/>
      <c r="F9400" s="64"/>
      <c r="G9400" s="37" t="str">
        <f>IF(E9400="","",IF(OR(E9400="Project Management",E9400="Project Support",E9400="Sprint Management",E9400="Sprint Support"),"NA",ROUND((((VLOOKUP(AD9400,[2]Formula!V:X,3,0)))-SUMIF(AD:AD,AD9400,H:H)),2)))</f>
        <v/>
      </c>
      <c r="H9400" s="71"/>
      <c r="I9400" s="72"/>
      <c r="J9400" s="72"/>
      <c r="K9400" s="38" t="str">
        <f>IF(E9400="","",IF(OR(E9400="Project Management",E9400="Project Support",E9400="Sprint Management",E9400="Sprint Support"),"NA",(((SUMIF(AD:AD,AD9400,H:H)/VLOOKUP(AD9400,[2]Formula!V:X,3,0))*VLOOKUP(AD9400,[2]Formula!V:X,2,0))*H9400)/SUMIF(AD:AD,AD9400,H:H)))</f>
        <v/>
      </c>
      <c r="L9400" s="38" t="str">
        <f t="shared" si="877"/>
        <v/>
      </c>
      <c r="M9400" s="38" t="str">
        <f t="shared" si="878"/>
        <v/>
      </c>
      <c r="N9400" s="38" t="str">
        <f t="shared" si="880"/>
        <v/>
      </c>
      <c r="O9400" s="38" t="str">
        <f t="shared" si="882"/>
        <v/>
      </c>
      <c r="P9400" s="39" t="str">
        <f t="shared" si="881"/>
        <v/>
      </c>
      <c r="AC9400" s="42" t="str">
        <f>IF(B9400="","",VLOOKUP(B9400,[2]Formula!B:C,2,0))</f>
        <v/>
      </c>
      <c r="AD9400" s="43" t="str">
        <f t="shared" si="879"/>
        <v/>
      </c>
    </row>
    <row r="9401" spans="1:30" x14ac:dyDescent="0.25">
      <c r="A9401" s="64"/>
      <c r="B9401" s="64"/>
      <c r="C9401" s="66"/>
      <c r="D9401" s="67"/>
      <c r="E9401" s="64"/>
      <c r="F9401" s="64"/>
      <c r="G9401" s="37" t="str">
        <f>IF(E9401="","",IF(OR(E9401="Project Management",E9401="Project Support",E9401="Sprint Management",E9401="Sprint Support"),"NA",ROUND((((VLOOKUP(AD9401,[2]Formula!V:X,3,0)))-SUMIF(AD:AD,AD9401,H:H)),2)))</f>
        <v/>
      </c>
      <c r="H9401" s="71"/>
      <c r="I9401" s="72"/>
      <c r="J9401" s="72"/>
      <c r="K9401" s="38" t="str">
        <f>IF(E9401="","",IF(OR(E9401="Project Management",E9401="Project Support",E9401="Sprint Management",E9401="Sprint Support"),"NA",(((SUMIF(AD:AD,AD9401,H:H)/VLOOKUP(AD9401,[2]Formula!V:X,3,0))*VLOOKUP(AD9401,[2]Formula!V:X,2,0))*H9401)/SUMIF(AD:AD,AD9401,H:H)))</f>
        <v/>
      </c>
      <c r="L9401" s="38" t="str">
        <f t="shared" si="877"/>
        <v/>
      </c>
      <c r="M9401" s="38" t="str">
        <f t="shared" si="878"/>
        <v/>
      </c>
      <c r="N9401" s="38" t="str">
        <f t="shared" si="880"/>
        <v/>
      </c>
      <c r="O9401" s="38" t="str">
        <f t="shared" si="882"/>
        <v/>
      </c>
      <c r="P9401" s="39" t="str">
        <f t="shared" si="881"/>
        <v/>
      </c>
      <c r="AC9401" s="42" t="str">
        <f>IF(B9401="","",VLOOKUP(B9401,[2]Formula!B:C,2,0))</f>
        <v/>
      </c>
      <c r="AD9401" s="43" t="str">
        <f t="shared" si="879"/>
        <v/>
      </c>
    </row>
    <row r="9402" spans="1:30" x14ac:dyDescent="0.25">
      <c r="A9402" s="64"/>
      <c r="B9402" s="64"/>
      <c r="C9402" s="66"/>
      <c r="D9402" s="67"/>
      <c r="E9402" s="64"/>
      <c r="F9402" s="64"/>
      <c r="G9402" s="37" t="str">
        <f>IF(E9402="","",IF(OR(E9402="Project Management",E9402="Project Support",E9402="Sprint Management",E9402="Sprint Support"),"NA",ROUND((((VLOOKUP(AD9402,[2]Formula!V:X,3,0)))-SUMIF(AD:AD,AD9402,H:H)),2)))</f>
        <v/>
      </c>
      <c r="H9402" s="71"/>
      <c r="I9402" s="72"/>
      <c r="J9402" s="72"/>
      <c r="K9402" s="38" t="str">
        <f>IF(E9402="","",IF(OR(E9402="Project Management",E9402="Project Support",E9402="Sprint Management",E9402="Sprint Support"),"NA",(((SUMIF(AD:AD,AD9402,H:H)/VLOOKUP(AD9402,[2]Formula!V:X,3,0))*VLOOKUP(AD9402,[2]Formula!V:X,2,0))*H9402)/SUMIF(AD:AD,AD9402,H:H)))</f>
        <v/>
      </c>
      <c r="L9402" s="38" t="str">
        <f t="shared" si="877"/>
        <v/>
      </c>
      <c r="M9402" s="38" t="str">
        <f t="shared" si="878"/>
        <v/>
      </c>
      <c r="N9402" s="38" t="str">
        <f t="shared" si="880"/>
        <v/>
      </c>
      <c r="O9402" s="38" t="str">
        <f t="shared" si="882"/>
        <v/>
      </c>
      <c r="P9402" s="39" t="str">
        <f t="shared" si="881"/>
        <v/>
      </c>
      <c r="AC9402" s="42" t="str">
        <f>IF(B9402="","",VLOOKUP(B9402,[2]Formula!B:C,2,0))</f>
        <v/>
      </c>
      <c r="AD9402" s="43" t="str">
        <f t="shared" si="879"/>
        <v/>
      </c>
    </row>
    <row r="9403" spans="1:30" x14ac:dyDescent="0.25">
      <c r="A9403" s="64"/>
      <c r="B9403" s="64"/>
      <c r="C9403" s="66"/>
      <c r="D9403" s="67"/>
      <c r="E9403" s="64"/>
      <c r="F9403" s="64"/>
      <c r="G9403" s="37" t="str">
        <f>IF(E9403="","",IF(OR(E9403="Project Management",E9403="Project Support",E9403="Sprint Management",E9403="Sprint Support"),"NA",ROUND((((VLOOKUP(AD9403,[2]Formula!V:X,3,0)))-SUMIF(AD:AD,AD9403,H:H)),2)))</f>
        <v/>
      </c>
      <c r="H9403" s="71"/>
      <c r="I9403" s="72"/>
      <c r="J9403" s="72"/>
      <c r="K9403" s="38" t="str">
        <f>IF(E9403="","",IF(OR(E9403="Project Management",E9403="Project Support",E9403="Sprint Management",E9403="Sprint Support"),"NA",(((SUMIF(AD:AD,AD9403,H:H)/VLOOKUP(AD9403,[2]Formula!V:X,3,0))*VLOOKUP(AD9403,[2]Formula!V:X,2,0))*H9403)/SUMIF(AD:AD,AD9403,H:H)))</f>
        <v/>
      </c>
      <c r="L9403" s="38" t="str">
        <f t="shared" si="877"/>
        <v/>
      </c>
      <c r="M9403" s="38" t="str">
        <f t="shared" si="878"/>
        <v/>
      </c>
      <c r="N9403" s="38" t="str">
        <f t="shared" si="880"/>
        <v/>
      </c>
      <c r="O9403" s="38" t="str">
        <f t="shared" si="882"/>
        <v/>
      </c>
      <c r="P9403" s="39" t="str">
        <f t="shared" si="881"/>
        <v/>
      </c>
      <c r="AC9403" s="42" t="str">
        <f>IF(B9403="","",VLOOKUP(B9403,[2]Formula!B:C,2,0))</f>
        <v/>
      </c>
      <c r="AD9403" s="43" t="str">
        <f t="shared" si="879"/>
        <v/>
      </c>
    </row>
    <row r="9404" spans="1:30" x14ac:dyDescent="0.25">
      <c r="A9404" s="64"/>
      <c r="B9404" s="64"/>
      <c r="C9404" s="66"/>
      <c r="D9404" s="67"/>
      <c r="E9404" s="64"/>
      <c r="F9404" s="64"/>
      <c r="G9404" s="37" t="str">
        <f>IF(E9404="","",IF(OR(E9404="Project Management",E9404="Project Support",E9404="Sprint Management",E9404="Sprint Support"),"NA",ROUND((((VLOOKUP(AD9404,[2]Formula!V:X,3,0)))-SUMIF(AD:AD,AD9404,H:H)),2)))</f>
        <v/>
      </c>
      <c r="H9404" s="71"/>
      <c r="I9404" s="72"/>
      <c r="J9404" s="72"/>
      <c r="K9404" s="38" t="str">
        <f>IF(E9404="","",IF(OR(E9404="Project Management",E9404="Project Support",E9404="Sprint Management",E9404="Sprint Support"),"NA",(((SUMIF(AD:AD,AD9404,H:H)/VLOOKUP(AD9404,[2]Formula!V:X,3,0))*VLOOKUP(AD9404,[2]Formula!V:X,2,0))*H9404)/SUMIF(AD:AD,AD9404,H:H)))</f>
        <v/>
      </c>
      <c r="L9404" s="38" t="str">
        <f t="shared" si="877"/>
        <v/>
      </c>
      <c r="M9404" s="38" t="str">
        <f t="shared" si="878"/>
        <v/>
      </c>
      <c r="N9404" s="38" t="str">
        <f t="shared" si="880"/>
        <v/>
      </c>
      <c r="O9404" s="38" t="str">
        <f t="shared" si="882"/>
        <v/>
      </c>
      <c r="P9404" s="39" t="str">
        <f t="shared" si="881"/>
        <v/>
      </c>
      <c r="AC9404" s="42" t="str">
        <f>IF(B9404="","",VLOOKUP(B9404,[2]Formula!B:C,2,0))</f>
        <v/>
      </c>
      <c r="AD9404" s="43" t="str">
        <f t="shared" si="879"/>
        <v/>
      </c>
    </row>
    <row r="9405" spans="1:30" x14ac:dyDescent="0.25">
      <c r="A9405" s="64"/>
      <c r="B9405" s="64"/>
      <c r="C9405" s="66"/>
      <c r="D9405" s="67"/>
      <c r="E9405" s="64"/>
      <c r="F9405" s="64"/>
      <c r="G9405" s="37" t="str">
        <f>IF(E9405="","",IF(OR(E9405="Project Management",E9405="Project Support",E9405="Sprint Management",E9405="Sprint Support"),"NA",ROUND((((VLOOKUP(AD9405,[2]Formula!V:X,3,0)))-SUMIF(AD:AD,AD9405,H:H)),2)))</f>
        <v/>
      </c>
      <c r="H9405" s="71"/>
      <c r="I9405" s="72"/>
      <c r="J9405" s="72"/>
      <c r="K9405" s="38" t="str">
        <f>IF(E9405="","",IF(OR(E9405="Project Management",E9405="Project Support",E9405="Sprint Management",E9405="Sprint Support"),"NA",(((SUMIF(AD:AD,AD9405,H:H)/VLOOKUP(AD9405,[2]Formula!V:X,3,0))*VLOOKUP(AD9405,[2]Formula!V:X,2,0))*H9405)/SUMIF(AD:AD,AD9405,H:H)))</f>
        <v/>
      </c>
      <c r="L9405" s="38" t="str">
        <f t="shared" si="877"/>
        <v/>
      </c>
      <c r="M9405" s="38" t="str">
        <f t="shared" si="878"/>
        <v/>
      </c>
      <c r="N9405" s="38" t="str">
        <f t="shared" si="880"/>
        <v/>
      </c>
      <c r="O9405" s="38" t="str">
        <f t="shared" si="882"/>
        <v/>
      </c>
      <c r="P9405" s="39" t="str">
        <f t="shared" si="881"/>
        <v/>
      </c>
      <c r="AC9405" s="42" t="str">
        <f>IF(B9405="","",VLOOKUP(B9405,[2]Formula!B:C,2,0))</f>
        <v/>
      </c>
      <c r="AD9405" s="43" t="str">
        <f t="shared" si="879"/>
        <v/>
      </c>
    </row>
    <row r="9406" spans="1:30" x14ac:dyDescent="0.25">
      <c r="A9406" s="64"/>
      <c r="B9406" s="64"/>
      <c r="C9406" s="66"/>
      <c r="D9406" s="67"/>
      <c r="E9406" s="64"/>
      <c r="F9406" s="64"/>
      <c r="G9406" s="37" t="str">
        <f>IF(E9406="","",IF(OR(E9406="Project Management",E9406="Project Support",E9406="Sprint Management",E9406="Sprint Support"),"NA",ROUND((((VLOOKUP(AD9406,[2]Formula!V:X,3,0)))-SUMIF(AD:AD,AD9406,H:H)),2)))</f>
        <v/>
      </c>
      <c r="H9406" s="71"/>
      <c r="I9406" s="72"/>
      <c r="J9406" s="72"/>
      <c r="K9406" s="38" t="str">
        <f>IF(E9406="","",IF(OR(E9406="Project Management",E9406="Project Support",E9406="Sprint Management",E9406="Sprint Support"),"NA",(((SUMIF(AD:AD,AD9406,H:H)/VLOOKUP(AD9406,[2]Formula!V:X,3,0))*VLOOKUP(AD9406,[2]Formula!V:X,2,0))*H9406)/SUMIF(AD:AD,AD9406,H:H)))</f>
        <v/>
      </c>
      <c r="L9406" s="38" t="str">
        <f t="shared" si="877"/>
        <v/>
      </c>
      <c r="M9406" s="38" t="str">
        <f t="shared" si="878"/>
        <v/>
      </c>
      <c r="N9406" s="38" t="str">
        <f t="shared" si="880"/>
        <v/>
      </c>
      <c r="O9406" s="38" t="str">
        <f t="shared" si="882"/>
        <v/>
      </c>
      <c r="P9406" s="39" t="str">
        <f t="shared" si="881"/>
        <v/>
      </c>
      <c r="AC9406" s="42" t="str">
        <f>IF(B9406="","",VLOOKUP(B9406,[2]Formula!B:C,2,0))</f>
        <v/>
      </c>
      <c r="AD9406" s="43" t="str">
        <f t="shared" si="879"/>
        <v/>
      </c>
    </row>
    <row r="9407" spans="1:30" x14ac:dyDescent="0.25">
      <c r="A9407" s="64"/>
      <c r="B9407" s="64"/>
      <c r="C9407" s="66"/>
      <c r="D9407" s="67"/>
      <c r="E9407" s="64"/>
      <c r="F9407" s="64"/>
      <c r="G9407" s="37" t="str">
        <f>IF(E9407="","",IF(OR(E9407="Project Management",E9407="Project Support",E9407="Sprint Management",E9407="Sprint Support"),"NA",ROUND((((VLOOKUP(AD9407,[2]Formula!V:X,3,0)))-SUMIF(AD:AD,AD9407,H:H)),2)))</f>
        <v/>
      </c>
      <c r="H9407" s="71"/>
      <c r="I9407" s="72"/>
      <c r="J9407" s="72"/>
      <c r="K9407" s="38" t="str">
        <f>IF(E9407="","",IF(OR(E9407="Project Management",E9407="Project Support",E9407="Sprint Management",E9407="Sprint Support"),"NA",(((SUMIF(AD:AD,AD9407,H:H)/VLOOKUP(AD9407,[2]Formula!V:X,3,0))*VLOOKUP(AD9407,[2]Formula!V:X,2,0))*H9407)/SUMIF(AD:AD,AD9407,H:H)))</f>
        <v/>
      </c>
      <c r="L9407" s="38" t="str">
        <f t="shared" si="877"/>
        <v/>
      </c>
      <c r="M9407" s="38" t="str">
        <f t="shared" si="878"/>
        <v/>
      </c>
      <c r="N9407" s="38" t="str">
        <f t="shared" si="880"/>
        <v/>
      </c>
      <c r="O9407" s="38" t="str">
        <f t="shared" si="882"/>
        <v/>
      </c>
      <c r="P9407" s="39" t="str">
        <f t="shared" si="881"/>
        <v/>
      </c>
      <c r="AC9407" s="42" t="str">
        <f>IF(B9407="","",VLOOKUP(B9407,[2]Formula!B:C,2,0))</f>
        <v/>
      </c>
      <c r="AD9407" s="43" t="str">
        <f t="shared" si="879"/>
        <v/>
      </c>
    </row>
    <row r="9408" spans="1:30" x14ac:dyDescent="0.25">
      <c r="A9408" s="64"/>
      <c r="B9408" s="64"/>
      <c r="C9408" s="66"/>
      <c r="D9408" s="67"/>
      <c r="E9408" s="64"/>
      <c r="F9408" s="64"/>
      <c r="G9408" s="37" t="str">
        <f>IF(E9408="","",IF(OR(E9408="Project Management",E9408="Project Support",E9408="Sprint Management",E9408="Sprint Support"),"NA",ROUND((((VLOOKUP(AD9408,[2]Formula!V:X,3,0)))-SUMIF(AD:AD,AD9408,H:H)),2)))</f>
        <v/>
      </c>
      <c r="H9408" s="71"/>
      <c r="I9408" s="72"/>
      <c r="J9408" s="72"/>
      <c r="K9408" s="38" t="str">
        <f>IF(E9408="","",IF(OR(E9408="Project Management",E9408="Project Support",E9408="Sprint Management",E9408="Sprint Support"),"NA",(((SUMIF(AD:AD,AD9408,H:H)/VLOOKUP(AD9408,[2]Formula!V:X,3,0))*VLOOKUP(AD9408,[2]Formula!V:X,2,0))*H9408)/SUMIF(AD:AD,AD9408,H:H)))</f>
        <v/>
      </c>
      <c r="L9408" s="38" t="str">
        <f t="shared" si="877"/>
        <v/>
      </c>
      <c r="M9408" s="38" t="str">
        <f t="shared" si="878"/>
        <v/>
      </c>
      <c r="N9408" s="38" t="str">
        <f t="shared" si="880"/>
        <v/>
      </c>
      <c r="O9408" s="38" t="str">
        <f t="shared" si="882"/>
        <v/>
      </c>
      <c r="P9408" s="39" t="str">
        <f t="shared" si="881"/>
        <v/>
      </c>
      <c r="AC9408" s="42" t="str">
        <f>IF(B9408="","",VLOOKUP(B9408,[2]Formula!B:C,2,0))</f>
        <v/>
      </c>
      <c r="AD9408" s="43" t="str">
        <f t="shared" si="879"/>
        <v/>
      </c>
    </row>
    <row r="9409" spans="1:30" x14ac:dyDescent="0.25">
      <c r="A9409" s="64"/>
      <c r="B9409" s="64"/>
      <c r="C9409" s="66"/>
      <c r="D9409" s="67"/>
      <c r="E9409" s="64"/>
      <c r="F9409" s="64"/>
      <c r="G9409" s="37" t="str">
        <f>IF(E9409="","",IF(OR(E9409="Project Management",E9409="Project Support",E9409="Sprint Management",E9409="Sprint Support"),"NA",ROUND((((VLOOKUP(AD9409,[2]Formula!V:X,3,0)))-SUMIF(AD:AD,AD9409,H:H)),2)))</f>
        <v/>
      </c>
      <c r="H9409" s="71"/>
      <c r="I9409" s="72"/>
      <c r="J9409" s="72"/>
      <c r="K9409" s="38" t="str">
        <f>IF(E9409="","",IF(OR(E9409="Project Management",E9409="Project Support",E9409="Sprint Management",E9409="Sprint Support"),"NA",(((SUMIF(AD:AD,AD9409,H:H)/VLOOKUP(AD9409,[2]Formula!V:X,3,0))*VLOOKUP(AD9409,[2]Formula!V:X,2,0))*H9409)/SUMIF(AD:AD,AD9409,H:H)))</f>
        <v/>
      </c>
      <c r="L9409" s="38" t="str">
        <f t="shared" si="877"/>
        <v/>
      </c>
      <c r="M9409" s="38" t="str">
        <f t="shared" si="878"/>
        <v/>
      </c>
      <c r="N9409" s="38" t="str">
        <f t="shared" si="880"/>
        <v/>
      </c>
      <c r="O9409" s="38" t="str">
        <f t="shared" si="882"/>
        <v/>
      </c>
      <c r="P9409" s="39" t="str">
        <f t="shared" si="881"/>
        <v/>
      </c>
      <c r="AC9409" s="42" t="str">
        <f>IF(B9409="","",VLOOKUP(B9409,[2]Formula!B:C,2,0))</f>
        <v/>
      </c>
      <c r="AD9409" s="43" t="str">
        <f t="shared" si="879"/>
        <v/>
      </c>
    </row>
    <row r="9410" spans="1:30" x14ac:dyDescent="0.25">
      <c r="A9410" s="64"/>
      <c r="B9410" s="64"/>
      <c r="C9410" s="66"/>
      <c r="D9410" s="67"/>
      <c r="E9410" s="64"/>
      <c r="F9410" s="64"/>
      <c r="G9410" s="37" t="str">
        <f>IF(E9410="","",IF(OR(E9410="Project Management",E9410="Project Support",E9410="Sprint Management",E9410="Sprint Support"),"NA",ROUND((((VLOOKUP(AD9410,[2]Formula!V:X,3,0)))-SUMIF(AD:AD,AD9410,H:H)),2)))</f>
        <v/>
      </c>
      <c r="H9410" s="71"/>
      <c r="I9410" s="72"/>
      <c r="J9410" s="72"/>
      <c r="K9410" s="38" t="str">
        <f>IF(E9410="","",IF(OR(E9410="Project Management",E9410="Project Support",E9410="Sprint Management",E9410="Sprint Support"),"NA",(((SUMIF(AD:AD,AD9410,H:H)/VLOOKUP(AD9410,[2]Formula!V:X,3,0))*VLOOKUP(AD9410,[2]Formula!V:X,2,0))*H9410)/SUMIF(AD:AD,AD9410,H:H)))</f>
        <v/>
      </c>
      <c r="L9410" s="38" t="str">
        <f t="shared" ref="L9410:L9473" si="883">IFERROR(IF(K9410="NA",(H9410/I9410),(K9410/I9410)),"")</f>
        <v/>
      </c>
      <c r="M9410" s="38" t="str">
        <f t="shared" ref="M9410:M9473" si="884">IFERROR(IF(K9410="NA",1,(K9410/H9410)),"")</f>
        <v/>
      </c>
      <c r="N9410" s="38" t="str">
        <f t="shared" si="880"/>
        <v/>
      </c>
      <c r="O9410" s="38" t="str">
        <f t="shared" si="882"/>
        <v/>
      </c>
      <c r="P9410" s="39" t="str">
        <f t="shared" si="881"/>
        <v/>
      </c>
      <c r="AC9410" s="42" t="str">
        <f>IF(B9410="","",VLOOKUP(B9410,[2]Formula!B:C,2,0))</f>
        <v/>
      </c>
      <c r="AD9410" s="43" t="str">
        <f t="shared" ref="AD9410:AD9473" si="885">IF(B9410="","",CONCATENATE(B9410,"_",E9410))</f>
        <v/>
      </c>
    </row>
    <row r="9411" spans="1:30" x14ac:dyDescent="0.25">
      <c r="A9411" s="64"/>
      <c r="B9411" s="64"/>
      <c r="C9411" s="66"/>
      <c r="D9411" s="67"/>
      <c r="E9411" s="64"/>
      <c r="F9411" s="64"/>
      <c r="G9411" s="37" t="str">
        <f>IF(E9411="","",IF(OR(E9411="Project Management",E9411="Project Support",E9411="Sprint Management",E9411="Sprint Support"),"NA",ROUND((((VLOOKUP(AD9411,[2]Formula!V:X,3,0)))-SUMIF(AD:AD,AD9411,H:H)),2)))</f>
        <v/>
      </c>
      <c r="H9411" s="71"/>
      <c r="I9411" s="72"/>
      <c r="J9411" s="72"/>
      <c r="K9411" s="38" t="str">
        <f>IF(E9411="","",IF(OR(E9411="Project Management",E9411="Project Support",E9411="Sprint Management",E9411="Sprint Support"),"NA",(((SUMIF(AD:AD,AD9411,H:H)/VLOOKUP(AD9411,[2]Formula!V:X,3,0))*VLOOKUP(AD9411,[2]Formula!V:X,2,0))*H9411)/SUMIF(AD:AD,AD9411,H:H)))</f>
        <v/>
      </c>
      <c r="L9411" s="38" t="str">
        <f t="shared" si="883"/>
        <v/>
      </c>
      <c r="M9411" s="38" t="str">
        <f t="shared" si="884"/>
        <v/>
      </c>
      <c r="N9411" s="38" t="str">
        <f t="shared" ref="N9411:N9474" si="886">IFERROR(((L9411-M9411)/M9411)*100,"")</f>
        <v/>
      </c>
      <c r="O9411" s="38" t="str">
        <f t="shared" si="882"/>
        <v/>
      </c>
      <c r="P9411" s="39" t="str">
        <f t="shared" ref="P9411:P9474" si="887">IF(O9411="","",1)</f>
        <v/>
      </c>
      <c r="AC9411" s="42" t="str">
        <f>IF(B9411="","",VLOOKUP(B9411,[2]Formula!B:C,2,0))</f>
        <v/>
      </c>
      <c r="AD9411" s="43" t="str">
        <f t="shared" si="885"/>
        <v/>
      </c>
    </row>
    <row r="9412" spans="1:30" x14ac:dyDescent="0.25">
      <c r="A9412" s="64"/>
      <c r="B9412" s="64"/>
      <c r="C9412" s="66"/>
      <c r="D9412" s="67"/>
      <c r="E9412" s="64"/>
      <c r="F9412" s="64"/>
      <c r="G9412" s="37" t="str">
        <f>IF(E9412="","",IF(OR(E9412="Project Management",E9412="Project Support",E9412="Sprint Management",E9412="Sprint Support"),"NA",ROUND((((VLOOKUP(AD9412,[2]Formula!V:X,3,0)))-SUMIF(AD:AD,AD9412,H:H)),2)))</f>
        <v/>
      </c>
      <c r="H9412" s="71"/>
      <c r="I9412" s="72"/>
      <c r="J9412" s="72"/>
      <c r="K9412" s="38" t="str">
        <f>IF(E9412="","",IF(OR(E9412="Project Management",E9412="Project Support",E9412="Sprint Management",E9412="Sprint Support"),"NA",(((SUMIF(AD:AD,AD9412,H:H)/VLOOKUP(AD9412,[2]Formula!V:X,3,0))*VLOOKUP(AD9412,[2]Formula!V:X,2,0))*H9412)/SUMIF(AD:AD,AD9412,H:H)))</f>
        <v/>
      </c>
      <c r="L9412" s="38" t="str">
        <f t="shared" si="883"/>
        <v/>
      </c>
      <c r="M9412" s="38" t="str">
        <f t="shared" si="884"/>
        <v/>
      </c>
      <c r="N9412" s="38" t="str">
        <f t="shared" si="886"/>
        <v/>
      </c>
      <c r="O9412" s="38" t="str">
        <f t="shared" si="882"/>
        <v/>
      </c>
      <c r="P9412" s="39" t="str">
        <f t="shared" si="887"/>
        <v/>
      </c>
      <c r="AC9412" s="42" t="str">
        <f>IF(B9412="","",VLOOKUP(B9412,[2]Formula!B:C,2,0))</f>
        <v/>
      </c>
      <c r="AD9412" s="43" t="str">
        <f t="shared" si="885"/>
        <v/>
      </c>
    </row>
    <row r="9413" spans="1:30" x14ac:dyDescent="0.25">
      <c r="A9413" s="64"/>
      <c r="B9413" s="64"/>
      <c r="C9413" s="66"/>
      <c r="D9413" s="67"/>
      <c r="E9413" s="64"/>
      <c r="F9413" s="64"/>
      <c r="G9413" s="37" t="str">
        <f>IF(E9413="","",IF(OR(E9413="Project Management",E9413="Project Support",E9413="Sprint Management",E9413="Sprint Support"),"NA",ROUND((((VLOOKUP(AD9413,[2]Formula!V:X,3,0)))-SUMIF(AD:AD,AD9413,H:H)),2)))</f>
        <v/>
      </c>
      <c r="H9413" s="71"/>
      <c r="I9413" s="72"/>
      <c r="J9413" s="72"/>
      <c r="K9413" s="38" t="str">
        <f>IF(E9413="","",IF(OR(E9413="Project Management",E9413="Project Support",E9413="Sprint Management",E9413="Sprint Support"),"NA",(((SUMIF(AD:AD,AD9413,H:H)/VLOOKUP(AD9413,[2]Formula!V:X,3,0))*VLOOKUP(AD9413,[2]Formula!V:X,2,0))*H9413)/SUMIF(AD:AD,AD9413,H:H)))</f>
        <v/>
      </c>
      <c r="L9413" s="38" t="str">
        <f t="shared" si="883"/>
        <v/>
      </c>
      <c r="M9413" s="38" t="str">
        <f t="shared" si="884"/>
        <v/>
      </c>
      <c r="N9413" s="38" t="str">
        <f t="shared" si="886"/>
        <v/>
      </c>
      <c r="O9413" s="38" t="str">
        <f t="shared" si="882"/>
        <v/>
      </c>
      <c r="P9413" s="39" t="str">
        <f t="shared" si="887"/>
        <v/>
      </c>
      <c r="AC9413" s="42" t="str">
        <f>IF(B9413="","",VLOOKUP(B9413,[2]Formula!B:C,2,0))</f>
        <v/>
      </c>
      <c r="AD9413" s="43" t="str">
        <f t="shared" si="885"/>
        <v/>
      </c>
    </row>
    <row r="9414" spans="1:30" x14ac:dyDescent="0.25">
      <c r="A9414" s="64"/>
      <c r="B9414" s="64"/>
      <c r="C9414" s="66"/>
      <c r="D9414" s="67"/>
      <c r="E9414" s="64"/>
      <c r="F9414" s="64"/>
      <c r="G9414" s="37" t="str">
        <f>IF(E9414="","",IF(OR(E9414="Project Management",E9414="Project Support",E9414="Sprint Management",E9414="Sprint Support"),"NA",ROUND((((VLOOKUP(AD9414,[2]Formula!V:X,3,0)))-SUMIF(AD:AD,AD9414,H:H)),2)))</f>
        <v/>
      </c>
      <c r="H9414" s="71"/>
      <c r="I9414" s="72"/>
      <c r="J9414" s="72"/>
      <c r="K9414" s="38" t="str">
        <f>IF(E9414="","",IF(OR(E9414="Project Management",E9414="Project Support",E9414="Sprint Management",E9414="Sprint Support"),"NA",(((SUMIF(AD:AD,AD9414,H:H)/VLOOKUP(AD9414,[2]Formula!V:X,3,0))*VLOOKUP(AD9414,[2]Formula!V:X,2,0))*H9414)/SUMIF(AD:AD,AD9414,H:H)))</f>
        <v/>
      </c>
      <c r="L9414" s="38" t="str">
        <f t="shared" si="883"/>
        <v/>
      </c>
      <c r="M9414" s="38" t="str">
        <f t="shared" si="884"/>
        <v/>
      </c>
      <c r="N9414" s="38" t="str">
        <f t="shared" si="886"/>
        <v/>
      </c>
      <c r="O9414" s="38" t="str">
        <f t="shared" si="882"/>
        <v/>
      </c>
      <c r="P9414" s="39" t="str">
        <f t="shared" si="887"/>
        <v/>
      </c>
      <c r="AC9414" s="42" t="str">
        <f>IF(B9414="","",VLOOKUP(B9414,[2]Formula!B:C,2,0))</f>
        <v/>
      </c>
      <c r="AD9414" s="43" t="str">
        <f t="shared" si="885"/>
        <v/>
      </c>
    </row>
    <row r="9415" spans="1:30" x14ac:dyDescent="0.25">
      <c r="A9415" s="64"/>
      <c r="B9415" s="64"/>
      <c r="C9415" s="66"/>
      <c r="D9415" s="67"/>
      <c r="E9415" s="64"/>
      <c r="F9415" s="64"/>
      <c r="G9415" s="37" t="str">
        <f>IF(E9415="","",IF(OR(E9415="Project Management",E9415="Project Support",E9415="Sprint Management",E9415="Sprint Support"),"NA",ROUND((((VLOOKUP(AD9415,[2]Formula!V:X,3,0)))-SUMIF(AD:AD,AD9415,H:H)),2)))</f>
        <v/>
      </c>
      <c r="H9415" s="71"/>
      <c r="I9415" s="72"/>
      <c r="J9415" s="72"/>
      <c r="K9415" s="38" t="str">
        <f>IF(E9415="","",IF(OR(E9415="Project Management",E9415="Project Support",E9415="Sprint Management",E9415="Sprint Support"),"NA",(((SUMIF(AD:AD,AD9415,H:H)/VLOOKUP(AD9415,[2]Formula!V:X,3,0))*VLOOKUP(AD9415,[2]Formula!V:X,2,0))*H9415)/SUMIF(AD:AD,AD9415,H:H)))</f>
        <v/>
      </c>
      <c r="L9415" s="38" t="str">
        <f t="shared" si="883"/>
        <v/>
      </c>
      <c r="M9415" s="38" t="str">
        <f t="shared" si="884"/>
        <v/>
      </c>
      <c r="N9415" s="38" t="str">
        <f t="shared" si="886"/>
        <v/>
      </c>
      <c r="O9415" s="38" t="str">
        <f t="shared" si="882"/>
        <v/>
      </c>
      <c r="P9415" s="39" t="str">
        <f t="shared" si="887"/>
        <v/>
      </c>
      <c r="AC9415" s="42" t="str">
        <f>IF(B9415="","",VLOOKUP(B9415,[2]Formula!B:C,2,0))</f>
        <v/>
      </c>
      <c r="AD9415" s="43" t="str">
        <f t="shared" si="885"/>
        <v/>
      </c>
    </row>
    <row r="9416" spans="1:30" x14ac:dyDescent="0.25">
      <c r="A9416" s="64"/>
      <c r="B9416" s="64"/>
      <c r="C9416" s="66"/>
      <c r="D9416" s="67"/>
      <c r="E9416" s="64"/>
      <c r="F9416" s="64"/>
      <c r="G9416" s="37" t="str">
        <f>IF(E9416="","",IF(OR(E9416="Project Management",E9416="Project Support",E9416="Sprint Management",E9416="Sprint Support"),"NA",ROUND((((VLOOKUP(AD9416,[2]Formula!V:X,3,0)))-SUMIF(AD:AD,AD9416,H:H)),2)))</f>
        <v/>
      </c>
      <c r="H9416" s="71"/>
      <c r="I9416" s="72"/>
      <c r="J9416" s="72"/>
      <c r="K9416" s="38" t="str">
        <f>IF(E9416="","",IF(OR(E9416="Project Management",E9416="Project Support",E9416="Sprint Management",E9416="Sprint Support"),"NA",(((SUMIF(AD:AD,AD9416,H:H)/VLOOKUP(AD9416,[2]Formula!V:X,3,0))*VLOOKUP(AD9416,[2]Formula!V:X,2,0))*H9416)/SUMIF(AD:AD,AD9416,H:H)))</f>
        <v/>
      </c>
      <c r="L9416" s="38" t="str">
        <f t="shared" si="883"/>
        <v/>
      </c>
      <c r="M9416" s="38" t="str">
        <f t="shared" si="884"/>
        <v/>
      </c>
      <c r="N9416" s="38" t="str">
        <f t="shared" si="886"/>
        <v/>
      </c>
      <c r="O9416" s="38" t="str">
        <f t="shared" si="882"/>
        <v/>
      </c>
      <c r="P9416" s="39" t="str">
        <f t="shared" si="887"/>
        <v/>
      </c>
      <c r="AC9416" s="42" t="str">
        <f>IF(B9416="","",VLOOKUP(B9416,[2]Formula!B:C,2,0))</f>
        <v/>
      </c>
      <c r="AD9416" s="43" t="str">
        <f t="shared" si="885"/>
        <v/>
      </c>
    </row>
    <row r="9417" spans="1:30" x14ac:dyDescent="0.25">
      <c r="A9417" s="64"/>
      <c r="B9417" s="64"/>
      <c r="C9417" s="66"/>
      <c r="D9417" s="67"/>
      <c r="E9417" s="64"/>
      <c r="F9417" s="64"/>
      <c r="G9417" s="37" t="str">
        <f>IF(E9417="","",IF(OR(E9417="Project Management",E9417="Project Support",E9417="Sprint Management",E9417="Sprint Support"),"NA",ROUND((((VLOOKUP(AD9417,[2]Formula!V:X,3,0)))-SUMIF(AD:AD,AD9417,H:H)),2)))</f>
        <v/>
      </c>
      <c r="H9417" s="71"/>
      <c r="I9417" s="72"/>
      <c r="J9417" s="72"/>
      <c r="K9417" s="38" t="str">
        <f>IF(E9417="","",IF(OR(E9417="Project Management",E9417="Project Support",E9417="Sprint Management",E9417="Sprint Support"),"NA",(((SUMIF(AD:AD,AD9417,H:H)/VLOOKUP(AD9417,[2]Formula!V:X,3,0))*VLOOKUP(AD9417,[2]Formula!V:X,2,0))*H9417)/SUMIF(AD:AD,AD9417,H:H)))</f>
        <v/>
      </c>
      <c r="L9417" s="38" t="str">
        <f t="shared" si="883"/>
        <v/>
      </c>
      <c r="M9417" s="38" t="str">
        <f t="shared" si="884"/>
        <v/>
      </c>
      <c r="N9417" s="38" t="str">
        <f t="shared" si="886"/>
        <v/>
      </c>
      <c r="O9417" s="38" t="str">
        <f t="shared" si="882"/>
        <v/>
      </c>
      <c r="P9417" s="39" t="str">
        <f t="shared" si="887"/>
        <v/>
      </c>
      <c r="AC9417" s="42" t="str">
        <f>IF(B9417="","",VLOOKUP(B9417,[2]Formula!B:C,2,0))</f>
        <v/>
      </c>
      <c r="AD9417" s="43" t="str">
        <f t="shared" si="885"/>
        <v/>
      </c>
    </row>
    <row r="9418" spans="1:30" x14ac:dyDescent="0.25">
      <c r="A9418" s="64"/>
      <c r="B9418" s="64"/>
      <c r="C9418" s="66"/>
      <c r="D9418" s="67"/>
      <c r="E9418" s="64"/>
      <c r="F9418" s="64"/>
      <c r="G9418" s="37" t="str">
        <f>IF(E9418="","",IF(OR(E9418="Project Management",E9418="Project Support",E9418="Sprint Management",E9418="Sprint Support"),"NA",ROUND((((VLOOKUP(AD9418,[2]Formula!V:X,3,0)))-SUMIF(AD:AD,AD9418,H:H)),2)))</f>
        <v/>
      </c>
      <c r="H9418" s="71"/>
      <c r="I9418" s="72"/>
      <c r="J9418" s="72"/>
      <c r="K9418" s="38" t="str">
        <f>IF(E9418="","",IF(OR(E9418="Project Management",E9418="Project Support",E9418="Sprint Management",E9418="Sprint Support"),"NA",(((SUMIF(AD:AD,AD9418,H:H)/VLOOKUP(AD9418,[2]Formula!V:X,3,0))*VLOOKUP(AD9418,[2]Formula!V:X,2,0))*H9418)/SUMIF(AD:AD,AD9418,H:H)))</f>
        <v/>
      </c>
      <c r="L9418" s="38" t="str">
        <f t="shared" si="883"/>
        <v/>
      </c>
      <c r="M9418" s="38" t="str">
        <f t="shared" si="884"/>
        <v/>
      </c>
      <c r="N9418" s="38" t="str">
        <f t="shared" si="886"/>
        <v/>
      </c>
      <c r="O9418" s="38" t="str">
        <f t="shared" si="882"/>
        <v/>
      </c>
      <c r="P9418" s="39" t="str">
        <f t="shared" si="887"/>
        <v/>
      </c>
      <c r="AC9418" s="42" t="str">
        <f>IF(B9418="","",VLOOKUP(B9418,[2]Formula!B:C,2,0))</f>
        <v/>
      </c>
      <c r="AD9418" s="43" t="str">
        <f t="shared" si="885"/>
        <v/>
      </c>
    </row>
    <row r="9419" spans="1:30" x14ac:dyDescent="0.25">
      <c r="A9419" s="64"/>
      <c r="B9419" s="64"/>
      <c r="C9419" s="66"/>
      <c r="D9419" s="67"/>
      <c r="E9419" s="64"/>
      <c r="F9419" s="64"/>
      <c r="G9419" s="37" t="str">
        <f>IF(E9419="","",IF(OR(E9419="Project Management",E9419="Project Support",E9419="Sprint Management",E9419="Sprint Support"),"NA",ROUND((((VLOOKUP(AD9419,[2]Formula!V:X,3,0)))-SUMIF(AD:AD,AD9419,H:H)),2)))</f>
        <v/>
      </c>
      <c r="H9419" s="71"/>
      <c r="I9419" s="72"/>
      <c r="J9419" s="72"/>
      <c r="K9419" s="38" t="str">
        <f>IF(E9419="","",IF(OR(E9419="Project Management",E9419="Project Support",E9419="Sprint Management",E9419="Sprint Support"),"NA",(((SUMIF(AD:AD,AD9419,H:H)/VLOOKUP(AD9419,[2]Formula!V:X,3,0))*VLOOKUP(AD9419,[2]Formula!V:X,2,0))*H9419)/SUMIF(AD:AD,AD9419,H:H)))</f>
        <v/>
      </c>
      <c r="L9419" s="38" t="str">
        <f t="shared" si="883"/>
        <v/>
      </c>
      <c r="M9419" s="38" t="str">
        <f t="shared" si="884"/>
        <v/>
      </c>
      <c r="N9419" s="38" t="str">
        <f t="shared" si="886"/>
        <v/>
      </c>
      <c r="O9419" s="38" t="str">
        <f t="shared" si="882"/>
        <v/>
      </c>
      <c r="P9419" s="39" t="str">
        <f t="shared" si="887"/>
        <v/>
      </c>
      <c r="AC9419" s="42" t="str">
        <f>IF(B9419="","",VLOOKUP(B9419,[2]Formula!B:C,2,0))</f>
        <v/>
      </c>
      <c r="AD9419" s="43" t="str">
        <f t="shared" si="885"/>
        <v/>
      </c>
    </row>
    <row r="9420" spans="1:30" x14ac:dyDescent="0.25">
      <c r="A9420" s="64"/>
      <c r="B9420" s="64"/>
      <c r="C9420" s="66"/>
      <c r="D9420" s="67"/>
      <c r="E9420" s="64"/>
      <c r="F9420" s="64"/>
      <c r="G9420" s="37" t="str">
        <f>IF(E9420="","",IF(OR(E9420="Project Management",E9420="Project Support",E9420="Sprint Management",E9420="Sprint Support"),"NA",ROUND((((VLOOKUP(AD9420,[2]Formula!V:X,3,0)))-SUMIF(AD:AD,AD9420,H:H)),2)))</f>
        <v/>
      </c>
      <c r="H9420" s="71"/>
      <c r="I9420" s="72"/>
      <c r="J9420" s="72"/>
      <c r="K9420" s="38" t="str">
        <f>IF(E9420="","",IF(OR(E9420="Project Management",E9420="Project Support",E9420="Sprint Management",E9420="Sprint Support"),"NA",(((SUMIF(AD:AD,AD9420,H:H)/VLOOKUP(AD9420,[2]Formula!V:X,3,0))*VLOOKUP(AD9420,[2]Formula!V:X,2,0))*H9420)/SUMIF(AD:AD,AD9420,H:H)))</f>
        <v/>
      </c>
      <c r="L9420" s="38" t="str">
        <f t="shared" si="883"/>
        <v/>
      </c>
      <c r="M9420" s="38" t="str">
        <f t="shared" si="884"/>
        <v/>
      </c>
      <c r="N9420" s="38" t="str">
        <f t="shared" si="886"/>
        <v/>
      </c>
      <c r="O9420" s="38" t="str">
        <f t="shared" si="882"/>
        <v/>
      </c>
      <c r="P9420" s="39" t="str">
        <f t="shared" si="887"/>
        <v/>
      </c>
      <c r="AC9420" s="42" t="str">
        <f>IF(B9420="","",VLOOKUP(B9420,[2]Formula!B:C,2,0))</f>
        <v/>
      </c>
      <c r="AD9420" s="43" t="str">
        <f t="shared" si="885"/>
        <v/>
      </c>
    </row>
    <row r="9421" spans="1:30" x14ac:dyDescent="0.25">
      <c r="A9421" s="64"/>
      <c r="B9421" s="64"/>
      <c r="C9421" s="66"/>
      <c r="D9421" s="67"/>
      <c r="E9421" s="64"/>
      <c r="F9421" s="64"/>
      <c r="G9421" s="37" t="str">
        <f>IF(E9421="","",IF(OR(E9421="Project Management",E9421="Project Support",E9421="Sprint Management",E9421="Sprint Support"),"NA",ROUND((((VLOOKUP(AD9421,[2]Formula!V:X,3,0)))-SUMIF(AD:AD,AD9421,H:H)),2)))</f>
        <v/>
      </c>
      <c r="H9421" s="71"/>
      <c r="I9421" s="72"/>
      <c r="J9421" s="72"/>
      <c r="K9421" s="38" t="str">
        <f>IF(E9421="","",IF(OR(E9421="Project Management",E9421="Project Support",E9421="Sprint Management",E9421="Sprint Support"),"NA",(((SUMIF(AD:AD,AD9421,H:H)/VLOOKUP(AD9421,[2]Formula!V:X,3,0))*VLOOKUP(AD9421,[2]Formula!V:X,2,0))*H9421)/SUMIF(AD:AD,AD9421,H:H)))</f>
        <v/>
      </c>
      <c r="L9421" s="38" t="str">
        <f t="shared" si="883"/>
        <v/>
      </c>
      <c r="M9421" s="38" t="str">
        <f t="shared" si="884"/>
        <v/>
      </c>
      <c r="N9421" s="38" t="str">
        <f t="shared" si="886"/>
        <v/>
      </c>
      <c r="O9421" s="38" t="str">
        <f t="shared" si="882"/>
        <v/>
      </c>
      <c r="P9421" s="39" t="str">
        <f t="shared" si="887"/>
        <v/>
      </c>
      <c r="AC9421" s="42" t="str">
        <f>IF(B9421="","",VLOOKUP(B9421,[2]Formula!B:C,2,0))</f>
        <v/>
      </c>
      <c r="AD9421" s="43" t="str">
        <f t="shared" si="885"/>
        <v/>
      </c>
    </row>
    <row r="9422" spans="1:30" x14ac:dyDescent="0.25">
      <c r="A9422" s="64"/>
      <c r="B9422" s="64"/>
      <c r="C9422" s="66"/>
      <c r="D9422" s="67"/>
      <c r="E9422" s="64"/>
      <c r="F9422" s="64"/>
      <c r="G9422" s="37" t="str">
        <f>IF(E9422="","",IF(OR(E9422="Project Management",E9422="Project Support",E9422="Sprint Management",E9422="Sprint Support"),"NA",ROUND((((VLOOKUP(AD9422,[2]Formula!V:X,3,0)))-SUMIF(AD:AD,AD9422,H:H)),2)))</f>
        <v/>
      </c>
      <c r="H9422" s="71"/>
      <c r="I9422" s="72"/>
      <c r="J9422" s="72"/>
      <c r="K9422" s="38" t="str">
        <f>IF(E9422="","",IF(OR(E9422="Project Management",E9422="Project Support",E9422="Sprint Management",E9422="Sprint Support"),"NA",(((SUMIF(AD:AD,AD9422,H:H)/VLOOKUP(AD9422,[2]Formula!V:X,3,0))*VLOOKUP(AD9422,[2]Formula!V:X,2,0))*H9422)/SUMIF(AD:AD,AD9422,H:H)))</f>
        <v/>
      </c>
      <c r="L9422" s="38" t="str">
        <f t="shared" si="883"/>
        <v/>
      </c>
      <c r="M9422" s="38" t="str">
        <f t="shared" si="884"/>
        <v/>
      </c>
      <c r="N9422" s="38" t="str">
        <f t="shared" si="886"/>
        <v/>
      </c>
      <c r="O9422" s="38" t="str">
        <f t="shared" si="882"/>
        <v/>
      </c>
      <c r="P9422" s="39" t="str">
        <f t="shared" si="887"/>
        <v/>
      </c>
      <c r="AC9422" s="42" t="str">
        <f>IF(B9422="","",VLOOKUP(B9422,[2]Formula!B:C,2,0))</f>
        <v/>
      </c>
      <c r="AD9422" s="43" t="str">
        <f t="shared" si="885"/>
        <v/>
      </c>
    </row>
    <row r="9423" spans="1:30" x14ac:dyDescent="0.25">
      <c r="A9423" s="64"/>
      <c r="B9423" s="64"/>
      <c r="C9423" s="66"/>
      <c r="D9423" s="67"/>
      <c r="E9423" s="64"/>
      <c r="F9423" s="64"/>
      <c r="G9423" s="37" t="str">
        <f>IF(E9423="","",IF(OR(E9423="Project Management",E9423="Project Support",E9423="Sprint Management",E9423="Sprint Support"),"NA",ROUND((((VLOOKUP(AD9423,[2]Formula!V:X,3,0)))-SUMIF(AD:AD,AD9423,H:H)),2)))</f>
        <v/>
      </c>
      <c r="H9423" s="71"/>
      <c r="I9423" s="72"/>
      <c r="J9423" s="72"/>
      <c r="K9423" s="38" t="str">
        <f>IF(E9423="","",IF(OR(E9423="Project Management",E9423="Project Support",E9423="Sprint Management",E9423="Sprint Support"),"NA",(((SUMIF(AD:AD,AD9423,H:H)/VLOOKUP(AD9423,[2]Formula!V:X,3,0))*VLOOKUP(AD9423,[2]Formula!V:X,2,0))*H9423)/SUMIF(AD:AD,AD9423,H:H)))</f>
        <v/>
      </c>
      <c r="L9423" s="38" t="str">
        <f t="shared" si="883"/>
        <v/>
      </c>
      <c r="M9423" s="38" t="str">
        <f t="shared" si="884"/>
        <v/>
      </c>
      <c r="N9423" s="38" t="str">
        <f t="shared" si="886"/>
        <v/>
      </c>
      <c r="O9423" s="38" t="str">
        <f t="shared" si="882"/>
        <v/>
      </c>
      <c r="P9423" s="39" t="str">
        <f t="shared" si="887"/>
        <v/>
      </c>
      <c r="AC9423" s="42" t="str">
        <f>IF(B9423="","",VLOOKUP(B9423,[2]Formula!B:C,2,0))</f>
        <v/>
      </c>
      <c r="AD9423" s="43" t="str">
        <f t="shared" si="885"/>
        <v/>
      </c>
    </row>
    <row r="9424" spans="1:30" x14ac:dyDescent="0.25">
      <c r="A9424" s="64"/>
      <c r="B9424" s="64"/>
      <c r="C9424" s="66"/>
      <c r="D9424" s="67"/>
      <c r="E9424" s="64"/>
      <c r="F9424" s="64"/>
      <c r="G9424" s="37" t="str">
        <f>IF(E9424="","",IF(OR(E9424="Project Management",E9424="Project Support",E9424="Sprint Management",E9424="Sprint Support"),"NA",ROUND((((VLOOKUP(AD9424,[2]Formula!V:X,3,0)))-SUMIF(AD:AD,AD9424,H:H)),2)))</f>
        <v/>
      </c>
      <c r="H9424" s="71"/>
      <c r="I9424" s="72"/>
      <c r="J9424" s="72"/>
      <c r="K9424" s="38" t="str">
        <f>IF(E9424="","",IF(OR(E9424="Project Management",E9424="Project Support",E9424="Sprint Management",E9424="Sprint Support"),"NA",(((SUMIF(AD:AD,AD9424,H:H)/VLOOKUP(AD9424,[2]Formula!V:X,3,0))*VLOOKUP(AD9424,[2]Formula!V:X,2,0))*H9424)/SUMIF(AD:AD,AD9424,H:H)))</f>
        <v/>
      </c>
      <c r="L9424" s="38" t="str">
        <f t="shared" si="883"/>
        <v/>
      </c>
      <c r="M9424" s="38" t="str">
        <f t="shared" si="884"/>
        <v/>
      </c>
      <c r="N9424" s="38" t="str">
        <f t="shared" si="886"/>
        <v/>
      </c>
      <c r="O9424" s="38" t="str">
        <f t="shared" si="882"/>
        <v/>
      </c>
      <c r="P9424" s="39" t="str">
        <f t="shared" si="887"/>
        <v/>
      </c>
      <c r="AC9424" s="42" t="str">
        <f>IF(B9424="","",VLOOKUP(B9424,[2]Formula!B:C,2,0))</f>
        <v/>
      </c>
      <c r="AD9424" s="43" t="str">
        <f t="shared" si="885"/>
        <v/>
      </c>
    </row>
    <row r="9425" spans="1:30" x14ac:dyDescent="0.25">
      <c r="A9425" s="64"/>
      <c r="B9425" s="64"/>
      <c r="C9425" s="66"/>
      <c r="D9425" s="67"/>
      <c r="E9425" s="64"/>
      <c r="F9425" s="64"/>
      <c r="G9425" s="37" t="str">
        <f>IF(E9425="","",IF(OR(E9425="Project Management",E9425="Project Support",E9425="Sprint Management",E9425="Sprint Support"),"NA",ROUND((((VLOOKUP(AD9425,[2]Formula!V:X,3,0)))-SUMIF(AD:AD,AD9425,H:H)),2)))</f>
        <v/>
      </c>
      <c r="H9425" s="71"/>
      <c r="I9425" s="72"/>
      <c r="J9425" s="72"/>
      <c r="K9425" s="38" t="str">
        <f>IF(E9425="","",IF(OR(E9425="Project Management",E9425="Project Support",E9425="Sprint Management",E9425="Sprint Support"),"NA",(((SUMIF(AD:AD,AD9425,H:H)/VLOOKUP(AD9425,[2]Formula!V:X,3,0))*VLOOKUP(AD9425,[2]Formula!V:X,2,0))*H9425)/SUMIF(AD:AD,AD9425,H:H)))</f>
        <v/>
      </c>
      <c r="L9425" s="38" t="str">
        <f t="shared" si="883"/>
        <v/>
      </c>
      <c r="M9425" s="38" t="str">
        <f t="shared" si="884"/>
        <v/>
      </c>
      <c r="N9425" s="38" t="str">
        <f t="shared" si="886"/>
        <v/>
      </c>
      <c r="O9425" s="38" t="str">
        <f t="shared" si="882"/>
        <v/>
      </c>
      <c r="P9425" s="39" t="str">
        <f t="shared" si="887"/>
        <v/>
      </c>
      <c r="AC9425" s="42" t="str">
        <f>IF(B9425="","",VLOOKUP(B9425,[2]Formula!B:C,2,0))</f>
        <v/>
      </c>
      <c r="AD9425" s="43" t="str">
        <f t="shared" si="885"/>
        <v/>
      </c>
    </row>
    <row r="9426" spans="1:30" x14ac:dyDescent="0.25">
      <c r="A9426" s="64"/>
      <c r="B9426" s="64"/>
      <c r="C9426" s="66"/>
      <c r="D9426" s="67"/>
      <c r="E9426" s="64"/>
      <c r="F9426" s="64"/>
      <c r="G9426" s="37" t="str">
        <f>IF(E9426="","",IF(OR(E9426="Project Management",E9426="Project Support",E9426="Sprint Management",E9426="Sprint Support"),"NA",ROUND((((VLOOKUP(AD9426,[2]Formula!V:X,3,0)))-SUMIF(AD:AD,AD9426,H:H)),2)))</f>
        <v/>
      </c>
      <c r="H9426" s="71"/>
      <c r="I9426" s="72"/>
      <c r="J9426" s="72"/>
      <c r="K9426" s="38" t="str">
        <f>IF(E9426="","",IF(OR(E9426="Project Management",E9426="Project Support",E9426="Sprint Management",E9426="Sprint Support"),"NA",(((SUMIF(AD:AD,AD9426,H:H)/VLOOKUP(AD9426,[2]Formula!V:X,3,0))*VLOOKUP(AD9426,[2]Formula!V:X,2,0))*H9426)/SUMIF(AD:AD,AD9426,H:H)))</f>
        <v/>
      </c>
      <c r="L9426" s="38" t="str">
        <f t="shared" si="883"/>
        <v/>
      </c>
      <c r="M9426" s="38" t="str">
        <f t="shared" si="884"/>
        <v/>
      </c>
      <c r="N9426" s="38" t="str">
        <f t="shared" si="886"/>
        <v/>
      </c>
      <c r="O9426" s="38" t="str">
        <f t="shared" si="882"/>
        <v/>
      </c>
      <c r="P9426" s="39" t="str">
        <f t="shared" si="887"/>
        <v/>
      </c>
      <c r="AC9426" s="42" t="str">
        <f>IF(B9426="","",VLOOKUP(B9426,[2]Formula!B:C,2,0))</f>
        <v/>
      </c>
      <c r="AD9426" s="43" t="str">
        <f t="shared" si="885"/>
        <v/>
      </c>
    </row>
    <row r="9427" spans="1:30" x14ac:dyDescent="0.25">
      <c r="A9427" s="64"/>
      <c r="B9427" s="64"/>
      <c r="C9427" s="66"/>
      <c r="D9427" s="67"/>
      <c r="E9427" s="64"/>
      <c r="F9427" s="64"/>
      <c r="G9427" s="37" t="str">
        <f>IF(E9427="","",IF(OR(E9427="Project Management",E9427="Project Support",E9427="Sprint Management",E9427="Sprint Support"),"NA",ROUND((((VLOOKUP(AD9427,[2]Formula!V:X,3,0)))-SUMIF(AD:AD,AD9427,H:H)),2)))</f>
        <v/>
      </c>
      <c r="H9427" s="71"/>
      <c r="I9427" s="72"/>
      <c r="J9427" s="72"/>
      <c r="K9427" s="38" t="str">
        <f>IF(E9427="","",IF(OR(E9427="Project Management",E9427="Project Support",E9427="Sprint Management",E9427="Sprint Support"),"NA",(((SUMIF(AD:AD,AD9427,H:H)/VLOOKUP(AD9427,[2]Formula!V:X,3,0))*VLOOKUP(AD9427,[2]Formula!V:X,2,0))*H9427)/SUMIF(AD:AD,AD9427,H:H)))</f>
        <v/>
      </c>
      <c r="L9427" s="38" t="str">
        <f t="shared" si="883"/>
        <v/>
      </c>
      <c r="M9427" s="38" t="str">
        <f t="shared" si="884"/>
        <v/>
      </c>
      <c r="N9427" s="38" t="str">
        <f t="shared" si="886"/>
        <v/>
      </c>
      <c r="O9427" s="38" t="str">
        <f t="shared" si="882"/>
        <v/>
      </c>
      <c r="P9427" s="39" t="str">
        <f t="shared" si="887"/>
        <v/>
      </c>
      <c r="AC9427" s="42" t="str">
        <f>IF(B9427="","",VLOOKUP(B9427,[2]Formula!B:C,2,0))</f>
        <v/>
      </c>
      <c r="AD9427" s="43" t="str">
        <f t="shared" si="885"/>
        <v/>
      </c>
    </row>
    <row r="9428" spans="1:30" x14ac:dyDescent="0.25">
      <c r="A9428" s="64"/>
      <c r="B9428" s="64"/>
      <c r="C9428" s="66"/>
      <c r="D9428" s="67"/>
      <c r="E9428" s="64"/>
      <c r="F9428" s="64"/>
      <c r="G9428" s="37" t="str">
        <f>IF(E9428="","",IF(OR(E9428="Project Management",E9428="Project Support",E9428="Sprint Management",E9428="Sprint Support"),"NA",ROUND((((VLOOKUP(AD9428,[2]Formula!V:X,3,0)))-SUMIF(AD:AD,AD9428,H:H)),2)))</f>
        <v/>
      </c>
      <c r="H9428" s="71"/>
      <c r="I9428" s="72"/>
      <c r="J9428" s="72"/>
      <c r="K9428" s="38" t="str">
        <f>IF(E9428="","",IF(OR(E9428="Project Management",E9428="Project Support",E9428="Sprint Management",E9428="Sprint Support"),"NA",(((SUMIF(AD:AD,AD9428,H:H)/VLOOKUP(AD9428,[2]Formula!V:X,3,0))*VLOOKUP(AD9428,[2]Formula!V:X,2,0))*H9428)/SUMIF(AD:AD,AD9428,H:H)))</f>
        <v/>
      </c>
      <c r="L9428" s="38" t="str">
        <f t="shared" si="883"/>
        <v/>
      </c>
      <c r="M9428" s="38" t="str">
        <f t="shared" si="884"/>
        <v/>
      </c>
      <c r="N9428" s="38" t="str">
        <f t="shared" si="886"/>
        <v/>
      </c>
      <c r="O9428" s="38" t="str">
        <f t="shared" si="882"/>
        <v/>
      </c>
      <c r="P9428" s="39" t="str">
        <f t="shared" si="887"/>
        <v/>
      </c>
      <c r="AC9428" s="42" t="str">
        <f>IF(B9428="","",VLOOKUP(B9428,[2]Formula!B:C,2,0))</f>
        <v/>
      </c>
      <c r="AD9428" s="43" t="str">
        <f t="shared" si="885"/>
        <v/>
      </c>
    </row>
    <row r="9429" spans="1:30" x14ac:dyDescent="0.25">
      <c r="A9429" s="64"/>
      <c r="B9429" s="64"/>
      <c r="C9429" s="66"/>
      <c r="D9429" s="67"/>
      <c r="E9429" s="64"/>
      <c r="F9429" s="64"/>
      <c r="G9429" s="37" t="str">
        <f>IF(E9429="","",IF(OR(E9429="Project Management",E9429="Project Support",E9429="Sprint Management",E9429="Sprint Support"),"NA",ROUND((((VLOOKUP(AD9429,[2]Formula!V:X,3,0)))-SUMIF(AD:AD,AD9429,H:H)),2)))</f>
        <v/>
      </c>
      <c r="H9429" s="71"/>
      <c r="I9429" s="72"/>
      <c r="J9429" s="72"/>
      <c r="K9429" s="38" t="str">
        <f>IF(E9429="","",IF(OR(E9429="Project Management",E9429="Project Support",E9429="Sprint Management",E9429="Sprint Support"),"NA",(((SUMIF(AD:AD,AD9429,H:H)/VLOOKUP(AD9429,[2]Formula!V:X,3,0))*VLOOKUP(AD9429,[2]Formula!V:X,2,0))*H9429)/SUMIF(AD:AD,AD9429,H:H)))</f>
        <v/>
      </c>
      <c r="L9429" s="38" t="str">
        <f t="shared" si="883"/>
        <v/>
      </c>
      <c r="M9429" s="38" t="str">
        <f t="shared" si="884"/>
        <v/>
      </c>
      <c r="N9429" s="38" t="str">
        <f t="shared" si="886"/>
        <v/>
      </c>
      <c r="O9429" s="38" t="str">
        <f t="shared" si="882"/>
        <v/>
      </c>
      <c r="P9429" s="39" t="str">
        <f t="shared" si="887"/>
        <v/>
      </c>
      <c r="AC9429" s="42" t="str">
        <f>IF(B9429="","",VLOOKUP(B9429,[2]Formula!B:C,2,0))</f>
        <v/>
      </c>
      <c r="AD9429" s="43" t="str">
        <f t="shared" si="885"/>
        <v/>
      </c>
    </row>
    <row r="9430" spans="1:30" x14ac:dyDescent="0.25">
      <c r="A9430" s="64"/>
      <c r="B9430" s="64"/>
      <c r="C9430" s="66"/>
      <c r="D9430" s="67"/>
      <c r="E9430" s="64"/>
      <c r="F9430" s="64"/>
      <c r="G9430" s="37" t="str">
        <f>IF(E9430="","",IF(OR(E9430="Project Management",E9430="Project Support",E9430="Sprint Management",E9430="Sprint Support"),"NA",ROUND((((VLOOKUP(AD9430,[2]Formula!V:X,3,0)))-SUMIF(AD:AD,AD9430,H:H)),2)))</f>
        <v/>
      </c>
      <c r="H9430" s="71"/>
      <c r="I9430" s="72"/>
      <c r="J9430" s="72"/>
      <c r="K9430" s="38" t="str">
        <f>IF(E9430="","",IF(OR(E9430="Project Management",E9430="Project Support",E9430="Sprint Management",E9430="Sprint Support"),"NA",(((SUMIF(AD:AD,AD9430,H:H)/VLOOKUP(AD9430,[2]Formula!V:X,3,0))*VLOOKUP(AD9430,[2]Formula!V:X,2,0))*H9430)/SUMIF(AD:AD,AD9430,H:H)))</f>
        <v/>
      </c>
      <c r="L9430" s="38" t="str">
        <f t="shared" si="883"/>
        <v/>
      </c>
      <c r="M9430" s="38" t="str">
        <f t="shared" si="884"/>
        <v/>
      </c>
      <c r="N9430" s="38" t="str">
        <f t="shared" si="886"/>
        <v/>
      </c>
      <c r="O9430" s="38" t="str">
        <f t="shared" si="882"/>
        <v/>
      </c>
      <c r="P9430" s="39" t="str">
        <f t="shared" si="887"/>
        <v/>
      </c>
      <c r="AC9430" s="42" t="str">
        <f>IF(B9430="","",VLOOKUP(B9430,[2]Formula!B:C,2,0))</f>
        <v/>
      </c>
      <c r="AD9430" s="43" t="str">
        <f t="shared" si="885"/>
        <v/>
      </c>
    </row>
    <row r="9431" spans="1:30" x14ac:dyDescent="0.25">
      <c r="A9431" s="64"/>
      <c r="B9431" s="64"/>
      <c r="C9431" s="66"/>
      <c r="D9431" s="67"/>
      <c r="E9431" s="64"/>
      <c r="F9431" s="64"/>
      <c r="G9431" s="37" t="str">
        <f>IF(E9431="","",IF(OR(E9431="Project Management",E9431="Project Support",E9431="Sprint Management",E9431="Sprint Support"),"NA",ROUND((((VLOOKUP(AD9431,[2]Formula!V:X,3,0)))-SUMIF(AD:AD,AD9431,H:H)),2)))</f>
        <v/>
      </c>
      <c r="H9431" s="71"/>
      <c r="I9431" s="72"/>
      <c r="J9431" s="72"/>
      <c r="K9431" s="38" t="str">
        <f>IF(E9431="","",IF(OR(E9431="Project Management",E9431="Project Support",E9431="Sprint Management",E9431="Sprint Support"),"NA",(((SUMIF(AD:AD,AD9431,H:H)/VLOOKUP(AD9431,[2]Formula!V:X,3,0))*VLOOKUP(AD9431,[2]Formula!V:X,2,0))*H9431)/SUMIF(AD:AD,AD9431,H:H)))</f>
        <v/>
      </c>
      <c r="L9431" s="38" t="str">
        <f t="shared" si="883"/>
        <v/>
      </c>
      <c r="M9431" s="38" t="str">
        <f t="shared" si="884"/>
        <v/>
      </c>
      <c r="N9431" s="38" t="str">
        <f t="shared" si="886"/>
        <v/>
      </c>
      <c r="O9431" s="38" t="str">
        <f t="shared" si="882"/>
        <v/>
      </c>
      <c r="P9431" s="39" t="str">
        <f t="shared" si="887"/>
        <v/>
      </c>
      <c r="AC9431" s="42" t="str">
        <f>IF(B9431="","",VLOOKUP(B9431,[2]Formula!B:C,2,0))</f>
        <v/>
      </c>
      <c r="AD9431" s="43" t="str">
        <f t="shared" si="885"/>
        <v/>
      </c>
    </row>
    <row r="9432" spans="1:30" x14ac:dyDescent="0.25">
      <c r="A9432" s="64"/>
      <c r="B9432" s="64"/>
      <c r="C9432" s="66"/>
      <c r="D9432" s="67"/>
      <c r="E9432" s="64"/>
      <c r="F9432" s="64"/>
      <c r="G9432" s="37" t="str">
        <f>IF(E9432="","",IF(OR(E9432="Project Management",E9432="Project Support",E9432="Sprint Management",E9432="Sprint Support"),"NA",ROUND((((VLOOKUP(AD9432,[2]Formula!V:X,3,0)))-SUMIF(AD:AD,AD9432,H:H)),2)))</f>
        <v/>
      </c>
      <c r="H9432" s="71"/>
      <c r="I9432" s="72"/>
      <c r="J9432" s="72"/>
      <c r="K9432" s="38" t="str">
        <f>IF(E9432="","",IF(OR(E9432="Project Management",E9432="Project Support",E9432="Sprint Management",E9432="Sprint Support"),"NA",(((SUMIF(AD:AD,AD9432,H:H)/VLOOKUP(AD9432,[2]Formula!V:X,3,0))*VLOOKUP(AD9432,[2]Formula!V:X,2,0))*H9432)/SUMIF(AD:AD,AD9432,H:H)))</f>
        <v/>
      </c>
      <c r="L9432" s="38" t="str">
        <f t="shared" si="883"/>
        <v/>
      </c>
      <c r="M9432" s="38" t="str">
        <f t="shared" si="884"/>
        <v/>
      </c>
      <c r="N9432" s="38" t="str">
        <f t="shared" si="886"/>
        <v/>
      </c>
      <c r="O9432" s="38" t="str">
        <f t="shared" si="882"/>
        <v/>
      </c>
      <c r="P9432" s="39" t="str">
        <f t="shared" si="887"/>
        <v/>
      </c>
      <c r="AC9432" s="42" t="str">
        <f>IF(B9432="","",VLOOKUP(B9432,[2]Formula!B:C,2,0))</f>
        <v/>
      </c>
      <c r="AD9432" s="43" t="str">
        <f t="shared" si="885"/>
        <v/>
      </c>
    </row>
    <row r="9433" spans="1:30" x14ac:dyDescent="0.25">
      <c r="A9433" s="64"/>
      <c r="B9433" s="64"/>
      <c r="C9433" s="66"/>
      <c r="D9433" s="67"/>
      <c r="E9433" s="64"/>
      <c r="F9433" s="64"/>
      <c r="G9433" s="37" t="str">
        <f>IF(E9433="","",IF(OR(E9433="Project Management",E9433="Project Support",E9433="Sprint Management",E9433="Sprint Support"),"NA",ROUND((((VLOOKUP(AD9433,[2]Formula!V:X,3,0)))-SUMIF(AD:AD,AD9433,H:H)),2)))</f>
        <v/>
      </c>
      <c r="H9433" s="71"/>
      <c r="I9433" s="72"/>
      <c r="J9433" s="72"/>
      <c r="K9433" s="38" t="str">
        <f>IF(E9433="","",IF(OR(E9433="Project Management",E9433="Project Support",E9433="Sprint Management",E9433="Sprint Support"),"NA",(((SUMIF(AD:AD,AD9433,H:H)/VLOOKUP(AD9433,[2]Formula!V:X,3,0))*VLOOKUP(AD9433,[2]Formula!V:X,2,0))*H9433)/SUMIF(AD:AD,AD9433,H:H)))</f>
        <v/>
      </c>
      <c r="L9433" s="38" t="str">
        <f t="shared" si="883"/>
        <v/>
      </c>
      <c r="M9433" s="38" t="str">
        <f t="shared" si="884"/>
        <v/>
      </c>
      <c r="N9433" s="38" t="str">
        <f t="shared" si="886"/>
        <v/>
      </c>
      <c r="O9433" s="38" t="str">
        <f t="shared" si="882"/>
        <v/>
      </c>
      <c r="P9433" s="39" t="str">
        <f t="shared" si="887"/>
        <v/>
      </c>
      <c r="AC9433" s="42" t="str">
        <f>IF(B9433="","",VLOOKUP(B9433,[2]Formula!B:C,2,0))</f>
        <v/>
      </c>
      <c r="AD9433" s="43" t="str">
        <f t="shared" si="885"/>
        <v/>
      </c>
    </row>
    <row r="9434" spans="1:30" x14ac:dyDescent="0.25">
      <c r="A9434" s="64"/>
      <c r="B9434" s="64"/>
      <c r="C9434" s="66"/>
      <c r="D9434" s="67"/>
      <c r="E9434" s="64"/>
      <c r="F9434" s="64"/>
      <c r="G9434" s="37" t="str">
        <f>IF(E9434="","",IF(OR(E9434="Project Management",E9434="Project Support",E9434="Sprint Management",E9434="Sprint Support"),"NA",ROUND((((VLOOKUP(AD9434,[2]Formula!V:X,3,0)))-SUMIF(AD:AD,AD9434,H:H)),2)))</f>
        <v/>
      </c>
      <c r="H9434" s="71"/>
      <c r="I9434" s="72"/>
      <c r="J9434" s="72"/>
      <c r="K9434" s="38" t="str">
        <f>IF(E9434="","",IF(OR(E9434="Project Management",E9434="Project Support",E9434="Sprint Management",E9434="Sprint Support"),"NA",(((SUMIF(AD:AD,AD9434,H:H)/VLOOKUP(AD9434,[2]Formula!V:X,3,0))*VLOOKUP(AD9434,[2]Formula!V:X,2,0))*H9434)/SUMIF(AD:AD,AD9434,H:H)))</f>
        <v/>
      </c>
      <c r="L9434" s="38" t="str">
        <f t="shared" si="883"/>
        <v/>
      </c>
      <c r="M9434" s="38" t="str">
        <f t="shared" si="884"/>
        <v/>
      </c>
      <c r="N9434" s="38" t="str">
        <f t="shared" si="886"/>
        <v/>
      </c>
      <c r="O9434" s="38" t="str">
        <f t="shared" si="882"/>
        <v/>
      </c>
      <c r="P9434" s="39" t="str">
        <f t="shared" si="887"/>
        <v/>
      </c>
      <c r="AC9434" s="42" t="str">
        <f>IF(B9434="","",VLOOKUP(B9434,[2]Formula!B:C,2,0))</f>
        <v/>
      </c>
      <c r="AD9434" s="43" t="str">
        <f t="shared" si="885"/>
        <v/>
      </c>
    </row>
    <row r="9435" spans="1:30" x14ac:dyDescent="0.25">
      <c r="A9435" s="64"/>
      <c r="B9435" s="64"/>
      <c r="C9435" s="66"/>
      <c r="D9435" s="67"/>
      <c r="E9435" s="64"/>
      <c r="F9435" s="64"/>
      <c r="G9435" s="37" t="str">
        <f>IF(E9435="","",IF(OR(E9435="Project Management",E9435="Project Support",E9435="Sprint Management",E9435="Sprint Support"),"NA",ROUND((((VLOOKUP(AD9435,[2]Formula!V:X,3,0)))-SUMIF(AD:AD,AD9435,H:H)),2)))</f>
        <v/>
      </c>
      <c r="H9435" s="71"/>
      <c r="I9435" s="72"/>
      <c r="J9435" s="72"/>
      <c r="K9435" s="38" t="str">
        <f>IF(E9435="","",IF(OR(E9435="Project Management",E9435="Project Support",E9435="Sprint Management",E9435="Sprint Support"),"NA",(((SUMIF(AD:AD,AD9435,H:H)/VLOOKUP(AD9435,[2]Formula!V:X,3,0))*VLOOKUP(AD9435,[2]Formula!V:X,2,0))*H9435)/SUMIF(AD:AD,AD9435,H:H)))</f>
        <v/>
      </c>
      <c r="L9435" s="38" t="str">
        <f t="shared" si="883"/>
        <v/>
      </c>
      <c r="M9435" s="38" t="str">
        <f t="shared" si="884"/>
        <v/>
      </c>
      <c r="N9435" s="38" t="str">
        <f t="shared" si="886"/>
        <v/>
      </c>
      <c r="O9435" s="38" t="str">
        <f t="shared" si="882"/>
        <v/>
      </c>
      <c r="P9435" s="39" t="str">
        <f t="shared" si="887"/>
        <v/>
      </c>
      <c r="AC9435" s="42" t="str">
        <f>IF(B9435="","",VLOOKUP(B9435,[2]Formula!B:C,2,0))</f>
        <v/>
      </c>
      <c r="AD9435" s="43" t="str">
        <f t="shared" si="885"/>
        <v/>
      </c>
    </row>
    <row r="9436" spans="1:30" x14ac:dyDescent="0.25">
      <c r="A9436" s="64"/>
      <c r="B9436" s="64"/>
      <c r="C9436" s="66"/>
      <c r="D9436" s="67"/>
      <c r="E9436" s="64"/>
      <c r="F9436" s="64"/>
      <c r="G9436" s="37" t="str">
        <f>IF(E9436="","",IF(OR(E9436="Project Management",E9436="Project Support",E9436="Sprint Management",E9436="Sprint Support"),"NA",ROUND((((VLOOKUP(AD9436,[2]Formula!V:X,3,0)))-SUMIF(AD:AD,AD9436,H:H)),2)))</f>
        <v/>
      </c>
      <c r="H9436" s="71"/>
      <c r="I9436" s="72"/>
      <c r="J9436" s="72"/>
      <c r="K9436" s="38" t="str">
        <f>IF(E9436="","",IF(OR(E9436="Project Management",E9436="Project Support",E9436="Sprint Management",E9436="Sprint Support"),"NA",(((SUMIF(AD:AD,AD9436,H:H)/VLOOKUP(AD9436,[2]Formula!V:X,3,0))*VLOOKUP(AD9436,[2]Formula!V:X,2,0))*H9436)/SUMIF(AD:AD,AD9436,H:H)))</f>
        <v/>
      </c>
      <c r="L9436" s="38" t="str">
        <f t="shared" si="883"/>
        <v/>
      </c>
      <c r="M9436" s="38" t="str">
        <f t="shared" si="884"/>
        <v/>
      </c>
      <c r="N9436" s="38" t="str">
        <f t="shared" si="886"/>
        <v/>
      </c>
      <c r="O9436" s="38" t="str">
        <f t="shared" si="882"/>
        <v/>
      </c>
      <c r="P9436" s="39" t="str">
        <f t="shared" si="887"/>
        <v/>
      </c>
      <c r="AC9436" s="42" t="str">
        <f>IF(B9436="","",VLOOKUP(B9436,[2]Formula!B:C,2,0))</f>
        <v/>
      </c>
      <c r="AD9436" s="43" t="str">
        <f t="shared" si="885"/>
        <v/>
      </c>
    </row>
    <row r="9437" spans="1:30" x14ac:dyDescent="0.25">
      <c r="A9437" s="64"/>
      <c r="B9437" s="64"/>
      <c r="C9437" s="66"/>
      <c r="D9437" s="67"/>
      <c r="E9437" s="64"/>
      <c r="F9437" s="64"/>
      <c r="G9437" s="37" t="str">
        <f>IF(E9437="","",IF(OR(E9437="Project Management",E9437="Project Support",E9437="Sprint Management",E9437="Sprint Support"),"NA",ROUND((((VLOOKUP(AD9437,[2]Formula!V:X,3,0)))-SUMIF(AD:AD,AD9437,H:H)),2)))</f>
        <v/>
      </c>
      <c r="H9437" s="71"/>
      <c r="I9437" s="72"/>
      <c r="J9437" s="72"/>
      <c r="K9437" s="38" t="str">
        <f>IF(E9437="","",IF(OR(E9437="Project Management",E9437="Project Support",E9437="Sprint Management",E9437="Sprint Support"),"NA",(((SUMIF(AD:AD,AD9437,H:H)/VLOOKUP(AD9437,[2]Formula!V:X,3,0))*VLOOKUP(AD9437,[2]Formula!V:X,2,0))*H9437)/SUMIF(AD:AD,AD9437,H:H)))</f>
        <v/>
      </c>
      <c r="L9437" s="38" t="str">
        <f t="shared" si="883"/>
        <v/>
      </c>
      <c r="M9437" s="38" t="str">
        <f t="shared" si="884"/>
        <v/>
      </c>
      <c r="N9437" s="38" t="str">
        <f t="shared" si="886"/>
        <v/>
      </c>
      <c r="O9437" s="38" t="str">
        <f t="shared" si="882"/>
        <v/>
      </c>
      <c r="P9437" s="39" t="str">
        <f t="shared" si="887"/>
        <v/>
      </c>
      <c r="AC9437" s="42" t="str">
        <f>IF(B9437="","",VLOOKUP(B9437,[2]Formula!B:C,2,0))</f>
        <v/>
      </c>
      <c r="AD9437" s="43" t="str">
        <f t="shared" si="885"/>
        <v/>
      </c>
    </row>
    <row r="9438" spans="1:30" x14ac:dyDescent="0.25">
      <c r="A9438" s="64"/>
      <c r="B9438" s="64"/>
      <c r="C9438" s="66"/>
      <c r="D9438" s="67"/>
      <c r="E9438" s="64"/>
      <c r="F9438" s="64"/>
      <c r="G9438" s="37" t="str">
        <f>IF(E9438="","",IF(OR(E9438="Project Management",E9438="Project Support",E9438="Sprint Management",E9438="Sprint Support"),"NA",ROUND((((VLOOKUP(AD9438,[2]Formula!V:X,3,0)))-SUMIF(AD:AD,AD9438,H:H)),2)))</f>
        <v/>
      </c>
      <c r="H9438" s="71"/>
      <c r="I9438" s="72"/>
      <c r="J9438" s="72"/>
      <c r="K9438" s="38" t="str">
        <f>IF(E9438="","",IF(OR(E9438="Project Management",E9438="Project Support",E9438="Sprint Management",E9438="Sprint Support"),"NA",(((SUMIF(AD:AD,AD9438,H:H)/VLOOKUP(AD9438,[2]Formula!V:X,3,0))*VLOOKUP(AD9438,[2]Formula!V:X,2,0))*H9438)/SUMIF(AD:AD,AD9438,H:H)))</f>
        <v/>
      </c>
      <c r="L9438" s="38" t="str">
        <f t="shared" si="883"/>
        <v/>
      </c>
      <c r="M9438" s="38" t="str">
        <f t="shared" si="884"/>
        <v/>
      </c>
      <c r="N9438" s="38" t="str">
        <f t="shared" si="886"/>
        <v/>
      </c>
      <c r="O9438" s="38" t="str">
        <f t="shared" si="882"/>
        <v/>
      </c>
      <c r="P9438" s="39" t="str">
        <f t="shared" si="887"/>
        <v/>
      </c>
      <c r="AC9438" s="42" t="str">
        <f>IF(B9438="","",VLOOKUP(B9438,[2]Formula!B:C,2,0))</f>
        <v/>
      </c>
      <c r="AD9438" s="43" t="str">
        <f t="shared" si="885"/>
        <v/>
      </c>
    </row>
    <row r="9439" spans="1:30" x14ac:dyDescent="0.25">
      <c r="A9439" s="64"/>
      <c r="B9439" s="64"/>
      <c r="C9439" s="66"/>
      <c r="D9439" s="67"/>
      <c r="E9439" s="64"/>
      <c r="F9439" s="64"/>
      <c r="G9439" s="37" t="str">
        <f>IF(E9439="","",IF(OR(E9439="Project Management",E9439="Project Support",E9439="Sprint Management",E9439="Sprint Support"),"NA",ROUND((((VLOOKUP(AD9439,[2]Formula!V:X,3,0)))-SUMIF(AD:AD,AD9439,H:H)),2)))</f>
        <v/>
      </c>
      <c r="H9439" s="71"/>
      <c r="I9439" s="72"/>
      <c r="J9439" s="72"/>
      <c r="K9439" s="38" t="str">
        <f>IF(E9439="","",IF(OR(E9439="Project Management",E9439="Project Support",E9439="Sprint Management",E9439="Sprint Support"),"NA",(((SUMIF(AD:AD,AD9439,H:H)/VLOOKUP(AD9439,[2]Formula!V:X,3,0))*VLOOKUP(AD9439,[2]Formula!V:X,2,0))*H9439)/SUMIF(AD:AD,AD9439,H:H)))</f>
        <v/>
      </c>
      <c r="L9439" s="38" t="str">
        <f t="shared" si="883"/>
        <v/>
      </c>
      <c r="M9439" s="38" t="str">
        <f t="shared" si="884"/>
        <v/>
      </c>
      <c r="N9439" s="38" t="str">
        <f t="shared" si="886"/>
        <v/>
      </c>
      <c r="O9439" s="38" t="str">
        <f t="shared" si="882"/>
        <v/>
      </c>
      <c r="P9439" s="39" t="str">
        <f t="shared" si="887"/>
        <v/>
      </c>
      <c r="AC9439" s="42" t="str">
        <f>IF(B9439="","",VLOOKUP(B9439,[2]Formula!B:C,2,0))</f>
        <v/>
      </c>
      <c r="AD9439" s="43" t="str">
        <f t="shared" si="885"/>
        <v/>
      </c>
    </row>
    <row r="9440" spans="1:30" x14ac:dyDescent="0.25">
      <c r="A9440" s="64"/>
      <c r="B9440" s="64"/>
      <c r="C9440" s="66"/>
      <c r="D9440" s="67"/>
      <c r="E9440" s="64"/>
      <c r="F9440" s="64"/>
      <c r="G9440" s="37" t="str">
        <f>IF(E9440="","",IF(OR(E9440="Project Management",E9440="Project Support",E9440="Sprint Management",E9440="Sprint Support"),"NA",ROUND((((VLOOKUP(AD9440,[2]Formula!V:X,3,0)))-SUMIF(AD:AD,AD9440,H:H)),2)))</f>
        <v/>
      </c>
      <c r="H9440" s="71"/>
      <c r="I9440" s="72"/>
      <c r="J9440" s="72"/>
      <c r="K9440" s="38" t="str">
        <f>IF(E9440="","",IF(OR(E9440="Project Management",E9440="Project Support",E9440="Sprint Management",E9440="Sprint Support"),"NA",(((SUMIF(AD:AD,AD9440,H:H)/VLOOKUP(AD9440,[2]Formula!V:X,3,0))*VLOOKUP(AD9440,[2]Formula!V:X,2,0))*H9440)/SUMIF(AD:AD,AD9440,H:H)))</f>
        <v/>
      </c>
      <c r="L9440" s="38" t="str">
        <f t="shared" si="883"/>
        <v/>
      </c>
      <c r="M9440" s="38" t="str">
        <f t="shared" si="884"/>
        <v/>
      </c>
      <c r="N9440" s="38" t="str">
        <f t="shared" si="886"/>
        <v/>
      </c>
      <c r="O9440" s="38" t="str">
        <f t="shared" si="882"/>
        <v/>
      </c>
      <c r="P9440" s="39" t="str">
        <f t="shared" si="887"/>
        <v/>
      </c>
      <c r="AC9440" s="42" t="str">
        <f>IF(B9440="","",VLOOKUP(B9440,[2]Formula!B:C,2,0))</f>
        <v/>
      </c>
      <c r="AD9440" s="43" t="str">
        <f t="shared" si="885"/>
        <v/>
      </c>
    </row>
    <row r="9441" spans="1:30" x14ac:dyDescent="0.25">
      <c r="A9441" s="64"/>
      <c r="B9441" s="64"/>
      <c r="C9441" s="66"/>
      <c r="D9441" s="67"/>
      <c r="E9441" s="64"/>
      <c r="F9441" s="64"/>
      <c r="G9441" s="37" t="str">
        <f>IF(E9441="","",IF(OR(E9441="Project Management",E9441="Project Support",E9441="Sprint Management",E9441="Sprint Support"),"NA",ROUND((((VLOOKUP(AD9441,[2]Formula!V:X,3,0)))-SUMIF(AD:AD,AD9441,H:H)),2)))</f>
        <v/>
      </c>
      <c r="H9441" s="71"/>
      <c r="I9441" s="72"/>
      <c r="J9441" s="72"/>
      <c r="K9441" s="38" t="str">
        <f>IF(E9441="","",IF(OR(E9441="Project Management",E9441="Project Support",E9441="Sprint Management",E9441="Sprint Support"),"NA",(((SUMIF(AD:AD,AD9441,H:H)/VLOOKUP(AD9441,[2]Formula!V:X,3,0))*VLOOKUP(AD9441,[2]Formula!V:X,2,0))*H9441)/SUMIF(AD:AD,AD9441,H:H)))</f>
        <v/>
      </c>
      <c r="L9441" s="38" t="str">
        <f t="shared" si="883"/>
        <v/>
      </c>
      <c r="M9441" s="38" t="str">
        <f t="shared" si="884"/>
        <v/>
      </c>
      <c r="N9441" s="38" t="str">
        <f t="shared" si="886"/>
        <v/>
      </c>
      <c r="O9441" s="38" t="str">
        <f t="shared" si="882"/>
        <v/>
      </c>
      <c r="P9441" s="39" t="str">
        <f t="shared" si="887"/>
        <v/>
      </c>
      <c r="AC9441" s="42" t="str">
        <f>IF(B9441="","",VLOOKUP(B9441,[2]Formula!B:C,2,0))</f>
        <v/>
      </c>
      <c r="AD9441" s="43" t="str">
        <f t="shared" si="885"/>
        <v/>
      </c>
    </row>
    <row r="9442" spans="1:30" x14ac:dyDescent="0.25">
      <c r="A9442" s="64"/>
      <c r="B9442" s="64"/>
      <c r="C9442" s="66"/>
      <c r="D9442" s="67"/>
      <c r="E9442" s="64"/>
      <c r="F9442" s="64"/>
      <c r="G9442" s="37" t="str">
        <f>IF(E9442="","",IF(OR(E9442="Project Management",E9442="Project Support",E9442="Sprint Management",E9442="Sprint Support"),"NA",ROUND((((VLOOKUP(AD9442,[2]Formula!V:X,3,0)))-SUMIF(AD:AD,AD9442,H:H)),2)))</f>
        <v/>
      </c>
      <c r="H9442" s="71"/>
      <c r="I9442" s="72"/>
      <c r="J9442" s="72"/>
      <c r="K9442" s="38" t="str">
        <f>IF(E9442="","",IF(OR(E9442="Project Management",E9442="Project Support",E9442="Sprint Management",E9442="Sprint Support"),"NA",(((SUMIF(AD:AD,AD9442,H:H)/VLOOKUP(AD9442,[2]Formula!V:X,3,0))*VLOOKUP(AD9442,[2]Formula!V:X,2,0))*H9442)/SUMIF(AD:AD,AD9442,H:H)))</f>
        <v/>
      </c>
      <c r="L9442" s="38" t="str">
        <f t="shared" si="883"/>
        <v/>
      </c>
      <c r="M9442" s="38" t="str">
        <f t="shared" si="884"/>
        <v/>
      </c>
      <c r="N9442" s="38" t="str">
        <f t="shared" si="886"/>
        <v/>
      </c>
      <c r="O9442" s="38" t="str">
        <f t="shared" si="882"/>
        <v/>
      </c>
      <c r="P9442" s="39" t="str">
        <f t="shared" si="887"/>
        <v/>
      </c>
      <c r="AC9442" s="42" t="str">
        <f>IF(B9442="","",VLOOKUP(B9442,[2]Formula!B:C,2,0))</f>
        <v/>
      </c>
      <c r="AD9442" s="43" t="str">
        <f t="shared" si="885"/>
        <v/>
      </c>
    </row>
    <row r="9443" spans="1:30" x14ac:dyDescent="0.25">
      <c r="A9443" s="64"/>
      <c r="B9443" s="64"/>
      <c r="C9443" s="66"/>
      <c r="D9443" s="67"/>
      <c r="E9443" s="64"/>
      <c r="F9443" s="64"/>
      <c r="G9443" s="37" t="str">
        <f>IF(E9443="","",IF(OR(E9443="Project Management",E9443="Project Support",E9443="Sprint Management",E9443="Sprint Support"),"NA",ROUND((((VLOOKUP(AD9443,[2]Formula!V:X,3,0)))-SUMIF(AD:AD,AD9443,H:H)),2)))</f>
        <v/>
      </c>
      <c r="H9443" s="71"/>
      <c r="I9443" s="72"/>
      <c r="J9443" s="72"/>
      <c r="K9443" s="38" t="str">
        <f>IF(E9443="","",IF(OR(E9443="Project Management",E9443="Project Support",E9443="Sprint Management",E9443="Sprint Support"),"NA",(((SUMIF(AD:AD,AD9443,H:H)/VLOOKUP(AD9443,[2]Formula!V:X,3,0))*VLOOKUP(AD9443,[2]Formula!V:X,2,0))*H9443)/SUMIF(AD:AD,AD9443,H:H)))</f>
        <v/>
      </c>
      <c r="L9443" s="38" t="str">
        <f t="shared" si="883"/>
        <v/>
      </c>
      <c r="M9443" s="38" t="str">
        <f t="shared" si="884"/>
        <v/>
      </c>
      <c r="N9443" s="38" t="str">
        <f t="shared" si="886"/>
        <v/>
      </c>
      <c r="O9443" s="38" t="str">
        <f t="shared" si="882"/>
        <v/>
      </c>
      <c r="P9443" s="39" t="str">
        <f t="shared" si="887"/>
        <v/>
      </c>
      <c r="AC9443" s="42" t="str">
        <f>IF(B9443="","",VLOOKUP(B9443,[2]Formula!B:C,2,0))</f>
        <v/>
      </c>
      <c r="AD9443" s="43" t="str">
        <f t="shared" si="885"/>
        <v/>
      </c>
    </row>
    <row r="9444" spans="1:30" x14ac:dyDescent="0.25">
      <c r="A9444" s="64"/>
      <c r="B9444" s="64"/>
      <c r="C9444" s="66"/>
      <c r="D9444" s="67"/>
      <c r="E9444" s="64"/>
      <c r="F9444" s="64"/>
      <c r="G9444" s="37" t="str">
        <f>IF(E9444="","",IF(OR(E9444="Project Management",E9444="Project Support",E9444="Sprint Management",E9444="Sprint Support"),"NA",ROUND((((VLOOKUP(AD9444,[2]Formula!V:X,3,0)))-SUMIF(AD:AD,AD9444,H:H)),2)))</f>
        <v/>
      </c>
      <c r="H9444" s="71"/>
      <c r="I9444" s="72"/>
      <c r="J9444" s="72"/>
      <c r="K9444" s="38" t="str">
        <f>IF(E9444="","",IF(OR(E9444="Project Management",E9444="Project Support",E9444="Sprint Management",E9444="Sprint Support"),"NA",(((SUMIF(AD:AD,AD9444,H:H)/VLOOKUP(AD9444,[2]Formula!V:X,3,0))*VLOOKUP(AD9444,[2]Formula!V:X,2,0))*H9444)/SUMIF(AD:AD,AD9444,H:H)))</f>
        <v/>
      </c>
      <c r="L9444" s="38" t="str">
        <f t="shared" si="883"/>
        <v/>
      </c>
      <c r="M9444" s="38" t="str">
        <f t="shared" si="884"/>
        <v/>
      </c>
      <c r="N9444" s="38" t="str">
        <f t="shared" si="886"/>
        <v/>
      </c>
      <c r="O9444" s="38" t="str">
        <f t="shared" si="882"/>
        <v/>
      </c>
      <c r="P9444" s="39" t="str">
        <f t="shared" si="887"/>
        <v/>
      </c>
      <c r="AC9444" s="42" t="str">
        <f>IF(B9444="","",VLOOKUP(B9444,[2]Formula!B:C,2,0))</f>
        <v/>
      </c>
      <c r="AD9444" s="43" t="str">
        <f t="shared" si="885"/>
        <v/>
      </c>
    </row>
    <row r="9445" spans="1:30" x14ac:dyDescent="0.25">
      <c r="A9445" s="64"/>
      <c r="B9445" s="64"/>
      <c r="C9445" s="66"/>
      <c r="D9445" s="67"/>
      <c r="E9445" s="64"/>
      <c r="F9445" s="64"/>
      <c r="G9445" s="37" t="str">
        <f>IF(E9445="","",IF(OR(E9445="Project Management",E9445="Project Support",E9445="Sprint Management",E9445="Sprint Support"),"NA",ROUND((((VLOOKUP(AD9445,[2]Formula!V:X,3,0)))-SUMIF(AD:AD,AD9445,H:H)),2)))</f>
        <v/>
      </c>
      <c r="H9445" s="71"/>
      <c r="I9445" s="72"/>
      <c r="J9445" s="72"/>
      <c r="K9445" s="38" t="str">
        <f>IF(E9445="","",IF(OR(E9445="Project Management",E9445="Project Support",E9445="Sprint Management",E9445="Sprint Support"),"NA",(((SUMIF(AD:AD,AD9445,H:H)/VLOOKUP(AD9445,[2]Formula!V:X,3,0))*VLOOKUP(AD9445,[2]Formula!V:X,2,0))*H9445)/SUMIF(AD:AD,AD9445,H:H)))</f>
        <v/>
      </c>
      <c r="L9445" s="38" t="str">
        <f t="shared" si="883"/>
        <v/>
      </c>
      <c r="M9445" s="38" t="str">
        <f t="shared" si="884"/>
        <v/>
      </c>
      <c r="N9445" s="38" t="str">
        <f t="shared" si="886"/>
        <v/>
      </c>
      <c r="O9445" s="38" t="str">
        <f t="shared" si="882"/>
        <v/>
      </c>
      <c r="P9445" s="39" t="str">
        <f t="shared" si="887"/>
        <v/>
      </c>
      <c r="AC9445" s="42" t="str">
        <f>IF(B9445="","",VLOOKUP(B9445,[2]Formula!B:C,2,0))</f>
        <v/>
      </c>
      <c r="AD9445" s="43" t="str">
        <f t="shared" si="885"/>
        <v/>
      </c>
    </row>
    <row r="9446" spans="1:30" x14ac:dyDescent="0.25">
      <c r="A9446" s="64"/>
      <c r="B9446" s="64"/>
      <c r="C9446" s="66"/>
      <c r="D9446" s="67"/>
      <c r="E9446" s="64"/>
      <c r="F9446" s="64"/>
      <c r="G9446" s="37" t="str">
        <f>IF(E9446="","",IF(OR(E9446="Project Management",E9446="Project Support",E9446="Sprint Management",E9446="Sprint Support"),"NA",ROUND((((VLOOKUP(AD9446,[2]Formula!V:X,3,0)))-SUMIF(AD:AD,AD9446,H:H)),2)))</f>
        <v/>
      </c>
      <c r="H9446" s="71"/>
      <c r="I9446" s="72"/>
      <c r="J9446" s="72"/>
      <c r="K9446" s="38" t="str">
        <f>IF(E9446="","",IF(OR(E9446="Project Management",E9446="Project Support",E9446="Sprint Management",E9446="Sprint Support"),"NA",(((SUMIF(AD:AD,AD9446,H:H)/VLOOKUP(AD9446,[2]Formula!V:X,3,0))*VLOOKUP(AD9446,[2]Formula!V:X,2,0))*H9446)/SUMIF(AD:AD,AD9446,H:H)))</f>
        <v/>
      </c>
      <c r="L9446" s="38" t="str">
        <f t="shared" si="883"/>
        <v/>
      </c>
      <c r="M9446" s="38" t="str">
        <f t="shared" si="884"/>
        <v/>
      </c>
      <c r="N9446" s="38" t="str">
        <f t="shared" si="886"/>
        <v/>
      </c>
      <c r="O9446" s="38" t="str">
        <f t="shared" si="882"/>
        <v/>
      </c>
      <c r="P9446" s="39" t="str">
        <f t="shared" si="887"/>
        <v/>
      </c>
      <c r="AC9446" s="42" t="str">
        <f>IF(B9446="","",VLOOKUP(B9446,[2]Formula!B:C,2,0))</f>
        <v/>
      </c>
      <c r="AD9446" s="43" t="str">
        <f t="shared" si="885"/>
        <v/>
      </c>
    </row>
    <row r="9447" spans="1:30" x14ac:dyDescent="0.25">
      <c r="A9447" s="64"/>
      <c r="B9447" s="64"/>
      <c r="C9447" s="66"/>
      <c r="D9447" s="67"/>
      <c r="E9447" s="64"/>
      <c r="F9447" s="64"/>
      <c r="G9447" s="37" t="str">
        <f>IF(E9447="","",IF(OR(E9447="Project Management",E9447="Project Support",E9447="Sprint Management",E9447="Sprint Support"),"NA",ROUND((((VLOOKUP(AD9447,[2]Formula!V:X,3,0)))-SUMIF(AD:AD,AD9447,H:H)),2)))</f>
        <v/>
      </c>
      <c r="H9447" s="71"/>
      <c r="I9447" s="72"/>
      <c r="J9447" s="72"/>
      <c r="K9447" s="38" t="str">
        <f>IF(E9447="","",IF(OR(E9447="Project Management",E9447="Project Support",E9447="Sprint Management",E9447="Sprint Support"),"NA",(((SUMIF(AD:AD,AD9447,H:H)/VLOOKUP(AD9447,[2]Formula!V:X,3,0))*VLOOKUP(AD9447,[2]Formula!V:X,2,0))*H9447)/SUMIF(AD:AD,AD9447,H:H)))</f>
        <v/>
      </c>
      <c r="L9447" s="38" t="str">
        <f t="shared" si="883"/>
        <v/>
      </c>
      <c r="M9447" s="38" t="str">
        <f t="shared" si="884"/>
        <v/>
      </c>
      <c r="N9447" s="38" t="str">
        <f t="shared" si="886"/>
        <v/>
      </c>
      <c r="O9447" s="38" t="str">
        <f t="shared" si="882"/>
        <v/>
      </c>
      <c r="P9447" s="39" t="str">
        <f t="shared" si="887"/>
        <v/>
      </c>
      <c r="AC9447" s="42" t="str">
        <f>IF(B9447="","",VLOOKUP(B9447,[2]Formula!B:C,2,0))</f>
        <v/>
      </c>
      <c r="AD9447" s="43" t="str">
        <f t="shared" si="885"/>
        <v/>
      </c>
    </row>
    <row r="9448" spans="1:30" x14ac:dyDescent="0.25">
      <c r="A9448" s="64"/>
      <c r="B9448" s="64"/>
      <c r="C9448" s="66"/>
      <c r="D9448" s="67"/>
      <c r="E9448" s="64"/>
      <c r="F9448" s="64"/>
      <c r="G9448" s="37" t="str">
        <f>IF(E9448="","",IF(OR(E9448="Project Management",E9448="Project Support",E9448="Sprint Management",E9448="Sprint Support"),"NA",ROUND((((VLOOKUP(AD9448,[2]Formula!V:X,3,0)))-SUMIF(AD:AD,AD9448,H:H)),2)))</f>
        <v/>
      </c>
      <c r="H9448" s="71"/>
      <c r="I9448" s="72"/>
      <c r="J9448" s="72"/>
      <c r="K9448" s="38" t="str">
        <f>IF(E9448="","",IF(OR(E9448="Project Management",E9448="Project Support",E9448="Sprint Management",E9448="Sprint Support"),"NA",(((SUMIF(AD:AD,AD9448,H:H)/VLOOKUP(AD9448,[2]Formula!V:X,3,0))*VLOOKUP(AD9448,[2]Formula!V:X,2,0))*H9448)/SUMIF(AD:AD,AD9448,H:H)))</f>
        <v/>
      </c>
      <c r="L9448" s="38" t="str">
        <f t="shared" si="883"/>
        <v/>
      </c>
      <c r="M9448" s="38" t="str">
        <f t="shared" si="884"/>
        <v/>
      </c>
      <c r="N9448" s="38" t="str">
        <f t="shared" si="886"/>
        <v/>
      </c>
      <c r="O9448" s="38" t="str">
        <f t="shared" si="882"/>
        <v/>
      </c>
      <c r="P9448" s="39" t="str">
        <f t="shared" si="887"/>
        <v/>
      </c>
      <c r="AC9448" s="42" t="str">
        <f>IF(B9448="","",VLOOKUP(B9448,[2]Formula!B:C,2,0))</f>
        <v/>
      </c>
      <c r="AD9448" s="43" t="str">
        <f t="shared" si="885"/>
        <v/>
      </c>
    </row>
    <row r="9449" spans="1:30" x14ac:dyDescent="0.25">
      <c r="A9449" s="64"/>
      <c r="B9449" s="64"/>
      <c r="C9449" s="66"/>
      <c r="D9449" s="67"/>
      <c r="E9449" s="64"/>
      <c r="F9449" s="64"/>
      <c r="G9449" s="37" t="str">
        <f>IF(E9449="","",IF(OR(E9449="Project Management",E9449="Project Support",E9449="Sprint Management",E9449="Sprint Support"),"NA",ROUND((((VLOOKUP(AD9449,[2]Formula!V:X,3,0)))-SUMIF(AD:AD,AD9449,H:H)),2)))</f>
        <v/>
      </c>
      <c r="H9449" s="71"/>
      <c r="I9449" s="72"/>
      <c r="J9449" s="72"/>
      <c r="K9449" s="38" t="str">
        <f>IF(E9449="","",IF(OR(E9449="Project Management",E9449="Project Support",E9449="Sprint Management",E9449="Sprint Support"),"NA",(((SUMIF(AD:AD,AD9449,H:H)/VLOOKUP(AD9449,[2]Formula!V:X,3,0))*VLOOKUP(AD9449,[2]Formula!V:X,2,0))*H9449)/SUMIF(AD:AD,AD9449,H:H)))</f>
        <v/>
      </c>
      <c r="L9449" s="38" t="str">
        <f t="shared" si="883"/>
        <v/>
      </c>
      <c r="M9449" s="38" t="str">
        <f t="shared" si="884"/>
        <v/>
      </c>
      <c r="N9449" s="38" t="str">
        <f t="shared" si="886"/>
        <v/>
      </c>
      <c r="O9449" s="38" t="str">
        <f t="shared" si="882"/>
        <v/>
      </c>
      <c r="P9449" s="39" t="str">
        <f t="shared" si="887"/>
        <v/>
      </c>
      <c r="AC9449" s="42" t="str">
        <f>IF(B9449="","",VLOOKUP(B9449,[2]Formula!B:C,2,0))</f>
        <v/>
      </c>
      <c r="AD9449" s="43" t="str">
        <f t="shared" si="885"/>
        <v/>
      </c>
    </row>
    <row r="9450" spans="1:30" x14ac:dyDescent="0.25">
      <c r="A9450" s="64"/>
      <c r="B9450" s="64"/>
      <c r="C9450" s="66"/>
      <c r="D9450" s="67"/>
      <c r="E9450" s="64"/>
      <c r="F9450" s="64"/>
      <c r="G9450" s="37" t="str">
        <f>IF(E9450="","",IF(OR(E9450="Project Management",E9450="Project Support",E9450="Sprint Management",E9450="Sprint Support"),"NA",ROUND((((VLOOKUP(AD9450,[2]Formula!V:X,3,0)))-SUMIF(AD:AD,AD9450,H:H)),2)))</f>
        <v/>
      </c>
      <c r="H9450" s="71"/>
      <c r="I9450" s="72"/>
      <c r="J9450" s="72"/>
      <c r="K9450" s="38" t="str">
        <f>IF(E9450="","",IF(OR(E9450="Project Management",E9450="Project Support",E9450="Sprint Management",E9450="Sprint Support"),"NA",(((SUMIF(AD:AD,AD9450,H:H)/VLOOKUP(AD9450,[2]Formula!V:X,3,0))*VLOOKUP(AD9450,[2]Formula!V:X,2,0))*H9450)/SUMIF(AD:AD,AD9450,H:H)))</f>
        <v/>
      </c>
      <c r="L9450" s="38" t="str">
        <f t="shared" si="883"/>
        <v/>
      </c>
      <c r="M9450" s="38" t="str">
        <f t="shared" si="884"/>
        <v/>
      </c>
      <c r="N9450" s="38" t="str">
        <f t="shared" si="886"/>
        <v/>
      </c>
      <c r="O9450" s="38" t="str">
        <f t="shared" si="882"/>
        <v/>
      </c>
      <c r="P9450" s="39" t="str">
        <f t="shared" si="887"/>
        <v/>
      </c>
      <c r="AC9450" s="42" t="str">
        <f>IF(B9450="","",VLOOKUP(B9450,[2]Formula!B:C,2,0))</f>
        <v/>
      </c>
      <c r="AD9450" s="43" t="str">
        <f t="shared" si="885"/>
        <v/>
      </c>
    </row>
    <row r="9451" spans="1:30" x14ac:dyDescent="0.25">
      <c r="A9451" s="64"/>
      <c r="B9451" s="64"/>
      <c r="C9451" s="66"/>
      <c r="D9451" s="67"/>
      <c r="E9451" s="64"/>
      <c r="F9451" s="64"/>
      <c r="G9451" s="37" t="str">
        <f>IF(E9451="","",IF(OR(E9451="Project Management",E9451="Project Support",E9451="Sprint Management",E9451="Sprint Support"),"NA",ROUND((((VLOOKUP(AD9451,[2]Formula!V:X,3,0)))-SUMIF(AD:AD,AD9451,H:H)),2)))</f>
        <v/>
      </c>
      <c r="H9451" s="71"/>
      <c r="I9451" s="72"/>
      <c r="J9451" s="72"/>
      <c r="K9451" s="38" t="str">
        <f>IF(E9451="","",IF(OR(E9451="Project Management",E9451="Project Support",E9451="Sprint Management",E9451="Sprint Support"),"NA",(((SUMIF(AD:AD,AD9451,H:H)/VLOOKUP(AD9451,[2]Formula!V:X,3,0))*VLOOKUP(AD9451,[2]Formula!V:X,2,0))*H9451)/SUMIF(AD:AD,AD9451,H:H)))</f>
        <v/>
      </c>
      <c r="L9451" s="38" t="str">
        <f t="shared" si="883"/>
        <v/>
      </c>
      <c r="M9451" s="38" t="str">
        <f t="shared" si="884"/>
        <v/>
      </c>
      <c r="N9451" s="38" t="str">
        <f t="shared" si="886"/>
        <v/>
      </c>
      <c r="O9451" s="38" t="str">
        <f t="shared" si="882"/>
        <v/>
      </c>
      <c r="P9451" s="39" t="str">
        <f t="shared" si="887"/>
        <v/>
      </c>
      <c r="AC9451" s="42" t="str">
        <f>IF(B9451="","",VLOOKUP(B9451,[2]Formula!B:C,2,0))</f>
        <v/>
      </c>
      <c r="AD9451" s="43" t="str">
        <f t="shared" si="885"/>
        <v/>
      </c>
    </row>
    <row r="9452" spans="1:30" x14ac:dyDescent="0.25">
      <c r="A9452" s="64"/>
      <c r="B9452" s="64"/>
      <c r="C9452" s="66"/>
      <c r="D9452" s="67"/>
      <c r="E9452" s="64"/>
      <c r="F9452" s="64"/>
      <c r="G9452" s="37" t="str">
        <f>IF(E9452="","",IF(OR(E9452="Project Management",E9452="Project Support",E9452="Sprint Management",E9452="Sprint Support"),"NA",ROUND((((VLOOKUP(AD9452,[2]Formula!V:X,3,0)))-SUMIF(AD:AD,AD9452,H:H)),2)))</f>
        <v/>
      </c>
      <c r="H9452" s="71"/>
      <c r="I9452" s="72"/>
      <c r="J9452" s="72"/>
      <c r="K9452" s="38" t="str">
        <f>IF(E9452="","",IF(OR(E9452="Project Management",E9452="Project Support",E9452="Sprint Management",E9452="Sprint Support"),"NA",(((SUMIF(AD:AD,AD9452,H:H)/VLOOKUP(AD9452,[2]Formula!V:X,3,0))*VLOOKUP(AD9452,[2]Formula!V:X,2,0))*H9452)/SUMIF(AD:AD,AD9452,H:H)))</f>
        <v/>
      </c>
      <c r="L9452" s="38" t="str">
        <f t="shared" si="883"/>
        <v/>
      </c>
      <c r="M9452" s="38" t="str">
        <f t="shared" si="884"/>
        <v/>
      </c>
      <c r="N9452" s="38" t="str">
        <f t="shared" si="886"/>
        <v/>
      </c>
      <c r="O9452" s="38" t="str">
        <f t="shared" si="882"/>
        <v/>
      </c>
      <c r="P9452" s="39" t="str">
        <f t="shared" si="887"/>
        <v/>
      </c>
      <c r="AC9452" s="42" t="str">
        <f>IF(B9452="","",VLOOKUP(B9452,[2]Formula!B:C,2,0))</f>
        <v/>
      </c>
      <c r="AD9452" s="43" t="str">
        <f t="shared" si="885"/>
        <v/>
      </c>
    </row>
    <row r="9453" spans="1:30" x14ac:dyDescent="0.25">
      <c r="A9453" s="64"/>
      <c r="B9453" s="64"/>
      <c r="C9453" s="66"/>
      <c r="D9453" s="67"/>
      <c r="E9453" s="64"/>
      <c r="F9453" s="64"/>
      <c r="G9453" s="37" t="str">
        <f>IF(E9453="","",IF(OR(E9453="Project Management",E9453="Project Support",E9453="Sprint Management",E9453="Sprint Support"),"NA",ROUND((((VLOOKUP(AD9453,[2]Formula!V:X,3,0)))-SUMIF(AD:AD,AD9453,H:H)),2)))</f>
        <v/>
      </c>
      <c r="H9453" s="71"/>
      <c r="I9453" s="72"/>
      <c r="J9453" s="72"/>
      <c r="K9453" s="38" t="str">
        <f>IF(E9453="","",IF(OR(E9453="Project Management",E9453="Project Support",E9453="Sprint Management",E9453="Sprint Support"),"NA",(((SUMIF(AD:AD,AD9453,H:H)/VLOOKUP(AD9453,[2]Formula!V:X,3,0))*VLOOKUP(AD9453,[2]Formula!V:X,2,0))*H9453)/SUMIF(AD:AD,AD9453,H:H)))</f>
        <v/>
      </c>
      <c r="L9453" s="38" t="str">
        <f t="shared" si="883"/>
        <v/>
      </c>
      <c r="M9453" s="38" t="str">
        <f t="shared" si="884"/>
        <v/>
      </c>
      <c r="N9453" s="38" t="str">
        <f t="shared" si="886"/>
        <v/>
      </c>
      <c r="O9453" s="38" t="str">
        <f t="shared" si="882"/>
        <v/>
      </c>
      <c r="P9453" s="39" t="str">
        <f t="shared" si="887"/>
        <v/>
      </c>
      <c r="AC9453" s="42" t="str">
        <f>IF(B9453="","",VLOOKUP(B9453,[2]Formula!B:C,2,0))</f>
        <v/>
      </c>
      <c r="AD9453" s="43" t="str">
        <f t="shared" si="885"/>
        <v/>
      </c>
    </row>
    <row r="9454" spans="1:30" x14ac:dyDescent="0.25">
      <c r="A9454" s="64"/>
      <c r="B9454" s="64"/>
      <c r="C9454" s="66"/>
      <c r="D9454" s="67"/>
      <c r="E9454" s="64"/>
      <c r="F9454" s="64"/>
      <c r="G9454" s="37" t="str">
        <f>IF(E9454="","",IF(OR(E9454="Project Management",E9454="Project Support",E9454="Sprint Management",E9454="Sprint Support"),"NA",ROUND((((VLOOKUP(AD9454,[2]Formula!V:X,3,0)))-SUMIF(AD:AD,AD9454,H:H)),2)))</f>
        <v/>
      </c>
      <c r="H9454" s="71"/>
      <c r="I9454" s="72"/>
      <c r="J9454" s="72"/>
      <c r="K9454" s="38" t="str">
        <f>IF(E9454="","",IF(OR(E9454="Project Management",E9454="Project Support",E9454="Sprint Management",E9454="Sprint Support"),"NA",(((SUMIF(AD:AD,AD9454,H:H)/VLOOKUP(AD9454,[2]Formula!V:X,3,0))*VLOOKUP(AD9454,[2]Formula!V:X,2,0))*H9454)/SUMIF(AD:AD,AD9454,H:H)))</f>
        <v/>
      </c>
      <c r="L9454" s="38" t="str">
        <f t="shared" si="883"/>
        <v/>
      </c>
      <c r="M9454" s="38" t="str">
        <f t="shared" si="884"/>
        <v/>
      </c>
      <c r="N9454" s="38" t="str">
        <f t="shared" si="886"/>
        <v/>
      </c>
      <c r="O9454" s="38" t="str">
        <f t="shared" si="882"/>
        <v/>
      </c>
      <c r="P9454" s="39" t="str">
        <f t="shared" si="887"/>
        <v/>
      </c>
      <c r="AC9454" s="42" t="str">
        <f>IF(B9454="","",VLOOKUP(B9454,[2]Formula!B:C,2,0))</f>
        <v/>
      </c>
      <c r="AD9454" s="43" t="str">
        <f t="shared" si="885"/>
        <v/>
      </c>
    </row>
    <row r="9455" spans="1:30" x14ac:dyDescent="0.25">
      <c r="A9455" s="64"/>
      <c r="B9455" s="64"/>
      <c r="C9455" s="66"/>
      <c r="D9455" s="67"/>
      <c r="E9455" s="64"/>
      <c r="F9455" s="64"/>
      <c r="G9455" s="37" t="str">
        <f>IF(E9455="","",IF(OR(E9455="Project Management",E9455="Project Support",E9455="Sprint Management",E9455="Sprint Support"),"NA",ROUND((((VLOOKUP(AD9455,[2]Formula!V:X,3,0)))-SUMIF(AD:AD,AD9455,H:H)),2)))</f>
        <v/>
      </c>
      <c r="H9455" s="71"/>
      <c r="I9455" s="72"/>
      <c r="J9455" s="72"/>
      <c r="K9455" s="38" t="str">
        <f>IF(E9455="","",IF(OR(E9455="Project Management",E9455="Project Support",E9455="Sprint Management",E9455="Sprint Support"),"NA",(((SUMIF(AD:AD,AD9455,H:H)/VLOOKUP(AD9455,[2]Formula!V:X,3,0))*VLOOKUP(AD9455,[2]Formula!V:X,2,0))*H9455)/SUMIF(AD:AD,AD9455,H:H)))</f>
        <v/>
      </c>
      <c r="L9455" s="38" t="str">
        <f t="shared" si="883"/>
        <v/>
      </c>
      <c r="M9455" s="38" t="str">
        <f t="shared" si="884"/>
        <v/>
      </c>
      <c r="N9455" s="38" t="str">
        <f t="shared" si="886"/>
        <v/>
      </c>
      <c r="O9455" s="38" t="str">
        <f t="shared" si="882"/>
        <v/>
      </c>
      <c r="P9455" s="39" t="str">
        <f t="shared" si="887"/>
        <v/>
      </c>
      <c r="AC9455" s="42" t="str">
        <f>IF(B9455="","",VLOOKUP(B9455,[2]Formula!B:C,2,0))</f>
        <v/>
      </c>
      <c r="AD9455" s="43" t="str">
        <f t="shared" si="885"/>
        <v/>
      </c>
    </row>
    <row r="9456" spans="1:30" x14ac:dyDescent="0.25">
      <c r="A9456" s="64"/>
      <c r="B9456" s="64"/>
      <c r="C9456" s="66"/>
      <c r="D9456" s="67"/>
      <c r="E9456" s="64"/>
      <c r="F9456" s="64"/>
      <c r="G9456" s="37" t="str">
        <f>IF(E9456="","",IF(OR(E9456="Project Management",E9456="Project Support",E9456="Sprint Management",E9456="Sprint Support"),"NA",ROUND((((VLOOKUP(AD9456,[2]Formula!V:X,3,0)))-SUMIF(AD:AD,AD9456,H:H)),2)))</f>
        <v/>
      </c>
      <c r="H9456" s="71"/>
      <c r="I9456" s="72"/>
      <c r="J9456" s="72"/>
      <c r="K9456" s="38" t="str">
        <f>IF(E9456="","",IF(OR(E9456="Project Management",E9456="Project Support",E9456="Sprint Management",E9456="Sprint Support"),"NA",(((SUMIF(AD:AD,AD9456,H:H)/VLOOKUP(AD9456,[2]Formula!V:X,3,0))*VLOOKUP(AD9456,[2]Formula!V:X,2,0))*H9456)/SUMIF(AD:AD,AD9456,H:H)))</f>
        <v/>
      </c>
      <c r="L9456" s="38" t="str">
        <f t="shared" si="883"/>
        <v/>
      </c>
      <c r="M9456" s="38" t="str">
        <f t="shared" si="884"/>
        <v/>
      </c>
      <c r="N9456" s="38" t="str">
        <f t="shared" si="886"/>
        <v/>
      </c>
      <c r="O9456" s="38" t="str">
        <f t="shared" si="882"/>
        <v/>
      </c>
      <c r="P9456" s="39" t="str">
        <f t="shared" si="887"/>
        <v/>
      </c>
      <c r="AC9456" s="42" t="str">
        <f>IF(B9456="","",VLOOKUP(B9456,[2]Formula!B:C,2,0))</f>
        <v/>
      </c>
      <c r="AD9456" s="43" t="str">
        <f t="shared" si="885"/>
        <v/>
      </c>
    </row>
    <row r="9457" spans="1:30" x14ac:dyDescent="0.25">
      <c r="A9457" s="64"/>
      <c r="B9457" s="64"/>
      <c r="C9457" s="66"/>
      <c r="D9457" s="67"/>
      <c r="E9457" s="64"/>
      <c r="F9457" s="64"/>
      <c r="G9457" s="37" t="str">
        <f>IF(E9457="","",IF(OR(E9457="Project Management",E9457="Project Support",E9457="Sprint Management",E9457="Sprint Support"),"NA",ROUND((((VLOOKUP(AD9457,[2]Formula!V:X,3,0)))-SUMIF(AD:AD,AD9457,H:H)),2)))</f>
        <v/>
      </c>
      <c r="H9457" s="71"/>
      <c r="I9457" s="72"/>
      <c r="J9457" s="72"/>
      <c r="K9457" s="38" t="str">
        <f>IF(E9457="","",IF(OR(E9457="Project Management",E9457="Project Support",E9457="Sprint Management",E9457="Sprint Support"),"NA",(((SUMIF(AD:AD,AD9457,H:H)/VLOOKUP(AD9457,[2]Formula!V:X,3,0))*VLOOKUP(AD9457,[2]Formula!V:X,2,0))*H9457)/SUMIF(AD:AD,AD9457,H:H)))</f>
        <v/>
      </c>
      <c r="L9457" s="38" t="str">
        <f t="shared" si="883"/>
        <v/>
      </c>
      <c r="M9457" s="38" t="str">
        <f t="shared" si="884"/>
        <v/>
      </c>
      <c r="N9457" s="38" t="str">
        <f t="shared" si="886"/>
        <v/>
      </c>
      <c r="O9457" s="38" t="str">
        <f t="shared" si="882"/>
        <v/>
      </c>
      <c r="P9457" s="39" t="str">
        <f t="shared" si="887"/>
        <v/>
      </c>
      <c r="AC9457" s="42" t="str">
        <f>IF(B9457="","",VLOOKUP(B9457,[2]Formula!B:C,2,0))</f>
        <v/>
      </c>
      <c r="AD9457" s="43" t="str">
        <f t="shared" si="885"/>
        <v/>
      </c>
    </row>
    <row r="9458" spans="1:30" x14ac:dyDescent="0.25">
      <c r="A9458" s="64"/>
      <c r="B9458" s="64"/>
      <c r="C9458" s="66"/>
      <c r="D9458" s="67"/>
      <c r="E9458" s="64"/>
      <c r="F9458" s="64"/>
      <c r="G9458" s="37" t="str">
        <f>IF(E9458="","",IF(OR(E9458="Project Management",E9458="Project Support",E9458="Sprint Management",E9458="Sprint Support"),"NA",ROUND((((VLOOKUP(AD9458,[2]Formula!V:X,3,0)))-SUMIF(AD:AD,AD9458,H:H)),2)))</f>
        <v/>
      </c>
      <c r="H9458" s="71"/>
      <c r="I9458" s="72"/>
      <c r="J9458" s="72"/>
      <c r="K9458" s="38" t="str">
        <f>IF(E9458="","",IF(OR(E9458="Project Management",E9458="Project Support",E9458="Sprint Management",E9458="Sprint Support"),"NA",(((SUMIF(AD:AD,AD9458,H:H)/VLOOKUP(AD9458,[2]Formula!V:X,3,0))*VLOOKUP(AD9458,[2]Formula!V:X,2,0))*H9458)/SUMIF(AD:AD,AD9458,H:H)))</f>
        <v/>
      </c>
      <c r="L9458" s="38" t="str">
        <f t="shared" si="883"/>
        <v/>
      </c>
      <c r="M9458" s="38" t="str">
        <f t="shared" si="884"/>
        <v/>
      </c>
      <c r="N9458" s="38" t="str">
        <f t="shared" si="886"/>
        <v/>
      </c>
      <c r="O9458" s="38" t="str">
        <f t="shared" si="882"/>
        <v/>
      </c>
      <c r="P9458" s="39" t="str">
        <f t="shared" si="887"/>
        <v/>
      </c>
      <c r="AC9458" s="42" t="str">
        <f>IF(B9458="","",VLOOKUP(B9458,[2]Formula!B:C,2,0))</f>
        <v/>
      </c>
      <c r="AD9458" s="43" t="str">
        <f t="shared" si="885"/>
        <v/>
      </c>
    </row>
    <row r="9459" spans="1:30" x14ac:dyDescent="0.25">
      <c r="A9459" s="64"/>
      <c r="B9459" s="64"/>
      <c r="C9459" s="66"/>
      <c r="D9459" s="67"/>
      <c r="E9459" s="64"/>
      <c r="F9459" s="64"/>
      <c r="G9459" s="37" t="str">
        <f>IF(E9459="","",IF(OR(E9459="Project Management",E9459="Project Support",E9459="Sprint Management",E9459="Sprint Support"),"NA",ROUND((((VLOOKUP(AD9459,[2]Formula!V:X,3,0)))-SUMIF(AD:AD,AD9459,H:H)),2)))</f>
        <v/>
      </c>
      <c r="H9459" s="71"/>
      <c r="I9459" s="72"/>
      <c r="J9459" s="72"/>
      <c r="K9459" s="38" t="str">
        <f>IF(E9459="","",IF(OR(E9459="Project Management",E9459="Project Support",E9459="Sprint Management",E9459="Sprint Support"),"NA",(((SUMIF(AD:AD,AD9459,H:H)/VLOOKUP(AD9459,[2]Formula!V:X,3,0))*VLOOKUP(AD9459,[2]Formula!V:X,2,0))*H9459)/SUMIF(AD:AD,AD9459,H:H)))</f>
        <v/>
      </c>
      <c r="L9459" s="38" t="str">
        <f t="shared" si="883"/>
        <v/>
      </c>
      <c r="M9459" s="38" t="str">
        <f t="shared" si="884"/>
        <v/>
      </c>
      <c r="N9459" s="38" t="str">
        <f t="shared" si="886"/>
        <v/>
      </c>
      <c r="O9459" s="38" t="str">
        <f t="shared" si="882"/>
        <v/>
      </c>
      <c r="P9459" s="39" t="str">
        <f t="shared" si="887"/>
        <v/>
      </c>
      <c r="AC9459" s="42" t="str">
        <f>IF(B9459="","",VLOOKUP(B9459,[2]Formula!B:C,2,0))</f>
        <v/>
      </c>
      <c r="AD9459" s="43" t="str">
        <f t="shared" si="885"/>
        <v/>
      </c>
    </row>
    <row r="9460" spans="1:30" x14ac:dyDescent="0.25">
      <c r="A9460" s="64"/>
      <c r="B9460" s="64"/>
      <c r="C9460" s="66"/>
      <c r="D9460" s="67"/>
      <c r="E9460" s="64"/>
      <c r="F9460" s="64"/>
      <c r="G9460" s="37" t="str">
        <f>IF(E9460="","",IF(OR(E9460="Project Management",E9460="Project Support",E9460="Sprint Management",E9460="Sprint Support"),"NA",ROUND((((VLOOKUP(AD9460,[2]Formula!V:X,3,0)))-SUMIF(AD:AD,AD9460,H:H)),2)))</f>
        <v/>
      </c>
      <c r="H9460" s="71"/>
      <c r="I9460" s="72"/>
      <c r="J9460" s="72"/>
      <c r="K9460" s="38" t="str">
        <f>IF(E9460="","",IF(OR(E9460="Project Management",E9460="Project Support",E9460="Sprint Management",E9460="Sprint Support"),"NA",(((SUMIF(AD:AD,AD9460,H:H)/VLOOKUP(AD9460,[2]Formula!V:X,3,0))*VLOOKUP(AD9460,[2]Formula!V:X,2,0))*H9460)/SUMIF(AD:AD,AD9460,H:H)))</f>
        <v/>
      </c>
      <c r="L9460" s="38" t="str">
        <f t="shared" si="883"/>
        <v/>
      </c>
      <c r="M9460" s="38" t="str">
        <f t="shared" si="884"/>
        <v/>
      </c>
      <c r="N9460" s="38" t="str">
        <f t="shared" si="886"/>
        <v/>
      </c>
      <c r="O9460" s="38" t="str">
        <f t="shared" si="882"/>
        <v/>
      </c>
      <c r="P9460" s="39" t="str">
        <f t="shared" si="887"/>
        <v/>
      </c>
      <c r="AC9460" s="42" t="str">
        <f>IF(B9460="","",VLOOKUP(B9460,[2]Formula!B:C,2,0))</f>
        <v/>
      </c>
      <c r="AD9460" s="43" t="str">
        <f t="shared" si="885"/>
        <v/>
      </c>
    </row>
    <row r="9461" spans="1:30" x14ac:dyDescent="0.25">
      <c r="A9461" s="64"/>
      <c r="B9461" s="64"/>
      <c r="C9461" s="66"/>
      <c r="D9461" s="67"/>
      <c r="E9461" s="64"/>
      <c r="F9461" s="64"/>
      <c r="G9461" s="37" t="str">
        <f>IF(E9461="","",IF(OR(E9461="Project Management",E9461="Project Support",E9461="Sprint Management",E9461="Sprint Support"),"NA",ROUND((((VLOOKUP(AD9461,[2]Formula!V:X,3,0)))-SUMIF(AD:AD,AD9461,H:H)),2)))</f>
        <v/>
      </c>
      <c r="H9461" s="71"/>
      <c r="I9461" s="72"/>
      <c r="J9461" s="72"/>
      <c r="K9461" s="38" t="str">
        <f>IF(E9461="","",IF(OR(E9461="Project Management",E9461="Project Support",E9461="Sprint Management",E9461="Sprint Support"),"NA",(((SUMIF(AD:AD,AD9461,H:H)/VLOOKUP(AD9461,[2]Formula!V:X,3,0))*VLOOKUP(AD9461,[2]Formula!V:X,2,0))*H9461)/SUMIF(AD:AD,AD9461,H:H)))</f>
        <v/>
      </c>
      <c r="L9461" s="38" t="str">
        <f t="shared" si="883"/>
        <v/>
      </c>
      <c r="M9461" s="38" t="str">
        <f t="shared" si="884"/>
        <v/>
      </c>
      <c r="N9461" s="38" t="str">
        <f t="shared" si="886"/>
        <v/>
      </c>
      <c r="O9461" s="38" t="str">
        <f t="shared" ref="O9461:O9524" si="888">IFERROR(L9461/M9461,"")</f>
        <v/>
      </c>
      <c r="P9461" s="39" t="str">
        <f t="shared" si="887"/>
        <v/>
      </c>
      <c r="AC9461" s="42" t="str">
        <f>IF(B9461="","",VLOOKUP(B9461,[2]Formula!B:C,2,0))</f>
        <v/>
      </c>
      <c r="AD9461" s="43" t="str">
        <f t="shared" si="885"/>
        <v/>
      </c>
    </row>
    <row r="9462" spans="1:30" x14ac:dyDescent="0.25">
      <c r="A9462" s="64"/>
      <c r="B9462" s="64"/>
      <c r="C9462" s="66"/>
      <c r="D9462" s="67"/>
      <c r="E9462" s="64"/>
      <c r="F9462" s="64"/>
      <c r="G9462" s="37" t="str">
        <f>IF(E9462="","",IF(OR(E9462="Project Management",E9462="Project Support",E9462="Sprint Management",E9462="Sprint Support"),"NA",ROUND((((VLOOKUP(AD9462,[2]Formula!V:X,3,0)))-SUMIF(AD:AD,AD9462,H:H)),2)))</f>
        <v/>
      </c>
      <c r="H9462" s="71"/>
      <c r="I9462" s="72"/>
      <c r="J9462" s="72"/>
      <c r="K9462" s="38" t="str">
        <f>IF(E9462="","",IF(OR(E9462="Project Management",E9462="Project Support",E9462="Sprint Management",E9462="Sprint Support"),"NA",(((SUMIF(AD:AD,AD9462,H:H)/VLOOKUP(AD9462,[2]Formula!V:X,3,0))*VLOOKUP(AD9462,[2]Formula!V:X,2,0))*H9462)/SUMIF(AD:AD,AD9462,H:H)))</f>
        <v/>
      </c>
      <c r="L9462" s="38" t="str">
        <f t="shared" si="883"/>
        <v/>
      </c>
      <c r="M9462" s="38" t="str">
        <f t="shared" si="884"/>
        <v/>
      </c>
      <c r="N9462" s="38" t="str">
        <f t="shared" si="886"/>
        <v/>
      </c>
      <c r="O9462" s="38" t="str">
        <f t="shared" si="888"/>
        <v/>
      </c>
      <c r="P9462" s="39" t="str">
        <f t="shared" si="887"/>
        <v/>
      </c>
      <c r="AC9462" s="42" t="str">
        <f>IF(B9462="","",VLOOKUP(B9462,[2]Formula!B:C,2,0))</f>
        <v/>
      </c>
      <c r="AD9462" s="43" t="str">
        <f t="shared" si="885"/>
        <v/>
      </c>
    </row>
    <row r="9463" spans="1:30" x14ac:dyDescent="0.25">
      <c r="A9463" s="64"/>
      <c r="B9463" s="64"/>
      <c r="C9463" s="66"/>
      <c r="D9463" s="67"/>
      <c r="E9463" s="64"/>
      <c r="F9463" s="64"/>
      <c r="G9463" s="37" t="str">
        <f>IF(E9463="","",IF(OR(E9463="Project Management",E9463="Project Support",E9463="Sprint Management",E9463="Sprint Support"),"NA",ROUND((((VLOOKUP(AD9463,[2]Formula!V:X,3,0)))-SUMIF(AD:AD,AD9463,H:H)),2)))</f>
        <v/>
      </c>
      <c r="H9463" s="71"/>
      <c r="I9463" s="72"/>
      <c r="J9463" s="72"/>
      <c r="K9463" s="38" t="str">
        <f>IF(E9463="","",IF(OR(E9463="Project Management",E9463="Project Support",E9463="Sprint Management",E9463="Sprint Support"),"NA",(((SUMIF(AD:AD,AD9463,H:H)/VLOOKUP(AD9463,[2]Formula!V:X,3,0))*VLOOKUP(AD9463,[2]Formula!V:X,2,0))*H9463)/SUMIF(AD:AD,AD9463,H:H)))</f>
        <v/>
      </c>
      <c r="L9463" s="38" t="str">
        <f t="shared" si="883"/>
        <v/>
      </c>
      <c r="M9463" s="38" t="str">
        <f t="shared" si="884"/>
        <v/>
      </c>
      <c r="N9463" s="38" t="str">
        <f t="shared" si="886"/>
        <v/>
      </c>
      <c r="O9463" s="38" t="str">
        <f t="shared" si="888"/>
        <v/>
      </c>
      <c r="P9463" s="39" t="str">
        <f t="shared" si="887"/>
        <v/>
      </c>
      <c r="AC9463" s="42" t="str">
        <f>IF(B9463="","",VLOOKUP(B9463,[2]Formula!B:C,2,0))</f>
        <v/>
      </c>
      <c r="AD9463" s="43" t="str">
        <f t="shared" si="885"/>
        <v/>
      </c>
    </row>
    <row r="9464" spans="1:30" x14ac:dyDescent="0.25">
      <c r="A9464" s="64"/>
      <c r="B9464" s="64"/>
      <c r="C9464" s="66"/>
      <c r="D9464" s="67"/>
      <c r="E9464" s="64"/>
      <c r="F9464" s="64"/>
      <c r="G9464" s="37" t="str">
        <f>IF(E9464="","",IF(OR(E9464="Project Management",E9464="Project Support",E9464="Sprint Management",E9464="Sprint Support"),"NA",ROUND((((VLOOKUP(AD9464,[2]Formula!V:X,3,0)))-SUMIF(AD:AD,AD9464,H:H)),2)))</f>
        <v/>
      </c>
      <c r="H9464" s="71"/>
      <c r="I9464" s="72"/>
      <c r="J9464" s="72"/>
      <c r="K9464" s="38" t="str">
        <f>IF(E9464="","",IF(OR(E9464="Project Management",E9464="Project Support",E9464="Sprint Management",E9464="Sprint Support"),"NA",(((SUMIF(AD:AD,AD9464,H:H)/VLOOKUP(AD9464,[2]Formula!V:X,3,0))*VLOOKUP(AD9464,[2]Formula!V:X,2,0))*H9464)/SUMIF(AD:AD,AD9464,H:H)))</f>
        <v/>
      </c>
      <c r="L9464" s="38" t="str">
        <f t="shared" si="883"/>
        <v/>
      </c>
      <c r="M9464" s="38" t="str">
        <f t="shared" si="884"/>
        <v/>
      </c>
      <c r="N9464" s="38" t="str">
        <f t="shared" si="886"/>
        <v/>
      </c>
      <c r="O9464" s="38" t="str">
        <f t="shared" si="888"/>
        <v/>
      </c>
      <c r="P9464" s="39" t="str">
        <f t="shared" si="887"/>
        <v/>
      </c>
      <c r="AC9464" s="42" t="str">
        <f>IF(B9464="","",VLOOKUP(B9464,[2]Formula!B:C,2,0))</f>
        <v/>
      </c>
      <c r="AD9464" s="43" t="str">
        <f t="shared" si="885"/>
        <v/>
      </c>
    </row>
    <row r="9465" spans="1:30" x14ac:dyDescent="0.25">
      <c r="A9465" s="64"/>
      <c r="B9465" s="64"/>
      <c r="C9465" s="66"/>
      <c r="D9465" s="67"/>
      <c r="E9465" s="64"/>
      <c r="F9465" s="64"/>
      <c r="G9465" s="37" t="str">
        <f>IF(E9465="","",IF(OR(E9465="Project Management",E9465="Project Support",E9465="Sprint Management",E9465="Sprint Support"),"NA",ROUND((((VLOOKUP(AD9465,[2]Formula!V:X,3,0)))-SUMIF(AD:AD,AD9465,H:H)),2)))</f>
        <v/>
      </c>
      <c r="H9465" s="71"/>
      <c r="I9465" s="72"/>
      <c r="J9465" s="72"/>
      <c r="K9465" s="38" t="str">
        <f>IF(E9465="","",IF(OR(E9465="Project Management",E9465="Project Support",E9465="Sprint Management",E9465="Sprint Support"),"NA",(((SUMIF(AD:AD,AD9465,H:H)/VLOOKUP(AD9465,[2]Formula!V:X,3,0))*VLOOKUP(AD9465,[2]Formula!V:X,2,0))*H9465)/SUMIF(AD:AD,AD9465,H:H)))</f>
        <v/>
      </c>
      <c r="L9465" s="38" t="str">
        <f t="shared" si="883"/>
        <v/>
      </c>
      <c r="M9465" s="38" t="str">
        <f t="shared" si="884"/>
        <v/>
      </c>
      <c r="N9465" s="38" t="str">
        <f t="shared" si="886"/>
        <v/>
      </c>
      <c r="O9465" s="38" t="str">
        <f t="shared" si="888"/>
        <v/>
      </c>
      <c r="P9465" s="39" t="str">
        <f t="shared" si="887"/>
        <v/>
      </c>
      <c r="AC9465" s="42" t="str">
        <f>IF(B9465="","",VLOOKUP(B9465,[2]Formula!B:C,2,0))</f>
        <v/>
      </c>
      <c r="AD9465" s="43" t="str">
        <f t="shared" si="885"/>
        <v/>
      </c>
    </row>
    <row r="9466" spans="1:30" x14ac:dyDescent="0.25">
      <c r="A9466" s="64"/>
      <c r="B9466" s="64"/>
      <c r="C9466" s="66"/>
      <c r="D9466" s="67"/>
      <c r="E9466" s="64"/>
      <c r="F9466" s="64"/>
      <c r="G9466" s="37" t="str">
        <f>IF(E9466="","",IF(OR(E9466="Project Management",E9466="Project Support",E9466="Sprint Management",E9466="Sprint Support"),"NA",ROUND((((VLOOKUP(AD9466,[2]Formula!V:X,3,0)))-SUMIF(AD:AD,AD9466,H:H)),2)))</f>
        <v/>
      </c>
      <c r="H9466" s="71"/>
      <c r="I9466" s="72"/>
      <c r="J9466" s="72"/>
      <c r="K9466" s="38" t="str">
        <f>IF(E9466="","",IF(OR(E9466="Project Management",E9466="Project Support",E9466="Sprint Management",E9466="Sprint Support"),"NA",(((SUMIF(AD:AD,AD9466,H:H)/VLOOKUP(AD9466,[2]Formula!V:X,3,0))*VLOOKUP(AD9466,[2]Formula!V:X,2,0))*H9466)/SUMIF(AD:AD,AD9466,H:H)))</f>
        <v/>
      </c>
      <c r="L9466" s="38" t="str">
        <f t="shared" si="883"/>
        <v/>
      </c>
      <c r="M9466" s="38" t="str">
        <f t="shared" si="884"/>
        <v/>
      </c>
      <c r="N9466" s="38" t="str">
        <f t="shared" si="886"/>
        <v/>
      </c>
      <c r="O9466" s="38" t="str">
        <f t="shared" si="888"/>
        <v/>
      </c>
      <c r="P9466" s="39" t="str">
        <f t="shared" si="887"/>
        <v/>
      </c>
      <c r="AC9466" s="42" t="str">
        <f>IF(B9466="","",VLOOKUP(B9466,[2]Formula!B:C,2,0))</f>
        <v/>
      </c>
      <c r="AD9466" s="43" t="str">
        <f t="shared" si="885"/>
        <v/>
      </c>
    </row>
    <row r="9467" spans="1:30" x14ac:dyDescent="0.25">
      <c r="A9467" s="64"/>
      <c r="B9467" s="64"/>
      <c r="C9467" s="66"/>
      <c r="D9467" s="67"/>
      <c r="E9467" s="64"/>
      <c r="F9467" s="64"/>
      <c r="G9467" s="37" t="str">
        <f>IF(E9467="","",IF(OR(E9467="Project Management",E9467="Project Support",E9467="Sprint Management",E9467="Sprint Support"),"NA",ROUND((((VLOOKUP(AD9467,[2]Formula!V:X,3,0)))-SUMIF(AD:AD,AD9467,H:H)),2)))</f>
        <v/>
      </c>
      <c r="H9467" s="71"/>
      <c r="I9467" s="72"/>
      <c r="J9467" s="72"/>
      <c r="K9467" s="38" t="str">
        <f>IF(E9467="","",IF(OR(E9467="Project Management",E9467="Project Support",E9467="Sprint Management",E9467="Sprint Support"),"NA",(((SUMIF(AD:AD,AD9467,H:H)/VLOOKUP(AD9467,[2]Formula!V:X,3,0))*VLOOKUP(AD9467,[2]Formula!V:X,2,0))*H9467)/SUMIF(AD:AD,AD9467,H:H)))</f>
        <v/>
      </c>
      <c r="L9467" s="38" t="str">
        <f t="shared" si="883"/>
        <v/>
      </c>
      <c r="M9467" s="38" t="str">
        <f t="shared" si="884"/>
        <v/>
      </c>
      <c r="N9467" s="38" t="str">
        <f t="shared" si="886"/>
        <v/>
      </c>
      <c r="O9467" s="38" t="str">
        <f t="shared" si="888"/>
        <v/>
      </c>
      <c r="P9467" s="39" t="str">
        <f t="shared" si="887"/>
        <v/>
      </c>
      <c r="AC9467" s="42" t="str">
        <f>IF(B9467="","",VLOOKUP(B9467,[2]Formula!B:C,2,0))</f>
        <v/>
      </c>
      <c r="AD9467" s="43" t="str">
        <f t="shared" si="885"/>
        <v/>
      </c>
    </row>
    <row r="9468" spans="1:30" x14ac:dyDescent="0.25">
      <c r="A9468" s="64"/>
      <c r="B9468" s="64"/>
      <c r="C9468" s="66"/>
      <c r="D9468" s="67"/>
      <c r="E9468" s="64"/>
      <c r="F9468" s="64"/>
      <c r="G9468" s="37" t="str">
        <f>IF(E9468="","",IF(OR(E9468="Project Management",E9468="Project Support",E9468="Sprint Management",E9468="Sprint Support"),"NA",ROUND((((VLOOKUP(AD9468,[2]Formula!V:X,3,0)))-SUMIF(AD:AD,AD9468,H:H)),2)))</f>
        <v/>
      </c>
      <c r="H9468" s="71"/>
      <c r="I9468" s="72"/>
      <c r="J9468" s="72"/>
      <c r="K9468" s="38" t="str">
        <f>IF(E9468="","",IF(OR(E9468="Project Management",E9468="Project Support",E9468="Sprint Management",E9468="Sprint Support"),"NA",(((SUMIF(AD:AD,AD9468,H:H)/VLOOKUP(AD9468,[2]Formula!V:X,3,0))*VLOOKUP(AD9468,[2]Formula!V:X,2,0))*H9468)/SUMIF(AD:AD,AD9468,H:H)))</f>
        <v/>
      </c>
      <c r="L9468" s="38" t="str">
        <f t="shared" si="883"/>
        <v/>
      </c>
      <c r="M9468" s="38" t="str">
        <f t="shared" si="884"/>
        <v/>
      </c>
      <c r="N9468" s="38" t="str">
        <f t="shared" si="886"/>
        <v/>
      </c>
      <c r="O9468" s="38" t="str">
        <f t="shared" si="888"/>
        <v/>
      </c>
      <c r="P9468" s="39" t="str">
        <f t="shared" si="887"/>
        <v/>
      </c>
      <c r="AC9468" s="42" t="str">
        <f>IF(B9468="","",VLOOKUP(B9468,[2]Formula!B:C,2,0))</f>
        <v/>
      </c>
      <c r="AD9468" s="43" t="str">
        <f t="shared" si="885"/>
        <v/>
      </c>
    </row>
    <row r="9469" spans="1:30" x14ac:dyDescent="0.25">
      <c r="A9469" s="64"/>
      <c r="B9469" s="64"/>
      <c r="C9469" s="66"/>
      <c r="D9469" s="67"/>
      <c r="E9469" s="64"/>
      <c r="F9469" s="64"/>
      <c r="G9469" s="37" t="str">
        <f>IF(E9469="","",IF(OR(E9469="Project Management",E9469="Project Support",E9469="Sprint Management",E9469="Sprint Support"),"NA",ROUND((((VLOOKUP(AD9469,[2]Formula!V:X,3,0)))-SUMIF(AD:AD,AD9469,H:H)),2)))</f>
        <v/>
      </c>
      <c r="H9469" s="71"/>
      <c r="I9469" s="72"/>
      <c r="J9469" s="72"/>
      <c r="K9469" s="38" t="str">
        <f>IF(E9469="","",IF(OR(E9469="Project Management",E9469="Project Support",E9469="Sprint Management",E9469="Sprint Support"),"NA",(((SUMIF(AD:AD,AD9469,H:H)/VLOOKUP(AD9469,[2]Formula!V:X,3,0))*VLOOKUP(AD9469,[2]Formula!V:X,2,0))*H9469)/SUMIF(AD:AD,AD9469,H:H)))</f>
        <v/>
      </c>
      <c r="L9469" s="38" t="str">
        <f t="shared" si="883"/>
        <v/>
      </c>
      <c r="M9469" s="38" t="str">
        <f t="shared" si="884"/>
        <v/>
      </c>
      <c r="N9469" s="38" t="str">
        <f t="shared" si="886"/>
        <v/>
      </c>
      <c r="O9469" s="38" t="str">
        <f t="shared" si="888"/>
        <v/>
      </c>
      <c r="P9469" s="39" t="str">
        <f t="shared" si="887"/>
        <v/>
      </c>
      <c r="AC9469" s="42" t="str">
        <f>IF(B9469="","",VLOOKUP(B9469,[2]Formula!B:C,2,0))</f>
        <v/>
      </c>
      <c r="AD9469" s="43" t="str">
        <f t="shared" si="885"/>
        <v/>
      </c>
    </row>
    <row r="9470" spans="1:30" x14ac:dyDescent="0.25">
      <c r="A9470" s="64"/>
      <c r="B9470" s="64"/>
      <c r="C9470" s="66"/>
      <c r="D9470" s="67"/>
      <c r="E9470" s="64"/>
      <c r="F9470" s="64"/>
      <c r="G9470" s="37" t="str">
        <f>IF(E9470="","",IF(OR(E9470="Project Management",E9470="Project Support",E9470="Sprint Management",E9470="Sprint Support"),"NA",ROUND((((VLOOKUP(AD9470,[2]Formula!V:X,3,0)))-SUMIF(AD:AD,AD9470,H:H)),2)))</f>
        <v/>
      </c>
      <c r="H9470" s="71"/>
      <c r="I9470" s="72"/>
      <c r="J9470" s="72"/>
      <c r="K9470" s="38" t="str">
        <f>IF(E9470="","",IF(OR(E9470="Project Management",E9470="Project Support",E9470="Sprint Management",E9470="Sprint Support"),"NA",(((SUMIF(AD:AD,AD9470,H:H)/VLOOKUP(AD9470,[2]Formula!V:X,3,0))*VLOOKUP(AD9470,[2]Formula!V:X,2,0))*H9470)/SUMIF(AD:AD,AD9470,H:H)))</f>
        <v/>
      </c>
      <c r="L9470" s="38" t="str">
        <f t="shared" si="883"/>
        <v/>
      </c>
      <c r="M9470" s="38" t="str">
        <f t="shared" si="884"/>
        <v/>
      </c>
      <c r="N9470" s="38" t="str">
        <f t="shared" si="886"/>
        <v/>
      </c>
      <c r="O9470" s="38" t="str">
        <f t="shared" si="888"/>
        <v/>
      </c>
      <c r="P9470" s="39" t="str">
        <f t="shared" si="887"/>
        <v/>
      </c>
      <c r="AC9470" s="42" t="str">
        <f>IF(B9470="","",VLOOKUP(B9470,[2]Formula!B:C,2,0))</f>
        <v/>
      </c>
      <c r="AD9470" s="43" t="str">
        <f t="shared" si="885"/>
        <v/>
      </c>
    </row>
    <row r="9471" spans="1:30" x14ac:dyDescent="0.25">
      <c r="A9471" s="64"/>
      <c r="B9471" s="64"/>
      <c r="C9471" s="66"/>
      <c r="D9471" s="67"/>
      <c r="E9471" s="64"/>
      <c r="F9471" s="64"/>
      <c r="G9471" s="37" t="str">
        <f>IF(E9471="","",IF(OR(E9471="Project Management",E9471="Project Support",E9471="Sprint Management",E9471="Sprint Support"),"NA",ROUND((((VLOOKUP(AD9471,[2]Formula!V:X,3,0)))-SUMIF(AD:AD,AD9471,H:H)),2)))</f>
        <v/>
      </c>
      <c r="H9471" s="71"/>
      <c r="I9471" s="72"/>
      <c r="J9471" s="72"/>
      <c r="K9471" s="38" t="str">
        <f>IF(E9471="","",IF(OR(E9471="Project Management",E9471="Project Support",E9471="Sprint Management",E9471="Sprint Support"),"NA",(((SUMIF(AD:AD,AD9471,H:H)/VLOOKUP(AD9471,[2]Formula!V:X,3,0))*VLOOKUP(AD9471,[2]Formula!V:X,2,0))*H9471)/SUMIF(AD:AD,AD9471,H:H)))</f>
        <v/>
      </c>
      <c r="L9471" s="38" t="str">
        <f t="shared" si="883"/>
        <v/>
      </c>
      <c r="M9471" s="38" t="str">
        <f t="shared" si="884"/>
        <v/>
      </c>
      <c r="N9471" s="38" t="str">
        <f t="shared" si="886"/>
        <v/>
      </c>
      <c r="O9471" s="38" t="str">
        <f t="shared" si="888"/>
        <v/>
      </c>
      <c r="P9471" s="39" t="str">
        <f t="shared" si="887"/>
        <v/>
      </c>
      <c r="AC9471" s="42" t="str">
        <f>IF(B9471="","",VLOOKUP(B9471,[2]Formula!B:C,2,0))</f>
        <v/>
      </c>
      <c r="AD9471" s="43" t="str">
        <f t="shared" si="885"/>
        <v/>
      </c>
    </row>
    <row r="9472" spans="1:30" x14ac:dyDescent="0.25">
      <c r="A9472" s="64"/>
      <c r="B9472" s="64"/>
      <c r="C9472" s="66"/>
      <c r="D9472" s="67"/>
      <c r="E9472" s="64"/>
      <c r="F9472" s="64"/>
      <c r="G9472" s="37" t="str">
        <f>IF(E9472="","",IF(OR(E9472="Project Management",E9472="Project Support",E9472="Sprint Management",E9472="Sprint Support"),"NA",ROUND((((VLOOKUP(AD9472,[2]Formula!V:X,3,0)))-SUMIF(AD:AD,AD9472,H:H)),2)))</f>
        <v/>
      </c>
      <c r="H9472" s="71"/>
      <c r="I9472" s="72"/>
      <c r="J9472" s="72"/>
      <c r="K9472" s="38" t="str">
        <f>IF(E9472="","",IF(OR(E9472="Project Management",E9472="Project Support",E9472="Sprint Management",E9472="Sprint Support"),"NA",(((SUMIF(AD:AD,AD9472,H:H)/VLOOKUP(AD9472,[2]Formula!V:X,3,0))*VLOOKUP(AD9472,[2]Formula!V:X,2,0))*H9472)/SUMIF(AD:AD,AD9472,H:H)))</f>
        <v/>
      </c>
      <c r="L9472" s="38" t="str">
        <f t="shared" si="883"/>
        <v/>
      </c>
      <c r="M9472" s="38" t="str">
        <f t="shared" si="884"/>
        <v/>
      </c>
      <c r="N9472" s="38" t="str">
        <f t="shared" si="886"/>
        <v/>
      </c>
      <c r="O9472" s="38" t="str">
        <f t="shared" si="888"/>
        <v/>
      </c>
      <c r="P9472" s="39" t="str">
        <f t="shared" si="887"/>
        <v/>
      </c>
      <c r="AC9472" s="42" t="str">
        <f>IF(B9472="","",VLOOKUP(B9472,[2]Formula!B:C,2,0))</f>
        <v/>
      </c>
      <c r="AD9472" s="43" t="str">
        <f t="shared" si="885"/>
        <v/>
      </c>
    </row>
    <row r="9473" spans="1:30" x14ac:dyDescent="0.25">
      <c r="A9473" s="64"/>
      <c r="B9473" s="64"/>
      <c r="C9473" s="66"/>
      <c r="D9473" s="67"/>
      <c r="E9473" s="64"/>
      <c r="F9473" s="64"/>
      <c r="G9473" s="37" t="str">
        <f>IF(E9473="","",IF(OR(E9473="Project Management",E9473="Project Support",E9473="Sprint Management",E9473="Sprint Support"),"NA",ROUND((((VLOOKUP(AD9473,[2]Formula!V:X,3,0)))-SUMIF(AD:AD,AD9473,H:H)),2)))</f>
        <v/>
      </c>
      <c r="H9473" s="71"/>
      <c r="I9473" s="72"/>
      <c r="J9473" s="72"/>
      <c r="K9473" s="38" t="str">
        <f>IF(E9473="","",IF(OR(E9473="Project Management",E9473="Project Support",E9473="Sprint Management",E9473="Sprint Support"),"NA",(((SUMIF(AD:AD,AD9473,H:H)/VLOOKUP(AD9473,[2]Formula!V:X,3,0))*VLOOKUP(AD9473,[2]Formula!V:X,2,0))*H9473)/SUMIF(AD:AD,AD9473,H:H)))</f>
        <v/>
      </c>
      <c r="L9473" s="38" t="str">
        <f t="shared" si="883"/>
        <v/>
      </c>
      <c r="M9473" s="38" t="str">
        <f t="shared" si="884"/>
        <v/>
      </c>
      <c r="N9473" s="38" t="str">
        <f t="shared" si="886"/>
        <v/>
      </c>
      <c r="O9473" s="38" t="str">
        <f t="shared" si="888"/>
        <v/>
      </c>
      <c r="P9473" s="39" t="str">
        <f t="shared" si="887"/>
        <v/>
      </c>
      <c r="AC9473" s="42" t="str">
        <f>IF(B9473="","",VLOOKUP(B9473,[2]Formula!B:C,2,0))</f>
        <v/>
      </c>
      <c r="AD9473" s="43" t="str">
        <f t="shared" si="885"/>
        <v/>
      </c>
    </row>
    <row r="9474" spans="1:30" x14ac:dyDescent="0.25">
      <c r="A9474" s="64"/>
      <c r="B9474" s="64"/>
      <c r="C9474" s="66"/>
      <c r="D9474" s="67"/>
      <c r="E9474" s="64"/>
      <c r="F9474" s="64"/>
      <c r="G9474" s="37" t="str">
        <f>IF(E9474="","",IF(OR(E9474="Project Management",E9474="Project Support",E9474="Sprint Management",E9474="Sprint Support"),"NA",ROUND((((VLOOKUP(AD9474,[2]Formula!V:X,3,0)))-SUMIF(AD:AD,AD9474,H:H)),2)))</f>
        <v/>
      </c>
      <c r="H9474" s="71"/>
      <c r="I9474" s="72"/>
      <c r="J9474" s="72"/>
      <c r="K9474" s="38" t="str">
        <f>IF(E9474="","",IF(OR(E9474="Project Management",E9474="Project Support",E9474="Sprint Management",E9474="Sprint Support"),"NA",(((SUMIF(AD:AD,AD9474,H:H)/VLOOKUP(AD9474,[2]Formula!V:X,3,0))*VLOOKUP(AD9474,[2]Formula!V:X,2,0))*H9474)/SUMIF(AD:AD,AD9474,H:H)))</f>
        <v/>
      </c>
      <c r="L9474" s="38" t="str">
        <f t="shared" ref="L9474:L9537" si="889">IFERROR(IF(K9474="NA",(H9474/I9474),(K9474/I9474)),"")</f>
        <v/>
      </c>
      <c r="M9474" s="38" t="str">
        <f t="shared" ref="M9474:M9537" si="890">IFERROR(IF(K9474="NA",1,(K9474/H9474)),"")</f>
        <v/>
      </c>
      <c r="N9474" s="38" t="str">
        <f t="shared" si="886"/>
        <v/>
      </c>
      <c r="O9474" s="38" t="str">
        <f t="shared" si="888"/>
        <v/>
      </c>
      <c r="P9474" s="39" t="str">
        <f t="shared" si="887"/>
        <v/>
      </c>
      <c r="AC9474" s="42" t="str">
        <f>IF(B9474="","",VLOOKUP(B9474,[2]Formula!B:C,2,0))</f>
        <v/>
      </c>
      <c r="AD9474" s="43" t="str">
        <f t="shared" ref="AD9474:AD9537" si="891">IF(B9474="","",CONCATENATE(B9474,"_",E9474))</f>
        <v/>
      </c>
    </row>
    <row r="9475" spans="1:30" x14ac:dyDescent="0.25">
      <c r="A9475" s="64"/>
      <c r="B9475" s="64"/>
      <c r="C9475" s="66"/>
      <c r="D9475" s="67"/>
      <c r="E9475" s="64"/>
      <c r="F9475" s="64"/>
      <c r="G9475" s="37" t="str">
        <f>IF(E9475="","",IF(OR(E9475="Project Management",E9475="Project Support",E9475="Sprint Management",E9475="Sprint Support"),"NA",ROUND((((VLOOKUP(AD9475,[2]Formula!V:X,3,0)))-SUMIF(AD:AD,AD9475,H:H)),2)))</f>
        <v/>
      </c>
      <c r="H9475" s="71"/>
      <c r="I9475" s="72"/>
      <c r="J9475" s="72"/>
      <c r="K9475" s="38" t="str">
        <f>IF(E9475="","",IF(OR(E9475="Project Management",E9475="Project Support",E9475="Sprint Management",E9475="Sprint Support"),"NA",(((SUMIF(AD:AD,AD9475,H:H)/VLOOKUP(AD9475,[2]Formula!V:X,3,0))*VLOOKUP(AD9475,[2]Formula!V:X,2,0))*H9475)/SUMIF(AD:AD,AD9475,H:H)))</f>
        <v/>
      </c>
      <c r="L9475" s="38" t="str">
        <f t="shared" si="889"/>
        <v/>
      </c>
      <c r="M9475" s="38" t="str">
        <f t="shared" si="890"/>
        <v/>
      </c>
      <c r="N9475" s="38" t="str">
        <f t="shared" ref="N9475:N9538" si="892">IFERROR(((L9475-M9475)/M9475)*100,"")</f>
        <v/>
      </c>
      <c r="O9475" s="38" t="str">
        <f t="shared" si="888"/>
        <v/>
      </c>
      <c r="P9475" s="39" t="str">
        <f t="shared" ref="P9475:P9538" si="893">IF(O9475="","",1)</f>
        <v/>
      </c>
      <c r="AC9475" s="42" t="str">
        <f>IF(B9475="","",VLOOKUP(B9475,[2]Formula!B:C,2,0))</f>
        <v/>
      </c>
      <c r="AD9475" s="43" t="str">
        <f t="shared" si="891"/>
        <v/>
      </c>
    </row>
    <row r="9476" spans="1:30" x14ac:dyDescent="0.25">
      <c r="A9476" s="64"/>
      <c r="B9476" s="64"/>
      <c r="C9476" s="66"/>
      <c r="D9476" s="67"/>
      <c r="E9476" s="64"/>
      <c r="F9476" s="64"/>
      <c r="G9476" s="37" t="str">
        <f>IF(E9476="","",IF(OR(E9476="Project Management",E9476="Project Support",E9476="Sprint Management",E9476="Sprint Support"),"NA",ROUND((((VLOOKUP(AD9476,[2]Formula!V:X,3,0)))-SUMIF(AD:AD,AD9476,H:H)),2)))</f>
        <v/>
      </c>
      <c r="H9476" s="71"/>
      <c r="I9476" s="72"/>
      <c r="J9476" s="72"/>
      <c r="K9476" s="38" t="str">
        <f>IF(E9476="","",IF(OR(E9476="Project Management",E9476="Project Support",E9476="Sprint Management",E9476="Sprint Support"),"NA",(((SUMIF(AD:AD,AD9476,H:H)/VLOOKUP(AD9476,[2]Formula!V:X,3,0))*VLOOKUP(AD9476,[2]Formula!V:X,2,0))*H9476)/SUMIF(AD:AD,AD9476,H:H)))</f>
        <v/>
      </c>
      <c r="L9476" s="38" t="str">
        <f t="shared" si="889"/>
        <v/>
      </c>
      <c r="M9476" s="38" t="str">
        <f t="shared" si="890"/>
        <v/>
      </c>
      <c r="N9476" s="38" t="str">
        <f t="shared" si="892"/>
        <v/>
      </c>
      <c r="O9476" s="38" t="str">
        <f t="shared" si="888"/>
        <v/>
      </c>
      <c r="P9476" s="39" t="str">
        <f t="shared" si="893"/>
        <v/>
      </c>
      <c r="AC9476" s="42" t="str">
        <f>IF(B9476="","",VLOOKUP(B9476,[2]Formula!B:C,2,0))</f>
        <v/>
      </c>
      <c r="AD9476" s="43" t="str">
        <f t="shared" si="891"/>
        <v/>
      </c>
    </row>
    <row r="9477" spans="1:30" x14ac:dyDescent="0.25">
      <c r="A9477" s="64"/>
      <c r="B9477" s="64"/>
      <c r="C9477" s="66"/>
      <c r="D9477" s="67"/>
      <c r="E9477" s="64"/>
      <c r="F9477" s="64"/>
      <c r="G9477" s="37" t="str">
        <f>IF(E9477="","",IF(OR(E9477="Project Management",E9477="Project Support",E9477="Sprint Management",E9477="Sprint Support"),"NA",ROUND((((VLOOKUP(AD9477,[2]Formula!V:X,3,0)))-SUMIF(AD:AD,AD9477,H:H)),2)))</f>
        <v/>
      </c>
      <c r="H9477" s="71"/>
      <c r="I9477" s="72"/>
      <c r="J9477" s="72"/>
      <c r="K9477" s="38" t="str">
        <f>IF(E9477="","",IF(OR(E9477="Project Management",E9477="Project Support",E9477="Sprint Management",E9477="Sprint Support"),"NA",(((SUMIF(AD:AD,AD9477,H:H)/VLOOKUP(AD9477,[2]Formula!V:X,3,0))*VLOOKUP(AD9477,[2]Formula!V:X,2,0))*H9477)/SUMIF(AD:AD,AD9477,H:H)))</f>
        <v/>
      </c>
      <c r="L9477" s="38" t="str">
        <f t="shared" si="889"/>
        <v/>
      </c>
      <c r="M9477" s="38" t="str">
        <f t="shared" si="890"/>
        <v/>
      </c>
      <c r="N9477" s="38" t="str">
        <f t="shared" si="892"/>
        <v/>
      </c>
      <c r="O9477" s="38" t="str">
        <f t="shared" si="888"/>
        <v/>
      </c>
      <c r="P9477" s="39" t="str">
        <f t="shared" si="893"/>
        <v/>
      </c>
      <c r="AC9477" s="42" t="str">
        <f>IF(B9477="","",VLOOKUP(B9477,[2]Formula!B:C,2,0))</f>
        <v/>
      </c>
      <c r="AD9477" s="43" t="str">
        <f t="shared" si="891"/>
        <v/>
      </c>
    </row>
    <row r="9478" spans="1:30" x14ac:dyDescent="0.25">
      <c r="A9478" s="64"/>
      <c r="B9478" s="64"/>
      <c r="C9478" s="66"/>
      <c r="D9478" s="67"/>
      <c r="E9478" s="64"/>
      <c r="F9478" s="64"/>
      <c r="G9478" s="37" t="str">
        <f>IF(E9478="","",IF(OR(E9478="Project Management",E9478="Project Support",E9478="Sprint Management",E9478="Sprint Support"),"NA",ROUND((((VLOOKUP(AD9478,[2]Formula!V:X,3,0)))-SUMIF(AD:AD,AD9478,H:H)),2)))</f>
        <v/>
      </c>
      <c r="H9478" s="71"/>
      <c r="I9478" s="72"/>
      <c r="J9478" s="72"/>
      <c r="K9478" s="38" t="str">
        <f>IF(E9478="","",IF(OR(E9478="Project Management",E9478="Project Support",E9478="Sprint Management",E9478="Sprint Support"),"NA",(((SUMIF(AD:AD,AD9478,H:H)/VLOOKUP(AD9478,[2]Formula!V:X,3,0))*VLOOKUP(AD9478,[2]Formula!V:X,2,0))*H9478)/SUMIF(AD:AD,AD9478,H:H)))</f>
        <v/>
      </c>
      <c r="L9478" s="38" t="str">
        <f t="shared" si="889"/>
        <v/>
      </c>
      <c r="M9478" s="38" t="str">
        <f t="shared" si="890"/>
        <v/>
      </c>
      <c r="N9478" s="38" t="str">
        <f t="shared" si="892"/>
        <v/>
      </c>
      <c r="O9478" s="38" t="str">
        <f t="shared" si="888"/>
        <v/>
      </c>
      <c r="P9478" s="39" t="str">
        <f t="shared" si="893"/>
        <v/>
      </c>
      <c r="AC9478" s="42" t="str">
        <f>IF(B9478="","",VLOOKUP(B9478,[2]Formula!B:C,2,0))</f>
        <v/>
      </c>
      <c r="AD9478" s="43" t="str">
        <f t="shared" si="891"/>
        <v/>
      </c>
    </row>
    <row r="9479" spans="1:30" x14ac:dyDescent="0.25">
      <c r="A9479" s="64"/>
      <c r="B9479" s="64"/>
      <c r="C9479" s="66"/>
      <c r="D9479" s="67"/>
      <c r="E9479" s="64"/>
      <c r="F9479" s="64"/>
      <c r="G9479" s="37" t="str">
        <f>IF(E9479="","",IF(OR(E9479="Project Management",E9479="Project Support",E9479="Sprint Management",E9479="Sprint Support"),"NA",ROUND((((VLOOKUP(AD9479,[2]Formula!V:X,3,0)))-SUMIF(AD:AD,AD9479,H:H)),2)))</f>
        <v/>
      </c>
      <c r="H9479" s="71"/>
      <c r="I9479" s="72"/>
      <c r="J9479" s="72"/>
      <c r="K9479" s="38" t="str">
        <f>IF(E9479="","",IF(OR(E9479="Project Management",E9479="Project Support",E9479="Sprint Management",E9479="Sprint Support"),"NA",(((SUMIF(AD:AD,AD9479,H:H)/VLOOKUP(AD9479,[2]Formula!V:X,3,0))*VLOOKUP(AD9479,[2]Formula!V:X,2,0))*H9479)/SUMIF(AD:AD,AD9479,H:H)))</f>
        <v/>
      </c>
      <c r="L9479" s="38" t="str">
        <f t="shared" si="889"/>
        <v/>
      </c>
      <c r="M9479" s="38" t="str">
        <f t="shared" si="890"/>
        <v/>
      </c>
      <c r="N9479" s="38" t="str">
        <f t="shared" si="892"/>
        <v/>
      </c>
      <c r="O9479" s="38" t="str">
        <f t="shared" si="888"/>
        <v/>
      </c>
      <c r="P9479" s="39" t="str">
        <f t="shared" si="893"/>
        <v/>
      </c>
      <c r="AC9479" s="42" t="str">
        <f>IF(B9479="","",VLOOKUP(B9479,[2]Formula!B:C,2,0))</f>
        <v/>
      </c>
      <c r="AD9479" s="43" t="str">
        <f t="shared" si="891"/>
        <v/>
      </c>
    </row>
    <row r="9480" spans="1:30" x14ac:dyDescent="0.25">
      <c r="A9480" s="64"/>
      <c r="B9480" s="64"/>
      <c r="C9480" s="66"/>
      <c r="D9480" s="67"/>
      <c r="E9480" s="64"/>
      <c r="F9480" s="64"/>
      <c r="G9480" s="37" t="str">
        <f>IF(E9480="","",IF(OR(E9480="Project Management",E9480="Project Support",E9480="Sprint Management",E9480="Sprint Support"),"NA",ROUND((((VLOOKUP(AD9480,[2]Formula!V:X,3,0)))-SUMIF(AD:AD,AD9480,H:H)),2)))</f>
        <v/>
      </c>
      <c r="H9480" s="71"/>
      <c r="I9480" s="72"/>
      <c r="J9480" s="72"/>
      <c r="K9480" s="38" t="str">
        <f>IF(E9480="","",IF(OR(E9480="Project Management",E9480="Project Support",E9480="Sprint Management",E9480="Sprint Support"),"NA",(((SUMIF(AD:AD,AD9480,H:H)/VLOOKUP(AD9480,[2]Formula!V:X,3,0))*VLOOKUP(AD9480,[2]Formula!V:X,2,0))*H9480)/SUMIF(AD:AD,AD9480,H:H)))</f>
        <v/>
      </c>
      <c r="L9480" s="38" t="str">
        <f t="shared" si="889"/>
        <v/>
      </c>
      <c r="M9480" s="38" t="str">
        <f t="shared" si="890"/>
        <v/>
      </c>
      <c r="N9480" s="38" t="str">
        <f t="shared" si="892"/>
        <v/>
      </c>
      <c r="O9480" s="38" t="str">
        <f t="shared" si="888"/>
        <v/>
      </c>
      <c r="P9480" s="39" t="str">
        <f t="shared" si="893"/>
        <v/>
      </c>
      <c r="AC9480" s="42" t="str">
        <f>IF(B9480="","",VLOOKUP(B9480,[2]Formula!B:C,2,0))</f>
        <v/>
      </c>
      <c r="AD9480" s="43" t="str">
        <f t="shared" si="891"/>
        <v/>
      </c>
    </row>
    <row r="9481" spans="1:30" x14ac:dyDescent="0.25">
      <c r="A9481" s="64"/>
      <c r="B9481" s="64"/>
      <c r="C9481" s="66"/>
      <c r="D9481" s="67"/>
      <c r="E9481" s="64"/>
      <c r="F9481" s="64"/>
      <c r="G9481" s="37" t="str">
        <f>IF(E9481="","",IF(OR(E9481="Project Management",E9481="Project Support",E9481="Sprint Management",E9481="Sprint Support"),"NA",ROUND((((VLOOKUP(AD9481,[2]Formula!V:X,3,0)))-SUMIF(AD:AD,AD9481,H:H)),2)))</f>
        <v/>
      </c>
      <c r="H9481" s="71"/>
      <c r="I9481" s="72"/>
      <c r="J9481" s="72"/>
      <c r="K9481" s="38" t="str">
        <f>IF(E9481="","",IF(OR(E9481="Project Management",E9481="Project Support",E9481="Sprint Management",E9481="Sprint Support"),"NA",(((SUMIF(AD:AD,AD9481,H:H)/VLOOKUP(AD9481,[2]Formula!V:X,3,0))*VLOOKUP(AD9481,[2]Formula!V:X,2,0))*H9481)/SUMIF(AD:AD,AD9481,H:H)))</f>
        <v/>
      </c>
      <c r="L9481" s="38" t="str">
        <f t="shared" si="889"/>
        <v/>
      </c>
      <c r="M9481" s="38" t="str">
        <f t="shared" si="890"/>
        <v/>
      </c>
      <c r="N9481" s="38" t="str">
        <f t="shared" si="892"/>
        <v/>
      </c>
      <c r="O9481" s="38" t="str">
        <f t="shared" si="888"/>
        <v/>
      </c>
      <c r="P9481" s="39" t="str">
        <f t="shared" si="893"/>
        <v/>
      </c>
      <c r="AC9481" s="42" t="str">
        <f>IF(B9481="","",VLOOKUP(B9481,[2]Formula!B:C,2,0))</f>
        <v/>
      </c>
      <c r="AD9481" s="43" t="str">
        <f t="shared" si="891"/>
        <v/>
      </c>
    </row>
    <row r="9482" spans="1:30" x14ac:dyDescent="0.25">
      <c r="A9482" s="64"/>
      <c r="B9482" s="64"/>
      <c r="C9482" s="66"/>
      <c r="D9482" s="67"/>
      <c r="E9482" s="64"/>
      <c r="F9482" s="64"/>
      <c r="G9482" s="37" t="str">
        <f>IF(E9482="","",IF(OR(E9482="Project Management",E9482="Project Support",E9482="Sprint Management",E9482="Sprint Support"),"NA",ROUND((((VLOOKUP(AD9482,[2]Formula!V:X,3,0)))-SUMIF(AD:AD,AD9482,H:H)),2)))</f>
        <v/>
      </c>
      <c r="H9482" s="71"/>
      <c r="I9482" s="72"/>
      <c r="J9482" s="72"/>
      <c r="K9482" s="38" t="str">
        <f>IF(E9482="","",IF(OR(E9482="Project Management",E9482="Project Support",E9482="Sprint Management",E9482="Sprint Support"),"NA",(((SUMIF(AD:AD,AD9482,H:H)/VLOOKUP(AD9482,[2]Formula!V:X,3,0))*VLOOKUP(AD9482,[2]Formula!V:X,2,0))*H9482)/SUMIF(AD:AD,AD9482,H:H)))</f>
        <v/>
      </c>
      <c r="L9482" s="38" t="str">
        <f t="shared" si="889"/>
        <v/>
      </c>
      <c r="M9482" s="38" t="str">
        <f t="shared" si="890"/>
        <v/>
      </c>
      <c r="N9482" s="38" t="str">
        <f t="shared" si="892"/>
        <v/>
      </c>
      <c r="O9482" s="38" t="str">
        <f t="shared" si="888"/>
        <v/>
      </c>
      <c r="P9482" s="39" t="str">
        <f t="shared" si="893"/>
        <v/>
      </c>
      <c r="AC9482" s="42" t="str">
        <f>IF(B9482="","",VLOOKUP(B9482,[2]Formula!B:C,2,0))</f>
        <v/>
      </c>
      <c r="AD9482" s="43" t="str">
        <f t="shared" si="891"/>
        <v/>
      </c>
    </row>
    <row r="9483" spans="1:30" x14ac:dyDescent="0.25">
      <c r="A9483" s="64"/>
      <c r="B9483" s="64"/>
      <c r="C9483" s="66"/>
      <c r="D9483" s="67"/>
      <c r="E9483" s="64"/>
      <c r="F9483" s="64"/>
      <c r="G9483" s="37" t="str">
        <f>IF(E9483="","",IF(OR(E9483="Project Management",E9483="Project Support",E9483="Sprint Management",E9483="Sprint Support"),"NA",ROUND((((VLOOKUP(AD9483,[2]Formula!V:X,3,0)))-SUMIF(AD:AD,AD9483,H:H)),2)))</f>
        <v/>
      </c>
      <c r="H9483" s="71"/>
      <c r="I9483" s="72"/>
      <c r="J9483" s="72"/>
      <c r="K9483" s="38" t="str">
        <f>IF(E9483="","",IF(OR(E9483="Project Management",E9483="Project Support",E9483="Sprint Management",E9483="Sprint Support"),"NA",(((SUMIF(AD:AD,AD9483,H:H)/VLOOKUP(AD9483,[2]Formula!V:X,3,0))*VLOOKUP(AD9483,[2]Formula!V:X,2,0))*H9483)/SUMIF(AD:AD,AD9483,H:H)))</f>
        <v/>
      </c>
      <c r="L9483" s="38" t="str">
        <f t="shared" si="889"/>
        <v/>
      </c>
      <c r="M9483" s="38" t="str">
        <f t="shared" si="890"/>
        <v/>
      </c>
      <c r="N9483" s="38" t="str">
        <f t="shared" si="892"/>
        <v/>
      </c>
      <c r="O9483" s="38" t="str">
        <f t="shared" si="888"/>
        <v/>
      </c>
      <c r="P9483" s="39" t="str">
        <f t="shared" si="893"/>
        <v/>
      </c>
      <c r="AC9483" s="42" t="str">
        <f>IF(B9483="","",VLOOKUP(B9483,[2]Formula!B:C,2,0))</f>
        <v/>
      </c>
      <c r="AD9483" s="43" t="str">
        <f t="shared" si="891"/>
        <v/>
      </c>
    </row>
    <row r="9484" spans="1:30" x14ac:dyDescent="0.25">
      <c r="A9484" s="64"/>
      <c r="B9484" s="64"/>
      <c r="C9484" s="66"/>
      <c r="D9484" s="67"/>
      <c r="E9484" s="64"/>
      <c r="F9484" s="64"/>
      <c r="G9484" s="37" t="str">
        <f>IF(E9484="","",IF(OR(E9484="Project Management",E9484="Project Support",E9484="Sprint Management",E9484="Sprint Support"),"NA",ROUND((((VLOOKUP(AD9484,[2]Formula!V:X,3,0)))-SUMIF(AD:AD,AD9484,H:H)),2)))</f>
        <v/>
      </c>
      <c r="H9484" s="71"/>
      <c r="I9484" s="72"/>
      <c r="J9484" s="72"/>
      <c r="K9484" s="38" t="str">
        <f>IF(E9484="","",IF(OR(E9484="Project Management",E9484="Project Support",E9484="Sprint Management",E9484="Sprint Support"),"NA",(((SUMIF(AD:AD,AD9484,H:H)/VLOOKUP(AD9484,[2]Formula!V:X,3,0))*VLOOKUP(AD9484,[2]Formula!V:X,2,0))*H9484)/SUMIF(AD:AD,AD9484,H:H)))</f>
        <v/>
      </c>
      <c r="L9484" s="38" t="str">
        <f t="shared" si="889"/>
        <v/>
      </c>
      <c r="M9484" s="38" t="str">
        <f t="shared" si="890"/>
        <v/>
      </c>
      <c r="N9484" s="38" t="str">
        <f t="shared" si="892"/>
        <v/>
      </c>
      <c r="O9484" s="38" t="str">
        <f t="shared" si="888"/>
        <v/>
      </c>
      <c r="P9484" s="39" t="str">
        <f t="shared" si="893"/>
        <v/>
      </c>
      <c r="AC9484" s="42" t="str">
        <f>IF(B9484="","",VLOOKUP(B9484,[2]Formula!B:C,2,0))</f>
        <v/>
      </c>
      <c r="AD9484" s="43" t="str">
        <f t="shared" si="891"/>
        <v/>
      </c>
    </row>
    <row r="9485" spans="1:30" x14ac:dyDescent="0.25">
      <c r="A9485" s="64"/>
      <c r="B9485" s="64"/>
      <c r="C9485" s="66"/>
      <c r="D9485" s="67"/>
      <c r="E9485" s="64"/>
      <c r="F9485" s="64"/>
      <c r="G9485" s="37" t="str">
        <f>IF(E9485="","",IF(OR(E9485="Project Management",E9485="Project Support",E9485="Sprint Management",E9485="Sprint Support"),"NA",ROUND((((VLOOKUP(AD9485,[2]Formula!V:X,3,0)))-SUMIF(AD:AD,AD9485,H:H)),2)))</f>
        <v/>
      </c>
      <c r="H9485" s="71"/>
      <c r="I9485" s="72"/>
      <c r="J9485" s="72"/>
      <c r="K9485" s="38" t="str">
        <f>IF(E9485="","",IF(OR(E9485="Project Management",E9485="Project Support",E9485="Sprint Management",E9485="Sprint Support"),"NA",(((SUMIF(AD:AD,AD9485,H:H)/VLOOKUP(AD9485,[2]Formula!V:X,3,0))*VLOOKUP(AD9485,[2]Formula!V:X,2,0))*H9485)/SUMIF(AD:AD,AD9485,H:H)))</f>
        <v/>
      </c>
      <c r="L9485" s="38" t="str">
        <f t="shared" si="889"/>
        <v/>
      </c>
      <c r="M9485" s="38" t="str">
        <f t="shared" si="890"/>
        <v/>
      </c>
      <c r="N9485" s="38" t="str">
        <f t="shared" si="892"/>
        <v/>
      </c>
      <c r="O9485" s="38" t="str">
        <f t="shared" si="888"/>
        <v/>
      </c>
      <c r="P9485" s="39" t="str">
        <f t="shared" si="893"/>
        <v/>
      </c>
      <c r="AC9485" s="42" t="str">
        <f>IF(B9485="","",VLOOKUP(B9485,[2]Formula!B:C,2,0))</f>
        <v/>
      </c>
      <c r="AD9485" s="43" t="str">
        <f t="shared" si="891"/>
        <v/>
      </c>
    </row>
    <row r="9486" spans="1:30" x14ac:dyDescent="0.25">
      <c r="A9486" s="64"/>
      <c r="B9486" s="64"/>
      <c r="C9486" s="66"/>
      <c r="D9486" s="67"/>
      <c r="E9486" s="64"/>
      <c r="F9486" s="64"/>
      <c r="G9486" s="37" t="str">
        <f>IF(E9486="","",IF(OR(E9486="Project Management",E9486="Project Support",E9486="Sprint Management",E9486="Sprint Support"),"NA",ROUND((((VLOOKUP(AD9486,[2]Formula!V:X,3,0)))-SUMIF(AD:AD,AD9486,H:H)),2)))</f>
        <v/>
      </c>
      <c r="H9486" s="71"/>
      <c r="I9486" s="72"/>
      <c r="J9486" s="72"/>
      <c r="K9486" s="38" t="str">
        <f>IF(E9486="","",IF(OR(E9486="Project Management",E9486="Project Support",E9486="Sprint Management",E9486="Sprint Support"),"NA",(((SUMIF(AD:AD,AD9486,H:H)/VLOOKUP(AD9486,[2]Formula!V:X,3,0))*VLOOKUP(AD9486,[2]Formula!V:X,2,0))*H9486)/SUMIF(AD:AD,AD9486,H:H)))</f>
        <v/>
      </c>
      <c r="L9486" s="38" t="str">
        <f t="shared" si="889"/>
        <v/>
      </c>
      <c r="M9486" s="38" t="str">
        <f t="shared" si="890"/>
        <v/>
      </c>
      <c r="N9486" s="38" t="str">
        <f t="shared" si="892"/>
        <v/>
      </c>
      <c r="O9486" s="38" t="str">
        <f t="shared" si="888"/>
        <v/>
      </c>
      <c r="P9486" s="39" t="str">
        <f t="shared" si="893"/>
        <v/>
      </c>
      <c r="AC9486" s="42" t="str">
        <f>IF(B9486="","",VLOOKUP(B9486,[2]Formula!B:C,2,0))</f>
        <v/>
      </c>
      <c r="AD9486" s="43" t="str">
        <f t="shared" si="891"/>
        <v/>
      </c>
    </row>
    <row r="9487" spans="1:30" x14ac:dyDescent="0.25">
      <c r="A9487" s="64"/>
      <c r="B9487" s="64"/>
      <c r="C9487" s="66"/>
      <c r="D9487" s="67"/>
      <c r="E9487" s="64"/>
      <c r="F9487" s="64"/>
      <c r="G9487" s="37" t="str">
        <f>IF(E9487="","",IF(OR(E9487="Project Management",E9487="Project Support",E9487="Sprint Management",E9487="Sprint Support"),"NA",ROUND((((VLOOKUP(AD9487,[2]Formula!V:X,3,0)))-SUMIF(AD:AD,AD9487,H:H)),2)))</f>
        <v/>
      </c>
      <c r="H9487" s="71"/>
      <c r="I9487" s="72"/>
      <c r="J9487" s="72"/>
      <c r="K9487" s="38" t="str">
        <f>IF(E9487="","",IF(OR(E9487="Project Management",E9487="Project Support",E9487="Sprint Management",E9487="Sprint Support"),"NA",(((SUMIF(AD:AD,AD9487,H:H)/VLOOKUP(AD9487,[2]Formula!V:X,3,0))*VLOOKUP(AD9487,[2]Formula!V:X,2,0))*H9487)/SUMIF(AD:AD,AD9487,H:H)))</f>
        <v/>
      </c>
      <c r="L9487" s="38" t="str">
        <f t="shared" si="889"/>
        <v/>
      </c>
      <c r="M9487" s="38" t="str">
        <f t="shared" si="890"/>
        <v/>
      </c>
      <c r="N9487" s="38" t="str">
        <f t="shared" si="892"/>
        <v/>
      </c>
      <c r="O9487" s="38" t="str">
        <f t="shared" si="888"/>
        <v/>
      </c>
      <c r="P9487" s="39" t="str">
        <f t="shared" si="893"/>
        <v/>
      </c>
      <c r="AC9487" s="42" t="str">
        <f>IF(B9487="","",VLOOKUP(B9487,[2]Formula!B:C,2,0))</f>
        <v/>
      </c>
      <c r="AD9487" s="43" t="str">
        <f t="shared" si="891"/>
        <v/>
      </c>
    </row>
    <row r="9488" spans="1:30" x14ac:dyDescent="0.25">
      <c r="A9488" s="64"/>
      <c r="B9488" s="64"/>
      <c r="C9488" s="66"/>
      <c r="D9488" s="67"/>
      <c r="E9488" s="64"/>
      <c r="F9488" s="64"/>
      <c r="G9488" s="37" t="str">
        <f>IF(E9488="","",IF(OR(E9488="Project Management",E9488="Project Support",E9488="Sprint Management",E9488="Sprint Support"),"NA",ROUND((((VLOOKUP(AD9488,[2]Formula!V:X,3,0)))-SUMIF(AD:AD,AD9488,H:H)),2)))</f>
        <v/>
      </c>
      <c r="H9488" s="71"/>
      <c r="I9488" s="72"/>
      <c r="J9488" s="72"/>
      <c r="K9488" s="38" t="str">
        <f>IF(E9488="","",IF(OR(E9488="Project Management",E9488="Project Support",E9488="Sprint Management",E9488="Sprint Support"),"NA",(((SUMIF(AD:AD,AD9488,H:H)/VLOOKUP(AD9488,[2]Formula!V:X,3,0))*VLOOKUP(AD9488,[2]Formula!V:X,2,0))*H9488)/SUMIF(AD:AD,AD9488,H:H)))</f>
        <v/>
      </c>
      <c r="L9488" s="38" t="str">
        <f t="shared" si="889"/>
        <v/>
      </c>
      <c r="M9488" s="38" t="str">
        <f t="shared" si="890"/>
        <v/>
      </c>
      <c r="N9488" s="38" t="str">
        <f t="shared" si="892"/>
        <v/>
      </c>
      <c r="O9488" s="38" t="str">
        <f t="shared" si="888"/>
        <v/>
      </c>
      <c r="P9488" s="39" t="str">
        <f t="shared" si="893"/>
        <v/>
      </c>
      <c r="AC9488" s="42" t="str">
        <f>IF(B9488="","",VLOOKUP(B9488,[2]Formula!B:C,2,0))</f>
        <v/>
      </c>
      <c r="AD9488" s="43" t="str">
        <f t="shared" si="891"/>
        <v/>
      </c>
    </row>
    <row r="9489" spans="1:30" x14ac:dyDescent="0.25">
      <c r="A9489" s="64"/>
      <c r="B9489" s="64"/>
      <c r="C9489" s="66"/>
      <c r="D9489" s="67"/>
      <c r="E9489" s="64"/>
      <c r="F9489" s="64"/>
      <c r="G9489" s="37" t="str">
        <f>IF(E9489="","",IF(OR(E9489="Project Management",E9489="Project Support",E9489="Sprint Management",E9489="Sprint Support"),"NA",ROUND((((VLOOKUP(AD9489,[2]Formula!V:X,3,0)))-SUMIF(AD:AD,AD9489,H:H)),2)))</f>
        <v/>
      </c>
      <c r="H9489" s="71"/>
      <c r="I9489" s="72"/>
      <c r="J9489" s="72"/>
      <c r="K9489" s="38" t="str">
        <f>IF(E9489="","",IF(OR(E9489="Project Management",E9489="Project Support",E9489="Sprint Management",E9489="Sprint Support"),"NA",(((SUMIF(AD:AD,AD9489,H:H)/VLOOKUP(AD9489,[2]Formula!V:X,3,0))*VLOOKUP(AD9489,[2]Formula!V:X,2,0))*H9489)/SUMIF(AD:AD,AD9489,H:H)))</f>
        <v/>
      </c>
      <c r="L9489" s="38" t="str">
        <f t="shared" si="889"/>
        <v/>
      </c>
      <c r="M9489" s="38" t="str">
        <f t="shared" si="890"/>
        <v/>
      </c>
      <c r="N9489" s="38" t="str">
        <f t="shared" si="892"/>
        <v/>
      </c>
      <c r="O9489" s="38" t="str">
        <f t="shared" si="888"/>
        <v/>
      </c>
      <c r="P9489" s="39" t="str">
        <f t="shared" si="893"/>
        <v/>
      </c>
      <c r="AC9489" s="42" t="str">
        <f>IF(B9489="","",VLOOKUP(B9489,[2]Formula!B:C,2,0))</f>
        <v/>
      </c>
      <c r="AD9489" s="43" t="str">
        <f t="shared" si="891"/>
        <v/>
      </c>
    </row>
    <row r="9490" spans="1:30" x14ac:dyDescent="0.25">
      <c r="A9490" s="64"/>
      <c r="B9490" s="64"/>
      <c r="C9490" s="66"/>
      <c r="D9490" s="67"/>
      <c r="E9490" s="64"/>
      <c r="F9490" s="64"/>
      <c r="G9490" s="37" t="str">
        <f>IF(E9490="","",IF(OR(E9490="Project Management",E9490="Project Support",E9490="Sprint Management",E9490="Sprint Support"),"NA",ROUND((((VLOOKUP(AD9490,[2]Formula!V:X,3,0)))-SUMIF(AD:AD,AD9490,H:H)),2)))</f>
        <v/>
      </c>
      <c r="H9490" s="71"/>
      <c r="I9490" s="72"/>
      <c r="J9490" s="72"/>
      <c r="K9490" s="38" t="str">
        <f>IF(E9490="","",IF(OR(E9490="Project Management",E9490="Project Support",E9490="Sprint Management",E9490="Sprint Support"),"NA",(((SUMIF(AD:AD,AD9490,H:H)/VLOOKUP(AD9490,[2]Formula!V:X,3,0))*VLOOKUP(AD9490,[2]Formula!V:X,2,0))*H9490)/SUMIF(AD:AD,AD9490,H:H)))</f>
        <v/>
      </c>
      <c r="L9490" s="38" t="str">
        <f t="shared" si="889"/>
        <v/>
      </c>
      <c r="M9490" s="38" t="str">
        <f t="shared" si="890"/>
        <v/>
      </c>
      <c r="N9490" s="38" t="str">
        <f t="shared" si="892"/>
        <v/>
      </c>
      <c r="O9490" s="38" t="str">
        <f t="shared" si="888"/>
        <v/>
      </c>
      <c r="P9490" s="39" t="str">
        <f t="shared" si="893"/>
        <v/>
      </c>
      <c r="AC9490" s="42" t="str">
        <f>IF(B9490="","",VLOOKUP(B9490,[2]Formula!B:C,2,0))</f>
        <v/>
      </c>
      <c r="AD9490" s="43" t="str">
        <f t="shared" si="891"/>
        <v/>
      </c>
    </row>
    <row r="9491" spans="1:30" x14ac:dyDescent="0.25">
      <c r="A9491" s="64"/>
      <c r="B9491" s="64"/>
      <c r="C9491" s="66"/>
      <c r="D9491" s="67"/>
      <c r="E9491" s="64"/>
      <c r="F9491" s="64"/>
      <c r="G9491" s="37" t="str">
        <f>IF(E9491="","",IF(OR(E9491="Project Management",E9491="Project Support",E9491="Sprint Management",E9491="Sprint Support"),"NA",ROUND((((VLOOKUP(AD9491,[2]Formula!V:X,3,0)))-SUMIF(AD:AD,AD9491,H:H)),2)))</f>
        <v/>
      </c>
      <c r="H9491" s="71"/>
      <c r="I9491" s="72"/>
      <c r="J9491" s="72"/>
      <c r="K9491" s="38" t="str">
        <f>IF(E9491="","",IF(OR(E9491="Project Management",E9491="Project Support",E9491="Sprint Management",E9491="Sprint Support"),"NA",(((SUMIF(AD:AD,AD9491,H:H)/VLOOKUP(AD9491,[2]Formula!V:X,3,0))*VLOOKUP(AD9491,[2]Formula!V:X,2,0))*H9491)/SUMIF(AD:AD,AD9491,H:H)))</f>
        <v/>
      </c>
      <c r="L9491" s="38" t="str">
        <f t="shared" si="889"/>
        <v/>
      </c>
      <c r="M9491" s="38" t="str">
        <f t="shared" si="890"/>
        <v/>
      </c>
      <c r="N9491" s="38" t="str">
        <f t="shared" si="892"/>
        <v/>
      </c>
      <c r="O9491" s="38" t="str">
        <f t="shared" si="888"/>
        <v/>
      </c>
      <c r="P9491" s="39" t="str">
        <f t="shared" si="893"/>
        <v/>
      </c>
      <c r="AC9491" s="42" t="str">
        <f>IF(B9491="","",VLOOKUP(B9491,[2]Formula!B:C,2,0))</f>
        <v/>
      </c>
      <c r="AD9491" s="43" t="str">
        <f t="shared" si="891"/>
        <v/>
      </c>
    </row>
    <row r="9492" spans="1:30" x14ac:dyDescent="0.25">
      <c r="A9492" s="64"/>
      <c r="B9492" s="64"/>
      <c r="C9492" s="66"/>
      <c r="D9492" s="67"/>
      <c r="E9492" s="64"/>
      <c r="F9492" s="64"/>
      <c r="G9492" s="37" t="str">
        <f>IF(E9492="","",IF(OR(E9492="Project Management",E9492="Project Support",E9492="Sprint Management",E9492="Sprint Support"),"NA",ROUND((((VLOOKUP(AD9492,[2]Formula!V:X,3,0)))-SUMIF(AD:AD,AD9492,H:H)),2)))</f>
        <v/>
      </c>
      <c r="H9492" s="71"/>
      <c r="I9492" s="72"/>
      <c r="J9492" s="72"/>
      <c r="K9492" s="38" t="str">
        <f>IF(E9492="","",IF(OR(E9492="Project Management",E9492="Project Support",E9492="Sprint Management",E9492="Sprint Support"),"NA",(((SUMIF(AD:AD,AD9492,H:H)/VLOOKUP(AD9492,[2]Formula!V:X,3,0))*VLOOKUP(AD9492,[2]Formula!V:X,2,0))*H9492)/SUMIF(AD:AD,AD9492,H:H)))</f>
        <v/>
      </c>
      <c r="L9492" s="38" t="str">
        <f t="shared" si="889"/>
        <v/>
      </c>
      <c r="M9492" s="38" t="str">
        <f t="shared" si="890"/>
        <v/>
      </c>
      <c r="N9492" s="38" t="str">
        <f t="shared" si="892"/>
        <v/>
      </c>
      <c r="O9492" s="38" t="str">
        <f t="shared" si="888"/>
        <v/>
      </c>
      <c r="P9492" s="39" t="str">
        <f t="shared" si="893"/>
        <v/>
      </c>
      <c r="AC9492" s="42" t="str">
        <f>IF(B9492="","",VLOOKUP(B9492,[2]Formula!B:C,2,0))</f>
        <v/>
      </c>
      <c r="AD9492" s="43" t="str">
        <f t="shared" si="891"/>
        <v/>
      </c>
    </row>
    <row r="9493" spans="1:30" x14ac:dyDescent="0.25">
      <c r="A9493" s="64"/>
      <c r="B9493" s="64"/>
      <c r="C9493" s="66"/>
      <c r="D9493" s="67"/>
      <c r="E9493" s="64"/>
      <c r="F9493" s="64"/>
      <c r="G9493" s="37" t="str">
        <f>IF(E9493="","",IF(OR(E9493="Project Management",E9493="Project Support",E9493="Sprint Management",E9493="Sprint Support"),"NA",ROUND((((VLOOKUP(AD9493,[2]Formula!V:X,3,0)))-SUMIF(AD:AD,AD9493,H:H)),2)))</f>
        <v/>
      </c>
      <c r="H9493" s="71"/>
      <c r="I9493" s="72"/>
      <c r="J9493" s="72"/>
      <c r="K9493" s="38" t="str">
        <f>IF(E9493="","",IF(OR(E9493="Project Management",E9493="Project Support",E9493="Sprint Management",E9493="Sprint Support"),"NA",(((SUMIF(AD:AD,AD9493,H:H)/VLOOKUP(AD9493,[2]Formula!V:X,3,0))*VLOOKUP(AD9493,[2]Formula!V:X,2,0))*H9493)/SUMIF(AD:AD,AD9493,H:H)))</f>
        <v/>
      </c>
      <c r="L9493" s="38" t="str">
        <f t="shared" si="889"/>
        <v/>
      </c>
      <c r="M9493" s="38" t="str">
        <f t="shared" si="890"/>
        <v/>
      </c>
      <c r="N9493" s="38" t="str">
        <f t="shared" si="892"/>
        <v/>
      </c>
      <c r="O9493" s="38" t="str">
        <f t="shared" si="888"/>
        <v/>
      </c>
      <c r="P9493" s="39" t="str">
        <f t="shared" si="893"/>
        <v/>
      </c>
      <c r="AC9493" s="42" t="str">
        <f>IF(B9493="","",VLOOKUP(B9493,[2]Formula!B:C,2,0))</f>
        <v/>
      </c>
      <c r="AD9493" s="43" t="str">
        <f t="shared" si="891"/>
        <v/>
      </c>
    </row>
    <row r="9494" spans="1:30" x14ac:dyDescent="0.25">
      <c r="A9494" s="64"/>
      <c r="B9494" s="64"/>
      <c r="C9494" s="66"/>
      <c r="D9494" s="67"/>
      <c r="E9494" s="64"/>
      <c r="F9494" s="64"/>
      <c r="G9494" s="37" t="str">
        <f>IF(E9494="","",IF(OR(E9494="Project Management",E9494="Project Support",E9494="Sprint Management",E9494="Sprint Support"),"NA",ROUND((((VLOOKUP(AD9494,[2]Formula!V:X,3,0)))-SUMIF(AD:AD,AD9494,H:H)),2)))</f>
        <v/>
      </c>
      <c r="H9494" s="71"/>
      <c r="I9494" s="72"/>
      <c r="J9494" s="72"/>
      <c r="K9494" s="38" t="str">
        <f>IF(E9494="","",IF(OR(E9494="Project Management",E9494="Project Support",E9494="Sprint Management",E9494="Sprint Support"),"NA",(((SUMIF(AD:AD,AD9494,H:H)/VLOOKUP(AD9494,[2]Formula!V:X,3,0))*VLOOKUP(AD9494,[2]Formula!V:X,2,0))*H9494)/SUMIF(AD:AD,AD9494,H:H)))</f>
        <v/>
      </c>
      <c r="L9494" s="38" t="str">
        <f t="shared" si="889"/>
        <v/>
      </c>
      <c r="M9494" s="38" t="str">
        <f t="shared" si="890"/>
        <v/>
      </c>
      <c r="N9494" s="38" t="str">
        <f t="shared" si="892"/>
        <v/>
      </c>
      <c r="O9494" s="38" t="str">
        <f t="shared" si="888"/>
        <v/>
      </c>
      <c r="P9494" s="39" t="str">
        <f t="shared" si="893"/>
        <v/>
      </c>
      <c r="AC9494" s="42" t="str">
        <f>IF(B9494="","",VLOOKUP(B9494,[2]Formula!B:C,2,0))</f>
        <v/>
      </c>
      <c r="AD9494" s="43" t="str">
        <f t="shared" si="891"/>
        <v/>
      </c>
    </row>
    <row r="9495" spans="1:30" x14ac:dyDescent="0.25">
      <c r="A9495" s="64"/>
      <c r="B9495" s="64"/>
      <c r="C9495" s="66"/>
      <c r="D9495" s="67"/>
      <c r="E9495" s="64"/>
      <c r="F9495" s="64"/>
      <c r="G9495" s="37" t="str">
        <f>IF(E9495="","",IF(OR(E9495="Project Management",E9495="Project Support",E9495="Sprint Management",E9495="Sprint Support"),"NA",ROUND((((VLOOKUP(AD9495,[2]Formula!V:X,3,0)))-SUMIF(AD:AD,AD9495,H:H)),2)))</f>
        <v/>
      </c>
      <c r="H9495" s="71"/>
      <c r="I9495" s="72"/>
      <c r="J9495" s="72"/>
      <c r="K9495" s="38" t="str">
        <f>IF(E9495="","",IF(OR(E9495="Project Management",E9495="Project Support",E9495="Sprint Management",E9495="Sprint Support"),"NA",(((SUMIF(AD:AD,AD9495,H:H)/VLOOKUP(AD9495,[2]Formula!V:X,3,0))*VLOOKUP(AD9495,[2]Formula!V:X,2,0))*H9495)/SUMIF(AD:AD,AD9495,H:H)))</f>
        <v/>
      </c>
      <c r="L9495" s="38" t="str">
        <f t="shared" si="889"/>
        <v/>
      </c>
      <c r="M9495" s="38" t="str">
        <f t="shared" si="890"/>
        <v/>
      </c>
      <c r="N9495" s="38" t="str">
        <f t="shared" si="892"/>
        <v/>
      </c>
      <c r="O9495" s="38" t="str">
        <f t="shared" si="888"/>
        <v/>
      </c>
      <c r="P9495" s="39" t="str">
        <f t="shared" si="893"/>
        <v/>
      </c>
      <c r="AC9495" s="42" t="str">
        <f>IF(B9495="","",VLOOKUP(B9495,[2]Formula!B:C,2,0))</f>
        <v/>
      </c>
      <c r="AD9495" s="43" t="str">
        <f t="shared" si="891"/>
        <v/>
      </c>
    </row>
    <row r="9496" spans="1:30" x14ac:dyDescent="0.25">
      <c r="A9496" s="64"/>
      <c r="B9496" s="64"/>
      <c r="C9496" s="66"/>
      <c r="D9496" s="67"/>
      <c r="E9496" s="64"/>
      <c r="F9496" s="64"/>
      <c r="G9496" s="37" t="str">
        <f>IF(E9496="","",IF(OR(E9496="Project Management",E9496="Project Support",E9496="Sprint Management",E9496="Sprint Support"),"NA",ROUND((((VLOOKUP(AD9496,[2]Formula!V:X,3,0)))-SUMIF(AD:AD,AD9496,H:H)),2)))</f>
        <v/>
      </c>
      <c r="H9496" s="71"/>
      <c r="I9496" s="72"/>
      <c r="J9496" s="72"/>
      <c r="K9496" s="38" t="str">
        <f>IF(E9496="","",IF(OR(E9496="Project Management",E9496="Project Support",E9496="Sprint Management",E9496="Sprint Support"),"NA",(((SUMIF(AD:AD,AD9496,H:H)/VLOOKUP(AD9496,[2]Formula!V:X,3,0))*VLOOKUP(AD9496,[2]Formula!V:X,2,0))*H9496)/SUMIF(AD:AD,AD9496,H:H)))</f>
        <v/>
      </c>
      <c r="L9496" s="38" t="str">
        <f t="shared" si="889"/>
        <v/>
      </c>
      <c r="M9496" s="38" t="str">
        <f t="shared" si="890"/>
        <v/>
      </c>
      <c r="N9496" s="38" t="str">
        <f t="shared" si="892"/>
        <v/>
      </c>
      <c r="O9496" s="38" t="str">
        <f t="shared" si="888"/>
        <v/>
      </c>
      <c r="P9496" s="39" t="str">
        <f t="shared" si="893"/>
        <v/>
      </c>
      <c r="AC9496" s="42" t="str">
        <f>IF(B9496="","",VLOOKUP(B9496,[2]Formula!B:C,2,0))</f>
        <v/>
      </c>
      <c r="AD9496" s="43" t="str">
        <f t="shared" si="891"/>
        <v/>
      </c>
    </row>
    <row r="9497" spans="1:30" x14ac:dyDescent="0.25">
      <c r="A9497" s="64"/>
      <c r="B9497" s="64"/>
      <c r="C9497" s="66"/>
      <c r="D9497" s="67"/>
      <c r="E9497" s="64"/>
      <c r="F9497" s="64"/>
      <c r="G9497" s="37" t="str">
        <f>IF(E9497="","",IF(OR(E9497="Project Management",E9497="Project Support",E9497="Sprint Management",E9497="Sprint Support"),"NA",ROUND((((VLOOKUP(AD9497,[2]Formula!V:X,3,0)))-SUMIF(AD:AD,AD9497,H:H)),2)))</f>
        <v/>
      </c>
      <c r="H9497" s="71"/>
      <c r="I9497" s="72"/>
      <c r="J9497" s="72"/>
      <c r="K9497" s="38" t="str">
        <f>IF(E9497="","",IF(OR(E9497="Project Management",E9497="Project Support",E9497="Sprint Management",E9497="Sprint Support"),"NA",(((SUMIF(AD:AD,AD9497,H:H)/VLOOKUP(AD9497,[2]Formula!V:X,3,0))*VLOOKUP(AD9497,[2]Formula!V:X,2,0))*H9497)/SUMIF(AD:AD,AD9497,H:H)))</f>
        <v/>
      </c>
      <c r="L9497" s="38" t="str">
        <f t="shared" si="889"/>
        <v/>
      </c>
      <c r="M9497" s="38" t="str">
        <f t="shared" si="890"/>
        <v/>
      </c>
      <c r="N9497" s="38" t="str">
        <f t="shared" si="892"/>
        <v/>
      </c>
      <c r="O9497" s="38" t="str">
        <f t="shared" si="888"/>
        <v/>
      </c>
      <c r="P9497" s="39" t="str">
        <f t="shared" si="893"/>
        <v/>
      </c>
      <c r="AC9497" s="42" t="str">
        <f>IF(B9497="","",VLOOKUP(B9497,[2]Formula!B:C,2,0))</f>
        <v/>
      </c>
      <c r="AD9497" s="43" t="str">
        <f t="shared" si="891"/>
        <v/>
      </c>
    </row>
    <row r="9498" spans="1:30" x14ac:dyDescent="0.25">
      <c r="A9498" s="64"/>
      <c r="B9498" s="64"/>
      <c r="C9498" s="66"/>
      <c r="D9498" s="67"/>
      <c r="E9498" s="64"/>
      <c r="F9498" s="64"/>
      <c r="G9498" s="37" t="str">
        <f>IF(E9498="","",IF(OR(E9498="Project Management",E9498="Project Support",E9498="Sprint Management",E9498="Sprint Support"),"NA",ROUND((((VLOOKUP(AD9498,[2]Formula!V:X,3,0)))-SUMIF(AD:AD,AD9498,H:H)),2)))</f>
        <v/>
      </c>
      <c r="H9498" s="71"/>
      <c r="I9498" s="72"/>
      <c r="J9498" s="72"/>
      <c r="K9498" s="38" t="str">
        <f>IF(E9498="","",IF(OR(E9498="Project Management",E9498="Project Support",E9498="Sprint Management",E9498="Sprint Support"),"NA",(((SUMIF(AD:AD,AD9498,H:H)/VLOOKUP(AD9498,[2]Formula!V:X,3,0))*VLOOKUP(AD9498,[2]Formula!V:X,2,0))*H9498)/SUMIF(AD:AD,AD9498,H:H)))</f>
        <v/>
      </c>
      <c r="L9498" s="38" t="str">
        <f t="shared" si="889"/>
        <v/>
      </c>
      <c r="M9498" s="38" t="str">
        <f t="shared" si="890"/>
        <v/>
      </c>
      <c r="N9498" s="38" t="str">
        <f t="shared" si="892"/>
        <v/>
      </c>
      <c r="O9498" s="38" t="str">
        <f t="shared" si="888"/>
        <v/>
      </c>
      <c r="P9498" s="39" t="str">
        <f t="shared" si="893"/>
        <v/>
      </c>
      <c r="AC9498" s="42" t="str">
        <f>IF(B9498="","",VLOOKUP(B9498,[2]Formula!B:C,2,0))</f>
        <v/>
      </c>
      <c r="AD9498" s="43" t="str">
        <f t="shared" si="891"/>
        <v/>
      </c>
    </row>
    <row r="9499" spans="1:30" x14ac:dyDescent="0.25">
      <c r="A9499" s="64"/>
      <c r="B9499" s="64"/>
      <c r="C9499" s="66"/>
      <c r="D9499" s="67"/>
      <c r="E9499" s="64"/>
      <c r="F9499" s="64"/>
      <c r="G9499" s="37" t="str">
        <f>IF(E9499="","",IF(OR(E9499="Project Management",E9499="Project Support",E9499="Sprint Management",E9499="Sprint Support"),"NA",ROUND((((VLOOKUP(AD9499,[2]Formula!V:X,3,0)))-SUMIF(AD:AD,AD9499,H:H)),2)))</f>
        <v/>
      </c>
      <c r="H9499" s="71"/>
      <c r="I9499" s="72"/>
      <c r="J9499" s="72"/>
      <c r="K9499" s="38" t="str">
        <f>IF(E9499="","",IF(OR(E9499="Project Management",E9499="Project Support",E9499="Sprint Management",E9499="Sprint Support"),"NA",(((SUMIF(AD:AD,AD9499,H:H)/VLOOKUP(AD9499,[2]Formula!V:X,3,0))*VLOOKUP(AD9499,[2]Formula!V:X,2,0))*H9499)/SUMIF(AD:AD,AD9499,H:H)))</f>
        <v/>
      </c>
      <c r="L9499" s="38" t="str">
        <f t="shared" si="889"/>
        <v/>
      </c>
      <c r="M9499" s="38" t="str">
        <f t="shared" si="890"/>
        <v/>
      </c>
      <c r="N9499" s="38" t="str">
        <f t="shared" si="892"/>
        <v/>
      </c>
      <c r="O9499" s="38" t="str">
        <f t="shared" si="888"/>
        <v/>
      </c>
      <c r="P9499" s="39" t="str">
        <f t="shared" si="893"/>
        <v/>
      </c>
      <c r="AC9499" s="42" t="str">
        <f>IF(B9499="","",VLOOKUP(B9499,[2]Formula!B:C,2,0))</f>
        <v/>
      </c>
      <c r="AD9499" s="43" t="str">
        <f t="shared" si="891"/>
        <v/>
      </c>
    </row>
    <row r="9500" spans="1:30" x14ac:dyDescent="0.25">
      <c r="A9500" s="64"/>
      <c r="B9500" s="64"/>
      <c r="C9500" s="66"/>
      <c r="D9500" s="67"/>
      <c r="E9500" s="64"/>
      <c r="F9500" s="64"/>
      <c r="G9500" s="37" t="str">
        <f>IF(E9500="","",IF(OR(E9500="Project Management",E9500="Project Support",E9500="Sprint Management",E9500="Sprint Support"),"NA",ROUND((((VLOOKUP(AD9500,[2]Formula!V:X,3,0)))-SUMIF(AD:AD,AD9500,H:H)),2)))</f>
        <v/>
      </c>
      <c r="H9500" s="71"/>
      <c r="I9500" s="72"/>
      <c r="J9500" s="72"/>
      <c r="K9500" s="38" t="str">
        <f>IF(E9500="","",IF(OR(E9500="Project Management",E9500="Project Support",E9500="Sprint Management",E9500="Sprint Support"),"NA",(((SUMIF(AD:AD,AD9500,H:H)/VLOOKUP(AD9500,[2]Formula!V:X,3,0))*VLOOKUP(AD9500,[2]Formula!V:X,2,0))*H9500)/SUMIF(AD:AD,AD9500,H:H)))</f>
        <v/>
      </c>
      <c r="L9500" s="38" t="str">
        <f t="shared" si="889"/>
        <v/>
      </c>
      <c r="M9500" s="38" t="str">
        <f t="shared" si="890"/>
        <v/>
      </c>
      <c r="N9500" s="38" t="str">
        <f t="shared" si="892"/>
        <v/>
      </c>
      <c r="O9500" s="38" t="str">
        <f t="shared" si="888"/>
        <v/>
      </c>
      <c r="P9500" s="39" t="str">
        <f t="shared" si="893"/>
        <v/>
      </c>
      <c r="AC9500" s="42" t="str">
        <f>IF(B9500="","",VLOOKUP(B9500,[2]Formula!B:C,2,0))</f>
        <v/>
      </c>
      <c r="AD9500" s="43" t="str">
        <f t="shared" si="891"/>
        <v/>
      </c>
    </row>
    <row r="9501" spans="1:30" x14ac:dyDescent="0.25">
      <c r="A9501" s="64"/>
      <c r="B9501" s="64"/>
      <c r="C9501" s="66"/>
      <c r="D9501" s="67"/>
      <c r="E9501" s="64"/>
      <c r="F9501" s="64"/>
      <c r="G9501" s="37" t="str">
        <f>IF(E9501="","",IF(OR(E9501="Project Management",E9501="Project Support",E9501="Sprint Management",E9501="Sprint Support"),"NA",ROUND((((VLOOKUP(AD9501,[2]Formula!V:X,3,0)))-SUMIF(AD:AD,AD9501,H:H)),2)))</f>
        <v/>
      </c>
      <c r="H9501" s="71"/>
      <c r="I9501" s="72"/>
      <c r="J9501" s="72"/>
      <c r="K9501" s="38" t="str">
        <f>IF(E9501="","",IF(OR(E9501="Project Management",E9501="Project Support",E9501="Sprint Management",E9501="Sprint Support"),"NA",(((SUMIF(AD:AD,AD9501,H:H)/VLOOKUP(AD9501,[2]Formula!V:X,3,0))*VLOOKUP(AD9501,[2]Formula!V:X,2,0))*H9501)/SUMIF(AD:AD,AD9501,H:H)))</f>
        <v/>
      </c>
      <c r="L9501" s="38" t="str">
        <f t="shared" si="889"/>
        <v/>
      </c>
      <c r="M9501" s="38" t="str">
        <f t="shared" si="890"/>
        <v/>
      </c>
      <c r="N9501" s="38" t="str">
        <f t="shared" si="892"/>
        <v/>
      </c>
      <c r="O9501" s="38" t="str">
        <f t="shared" si="888"/>
        <v/>
      </c>
      <c r="P9501" s="39" t="str">
        <f t="shared" si="893"/>
        <v/>
      </c>
      <c r="AC9501" s="42" t="str">
        <f>IF(B9501="","",VLOOKUP(B9501,[2]Formula!B:C,2,0))</f>
        <v/>
      </c>
      <c r="AD9501" s="43" t="str">
        <f t="shared" si="891"/>
        <v/>
      </c>
    </row>
    <row r="9502" spans="1:30" x14ac:dyDescent="0.25">
      <c r="A9502" s="64"/>
      <c r="B9502" s="64"/>
      <c r="C9502" s="66"/>
      <c r="D9502" s="67"/>
      <c r="E9502" s="64"/>
      <c r="F9502" s="64"/>
      <c r="G9502" s="37" t="str">
        <f>IF(E9502="","",IF(OR(E9502="Project Management",E9502="Project Support",E9502="Sprint Management",E9502="Sprint Support"),"NA",ROUND((((VLOOKUP(AD9502,[2]Formula!V:X,3,0)))-SUMIF(AD:AD,AD9502,H:H)),2)))</f>
        <v/>
      </c>
      <c r="H9502" s="71"/>
      <c r="I9502" s="72"/>
      <c r="J9502" s="72"/>
      <c r="K9502" s="38" t="str">
        <f>IF(E9502="","",IF(OR(E9502="Project Management",E9502="Project Support",E9502="Sprint Management",E9502="Sprint Support"),"NA",(((SUMIF(AD:AD,AD9502,H:H)/VLOOKUP(AD9502,[2]Formula!V:X,3,0))*VLOOKUP(AD9502,[2]Formula!V:X,2,0))*H9502)/SUMIF(AD:AD,AD9502,H:H)))</f>
        <v/>
      </c>
      <c r="L9502" s="38" t="str">
        <f t="shared" si="889"/>
        <v/>
      </c>
      <c r="M9502" s="38" t="str">
        <f t="shared" si="890"/>
        <v/>
      </c>
      <c r="N9502" s="38" t="str">
        <f t="shared" si="892"/>
        <v/>
      </c>
      <c r="O9502" s="38" t="str">
        <f t="shared" si="888"/>
        <v/>
      </c>
      <c r="P9502" s="39" t="str">
        <f t="shared" si="893"/>
        <v/>
      </c>
      <c r="AC9502" s="42" t="str">
        <f>IF(B9502="","",VLOOKUP(B9502,[2]Formula!B:C,2,0))</f>
        <v/>
      </c>
      <c r="AD9502" s="43" t="str">
        <f t="shared" si="891"/>
        <v/>
      </c>
    </row>
    <row r="9503" spans="1:30" x14ac:dyDescent="0.25">
      <c r="A9503" s="64"/>
      <c r="B9503" s="64"/>
      <c r="C9503" s="66"/>
      <c r="D9503" s="67"/>
      <c r="E9503" s="64"/>
      <c r="F9503" s="64"/>
      <c r="G9503" s="37" t="str">
        <f>IF(E9503="","",IF(OR(E9503="Project Management",E9503="Project Support",E9503="Sprint Management",E9503="Sprint Support"),"NA",ROUND((((VLOOKUP(AD9503,[2]Formula!V:X,3,0)))-SUMIF(AD:AD,AD9503,H:H)),2)))</f>
        <v/>
      </c>
      <c r="H9503" s="71"/>
      <c r="I9503" s="72"/>
      <c r="J9503" s="72"/>
      <c r="K9503" s="38" t="str">
        <f>IF(E9503="","",IF(OR(E9503="Project Management",E9503="Project Support",E9503="Sprint Management",E9503="Sprint Support"),"NA",(((SUMIF(AD:AD,AD9503,H:H)/VLOOKUP(AD9503,[2]Formula!V:X,3,0))*VLOOKUP(AD9503,[2]Formula!V:X,2,0))*H9503)/SUMIF(AD:AD,AD9503,H:H)))</f>
        <v/>
      </c>
      <c r="L9503" s="38" t="str">
        <f t="shared" si="889"/>
        <v/>
      </c>
      <c r="M9503" s="38" t="str">
        <f t="shared" si="890"/>
        <v/>
      </c>
      <c r="N9503" s="38" t="str">
        <f t="shared" si="892"/>
        <v/>
      </c>
      <c r="O9503" s="38" t="str">
        <f t="shared" si="888"/>
        <v/>
      </c>
      <c r="P9503" s="39" t="str">
        <f t="shared" si="893"/>
        <v/>
      </c>
      <c r="AC9503" s="42" t="str">
        <f>IF(B9503="","",VLOOKUP(B9503,[2]Formula!B:C,2,0))</f>
        <v/>
      </c>
      <c r="AD9503" s="43" t="str">
        <f t="shared" si="891"/>
        <v/>
      </c>
    </row>
    <row r="9504" spans="1:30" x14ac:dyDescent="0.25">
      <c r="A9504" s="64"/>
      <c r="B9504" s="64"/>
      <c r="C9504" s="66"/>
      <c r="D9504" s="67"/>
      <c r="E9504" s="64"/>
      <c r="F9504" s="64"/>
      <c r="G9504" s="37" t="str">
        <f>IF(E9504="","",IF(OR(E9504="Project Management",E9504="Project Support",E9504="Sprint Management",E9504="Sprint Support"),"NA",ROUND((((VLOOKUP(AD9504,[2]Formula!V:X,3,0)))-SUMIF(AD:AD,AD9504,H:H)),2)))</f>
        <v/>
      </c>
      <c r="H9504" s="71"/>
      <c r="I9504" s="72"/>
      <c r="J9504" s="72"/>
      <c r="K9504" s="38" t="str">
        <f>IF(E9504="","",IF(OR(E9504="Project Management",E9504="Project Support",E9504="Sprint Management",E9504="Sprint Support"),"NA",(((SUMIF(AD:AD,AD9504,H:H)/VLOOKUP(AD9504,[2]Formula!V:X,3,0))*VLOOKUP(AD9504,[2]Formula!V:X,2,0))*H9504)/SUMIF(AD:AD,AD9504,H:H)))</f>
        <v/>
      </c>
      <c r="L9504" s="38" t="str">
        <f t="shared" si="889"/>
        <v/>
      </c>
      <c r="M9504" s="38" t="str">
        <f t="shared" si="890"/>
        <v/>
      </c>
      <c r="N9504" s="38" t="str">
        <f t="shared" si="892"/>
        <v/>
      </c>
      <c r="O9504" s="38" t="str">
        <f t="shared" si="888"/>
        <v/>
      </c>
      <c r="P9504" s="39" t="str">
        <f t="shared" si="893"/>
        <v/>
      </c>
      <c r="AC9504" s="42" t="str">
        <f>IF(B9504="","",VLOOKUP(B9504,[2]Formula!B:C,2,0))</f>
        <v/>
      </c>
      <c r="AD9504" s="43" t="str">
        <f t="shared" si="891"/>
        <v/>
      </c>
    </row>
    <row r="9505" spans="1:30" x14ac:dyDescent="0.25">
      <c r="A9505" s="64"/>
      <c r="B9505" s="64"/>
      <c r="C9505" s="66"/>
      <c r="D9505" s="67"/>
      <c r="E9505" s="64"/>
      <c r="F9505" s="64"/>
      <c r="G9505" s="37" t="str">
        <f>IF(E9505="","",IF(OR(E9505="Project Management",E9505="Project Support",E9505="Sprint Management",E9505="Sprint Support"),"NA",ROUND((((VLOOKUP(AD9505,[2]Formula!V:X,3,0)))-SUMIF(AD:AD,AD9505,H:H)),2)))</f>
        <v/>
      </c>
      <c r="H9505" s="71"/>
      <c r="I9505" s="72"/>
      <c r="J9505" s="72"/>
      <c r="K9505" s="38" t="str">
        <f>IF(E9505="","",IF(OR(E9505="Project Management",E9505="Project Support",E9505="Sprint Management",E9505="Sprint Support"),"NA",(((SUMIF(AD:AD,AD9505,H:H)/VLOOKUP(AD9505,[2]Formula!V:X,3,0))*VLOOKUP(AD9505,[2]Formula!V:X,2,0))*H9505)/SUMIF(AD:AD,AD9505,H:H)))</f>
        <v/>
      </c>
      <c r="L9505" s="38" t="str">
        <f t="shared" si="889"/>
        <v/>
      </c>
      <c r="M9505" s="38" t="str">
        <f t="shared" si="890"/>
        <v/>
      </c>
      <c r="N9505" s="38" t="str">
        <f t="shared" si="892"/>
        <v/>
      </c>
      <c r="O9505" s="38" t="str">
        <f t="shared" si="888"/>
        <v/>
      </c>
      <c r="P9505" s="39" t="str">
        <f t="shared" si="893"/>
        <v/>
      </c>
      <c r="AC9505" s="42" t="str">
        <f>IF(B9505="","",VLOOKUP(B9505,[2]Formula!B:C,2,0))</f>
        <v/>
      </c>
      <c r="AD9505" s="43" t="str">
        <f t="shared" si="891"/>
        <v/>
      </c>
    </row>
    <row r="9506" spans="1:30" x14ac:dyDescent="0.25">
      <c r="A9506" s="64"/>
      <c r="B9506" s="64"/>
      <c r="C9506" s="66"/>
      <c r="D9506" s="67"/>
      <c r="E9506" s="64"/>
      <c r="F9506" s="64"/>
      <c r="G9506" s="37" t="str">
        <f>IF(E9506="","",IF(OR(E9506="Project Management",E9506="Project Support",E9506="Sprint Management",E9506="Sprint Support"),"NA",ROUND((((VLOOKUP(AD9506,[2]Formula!V:X,3,0)))-SUMIF(AD:AD,AD9506,H:H)),2)))</f>
        <v/>
      </c>
      <c r="H9506" s="71"/>
      <c r="I9506" s="72"/>
      <c r="J9506" s="72"/>
      <c r="K9506" s="38" t="str">
        <f>IF(E9506="","",IF(OR(E9506="Project Management",E9506="Project Support",E9506="Sprint Management",E9506="Sprint Support"),"NA",(((SUMIF(AD:AD,AD9506,H:H)/VLOOKUP(AD9506,[2]Formula!V:X,3,0))*VLOOKUP(AD9506,[2]Formula!V:X,2,0))*H9506)/SUMIF(AD:AD,AD9506,H:H)))</f>
        <v/>
      </c>
      <c r="L9506" s="38" t="str">
        <f t="shared" si="889"/>
        <v/>
      </c>
      <c r="M9506" s="38" t="str">
        <f t="shared" si="890"/>
        <v/>
      </c>
      <c r="N9506" s="38" t="str">
        <f t="shared" si="892"/>
        <v/>
      </c>
      <c r="O9506" s="38" t="str">
        <f t="shared" si="888"/>
        <v/>
      </c>
      <c r="P9506" s="39" t="str">
        <f t="shared" si="893"/>
        <v/>
      </c>
      <c r="AC9506" s="42" t="str">
        <f>IF(B9506="","",VLOOKUP(B9506,[2]Formula!B:C,2,0))</f>
        <v/>
      </c>
      <c r="AD9506" s="43" t="str">
        <f t="shared" si="891"/>
        <v/>
      </c>
    </row>
    <row r="9507" spans="1:30" x14ac:dyDescent="0.25">
      <c r="A9507" s="64"/>
      <c r="B9507" s="64"/>
      <c r="C9507" s="66"/>
      <c r="D9507" s="67"/>
      <c r="E9507" s="64"/>
      <c r="F9507" s="64"/>
      <c r="G9507" s="37" t="str">
        <f>IF(E9507="","",IF(OR(E9507="Project Management",E9507="Project Support",E9507="Sprint Management",E9507="Sprint Support"),"NA",ROUND((((VLOOKUP(AD9507,[2]Formula!V:X,3,0)))-SUMIF(AD:AD,AD9507,H:H)),2)))</f>
        <v/>
      </c>
      <c r="H9507" s="71"/>
      <c r="I9507" s="72"/>
      <c r="J9507" s="72"/>
      <c r="K9507" s="38" t="str">
        <f>IF(E9507="","",IF(OR(E9507="Project Management",E9507="Project Support",E9507="Sprint Management",E9507="Sprint Support"),"NA",(((SUMIF(AD:AD,AD9507,H:H)/VLOOKUP(AD9507,[2]Formula!V:X,3,0))*VLOOKUP(AD9507,[2]Formula!V:X,2,0))*H9507)/SUMIF(AD:AD,AD9507,H:H)))</f>
        <v/>
      </c>
      <c r="L9507" s="38" t="str">
        <f t="shared" si="889"/>
        <v/>
      </c>
      <c r="M9507" s="38" t="str">
        <f t="shared" si="890"/>
        <v/>
      </c>
      <c r="N9507" s="38" t="str">
        <f t="shared" si="892"/>
        <v/>
      </c>
      <c r="O9507" s="38" t="str">
        <f t="shared" si="888"/>
        <v/>
      </c>
      <c r="P9507" s="39" t="str">
        <f t="shared" si="893"/>
        <v/>
      </c>
      <c r="AC9507" s="42" t="str">
        <f>IF(B9507="","",VLOOKUP(B9507,[2]Formula!B:C,2,0))</f>
        <v/>
      </c>
      <c r="AD9507" s="43" t="str">
        <f t="shared" si="891"/>
        <v/>
      </c>
    </row>
    <row r="9508" spans="1:30" x14ac:dyDescent="0.25">
      <c r="A9508" s="64"/>
      <c r="B9508" s="64"/>
      <c r="C9508" s="66"/>
      <c r="D9508" s="67"/>
      <c r="E9508" s="64"/>
      <c r="F9508" s="64"/>
      <c r="G9508" s="37" t="str">
        <f>IF(E9508="","",IF(OR(E9508="Project Management",E9508="Project Support",E9508="Sprint Management",E9508="Sprint Support"),"NA",ROUND((((VLOOKUP(AD9508,[2]Formula!V:X,3,0)))-SUMIF(AD:AD,AD9508,H:H)),2)))</f>
        <v/>
      </c>
      <c r="H9508" s="71"/>
      <c r="I9508" s="72"/>
      <c r="J9508" s="72"/>
      <c r="K9508" s="38" t="str">
        <f>IF(E9508="","",IF(OR(E9508="Project Management",E9508="Project Support",E9508="Sprint Management",E9508="Sprint Support"),"NA",(((SUMIF(AD:AD,AD9508,H:H)/VLOOKUP(AD9508,[2]Formula!V:X,3,0))*VLOOKUP(AD9508,[2]Formula!V:X,2,0))*H9508)/SUMIF(AD:AD,AD9508,H:H)))</f>
        <v/>
      </c>
      <c r="L9508" s="38" t="str">
        <f t="shared" si="889"/>
        <v/>
      </c>
      <c r="M9508" s="38" t="str">
        <f t="shared" si="890"/>
        <v/>
      </c>
      <c r="N9508" s="38" t="str">
        <f t="shared" si="892"/>
        <v/>
      </c>
      <c r="O9508" s="38" t="str">
        <f t="shared" si="888"/>
        <v/>
      </c>
      <c r="P9508" s="39" t="str">
        <f t="shared" si="893"/>
        <v/>
      </c>
      <c r="AC9508" s="42" t="str">
        <f>IF(B9508="","",VLOOKUP(B9508,[2]Formula!B:C,2,0))</f>
        <v/>
      </c>
      <c r="AD9508" s="43" t="str">
        <f t="shared" si="891"/>
        <v/>
      </c>
    </row>
    <row r="9509" spans="1:30" x14ac:dyDescent="0.25">
      <c r="A9509" s="64"/>
      <c r="B9509" s="64"/>
      <c r="C9509" s="66"/>
      <c r="D9509" s="67"/>
      <c r="E9509" s="64"/>
      <c r="F9509" s="64"/>
      <c r="G9509" s="37" t="str">
        <f>IF(E9509="","",IF(OR(E9509="Project Management",E9509="Project Support",E9509="Sprint Management",E9509="Sprint Support"),"NA",ROUND((((VLOOKUP(AD9509,[2]Formula!V:X,3,0)))-SUMIF(AD:AD,AD9509,H:H)),2)))</f>
        <v/>
      </c>
      <c r="H9509" s="71"/>
      <c r="I9509" s="72"/>
      <c r="J9509" s="72"/>
      <c r="K9509" s="38" t="str">
        <f>IF(E9509="","",IF(OR(E9509="Project Management",E9509="Project Support",E9509="Sprint Management",E9509="Sprint Support"),"NA",(((SUMIF(AD:AD,AD9509,H:H)/VLOOKUP(AD9509,[2]Formula!V:X,3,0))*VLOOKUP(AD9509,[2]Formula!V:X,2,0))*H9509)/SUMIF(AD:AD,AD9509,H:H)))</f>
        <v/>
      </c>
      <c r="L9509" s="38" t="str">
        <f t="shared" si="889"/>
        <v/>
      </c>
      <c r="M9509" s="38" t="str">
        <f t="shared" si="890"/>
        <v/>
      </c>
      <c r="N9509" s="38" t="str">
        <f t="shared" si="892"/>
        <v/>
      </c>
      <c r="O9509" s="38" t="str">
        <f t="shared" si="888"/>
        <v/>
      </c>
      <c r="P9509" s="39" t="str">
        <f t="shared" si="893"/>
        <v/>
      </c>
      <c r="AC9509" s="42" t="str">
        <f>IF(B9509="","",VLOOKUP(B9509,[2]Formula!B:C,2,0))</f>
        <v/>
      </c>
      <c r="AD9509" s="43" t="str">
        <f t="shared" si="891"/>
        <v/>
      </c>
    </row>
    <row r="9510" spans="1:30" x14ac:dyDescent="0.25">
      <c r="A9510" s="64"/>
      <c r="B9510" s="64"/>
      <c r="C9510" s="66"/>
      <c r="D9510" s="67"/>
      <c r="E9510" s="64"/>
      <c r="F9510" s="64"/>
      <c r="G9510" s="37" t="str">
        <f>IF(E9510="","",IF(OR(E9510="Project Management",E9510="Project Support",E9510="Sprint Management",E9510="Sprint Support"),"NA",ROUND((((VLOOKUP(AD9510,[2]Formula!V:X,3,0)))-SUMIF(AD:AD,AD9510,H:H)),2)))</f>
        <v/>
      </c>
      <c r="H9510" s="71"/>
      <c r="I9510" s="72"/>
      <c r="J9510" s="72"/>
      <c r="K9510" s="38" t="str">
        <f>IF(E9510="","",IF(OR(E9510="Project Management",E9510="Project Support",E9510="Sprint Management",E9510="Sprint Support"),"NA",(((SUMIF(AD:AD,AD9510,H:H)/VLOOKUP(AD9510,[2]Formula!V:X,3,0))*VLOOKUP(AD9510,[2]Formula!V:X,2,0))*H9510)/SUMIF(AD:AD,AD9510,H:H)))</f>
        <v/>
      </c>
      <c r="L9510" s="38" t="str">
        <f t="shared" si="889"/>
        <v/>
      </c>
      <c r="M9510" s="38" t="str">
        <f t="shared" si="890"/>
        <v/>
      </c>
      <c r="N9510" s="38" t="str">
        <f t="shared" si="892"/>
        <v/>
      </c>
      <c r="O9510" s="38" t="str">
        <f t="shared" si="888"/>
        <v/>
      </c>
      <c r="P9510" s="39" t="str">
        <f t="shared" si="893"/>
        <v/>
      </c>
      <c r="AC9510" s="42" t="str">
        <f>IF(B9510="","",VLOOKUP(B9510,[2]Formula!B:C,2,0))</f>
        <v/>
      </c>
      <c r="AD9510" s="43" t="str">
        <f t="shared" si="891"/>
        <v/>
      </c>
    </row>
    <row r="9511" spans="1:30" x14ac:dyDescent="0.25">
      <c r="A9511" s="64"/>
      <c r="B9511" s="64"/>
      <c r="C9511" s="66"/>
      <c r="D9511" s="67"/>
      <c r="E9511" s="64"/>
      <c r="F9511" s="64"/>
      <c r="G9511" s="37" t="str">
        <f>IF(E9511="","",IF(OR(E9511="Project Management",E9511="Project Support",E9511="Sprint Management",E9511="Sprint Support"),"NA",ROUND((((VLOOKUP(AD9511,[2]Formula!V:X,3,0)))-SUMIF(AD:AD,AD9511,H:H)),2)))</f>
        <v/>
      </c>
      <c r="H9511" s="71"/>
      <c r="I9511" s="72"/>
      <c r="J9511" s="72"/>
      <c r="K9511" s="38" t="str">
        <f>IF(E9511="","",IF(OR(E9511="Project Management",E9511="Project Support",E9511="Sprint Management",E9511="Sprint Support"),"NA",(((SUMIF(AD:AD,AD9511,H:H)/VLOOKUP(AD9511,[2]Formula!V:X,3,0))*VLOOKUP(AD9511,[2]Formula!V:X,2,0))*H9511)/SUMIF(AD:AD,AD9511,H:H)))</f>
        <v/>
      </c>
      <c r="L9511" s="38" t="str">
        <f t="shared" si="889"/>
        <v/>
      </c>
      <c r="M9511" s="38" t="str">
        <f t="shared" si="890"/>
        <v/>
      </c>
      <c r="N9511" s="38" t="str">
        <f t="shared" si="892"/>
        <v/>
      </c>
      <c r="O9511" s="38" t="str">
        <f t="shared" si="888"/>
        <v/>
      </c>
      <c r="P9511" s="39" t="str">
        <f t="shared" si="893"/>
        <v/>
      </c>
      <c r="AC9511" s="42" t="str">
        <f>IF(B9511="","",VLOOKUP(B9511,[2]Formula!B:C,2,0))</f>
        <v/>
      </c>
      <c r="AD9511" s="43" t="str">
        <f t="shared" si="891"/>
        <v/>
      </c>
    </row>
    <row r="9512" spans="1:30" x14ac:dyDescent="0.25">
      <c r="A9512" s="64"/>
      <c r="B9512" s="64"/>
      <c r="C9512" s="66"/>
      <c r="D9512" s="67"/>
      <c r="E9512" s="64"/>
      <c r="F9512" s="64"/>
      <c r="G9512" s="37" t="str">
        <f>IF(E9512="","",IF(OR(E9512="Project Management",E9512="Project Support",E9512="Sprint Management",E9512="Sprint Support"),"NA",ROUND((((VLOOKUP(AD9512,[2]Formula!V:X,3,0)))-SUMIF(AD:AD,AD9512,H:H)),2)))</f>
        <v/>
      </c>
      <c r="H9512" s="71"/>
      <c r="I9512" s="72"/>
      <c r="J9512" s="72"/>
      <c r="K9512" s="38" t="str">
        <f>IF(E9512="","",IF(OR(E9512="Project Management",E9512="Project Support",E9512="Sprint Management",E9512="Sprint Support"),"NA",(((SUMIF(AD:AD,AD9512,H:H)/VLOOKUP(AD9512,[2]Formula!V:X,3,0))*VLOOKUP(AD9512,[2]Formula!V:X,2,0))*H9512)/SUMIF(AD:AD,AD9512,H:H)))</f>
        <v/>
      </c>
      <c r="L9512" s="38" t="str">
        <f t="shared" si="889"/>
        <v/>
      </c>
      <c r="M9512" s="38" t="str">
        <f t="shared" si="890"/>
        <v/>
      </c>
      <c r="N9512" s="38" t="str">
        <f t="shared" si="892"/>
        <v/>
      </c>
      <c r="O9512" s="38" t="str">
        <f t="shared" si="888"/>
        <v/>
      </c>
      <c r="P9512" s="39" t="str">
        <f t="shared" si="893"/>
        <v/>
      </c>
      <c r="AC9512" s="42" t="str">
        <f>IF(B9512="","",VLOOKUP(B9512,[2]Formula!B:C,2,0))</f>
        <v/>
      </c>
      <c r="AD9512" s="43" t="str">
        <f t="shared" si="891"/>
        <v/>
      </c>
    </row>
    <row r="9513" spans="1:30" x14ac:dyDescent="0.25">
      <c r="A9513" s="64"/>
      <c r="B9513" s="64"/>
      <c r="C9513" s="66"/>
      <c r="D9513" s="67"/>
      <c r="E9513" s="64"/>
      <c r="F9513" s="64"/>
      <c r="G9513" s="37" t="str">
        <f>IF(E9513="","",IF(OR(E9513="Project Management",E9513="Project Support",E9513="Sprint Management",E9513="Sprint Support"),"NA",ROUND((((VLOOKUP(AD9513,[2]Formula!V:X,3,0)))-SUMIF(AD:AD,AD9513,H:H)),2)))</f>
        <v/>
      </c>
      <c r="H9513" s="71"/>
      <c r="I9513" s="72"/>
      <c r="J9513" s="72"/>
      <c r="K9513" s="38" t="str">
        <f>IF(E9513="","",IF(OR(E9513="Project Management",E9513="Project Support",E9513="Sprint Management",E9513="Sprint Support"),"NA",(((SUMIF(AD:AD,AD9513,H:H)/VLOOKUP(AD9513,[2]Formula!V:X,3,0))*VLOOKUP(AD9513,[2]Formula!V:X,2,0))*H9513)/SUMIF(AD:AD,AD9513,H:H)))</f>
        <v/>
      </c>
      <c r="L9513" s="38" t="str">
        <f t="shared" si="889"/>
        <v/>
      </c>
      <c r="M9513" s="38" t="str">
        <f t="shared" si="890"/>
        <v/>
      </c>
      <c r="N9513" s="38" t="str">
        <f t="shared" si="892"/>
        <v/>
      </c>
      <c r="O9513" s="38" t="str">
        <f t="shared" si="888"/>
        <v/>
      </c>
      <c r="P9513" s="39" t="str">
        <f t="shared" si="893"/>
        <v/>
      </c>
      <c r="AC9513" s="42" t="str">
        <f>IF(B9513="","",VLOOKUP(B9513,[2]Formula!B:C,2,0))</f>
        <v/>
      </c>
      <c r="AD9513" s="43" t="str">
        <f t="shared" si="891"/>
        <v/>
      </c>
    </row>
    <row r="9514" spans="1:30" x14ac:dyDescent="0.25">
      <c r="A9514" s="64"/>
      <c r="B9514" s="64"/>
      <c r="C9514" s="66"/>
      <c r="D9514" s="67"/>
      <c r="E9514" s="64"/>
      <c r="F9514" s="64"/>
      <c r="G9514" s="37" t="str">
        <f>IF(E9514="","",IF(OR(E9514="Project Management",E9514="Project Support",E9514="Sprint Management",E9514="Sprint Support"),"NA",ROUND((((VLOOKUP(AD9514,[2]Formula!V:X,3,0)))-SUMIF(AD:AD,AD9514,H:H)),2)))</f>
        <v/>
      </c>
      <c r="H9514" s="71"/>
      <c r="I9514" s="72"/>
      <c r="J9514" s="72"/>
      <c r="K9514" s="38" t="str">
        <f>IF(E9514="","",IF(OR(E9514="Project Management",E9514="Project Support",E9514="Sprint Management",E9514="Sprint Support"),"NA",(((SUMIF(AD:AD,AD9514,H:H)/VLOOKUP(AD9514,[2]Formula!V:X,3,0))*VLOOKUP(AD9514,[2]Formula!V:X,2,0))*H9514)/SUMIF(AD:AD,AD9514,H:H)))</f>
        <v/>
      </c>
      <c r="L9514" s="38" t="str">
        <f t="shared" si="889"/>
        <v/>
      </c>
      <c r="M9514" s="38" t="str">
        <f t="shared" si="890"/>
        <v/>
      </c>
      <c r="N9514" s="38" t="str">
        <f t="shared" si="892"/>
        <v/>
      </c>
      <c r="O9514" s="38" t="str">
        <f t="shared" si="888"/>
        <v/>
      </c>
      <c r="P9514" s="39" t="str">
        <f t="shared" si="893"/>
        <v/>
      </c>
      <c r="AC9514" s="42" t="str">
        <f>IF(B9514="","",VLOOKUP(B9514,[2]Formula!B:C,2,0))</f>
        <v/>
      </c>
      <c r="AD9514" s="43" t="str">
        <f t="shared" si="891"/>
        <v/>
      </c>
    </row>
    <row r="9515" spans="1:30" x14ac:dyDescent="0.25">
      <c r="A9515" s="64"/>
      <c r="B9515" s="64"/>
      <c r="C9515" s="66"/>
      <c r="D9515" s="67"/>
      <c r="E9515" s="64"/>
      <c r="F9515" s="64"/>
      <c r="G9515" s="37" t="str">
        <f>IF(E9515="","",IF(OR(E9515="Project Management",E9515="Project Support",E9515="Sprint Management",E9515="Sprint Support"),"NA",ROUND((((VLOOKUP(AD9515,[2]Formula!V:X,3,0)))-SUMIF(AD:AD,AD9515,H:H)),2)))</f>
        <v/>
      </c>
      <c r="H9515" s="71"/>
      <c r="I9515" s="72"/>
      <c r="J9515" s="72"/>
      <c r="K9515" s="38" t="str">
        <f>IF(E9515="","",IF(OR(E9515="Project Management",E9515="Project Support",E9515="Sprint Management",E9515="Sprint Support"),"NA",(((SUMIF(AD:AD,AD9515,H:H)/VLOOKUP(AD9515,[2]Formula!V:X,3,0))*VLOOKUP(AD9515,[2]Formula!V:X,2,0))*H9515)/SUMIF(AD:AD,AD9515,H:H)))</f>
        <v/>
      </c>
      <c r="L9515" s="38" t="str">
        <f t="shared" si="889"/>
        <v/>
      </c>
      <c r="M9515" s="38" t="str">
        <f t="shared" si="890"/>
        <v/>
      </c>
      <c r="N9515" s="38" t="str">
        <f t="shared" si="892"/>
        <v/>
      </c>
      <c r="O9515" s="38" t="str">
        <f t="shared" si="888"/>
        <v/>
      </c>
      <c r="P9515" s="39" t="str">
        <f t="shared" si="893"/>
        <v/>
      </c>
      <c r="AC9515" s="42" t="str">
        <f>IF(B9515="","",VLOOKUP(B9515,[2]Formula!B:C,2,0))</f>
        <v/>
      </c>
      <c r="AD9515" s="43" t="str">
        <f t="shared" si="891"/>
        <v/>
      </c>
    </row>
    <row r="9516" spans="1:30" x14ac:dyDescent="0.25">
      <c r="A9516" s="64"/>
      <c r="B9516" s="64"/>
      <c r="C9516" s="66"/>
      <c r="D9516" s="67"/>
      <c r="E9516" s="64"/>
      <c r="F9516" s="64"/>
      <c r="G9516" s="37" t="str">
        <f>IF(E9516="","",IF(OR(E9516="Project Management",E9516="Project Support",E9516="Sprint Management",E9516="Sprint Support"),"NA",ROUND((((VLOOKUP(AD9516,[2]Formula!V:X,3,0)))-SUMIF(AD:AD,AD9516,H:H)),2)))</f>
        <v/>
      </c>
      <c r="H9516" s="71"/>
      <c r="I9516" s="72"/>
      <c r="J9516" s="72"/>
      <c r="K9516" s="38" t="str">
        <f>IF(E9516="","",IF(OR(E9516="Project Management",E9516="Project Support",E9516="Sprint Management",E9516="Sprint Support"),"NA",(((SUMIF(AD:AD,AD9516,H:H)/VLOOKUP(AD9516,[2]Formula!V:X,3,0))*VLOOKUP(AD9516,[2]Formula!V:X,2,0))*H9516)/SUMIF(AD:AD,AD9516,H:H)))</f>
        <v/>
      </c>
      <c r="L9516" s="38" t="str">
        <f t="shared" si="889"/>
        <v/>
      </c>
      <c r="M9516" s="38" t="str">
        <f t="shared" si="890"/>
        <v/>
      </c>
      <c r="N9516" s="38" t="str">
        <f t="shared" si="892"/>
        <v/>
      </c>
      <c r="O9516" s="38" t="str">
        <f t="shared" si="888"/>
        <v/>
      </c>
      <c r="P9516" s="39" t="str">
        <f t="shared" si="893"/>
        <v/>
      </c>
      <c r="AC9516" s="42" t="str">
        <f>IF(B9516="","",VLOOKUP(B9516,[2]Formula!B:C,2,0))</f>
        <v/>
      </c>
      <c r="AD9516" s="43" t="str">
        <f t="shared" si="891"/>
        <v/>
      </c>
    </row>
    <row r="9517" spans="1:30" x14ac:dyDescent="0.25">
      <c r="A9517" s="64"/>
      <c r="B9517" s="64"/>
      <c r="C9517" s="66"/>
      <c r="D9517" s="67"/>
      <c r="E9517" s="64"/>
      <c r="F9517" s="64"/>
      <c r="G9517" s="37" t="str">
        <f>IF(E9517="","",IF(OR(E9517="Project Management",E9517="Project Support",E9517="Sprint Management",E9517="Sprint Support"),"NA",ROUND((((VLOOKUP(AD9517,[2]Formula!V:X,3,0)))-SUMIF(AD:AD,AD9517,H:H)),2)))</f>
        <v/>
      </c>
      <c r="H9517" s="71"/>
      <c r="I9517" s="72"/>
      <c r="J9517" s="72"/>
      <c r="K9517" s="38" t="str">
        <f>IF(E9517="","",IF(OR(E9517="Project Management",E9517="Project Support",E9517="Sprint Management",E9517="Sprint Support"),"NA",(((SUMIF(AD:AD,AD9517,H:H)/VLOOKUP(AD9517,[2]Formula!V:X,3,0))*VLOOKUP(AD9517,[2]Formula!V:X,2,0))*H9517)/SUMIF(AD:AD,AD9517,H:H)))</f>
        <v/>
      </c>
      <c r="L9517" s="38" t="str">
        <f t="shared" si="889"/>
        <v/>
      </c>
      <c r="M9517" s="38" t="str">
        <f t="shared" si="890"/>
        <v/>
      </c>
      <c r="N9517" s="38" t="str">
        <f t="shared" si="892"/>
        <v/>
      </c>
      <c r="O9517" s="38" t="str">
        <f t="shared" si="888"/>
        <v/>
      </c>
      <c r="P9517" s="39" t="str">
        <f t="shared" si="893"/>
        <v/>
      </c>
      <c r="AC9517" s="42" t="str">
        <f>IF(B9517="","",VLOOKUP(B9517,[2]Formula!B:C,2,0))</f>
        <v/>
      </c>
      <c r="AD9517" s="43" t="str">
        <f t="shared" si="891"/>
        <v/>
      </c>
    </row>
    <row r="9518" spans="1:30" x14ac:dyDescent="0.25">
      <c r="A9518" s="64"/>
      <c r="B9518" s="64"/>
      <c r="C9518" s="66"/>
      <c r="D9518" s="67"/>
      <c r="E9518" s="64"/>
      <c r="F9518" s="64"/>
      <c r="G9518" s="37" t="str">
        <f>IF(E9518="","",IF(OR(E9518="Project Management",E9518="Project Support",E9518="Sprint Management",E9518="Sprint Support"),"NA",ROUND((((VLOOKUP(AD9518,[2]Formula!V:X,3,0)))-SUMIF(AD:AD,AD9518,H:H)),2)))</f>
        <v/>
      </c>
      <c r="H9518" s="71"/>
      <c r="I9518" s="72"/>
      <c r="J9518" s="72"/>
      <c r="K9518" s="38" t="str">
        <f>IF(E9518="","",IF(OR(E9518="Project Management",E9518="Project Support",E9518="Sprint Management",E9518="Sprint Support"),"NA",(((SUMIF(AD:AD,AD9518,H:H)/VLOOKUP(AD9518,[2]Formula!V:X,3,0))*VLOOKUP(AD9518,[2]Formula!V:X,2,0))*H9518)/SUMIF(AD:AD,AD9518,H:H)))</f>
        <v/>
      </c>
      <c r="L9518" s="38" t="str">
        <f t="shared" si="889"/>
        <v/>
      </c>
      <c r="M9518" s="38" t="str">
        <f t="shared" si="890"/>
        <v/>
      </c>
      <c r="N9518" s="38" t="str">
        <f t="shared" si="892"/>
        <v/>
      </c>
      <c r="O9518" s="38" t="str">
        <f t="shared" si="888"/>
        <v/>
      </c>
      <c r="P9518" s="39" t="str">
        <f t="shared" si="893"/>
        <v/>
      </c>
      <c r="AC9518" s="42" t="str">
        <f>IF(B9518="","",VLOOKUP(B9518,[2]Formula!B:C,2,0))</f>
        <v/>
      </c>
      <c r="AD9518" s="43" t="str">
        <f t="shared" si="891"/>
        <v/>
      </c>
    </row>
    <row r="9519" spans="1:30" x14ac:dyDescent="0.25">
      <c r="A9519" s="64"/>
      <c r="B9519" s="64"/>
      <c r="C9519" s="66"/>
      <c r="D9519" s="67"/>
      <c r="E9519" s="64"/>
      <c r="F9519" s="64"/>
      <c r="G9519" s="37" t="str">
        <f>IF(E9519="","",IF(OR(E9519="Project Management",E9519="Project Support",E9519="Sprint Management",E9519="Sprint Support"),"NA",ROUND((((VLOOKUP(AD9519,[2]Formula!V:X,3,0)))-SUMIF(AD:AD,AD9519,H:H)),2)))</f>
        <v/>
      </c>
      <c r="H9519" s="71"/>
      <c r="I9519" s="72"/>
      <c r="J9519" s="72"/>
      <c r="K9519" s="38" t="str">
        <f>IF(E9519="","",IF(OR(E9519="Project Management",E9519="Project Support",E9519="Sprint Management",E9519="Sprint Support"),"NA",(((SUMIF(AD:AD,AD9519,H:H)/VLOOKUP(AD9519,[2]Formula!V:X,3,0))*VLOOKUP(AD9519,[2]Formula!V:X,2,0))*H9519)/SUMIF(AD:AD,AD9519,H:H)))</f>
        <v/>
      </c>
      <c r="L9519" s="38" t="str">
        <f t="shared" si="889"/>
        <v/>
      </c>
      <c r="M9519" s="38" t="str">
        <f t="shared" si="890"/>
        <v/>
      </c>
      <c r="N9519" s="38" t="str">
        <f t="shared" si="892"/>
        <v/>
      </c>
      <c r="O9519" s="38" t="str">
        <f t="shared" si="888"/>
        <v/>
      </c>
      <c r="P9519" s="39" t="str">
        <f t="shared" si="893"/>
        <v/>
      </c>
      <c r="AC9519" s="42" t="str">
        <f>IF(B9519="","",VLOOKUP(B9519,[2]Formula!B:C,2,0))</f>
        <v/>
      </c>
      <c r="AD9519" s="43" t="str">
        <f t="shared" si="891"/>
        <v/>
      </c>
    </row>
    <row r="9520" spans="1:30" x14ac:dyDescent="0.25">
      <c r="A9520" s="64"/>
      <c r="B9520" s="64"/>
      <c r="C9520" s="66"/>
      <c r="D9520" s="67"/>
      <c r="E9520" s="64"/>
      <c r="F9520" s="64"/>
      <c r="G9520" s="37" t="str">
        <f>IF(E9520="","",IF(OR(E9520="Project Management",E9520="Project Support",E9520="Sprint Management",E9520="Sprint Support"),"NA",ROUND((((VLOOKUP(AD9520,[2]Formula!V:X,3,0)))-SUMIF(AD:AD,AD9520,H:H)),2)))</f>
        <v/>
      </c>
      <c r="H9520" s="71"/>
      <c r="I9520" s="72"/>
      <c r="J9520" s="72"/>
      <c r="K9520" s="38" t="str">
        <f>IF(E9520="","",IF(OR(E9520="Project Management",E9520="Project Support",E9520="Sprint Management",E9520="Sprint Support"),"NA",(((SUMIF(AD:AD,AD9520,H:H)/VLOOKUP(AD9520,[2]Formula!V:X,3,0))*VLOOKUP(AD9520,[2]Formula!V:X,2,0))*H9520)/SUMIF(AD:AD,AD9520,H:H)))</f>
        <v/>
      </c>
      <c r="L9520" s="38" t="str">
        <f t="shared" si="889"/>
        <v/>
      </c>
      <c r="M9520" s="38" t="str">
        <f t="shared" si="890"/>
        <v/>
      </c>
      <c r="N9520" s="38" t="str">
        <f t="shared" si="892"/>
        <v/>
      </c>
      <c r="O9520" s="38" t="str">
        <f t="shared" si="888"/>
        <v/>
      </c>
      <c r="P9520" s="39" t="str">
        <f t="shared" si="893"/>
        <v/>
      </c>
      <c r="AC9520" s="42" t="str">
        <f>IF(B9520="","",VLOOKUP(B9520,[2]Formula!B:C,2,0))</f>
        <v/>
      </c>
      <c r="AD9520" s="43" t="str">
        <f t="shared" si="891"/>
        <v/>
      </c>
    </row>
    <row r="9521" spans="1:30" x14ac:dyDescent="0.25">
      <c r="A9521" s="64"/>
      <c r="B9521" s="64"/>
      <c r="C9521" s="66"/>
      <c r="D9521" s="67"/>
      <c r="E9521" s="64"/>
      <c r="F9521" s="64"/>
      <c r="G9521" s="37" t="str">
        <f>IF(E9521="","",IF(OR(E9521="Project Management",E9521="Project Support",E9521="Sprint Management",E9521="Sprint Support"),"NA",ROUND((((VLOOKUP(AD9521,[2]Formula!V:X,3,0)))-SUMIF(AD:AD,AD9521,H:H)),2)))</f>
        <v/>
      </c>
      <c r="H9521" s="71"/>
      <c r="I9521" s="72"/>
      <c r="J9521" s="72"/>
      <c r="K9521" s="38" t="str">
        <f>IF(E9521="","",IF(OR(E9521="Project Management",E9521="Project Support",E9521="Sprint Management",E9521="Sprint Support"),"NA",(((SUMIF(AD:AD,AD9521,H:H)/VLOOKUP(AD9521,[2]Formula!V:X,3,0))*VLOOKUP(AD9521,[2]Formula!V:X,2,0))*H9521)/SUMIF(AD:AD,AD9521,H:H)))</f>
        <v/>
      </c>
      <c r="L9521" s="38" t="str">
        <f t="shared" si="889"/>
        <v/>
      </c>
      <c r="M9521" s="38" t="str">
        <f t="shared" si="890"/>
        <v/>
      </c>
      <c r="N9521" s="38" t="str">
        <f t="shared" si="892"/>
        <v/>
      </c>
      <c r="O9521" s="38" t="str">
        <f t="shared" si="888"/>
        <v/>
      </c>
      <c r="P9521" s="39" t="str">
        <f t="shared" si="893"/>
        <v/>
      </c>
      <c r="AC9521" s="42" t="str">
        <f>IF(B9521="","",VLOOKUP(B9521,[2]Formula!B:C,2,0))</f>
        <v/>
      </c>
      <c r="AD9521" s="43" t="str">
        <f t="shared" si="891"/>
        <v/>
      </c>
    </row>
    <row r="9522" spans="1:30" x14ac:dyDescent="0.25">
      <c r="A9522" s="64"/>
      <c r="B9522" s="64"/>
      <c r="C9522" s="66"/>
      <c r="D9522" s="67"/>
      <c r="E9522" s="64"/>
      <c r="F9522" s="64"/>
      <c r="G9522" s="37" t="str">
        <f>IF(E9522="","",IF(OR(E9522="Project Management",E9522="Project Support",E9522="Sprint Management",E9522="Sprint Support"),"NA",ROUND((((VLOOKUP(AD9522,[2]Formula!V:X,3,0)))-SUMIF(AD:AD,AD9522,H:H)),2)))</f>
        <v/>
      </c>
      <c r="H9522" s="71"/>
      <c r="I9522" s="72"/>
      <c r="J9522" s="72"/>
      <c r="K9522" s="38" t="str">
        <f>IF(E9522="","",IF(OR(E9522="Project Management",E9522="Project Support",E9522="Sprint Management",E9522="Sprint Support"),"NA",(((SUMIF(AD:AD,AD9522,H:H)/VLOOKUP(AD9522,[2]Formula!V:X,3,0))*VLOOKUP(AD9522,[2]Formula!V:X,2,0))*H9522)/SUMIF(AD:AD,AD9522,H:H)))</f>
        <v/>
      </c>
      <c r="L9522" s="38" t="str">
        <f t="shared" si="889"/>
        <v/>
      </c>
      <c r="M9522" s="38" t="str">
        <f t="shared" si="890"/>
        <v/>
      </c>
      <c r="N9522" s="38" t="str">
        <f t="shared" si="892"/>
        <v/>
      </c>
      <c r="O9522" s="38" t="str">
        <f t="shared" si="888"/>
        <v/>
      </c>
      <c r="P9522" s="39" t="str">
        <f t="shared" si="893"/>
        <v/>
      </c>
      <c r="AC9522" s="42" t="str">
        <f>IF(B9522="","",VLOOKUP(B9522,[2]Formula!B:C,2,0))</f>
        <v/>
      </c>
      <c r="AD9522" s="43" t="str">
        <f t="shared" si="891"/>
        <v/>
      </c>
    </row>
    <row r="9523" spans="1:30" x14ac:dyDescent="0.25">
      <c r="A9523" s="64"/>
      <c r="B9523" s="64"/>
      <c r="C9523" s="66"/>
      <c r="D9523" s="67"/>
      <c r="E9523" s="64"/>
      <c r="F9523" s="64"/>
      <c r="G9523" s="37" t="str">
        <f>IF(E9523="","",IF(OR(E9523="Project Management",E9523="Project Support",E9523="Sprint Management",E9523="Sprint Support"),"NA",ROUND((((VLOOKUP(AD9523,[2]Formula!V:X,3,0)))-SUMIF(AD:AD,AD9523,H:H)),2)))</f>
        <v/>
      </c>
      <c r="H9523" s="71"/>
      <c r="I9523" s="72"/>
      <c r="J9523" s="72"/>
      <c r="K9523" s="38" t="str">
        <f>IF(E9523="","",IF(OR(E9523="Project Management",E9523="Project Support",E9523="Sprint Management",E9523="Sprint Support"),"NA",(((SUMIF(AD:AD,AD9523,H:H)/VLOOKUP(AD9523,[2]Formula!V:X,3,0))*VLOOKUP(AD9523,[2]Formula!V:X,2,0))*H9523)/SUMIF(AD:AD,AD9523,H:H)))</f>
        <v/>
      </c>
      <c r="L9523" s="38" t="str">
        <f t="shared" si="889"/>
        <v/>
      </c>
      <c r="M9523" s="38" t="str">
        <f t="shared" si="890"/>
        <v/>
      </c>
      <c r="N9523" s="38" t="str">
        <f t="shared" si="892"/>
        <v/>
      </c>
      <c r="O9523" s="38" t="str">
        <f t="shared" si="888"/>
        <v/>
      </c>
      <c r="P9523" s="39" t="str">
        <f t="shared" si="893"/>
        <v/>
      </c>
      <c r="AC9523" s="42" t="str">
        <f>IF(B9523="","",VLOOKUP(B9523,[2]Formula!B:C,2,0))</f>
        <v/>
      </c>
      <c r="AD9523" s="43" t="str">
        <f t="shared" si="891"/>
        <v/>
      </c>
    </row>
    <row r="9524" spans="1:30" x14ac:dyDescent="0.25">
      <c r="A9524" s="64"/>
      <c r="B9524" s="64"/>
      <c r="C9524" s="66"/>
      <c r="D9524" s="67"/>
      <c r="E9524" s="64"/>
      <c r="F9524" s="64"/>
      <c r="G9524" s="37" t="str">
        <f>IF(E9524="","",IF(OR(E9524="Project Management",E9524="Project Support",E9524="Sprint Management",E9524="Sprint Support"),"NA",ROUND((((VLOOKUP(AD9524,[2]Formula!V:X,3,0)))-SUMIF(AD:AD,AD9524,H:H)),2)))</f>
        <v/>
      </c>
      <c r="H9524" s="71"/>
      <c r="I9524" s="72"/>
      <c r="J9524" s="72"/>
      <c r="K9524" s="38" t="str">
        <f>IF(E9524="","",IF(OR(E9524="Project Management",E9524="Project Support",E9524="Sprint Management",E9524="Sprint Support"),"NA",(((SUMIF(AD:AD,AD9524,H:H)/VLOOKUP(AD9524,[2]Formula!V:X,3,0))*VLOOKUP(AD9524,[2]Formula!V:X,2,0))*H9524)/SUMIF(AD:AD,AD9524,H:H)))</f>
        <v/>
      </c>
      <c r="L9524" s="38" t="str">
        <f t="shared" si="889"/>
        <v/>
      </c>
      <c r="M9524" s="38" t="str">
        <f t="shared" si="890"/>
        <v/>
      </c>
      <c r="N9524" s="38" t="str">
        <f t="shared" si="892"/>
        <v/>
      </c>
      <c r="O9524" s="38" t="str">
        <f t="shared" si="888"/>
        <v/>
      </c>
      <c r="P9524" s="39" t="str">
        <f t="shared" si="893"/>
        <v/>
      </c>
      <c r="AC9524" s="42" t="str">
        <f>IF(B9524="","",VLOOKUP(B9524,[2]Formula!B:C,2,0))</f>
        <v/>
      </c>
      <c r="AD9524" s="43" t="str">
        <f t="shared" si="891"/>
        <v/>
      </c>
    </row>
    <row r="9525" spans="1:30" x14ac:dyDescent="0.25">
      <c r="A9525" s="64"/>
      <c r="B9525" s="64"/>
      <c r="C9525" s="66"/>
      <c r="D9525" s="67"/>
      <c r="E9525" s="64"/>
      <c r="F9525" s="64"/>
      <c r="G9525" s="37" t="str">
        <f>IF(E9525="","",IF(OR(E9525="Project Management",E9525="Project Support",E9525="Sprint Management",E9525="Sprint Support"),"NA",ROUND((((VLOOKUP(AD9525,[2]Formula!V:X,3,0)))-SUMIF(AD:AD,AD9525,H:H)),2)))</f>
        <v/>
      </c>
      <c r="H9525" s="71"/>
      <c r="I9525" s="72"/>
      <c r="J9525" s="72"/>
      <c r="K9525" s="38" t="str">
        <f>IF(E9525="","",IF(OR(E9525="Project Management",E9525="Project Support",E9525="Sprint Management",E9525="Sprint Support"),"NA",(((SUMIF(AD:AD,AD9525,H:H)/VLOOKUP(AD9525,[2]Formula!V:X,3,0))*VLOOKUP(AD9525,[2]Formula!V:X,2,0))*H9525)/SUMIF(AD:AD,AD9525,H:H)))</f>
        <v/>
      </c>
      <c r="L9525" s="38" t="str">
        <f t="shared" si="889"/>
        <v/>
      </c>
      <c r="M9525" s="38" t="str">
        <f t="shared" si="890"/>
        <v/>
      </c>
      <c r="N9525" s="38" t="str">
        <f t="shared" si="892"/>
        <v/>
      </c>
      <c r="O9525" s="38" t="str">
        <f t="shared" ref="O9525:O9588" si="894">IFERROR(L9525/M9525,"")</f>
        <v/>
      </c>
      <c r="P9525" s="39" t="str">
        <f t="shared" si="893"/>
        <v/>
      </c>
      <c r="AC9525" s="42" t="str">
        <f>IF(B9525="","",VLOOKUP(B9525,[2]Formula!B:C,2,0))</f>
        <v/>
      </c>
      <c r="AD9525" s="43" t="str">
        <f t="shared" si="891"/>
        <v/>
      </c>
    </row>
    <row r="9526" spans="1:30" x14ac:dyDescent="0.25">
      <c r="A9526" s="64"/>
      <c r="B9526" s="64"/>
      <c r="C9526" s="66"/>
      <c r="D9526" s="67"/>
      <c r="E9526" s="64"/>
      <c r="F9526" s="64"/>
      <c r="G9526" s="37" t="str">
        <f>IF(E9526="","",IF(OR(E9526="Project Management",E9526="Project Support",E9526="Sprint Management",E9526="Sprint Support"),"NA",ROUND((((VLOOKUP(AD9526,[2]Formula!V:X,3,0)))-SUMIF(AD:AD,AD9526,H:H)),2)))</f>
        <v/>
      </c>
      <c r="H9526" s="71"/>
      <c r="I9526" s="72"/>
      <c r="J9526" s="72"/>
      <c r="K9526" s="38" t="str">
        <f>IF(E9526="","",IF(OR(E9526="Project Management",E9526="Project Support",E9526="Sprint Management",E9526="Sprint Support"),"NA",(((SUMIF(AD:AD,AD9526,H:H)/VLOOKUP(AD9526,[2]Formula!V:X,3,0))*VLOOKUP(AD9526,[2]Formula!V:X,2,0))*H9526)/SUMIF(AD:AD,AD9526,H:H)))</f>
        <v/>
      </c>
      <c r="L9526" s="38" t="str">
        <f t="shared" si="889"/>
        <v/>
      </c>
      <c r="M9526" s="38" t="str">
        <f t="shared" si="890"/>
        <v/>
      </c>
      <c r="N9526" s="38" t="str">
        <f t="shared" si="892"/>
        <v/>
      </c>
      <c r="O9526" s="38" t="str">
        <f t="shared" si="894"/>
        <v/>
      </c>
      <c r="P9526" s="39" t="str">
        <f t="shared" si="893"/>
        <v/>
      </c>
      <c r="AC9526" s="42" t="str">
        <f>IF(B9526="","",VLOOKUP(B9526,[2]Formula!B:C,2,0))</f>
        <v/>
      </c>
      <c r="AD9526" s="43" t="str">
        <f t="shared" si="891"/>
        <v/>
      </c>
    </row>
    <row r="9527" spans="1:30" x14ac:dyDescent="0.25">
      <c r="A9527" s="64"/>
      <c r="B9527" s="64"/>
      <c r="C9527" s="66"/>
      <c r="D9527" s="67"/>
      <c r="E9527" s="64"/>
      <c r="F9527" s="64"/>
      <c r="G9527" s="37" t="str">
        <f>IF(E9527="","",IF(OR(E9527="Project Management",E9527="Project Support",E9527="Sprint Management",E9527="Sprint Support"),"NA",ROUND((((VLOOKUP(AD9527,[2]Formula!V:X,3,0)))-SUMIF(AD:AD,AD9527,H:H)),2)))</f>
        <v/>
      </c>
      <c r="H9527" s="71"/>
      <c r="I9527" s="72"/>
      <c r="J9527" s="72"/>
      <c r="K9527" s="38" t="str">
        <f>IF(E9527="","",IF(OR(E9527="Project Management",E9527="Project Support",E9527="Sprint Management",E9527="Sprint Support"),"NA",(((SUMIF(AD:AD,AD9527,H:H)/VLOOKUP(AD9527,[2]Formula!V:X,3,0))*VLOOKUP(AD9527,[2]Formula!V:X,2,0))*H9527)/SUMIF(AD:AD,AD9527,H:H)))</f>
        <v/>
      </c>
      <c r="L9527" s="38" t="str">
        <f t="shared" si="889"/>
        <v/>
      </c>
      <c r="M9527" s="38" t="str">
        <f t="shared" si="890"/>
        <v/>
      </c>
      <c r="N9527" s="38" t="str">
        <f t="shared" si="892"/>
        <v/>
      </c>
      <c r="O9527" s="38" t="str">
        <f t="shared" si="894"/>
        <v/>
      </c>
      <c r="P9527" s="39" t="str">
        <f t="shared" si="893"/>
        <v/>
      </c>
      <c r="AC9527" s="42" t="str">
        <f>IF(B9527="","",VLOOKUP(B9527,[2]Formula!B:C,2,0))</f>
        <v/>
      </c>
      <c r="AD9527" s="43" t="str">
        <f t="shared" si="891"/>
        <v/>
      </c>
    </row>
    <row r="9528" spans="1:30" x14ac:dyDescent="0.25">
      <c r="A9528" s="64"/>
      <c r="B9528" s="64"/>
      <c r="C9528" s="66"/>
      <c r="D9528" s="67"/>
      <c r="E9528" s="64"/>
      <c r="F9528" s="64"/>
      <c r="G9528" s="37" t="str">
        <f>IF(E9528="","",IF(OR(E9528="Project Management",E9528="Project Support",E9528="Sprint Management",E9528="Sprint Support"),"NA",ROUND((((VLOOKUP(AD9528,[2]Formula!V:X,3,0)))-SUMIF(AD:AD,AD9528,H:H)),2)))</f>
        <v/>
      </c>
      <c r="H9528" s="71"/>
      <c r="I9528" s="72"/>
      <c r="J9528" s="72"/>
      <c r="K9528" s="38" t="str">
        <f>IF(E9528="","",IF(OR(E9528="Project Management",E9528="Project Support",E9528="Sprint Management",E9528="Sprint Support"),"NA",(((SUMIF(AD:AD,AD9528,H:H)/VLOOKUP(AD9528,[2]Formula!V:X,3,0))*VLOOKUP(AD9528,[2]Formula!V:X,2,0))*H9528)/SUMIF(AD:AD,AD9528,H:H)))</f>
        <v/>
      </c>
      <c r="L9528" s="38" t="str">
        <f t="shared" si="889"/>
        <v/>
      </c>
      <c r="M9528" s="38" t="str">
        <f t="shared" si="890"/>
        <v/>
      </c>
      <c r="N9528" s="38" t="str">
        <f t="shared" si="892"/>
        <v/>
      </c>
      <c r="O9528" s="38" t="str">
        <f t="shared" si="894"/>
        <v/>
      </c>
      <c r="P9528" s="39" t="str">
        <f t="shared" si="893"/>
        <v/>
      </c>
      <c r="AC9528" s="42" t="str">
        <f>IF(B9528="","",VLOOKUP(B9528,[2]Formula!B:C,2,0))</f>
        <v/>
      </c>
      <c r="AD9528" s="43" t="str">
        <f t="shared" si="891"/>
        <v/>
      </c>
    </row>
    <row r="9529" spans="1:30" x14ac:dyDescent="0.25">
      <c r="A9529" s="64"/>
      <c r="B9529" s="64"/>
      <c r="C9529" s="66"/>
      <c r="D9529" s="67"/>
      <c r="E9529" s="64"/>
      <c r="F9529" s="64"/>
      <c r="G9529" s="37" t="str">
        <f>IF(E9529="","",IF(OR(E9529="Project Management",E9529="Project Support",E9529="Sprint Management",E9529="Sprint Support"),"NA",ROUND((((VLOOKUP(AD9529,[2]Formula!V:X,3,0)))-SUMIF(AD:AD,AD9529,H:H)),2)))</f>
        <v/>
      </c>
      <c r="H9529" s="71"/>
      <c r="I9529" s="72"/>
      <c r="J9529" s="72"/>
      <c r="K9529" s="38" t="str">
        <f>IF(E9529="","",IF(OR(E9529="Project Management",E9529="Project Support",E9529="Sprint Management",E9529="Sprint Support"),"NA",(((SUMIF(AD:AD,AD9529,H:H)/VLOOKUP(AD9529,[2]Formula!V:X,3,0))*VLOOKUP(AD9529,[2]Formula!V:X,2,0))*H9529)/SUMIF(AD:AD,AD9529,H:H)))</f>
        <v/>
      </c>
      <c r="L9529" s="38" t="str">
        <f t="shared" si="889"/>
        <v/>
      </c>
      <c r="M9529" s="38" t="str">
        <f t="shared" si="890"/>
        <v/>
      </c>
      <c r="N9529" s="38" t="str">
        <f t="shared" si="892"/>
        <v/>
      </c>
      <c r="O9529" s="38" t="str">
        <f t="shared" si="894"/>
        <v/>
      </c>
      <c r="P9529" s="39" t="str">
        <f t="shared" si="893"/>
        <v/>
      </c>
      <c r="AC9529" s="42" t="str">
        <f>IF(B9529="","",VLOOKUP(B9529,[2]Formula!B:C,2,0))</f>
        <v/>
      </c>
      <c r="AD9529" s="43" t="str">
        <f t="shared" si="891"/>
        <v/>
      </c>
    </row>
    <row r="9530" spans="1:30" x14ac:dyDescent="0.25">
      <c r="A9530" s="64"/>
      <c r="B9530" s="64"/>
      <c r="C9530" s="66"/>
      <c r="D9530" s="67"/>
      <c r="E9530" s="64"/>
      <c r="F9530" s="64"/>
      <c r="G9530" s="37" t="str">
        <f>IF(E9530="","",IF(OR(E9530="Project Management",E9530="Project Support",E9530="Sprint Management",E9530="Sprint Support"),"NA",ROUND((((VLOOKUP(AD9530,[2]Formula!V:X,3,0)))-SUMIF(AD:AD,AD9530,H:H)),2)))</f>
        <v/>
      </c>
      <c r="H9530" s="71"/>
      <c r="I9530" s="72"/>
      <c r="J9530" s="72"/>
      <c r="K9530" s="38" t="str">
        <f>IF(E9530="","",IF(OR(E9530="Project Management",E9530="Project Support",E9530="Sprint Management",E9530="Sprint Support"),"NA",(((SUMIF(AD:AD,AD9530,H:H)/VLOOKUP(AD9530,[2]Formula!V:X,3,0))*VLOOKUP(AD9530,[2]Formula!V:X,2,0))*H9530)/SUMIF(AD:AD,AD9530,H:H)))</f>
        <v/>
      </c>
      <c r="L9530" s="38" t="str">
        <f t="shared" si="889"/>
        <v/>
      </c>
      <c r="M9530" s="38" t="str">
        <f t="shared" si="890"/>
        <v/>
      </c>
      <c r="N9530" s="38" t="str">
        <f t="shared" si="892"/>
        <v/>
      </c>
      <c r="O9530" s="38" t="str">
        <f t="shared" si="894"/>
        <v/>
      </c>
      <c r="P9530" s="39" t="str">
        <f t="shared" si="893"/>
        <v/>
      </c>
      <c r="AC9530" s="42" t="str">
        <f>IF(B9530="","",VLOOKUP(B9530,[2]Formula!B:C,2,0))</f>
        <v/>
      </c>
      <c r="AD9530" s="43" t="str">
        <f t="shared" si="891"/>
        <v/>
      </c>
    </row>
    <row r="9531" spans="1:30" x14ac:dyDescent="0.25">
      <c r="A9531" s="64"/>
      <c r="B9531" s="64"/>
      <c r="C9531" s="66"/>
      <c r="D9531" s="67"/>
      <c r="E9531" s="64"/>
      <c r="F9531" s="64"/>
      <c r="G9531" s="37" t="str">
        <f>IF(E9531="","",IF(OR(E9531="Project Management",E9531="Project Support",E9531="Sprint Management",E9531="Sprint Support"),"NA",ROUND((((VLOOKUP(AD9531,[2]Formula!V:X,3,0)))-SUMIF(AD:AD,AD9531,H:H)),2)))</f>
        <v/>
      </c>
      <c r="H9531" s="71"/>
      <c r="I9531" s="72"/>
      <c r="J9531" s="72"/>
      <c r="K9531" s="38" t="str">
        <f>IF(E9531="","",IF(OR(E9531="Project Management",E9531="Project Support",E9531="Sprint Management",E9531="Sprint Support"),"NA",(((SUMIF(AD:AD,AD9531,H:H)/VLOOKUP(AD9531,[2]Formula!V:X,3,0))*VLOOKUP(AD9531,[2]Formula!V:X,2,0))*H9531)/SUMIF(AD:AD,AD9531,H:H)))</f>
        <v/>
      </c>
      <c r="L9531" s="38" t="str">
        <f t="shared" si="889"/>
        <v/>
      </c>
      <c r="M9531" s="38" t="str">
        <f t="shared" si="890"/>
        <v/>
      </c>
      <c r="N9531" s="38" t="str">
        <f t="shared" si="892"/>
        <v/>
      </c>
      <c r="O9531" s="38" t="str">
        <f t="shared" si="894"/>
        <v/>
      </c>
      <c r="P9531" s="39" t="str">
        <f t="shared" si="893"/>
        <v/>
      </c>
      <c r="AC9531" s="42" t="str">
        <f>IF(B9531="","",VLOOKUP(B9531,[2]Formula!B:C,2,0))</f>
        <v/>
      </c>
      <c r="AD9531" s="43" t="str">
        <f t="shared" si="891"/>
        <v/>
      </c>
    </row>
    <row r="9532" spans="1:30" x14ac:dyDescent="0.25">
      <c r="A9532" s="64"/>
      <c r="B9532" s="64"/>
      <c r="C9532" s="66"/>
      <c r="D9532" s="67"/>
      <c r="E9532" s="64"/>
      <c r="F9532" s="64"/>
      <c r="G9532" s="37" t="str">
        <f>IF(E9532="","",IF(OR(E9532="Project Management",E9532="Project Support",E9532="Sprint Management",E9532="Sprint Support"),"NA",ROUND((((VLOOKUP(AD9532,[2]Formula!V:X,3,0)))-SUMIF(AD:AD,AD9532,H:H)),2)))</f>
        <v/>
      </c>
      <c r="H9532" s="71"/>
      <c r="I9532" s="72"/>
      <c r="J9532" s="72"/>
      <c r="K9532" s="38" t="str">
        <f>IF(E9532="","",IF(OR(E9532="Project Management",E9532="Project Support",E9532="Sprint Management",E9532="Sprint Support"),"NA",(((SUMIF(AD:AD,AD9532,H:H)/VLOOKUP(AD9532,[2]Formula!V:X,3,0))*VLOOKUP(AD9532,[2]Formula!V:X,2,0))*H9532)/SUMIF(AD:AD,AD9532,H:H)))</f>
        <v/>
      </c>
      <c r="L9532" s="38" t="str">
        <f t="shared" si="889"/>
        <v/>
      </c>
      <c r="M9532" s="38" t="str">
        <f t="shared" si="890"/>
        <v/>
      </c>
      <c r="N9532" s="38" t="str">
        <f t="shared" si="892"/>
        <v/>
      </c>
      <c r="O9532" s="38" t="str">
        <f t="shared" si="894"/>
        <v/>
      </c>
      <c r="P9532" s="39" t="str">
        <f t="shared" si="893"/>
        <v/>
      </c>
      <c r="AC9532" s="42" t="str">
        <f>IF(B9532="","",VLOOKUP(B9532,[2]Formula!B:C,2,0))</f>
        <v/>
      </c>
      <c r="AD9532" s="43" t="str">
        <f t="shared" si="891"/>
        <v/>
      </c>
    </row>
    <row r="9533" spans="1:30" x14ac:dyDescent="0.25">
      <c r="A9533" s="64"/>
      <c r="B9533" s="64"/>
      <c r="C9533" s="66"/>
      <c r="D9533" s="67"/>
      <c r="E9533" s="64"/>
      <c r="F9533" s="64"/>
      <c r="G9533" s="37" t="str">
        <f>IF(E9533="","",IF(OR(E9533="Project Management",E9533="Project Support",E9533="Sprint Management",E9533="Sprint Support"),"NA",ROUND((((VLOOKUP(AD9533,[2]Formula!V:X,3,0)))-SUMIF(AD:AD,AD9533,H:H)),2)))</f>
        <v/>
      </c>
      <c r="H9533" s="71"/>
      <c r="I9533" s="72"/>
      <c r="J9533" s="72"/>
      <c r="K9533" s="38" t="str">
        <f>IF(E9533="","",IF(OR(E9533="Project Management",E9533="Project Support",E9533="Sprint Management",E9533="Sprint Support"),"NA",(((SUMIF(AD:AD,AD9533,H:H)/VLOOKUP(AD9533,[2]Formula!V:X,3,0))*VLOOKUP(AD9533,[2]Formula!V:X,2,0))*H9533)/SUMIF(AD:AD,AD9533,H:H)))</f>
        <v/>
      </c>
      <c r="L9533" s="38" t="str">
        <f t="shared" si="889"/>
        <v/>
      </c>
      <c r="M9533" s="38" t="str">
        <f t="shared" si="890"/>
        <v/>
      </c>
      <c r="N9533" s="38" t="str">
        <f t="shared" si="892"/>
        <v/>
      </c>
      <c r="O9533" s="38" t="str">
        <f t="shared" si="894"/>
        <v/>
      </c>
      <c r="P9533" s="39" t="str">
        <f t="shared" si="893"/>
        <v/>
      </c>
      <c r="AC9533" s="42" t="str">
        <f>IF(B9533="","",VLOOKUP(B9533,[2]Formula!B:C,2,0))</f>
        <v/>
      </c>
      <c r="AD9533" s="43" t="str">
        <f t="shared" si="891"/>
        <v/>
      </c>
    </row>
    <row r="9534" spans="1:30" x14ac:dyDescent="0.25">
      <c r="A9534" s="64"/>
      <c r="B9534" s="64"/>
      <c r="C9534" s="66"/>
      <c r="D9534" s="67"/>
      <c r="E9534" s="64"/>
      <c r="F9534" s="64"/>
      <c r="G9534" s="37" t="str">
        <f>IF(E9534="","",IF(OR(E9534="Project Management",E9534="Project Support",E9534="Sprint Management",E9534="Sprint Support"),"NA",ROUND((((VLOOKUP(AD9534,[2]Formula!V:X,3,0)))-SUMIF(AD:AD,AD9534,H:H)),2)))</f>
        <v/>
      </c>
      <c r="H9534" s="71"/>
      <c r="I9534" s="72"/>
      <c r="J9534" s="72"/>
      <c r="K9534" s="38" t="str">
        <f>IF(E9534="","",IF(OR(E9534="Project Management",E9534="Project Support",E9534="Sprint Management",E9534="Sprint Support"),"NA",(((SUMIF(AD:AD,AD9534,H:H)/VLOOKUP(AD9534,[2]Formula!V:X,3,0))*VLOOKUP(AD9534,[2]Formula!V:X,2,0))*H9534)/SUMIF(AD:AD,AD9534,H:H)))</f>
        <v/>
      </c>
      <c r="L9534" s="38" t="str">
        <f t="shared" si="889"/>
        <v/>
      </c>
      <c r="M9534" s="38" t="str">
        <f t="shared" si="890"/>
        <v/>
      </c>
      <c r="N9534" s="38" t="str">
        <f t="shared" si="892"/>
        <v/>
      </c>
      <c r="O9534" s="38" t="str">
        <f t="shared" si="894"/>
        <v/>
      </c>
      <c r="P9534" s="39" t="str">
        <f t="shared" si="893"/>
        <v/>
      </c>
      <c r="AC9534" s="42" t="str">
        <f>IF(B9534="","",VLOOKUP(B9534,[2]Formula!B:C,2,0))</f>
        <v/>
      </c>
      <c r="AD9534" s="43" t="str">
        <f t="shared" si="891"/>
        <v/>
      </c>
    </row>
    <row r="9535" spans="1:30" x14ac:dyDescent="0.25">
      <c r="A9535" s="64"/>
      <c r="B9535" s="64"/>
      <c r="C9535" s="66"/>
      <c r="D9535" s="67"/>
      <c r="E9535" s="64"/>
      <c r="F9535" s="64"/>
      <c r="G9535" s="37" t="str">
        <f>IF(E9535="","",IF(OR(E9535="Project Management",E9535="Project Support",E9535="Sprint Management",E9535="Sprint Support"),"NA",ROUND((((VLOOKUP(AD9535,[2]Formula!V:X,3,0)))-SUMIF(AD:AD,AD9535,H:H)),2)))</f>
        <v/>
      </c>
      <c r="H9535" s="71"/>
      <c r="I9535" s="72"/>
      <c r="J9535" s="72"/>
      <c r="K9535" s="38" t="str">
        <f>IF(E9535="","",IF(OR(E9535="Project Management",E9535="Project Support",E9535="Sprint Management",E9535="Sprint Support"),"NA",(((SUMIF(AD:AD,AD9535,H:H)/VLOOKUP(AD9535,[2]Formula!V:X,3,0))*VLOOKUP(AD9535,[2]Formula!V:X,2,0))*H9535)/SUMIF(AD:AD,AD9535,H:H)))</f>
        <v/>
      </c>
      <c r="L9535" s="38" t="str">
        <f t="shared" si="889"/>
        <v/>
      </c>
      <c r="M9535" s="38" t="str">
        <f t="shared" si="890"/>
        <v/>
      </c>
      <c r="N9535" s="38" t="str">
        <f t="shared" si="892"/>
        <v/>
      </c>
      <c r="O9535" s="38" t="str">
        <f t="shared" si="894"/>
        <v/>
      </c>
      <c r="P9535" s="39" t="str">
        <f t="shared" si="893"/>
        <v/>
      </c>
      <c r="AC9535" s="42" t="str">
        <f>IF(B9535="","",VLOOKUP(B9535,[2]Formula!B:C,2,0))</f>
        <v/>
      </c>
      <c r="AD9535" s="43" t="str">
        <f t="shared" si="891"/>
        <v/>
      </c>
    </row>
    <row r="9536" spans="1:30" x14ac:dyDescent="0.25">
      <c r="A9536" s="64"/>
      <c r="B9536" s="64"/>
      <c r="C9536" s="66"/>
      <c r="D9536" s="67"/>
      <c r="E9536" s="64"/>
      <c r="F9536" s="64"/>
      <c r="G9536" s="37" t="str">
        <f>IF(E9536="","",IF(OR(E9536="Project Management",E9536="Project Support",E9536="Sprint Management",E9536="Sprint Support"),"NA",ROUND((((VLOOKUP(AD9536,[2]Formula!V:X,3,0)))-SUMIF(AD:AD,AD9536,H:H)),2)))</f>
        <v/>
      </c>
      <c r="H9536" s="71"/>
      <c r="I9536" s="72"/>
      <c r="J9536" s="72"/>
      <c r="K9536" s="38" t="str">
        <f>IF(E9536="","",IF(OR(E9536="Project Management",E9536="Project Support",E9536="Sprint Management",E9536="Sprint Support"),"NA",(((SUMIF(AD:AD,AD9536,H:H)/VLOOKUP(AD9536,[2]Formula!V:X,3,0))*VLOOKUP(AD9536,[2]Formula!V:X,2,0))*H9536)/SUMIF(AD:AD,AD9536,H:H)))</f>
        <v/>
      </c>
      <c r="L9536" s="38" t="str">
        <f t="shared" si="889"/>
        <v/>
      </c>
      <c r="M9536" s="38" t="str">
        <f t="shared" si="890"/>
        <v/>
      </c>
      <c r="N9536" s="38" t="str">
        <f t="shared" si="892"/>
        <v/>
      </c>
      <c r="O9536" s="38" t="str">
        <f t="shared" si="894"/>
        <v/>
      </c>
      <c r="P9536" s="39" t="str">
        <f t="shared" si="893"/>
        <v/>
      </c>
      <c r="AC9536" s="42" t="str">
        <f>IF(B9536="","",VLOOKUP(B9536,[2]Formula!B:C,2,0))</f>
        <v/>
      </c>
      <c r="AD9536" s="43" t="str">
        <f t="shared" si="891"/>
        <v/>
      </c>
    </row>
    <row r="9537" spans="1:30" x14ac:dyDescent="0.25">
      <c r="A9537" s="64"/>
      <c r="B9537" s="64"/>
      <c r="C9537" s="66"/>
      <c r="D9537" s="67"/>
      <c r="E9537" s="64"/>
      <c r="F9537" s="64"/>
      <c r="G9537" s="37" t="str">
        <f>IF(E9537="","",IF(OR(E9537="Project Management",E9537="Project Support",E9537="Sprint Management",E9537="Sprint Support"),"NA",ROUND((((VLOOKUP(AD9537,[2]Formula!V:X,3,0)))-SUMIF(AD:AD,AD9537,H:H)),2)))</f>
        <v/>
      </c>
      <c r="H9537" s="71"/>
      <c r="I9537" s="72"/>
      <c r="J9537" s="72"/>
      <c r="K9537" s="38" t="str">
        <f>IF(E9537="","",IF(OR(E9537="Project Management",E9537="Project Support",E9537="Sprint Management",E9537="Sprint Support"),"NA",(((SUMIF(AD:AD,AD9537,H:H)/VLOOKUP(AD9537,[2]Formula!V:X,3,0))*VLOOKUP(AD9537,[2]Formula!V:X,2,0))*H9537)/SUMIF(AD:AD,AD9537,H:H)))</f>
        <v/>
      </c>
      <c r="L9537" s="38" t="str">
        <f t="shared" si="889"/>
        <v/>
      </c>
      <c r="M9537" s="38" t="str">
        <f t="shared" si="890"/>
        <v/>
      </c>
      <c r="N9537" s="38" t="str">
        <f t="shared" si="892"/>
        <v/>
      </c>
      <c r="O9537" s="38" t="str">
        <f t="shared" si="894"/>
        <v/>
      </c>
      <c r="P9537" s="39" t="str">
        <f t="shared" si="893"/>
        <v/>
      </c>
      <c r="AC9537" s="42" t="str">
        <f>IF(B9537="","",VLOOKUP(B9537,[2]Formula!B:C,2,0))</f>
        <v/>
      </c>
      <c r="AD9537" s="43" t="str">
        <f t="shared" si="891"/>
        <v/>
      </c>
    </row>
    <row r="9538" spans="1:30" x14ac:dyDescent="0.25">
      <c r="A9538" s="64"/>
      <c r="B9538" s="64"/>
      <c r="C9538" s="66"/>
      <c r="D9538" s="67"/>
      <c r="E9538" s="64"/>
      <c r="F9538" s="64"/>
      <c r="G9538" s="37" t="str">
        <f>IF(E9538="","",IF(OR(E9538="Project Management",E9538="Project Support",E9538="Sprint Management",E9538="Sprint Support"),"NA",ROUND((((VLOOKUP(AD9538,[2]Formula!V:X,3,0)))-SUMIF(AD:AD,AD9538,H:H)),2)))</f>
        <v/>
      </c>
      <c r="H9538" s="71"/>
      <c r="I9538" s="72"/>
      <c r="J9538" s="72"/>
      <c r="K9538" s="38" t="str">
        <f>IF(E9538="","",IF(OR(E9538="Project Management",E9538="Project Support",E9538="Sprint Management",E9538="Sprint Support"),"NA",(((SUMIF(AD:AD,AD9538,H:H)/VLOOKUP(AD9538,[2]Formula!V:X,3,0))*VLOOKUP(AD9538,[2]Formula!V:X,2,0))*H9538)/SUMIF(AD:AD,AD9538,H:H)))</f>
        <v/>
      </c>
      <c r="L9538" s="38" t="str">
        <f t="shared" ref="L9538:L9601" si="895">IFERROR(IF(K9538="NA",(H9538/I9538),(K9538/I9538)),"")</f>
        <v/>
      </c>
      <c r="M9538" s="38" t="str">
        <f t="shared" ref="M9538:M9601" si="896">IFERROR(IF(K9538="NA",1,(K9538/H9538)),"")</f>
        <v/>
      </c>
      <c r="N9538" s="38" t="str">
        <f t="shared" si="892"/>
        <v/>
      </c>
      <c r="O9538" s="38" t="str">
        <f t="shared" si="894"/>
        <v/>
      </c>
      <c r="P9538" s="39" t="str">
        <f t="shared" si="893"/>
        <v/>
      </c>
      <c r="AC9538" s="42" t="str">
        <f>IF(B9538="","",VLOOKUP(B9538,[2]Formula!B:C,2,0))</f>
        <v/>
      </c>
      <c r="AD9538" s="43" t="str">
        <f t="shared" ref="AD9538:AD9601" si="897">IF(B9538="","",CONCATENATE(B9538,"_",E9538))</f>
        <v/>
      </c>
    </row>
    <row r="9539" spans="1:30" x14ac:dyDescent="0.25">
      <c r="A9539" s="64"/>
      <c r="B9539" s="64"/>
      <c r="C9539" s="66"/>
      <c r="D9539" s="67"/>
      <c r="E9539" s="64"/>
      <c r="F9539" s="64"/>
      <c r="G9539" s="37" t="str">
        <f>IF(E9539="","",IF(OR(E9539="Project Management",E9539="Project Support",E9539="Sprint Management",E9539="Sprint Support"),"NA",ROUND((((VLOOKUP(AD9539,[2]Formula!V:X,3,0)))-SUMIF(AD:AD,AD9539,H:H)),2)))</f>
        <v/>
      </c>
      <c r="H9539" s="71"/>
      <c r="I9539" s="72"/>
      <c r="J9539" s="72"/>
      <c r="K9539" s="38" t="str">
        <f>IF(E9539="","",IF(OR(E9539="Project Management",E9539="Project Support",E9539="Sprint Management",E9539="Sprint Support"),"NA",(((SUMIF(AD:AD,AD9539,H:H)/VLOOKUP(AD9539,[2]Formula!V:X,3,0))*VLOOKUP(AD9539,[2]Formula!V:X,2,0))*H9539)/SUMIF(AD:AD,AD9539,H:H)))</f>
        <v/>
      </c>
      <c r="L9539" s="38" t="str">
        <f t="shared" si="895"/>
        <v/>
      </c>
      <c r="M9539" s="38" t="str">
        <f t="shared" si="896"/>
        <v/>
      </c>
      <c r="N9539" s="38" t="str">
        <f t="shared" ref="N9539:N9602" si="898">IFERROR(((L9539-M9539)/M9539)*100,"")</f>
        <v/>
      </c>
      <c r="O9539" s="38" t="str">
        <f t="shared" si="894"/>
        <v/>
      </c>
      <c r="P9539" s="39" t="str">
        <f t="shared" ref="P9539:P9602" si="899">IF(O9539="","",1)</f>
        <v/>
      </c>
      <c r="AC9539" s="42" t="str">
        <f>IF(B9539="","",VLOOKUP(B9539,[2]Formula!B:C,2,0))</f>
        <v/>
      </c>
      <c r="AD9539" s="43" t="str">
        <f t="shared" si="897"/>
        <v/>
      </c>
    </row>
    <row r="9540" spans="1:30" x14ac:dyDescent="0.25">
      <c r="A9540" s="64"/>
      <c r="B9540" s="64"/>
      <c r="C9540" s="66"/>
      <c r="D9540" s="67"/>
      <c r="E9540" s="64"/>
      <c r="F9540" s="64"/>
      <c r="G9540" s="37" t="str">
        <f>IF(E9540="","",IF(OR(E9540="Project Management",E9540="Project Support",E9540="Sprint Management",E9540="Sprint Support"),"NA",ROUND((((VLOOKUP(AD9540,[2]Formula!V:X,3,0)))-SUMIF(AD:AD,AD9540,H:H)),2)))</f>
        <v/>
      </c>
      <c r="H9540" s="71"/>
      <c r="I9540" s="72"/>
      <c r="J9540" s="72"/>
      <c r="K9540" s="38" t="str">
        <f>IF(E9540="","",IF(OR(E9540="Project Management",E9540="Project Support",E9540="Sprint Management",E9540="Sprint Support"),"NA",(((SUMIF(AD:AD,AD9540,H:H)/VLOOKUP(AD9540,[2]Formula!V:X,3,0))*VLOOKUP(AD9540,[2]Formula!V:X,2,0))*H9540)/SUMIF(AD:AD,AD9540,H:H)))</f>
        <v/>
      </c>
      <c r="L9540" s="38" t="str">
        <f t="shared" si="895"/>
        <v/>
      </c>
      <c r="M9540" s="38" t="str">
        <f t="shared" si="896"/>
        <v/>
      </c>
      <c r="N9540" s="38" t="str">
        <f t="shared" si="898"/>
        <v/>
      </c>
      <c r="O9540" s="38" t="str">
        <f t="shared" si="894"/>
        <v/>
      </c>
      <c r="P9540" s="39" t="str">
        <f t="shared" si="899"/>
        <v/>
      </c>
      <c r="AC9540" s="42" t="str">
        <f>IF(B9540="","",VLOOKUP(B9540,[2]Formula!B:C,2,0))</f>
        <v/>
      </c>
      <c r="AD9540" s="43" t="str">
        <f t="shared" si="897"/>
        <v/>
      </c>
    </row>
    <row r="9541" spans="1:30" x14ac:dyDescent="0.25">
      <c r="A9541" s="64"/>
      <c r="B9541" s="64"/>
      <c r="C9541" s="66"/>
      <c r="D9541" s="67"/>
      <c r="E9541" s="64"/>
      <c r="F9541" s="64"/>
      <c r="G9541" s="37" t="str">
        <f>IF(E9541="","",IF(OR(E9541="Project Management",E9541="Project Support",E9541="Sprint Management",E9541="Sprint Support"),"NA",ROUND((((VLOOKUP(AD9541,[2]Formula!V:X,3,0)))-SUMIF(AD:AD,AD9541,H:H)),2)))</f>
        <v/>
      </c>
      <c r="H9541" s="71"/>
      <c r="I9541" s="72"/>
      <c r="J9541" s="72"/>
      <c r="K9541" s="38" t="str">
        <f>IF(E9541="","",IF(OR(E9541="Project Management",E9541="Project Support",E9541="Sprint Management",E9541="Sprint Support"),"NA",(((SUMIF(AD:AD,AD9541,H:H)/VLOOKUP(AD9541,[2]Formula!V:X,3,0))*VLOOKUP(AD9541,[2]Formula!V:X,2,0))*H9541)/SUMIF(AD:AD,AD9541,H:H)))</f>
        <v/>
      </c>
      <c r="L9541" s="38" t="str">
        <f t="shared" si="895"/>
        <v/>
      </c>
      <c r="M9541" s="38" t="str">
        <f t="shared" si="896"/>
        <v/>
      </c>
      <c r="N9541" s="38" t="str">
        <f t="shared" si="898"/>
        <v/>
      </c>
      <c r="O9541" s="38" t="str">
        <f t="shared" si="894"/>
        <v/>
      </c>
      <c r="P9541" s="39" t="str">
        <f t="shared" si="899"/>
        <v/>
      </c>
      <c r="AC9541" s="42" t="str">
        <f>IF(B9541="","",VLOOKUP(B9541,[2]Formula!B:C,2,0))</f>
        <v/>
      </c>
      <c r="AD9541" s="43" t="str">
        <f t="shared" si="897"/>
        <v/>
      </c>
    </row>
    <row r="9542" spans="1:30" x14ac:dyDescent="0.25">
      <c r="A9542" s="64"/>
      <c r="B9542" s="64"/>
      <c r="C9542" s="66"/>
      <c r="D9542" s="67"/>
      <c r="E9542" s="64"/>
      <c r="F9542" s="64"/>
      <c r="G9542" s="37" t="str">
        <f>IF(E9542="","",IF(OR(E9542="Project Management",E9542="Project Support",E9542="Sprint Management",E9542="Sprint Support"),"NA",ROUND((((VLOOKUP(AD9542,[2]Formula!V:X,3,0)))-SUMIF(AD:AD,AD9542,H:H)),2)))</f>
        <v/>
      </c>
      <c r="H9542" s="71"/>
      <c r="I9542" s="72"/>
      <c r="J9542" s="72"/>
      <c r="K9542" s="38" t="str">
        <f>IF(E9542="","",IF(OR(E9542="Project Management",E9542="Project Support",E9542="Sprint Management",E9542="Sprint Support"),"NA",(((SUMIF(AD:AD,AD9542,H:H)/VLOOKUP(AD9542,[2]Formula!V:X,3,0))*VLOOKUP(AD9542,[2]Formula!V:X,2,0))*H9542)/SUMIF(AD:AD,AD9542,H:H)))</f>
        <v/>
      </c>
      <c r="L9542" s="38" t="str">
        <f t="shared" si="895"/>
        <v/>
      </c>
      <c r="M9542" s="38" t="str">
        <f t="shared" si="896"/>
        <v/>
      </c>
      <c r="N9542" s="38" t="str">
        <f t="shared" si="898"/>
        <v/>
      </c>
      <c r="O9542" s="38" t="str">
        <f t="shared" si="894"/>
        <v/>
      </c>
      <c r="P9542" s="39" t="str">
        <f t="shared" si="899"/>
        <v/>
      </c>
      <c r="AC9542" s="42" t="str">
        <f>IF(B9542="","",VLOOKUP(B9542,[2]Formula!B:C,2,0))</f>
        <v/>
      </c>
      <c r="AD9542" s="43" t="str">
        <f t="shared" si="897"/>
        <v/>
      </c>
    </row>
    <row r="9543" spans="1:30" x14ac:dyDescent="0.25">
      <c r="A9543" s="64"/>
      <c r="B9543" s="64"/>
      <c r="C9543" s="66"/>
      <c r="D9543" s="67"/>
      <c r="E9543" s="64"/>
      <c r="F9543" s="64"/>
      <c r="G9543" s="37" t="str">
        <f>IF(E9543="","",IF(OR(E9543="Project Management",E9543="Project Support",E9543="Sprint Management",E9543="Sprint Support"),"NA",ROUND((((VLOOKUP(AD9543,[2]Formula!V:X,3,0)))-SUMIF(AD:AD,AD9543,H:H)),2)))</f>
        <v/>
      </c>
      <c r="H9543" s="71"/>
      <c r="I9543" s="72"/>
      <c r="J9543" s="72"/>
      <c r="K9543" s="38" t="str">
        <f>IF(E9543="","",IF(OR(E9543="Project Management",E9543="Project Support",E9543="Sprint Management",E9543="Sprint Support"),"NA",(((SUMIF(AD:AD,AD9543,H:H)/VLOOKUP(AD9543,[2]Formula!V:X,3,0))*VLOOKUP(AD9543,[2]Formula!V:X,2,0))*H9543)/SUMIF(AD:AD,AD9543,H:H)))</f>
        <v/>
      </c>
      <c r="L9543" s="38" t="str">
        <f t="shared" si="895"/>
        <v/>
      </c>
      <c r="M9543" s="38" t="str">
        <f t="shared" si="896"/>
        <v/>
      </c>
      <c r="N9543" s="38" t="str">
        <f t="shared" si="898"/>
        <v/>
      </c>
      <c r="O9543" s="38" t="str">
        <f t="shared" si="894"/>
        <v/>
      </c>
      <c r="P9543" s="39" t="str">
        <f t="shared" si="899"/>
        <v/>
      </c>
      <c r="AC9543" s="42" t="str">
        <f>IF(B9543="","",VLOOKUP(B9543,[2]Formula!B:C,2,0))</f>
        <v/>
      </c>
      <c r="AD9543" s="43" t="str">
        <f t="shared" si="897"/>
        <v/>
      </c>
    </row>
    <row r="9544" spans="1:30" x14ac:dyDescent="0.25">
      <c r="A9544" s="64"/>
      <c r="B9544" s="64"/>
      <c r="C9544" s="66"/>
      <c r="D9544" s="67"/>
      <c r="E9544" s="64"/>
      <c r="F9544" s="64"/>
      <c r="G9544" s="37" t="str">
        <f>IF(E9544="","",IF(OR(E9544="Project Management",E9544="Project Support",E9544="Sprint Management",E9544="Sprint Support"),"NA",ROUND((((VLOOKUP(AD9544,[2]Formula!V:X,3,0)))-SUMIF(AD:AD,AD9544,H:H)),2)))</f>
        <v/>
      </c>
      <c r="H9544" s="71"/>
      <c r="I9544" s="72"/>
      <c r="J9544" s="72"/>
      <c r="K9544" s="38" t="str">
        <f>IF(E9544="","",IF(OR(E9544="Project Management",E9544="Project Support",E9544="Sprint Management",E9544="Sprint Support"),"NA",(((SUMIF(AD:AD,AD9544,H:H)/VLOOKUP(AD9544,[2]Formula!V:X,3,0))*VLOOKUP(AD9544,[2]Formula!V:X,2,0))*H9544)/SUMIF(AD:AD,AD9544,H:H)))</f>
        <v/>
      </c>
      <c r="L9544" s="38" t="str">
        <f t="shared" si="895"/>
        <v/>
      </c>
      <c r="M9544" s="38" t="str">
        <f t="shared" si="896"/>
        <v/>
      </c>
      <c r="N9544" s="38" t="str">
        <f t="shared" si="898"/>
        <v/>
      </c>
      <c r="O9544" s="38" t="str">
        <f t="shared" si="894"/>
        <v/>
      </c>
      <c r="P9544" s="39" t="str">
        <f t="shared" si="899"/>
        <v/>
      </c>
      <c r="AC9544" s="42" t="str">
        <f>IF(B9544="","",VLOOKUP(B9544,[2]Formula!B:C,2,0))</f>
        <v/>
      </c>
      <c r="AD9544" s="43" t="str">
        <f t="shared" si="897"/>
        <v/>
      </c>
    </row>
    <row r="9545" spans="1:30" x14ac:dyDescent="0.25">
      <c r="A9545" s="64"/>
      <c r="B9545" s="64"/>
      <c r="C9545" s="66"/>
      <c r="D9545" s="67"/>
      <c r="E9545" s="64"/>
      <c r="F9545" s="64"/>
      <c r="G9545" s="37" t="str">
        <f>IF(E9545="","",IF(OR(E9545="Project Management",E9545="Project Support",E9545="Sprint Management",E9545="Sprint Support"),"NA",ROUND((((VLOOKUP(AD9545,[2]Formula!V:X,3,0)))-SUMIF(AD:AD,AD9545,H:H)),2)))</f>
        <v/>
      </c>
      <c r="H9545" s="71"/>
      <c r="I9545" s="72"/>
      <c r="J9545" s="72"/>
      <c r="K9545" s="38" t="str">
        <f>IF(E9545="","",IF(OR(E9545="Project Management",E9545="Project Support",E9545="Sprint Management",E9545="Sprint Support"),"NA",(((SUMIF(AD:AD,AD9545,H:H)/VLOOKUP(AD9545,[2]Formula!V:X,3,0))*VLOOKUP(AD9545,[2]Formula!V:X,2,0))*H9545)/SUMIF(AD:AD,AD9545,H:H)))</f>
        <v/>
      </c>
      <c r="L9545" s="38" t="str">
        <f t="shared" si="895"/>
        <v/>
      </c>
      <c r="M9545" s="38" t="str">
        <f t="shared" si="896"/>
        <v/>
      </c>
      <c r="N9545" s="38" t="str">
        <f t="shared" si="898"/>
        <v/>
      </c>
      <c r="O9545" s="38" t="str">
        <f t="shared" si="894"/>
        <v/>
      </c>
      <c r="P9545" s="39" t="str">
        <f t="shared" si="899"/>
        <v/>
      </c>
      <c r="AC9545" s="42" t="str">
        <f>IF(B9545="","",VLOOKUP(B9545,[2]Formula!B:C,2,0))</f>
        <v/>
      </c>
      <c r="AD9545" s="43" t="str">
        <f t="shared" si="897"/>
        <v/>
      </c>
    </row>
    <row r="9546" spans="1:30" x14ac:dyDescent="0.25">
      <c r="A9546" s="64"/>
      <c r="B9546" s="64"/>
      <c r="C9546" s="66"/>
      <c r="D9546" s="67"/>
      <c r="E9546" s="64"/>
      <c r="F9546" s="64"/>
      <c r="G9546" s="37" t="str">
        <f>IF(E9546="","",IF(OR(E9546="Project Management",E9546="Project Support",E9546="Sprint Management",E9546="Sprint Support"),"NA",ROUND((((VLOOKUP(AD9546,[2]Formula!V:X,3,0)))-SUMIF(AD:AD,AD9546,H:H)),2)))</f>
        <v/>
      </c>
      <c r="H9546" s="71"/>
      <c r="I9546" s="72"/>
      <c r="J9546" s="72"/>
      <c r="K9546" s="38" t="str">
        <f>IF(E9546="","",IF(OR(E9546="Project Management",E9546="Project Support",E9546="Sprint Management",E9546="Sprint Support"),"NA",(((SUMIF(AD:AD,AD9546,H:H)/VLOOKUP(AD9546,[2]Formula!V:X,3,0))*VLOOKUP(AD9546,[2]Formula!V:X,2,0))*H9546)/SUMIF(AD:AD,AD9546,H:H)))</f>
        <v/>
      </c>
      <c r="L9546" s="38" t="str">
        <f t="shared" si="895"/>
        <v/>
      </c>
      <c r="M9546" s="38" t="str">
        <f t="shared" si="896"/>
        <v/>
      </c>
      <c r="N9546" s="38" t="str">
        <f t="shared" si="898"/>
        <v/>
      </c>
      <c r="O9546" s="38" t="str">
        <f t="shared" si="894"/>
        <v/>
      </c>
      <c r="P9546" s="39" t="str">
        <f t="shared" si="899"/>
        <v/>
      </c>
      <c r="AC9546" s="42" t="str">
        <f>IF(B9546="","",VLOOKUP(B9546,[2]Formula!B:C,2,0))</f>
        <v/>
      </c>
      <c r="AD9546" s="43" t="str">
        <f t="shared" si="897"/>
        <v/>
      </c>
    </row>
    <row r="9547" spans="1:30" x14ac:dyDescent="0.25">
      <c r="A9547" s="64"/>
      <c r="B9547" s="64"/>
      <c r="C9547" s="66"/>
      <c r="D9547" s="67"/>
      <c r="E9547" s="64"/>
      <c r="F9547" s="64"/>
      <c r="G9547" s="37" t="str">
        <f>IF(E9547="","",IF(OR(E9547="Project Management",E9547="Project Support",E9547="Sprint Management",E9547="Sprint Support"),"NA",ROUND((((VLOOKUP(AD9547,[2]Formula!V:X,3,0)))-SUMIF(AD:AD,AD9547,H:H)),2)))</f>
        <v/>
      </c>
      <c r="H9547" s="71"/>
      <c r="I9547" s="72"/>
      <c r="J9547" s="72"/>
      <c r="K9547" s="38" t="str">
        <f>IF(E9547="","",IF(OR(E9547="Project Management",E9547="Project Support",E9547="Sprint Management",E9547="Sprint Support"),"NA",(((SUMIF(AD:AD,AD9547,H:H)/VLOOKUP(AD9547,[2]Formula!V:X,3,0))*VLOOKUP(AD9547,[2]Formula!V:X,2,0))*H9547)/SUMIF(AD:AD,AD9547,H:H)))</f>
        <v/>
      </c>
      <c r="L9547" s="38" t="str">
        <f t="shared" si="895"/>
        <v/>
      </c>
      <c r="M9547" s="38" t="str">
        <f t="shared" si="896"/>
        <v/>
      </c>
      <c r="N9547" s="38" t="str">
        <f t="shared" si="898"/>
        <v/>
      </c>
      <c r="O9547" s="38" t="str">
        <f t="shared" si="894"/>
        <v/>
      </c>
      <c r="P9547" s="39" t="str">
        <f t="shared" si="899"/>
        <v/>
      </c>
      <c r="AC9547" s="42" t="str">
        <f>IF(B9547="","",VLOOKUP(B9547,[2]Formula!B:C,2,0))</f>
        <v/>
      </c>
      <c r="AD9547" s="43" t="str">
        <f t="shared" si="897"/>
        <v/>
      </c>
    </row>
    <row r="9548" spans="1:30" x14ac:dyDescent="0.25">
      <c r="A9548" s="64"/>
      <c r="B9548" s="64"/>
      <c r="C9548" s="66"/>
      <c r="D9548" s="67"/>
      <c r="E9548" s="64"/>
      <c r="F9548" s="64"/>
      <c r="G9548" s="37" t="str">
        <f>IF(E9548="","",IF(OR(E9548="Project Management",E9548="Project Support",E9548="Sprint Management",E9548="Sprint Support"),"NA",ROUND((((VLOOKUP(AD9548,[2]Formula!V:X,3,0)))-SUMIF(AD:AD,AD9548,H:H)),2)))</f>
        <v/>
      </c>
      <c r="H9548" s="71"/>
      <c r="I9548" s="72"/>
      <c r="J9548" s="72"/>
      <c r="K9548" s="38" t="str">
        <f>IF(E9548="","",IF(OR(E9548="Project Management",E9548="Project Support",E9548="Sprint Management",E9548="Sprint Support"),"NA",(((SUMIF(AD:AD,AD9548,H:H)/VLOOKUP(AD9548,[2]Formula!V:X,3,0))*VLOOKUP(AD9548,[2]Formula!V:X,2,0))*H9548)/SUMIF(AD:AD,AD9548,H:H)))</f>
        <v/>
      </c>
      <c r="L9548" s="38" t="str">
        <f t="shared" si="895"/>
        <v/>
      </c>
      <c r="M9548" s="38" t="str">
        <f t="shared" si="896"/>
        <v/>
      </c>
      <c r="N9548" s="38" t="str">
        <f t="shared" si="898"/>
        <v/>
      </c>
      <c r="O9548" s="38" t="str">
        <f t="shared" si="894"/>
        <v/>
      </c>
      <c r="P9548" s="39" t="str">
        <f t="shared" si="899"/>
        <v/>
      </c>
      <c r="AC9548" s="42" t="str">
        <f>IF(B9548="","",VLOOKUP(B9548,[2]Formula!B:C,2,0))</f>
        <v/>
      </c>
      <c r="AD9548" s="43" t="str">
        <f t="shared" si="897"/>
        <v/>
      </c>
    </row>
    <row r="9549" spans="1:30" x14ac:dyDescent="0.25">
      <c r="A9549" s="64"/>
      <c r="B9549" s="64"/>
      <c r="C9549" s="66"/>
      <c r="D9549" s="67"/>
      <c r="E9549" s="64"/>
      <c r="F9549" s="64"/>
      <c r="G9549" s="37" t="str">
        <f>IF(E9549="","",IF(OR(E9549="Project Management",E9549="Project Support",E9549="Sprint Management",E9549="Sprint Support"),"NA",ROUND((((VLOOKUP(AD9549,[2]Formula!V:X,3,0)))-SUMIF(AD:AD,AD9549,H:H)),2)))</f>
        <v/>
      </c>
      <c r="H9549" s="71"/>
      <c r="I9549" s="72"/>
      <c r="J9549" s="72"/>
      <c r="K9549" s="38" t="str">
        <f>IF(E9549="","",IF(OR(E9549="Project Management",E9549="Project Support",E9549="Sprint Management",E9549="Sprint Support"),"NA",(((SUMIF(AD:AD,AD9549,H:H)/VLOOKUP(AD9549,[2]Formula!V:X,3,0))*VLOOKUP(AD9549,[2]Formula!V:X,2,0))*H9549)/SUMIF(AD:AD,AD9549,H:H)))</f>
        <v/>
      </c>
      <c r="L9549" s="38" t="str">
        <f t="shared" si="895"/>
        <v/>
      </c>
      <c r="M9549" s="38" t="str">
        <f t="shared" si="896"/>
        <v/>
      </c>
      <c r="N9549" s="38" t="str">
        <f t="shared" si="898"/>
        <v/>
      </c>
      <c r="O9549" s="38" t="str">
        <f t="shared" si="894"/>
        <v/>
      </c>
      <c r="P9549" s="39" t="str">
        <f t="shared" si="899"/>
        <v/>
      </c>
      <c r="AC9549" s="42" t="str">
        <f>IF(B9549="","",VLOOKUP(B9549,[2]Formula!B:C,2,0))</f>
        <v/>
      </c>
      <c r="AD9549" s="43" t="str">
        <f t="shared" si="897"/>
        <v/>
      </c>
    </row>
    <row r="9550" spans="1:30" x14ac:dyDescent="0.25">
      <c r="A9550" s="64"/>
      <c r="B9550" s="64"/>
      <c r="C9550" s="66"/>
      <c r="D9550" s="67"/>
      <c r="E9550" s="64"/>
      <c r="F9550" s="64"/>
      <c r="G9550" s="37" t="str">
        <f>IF(E9550="","",IF(OR(E9550="Project Management",E9550="Project Support",E9550="Sprint Management",E9550="Sprint Support"),"NA",ROUND((((VLOOKUP(AD9550,[2]Formula!V:X,3,0)))-SUMIF(AD:AD,AD9550,H:H)),2)))</f>
        <v/>
      </c>
      <c r="H9550" s="71"/>
      <c r="I9550" s="72"/>
      <c r="J9550" s="72"/>
      <c r="K9550" s="38" t="str">
        <f>IF(E9550="","",IF(OR(E9550="Project Management",E9550="Project Support",E9550="Sprint Management",E9550="Sprint Support"),"NA",(((SUMIF(AD:AD,AD9550,H:H)/VLOOKUP(AD9550,[2]Formula!V:X,3,0))*VLOOKUP(AD9550,[2]Formula!V:X,2,0))*H9550)/SUMIF(AD:AD,AD9550,H:H)))</f>
        <v/>
      </c>
      <c r="L9550" s="38" t="str">
        <f t="shared" si="895"/>
        <v/>
      </c>
      <c r="M9550" s="38" t="str">
        <f t="shared" si="896"/>
        <v/>
      </c>
      <c r="N9550" s="38" t="str">
        <f t="shared" si="898"/>
        <v/>
      </c>
      <c r="O9550" s="38" t="str">
        <f t="shared" si="894"/>
        <v/>
      </c>
      <c r="P9550" s="39" t="str">
        <f t="shared" si="899"/>
        <v/>
      </c>
      <c r="AC9550" s="42" t="str">
        <f>IF(B9550="","",VLOOKUP(B9550,[2]Formula!B:C,2,0))</f>
        <v/>
      </c>
      <c r="AD9550" s="43" t="str">
        <f t="shared" si="897"/>
        <v/>
      </c>
    </row>
    <row r="9551" spans="1:30" x14ac:dyDescent="0.25">
      <c r="A9551" s="64"/>
      <c r="B9551" s="64"/>
      <c r="C9551" s="66"/>
      <c r="D9551" s="67"/>
      <c r="E9551" s="64"/>
      <c r="F9551" s="64"/>
      <c r="G9551" s="37" t="str">
        <f>IF(E9551="","",IF(OR(E9551="Project Management",E9551="Project Support",E9551="Sprint Management",E9551="Sprint Support"),"NA",ROUND((((VLOOKUP(AD9551,[2]Formula!V:X,3,0)))-SUMIF(AD:AD,AD9551,H:H)),2)))</f>
        <v/>
      </c>
      <c r="H9551" s="71"/>
      <c r="I9551" s="72"/>
      <c r="J9551" s="72"/>
      <c r="K9551" s="38" t="str">
        <f>IF(E9551="","",IF(OR(E9551="Project Management",E9551="Project Support",E9551="Sprint Management",E9551="Sprint Support"),"NA",(((SUMIF(AD:AD,AD9551,H:H)/VLOOKUP(AD9551,[2]Formula!V:X,3,0))*VLOOKUP(AD9551,[2]Formula!V:X,2,0))*H9551)/SUMIF(AD:AD,AD9551,H:H)))</f>
        <v/>
      </c>
      <c r="L9551" s="38" t="str">
        <f t="shared" si="895"/>
        <v/>
      </c>
      <c r="M9551" s="38" t="str">
        <f t="shared" si="896"/>
        <v/>
      </c>
      <c r="N9551" s="38" t="str">
        <f t="shared" si="898"/>
        <v/>
      </c>
      <c r="O9551" s="38" t="str">
        <f t="shared" si="894"/>
        <v/>
      </c>
      <c r="P9551" s="39" t="str">
        <f t="shared" si="899"/>
        <v/>
      </c>
      <c r="AC9551" s="42" t="str">
        <f>IF(B9551="","",VLOOKUP(B9551,[2]Formula!B:C,2,0))</f>
        <v/>
      </c>
      <c r="AD9551" s="43" t="str">
        <f t="shared" si="897"/>
        <v/>
      </c>
    </row>
    <row r="9552" spans="1:30" x14ac:dyDescent="0.25">
      <c r="A9552" s="64"/>
      <c r="B9552" s="64"/>
      <c r="C9552" s="66"/>
      <c r="D9552" s="67"/>
      <c r="E9552" s="64"/>
      <c r="F9552" s="64"/>
      <c r="G9552" s="37" t="str">
        <f>IF(E9552="","",IF(OR(E9552="Project Management",E9552="Project Support",E9552="Sprint Management",E9552="Sprint Support"),"NA",ROUND((((VLOOKUP(AD9552,[2]Formula!V:X,3,0)))-SUMIF(AD:AD,AD9552,H:H)),2)))</f>
        <v/>
      </c>
      <c r="H9552" s="71"/>
      <c r="I9552" s="72"/>
      <c r="J9552" s="72"/>
      <c r="K9552" s="38" t="str">
        <f>IF(E9552="","",IF(OR(E9552="Project Management",E9552="Project Support",E9552="Sprint Management",E9552="Sprint Support"),"NA",(((SUMIF(AD:AD,AD9552,H:H)/VLOOKUP(AD9552,[2]Formula!V:X,3,0))*VLOOKUP(AD9552,[2]Formula!V:X,2,0))*H9552)/SUMIF(AD:AD,AD9552,H:H)))</f>
        <v/>
      </c>
      <c r="L9552" s="38" t="str">
        <f t="shared" si="895"/>
        <v/>
      </c>
      <c r="M9552" s="38" t="str">
        <f t="shared" si="896"/>
        <v/>
      </c>
      <c r="N9552" s="38" t="str">
        <f t="shared" si="898"/>
        <v/>
      </c>
      <c r="O9552" s="38" t="str">
        <f t="shared" si="894"/>
        <v/>
      </c>
      <c r="P9552" s="39" t="str">
        <f t="shared" si="899"/>
        <v/>
      </c>
      <c r="AC9552" s="42" t="str">
        <f>IF(B9552="","",VLOOKUP(B9552,[2]Formula!B:C,2,0))</f>
        <v/>
      </c>
      <c r="AD9552" s="43" t="str">
        <f t="shared" si="897"/>
        <v/>
      </c>
    </row>
    <row r="9553" spans="1:30" x14ac:dyDescent="0.25">
      <c r="A9553" s="64"/>
      <c r="B9553" s="64"/>
      <c r="C9553" s="66"/>
      <c r="D9553" s="67"/>
      <c r="E9553" s="64"/>
      <c r="F9553" s="64"/>
      <c r="G9553" s="37" t="str">
        <f>IF(E9553="","",IF(OR(E9553="Project Management",E9553="Project Support",E9553="Sprint Management",E9553="Sprint Support"),"NA",ROUND((((VLOOKUP(AD9553,[2]Formula!V:X,3,0)))-SUMIF(AD:AD,AD9553,H:H)),2)))</f>
        <v/>
      </c>
      <c r="H9553" s="71"/>
      <c r="I9553" s="72"/>
      <c r="J9553" s="72"/>
      <c r="K9553" s="38" t="str">
        <f>IF(E9553="","",IF(OR(E9553="Project Management",E9553="Project Support",E9553="Sprint Management",E9553="Sprint Support"),"NA",(((SUMIF(AD:AD,AD9553,H:H)/VLOOKUP(AD9553,[2]Formula!V:X,3,0))*VLOOKUP(AD9553,[2]Formula!V:X,2,0))*H9553)/SUMIF(AD:AD,AD9553,H:H)))</f>
        <v/>
      </c>
      <c r="L9553" s="38" t="str">
        <f t="shared" si="895"/>
        <v/>
      </c>
      <c r="M9553" s="38" t="str">
        <f t="shared" si="896"/>
        <v/>
      </c>
      <c r="N9553" s="38" t="str">
        <f t="shared" si="898"/>
        <v/>
      </c>
      <c r="O9553" s="38" t="str">
        <f t="shared" si="894"/>
        <v/>
      </c>
      <c r="P9553" s="39" t="str">
        <f t="shared" si="899"/>
        <v/>
      </c>
      <c r="AC9553" s="42" t="str">
        <f>IF(B9553="","",VLOOKUP(B9553,[2]Formula!B:C,2,0))</f>
        <v/>
      </c>
      <c r="AD9553" s="43" t="str">
        <f t="shared" si="897"/>
        <v/>
      </c>
    </row>
    <row r="9554" spans="1:30" x14ac:dyDescent="0.25">
      <c r="A9554" s="64"/>
      <c r="B9554" s="64"/>
      <c r="C9554" s="66"/>
      <c r="D9554" s="67"/>
      <c r="E9554" s="64"/>
      <c r="F9554" s="64"/>
      <c r="G9554" s="37" t="str">
        <f>IF(E9554="","",IF(OR(E9554="Project Management",E9554="Project Support",E9554="Sprint Management",E9554="Sprint Support"),"NA",ROUND((((VLOOKUP(AD9554,[2]Formula!V:X,3,0)))-SUMIF(AD:AD,AD9554,H:H)),2)))</f>
        <v/>
      </c>
      <c r="H9554" s="71"/>
      <c r="I9554" s="72"/>
      <c r="J9554" s="72"/>
      <c r="K9554" s="38" t="str">
        <f>IF(E9554="","",IF(OR(E9554="Project Management",E9554="Project Support",E9554="Sprint Management",E9554="Sprint Support"),"NA",(((SUMIF(AD:AD,AD9554,H:H)/VLOOKUP(AD9554,[2]Formula!V:X,3,0))*VLOOKUP(AD9554,[2]Formula!V:X,2,0))*H9554)/SUMIF(AD:AD,AD9554,H:H)))</f>
        <v/>
      </c>
      <c r="L9554" s="38" t="str">
        <f t="shared" si="895"/>
        <v/>
      </c>
      <c r="M9554" s="38" t="str">
        <f t="shared" si="896"/>
        <v/>
      </c>
      <c r="N9554" s="38" t="str">
        <f t="shared" si="898"/>
        <v/>
      </c>
      <c r="O9554" s="38" t="str">
        <f t="shared" si="894"/>
        <v/>
      </c>
      <c r="P9554" s="39" t="str">
        <f t="shared" si="899"/>
        <v/>
      </c>
      <c r="AC9554" s="42" t="str">
        <f>IF(B9554="","",VLOOKUP(B9554,[2]Formula!B:C,2,0))</f>
        <v/>
      </c>
      <c r="AD9554" s="43" t="str">
        <f t="shared" si="897"/>
        <v/>
      </c>
    </row>
    <row r="9555" spans="1:30" x14ac:dyDescent="0.25">
      <c r="A9555" s="64"/>
      <c r="B9555" s="64"/>
      <c r="C9555" s="66"/>
      <c r="D9555" s="67"/>
      <c r="E9555" s="64"/>
      <c r="F9555" s="64"/>
      <c r="G9555" s="37" t="str">
        <f>IF(E9555="","",IF(OR(E9555="Project Management",E9555="Project Support",E9555="Sprint Management",E9555="Sprint Support"),"NA",ROUND((((VLOOKUP(AD9555,[2]Formula!V:X,3,0)))-SUMIF(AD:AD,AD9555,H:H)),2)))</f>
        <v/>
      </c>
      <c r="H9555" s="71"/>
      <c r="I9555" s="72"/>
      <c r="J9555" s="72"/>
      <c r="K9555" s="38" t="str">
        <f>IF(E9555="","",IF(OR(E9555="Project Management",E9555="Project Support",E9555="Sprint Management",E9555="Sprint Support"),"NA",(((SUMIF(AD:AD,AD9555,H:H)/VLOOKUP(AD9555,[2]Formula!V:X,3,0))*VLOOKUP(AD9555,[2]Formula!V:X,2,0))*H9555)/SUMIF(AD:AD,AD9555,H:H)))</f>
        <v/>
      </c>
      <c r="L9555" s="38" t="str">
        <f t="shared" si="895"/>
        <v/>
      </c>
      <c r="M9555" s="38" t="str">
        <f t="shared" si="896"/>
        <v/>
      </c>
      <c r="N9555" s="38" t="str">
        <f t="shared" si="898"/>
        <v/>
      </c>
      <c r="O9555" s="38" t="str">
        <f t="shared" si="894"/>
        <v/>
      </c>
      <c r="P9555" s="39" t="str">
        <f t="shared" si="899"/>
        <v/>
      </c>
      <c r="AC9555" s="42" t="str">
        <f>IF(B9555="","",VLOOKUP(B9555,[2]Formula!B:C,2,0))</f>
        <v/>
      </c>
      <c r="AD9555" s="43" t="str">
        <f t="shared" si="897"/>
        <v/>
      </c>
    </row>
    <row r="9556" spans="1:30" x14ac:dyDescent="0.25">
      <c r="A9556" s="64"/>
      <c r="B9556" s="64"/>
      <c r="C9556" s="66"/>
      <c r="D9556" s="67"/>
      <c r="E9556" s="64"/>
      <c r="F9556" s="64"/>
      <c r="G9556" s="37" t="str">
        <f>IF(E9556="","",IF(OR(E9556="Project Management",E9556="Project Support",E9556="Sprint Management",E9556="Sprint Support"),"NA",ROUND((((VLOOKUP(AD9556,[2]Formula!V:X,3,0)))-SUMIF(AD:AD,AD9556,H:H)),2)))</f>
        <v/>
      </c>
      <c r="H9556" s="71"/>
      <c r="I9556" s="72"/>
      <c r="J9556" s="72"/>
      <c r="K9556" s="38" t="str">
        <f>IF(E9556="","",IF(OR(E9556="Project Management",E9556="Project Support",E9556="Sprint Management",E9556="Sprint Support"),"NA",(((SUMIF(AD:AD,AD9556,H:H)/VLOOKUP(AD9556,[2]Formula!V:X,3,0))*VLOOKUP(AD9556,[2]Formula!V:X,2,0))*H9556)/SUMIF(AD:AD,AD9556,H:H)))</f>
        <v/>
      </c>
      <c r="L9556" s="38" t="str">
        <f t="shared" si="895"/>
        <v/>
      </c>
      <c r="M9556" s="38" t="str">
        <f t="shared" si="896"/>
        <v/>
      </c>
      <c r="N9556" s="38" t="str">
        <f t="shared" si="898"/>
        <v/>
      </c>
      <c r="O9556" s="38" t="str">
        <f t="shared" si="894"/>
        <v/>
      </c>
      <c r="P9556" s="39" t="str">
        <f t="shared" si="899"/>
        <v/>
      </c>
      <c r="AC9556" s="42" t="str">
        <f>IF(B9556="","",VLOOKUP(B9556,[2]Formula!B:C,2,0))</f>
        <v/>
      </c>
      <c r="AD9556" s="43" t="str">
        <f t="shared" si="897"/>
        <v/>
      </c>
    </row>
    <row r="9557" spans="1:30" x14ac:dyDescent="0.25">
      <c r="A9557" s="64"/>
      <c r="B9557" s="64"/>
      <c r="C9557" s="66"/>
      <c r="D9557" s="67"/>
      <c r="E9557" s="64"/>
      <c r="F9557" s="64"/>
      <c r="G9557" s="37" t="str">
        <f>IF(E9557="","",IF(OR(E9557="Project Management",E9557="Project Support",E9557="Sprint Management",E9557="Sprint Support"),"NA",ROUND((((VLOOKUP(AD9557,[2]Formula!V:X,3,0)))-SUMIF(AD:AD,AD9557,H:H)),2)))</f>
        <v/>
      </c>
      <c r="H9557" s="71"/>
      <c r="I9557" s="72"/>
      <c r="J9557" s="72"/>
      <c r="K9557" s="38" t="str">
        <f>IF(E9557="","",IF(OR(E9557="Project Management",E9557="Project Support",E9557="Sprint Management",E9557="Sprint Support"),"NA",(((SUMIF(AD:AD,AD9557,H:H)/VLOOKUP(AD9557,[2]Formula!V:X,3,0))*VLOOKUP(AD9557,[2]Formula!V:X,2,0))*H9557)/SUMIF(AD:AD,AD9557,H:H)))</f>
        <v/>
      </c>
      <c r="L9557" s="38" t="str">
        <f t="shared" si="895"/>
        <v/>
      </c>
      <c r="M9557" s="38" t="str">
        <f t="shared" si="896"/>
        <v/>
      </c>
      <c r="N9557" s="38" t="str">
        <f t="shared" si="898"/>
        <v/>
      </c>
      <c r="O9557" s="38" t="str">
        <f t="shared" si="894"/>
        <v/>
      </c>
      <c r="P9557" s="39" t="str">
        <f t="shared" si="899"/>
        <v/>
      </c>
      <c r="AC9557" s="42" t="str">
        <f>IF(B9557="","",VLOOKUP(B9557,[2]Formula!B:C,2,0))</f>
        <v/>
      </c>
      <c r="AD9557" s="43" t="str">
        <f t="shared" si="897"/>
        <v/>
      </c>
    </row>
    <row r="9558" spans="1:30" x14ac:dyDescent="0.25">
      <c r="A9558" s="64"/>
      <c r="B9558" s="64"/>
      <c r="C9558" s="66"/>
      <c r="D9558" s="67"/>
      <c r="E9558" s="64"/>
      <c r="F9558" s="64"/>
      <c r="G9558" s="37" t="str">
        <f>IF(E9558="","",IF(OR(E9558="Project Management",E9558="Project Support",E9558="Sprint Management",E9558="Sprint Support"),"NA",ROUND((((VLOOKUP(AD9558,[2]Formula!V:X,3,0)))-SUMIF(AD:AD,AD9558,H:H)),2)))</f>
        <v/>
      </c>
      <c r="H9558" s="71"/>
      <c r="I9558" s="72"/>
      <c r="J9558" s="72"/>
      <c r="K9558" s="38" t="str">
        <f>IF(E9558="","",IF(OR(E9558="Project Management",E9558="Project Support",E9558="Sprint Management",E9558="Sprint Support"),"NA",(((SUMIF(AD:AD,AD9558,H:H)/VLOOKUP(AD9558,[2]Formula!V:X,3,0))*VLOOKUP(AD9558,[2]Formula!V:X,2,0))*H9558)/SUMIF(AD:AD,AD9558,H:H)))</f>
        <v/>
      </c>
      <c r="L9558" s="38" t="str">
        <f t="shared" si="895"/>
        <v/>
      </c>
      <c r="M9558" s="38" t="str">
        <f t="shared" si="896"/>
        <v/>
      </c>
      <c r="N9558" s="38" t="str">
        <f t="shared" si="898"/>
        <v/>
      </c>
      <c r="O9558" s="38" t="str">
        <f t="shared" si="894"/>
        <v/>
      </c>
      <c r="P9558" s="39" t="str">
        <f t="shared" si="899"/>
        <v/>
      </c>
      <c r="AC9558" s="42" t="str">
        <f>IF(B9558="","",VLOOKUP(B9558,[2]Formula!B:C,2,0))</f>
        <v/>
      </c>
      <c r="AD9558" s="43" t="str">
        <f t="shared" si="897"/>
        <v/>
      </c>
    </row>
    <row r="9559" spans="1:30" x14ac:dyDescent="0.25">
      <c r="A9559" s="64"/>
      <c r="B9559" s="64"/>
      <c r="C9559" s="66"/>
      <c r="D9559" s="67"/>
      <c r="E9559" s="64"/>
      <c r="F9559" s="64"/>
      <c r="G9559" s="37" t="str">
        <f>IF(E9559="","",IF(OR(E9559="Project Management",E9559="Project Support",E9559="Sprint Management",E9559="Sprint Support"),"NA",ROUND((((VLOOKUP(AD9559,[2]Formula!V:X,3,0)))-SUMIF(AD:AD,AD9559,H:H)),2)))</f>
        <v/>
      </c>
      <c r="H9559" s="71"/>
      <c r="I9559" s="72"/>
      <c r="J9559" s="72"/>
      <c r="K9559" s="38" t="str">
        <f>IF(E9559="","",IF(OR(E9559="Project Management",E9559="Project Support",E9559="Sprint Management",E9559="Sprint Support"),"NA",(((SUMIF(AD:AD,AD9559,H:H)/VLOOKUP(AD9559,[2]Formula!V:X,3,0))*VLOOKUP(AD9559,[2]Formula!V:X,2,0))*H9559)/SUMIF(AD:AD,AD9559,H:H)))</f>
        <v/>
      </c>
      <c r="L9559" s="38" t="str">
        <f t="shared" si="895"/>
        <v/>
      </c>
      <c r="M9559" s="38" t="str">
        <f t="shared" si="896"/>
        <v/>
      </c>
      <c r="N9559" s="38" t="str">
        <f t="shared" si="898"/>
        <v/>
      </c>
      <c r="O9559" s="38" t="str">
        <f t="shared" si="894"/>
        <v/>
      </c>
      <c r="P9559" s="39" t="str">
        <f t="shared" si="899"/>
        <v/>
      </c>
      <c r="AC9559" s="42" t="str">
        <f>IF(B9559="","",VLOOKUP(B9559,[2]Formula!B:C,2,0))</f>
        <v/>
      </c>
      <c r="AD9559" s="43" t="str">
        <f t="shared" si="897"/>
        <v/>
      </c>
    </row>
    <row r="9560" spans="1:30" x14ac:dyDescent="0.25">
      <c r="A9560" s="64"/>
      <c r="B9560" s="64"/>
      <c r="C9560" s="66"/>
      <c r="D9560" s="67"/>
      <c r="E9560" s="64"/>
      <c r="F9560" s="64"/>
      <c r="G9560" s="37" t="str">
        <f>IF(E9560="","",IF(OR(E9560="Project Management",E9560="Project Support",E9560="Sprint Management",E9560="Sprint Support"),"NA",ROUND((((VLOOKUP(AD9560,[2]Formula!V:X,3,0)))-SUMIF(AD:AD,AD9560,H:H)),2)))</f>
        <v/>
      </c>
      <c r="H9560" s="71"/>
      <c r="I9560" s="72"/>
      <c r="J9560" s="72"/>
      <c r="K9560" s="38" t="str">
        <f>IF(E9560="","",IF(OR(E9560="Project Management",E9560="Project Support",E9560="Sprint Management",E9560="Sprint Support"),"NA",(((SUMIF(AD:AD,AD9560,H:H)/VLOOKUP(AD9560,[2]Formula!V:X,3,0))*VLOOKUP(AD9560,[2]Formula!V:X,2,0))*H9560)/SUMIF(AD:AD,AD9560,H:H)))</f>
        <v/>
      </c>
      <c r="L9560" s="38" t="str">
        <f t="shared" si="895"/>
        <v/>
      </c>
      <c r="M9560" s="38" t="str">
        <f t="shared" si="896"/>
        <v/>
      </c>
      <c r="N9560" s="38" t="str">
        <f t="shared" si="898"/>
        <v/>
      </c>
      <c r="O9560" s="38" t="str">
        <f t="shared" si="894"/>
        <v/>
      </c>
      <c r="P9560" s="39" t="str">
        <f t="shared" si="899"/>
        <v/>
      </c>
      <c r="AC9560" s="42" t="str">
        <f>IF(B9560="","",VLOOKUP(B9560,[2]Formula!B:C,2,0))</f>
        <v/>
      </c>
      <c r="AD9560" s="43" t="str">
        <f t="shared" si="897"/>
        <v/>
      </c>
    </row>
    <row r="9561" spans="1:30" x14ac:dyDescent="0.25">
      <c r="A9561" s="64"/>
      <c r="B9561" s="64"/>
      <c r="C9561" s="66"/>
      <c r="D9561" s="67"/>
      <c r="E9561" s="64"/>
      <c r="F9561" s="64"/>
      <c r="G9561" s="37" t="str">
        <f>IF(E9561="","",IF(OR(E9561="Project Management",E9561="Project Support",E9561="Sprint Management",E9561="Sprint Support"),"NA",ROUND((((VLOOKUP(AD9561,[2]Formula!V:X,3,0)))-SUMIF(AD:AD,AD9561,H:H)),2)))</f>
        <v/>
      </c>
      <c r="H9561" s="71"/>
      <c r="I9561" s="72"/>
      <c r="J9561" s="72"/>
      <c r="K9561" s="38" t="str">
        <f>IF(E9561="","",IF(OR(E9561="Project Management",E9561="Project Support",E9561="Sprint Management",E9561="Sprint Support"),"NA",(((SUMIF(AD:AD,AD9561,H:H)/VLOOKUP(AD9561,[2]Formula!V:X,3,0))*VLOOKUP(AD9561,[2]Formula!V:X,2,0))*H9561)/SUMIF(AD:AD,AD9561,H:H)))</f>
        <v/>
      </c>
      <c r="L9561" s="38" t="str">
        <f t="shared" si="895"/>
        <v/>
      </c>
      <c r="M9561" s="38" t="str">
        <f t="shared" si="896"/>
        <v/>
      </c>
      <c r="N9561" s="38" t="str">
        <f t="shared" si="898"/>
        <v/>
      </c>
      <c r="O9561" s="38" t="str">
        <f t="shared" si="894"/>
        <v/>
      </c>
      <c r="P9561" s="39" t="str">
        <f t="shared" si="899"/>
        <v/>
      </c>
      <c r="AC9561" s="42" t="str">
        <f>IF(B9561="","",VLOOKUP(B9561,[2]Formula!B:C,2,0))</f>
        <v/>
      </c>
      <c r="AD9561" s="43" t="str">
        <f t="shared" si="897"/>
        <v/>
      </c>
    </row>
    <row r="9562" spans="1:30" x14ac:dyDescent="0.25">
      <c r="A9562" s="64"/>
      <c r="B9562" s="64"/>
      <c r="C9562" s="66"/>
      <c r="D9562" s="67"/>
      <c r="E9562" s="64"/>
      <c r="F9562" s="64"/>
      <c r="G9562" s="37" t="str">
        <f>IF(E9562="","",IF(OR(E9562="Project Management",E9562="Project Support",E9562="Sprint Management",E9562="Sprint Support"),"NA",ROUND((((VLOOKUP(AD9562,[2]Formula!V:X,3,0)))-SUMIF(AD:AD,AD9562,H:H)),2)))</f>
        <v/>
      </c>
      <c r="H9562" s="71"/>
      <c r="I9562" s="72"/>
      <c r="J9562" s="72"/>
      <c r="K9562" s="38" t="str">
        <f>IF(E9562="","",IF(OR(E9562="Project Management",E9562="Project Support",E9562="Sprint Management",E9562="Sprint Support"),"NA",(((SUMIF(AD:AD,AD9562,H:H)/VLOOKUP(AD9562,[2]Formula!V:X,3,0))*VLOOKUP(AD9562,[2]Formula!V:X,2,0))*H9562)/SUMIF(AD:AD,AD9562,H:H)))</f>
        <v/>
      </c>
      <c r="L9562" s="38" t="str">
        <f t="shared" si="895"/>
        <v/>
      </c>
      <c r="M9562" s="38" t="str">
        <f t="shared" si="896"/>
        <v/>
      </c>
      <c r="N9562" s="38" t="str">
        <f t="shared" si="898"/>
        <v/>
      </c>
      <c r="O9562" s="38" t="str">
        <f t="shared" si="894"/>
        <v/>
      </c>
      <c r="P9562" s="39" t="str">
        <f t="shared" si="899"/>
        <v/>
      </c>
      <c r="AC9562" s="42" t="str">
        <f>IF(B9562="","",VLOOKUP(B9562,[2]Formula!B:C,2,0))</f>
        <v/>
      </c>
      <c r="AD9562" s="43" t="str">
        <f t="shared" si="897"/>
        <v/>
      </c>
    </row>
    <row r="9563" spans="1:30" x14ac:dyDescent="0.25">
      <c r="A9563" s="64"/>
      <c r="B9563" s="64"/>
      <c r="C9563" s="66"/>
      <c r="D9563" s="67"/>
      <c r="E9563" s="64"/>
      <c r="F9563" s="64"/>
      <c r="G9563" s="37" t="str">
        <f>IF(E9563="","",IF(OR(E9563="Project Management",E9563="Project Support",E9563="Sprint Management",E9563="Sprint Support"),"NA",ROUND((((VLOOKUP(AD9563,[2]Formula!V:X,3,0)))-SUMIF(AD:AD,AD9563,H:H)),2)))</f>
        <v/>
      </c>
      <c r="H9563" s="71"/>
      <c r="I9563" s="72"/>
      <c r="J9563" s="72"/>
      <c r="K9563" s="38" t="str">
        <f>IF(E9563="","",IF(OR(E9563="Project Management",E9563="Project Support",E9563="Sprint Management",E9563="Sprint Support"),"NA",(((SUMIF(AD:AD,AD9563,H:H)/VLOOKUP(AD9563,[2]Formula!V:X,3,0))*VLOOKUP(AD9563,[2]Formula!V:X,2,0))*H9563)/SUMIF(AD:AD,AD9563,H:H)))</f>
        <v/>
      </c>
      <c r="L9563" s="38" t="str">
        <f t="shared" si="895"/>
        <v/>
      </c>
      <c r="M9563" s="38" t="str">
        <f t="shared" si="896"/>
        <v/>
      </c>
      <c r="N9563" s="38" t="str">
        <f t="shared" si="898"/>
        <v/>
      </c>
      <c r="O9563" s="38" t="str">
        <f t="shared" si="894"/>
        <v/>
      </c>
      <c r="P9563" s="39" t="str">
        <f t="shared" si="899"/>
        <v/>
      </c>
      <c r="AC9563" s="42" t="str">
        <f>IF(B9563="","",VLOOKUP(B9563,[2]Formula!B:C,2,0))</f>
        <v/>
      </c>
      <c r="AD9563" s="43" t="str">
        <f t="shared" si="897"/>
        <v/>
      </c>
    </row>
    <row r="9564" spans="1:30" x14ac:dyDescent="0.25">
      <c r="A9564" s="64"/>
      <c r="B9564" s="64"/>
      <c r="C9564" s="66"/>
      <c r="D9564" s="67"/>
      <c r="E9564" s="64"/>
      <c r="F9564" s="64"/>
      <c r="G9564" s="37" t="str">
        <f>IF(E9564="","",IF(OR(E9564="Project Management",E9564="Project Support",E9564="Sprint Management",E9564="Sprint Support"),"NA",ROUND((((VLOOKUP(AD9564,[2]Formula!V:X,3,0)))-SUMIF(AD:AD,AD9564,H:H)),2)))</f>
        <v/>
      </c>
      <c r="H9564" s="71"/>
      <c r="I9564" s="72"/>
      <c r="J9564" s="72"/>
      <c r="K9564" s="38" t="str">
        <f>IF(E9564="","",IF(OR(E9564="Project Management",E9564="Project Support",E9564="Sprint Management",E9564="Sprint Support"),"NA",(((SUMIF(AD:AD,AD9564,H:H)/VLOOKUP(AD9564,[2]Formula!V:X,3,0))*VLOOKUP(AD9564,[2]Formula!V:X,2,0))*H9564)/SUMIF(AD:AD,AD9564,H:H)))</f>
        <v/>
      </c>
      <c r="L9564" s="38" t="str">
        <f t="shared" si="895"/>
        <v/>
      </c>
      <c r="M9564" s="38" t="str">
        <f t="shared" si="896"/>
        <v/>
      </c>
      <c r="N9564" s="38" t="str">
        <f t="shared" si="898"/>
        <v/>
      </c>
      <c r="O9564" s="38" t="str">
        <f t="shared" si="894"/>
        <v/>
      </c>
      <c r="P9564" s="39" t="str">
        <f t="shared" si="899"/>
        <v/>
      </c>
      <c r="AC9564" s="42" t="str">
        <f>IF(B9564="","",VLOOKUP(B9564,[2]Formula!B:C,2,0))</f>
        <v/>
      </c>
      <c r="AD9564" s="43" t="str">
        <f t="shared" si="897"/>
        <v/>
      </c>
    </row>
    <row r="9565" spans="1:30" x14ac:dyDescent="0.25">
      <c r="A9565" s="64"/>
      <c r="B9565" s="64"/>
      <c r="C9565" s="66"/>
      <c r="D9565" s="67"/>
      <c r="E9565" s="64"/>
      <c r="F9565" s="64"/>
      <c r="G9565" s="37" t="str">
        <f>IF(E9565="","",IF(OR(E9565="Project Management",E9565="Project Support",E9565="Sprint Management",E9565="Sprint Support"),"NA",ROUND((((VLOOKUP(AD9565,[2]Formula!V:X,3,0)))-SUMIF(AD:AD,AD9565,H:H)),2)))</f>
        <v/>
      </c>
      <c r="H9565" s="71"/>
      <c r="I9565" s="72"/>
      <c r="J9565" s="72"/>
      <c r="K9565" s="38" t="str">
        <f>IF(E9565="","",IF(OR(E9565="Project Management",E9565="Project Support",E9565="Sprint Management",E9565="Sprint Support"),"NA",(((SUMIF(AD:AD,AD9565,H:H)/VLOOKUP(AD9565,[2]Formula!V:X,3,0))*VLOOKUP(AD9565,[2]Formula!V:X,2,0))*H9565)/SUMIF(AD:AD,AD9565,H:H)))</f>
        <v/>
      </c>
      <c r="L9565" s="38" t="str">
        <f t="shared" si="895"/>
        <v/>
      </c>
      <c r="M9565" s="38" t="str">
        <f t="shared" si="896"/>
        <v/>
      </c>
      <c r="N9565" s="38" t="str">
        <f t="shared" si="898"/>
        <v/>
      </c>
      <c r="O9565" s="38" t="str">
        <f t="shared" si="894"/>
        <v/>
      </c>
      <c r="P9565" s="39" t="str">
        <f t="shared" si="899"/>
        <v/>
      </c>
      <c r="AC9565" s="42" t="str">
        <f>IF(B9565="","",VLOOKUP(B9565,[2]Formula!B:C,2,0))</f>
        <v/>
      </c>
      <c r="AD9565" s="43" t="str">
        <f t="shared" si="897"/>
        <v/>
      </c>
    </row>
    <row r="9566" spans="1:30" x14ac:dyDescent="0.25">
      <c r="A9566" s="64"/>
      <c r="B9566" s="64"/>
      <c r="C9566" s="66"/>
      <c r="D9566" s="67"/>
      <c r="E9566" s="64"/>
      <c r="F9566" s="64"/>
      <c r="G9566" s="37" t="str">
        <f>IF(E9566="","",IF(OR(E9566="Project Management",E9566="Project Support",E9566="Sprint Management",E9566="Sprint Support"),"NA",ROUND((((VLOOKUP(AD9566,[2]Formula!V:X,3,0)))-SUMIF(AD:AD,AD9566,H:H)),2)))</f>
        <v/>
      </c>
      <c r="H9566" s="71"/>
      <c r="I9566" s="72"/>
      <c r="J9566" s="72"/>
      <c r="K9566" s="38" t="str">
        <f>IF(E9566="","",IF(OR(E9566="Project Management",E9566="Project Support",E9566="Sprint Management",E9566="Sprint Support"),"NA",(((SUMIF(AD:AD,AD9566,H:H)/VLOOKUP(AD9566,[2]Formula!V:X,3,0))*VLOOKUP(AD9566,[2]Formula!V:X,2,0))*H9566)/SUMIF(AD:AD,AD9566,H:H)))</f>
        <v/>
      </c>
      <c r="L9566" s="38" t="str">
        <f t="shared" si="895"/>
        <v/>
      </c>
      <c r="M9566" s="38" t="str">
        <f t="shared" si="896"/>
        <v/>
      </c>
      <c r="N9566" s="38" t="str">
        <f t="shared" si="898"/>
        <v/>
      </c>
      <c r="O9566" s="38" t="str">
        <f t="shared" si="894"/>
        <v/>
      </c>
      <c r="P9566" s="39" t="str">
        <f t="shared" si="899"/>
        <v/>
      </c>
      <c r="AC9566" s="42" t="str">
        <f>IF(B9566="","",VLOOKUP(B9566,[2]Formula!B:C,2,0))</f>
        <v/>
      </c>
      <c r="AD9566" s="43" t="str">
        <f t="shared" si="897"/>
        <v/>
      </c>
    </row>
    <row r="9567" spans="1:30" x14ac:dyDescent="0.25">
      <c r="A9567" s="64"/>
      <c r="B9567" s="64"/>
      <c r="C9567" s="66"/>
      <c r="D9567" s="67"/>
      <c r="E9567" s="64"/>
      <c r="F9567" s="64"/>
      <c r="G9567" s="37" t="str">
        <f>IF(E9567="","",IF(OR(E9567="Project Management",E9567="Project Support",E9567="Sprint Management",E9567="Sprint Support"),"NA",ROUND((((VLOOKUP(AD9567,[2]Formula!V:X,3,0)))-SUMIF(AD:AD,AD9567,H:H)),2)))</f>
        <v/>
      </c>
      <c r="H9567" s="71"/>
      <c r="I9567" s="72"/>
      <c r="J9567" s="72"/>
      <c r="K9567" s="38" t="str">
        <f>IF(E9567="","",IF(OR(E9567="Project Management",E9567="Project Support",E9567="Sprint Management",E9567="Sprint Support"),"NA",(((SUMIF(AD:AD,AD9567,H:H)/VLOOKUP(AD9567,[2]Formula!V:X,3,0))*VLOOKUP(AD9567,[2]Formula!V:X,2,0))*H9567)/SUMIF(AD:AD,AD9567,H:H)))</f>
        <v/>
      </c>
      <c r="L9567" s="38" t="str">
        <f t="shared" si="895"/>
        <v/>
      </c>
      <c r="M9567" s="38" t="str">
        <f t="shared" si="896"/>
        <v/>
      </c>
      <c r="N9567" s="38" t="str">
        <f t="shared" si="898"/>
        <v/>
      </c>
      <c r="O9567" s="38" t="str">
        <f t="shared" si="894"/>
        <v/>
      </c>
      <c r="P9567" s="39" t="str">
        <f t="shared" si="899"/>
        <v/>
      </c>
      <c r="AC9567" s="42" t="str">
        <f>IF(B9567="","",VLOOKUP(B9567,[2]Formula!B:C,2,0))</f>
        <v/>
      </c>
      <c r="AD9567" s="43" t="str">
        <f t="shared" si="897"/>
        <v/>
      </c>
    </row>
    <row r="9568" spans="1:30" x14ac:dyDescent="0.25">
      <c r="A9568" s="64"/>
      <c r="B9568" s="64"/>
      <c r="C9568" s="66"/>
      <c r="D9568" s="67"/>
      <c r="E9568" s="64"/>
      <c r="F9568" s="64"/>
      <c r="G9568" s="37" t="str">
        <f>IF(E9568="","",IF(OR(E9568="Project Management",E9568="Project Support",E9568="Sprint Management",E9568="Sprint Support"),"NA",ROUND((((VLOOKUP(AD9568,[2]Formula!V:X,3,0)))-SUMIF(AD:AD,AD9568,H:H)),2)))</f>
        <v/>
      </c>
      <c r="H9568" s="71"/>
      <c r="I9568" s="72"/>
      <c r="J9568" s="72"/>
      <c r="K9568" s="38" t="str">
        <f>IF(E9568="","",IF(OR(E9568="Project Management",E9568="Project Support",E9568="Sprint Management",E9568="Sprint Support"),"NA",(((SUMIF(AD:AD,AD9568,H:H)/VLOOKUP(AD9568,[2]Formula!V:X,3,0))*VLOOKUP(AD9568,[2]Formula!V:X,2,0))*H9568)/SUMIF(AD:AD,AD9568,H:H)))</f>
        <v/>
      </c>
      <c r="L9568" s="38" t="str">
        <f t="shared" si="895"/>
        <v/>
      </c>
      <c r="M9568" s="38" t="str">
        <f t="shared" si="896"/>
        <v/>
      </c>
      <c r="N9568" s="38" t="str">
        <f t="shared" si="898"/>
        <v/>
      </c>
      <c r="O9568" s="38" t="str">
        <f t="shared" si="894"/>
        <v/>
      </c>
      <c r="P9568" s="39" t="str">
        <f t="shared" si="899"/>
        <v/>
      </c>
      <c r="AC9568" s="42" t="str">
        <f>IF(B9568="","",VLOOKUP(B9568,[2]Formula!B:C,2,0))</f>
        <v/>
      </c>
      <c r="AD9568" s="43" t="str">
        <f t="shared" si="897"/>
        <v/>
      </c>
    </row>
    <row r="9569" spans="1:30" x14ac:dyDescent="0.25">
      <c r="A9569" s="64"/>
      <c r="B9569" s="64"/>
      <c r="C9569" s="66"/>
      <c r="D9569" s="67"/>
      <c r="E9569" s="64"/>
      <c r="F9569" s="64"/>
      <c r="G9569" s="37" t="str">
        <f>IF(E9569="","",IF(OR(E9569="Project Management",E9569="Project Support",E9569="Sprint Management",E9569="Sprint Support"),"NA",ROUND((((VLOOKUP(AD9569,[2]Formula!V:X,3,0)))-SUMIF(AD:AD,AD9569,H:H)),2)))</f>
        <v/>
      </c>
      <c r="H9569" s="71"/>
      <c r="I9569" s="72"/>
      <c r="J9569" s="72"/>
      <c r="K9569" s="38" t="str">
        <f>IF(E9569="","",IF(OR(E9569="Project Management",E9569="Project Support",E9569="Sprint Management",E9569="Sprint Support"),"NA",(((SUMIF(AD:AD,AD9569,H:H)/VLOOKUP(AD9569,[2]Formula!V:X,3,0))*VLOOKUP(AD9569,[2]Formula!V:X,2,0))*H9569)/SUMIF(AD:AD,AD9569,H:H)))</f>
        <v/>
      </c>
      <c r="L9569" s="38" t="str">
        <f t="shared" si="895"/>
        <v/>
      </c>
      <c r="M9569" s="38" t="str">
        <f t="shared" si="896"/>
        <v/>
      </c>
      <c r="N9569" s="38" t="str">
        <f t="shared" si="898"/>
        <v/>
      </c>
      <c r="O9569" s="38" t="str">
        <f t="shared" si="894"/>
        <v/>
      </c>
      <c r="P9569" s="39" t="str">
        <f t="shared" si="899"/>
        <v/>
      </c>
      <c r="AC9569" s="42" t="str">
        <f>IF(B9569="","",VLOOKUP(B9569,[2]Formula!B:C,2,0))</f>
        <v/>
      </c>
      <c r="AD9569" s="43" t="str">
        <f t="shared" si="897"/>
        <v/>
      </c>
    </row>
    <row r="9570" spans="1:30" x14ac:dyDescent="0.25">
      <c r="A9570" s="64"/>
      <c r="B9570" s="64"/>
      <c r="C9570" s="66"/>
      <c r="D9570" s="67"/>
      <c r="E9570" s="64"/>
      <c r="F9570" s="64"/>
      <c r="G9570" s="37" t="str">
        <f>IF(E9570="","",IF(OR(E9570="Project Management",E9570="Project Support",E9570="Sprint Management",E9570="Sprint Support"),"NA",ROUND((((VLOOKUP(AD9570,[2]Formula!V:X,3,0)))-SUMIF(AD:AD,AD9570,H:H)),2)))</f>
        <v/>
      </c>
      <c r="H9570" s="71"/>
      <c r="I9570" s="72"/>
      <c r="J9570" s="72"/>
      <c r="K9570" s="38" t="str">
        <f>IF(E9570="","",IF(OR(E9570="Project Management",E9570="Project Support",E9570="Sprint Management",E9570="Sprint Support"),"NA",(((SUMIF(AD:AD,AD9570,H:H)/VLOOKUP(AD9570,[2]Formula!V:X,3,0))*VLOOKUP(AD9570,[2]Formula!V:X,2,0))*H9570)/SUMIF(AD:AD,AD9570,H:H)))</f>
        <v/>
      </c>
      <c r="L9570" s="38" t="str">
        <f t="shared" si="895"/>
        <v/>
      </c>
      <c r="M9570" s="38" t="str">
        <f t="shared" si="896"/>
        <v/>
      </c>
      <c r="N9570" s="38" t="str">
        <f t="shared" si="898"/>
        <v/>
      </c>
      <c r="O9570" s="38" t="str">
        <f t="shared" si="894"/>
        <v/>
      </c>
      <c r="P9570" s="39" t="str">
        <f t="shared" si="899"/>
        <v/>
      </c>
      <c r="AC9570" s="42" t="str">
        <f>IF(B9570="","",VLOOKUP(B9570,[2]Formula!B:C,2,0))</f>
        <v/>
      </c>
      <c r="AD9570" s="43" t="str">
        <f t="shared" si="897"/>
        <v/>
      </c>
    </row>
    <row r="9571" spans="1:30" x14ac:dyDescent="0.25">
      <c r="A9571" s="64"/>
      <c r="B9571" s="64"/>
      <c r="C9571" s="66"/>
      <c r="D9571" s="67"/>
      <c r="E9571" s="64"/>
      <c r="F9571" s="64"/>
      <c r="G9571" s="37" t="str">
        <f>IF(E9571="","",IF(OR(E9571="Project Management",E9571="Project Support",E9571="Sprint Management",E9571="Sprint Support"),"NA",ROUND((((VLOOKUP(AD9571,[2]Formula!V:X,3,0)))-SUMIF(AD:AD,AD9571,H:H)),2)))</f>
        <v/>
      </c>
      <c r="H9571" s="71"/>
      <c r="I9571" s="72"/>
      <c r="J9571" s="72"/>
      <c r="K9571" s="38" t="str">
        <f>IF(E9571="","",IF(OR(E9571="Project Management",E9571="Project Support",E9571="Sprint Management",E9571="Sprint Support"),"NA",(((SUMIF(AD:AD,AD9571,H:H)/VLOOKUP(AD9571,[2]Formula!V:X,3,0))*VLOOKUP(AD9571,[2]Formula!V:X,2,0))*H9571)/SUMIF(AD:AD,AD9571,H:H)))</f>
        <v/>
      </c>
      <c r="L9571" s="38" t="str">
        <f t="shared" si="895"/>
        <v/>
      </c>
      <c r="M9571" s="38" t="str">
        <f t="shared" si="896"/>
        <v/>
      </c>
      <c r="N9571" s="38" t="str">
        <f t="shared" si="898"/>
        <v/>
      </c>
      <c r="O9571" s="38" t="str">
        <f t="shared" si="894"/>
        <v/>
      </c>
      <c r="P9571" s="39" t="str">
        <f t="shared" si="899"/>
        <v/>
      </c>
      <c r="AC9571" s="42" t="str">
        <f>IF(B9571="","",VLOOKUP(B9571,[2]Formula!B:C,2,0))</f>
        <v/>
      </c>
      <c r="AD9571" s="43" t="str">
        <f t="shared" si="897"/>
        <v/>
      </c>
    </row>
    <row r="9572" spans="1:30" x14ac:dyDescent="0.25">
      <c r="A9572" s="64"/>
      <c r="B9572" s="64"/>
      <c r="C9572" s="66"/>
      <c r="D9572" s="67"/>
      <c r="E9572" s="64"/>
      <c r="F9572" s="64"/>
      <c r="G9572" s="37" t="str">
        <f>IF(E9572="","",IF(OR(E9572="Project Management",E9572="Project Support",E9572="Sprint Management",E9572="Sprint Support"),"NA",ROUND((((VLOOKUP(AD9572,[2]Formula!V:X,3,0)))-SUMIF(AD:AD,AD9572,H:H)),2)))</f>
        <v/>
      </c>
      <c r="H9572" s="71"/>
      <c r="I9572" s="72"/>
      <c r="J9572" s="72"/>
      <c r="K9572" s="38" t="str">
        <f>IF(E9572="","",IF(OR(E9572="Project Management",E9572="Project Support",E9572="Sprint Management",E9572="Sprint Support"),"NA",(((SUMIF(AD:AD,AD9572,H:H)/VLOOKUP(AD9572,[2]Formula!V:X,3,0))*VLOOKUP(AD9572,[2]Formula!V:X,2,0))*H9572)/SUMIF(AD:AD,AD9572,H:H)))</f>
        <v/>
      </c>
      <c r="L9572" s="38" t="str">
        <f t="shared" si="895"/>
        <v/>
      </c>
      <c r="M9572" s="38" t="str">
        <f t="shared" si="896"/>
        <v/>
      </c>
      <c r="N9572" s="38" t="str">
        <f t="shared" si="898"/>
        <v/>
      </c>
      <c r="O9572" s="38" t="str">
        <f t="shared" si="894"/>
        <v/>
      </c>
      <c r="P9572" s="39" t="str">
        <f t="shared" si="899"/>
        <v/>
      </c>
      <c r="AC9572" s="42" t="str">
        <f>IF(B9572="","",VLOOKUP(B9572,[2]Formula!B:C,2,0))</f>
        <v/>
      </c>
      <c r="AD9572" s="43" t="str">
        <f t="shared" si="897"/>
        <v/>
      </c>
    </row>
    <row r="9573" spans="1:30" x14ac:dyDescent="0.25">
      <c r="A9573" s="64"/>
      <c r="B9573" s="64"/>
      <c r="C9573" s="66"/>
      <c r="D9573" s="67"/>
      <c r="E9573" s="64"/>
      <c r="F9573" s="64"/>
      <c r="G9573" s="37" t="str">
        <f>IF(E9573="","",IF(OR(E9573="Project Management",E9573="Project Support",E9573="Sprint Management",E9573="Sprint Support"),"NA",ROUND((((VLOOKUP(AD9573,[2]Formula!V:X,3,0)))-SUMIF(AD:AD,AD9573,H:H)),2)))</f>
        <v/>
      </c>
      <c r="H9573" s="71"/>
      <c r="I9573" s="72"/>
      <c r="J9573" s="72"/>
      <c r="K9573" s="38" t="str">
        <f>IF(E9573="","",IF(OR(E9573="Project Management",E9573="Project Support",E9573="Sprint Management",E9573="Sprint Support"),"NA",(((SUMIF(AD:AD,AD9573,H:H)/VLOOKUP(AD9573,[2]Formula!V:X,3,0))*VLOOKUP(AD9573,[2]Formula!V:X,2,0))*H9573)/SUMIF(AD:AD,AD9573,H:H)))</f>
        <v/>
      </c>
      <c r="L9573" s="38" t="str">
        <f t="shared" si="895"/>
        <v/>
      </c>
      <c r="M9573" s="38" t="str">
        <f t="shared" si="896"/>
        <v/>
      </c>
      <c r="N9573" s="38" t="str">
        <f t="shared" si="898"/>
        <v/>
      </c>
      <c r="O9573" s="38" t="str">
        <f t="shared" si="894"/>
        <v/>
      </c>
      <c r="P9573" s="39" t="str">
        <f t="shared" si="899"/>
        <v/>
      </c>
      <c r="AC9573" s="42" t="str">
        <f>IF(B9573="","",VLOOKUP(B9573,[2]Formula!B:C,2,0))</f>
        <v/>
      </c>
      <c r="AD9573" s="43" t="str">
        <f t="shared" si="897"/>
        <v/>
      </c>
    </row>
    <row r="9574" spans="1:30" x14ac:dyDescent="0.25">
      <c r="A9574" s="64"/>
      <c r="B9574" s="64"/>
      <c r="C9574" s="66"/>
      <c r="D9574" s="67"/>
      <c r="E9574" s="64"/>
      <c r="F9574" s="64"/>
      <c r="G9574" s="37" t="str">
        <f>IF(E9574="","",IF(OR(E9574="Project Management",E9574="Project Support",E9574="Sprint Management",E9574="Sprint Support"),"NA",ROUND((((VLOOKUP(AD9574,[2]Formula!V:X,3,0)))-SUMIF(AD:AD,AD9574,H:H)),2)))</f>
        <v/>
      </c>
      <c r="H9574" s="71"/>
      <c r="I9574" s="72"/>
      <c r="J9574" s="72"/>
      <c r="K9574" s="38" t="str">
        <f>IF(E9574="","",IF(OR(E9574="Project Management",E9574="Project Support",E9574="Sprint Management",E9574="Sprint Support"),"NA",(((SUMIF(AD:AD,AD9574,H:H)/VLOOKUP(AD9574,[2]Formula!V:X,3,0))*VLOOKUP(AD9574,[2]Formula!V:X,2,0))*H9574)/SUMIF(AD:AD,AD9574,H:H)))</f>
        <v/>
      </c>
      <c r="L9574" s="38" t="str">
        <f t="shared" si="895"/>
        <v/>
      </c>
      <c r="M9574" s="38" t="str">
        <f t="shared" si="896"/>
        <v/>
      </c>
      <c r="N9574" s="38" t="str">
        <f t="shared" si="898"/>
        <v/>
      </c>
      <c r="O9574" s="38" t="str">
        <f t="shared" si="894"/>
        <v/>
      </c>
      <c r="P9574" s="39" t="str">
        <f t="shared" si="899"/>
        <v/>
      </c>
      <c r="AC9574" s="42" t="str">
        <f>IF(B9574="","",VLOOKUP(B9574,[2]Formula!B:C,2,0))</f>
        <v/>
      </c>
      <c r="AD9574" s="43" t="str">
        <f t="shared" si="897"/>
        <v/>
      </c>
    </row>
    <row r="9575" spans="1:30" x14ac:dyDescent="0.25">
      <c r="A9575" s="64"/>
      <c r="B9575" s="64"/>
      <c r="C9575" s="66"/>
      <c r="D9575" s="67"/>
      <c r="E9575" s="64"/>
      <c r="F9575" s="64"/>
      <c r="G9575" s="37" t="str">
        <f>IF(E9575="","",IF(OR(E9575="Project Management",E9575="Project Support",E9575="Sprint Management",E9575="Sprint Support"),"NA",ROUND((((VLOOKUP(AD9575,[2]Formula!V:X,3,0)))-SUMIF(AD:AD,AD9575,H:H)),2)))</f>
        <v/>
      </c>
      <c r="H9575" s="71"/>
      <c r="I9575" s="72"/>
      <c r="J9575" s="72"/>
      <c r="K9575" s="38" t="str">
        <f>IF(E9575="","",IF(OR(E9575="Project Management",E9575="Project Support",E9575="Sprint Management",E9575="Sprint Support"),"NA",(((SUMIF(AD:AD,AD9575,H:H)/VLOOKUP(AD9575,[2]Formula!V:X,3,0))*VLOOKUP(AD9575,[2]Formula!V:X,2,0))*H9575)/SUMIF(AD:AD,AD9575,H:H)))</f>
        <v/>
      </c>
      <c r="L9575" s="38" t="str">
        <f t="shared" si="895"/>
        <v/>
      </c>
      <c r="M9575" s="38" t="str">
        <f t="shared" si="896"/>
        <v/>
      </c>
      <c r="N9575" s="38" t="str">
        <f t="shared" si="898"/>
        <v/>
      </c>
      <c r="O9575" s="38" t="str">
        <f t="shared" si="894"/>
        <v/>
      </c>
      <c r="P9575" s="39" t="str">
        <f t="shared" si="899"/>
        <v/>
      </c>
      <c r="AC9575" s="42" t="str">
        <f>IF(B9575="","",VLOOKUP(B9575,[2]Formula!B:C,2,0))</f>
        <v/>
      </c>
      <c r="AD9575" s="43" t="str">
        <f t="shared" si="897"/>
        <v/>
      </c>
    </row>
    <row r="9576" spans="1:30" x14ac:dyDescent="0.25">
      <c r="A9576" s="64"/>
      <c r="B9576" s="64"/>
      <c r="C9576" s="66"/>
      <c r="D9576" s="67"/>
      <c r="E9576" s="64"/>
      <c r="F9576" s="64"/>
      <c r="G9576" s="37" t="str">
        <f>IF(E9576="","",IF(OR(E9576="Project Management",E9576="Project Support",E9576="Sprint Management",E9576="Sprint Support"),"NA",ROUND((((VLOOKUP(AD9576,[2]Formula!V:X,3,0)))-SUMIF(AD:AD,AD9576,H:H)),2)))</f>
        <v/>
      </c>
      <c r="H9576" s="71"/>
      <c r="I9576" s="72"/>
      <c r="J9576" s="72"/>
      <c r="K9576" s="38" t="str">
        <f>IF(E9576="","",IF(OR(E9576="Project Management",E9576="Project Support",E9576="Sprint Management",E9576="Sprint Support"),"NA",(((SUMIF(AD:AD,AD9576,H:H)/VLOOKUP(AD9576,[2]Formula!V:X,3,0))*VLOOKUP(AD9576,[2]Formula!V:X,2,0))*H9576)/SUMIF(AD:AD,AD9576,H:H)))</f>
        <v/>
      </c>
      <c r="L9576" s="38" t="str">
        <f t="shared" si="895"/>
        <v/>
      </c>
      <c r="M9576" s="38" t="str">
        <f t="shared" si="896"/>
        <v/>
      </c>
      <c r="N9576" s="38" t="str">
        <f t="shared" si="898"/>
        <v/>
      </c>
      <c r="O9576" s="38" t="str">
        <f t="shared" si="894"/>
        <v/>
      </c>
      <c r="P9576" s="39" t="str">
        <f t="shared" si="899"/>
        <v/>
      </c>
      <c r="AC9576" s="42" t="str">
        <f>IF(B9576="","",VLOOKUP(B9576,[2]Formula!B:C,2,0))</f>
        <v/>
      </c>
      <c r="AD9576" s="43" t="str">
        <f t="shared" si="897"/>
        <v/>
      </c>
    </row>
    <row r="9577" spans="1:30" x14ac:dyDescent="0.25">
      <c r="A9577" s="64"/>
      <c r="B9577" s="64"/>
      <c r="C9577" s="66"/>
      <c r="D9577" s="67"/>
      <c r="E9577" s="64"/>
      <c r="F9577" s="64"/>
      <c r="G9577" s="37" t="str">
        <f>IF(E9577="","",IF(OR(E9577="Project Management",E9577="Project Support",E9577="Sprint Management",E9577="Sprint Support"),"NA",ROUND((((VLOOKUP(AD9577,[2]Formula!V:X,3,0)))-SUMIF(AD:AD,AD9577,H:H)),2)))</f>
        <v/>
      </c>
      <c r="H9577" s="71"/>
      <c r="I9577" s="72"/>
      <c r="J9577" s="72"/>
      <c r="K9577" s="38" t="str">
        <f>IF(E9577="","",IF(OR(E9577="Project Management",E9577="Project Support",E9577="Sprint Management",E9577="Sprint Support"),"NA",(((SUMIF(AD:AD,AD9577,H:H)/VLOOKUP(AD9577,[2]Formula!V:X,3,0))*VLOOKUP(AD9577,[2]Formula!V:X,2,0))*H9577)/SUMIF(AD:AD,AD9577,H:H)))</f>
        <v/>
      </c>
      <c r="L9577" s="38" t="str">
        <f t="shared" si="895"/>
        <v/>
      </c>
      <c r="M9577" s="38" t="str">
        <f t="shared" si="896"/>
        <v/>
      </c>
      <c r="N9577" s="38" t="str">
        <f t="shared" si="898"/>
        <v/>
      </c>
      <c r="O9577" s="38" t="str">
        <f t="shared" si="894"/>
        <v/>
      </c>
      <c r="P9577" s="39" t="str">
        <f t="shared" si="899"/>
        <v/>
      </c>
      <c r="AC9577" s="42" t="str">
        <f>IF(B9577="","",VLOOKUP(B9577,[2]Formula!B:C,2,0))</f>
        <v/>
      </c>
      <c r="AD9577" s="43" t="str">
        <f t="shared" si="897"/>
        <v/>
      </c>
    </row>
    <row r="9578" spans="1:30" x14ac:dyDescent="0.25">
      <c r="A9578" s="64"/>
      <c r="B9578" s="64"/>
      <c r="C9578" s="66"/>
      <c r="D9578" s="67"/>
      <c r="E9578" s="64"/>
      <c r="F9578" s="64"/>
      <c r="G9578" s="37" t="str">
        <f>IF(E9578="","",IF(OR(E9578="Project Management",E9578="Project Support",E9578="Sprint Management",E9578="Sprint Support"),"NA",ROUND((((VLOOKUP(AD9578,[2]Formula!V:X,3,0)))-SUMIF(AD:AD,AD9578,H:H)),2)))</f>
        <v/>
      </c>
      <c r="H9578" s="71"/>
      <c r="I9578" s="72"/>
      <c r="J9578" s="72"/>
      <c r="K9578" s="38" t="str">
        <f>IF(E9578="","",IF(OR(E9578="Project Management",E9578="Project Support",E9578="Sprint Management",E9578="Sprint Support"),"NA",(((SUMIF(AD:AD,AD9578,H:H)/VLOOKUP(AD9578,[2]Formula!V:X,3,0))*VLOOKUP(AD9578,[2]Formula!V:X,2,0))*H9578)/SUMIF(AD:AD,AD9578,H:H)))</f>
        <v/>
      </c>
      <c r="L9578" s="38" t="str">
        <f t="shared" si="895"/>
        <v/>
      </c>
      <c r="M9578" s="38" t="str">
        <f t="shared" si="896"/>
        <v/>
      </c>
      <c r="N9578" s="38" t="str">
        <f t="shared" si="898"/>
        <v/>
      </c>
      <c r="O9578" s="38" t="str">
        <f t="shared" si="894"/>
        <v/>
      </c>
      <c r="P9578" s="39" t="str">
        <f t="shared" si="899"/>
        <v/>
      </c>
      <c r="AC9578" s="42" t="str">
        <f>IF(B9578="","",VLOOKUP(B9578,[2]Formula!B:C,2,0))</f>
        <v/>
      </c>
      <c r="AD9578" s="43" t="str">
        <f t="shared" si="897"/>
        <v/>
      </c>
    </row>
    <row r="9579" spans="1:30" x14ac:dyDescent="0.25">
      <c r="A9579" s="64"/>
      <c r="B9579" s="64"/>
      <c r="C9579" s="66"/>
      <c r="D9579" s="67"/>
      <c r="E9579" s="64"/>
      <c r="F9579" s="64"/>
      <c r="G9579" s="37" t="str">
        <f>IF(E9579="","",IF(OR(E9579="Project Management",E9579="Project Support",E9579="Sprint Management",E9579="Sprint Support"),"NA",ROUND((((VLOOKUP(AD9579,[2]Formula!V:X,3,0)))-SUMIF(AD:AD,AD9579,H:H)),2)))</f>
        <v/>
      </c>
      <c r="H9579" s="71"/>
      <c r="I9579" s="72"/>
      <c r="J9579" s="72"/>
      <c r="K9579" s="38" t="str">
        <f>IF(E9579="","",IF(OR(E9579="Project Management",E9579="Project Support",E9579="Sprint Management",E9579="Sprint Support"),"NA",(((SUMIF(AD:AD,AD9579,H:H)/VLOOKUP(AD9579,[2]Formula!V:X,3,0))*VLOOKUP(AD9579,[2]Formula!V:X,2,0))*H9579)/SUMIF(AD:AD,AD9579,H:H)))</f>
        <v/>
      </c>
      <c r="L9579" s="38" t="str">
        <f t="shared" si="895"/>
        <v/>
      </c>
      <c r="M9579" s="38" t="str">
        <f t="shared" si="896"/>
        <v/>
      </c>
      <c r="N9579" s="38" t="str">
        <f t="shared" si="898"/>
        <v/>
      </c>
      <c r="O9579" s="38" t="str">
        <f t="shared" si="894"/>
        <v/>
      </c>
      <c r="P9579" s="39" t="str">
        <f t="shared" si="899"/>
        <v/>
      </c>
      <c r="AC9579" s="42" t="str">
        <f>IF(B9579="","",VLOOKUP(B9579,[2]Formula!B:C,2,0))</f>
        <v/>
      </c>
      <c r="AD9579" s="43" t="str">
        <f t="shared" si="897"/>
        <v/>
      </c>
    </row>
    <row r="9580" spans="1:30" x14ac:dyDescent="0.25">
      <c r="A9580" s="64"/>
      <c r="B9580" s="64"/>
      <c r="C9580" s="66"/>
      <c r="D9580" s="67"/>
      <c r="E9580" s="64"/>
      <c r="F9580" s="64"/>
      <c r="G9580" s="37" t="str">
        <f>IF(E9580="","",IF(OR(E9580="Project Management",E9580="Project Support",E9580="Sprint Management",E9580="Sprint Support"),"NA",ROUND((((VLOOKUP(AD9580,[2]Formula!V:X,3,0)))-SUMIF(AD:AD,AD9580,H:H)),2)))</f>
        <v/>
      </c>
      <c r="H9580" s="71"/>
      <c r="I9580" s="72"/>
      <c r="J9580" s="72"/>
      <c r="K9580" s="38" t="str">
        <f>IF(E9580="","",IF(OR(E9580="Project Management",E9580="Project Support",E9580="Sprint Management",E9580="Sprint Support"),"NA",(((SUMIF(AD:AD,AD9580,H:H)/VLOOKUP(AD9580,[2]Formula!V:X,3,0))*VLOOKUP(AD9580,[2]Formula!V:X,2,0))*H9580)/SUMIF(AD:AD,AD9580,H:H)))</f>
        <v/>
      </c>
      <c r="L9580" s="38" t="str">
        <f t="shared" si="895"/>
        <v/>
      </c>
      <c r="M9580" s="38" t="str">
        <f t="shared" si="896"/>
        <v/>
      </c>
      <c r="N9580" s="38" t="str">
        <f t="shared" si="898"/>
        <v/>
      </c>
      <c r="O9580" s="38" t="str">
        <f t="shared" si="894"/>
        <v/>
      </c>
      <c r="P9580" s="39" t="str">
        <f t="shared" si="899"/>
        <v/>
      </c>
      <c r="AC9580" s="42" t="str">
        <f>IF(B9580="","",VLOOKUP(B9580,[2]Formula!B:C,2,0))</f>
        <v/>
      </c>
      <c r="AD9580" s="43" t="str">
        <f t="shared" si="897"/>
        <v/>
      </c>
    </row>
    <row r="9581" spans="1:30" x14ac:dyDescent="0.25">
      <c r="A9581" s="64"/>
      <c r="B9581" s="64"/>
      <c r="C9581" s="66"/>
      <c r="D9581" s="67"/>
      <c r="E9581" s="64"/>
      <c r="F9581" s="64"/>
      <c r="G9581" s="37" t="str">
        <f>IF(E9581="","",IF(OR(E9581="Project Management",E9581="Project Support",E9581="Sprint Management",E9581="Sprint Support"),"NA",ROUND((((VLOOKUP(AD9581,[2]Formula!V:X,3,0)))-SUMIF(AD:AD,AD9581,H:H)),2)))</f>
        <v/>
      </c>
      <c r="H9581" s="71"/>
      <c r="I9581" s="72"/>
      <c r="J9581" s="72"/>
      <c r="K9581" s="38" t="str">
        <f>IF(E9581="","",IF(OR(E9581="Project Management",E9581="Project Support",E9581="Sprint Management",E9581="Sprint Support"),"NA",(((SUMIF(AD:AD,AD9581,H:H)/VLOOKUP(AD9581,[2]Formula!V:X,3,0))*VLOOKUP(AD9581,[2]Formula!V:X,2,0))*H9581)/SUMIF(AD:AD,AD9581,H:H)))</f>
        <v/>
      </c>
      <c r="L9581" s="38" t="str">
        <f t="shared" si="895"/>
        <v/>
      </c>
      <c r="M9581" s="38" t="str">
        <f t="shared" si="896"/>
        <v/>
      </c>
      <c r="N9581" s="38" t="str">
        <f t="shared" si="898"/>
        <v/>
      </c>
      <c r="O9581" s="38" t="str">
        <f t="shared" si="894"/>
        <v/>
      </c>
      <c r="P9581" s="39" t="str">
        <f t="shared" si="899"/>
        <v/>
      </c>
      <c r="AC9581" s="42" t="str">
        <f>IF(B9581="","",VLOOKUP(B9581,[2]Formula!B:C,2,0))</f>
        <v/>
      </c>
      <c r="AD9581" s="43" t="str">
        <f t="shared" si="897"/>
        <v/>
      </c>
    </row>
    <row r="9582" spans="1:30" x14ac:dyDescent="0.25">
      <c r="A9582" s="64"/>
      <c r="B9582" s="64"/>
      <c r="C9582" s="66"/>
      <c r="D9582" s="67"/>
      <c r="E9582" s="64"/>
      <c r="F9582" s="64"/>
      <c r="G9582" s="37" t="str">
        <f>IF(E9582="","",IF(OR(E9582="Project Management",E9582="Project Support",E9582="Sprint Management",E9582="Sprint Support"),"NA",ROUND((((VLOOKUP(AD9582,[2]Formula!V:X,3,0)))-SUMIF(AD:AD,AD9582,H:H)),2)))</f>
        <v/>
      </c>
      <c r="H9582" s="71"/>
      <c r="I9582" s="72"/>
      <c r="J9582" s="72"/>
      <c r="K9582" s="38" t="str">
        <f>IF(E9582="","",IF(OR(E9582="Project Management",E9582="Project Support",E9582="Sprint Management",E9582="Sprint Support"),"NA",(((SUMIF(AD:AD,AD9582,H:H)/VLOOKUP(AD9582,[2]Formula!V:X,3,0))*VLOOKUP(AD9582,[2]Formula!V:X,2,0))*H9582)/SUMIF(AD:AD,AD9582,H:H)))</f>
        <v/>
      </c>
      <c r="L9582" s="38" t="str">
        <f t="shared" si="895"/>
        <v/>
      </c>
      <c r="M9582" s="38" t="str">
        <f t="shared" si="896"/>
        <v/>
      </c>
      <c r="N9582" s="38" t="str">
        <f t="shared" si="898"/>
        <v/>
      </c>
      <c r="O9582" s="38" t="str">
        <f t="shared" si="894"/>
        <v/>
      </c>
      <c r="P9582" s="39" t="str">
        <f t="shared" si="899"/>
        <v/>
      </c>
      <c r="AC9582" s="42" t="str">
        <f>IF(B9582="","",VLOOKUP(B9582,[2]Formula!B:C,2,0))</f>
        <v/>
      </c>
      <c r="AD9582" s="43" t="str">
        <f t="shared" si="897"/>
        <v/>
      </c>
    </row>
    <row r="9583" spans="1:30" x14ac:dyDescent="0.25">
      <c r="A9583" s="64"/>
      <c r="B9583" s="64"/>
      <c r="C9583" s="66"/>
      <c r="D9583" s="67"/>
      <c r="E9583" s="64"/>
      <c r="F9583" s="64"/>
      <c r="G9583" s="37" t="str">
        <f>IF(E9583="","",IF(OR(E9583="Project Management",E9583="Project Support",E9583="Sprint Management",E9583="Sprint Support"),"NA",ROUND((((VLOOKUP(AD9583,[2]Formula!V:X,3,0)))-SUMIF(AD:AD,AD9583,H:H)),2)))</f>
        <v/>
      </c>
      <c r="H9583" s="71"/>
      <c r="I9583" s="72"/>
      <c r="J9583" s="72"/>
      <c r="K9583" s="38" t="str">
        <f>IF(E9583="","",IF(OR(E9583="Project Management",E9583="Project Support",E9583="Sprint Management",E9583="Sprint Support"),"NA",(((SUMIF(AD:AD,AD9583,H:H)/VLOOKUP(AD9583,[2]Formula!V:X,3,0))*VLOOKUP(AD9583,[2]Formula!V:X,2,0))*H9583)/SUMIF(AD:AD,AD9583,H:H)))</f>
        <v/>
      </c>
      <c r="L9583" s="38" t="str">
        <f t="shared" si="895"/>
        <v/>
      </c>
      <c r="M9583" s="38" t="str">
        <f t="shared" si="896"/>
        <v/>
      </c>
      <c r="N9583" s="38" t="str">
        <f t="shared" si="898"/>
        <v/>
      </c>
      <c r="O9583" s="38" t="str">
        <f t="shared" si="894"/>
        <v/>
      </c>
      <c r="P9583" s="39" t="str">
        <f t="shared" si="899"/>
        <v/>
      </c>
      <c r="AC9583" s="42" t="str">
        <f>IF(B9583="","",VLOOKUP(B9583,[2]Formula!B:C,2,0))</f>
        <v/>
      </c>
      <c r="AD9583" s="43" t="str">
        <f t="shared" si="897"/>
        <v/>
      </c>
    </row>
    <row r="9584" spans="1:30" x14ac:dyDescent="0.25">
      <c r="A9584" s="64"/>
      <c r="B9584" s="64"/>
      <c r="C9584" s="66"/>
      <c r="D9584" s="67"/>
      <c r="E9584" s="64"/>
      <c r="F9584" s="64"/>
      <c r="G9584" s="37" t="str">
        <f>IF(E9584="","",IF(OR(E9584="Project Management",E9584="Project Support",E9584="Sprint Management",E9584="Sprint Support"),"NA",ROUND((((VLOOKUP(AD9584,[2]Formula!V:X,3,0)))-SUMIF(AD:AD,AD9584,H:H)),2)))</f>
        <v/>
      </c>
      <c r="H9584" s="71"/>
      <c r="I9584" s="72"/>
      <c r="J9584" s="72"/>
      <c r="K9584" s="38" t="str">
        <f>IF(E9584="","",IF(OR(E9584="Project Management",E9584="Project Support",E9584="Sprint Management",E9584="Sprint Support"),"NA",(((SUMIF(AD:AD,AD9584,H:H)/VLOOKUP(AD9584,[2]Formula!V:X,3,0))*VLOOKUP(AD9584,[2]Formula!V:X,2,0))*H9584)/SUMIF(AD:AD,AD9584,H:H)))</f>
        <v/>
      </c>
      <c r="L9584" s="38" t="str">
        <f t="shared" si="895"/>
        <v/>
      </c>
      <c r="M9584" s="38" t="str">
        <f t="shared" si="896"/>
        <v/>
      </c>
      <c r="N9584" s="38" t="str">
        <f t="shared" si="898"/>
        <v/>
      </c>
      <c r="O9584" s="38" t="str">
        <f t="shared" si="894"/>
        <v/>
      </c>
      <c r="P9584" s="39" t="str">
        <f t="shared" si="899"/>
        <v/>
      </c>
      <c r="AC9584" s="42" t="str">
        <f>IF(B9584="","",VLOOKUP(B9584,[2]Formula!B:C,2,0))</f>
        <v/>
      </c>
      <c r="AD9584" s="43" t="str">
        <f t="shared" si="897"/>
        <v/>
      </c>
    </row>
    <row r="9585" spans="1:30" x14ac:dyDescent="0.25">
      <c r="A9585" s="64"/>
      <c r="B9585" s="64"/>
      <c r="C9585" s="66"/>
      <c r="D9585" s="67"/>
      <c r="E9585" s="64"/>
      <c r="F9585" s="64"/>
      <c r="G9585" s="37" t="str">
        <f>IF(E9585="","",IF(OR(E9585="Project Management",E9585="Project Support",E9585="Sprint Management",E9585="Sprint Support"),"NA",ROUND((((VLOOKUP(AD9585,[2]Formula!V:X,3,0)))-SUMIF(AD:AD,AD9585,H:H)),2)))</f>
        <v/>
      </c>
      <c r="H9585" s="71"/>
      <c r="I9585" s="72"/>
      <c r="J9585" s="72"/>
      <c r="K9585" s="38" t="str">
        <f>IF(E9585="","",IF(OR(E9585="Project Management",E9585="Project Support",E9585="Sprint Management",E9585="Sprint Support"),"NA",(((SUMIF(AD:AD,AD9585,H:H)/VLOOKUP(AD9585,[2]Formula!V:X,3,0))*VLOOKUP(AD9585,[2]Formula!V:X,2,0))*H9585)/SUMIF(AD:AD,AD9585,H:H)))</f>
        <v/>
      </c>
      <c r="L9585" s="38" t="str">
        <f t="shared" si="895"/>
        <v/>
      </c>
      <c r="M9585" s="38" t="str">
        <f t="shared" si="896"/>
        <v/>
      </c>
      <c r="N9585" s="38" t="str">
        <f t="shared" si="898"/>
        <v/>
      </c>
      <c r="O9585" s="38" t="str">
        <f t="shared" si="894"/>
        <v/>
      </c>
      <c r="P9585" s="39" t="str">
        <f t="shared" si="899"/>
        <v/>
      </c>
      <c r="AC9585" s="42" t="str">
        <f>IF(B9585="","",VLOOKUP(B9585,[2]Formula!B:C,2,0))</f>
        <v/>
      </c>
      <c r="AD9585" s="43" t="str">
        <f t="shared" si="897"/>
        <v/>
      </c>
    </row>
    <row r="9586" spans="1:30" x14ac:dyDescent="0.25">
      <c r="A9586" s="64"/>
      <c r="B9586" s="64"/>
      <c r="C9586" s="66"/>
      <c r="D9586" s="67"/>
      <c r="E9586" s="64"/>
      <c r="F9586" s="64"/>
      <c r="G9586" s="37" t="str">
        <f>IF(E9586="","",IF(OR(E9586="Project Management",E9586="Project Support",E9586="Sprint Management",E9586="Sprint Support"),"NA",ROUND((((VLOOKUP(AD9586,[2]Formula!V:X,3,0)))-SUMIF(AD:AD,AD9586,H:H)),2)))</f>
        <v/>
      </c>
      <c r="H9586" s="71"/>
      <c r="I9586" s="72"/>
      <c r="J9586" s="72"/>
      <c r="K9586" s="38" t="str">
        <f>IF(E9586="","",IF(OR(E9586="Project Management",E9586="Project Support",E9586="Sprint Management",E9586="Sprint Support"),"NA",(((SUMIF(AD:AD,AD9586,H:H)/VLOOKUP(AD9586,[2]Formula!V:X,3,0))*VLOOKUP(AD9586,[2]Formula!V:X,2,0))*H9586)/SUMIF(AD:AD,AD9586,H:H)))</f>
        <v/>
      </c>
      <c r="L9586" s="38" t="str">
        <f t="shared" si="895"/>
        <v/>
      </c>
      <c r="M9586" s="38" t="str">
        <f t="shared" si="896"/>
        <v/>
      </c>
      <c r="N9586" s="38" t="str">
        <f t="shared" si="898"/>
        <v/>
      </c>
      <c r="O9586" s="38" t="str">
        <f t="shared" si="894"/>
        <v/>
      </c>
      <c r="P9586" s="39" t="str">
        <f t="shared" si="899"/>
        <v/>
      </c>
      <c r="AC9586" s="42" t="str">
        <f>IF(B9586="","",VLOOKUP(B9586,[2]Formula!B:C,2,0))</f>
        <v/>
      </c>
      <c r="AD9586" s="43" t="str">
        <f t="shared" si="897"/>
        <v/>
      </c>
    </row>
    <row r="9587" spans="1:30" x14ac:dyDescent="0.25">
      <c r="A9587" s="64"/>
      <c r="B9587" s="64"/>
      <c r="C9587" s="66"/>
      <c r="D9587" s="67"/>
      <c r="E9587" s="64"/>
      <c r="F9587" s="64"/>
      <c r="G9587" s="37" t="str">
        <f>IF(E9587="","",IF(OR(E9587="Project Management",E9587="Project Support",E9587="Sprint Management",E9587="Sprint Support"),"NA",ROUND((((VLOOKUP(AD9587,[2]Formula!V:X,3,0)))-SUMIF(AD:AD,AD9587,H:H)),2)))</f>
        <v/>
      </c>
      <c r="H9587" s="71"/>
      <c r="I9587" s="72"/>
      <c r="J9587" s="72"/>
      <c r="K9587" s="38" t="str">
        <f>IF(E9587="","",IF(OR(E9587="Project Management",E9587="Project Support",E9587="Sprint Management",E9587="Sprint Support"),"NA",(((SUMIF(AD:AD,AD9587,H:H)/VLOOKUP(AD9587,[2]Formula!V:X,3,0))*VLOOKUP(AD9587,[2]Formula!V:X,2,0))*H9587)/SUMIF(AD:AD,AD9587,H:H)))</f>
        <v/>
      </c>
      <c r="L9587" s="38" t="str">
        <f t="shared" si="895"/>
        <v/>
      </c>
      <c r="M9587" s="38" t="str">
        <f t="shared" si="896"/>
        <v/>
      </c>
      <c r="N9587" s="38" t="str">
        <f t="shared" si="898"/>
        <v/>
      </c>
      <c r="O9587" s="38" t="str">
        <f t="shared" si="894"/>
        <v/>
      </c>
      <c r="P9587" s="39" t="str">
        <f t="shared" si="899"/>
        <v/>
      </c>
      <c r="AC9587" s="42" t="str">
        <f>IF(B9587="","",VLOOKUP(B9587,[2]Formula!B:C,2,0))</f>
        <v/>
      </c>
      <c r="AD9587" s="43" t="str">
        <f t="shared" si="897"/>
        <v/>
      </c>
    </row>
    <row r="9588" spans="1:30" x14ac:dyDescent="0.25">
      <c r="A9588" s="64"/>
      <c r="B9588" s="64"/>
      <c r="C9588" s="66"/>
      <c r="D9588" s="67"/>
      <c r="E9588" s="64"/>
      <c r="F9588" s="64"/>
      <c r="G9588" s="37" t="str">
        <f>IF(E9588="","",IF(OR(E9588="Project Management",E9588="Project Support",E9588="Sprint Management",E9588="Sprint Support"),"NA",ROUND((((VLOOKUP(AD9588,[2]Formula!V:X,3,0)))-SUMIF(AD:AD,AD9588,H:H)),2)))</f>
        <v/>
      </c>
      <c r="H9588" s="71"/>
      <c r="I9588" s="72"/>
      <c r="J9588" s="72"/>
      <c r="K9588" s="38" t="str">
        <f>IF(E9588="","",IF(OR(E9588="Project Management",E9588="Project Support",E9588="Sprint Management",E9588="Sprint Support"),"NA",(((SUMIF(AD:AD,AD9588,H:H)/VLOOKUP(AD9588,[2]Formula!V:X,3,0))*VLOOKUP(AD9588,[2]Formula!V:X,2,0))*H9588)/SUMIF(AD:AD,AD9588,H:H)))</f>
        <v/>
      </c>
      <c r="L9588" s="38" t="str">
        <f t="shared" si="895"/>
        <v/>
      </c>
      <c r="M9588" s="38" t="str">
        <f t="shared" si="896"/>
        <v/>
      </c>
      <c r="N9588" s="38" t="str">
        <f t="shared" si="898"/>
        <v/>
      </c>
      <c r="O9588" s="38" t="str">
        <f t="shared" si="894"/>
        <v/>
      </c>
      <c r="P9588" s="39" t="str">
        <f t="shared" si="899"/>
        <v/>
      </c>
      <c r="AC9588" s="42" t="str">
        <f>IF(B9588="","",VLOOKUP(B9588,[2]Formula!B:C,2,0))</f>
        <v/>
      </c>
      <c r="AD9588" s="43" t="str">
        <f t="shared" si="897"/>
        <v/>
      </c>
    </row>
    <row r="9589" spans="1:30" x14ac:dyDescent="0.25">
      <c r="A9589" s="64"/>
      <c r="B9589" s="64"/>
      <c r="C9589" s="66"/>
      <c r="D9589" s="67"/>
      <c r="E9589" s="64"/>
      <c r="F9589" s="64"/>
      <c r="G9589" s="37" t="str">
        <f>IF(E9589="","",IF(OR(E9589="Project Management",E9589="Project Support",E9589="Sprint Management",E9589="Sprint Support"),"NA",ROUND((((VLOOKUP(AD9589,[2]Formula!V:X,3,0)))-SUMIF(AD:AD,AD9589,H:H)),2)))</f>
        <v/>
      </c>
      <c r="H9589" s="71"/>
      <c r="I9589" s="72"/>
      <c r="J9589" s="72"/>
      <c r="K9589" s="38" t="str">
        <f>IF(E9589="","",IF(OR(E9589="Project Management",E9589="Project Support",E9589="Sprint Management",E9589="Sprint Support"),"NA",(((SUMIF(AD:AD,AD9589,H:H)/VLOOKUP(AD9589,[2]Formula!V:X,3,0))*VLOOKUP(AD9589,[2]Formula!V:X,2,0))*H9589)/SUMIF(AD:AD,AD9589,H:H)))</f>
        <v/>
      </c>
      <c r="L9589" s="38" t="str">
        <f t="shared" si="895"/>
        <v/>
      </c>
      <c r="M9589" s="38" t="str">
        <f t="shared" si="896"/>
        <v/>
      </c>
      <c r="N9589" s="38" t="str">
        <f t="shared" si="898"/>
        <v/>
      </c>
      <c r="O9589" s="38" t="str">
        <f t="shared" ref="O9589:O9652" si="900">IFERROR(L9589/M9589,"")</f>
        <v/>
      </c>
      <c r="P9589" s="39" t="str">
        <f t="shared" si="899"/>
        <v/>
      </c>
      <c r="AC9589" s="42" t="str">
        <f>IF(B9589="","",VLOOKUP(B9589,[2]Formula!B:C,2,0))</f>
        <v/>
      </c>
      <c r="AD9589" s="43" t="str">
        <f t="shared" si="897"/>
        <v/>
      </c>
    </row>
    <row r="9590" spans="1:30" x14ac:dyDescent="0.25">
      <c r="A9590" s="64"/>
      <c r="B9590" s="64"/>
      <c r="C9590" s="66"/>
      <c r="D9590" s="67"/>
      <c r="E9590" s="64"/>
      <c r="F9590" s="64"/>
      <c r="G9590" s="37" t="str">
        <f>IF(E9590="","",IF(OR(E9590="Project Management",E9590="Project Support",E9590="Sprint Management",E9590="Sprint Support"),"NA",ROUND((((VLOOKUP(AD9590,[2]Formula!V:X,3,0)))-SUMIF(AD:AD,AD9590,H:H)),2)))</f>
        <v/>
      </c>
      <c r="H9590" s="71"/>
      <c r="I9590" s="72"/>
      <c r="J9590" s="72"/>
      <c r="K9590" s="38" t="str">
        <f>IF(E9590="","",IF(OR(E9590="Project Management",E9590="Project Support",E9590="Sprint Management",E9590="Sprint Support"),"NA",(((SUMIF(AD:AD,AD9590,H:H)/VLOOKUP(AD9590,[2]Formula!V:X,3,0))*VLOOKUP(AD9590,[2]Formula!V:X,2,0))*H9590)/SUMIF(AD:AD,AD9590,H:H)))</f>
        <v/>
      </c>
      <c r="L9590" s="38" t="str">
        <f t="shared" si="895"/>
        <v/>
      </c>
      <c r="M9590" s="38" t="str">
        <f t="shared" si="896"/>
        <v/>
      </c>
      <c r="N9590" s="38" t="str">
        <f t="shared" si="898"/>
        <v/>
      </c>
      <c r="O9590" s="38" t="str">
        <f t="shared" si="900"/>
        <v/>
      </c>
      <c r="P9590" s="39" t="str">
        <f t="shared" si="899"/>
        <v/>
      </c>
      <c r="AC9590" s="42" t="str">
        <f>IF(B9590="","",VLOOKUP(B9590,[2]Formula!B:C,2,0))</f>
        <v/>
      </c>
      <c r="AD9590" s="43" t="str">
        <f t="shared" si="897"/>
        <v/>
      </c>
    </row>
    <row r="9591" spans="1:30" x14ac:dyDescent="0.25">
      <c r="A9591" s="64"/>
      <c r="B9591" s="64"/>
      <c r="C9591" s="66"/>
      <c r="D9591" s="67"/>
      <c r="E9591" s="64"/>
      <c r="F9591" s="64"/>
      <c r="G9591" s="37" t="str">
        <f>IF(E9591="","",IF(OR(E9591="Project Management",E9591="Project Support",E9591="Sprint Management",E9591="Sprint Support"),"NA",ROUND((((VLOOKUP(AD9591,[2]Formula!V:X,3,0)))-SUMIF(AD:AD,AD9591,H:H)),2)))</f>
        <v/>
      </c>
      <c r="H9591" s="71"/>
      <c r="I9591" s="72"/>
      <c r="J9591" s="72"/>
      <c r="K9591" s="38" t="str">
        <f>IF(E9591="","",IF(OR(E9591="Project Management",E9591="Project Support",E9591="Sprint Management",E9591="Sprint Support"),"NA",(((SUMIF(AD:AD,AD9591,H:H)/VLOOKUP(AD9591,[2]Formula!V:X,3,0))*VLOOKUP(AD9591,[2]Formula!V:X,2,0))*H9591)/SUMIF(AD:AD,AD9591,H:H)))</f>
        <v/>
      </c>
      <c r="L9591" s="38" t="str">
        <f t="shared" si="895"/>
        <v/>
      </c>
      <c r="M9591" s="38" t="str">
        <f t="shared" si="896"/>
        <v/>
      </c>
      <c r="N9591" s="38" t="str">
        <f t="shared" si="898"/>
        <v/>
      </c>
      <c r="O9591" s="38" t="str">
        <f t="shared" si="900"/>
        <v/>
      </c>
      <c r="P9591" s="39" t="str">
        <f t="shared" si="899"/>
        <v/>
      </c>
      <c r="AC9591" s="42" t="str">
        <f>IF(B9591="","",VLOOKUP(B9591,[2]Formula!B:C,2,0))</f>
        <v/>
      </c>
      <c r="AD9591" s="43" t="str">
        <f t="shared" si="897"/>
        <v/>
      </c>
    </row>
    <row r="9592" spans="1:30" x14ac:dyDescent="0.25">
      <c r="A9592" s="64"/>
      <c r="B9592" s="64"/>
      <c r="C9592" s="66"/>
      <c r="D9592" s="67"/>
      <c r="E9592" s="64"/>
      <c r="F9592" s="64"/>
      <c r="G9592" s="37" t="str">
        <f>IF(E9592="","",IF(OR(E9592="Project Management",E9592="Project Support",E9592="Sprint Management",E9592="Sprint Support"),"NA",ROUND((((VLOOKUP(AD9592,[2]Formula!V:X,3,0)))-SUMIF(AD:AD,AD9592,H:H)),2)))</f>
        <v/>
      </c>
      <c r="H9592" s="71"/>
      <c r="I9592" s="72"/>
      <c r="J9592" s="72"/>
      <c r="K9592" s="38" t="str">
        <f>IF(E9592="","",IF(OR(E9592="Project Management",E9592="Project Support",E9592="Sprint Management",E9592="Sprint Support"),"NA",(((SUMIF(AD:AD,AD9592,H:H)/VLOOKUP(AD9592,[2]Formula!V:X,3,0))*VLOOKUP(AD9592,[2]Formula!V:X,2,0))*H9592)/SUMIF(AD:AD,AD9592,H:H)))</f>
        <v/>
      </c>
      <c r="L9592" s="38" t="str">
        <f t="shared" si="895"/>
        <v/>
      </c>
      <c r="M9592" s="38" t="str">
        <f t="shared" si="896"/>
        <v/>
      </c>
      <c r="N9592" s="38" t="str">
        <f t="shared" si="898"/>
        <v/>
      </c>
      <c r="O9592" s="38" t="str">
        <f t="shared" si="900"/>
        <v/>
      </c>
      <c r="P9592" s="39" t="str">
        <f t="shared" si="899"/>
        <v/>
      </c>
      <c r="AC9592" s="42" t="str">
        <f>IF(B9592="","",VLOOKUP(B9592,[2]Formula!B:C,2,0))</f>
        <v/>
      </c>
      <c r="AD9592" s="43" t="str">
        <f t="shared" si="897"/>
        <v/>
      </c>
    </row>
    <row r="9593" spans="1:30" x14ac:dyDescent="0.25">
      <c r="A9593" s="64"/>
      <c r="B9593" s="64"/>
      <c r="C9593" s="66"/>
      <c r="D9593" s="67"/>
      <c r="E9593" s="64"/>
      <c r="F9593" s="64"/>
      <c r="G9593" s="37" t="str">
        <f>IF(E9593="","",IF(OR(E9593="Project Management",E9593="Project Support",E9593="Sprint Management",E9593="Sprint Support"),"NA",ROUND((((VLOOKUP(AD9593,[2]Formula!V:X,3,0)))-SUMIF(AD:AD,AD9593,H:H)),2)))</f>
        <v/>
      </c>
      <c r="H9593" s="71"/>
      <c r="I9593" s="72"/>
      <c r="J9593" s="72"/>
      <c r="K9593" s="38" t="str">
        <f>IF(E9593="","",IF(OR(E9593="Project Management",E9593="Project Support",E9593="Sprint Management",E9593="Sprint Support"),"NA",(((SUMIF(AD:AD,AD9593,H:H)/VLOOKUP(AD9593,[2]Formula!V:X,3,0))*VLOOKUP(AD9593,[2]Formula!V:X,2,0))*H9593)/SUMIF(AD:AD,AD9593,H:H)))</f>
        <v/>
      </c>
      <c r="L9593" s="38" t="str">
        <f t="shared" si="895"/>
        <v/>
      </c>
      <c r="M9593" s="38" t="str">
        <f t="shared" si="896"/>
        <v/>
      </c>
      <c r="N9593" s="38" t="str">
        <f t="shared" si="898"/>
        <v/>
      </c>
      <c r="O9593" s="38" t="str">
        <f t="shared" si="900"/>
        <v/>
      </c>
      <c r="P9593" s="39" t="str">
        <f t="shared" si="899"/>
        <v/>
      </c>
      <c r="AC9593" s="42" t="str">
        <f>IF(B9593="","",VLOOKUP(B9593,[2]Formula!B:C,2,0))</f>
        <v/>
      </c>
      <c r="AD9593" s="43" t="str">
        <f t="shared" si="897"/>
        <v/>
      </c>
    </row>
    <row r="9594" spans="1:30" x14ac:dyDescent="0.25">
      <c r="A9594" s="64"/>
      <c r="B9594" s="64"/>
      <c r="C9594" s="66"/>
      <c r="D9594" s="67"/>
      <c r="E9594" s="64"/>
      <c r="F9594" s="64"/>
      <c r="G9594" s="37" t="str">
        <f>IF(E9594="","",IF(OR(E9594="Project Management",E9594="Project Support",E9594="Sprint Management",E9594="Sprint Support"),"NA",ROUND((((VLOOKUP(AD9594,[2]Formula!V:X,3,0)))-SUMIF(AD:AD,AD9594,H:H)),2)))</f>
        <v/>
      </c>
      <c r="H9594" s="71"/>
      <c r="I9594" s="72"/>
      <c r="J9594" s="72"/>
      <c r="K9594" s="38" t="str">
        <f>IF(E9594="","",IF(OR(E9594="Project Management",E9594="Project Support",E9594="Sprint Management",E9594="Sprint Support"),"NA",(((SUMIF(AD:AD,AD9594,H:H)/VLOOKUP(AD9594,[2]Formula!V:X,3,0))*VLOOKUP(AD9594,[2]Formula!V:X,2,0))*H9594)/SUMIF(AD:AD,AD9594,H:H)))</f>
        <v/>
      </c>
      <c r="L9594" s="38" t="str">
        <f t="shared" si="895"/>
        <v/>
      </c>
      <c r="M9594" s="38" t="str">
        <f t="shared" si="896"/>
        <v/>
      </c>
      <c r="N9594" s="38" t="str">
        <f t="shared" si="898"/>
        <v/>
      </c>
      <c r="O9594" s="38" t="str">
        <f t="shared" si="900"/>
        <v/>
      </c>
      <c r="P9594" s="39" t="str">
        <f t="shared" si="899"/>
        <v/>
      </c>
      <c r="AC9594" s="42" t="str">
        <f>IF(B9594="","",VLOOKUP(B9594,[2]Formula!B:C,2,0))</f>
        <v/>
      </c>
      <c r="AD9594" s="43" t="str">
        <f t="shared" si="897"/>
        <v/>
      </c>
    </row>
    <row r="9595" spans="1:30" x14ac:dyDescent="0.25">
      <c r="A9595" s="64"/>
      <c r="B9595" s="64"/>
      <c r="C9595" s="66"/>
      <c r="D9595" s="67"/>
      <c r="E9595" s="64"/>
      <c r="F9595" s="64"/>
      <c r="G9595" s="37" t="str">
        <f>IF(E9595="","",IF(OR(E9595="Project Management",E9595="Project Support",E9595="Sprint Management",E9595="Sprint Support"),"NA",ROUND((((VLOOKUP(AD9595,[2]Formula!V:X,3,0)))-SUMIF(AD:AD,AD9595,H:H)),2)))</f>
        <v/>
      </c>
      <c r="H9595" s="71"/>
      <c r="I9595" s="72"/>
      <c r="J9595" s="72"/>
      <c r="K9595" s="38" t="str">
        <f>IF(E9595="","",IF(OR(E9595="Project Management",E9595="Project Support",E9595="Sprint Management",E9595="Sprint Support"),"NA",(((SUMIF(AD:AD,AD9595,H:H)/VLOOKUP(AD9595,[2]Formula!V:X,3,0))*VLOOKUP(AD9595,[2]Formula!V:X,2,0))*H9595)/SUMIF(AD:AD,AD9595,H:H)))</f>
        <v/>
      </c>
      <c r="L9595" s="38" t="str">
        <f t="shared" si="895"/>
        <v/>
      </c>
      <c r="M9595" s="38" t="str">
        <f t="shared" si="896"/>
        <v/>
      </c>
      <c r="N9595" s="38" t="str">
        <f t="shared" si="898"/>
        <v/>
      </c>
      <c r="O9595" s="38" t="str">
        <f t="shared" si="900"/>
        <v/>
      </c>
      <c r="P9595" s="39" t="str">
        <f t="shared" si="899"/>
        <v/>
      </c>
      <c r="AC9595" s="42" t="str">
        <f>IF(B9595="","",VLOOKUP(B9595,[2]Formula!B:C,2,0))</f>
        <v/>
      </c>
      <c r="AD9595" s="43" t="str">
        <f t="shared" si="897"/>
        <v/>
      </c>
    </row>
    <row r="9596" spans="1:30" x14ac:dyDescent="0.25">
      <c r="A9596" s="64"/>
      <c r="B9596" s="64"/>
      <c r="C9596" s="66"/>
      <c r="D9596" s="67"/>
      <c r="E9596" s="64"/>
      <c r="F9596" s="64"/>
      <c r="G9596" s="37" t="str">
        <f>IF(E9596="","",IF(OR(E9596="Project Management",E9596="Project Support",E9596="Sprint Management",E9596="Sprint Support"),"NA",ROUND((((VLOOKUP(AD9596,[2]Formula!V:X,3,0)))-SUMIF(AD:AD,AD9596,H:H)),2)))</f>
        <v/>
      </c>
      <c r="H9596" s="71"/>
      <c r="I9596" s="72"/>
      <c r="J9596" s="72"/>
      <c r="K9596" s="38" t="str">
        <f>IF(E9596="","",IF(OR(E9596="Project Management",E9596="Project Support",E9596="Sprint Management",E9596="Sprint Support"),"NA",(((SUMIF(AD:AD,AD9596,H:H)/VLOOKUP(AD9596,[2]Formula!V:X,3,0))*VLOOKUP(AD9596,[2]Formula!V:X,2,0))*H9596)/SUMIF(AD:AD,AD9596,H:H)))</f>
        <v/>
      </c>
      <c r="L9596" s="38" t="str">
        <f t="shared" si="895"/>
        <v/>
      </c>
      <c r="M9596" s="38" t="str">
        <f t="shared" si="896"/>
        <v/>
      </c>
      <c r="N9596" s="38" t="str">
        <f t="shared" si="898"/>
        <v/>
      </c>
      <c r="O9596" s="38" t="str">
        <f t="shared" si="900"/>
        <v/>
      </c>
      <c r="P9596" s="39" t="str">
        <f t="shared" si="899"/>
        <v/>
      </c>
      <c r="AC9596" s="42" t="str">
        <f>IF(B9596="","",VLOOKUP(B9596,[2]Formula!B:C,2,0))</f>
        <v/>
      </c>
      <c r="AD9596" s="43" t="str">
        <f t="shared" si="897"/>
        <v/>
      </c>
    </row>
    <row r="9597" spans="1:30" x14ac:dyDescent="0.25">
      <c r="A9597" s="64"/>
      <c r="B9597" s="64"/>
      <c r="C9597" s="66"/>
      <c r="D9597" s="67"/>
      <c r="E9597" s="64"/>
      <c r="F9597" s="64"/>
      <c r="G9597" s="37" t="str">
        <f>IF(E9597="","",IF(OR(E9597="Project Management",E9597="Project Support",E9597="Sprint Management",E9597="Sprint Support"),"NA",ROUND((((VLOOKUP(AD9597,[2]Formula!V:X,3,0)))-SUMIF(AD:AD,AD9597,H:H)),2)))</f>
        <v/>
      </c>
      <c r="H9597" s="71"/>
      <c r="I9597" s="72"/>
      <c r="J9597" s="72"/>
      <c r="K9597" s="38" t="str">
        <f>IF(E9597="","",IF(OR(E9597="Project Management",E9597="Project Support",E9597="Sprint Management",E9597="Sprint Support"),"NA",(((SUMIF(AD:AD,AD9597,H:H)/VLOOKUP(AD9597,[2]Formula!V:X,3,0))*VLOOKUP(AD9597,[2]Formula!V:X,2,0))*H9597)/SUMIF(AD:AD,AD9597,H:H)))</f>
        <v/>
      </c>
      <c r="L9597" s="38" t="str">
        <f t="shared" si="895"/>
        <v/>
      </c>
      <c r="M9597" s="38" t="str">
        <f t="shared" si="896"/>
        <v/>
      </c>
      <c r="N9597" s="38" t="str">
        <f t="shared" si="898"/>
        <v/>
      </c>
      <c r="O9597" s="38" t="str">
        <f t="shared" si="900"/>
        <v/>
      </c>
      <c r="P9597" s="39" t="str">
        <f t="shared" si="899"/>
        <v/>
      </c>
      <c r="AC9597" s="42" t="str">
        <f>IF(B9597="","",VLOOKUP(B9597,[2]Formula!B:C,2,0))</f>
        <v/>
      </c>
      <c r="AD9597" s="43" t="str">
        <f t="shared" si="897"/>
        <v/>
      </c>
    </row>
    <row r="9598" spans="1:30" x14ac:dyDescent="0.25">
      <c r="A9598" s="64"/>
      <c r="B9598" s="64"/>
      <c r="C9598" s="66"/>
      <c r="D9598" s="67"/>
      <c r="E9598" s="64"/>
      <c r="F9598" s="64"/>
      <c r="G9598" s="37" t="str">
        <f>IF(E9598="","",IF(OR(E9598="Project Management",E9598="Project Support",E9598="Sprint Management",E9598="Sprint Support"),"NA",ROUND((((VLOOKUP(AD9598,[2]Formula!V:X,3,0)))-SUMIF(AD:AD,AD9598,H:H)),2)))</f>
        <v/>
      </c>
      <c r="H9598" s="71"/>
      <c r="I9598" s="72"/>
      <c r="J9598" s="72"/>
      <c r="K9598" s="38" t="str">
        <f>IF(E9598="","",IF(OR(E9598="Project Management",E9598="Project Support",E9598="Sprint Management",E9598="Sprint Support"),"NA",(((SUMIF(AD:AD,AD9598,H:H)/VLOOKUP(AD9598,[2]Formula!V:X,3,0))*VLOOKUP(AD9598,[2]Formula!V:X,2,0))*H9598)/SUMIF(AD:AD,AD9598,H:H)))</f>
        <v/>
      </c>
      <c r="L9598" s="38" t="str">
        <f t="shared" si="895"/>
        <v/>
      </c>
      <c r="M9598" s="38" t="str">
        <f t="shared" si="896"/>
        <v/>
      </c>
      <c r="N9598" s="38" t="str">
        <f t="shared" si="898"/>
        <v/>
      </c>
      <c r="O9598" s="38" t="str">
        <f t="shared" si="900"/>
        <v/>
      </c>
      <c r="P9598" s="39" t="str">
        <f t="shared" si="899"/>
        <v/>
      </c>
      <c r="AC9598" s="42" t="str">
        <f>IF(B9598="","",VLOOKUP(B9598,[2]Formula!B:C,2,0))</f>
        <v/>
      </c>
      <c r="AD9598" s="43" t="str">
        <f t="shared" si="897"/>
        <v/>
      </c>
    </row>
    <row r="9599" spans="1:30" x14ac:dyDescent="0.25">
      <c r="A9599" s="64"/>
      <c r="B9599" s="64"/>
      <c r="C9599" s="66"/>
      <c r="D9599" s="67"/>
      <c r="E9599" s="64"/>
      <c r="F9599" s="64"/>
      <c r="G9599" s="37" t="str">
        <f>IF(E9599="","",IF(OR(E9599="Project Management",E9599="Project Support",E9599="Sprint Management",E9599="Sprint Support"),"NA",ROUND((((VLOOKUP(AD9599,[2]Formula!V:X,3,0)))-SUMIF(AD:AD,AD9599,H:H)),2)))</f>
        <v/>
      </c>
      <c r="H9599" s="71"/>
      <c r="I9599" s="72"/>
      <c r="J9599" s="72"/>
      <c r="K9599" s="38" t="str">
        <f>IF(E9599="","",IF(OR(E9599="Project Management",E9599="Project Support",E9599="Sprint Management",E9599="Sprint Support"),"NA",(((SUMIF(AD:AD,AD9599,H:H)/VLOOKUP(AD9599,[2]Formula!V:X,3,0))*VLOOKUP(AD9599,[2]Formula!V:X,2,0))*H9599)/SUMIF(AD:AD,AD9599,H:H)))</f>
        <v/>
      </c>
      <c r="L9599" s="38" t="str">
        <f t="shared" si="895"/>
        <v/>
      </c>
      <c r="M9599" s="38" t="str">
        <f t="shared" si="896"/>
        <v/>
      </c>
      <c r="N9599" s="38" t="str">
        <f t="shared" si="898"/>
        <v/>
      </c>
      <c r="O9599" s="38" t="str">
        <f t="shared" si="900"/>
        <v/>
      </c>
      <c r="P9599" s="39" t="str">
        <f t="shared" si="899"/>
        <v/>
      </c>
      <c r="AC9599" s="42" t="str">
        <f>IF(B9599="","",VLOOKUP(B9599,[2]Formula!B:C,2,0))</f>
        <v/>
      </c>
      <c r="AD9599" s="43" t="str">
        <f t="shared" si="897"/>
        <v/>
      </c>
    </row>
    <row r="9600" spans="1:30" x14ac:dyDescent="0.25">
      <c r="A9600" s="64"/>
      <c r="B9600" s="64"/>
      <c r="C9600" s="66"/>
      <c r="D9600" s="67"/>
      <c r="E9600" s="64"/>
      <c r="F9600" s="64"/>
      <c r="G9600" s="37" t="str">
        <f>IF(E9600="","",IF(OR(E9600="Project Management",E9600="Project Support",E9600="Sprint Management",E9600="Sprint Support"),"NA",ROUND((((VLOOKUP(AD9600,[2]Formula!V:X,3,0)))-SUMIF(AD:AD,AD9600,H:H)),2)))</f>
        <v/>
      </c>
      <c r="H9600" s="71"/>
      <c r="I9600" s="72"/>
      <c r="J9600" s="72"/>
      <c r="K9600" s="38" t="str">
        <f>IF(E9600="","",IF(OR(E9600="Project Management",E9600="Project Support",E9600="Sprint Management",E9600="Sprint Support"),"NA",(((SUMIF(AD:AD,AD9600,H:H)/VLOOKUP(AD9600,[2]Formula!V:X,3,0))*VLOOKUP(AD9600,[2]Formula!V:X,2,0))*H9600)/SUMIF(AD:AD,AD9600,H:H)))</f>
        <v/>
      </c>
      <c r="L9600" s="38" t="str">
        <f t="shared" si="895"/>
        <v/>
      </c>
      <c r="M9600" s="38" t="str">
        <f t="shared" si="896"/>
        <v/>
      </c>
      <c r="N9600" s="38" t="str">
        <f t="shared" si="898"/>
        <v/>
      </c>
      <c r="O9600" s="38" t="str">
        <f t="shared" si="900"/>
        <v/>
      </c>
      <c r="P9600" s="39" t="str">
        <f t="shared" si="899"/>
        <v/>
      </c>
      <c r="AC9600" s="42" t="str">
        <f>IF(B9600="","",VLOOKUP(B9600,[2]Formula!B:C,2,0))</f>
        <v/>
      </c>
      <c r="AD9600" s="43" t="str">
        <f t="shared" si="897"/>
        <v/>
      </c>
    </row>
    <row r="9601" spans="1:30" x14ac:dyDescent="0.25">
      <c r="A9601" s="64"/>
      <c r="B9601" s="64"/>
      <c r="C9601" s="66"/>
      <c r="D9601" s="67"/>
      <c r="E9601" s="64"/>
      <c r="F9601" s="64"/>
      <c r="G9601" s="37" t="str">
        <f>IF(E9601="","",IF(OR(E9601="Project Management",E9601="Project Support",E9601="Sprint Management",E9601="Sprint Support"),"NA",ROUND((((VLOOKUP(AD9601,[2]Formula!V:X,3,0)))-SUMIF(AD:AD,AD9601,H:H)),2)))</f>
        <v/>
      </c>
      <c r="H9601" s="71"/>
      <c r="I9601" s="72"/>
      <c r="J9601" s="72"/>
      <c r="K9601" s="38" t="str">
        <f>IF(E9601="","",IF(OR(E9601="Project Management",E9601="Project Support",E9601="Sprint Management",E9601="Sprint Support"),"NA",(((SUMIF(AD:AD,AD9601,H:H)/VLOOKUP(AD9601,[2]Formula!V:X,3,0))*VLOOKUP(AD9601,[2]Formula!V:X,2,0))*H9601)/SUMIF(AD:AD,AD9601,H:H)))</f>
        <v/>
      </c>
      <c r="L9601" s="38" t="str">
        <f t="shared" si="895"/>
        <v/>
      </c>
      <c r="M9601" s="38" t="str">
        <f t="shared" si="896"/>
        <v/>
      </c>
      <c r="N9601" s="38" t="str">
        <f t="shared" si="898"/>
        <v/>
      </c>
      <c r="O9601" s="38" t="str">
        <f t="shared" si="900"/>
        <v/>
      </c>
      <c r="P9601" s="39" t="str">
        <f t="shared" si="899"/>
        <v/>
      </c>
      <c r="AC9601" s="42" t="str">
        <f>IF(B9601="","",VLOOKUP(B9601,[2]Formula!B:C,2,0))</f>
        <v/>
      </c>
      <c r="AD9601" s="43" t="str">
        <f t="shared" si="897"/>
        <v/>
      </c>
    </row>
    <row r="9602" spans="1:30" x14ac:dyDescent="0.25">
      <c r="A9602" s="64"/>
      <c r="B9602" s="64"/>
      <c r="C9602" s="66"/>
      <c r="D9602" s="67"/>
      <c r="E9602" s="64"/>
      <c r="F9602" s="64"/>
      <c r="G9602" s="37" t="str">
        <f>IF(E9602="","",IF(OR(E9602="Project Management",E9602="Project Support",E9602="Sprint Management",E9602="Sprint Support"),"NA",ROUND((((VLOOKUP(AD9602,[2]Formula!V:X,3,0)))-SUMIF(AD:AD,AD9602,H:H)),2)))</f>
        <v/>
      </c>
      <c r="H9602" s="71"/>
      <c r="I9602" s="72"/>
      <c r="J9602" s="72"/>
      <c r="K9602" s="38" t="str">
        <f>IF(E9602="","",IF(OR(E9602="Project Management",E9602="Project Support",E9602="Sprint Management",E9602="Sprint Support"),"NA",(((SUMIF(AD:AD,AD9602,H:H)/VLOOKUP(AD9602,[2]Formula!V:X,3,0))*VLOOKUP(AD9602,[2]Formula!V:X,2,0))*H9602)/SUMIF(AD:AD,AD9602,H:H)))</f>
        <v/>
      </c>
      <c r="L9602" s="38" t="str">
        <f t="shared" ref="L9602:L9665" si="901">IFERROR(IF(K9602="NA",(H9602/I9602),(K9602/I9602)),"")</f>
        <v/>
      </c>
      <c r="M9602" s="38" t="str">
        <f t="shared" ref="M9602:M9665" si="902">IFERROR(IF(K9602="NA",1,(K9602/H9602)),"")</f>
        <v/>
      </c>
      <c r="N9602" s="38" t="str">
        <f t="shared" si="898"/>
        <v/>
      </c>
      <c r="O9602" s="38" t="str">
        <f t="shared" si="900"/>
        <v/>
      </c>
      <c r="P9602" s="39" t="str">
        <f t="shared" si="899"/>
        <v/>
      </c>
      <c r="AC9602" s="42" t="str">
        <f>IF(B9602="","",VLOOKUP(B9602,[2]Formula!B:C,2,0))</f>
        <v/>
      </c>
      <c r="AD9602" s="43" t="str">
        <f t="shared" ref="AD9602:AD9665" si="903">IF(B9602="","",CONCATENATE(B9602,"_",E9602))</f>
        <v/>
      </c>
    </row>
    <row r="9603" spans="1:30" x14ac:dyDescent="0.25">
      <c r="A9603" s="64"/>
      <c r="B9603" s="64"/>
      <c r="C9603" s="66"/>
      <c r="D9603" s="67"/>
      <c r="E9603" s="64"/>
      <c r="F9603" s="64"/>
      <c r="G9603" s="37" t="str">
        <f>IF(E9603="","",IF(OR(E9603="Project Management",E9603="Project Support",E9603="Sprint Management",E9603="Sprint Support"),"NA",ROUND((((VLOOKUP(AD9603,[2]Formula!V:X,3,0)))-SUMIF(AD:AD,AD9603,H:H)),2)))</f>
        <v/>
      </c>
      <c r="H9603" s="71"/>
      <c r="I9603" s="72"/>
      <c r="J9603" s="72"/>
      <c r="K9603" s="38" t="str">
        <f>IF(E9603="","",IF(OR(E9603="Project Management",E9603="Project Support",E9603="Sprint Management",E9603="Sprint Support"),"NA",(((SUMIF(AD:AD,AD9603,H:H)/VLOOKUP(AD9603,[2]Formula!V:X,3,0))*VLOOKUP(AD9603,[2]Formula!V:X,2,0))*H9603)/SUMIF(AD:AD,AD9603,H:H)))</f>
        <v/>
      </c>
      <c r="L9603" s="38" t="str">
        <f t="shared" si="901"/>
        <v/>
      </c>
      <c r="M9603" s="38" t="str">
        <f t="shared" si="902"/>
        <v/>
      </c>
      <c r="N9603" s="38" t="str">
        <f t="shared" ref="N9603:N9666" si="904">IFERROR(((L9603-M9603)/M9603)*100,"")</f>
        <v/>
      </c>
      <c r="O9603" s="38" t="str">
        <f t="shared" si="900"/>
        <v/>
      </c>
      <c r="P9603" s="39" t="str">
        <f t="shared" ref="P9603:P9666" si="905">IF(O9603="","",1)</f>
        <v/>
      </c>
      <c r="AC9603" s="42" t="str">
        <f>IF(B9603="","",VLOOKUP(B9603,[2]Formula!B:C,2,0))</f>
        <v/>
      </c>
      <c r="AD9603" s="43" t="str">
        <f t="shared" si="903"/>
        <v/>
      </c>
    </row>
    <row r="9604" spans="1:30" x14ac:dyDescent="0.25">
      <c r="A9604" s="64"/>
      <c r="B9604" s="64"/>
      <c r="C9604" s="66"/>
      <c r="D9604" s="67"/>
      <c r="E9604" s="64"/>
      <c r="F9604" s="64"/>
      <c r="G9604" s="37" t="str">
        <f>IF(E9604="","",IF(OR(E9604="Project Management",E9604="Project Support",E9604="Sprint Management",E9604="Sprint Support"),"NA",ROUND((((VLOOKUP(AD9604,[2]Formula!V:X,3,0)))-SUMIF(AD:AD,AD9604,H:H)),2)))</f>
        <v/>
      </c>
      <c r="H9604" s="71"/>
      <c r="I9604" s="72"/>
      <c r="J9604" s="72"/>
      <c r="K9604" s="38" t="str">
        <f>IF(E9604="","",IF(OR(E9604="Project Management",E9604="Project Support",E9604="Sprint Management",E9604="Sprint Support"),"NA",(((SUMIF(AD:AD,AD9604,H:H)/VLOOKUP(AD9604,[2]Formula!V:X,3,0))*VLOOKUP(AD9604,[2]Formula!V:X,2,0))*H9604)/SUMIF(AD:AD,AD9604,H:H)))</f>
        <v/>
      </c>
      <c r="L9604" s="38" t="str">
        <f t="shared" si="901"/>
        <v/>
      </c>
      <c r="M9604" s="38" t="str">
        <f t="shared" si="902"/>
        <v/>
      </c>
      <c r="N9604" s="38" t="str">
        <f t="shared" si="904"/>
        <v/>
      </c>
      <c r="O9604" s="38" t="str">
        <f t="shared" si="900"/>
        <v/>
      </c>
      <c r="P9604" s="39" t="str">
        <f t="shared" si="905"/>
        <v/>
      </c>
      <c r="AC9604" s="42" t="str">
        <f>IF(B9604="","",VLOOKUP(B9604,[2]Formula!B:C,2,0))</f>
        <v/>
      </c>
      <c r="AD9604" s="43" t="str">
        <f t="shared" si="903"/>
        <v/>
      </c>
    </row>
    <row r="9605" spans="1:30" x14ac:dyDescent="0.25">
      <c r="A9605" s="64"/>
      <c r="B9605" s="64"/>
      <c r="C9605" s="66"/>
      <c r="D9605" s="67"/>
      <c r="E9605" s="64"/>
      <c r="F9605" s="64"/>
      <c r="G9605" s="37" t="str">
        <f>IF(E9605="","",IF(OR(E9605="Project Management",E9605="Project Support",E9605="Sprint Management",E9605="Sprint Support"),"NA",ROUND((((VLOOKUP(AD9605,[2]Formula!V:X,3,0)))-SUMIF(AD:AD,AD9605,H:H)),2)))</f>
        <v/>
      </c>
      <c r="H9605" s="71"/>
      <c r="I9605" s="72"/>
      <c r="J9605" s="72"/>
      <c r="K9605" s="38" t="str">
        <f>IF(E9605="","",IF(OR(E9605="Project Management",E9605="Project Support",E9605="Sprint Management",E9605="Sprint Support"),"NA",(((SUMIF(AD:AD,AD9605,H:H)/VLOOKUP(AD9605,[2]Formula!V:X,3,0))*VLOOKUP(AD9605,[2]Formula!V:X,2,0))*H9605)/SUMIF(AD:AD,AD9605,H:H)))</f>
        <v/>
      </c>
      <c r="L9605" s="38" t="str">
        <f t="shared" si="901"/>
        <v/>
      </c>
      <c r="M9605" s="38" t="str">
        <f t="shared" si="902"/>
        <v/>
      </c>
      <c r="N9605" s="38" t="str">
        <f t="shared" si="904"/>
        <v/>
      </c>
      <c r="O9605" s="38" t="str">
        <f t="shared" si="900"/>
        <v/>
      </c>
      <c r="P9605" s="39" t="str">
        <f t="shared" si="905"/>
        <v/>
      </c>
      <c r="AC9605" s="42" t="str">
        <f>IF(B9605="","",VLOOKUP(B9605,[2]Formula!B:C,2,0))</f>
        <v/>
      </c>
      <c r="AD9605" s="43" t="str">
        <f t="shared" si="903"/>
        <v/>
      </c>
    </row>
    <row r="9606" spans="1:30" x14ac:dyDescent="0.25">
      <c r="A9606" s="64"/>
      <c r="B9606" s="64"/>
      <c r="C9606" s="66"/>
      <c r="D9606" s="67"/>
      <c r="E9606" s="64"/>
      <c r="F9606" s="64"/>
      <c r="G9606" s="37" t="str">
        <f>IF(E9606="","",IF(OR(E9606="Project Management",E9606="Project Support",E9606="Sprint Management",E9606="Sprint Support"),"NA",ROUND((((VLOOKUP(AD9606,[2]Formula!V:X,3,0)))-SUMIF(AD:AD,AD9606,H:H)),2)))</f>
        <v/>
      </c>
      <c r="H9606" s="71"/>
      <c r="I9606" s="72"/>
      <c r="J9606" s="72"/>
      <c r="K9606" s="38" t="str">
        <f>IF(E9606="","",IF(OR(E9606="Project Management",E9606="Project Support",E9606="Sprint Management",E9606="Sprint Support"),"NA",(((SUMIF(AD:AD,AD9606,H:H)/VLOOKUP(AD9606,[2]Formula!V:X,3,0))*VLOOKUP(AD9606,[2]Formula!V:X,2,0))*H9606)/SUMIF(AD:AD,AD9606,H:H)))</f>
        <v/>
      </c>
      <c r="L9606" s="38" t="str">
        <f t="shared" si="901"/>
        <v/>
      </c>
      <c r="M9606" s="38" t="str">
        <f t="shared" si="902"/>
        <v/>
      </c>
      <c r="N9606" s="38" t="str">
        <f t="shared" si="904"/>
        <v/>
      </c>
      <c r="O9606" s="38" t="str">
        <f t="shared" si="900"/>
        <v/>
      </c>
      <c r="P9606" s="39" t="str">
        <f t="shared" si="905"/>
        <v/>
      </c>
      <c r="AC9606" s="42" t="str">
        <f>IF(B9606="","",VLOOKUP(B9606,[2]Formula!B:C,2,0))</f>
        <v/>
      </c>
      <c r="AD9606" s="43" t="str">
        <f t="shared" si="903"/>
        <v/>
      </c>
    </row>
    <row r="9607" spans="1:30" x14ac:dyDescent="0.25">
      <c r="A9607" s="64"/>
      <c r="B9607" s="64"/>
      <c r="C9607" s="66"/>
      <c r="D9607" s="67"/>
      <c r="E9607" s="64"/>
      <c r="F9607" s="64"/>
      <c r="G9607" s="37" t="str">
        <f>IF(E9607="","",IF(OR(E9607="Project Management",E9607="Project Support",E9607="Sprint Management",E9607="Sprint Support"),"NA",ROUND((((VLOOKUP(AD9607,[2]Formula!V:X,3,0)))-SUMIF(AD:AD,AD9607,H:H)),2)))</f>
        <v/>
      </c>
      <c r="H9607" s="71"/>
      <c r="I9607" s="72"/>
      <c r="J9607" s="72"/>
      <c r="K9607" s="38" t="str">
        <f>IF(E9607="","",IF(OR(E9607="Project Management",E9607="Project Support",E9607="Sprint Management",E9607="Sprint Support"),"NA",(((SUMIF(AD:AD,AD9607,H:H)/VLOOKUP(AD9607,[2]Formula!V:X,3,0))*VLOOKUP(AD9607,[2]Formula!V:X,2,0))*H9607)/SUMIF(AD:AD,AD9607,H:H)))</f>
        <v/>
      </c>
      <c r="L9607" s="38" t="str">
        <f t="shared" si="901"/>
        <v/>
      </c>
      <c r="M9607" s="38" t="str">
        <f t="shared" si="902"/>
        <v/>
      </c>
      <c r="N9607" s="38" t="str">
        <f t="shared" si="904"/>
        <v/>
      </c>
      <c r="O9607" s="38" t="str">
        <f t="shared" si="900"/>
        <v/>
      </c>
      <c r="P9607" s="39" t="str">
        <f t="shared" si="905"/>
        <v/>
      </c>
      <c r="AC9607" s="42" t="str">
        <f>IF(B9607="","",VLOOKUP(B9607,[2]Formula!B:C,2,0))</f>
        <v/>
      </c>
      <c r="AD9607" s="43" t="str">
        <f t="shared" si="903"/>
        <v/>
      </c>
    </row>
    <row r="9608" spans="1:30" x14ac:dyDescent="0.25">
      <c r="A9608" s="64"/>
      <c r="B9608" s="64"/>
      <c r="C9608" s="66"/>
      <c r="D9608" s="67"/>
      <c r="E9608" s="64"/>
      <c r="F9608" s="64"/>
      <c r="G9608" s="37" t="str">
        <f>IF(E9608="","",IF(OR(E9608="Project Management",E9608="Project Support",E9608="Sprint Management",E9608="Sprint Support"),"NA",ROUND((((VLOOKUP(AD9608,[2]Formula!V:X,3,0)))-SUMIF(AD:AD,AD9608,H:H)),2)))</f>
        <v/>
      </c>
      <c r="H9608" s="71"/>
      <c r="I9608" s="72"/>
      <c r="J9608" s="72"/>
      <c r="K9608" s="38" t="str">
        <f>IF(E9608="","",IF(OR(E9608="Project Management",E9608="Project Support",E9608="Sprint Management",E9608="Sprint Support"),"NA",(((SUMIF(AD:AD,AD9608,H:H)/VLOOKUP(AD9608,[2]Formula!V:X,3,0))*VLOOKUP(AD9608,[2]Formula!V:X,2,0))*H9608)/SUMIF(AD:AD,AD9608,H:H)))</f>
        <v/>
      </c>
      <c r="L9608" s="38" t="str">
        <f t="shared" si="901"/>
        <v/>
      </c>
      <c r="M9608" s="38" t="str">
        <f t="shared" si="902"/>
        <v/>
      </c>
      <c r="N9608" s="38" t="str">
        <f t="shared" si="904"/>
        <v/>
      </c>
      <c r="O9608" s="38" t="str">
        <f t="shared" si="900"/>
        <v/>
      </c>
      <c r="P9608" s="39" t="str">
        <f t="shared" si="905"/>
        <v/>
      </c>
      <c r="AC9608" s="42" t="str">
        <f>IF(B9608="","",VLOOKUP(B9608,[2]Formula!B:C,2,0))</f>
        <v/>
      </c>
      <c r="AD9608" s="43" t="str">
        <f t="shared" si="903"/>
        <v/>
      </c>
    </row>
    <row r="9609" spans="1:30" x14ac:dyDescent="0.25">
      <c r="A9609" s="64"/>
      <c r="B9609" s="64"/>
      <c r="C9609" s="66"/>
      <c r="D9609" s="67"/>
      <c r="E9609" s="64"/>
      <c r="F9609" s="64"/>
      <c r="G9609" s="37" t="str">
        <f>IF(E9609="","",IF(OR(E9609="Project Management",E9609="Project Support",E9609="Sprint Management",E9609="Sprint Support"),"NA",ROUND((((VLOOKUP(AD9609,[2]Formula!V:X,3,0)))-SUMIF(AD:AD,AD9609,H:H)),2)))</f>
        <v/>
      </c>
      <c r="H9609" s="71"/>
      <c r="I9609" s="72"/>
      <c r="J9609" s="72"/>
      <c r="K9609" s="38" t="str">
        <f>IF(E9609="","",IF(OR(E9609="Project Management",E9609="Project Support",E9609="Sprint Management",E9609="Sprint Support"),"NA",(((SUMIF(AD:AD,AD9609,H:H)/VLOOKUP(AD9609,[2]Formula!V:X,3,0))*VLOOKUP(AD9609,[2]Formula!V:X,2,0))*H9609)/SUMIF(AD:AD,AD9609,H:H)))</f>
        <v/>
      </c>
      <c r="L9609" s="38" t="str">
        <f t="shared" si="901"/>
        <v/>
      </c>
      <c r="M9609" s="38" t="str">
        <f t="shared" si="902"/>
        <v/>
      </c>
      <c r="N9609" s="38" t="str">
        <f t="shared" si="904"/>
        <v/>
      </c>
      <c r="O9609" s="38" t="str">
        <f t="shared" si="900"/>
        <v/>
      </c>
      <c r="P9609" s="39" t="str">
        <f t="shared" si="905"/>
        <v/>
      </c>
      <c r="AC9609" s="42" t="str">
        <f>IF(B9609="","",VLOOKUP(B9609,[2]Formula!B:C,2,0))</f>
        <v/>
      </c>
      <c r="AD9609" s="43" t="str">
        <f t="shared" si="903"/>
        <v/>
      </c>
    </row>
    <row r="9610" spans="1:30" x14ac:dyDescent="0.25">
      <c r="A9610" s="64"/>
      <c r="B9610" s="64"/>
      <c r="C9610" s="66"/>
      <c r="D9610" s="67"/>
      <c r="E9610" s="64"/>
      <c r="F9610" s="64"/>
      <c r="G9610" s="37" t="str">
        <f>IF(E9610="","",IF(OR(E9610="Project Management",E9610="Project Support",E9610="Sprint Management",E9610="Sprint Support"),"NA",ROUND((((VLOOKUP(AD9610,[2]Formula!V:X,3,0)))-SUMIF(AD:AD,AD9610,H:H)),2)))</f>
        <v/>
      </c>
      <c r="H9610" s="71"/>
      <c r="I9610" s="72"/>
      <c r="J9610" s="72"/>
      <c r="K9610" s="38" t="str">
        <f>IF(E9610="","",IF(OR(E9610="Project Management",E9610="Project Support",E9610="Sprint Management",E9610="Sprint Support"),"NA",(((SUMIF(AD:AD,AD9610,H:H)/VLOOKUP(AD9610,[2]Formula!V:X,3,0))*VLOOKUP(AD9610,[2]Formula!V:X,2,0))*H9610)/SUMIF(AD:AD,AD9610,H:H)))</f>
        <v/>
      </c>
      <c r="L9610" s="38" t="str">
        <f t="shared" si="901"/>
        <v/>
      </c>
      <c r="M9610" s="38" t="str">
        <f t="shared" si="902"/>
        <v/>
      </c>
      <c r="N9610" s="38" t="str">
        <f t="shared" si="904"/>
        <v/>
      </c>
      <c r="O9610" s="38" t="str">
        <f t="shared" si="900"/>
        <v/>
      </c>
      <c r="P9610" s="39" t="str">
        <f t="shared" si="905"/>
        <v/>
      </c>
      <c r="AC9610" s="42" t="str">
        <f>IF(B9610="","",VLOOKUP(B9610,[2]Formula!B:C,2,0))</f>
        <v/>
      </c>
      <c r="AD9610" s="43" t="str">
        <f t="shared" si="903"/>
        <v/>
      </c>
    </row>
    <row r="9611" spans="1:30" x14ac:dyDescent="0.25">
      <c r="A9611" s="64"/>
      <c r="B9611" s="64"/>
      <c r="C9611" s="66"/>
      <c r="D9611" s="67"/>
      <c r="E9611" s="64"/>
      <c r="F9611" s="64"/>
      <c r="G9611" s="37" t="str">
        <f>IF(E9611="","",IF(OR(E9611="Project Management",E9611="Project Support",E9611="Sprint Management",E9611="Sprint Support"),"NA",ROUND((((VLOOKUP(AD9611,[2]Formula!V:X,3,0)))-SUMIF(AD:AD,AD9611,H:H)),2)))</f>
        <v/>
      </c>
      <c r="H9611" s="71"/>
      <c r="I9611" s="72"/>
      <c r="J9611" s="72"/>
      <c r="K9611" s="38" t="str">
        <f>IF(E9611="","",IF(OR(E9611="Project Management",E9611="Project Support",E9611="Sprint Management",E9611="Sprint Support"),"NA",(((SUMIF(AD:AD,AD9611,H:H)/VLOOKUP(AD9611,[2]Formula!V:X,3,0))*VLOOKUP(AD9611,[2]Formula!V:X,2,0))*H9611)/SUMIF(AD:AD,AD9611,H:H)))</f>
        <v/>
      </c>
      <c r="L9611" s="38" t="str">
        <f t="shared" si="901"/>
        <v/>
      </c>
      <c r="M9611" s="38" t="str">
        <f t="shared" si="902"/>
        <v/>
      </c>
      <c r="N9611" s="38" t="str">
        <f t="shared" si="904"/>
        <v/>
      </c>
      <c r="O9611" s="38" t="str">
        <f t="shared" si="900"/>
        <v/>
      </c>
      <c r="P9611" s="39" t="str">
        <f t="shared" si="905"/>
        <v/>
      </c>
      <c r="AC9611" s="42" t="str">
        <f>IF(B9611="","",VLOOKUP(B9611,[2]Formula!B:C,2,0))</f>
        <v/>
      </c>
      <c r="AD9611" s="43" t="str">
        <f t="shared" si="903"/>
        <v/>
      </c>
    </row>
    <row r="9612" spans="1:30" x14ac:dyDescent="0.25">
      <c r="A9612" s="64"/>
      <c r="B9612" s="64"/>
      <c r="C9612" s="66"/>
      <c r="D9612" s="67"/>
      <c r="E9612" s="64"/>
      <c r="F9612" s="64"/>
      <c r="G9612" s="37" t="str">
        <f>IF(E9612="","",IF(OR(E9612="Project Management",E9612="Project Support",E9612="Sprint Management",E9612="Sprint Support"),"NA",ROUND((((VLOOKUP(AD9612,[2]Formula!V:X,3,0)))-SUMIF(AD:AD,AD9612,H:H)),2)))</f>
        <v/>
      </c>
      <c r="H9612" s="71"/>
      <c r="I9612" s="72"/>
      <c r="J9612" s="72"/>
      <c r="K9612" s="38" t="str">
        <f>IF(E9612="","",IF(OR(E9612="Project Management",E9612="Project Support",E9612="Sprint Management",E9612="Sprint Support"),"NA",(((SUMIF(AD:AD,AD9612,H:H)/VLOOKUP(AD9612,[2]Formula!V:X,3,0))*VLOOKUP(AD9612,[2]Formula!V:X,2,0))*H9612)/SUMIF(AD:AD,AD9612,H:H)))</f>
        <v/>
      </c>
      <c r="L9612" s="38" t="str">
        <f t="shared" si="901"/>
        <v/>
      </c>
      <c r="M9612" s="38" t="str">
        <f t="shared" si="902"/>
        <v/>
      </c>
      <c r="N9612" s="38" t="str">
        <f t="shared" si="904"/>
        <v/>
      </c>
      <c r="O9612" s="38" t="str">
        <f t="shared" si="900"/>
        <v/>
      </c>
      <c r="P9612" s="39" t="str">
        <f t="shared" si="905"/>
        <v/>
      </c>
      <c r="AC9612" s="42" t="str">
        <f>IF(B9612="","",VLOOKUP(B9612,[2]Formula!B:C,2,0))</f>
        <v/>
      </c>
      <c r="AD9612" s="43" t="str">
        <f t="shared" si="903"/>
        <v/>
      </c>
    </row>
    <row r="9613" spans="1:30" x14ac:dyDescent="0.25">
      <c r="A9613" s="64"/>
      <c r="B9613" s="64"/>
      <c r="C9613" s="66"/>
      <c r="D9613" s="67"/>
      <c r="E9613" s="64"/>
      <c r="F9613" s="64"/>
      <c r="G9613" s="37" t="str">
        <f>IF(E9613="","",IF(OR(E9613="Project Management",E9613="Project Support",E9613="Sprint Management",E9613="Sprint Support"),"NA",ROUND((((VLOOKUP(AD9613,[2]Formula!V:X,3,0)))-SUMIF(AD:AD,AD9613,H:H)),2)))</f>
        <v/>
      </c>
      <c r="H9613" s="71"/>
      <c r="I9613" s="72"/>
      <c r="J9613" s="72"/>
      <c r="K9613" s="38" t="str">
        <f>IF(E9613="","",IF(OR(E9613="Project Management",E9613="Project Support",E9613="Sprint Management",E9613="Sprint Support"),"NA",(((SUMIF(AD:AD,AD9613,H:H)/VLOOKUP(AD9613,[2]Formula!V:X,3,0))*VLOOKUP(AD9613,[2]Formula!V:X,2,0))*H9613)/SUMIF(AD:AD,AD9613,H:H)))</f>
        <v/>
      </c>
      <c r="L9613" s="38" t="str">
        <f t="shared" si="901"/>
        <v/>
      </c>
      <c r="M9613" s="38" t="str">
        <f t="shared" si="902"/>
        <v/>
      </c>
      <c r="N9613" s="38" t="str">
        <f t="shared" si="904"/>
        <v/>
      </c>
      <c r="O9613" s="38" t="str">
        <f t="shared" si="900"/>
        <v/>
      </c>
      <c r="P9613" s="39" t="str">
        <f t="shared" si="905"/>
        <v/>
      </c>
      <c r="AC9613" s="42" t="str">
        <f>IF(B9613="","",VLOOKUP(B9613,[2]Formula!B:C,2,0))</f>
        <v/>
      </c>
      <c r="AD9613" s="43" t="str">
        <f t="shared" si="903"/>
        <v/>
      </c>
    </row>
    <row r="9614" spans="1:30" x14ac:dyDescent="0.25">
      <c r="A9614" s="64"/>
      <c r="B9614" s="64"/>
      <c r="C9614" s="66"/>
      <c r="D9614" s="67"/>
      <c r="E9614" s="64"/>
      <c r="F9614" s="64"/>
      <c r="G9614" s="37" t="str">
        <f>IF(E9614="","",IF(OR(E9614="Project Management",E9614="Project Support",E9614="Sprint Management",E9614="Sprint Support"),"NA",ROUND((((VLOOKUP(AD9614,[2]Formula!V:X,3,0)))-SUMIF(AD:AD,AD9614,H:H)),2)))</f>
        <v/>
      </c>
      <c r="H9614" s="71"/>
      <c r="I9614" s="72"/>
      <c r="J9614" s="72"/>
      <c r="K9614" s="38" t="str">
        <f>IF(E9614="","",IF(OR(E9614="Project Management",E9614="Project Support",E9614="Sprint Management",E9614="Sprint Support"),"NA",(((SUMIF(AD:AD,AD9614,H:H)/VLOOKUP(AD9614,[2]Formula!V:X,3,0))*VLOOKUP(AD9614,[2]Formula!V:X,2,0))*H9614)/SUMIF(AD:AD,AD9614,H:H)))</f>
        <v/>
      </c>
      <c r="L9614" s="38" t="str">
        <f t="shared" si="901"/>
        <v/>
      </c>
      <c r="M9614" s="38" t="str">
        <f t="shared" si="902"/>
        <v/>
      </c>
      <c r="N9614" s="38" t="str">
        <f t="shared" si="904"/>
        <v/>
      </c>
      <c r="O9614" s="38" t="str">
        <f t="shared" si="900"/>
        <v/>
      </c>
      <c r="P9614" s="39" t="str">
        <f t="shared" si="905"/>
        <v/>
      </c>
      <c r="AC9614" s="42" t="str">
        <f>IF(B9614="","",VLOOKUP(B9614,[2]Formula!B:C,2,0))</f>
        <v/>
      </c>
      <c r="AD9614" s="43" t="str">
        <f t="shared" si="903"/>
        <v/>
      </c>
    </row>
    <row r="9615" spans="1:30" x14ac:dyDescent="0.25">
      <c r="A9615" s="64"/>
      <c r="B9615" s="64"/>
      <c r="C9615" s="66"/>
      <c r="D9615" s="67"/>
      <c r="E9615" s="64"/>
      <c r="F9615" s="64"/>
      <c r="G9615" s="37" t="str">
        <f>IF(E9615="","",IF(OR(E9615="Project Management",E9615="Project Support",E9615="Sprint Management",E9615="Sprint Support"),"NA",ROUND((((VLOOKUP(AD9615,[2]Formula!V:X,3,0)))-SUMIF(AD:AD,AD9615,H:H)),2)))</f>
        <v/>
      </c>
      <c r="H9615" s="71"/>
      <c r="I9615" s="72"/>
      <c r="J9615" s="72"/>
      <c r="K9615" s="38" t="str">
        <f>IF(E9615="","",IF(OR(E9615="Project Management",E9615="Project Support",E9615="Sprint Management",E9615="Sprint Support"),"NA",(((SUMIF(AD:AD,AD9615,H:H)/VLOOKUP(AD9615,[2]Formula!V:X,3,0))*VLOOKUP(AD9615,[2]Formula!V:X,2,0))*H9615)/SUMIF(AD:AD,AD9615,H:H)))</f>
        <v/>
      </c>
      <c r="L9615" s="38" t="str">
        <f t="shared" si="901"/>
        <v/>
      </c>
      <c r="M9615" s="38" t="str">
        <f t="shared" si="902"/>
        <v/>
      </c>
      <c r="N9615" s="38" t="str">
        <f t="shared" si="904"/>
        <v/>
      </c>
      <c r="O9615" s="38" t="str">
        <f t="shared" si="900"/>
        <v/>
      </c>
      <c r="P9615" s="39" t="str">
        <f t="shared" si="905"/>
        <v/>
      </c>
      <c r="AC9615" s="42" t="str">
        <f>IF(B9615="","",VLOOKUP(B9615,[2]Formula!B:C,2,0))</f>
        <v/>
      </c>
      <c r="AD9615" s="43" t="str">
        <f t="shared" si="903"/>
        <v/>
      </c>
    </row>
    <row r="9616" spans="1:30" x14ac:dyDescent="0.25">
      <c r="A9616" s="64"/>
      <c r="B9616" s="64"/>
      <c r="C9616" s="66"/>
      <c r="D9616" s="67"/>
      <c r="E9616" s="64"/>
      <c r="F9616" s="64"/>
      <c r="G9616" s="37" t="str">
        <f>IF(E9616="","",IF(OR(E9616="Project Management",E9616="Project Support",E9616="Sprint Management",E9616="Sprint Support"),"NA",ROUND((((VLOOKUP(AD9616,[2]Formula!V:X,3,0)))-SUMIF(AD:AD,AD9616,H:H)),2)))</f>
        <v/>
      </c>
      <c r="H9616" s="71"/>
      <c r="I9616" s="72"/>
      <c r="J9616" s="72"/>
      <c r="K9616" s="38" t="str">
        <f>IF(E9616="","",IF(OR(E9616="Project Management",E9616="Project Support",E9616="Sprint Management",E9616="Sprint Support"),"NA",(((SUMIF(AD:AD,AD9616,H:H)/VLOOKUP(AD9616,[2]Formula!V:X,3,0))*VLOOKUP(AD9616,[2]Formula!V:X,2,0))*H9616)/SUMIF(AD:AD,AD9616,H:H)))</f>
        <v/>
      </c>
      <c r="L9616" s="38" t="str">
        <f t="shared" si="901"/>
        <v/>
      </c>
      <c r="M9616" s="38" t="str">
        <f t="shared" si="902"/>
        <v/>
      </c>
      <c r="N9616" s="38" t="str">
        <f t="shared" si="904"/>
        <v/>
      </c>
      <c r="O9616" s="38" t="str">
        <f t="shared" si="900"/>
        <v/>
      </c>
      <c r="P9616" s="39" t="str">
        <f t="shared" si="905"/>
        <v/>
      </c>
      <c r="AC9616" s="42" t="str">
        <f>IF(B9616="","",VLOOKUP(B9616,[2]Formula!B:C,2,0))</f>
        <v/>
      </c>
      <c r="AD9616" s="43" t="str">
        <f t="shared" si="903"/>
        <v/>
      </c>
    </row>
    <row r="9617" spans="1:30" x14ac:dyDescent="0.25">
      <c r="A9617" s="64"/>
      <c r="B9617" s="64"/>
      <c r="C9617" s="66"/>
      <c r="D9617" s="67"/>
      <c r="E9617" s="64"/>
      <c r="F9617" s="64"/>
      <c r="G9617" s="37" t="str">
        <f>IF(E9617="","",IF(OR(E9617="Project Management",E9617="Project Support",E9617="Sprint Management",E9617="Sprint Support"),"NA",ROUND((((VLOOKUP(AD9617,[2]Formula!V:X,3,0)))-SUMIF(AD:AD,AD9617,H:H)),2)))</f>
        <v/>
      </c>
      <c r="H9617" s="71"/>
      <c r="I9617" s="72"/>
      <c r="J9617" s="72"/>
      <c r="K9617" s="38" t="str">
        <f>IF(E9617="","",IF(OR(E9617="Project Management",E9617="Project Support",E9617="Sprint Management",E9617="Sprint Support"),"NA",(((SUMIF(AD:AD,AD9617,H:H)/VLOOKUP(AD9617,[2]Formula!V:X,3,0))*VLOOKUP(AD9617,[2]Formula!V:X,2,0))*H9617)/SUMIF(AD:AD,AD9617,H:H)))</f>
        <v/>
      </c>
      <c r="L9617" s="38" t="str">
        <f t="shared" si="901"/>
        <v/>
      </c>
      <c r="M9617" s="38" t="str">
        <f t="shared" si="902"/>
        <v/>
      </c>
      <c r="N9617" s="38" t="str">
        <f t="shared" si="904"/>
        <v/>
      </c>
      <c r="O9617" s="38" t="str">
        <f t="shared" si="900"/>
        <v/>
      </c>
      <c r="P9617" s="39" t="str">
        <f t="shared" si="905"/>
        <v/>
      </c>
      <c r="AC9617" s="42" t="str">
        <f>IF(B9617="","",VLOOKUP(B9617,[2]Formula!B:C,2,0))</f>
        <v/>
      </c>
      <c r="AD9617" s="43" t="str">
        <f t="shared" si="903"/>
        <v/>
      </c>
    </row>
    <row r="9618" spans="1:30" x14ac:dyDescent="0.25">
      <c r="A9618" s="64"/>
      <c r="B9618" s="64"/>
      <c r="C9618" s="66"/>
      <c r="D9618" s="67"/>
      <c r="E9618" s="64"/>
      <c r="F9618" s="64"/>
      <c r="G9618" s="37" t="str">
        <f>IF(E9618="","",IF(OR(E9618="Project Management",E9618="Project Support",E9618="Sprint Management",E9618="Sprint Support"),"NA",ROUND((((VLOOKUP(AD9618,[2]Formula!V:X,3,0)))-SUMIF(AD:AD,AD9618,H:H)),2)))</f>
        <v/>
      </c>
      <c r="H9618" s="71"/>
      <c r="I9618" s="72"/>
      <c r="J9618" s="72"/>
      <c r="K9618" s="38" t="str">
        <f>IF(E9618="","",IF(OR(E9618="Project Management",E9618="Project Support",E9618="Sprint Management",E9618="Sprint Support"),"NA",(((SUMIF(AD:AD,AD9618,H:H)/VLOOKUP(AD9618,[2]Formula!V:X,3,0))*VLOOKUP(AD9618,[2]Formula!V:X,2,0))*H9618)/SUMIF(AD:AD,AD9618,H:H)))</f>
        <v/>
      </c>
      <c r="L9618" s="38" t="str">
        <f t="shared" si="901"/>
        <v/>
      </c>
      <c r="M9618" s="38" t="str">
        <f t="shared" si="902"/>
        <v/>
      </c>
      <c r="N9618" s="38" t="str">
        <f t="shared" si="904"/>
        <v/>
      </c>
      <c r="O9618" s="38" t="str">
        <f t="shared" si="900"/>
        <v/>
      </c>
      <c r="P9618" s="39" t="str">
        <f t="shared" si="905"/>
        <v/>
      </c>
      <c r="AC9618" s="42" t="str">
        <f>IF(B9618="","",VLOOKUP(B9618,[2]Formula!B:C,2,0))</f>
        <v/>
      </c>
      <c r="AD9618" s="43" t="str">
        <f t="shared" si="903"/>
        <v/>
      </c>
    </row>
    <row r="9619" spans="1:30" x14ac:dyDescent="0.25">
      <c r="A9619" s="64"/>
      <c r="B9619" s="64"/>
      <c r="C9619" s="66"/>
      <c r="D9619" s="67"/>
      <c r="E9619" s="64"/>
      <c r="F9619" s="64"/>
      <c r="G9619" s="37" t="str">
        <f>IF(E9619="","",IF(OR(E9619="Project Management",E9619="Project Support",E9619="Sprint Management",E9619="Sprint Support"),"NA",ROUND((((VLOOKUP(AD9619,[2]Formula!V:X,3,0)))-SUMIF(AD:AD,AD9619,H:H)),2)))</f>
        <v/>
      </c>
      <c r="H9619" s="71"/>
      <c r="I9619" s="72"/>
      <c r="J9619" s="72"/>
      <c r="K9619" s="38" t="str">
        <f>IF(E9619="","",IF(OR(E9619="Project Management",E9619="Project Support",E9619="Sprint Management",E9619="Sprint Support"),"NA",(((SUMIF(AD:AD,AD9619,H:H)/VLOOKUP(AD9619,[2]Formula!V:X,3,0))*VLOOKUP(AD9619,[2]Formula!V:X,2,0))*H9619)/SUMIF(AD:AD,AD9619,H:H)))</f>
        <v/>
      </c>
      <c r="L9619" s="38" t="str">
        <f t="shared" si="901"/>
        <v/>
      </c>
      <c r="M9619" s="38" t="str">
        <f t="shared" si="902"/>
        <v/>
      </c>
      <c r="N9619" s="38" t="str">
        <f t="shared" si="904"/>
        <v/>
      </c>
      <c r="O9619" s="38" t="str">
        <f t="shared" si="900"/>
        <v/>
      </c>
      <c r="P9619" s="39" t="str">
        <f t="shared" si="905"/>
        <v/>
      </c>
      <c r="AC9619" s="42" t="str">
        <f>IF(B9619="","",VLOOKUP(B9619,[2]Formula!B:C,2,0))</f>
        <v/>
      </c>
      <c r="AD9619" s="43" t="str">
        <f t="shared" si="903"/>
        <v/>
      </c>
    </row>
    <row r="9620" spans="1:30" x14ac:dyDescent="0.25">
      <c r="A9620" s="64"/>
      <c r="B9620" s="64"/>
      <c r="C9620" s="66"/>
      <c r="D9620" s="67"/>
      <c r="E9620" s="64"/>
      <c r="F9620" s="64"/>
      <c r="G9620" s="37" t="str">
        <f>IF(E9620="","",IF(OR(E9620="Project Management",E9620="Project Support",E9620="Sprint Management",E9620="Sprint Support"),"NA",ROUND((((VLOOKUP(AD9620,[2]Formula!V:X,3,0)))-SUMIF(AD:AD,AD9620,H:H)),2)))</f>
        <v/>
      </c>
      <c r="H9620" s="71"/>
      <c r="I9620" s="72"/>
      <c r="J9620" s="72"/>
      <c r="K9620" s="38" t="str">
        <f>IF(E9620="","",IF(OR(E9620="Project Management",E9620="Project Support",E9620="Sprint Management",E9620="Sprint Support"),"NA",(((SUMIF(AD:AD,AD9620,H:H)/VLOOKUP(AD9620,[2]Formula!V:X,3,0))*VLOOKUP(AD9620,[2]Formula!V:X,2,0))*H9620)/SUMIF(AD:AD,AD9620,H:H)))</f>
        <v/>
      </c>
      <c r="L9620" s="38" t="str">
        <f t="shared" si="901"/>
        <v/>
      </c>
      <c r="M9620" s="38" t="str">
        <f t="shared" si="902"/>
        <v/>
      </c>
      <c r="N9620" s="38" t="str">
        <f t="shared" si="904"/>
        <v/>
      </c>
      <c r="O9620" s="38" t="str">
        <f t="shared" si="900"/>
        <v/>
      </c>
      <c r="P9620" s="39" t="str">
        <f t="shared" si="905"/>
        <v/>
      </c>
      <c r="AC9620" s="42" t="str">
        <f>IF(B9620="","",VLOOKUP(B9620,[2]Formula!B:C,2,0))</f>
        <v/>
      </c>
      <c r="AD9620" s="43" t="str">
        <f t="shared" si="903"/>
        <v/>
      </c>
    </row>
    <row r="9621" spans="1:30" x14ac:dyDescent="0.25">
      <c r="A9621" s="64"/>
      <c r="B9621" s="64"/>
      <c r="C9621" s="66"/>
      <c r="D9621" s="67"/>
      <c r="E9621" s="64"/>
      <c r="F9621" s="64"/>
      <c r="G9621" s="37" t="str">
        <f>IF(E9621="","",IF(OR(E9621="Project Management",E9621="Project Support",E9621="Sprint Management",E9621="Sprint Support"),"NA",ROUND((((VLOOKUP(AD9621,[2]Formula!V:X,3,0)))-SUMIF(AD:AD,AD9621,H:H)),2)))</f>
        <v/>
      </c>
      <c r="H9621" s="71"/>
      <c r="I9621" s="72"/>
      <c r="J9621" s="72"/>
      <c r="K9621" s="38" t="str">
        <f>IF(E9621="","",IF(OR(E9621="Project Management",E9621="Project Support",E9621="Sprint Management",E9621="Sprint Support"),"NA",(((SUMIF(AD:AD,AD9621,H:H)/VLOOKUP(AD9621,[2]Formula!V:X,3,0))*VLOOKUP(AD9621,[2]Formula!V:X,2,0))*H9621)/SUMIF(AD:AD,AD9621,H:H)))</f>
        <v/>
      </c>
      <c r="L9621" s="38" t="str">
        <f t="shared" si="901"/>
        <v/>
      </c>
      <c r="M9621" s="38" t="str">
        <f t="shared" si="902"/>
        <v/>
      </c>
      <c r="N9621" s="38" t="str">
        <f t="shared" si="904"/>
        <v/>
      </c>
      <c r="O9621" s="38" t="str">
        <f t="shared" si="900"/>
        <v/>
      </c>
      <c r="P9621" s="39" t="str">
        <f t="shared" si="905"/>
        <v/>
      </c>
      <c r="AC9621" s="42" t="str">
        <f>IF(B9621="","",VLOOKUP(B9621,[2]Formula!B:C,2,0))</f>
        <v/>
      </c>
      <c r="AD9621" s="43" t="str">
        <f t="shared" si="903"/>
        <v/>
      </c>
    </row>
    <row r="9622" spans="1:30" x14ac:dyDescent="0.25">
      <c r="A9622" s="64"/>
      <c r="B9622" s="64"/>
      <c r="C9622" s="66"/>
      <c r="D9622" s="67"/>
      <c r="E9622" s="64"/>
      <c r="F9622" s="64"/>
      <c r="G9622" s="37" t="str">
        <f>IF(E9622="","",IF(OR(E9622="Project Management",E9622="Project Support",E9622="Sprint Management",E9622="Sprint Support"),"NA",ROUND((((VLOOKUP(AD9622,[2]Formula!V:X,3,0)))-SUMIF(AD:AD,AD9622,H:H)),2)))</f>
        <v/>
      </c>
      <c r="H9622" s="71"/>
      <c r="I9622" s="72"/>
      <c r="J9622" s="72"/>
      <c r="K9622" s="38" t="str">
        <f>IF(E9622="","",IF(OR(E9622="Project Management",E9622="Project Support",E9622="Sprint Management",E9622="Sprint Support"),"NA",(((SUMIF(AD:AD,AD9622,H:H)/VLOOKUP(AD9622,[2]Formula!V:X,3,0))*VLOOKUP(AD9622,[2]Formula!V:X,2,0))*H9622)/SUMIF(AD:AD,AD9622,H:H)))</f>
        <v/>
      </c>
      <c r="L9622" s="38" t="str">
        <f t="shared" si="901"/>
        <v/>
      </c>
      <c r="M9622" s="38" t="str">
        <f t="shared" si="902"/>
        <v/>
      </c>
      <c r="N9622" s="38" t="str">
        <f t="shared" si="904"/>
        <v/>
      </c>
      <c r="O9622" s="38" t="str">
        <f t="shared" si="900"/>
        <v/>
      </c>
      <c r="P9622" s="39" t="str">
        <f t="shared" si="905"/>
        <v/>
      </c>
      <c r="AC9622" s="42" t="str">
        <f>IF(B9622="","",VLOOKUP(B9622,[2]Formula!B:C,2,0))</f>
        <v/>
      </c>
      <c r="AD9622" s="43" t="str">
        <f t="shared" si="903"/>
        <v/>
      </c>
    </row>
    <row r="9623" spans="1:30" x14ac:dyDescent="0.25">
      <c r="A9623" s="64"/>
      <c r="B9623" s="64"/>
      <c r="C9623" s="66"/>
      <c r="D9623" s="67"/>
      <c r="E9623" s="64"/>
      <c r="F9623" s="64"/>
      <c r="G9623" s="37" t="str">
        <f>IF(E9623="","",IF(OR(E9623="Project Management",E9623="Project Support",E9623="Sprint Management",E9623="Sprint Support"),"NA",ROUND((((VLOOKUP(AD9623,[2]Formula!V:X,3,0)))-SUMIF(AD:AD,AD9623,H:H)),2)))</f>
        <v/>
      </c>
      <c r="H9623" s="71"/>
      <c r="I9623" s="72"/>
      <c r="J9623" s="72"/>
      <c r="K9623" s="38" t="str">
        <f>IF(E9623="","",IF(OR(E9623="Project Management",E9623="Project Support",E9623="Sprint Management",E9623="Sprint Support"),"NA",(((SUMIF(AD:AD,AD9623,H:H)/VLOOKUP(AD9623,[2]Formula!V:X,3,0))*VLOOKUP(AD9623,[2]Formula!V:X,2,0))*H9623)/SUMIF(AD:AD,AD9623,H:H)))</f>
        <v/>
      </c>
      <c r="L9623" s="38" t="str">
        <f t="shared" si="901"/>
        <v/>
      </c>
      <c r="M9623" s="38" t="str">
        <f t="shared" si="902"/>
        <v/>
      </c>
      <c r="N9623" s="38" t="str">
        <f t="shared" si="904"/>
        <v/>
      </c>
      <c r="O9623" s="38" t="str">
        <f t="shared" si="900"/>
        <v/>
      </c>
      <c r="P9623" s="39" t="str">
        <f t="shared" si="905"/>
        <v/>
      </c>
      <c r="AC9623" s="42" t="str">
        <f>IF(B9623="","",VLOOKUP(B9623,[2]Formula!B:C,2,0))</f>
        <v/>
      </c>
      <c r="AD9623" s="43" t="str">
        <f t="shared" si="903"/>
        <v/>
      </c>
    </row>
    <row r="9624" spans="1:30" x14ac:dyDescent="0.25">
      <c r="A9624" s="64"/>
      <c r="B9624" s="64"/>
      <c r="C9624" s="66"/>
      <c r="D9624" s="67"/>
      <c r="E9624" s="64"/>
      <c r="F9624" s="64"/>
      <c r="G9624" s="37" t="str">
        <f>IF(E9624="","",IF(OR(E9624="Project Management",E9624="Project Support",E9624="Sprint Management",E9624="Sprint Support"),"NA",ROUND((((VLOOKUP(AD9624,[2]Formula!V:X,3,0)))-SUMIF(AD:AD,AD9624,H:H)),2)))</f>
        <v/>
      </c>
      <c r="H9624" s="71"/>
      <c r="I9624" s="72"/>
      <c r="J9624" s="72"/>
      <c r="K9624" s="38" t="str">
        <f>IF(E9624="","",IF(OR(E9624="Project Management",E9624="Project Support",E9624="Sprint Management",E9624="Sprint Support"),"NA",(((SUMIF(AD:AD,AD9624,H:H)/VLOOKUP(AD9624,[2]Formula!V:X,3,0))*VLOOKUP(AD9624,[2]Formula!V:X,2,0))*H9624)/SUMIF(AD:AD,AD9624,H:H)))</f>
        <v/>
      </c>
      <c r="L9624" s="38" t="str">
        <f t="shared" si="901"/>
        <v/>
      </c>
      <c r="M9624" s="38" t="str">
        <f t="shared" si="902"/>
        <v/>
      </c>
      <c r="N9624" s="38" t="str">
        <f t="shared" si="904"/>
        <v/>
      </c>
      <c r="O9624" s="38" t="str">
        <f t="shared" si="900"/>
        <v/>
      </c>
      <c r="P9624" s="39" t="str">
        <f t="shared" si="905"/>
        <v/>
      </c>
      <c r="AC9624" s="42" t="str">
        <f>IF(B9624="","",VLOOKUP(B9624,[2]Formula!B:C,2,0))</f>
        <v/>
      </c>
      <c r="AD9624" s="43" t="str">
        <f t="shared" si="903"/>
        <v/>
      </c>
    </row>
    <row r="9625" spans="1:30" x14ac:dyDescent="0.25">
      <c r="A9625" s="64"/>
      <c r="B9625" s="64"/>
      <c r="C9625" s="66"/>
      <c r="D9625" s="67"/>
      <c r="E9625" s="64"/>
      <c r="F9625" s="64"/>
      <c r="G9625" s="37" t="str">
        <f>IF(E9625="","",IF(OR(E9625="Project Management",E9625="Project Support",E9625="Sprint Management",E9625="Sprint Support"),"NA",ROUND((((VLOOKUP(AD9625,[2]Formula!V:X,3,0)))-SUMIF(AD:AD,AD9625,H:H)),2)))</f>
        <v/>
      </c>
      <c r="H9625" s="71"/>
      <c r="I9625" s="72"/>
      <c r="J9625" s="72"/>
      <c r="K9625" s="38" t="str">
        <f>IF(E9625="","",IF(OR(E9625="Project Management",E9625="Project Support",E9625="Sprint Management",E9625="Sprint Support"),"NA",(((SUMIF(AD:AD,AD9625,H:H)/VLOOKUP(AD9625,[2]Formula!V:X,3,0))*VLOOKUP(AD9625,[2]Formula!V:X,2,0))*H9625)/SUMIF(AD:AD,AD9625,H:H)))</f>
        <v/>
      </c>
      <c r="L9625" s="38" t="str">
        <f t="shared" si="901"/>
        <v/>
      </c>
      <c r="M9625" s="38" t="str">
        <f t="shared" si="902"/>
        <v/>
      </c>
      <c r="N9625" s="38" t="str">
        <f t="shared" si="904"/>
        <v/>
      </c>
      <c r="O9625" s="38" t="str">
        <f t="shared" si="900"/>
        <v/>
      </c>
      <c r="P9625" s="39" t="str">
        <f t="shared" si="905"/>
        <v/>
      </c>
      <c r="AC9625" s="42" t="str">
        <f>IF(B9625="","",VLOOKUP(B9625,[2]Formula!B:C,2,0))</f>
        <v/>
      </c>
      <c r="AD9625" s="43" t="str">
        <f t="shared" si="903"/>
        <v/>
      </c>
    </row>
    <row r="9626" spans="1:30" x14ac:dyDescent="0.25">
      <c r="A9626" s="64"/>
      <c r="B9626" s="64"/>
      <c r="C9626" s="66"/>
      <c r="D9626" s="67"/>
      <c r="E9626" s="64"/>
      <c r="F9626" s="64"/>
      <c r="G9626" s="37" t="str">
        <f>IF(E9626="","",IF(OR(E9626="Project Management",E9626="Project Support",E9626="Sprint Management",E9626="Sprint Support"),"NA",ROUND((((VLOOKUP(AD9626,[2]Formula!V:X,3,0)))-SUMIF(AD:AD,AD9626,H:H)),2)))</f>
        <v/>
      </c>
      <c r="H9626" s="71"/>
      <c r="I9626" s="72"/>
      <c r="J9626" s="72"/>
      <c r="K9626" s="38" t="str">
        <f>IF(E9626="","",IF(OR(E9626="Project Management",E9626="Project Support",E9626="Sprint Management",E9626="Sprint Support"),"NA",(((SUMIF(AD:AD,AD9626,H:H)/VLOOKUP(AD9626,[2]Formula!V:X,3,0))*VLOOKUP(AD9626,[2]Formula!V:X,2,0))*H9626)/SUMIF(AD:AD,AD9626,H:H)))</f>
        <v/>
      </c>
      <c r="L9626" s="38" t="str">
        <f t="shared" si="901"/>
        <v/>
      </c>
      <c r="M9626" s="38" t="str">
        <f t="shared" si="902"/>
        <v/>
      </c>
      <c r="N9626" s="38" t="str">
        <f t="shared" si="904"/>
        <v/>
      </c>
      <c r="O9626" s="38" t="str">
        <f t="shared" si="900"/>
        <v/>
      </c>
      <c r="P9626" s="39" t="str">
        <f t="shared" si="905"/>
        <v/>
      </c>
      <c r="AC9626" s="42" t="str">
        <f>IF(B9626="","",VLOOKUP(B9626,[2]Formula!B:C,2,0))</f>
        <v/>
      </c>
      <c r="AD9626" s="43" t="str">
        <f t="shared" si="903"/>
        <v/>
      </c>
    </row>
    <row r="9627" spans="1:30" x14ac:dyDescent="0.25">
      <c r="A9627" s="64"/>
      <c r="B9627" s="64"/>
      <c r="C9627" s="66"/>
      <c r="D9627" s="67"/>
      <c r="E9627" s="64"/>
      <c r="F9627" s="64"/>
      <c r="G9627" s="37" t="str">
        <f>IF(E9627="","",IF(OR(E9627="Project Management",E9627="Project Support",E9627="Sprint Management",E9627="Sprint Support"),"NA",ROUND((((VLOOKUP(AD9627,[2]Formula!V:X,3,0)))-SUMIF(AD:AD,AD9627,H:H)),2)))</f>
        <v/>
      </c>
      <c r="H9627" s="71"/>
      <c r="I9627" s="72"/>
      <c r="J9627" s="72"/>
      <c r="K9627" s="38" t="str">
        <f>IF(E9627="","",IF(OR(E9627="Project Management",E9627="Project Support",E9627="Sprint Management",E9627="Sprint Support"),"NA",(((SUMIF(AD:AD,AD9627,H:H)/VLOOKUP(AD9627,[2]Formula!V:X,3,0))*VLOOKUP(AD9627,[2]Formula!V:X,2,0))*H9627)/SUMIF(AD:AD,AD9627,H:H)))</f>
        <v/>
      </c>
      <c r="L9627" s="38" t="str">
        <f t="shared" si="901"/>
        <v/>
      </c>
      <c r="M9627" s="38" t="str">
        <f t="shared" si="902"/>
        <v/>
      </c>
      <c r="N9627" s="38" t="str">
        <f t="shared" si="904"/>
        <v/>
      </c>
      <c r="O9627" s="38" t="str">
        <f t="shared" si="900"/>
        <v/>
      </c>
      <c r="P9627" s="39" t="str">
        <f t="shared" si="905"/>
        <v/>
      </c>
      <c r="AC9627" s="42" t="str">
        <f>IF(B9627="","",VLOOKUP(B9627,[2]Formula!B:C,2,0))</f>
        <v/>
      </c>
      <c r="AD9627" s="43" t="str">
        <f t="shared" si="903"/>
        <v/>
      </c>
    </row>
    <row r="9628" spans="1:30" x14ac:dyDescent="0.25">
      <c r="A9628" s="64"/>
      <c r="B9628" s="64"/>
      <c r="C9628" s="66"/>
      <c r="D9628" s="67"/>
      <c r="E9628" s="64"/>
      <c r="F9628" s="64"/>
      <c r="G9628" s="37" t="str">
        <f>IF(E9628="","",IF(OR(E9628="Project Management",E9628="Project Support",E9628="Sprint Management",E9628="Sprint Support"),"NA",ROUND((((VLOOKUP(AD9628,[2]Formula!V:X,3,0)))-SUMIF(AD:AD,AD9628,H:H)),2)))</f>
        <v/>
      </c>
      <c r="H9628" s="71"/>
      <c r="I9628" s="72"/>
      <c r="J9628" s="72"/>
      <c r="K9628" s="38" t="str">
        <f>IF(E9628="","",IF(OR(E9628="Project Management",E9628="Project Support",E9628="Sprint Management",E9628="Sprint Support"),"NA",(((SUMIF(AD:AD,AD9628,H:H)/VLOOKUP(AD9628,[2]Formula!V:X,3,0))*VLOOKUP(AD9628,[2]Formula!V:X,2,0))*H9628)/SUMIF(AD:AD,AD9628,H:H)))</f>
        <v/>
      </c>
      <c r="L9628" s="38" t="str">
        <f t="shared" si="901"/>
        <v/>
      </c>
      <c r="M9628" s="38" t="str">
        <f t="shared" si="902"/>
        <v/>
      </c>
      <c r="N9628" s="38" t="str">
        <f t="shared" si="904"/>
        <v/>
      </c>
      <c r="O9628" s="38" t="str">
        <f t="shared" si="900"/>
        <v/>
      </c>
      <c r="P9628" s="39" t="str">
        <f t="shared" si="905"/>
        <v/>
      </c>
      <c r="AC9628" s="42" t="str">
        <f>IF(B9628="","",VLOOKUP(B9628,[2]Formula!B:C,2,0))</f>
        <v/>
      </c>
      <c r="AD9628" s="43" t="str">
        <f t="shared" si="903"/>
        <v/>
      </c>
    </row>
    <row r="9629" spans="1:30" x14ac:dyDescent="0.25">
      <c r="A9629" s="64"/>
      <c r="B9629" s="64"/>
      <c r="C9629" s="66"/>
      <c r="D9629" s="67"/>
      <c r="E9629" s="64"/>
      <c r="F9629" s="64"/>
      <c r="G9629" s="37" t="str">
        <f>IF(E9629="","",IF(OR(E9629="Project Management",E9629="Project Support",E9629="Sprint Management",E9629="Sprint Support"),"NA",ROUND((((VLOOKUP(AD9629,[2]Formula!V:X,3,0)))-SUMIF(AD:AD,AD9629,H:H)),2)))</f>
        <v/>
      </c>
      <c r="H9629" s="71"/>
      <c r="I9629" s="72"/>
      <c r="J9629" s="72"/>
      <c r="K9629" s="38" t="str">
        <f>IF(E9629="","",IF(OR(E9629="Project Management",E9629="Project Support",E9629="Sprint Management",E9629="Sprint Support"),"NA",(((SUMIF(AD:AD,AD9629,H:H)/VLOOKUP(AD9629,[2]Formula!V:X,3,0))*VLOOKUP(AD9629,[2]Formula!V:X,2,0))*H9629)/SUMIF(AD:AD,AD9629,H:H)))</f>
        <v/>
      </c>
      <c r="L9629" s="38" t="str">
        <f t="shared" si="901"/>
        <v/>
      </c>
      <c r="M9629" s="38" t="str">
        <f t="shared" si="902"/>
        <v/>
      </c>
      <c r="N9629" s="38" t="str">
        <f t="shared" si="904"/>
        <v/>
      </c>
      <c r="O9629" s="38" t="str">
        <f t="shared" si="900"/>
        <v/>
      </c>
      <c r="P9629" s="39" t="str">
        <f t="shared" si="905"/>
        <v/>
      </c>
      <c r="AC9629" s="42" t="str">
        <f>IF(B9629="","",VLOOKUP(B9629,[2]Formula!B:C,2,0))</f>
        <v/>
      </c>
      <c r="AD9629" s="43" t="str">
        <f t="shared" si="903"/>
        <v/>
      </c>
    </row>
    <row r="9630" spans="1:30" x14ac:dyDescent="0.25">
      <c r="A9630" s="64"/>
      <c r="B9630" s="64"/>
      <c r="C9630" s="66"/>
      <c r="D9630" s="67"/>
      <c r="E9630" s="64"/>
      <c r="F9630" s="64"/>
      <c r="G9630" s="37" t="str">
        <f>IF(E9630="","",IF(OR(E9630="Project Management",E9630="Project Support",E9630="Sprint Management",E9630="Sprint Support"),"NA",ROUND((((VLOOKUP(AD9630,[2]Formula!V:X,3,0)))-SUMIF(AD:AD,AD9630,H:H)),2)))</f>
        <v/>
      </c>
      <c r="H9630" s="71"/>
      <c r="I9630" s="72"/>
      <c r="J9630" s="72"/>
      <c r="K9630" s="38" t="str">
        <f>IF(E9630="","",IF(OR(E9630="Project Management",E9630="Project Support",E9630="Sprint Management",E9630="Sprint Support"),"NA",(((SUMIF(AD:AD,AD9630,H:H)/VLOOKUP(AD9630,[2]Formula!V:X,3,0))*VLOOKUP(AD9630,[2]Formula!V:X,2,0))*H9630)/SUMIF(AD:AD,AD9630,H:H)))</f>
        <v/>
      </c>
      <c r="L9630" s="38" t="str">
        <f t="shared" si="901"/>
        <v/>
      </c>
      <c r="M9630" s="38" t="str">
        <f t="shared" si="902"/>
        <v/>
      </c>
      <c r="N9630" s="38" t="str">
        <f t="shared" si="904"/>
        <v/>
      </c>
      <c r="O9630" s="38" t="str">
        <f t="shared" si="900"/>
        <v/>
      </c>
      <c r="P9630" s="39" t="str">
        <f t="shared" si="905"/>
        <v/>
      </c>
      <c r="AC9630" s="42" t="str">
        <f>IF(B9630="","",VLOOKUP(B9630,[2]Formula!B:C,2,0))</f>
        <v/>
      </c>
      <c r="AD9630" s="43" t="str">
        <f t="shared" si="903"/>
        <v/>
      </c>
    </row>
    <row r="9631" spans="1:30" x14ac:dyDescent="0.25">
      <c r="A9631" s="64"/>
      <c r="B9631" s="64"/>
      <c r="C9631" s="66"/>
      <c r="D9631" s="67"/>
      <c r="E9631" s="64"/>
      <c r="F9631" s="64"/>
      <c r="G9631" s="37" t="str">
        <f>IF(E9631="","",IF(OR(E9631="Project Management",E9631="Project Support",E9631="Sprint Management",E9631="Sprint Support"),"NA",ROUND((((VLOOKUP(AD9631,[2]Formula!V:X,3,0)))-SUMIF(AD:AD,AD9631,H:H)),2)))</f>
        <v/>
      </c>
      <c r="H9631" s="71"/>
      <c r="I9631" s="72"/>
      <c r="J9631" s="72"/>
      <c r="K9631" s="38" t="str">
        <f>IF(E9631="","",IF(OR(E9631="Project Management",E9631="Project Support",E9631="Sprint Management",E9631="Sprint Support"),"NA",(((SUMIF(AD:AD,AD9631,H:H)/VLOOKUP(AD9631,[2]Formula!V:X,3,0))*VLOOKUP(AD9631,[2]Formula!V:X,2,0))*H9631)/SUMIF(AD:AD,AD9631,H:H)))</f>
        <v/>
      </c>
      <c r="L9631" s="38" t="str">
        <f t="shared" si="901"/>
        <v/>
      </c>
      <c r="M9631" s="38" t="str">
        <f t="shared" si="902"/>
        <v/>
      </c>
      <c r="N9631" s="38" t="str">
        <f t="shared" si="904"/>
        <v/>
      </c>
      <c r="O9631" s="38" t="str">
        <f t="shared" si="900"/>
        <v/>
      </c>
      <c r="P9631" s="39" t="str">
        <f t="shared" si="905"/>
        <v/>
      </c>
      <c r="AC9631" s="42" t="str">
        <f>IF(B9631="","",VLOOKUP(B9631,[2]Formula!B:C,2,0))</f>
        <v/>
      </c>
      <c r="AD9631" s="43" t="str">
        <f t="shared" si="903"/>
        <v/>
      </c>
    </row>
    <row r="9632" spans="1:30" x14ac:dyDescent="0.25">
      <c r="A9632" s="64"/>
      <c r="B9632" s="64"/>
      <c r="C9632" s="66"/>
      <c r="D9632" s="67"/>
      <c r="E9632" s="64"/>
      <c r="F9632" s="64"/>
      <c r="G9632" s="37" t="str">
        <f>IF(E9632="","",IF(OR(E9632="Project Management",E9632="Project Support",E9632="Sprint Management",E9632="Sprint Support"),"NA",ROUND((((VLOOKUP(AD9632,[2]Formula!V:X,3,0)))-SUMIF(AD:AD,AD9632,H:H)),2)))</f>
        <v/>
      </c>
      <c r="H9632" s="71"/>
      <c r="I9632" s="72"/>
      <c r="J9632" s="72"/>
      <c r="K9632" s="38" t="str">
        <f>IF(E9632="","",IF(OR(E9632="Project Management",E9632="Project Support",E9632="Sprint Management",E9632="Sprint Support"),"NA",(((SUMIF(AD:AD,AD9632,H:H)/VLOOKUP(AD9632,[2]Formula!V:X,3,0))*VLOOKUP(AD9632,[2]Formula!V:X,2,0))*H9632)/SUMIF(AD:AD,AD9632,H:H)))</f>
        <v/>
      </c>
      <c r="L9632" s="38" t="str">
        <f t="shared" si="901"/>
        <v/>
      </c>
      <c r="M9632" s="38" t="str">
        <f t="shared" si="902"/>
        <v/>
      </c>
      <c r="N9632" s="38" t="str">
        <f t="shared" si="904"/>
        <v/>
      </c>
      <c r="O9632" s="38" t="str">
        <f t="shared" si="900"/>
        <v/>
      </c>
      <c r="P9632" s="39" t="str">
        <f t="shared" si="905"/>
        <v/>
      </c>
      <c r="AC9632" s="42" t="str">
        <f>IF(B9632="","",VLOOKUP(B9632,[2]Formula!B:C,2,0))</f>
        <v/>
      </c>
      <c r="AD9632" s="43" t="str">
        <f t="shared" si="903"/>
        <v/>
      </c>
    </row>
    <row r="9633" spans="1:30" x14ac:dyDescent="0.25">
      <c r="A9633" s="64"/>
      <c r="B9633" s="64"/>
      <c r="C9633" s="66"/>
      <c r="D9633" s="67"/>
      <c r="E9633" s="64"/>
      <c r="F9633" s="64"/>
      <c r="G9633" s="37" t="str">
        <f>IF(E9633="","",IF(OR(E9633="Project Management",E9633="Project Support",E9633="Sprint Management",E9633="Sprint Support"),"NA",ROUND((((VLOOKUP(AD9633,[2]Formula!V:X,3,0)))-SUMIF(AD:AD,AD9633,H:H)),2)))</f>
        <v/>
      </c>
      <c r="H9633" s="71"/>
      <c r="I9633" s="72"/>
      <c r="J9633" s="72"/>
      <c r="K9633" s="38" t="str">
        <f>IF(E9633="","",IF(OR(E9633="Project Management",E9633="Project Support",E9633="Sprint Management",E9633="Sprint Support"),"NA",(((SUMIF(AD:AD,AD9633,H:H)/VLOOKUP(AD9633,[2]Formula!V:X,3,0))*VLOOKUP(AD9633,[2]Formula!V:X,2,0))*H9633)/SUMIF(AD:AD,AD9633,H:H)))</f>
        <v/>
      </c>
      <c r="L9633" s="38" t="str">
        <f t="shared" si="901"/>
        <v/>
      </c>
      <c r="M9633" s="38" t="str">
        <f t="shared" si="902"/>
        <v/>
      </c>
      <c r="N9633" s="38" t="str">
        <f t="shared" si="904"/>
        <v/>
      </c>
      <c r="O9633" s="38" t="str">
        <f t="shared" si="900"/>
        <v/>
      </c>
      <c r="P9633" s="39" t="str">
        <f t="shared" si="905"/>
        <v/>
      </c>
      <c r="AC9633" s="42" t="str">
        <f>IF(B9633="","",VLOOKUP(B9633,[2]Formula!B:C,2,0))</f>
        <v/>
      </c>
      <c r="AD9633" s="43" t="str">
        <f t="shared" si="903"/>
        <v/>
      </c>
    </row>
    <row r="9634" spans="1:30" x14ac:dyDescent="0.25">
      <c r="A9634" s="64"/>
      <c r="B9634" s="64"/>
      <c r="C9634" s="66"/>
      <c r="D9634" s="67"/>
      <c r="E9634" s="64"/>
      <c r="F9634" s="64"/>
      <c r="G9634" s="37" t="str">
        <f>IF(E9634="","",IF(OR(E9634="Project Management",E9634="Project Support",E9634="Sprint Management",E9634="Sprint Support"),"NA",ROUND((((VLOOKUP(AD9634,[2]Formula!V:X,3,0)))-SUMIF(AD:AD,AD9634,H:H)),2)))</f>
        <v/>
      </c>
      <c r="H9634" s="71"/>
      <c r="I9634" s="72"/>
      <c r="J9634" s="72"/>
      <c r="K9634" s="38" t="str">
        <f>IF(E9634="","",IF(OR(E9634="Project Management",E9634="Project Support",E9634="Sprint Management",E9634="Sprint Support"),"NA",(((SUMIF(AD:AD,AD9634,H:H)/VLOOKUP(AD9634,[2]Formula!V:X,3,0))*VLOOKUP(AD9634,[2]Formula!V:X,2,0))*H9634)/SUMIF(AD:AD,AD9634,H:H)))</f>
        <v/>
      </c>
      <c r="L9634" s="38" t="str">
        <f t="shared" si="901"/>
        <v/>
      </c>
      <c r="M9634" s="38" t="str">
        <f t="shared" si="902"/>
        <v/>
      </c>
      <c r="N9634" s="38" t="str">
        <f t="shared" si="904"/>
        <v/>
      </c>
      <c r="O9634" s="38" t="str">
        <f t="shared" si="900"/>
        <v/>
      </c>
      <c r="P9634" s="39" t="str">
        <f t="shared" si="905"/>
        <v/>
      </c>
      <c r="AC9634" s="42" t="str">
        <f>IF(B9634="","",VLOOKUP(B9634,[2]Formula!B:C,2,0))</f>
        <v/>
      </c>
      <c r="AD9634" s="43" t="str">
        <f t="shared" si="903"/>
        <v/>
      </c>
    </row>
    <row r="9635" spans="1:30" x14ac:dyDescent="0.25">
      <c r="A9635" s="64"/>
      <c r="B9635" s="64"/>
      <c r="C9635" s="66"/>
      <c r="D9635" s="67"/>
      <c r="E9635" s="64"/>
      <c r="F9635" s="64"/>
      <c r="G9635" s="37" t="str">
        <f>IF(E9635="","",IF(OR(E9635="Project Management",E9635="Project Support",E9635="Sprint Management",E9635="Sprint Support"),"NA",ROUND((((VLOOKUP(AD9635,[2]Formula!V:X,3,0)))-SUMIF(AD:AD,AD9635,H:H)),2)))</f>
        <v/>
      </c>
      <c r="H9635" s="71"/>
      <c r="I9635" s="72"/>
      <c r="J9635" s="72"/>
      <c r="K9635" s="38" t="str">
        <f>IF(E9635="","",IF(OR(E9635="Project Management",E9635="Project Support",E9635="Sprint Management",E9635="Sprint Support"),"NA",(((SUMIF(AD:AD,AD9635,H:H)/VLOOKUP(AD9635,[2]Formula!V:X,3,0))*VLOOKUP(AD9635,[2]Formula!V:X,2,0))*H9635)/SUMIF(AD:AD,AD9635,H:H)))</f>
        <v/>
      </c>
      <c r="L9635" s="38" t="str">
        <f t="shared" si="901"/>
        <v/>
      </c>
      <c r="M9635" s="38" t="str">
        <f t="shared" si="902"/>
        <v/>
      </c>
      <c r="N9635" s="38" t="str">
        <f t="shared" si="904"/>
        <v/>
      </c>
      <c r="O9635" s="38" t="str">
        <f t="shared" si="900"/>
        <v/>
      </c>
      <c r="P9635" s="39" t="str">
        <f t="shared" si="905"/>
        <v/>
      </c>
      <c r="AC9635" s="42" t="str">
        <f>IF(B9635="","",VLOOKUP(B9635,[2]Formula!B:C,2,0))</f>
        <v/>
      </c>
      <c r="AD9635" s="43" t="str">
        <f t="shared" si="903"/>
        <v/>
      </c>
    </row>
    <row r="9636" spans="1:30" x14ac:dyDescent="0.25">
      <c r="A9636" s="64"/>
      <c r="B9636" s="64"/>
      <c r="C9636" s="66"/>
      <c r="D9636" s="67"/>
      <c r="E9636" s="64"/>
      <c r="F9636" s="64"/>
      <c r="G9636" s="37" t="str">
        <f>IF(E9636="","",IF(OR(E9636="Project Management",E9636="Project Support",E9636="Sprint Management",E9636="Sprint Support"),"NA",ROUND((((VLOOKUP(AD9636,[2]Formula!V:X,3,0)))-SUMIF(AD:AD,AD9636,H:H)),2)))</f>
        <v/>
      </c>
      <c r="H9636" s="71"/>
      <c r="I9636" s="72"/>
      <c r="J9636" s="72"/>
      <c r="K9636" s="38" t="str">
        <f>IF(E9636="","",IF(OR(E9636="Project Management",E9636="Project Support",E9636="Sprint Management",E9636="Sprint Support"),"NA",(((SUMIF(AD:AD,AD9636,H:H)/VLOOKUP(AD9636,[2]Formula!V:X,3,0))*VLOOKUP(AD9636,[2]Formula!V:X,2,0))*H9636)/SUMIF(AD:AD,AD9636,H:H)))</f>
        <v/>
      </c>
      <c r="L9636" s="38" t="str">
        <f t="shared" si="901"/>
        <v/>
      </c>
      <c r="M9636" s="38" t="str">
        <f t="shared" si="902"/>
        <v/>
      </c>
      <c r="N9636" s="38" t="str">
        <f t="shared" si="904"/>
        <v/>
      </c>
      <c r="O9636" s="38" t="str">
        <f t="shared" si="900"/>
        <v/>
      </c>
      <c r="P9636" s="39" t="str">
        <f t="shared" si="905"/>
        <v/>
      </c>
      <c r="AC9636" s="42" t="str">
        <f>IF(B9636="","",VLOOKUP(B9636,[2]Formula!B:C,2,0))</f>
        <v/>
      </c>
      <c r="AD9636" s="43" t="str">
        <f t="shared" si="903"/>
        <v/>
      </c>
    </row>
    <row r="9637" spans="1:30" x14ac:dyDescent="0.25">
      <c r="A9637" s="64"/>
      <c r="B9637" s="64"/>
      <c r="C9637" s="66"/>
      <c r="D9637" s="67"/>
      <c r="E9637" s="64"/>
      <c r="F9637" s="64"/>
      <c r="G9637" s="37" t="str">
        <f>IF(E9637="","",IF(OR(E9637="Project Management",E9637="Project Support",E9637="Sprint Management",E9637="Sprint Support"),"NA",ROUND((((VLOOKUP(AD9637,[2]Formula!V:X,3,0)))-SUMIF(AD:AD,AD9637,H:H)),2)))</f>
        <v/>
      </c>
      <c r="H9637" s="71"/>
      <c r="I9637" s="72"/>
      <c r="J9637" s="72"/>
      <c r="K9637" s="38" t="str">
        <f>IF(E9637="","",IF(OR(E9637="Project Management",E9637="Project Support",E9637="Sprint Management",E9637="Sprint Support"),"NA",(((SUMIF(AD:AD,AD9637,H:H)/VLOOKUP(AD9637,[2]Formula!V:X,3,0))*VLOOKUP(AD9637,[2]Formula!V:X,2,0))*H9637)/SUMIF(AD:AD,AD9637,H:H)))</f>
        <v/>
      </c>
      <c r="L9637" s="38" t="str">
        <f t="shared" si="901"/>
        <v/>
      </c>
      <c r="M9637" s="38" t="str">
        <f t="shared" si="902"/>
        <v/>
      </c>
      <c r="N9637" s="38" t="str">
        <f t="shared" si="904"/>
        <v/>
      </c>
      <c r="O9637" s="38" t="str">
        <f t="shared" si="900"/>
        <v/>
      </c>
      <c r="P9637" s="39" t="str">
        <f t="shared" si="905"/>
        <v/>
      </c>
      <c r="AC9637" s="42" t="str">
        <f>IF(B9637="","",VLOOKUP(B9637,[2]Formula!B:C,2,0))</f>
        <v/>
      </c>
      <c r="AD9637" s="43" t="str">
        <f t="shared" si="903"/>
        <v/>
      </c>
    </row>
    <row r="9638" spans="1:30" x14ac:dyDescent="0.25">
      <c r="A9638" s="64"/>
      <c r="B9638" s="64"/>
      <c r="C9638" s="66"/>
      <c r="D9638" s="67"/>
      <c r="E9638" s="64"/>
      <c r="F9638" s="64"/>
      <c r="G9638" s="37" t="str">
        <f>IF(E9638="","",IF(OR(E9638="Project Management",E9638="Project Support",E9638="Sprint Management",E9638="Sprint Support"),"NA",ROUND((((VLOOKUP(AD9638,[2]Formula!V:X,3,0)))-SUMIF(AD:AD,AD9638,H:H)),2)))</f>
        <v/>
      </c>
      <c r="H9638" s="71"/>
      <c r="I9638" s="72"/>
      <c r="J9638" s="72"/>
      <c r="K9638" s="38" t="str">
        <f>IF(E9638="","",IF(OR(E9638="Project Management",E9638="Project Support",E9638="Sprint Management",E9638="Sprint Support"),"NA",(((SUMIF(AD:AD,AD9638,H:H)/VLOOKUP(AD9638,[2]Formula!V:X,3,0))*VLOOKUP(AD9638,[2]Formula!V:X,2,0))*H9638)/SUMIF(AD:AD,AD9638,H:H)))</f>
        <v/>
      </c>
      <c r="L9638" s="38" t="str">
        <f t="shared" si="901"/>
        <v/>
      </c>
      <c r="M9638" s="38" t="str">
        <f t="shared" si="902"/>
        <v/>
      </c>
      <c r="N9638" s="38" t="str">
        <f t="shared" si="904"/>
        <v/>
      </c>
      <c r="O9638" s="38" t="str">
        <f t="shared" si="900"/>
        <v/>
      </c>
      <c r="P9638" s="39" t="str">
        <f t="shared" si="905"/>
        <v/>
      </c>
      <c r="AC9638" s="42" t="str">
        <f>IF(B9638="","",VLOOKUP(B9638,[2]Formula!B:C,2,0))</f>
        <v/>
      </c>
      <c r="AD9638" s="43" t="str">
        <f t="shared" si="903"/>
        <v/>
      </c>
    </row>
    <row r="9639" spans="1:30" x14ac:dyDescent="0.25">
      <c r="A9639" s="64"/>
      <c r="B9639" s="64"/>
      <c r="C9639" s="66"/>
      <c r="D9639" s="67"/>
      <c r="E9639" s="64"/>
      <c r="F9639" s="64"/>
      <c r="G9639" s="37" t="str">
        <f>IF(E9639="","",IF(OR(E9639="Project Management",E9639="Project Support",E9639="Sprint Management",E9639="Sprint Support"),"NA",ROUND((((VLOOKUP(AD9639,[2]Formula!V:X,3,0)))-SUMIF(AD:AD,AD9639,H:H)),2)))</f>
        <v/>
      </c>
      <c r="H9639" s="71"/>
      <c r="I9639" s="72"/>
      <c r="J9639" s="72"/>
      <c r="K9639" s="38" t="str">
        <f>IF(E9639="","",IF(OR(E9639="Project Management",E9639="Project Support",E9639="Sprint Management",E9639="Sprint Support"),"NA",(((SUMIF(AD:AD,AD9639,H:H)/VLOOKUP(AD9639,[2]Formula!V:X,3,0))*VLOOKUP(AD9639,[2]Formula!V:X,2,0))*H9639)/SUMIF(AD:AD,AD9639,H:H)))</f>
        <v/>
      </c>
      <c r="L9639" s="38" t="str">
        <f t="shared" si="901"/>
        <v/>
      </c>
      <c r="M9639" s="38" t="str">
        <f t="shared" si="902"/>
        <v/>
      </c>
      <c r="N9639" s="38" t="str">
        <f t="shared" si="904"/>
        <v/>
      </c>
      <c r="O9639" s="38" t="str">
        <f t="shared" si="900"/>
        <v/>
      </c>
      <c r="P9639" s="39" t="str">
        <f t="shared" si="905"/>
        <v/>
      </c>
      <c r="AC9639" s="42" t="str">
        <f>IF(B9639="","",VLOOKUP(B9639,[2]Formula!B:C,2,0))</f>
        <v/>
      </c>
      <c r="AD9639" s="43" t="str">
        <f t="shared" si="903"/>
        <v/>
      </c>
    </row>
    <row r="9640" spans="1:30" x14ac:dyDescent="0.25">
      <c r="A9640" s="64"/>
      <c r="B9640" s="64"/>
      <c r="C9640" s="66"/>
      <c r="D9640" s="67"/>
      <c r="E9640" s="64"/>
      <c r="F9640" s="64"/>
      <c r="G9640" s="37" t="str">
        <f>IF(E9640="","",IF(OR(E9640="Project Management",E9640="Project Support",E9640="Sprint Management",E9640="Sprint Support"),"NA",ROUND((((VLOOKUP(AD9640,[2]Formula!V:X,3,0)))-SUMIF(AD:AD,AD9640,H:H)),2)))</f>
        <v/>
      </c>
      <c r="H9640" s="71"/>
      <c r="I9640" s="72"/>
      <c r="J9640" s="72"/>
      <c r="K9640" s="38" t="str">
        <f>IF(E9640="","",IF(OR(E9640="Project Management",E9640="Project Support",E9640="Sprint Management",E9640="Sprint Support"),"NA",(((SUMIF(AD:AD,AD9640,H:H)/VLOOKUP(AD9640,[2]Formula!V:X,3,0))*VLOOKUP(AD9640,[2]Formula!V:X,2,0))*H9640)/SUMIF(AD:AD,AD9640,H:H)))</f>
        <v/>
      </c>
      <c r="L9640" s="38" t="str">
        <f t="shared" si="901"/>
        <v/>
      </c>
      <c r="M9640" s="38" t="str">
        <f t="shared" si="902"/>
        <v/>
      </c>
      <c r="N9640" s="38" t="str">
        <f t="shared" si="904"/>
        <v/>
      </c>
      <c r="O9640" s="38" t="str">
        <f t="shared" si="900"/>
        <v/>
      </c>
      <c r="P9640" s="39" t="str">
        <f t="shared" si="905"/>
        <v/>
      </c>
      <c r="AC9640" s="42" t="str">
        <f>IF(B9640="","",VLOOKUP(B9640,[2]Formula!B:C,2,0))</f>
        <v/>
      </c>
      <c r="AD9640" s="43" t="str">
        <f t="shared" si="903"/>
        <v/>
      </c>
    </row>
    <row r="9641" spans="1:30" x14ac:dyDescent="0.25">
      <c r="A9641" s="64"/>
      <c r="B9641" s="64"/>
      <c r="C9641" s="66"/>
      <c r="D9641" s="67"/>
      <c r="E9641" s="64"/>
      <c r="F9641" s="64"/>
      <c r="G9641" s="37" t="str">
        <f>IF(E9641="","",IF(OR(E9641="Project Management",E9641="Project Support",E9641="Sprint Management",E9641="Sprint Support"),"NA",ROUND((((VLOOKUP(AD9641,[2]Formula!V:X,3,0)))-SUMIF(AD:AD,AD9641,H:H)),2)))</f>
        <v/>
      </c>
      <c r="H9641" s="71"/>
      <c r="I9641" s="72"/>
      <c r="J9641" s="72"/>
      <c r="K9641" s="38" t="str">
        <f>IF(E9641="","",IF(OR(E9641="Project Management",E9641="Project Support",E9641="Sprint Management",E9641="Sprint Support"),"NA",(((SUMIF(AD:AD,AD9641,H:H)/VLOOKUP(AD9641,[2]Formula!V:X,3,0))*VLOOKUP(AD9641,[2]Formula!V:X,2,0))*H9641)/SUMIF(AD:AD,AD9641,H:H)))</f>
        <v/>
      </c>
      <c r="L9641" s="38" t="str">
        <f t="shared" si="901"/>
        <v/>
      </c>
      <c r="M9641" s="38" t="str">
        <f t="shared" si="902"/>
        <v/>
      </c>
      <c r="N9641" s="38" t="str">
        <f t="shared" si="904"/>
        <v/>
      </c>
      <c r="O9641" s="38" t="str">
        <f t="shared" si="900"/>
        <v/>
      </c>
      <c r="P9641" s="39" t="str">
        <f t="shared" si="905"/>
        <v/>
      </c>
      <c r="AC9641" s="42" t="str">
        <f>IF(B9641="","",VLOOKUP(B9641,[2]Formula!B:C,2,0))</f>
        <v/>
      </c>
      <c r="AD9641" s="43" t="str">
        <f t="shared" si="903"/>
        <v/>
      </c>
    </row>
    <row r="9642" spans="1:30" x14ac:dyDescent="0.25">
      <c r="A9642" s="64"/>
      <c r="B9642" s="64"/>
      <c r="C9642" s="66"/>
      <c r="D9642" s="67"/>
      <c r="E9642" s="64"/>
      <c r="F9642" s="64"/>
      <c r="G9642" s="37" t="str">
        <f>IF(E9642="","",IF(OR(E9642="Project Management",E9642="Project Support",E9642="Sprint Management",E9642="Sprint Support"),"NA",ROUND((((VLOOKUP(AD9642,[2]Formula!V:X,3,0)))-SUMIF(AD:AD,AD9642,H:H)),2)))</f>
        <v/>
      </c>
      <c r="H9642" s="71"/>
      <c r="I9642" s="72"/>
      <c r="J9642" s="72"/>
      <c r="K9642" s="38" t="str">
        <f>IF(E9642="","",IF(OR(E9642="Project Management",E9642="Project Support",E9642="Sprint Management",E9642="Sprint Support"),"NA",(((SUMIF(AD:AD,AD9642,H:H)/VLOOKUP(AD9642,[2]Formula!V:X,3,0))*VLOOKUP(AD9642,[2]Formula!V:X,2,0))*H9642)/SUMIF(AD:AD,AD9642,H:H)))</f>
        <v/>
      </c>
      <c r="L9642" s="38" t="str">
        <f t="shared" si="901"/>
        <v/>
      </c>
      <c r="M9642" s="38" t="str">
        <f t="shared" si="902"/>
        <v/>
      </c>
      <c r="N9642" s="38" t="str">
        <f t="shared" si="904"/>
        <v/>
      </c>
      <c r="O9642" s="38" t="str">
        <f t="shared" si="900"/>
        <v/>
      </c>
      <c r="P9642" s="39" t="str">
        <f t="shared" si="905"/>
        <v/>
      </c>
      <c r="AC9642" s="42" t="str">
        <f>IF(B9642="","",VLOOKUP(B9642,[2]Formula!B:C,2,0))</f>
        <v/>
      </c>
      <c r="AD9642" s="43" t="str">
        <f t="shared" si="903"/>
        <v/>
      </c>
    </row>
    <row r="9643" spans="1:30" x14ac:dyDescent="0.25">
      <c r="A9643" s="64"/>
      <c r="B9643" s="64"/>
      <c r="C9643" s="66"/>
      <c r="D9643" s="67"/>
      <c r="E9643" s="64"/>
      <c r="F9643" s="64"/>
      <c r="G9643" s="37" t="str">
        <f>IF(E9643="","",IF(OR(E9643="Project Management",E9643="Project Support",E9643="Sprint Management",E9643="Sprint Support"),"NA",ROUND((((VLOOKUP(AD9643,[2]Formula!V:X,3,0)))-SUMIF(AD:AD,AD9643,H:H)),2)))</f>
        <v/>
      </c>
      <c r="H9643" s="71"/>
      <c r="I9643" s="72"/>
      <c r="J9643" s="72"/>
      <c r="K9643" s="38" t="str">
        <f>IF(E9643="","",IF(OR(E9643="Project Management",E9643="Project Support",E9643="Sprint Management",E9643="Sprint Support"),"NA",(((SUMIF(AD:AD,AD9643,H:H)/VLOOKUP(AD9643,[2]Formula!V:X,3,0))*VLOOKUP(AD9643,[2]Formula!V:X,2,0))*H9643)/SUMIF(AD:AD,AD9643,H:H)))</f>
        <v/>
      </c>
      <c r="L9643" s="38" t="str">
        <f t="shared" si="901"/>
        <v/>
      </c>
      <c r="M9643" s="38" t="str">
        <f t="shared" si="902"/>
        <v/>
      </c>
      <c r="N9643" s="38" t="str">
        <f t="shared" si="904"/>
        <v/>
      </c>
      <c r="O9643" s="38" t="str">
        <f t="shared" si="900"/>
        <v/>
      </c>
      <c r="P9643" s="39" t="str">
        <f t="shared" si="905"/>
        <v/>
      </c>
      <c r="AC9643" s="42" t="str">
        <f>IF(B9643="","",VLOOKUP(B9643,[2]Formula!B:C,2,0))</f>
        <v/>
      </c>
      <c r="AD9643" s="43" t="str">
        <f t="shared" si="903"/>
        <v/>
      </c>
    </row>
    <row r="9644" spans="1:30" x14ac:dyDescent="0.25">
      <c r="A9644" s="64"/>
      <c r="B9644" s="64"/>
      <c r="C9644" s="66"/>
      <c r="D9644" s="67"/>
      <c r="E9644" s="64"/>
      <c r="F9644" s="64"/>
      <c r="G9644" s="37" t="str">
        <f>IF(E9644="","",IF(OR(E9644="Project Management",E9644="Project Support",E9644="Sprint Management",E9644="Sprint Support"),"NA",ROUND((((VLOOKUP(AD9644,[2]Formula!V:X,3,0)))-SUMIF(AD:AD,AD9644,H:H)),2)))</f>
        <v/>
      </c>
      <c r="H9644" s="71"/>
      <c r="I9644" s="72"/>
      <c r="J9644" s="72"/>
      <c r="K9644" s="38" t="str">
        <f>IF(E9644="","",IF(OR(E9644="Project Management",E9644="Project Support",E9644="Sprint Management",E9644="Sprint Support"),"NA",(((SUMIF(AD:AD,AD9644,H:H)/VLOOKUP(AD9644,[2]Formula!V:X,3,0))*VLOOKUP(AD9644,[2]Formula!V:X,2,0))*H9644)/SUMIF(AD:AD,AD9644,H:H)))</f>
        <v/>
      </c>
      <c r="L9644" s="38" t="str">
        <f t="shared" si="901"/>
        <v/>
      </c>
      <c r="M9644" s="38" t="str">
        <f t="shared" si="902"/>
        <v/>
      </c>
      <c r="N9644" s="38" t="str">
        <f t="shared" si="904"/>
        <v/>
      </c>
      <c r="O9644" s="38" t="str">
        <f t="shared" si="900"/>
        <v/>
      </c>
      <c r="P9644" s="39" t="str">
        <f t="shared" si="905"/>
        <v/>
      </c>
      <c r="AC9644" s="42" t="str">
        <f>IF(B9644="","",VLOOKUP(B9644,[2]Formula!B:C,2,0))</f>
        <v/>
      </c>
      <c r="AD9644" s="43" t="str">
        <f t="shared" si="903"/>
        <v/>
      </c>
    </row>
    <row r="9645" spans="1:30" x14ac:dyDescent="0.25">
      <c r="A9645" s="64"/>
      <c r="B9645" s="64"/>
      <c r="C9645" s="66"/>
      <c r="D9645" s="67"/>
      <c r="E9645" s="64"/>
      <c r="F9645" s="64"/>
      <c r="G9645" s="37" t="str">
        <f>IF(E9645="","",IF(OR(E9645="Project Management",E9645="Project Support",E9645="Sprint Management",E9645="Sprint Support"),"NA",ROUND((((VLOOKUP(AD9645,[2]Formula!V:X,3,0)))-SUMIF(AD:AD,AD9645,H:H)),2)))</f>
        <v/>
      </c>
      <c r="H9645" s="71"/>
      <c r="I9645" s="72"/>
      <c r="J9645" s="72"/>
      <c r="K9645" s="38" t="str">
        <f>IF(E9645="","",IF(OR(E9645="Project Management",E9645="Project Support",E9645="Sprint Management",E9645="Sprint Support"),"NA",(((SUMIF(AD:AD,AD9645,H:H)/VLOOKUP(AD9645,[2]Formula!V:X,3,0))*VLOOKUP(AD9645,[2]Formula!V:X,2,0))*H9645)/SUMIF(AD:AD,AD9645,H:H)))</f>
        <v/>
      </c>
      <c r="L9645" s="38" t="str">
        <f t="shared" si="901"/>
        <v/>
      </c>
      <c r="M9645" s="38" t="str">
        <f t="shared" si="902"/>
        <v/>
      </c>
      <c r="N9645" s="38" t="str">
        <f t="shared" si="904"/>
        <v/>
      </c>
      <c r="O9645" s="38" t="str">
        <f t="shared" si="900"/>
        <v/>
      </c>
      <c r="P9645" s="39" t="str">
        <f t="shared" si="905"/>
        <v/>
      </c>
      <c r="AC9645" s="42" t="str">
        <f>IF(B9645="","",VLOOKUP(B9645,[2]Formula!B:C,2,0))</f>
        <v/>
      </c>
      <c r="AD9645" s="43" t="str">
        <f t="shared" si="903"/>
        <v/>
      </c>
    </row>
    <row r="9646" spans="1:30" x14ac:dyDescent="0.25">
      <c r="A9646" s="64"/>
      <c r="B9646" s="64"/>
      <c r="C9646" s="66"/>
      <c r="D9646" s="67"/>
      <c r="E9646" s="64"/>
      <c r="F9646" s="64"/>
      <c r="G9646" s="37" t="str">
        <f>IF(E9646="","",IF(OR(E9646="Project Management",E9646="Project Support",E9646="Sprint Management",E9646="Sprint Support"),"NA",ROUND((((VLOOKUP(AD9646,[2]Formula!V:X,3,0)))-SUMIF(AD:AD,AD9646,H:H)),2)))</f>
        <v/>
      </c>
      <c r="H9646" s="71"/>
      <c r="I9646" s="72"/>
      <c r="J9646" s="72"/>
      <c r="K9646" s="38" t="str">
        <f>IF(E9646="","",IF(OR(E9646="Project Management",E9646="Project Support",E9646="Sprint Management",E9646="Sprint Support"),"NA",(((SUMIF(AD:AD,AD9646,H:H)/VLOOKUP(AD9646,[2]Formula!V:X,3,0))*VLOOKUP(AD9646,[2]Formula!V:X,2,0))*H9646)/SUMIF(AD:AD,AD9646,H:H)))</f>
        <v/>
      </c>
      <c r="L9646" s="38" t="str">
        <f t="shared" si="901"/>
        <v/>
      </c>
      <c r="M9646" s="38" t="str">
        <f t="shared" si="902"/>
        <v/>
      </c>
      <c r="N9646" s="38" t="str">
        <f t="shared" si="904"/>
        <v/>
      </c>
      <c r="O9646" s="38" t="str">
        <f t="shared" si="900"/>
        <v/>
      </c>
      <c r="P9646" s="39" t="str">
        <f t="shared" si="905"/>
        <v/>
      </c>
      <c r="AC9646" s="42" t="str">
        <f>IF(B9646="","",VLOOKUP(B9646,[2]Formula!B:C,2,0))</f>
        <v/>
      </c>
      <c r="AD9646" s="43" t="str">
        <f t="shared" si="903"/>
        <v/>
      </c>
    </row>
    <row r="9647" spans="1:30" x14ac:dyDescent="0.25">
      <c r="A9647" s="64"/>
      <c r="B9647" s="64"/>
      <c r="C9647" s="66"/>
      <c r="D9647" s="67"/>
      <c r="E9647" s="64"/>
      <c r="F9647" s="64"/>
      <c r="G9647" s="37" t="str">
        <f>IF(E9647="","",IF(OR(E9647="Project Management",E9647="Project Support",E9647="Sprint Management",E9647="Sprint Support"),"NA",ROUND((((VLOOKUP(AD9647,[2]Formula!V:X,3,0)))-SUMIF(AD:AD,AD9647,H:H)),2)))</f>
        <v/>
      </c>
      <c r="H9647" s="71"/>
      <c r="I9647" s="72"/>
      <c r="J9647" s="72"/>
      <c r="K9647" s="38" t="str">
        <f>IF(E9647="","",IF(OR(E9647="Project Management",E9647="Project Support",E9647="Sprint Management",E9647="Sprint Support"),"NA",(((SUMIF(AD:AD,AD9647,H:H)/VLOOKUP(AD9647,[2]Formula!V:X,3,0))*VLOOKUP(AD9647,[2]Formula!V:X,2,0))*H9647)/SUMIF(AD:AD,AD9647,H:H)))</f>
        <v/>
      </c>
      <c r="L9647" s="38" t="str">
        <f t="shared" si="901"/>
        <v/>
      </c>
      <c r="M9647" s="38" t="str">
        <f t="shared" si="902"/>
        <v/>
      </c>
      <c r="N9647" s="38" t="str">
        <f t="shared" si="904"/>
        <v/>
      </c>
      <c r="O9647" s="38" t="str">
        <f t="shared" si="900"/>
        <v/>
      </c>
      <c r="P9647" s="39" t="str">
        <f t="shared" si="905"/>
        <v/>
      </c>
      <c r="AC9647" s="42" t="str">
        <f>IF(B9647="","",VLOOKUP(B9647,[2]Formula!B:C,2,0))</f>
        <v/>
      </c>
      <c r="AD9647" s="43" t="str">
        <f t="shared" si="903"/>
        <v/>
      </c>
    </row>
    <row r="9648" spans="1:30" x14ac:dyDescent="0.25">
      <c r="A9648" s="64"/>
      <c r="B9648" s="64"/>
      <c r="C9648" s="66"/>
      <c r="D9648" s="67"/>
      <c r="E9648" s="64"/>
      <c r="F9648" s="64"/>
      <c r="G9648" s="37" t="str">
        <f>IF(E9648="","",IF(OR(E9648="Project Management",E9648="Project Support",E9648="Sprint Management",E9648="Sprint Support"),"NA",ROUND((((VLOOKUP(AD9648,[2]Formula!V:X,3,0)))-SUMIF(AD:AD,AD9648,H:H)),2)))</f>
        <v/>
      </c>
      <c r="H9648" s="71"/>
      <c r="I9648" s="72"/>
      <c r="J9648" s="72"/>
      <c r="K9648" s="38" t="str">
        <f>IF(E9648="","",IF(OR(E9648="Project Management",E9648="Project Support",E9648="Sprint Management",E9648="Sprint Support"),"NA",(((SUMIF(AD:AD,AD9648,H:H)/VLOOKUP(AD9648,[2]Formula!V:X,3,0))*VLOOKUP(AD9648,[2]Formula!V:X,2,0))*H9648)/SUMIF(AD:AD,AD9648,H:H)))</f>
        <v/>
      </c>
      <c r="L9648" s="38" t="str">
        <f t="shared" si="901"/>
        <v/>
      </c>
      <c r="M9648" s="38" t="str">
        <f t="shared" si="902"/>
        <v/>
      </c>
      <c r="N9648" s="38" t="str">
        <f t="shared" si="904"/>
        <v/>
      </c>
      <c r="O9648" s="38" t="str">
        <f t="shared" si="900"/>
        <v/>
      </c>
      <c r="P9648" s="39" t="str">
        <f t="shared" si="905"/>
        <v/>
      </c>
      <c r="AC9648" s="42" t="str">
        <f>IF(B9648="","",VLOOKUP(B9648,[2]Formula!B:C,2,0))</f>
        <v/>
      </c>
      <c r="AD9648" s="43" t="str">
        <f t="shared" si="903"/>
        <v/>
      </c>
    </row>
    <row r="9649" spans="1:30" x14ac:dyDescent="0.25">
      <c r="A9649" s="64"/>
      <c r="B9649" s="64"/>
      <c r="C9649" s="66"/>
      <c r="D9649" s="67"/>
      <c r="E9649" s="64"/>
      <c r="F9649" s="64"/>
      <c r="G9649" s="37" t="str">
        <f>IF(E9649="","",IF(OR(E9649="Project Management",E9649="Project Support",E9649="Sprint Management",E9649="Sprint Support"),"NA",ROUND((((VLOOKUP(AD9649,[2]Formula!V:X,3,0)))-SUMIF(AD:AD,AD9649,H:H)),2)))</f>
        <v/>
      </c>
      <c r="H9649" s="71"/>
      <c r="I9649" s="72"/>
      <c r="J9649" s="72"/>
      <c r="K9649" s="38" t="str">
        <f>IF(E9649="","",IF(OR(E9649="Project Management",E9649="Project Support",E9649="Sprint Management",E9649="Sprint Support"),"NA",(((SUMIF(AD:AD,AD9649,H:H)/VLOOKUP(AD9649,[2]Formula!V:X,3,0))*VLOOKUP(AD9649,[2]Formula!V:X,2,0))*H9649)/SUMIF(AD:AD,AD9649,H:H)))</f>
        <v/>
      </c>
      <c r="L9649" s="38" t="str">
        <f t="shared" si="901"/>
        <v/>
      </c>
      <c r="M9649" s="38" t="str">
        <f t="shared" si="902"/>
        <v/>
      </c>
      <c r="N9649" s="38" t="str">
        <f t="shared" si="904"/>
        <v/>
      </c>
      <c r="O9649" s="38" t="str">
        <f t="shared" si="900"/>
        <v/>
      </c>
      <c r="P9649" s="39" t="str">
        <f t="shared" si="905"/>
        <v/>
      </c>
      <c r="AC9649" s="42" t="str">
        <f>IF(B9649="","",VLOOKUP(B9649,[2]Formula!B:C,2,0))</f>
        <v/>
      </c>
      <c r="AD9649" s="43" t="str">
        <f t="shared" si="903"/>
        <v/>
      </c>
    </row>
    <row r="9650" spans="1:30" x14ac:dyDescent="0.25">
      <c r="A9650" s="64"/>
      <c r="B9650" s="64"/>
      <c r="C9650" s="66"/>
      <c r="D9650" s="67"/>
      <c r="E9650" s="64"/>
      <c r="F9650" s="64"/>
      <c r="G9650" s="37" t="str">
        <f>IF(E9650="","",IF(OR(E9650="Project Management",E9650="Project Support",E9650="Sprint Management",E9650="Sprint Support"),"NA",ROUND((((VLOOKUP(AD9650,[2]Formula!V:X,3,0)))-SUMIF(AD:AD,AD9650,H:H)),2)))</f>
        <v/>
      </c>
      <c r="H9650" s="71"/>
      <c r="I9650" s="72"/>
      <c r="J9650" s="72"/>
      <c r="K9650" s="38" t="str">
        <f>IF(E9650="","",IF(OR(E9650="Project Management",E9650="Project Support",E9650="Sprint Management",E9650="Sprint Support"),"NA",(((SUMIF(AD:AD,AD9650,H:H)/VLOOKUP(AD9650,[2]Formula!V:X,3,0))*VLOOKUP(AD9650,[2]Formula!V:X,2,0))*H9650)/SUMIF(AD:AD,AD9650,H:H)))</f>
        <v/>
      </c>
      <c r="L9650" s="38" t="str">
        <f t="shared" si="901"/>
        <v/>
      </c>
      <c r="M9650" s="38" t="str">
        <f t="shared" si="902"/>
        <v/>
      </c>
      <c r="N9650" s="38" t="str">
        <f t="shared" si="904"/>
        <v/>
      </c>
      <c r="O9650" s="38" t="str">
        <f t="shared" si="900"/>
        <v/>
      </c>
      <c r="P9650" s="39" t="str">
        <f t="shared" si="905"/>
        <v/>
      </c>
      <c r="AC9650" s="42" t="str">
        <f>IF(B9650="","",VLOOKUP(B9650,[2]Formula!B:C,2,0))</f>
        <v/>
      </c>
      <c r="AD9650" s="43" t="str">
        <f t="shared" si="903"/>
        <v/>
      </c>
    </row>
    <row r="9651" spans="1:30" x14ac:dyDescent="0.25">
      <c r="A9651" s="64"/>
      <c r="B9651" s="64"/>
      <c r="C9651" s="66"/>
      <c r="D9651" s="67"/>
      <c r="E9651" s="64"/>
      <c r="F9651" s="64"/>
      <c r="G9651" s="37" t="str">
        <f>IF(E9651="","",IF(OR(E9651="Project Management",E9651="Project Support",E9651="Sprint Management",E9651="Sprint Support"),"NA",ROUND((((VLOOKUP(AD9651,[2]Formula!V:X,3,0)))-SUMIF(AD:AD,AD9651,H:H)),2)))</f>
        <v/>
      </c>
      <c r="H9651" s="71"/>
      <c r="I9651" s="72"/>
      <c r="J9651" s="72"/>
      <c r="K9651" s="38" t="str">
        <f>IF(E9651="","",IF(OR(E9651="Project Management",E9651="Project Support",E9651="Sprint Management",E9651="Sprint Support"),"NA",(((SUMIF(AD:AD,AD9651,H:H)/VLOOKUP(AD9651,[2]Formula!V:X,3,0))*VLOOKUP(AD9651,[2]Formula!V:X,2,0))*H9651)/SUMIF(AD:AD,AD9651,H:H)))</f>
        <v/>
      </c>
      <c r="L9651" s="38" t="str">
        <f t="shared" si="901"/>
        <v/>
      </c>
      <c r="M9651" s="38" t="str">
        <f t="shared" si="902"/>
        <v/>
      </c>
      <c r="N9651" s="38" t="str">
        <f t="shared" si="904"/>
        <v/>
      </c>
      <c r="O9651" s="38" t="str">
        <f t="shared" si="900"/>
        <v/>
      </c>
      <c r="P9651" s="39" t="str">
        <f t="shared" si="905"/>
        <v/>
      </c>
      <c r="AC9651" s="42" t="str">
        <f>IF(B9651="","",VLOOKUP(B9651,[2]Formula!B:C,2,0))</f>
        <v/>
      </c>
      <c r="AD9651" s="43" t="str">
        <f t="shared" si="903"/>
        <v/>
      </c>
    </row>
    <row r="9652" spans="1:30" x14ac:dyDescent="0.25">
      <c r="A9652" s="64"/>
      <c r="B9652" s="64"/>
      <c r="C9652" s="66"/>
      <c r="D9652" s="67"/>
      <c r="E9652" s="64"/>
      <c r="F9652" s="64"/>
      <c r="G9652" s="37" t="str">
        <f>IF(E9652="","",IF(OR(E9652="Project Management",E9652="Project Support",E9652="Sprint Management",E9652="Sprint Support"),"NA",ROUND((((VLOOKUP(AD9652,[2]Formula!V:X,3,0)))-SUMIF(AD:AD,AD9652,H:H)),2)))</f>
        <v/>
      </c>
      <c r="H9652" s="71"/>
      <c r="I9652" s="72"/>
      <c r="J9652" s="72"/>
      <c r="K9652" s="38" t="str">
        <f>IF(E9652="","",IF(OR(E9652="Project Management",E9652="Project Support",E9652="Sprint Management",E9652="Sprint Support"),"NA",(((SUMIF(AD:AD,AD9652,H:H)/VLOOKUP(AD9652,[2]Formula!V:X,3,0))*VLOOKUP(AD9652,[2]Formula!V:X,2,0))*H9652)/SUMIF(AD:AD,AD9652,H:H)))</f>
        <v/>
      </c>
      <c r="L9652" s="38" t="str">
        <f t="shared" si="901"/>
        <v/>
      </c>
      <c r="M9652" s="38" t="str">
        <f t="shared" si="902"/>
        <v/>
      </c>
      <c r="N9652" s="38" t="str">
        <f t="shared" si="904"/>
        <v/>
      </c>
      <c r="O9652" s="38" t="str">
        <f t="shared" si="900"/>
        <v/>
      </c>
      <c r="P9652" s="39" t="str">
        <f t="shared" si="905"/>
        <v/>
      </c>
      <c r="AC9652" s="42" t="str">
        <f>IF(B9652="","",VLOOKUP(B9652,[2]Formula!B:C,2,0))</f>
        <v/>
      </c>
      <c r="AD9652" s="43" t="str">
        <f t="shared" si="903"/>
        <v/>
      </c>
    </row>
    <row r="9653" spans="1:30" x14ac:dyDescent="0.25">
      <c r="A9653" s="64"/>
      <c r="B9653" s="64"/>
      <c r="C9653" s="66"/>
      <c r="D9653" s="67"/>
      <c r="E9653" s="64"/>
      <c r="F9653" s="64"/>
      <c r="G9653" s="37" t="str">
        <f>IF(E9653="","",IF(OR(E9653="Project Management",E9653="Project Support",E9653="Sprint Management",E9653="Sprint Support"),"NA",ROUND((((VLOOKUP(AD9653,[2]Formula!V:X,3,0)))-SUMIF(AD:AD,AD9653,H:H)),2)))</f>
        <v/>
      </c>
      <c r="H9653" s="71"/>
      <c r="I9653" s="72"/>
      <c r="J9653" s="72"/>
      <c r="K9653" s="38" t="str">
        <f>IF(E9653="","",IF(OR(E9653="Project Management",E9653="Project Support",E9653="Sprint Management",E9653="Sprint Support"),"NA",(((SUMIF(AD:AD,AD9653,H:H)/VLOOKUP(AD9653,[2]Formula!V:X,3,0))*VLOOKUP(AD9653,[2]Formula!V:X,2,0))*H9653)/SUMIF(AD:AD,AD9653,H:H)))</f>
        <v/>
      </c>
      <c r="L9653" s="38" t="str">
        <f t="shared" si="901"/>
        <v/>
      </c>
      <c r="M9653" s="38" t="str">
        <f t="shared" si="902"/>
        <v/>
      </c>
      <c r="N9653" s="38" t="str">
        <f t="shared" si="904"/>
        <v/>
      </c>
      <c r="O9653" s="38" t="str">
        <f t="shared" ref="O9653:O9716" si="906">IFERROR(L9653/M9653,"")</f>
        <v/>
      </c>
      <c r="P9653" s="39" t="str">
        <f t="shared" si="905"/>
        <v/>
      </c>
      <c r="AC9653" s="42" t="str">
        <f>IF(B9653="","",VLOOKUP(B9653,[2]Formula!B:C,2,0))</f>
        <v/>
      </c>
      <c r="AD9653" s="43" t="str">
        <f t="shared" si="903"/>
        <v/>
      </c>
    </row>
    <row r="9654" spans="1:30" x14ac:dyDescent="0.25">
      <c r="A9654" s="64"/>
      <c r="B9654" s="64"/>
      <c r="C9654" s="66"/>
      <c r="D9654" s="67"/>
      <c r="E9654" s="64"/>
      <c r="F9654" s="64"/>
      <c r="G9654" s="37" t="str">
        <f>IF(E9654="","",IF(OR(E9654="Project Management",E9654="Project Support",E9654="Sprint Management",E9654="Sprint Support"),"NA",ROUND((((VLOOKUP(AD9654,[2]Formula!V:X,3,0)))-SUMIF(AD:AD,AD9654,H:H)),2)))</f>
        <v/>
      </c>
      <c r="H9654" s="71"/>
      <c r="I9654" s="72"/>
      <c r="J9654" s="72"/>
      <c r="K9654" s="38" t="str">
        <f>IF(E9654="","",IF(OR(E9654="Project Management",E9654="Project Support",E9654="Sprint Management",E9654="Sprint Support"),"NA",(((SUMIF(AD:AD,AD9654,H:H)/VLOOKUP(AD9654,[2]Formula!V:X,3,0))*VLOOKUP(AD9654,[2]Formula!V:X,2,0))*H9654)/SUMIF(AD:AD,AD9654,H:H)))</f>
        <v/>
      </c>
      <c r="L9654" s="38" t="str">
        <f t="shared" si="901"/>
        <v/>
      </c>
      <c r="M9654" s="38" t="str">
        <f t="shared" si="902"/>
        <v/>
      </c>
      <c r="N9654" s="38" t="str">
        <f t="shared" si="904"/>
        <v/>
      </c>
      <c r="O9654" s="38" t="str">
        <f t="shared" si="906"/>
        <v/>
      </c>
      <c r="P9654" s="39" t="str">
        <f t="shared" si="905"/>
        <v/>
      </c>
      <c r="AC9654" s="42" t="str">
        <f>IF(B9654="","",VLOOKUP(B9654,[2]Formula!B:C,2,0))</f>
        <v/>
      </c>
      <c r="AD9654" s="43" t="str">
        <f t="shared" si="903"/>
        <v/>
      </c>
    </row>
    <row r="9655" spans="1:30" x14ac:dyDescent="0.25">
      <c r="A9655" s="64"/>
      <c r="B9655" s="64"/>
      <c r="C9655" s="66"/>
      <c r="D9655" s="67"/>
      <c r="E9655" s="64"/>
      <c r="F9655" s="64"/>
      <c r="G9655" s="37" t="str">
        <f>IF(E9655="","",IF(OR(E9655="Project Management",E9655="Project Support",E9655="Sprint Management",E9655="Sprint Support"),"NA",ROUND((((VLOOKUP(AD9655,[2]Formula!V:X,3,0)))-SUMIF(AD:AD,AD9655,H:H)),2)))</f>
        <v/>
      </c>
      <c r="H9655" s="71"/>
      <c r="I9655" s="72"/>
      <c r="J9655" s="72"/>
      <c r="K9655" s="38" t="str">
        <f>IF(E9655="","",IF(OR(E9655="Project Management",E9655="Project Support",E9655="Sprint Management",E9655="Sprint Support"),"NA",(((SUMIF(AD:AD,AD9655,H:H)/VLOOKUP(AD9655,[2]Formula!V:X,3,0))*VLOOKUP(AD9655,[2]Formula!V:X,2,0))*H9655)/SUMIF(AD:AD,AD9655,H:H)))</f>
        <v/>
      </c>
      <c r="L9655" s="38" t="str">
        <f t="shared" si="901"/>
        <v/>
      </c>
      <c r="M9655" s="38" t="str">
        <f t="shared" si="902"/>
        <v/>
      </c>
      <c r="N9655" s="38" t="str">
        <f t="shared" si="904"/>
        <v/>
      </c>
      <c r="O9655" s="38" t="str">
        <f t="shared" si="906"/>
        <v/>
      </c>
      <c r="P9655" s="39" t="str">
        <f t="shared" si="905"/>
        <v/>
      </c>
      <c r="AC9655" s="42" t="str">
        <f>IF(B9655="","",VLOOKUP(B9655,[2]Formula!B:C,2,0))</f>
        <v/>
      </c>
      <c r="AD9655" s="43" t="str">
        <f t="shared" si="903"/>
        <v/>
      </c>
    </row>
    <row r="9656" spans="1:30" x14ac:dyDescent="0.25">
      <c r="A9656" s="64"/>
      <c r="B9656" s="64"/>
      <c r="C9656" s="66"/>
      <c r="D9656" s="67"/>
      <c r="E9656" s="64"/>
      <c r="F9656" s="64"/>
      <c r="G9656" s="37" t="str">
        <f>IF(E9656="","",IF(OR(E9656="Project Management",E9656="Project Support",E9656="Sprint Management",E9656="Sprint Support"),"NA",ROUND((((VLOOKUP(AD9656,[2]Formula!V:X,3,0)))-SUMIF(AD:AD,AD9656,H:H)),2)))</f>
        <v/>
      </c>
      <c r="H9656" s="71"/>
      <c r="I9656" s="72"/>
      <c r="J9656" s="72"/>
      <c r="K9656" s="38" t="str">
        <f>IF(E9656="","",IF(OR(E9656="Project Management",E9656="Project Support",E9656="Sprint Management",E9656="Sprint Support"),"NA",(((SUMIF(AD:AD,AD9656,H:H)/VLOOKUP(AD9656,[2]Formula!V:X,3,0))*VLOOKUP(AD9656,[2]Formula!V:X,2,0))*H9656)/SUMIF(AD:AD,AD9656,H:H)))</f>
        <v/>
      </c>
      <c r="L9656" s="38" t="str">
        <f t="shared" si="901"/>
        <v/>
      </c>
      <c r="M9656" s="38" t="str">
        <f t="shared" si="902"/>
        <v/>
      </c>
      <c r="N9656" s="38" t="str">
        <f t="shared" si="904"/>
        <v/>
      </c>
      <c r="O9656" s="38" t="str">
        <f t="shared" si="906"/>
        <v/>
      </c>
      <c r="P9656" s="39" t="str">
        <f t="shared" si="905"/>
        <v/>
      </c>
      <c r="AC9656" s="42" t="str">
        <f>IF(B9656="","",VLOOKUP(B9656,[2]Formula!B:C,2,0))</f>
        <v/>
      </c>
      <c r="AD9656" s="43" t="str">
        <f t="shared" si="903"/>
        <v/>
      </c>
    </row>
    <row r="9657" spans="1:30" x14ac:dyDescent="0.25">
      <c r="A9657" s="64"/>
      <c r="B9657" s="64"/>
      <c r="C9657" s="66"/>
      <c r="D9657" s="67"/>
      <c r="E9657" s="64"/>
      <c r="F9657" s="64"/>
      <c r="G9657" s="37" t="str">
        <f>IF(E9657="","",IF(OR(E9657="Project Management",E9657="Project Support",E9657="Sprint Management",E9657="Sprint Support"),"NA",ROUND((((VLOOKUP(AD9657,[2]Formula!V:X,3,0)))-SUMIF(AD:AD,AD9657,H:H)),2)))</f>
        <v/>
      </c>
      <c r="H9657" s="71"/>
      <c r="I9657" s="72"/>
      <c r="J9657" s="72"/>
      <c r="K9657" s="38" t="str">
        <f>IF(E9657="","",IF(OR(E9657="Project Management",E9657="Project Support",E9657="Sprint Management",E9657="Sprint Support"),"NA",(((SUMIF(AD:AD,AD9657,H:H)/VLOOKUP(AD9657,[2]Formula!V:X,3,0))*VLOOKUP(AD9657,[2]Formula!V:X,2,0))*H9657)/SUMIF(AD:AD,AD9657,H:H)))</f>
        <v/>
      </c>
      <c r="L9657" s="38" t="str">
        <f t="shared" si="901"/>
        <v/>
      </c>
      <c r="M9657" s="38" t="str">
        <f t="shared" si="902"/>
        <v/>
      </c>
      <c r="N9657" s="38" t="str">
        <f t="shared" si="904"/>
        <v/>
      </c>
      <c r="O9657" s="38" t="str">
        <f t="shared" si="906"/>
        <v/>
      </c>
      <c r="P9657" s="39" t="str">
        <f t="shared" si="905"/>
        <v/>
      </c>
      <c r="AC9657" s="42" t="str">
        <f>IF(B9657="","",VLOOKUP(B9657,[2]Formula!B:C,2,0))</f>
        <v/>
      </c>
      <c r="AD9657" s="43" t="str">
        <f t="shared" si="903"/>
        <v/>
      </c>
    </row>
    <row r="9658" spans="1:30" x14ac:dyDescent="0.25">
      <c r="A9658" s="64"/>
      <c r="B9658" s="64"/>
      <c r="C9658" s="66"/>
      <c r="D9658" s="67"/>
      <c r="E9658" s="64"/>
      <c r="F9658" s="64"/>
      <c r="G9658" s="37" t="str">
        <f>IF(E9658="","",IF(OR(E9658="Project Management",E9658="Project Support",E9658="Sprint Management",E9658="Sprint Support"),"NA",ROUND((((VLOOKUP(AD9658,[2]Formula!V:X,3,0)))-SUMIF(AD:AD,AD9658,H:H)),2)))</f>
        <v/>
      </c>
      <c r="H9658" s="71"/>
      <c r="I9658" s="72"/>
      <c r="J9658" s="72"/>
      <c r="K9658" s="38" t="str">
        <f>IF(E9658="","",IF(OR(E9658="Project Management",E9658="Project Support",E9658="Sprint Management",E9658="Sprint Support"),"NA",(((SUMIF(AD:AD,AD9658,H:H)/VLOOKUP(AD9658,[2]Formula!V:X,3,0))*VLOOKUP(AD9658,[2]Formula!V:X,2,0))*H9658)/SUMIF(AD:AD,AD9658,H:H)))</f>
        <v/>
      </c>
      <c r="L9658" s="38" t="str">
        <f t="shared" si="901"/>
        <v/>
      </c>
      <c r="M9658" s="38" t="str">
        <f t="shared" si="902"/>
        <v/>
      </c>
      <c r="N9658" s="38" t="str">
        <f t="shared" si="904"/>
        <v/>
      </c>
      <c r="O9658" s="38" t="str">
        <f t="shared" si="906"/>
        <v/>
      </c>
      <c r="P9658" s="39" t="str">
        <f t="shared" si="905"/>
        <v/>
      </c>
      <c r="AC9658" s="42" t="str">
        <f>IF(B9658="","",VLOOKUP(B9658,[2]Formula!B:C,2,0))</f>
        <v/>
      </c>
      <c r="AD9658" s="43" t="str">
        <f t="shared" si="903"/>
        <v/>
      </c>
    </row>
    <row r="9659" spans="1:30" x14ac:dyDescent="0.25">
      <c r="A9659" s="64"/>
      <c r="B9659" s="64"/>
      <c r="C9659" s="66"/>
      <c r="D9659" s="67"/>
      <c r="E9659" s="64"/>
      <c r="F9659" s="64"/>
      <c r="G9659" s="37" t="str">
        <f>IF(E9659="","",IF(OR(E9659="Project Management",E9659="Project Support",E9659="Sprint Management",E9659="Sprint Support"),"NA",ROUND((((VLOOKUP(AD9659,[2]Formula!V:X,3,0)))-SUMIF(AD:AD,AD9659,H:H)),2)))</f>
        <v/>
      </c>
      <c r="H9659" s="71"/>
      <c r="I9659" s="72"/>
      <c r="J9659" s="72"/>
      <c r="K9659" s="38" t="str">
        <f>IF(E9659="","",IF(OR(E9659="Project Management",E9659="Project Support",E9659="Sprint Management",E9659="Sprint Support"),"NA",(((SUMIF(AD:AD,AD9659,H:H)/VLOOKUP(AD9659,[2]Formula!V:X,3,0))*VLOOKUP(AD9659,[2]Formula!V:X,2,0))*H9659)/SUMIF(AD:AD,AD9659,H:H)))</f>
        <v/>
      </c>
      <c r="L9659" s="38" t="str">
        <f t="shared" si="901"/>
        <v/>
      </c>
      <c r="M9659" s="38" t="str">
        <f t="shared" si="902"/>
        <v/>
      </c>
      <c r="N9659" s="38" t="str">
        <f t="shared" si="904"/>
        <v/>
      </c>
      <c r="O9659" s="38" t="str">
        <f t="shared" si="906"/>
        <v/>
      </c>
      <c r="P9659" s="39" t="str">
        <f t="shared" si="905"/>
        <v/>
      </c>
      <c r="AC9659" s="42" t="str">
        <f>IF(B9659="","",VLOOKUP(B9659,[2]Formula!B:C,2,0))</f>
        <v/>
      </c>
      <c r="AD9659" s="43" t="str">
        <f t="shared" si="903"/>
        <v/>
      </c>
    </row>
    <row r="9660" spans="1:30" x14ac:dyDescent="0.25">
      <c r="A9660" s="64"/>
      <c r="B9660" s="64"/>
      <c r="C9660" s="66"/>
      <c r="D9660" s="67"/>
      <c r="E9660" s="64"/>
      <c r="F9660" s="64"/>
      <c r="G9660" s="37" t="str">
        <f>IF(E9660="","",IF(OR(E9660="Project Management",E9660="Project Support",E9660="Sprint Management",E9660="Sprint Support"),"NA",ROUND((((VLOOKUP(AD9660,[2]Formula!V:X,3,0)))-SUMIF(AD:AD,AD9660,H:H)),2)))</f>
        <v/>
      </c>
      <c r="H9660" s="71"/>
      <c r="I9660" s="72"/>
      <c r="J9660" s="72"/>
      <c r="K9660" s="38" t="str">
        <f>IF(E9660="","",IF(OR(E9660="Project Management",E9660="Project Support",E9660="Sprint Management",E9660="Sprint Support"),"NA",(((SUMIF(AD:AD,AD9660,H:H)/VLOOKUP(AD9660,[2]Formula!V:X,3,0))*VLOOKUP(AD9660,[2]Formula!V:X,2,0))*H9660)/SUMIF(AD:AD,AD9660,H:H)))</f>
        <v/>
      </c>
      <c r="L9660" s="38" t="str">
        <f t="shared" si="901"/>
        <v/>
      </c>
      <c r="M9660" s="38" t="str">
        <f t="shared" si="902"/>
        <v/>
      </c>
      <c r="N9660" s="38" t="str">
        <f t="shared" si="904"/>
        <v/>
      </c>
      <c r="O9660" s="38" t="str">
        <f t="shared" si="906"/>
        <v/>
      </c>
      <c r="P9660" s="39" t="str">
        <f t="shared" si="905"/>
        <v/>
      </c>
      <c r="AC9660" s="42" t="str">
        <f>IF(B9660="","",VLOOKUP(B9660,[2]Formula!B:C,2,0))</f>
        <v/>
      </c>
      <c r="AD9660" s="43" t="str">
        <f t="shared" si="903"/>
        <v/>
      </c>
    </row>
    <row r="9661" spans="1:30" x14ac:dyDescent="0.25">
      <c r="A9661" s="64"/>
      <c r="B9661" s="64"/>
      <c r="C9661" s="66"/>
      <c r="D9661" s="67"/>
      <c r="E9661" s="64"/>
      <c r="F9661" s="64"/>
      <c r="G9661" s="37" t="str">
        <f>IF(E9661="","",IF(OR(E9661="Project Management",E9661="Project Support",E9661="Sprint Management",E9661="Sprint Support"),"NA",ROUND((((VLOOKUP(AD9661,[2]Formula!V:X,3,0)))-SUMIF(AD:AD,AD9661,H:H)),2)))</f>
        <v/>
      </c>
      <c r="H9661" s="71"/>
      <c r="I9661" s="72"/>
      <c r="J9661" s="72"/>
      <c r="K9661" s="38" t="str">
        <f>IF(E9661="","",IF(OR(E9661="Project Management",E9661="Project Support",E9661="Sprint Management",E9661="Sprint Support"),"NA",(((SUMIF(AD:AD,AD9661,H:H)/VLOOKUP(AD9661,[2]Formula!V:X,3,0))*VLOOKUP(AD9661,[2]Formula!V:X,2,0))*H9661)/SUMIF(AD:AD,AD9661,H:H)))</f>
        <v/>
      </c>
      <c r="L9661" s="38" t="str">
        <f t="shared" si="901"/>
        <v/>
      </c>
      <c r="M9661" s="38" t="str">
        <f t="shared" si="902"/>
        <v/>
      </c>
      <c r="N9661" s="38" t="str">
        <f t="shared" si="904"/>
        <v/>
      </c>
      <c r="O9661" s="38" t="str">
        <f t="shared" si="906"/>
        <v/>
      </c>
      <c r="P9661" s="39" t="str">
        <f t="shared" si="905"/>
        <v/>
      </c>
      <c r="AC9661" s="42" t="str">
        <f>IF(B9661="","",VLOOKUP(B9661,[2]Formula!B:C,2,0))</f>
        <v/>
      </c>
      <c r="AD9661" s="43" t="str">
        <f t="shared" si="903"/>
        <v/>
      </c>
    </row>
    <row r="9662" spans="1:30" x14ac:dyDescent="0.25">
      <c r="A9662" s="64"/>
      <c r="B9662" s="64"/>
      <c r="C9662" s="66"/>
      <c r="D9662" s="67"/>
      <c r="E9662" s="64"/>
      <c r="F9662" s="64"/>
      <c r="G9662" s="37" t="str">
        <f>IF(E9662="","",IF(OR(E9662="Project Management",E9662="Project Support",E9662="Sprint Management",E9662="Sprint Support"),"NA",ROUND((((VLOOKUP(AD9662,[2]Formula!V:X,3,0)))-SUMIF(AD:AD,AD9662,H:H)),2)))</f>
        <v/>
      </c>
      <c r="H9662" s="71"/>
      <c r="I9662" s="72"/>
      <c r="J9662" s="72"/>
      <c r="K9662" s="38" t="str">
        <f>IF(E9662="","",IF(OR(E9662="Project Management",E9662="Project Support",E9662="Sprint Management",E9662="Sprint Support"),"NA",(((SUMIF(AD:AD,AD9662,H:H)/VLOOKUP(AD9662,[2]Formula!V:X,3,0))*VLOOKUP(AD9662,[2]Formula!V:X,2,0))*H9662)/SUMIF(AD:AD,AD9662,H:H)))</f>
        <v/>
      </c>
      <c r="L9662" s="38" t="str">
        <f t="shared" si="901"/>
        <v/>
      </c>
      <c r="M9662" s="38" t="str">
        <f t="shared" si="902"/>
        <v/>
      </c>
      <c r="N9662" s="38" t="str">
        <f t="shared" si="904"/>
        <v/>
      </c>
      <c r="O9662" s="38" t="str">
        <f t="shared" si="906"/>
        <v/>
      </c>
      <c r="P9662" s="39" t="str">
        <f t="shared" si="905"/>
        <v/>
      </c>
      <c r="AC9662" s="42" t="str">
        <f>IF(B9662="","",VLOOKUP(B9662,[2]Formula!B:C,2,0))</f>
        <v/>
      </c>
      <c r="AD9662" s="43" t="str">
        <f t="shared" si="903"/>
        <v/>
      </c>
    </row>
    <row r="9663" spans="1:30" x14ac:dyDescent="0.25">
      <c r="A9663" s="64"/>
      <c r="B9663" s="64"/>
      <c r="C9663" s="66"/>
      <c r="D9663" s="67"/>
      <c r="E9663" s="64"/>
      <c r="F9663" s="64"/>
      <c r="G9663" s="37" t="str">
        <f>IF(E9663="","",IF(OR(E9663="Project Management",E9663="Project Support",E9663="Sprint Management",E9663="Sprint Support"),"NA",ROUND((((VLOOKUP(AD9663,[2]Formula!V:X,3,0)))-SUMIF(AD:AD,AD9663,H:H)),2)))</f>
        <v/>
      </c>
      <c r="H9663" s="71"/>
      <c r="I9663" s="72"/>
      <c r="J9663" s="72"/>
      <c r="K9663" s="38" t="str">
        <f>IF(E9663="","",IF(OR(E9663="Project Management",E9663="Project Support",E9663="Sprint Management",E9663="Sprint Support"),"NA",(((SUMIF(AD:AD,AD9663,H:H)/VLOOKUP(AD9663,[2]Formula!V:X,3,0))*VLOOKUP(AD9663,[2]Formula!V:X,2,0))*H9663)/SUMIF(AD:AD,AD9663,H:H)))</f>
        <v/>
      </c>
      <c r="L9663" s="38" t="str">
        <f t="shared" si="901"/>
        <v/>
      </c>
      <c r="M9663" s="38" t="str">
        <f t="shared" si="902"/>
        <v/>
      </c>
      <c r="N9663" s="38" t="str">
        <f t="shared" si="904"/>
        <v/>
      </c>
      <c r="O9663" s="38" t="str">
        <f t="shared" si="906"/>
        <v/>
      </c>
      <c r="P9663" s="39" t="str">
        <f t="shared" si="905"/>
        <v/>
      </c>
      <c r="AC9663" s="42" t="str">
        <f>IF(B9663="","",VLOOKUP(B9663,[2]Formula!B:C,2,0))</f>
        <v/>
      </c>
      <c r="AD9663" s="43" t="str">
        <f t="shared" si="903"/>
        <v/>
      </c>
    </row>
    <row r="9664" spans="1:30" x14ac:dyDescent="0.25">
      <c r="A9664" s="64"/>
      <c r="B9664" s="64"/>
      <c r="C9664" s="66"/>
      <c r="D9664" s="67"/>
      <c r="E9664" s="64"/>
      <c r="F9664" s="64"/>
      <c r="G9664" s="37" t="str">
        <f>IF(E9664="","",IF(OR(E9664="Project Management",E9664="Project Support",E9664="Sprint Management",E9664="Sprint Support"),"NA",ROUND((((VLOOKUP(AD9664,[2]Formula!V:X,3,0)))-SUMIF(AD:AD,AD9664,H:H)),2)))</f>
        <v/>
      </c>
      <c r="H9664" s="71"/>
      <c r="I9664" s="72"/>
      <c r="J9664" s="72"/>
      <c r="K9664" s="38" t="str">
        <f>IF(E9664="","",IF(OR(E9664="Project Management",E9664="Project Support",E9664="Sprint Management",E9664="Sprint Support"),"NA",(((SUMIF(AD:AD,AD9664,H:H)/VLOOKUP(AD9664,[2]Formula!V:X,3,0))*VLOOKUP(AD9664,[2]Formula!V:X,2,0))*H9664)/SUMIF(AD:AD,AD9664,H:H)))</f>
        <v/>
      </c>
      <c r="L9664" s="38" t="str">
        <f t="shared" si="901"/>
        <v/>
      </c>
      <c r="M9664" s="38" t="str">
        <f t="shared" si="902"/>
        <v/>
      </c>
      <c r="N9664" s="38" t="str">
        <f t="shared" si="904"/>
        <v/>
      </c>
      <c r="O9664" s="38" t="str">
        <f t="shared" si="906"/>
        <v/>
      </c>
      <c r="P9664" s="39" t="str">
        <f t="shared" si="905"/>
        <v/>
      </c>
      <c r="AC9664" s="42" t="str">
        <f>IF(B9664="","",VLOOKUP(B9664,[2]Formula!B:C,2,0))</f>
        <v/>
      </c>
      <c r="AD9664" s="43" t="str">
        <f t="shared" si="903"/>
        <v/>
      </c>
    </row>
    <row r="9665" spans="1:30" x14ac:dyDescent="0.25">
      <c r="A9665" s="64"/>
      <c r="B9665" s="64"/>
      <c r="C9665" s="66"/>
      <c r="D9665" s="67"/>
      <c r="E9665" s="64"/>
      <c r="F9665" s="64"/>
      <c r="G9665" s="37" t="str">
        <f>IF(E9665="","",IF(OR(E9665="Project Management",E9665="Project Support",E9665="Sprint Management",E9665="Sprint Support"),"NA",ROUND((((VLOOKUP(AD9665,[2]Formula!V:X,3,0)))-SUMIF(AD:AD,AD9665,H:H)),2)))</f>
        <v/>
      </c>
      <c r="H9665" s="71"/>
      <c r="I9665" s="72"/>
      <c r="J9665" s="72"/>
      <c r="K9665" s="38" t="str">
        <f>IF(E9665="","",IF(OR(E9665="Project Management",E9665="Project Support",E9665="Sprint Management",E9665="Sprint Support"),"NA",(((SUMIF(AD:AD,AD9665,H:H)/VLOOKUP(AD9665,[2]Formula!V:X,3,0))*VLOOKUP(AD9665,[2]Formula!V:X,2,0))*H9665)/SUMIF(AD:AD,AD9665,H:H)))</f>
        <v/>
      </c>
      <c r="L9665" s="38" t="str">
        <f t="shared" si="901"/>
        <v/>
      </c>
      <c r="M9665" s="38" t="str">
        <f t="shared" si="902"/>
        <v/>
      </c>
      <c r="N9665" s="38" t="str">
        <f t="shared" si="904"/>
        <v/>
      </c>
      <c r="O9665" s="38" t="str">
        <f t="shared" si="906"/>
        <v/>
      </c>
      <c r="P9665" s="39" t="str">
        <f t="shared" si="905"/>
        <v/>
      </c>
      <c r="AC9665" s="42" t="str">
        <f>IF(B9665="","",VLOOKUP(B9665,[2]Formula!B:C,2,0))</f>
        <v/>
      </c>
      <c r="AD9665" s="43" t="str">
        <f t="shared" si="903"/>
        <v/>
      </c>
    </row>
    <row r="9666" spans="1:30" x14ac:dyDescent="0.25">
      <c r="A9666" s="64"/>
      <c r="B9666" s="64"/>
      <c r="C9666" s="66"/>
      <c r="D9666" s="67"/>
      <c r="E9666" s="64"/>
      <c r="F9666" s="64"/>
      <c r="G9666" s="37" t="str">
        <f>IF(E9666="","",IF(OR(E9666="Project Management",E9666="Project Support",E9666="Sprint Management",E9666="Sprint Support"),"NA",ROUND((((VLOOKUP(AD9666,[2]Formula!V:X,3,0)))-SUMIF(AD:AD,AD9666,H:H)),2)))</f>
        <v/>
      </c>
      <c r="H9666" s="71"/>
      <c r="I9666" s="72"/>
      <c r="J9666" s="72"/>
      <c r="K9666" s="38" t="str">
        <f>IF(E9666="","",IF(OR(E9666="Project Management",E9666="Project Support",E9666="Sprint Management",E9666="Sprint Support"),"NA",(((SUMIF(AD:AD,AD9666,H:H)/VLOOKUP(AD9666,[2]Formula!V:X,3,0))*VLOOKUP(AD9666,[2]Formula!V:X,2,0))*H9666)/SUMIF(AD:AD,AD9666,H:H)))</f>
        <v/>
      </c>
      <c r="L9666" s="38" t="str">
        <f t="shared" ref="L9666:L9729" si="907">IFERROR(IF(K9666="NA",(H9666/I9666),(K9666/I9666)),"")</f>
        <v/>
      </c>
      <c r="M9666" s="38" t="str">
        <f t="shared" ref="M9666:M9729" si="908">IFERROR(IF(K9666="NA",1,(K9666/H9666)),"")</f>
        <v/>
      </c>
      <c r="N9666" s="38" t="str">
        <f t="shared" si="904"/>
        <v/>
      </c>
      <c r="O9666" s="38" t="str">
        <f t="shared" si="906"/>
        <v/>
      </c>
      <c r="P9666" s="39" t="str">
        <f t="shared" si="905"/>
        <v/>
      </c>
      <c r="AC9666" s="42" t="str">
        <f>IF(B9666="","",VLOOKUP(B9666,[2]Formula!B:C,2,0))</f>
        <v/>
      </c>
      <c r="AD9666" s="43" t="str">
        <f t="shared" ref="AD9666:AD9729" si="909">IF(B9666="","",CONCATENATE(B9666,"_",E9666))</f>
        <v/>
      </c>
    </row>
    <row r="9667" spans="1:30" x14ac:dyDescent="0.25">
      <c r="A9667" s="64"/>
      <c r="B9667" s="64"/>
      <c r="C9667" s="66"/>
      <c r="D9667" s="67"/>
      <c r="E9667" s="64"/>
      <c r="F9667" s="64"/>
      <c r="G9667" s="37" t="str">
        <f>IF(E9667="","",IF(OR(E9667="Project Management",E9667="Project Support",E9667="Sprint Management",E9667="Sprint Support"),"NA",ROUND((((VLOOKUP(AD9667,[2]Formula!V:X,3,0)))-SUMIF(AD:AD,AD9667,H:H)),2)))</f>
        <v/>
      </c>
      <c r="H9667" s="71"/>
      <c r="I9667" s="72"/>
      <c r="J9667" s="72"/>
      <c r="K9667" s="38" t="str">
        <f>IF(E9667="","",IF(OR(E9667="Project Management",E9667="Project Support",E9667="Sprint Management",E9667="Sprint Support"),"NA",(((SUMIF(AD:AD,AD9667,H:H)/VLOOKUP(AD9667,[2]Formula!V:X,3,0))*VLOOKUP(AD9667,[2]Formula!V:X,2,0))*H9667)/SUMIF(AD:AD,AD9667,H:H)))</f>
        <v/>
      </c>
      <c r="L9667" s="38" t="str">
        <f t="shared" si="907"/>
        <v/>
      </c>
      <c r="M9667" s="38" t="str">
        <f t="shared" si="908"/>
        <v/>
      </c>
      <c r="N9667" s="38" t="str">
        <f t="shared" ref="N9667:N9730" si="910">IFERROR(((L9667-M9667)/M9667)*100,"")</f>
        <v/>
      </c>
      <c r="O9667" s="38" t="str">
        <f t="shared" si="906"/>
        <v/>
      </c>
      <c r="P9667" s="39" t="str">
        <f t="shared" ref="P9667:P9730" si="911">IF(O9667="","",1)</f>
        <v/>
      </c>
      <c r="AC9667" s="42" t="str">
        <f>IF(B9667="","",VLOOKUP(B9667,[2]Formula!B:C,2,0))</f>
        <v/>
      </c>
      <c r="AD9667" s="43" t="str">
        <f t="shared" si="909"/>
        <v/>
      </c>
    </row>
    <row r="9668" spans="1:30" x14ac:dyDescent="0.25">
      <c r="A9668" s="64"/>
      <c r="B9668" s="64"/>
      <c r="C9668" s="66"/>
      <c r="D9668" s="67"/>
      <c r="E9668" s="64"/>
      <c r="F9668" s="64"/>
      <c r="G9668" s="37" t="str">
        <f>IF(E9668="","",IF(OR(E9668="Project Management",E9668="Project Support",E9668="Sprint Management",E9668="Sprint Support"),"NA",ROUND((((VLOOKUP(AD9668,[2]Formula!V:X,3,0)))-SUMIF(AD:AD,AD9668,H:H)),2)))</f>
        <v/>
      </c>
      <c r="H9668" s="71"/>
      <c r="I9668" s="72"/>
      <c r="J9668" s="72"/>
      <c r="K9668" s="38" t="str">
        <f>IF(E9668="","",IF(OR(E9668="Project Management",E9668="Project Support",E9668="Sprint Management",E9668="Sprint Support"),"NA",(((SUMIF(AD:AD,AD9668,H:H)/VLOOKUP(AD9668,[2]Formula!V:X,3,0))*VLOOKUP(AD9668,[2]Formula!V:X,2,0))*H9668)/SUMIF(AD:AD,AD9668,H:H)))</f>
        <v/>
      </c>
      <c r="L9668" s="38" t="str">
        <f t="shared" si="907"/>
        <v/>
      </c>
      <c r="M9668" s="38" t="str">
        <f t="shared" si="908"/>
        <v/>
      </c>
      <c r="N9668" s="38" t="str">
        <f t="shared" si="910"/>
        <v/>
      </c>
      <c r="O9668" s="38" t="str">
        <f t="shared" si="906"/>
        <v/>
      </c>
      <c r="P9668" s="39" t="str">
        <f t="shared" si="911"/>
        <v/>
      </c>
      <c r="AC9668" s="42" t="str">
        <f>IF(B9668="","",VLOOKUP(B9668,[2]Formula!B:C,2,0))</f>
        <v/>
      </c>
      <c r="AD9668" s="43" t="str">
        <f t="shared" si="909"/>
        <v/>
      </c>
    </row>
    <row r="9669" spans="1:30" x14ac:dyDescent="0.25">
      <c r="A9669" s="64"/>
      <c r="B9669" s="64"/>
      <c r="C9669" s="66"/>
      <c r="D9669" s="67"/>
      <c r="E9669" s="64"/>
      <c r="F9669" s="64"/>
      <c r="G9669" s="37" t="str">
        <f>IF(E9669="","",IF(OR(E9669="Project Management",E9669="Project Support",E9669="Sprint Management",E9669="Sprint Support"),"NA",ROUND((((VLOOKUP(AD9669,[2]Formula!V:X,3,0)))-SUMIF(AD:AD,AD9669,H:H)),2)))</f>
        <v/>
      </c>
      <c r="H9669" s="71"/>
      <c r="I9669" s="72"/>
      <c r="J9669" s="72"/>
      <c r="K9669" s="38" t="str">
        <f>IF(E9669="","",IF(OR(E9669="Project Management",E9669="Project Support",E9669="Sprint Management",E9669="Sprint Support"),"NA",(((SUMIF(AD:AD,AD9669,H:H)/VLOOKUP(AD9669,[2]Formula!V:X,3,0))*VLOOKUP(AD9669,[2]Formula!V:X,2,0))*H9669)/SUMIF(AD:AD,AD9669,H:H)))</f>
        <v/>
      </c>
      <c r="L9669" s="38" t="str">
        <f t="shared" si="907"/>
        <v/>
      </c>
      <c r="M9669" s="38" t="str">
        <f t="shared" si="908"/>
        <v/>
      </c>
      <c r="N9669" s="38" t="str">
        <f t="shared" si="910"/>
        <v/>
      </c>
      <c r="O9669" s="38" t="str">
        <f t="shared" si="906"/>
        <v/>
      </c>
      <c r="P9669" s="39" t="str">
        <f t="shared" si="911"/>
        <v/>
      </c>
      <c r="AC9669" s="42" t="str">
        <f>IF(B9669="","",VLOOKUP(B9669,[2]Formula!B:C,2,0))</f>
        <v/>
      </c>
      <c r="AD9669" s="43" t="str">
        <f t="shared" si="909"/>
        <v/>
      </c>
    </row>
    <row r="9670" spans="1:30" x14ac:dyDescent="0.25">
      <c r="A9670" s="64"/>
      <c r="B9670" s="64"/>
      <c r="C9670" s="66"/>
      <c r="D9670" s="67"/>
      <c r="E9670" s="64"/>
      <c r="F9670" s="64"/>
      <c r="G9670" s="37" t="str">
        <f>IF(E9670="","",IF(OR(E9670="Project Management",E9670="Project Support",E9670="Sprint Management",E9670="Sprint Support"),"NA",ROUND((((VLOOKUP(AD9670,[2]Formula!V:X,3,0)))-SUMIF(AD:AD,AD9670,H:H)),2)))</f>
        <v/>
      </c>
      <c r="H9670" s="71"/>
      <c r="I9670" s="72"/>
      <c r="J9670" s="72"/>
      <c r="K9670" s="38" t="str">
        <f>IF(E9670="","",IF(OR(E9670="Project Management",E9670="Project Support",E9670="Sprint Management",E9670="Sprint Support"),"NA",(((SUMIF(AD:AD,AD9670,H:H)/VLOOKUP(AD9670,[2]Formula!V:X,3,0))*VLOOKUP(AD9670,[2]Formula!V:X,2,0))*H9670)/SUMIF(AD:AD,AD9670,H:H)))</f>
        <v/>
      </c>
      <c r="L9670" s="38" t="str">
        <f t="shared" si="907"/>
        <v/>
      </c>
      <c r="M9670" s="38" t="str">
        <f t="shared" si="908"/>
        <v/>
      </c>
      <c r="N9670" s="38" t="str">
        <f t="shared" si="910"/>
        <v/>
      </c>
      <c r="O9670" s="38" t="str">
        <f t="shared" si="906"/>
        <v/>
      </c>
      <c r="P9670" s="39" t="str">
        <f t="shared" si="911"/>
        <v/>
      </c>
      <c r="AC9670" s="42" t="str">
        <f>IF(B9670="","",VLOOKUP(B9670,[2]Formula!B:C,2,0))</f>
        <v/>
      </c>
      <c r="AD9670" s="43" t="str">
        <f t="shared" si="909"/>
        <v/>
      </c>
    </row>
    <row r="9671" spans="1:30" x14ac:dyDescent="0.25">
      <c r="A9671" s="64"/>
      <c r="B9671" s="64"/>
      <c r="C9671" s="66"/>
      <c r="D9671" s="67"/>
      <c r="E9671" s="64"/>
      <c r="F9671" s="64"/>
      <c r="G9671" s="37" t="str">
        <f>IF(E9671="","",IF(OR(E9671="Project Management",E9671="Project Support",E9671="Sprint Management",E9671="Sprint Support"),"NA",ROUND((((VLOOKUP(AD9671,[2]Formula!V:X,3,0)))-SUMIF(AD:AD,AD9671,H:H)),2)))</f>
        <v/>
      </c>
      <c r="H9671" s="71"/>
      <c r="I9671" s="72"/>
      <c r="J9671" s="72"/>
      <c r="K9671" s="38" t="str">
        <f>IF(E9671="","",IF(OR(E9671="Project Management",E9671="Project Support",E9671="Sprint Management",E9671="Sprint Support"),"NA",(((SUMIF(AD:AD,AD9671,H:H)/VLOOKUP(AD9671,[2]Formula!V:X,3,0))*VLOOKUP(AD9671,[2]Formula!V:X,2,0))*H9671)/SUMIF(AD:AD,AD9671,H:H)))</f>
        <v/>
      </c>
      <c r="L9671" s="38" t="str">
        <f t="shared" si="907"/>
        <v/>
      </c>
      <c r="M9671" s="38" t="str">
        <f t="shared" si="908"/>
        <v/>
      </c>
      <c r="N9671" s="38" t="str">
        <f t="shared" si="910"/>
        <v/>
      </c>
      <c r="O9671" s="38" t="str">
        <f t="shared" si="906"/>
        <v/>
      </c>
      <c r="P9671" s="39" t="str">
        <f t="shared" si="911"/>
        <v/>
      </c>
      <c r="AC9671" s="42" t="str">
        <f>IF(B9671="","",VLOOKUP(B9671,[2]Formula!B:C,2,0))</f>
        <v/>
      </c>
      <c r="AD9671" s="43" t="str">
        <f t="shared" si="909"/>
        <v/>
      </c>
    </row>
    <row r="9672" spans="1:30" x14ac:dyDescent="0.25">
      <c r="A9672" s="64"/>
      <c r="B9672" s="64"/>
      <c r="C9672" s="66"/>
      <c r="D9672" s="67"/>
      <c r="E9672" s="64"/>
      <c r="F9672" s="64"/>
      <c r="G9672" s="37" t="str">
        <f>IF(E9672="","",IF(OR(E9672="Project Management",E9672="Project Support",E9672="Sprint Management",E9672="Sprint Support"),"NA",ROUND((((VLOOKUP(AD9672,[2]Formula!V:X,3,0)))-SUMIF(AD:AD,AD9672,H:H)),2)))</f>
        <v/>
      </c>
      <c r="H9672" s="71"/>
      <c r="I9672" s="72"/>
      <c r="J9672" s="72"/>
      <c r="K9672" s="38" t="str">
        <f>IF(E9672="","",IF(OR(E9672="Project Management",E9672="Project Support",E9672="Sprint Management",E9672="Sprint Support"),"NA",(((SUMIF(AD:AD,AD9672,H:H)/VLOOKUP(AD9672,[2]Formula!V:X,3,0))*VLOOKUP(AD9672,[2]Formula!V:X,2,0))*H9672)/SUMIF(AD:AD,AD9672,H:H)))</f>
        <v/>
      </c>
      <c r="L9672" s="38" t="str">
        <f t="shared" si="907"/>
        <v/>
      </c>
      <c r="M9672" s="38" t="str">
        <f t="shared" si="908"/>
        <v/>
      </c>
      <c r="N9672" s="38" t="str">
        <f t="shared" si="910"/>
        <v/>
      </c>
      <c r="O9672" s="38" t="str">
        <f t="shared" si="906"/>
        <v/>
      </c>
      <c r="P9672" s="39" t="str">
        <f t="shared" si="911"/>
        <v/>
      </c>
      <c r="AC9672" s="42" t="str">
        <f>IF(B9672="","",VLOOKUP(B9672,[2]Formula!B:C,2,0))</f>
        <v/>
      </c>
      <c r="AD9672" s="43" t="str">
        <f t="shared" si="909"/>
        <v/>
      </c>
    </row>
    <row r="9673" spans="1:30" x14ac:dyDescent="0.25">
      <c r="A9673" s="64"/>
      <c r="B9673" s="64"/>
      <c r="C9673" s="66"/>
      <c r="D9673" s="67"/>
      <c r="E9673" s="64"/>
      <c r="F9673" s="64"/>
      <c r="G9673" s="37" t="str">
        <f>IF(E9673="","",IF(OR(E9673="Project Management",E9673="Project Support",E9673="Sprint Management",E9673="Sprint Support"),"NA",ROUND((((VLOOKUP(AD9673,[2]Formula!V:X,3,0)))-SUMIF(AD:AD,AD9673,H:H)),2)))</f>
        <v/>
      </c>
      <c r="H9673" s="71"/>
      <c r="I9673" s="72"/>
      <c r="J9673" s="72"/>
      <c r="K9673" s="38" t="str">
        <f>IF(E9673="","",IF(OR(E9673="Project Management",E9673="Project Support",E9673="Sprint Management",E9673="Sprint Support"),"NA",(((SUMIF(AD:AD,AD9673,H:H)/VLOOKUP(AD9673,[2]Formula!V:X,3,0))*VLOOKUP(AD9673,[2]Formula!V:X,2,0))*H9673)/SUMIF(AD:AD,AD9673,H:H)))</f>
        <v/>
      </c>
      <c r="L9673" s="38" t="str">
        <f t="shared" si="907"/>
        <v/>
      </c>
      <c r="M9673" s="38" t="str">
        <f t="shared" si="908"/>
        <v/>
      </c>
      <c r="N9673" s="38" t="str">
        <f t="shared" si="910"/>
        <v/>
      </c>
      <c r="O9673" s="38" t="str">
        <f t="shared" si="906"/>
        <v/>
      </c>
      <c r="P9673" s="39" t="str">
        <f t="shared" si="911"/>
        <v/>
      </c>
      <c r="AC9673" s="42" t="str">
        <f>IF(B9673="","",VLOOKUP(B9673,[2]Formula!B:C,2,0))</f>
        <v/>
      </c>
      <c r="AD9673" s="43" t="str">
        <f t="shared" si="909"/>
        <v/>
      </c>
    </row>
    <row r="9674" spans="1:30" x14ac:dyDescent="0.25">
      <c r="A9674" s="64"/>
      <c r="B9674" s="64"/>
      <c r="C9674" s="66"/>
      <c r="D9674" s="67"/>
      <c r="E9674" s="64"/>
      <c r="F9674" s="64"/>
      <c r="G9674" s="37" t="str">
        <f>IF(E9674="","",IF(OR(E9674="Project Management",E9674="Project Support",E9674="Sprint Management",E9674="Sprint Support"),"NA",ROUND((((VLOOKUP(AD9674,[2]Formula!V:X,3,0)))-SUMIF(AD:AD,AD9674,H:H)),2)))</f>
        <v/>
      </c>
      <c r="H9674" s="71"/>
      <c r="I9674" s="72"/>
      <c r="J9674" s="72"/>
      <c r="K9674" s="38" t="str">
        <f>IF(E9674="","",IF(OR(E9674="Project Management",E9674="Project Support",E9674="Sprint Management",E9674="Sprint Support"),"NA",(((SUMIF(AD:AD,AD9674,H:H)/VLOOKUP(AD9674,[2]Formula!V:X,3,0))*VLOOKUP(AD9674,[2]Formula!V:X,2,0))*H9674)/SUMIF(AD:AD,AD9674,H:H)))</f>
        <v/>
      </c>
      <c r="L9674" s="38" t="str">
        <f t="shared" si="907"/>
        <v/>
      </c>
      <c r="M9674" s="38" t="str">
        <f t="shared" si="908"/>
        <v/>
      </c>
      <c r="N9674" s="38" t="str">
        <f t="shared" si="910"/>
        <v/>
      </c>
      <c r="O9674" s="38" t="str">
        <f t="shared" si="906"/>
        <v/>
      </c>
      <c r="P9674" s="39" t="str">
        <f t="shared" si="911"/>
        <v/>
      </c>
      <c r="AC9674" s="42" t="str">
        <f>IF(B9674="","",VLOOKUP(B9674,[2]Formula!B:C,2,0))</f>
        <v/>
      </c>
      <c r="AD9674" s="43" t="str">
        <f t="shared" si="909"/>
        <v/>
      </c>
    </row>
    <row r="9675" spans="1:30" x14ac:dyDescent="0.25">
      <c r="A9675" s="64"/>
      <c r="B9675" s="64"/>
      <c r="C9675" s="66"/>
      <c r="D9675" s="67"/>
      <c r="E9675" s="64"/>
      <c r="F9675" s="64"/>
      <c r="G9675" s="37" t="str">
        <f>IF(E9675="","",IF(OR(E9675="Project Management",E9675="Project Support",E9675="Sprint Management",E9675="Sprint Support"),"NA",ROUND((((VLOOKUP(AD9675,[2]Formula!V:X,3,0)))-SUMIF(AD:AD,AD9675,H:H)),2)))</f>
        <v/>
      </c>
      <c r="H9675" s="71"/>
      <c r="I9675" s="72"/>
      <c r="J9675" s="72"/>
      <c r="K9675" s="38" t="str">
        <f>IF(E9675="","",IF(OR(E9675="Project Management",E9675="Project Support",E9675="Sprint Management",E9675="Sprint Support"),"NA",(((SUMIF(AD:AD,AD9675,H:H)/VLOOKUP(AD9675,[2]Formula!V:X,3,0))*VLOOKUP(AD9675,[2]Formula!V:X,2,0))*H9675)/SUMIF(AD:AD,AD9675,H:H)))</f>
        <v/>
      </c>
      <c r="L9675" s="38" t="str">
        <f t="shared" si="907"/>
        <v/>
      </c>
      <c r="M9675" s="38" t="str">
        <f t="shared" si="908"/>
        <v/>
      </c>
      <c r="N9675" s="38" t="str">
        <f t="shared" si="910"/>
        <v/>
      </c>
      <c r="O9675" s="38" t="str">
        <f t="shared" si="906"/>
        <v/>
      </c>
      <c r="P9675" s="39" t="str">
        <f t="shared" si="911"/>
        <v/>
      </c>
      <c r="AC9675" s="42" t="str">
        <f>IF(B9675="","",VLOOKUP(B9675,[2]Formula!B:C,2,0))</f>
        <v/>
      </c>
      <c r="AD9675" s="43" t="str">
        <f t="shared" si="909"/>
        <v/>
      </c>
    </row>
    <row r="9676" spans="1:30" x14ac:dyDescent="0.25">
      <c r="A9676" s="64"/>
      <c r="B9676" s="64"/>
      <c r="C9676" s="66"/>
      <c r="D9676" s="67"/>
      <c r="E9676" s="64"/>
      <c r="F9676" s="64"/>
      <c r="G9676" s="37" t="str">
        <f>IF(E9676="","",IF(OR(E9676="Project Management",E9676="Project Support",E9676="Sprint Management",E9676="Sprint Support"),"NA",ROUND((((VLOOKUP(AD9676,[2]Formula!V:X,3,0)))-SUMIF(AD:AD,AD9676,H:H)),2)))</f>
        <v/>
      </c>
      <c r="H9676" s="71"/>
      <c r="I9676" s="72"/>
      <c r="J9676" s="72"/>
      <c r="K9676" s="38" t="str">
        <f>IF(E9676="","",IF(OR(E9676="Project Management",E9676="Project Support",E9676="Sprint Management",E9676="Sprint Support"),"NA",(((SUMIF(AD:AD,AD9676,H:H)/VLOOKUP(AD9676,[2]Formula!V:X,3,0))*VLOOKUP(AD9676,[2]Formula!V:X,2,0))*H9676)/SUMIF(AD:AD,AD9676,H:H)))</f>
        <v/>
      </c>
      <c r="L9676" s="38" t="str">
        <f t="shared" si="907"/>
        <v/>
      </c>
      <c r="M9676" s="38" t="str">
        <f t="shared" si="908"/>
        <v/>
      </c>
      <c r="N9676" s="38" t="str">
        <f t="shared" si="910"/>
        <v/>
      </c>
      <c r="O9676" s="38" t="str">
        <f t="shared" si="906"/>
        <v/>
      </c>
      <c r="P9676" s="39" t="str">
        <f t="shared" si="911"/>
        <v/>
      </c>
      <c r="AC9676" s="42" t="str">
        <f>IF(B9676="","",VLOOKUP(B9676,[2]Formula!B:C,2,0))</f>
        <v/>
      </c>
      <c r="AD9676" s="43" t="str">
        <f t="shared" si="909"/>
        <v/>
      </c>
    </row>
    <row r="9677" spans="1:30" x14ac:dyDescent="0.25">
      <c r="A9677" s="64"/>
      <c r="B9677" s="64"/>
      <c r="C9677" s="66"/>
      <c r="D9677" s="67"/>
      <c r="E9677" s="64"/>
      <c r="F9677" s="64"/>
      <c r="G9677" s="37" t="str">
        <f>IF(E9677="","",IF(OR(E9677="Project Management",E9677="Project Support",E9677="Sprint Management",E9677="Sprint Support"),"NA",ROUND((((VLOOKUP(AD9677,[2]Formula!V:X,3,0)))-SUMIF(AD:AD,AD9677,H:H)),2)))</f>
        <v/>
      </c>
      <c r="H9677" s="71"/>
      <c r="I9677" s="72"/>
      <c r="J9677" s="72"/>
      <c r="K9677" s="38" t="str">
        <f>IF(E9677="","",IF(OR(E9677="Project Management",E9677="Project Support",E9677="Sprint Management",E9677="Sprint Support"),"NA",(((SUMIF(AD:AD,AD9677,H:H)/VLOOKUP(AD9677,[2]Formula!V:X,3,0))*VLOOKUP(AD9677,[2]Formula!V:X,2,0))*H9677)/SUMIF(AD:AD,AD9677,H:H)))</f>
        <v/>
      </c>
      <c r="L9677" s="38" t="str">
        <f t="shared" si="907"/>
        <v/>
      </c>
      <c r="M9677" s="38" t="str">
        <f t="shared" si="908"/>
        <v/>
      </c>
      <c r="N9677" s="38" t="str">
        <f t="shared" si="910"/>
        <v/>
      </c>
      <c r="O9677" s="38" t="str">
        <f t="shared" si="906"/>
        <v/>
      </c>
      <c r="P9677" s="39" t="str">
        <f t="shared" si="911"/>
        <v/>
      </c>
      <c r="AC9677" s="42" t="str">
        <f>IF(B9677="","",VLOOKUP(B9677,[2]Formula!B:C,2,0))</f>
        <v/>
      </c>
      <c r="AD9677" s="43" t="str">
        <f t="shared" si="909"/>
        <v/>
      </c>
    </row>
    <row r="9678" spans="1:30" x14ac:dyDescent="0.25">
      <c r="A9678" s="64"/>
      <c r="B9678" s="64"/>
      <c r="C9678" s="66"/>
      <c r="D9678" s="67"/>
      <c r="E9678" s="64"/>
      <c r="F9678" s="64"/>
      <c r="G9678" s="37" t="str">
        <f>IF(E9678="","",IF(OR(E9678="Project Management",E9678="Project Support",E9678="Sprint Management",E9678="Sprint Support"),"NA",ROUND((((VLOOKUP(AD9678,[2]Formula!V:X,3,0)))-SUMIF(AD:AD,AD9678,H:H)),2)))</f>
        <v/>
      </c>
      <c r="H9678" s="71"/>
      <c r="I9678" s="72"/>
      <c r="J9678" s="72"/>
      <c r="K9678" s="38" t="str">
        <f>IF(E9678="","",IF(OR(E9678="Project Management",E9678="Project Support",E9678="Sprint Management",E9678="Sprint Support"),"NA",(((SUMIF(AD:AD,AD9678,H:H)/VLOOKUP(AD9678,[2]Formula!V:X,3,0))*VLOOKUP(AD9678,[2]Formula!V:X,2,0))*H9678)/SUMIF(AD:AD,AD9678,H:H)))</f>
        <v/>
      </c>
      <c r="L9678" s="38" t="str">
        <f t="shared" si="907"/>
        <v/>
      </c>
      <c r="M9678" s="38" t="str">
        <f t="shared" si="908"/>
        <v/>
      </c>
      <c r="N9678" s="38" t="str">
        <f t="shared" si="910"/>
        <v/>
      </c>
      <c r="O9678" s="38" t="str">
        <f t="shared" si="906"/>
        <v/>
      </c>
      <c r="P9678" s="39" t="str">
        <f t="shared" si="911"/>
        <v/>
      </c>
      <c r="AC9678" s="42" t="str">
        <f>IF(B9678="","",VLOOKUP(B9678,[2]Formula!B:C,2,0))</f>
        <v/>
      </c>
      <c r="AD9678" s="43" t="str">
        <f t="shared" si="909"/>
        <v/>
      </c>
    </row>
    <row r="9679" spans="1:30" x14ac:dyDescent="0.25">
      <c r="A9679" s="64"/>
      <c r="B9679" s="64"/>
      <c r="C9679" s="66"/>
      <c r="D9679" s="67"/>
      <c r="E9679" s="64"/>
      <c r="F9679" s="64"/>
      <c r="G9679" s="37" t="str">
        <f>IF(E9679="","",IF(OR(E9679="Project Management",E9679="Project Support",E9679="Sprint Management",E9679="Sprint Support"),"NA",ROUND((((VLOOKUP(AD9679,[2]Formula!V:X,3,0)))-SUMIF(AD:AD,AD9679,H:H)),2)))</f>
        <v/>
      </c>
      <c r="H9679" s="71"/>
      <c r="I9679" s="72"/>
      <c r="J9679" s="72"/>
      <c r="K9679" s="38" t="str">
        <f>IF(E9679="","",IF(OR(E9679="Project Management",E9679="Project Support",E9679="Sprint Management",E9679="Sprint Support"),"NA",(((SUMIF(AD:AD,AD9679,H:H)/VLOOKUP(AD9679,[2]Formula!V:X,3,0))*VLOOKUP(AD9679,[2]Formula!V:X,2,0))*H9679)/SUMIF(AD:AD,AD9679,H:H)))</f>
        <v/>
      </c>
      <c r="L9679" s="38" t="str">
        <f t="shared" si="907"/>
        <v/>
      </c>
      <c r="M9679" s="38" t="str">
        <f t="shared" si="908"/>
        <v/>
      </c>
      <c r="N9679" s="38" t="str">
        <f t="shared" si="910"/>
        <v/>
      </c>
      <c r="O9679" s="38" t="str">
        <f t="shared" si="906"/>
        <v/>
      </c>
      <c r="P9679" s="39" t="str">
        <f t="shared" si="911"/>
        <v/>
      </c>
      <c r="AC9679" s="42" t="str">
        <f>IF(B9679="","",VLOOKUP(B9679,[2]Formula!B:C,2,0))</f>
        <v/>
      </c>
      <c r="AD9679" s="43" t="str">
        <f t="shared" si="909"/>
        <v/>
      </c>
    </row>
    <row r="9680" spans="1:30" x14ac:dyDescent="0.25">
      <c r="A9680" s="64"/>
      <c r="B9680" s="64"/>
      <c r="C9680" s="66"/>
      <c r="D9680" s="67"/>
      <c r="E9680" s="64"/>
      <c r="F9680" s="64"/>
      <c r="G9680" s="37" t="str">
        <f>IF(E9680="","",IF(OR(E9680="Project Management",E9680="Project Support",E9680="Sprint Management",E9680="Sprint Support"),"NA",ROUND((((VLOOKUP(AD9680,[2]Formula!V:X,3,0)))-SUMIF(AD:AD,AD9680,H:H)),2)))</f>
        <v/>
      </c>
      <c r="H9680" s="71"/>
      <c r="I9680" s="72"/>
      <c r="J9680" s="72"/>
      <c r="K9680" s="38" t="str">
        <f>IF(E9680="","",IF(OR(E9680="Project Management",E9680="Project Support",E9680="Sprint Management",E9680="Sprint Support"),"NA",(((SUMIF(AD:AD,AD9680,H:H)/VLOOKUP(AD9680,[2]Formula!V:X,3,0))*VLOOKUP(AD9680,[2]Formula!V:X,2,0))*H9680)/SUMIF(AD:AD,AD9680,H:H)))</f>
        <v/>
      </c>
      <c r="L9680" s="38" t="str">
        <f t="shared" si="907"/>
        <v/>
      </c>
      <c r="M9680" s="38" t="str">
        <f t="shared" si="908"/>
        <v/>
      </c>
      <c r="N9680" s="38" t="str">
        <f t="shared" si="910"/>
        <v/>
      </c>
      <c r="O9680" s="38" t="str">
        <f t="shared" si="906"/>
        <v/>
      </c>
      <c r="P9680" s="39" t="str">
        <f t="shared" si="911"/>
        <v/>
      </c>
      <c r="AC9680" s="42" t="str">
        <f>IF(B9680="","",VLOOKUP(B9680,[2]Formula!B:C,2,0))</f>
        <v/>
      </c>
      <c r="AD9680" s="43" t="str">
        <f t="shared" si="909"/>
        <v/>
      </c>
    </row>
    <row r="9681" spans="1:30" x14ac:dyDescent="0.25">
      <c r="A9681" s="64"/>
      <c r="B9681" s="64"/>
      <c r="C9681" s="66"/>
      <c r="D9681" s="67"/>
      <c r="E9681" s="64"/>
      <c r="F9681" s="64"/>
      <c r="G9681" s="37" t="str">
        <f>IF(E9681="","",IF(OR(E9681="Project Management",E9681="Project Support",E9681="Sprint Management",E9681="Sprint Support"),"NA",ROUND((((VLOOKUP(AD9681,[2]Formula!V:X,3,0)))-SUMIF(AD:AD,AD9681,H:H)),2)))</f>
        <v/>
      </c>
      <c r="H9681" s="71"/>
      <c r="I9681" s="72"/>
      <c r="J9681" s="72"/>
      <c r="K9681" s="38" t="str">
        <f>IF(E9681="","",IF(OR(E9681="Project Management",E9681="Project Support",E9681="Sprint Management",E9681="Sprint Support"),"NA",(((SUMIF(AD:AD,AD9681,H:H)/VLOOKUP(AD9681,[2]Formula!V:X,3,0))*VLOOKUP(AD9681,[2]Formula!V:X,2,0))*H9681)/SUMIF(AD:AD,AD9681,H:H)))</f>
        <v/>
      </c>
      <c r="L9681" s="38" t="str">
        <f t="shared" si="907"/>
        <v/>
      </c>
      <c r="M9681" s="38" t="str">
        <f t="shared" si="908"/>
        <v/>
      </c>
      <c r="N9681" s="38" t="str">
        <f t="shared" si="910"/>
        <v/>
      </c>
      <c r="O9681" s="38" t="str">
        <f t="shared" si="906"/>
        <v/>
      </c>
      <c r="P9681" s="39" t="str">
        <f t="shared" si="911"/>
        <v/>
      </c>
      <c r="AC9681" s="42" t="str">
        <f>IF(B9681="","",VLOOKUP(B9681,[2]Formula!B:C,2,0))</f>
        <v/>
      </c>
      <c r="AD9681" s="43" t="str">
        <f t="shared" si="909"/>
        <v/>
      </c>
    </row>
    <row r="9682" spans="1:30" x14ac:dyDescent="0.25">
      <c r="A9682" s="64"/>
      <c r="B9682" s="64"/>
      <c r="C9682" s="66"/>
      <c r="D9682" s="67"/>
      <c r="E9682" s="64"/>
      <c r="F9682" s="64"/>
      <c r="G9682" s="37" t="str">
        <f>IF(E9682="","",IF(OR(E9682="Project Management",E9682="Project Support",E9682="Sprint Management",E9682="Sprint Support"),"NA",ROUND((((VLOOKUP(AD9682,[2]Formula!V:X,3,0)))-SUMIF(AD:AD,AD9682,H:H)),2)))</f>
        <v/>
      </c>
      <c r="H9682" s="71"/>
      <c r="I9682" s="72"/>
      <c r="J9682" s="72"/>
      <c r="K9682" s="38" t="str">
        <f>IF(E9682="","",IF(OR(E9682="Project Management",E9682="Project Support",E9682="Sprint Management",E9682="Sprint Support"),"NA",(((SUMIF(AD:AD,AD9682,H:H)/VLOOKUP(AD9682,[2]Formula!V:X,3,0))*VLOOKUP(AD9682,[2]Formula!V:X,2,0))*H9682)/SUMIF(AD:AD,AD9682,H:H)))</f>
        <v/>
      </c>
      <c r="L9682" s="38" t="str">
        <f t="shared" si="907"/>
        <v/>
      </c>
      <c r="M9682" s="38" t="str">
        <f t="shared" si="908"/>
        <v/>
      </c>
      <c r="N9682" s="38" t="str">
        <f t="shared" si="910"/>
        <v/>
      </c>
      <c r="O9682" s="38" t="str">
        <f t="shared" si="906"/>
        <v/>
      </c>
      <c r="P9682" s="39" t="str">
        <f t="shared" si="911"/>
        <v/>
      </c>
      <c r="AC9682" s="42" t="str">
        <f>IF(B9682="","",VLOOKUP(B9682,[2]Formula!B:C,2,0))</f>
        <v/>
      </c>
      <c r="AD9682" s="43" t="str">
        <f t="shared" si="909"/>
        <v/>
      </c>
    </row>
    <row r="9683" spans="1:30" x14ac:dyDescent="0.25">
      <c r="A9683" s="64"/>
      <c r="B9683" s="64"/>
      <c r="C9683" s="66"/>
      <c r="D9683" s="67"/>
      <c r="E9683" s="64"/>
      <c r="F9683" s="64"/>
      <c r="G9683" s="37" t="str">
        <f>IF(E9683="","",IF(OR(E9683="Project Management",E9683="Project Support",E9683="Sprint Management",E9683="Sprint Support"),"NA",ROUND((((VLOOKUP(AD9683,[2]Formula!V:X,3,0)))-SUMIF(AD:AD,AD9683,H:H)),2)))</f>
        <v/>
      </c>
      <c r="H9683" s="71"/>
      <c r="I9683" s="72"/>
      <c r="J9683" s="72"/>
      <c r="K9683" s="38" t="str">
        <f>IF(E9683="","",IF(OR(E9683="Project Management",E9683="Project Support",E9683="Sprint Management",E9683="Sprint Support"),"NA",(((SUMIF(AD:AD,AD9683,H:H)/VLOOKUP(AD9683,[2]Formula!V:X,3,0))*VLOOKUP(AD9683,[2]Formula!V:X,2,0))*H9683)/SUMIF(AD:AD,AD9683,H:H)))</f>
        <v/>
      </c>
      <c r="L9683" s="38" t="str">
        <f t="shared" si="907"/>
        <v/>
      </c>
      <c r="M9683" s="38" t="str">
        <f t="shared" si="908"/>
        <v/>
      </c>
      <c r="N9683" s="38" t="str">
        <f t="shared" si="910"/>
        <v/>
      </c>
      <c r="O9683" s="38" t="str">
        <f t="shared" si="906"/>
        <v/>
      </c>
      <c r="P9683" s="39" t="str">
        <f t="shared" si="911"/>
        <v/>
      </c>
      <c r="AC9683" s="42" t="str">
        <f>IF(B9683="","",VLOOKUP(B9683,[2]Formula!B:C,2,0))</f>
        <v/>
      </c>
      <c r="AD9683" s="43" t="str">
        <f t="shared" si="909"/>
        <v/>
      </c>
    </row>
    <row r="9684" spans="1:30" x14ac:dyDescent="0.25">
      <c r="A9684" s="64"/>
      <c r="B9684" s="64"/>
      <c r="C9684" s="66"/>
      <c r="D9684" s="67"/>
      <c r="E9684" s="64"/>
      <c r="F9684" s="64"/>
      <c r="G9684" s="37" t="str">
        <f>IF(E9684="","",IF(OR(E9684="Project Management",E9684="Project Support",E9684="Sprint Management",E9684="Sprint Support"),"NA",ROUND((((VLOOKUP(AD9684,[2]Formula!V:X,3,0)))-SUMIF(AD:AD,AD9684,H:H)),2)))</f>
        <v/>
      </c>
      <c r="H9684" s="71"/>
      <c r="I9684" s="72"/>
      <c r="J9684" s="72"/>
      <c r="K9684" s="38" t="str">
        <f>IF(E9684="","",IF(OR(E9684="Project Management",E9684="Project Support",E9684="Sprint Management",E9684="Sprint Support"),"NA",(((SUMIF(AD:AD,AD9684,H:H)/VLOOKUP(AD9684,[2]Formula!V:X,3,0))*VLOOKUP(AD9684,[2]Formula!V:X,2,0))*H9684)/SUMIF(AD:AD,AD9684,H:H)))</f>
        <v/>
      </c>
      <c r="L9684" s="38" t="str">
        <f t="shared" si="907"/>
        <v/>
      </c>
      <c r="M9684" s="38" t="str">
        <f t="shared" si="908"/>
        <v/>
      </c>
      <c r="N9684" s="38" t="str">
        <f t="shared" si="910"/>
        <v/>
      </c>
      <c r="O9684" s="38" t="str">
        <f t="shared" si="906"/>
        <v/>
      </c>
      <c r="P9684" s="39" t="str">
        <f t="shared" si="911"/>
        <v/>
      </c>
      <c r="AC9684" s="42" t="str">
        <f>IF(B9684="","",VLOOKUP(B9684,[2]Formula!B:C,2,0))</f>
        <v/>
      </c>
      <c r="AD9684" s="43" t="str">
        <f t="shared" si="909"/>
        <v/>
      </c>
    </row>
    <row r="9685" spans="1:30" x14ac:dyDescent="0.25">
      <c r="A9685" s="64"/>
      <c r="B9685" s="64"/>
      <c r="C9685" s="66"/>
      <c r="D9685" s="67"/>
      <c r="E9685" s="64"/>
      <c r="F9685" s="64"/>
      <c r="G9685" s="37" t="str">
        <f>IF(E9685="","",IF(OR(E9685="Project Management",E9685="Project Support",E9685="Sprint Management",E9685="Sprint Support"),"NA",ROUND((((VLOOKUP(AD9685,[2]Formula!V:X,3,0)))-SUMIF(AD:AD,AD9685,H:H)),2)))</f>
        <v/>
      </c>
      <c r="H9685" s="71"/>
      <c r="I9685" s="72"/>
      <c r="J9685" s="72"/>
      <c r="K9685" s="38" t="str">
        <f>IF(E9685="","",IF(OR(E9685="Project Management",E9685="Project Support",E9685="Sprint Management",E9685="Sprint Support"),"NA",(((SUMIF(AD:AD,AD9685,H:H)/VLOOKUP(AD9685,[2]Formula!V:X,3,0))*VLOOKUP(AD9685,[2]Formula!V:X,2,0))*H9685)/SUMIF(AD:AD,AD9685,H:H)))</f>
        <v/>
      </c>
      <c r="L9685" s="38" t="str">
        <f t="shared" si="907"/>
        <v/>
      </c>
      <c r="M9685" s="38" t="str">
        <f t="shared" si="908"/>
        <v/>
      </c>
      <c r="N9685" s="38" t="str">
        <f t="shared" si="910"/>
        <v/>
      </c>
      <c r="O9685" s="38" t="str">
        <f t="shared" si="906"/>
        <v/>
      </c>
      <c r="P9685" s="39" t="str">
        <f t="shared" si="911"/>
        <v/>
      </c>
      <c r="AC9685" s="42" t="str">
        <f>IF(B9685="","",VLOOKUP(B9685,[2]Formula!B:C,2,0))</f>
        <v/>
      </c>
      <c r="AD9685" s="43" t="str">
        <f t="shared" si="909"/>
        <v/>
      </c>
    </row>
    <row r="9686" spans="1:30" x14ac:dyDescent="0.25">
      <c r="A9686" s="64"/>
      <c r="B9686" s="64"/>
      <c r="C9686" s="66"/>
      <c r="D9686" s="67"/>
      <c r="E9686" s="64"/>
      <c r="F9686" s="64"/>
      <c r="G9686" s="37" t="str">
        <f>IF(E9686="","",IF(OR(E9686="Project Management",E9686="Project Support",E9686="Sprint Management",E9686="Sprint Support"),"NA",ROUND((((VLOOKUP(AD9686,[2]Formula!V:X,3,0)))-SUMIF(AD:AD,AD9686,H:H)),2)))</f>
        <v/>
      </c>
      <c r="H9686" s="71"/>
      <c r="I9686" s="72"/>
      <c r="J9686" s="72"/>
      <c r="K9686" s="38" t="str">
        <f>IF(E9686="","",IF(OR(E9686="Project Management",E9686="Project Support",E9686="Sprint Management",E9686="Sprint Support"),"NA",(((SUMIF(AD:AD,AD9686,H:H)/VLOOKUP(AD9686,[2]Formula!V:X,3,0))*VLOOKUP(AD9686,[2]Formula!V:X,2,0))*H9686)/SUMIF(AD:AD,AD9686,H:H)))</f>
        <v/>
      </c>
      <c r="L9686" s="38" t="str">
        <f t="shared" si="907"/>
        <v/>
      </c>
      <c r="M9686" s="38" t="str">
        <f t="shared" si="908"/>
        <v/>
      </c>
      <c r="N9686" s="38" t="str">
        <f t="shared" si="910"/>
        <v/>
      </c>
      <c r="O9686" s="38" t="str">
        <f t="shared" si="906"/>
        <v/>
      </c>
      <c r="P9686" s="39" t="str">
        <f t="shared" si="911"/>
        <v/>
      </c>
      <c r="AC9686" s="42" t="str">
        <f>IF(B9686="","",VLOOKUP(B9686,[2]Formula!B:C,2,0))</f>
        <v/>
      </c>
      <c r="AD9686" s="43" t="str">
        <f t="shared" si="909"/>
        <v/>
      </c>
    </row>
    <row r="9687" spans="1:30" x14ac:dyDescent="0.25">
      <c r="A9687" s="64"/>
      <c r="B9687" s="64"/>
      <c r="C9687" s="66"/>
      <c r="D9687" s="67"/>
      <c r="E9687" s="64"/>
      <c r="F9687" s="64"/>
      <c r="G9687" s="37" t="str">
        <f>IF(E9687="","",IF(OR(E9687="Project Management",E9687="Project Support",E9687="Sprint Management",E9687="Sprint Support"),"NA",ROUND((((VLOOKUP(AD9687,[2]Formula!V:X,3,0)))-SUMIF(AD:AD,AD9687,H:H)),2)))</f>
        <v/>
      </c>
      <c r="H9687" s="71"/>
      <c r="I9687" s="72"/>
      <c r="J9687" s="72"/>
      <c r="K9687" s="38" t="str">
        <f>IF(E9687="","",IF(OR(E9687="Project Management",E9687="Project Support",E9687="Sprint Management",E9687="Sprint Support"),"NA",(((SUMIF(AD:AD,AD9687,H:H)/VLOOKUP(AD9687,[2]Formula!V:X,3,0))*VLOOKUP(AD9687,[2]Formula!V:X,2,0))*H9687)/SUMIF(AD:AD,AD9687,H:H)))</f>
        <v/>
      </c>
      <c r="L9687" s="38" t="str">
        <f t="shared" si="907"/>
        <v/>
      </c>
      <c r="M9687" s="38" t="str">
        <f t="shared" si="908"/>
        <v/>
      </c>
      <c r="N9687" s="38" t="str">
        <f t="shared" si="910"/>
        <v/>
      </c>
      <c r="O9687" s="38" t="str">
        <f t="shared" si="906"/>
        <v/>
      </c>
      <c r="P9687" s="39" t="str">
        <f t="shared" si="911"/>
        <v/>
      </c>
      <c r="AC9687" s="42" t="str">
        <f>IF(B9687="","",VLOOKUP(B9687,[2]Formula!B:C,2,0))</f>
        <v/>
      </c>
      <c r="AD9687" s="43" t="str">
        <f t="shared" si="909"/>
        <v/>
      </c>
    </row>
    <row r="9688" spans="1:30" x14ac:dyDescent="0.25">
      <c r="A9688" s="64"/>
      <c r="B9688" s="64"/>
      <c r="C9688" s="66"/>
      <c r="D9688" s="67"/>
      <c r="E9688" s="64"/>
      <c r="F9688" s="64"/>
      <c r="G9688" s="37" t="str">
        <f>IF(E9688="","",IF(OR(E9688="Project Management",E9688="Project Support",E9688="Sprint Management",E9688="Sprint Support"),"NA",ROUND((((VLOOKUP(AD9688,[2]Formula!V:X,3,0)))-SUMIF(AD:AD,AD9688,H:H)),2)))</f>
        <v/>
      </c>
      <c r="H9688" s="71"/>
      <c r="I9688" s="72"/>
      <c r="J9688" s="72"/>
      <c r="K9688" s="38" t="str">
        <f>IF(E9688="","",IF(OR(E9688="Project Management",E9688="Project Support",E9688="Sprint Management",E9688="Sprint Support"),"NA",(((SUMIF(AD:AD,AD9688,H:H)/VLOOKUP(AD9688,[2]Formula!V:X,3,0))*VLOOKUP(AD9688,[2]Formula!V:X,2,0))*H9688)/SUMIF(AD:AD,AD9688,H:H)))</f>
        <v/>
      </c>
      <c r="L9688" s="38" t="str">
        <f t="shared" si="907"/>
        <v/>
      </c>
      <c r="M9688" s="38" t="str">
        <f t="shared" si="908"/>
        <v/>
      </c>
      <c r="N9688" s="38" t="str">
        <f t="shared" si="910"/>
        <v/>
      </c>
      <c r="O9688" s="38" t="str">
        <f t="shared" si="906"/>
        <v/>
      </c>
      <c r="P9688" s="39" t="str">
        <f t="shared" si="911"/>
        <v/>
      </c>
      <c r="AC9688" s="42" t="str">
        <f>IF(B9688="","",VLOOKUP(B9688,[2]Formula!B:C,2,0))</f>
        <v/>
      </c>
      <c r="AD9688" s="43" t="str">
        <f t="shared" si="909"/>
        <v/>
      </c>
    </row>
    <row r="9689" spans="1:30" x14ac:dyDescent="0.25">
      <c r="A9689" s="64"/>
      <c r="B9689" s="64"/>
      <c r="C9689" s="66"/>
      <c r="D9689" s="67"/>
      <c r="E9689" s="64"/>
      <c r="F9689" s="64"/>
      <c r="G9689" s="37" t="str">
        <f>IF(E9689="","",IF(OR(E9689="Project Management",E9689="Project Support",E9689="Sprint Management",E9689="Sprint Support"),"NA",ROUND((((VLOOKUP(AD9689,[2]Formula!V:X,3,0)))-SUMIF(AD:AD,AD9689,H:H)),2)))</f>
        <v/>
      </c>
      <c r="H9689" s="71"/>
      <c r="I9689" s="72"/>
      <c r="J9689" s="72"/>
      <c r="K9689" s="38" t="str">
        <f>IF(E9689="","",IF(OR(E9689="Project Management",E9689="Project Support",E9689="Sprint Management",E9689="Sprint Support"),"NA",(((SUMIF(AD:AD,AD9689,H:H)/VLOOKUP(AD9689,[2]Formula!V:X,3,0))*VLOOKUP(AD9689,[2]Formula!V:X,2,0))*H9689)/SUMIF(AD:AD,AD9689,H:H)))</f>
        <v/>
      </c>
      <c r="L9689" s="38" t="str">
        <f t="shared" si="907"/>
        <v/>
      </c>
      <c r="M9689" s="38" t="str">
        <f t="shared" si="908"/>
        <v/>
      </c>
      <c r="N9689" s="38" t="str">
        <f t="shared" si="910"/>
        <v/>
      </c>
      <c r="O9689" s="38" t="str">
        <f t="shared" si="906"/>
        <v/>
      </c>
      <c r="P9689" s="39" t="str">
        <f t="shared" si="911"/>
        <v/>
      </c>
      <c r="AC9689" s="42" t="str">
        <f>IF(B9689="","",VLOOKUP(B9689,[2]Formula!B:C,2,0))</f>
        <v/>
      </c>
      <c r="AD9689" s="43" t="str">
        <f t="shared" si="909"/>
        <v/>
      </c>
    </row>
    <row r="9690" spans="1:30" x14ac:dyDescent="0.25">
      <c r="A9690" s="64"/>
      <c r="B9690" s="64"/>
      <c r="C9690" s="66"/>
      <c r="D9690" s="67"/>
      <c r="E9690" s="64"/>
      <c r="F9690" s="64"/>
      <c r="G9690" s="37" t="str">
        <f>IF(E9690="","",IF(OR(E9690="Project Management",E9690="Project Support",E9690="Sprint Management",E9690="Sprint Support"),"NA",ROUND((((VLOOKUP(AD9690,[2]Formula!V:X,3,0)))-SUMIF(AD:AD,AD9690,H:H)),2)))</f>
        <v/>
      </c>
      <c r="H9690" s="71"/>
      <c r="I9690" s="72"/>
      <c r="J9690" s="72"/>
      <c r="K9690" s="38" t="str">
        <f>IF(E9690="","",IF(OR(E9690="Project Management",E9690="Project Support",E9690="Sprint Management",E9690="Sprint Support"),"NA",(((SUMIF(AD:AD,AD9690,H:H)/VLOOKUP(AD9690,[2]Formula!V:X,3,0))*VLOOKUP(AD9690,[2]Formula!V:X,2,0))*H9690)/SUMIF(AD:AD,AD9690,H:H)))</f>
        <v/>
      </c>
      <c r="L9690" s="38" t="str">
        <f t="shared" si="907"/>
        <v/>
      </c>
      <c r="M9690" s="38" t="str">
        <f t="shared" si="908"/>
        <v/>
      </c>
      <c r="N9690" s="38" t="str">
        <f t="shared" si="910"/>
        <v/>
      </c>
      <c r="O9690" s="38" t="str">
        <f t="shared" si="906"/>
        <v/>
      </c>
      <c r="P9690" s="39" t="str">
        <f t="shared" si="911"/>
        <v/>
      </c>
      <c r="AC9690" s="42" t="str">
        <f>IF(B9690="","",VLOOKUP(B9690,[2]Formula!B:C,2,0))</f>
        <v/>
      </c>
      <c r="AD9690" s="43" t="str">
        <f t="shared" si="909"/>
        <v/>
      </c>
    </row>
    <row r="9691" spans="1:30" x14ac:dyDescent="0.25">
      <c r="A9691" s="64"/>
      <c r="B9691" s="64"/>
      <c r="C9691" s="66"/>
      <c r="D9691" s="67"/>
      <c r="E9691" s="64"/>
      <c r="F9691" s="64"/>
      <c r="G9691" s="37" t="str">
        <f>IF(E9691="","",IF(OR(E9691="Project Management",E9691="Project Support",E9691="Sprint Management",E9691="Sprint Support"),"NA",ROUND((((VLOOKUP(AD9691,[2]Formula!V:X,3,0)))-SUMIF(AD:AD,AD9691,H:H)),2)))</f>
        <v/>
      </c>
      <c r="H9691" s="71"/>
      <c r="I9691" s="72"/>
      <c r="J9691" s="72"/>
      <c r="K9691" s="38" t="str">
        <f>IF(E9691="","",IF(OR(E9691="Project Management",E9691="Project Support",E9691="Sprint Management",E9691="Sprint Support"),"NA",(((SUMIF(AD:AD,AD9691,H:H)/VLOOKUP(AD9691,[2]Formula!V:X,3,0))*VLOOKUP(AD9691,[2]Formula!V:X,2,0))*H9691)/SUMIF(AD:AD,AD9691,H:H)))</f>
        <v/>
      </c>
      <c r="L9691" s="38" t="str">
        <f t="shared" si="907"/>
        <v/>
      </c>
      <c r="M9691" s="38" t="str">
        <f t="shared" si="908"/>
        <v/>
      </c>
      <c r="N9691" s="38" t="str">
        <f t="shared" si="910"/>
        <v/>
      </c>
      <c r="O9691" s="38" t="str">
        <f t="shared" si="906"/>
        <v/>
      </c>
      <c r="P9691" s="39" t="str">
        <f t="shared" si="911"/>
        <v/>
      </c>
      <c r="AC9691" s="42" t="str">
        <f>IF(B9691="","",VLOOKUP(B9691,[2]Formula!B:C,2,0))</f>
        <v/>
      </c>
      <c r="AD9691" s="43" t="str">
        <f t="shared" si="909"/>
        <v/>
      </c>
    </row>
    <row r="9692" spans="1:30" x14ac:dyDescent="0.25">
      <c r="A9692" s="64"/>
      <c r="B9692" s="64"/>
      <c r="C9692" s="66"/>
      <c r="D9692" s="67"/>
      <c r="E9692" s="64"/>
      <c r="F9692" s="64"/>
      <c r="G9692" s="37" t="str">
        <f>IF(E9692="","",IF(OR(E9692="Project Management",E9692="Project Support",E9692="Sprint Management",E9692="Sprint Support"),"NA",ROUND((((VLOOKUP(AD9692,[2]Formula!V:X,3,0)))-SUMIF(AD:AD,AD9692,H:H)),2)))</f>
        <v/>
      </c>
      <c r="H9692" s="71"/>
      <c r="I9692" s="72"/>
      <c r="J9692" s="72"/>
      <c r="K9692" s="38" t="str">
        <f>IF(E9692="","",IF(OR(E9692="Project Management",E9692="Project Support",E9692="Sprint Management",E9692="Sprint Support"),"NA",(((SUMIF(AD:AD,AD9692,H:H)/VLOOKUP(AD9692,[2]Formula!V:X,3,0))*VLOOKUP(AD9692,[2]Formula!V:X,2,0))*H9692)/SUMIF(AD:AD,AD9692,H:H)))</f>
        <v/>
      </c>
      <c r="L9692" s="38" t="str">
        <f t="shared" si="907"/>
        <v/>
      </c>
      <c r="M9692" s="38" t="str">
        <f t="shared" si="908"/>
        <v/>
      </c>
      <c r="N9692" s="38" t="str">
        <f t="shared" si="910"/>
        <v/>
      </c>
      <c r="O9692" s="38" t="str">
        <f t="shared" si="906"/>
        <v/>
      </c>
      <c r="P9692" s="39" t="str">
        <f t="shared" si="911"/>
        <v/>
      </c>
      <c r="AC9692" s="42" t="str">
        <f>IF(B9692="","",VLOOKUP(B9692,[2]Formula!B:C,2,0))</f>
        <v/>
      </c>
      <c r="AD9692" s="43" t="str">
        <f t="shared" si="909"/>
        <v/>
      </c>
    </row>
    <row r="9693" spans="1:30" x14ac:dyDescent="0.25">
      <c r="A9693" s="64"/>
      <c r="B9693" s="64"/>
      <c r="C9693" s="66"/>
      <c r="D9693" s="67"/>
      <c r="E9693" s="64"/>
      <c r="F9693" s="64"/>
      <c r="G9693" s="37" t="str">
        <f>IF(E9693="","",IF(OR(E9693="Project Management",E9693="Project Support",E9693="Sprint Management",E9693="Sprint Support"),"NA",ROUND((((VLOOKUP(AD9693,[2]Formula!V:X,3,0)))-SUMIF(AD:AD,AD9693,H:H)),2)))</f>
        <v/>
      </c>
      <c r="H9693" s="71"/>
      <c r="I9693" s="72"/>
      <c r="J9693" s="72"/>
      <c r="K9693" s="38" t="str">
        <f>IF(E9693="","",IF(OR(E9693="Project Management",E9693="Project Support",E9693="Sprint Management",E9693="Sprint Support"),"NA",(((SUMIF(AD:AD,AD9693,H:H)/VLOOKUP(AD9693,[2]Formula!V:X,3,0))*VLOOKUP(AD9693,[2]Formula!V:X,2,0))*H9693)/SUMIF(AD:AD,AD9693,H:H)))</f>
        <v/>
      </c>
      <c r="L9693" s="38" t="str">
        <f t="shared" si="907"/>
        <v/>
      </c>
      <c r="M9693" s="38" t="str">
        <f t="shared" si="908"/>
        <v/>
      </c>
      <c r="N9693" s="38" t="str">
        <f t="shared" si="910"/>
        <v/>
      </c>
      <c r="O9693" s="38" t="str">
        <f t="shared" si="906"/>
        <v/>
      </c>
      <c r="P9693" s="39" t="str">
        <f t="shared" si="911"/>
        <v/>
      </c>
      <c r="AC9693" s="42" t="str">
        <f>IF(B9693="","",VLOOKUP(B9693,[2]Formula!B:C,2,0))</f>
        <v/>
      </c>
      <c r="AD9693" s="43" t="str">
        <f t="shared" si="909"/>
        <v/>
      </c>
    </row>
    <row r="9694" spans="1:30" x14ac:dyDescent="0.25">
      <c r="A9694" s="64"/>
      <c r="B9694" s="64"/>
      <c r="C9694" s="66"/>
      <c r="D9694" s="67"/>
      <c r="E9694" s="64"/>
      <c r="F9694" s="64"/>
      <c r="G9694" s="37" t="str">
        <f>IF(E9694="","",IF(OR(E9694="Project Management",E9694="Project Support",E9694="Sprint Management",E9694="Sprint Support"),"NA",ROUND((((VLOOKUP(AD9694,[2]Formula!V:X,3,0)))-SUMIF(AD:AD,AD9694,H:H)),2)))</f>
        <v/>
      </c>
      <c r="H9694" s="71"/>
      <c r="I9694" s="72"/>
      <c r="J9694" s="72"/>
      <c r="K9694" s="38" t="str">
        <f>IF(E9694="","",IF(OR(E9694="Project Management",E9694="Project Support",E9694="Sprint Management",E9694="Sprint Support"),"NA",(((SUMIF(AD:AD,AD9694,H:H)/VLOOKUP(AD9694,[2]Formula!V:X,3,0))*VLOOKUP(AD9694,[2]Formula!V:X,2,0))*H9694)/SUMIF(AD:AD,AD9694,H:H)))</f>
        <v/>
      </c>
      <c r="L9694" s="38" t="str">
        <f t="shared" si="907"/>
        <v/>
      </c>
      <c r="M9694" s="38" t="str">
        <f t="shared" si="908"/>
        <v/>
      </c>
      <c r="N9694" s="38" t="str">
        <f t="shared" si="910"/>
        <v/>
      </c>
      <c r="O9694" s="38" t="str">
        <f t="shared" si="906"/>
        <v/>
      </c>
      <c r="P9694" s="39" t="str">
        <f t="shared" si="911"/>
        <v/>
      </c>
      <c r="AC9694" s="42" t="str">
        <f>IF(B9694="","",VLOOKUP(B9694,[2]Formula!B:C,2,0))</f>
        <v/>
      </c>
      <c r="AD9694" s="43" t="str">
        <f t="shared" si="909"/>
        <v/>
      </c>
    </row>
    <row r="9695" spans="1:30" x14ac:dyDescent="0.25">
      <c r="A9695" s="64"/>
      <c r="B9695" s="64"/>
      <c r="C9695" s="66"/>
      <c r="D9695" s="67"/>
      <c r="E9695" s="64"/>
      <c r="F9695" s="64"/>
      <c r="G9695" s="37" t="str">
        <f>IF(E9695="","",IF(OR(E9695="Project Management",E9695="Project Support",E9695="Sprint Management",E9695="Sprint Support"),"NA",ROUND((((VLOOKUP(AD9695,[2]Formula!V:X,3,0)))-SUMIF(AD:AD,AD9695,H:H)),2)))</f>
        <v/>
      </c>
      <c r="H9695" s="71"/>
      <c r="I9695" s="72"/>
      <c r="J9695" s="72"/>
      <c r="K9695" s="38" t="str">
        <f>IF(E9695="","",IF(OR(E9695="Project Management",E9695="Project Support",E9695="Sprint Management",E9695="Sprint Support"),"NA",(((SUMIF(AD:AD,AD9695,H:H)/VLOOKUP(AD9695,[2]Formula!V:X,3,0))*VLOOKUP(AD9695,[2]Formula!V:X,2,0))*H9695)/SUMIF(AD:AD,AD9695,H:H)))</f>
        <v/>
      </c>
      <c r="L9695" s="38" t="str">
        <f t="shared" si="907"/>
        <v/>
      </c>
      <c r="M9695" s="38" t="str">
        <f t="shared" si="908"/>
        <v/>
      </c>
      <c r="N9695" s="38" t="str">
        <f t="shared" si="910"/>
        <v/>
      </c>
      <c r="O9695" s="38" t="str">
        <f t="shared" si="906"/>
        <v/>
      </c>
      <c r="P9695" s="39" t="str">
        <f t="shared" si="911"/>
        <v/>
      </c>
      <c r="AC9695" s="42" t="str">
        <f>IF(B9695="","",VLOOKUP(B9695,[2]Formula!B:C,2,0))</f>
        <v/>
      </c>
      <c r="AD9695" s="43" t="str">
        <f t="shared" si="909"/>
        <v/>
      </c>
    </row>
    <row r="9696" spans="1:30" x14ac:dyDescent="0.25">
      <c r="A9696" s="64"/>
      <c r="B9696" s="64"/>
      <c r="C9696" s="66"/>
      <c r="D9696" s="67"/>
      <c r="E9696" s="64"/>
      <c r="F9696" s="64"/>
      <c r="G9696" s="37" t="str">
        <f>IF(E9696="","",IF(OR(E9696="Project Management",E9696="Project Support",E9696="Sprint Management",E9696="Sprint Support"),"NA",ROUND((((VLOOKUP(AD9696,[2]Formula!V:X,3,0)))-SUMIF(AD:AD,AD9696,H:H)),2)))</f>
        <v/>
      </c>
      <c r="H9696" s="71"/>
      <c r="I9696" s="72"/>
      <c r="J9696" s="72"/>
      <c r="K9696" s="38" t="str">
        <f>IF(E9696="","",IF(OR(E9696="Project Management",E9696="Project Support",E9696="Sprint Management",E9696="Sprint Support"),"NA",(((SUMIF(AD:AD,AD9696,H:H)/VLOOKUP(AD9696,[2]Formula!V:X,3,0))*VLOOKUP(AD9696,[2]Formula!V:X,2,0))*H9696)/SUMIF(AD:AD,AD9696,H:H)))</f>
        <v/>
      </c>
      <c r="L9696" s="38" t="str">
        <f t="shared" si="907"/>
        <v/>
      </c>
      <c r="M9696" s="38" t="str">
        <f t="shared" si="908"/>
        <v/>
      </c>
      <c r="N9696" s="38" t="str">
        <f t="shared" si="910"/>
        <v/>
      </c>
      <c r="O9696" s="38" t="str">
        <f t="shared" si="906"/>
        <v/>
      </c>
      <c r="P9696" s="39" t="str">
        <f t="shared" si="911"/>
        <v/>
      </c>
      <c r="AC9696" s="42" t="str">
        <f>IF(B9696="","",VLOOKUP(B9696,[2]Formula!B:C,2,0))</f>
        <v/>
      </c>
      <c r="AD9696" s="43" t="str">
        <f t="shared" si="909"/>
        <v/>
      </c>
    </row>
    <row r="9697" spans="1:30" x14ac:dyDescent="0.25">
      <c r="A9697" s="64"/>
      <c r="B9697" s="64"/>
      <c r="C9697" s="66"/>
      <c r="D9697" s="67"/>
      <c r="E9697" s="64"/>
      <c r="F9697" s="64"/>
      <c r="G9697" s="37" t="str">
        <f>IF(E9697="","",IF(OR(E9697="Project Management",E9697="Project Support",E9697="Sprint Management",E9697="Sprint Support"),"NA",ROUND((((VLOOKUP(AD9697,[2]Formula!V:X,3,0)))-SUMIF(AD:AD,AD9697,H:H)),2)))</f>
        <v/>
      </c>
      <c r="H9697" s="71"/>
      <c r="I9697" s="72"/>
      <c r="J9697" s="72"/>
      <c r="K9697" s="38" t="str">
        <f>IF(E9697="","",IF(OR(E9697="Project Management",E9697="Project Support",E9697="Sprint Management",E9697="Sprint Support"),"NA",(((SUMIF(AD:AD,AD9697,H:H)/VLOOKUP(AD9697,[2]Formula!V:X,3,0))*VLOOKUP(AD9697,[2]Formula!V:X,2,0))*H9697)/SUMIF(AD:AD,AD9697,H:H)))</f>
        <v/>
      </c>
      <c r="L9697" s="38" t="str">
        <f t="shared" si="907"/>
        <v/>
      </c>
      <c r="M9697" s="38" t="str">
        <f t="shared" si="908"/>
        <v/>
      </c>
      <c r="N9697" s="38" t="str">
        <f t="shared" si="910"/>
        <v/>
      </c>
      <c r="O9697" s="38" t="str">
        <f t="shared" si="906"/>
        <v/>
      </c>
      <c r="P9697" s="39" t="str">
        <f t="shared" si="911"/>
        <v/>
      </c>
      <c r="AC9697" s="42" t="str">
        <f>IF(B9697="","",VLOOKUP(B9697,[2]Formula!B:C,2,0))</f>
        <v/>
      </c>
      <c r="AD9697" s="43" t="str">
        <f t="shared" si="909"/>
        <v/>
      </c>
    </row>
    <row r="9698" spans="1:30" x14ac:dyDescent="0.25">
      <c r="A9698" s="64"/>
      <c r="B9698" s="64"/>
      <c r="C9698" s="66"/>
      <c r="D9698" s="67"/>
      <c r="E9698" s="64"/>
      <c r="F9698" s="64"/>
      <c r="G9698" s="37" t="str">
        <f>IF(E9698="","",IF(OR(E9698="Project Management",E9698="Project Support",E9698="Sprint Management",E9698="Sprint Support"),"NA",ROUND((((VLOOKUP(AD9698,[2]Formula!V:X,3,0)))-SUMIF(AD:AD,AD9698,H:H)),2)))</f>
        <v/>
      </c>
      <c r="H9698" s="71"/>
      <c r="I9698" s="72"/>
      <c r="J9698" s="72"/>
      <c r="K9698" s="38" t="str">
        <f>IF(E9698="","",IF(OR(E9698="Project Management",E9698="Project Support",E9698="Sprint Management",E9698="Sprint Support"),"NA",(((SUMIF(AD:AD,AD9698,H:H)/VLOOKUP(AD9698,[2]Formula!V:X,3,0))*VLOOKUP(AD9698,[2]Formula!V:X,2,0))*H9698)/SUMIF(AD:AD,AD9698,H:H)))</f>
        <v/>
      </c>
      <c r="L9698" s="38" t="str">
        <f t="shared" si="907"/>
        <v/>
      </c>
      <c r="M9698" s="38" t="str">
        <f t="shared" si="908"/>
        <v/>
      </c>
      <c r="N9698" s="38" t="str">
        <f t="shared" si="910"/>
        <v/>
      </c>
      <c r="O9698" s="38" t="str">
        <f t="shared" si="906"/>
        <v/>
      </c>
      <c r="P9698" s="39" t="str">
        <f t="shared" si="911"/>
        <v/>
      </c>
      <c r="AC9698" s="42" t="str">
        <f>IF(B9698="","",VLOOKUP(B9698,[2]Formula!B:C,2,0))</f>
        <v/>
      </c>
      <c r="AD9698" s="43" t="str">
        <f t="shared" si="909"/>
        <v/>
      </c>
    </row>
    <row r="9699" spans="1:30" x14ac:dyDescent="0.25">
      <c r="A9699" s="64"/>
      <c r="B9699" s="64"/>
      <c r="C9699" s="66"/>
      <c r="D9699" s="67"/>
      <c r="E9699" s="64"/>
      <c r="F9699" s="64"/>
      <c r="G9699" s="37" t="str">
        <f>IF(E9699="","",IF(OR(E9699="Project Management",E9699="Project Support",E9699="Sprint Management",E9699="Sprint Support"),"NA",ROUND((((VLOOKUP(AD9699,[2]Formula!V:X,3,0)))-SUMIF(AD:AD,AD9699,H:H)),2)))</f>
        <v/>
      </c>
      <c r="H9699" s="71"/>
      <c r="I9699" s="72"/>
      <c r="J9699" s="72"/>
      <c r="K9699" s="38" t="str">
        <f>IF(E9699="","",IF(OR(E9699="Project Management",E9699="Project Support",E9699="Sprint Management",E9699="Sprint Support"),"NA",(((SUMIF(AD:AD,AD9699,H:H)/VLOOKUP(AD9699,[2]Formula!V:X,3,0))*VLOOKUP(AD9699,[2]Formula!V:X,2,0))*H9699)/SUMIF(AD:AD,AD9699,H:H)))</f>
        <v/>
      </c>
      <c r="L9699" s="38" t="str">
        <f t="shared" si="907"/>
        <v/>
      </c>
      <c r="M9699" s="38" t="str">
        <f t="shared" si="908"/>
        <v/>
      </c>
      <c r="N9699" s="38" t="str">
        <f t="shared" si="910"/>
        <v/>
      </c>
      <c r="O9699" s="38" t="str">
        <f t="shared" si="906"/>
        <v/>
      </c>
      <c r="P9699" s="39" t="str">
        <f t="shared" si="911"/>
        <v/>
      </c>
      <c r="AC9699" s="42" t="str">
        <f>IF(B9699="","",VLOOKUP(B9699,[2]Formula!B:C,2,0))</f>
        <v/>
      </c>
      <c r="AD9699" s="43" t="str">
        <f t="shared" si="909"/>
        <v/>
      </c>
    </row>
    <row r="9700" spans="1:30" x14ac:dyDescent="0.25">
      <c r="A9700" s="64"/>
      <c r="B9700" s="64"/>
      <c r="C9700" s="66"/>
      <c r="D9700" s="67"/>
      <c r="E9700" s="64"/>
      <c r="F9700" s="64"/>
      <c r="G9700" s="37" t="str">
        <f>IF(E9700="","",IF(OR(E9700="Project Management",E9700="Project Support",E9700="Sprint Management",E9700="Sprint Support"),"NA",ROUND((((VLOOKUP(AD9700,[2]Formula!V:X,3,0)))-SUMIF(AD:AD,AD9700,H:H)),2)))</f>
        <v/>
      </c>
      <c r="H9700" s="71"/>
      <c r="I9700" s="72"/>
      <c r="J9700" s="72"/>
      <c r="K9700" s="38" t="str">
        <f>IF(E9700="","",IF(OR(E9700="Project Management",E9700="Project Support",E9700="Sprint Management",E9700="Sprint Support"),"NA",(((SUMIF(AD:AD,AD9700,H:H)/VLOOKUP(AD9700,[2]Formula!V:X,3,0))*VLOOKUP(AD9700,[2]Formula!V:X,2,0))*H9700)/SUMIF(AD:AD,AD9700,H:H)))</f>
        <v/>
      </c>
      <c r="L9700" s="38" t="str">
        <f t="shared" si="907"/>
        <v/>
      </c>
      <c r="M9700" s="38" t="str">
        <f t="shared" si="908"/>
        <v/>
      </c>
      <c r="N9700" s="38" t="str">
        <f t="shared" si="910"/>
        <v/>
      </c>
      <c r="O9700" s="38" t="str">
        <f t="shared" si="906"/>
        <v/>
      </c>
      <c r="P9700" s="39" t="str">
        <f t="shared" si="911"/>
        <v/>
      </c>
      <c r="AC9700" s="42" t="str">
        <f>IF(B9700="","",VLOOKUP(B9700,[2]Formula!B:C,2,0))</f>
        <v/>
      </c>
      <c r="AD9700" s="43" t="str">
        <f t="shared" si="909"/>
        <v/>
      </c>
    </row>
    <row r="9701" spans="1:30" x14ac:dyDescent="0.25">
      <c r="A9701" s="64"/>
      <c r="B9701" s="64"/>
      <c r="C9701" s="66"/>
      <c r="D9701" s="67"/>
      <c r="E9701" s="64"/>
      <c r="F9701" s="64"/>
      <c r="G9701" s="37" t="str">
        <f>IF(E9701="","",IF(OR(E9701="Project Management",E9701="Project Support",E9701="Sprint Management",E9701="Sprint Support"),"NA",ROUND((((VLOOKUP(AD9701,[2]Formula!V:X,3,0)))-SUMIF(AD:AD,AD9701,H:H)),2)))</f>
        <v/>
      </c>
      <c r="H9701" s="71"/>
      <c r="I9701" s="72"/>
      <c r="J9701" s="72"/>
      <c r="K9701" s="38" t="str">
        <f>IF(E9701="","",IF(OR(E9701="Project Management",E9701="Project Support",E9701="Sprint Management",E9701="Sprint Support"),"NA",(((SUMIF(AD:AD,AD9701,H:H)/VLOOKUP(AD9701,[2]Formula!V:X,3,0))*VLOOKUP(AD9701,[2]Formula!V:X,2,0))*H9701)/SUMIF(AD:AD,AD9701,H:H)))</f>
        <v/>
      </c>
      <c r="L9701" s="38" t="str">
        <f t="shared" si="907"/>
        <v/>
      </c>
      <c r="M9701" s="38" t="str">
        <f t="shared" si="908"/>
        <v/>
      </c>
      <c r="N9701" s="38" t="str">
        <f t="shared" si="910"/>
        <v/>
      </c>
      <c r="O9701" s="38" t="str">
        <f t="shared" si="906"/>
        <v/>
      </c>
      <c r="P9701" s="39" t="str">
        <f t="shared" si="911"/>
        <v/>
      </c>
      <c r="AC9701" s="42" t="str">
        <f>IF(B9701="","",VLOOKUP(B9701,[2]Formula!B:C,2,0))</f>
        <v/>
      </c>
      <c r="AD9701" s="43" t="str">
        <f t="shared" si="909"/>
        <v/>
      </c>
    </row>
    <row r="9702" spans="1:30" x14ac:dyDescent="0.25">
      <c r="A9702" s="64"/>
      <c r="B9702" s="64"/>
      <c r="C9702" s="66"/>
      <c r="D9702" s="67"/>
      <c r="E9702" s="64"/>
      <c r="F9702" s="64"/>
      <c r="G9702" s="37" t="str">
        <f>IF(E9702="","",IF(OR(E9702="Project Management",E9702="Project Support",E9702="Sprint Management",E9702="Sprint Support"),"NA",ROUND((((VLOOKUP(AD9702,[2]Formula!V:X,3,0)))-SUMIF(AD:AD,AD9702,H:H)),2)))</f>
        <v/>
      </c>
      <c r="H9702" s="71"/>
      <c r="I9702" s="72"/>
      <c r="J9702" s="72"/>
      <c r="K9702" s="38" t="str">
        <f>IF(E9702="","",IF(OR(E9702="Project Management",E9702="Project Support",E9702="Sprint Management",E9702="Sprint Support"),"NA",(((SUMIF(AD:AD,AD9702,H:H)/VLOOKUP(AD9702,[2]Formula!V:X,3,0))*VLOOKUP(AD9702,[2]Formula!V:X,2,0))*H9702)/SUMIF(AD:AD,AD9702,H:H)))</f>
        <v/>
      </c>
      <c r="L9702" s="38" t="str">
        <f t="shared" si="907"/>
        <v/>
      </c>
      <c r="M9702" s="38" t="str">
        <f t="shared" si="908"/>
        <v/>
      </c>
      <c r="N9702" s="38" t="str">
        <f t="shared" si="910"/>
        <v/>
      </c>
      <c r="O9702" s="38" t="str">
        <f t="shared" si="906"/>
        <v/>
      </c>
      <c r="P9702" s="39" t="str">
        <f t="shared" si="911"/>
        <v/>
      </c>
      <c r="AC9702" s="42" t="str">
        <f>IF(B9702="","",VLOOKUP(B9702,[2]Formula!B:C,2,0))</f>
        <v/>
      </c>
      <c r="AD9702" s="43" t="str">
        <f t="shared" si="909"/>
        <v/>
      </c>
    </row>
    <row r="9703" spans="1:30" x14ac:dyDescent="0.25">
      <c r="A9703" s="64"/>
      <c r="B9703" s="64"/>
      <c r="C9703" s="66"/>
      <c r="D9703" s="67"/>
      <c r="E9703" s="64"/>
      <c r="F9703" s="64"/>
      <c r="G9703" s="37" t="str">
        <f>IF(E9703="","",IF(OR(E9703="Project Management",E9703="Project Support",E9703="Sprint Management",E9703="Sprint Support"),"NA",ROUND((((VLOOKUP(AD9703,[2]Formula!V:X,3,0)))-SUMIF(AD:AD,AD9703,H:H)),2)))</f>
        <v/>
      </c>
      <c r="H9703" s="71"/>
      <c r="I9703" s="72"/>
      <c r="J9703" s="72"/>
      <c r="K9703" s="38" t="str">
        <f>IF(E9703="","",IF(OR(E9703="Project Management",E9703="Project Support",E9703="Sprint Management",E9703="Sprint Support"),"NA",(((SUMIF(AD:AD,AD9703,H:H)/VLOOKUP(AD9703,[2]Formula!V:X,3,0))*VLOOKUP(AD9703,[2]Formula!V:X,2,0))*H9703)/SUMIF(AD:AD,AD9703,H:H)))</f>
        <v/>
      </c>
      <c r="L9703" s="38" t="str">
        <f t="shared" si="907"/>
        <v/>
      </c>
      <c r="M9703" s="38" t="str">
        <f t="shared" si="908"/>
        <v/>
      </c>
      <c r="N9703" s="38" t="str">
        <f t="shared" si="910"/>
        <v/>
      </c>
      <c r="O9703" s="38" t="str">
        <f t="shared" si="906"/>
        <v/>
      </c>
      <c r="P9703" s="39" t="str">
        <f t="shared" si="911"/>
        <v/>
      </c>
      <c r="AC9703" s="42" t="str">
        <f>IF(B9703="","",VLOOKUP(B9703,[2]Formula!B:C,2,0))</f>
        <v/>
      </c>
      <c r="AD9703" s="43" t="str">
        <f t="shared" si="909"/>
        <v/>
      </c>
    </row>
    <row r="9704" spans="1:30" x14ac:dyDescent="0.25">
      <c r="A9704" s="64"/>
      <c r="B9704" s="64"/>
      <c r="C9704" s="66"/>
      <c r="D9704" s="67"/>
      <c r="E9704" s="64"/>
      <c r="F9704" s="64"/>
      <c r="G9704" s="37" t="str">
        <f>IF(E9704="","",IF(OR(E9704="Project Management",E9704="Project Support",E9704="Sprint Management",E9704="Sprint Support"),"NA",ROUND((((VLOOKUP(AD9704,[2]Formula!V:X,3,0)))-SUMIF(AD:AD,AD9704,H:H)),2)))</f>
        <v/>
      </c>
      <c r="H9704" s="71"/>
      <c r="I9704" s="72"/>
      <c r="J9704" s="72"/>
      <c r="K9704" s="38" t="str">
        <f>IF(E9704="","",IF(OR(E9704="Project Management",E9704="Project Support",E9704="Sprint Management",E9704="Sprint Support"),"NA",(((SUMIF(AD:AD,AD9704,H:H)/VLOOKUP(AD9704,[2]Formula!V:X,3,0))*VLOOKUP(AD9704,[2]Formula!V:X,2,0))*H9704)/SUMIF(AD:AD,AD9704,H:H)))</f>
        <v/>
      </c>
      <c r="L9704" s="38" t="str">
        <f t="shared" si="907"/>
        <v/>
      </c>
      <c r="M9704" s="38" t="str">
        <f t="shared" si="908"/>
        <v/>
      </c>
      <c r="N9704" s="38" t="str">
        <f t="shared" si="910"/>
        <v/>
      </c>
      <c r="O9704" s="38" t="str">
        <f t="shared" si="906"/>
        <v/>
      </c>
      <c r="P9704" s="39" t="str">
        <f t="shared" si="911"/>
        <v/>
      </c>
      <c r="AC9704" s="42" t="str">
        <f>IF(B9704="","",VLOOKUP(B9704,[2]Formula!B:C,2,0))</f>
        <v/>
      </c>
      <c r="AD9704" s="43" t="str">
        <f t="shared" si="909"/>
        <v/>
      </c>
    </row>
    <row r="9705" spans="1:30" x14ac:dyDescent="0.25">
      <c r="A9705" s="64"/>
      <c r="B9705" s="64"/>
      <c r="C9705" s="66"/>
      <c r="D9705" s="67"/>
      <c r="E9705" s="64"/>
      <c r="F9705" s="64"/>
      <c r="G9705" s="37" t="str">
        <f>IF(E9705="","",IF(OR(E9705="Project Management",E9705="Project Support",E9705="Sprint Management",E9705="Sprint Support"),"NA",ROUND((((VLOOKUP(AD9705,[2]Formula!V:X,3,0)))-SUMIF(AD:AD,AD9705,H:H)),2)))</f>
        <v/>
      </c>
      <c r="H9705" s="71"/>
      <c r="I9705" s="72"/>
      <c r="J9705" s="72"/>
      <c r="K9705" s="38" t="str">
        <f>IF(E9705="","",IF(OR(E9705="Project Management",E9705="Project Support",E9705="Sprint Management",E9705="Sprint Support"),"NA",(((SUMIF(AD:AD,AD9705,H:H)/VLOOKUP(AD9705,[2]Formula!V:X,3,0))*VLOOKUP(AD9705,[2]Formula!V:X,2,0))*H9705)/SUMIF(AD:AD,AD9705,H:H)))</f>
        <v/>
      </c>
      <c r="L9705" s="38" t="str">
        <f t="shared" si="907"/>
        <v/>
      </c>
      <c r="M9705" s="38" t="str">
        <f t="shared" si="908"/>
        <v/>
      </c>
      <c r="N9705" s="38" t="str">
        <f t="shared" si="910"/>
        <v/>
      </c>
      <c r="O9705" s="38" t="str">
        <f t="shared" si="906"/>
        <v/>
      </c>
      <c r="P9705" s="39" t="str">
        <f t="shared" si="911"/>
        <v/>
      </c>
      <c r="AC9705" s="42" t="str">
        <f>IF(B9705="","",VLOOKUP(B9705,[2]Formula!B:C,2,0))</f>
        <v/>
      </c>
      <c r="AD9705" s="43" t="str">
        <f t="shared" si="909"/>
        <v/>
      </c>
    </row>
    <row r="9706" spans="1:30" x14ac:dyDescent="0.25">
      <c r="A9706" s="64"/>
      <c r="B9706" s="64"/>
      <c r="C9706" s="66"/>
      <c r="D9706" s="67"/>
      <c r="E9706" s="64"/>
      <c r="F9706" s="64"/>
      <c r="G9706" s="37" t="str">
        <f>IF(E9706="","",IF(OR(E9706="Project Management",E9706="Project Support",E9706="Sprint Management",E9706="Sprint Support"),"NA",ROUND((((VLOOKUP(AD9706,[2]Formula!V:X,3,0)))-SUMIF(AD:AD,AD9706,H:H)),2)))</f>
        <v/>
      </c>
      <c r="H9706" s="71"/>
      <c r="I9706" s="72"/>
      <c r="J9706" s="72"/>
      <c r="K9706" s="38" t="str">
        <f>IF(E9706="","",IF(OR(E9706="Project Management",E9706="Project Support",E9706="Sprint Management",E9706="Sprint Support"),"NA",(((SUMIF(AD:AD,AD9706,H:H)/VLOOKUP(AD9706,[2]Formula!V:X,3,0))*VLOOKUP(AD9706,[2]Formula!V:X,2,0))*H9706)/SUMIF(AD:AD,AD9706,H:H)))</f>
        <v/>
      </c>
      <c r="L9706" s="38" t="str">
        <f t="shared" si="907"/>
        <v/>
      </c>
      <c r="M9706" s="38" t="str">
        <f t="shared" si="908"/>
        <v/>
      </c>
      <c r="N9706" s="38" t="str">
        <f t="shared" si="910"/>
        <v/>
      </c>
      <c r="O9706" s="38" t="str">
        <f t="shared" si="906"/>
        <v/>
      </c>
      <c r="P9706" s="39" t="str">
        <f t="shared" si="911"/>
        <v/>
      </c>
      <c r="AC9706" s="42" t="str">
        <f>IF(B9706="","",VLOOKUP(B9706,[2]Formula!B:C,2,0))</f>
        <v/>
      </c>
      <c r="AD9706" s="43" t="str">
        <f t="shared" si="909"/>
        <v/>
      </c>
    </row>
    <row r="9707" spans="1:30" x14ac:dyDescent="0.25">
      <c r="A9707" s="64"/>
      <c r="B9707" s="64"/>
      <c r="C9707" s="66"/>
      <c r="D9707" s="67"/>
      <c r="E9707" s="64"/>
      <c r="F9707" s="64"/>
      <c r="G9707" s="37" t="str">
        <f>IF(E9707="","",IF(OR(E9707="Project Management",E9707="Project Support",E9707="Sprint Management",E9707="Sprint Support"),"NA",ROUND((((VLOOKUP(AD9707,[2]Formula!V:X,3,0)))-SUMIF(AD:AD,AD9707,H:H)),2)))</f>
        <v/>
      </c>
      <c r="H9707" s="71"/>
      <c r="I9707" s="72"/>
      <c r="J9707" s="72"/>
      <c r="K9707" s="38" t="str">
        <f>IF(E9707="","",IF(OR(E9707="Project Management",E9707="Project Support",E9707="Sprint Management",E9707="Sprint Support"),"NA",(((SUMIF(AD:AD,AD9707,H:H)/VLOOKUP(AD9707,[2]Formula!V:X,3,0))*VLOOKUP(AD9707,[2]Formula!V:X,2,0))*H9707)/SUMIF(AD:AD,AD9707,H:H)))</f>
        <v/>
      </c>
      <c r="L9707" s="38" t="str">
        <f t="shared" si="907"/>
        <v/>
      </c>
      <c r="M9707" s="38" t="str">
        <f t="shared" si="908"/>
        <v/>
      </c>
      <c r="N9707" s="38" t="str">
        <f t="shared" si="910"/>
        <v/>
      </c>
      <c r="O9707" s="38" t="str">
        <f t="shared" si="906"/>
        <v/>
      </c>
      <c r="P9707" s="39" t="str">
        <f t="shared" si="911"/>
        <v/>
      </c>
      <c r="AC9707" s="42" t="str">
        <f>IF(B9707="","",VLOOKUP(B9707,[2]Formula!B:C,2,0))</f>
        <v/>
      </c>
      <c r="AD9707" s="43" t="str">
        <f t="shared" si="909"/>
        <v/>
      </c>
    </row>
    <row r="9708" spans="1:30" x14ac:dyDescent="0.25">
      <c r="A9708" s="64"/>
      <c r="B9708" s="64"/>
      <c r="C9708" s="66"/>
      <c r="D9708" s="67"/>
      <c r="E9708" s="64"/>
      <c r="F9708" s="64"/>
      <c r="G9708" s="37" t="str">
        <f>IF(E9708="","",IF(OR(E9708="Project Management",E9708="Project Support",E9708="Sprint Management",E9708="Sprint Support"),"NA",ROUND((((VLOOKUP(AD9708,[2]Formula!V:X,3,0)))-SUMIF(AD:AD,AD9708,H:H)),2)))</f>
        <v/>
      </c>
      <c r="H9708" s="71"/>
      <c r="I9708" s="72"/>
      <c r="J9708" s="72"/>
      <c r="K9708" s="38" t="str">
        <f>IF(E9708="","",IF(OR(E9708="Project Management",E9708="Project Support",E9708="Sprint Management",E9708="Sprint Support"),"NA",(((SUMIF(AD:AD,AD9708,H:H)/VLOOKUP(AD9708,[2]Formula!V:X,3,0))*VLOOKUP(AD9708,[2]Formula!V:X,2,0))*H9708)/SUMIF(AD:AD,AD9708,H:H)))</f>
        <v/>
      </c>
      <c r="L9708" s="38" t="str">
        <f t="shared" si="907"/>
        <v/>
      </c>
      <c r="M9708" s="38" t="str">
        <f t="shared" si="908"/>
        <v/>
      </c>
      <c r="N9708" s="38" t="str">
        <f t="shared" si="910"/>
        <v/>
      </c>
      <c r="O9708" s="38" t="str">
        <f t="shared" si="906"/>
        <v/>
      </c>
      <c r="P9708" s="39" t="str">
        <f t="shared" si="911"/>
        <v/>
      </c>
      <c r="AC9708" s="42" t="str">
        <f>IF(B9708="","",VLOOKUP(B9708,[2]Formula!B:C,2,0))</f>
        <v/>
      </c>
      <c r="AD9708" s="43" t="str">
        <f t="shared" si="909"/>
        <v/>
      </c>
    </row>
    <row r="9709" spans="1:30" x14ac:dyDescent="0.25">
      <c r="A9709" s="64"/>
      <c r="B9709" s="64"/>
      <c r="C9709" s="66"/>
      <c r="D9709" s="67"/>
      <c r="E9709" s="64"/>
      <c r="F9709" s="64"/>
      <c r="G9709" s="37" t="str">
        <f>IF(E9709="","",IF(OR(E9709="Project Management",E9709="Project Support",E9709="Sprint Management",E9709="Sprint Support"),"NA",ROUND((((VLOOKUP(AD9709,[2]Formula!V:X,3,0)))-SUMIF(AD:AD,AD9709,H:H)),2)))</f>
        <v/>
      </c>
      <c r="H9709" s="71"/>
      <c r="I9709" s="72"/>
      <c r="J9709" s="72"/>
      <c r="K9709" s="38" t="str">
        <f>IF(E9709="","",IF(OR(E9709="Project Management",E9709="Project Support",E9709="Sprint Management",E9709="Sprint Support"),"NA",(((SUMIF(AD:AD,AD9709,H:H)/VLOOKUP(AD9709,[2]Formula!V:X,3,0))*VLOOKUP(AD9709,[2]Formula!V:X,2,0))*H9709)/SUMIF(AD:AD,AD9709,H:H)))</f>
        <v/>
      </c>
      <c r="L9709" s="38" t="str">
        <f t="shared" si="907"/>
        <v/>
      </c>
      <c r="M9709" s="38" t="str">
        <f t="shared" si="908"/>
        <v/>
      </c>
      <c r="N9709" s="38" t="str">
        <f t="shared" si="910"/>
        <v/>
      </c>
      <c r="O9709" s="38" t="str">
        <f t="shared" si="906"/>
        <v/>
      </c>
      <c r="P9709" s="39" t="str">
        <f t="shared" si="911"/>
        <v/>
      </c>
      <c r="AC9709" s="42" t="str">
        <f>IF(B9709="","",VLOOKUP(B9709,[2]Formula!B:C,2,0))</f>
        <v/>
      </c>
      <c r="AD9709" s="43" t="str">
        <f t="shared" si="909"/>
        <v/>
      </c>
    </row>
    <row r="9710" spans="1:30" x14ac:dyDescent="0.25">
      <c r="A9710" s="64"/>
      <c r="B9710" s="64"/>
      <c r="C9710" s="66"/>
      <c r="D9710" s="67"/>
      <c r="E9710" s="64"/>
      <c r="F9710" s="64"/>
      <c r="G9710" s="37" t="str">
        <f>IF(E9710="","",IF(OR(E9710="Project Management",E9710="Project Support",E9710="Sprint Management",E9710="Sprint Support"),"NA",ROUND((((VLOOKUP(AD9710,[2]Formula!V:X,3,0)))-SUMIF(AD:AD,AD9710,H:H)),2)))</f>
        <v/>
      </c>
      <c r="H9710" s="71"/>
      <c r="I9710" s="72"/>
      <c r="J9710" s="72"/>
      <c r="K9710" s="38" t="str">
        <f>IF(E9710="","",IF(OR(E9710="Project Management",E9710="Project Support",E9710="Sprint Management",E9710="Sprint Support"),"NA",(((SUMIF(AD:AD,AD9710,H:H)/VLOOKUP(AD9710,[2]Formula!V:X,3,0))*VLOOKUP(AD9710,[2]Formula!V:X,2,0))*H9710)/SUMIF(AD:AD,AD9710,H:H)))</f>
        <v/>
      </c>
      <c r="L9710" s="38" t="str">
        <f t="shared" si="907"/>
        <v/>
      </c>
      <c r="M9710" s="38" t="str">
        <f t="shared" si="908"/>
        <v/>
      </c>
      <c r="N9710" s="38" t="str">
        <f t="shared" si="910"/>
        <v/>
      </c>
      <c r="O9710" s="38" t="str">
        <f t="shared" si="906"/>
        <v/>
      </c>
      <c r="P9710" s="39" t="str">
        <f t="shared" si="911"/>
        <v/>
      </c>
      <c r="AC9710" s="42" t="str">
        <f>IF(B9710="","",VLOOKUP(B9710,[2]Formula!B:C,2,0))</f>
        <v/>
      </c>
      <c r="AD9710" s="43" t="str">
        <f t="shared" si="909"/>
        <v/>
      </c>
    </row>
    <row r="9711" spans="1:30" x14ac:dyDescent="0.25">
      <c r="A9711" s="64"/>
      <c r="B9711" s="64"/>
      <c r="C9711" s="66"/>
      <c r="D9711" s="67"/>
      <c r="E9711" s="64"/>
      <c r="F9711" s="64"/>
      <c r="G9711" s="37" t="str">
        <f>IF(E9711="","",IF(OR(E9711="Project Management",E9711="Project Support",E9711="Sprint Management",E9711="Sprint Support"),"NA",ROUND((((VLOOKUP(AD9711,[2]Formula!V:X,3,0)))-SUMIF(AD:AD,AD9711,H:H)),2)))</f>
        <v/>
      </c>
      <c r="H9711" s="71"/>
      <c r="I9711" s="72"/>
      <c r="J9711" s="72"/>
      <c r="K9711" s="38" t="str">
        <f>IF(E9711="","",IF(OR(E9711="Project Management",E9711="Project Support",E9711="Sprint Management",E9711="Sprint Support"),"NA",(((SUMIF(AD:AD,AD9711,H:H)/VLOOKUP(AD9711,[2]Formula!V:X,3,0))*VLOOKUP(AD9711,[2]Formula!V:X,2,0))*H9711)/SUMIF(AD:AD,AD9711,H:H)))</f>
        <v/>
      </c>
      <c r="L9711" s="38" t="str">
        <f t="shared" si="907"/>
        <v/>
      </c>
      <c r="M9711" s="38" t="str">
        <f t="shared" si="908"/>
        <v/>
      </c>
      <c r="N9711" s="38" t="str">
        <f t="shared" si="910"/>
        <v/>
      </c>
      <c r="O9711" s="38" t="str">
        <f t="shared" si="906"/>
        <v/>
      </c>
      <c r="P9711" s="39" t="str">
        <f t="shared" si="911"/>
        <v/>
      </c>
      <c r="AC9711" s="42" t="str">
        <f>IF(B9711="","",VLOOKUP(B9711,[2]Formula!B:C,2,0))</f>
        <v/>
      </c>
      <c r="AD9711" s="43" t="str">
        <f t="shared" si="909"/>
        <v/>
      </c>
    </row>
    <row r="9712" spans="1:30" x14ac:dyDescent="0.25">
      <c r="A9712" s="64"/>
      <c r="B9712" s="64"/>
      <c r="C9712" s="66"/>
      <c r="D9712" s="67"/>
      <c r="E9712" s="64"/>
      <c r="F9712" s="64"/>
      <c r="G9712" s="37" t="str">
        <f>IF(E9712="","",IF(OR(E9712="Project Management",E9712="Project Support",E9712="Sprint Management",E9712="Sprint Support"),"NA",ROUND((((VLOOKUP(AD9712,[2]Formula!V:X,3,0)))-SUMIF(AD:AD,AD9712,H:H)),2)))</f>
        <v/>
      </c>
      <c r="H9712" s="71"/>
      <c r="I9712" s="72"/>
      <c r="J9712" s="72"/>
      <c r="K9712" s="38" t="str">
        <f>IF(E9712="","",IF(OR(E9712="Project Management",E9712="Project Support",E9712="Sprint Management",E9712="Sprint Support"),"NA",(((SUMIF(AD:AD,AD9712,H:H)/VLOOKUP(AD9712,[2]Formula!V:X,3,0))*VLOOKUP(AD9712,[2]Formula!V:X,2,0))*H9712)/SUMIF(AD:AD,AD9712,H:H)))</f>
        <v/>
      </c>
      <c r="L9712" s="38" t="str">
        <f t="shared" si="907"/>
        <v/>
      </c>
      <c r="M9712" s="38" t="str">
        <f t="shared" si="908"/>
        <v/>
      </c>
      <c r="N9712" s="38" t="str">
        <f t="shared" si="910"/>
        <v/>
      </c>
      <c r="O9712" s="38" t="str">
        <f t="shared" si="906"/>
        <v/>
      </c>
      <c r="P9712" s="39" t="str">
        <f t="shared" si="911"/>
        <v/>
      </c>
      <c r="AC9712" s="42" t="str">
        <f>IF(B9712="","",VLOOKUP(B9712,[2]Formula!B:C,2,0))</f>
        <v/>
      </c>
      <c r="AD9712" s="43" t="str">
        <f t="shared" si="909"/>
        <v/>
      </c>
    </row>
    <row r="9713" spans="1:30" x14ac:dyDescent="0.25">
      <c r="A9713" s="64"/>
      <c r="B9713" s="64"/>
      <c r="C9713" s="66"/>
      <c r="D9713" s="67"/>
      <c r="E9713" s="64"/>
      <c r="F9713" s="64"/>
      <c r="G9713" s="37" t="str">
        <f>IF(E9713="","",IF(OR(E9713="Project Management",E9713="Project Support",E9713="Sprint Management",E9713="Sprint Support"),"NA",ROUND((((VLOOKUP(AD9713,[2]Formula!V:X,3,0)))-SUMIF(AD:AD,AD9713,H:H)),2)))</f>
        <v/>
      </c>
      <c r="H9713" s="71"/>
      <c r="I9713" s="72"/>
      <c r="J9713" s="72"/>
      <c r="K9713" s="38" t="str">
        <f>IF(E9713="","",IF(OR(E9713="Project Management",E9713="Project Support",E9713="Sprint Management",E9713="Sprint Support"),"NA",(((SUMIF(AD:AD,AD9713,H:H)/VLOOKUP(AD9713,[2]Formula!V:X,3,0))*VLOOKUP(AD9713,[2]Formula!V:X,2,0))*H9713)/SUMIF(AD:AD,AD9713,H:H)))</f>
        <v/>
      </c>
      <c r="L9713" s="38" t="str">
        <f t="shared" si="907"/>
        <v/>
      </c>
      <c r="M9713" s="38" t="str">
        <f t="shared" si="908"/>
        <v/>
      </c>
      <c r="N9713" s="38" t="str">
        <f t="shared" si="910"/>
        <v/>
      </c>
      <c r="O9713" s="38" t="str">
        <f t="shared" si="906"/>
        <v/>
      </c>
      <c r="P9713" s="39" t="str">
        <f t="shared" si="911"/>
        <v/>
      </c>
      <c r="AC9713" s="42" t="str">
        <f>IF(B9713="","",VLOOKUP(B9713,[2]Formula!B:C,2,0))</f>
        <v/>
      </c>
      <c r="AD9713" s="43" t="str">
        <f t="shared" si="909"/>
        <v/>
      </c>
    </row>
    <row r="9714" spans="1:30" x14ac:dyDescent="0.25">
      <c r="A9714" s="64"/>
      <c r="B9714" s="64"/>
      <c r="C9714" s="66"/>
      <c r="D9714" s="67"/>
      <c r="E9714" s="64"/>
      <c r="F9714" s="64"/>
      <c r="G9714" s="37" t="str">
        <f>IF(E9714="","",IF(OR(E9714="Project Management",E9714="Project Support",E9714="Sprint Management",E9714="Sprint Support"),"NA",ROUND((((VLOOKUP(AD9714,[2]Formula!V:X,3,0)))-SUMIF(AD:AD,AD9714,H:H)),2)))</f>
        <v/>
      </c>
      <c r="H9714" s="71"/>
      <c r="I9714" s="72"/>
      <c r="J9714" s="72"/>
      <c r="K9714" s="38" t="str">
        <f>IF(E9714="","",IF(OR(E9714="Project Management",E9714="Project Support",E9714="Sprint Management",E9714="Sprint Support"),"NA",(((SUMIF(AD:AD,AD9714,H:H)/VLOOKUP(AD9714,[2]Formula!V:X,3,0))*VLOOKUP(AD9714,[2]Formula!V:X,2,0))*H9714)/SUMIF(AD:AD,AD9714,H:H)))</f>
        <v/>
      </c>
      <c r="L9714" s="38" t="str">
        <f t="shared" si="907"/>
        <v/>
      </c>
      <c r="M9714" s="38" t="str">
        <f t="shared" si="908"/>
        <v/>
      </c>
      <c r="N9714" s="38" t="str">
        <f t="shared" si="910"/>
        <v/>
      </c>
      <c r="O9714" s="38" t="str">
        <f t="shared" si="906"/>
        <v/>
      </c>
      <c r="P9714" s="39" t="str">
        <f t="shared" si="911"/>
        <v/>
      </c>
      <c r="AC9714" s="42" t="str">
        <f>IF(B9714="","",VLOOKUP(B9714,[2]Formula!B:C,2,0))</f>
        <v/>
      </c>
      <c r="AD9714" s="43" t="str">
        <f t="shared" si="909"/>
        <v/>
      </c>
    </row>
    <row r="9715" spans="1:30" x14ac:dyDescent="0.25">
      <c r="A9715" s="64"/>
      <c r="B9715" s="64"/>
      <c r="C9715" s="66"/>
      <c r="D9715" s="67"/>
      <c r="E9715" s="64"/>
      <c r="F9715" s="64"/>
      <c r="G9715" s="37" t="str">
        <f>IF(E9715="","",IF(OR(E9715="Project Management",E9715="Project Support",E9715="Sprint Management",E9715="Sprint Support"),"NA",ROUND((((VLOOKUP(AD9715,[2]Formula!V:X,3,0)))-SUMIF(AD:AD,AD9715,H:H)),2)))</f>
        <v/>
      </c>
      <c r="H9715" s="71"/>
      <c r="I9715" s="72"/>
      <c r="J9715" s="72"/>
      <c r="K9715" s="38" t="str">
        <f>IF(E9715="","",IF(OR(E9715="Project Management",E9715="Project Support",E9715="Sprint Management",E9715="Sprint Support"),"NA",(((SUMIF(AD:AD,AD9715,H:H)/VLOOKUP(AD9715,[2]Formula!V:X,3,0))*VLOOKUP(AD9715,[2]Formula!V:X,2,0))*H9715)/SUMIF(AD:AD,AD9715,H:H)))</f>
        <v/>
      </c>
      <c r="L9715" s="38" t="str">
        <f t="shared" si="907"/>
        <v/>
      </c>
      <c r="M9715" s="38" t="str">
        <f t="shared" si="908"/>
        <v/>
      </c>
      <c r="N9715" s="38" t="str">
        <f t="shared" si="910"/>
        <v/>
      </c>
      <c r="O9715" s="38" t="str">
        <f t="shared" si="906"/>
        <v/>
      </c>
      <c r="P9715" s="39" t="str">
        <f t="shared" si="911"/>
        <v/>
      </c>
      <c r="AC9715" s="42" t="str">
        <f>IF(B9715="","",VLOOKUP(B9715,[2]Formula!B:C,2,0))</f>
        <v/>
      </c>
      <c r="AD9715" s="43" t="str">
        <f t="shared" si="909"/>
        <v/>
      </c>
    </row>
    <row r="9716" spans="1:30" x14ac:dyDescent="0.25">
      <c r="A9716" s="64"/>
      <c r="B9716" s="64"/>
      <c r="C9716" s="66"/>
      <c r="D9716" s="67"/>
      <c r="E9716" s="64"/>
      <c r="F9716" s="64"/>
      <c r="G9716" s="37" t="str">
        <f>IF(E9716="","",IF(OR(E9716="Project Management",E9716="Project Support",E9716="Sprint Management",E9716="Sprint Support"),"NA",ROUND((((VLOOKUP(AD9716,[2]Formula!V:X,3,0)))-SUMIF(AD:AD,AD9716,H:H)),2)))</f>
        <v/>
      </c>
      <c r="H9716" s="71"/>
      <c r="I9716" s="72"/>
      <c r="J9716" s="72"/>
      <c r="K9716" s="38" t="str">
        <f>IF(E9716="","",IF(OR(E9716="Project Management",E9716="Project Support",E9716="Sprint Management",E9716="Sprint Support"),"NA",(((SUMIF(AD:AD,AD9716,H:H)/VLOOKUP(AD9716,[2]Formula!V:X,3,0))*VLOOKUP(AD9716,[2]Formula!V:X,2,0))*H9716)/SUMIF(AD:AD,AD9716,H:H)))</f>
        <v/>
      </c>
      <c r="L9716" s="38" t="str">
        <f t="shared" si="907"/>
        <v/>
      </c>
      <c r="M9716" s="38" t="str">
        <f t="shared" si="908"/>
        <v/>
      </c>
      <c r="N9716" s="38" t="str">
        <f t="shared" si="910"/>
        <v/>
      </c>
      <c r="O9716" s="38" t="str">
        <f t="shared" si="906"/>
        <v/>
      </c>
      <c r="P9716" s="39" t="str">
        <f t="shared" si="911"/>
        <v/>
      </c>
      <c r="AC9716" s="42" t="str">
        <f>IF(B9716="","",VLOOKUP(B9716,[2]Formula!B:C,2,0))</f>
        <v/>
      </c>
      <c r="AD9716" s="43" t="str">
        <f t="shared" si="909"/>
        <v/>
      </c>
    </row>
    <row r="9717" spans="1:30" x14ac:dyDescent="0.25">
      <c r="A9717" s="64"/>
      <c r="B9717" s="64"/>
      <c r="C9717" s="66"/>
      <c r="D9717" s="67"/>
      <c r="E9717" s="64"/>
      <c r="F9717" s="64"/>
      <c r="G9717" s="37" t="str">
        <f>IF(E9717="","",IF(OR(E9717="Project Management",E9717="Project Support",E9717="Sprint Management",E9717="Sprint Support"),"NA",ROUND((((VLOOKUP(AD9717,[2]Formula!V:X,3,0)))-SUMIF(AD:AD,AD9717,H:H)),2)))</f>
        <v/>
      </c>
      <c r="H9717" s="71"/>
      <c r="I9717" s="72"/>
      <c r="J9717" s="72"/>
      <c r="K9717" s="38" t="str">
        <f>IF(E9717="","",IF(OR(E9717="Project Management",E9717="Project Support",E9717="Sprint Management",E9717="Sprint Support"),"NA",(((SUMIF(AD:AD,AD9717,H:H)/VLOOKUP(AD9717,[2]Formula!V:X,3,0))*VLOOKUP(AD9717,[2]Formula!V:X,2,0))*H9717)/SUMIF(AD:AD,AD9717,H:H)))</f>
        <v/>
      </c>
      <c r="L9717" s="38" t="str">
        <f t="shared" si="907"/>
        <v/>
      </c>
      <c r="M9717" s="38" t="str">
        <f t="shared" si="908"/>
        <v/>
      </c>
      <c r="N9717" s="38" t="str">
        <f t="shared" si="910"/>
        <v/>
      </c>
      <c r="O9717" s="38" t="str">
        <f t="shared" ref="O9717:O9780" si="912">IFERROR(L9717/M9717,"")</f>
        <v/>
      </c>
      <c r="P9717" s="39" t="str">
        <f t="shared" si="911"/>
        <v/>
      </c>
      <c r="AC9717" s="42" t="str">
        <f>IF(B9717="","",VLOOKUP(B9717,[2]Formula!B:C,2,0))</f>
        <v/>
      </c>
      <c r="AD9717" s="43" t="str">
        <f t="shared" si="909"/>
        <v/>
      </c>
    </row>
    <row r="9718" spans="1:30" x14ac:dyDescent="0.25">
      <c r="A9718" s="64"/>
      <c r="B9718" s="64"/>
      <c r="C9718" s="66"/>
      <c r="D9718" s="67"/>
      <c r="E9718" s="64"/>
      <c r="F9718" s="64"/>
      <c r="G9718" s="37" t="str">
        <f>IF(E9718="","",IF(OR(E9718="Project Management",E9718="Project Support",E9718="Sprint Management",E9718="Sprint Support"),"NA",ROUND((((VLOOKUP(AD9718,[2]Formula!V:X,3,0)))-SUMIF(AD:AD,AD9718,H:H)),2)))</f>
        <v/>
      </c>
      <c r="H9718" s="71"/>
      <c r="I9718" s="72"/>
      <c r="J9718" s="72"/>
      <c r="K9718" s="38" t="str">
        <f>IF(E9718="","",IF(OR(E9718="Project Management",E9718="Project Support",E9718="Sprint Management",E9718="Sprint Support"),"NA",(((SUMIF(AD:AD,AD9718,H:H)/VLOOKUP(AD9718,[2]Formula!V:X,3,0))*VLOOKUP(AD9718,[2]Formula!V:X,2,0))*H9718)/SUMIF(AD:AD,AD9718,H:H)))</f>
        <v/>
      </c>
      <c r="L9718" s="38" t="str">
        <f t="shared" si="907"/>
        <v/>
      </c>
      <c r="M9718" s="38" t="str">
        <f t="shared" si="908"/>
        <v/>
      </c>
      <c r="N9718" s="38" t="str">
        <f t="shared" si="910"/>
        <v/>
      </c>
      <c r="O9718" s="38" t="str">
        <f t="shared" si="912"/>
        <v/>
      </c>
      <c r="P9718" s="39" t="str">
        <f t="shared" si="911"/>
        <v/>
      </c>
      <c r="AC9718" s="42" t="str">
        <f>IF(B9718="","",VLOOKUP(B9718,[2]Formula!B:C,2,0))</f>
        <v/>
      </c>
      <c r="AD9718" s="43" t="str">
        <f t="shared" si="909"/>
        <v/>
      </c>
    </row>
    <row r="9719" spans="1:30" x14ac:dyDescent="0.25">
      <c r="A9719" s="64"/>
      <c r="B9719" s="64"/>
      <c r="C9719" s="66"/>
      <c r="D9719" s="67"/>
      <c r="E9719" s="64"/>
      <c r="F9719" s="64"/>
      <c r="G9719" s="37" t="str">
        <f>IF(E9719="","",IF(OR(E9719="Project Management",E9719="Project Support",E9719="Sprint Management",E9719="Sprint Support"),"NA",ROUND((((VLOOKUP(AD9719,[2]Formula!V:X,3,0)))-SUMIF(AD:AD,AD9719,H:H)),2)))</f>
        <v/>
      </c>
      <c r="H9719" s="71"/>
      <c r="I9719" s="72"/>
      <c r="J9719" s="72"/>
      <c r="K9719" s="38" t="str">
        <f>IF(E9719="","",IF(OR(E9719="Project Management",E9719="Project Support",E9719="Sprint Management",E9719="Sprint Support"),"NA",(((SUMIF(AD:AD,AD9719,H:H)/VLOOKUP(AD9719,[2]Formula!V:X,3,0))*VLOOKUP(AD9719,[2]Formula!V:X,2,0))*H9719)/SUMIF(AD:AD,AD9719,H:H)))</f>
        <v/>
      </c>
      <c r="L9719" s="38" t="str">
        <f t="shared" si="907"/>
        <v/>
      </c>
      <c r="M9719" s="38" t="str">
        <f t="shared" si="908"/>
        <v/>
      </c>
      <c r="N9719" s="38" t="str">
        <f t="shared" si="910"/>
        <v/>
      </c>
      <c r="O9719" s="38" t="str">
        <f t="shared" si="912"/>
        <v/>
      </c>
      <c r="P9719" s="39" t="str">
        <f t="shared" si="911"/>
        <v/>
      </c>
      <c r="AC9719" s="42" t="str">
        <f>IF(B9719="","",VLOOKUP(B9719,[2]Formula!B:C,2,0))</f>
        <v/>
      </c>
      <c r="AD9719" s="43" t="str">
        <f t="shared" si="909"/>
        <v/>
      </c>
    </row>
    <row r="9720" spans="1:30" x14ac:dyDescent="0.25">
      <c r="A9720" s="64"/>
      <c r="B9720" s="64"/>
      <c r="C9720" s="66"/>
      <c r="D9720" s="67"/>
      <c r="E9720" s="64"/>
      <c r="F9720" s="64"/>
      <c r="G9720" s="37" t="str">
        <f>IF(E9720="","",IF(OR(E9720="Project Management",E9720="Project Support",E9720="Sprint Management",E9720="Sprint Support"),"NA",ROUND((((VLOOKUP(AD9720,[2]Formula!V:X,3,0)))-SUMIF(AD:AD,AD9720,H:H)),2)))</f>
        <v/>
      </c>
      <c r="H9720" s="71"/>
      <c r="I9720" s="72"/>
      <c r="J9720" s="72"/>
      <c r="K9720" s="38" t="str">
        <f>IF(E9720="","",IF(OR(E9720="Project Management",E9720="Project Support",E9720="Sprint Management",E9720="Sprint Support"),"NA",(((SUMIF(AD:AD,AD9720,H:H)/VLOOKUP(AD9720,[2]Formula!V:X,3,0))*VLOOKUP(AD9720,[2]Formula!V:X,2,0))*H9720)/SUMIF(AD:AD,AD9720,H:H)))</f>
        <v/>
      </c>
      <c r="L9720" s="38" t="str">
        <f t="shared" si="907"/>
        <v/>
      </c>
      <c r="M9720" s="38" t="str">
        <f t="shared" si="908"/>
        <v/>
      </c>
      <c r="N9720" s="38" t="str">
        <f t="shared" si="910"/>
        <v/>
      </c>
      <c r="O9720" s="38" t="str">
        <f t="shared" si="912"/>
        <v/>
      </c>
      <c r="P9720" s="39" t="str">
        <f t="shared" si="911"/>
        <v/>
      </c>
      <c r="AC9720" s="42" t="str">
        <f>IF(B9720="","",VLOOKUP(B9720,[2]Formula!B:C,2,0))</f>
        <v/>
      </c>
      <c r="AD9720" s="43" t="str">
        <f t="shared" si="909"/>
        <v/>
      </c>
    </row>
    <row r="9721" spans="1:30" x14ac:dyDescent="0.25">
      <c r="A9721" s="64"/>
      <c r="B9721" s="64"/>
      <c r="C9721" s="66"/>
      <c r="D9721" s="67"/>
      <c r="E9721" s="64"/>
      <c r="F9721" s="64"/>
      <c r="G9721" s="37" t="str">
        <f>IF(E9721="","",IF(OR(E9721="Project Management",E9721="Project Support",E9721="Sprint Management",E9721="Sprint Support"),"NA",ROUND((((VLOOKUP(AD9721,[2]Formula!V:X,3,0)))-SUMIF(AD:AD,AD9721,H:H)),2)))</f>
        <v/>
      </c>
      <c r="H9721" s="71"/>
      <c r="I9721" s="72"/>
      <c r="J9721" s="72"/>
      <c r="K9721" s="38" t="str">
        <f>IF(E9721="","",IF(OR(E9721="Project Management",E9721="Project Support",E9721="Sprint Management",E9721="Sprint Support"),"NA",(((SUMIF(AD:AD,AD9721,H:H)/VLOOKUP(AD9721,[2]Formula!V:X,3,0))*VLOOKUP(AD9721,[2]Formula!V:X,2,0))*H9721)/SUMIF(AD:AD,AD9721,H:H)))</f>
        <v/>
      </c>
      <c r="L9721" s="38" t="str">
        <f t="shared" si="907"/>
        <v/>
      </c>
      <c r="M9721" s="38" t="str">
        <f t="shared" si="908"/>
        <v/>
      </c>
      <c r="N9721" s="38" t="str">
        <f t="shared" si="910"/>
        <v/>
      </c>
      <c r="O9721" s="38" t="str">
        <f t="shared" si="912"/>
        <v/>
      </c>
      <c r="P9721" s="39" t="str">
        <f t="shared" si="911"/>
        <v/>
      </c>
      <c r="AC9721" s="42" t="str">
        <f>IF(B9721="","",VLOOKUP(B9721,[2]Formula!B:C,2,0))</f>
        <v/>
      </c>
      <c r="AD9721" s="43" t="str">
        <f t="shared" si="909"/>
        <v/>
      </c>
    </row>
    <row r="9722" spans="1:30" x14ac:dyDescent="0.25">
      <c r="A9722" s="64"/>
      <c r="B9722" s="64"/>
      <c r="C9722" s="66"/>
      <c r="D9722" s="67"/>
      <c r="E9722" s="64"/>
      <c r="F9722" s="64"/>
      <c r="G9722" s="37" t="str">
        <f>IF(E9722="","",IF(OR(E9722="Project Management",E9722="Project Support",E9722="Sprint Management",E9722="Sprint Support"),"NA",ROUND((((VLOOKUP(AD9722,[2]Formula!V:X,3,0)))-SUMIF(AD:AD,AD9722,H:H)),2)))</f>
        <v/>
      </c>
      <c r="H9722" s="71"/>
      <c r="I9722" s="72"/>
      <c r="J9722" s="72"/>
      <c r="K9722" s="38" t="str">
        <f>IF(E9722="","",IF(OR(E9722="Project Management",E9722="Project Support",E9722="Sprint Management",E9722="Sprint Support"),"NA",(((SUMIF(AD:AD,AD9722,H:H)/VLOOKUP(AD9722,[2]Formula!V:X,3,0))*VLOOKUP(AD9722,[2]Formula!V:X,2,0))*H9722)/SUMIF(AD:AD,AD9722,H:H)))</f>
        <v/>
      </c>
      <c r="L9722" s="38" t="str">
        <f t="shared" si="907"/>
        <v/>
      </c>
      <c r="M9722" s="38" t="str">
        <f t="shared" si="908"/>
        <v/>
      </c>
      <c r="N9722" s="38" t="str">
        <f t="shared" si="910"/>
        <v/>
      </c>
      <c r="O9722" s="38" t="str">
        <f t="shared" si="912"/>
        <v/>
      </c>
      <c r="P9722" s="39" t="str">
        <f t="shared" si="911"/>
        <v/>
      </c>
      <c r="AC9722" s="42" t="str">
        <f>IF(B9722="","",VLOOKUP(B9722,[2]Formula!B:C,2,0))</f>
        <v/>
      </c>
      <c r="AD9722" s="43" t="str">
        <f t="shared" si="909"/>
        <v/>
      </c>
    </row>
    <row r="9723" spans="1:30" x14ac:dyDescent="0.25">
      <c r="A9723" s="64"/>
      <c r="B9723" s="64"/>
      <c r="C9723" s="66"/>
      <c r="D9723" s="67"/>
      <c r="E9723" s="64"/>
      <c r="F9723" s="64"/>
      <c r="G9723" s="37" t="str">
        <f>IF(E9723="","",IF(OR(E9723="Project Management",E9723="Project Support",E9723="Sprint Management",E9723="Sprint Support"),"NA",ROUND((((VLOOKUP(AD9723,[2]Formula!V:X,3,0)))-SUMIF(AD:AD,AD9723,H:H)),2)))</f>
        <v/>
      </c>
      <c r="H9723" s="71"/>
      <c r="I9723" s="72"/>
      <c r="J9723" s="72"/>
      <c r="K9723" s="38" t="str">
        <f>IF(E9723="","",IF(OR(E9723="Project Management",E9723="Project Support",E9723="Sprint Management",E9723="Sprint Support"),"NA",(((SUMIF(AD:AD,AD9723,H:H)/VLOOKUP(AD9723,[2]Formula!V:X,3,0))*VLOOKUP(AD9723,[2]Formula!V:X,2,0))*H9723)/SUMIF(AD:AD,AD9723,H:H)))</f>
        <v/>
      </c>
      <c r="L9723" s="38" t="str">
        <f t="shared" si="907"/>
        <v/>
      </c>
      <c r="M9723" s="38" t="str">
        <f t="shared" si="908"/>
        <v/>
      </c>
      <c r="N9723" s="38" t="str">
        <f t="shared" si="910"/>
        <v/>
      </c>
      <c r="O9723" s="38" t="str">
        <f t="shared" si="912"/>
        <v/>
      </c>
      <c r="P9723" s="39" t="str">
        <f t="shared" si="911"/>
        <v/>
      </c>
      <c r="AC9723" s="42" t="str">
        <f>IF(B9723="","",VLOOKUP(B9723,[2]Formula!B:C,2,0))</f>
        <v/>
      </c>
      <c r="AD9723" s="43" t="str">
        <f t="shared" si="909"/>
        <v/>
      </c>
    </row>
    <row r="9724" spans="1:30" x14ac:dyDescent="0.25">
      <c r="A9724" s="64"/>
      <c r="B9724" s="64"/>
      <c r="C9724" s="66"/>
      <c r="D9724" s="67"/>
      <c r="E9724" s="64"/>
      <c r="F9724" s="64"/>
      <c r="G9724" s="37" t="str">
        <f>IF(E9724="","",IF(OR(E9724="Project Management",E9724="Project Support",E9724="Sprint Management",E9724="Sprint Support"),"NA",ROUND((((VLOOKUP(AD9724,[2]Formula!V:X,3,0)))-SUMIF(AD:AD,AD9724,H:H)),2)))</f>
        <v/>
      </c>
      <c r="H9724" s="71"/>
      <c r="I9724" s="72"/>
      <c r="J9724" s="72"/>
      <c r="K9724" s="38" t="str">
        <f>IF(E9724="","",IF(OR(E9724="Project Management",E9724="Project Support",E9724="Sprint Management",E9724="Sprint Support"),"NA",(((SUMIF(AD:AD,AD9724,H:H)/VLOOKUP(AD9724,[2]Formula!V:X,3,0))*VLOOKUP(AD9724,[2]Formula!V:X,2,0))*H9724)/SUMIF(AD:AD,AD9724,H:H)))</f>
        <v/>
      </c>
      <c r="L9724" s="38" t="str">
        <f t="shared" si="907"/>
        <v/>
      </c>
      <c r="M9724" s="38" t="str">
        <f t="shared" si="908"/>
        <v/>
      </c>
      <c r="N9724" s="38" t="str">
        <f t="shared" si="910"/>
        <v/>
      </c>
      <c r="O9724" s="38" t="str">
        <f t="shared" si="912"/>
        <v/>
      </c>
      <c r="P9724" s="39" t="str">
        <f t="shared" si="911"/>
        <v/>
      </c>
      <c r="AC9724" s="42" t="str">
        <f>IF(B9724="","",VLOOKUP(B9724,[2]Formula!B:C,2,0))</f>
        <v/>
      </c>
      <c r="AD9724" s="43" t="str">
        <f t="shared" si="909"/>
        <v/>
      </c>
    </row>
    <row r="9725" spans="1:30" x14ac:dyDescent="0.25">
      <c r="A9725" s="64"/>
      <c r="B9725" s="64"/>
      <c r="C9725" s="66"/>
      <c r="D9725" s="67"/>
      <c r="E9725" s="64"/>
      <c r="F9725" s="64"/>
      <c r="G9725" s="37" t="str">
        <f>IF(E9725="","",IF(OR(E9725="Project Management",E9725="Project Support",E9725="Sprint Management",E9725="Sprint Support"),"NA",ROUND((((VLOOKUP(AD9725,[2]Formula!V:X,3,0)))-SUMIF(AD:AD,AD9725,H:H)),2)))</f>
        <v/>
      </c>
      <c r="H9725" s="71"/>
      <c r="I9725" s="72"/>
      <c r="J9725" s="72"/>
      <c r="K9725" s="38" t="str">
        <f>IF(E9725="","",IF(OR(E9725="Project Management",E9725="Project Support",E9725="Sprint Management",E9725="Sprint Support"),"NA",(((SUMIF(AD:AD,AD9725,H:H)/VLOOKUP(AD9725,[2]Formula!V:X,3,0))*VLOOKUP(AD9725,[2]Formula!V:X,2,0))*H9725)/SUMIF(AD:AD,AD9725,H:H)))</f>
        <v/>
      </c>
      <c r="L9725" s="38" t="str">
        <f t="shared" si="907"/>
        <v/>
      </c>
      <c r="M9725" s="38" t="str">
        <f t="shared" si="908"/>
        <v/>
      </c>
      <c r="N9725" s="38" t="str">
        <f t="shared" si="910"/>
        <v/>
      </c>
      <c r="O9725" s="38" t="str">
        <f t="shared" si="912"/>
        <v/>
      </c>
      <c r="P9725" s="39" t="str">
        <f t="shared" si="911"/>
        <v/>
      </c>
      <c r="AC9725" s="42" t="str">
        <f>IF(B9725="","",VLOOKUP(B9725,[2]Formula!B:C,2,0))</f>
        <v/>
      </c>
      <c r="AD9725" s="43" t="str">
        <f t="shared" si="909"/>
        <v/>
      </c>
    </row>
    <row r="9726" spans="1:30" x14ac:dyDescent="0.25">
      <c r="A9726" s="64"/>
      <c r="B9726" s="64"/>
      <c r="C9726" s="66"/>
      <c r="D9726" s="67"/>
      <c r="E9726" s="64"/>
      <c r="F9726" s="64"/>
      <c r="G9726" s="37" t="str">
        <f>IF(E9726="","",IF(OR(E9726="Project Management",E9726="Project Support",E9726="Sprint Management",E9726="Sprint Support"),"NA",ROUND((((VLOOKUP(AD9726,[2]Formula!V:X,3,0)))-SUMIF(AD:AD,AD9726,H:H)),2)))</f>
        <v/>
      </c>
      <c r="H9726" s="71"/>
      <c r="I9726" s="72"/>
      <c r="J9726" s="72"/>
      <c r="K9726" s="38" t="str">
        <f>IF(E9726="","",IF(OR(E9726="Project Management",E9726="Project Support",E9726="Sprint Management",E9726="Sprint Support"),"NA",(((SUMIF(AD:AD,AD9726,H:H)/VLOOKUP(AD9726,[2]Formula!V:X,3,0))*VLOOKUP(AD9726,[2]Formula!V:X,2,0))*H9726)/SUMIF(AD:AD,AD9726,H:H)))</f>
        <v/>
      </c>
      <c r="L9726" s="38" t="str">
        <f t="shared" si="907"/>
        <v/>
      </c>
      <c r="M9726" s="38" t="str">
        <f t="shared" si="908"/>
        <v/>
      </c>
      <c r="N9726" s="38" t="str">
        <f t="shared" si="910"/>
        <v/>
      </c>
      <c r="O9726" s="38" t="str">
        <f t="shared" si="912"/>
        <v/>
      </c>
      <c r="P9726" s="39" t="str">
        <f t="shared" si="911"/>
        <v/>
      </c>
      <c r="AC9726" s="42" t="str">
        <f>IF(B9726="","",VLOOKUP(B9726,[2]Formula!B:C,2,0))</f>
        <v/>
      </c>
      <c r="AD9726" s="43" t="str">
        <f t="shared" si="909"/>
        <v/>
      </c>
    </row>
    <row r="9727" spans="1:30" x14ac:dyDescent="0.25">
      <c r="A9727" s="64"/>
      <c r="B9727" s="64"/>
      <c r="C9727" s="66"/>
      <c r="D9727" s="67"/>
      <c r="E9727" s="64"/>
      <c r="F9727" s="64"/>
      <c r="G9727" s="37" t="str">
        <f>IF(E9727="","",IF(OR(E9727="Project Management",E9727="Project Support",E9727="Sprint Management",E9727="Sprint Support"),"NA",ROUND((((VLOOKUP(AD9727,[2]Formula!V:X,3,0)))-SUMIF(AD:AD,AD9727,H:H)),2)))</f>
        <v/>
      </c>
      <c r="H9727" s="71"/>
      <c r="I9727" s="72"/>
      <c r="J9727" s="72"/>
      <c r="K9727" s="38" t="str">
        <f>IF(E9727="","",IF(OR(E9727="Project Management",E9727="Project Support",E9727="Sprint Management",E9727="Sprint Support"),"NA",(((SUMIF(AD:AD,AD9727,H:H)/VLOOKUP(AD9727,[2]Formula!V:X,3,0))*VLOOKUP(AD9727,[2]Formula!V:X,2,0))*H9727)/SUMIF(AD:AD,AD9727,H:H)))</f>
        <v/>
      </c>
      <c r="L9727" s="38" t="str">
        <f t="shared" si="907"/>
        <v/>
      </c>
      <c r="M9727" s="38" t="str">
        <f t="shared" si="908"/>
        <v/>
      </c>
      <c r="N9727" s="38" t="str">
        <f t="shared" si="910"/>
        <v/>
      </c>
      <c r="O9727" s="38" t="str">
        <f t="shared" si="912"/>
        <v/>
      </c>
      <c r="P9727" s="39" t="str">
        <f t="shared" si="911"/>
        <v/>
      </c>
      <c r="AC9727" s="42" t="str">
        <f>IF(B9727="","",VLOOKUP(B9727,[2]Formula!B:C,2,0))</f>
        <v/>
      </c>
      <c r="AD9727" s="43" t="str">
        <f t="shared" si="909"/>
        <v/>
      </c>
    </row>
    <row r="9728" spans="1:30" x14ac:dyDescent="0.25">
      <c r="A9728" s="64"/>
      <c r="B9728" s="64"/>
      <c r="C9728" s="66"/>
      <c r="D9728" s="67"/>
      <c r="E9728" s="64"/>
      <c r="F9728" s="64"/>
      <c r="G9728" s="37" t="str">
        <f>IF(E9728="","",IF(OR(E9728="Project Management",E9728="Project Support",E9728="Sprint Management",E9728="Sprint Support"),"NA",ROUND((((VLOOKUP(AD9728,[2]Formula!V:X,3,0)))-SUMIF(AD:AD,AD9728,H:H)),2)))</f>
        <v/>
      </c>
      <c r="H9728" s="71"/>
      <c r="I9728" s="72"/>
      <c r="J9728" s="72"/>
      <c r="K9728" s="38" t="str">
        <f>IF(E9728="","",IF(OR(E9728="Project Management",E9728="Project Support",E9728="Sprint Management",E9728="Sprint Support"),"NA",(((SUMIF(AD:AD,AD9728,H:H)/VLOOKUP(AD9728,[2]Formula!V:X,3,0))*VLOOKUP(AD9728,[2]Formula!V:X,2,0))*H9728)/SUMIF(AD:AD,AD9728,H:H)))</f>
        <v/>
      </c>
      <c r="L9728" s="38" t="str">
        <f t="shared" si="907"/>
        <v/>
      </c>
      <c r="M9728" s="38" t="str">
        <f t="shared" si="908"/>
        <v/>
      </c>
      <c r="N9728" s="38" t="str">
        <f t="shared" si="910"/>
        <v/>
      </c>
      <c r="O9728" s="38" t="str">
        <f t="shared" si="912"/>
        <v/>
      </c>
      <c r="P9728" s="39" t="str">
        <f t="shared" si="911"/>
        <v/>
      </c>
      <c r="AC9728" s="42" t="str">
        <f>IF(B9728="","",VLOOKUP(B9728,[2]Formula!B:C,2,0))</f>
        <v/>
      </c>
      <c r="AD9728" s="43" t="str">
        <f t="shared" si="909"/>
        <v/>
      </c>
    </row>
    <row r="9729" spans="1:30" x14ac:dyDescent="0.25">
      <c r="A9729" s="64"/>
      <c r="B9729" s="64"/>
      <c r="C9729" s="66"/>
      <c r="D9729" s="67"/>
      <c r="E9729" s="64"/>
      <c r="F9729" s="64"/>
      <c r="G9729" s="37" t="str">
        <f>IF(E9729="","",IF(OR(E9729="Project Management",E9729="Project Support",E9729="Sprint Management",E9729="Sprint Support"),"NA",ROUND((((VLOOKUP(AD9729,[2]Formula!V:X,3,0)))-SUMIF(AD:AD,AD9729,H:H)),2)))</f>
        <v/>
      </c>
      <c r="H9729" s="71"/>
      <c r="I9729" s="72"/>
      <c r="J9729" s="72"/>
      <c r="K9729" s="38" t="str">
        <f>IF(E9729="","",IF(OR(E9729="Project Management",E9729="Project Support",E9729="Sprint Management",E9729="Sprint Support"),"NA",(((SUMIF(AD:AD,AD9729,H:H)/VLOOKUP(AD9729,[2]Formula!V:X,3,0))*VLOOKUP(AD9729,[2]Formula!V:X,2,0))*H9729)/SUMIF(AD:AD,AD9729,H:H)))</f>
        <v/>
      </c>
      <c r="L9729" s="38" t="str">
        <f t="shared" si="907"/>
        <v/>
      </c>
      <c r="M9729" s="38" t="str">
        <f t="shared" si="908"/>
        <v/>
      </c>
      <c r="N9729" s="38" t="str">
        <f t="shared" si="910"/>
        <v/>
      </c>
      <c r="O9729" s="38" t="str">
        <f t="shared" si="912"/>
        <v/>
      </c>
      <c r="P9729" s="39" t="str">
        <f t="shared" si="911"/>
        <v/>
      </c>
      <c r="AC9729" s="42" t="str">
        <f>IF(B9729="","",VLOOKUP(B9729,[2]Formula!B:C,2,0))</f>
        <v/>
      </c>
      <c r="AD9729" s="43" t="str">
        <f t="shared" si="909"/>
        <v/>
      </c>
    </row>
    <row r="9730" spans="1:30" x14ac:dyDescent="0.25">
      <c r="A9730" s="64"/>
      <c r="B9730" s="64"/>
      <c r="C9730" s="66"/>
      <c r="D9730" s="67"/>
      <c r="E9730" s="64"/>
      <c r="F9730" s="64"/>
      <c r="G9730" s="37" t="str">
        <f>IF(E9730="","",IF(OR(E9730="Project Management",E9730="Project Support",E9730="Sprint Management",E9730="Sprint Support"),"NA",ROUND((((VLOOKUP(AD9730,[2]Formula!V:X,3,0)))-SUMIF(AD:AD,AD9730,H:H)),2)))</f>
        <v/>
      </c>
      <c r="H9730" s="71"/>
      <c r="I9730" s="72"/>
      <c r="J9730" s="72"/>
      <c r="K9730" s="38" t="str">
        <f>IF(E9730="","",IF(OR(E9730="Project Management",E9730="Project Support",E9730="Sprint Management",E9730="Sprint Support"),"NA",(((SUMIF(AD:AD,AD9730,H:H)/VLOOKUP(AD9730,[2]Formula!V:X,3,0))*VLOOKUP(AD9730,[2]Formula!V:X,2,0))*H9730)/SUMIF(AD:AD,AD9730,H:H)))</f>
        <v/>
      </c>
      <c r="L9730" s="38" t="str">
        <f t="shared" ref="L9730:L9793" si="913">IFERROR(IF(K9730="NA",(H9730/I9730),(K9730/I9730)),"")</f>
        <v/>
      </c>
      <c r="M9730" s="38" t="str">
        <f t="shared" ref="M9730:M9793" si="914">IFERROR(IF(K9730="NA",1,(K9730/H9730)),"")</f>
        <v/>
      </c>
      <c r="N9730" s="38" t="str">
        <f t="shared" si="910"/>
        <v/>
      </c>
      <c r="O9730" s="38" t="str">
        <f t="shared" si="912"/>
        <v/>
      </c>
      <c r="P9730" s="39" t="str">
        <f t="shared" si="911"/>
        <v/>
      </c>
      <c r="AC9730" s="42" t="str">
        <f>IF(B9730="","",VLOOKUP(B9730,[2]Formula!B:C,2,0))</f>
        <v/>
      </c>
      <c r="AD9730" s="43" t="str">
        <f t="shared" ref="AD9730:AD9793" si="915">IF(B9730="","",CONCATENATE(B9730,"_",E9730))</f>
        <v/>
      </c>
    </row>
    <row r="9731" spans="1:30" x14ac:dyDescent="0.25">
      <c r="A9731" s="64"/>
      <c r="B9731" s="64"/>
      <c r="C9731" s="66"/>
      <c r="D9731" s="67"/>
      <c r="E9731" s="64"/>
      <c r="F9731" s="64"/>
      <c r="G9731" s="37" t="str">
        <f>IF(E9731="","",IF(OR(E9731="Project Management",E9731="Project Support",E9731="Sprint Management",E9731="Sprint Support"),"NA",ROUND((((VLOOKUP(AD9731,[2]Formula!V:X,3,0)))-SUMIF(AD:AD,AD9731,H:H)),2)))</f>
        <v/>
      </c>
      <c r="H9731" s="71"/>
      <c r="I9731" s="72"/>
      <c r="J9731" s="72"/>
      <c r="K9731" s="38" t="str">
        <f>IF(E9731="","",IF(OR(E9731="Project Management",E9731="Project Support",E9731="Sprint Management",E9731="Sprint Support"),"NA",(((SUMIF(AD:AD,AD9731,H:H)/VLOOKUP(AD9731,[2]Formula!V:X,3,0))*VLOOKUP(AD9731,[2]Formula!V:X,2,0))*H9731)/SUMIF(AD:AD,AD9731,H:H)))</f>
        <v/>
      </c>
      <c r="L9731" s="38" t="str">
        <f t="shared" si="913"/>
        <v/>
      </c>
      <c r="M9731" s="38" t="str">
        <f t="shared" si="914"/>
        <v/>
      </c>
      <c r="N9731" s="38" t="str">
        <f t="shared" ref="N9731:N9794" si="916">IFERROR(((L9731-M9731)/M9731)*100,"")</f>
        <v/>
      </c>
      <c r="O9731" s="38" t="str">
        <f t="shared" si="912"/>
        <v/>
      </c>
      <c r="P9731" s="39" t="str">
        <f t="shared" ref="P9731:P9794" si="917">IF(O9731="","",1)</f>
        <v/>
      </c>
      <c r="AC9731" s="42" t="str">
        <f>IF(B9731="","",VLOOKUP(B9731,[2]Formula!B:C,2,0))</f>
        <v/>
      </c>
      <c r="AD9731" s="43" t="str">
        <f t="shared" si="915"/>
        <v/>
      </c>
    </row>
    <row r="9732" spans="1:30" x14ac:dyDescent="0.25">
      <c r="A9732" s="64"/>
      <c r="B9732" s="64"/>
      <c r="C9732" s="66"/>
      <c r="D9732" s="67"/>
      <c r="E9732" s="64"/>
      <c r="F9732" s="64"/>
      <c r="G9732" s="37" t="str">
        <f>IF(E9732="","",IF(OR(E9732="Project Management",E9732="Project Support",E9732="Sprint Management",E9732="Sprint Support"),"NA",ROUND((((VLOOKUP(AD9732,[2]Formula!V:X,3,0)))-SUMIF(AD:AD,AD9732,H:H)),2)))</f>
        <v/>
      </c>
      <c r="H9732" s="71"/>
      <c r="I9732" s="72"/>
      <c r="J9732" s="72"/>
      <c r="K9732" s="38" t="str">
        <f>IF(E9732="","",IF(OR(E9732="Project Management",E9732="Project Support",E9732="Sprint Management",E9732="Sprint Support"),"NA",(((SUMIF(AD:AD,AD9732,H:H)/VLOOKUP(AD9732,[2]Formula!V:X,3,0))*VLOOKUP(AD9732,[2]Formula!V:X,2,0))*H9732)/SUMIF(AD:AD,AD9732,H:H)))</f>
        <v/>
      </c>
      <c r="L9732" s="38" t="str">
        <f t="shared" si="913"/>
        <v/>
      </c>
      <c r="M9732" s="38" t="str">
        <f t="shared" si="914"/>
        <v/>
      </c>
      <c r="N9732" s="38" t="str">
        <f t="shared" si="916"/>
        <v/>
      </c>
      <c r="O9732" s="38" t="str">
        <f t="shared" si="912"/>
        <v/>
      </c>
      <c r="P9732" s="39" t="str">
        <f t="shared" si="917"/>
        <v/>
      </c>
      <c r="AC9732" s="42" t="str">
        <f>IF(B9732="","",VLOOKUP(B9732,[2]Formula!B:C,2,0))</f>
        <v/>
      </c>
      <c r="AD9732" s="43" t="str">
        <f t="shared" si="915"/>
        <v/>
      </c>
    </row>
    <row r="9733" spans="1:30" x14ac:dyDescent="0.25">
      <c r="A9733" s="64"/>
      <c r="B9733" s="64"/>
      <c r="C9733" s="66"/>
      <c r="D9733" s="67"/>
      <c r="E9733" s="64"/>
      <c r="F9733" s="64"/>
      <c r="G9733" s="37" t="str">
        <f>IF(E9733="","",IF(OR(E9733="Project Management",E9733="Project Support",E9733="Sprint Management",E9733="Sprint Support"),"NA",ROUND((((VLOOKUP(AD9733,[2]Formula!V:X,3,0)))-SUMIF(AD:AD,AD9733,H:H)),2)))</f>
        <v/>
      </c>
      <c r="H9733" s="71"/>
      <c r="I9733" s="72"/>
      <c r="J9733" s="72"/>
      <c r="K9733" s="38" t="str">
        <f>IF(E9733="","",IF(OR(E9733="Project Management",E9733="Project Support",E9733="Sprint Management",E9733="Sprint Support"),"NA",(((SUMIF(AD:AD,AD9733,H:H)/VLOOKUP(AD9733,[2]Formula!V:X,3,0))*VLOOKUP(AD9733,[2]Formula!V:X,2,0))*H9733)/SUMIF(AD:AD,AD9733,H:H)))</f>
        <v/>
      </c>
      <c r="L9733" s="38" t="str">
        <f t="shared" si="913"/>
        <v/>
      </c>
      <c r="M9733" s="38" t="str">
        <f t="shared" si="914"/>
        <v/>
      </c>
      <c r="N9733" s="38" t="str">
        <f t="shared" si="916"/>
        <v/>
      </c>
      <c r="O9733" s="38" t="str">
        <f t="shared" si="912"/>
        <v/>
      </c>
      <c r="P9733" s="39" t="str">
        <f t="shared" si="917"/>
        <v/>
      </c>
      <c r="AC9733" s="42" t="str">
        <f>IF(B9733="","",VLOOKUP(B9733,[2]Formula!B:C,2,0))</f>
        <v/>
      </c>
      <c r="AD9733" s="43" t="str">
        <f t="shared" si="915"/>
        <v/>
      </c>
    </row>
    <row r="9734" spans="1:30" x14ac:dyDescent="0.25">
      <c r="A9734" s="64"/>
      <c r="B9734" s="64"/>
      <c r="C9734" s="66"/>
      <c r="D9734" s="67"/>
      <c r="E9734" s="64"/>
      <c r="F9734" s="64"/>
      <c r="G9734" s="37" t="str">
        <f>IF(E9734="","",IF(OR(E9734="Project Management",E9734="Project Support",E9734="Sprint Management",E9734="Sprint Support"),"NA",ROUND((((VLOOKUP(AD9734,[2]Formula!V:X,3,0)))-SUMIF(AD:AD,AD9734,H:H)),2)))</f>
        <v/>
      </c>
      <c r="H9734" s="71"/>
      <c r="I9734" s="72"/>
      <c r="J9734" s="72"/>
      <c r="K9734" s="38" t="str">
        <f>IF(E9734="","",IF(OR(E9734="Project Management",E9734="Project Support",E9734="Sprint Management",E9734="Sprint Support"),"NA",(((SUMIF(AD:AD,AD9734,H:H)/VLOOKUP(AD9734,[2]Formula!V:X,3,0))*VLOOKUP(AD9734,[2]Formula!V:X,2,0))*H9734)/SUMIF(AD:AD,AD9734,H:H)))</f>
        <v/>
      </c>
      <c r="L9734" s="38" t="str">
        <f t="shared" si="913"/>
        <v/>
      </c>
      <c r="M9734" s="38" t="str">
        <f t="shared" si="914"/>
        <v/>
      </c>
      <c r="N9734" s="38" t="str">
        <f t="shared" si="916"/>
        <v/>
      </c>
      <c r="O9734" s="38" t="str">
        <f t="shared" si="912"/>
        <v/>
      </c>
      <c r="P9734" s="39" t="str">
        <f t="shared" si="917"/>
        <v/>
      </c>
      <c r="AC9734" s="42" t="str">
        <f>IF(B9734="","",VLOOKUP(B9734,[2]Formula!B:C,2,0))</f>
        <v/>
      </c>
      <c r="AD9734" s="43" t="str">
        <f t="shared" si="915"/>
        <v/>
      </c>
    </row>
    <row r="9735" spans="1:30" x14ac:dyDescent="0.25">
      <c r="A9735" s="64"/>
      <c r="B9735" s="64"/>
      <c r="C9735" s="66"/>
      <c r="D9735" s="67"/>
      <c r="E9735" s="64"/>
      <c r="F9735" s="64"/>
      <c r="G9735" s="37" t="str">
        <f>IF(E9735="","",IF(OR(E9735="Project Management",E9735="Project Support",E9735="Sprint Management",E9735="Sprint Support"),"NA",ROUND((((VLOOKUP(AD9735,[2]Formula!V:X,3,0)))-SUMIF(AD:AD,AD9735,H:H)),2)))</f>
        <v/>
      </c>
      <c r="H9735" s="71"/>
      <c r="I9735" s="72"/>
      <c r="J9735" s="72"/>
      <c r="K9735" s="38" t="str">
        <f>IF(E9735="","",IF(OR(E9735="Project Management",E9735="Project Support",E9735="Sprint Management",E9735="Sprint Support"),"NA",(((SUMIF(AD:AD,AD9735,H:H)/VLOOKUP(AD9735,[2]Formula!V:X,3,0))*VLOOKUP(AD9735,[2]Formula!V:X,2,0))*H9735)/SUMIF(AD:AD,AD9735,H:H)))</f>
        <v/>
      </c>
      <c r="L9735" s="38" t="str">
        <f t="shared" si="913"/>
        <v/>
      </c>
      <c r="M9735" s="38" t="str">
        <f t="shared" si="914"/>
        <v/>
      </c>
      <c r="N9735" s="38" t="str">
        <f t="shared" si="916"/>
        <v/>
      </c>
      <c r="O9735" s="38" t="str">
        <f t="shared" si="912"/>
        <v/>
      </c>
      <c r="P9735" s="39" t="str">
        <f t="shared" si="917"/>
        <v/>
      </c>
      <c r="AC9735" s="42" t="str">
        <f>IF(B9735="","",VLOOKUP(B9735,[2]Formula!B:C,2,0))</f>
        <v/>
      </c>
      <c r="AD9735" s="43" t="str">
        <f t="shared" si="915"/>
        <v/>
      </c>
    </row>
    <row r="9736" spans="1:30" x14ac:dyDescent="0.25">
      <c r="A9736" s="64"/>
      <c r="B9736" s="64"/>
      <c r="C9736" s="66"/>
      <c r="D9736" s="67"/>
      <c r="E9736" s="64"/>
      <c r="F9736" s="64"/>
      <c r="G9736" s="37" t="str">
        <f>IF(E9736="","",IF(OR(E9736="Project Management",E9736="Project Support",E9736="Sprint Management",E9736="Sprint Support"),"NA",ROUND((((VLOOKUP(AD9736,[2]Formula!V:X,3,0)))-SUMIF(AD:AD,AD9736,H:H)),2)))</f>
        <v/>
      </c>
      <c r="H9736" s="71"/>
      <c r="I9736" s="72"/>
      <c r="J9736" s="72"/>
      <c r="K9736" s="38" t="str">
        <f>IF(E9736="","",IF(OR(E9736="Project Management",E9736="Project Support",E9736="Sprint Management",E9736="Sprint Support"),"NA",(((SUMIF(AD:AD,AD9736,H:H)/VLOOKUP(AD9736,[2]Formula!V:X,3,0))*VLOOKUP(AD9736,[2]Formula!V:X,2,0))*H9736)/SUMIF(AD:AD,AD9736,H:H)))</f>
        <v/>
      </c>
      <c r="L9736" s="38" t="str">
        <f t="shared" si="913"/>
        <v/>
      </c>
      <c r="M9736" s="38" t="str">
        <f t="shared" si="914"/>
        <v/>
      </c>
      <c r="N9736" s="38" t="str">
        <f t="shared" si="916"/>
        <v/>
      </c>
      <c r="O9736" s="38" t="str">
        <f t="shared" si="912"/>
        <v/>
      </c>
      <c r="P9736" s="39" t="str">
        <f t="shared" si="917"/>
        <v/>
      </c>
      <c r="AC9736" s="42" t="str">
        <f>IF(B9736="","",VLOOKUP(B9736,[2]Formula!B:C,2,0))</f>
        <v/>
      </c>
      <c r="AD9736" s="43" t="str">
        <f t="shared" si="915"/>
        <v/>
      </c>
    </row>
    <row r="9737" spans="1:30" x14ac:dyDescent="0.25">
      <c r="A9737" s="64"/>
      <c r="B9737" s="64"/>
      <c r="C9737" s="66"/>
      <c r="D9737" s="67"/>
      <c r="E9737" s="64"/>
      <c r="F9737" s="64"/>
      <c r="G9737" s="37" t="str">
        <f>IF(E9737="","",IF(OR(E9737="Project Management",E9737="Project Support",E9737="Sprint Management",E9737="Sprint Support"),"NA",ROUND((((VLOOKUP(AD9737,[2]Formula!V:X,3,0)))-SUMIF(AD:AD,AD9737,H:H)),2)))</f>
        <v/>
      </c>
      <c r="H9737" s="71"/>
      <c r="I9737" s="72"/>
      <c r="J9737" s="72"/>
      <c r="K9737" s="38" t="str">
        <f>IF(E9737="","",IF(OR(E9737="Project Management",E9737="Project Support",E9737="Sprint Management",E9737="Sprint Support"),"NA",(((SUMIF(AD:AD,AD9737,H:H)/VLOOKUP(AD9737,[2]Formula!V:X,3,0))*VLOOKUP(AD9737,[2]Formula!V:X,2,0))*H9737)/SUMIF(AD:AD,AD9737,H:H)))</f>
        <v/>
      </c>
      <c r="L9737" s="38" t="str">
        <f t="shared" si="913"/>
        <v/>
      </c>
      <c r="M9737" s="38" t="str">
        <f t="shared" si="914"/>
        <v/>
      </c>
      <c r="N9737" s="38" t="str">
        <f t="shared" si="916"/>
        <v/>
      </c>
      <c r="O9737" s="38" t="str">
        <f t="shared" si="912"/>
        <v/>
      </c>
      <c r="P9737" s="39" t="str">
        <f t="shared" si="917"/>
        <v/>
      </c>
      <c r="AC9737" s="42" t="str">
        <f>IF(B9737="","",VLOOKUP(B9737,[2]Formula!B:C,2,0))</f>
        <v/>
      </c>
      <c r="AD9737" s="43" t="str">
        <f t="shared" si="915"/>
        <v/>
      </c>
    </row>
    <row r="9738" spans="1:30" x14ac:dyDescent="0.25">
      <c r="A9738" s="64"/>
      <c r="B9738" s="64"/>
      <c r="C9738" s="66"/>
      <c r="D9738" s="67"/>
      <c r="E9738" s="64"/>
      <c r="F9738" s="64"/>
      <c r="G9738" s="37" t="str">
        <f>IF(E9738="","",IF(OR(E9738="Project Management",E9738="Project Support",E9738="Sprint Management",E9738="Sprint Support"),"NA",ROUND((((VLOOKUP(AD9738,[2]Formula!V:X,3,0)))-SUMIF(AD:AD,AD9738,H:H)),2)))</f>
        <v/>
      </c>
      <c r="H9738" s="71"/>
      <c r="I9738" s="72"/>
      <c r="J9738" s="72"/>
      <c r="K9738" s="38" t="str">
        <f>IF(E9738="","",IF(OR(E9738="Project Management",E9738="Project Support",E9738="Sprint Management",E9738="Sprint Support"),"NA",(((SUMIF(AD:AD,AD9738,H:H)/VLOOKUP(AD9738,[2]Formula!V:X,3,0))*VLOOKUP(AD9738,[2]Formula!V:X,2,0))*H9738)/SUMIF(AD:AD,AD9738,H:H)))</f>
        <v/>
      </c>
      <c r="L9738" s="38" t="str">
        <f t="shared" si="913"/>
        <v/>
      </c>
      <c r="M9738" s="38" t="str">
        <f t="shared" si="914"/>
        <v/>
      </c>
      <c r="N9738" s="38" t="str">
        <f t="shared" si="916"/>
        <v/>
      </c>
      <c r="O9738" s="38" t="str">
        <f t="shared" si="912"/>
        <v/>
      </c>
      <c r="P9738" s="39" t="str">
        <f t="shared" si="917"/>
        <v/>
      </c>
      <c r="AC9738" s="42" t="str">
        <f>IF(B9738="","",VLOOKUP(B9738,[2]Formula!B:C,2,0))</f>
        <v/>
      </c>
      <c r="AD9738" s="43" t="str">
        <f t="shared" si="915"/>
        <v/>
      </c>
    </row>
    <row r="9739" spans="1:30" x14ac:dyDescent="0.25">
      <c r="A9739" s="64"/>
      <c r="B9739" s="64"/>
      <c r="C9739" s="66"/>
      <c r="D9739" s="67"/>
      <c r="E9739" s="64"/>
      <c r="F9739" s="64"/>
      <c r="G9739" s="37" t="str">
        <f>IF(E9739="","",IF(OR(E9739="Project Management",E9739="Project Support",E9739="Sprint Management",E9739="Sprint Support"),"NA",ROUND((((VLOOKUP(AD9739,[2]Formula!V:X,3,0)))-SUMIF(AD:AD,AD9739,H:H)),2)))</f>
        <v/>
      </c>
      <c r="H9739" s="71"/>
      <c r="I9739" s="72"/>
      <c r="J9739" s="72"/>
      <c r="K9739" s="38" t="str">
        <f>IF(E9739="","",IF(OR(E9739="Project Management",E9739="Project Support",E9739="Sprint Management",E9739="Sprint Support"),"NA",(((SUMIF(AD:AD,AD9739,H:H)/VLOOKUP(AD9739,[2]Formula!V:X,3,0))*VLOOKUP(AD9739,[2]Formula!V:X,2,0))*H9739)/SUMIF(AD:AD,AD9739,H:H)))</f>
        <v/>
      </c>
      <c r="L9739" s="38" t="str">
        <f t="shared" si="913"/>
        <v/>
      </c>
      <c r="M9739" s="38" t="str">
        <f t="shared" si="914"/>
        <v/>
      </c>
      <c r="N9739" s="38" t="str">
        <f t="shared" si="916"/>
        <v/>
      </c>
      <c r="O9739" s="38" t="str">
        <f t="shared" si="912"/>
        <v/>
      </c>
      <c r="P9739" s="39" t="str">
        <f t="shared" si="917"/>
        <v/>
      </c>
      <c r="AC9739" s="42" t="str">
        <f>IF(B9739="","",VLOOKUP(B9739,[2]Formula!B:C,2,0))</f>
        <v/>
      </c>
      <c r="AD9739" s="43" t="str">
        <f t="shared" si="915"/>
        <v/>
      </c>
    </row>
    <row r="9740" spans="1:30" x14ac:dyDescent="0.25">
      <c r="A9740" s="64"/>
      <c r="B9740" s="64"/>
      <c r="C9740" s="66"/>
      <c r="D9740" s="67"/>
      <c r="E9740" s="64"/>
      <c r="F9740" s="64"/>
      <c r="G9740" s="37" t="str">
        <f>IF(E9740="","",IF(OR(E9740="Project Management",E9740="Project Support",E9740="Sprint Management",E9740="Sprint Support"),"NA",ROUND((((VLOOKUP(AD9740,[2]Formula!V:X,3,0)))-SUMIF(AD:AD,AD9740,H:H)),2)))</f>
        <v/>
      </c>
      <c r="H9740" s="71"/>
      <c r="I9740" s="72"/>
      <c r="J9740" s="72"/>
      <c r="K9740" s="38" t="str">
        <f>IF(E9740="","",IF(OR(E9740="Project Management",E9740="Project Support",E9740="Sprint Management",E9740="Sprint Support"),"NA",(((SUMIF(AD:AD,AD9740,H:H)/VLOOKUP(AD9740,[2]Formula!V:X,3,0))*VLOOKUP(AD9740,[2]Formula!V:X,2,0))*H9740)/SUMIF(AD:AD,AD9740,H:H)))</f>
        <v/>
      </c>
      <c r="L9740" s="38" t="str">
        <f t="shared" si="913"/>
        <v/>
      </c>
      <c r="M9740" s="38" t="str">
        <f t="shared" si="914"/>
        <v/>
      </c>
      <c r="N9740" s="38" t="str">
        <f t="shared" si="916"/>
        <v/>
      </c>
      <c r="O9740" s="38" t="str">
        <f t="shared" si="912"/>
        <v/>
      </c>
      <c r="P9740" s="39" t="str">
        <f t="shared" si="917"/>
        <v/>
      </c>
      <c r="AC9740" s="42" t="str">
        <f>IF(B9740="","",VLOOKUP(B9740,[2]Formula!B:C,2,0))</f>
        <v/>
      </c>
      <c r="AD9740" s="43" t="str">
        <f t="shared" si="915"/>
        <v/>
      </c>
    </row>
    <row r="9741" spans="1:30" x14ac:dyDescent="0.25">
      <c r="A9741" s="64"/>
      <c r="B9741" s="64"/>
      <c r="C9741" s="66"/>
      <c r="D9741" s="67"/>
      <c r="E9741" s="64"/>
      <c r="F9741" s="64"/>
      <c r="G9741" s="37" t="str">
        <f>IF(E9741="","",IF(OR(E9741="Project Management",E9741="Project Support",E9741="Sprint Management",E9741="Sprint Support"),"NA",ROUND((((VLOOKUP(AD9741,[2]Formula!V:X,3,0)))-SUMIF(AD:AD,AD9741,H:H)),2)))</f>
        <v/>
      </c>
      <c r="H9741" s="71"/>
      <c r="I9741" s="72"/>
      <c r="J9741" s="72"/>
      <c r="K9741" s="38" t="str">
        <f>IF(E9741="","",IF(OR(E9741="Project Management",E9741="Project Support",E9741="Sprint Management",E9741="Sprint Support"),"NA",(((SUMIF(AD:AD,AD9741,H:H)/VLOOKUP(AD9741,[2]Formula!V:X,3,0))*VLOOKUP(AD9741,[2]Formula!V:X,2,0))*H9741)/SUMIF(AD:AD,AD9741,H:H)))</f>
        <v/>
      </c>
      <c r="L9741" s="38" t="str">
        <f t="shared" si="913"/>
        <v/>
      </c>
      <c r="M9741" s="38" t="str">
        <f t="shared" si="914"/>
        <v/>
      </c>
      <c r="N9741" s="38" t="str">
        <f t="shared" si="916"/>
        <v/>
      </c>
      <c r="O9741" s="38" t="str">
        <f t="shared" si="912"/>
        <v/>
      </c>
      <c r="P9741" s="39" t="str">
        <f t="shared" si="917"/>
        <v/>
      </c>
      <c r="AC9741" s="42" t="str">
        <f>IF(B9741="","",VLOOKUP(B9741,[2]Formula!B:C,2,0))</f>
        <v/>
      </c>
      <c r="AD9741" s="43" t="str">
        <f t="shared" si="915"/>
        <v/>
      </c>
    </row>
    <row r="9742" spans="1:30" x14ac:dyDescent="0.25">
      <c r="A9742" s="64"/>
      <c r="B9742" s="64"/>
      <c r="C9742" s="66"/>
      <c r="D9742" s="67"/>
      <c r="E9742" s="64"/>
      <c r="F9742" s="64"/>
      <c r="G9742" s="37" t="str">
        <f>IF(E9742="","",IF(OR(E9742="Project Management",E9742="Project Support",E9742="Sprint Management",E9742="Sprint Support"),"NA",ROUND((((VLOOKUP(AD9742,[2]Formula!V:X,3,0)))-SUMIF(AD:AD,AD9742,H:H)),2)))</f>
        <v/>
      </c>
      <c r="H9742" s="71"/>
      <c r="I9742" s="72"/>
      <c r="J9742" s="72"/>
      <c r="K9742" s="38" t="str">
        <f>IF(E9742="","",IF(OR(E9742="Project Management",E9742="Project Support",E9742="Sprint Management",E9742="Sprint Support"),"NA",(((SUMIF(AD:AD,AD9742,H:H)/VLOOKUP(AD9742,[2]Formula!V:X,3,0))*VLOOKUP(AD9742,[2]Formula!V:X,2,0))*H9742)/SUMIF(AD:AD,AD9742,H:H)))</f>
        <v/>
      </c>
      <c r="L9742" s="38" t="str">
        <f t="shared" si="913"/>
        <v/>
      </c>
      <c r="M9742" s="38" t="str">
        <f t="shared" si="914"/>
        <v/>
      </c>
      <c r="N9742" s="38" t="str">
        <f t="shared" si="916"/>
        <v/>
      </c>
      <c r="O9742" s="38" t="str">
        <f t="shared" si="912"/>
        <v/>
      </c>
      <c r="P9742" s="39" t="str">
        <f t="shared" si="917"/>
        <v/>
      </c>
      <c r="AC9742" s="42" t="str">
        <f>IF(B9742="","",VLOOKUP(B9742,[2]Formula!B:C,2,0))</f>
        <v/>
      </c>
      <c r="AD9742" s="43" t="str">
        <f t="shared" si="915"/>
        <v/>
      </c>
    </row>
    <row r="9743" spans="1:30" x14ac:dyDescent="0.25">
      <c r="A9743" s="64"/>
      <c r="B9743" s="64"/>
      <c r="C9743" s="66"/>
      <c r="D9743" s="67"/>
      <c r="E9743" s="64"/>
      <c r="F9743" s="64"/>
      <c r="G9743" s="37" t="str">
        <f>IF(E9743="","",IF(OR(E9743="Project Management",E9743="Project Support",E9743="Sprint Management",E9743="Sprint Support"),"NA",ROUND((((VLOOKUP(AD9743,[2]Formula!V:X,3,0)))-SUMIF(AD:AD,AD9743,H:H)),2)))</f>
        <v/>
      </c>
      <c r="H9743" s="71"/>
      <c r="I9743" s="72"/>
      <c r="J9743" s="72"/>
      <c r="K9743" s="38" t="str">
        <f>IF(E9743="","",IF(OR(E9743="Project Management",E9743="Project Support",E9743="Sprint Management",E9743="Sprint Support"),"NA",(((SUMIF(AD:AD,AD9743,H:H)/VLOOKUP(AD9743,[2]Formula!V:X,3,0))*VLOOKUP(AD9743,[2]Formula!V:X,2,0))*H9743)/SUMIF(AD:AD,AD9743,H:H)))</f>
        <v/>
      </c>
      <c r="L9743" s="38" t="str">
        <f t="shared" si="913"/>
        <v/>
      </c>
      <c r="M9743" s="38" t="str">
        <f t="shared" si="914"/>
        <v/>
      </c>
      <c r="N9743" s="38" t="str">
        <f t="shared" si="916"/>
        <v/>
      </c>
      <c r="O9743" s="38" t="str">
        <f t="shared" si="912"/>
        <v/>
      </c>
      <c r="P9743" s="39" t="str">
        <f t="shared" si="917"/>
        <v/>
      </c>
      <c r="AC9743" s="42" t="str">
        <f>IF(B9743="","",VLOOKUP(B9743,[2]Formula!B:C,2,0))</f>
        <v/>
      </c>
      <c r="AD9743" s="43" t="str">
        <f t="shared" si="915"/>
        <v/>
      </c>
    </row>
    <row r="9744" spans="1:30" x14ac:dyDescent="0.25">
      <c r="A9744" s="64"/>
      <c r="B9744" s="64"/>
      <c r="C9744" s="66"/>
      <c r="D9744" s="67"/>
      <c r="E9744" s="64"/>
      <c r="F9744" s="64"/>
      <c r="G9744" s="37" t="str">
        <f>IF(E9744="","",IF(OR(E9744="Project Management",E9744="Project Support",E9744="Sprint Management",E9744="Sprint Support"),"NA",ROUND((((VLOOKUP(AD9744,[2]Formula!V:X,3,0)))-SUMIF(AD:AD,AD9744,H:H)),2)))</f>
        <v/>
      </c>
      <c r="H9744" s="71"/>
      <c r="I9744" s="72"/>
      <c r="J9744" s="72"/>
      <c r="K9744" s="38" t="str">
        <f>IF(E9744="","",IF(OR(E9744="Project Management",E9744="Project Support",E9744="Sprint Management",E9744="Sprint Support"),"NA",(((SUMIF(AD:AD,AD9744,H:H)/VLOOKUP(AD9744,[2]Formula!V:X,3,0))*VLOOKUP(AD9744,[2]Formula!V:X,2,0))*H9744)/SUMIF(AD:AD,AD9744,H:H)))</f>
        <v/>
      </c>
      <c r="L9744" s="38" t="str">
        <f t="shared" si="913"/>
        <v/>
      </c>
      <c r="M9744" s="38" t="str">
        <f t="shared" si="914"/>
        <v/>
      </c>
      <c r="N9744" s="38" t="str">
        <f t="shared" si="916"/>
        <v/>
      </c>
      <c r="O9744" s="38" t="str">
        <f t="shared" si="912"/>
        <v/>
      </c>
      <c r="P9744" s="39" t="str">
        <f t="shared" si="917"/>
        <v/>
      </c>
      <c r="AC9744" s="42" t="str">
        <f>IF(B9744="","",VLOOKUP(B9744,[2]Formula!B:C,2,0))</f>
        <v/>
      </c>
      <c r="AD9744" s="43" t="str">
        <f t="shared" si="915"/>
        <v/>
      </c>
    </row>
    <row r="9745" spans="1:30" x14ac:dyDescent="0.25">
      <c r="A9745" s="64"/>
      <c r="B9745" s="64"/>
      <c r="C9745" s="66"/>
      <c r="D9745" s="67"/>
      <c r="E9745" s="64"/>
      <c r="F9745" s="64"/>
      <c r="G9745" s="37" t="str">
        <f>IF(E9745="","",IF(OR(E9745="Project Management",E9745="Project Support",E9745="Sprint Management",E9745="Sprint Support"),"NA",ROUND((((VLOOKUP(AD9745,[2]Formula!V:X,3,0)))-SUMIF(AD:AD,AD9745,H:H)),2)))</f>
        <v/>
      </c>
      <c r="H9745" s="71"/>
      <c r="I9745" s="72"/>
      <c r="J9745" s="72"/>
      <c r="K9745" s="38" t="str">
        <f>IF(E9745="","",IF(OR(E9745="Project Management",E9745="Project Support",E9745="Sprint Management",E9745="Sprint Support"),"NA",(((SUMIF(AD:AD,AD9745,H:H)/VLOOKUP(AD9745,[2]Formula!V:X,3,0))*VLOOKUP(AD9745,[2]Formula!V:X,2,0))*H9745)/SUMIF(AD:AD,AD9745,H:H)))</f>
        <v/>
      </c>
      <c r="L9745" s="38" t="str">
        <f t="shared" si="913"/>
        <v/>
      </c>
      <c r="M9745" s="38" t="str">
        <f t="shared" si="914"/>
        <v/>
      </c>
      <c r="N9745" s="38" t="str">
        <f t="shared" si="916"/>
        <v/>
      </c>
      <c r="O9745" s="38" t="str">
        <f t="shared" si="912"/>
        <v/>
      </c>
      <c r="P9745" s="39" t="str">
        <f t="shared" si="917"/>
        <v/>
      </c>
      <c r="AC9745" s="42" t="str">
        <f>IF(B9745="","",VLOOKUP(B9745,[2]Formula!B:C,2,0))</f>
        <v/>
      </c>
      <c r="AD9745" s="43" t="str">
        <f t="shared" si="915"/>
        <v/>
      </c>
    </row>
    <row r="9746" spans="1:30" x14ac:dyDescent="0.25">
      <c r="A9746" s="64"/>
      <c r="B9746" s="64"/>
      <c r="C9746" s="66"/>
      <c r="D9746" s="67"/>
      <c r="E9746" s="64"/>
      <c r="F9746" s="64"/>
      <c r="G9746" s="37" t="str">
        <f>IF(E9746="","",IF(OR(E9746="Project Management",E9746="Project Support",E9746="Sprint Management",E9746="Sprint Support"),"NA",ROUND((((VLOOKUP(AD9746,[2]Formula!V:X,3,0)))-SUMIF(AD:AD,AD9746,H:H)),2)))</f>
        <v/>
      </c>
      <c r="H9746" s="71"/>
      <c r="I9746" s="72"/>
      <c r="J9746" s="72"/>
      <c r="K9746" s="38" t="str">
        <f>IF(E9746="","",IF(OR(E9746="Project Management",E9746="Project Support",E9746="Sprint Management",E9746="Sprint Support"),"NA",(((SUMIF(AD:AD,AD9746,H:H)/VLOOKUP(AD9746,[2]Formula!V:X,3,0))*VLOOKUP(AD9746,[2]Formula!V:X,2,0))*H9746)/SUMIF(AD:AD,AD9746,H:H)))</f>
        <v/>
      </c>
      <c r="L9746" s="38" t="str">
        <f t="shared" si="913"/>
        <v/>
      </c>
      <c r="M9746" s="38" t="str">
        <f t="shared" si="914"/>
        <v/>
      </c>
      <c r="N9746" s="38" t="str">
        <f t="shared" si="916"/>
        <v/>
      </c>
      <c r="O9746" s="38" t="str">
        <f t="shared" si="912"/>
        <v/>
      </c>
      <c r="P9746" s="39" t="str">
        <f t="shared" si="917"/>
        <v/>
      </c>
      <c r="AC9746" s="42" t="str">
        <f>IF(B9746="","",VLOOKUP(B9746,[2]Formula!B:C,2,0))</f>
        <v/>
      </c>
      <c r="AD9746" s="43" t="str">
        <f t="shared" si="915"/>
        <v/>
      </c>
    </row>
    <row r="9747" spans="1:30" x14ac:dyDescent="0.25">
      <c r="A9747" s="64"/>
      <c r="B9747" s="64"/>
      <c r="C9747" s="66"/>
      <c r="D9747" s="67"/>
      <c r="E9747" s="64"/>
      <c r="F9747" s="64"/>
      <c r="G9747" s="37" t="str">
        <f>IF(E9747="","",IF(OR(E9747="Project Management",E9747="Project Support",E9747="Sprint Management",E9747="Sprint Support"),"NA",ROUND((((VLOOKUP(AD9747,[2]Formula!V:X,3,0)))-SUMIF(AD:AD,AD9747,H:H)),2)))</f>
        <v/>
      </c>
      <c r="H9747" s="71"/>
      <c r="I9747" s="72"/>
      <c r="J9747" s="72"/>
      <c r="K9747" s="38" t="str">
        <f>IF(E9747="","",IF(OR(E9747="Project Management",E9747="Project Support",E9747="Sprint Management",E9747="Sprint Support"),"NA",(((SUMIF(AD:AD,AD9747,H:H)/VLOOKUP(AD9747,[2]Formula!V:X,3,0))*VLOOKUP(AD9747,[2]Formula!V:X,2,0))*H9747)/SUMIF(AD:AD,AD9747,H:H)))</f>
        <v/>
      </c>
      <c r="L9747" s="38" t="str">
        <f t="shared" si="913"/>
        <v/>
      </c>
      <c r="M9747" s="38" t="str">
        <f t="shared" si="914"/>
        <v/>
      </c>
      <c r="N9747" s="38" t="str">
        <f t="shared" si="916"/>
        <v/>
      </c>
      <c r="O9747" s="38" t="str">
        <f t="shared" si="912"/>
        <v/>
      </c>
      <c r="P9747" s="39" t="str">
        <f t="shared" si="917"/>
        <v/>
      </c>
      <c r="AC9747" s="42" t="str">
        <f>IF(B9747="","",VLOOKUP(B9747,[2]Formula!B:C,2,0))</f>
        <v/>
      </c>
      <c r="AD9747" s="43" t="str">
        <f t="shared" si="915"/>
        <v/>
      </c>
    </row>
    <row r="9748" spans="1:30" x14ac:dyDescent="0.25">
      <c r="A9748" s="64"/>
      <c r="B9748" s="64"/>
      <c r="C9748" s="66"/>
      <c r="D9748" s="67"/>
      <c r="E9748" s="64"/>
      <c r="F9748" s="64"/>
      <c r="G9748" s="37" t="str">
        <f>IF(E9748="","",IF(OR(E9748="Project Management",E9748="Project Support",E9748="Sprint Management",E9748="Sprint Support"),"NA",ROUND((((VLOOKUP(AD9748,[2]Formula!V:X,3,0)))-SUMIF(AD:AD,AD9748,H:H)),2)))</f>
        <v/>
      </c>
      <c r="H9748" s="71"/>
      <c r="I9748" s="72"/>
      <c r="J9748" s="72"/>
      <c r="K9748" s="38" t="str">
        <f>IF(E9748="","",IF(OR(E9748="Project Management",E9748="Project Support",E9748="Sprint Management",E9748="Sprint Support"),"NA",(((SUMIF(AD:AD,AD9748,H:H)/VLOOKUP(AD9748,[2]Formula!V:X,3,0))*VLOOKUP(AD9748,[2]Formula!V:X,2,0))*H9748)/SUMIF(AD:AD,AD9748,H:H)))</f>
        <v/>
      </c>
      <c r="L9748" s="38" t="str">
        <f t="shared" si="913"/>
        <v/>
      </c>
      <c r="M9748" s="38" t="str">
        <f t="shared" si="914"/>
        <v/>
      </c>
      <c r="N9748" s="38" t="str">
        <f t="shared" si="916"/>
        <v/>
      </c>
      <c r="O9748" s="38" t="str">
        <f t="shared" si="912"/>
        <v/>
      </c>
      <c r="P9748" s="39" t="str">
        <f t="shared" si="917"/>
        <v/>
      </c>
      <c r="AC9748" s="42" t="str">
        <f>IF(B9748="","",VLOOKUP(B9748,[2]Formula!B:C,2,0))</f>
        <v/>
      </c>
      <c r="AD9748" s="43" t="str">
        <f t="shared" si="915"/>
        <v/>
      </c>
    </row>
    <row r="9749" spans="1:30" x14ac:dyDescent="0.25">
      <c r="A9749" s="64"/>
      <c r="B9749" s="64"/>
      <c r="C9749" s="66"/>
      <c r="D9749" s="67"/>
      <c r="E9749" s="64"/>
      <c r="F9749" s="64"/>
      <c r="G9749" s="37" t="str">
        <f>IF(E9749="","",IF(OR(E9749="Project Management",E9749="Project Support",E9749="Sprint Management",E9749="Sprint Support"),"NA",ROUND((((VLOOKUP(AD9749,[2]Formula!V:X,3,0)))-SUMIF(AD:AD,AD9749,H:H)),2)))</f>
        <v/>
      </c>
      <c r="H9749" s="71"/>
      <c r="I9749" s="72"/>
      <c r="J9749" s="72"/>
      <c r="K9749" s="38" t="str">
        <f>IF(E9749="","",IF(OR(E9749="Project Management",E9749="Project Support",E9749="Sprint Management",E9749="Sprint Support"),"NA",(((SUMIF(AD:AD,AD9749,H:H)/VLOOKUP(AD9749,[2]Formula!V:X,3,0))*VLOOKUP(AD9749,[2]Formula!V:X,2,0))*H9749)/SUMIF(AD:AD,AD9749,H:H)))</f>
        <v/>
      </c>
      <c r="L9749" s="38" t="str">
        <f t="shared" si="913"/>
        <v/>
      </c>
      <c r="M9749" s="38" t="str">
        <f t="shared" si="914"/>
        <v/>
      </c>
      <c r="N9749" s="38" t="str">
        <f t="shared" si="916"/>
        <v/>
      </c>
      <c r="O9749" s="38" t="str">
        <f t="shared" si="912"/>
        <v/>
      </c>
      <c r="P9749" s="39" t="str">
        <f t="shared" si="917"/>
        <v/>
      </c>
      <c r="AC9749" s="42" t="str">
        <f>IF(B9749="","",VLOOKUP(B9749,[2]Formula!B:C,2,0))</f>
        <v/>
      </c>
      <c r="AD9749" s="43" t="str">
        <f t="shared" si="915"/>
        <v/>
      </c>
    </row>
    <row r="9750" spans="1:30" x14ac:dyDescent="0.25">
      <c r="A9750" s="64"/>
      <c r="B9750" s="64"/>
      <c r="C9750" s="66"/>
      <c r="D9750" s="67"/>
      <c r="E9750" s="64"/>
      <c r="F9750" s="64"/>
      <c r="G9750" s="37" t="str">
        <f>IF(E9750="","",IF(OR(E9750="Project Management",E9750="Project Support",E9750="Sprint Management",E9750="Sprint Support"),"NA",ROUND((((VLOOKUP(AD9750,[2]Formula!V:X,3,0)))-SUMIF(AD:AD,AD9750,H:H)),2)))</f>
        <v/>
      </c>
      <c r="H9750" s="71"/>
      <c r="I9750" s="72"/>
      <c r="J9750" s="72"/>
      <c r="K9750" s="38" t="str">
        <f>IF(E9750="","",IF(OR(E9750="Project Management",E9750="Project Support",E9750="Sprint Management",E9750="Sprint Support"),"NA",(((SUMIF(AD:AD,AD9750,H:H)/VLOOKUP(AD9750,[2]Formula!V:X,3,0))*VLOOKUP(AD9750,[2]Formula!V:X,2,0))*H9750)/SUMIF(AD:AD,AD9750,H:H)))</f>
        <v/>
      </c>
      <c r="L9750" s="38" t="str">
        <f t="shared" si="913"/>
        <v/>
      </c>
      <c r="M9750" s="38" t="str">
        <f t="shared" si="914"/>
        <v/>
      </c>
      <c r="N9750" s="38" t="str">
        <f t="shared" si="916"/>
        <v/>
      </c>
      <c r="O9750" s="38" t="str">
        <f t="shared" si="912"/>
        <v/>
      </c>
      <c r="P9750" s="39" t="str">
        <f t="shared" si="917"/>
        <v/>
      </c>
      <c r="AC9750" s="42" t="str">
        <f>IF(B9750="","",VLOOKUP(B9750,[2]Formula!B:C,2,0))</f>
        <v/>
      </c>
      <c r="AD9750" s="43" t="str">
        <f t="shared" si="915"/>
        <v/>
      </c>
    </row>
    <row r="9751" spans="1:30" x14ac:dyDescent="0.25">
      <c r="A9751" s="64"/>
      <c r="B9751" s="64"/>
      <c r="C9751" s="66"/>
      <c r="D9751" s="67"/>
      <c r="E9751" s="64"/>
      <c r="F9751" s="64"/>
      <c r="G9751" s="37" t="str">
        <f>IF(E9751="","",IF(OR(E9751="Project Management",E9751="Project Support",E9751="Sprint Management",E9751="Sprint Support"),"NA",ROUND((((VLOOKUP(AD9751,[2]Formula!V:X,3,0)))-SUMIF(AD:AD,AD9751,H:H)),2)))</f>
        <v/>
      </c>
      <c r="H9751" s="71"/>
      <c r="I9751" s="72"/>
      <c r="J9751" s="72"/>
      <c r="K9751" s="38" t="str">
        <f>IF(E9751="","",IF(OR(E9751="Project Management",E9751="Project Support",E9751="Sprint Management",E9751="Sprint Support"),"NA",(((SUMIF(AD:AD,AD9751,H:H)/VLOOKUP(AD9751,[2]Formula!V:X,3,0))*VLOOKUP(AD9751,[2]Formula!V:X,2,0))*H9751)/SUMIF(AD:AD,AD9751,H:H)))</f>
        <v/>
      </c>
      <c r="L9751" s="38" t="str">
        <f t="shared" si="913"/>
        <v/>
      </c>
      <c r="M9751" s="38" t="str">
        <f t="shared" si="914"/>
        <v/>
      </c>
      <c r="N9751" s="38" t="str">
        <f t="shared" si="916"/>
        <v/>
      </c>
      <c r="O9751" s="38" t="str">
        <f t="shared" si="912"/>
        <v/>
      </c>
      <c r="P9751" s="39" t="str">
        <f t="shared" si="917"/>
        <v/>
      </c>
      <c r="AC9751" s="42" t="str">
        <f>IF(B9751="","",VLOOKUP(B9751,[2]Formula!B:C,2,0))</f>
        <v/>
      </c>
      <c r="AD9751" s="43" t="str">
        <f t="shared" si="915"/>
        <v/>
      </c>
    </row>
    <row r="9752" spans="1:30" x14ac:dyDescent="0.25">
      <c r="A9752" s="64"/>
      <c r="B9752" s="64"/>
      <c r="C9752" s="66"/>
      <c r="D9752" s="67"/>
      <c r="E9752" s="64"/>
      <c r="F9752" s="64"/>
      <c r="G9752" s="37" t="str">
        <f>IF(E9752="","",IF(OR(E9752="Project Management",E9752="Project Support",E9752="Sprint Management",E9752="Sprint Support"),"NA",ROUND((((VLOOKUP(AD9752,[2]Formula!V:X,3,0)))-SUMIF(AD:AD,AD9752,H:H)),2)))</f>
        <v/>
      </c>
      <c r="H9752" s="71"/>
      <c r="I9752" s="72"/>
      <c r="J9752" s="72"/>
      <c r="K9752" s="38" t="str">
        <f>IF(E9752="","",IF(OR(E9752="Project Management",E9752="Project Support",E9752="Sprint Management",E9752="Sprint Support"),"NA",(((SUMIF(AD:AD,AD9752,H:H)/VLOOKUP(AD9752,[2]Formula!V:X,3,0))*VLOOKUP(AD9752,[2]Formula!V:X,2,0))*H9752)/SUMIF(AD:AD,AD9752,H:H)))</f>
        <v/>
      </c>
      <c r="L9752" s="38" t="str">
        <f t="shared" si="913"/>
        <v/>
      </c>
      <c r="M9752" s="38" t="str">
        <f t="shared" si="914"/>
        <v/>
      </c>
      <c r="N9752" s="38" t="str">
        <f t="shared" si="916"/>
        <v/>
      </c>
      <c r="O9752" s="38" t="str">
        <f t="shared" si="912"/>
        <v/>
      </c>
      <c r="P9752" s="39" t="str">
        <f t="shared" si="917"/>
        <v/>
      </c>
      <c r="AC9752" s="42" t="str">
        <f>IF(B9752="","",VLOOKUP(B9752,[2]Formula!B:C,2,0))</f>
        <v/>
      </c>
      <c r="AD9752" s="43" t="str">
        <f t="shared" si="915"/>
        <v/>
      </c>
    </row>
    <row r="9753" spans="1:30" x14ac:dyDescent="0.25">
      <c r="A9753" s="64"/>
      <c r="B9753" s="64"/>
      <c r="C9753" s="66"/>
      <c r="D9753" s="67"/>
      <c r="E9753" s="64"/>
      <c r="F9753" s="64"/>
      <c r="G9753" s="37" t="str">
        <f>IF(E9753="","",IF(OR(E9753="Project Management",E9753="Project Support",E9753="Sprint Management",E9753="Sprint Support"),"NA",ROUND((((VLOOKUP(AD9753,[2]Formula!V:X,3,0)))-SUMIF(AD:AD,AD9753,H:H)),2)))</f>
        <v/>
      </c>
      <c r="H9753" s="71"/>
      <c r="I9753" s="72"/>
      <c r="J9753" s="72"/>
      <c r="K9753" s="38" t="str">
        <f>IF(E9753="","",IF(OR(E9753="Project Management",E9753="Project Support",E9753="Sprint Management",E9753="Sprint Support"),"NA",(((SUMIF(AD:AD,AD9753,H:H)/VLOOKUP(AD9753,[2]Formula!V:X,3,0))*VLOOKUP(AD9753,[2]Formula!V:X,2,0))*H9753)/SUMIF(AD:AD,AD9753,H:H)))</f>
        <v/>
      </c>
      <c r="L9753" s="38" t="str">
        <f t="shared" si="913"/>
        <v/>
      </c>
      <c r="M9753" s="38" t="str">
        <f t="shared" si="914"/>
        <v/>
      </c>
      <c r="N9753" s="38" t="str">
        <f t="shared" si="916"/>
        <v/>
      </c>
      <c r="O9753" s="38" t="str">
        <f t="shared" si="912"/>
        <v/>
      </c>
      <c r="P9753" s="39" t="str">
        <f t="shared" si="917"/>
        <v/>
      </c>
      <c r="AC9753" s="42" t="str">
        <f>IF(B9753="","",VLOOKUP(B9753,[2]Formula!B:C,2,0))</f>
        <v/>
      </c>
      <c r="AD9753" s="43" t="str">
        <f t="shared" si="915"/>
        <v/>
      </c>
    </row>
    <row r="9754" spans="1:30" x14ac:dyDescent="0.25">
      <c r="A9754" s="64"/>
      <c r="B9754" s="64"/>
      <c r="C9754" s="66"/>
      <c r="D9754" s="67"/>
      <c r="E9754" s="64"/>
      <c r="F9754" s="64"/>
      <c r="G9754" s="37" t="str">
        <f>IF(E9754="","",IF(OR(E9754="Project Management",E9754="Project Support",E9754="Sprint Management",E9754="Sprint Support"),"NA",ROUND((((VLOOKUP(AD9754,[2]Formula!V:X,3,0)))-SUMIF(AD:AD,AD9754,H:H)),2)))</f>
        <v/>
      </c>
      <c r="H9754" s="71"/>
      <c r="I9754" s="72"/>
      <c r="J9754" s="72"/>
      <c r="K9754" s="38" t="str">
        <f>IF(E9754="","",IF(OR(E9754="Project Management",E9754="Project Support",E9754="Sprint Management",E9754="Sprint Support"),"NA",(((SUMIF(AD:AD,AD9754,H:H)/VLOOKUP(AD9754,[2]Formula!V:X,3,0))*VLOOKUP(AD9754,[2]Formula!V:X,2,0))*H9754)/SUMIF(AD:AD,AD9754,H:H)))</f>
        <v/>
      </c>
      <c r="L9754" s="38" t="str">
        <f t="shared" si="913"/>
        <v/>
      </c>
      <c r="M9754" s="38" t="str">
        <f t="shared" si="914"/>
        <v/>
      </c>
      <c r="N9754" s="38" t="str">
        <f t="shared" si="916"/>
        <v/>
      </c>
      <c r="O9754" s="38" t="str">
        <f t="shared" si="912"/>
        <v/>
      </c>
      <c r="P9754" s="39" t="str">
        <f t="shared" si="917"/>
        <v/>
      </c>
      <c r="AC9754" s="42" t="str">
        <f>IF(B9754="","",VLOOKUP(B9754,[2]Formula!B:C,2,0))</f>
        <v/>
      </c>
      <c r="AD9754" s="43" t="str">
        <f t="shared" si="915"/>
        <v/>
      </c>
    </row>
    <row r="9755" spans="1:30" x14ac:dyDescent="0.25">
      <c r="A9755" s="64"/>
      <c r="B9755" s="64"/>
      <c r="C9755" s="66"/>
      <c r="D9755" s="67"/>
      <c r="E9755" s="64"/>
      <c r="F9755" s="64"/>
      <c r="G9755" s="37" t="str">
        <f>IF(E9755="","",IF(OR(E9755="Project Management",E9755="Project Support",E9755="Sprint Management",E9755="Sprint Support"),"NA",ROUND((((VLOOKUP(AD9755,[2]Formula!V:X,3,0)))-SUMIF(AD:AD,AD9755,H:H)),2)))</f>
        <v/>
      </c>
      <c r="H9755" s="71"/>
      <c r="I9755" s="72"/>
      <c r="J9755" s="72"/>
      <c r="K9755" s="38" t="str">
        <f>IF(E9755="","",IF(OR(E9755="Project Management",E9755="Project Support",E9755="Sprint Management",E9755="Sprint Support"),"NA",(((SUMIF(AD:AD,AD9755,H:H)/VLOOKUP(AD9755,[2]Formula!V:X,3,0))*VLOOKUP(AD9755,[2]Formula!V:X,2,0))*H9755)/SUMIF(AD:AD,AD9755,H:H)))</f>
        <v/>
      </c>
      <c r="L9755" s="38" t="str">
        <f t="shared" si="913"/>
        <v/>
      </c>
      <c r="M9755" s="38" t="str">
        <f t="shared" si="914"/>
        <v/>
      </c>
      <c r="N9755" s="38" t="str">
        <f t="shared" si="916"/>
        <v/>
      </c>
      <c r="O9755" s="38" t="str">
        <f t="shared" si="912"/>
        <v/>
      </c>
      <c r="P9755" s="39" t="str">
        <f t="shared" si="917"/>
        <v/>
      </c>
      <c r="AC9755" s="42" t="str">
        <f>IF(B9755="","",VLOOKUP(B9755,[2]Formula!B:C,2,0))</f>
        <v/>
      </c>
      <c r="AD9755" s="43" t="str">
        <f t="shared" si="915"/>
        <v/>
      </c>
    </row>
    <row r="9756" spans="1:30" x14ac:dyDescent="0.25">
      <c r="A9756" s="64"/>
      <c r="B9756" s="64"/>
      <c r="C9756" s="66"/>
      <c r="D9756" s="67"/>
      <c r="E9756" s="64"/>
      <c r="F9756" s="64"/>
      <c r="G9756" s="37" t="str">
        <f>IF(E9756="","",IF(OR(E9756="Project Management",E9756="Project Support",E9756="Sprint Management",E9756="Sprint Support"),"NA",ROUND((((VLOOKUP(AD9756,[2]Formula!V:X,3,0)))-SUMIF(AD:AD,AD9756,H:H)),2)))</f>
        <v/>
      </c>
      <c r="H9756" s="71"/>
      <c r="I9756" s="72"/>
      <c r="J9756" s="72"/>
      <c r="K9756" s="38" t="str">
        <f>IF(E9756="","",IF(OR(E9756="Project Management",E9756="Project Support",E9756="Sprint Management",E9756="Sprint Support"),"NA",(((SUMIF(AD:AD,AD9756,H:H)/VLOOKUP(AD9756,[2]Formula!V:X,3,0))*VLOOKUP(AD9756,[2]Formula!V:X,2,0))*H9756)/SUMIF(AD:AD,AD9756,H:H)))</f>
        <v/>
      </c>
      <c r="L9756" s="38" t="str">
        <f t="shared" si="913"/>
        <v/>
      </c>
      <c r="M9756" s="38" t="str">
        <f t="shared" si="914"/>
        <v/>
      </c>
      <c r="N9756" s="38" t="str">
        <f t="shared" si="916"/>
        <v/>
      </c>
      <c r="O9756" s="38" t="str">
        <f t="shared" si="912"/>
        <v/>
      </c>
      <c r="P9756" s="39" t="str">
        <f t="shared" si="917"/>
        <v/>
      </c>
      <c r="AC9756" s="42" t="str">
        <f>IF(B9756="","",VLOOKUP(B9756,[2]Formula!B:C,2,0))</f>
        <v/>
      </c>
      <c r="AD9756" s="43" t="str">
        <f t="shared" si="915"/>
        <v/>
      </c>
    </row>
    <row r="9757" spans="1:30" x14ac:dyDescent="0.25">
      <c r="A9757" s="64"/>
      <c r="B9757" s="64"/>
      <c r="C9757" s="66"/>
      <c r="D9757" s="67"/>
      <c r="E9757" s="64"/>
      <c r="F9757" s="64"/>
      <c r="G9757" s="37" t="str">
        <f>IF(E9757="","",IF(OR(E9757="Project Management",E9757="Project Support",E9757="Sprint Management",E9757="Sprint Support"),"NA",ROUND((((VLOOKUP(AD9757,[2]Formula!V:X,3,0)))-SUMIF(AD:AD,AD9757,H:H)),2)))</f>
        <v/>
      </c>
      <c r="H9757" s="71"/>
      <c r="I9757" s="72"/>
      <c r="J9757" s="72"/>
      <c r="K9757" s="38" t="str">
        <f>IF(E9757="","",IF(OR(E9757="Project Management",E9757="Project Support",E9757="Sprint Management",E9757="Sprint Support"),"NA",(((SUMIF(AD:AD,AD9757,H:H)/VLOOKUP(AD9757,[2]Formula!V:X,3,0))*VLOOKUP(AD9757,[2]Formula!V:X,2,0))*H9757)/SUMIF(AD:AD,AD9757,H:H)))</f>
        <v/>
      </c>
      <c r="L9757" s="38" t="str">
        <f t="shared" si="913"/>
        <v/>
      </c>
      <c r="M9757" s="38" t="str">
        <f t="shared" si="914"/>
        <v/>
      </c>
      <c r="N9757" s="38" t="str">
        <f t="shared" si="916"/>
        <v/>
      </c>
      <c r="O9757" s="38" t="str">
        <f t="shared" si="912"/>
        <v/>
      </c>
      <c r="P9757" s="39" t="str">
        <f t="shared" si="917"/>
        <v/>
      </c>
      <c r="AC9757" s="42" t="str">
        <f>IF(B9757="","",VLOOKUP(B9757,[2]Formula!B:C,2,0))</f>
        <v/>
      </c>
      <c r="AD9757" s="43" t="str">
        <f t="shared" si="915"/>
        <v/>
      </c>
    </row>
    <row r="9758" spans="1:30" x14ac:dyDescent="0.25">
      <c r="A9758" s="64"/>
      <c r="B9758" s="64"/>
      <c r="C9758" s="66"/>
      <c r="D9758" s="67"/>
      <c r="E9758" s="64"/>
      <c r="F9758" s="64"/>
      <c r="G9758" s="37" t="str">
        <f>IF(E9758="","",IF(OR(E9758="Project Management",E9758="Project Support",E9758="Sprint Management",E9758="Sprint Support"),"NA",ROUND((((VLOOKUP(AD9758,[2]Formula!V:X,3,0)))-SUMIF(AD:AD,AD9758,H:H)),2)))</f>
        <v/>
      </c>
      <c r="H9758" s="71"/>
      <c r="I9758" s="72"/>
      <c r="J9758" s="72"/>
      <c r="K9758" s="38" t="str">
        <f>IF(E9758="","",IF(OR(E9758="Project Management",E9758="Project Support",E9758="Sprint Management",E9758="Sprint Support"),"NA",(((SUMIF(AD:AD,AD9758,H:H)/VLOOKUP(AD9758,[2]Formula!V:X,3,0))*VLOOKUP(AD9758,[2]Formula!V:X,2,0))*H9758)/SUMIF(AD:AD,AD9758,H:H)))</f>
        <v/>
      </c>
      <c r="L9758" s="38" t="str">
        <f t="shared" si="913"/>
        <v/>
      </c>
      <c r="M9758" s="38" t="str">
        <f t="shared" si="914"/>
        <v/>
      </c>
      <c r="N9758" s="38" t="str">
        <f t="shared" si="916"/>
        <v/>
      </c>
      <c r="O9758" s="38" t="str">
        <f t="shared" si="912"/>
        <v/>
      </c>
      <c r="P9758" s="39" t="str">
        <f t="shared" si="917"/>
        <v/>
      </c>
      <c r="AC9758" s="42" t="str">
        <f>IF(B9758="","",VLOOKUP(B9758,[2]Formula!B:C,2,0))</f>
        <v/>
      </c>
      <c r="AD9758" s="43" t="str">
        <f t="shared" si="915"/>
        <v/>
      </c>
    </row>
    <row r="9759" spans="1:30" x14ac:dyDescent="0.25">
      <c r="A9759" s="64"/>
      <c r="B9759" s="64"/>
      <c r="C9759" s="66"/>
      <c r="D9759" s="67"/>
      <c r="E9759" s="64"/>
      <c r="F9759" s="64"/>
      <c r="G9759" s="37" t="str">
        <f>IF(E9759="","",IF(OR(E9759="Project Management",E9759="Project Support",E9759="Sprint Management",E9759="Sprint Support"),"NA",ROUND((((VLOOKUP(AD9759,[2]Formula!V:X,3,0)))-SUMIF(AD:AD,AD9759,H:H)),2)))</f>
        <v/>
      </c>
      <c r="H9759" s="71"/>
      <c r="I9759" s="72"/>
      <c r="J9759" s="72"/>
      <c r="K9759" s="38" t="str">
        <f>IF(E9759="","",IF(OR(E9759="Project Management",E9759="Project Support",E9759="Sprint Management",E9759="Sprint Support"),"NA",(((SUMIF(AD:AD,AD9759,H:H)/VLOOKUP(AD9759,[2]Formula!V:X,3,0))*VLOOKUP(AD9759,[2]Formula!V:X,2,0))*H9759)/SUMIF(AD:AD,AD9759,H:H)))</f>
        <v/>
      </c>
      <c r="L9759" s="38" t="str">
        <f t="shared" si="913"/>
        <v/>
      </c>
      <c r="M9759" s="38" t="str">
        <f t="shared" si="914"/>
        <v/>
      </c>
      <c r="N9759" s="38" t="str">
        <f t="shared" si="916"/>
        <v/>
      </c>
      <c r="O9759" s="38" t="str">
        <f t="shared" si="912"/>
        <v/>
      </c>
      <c r="P9759" s="39" t="str">
        <f t="shared" si="917"/>
        <v/>
      </c>
      <c r="AC9759" s="42" t="str">
        <f>IF(B9759="","",VLOOKUP(B9759,[2]Formula!B:C,2,0))</f>
        <v/>
      </c>
      <c r="AD9759" s="43" t="str">
        <f t="shared" si="915"/>
        <v/>
      </c>
    </row>
    <row r="9760" spans="1:30" x14ac:dyDescent="0.25">
      <c r="A9760" s="64"/>
      <c r="B9760" s="64"/>
      <c r="C9760" s="66"/>
      <c r="D9760" s="67"/>
      <c r="E9760" s="64"/>
      <c r="F9760" s="64"/>
      <c r="G9760" s="37" t="str">
        <f>IF(E9760="","",IF(OR(E9760="Project Management",E9760="Project Support",E9760="Sprint Management",E9760="Sprint Support"),"NA",ROUND((((VLOOKUP(AD9760,[2]Formula!V:X,3,0)))-SUMIF(AD:AD,AD9760,H:H)),2)))</f>
        <v/>
      </c>
      <c r="H9760" s="71"/>
      <c r="I9760" s="72"/>
      <c r="J9760" s="72"/>
      <c r="K9760" s="38" t="str">
        <f>IF(E9760="","",IF(OR(E9760="Project Management",E9760="Project Support",E9760="Sprint Management",E9760="Sprint Support"),"NA",(((SUMIF(AD:AD,AD9760,H:H)/VLOOKUP(AD9760,[2]Formula!V:X,3,0))*VLOOKUP(AD9760,[2]Formula!V:X,2,0))*H9760)/SUMIF(AD:AD,AD9760,H:H)))</f>
        <v/>
      </c>
      <c r="L9760" s="38" t="str">
        <f t="shared" si="913"/>
        <v/>
      </c>
      <c r="M9760" s="38" t="str">
        <f t="shared" si="914"/>
        <v/>
      </c>
      <c r="N9760" s="38" t="str">
        <f t="shared" si="916"/>
        <v/>
      </c>
      <c r="O9760" s="38" t="str">
        <f t="shared" si="912"/>
        <v/>
      </c>
      <c r="P9760" s="39" t="str">
        <f t="shared" si="917"/>
        <v/>
      </c>
      <c r="AC9760" s="42" t="str">
        <f>IF(B9760="","",VLOOKUP(B9760,[2]Formula!B:C,2,0))</f>
        <v/>
      </c>
      <c r="AD9760" s="43" t="str">
        <f t="shared" si="915"/>
        <v/>
      </c>
    </row>
    <row r="9761" spans="1:30" x14ac:dyDescent="0.25">
      <c r="A9761" s="64"/>
      <c r="B9761" s="64"/>
      <c r="C9761" s="66"/>
      <c r="D9761" s="67"/>
      <c r="E9761" s="64"/>
      <c r="F9761" s="64"/>
      <c r="G9761" s="37" t="str">
        <f>IF(E9761="","",IF(OR(E9761="Project Management",E9761="Project Support",E9761="Sprint Management",E9761="Sprint Support"),"NA",ROUND((((VLOOKUP(AD9761,[2]Formula!V:X,3,0)))-SUMIF(AD:AD,AD9761,H:H)),2)))</f>
        <v/>
      </c>
      <c r="H9761" s="71"/>
      <c r="I9761" s="72"/>
      <c r="J9761" s="72"/>
      <c r="K9761" s="38" t="str">
        <f>IF(E9761="","",IF(OR(E9761="Project Management",E9761="Project Support",E9761="Sprint Management",E9761="Sprint Support"),"NA",(((SUMIF(AD:AD,AD9761,H:H)/VLOOKUP(AD9761,[2]Formula!V:X,3,0))*VLOOKUP(AD9761,[2]Formula!V:X,2,0))*H9761)/SUMIF(AD:AD,AD9761,H:H)))</f>
        <v/>
      </c>
      <c r="L9761" s="38" t="str">
        <f t="shared" si="913"/>
        <v/>
      </c>
      <c r="M9761" s="38" t="str">
        <f t="shared" si="914"/>
        <v/>
      </c>
      <c r="N9761" s="38" t="str">
        <f t="shared" si="916"/>
        <v/>
      </c>
      <c r="O9761" s="38" t="str">
        <f t="shared" si="912"/>
        <v/>
      </c>
      <c r="P9761" s="39" t="str">
        <f t="shared" si="917"/>
        <v/>
      </c>
      <c r="AC9761" s="42" t="str">
        <f>IF(B9761="","",VLOOKUP(B9761,[2]Formula!B:C,2,0))</f>
        <v/>
      </c>
      <c r="AD9761" s="43" t="str">
        <f t="shared" si="915"/>
        <v/>
      </c>
    </row>
    <row r="9762" spans="1:30" x14ac:dyDescent="0.25">
      <c r="A9762" s="64"/>
      <c r="B9762" s="64"/>
      <c r="C9762" s="66"/>
      <c r="D9762" s="67"/>
      <c r="E9762" s="64"/>
      <c r="F9762" s="64"/>
      <c r="G9762" s="37" t="str">
        <f>IF(E9762="","",IF(OR(E9762="Project Management",E9762="Project Support",E9762="Sprint Management",E9762="Sprint Support"),"NA",ROUND((((VLOOKUP(AD9762,[2]Formula!V:X,3,0)))-SUMIF(AD:AD,AD9762,H:H)),2)))</f>
        <v/>
      </c>
      <c r="H9762" s="71"/>
      <c r="I9762" s="72"/>
      <c r="J9762" s="72"/>
      <c r="K9762" s="38" t="str">
        <f>IF(E9762="","",IF(OR(E9762="Project Management",E9762="Project Support",E9762="Sprint Management",E9762="Sprint Support"),"NA",(((SUMIF(AD:AD,AD9762,H:H)/VLOOKUP(AD9762,[2]Formula!V:X,3,0))*VLOOKUP(AD9762,[2]Formula!V:X,2,0))*H9762)/SUMIF(AD:AD,AD9762,H:H)))</f>
        <v/>
      </c>
      <c r="L9762" s="38" t="str">
        <f t="shared" si="913"/>
        <v/>
      </c>
      <c r="M9762" s="38" t="str">
        <f t="shared" si="914"/>
        <v/>
      </c>
      <c r="N9762" s="38" t="str">
        <f t="shared" si="916"/>
        <v/>
      </c>
      <c r="O9762" s="38" t="str">
        <f t="shared" si="912"/>
        <v/>
      </c>
      <c r="P9762" s="39" t="str">
        <f t="shared" si="917"/>
        <v/>
      </c>
      <c r="AC9762" s="42" t="str">
        <f>IF(B9762="","",VLOOKUP(B9762,[2]Formula!B:C,2,0))</f>
        <v/>
      </c>
      <c r="AD9762" s="43" t="str">
        <f t="shared" si="915"/>
        <v/>
      </c>
    </row>
    <row r="9763" spans="1:30" x14ac:dyDescent="0.25">
      <c r="A9763" s="64"/>
      <c r="B9763" s="64"/>
      <c r="C9763" s="66"/>
      <c r="D9763" s="67"/>
      <c r="E9763" s="64"/>
      <c r="F9763" s="64"/>
      <c r="G9763" s="37" t="str">
        <f>IF(E9763="","",IF(OR(E9763="Project Management",E9763="Project Support",E9763="Sprint Management",E9763="Sprint Support"),"NA",ROUND((((VLOOKUP(AD9763,[2]Formula!V:X,3,0)))-SUMIF(AD:AD,AD9763,H:H)),2)))</f>
        <v/>
      </c>
      <c r="H9763" s="71"/>
      <c r="I9763" s="72"/>
      <c r="J9763" s="72"/>
      <c r="K9763" s="38" t="str">
        <f>IF(E9763="","",IF(OR(E9763="Project Management",E9763="Project Support",E9763="Sprint Management",E9763="Sprint Support"),"NA",(((SUMIF(AD:AD,AD9763,H:H)/VLOOKUP(AD9763,[2]Formula!V:X,3,0))*VLOOKUP(AD9763,[2]Formula!V:X,2,0))*H9763)/SUMIF(AD:AD,AD9763,H:H)))</f>
        <v/>
      </c>
      <c r="L9763" s="38" t="str">
        <f t="shared" si="913"/>
        <v/>
      </c>
      <c r="M9763" s="38" t="str">
        <f t="shared" si="914"/>
        <v/>
      </c>
      <c r="N9763" s="38" t="str">
        <f t="shared" si="916"/>
        <v/>
      </c>
      <c r="O9763" s="38" t="str">
        <f t="shared" si="912"/>
        <v/>
      </c>
      <c r="P9763" s="39" t="str">
        <f t="shared" si="917"/>
        <v/>
      </c>
      <c r="AC9763" s="42" t="str">
        <f>IF(B9763="","",VLOOKUP(B9763,[2]Formula!B:C,2,0))</f>
        <v/>
      </c>
      <c r="AD9763" s="43" t="str">
        <f t="shared" si="915"/>
        <v/>
      </c>
    </row>
    <row r="9764" spans="1:30" x14ac:dyDescent="0.25">
      <c r="A9764" s="64"/>
      <c r="B9764" s="64"/>
      <c r="C9764" s="66"/>
      <c r="D9764" s="67"/>
      <c r="E9764" s="64"/>
      <c r="F9764" s="64"/>
      <c r="G9764" s="37" t="str">
        <f>IF(E9764="","",IF(OR(E9764="Project Management",E9764="Project Support",E9764="Sprint Management",E9764="Sprint Support"),"NA",ROUND((((VLOOKUP(AD9764,[2]Formula!V:X,3,0)))-SUMIF(AD:AD,AD9764,H:H)),2)))</f>
        <v/>
      </c>
      <c r="H9764" s="71"/>
      <c r="I9764" s="72"/>
      <c r="J9764" s="72"/>
      <c r="K9764" s="38" t="str">
        <f>IF(E9764="","",IF(OR(E9764="Project Management",E9764="Project Support",E9764="Sprint Management",E9764="Sprint Support"),"NA",(((SUMIF(AD:AD,AD9764,H:H)/VLOOKUP(AD9764,[2]Formula!V:X,3,0))*VLOOKUP(AD9764,[2]Formula!V:X,2,0))*H9764)/SUMIF(AD:AD,AD9764,H:H)))</f>
        <v/>
      </c>
      <c r="L9764" s="38" t="str">
        <f t="shared" si="913"/>
        <v/>
      </c>
      <c r="M9764" s="38" t="str">
        <f t="shared" si="914"/>
        <v/>
      </c>
      <c r="N9764" s="38" t="str">
        <f t="shared" si="916"/>
        <v/>
      </c>
      <c r="O9764" s="38" t="str">
        <f t="shared" si="912"/>
        <v/>
      </c>
      <c r="P9764" s="39" t="str">
        <f t="shared" si="917"/>
        <v/>
      </c>
      <c r="AC9764" s="42" t="str">
        <f>IF(B9764="","",VLOOKUP(B9764,[2]Formula!B:C,2,0))</f>
        <v/>
      </c>
      <c r="AD9764" s="43" t="str">
        <f t="shared" si="915"/>
        <v/>
      </c>
    </row>
    <row r="9765" spans="1:30" x14ac:dyDescent="0.25">
      <c r="A9765" s="64"/>
      <c r="B9765" s="64"/>
      <c r="C9765" s="66"/>
      <c r="D9765" s="67"/>
      <c r="E9765" s="64"/>
      <c r="F9765" s="64"/>
      <c r="G9765" s="37" t="str">
        <f>IF(E9765="","",IF(OR(E9765="Project Management",E9765="Project Support",E9765="Sprint Management",E9765="Sprint Support"),"NA",ROUND((((VLOOKUP(AD9765,[2]Formula!V:X,3,0)))-SUMIF(AD:AD,AD9765,H:H)),2)))</f>
        <v/>
      </c>
      <c r="H9765" s="71"/>
      <c r="I9765" s="72"/>
      <c r="J9765" s="72"/>
      <c r="K9765" s="38" t="str">
        <f>IF(E9765="","",IF(OR(E9765="Project Management",E9765="Project Support",E9765="Sprint Management",E9765="Sprint Support"),"NA",(((SUMIF(AD:AD,AD9765,H:H)/VLOOKUP(AD9765,[2]Formula!V:X,3,0))*VLOOKUP(AD9765,[2]Formula!V:X,2,0))*H9765)/SUMIF(AD:AD,AD9765,H:H)))</f>
        <v/>
      </c>
      <c r="L9765" s="38" t="str">
        <f t="shared" si="913"/>
        <v/>
      </c>
      <c r="M9765" s="38" t="str">
        <f t="shared" si="914"/>
        <v/>
      </c>
      <c r="N9765" s="38" t="str">
        <f t="shared" si="916"/>
        <v/>
      </c>
      <c r="O9765" s="38" t="str">
        <f t="shared" si="912"/>
        <v/>
      </c>
      <c r="P9765" s="39" t="str">
        <f t="shared" si="917"/>
        <v/>
      </c>
      <c r="AC9765" s="42" t="str">
        <f>IF(B9765="","",VLOOKUP(B9765,[2]Formula!B:C,2,0))</f>
        <v/>
      </c>
      <c r="AD9765" s="43" t="str">
        <f t="shared" si="915"/>
        <v/>
      </c>
    </row>
    <row r="9766" spans="1:30" x14ac:dyDescent="0.25">
      <c r="A9766" s="64"/>
      <c r="B9766" s="64"/>
      <c r="C9766" s="66"/>
      <c r="D9766" s="67"/>
      <c r="E9766" s="64"/>
      <c r="F9766" s="64"/>
      <c r="G9766" s="37" t="str">
        <f>IF(E9766="","",IF(OR(E9766="Project Management",E9766="Project Support",E9766="Sprint Management",E9766="Sprint Support"),"NA",ROUND((((VLOOKUP(AD9766,[2]Formula!V:X,3,0)))-SUMIF(AD:AD,AD9766,H:H)),2)))</f>
        <v/>
      </c>
      <c r="H9766" s="71"/>
      <c r="I9766" s="72"/>
      <c r="J9766" s="72"/>
      <c r="K9766" s="38" t="str">
        <f>IF(E9766="","",IF(OR(E9766="Project Management",E9766="Project Support",E9766="Sprint Management",E9766="Sprint Support"),"NA",(((SUMIF(AD:AD,AD9766,H:H)/VLOOKUP(AD9766,[2]Formula!V:X,3,0))*VLOOKUP(AD9766,[2]Formula!V:X,2,0))*H9766)/SUMIF(AD:AD,AD9766,H:H)))</f>
        <v/>
      </c>
      <c r="L9766" s="38" t="str">
        <f t="shared" si="913"/>
        <v/>
      </c>
      <c r="M9766" s="38" t="str">
        <f t="shared" si="914"/>
        <v/>
      </c>
      <c r="N9766" s="38" t="str">
        <f t="shared" si="916"/>
        <v/>
      </c>
      <c r="O9766" s="38" t="str">
        <f t="shared" si="912"/>
        <v/>
      </c>
      <c r="P9766" s="39" t="str">
        <f t="shared" si="917"/>
        <v/>
      </c>
      <c r="AC9766" s="42" t="str">
        <f>IF(B9766="","",VLOOKUP(B9766,[2]Formula!B:C,2,0))</f>
        <v/>
      </c>
      <c r="AD9766" s="43" t="str">
        <f t="shared" si="915"/>
        <v/>
      </c>
    </row>
    <row r="9767" spans="1:30" x14ac:dyDescent="0.25">
      <c r="A9767" s="64"/>
      <c r="B9767" s="64"/>
      <c r="C9767" s="66"/>
      <c r="D9767" s="67"/>
      <c r="E9767" s="64"/>
      <c r="F9767" s="64"/>
      <c r="G9767" s="37" t="str">
        <f>IF(E9767="","",IF(OR(E9767="Project Management",E9767="Project Support",E9767="Sprint Management",E9767="Sprint Support"),"NA",ROUND((((VLOOKUP(AD9767,[2]Formula!V:X,3,0)))-SUMIF(AD:AD,AD9767,H:H)),2)))</f>
        <v/>
      </c>
      <c r="H9767" s="71"/>
      <c r="I9767" s="72"/>
      <c r="J9767" s="72"/>
      <c r="K9767" s="38" t="str">
        <f>IF(E9767="","",IF(OR(E9767="Project Management",E9767="Project Support",E9767="Sprint Management",E9767="Sprint Support"),"NA",(((SUMIF(AD:AD,AD9767,H:H)/VLOOKUP(AD9767,[2]Formula!V:X,3,0))*VLOOKUP(AD9767,[2]Formula!V:X,2,0))*H9767)/SUMIF(AD:AD,AD9767,H:H)))</f>
        <v/>
      </c>
      <c r="L9767" s="38" t="str">
        <f t="shared" si="913"/>
        <v/>
      </c>
      <c r="M9767" s="38" t="str">
        <f t="shared" si="914"/>
        <v/>
      </c>
      <c r="N9767" s="38" t="str">
        <f t="shared" si="916"/>
        <v/>
      </c>
      <c r="O9767" s="38" t="str">
        <f t="shared" si="912"/>
        <v/>
      </c>
      <c r="P9767" s="39" t="str">
        <f t="shared" si="917"/>
        <v/>
      </c>
      <c r="AC9767" s="42" t="str">
        <f>IF(B9767="","",VLOOKUP(B9767,[2]Formula!B:C,2,0))</f>
        <v/>
      </c>
      <c r="AD9767" s="43" t="str">
        <f t="shared" si="915"/>
        <v/>
      </c>
    </row>
    <row r="9768" spans="1:30" x14ac:dyDescent="0.25">
      <c r="A9768" s="64"/>
      <c r="B9768" s="64"/>
      <c r="C9768" s="66"/>
      <c r="D9768" s="67"/>
      <c r="E9768" s="64"/>
      <c r="F9768" s="64"/>
      <c r="G9768" s="37" t="str">
        <f>IF(E9768="","",IF(OR(E9768="Project Management",E9768="Project Support",E9768="Sprint Management",E9768="Sprint Support"),"NA",ROUND((((VLOOKUP(AD9768,[2]Formula!V:X,3,0)))-SUMIF(AD:AD,AD9768,H:H)),2)))</f>
        <v/>
      </c>
      <c r="H9768" s="71"/>
      <c r="I9768" s="72"/>
      <c r="J9768" s="72"/>
      <c r="K9768" s="38" t="str">
        <f>IF(E9768="","",IF(OR(E9768="Project Management",E9768="Project Support",E9768="Sprint Management",E9768="Sprint Support"),"NA",(((SUMIF(AD:AD,AD9768,H:H)/VLOOKUP(AD9768,[2]Formula!V:X,3,0))*VLOOKUP(AD9768,[2]Formula!V:X,2,0))*H9768)/SUMIF(AD:AD,AD9768,H:H)))</f>
        <v/>
      </c>
      <c r="L9768" s="38" t="str">
        <f t="shared" si="913"/>
        <v/>
      </c>
      <c r="M9768" s="38" t="str">
        <f t="shared" si="914"/>
        <v/>
      </c>
      <c r="N9768" s="38" t="str">
        <f t="shared" si="916"/>
        <v/>
      </c>
      <c r="O9768" s="38" t="str">
        <f t="shared" si="912"/>
        <v/>
      </c>
      <c r="P9768" s="39" t="str">
        <f t="shared" si="917"/>
        <v/>
      </c>
      <c r="AC9768" s="42" t="str">
        <f>IF(B9768="","",VLOOKUP(B9768,[2]Formula!B:C,2,0))</f>
        <v/>
      </c>
      <c r="AD9768" s="43" t="str">
        <f t="shared" si="915"/>
        <v/>
      </c>
    </row>
    <row r="9769" spans="1:30" x14ac:dyDescent="0.25">
      <c r="A9769" s="64"/>
      <c r="B9769" s="64"/>
      <c r="C9769" s="66"/>
      <c r="D9769" s="67"/>
      <c r="E9769" s="64"/>
      <c r="F9769" s="64"/>
      <c r="G9769" s="37" t="str">
        <f>IF(E9769="","",IF(OR(E9769="Project Management",E9769="Project Support",E9769="Sprint Management",E9769="Sprint Support"),"NA",ROUND((((VLOOKUP(AD9769,[2]Formula!V:X,3,0)))-SUMIF(AD:AD,AD9769,H:H)),2)))</f>
        <v/>
      </c>
      <c r="H9769" s="71"/>
      <c r="I9769" s="72"/>
      <c r="J9769" s="72"/>
      <c r="K9769" s="38" t="str">
        <f>IF(E9769="","",IF(OR(E9769="Project Management",E9769="Project Support",E9769="Sprint Management",E9769="Sprint Support"),"NA",(((SUMIF(AD:AD,AD9769,H:H)/VLOOKUP(AD9769,[2]Formula!V:X,3,0))*VLOOKUP(AD9769,[2]Formula!V:X,2,0))*H9769)/SUMIF(AD:AD,AD9769,H:H)))</f>
        <v/>
      </c>
      <c r="L9769" s="38" t="str">
        <f t="shared" si="913"/>
        <v/>
      </c>
      <c r="M9769" s="38" t="str">
        <f t="shared" si="914"/>
        <v/>
      </c>
      <c r="N9769" s="38" t="str">
        <f t="shared" si="916"/>
        <v/>
      </c>
      <c r="O9769" s="38" t="str">
        <f t="shared" si="912"/>
        <v/>
      </c>
      <c r="P9769" s="39" t="str">
        <f t="shared" si="917"/>
        <v/>
      </c>
      <c r="AC9769" s="42" t="str">
        <f>IF(B9769="","",VLOOKUP(B9769,[2]Formula!B:C,2,0))</f>
        <v/>
      </c>
      <c r="AD9769" s="43" t="str">
        <f t="shared" si="915"/>
        <v/>
      </c>
    </row>
    <row r="9770" spans="1:30" x14ac:dyDescent="0.25">
      <c r="A9770" s="64"/>
      <c r="B9770" s="64"/>
      <c r="C9770" s="66"/>
      <c r="D9770" s="67"/>
      <c r="E9770" s="64"/>
      <c r="F9770" s="64"/>
      <c r="G9770" s="37" t="str">
        <f>IF(E9770="","",IF(OR(E9770="Project Management",E9770="Project Support",E9770="Sprint Management",E9770="Sprint Support"),"NA",ROUND((((VLOOKUP(AD9770,[2]Formula!V:X,3,0)))-SUMIF(AD:AD,AD9770,H:H)),2)))</f>
        <v/>
      </c>
      <c r="H9770" s="71"/>
      <c r="I9770" s="72"/>
      <c r="J9770" s="72"/>
      <c r="K9770" s="38" t="str">
        <f>IF(E9770="","",IF(OR(E9770="Project Management",E9770="Project Support",E9770="Sprint Management",E9770="Sprint Support"),"NA",(((SUMIF(AD:AD,AD9770,H:H)/VLOOKUP(AD9770,[2]Formula!V:X,3,0))*VLOOKUP(AD9770,[2]Formula!V:X,2,0))*H9770)/SUMIF(AD:AD,AD9770,H:H)))</f>
        <v/>
      </c>
      <c r="L9770" s="38" t="str">
        <f t="shared" si="913"/>
        <v/>
      </c>
      <c r="M9770" s="38" t="str">
        <f t="shared" si="914"/>
        <v/>
      </c>
      <c r="N9770" s="38" t="str">
        <f t="shared" si="916"/>
        <v/>
      </c>
      <c r="O9770" s="38" t="str">
        <f t="shared" si="912"/>
        <v/>
      </c>
      <c r="P9770" s="39" t="str">
        <f t="shared" si="917"/>
        <v/>
      </c>
      <c r="AC9770" s="42" t="str">
        <f>IF(B9770="","",VLOOKUP(B9770,[2]Formula!B:C,2,0))</f>
        <v/>
      </c>
      <c r="AD9770" s="43" t="str">
        <f t="shared" si="915"/>
        <v/>
      </c>
    </row>
    <row r="9771" spans="1:30" x14ac:dyDescent="0.25">
      <c r="A9771" s="64"/>
      <c r="B9771" s="64"/>
      <c r="C9771" s="66"/>
      <c r="D9771" s="67"/>
      <c r="E9771" s="64"/>
      <c r="F9771" s="64"/>
      <c r="G9771" s="37" t="str">
        <f>IF(E9771="","",IF(OR(E9771="Project Management",E9771="Project Support",E9771="Sprint Management",E9771="Sprint Support"),"NA",ROUND((((VLOOKUP(AD9771,[2]Formula!V:X,3,0)))-SUMIF(AD:AD,AD9771,H:H)),2)))</f>
        <v/>
      </c>
      <c r="H9771" s="71"/>
      <c r="I9771" s="72"/>
      <c r="J9771" s="72"/>
      <c r="K9771" s="38" t="str">
        <f>IF(E9771="","",IF(OR(E9771="Project Management",E9771="Project Support",E9771="Sprint Management",E9771="Sprint Support"),"NA",(((SUMIF(AD:AD,AD9771,H:H)/VLOOKUP(AD9771,[2]Formula!V:X,3,0))*VLOOKUP(AD9771,[2]Formula!V:X,2,0))*H9771)/SUMIF(AD:AD,AD9771,H:H)))</f>
        <v/>
      </c>
      <c r="L9771" s="38" t="str">
        <f t="shared" si="913"/>
        <v/>
      </c>
      <c r="M9771" s="38" t="str">
        <f t="shared" si="914"/>
        <v/>
      </c>
      <c r="N9771" s="38" t="str">
        <f t="shared" si="916"/>
        <v/>
      </c>
      <c r="O9771" s="38" t="str">
        <f t="shared" si="912"/>
        <v/>
      </c>
      <c r="P9771" s="39" t="str">
        <f t="shared" si="917"/>
        <v/>
      </c>
      <c r="AC9771" s="42" t="str">
        <f>IF(B9771="","",VLOOKUP(B9771,[2]Formula!B:C,2,0))</f>
        <v/>
      </c>
      <c r="AD9771" s="43" t="str">
        <f t="shared" si="915"/>
        <v/>
      </c>
    </row>
    <row r="9772" spans="1:30" x14ac:dyDescent="0.25">
      <c r="A9772" s="64"/>
      <c r="B9772" s="64"/>
      <c r="C9772" s="66"/>
      <c r="D9772" s="67"/>
      <c r="E9772" s="64"/>
      <c r="F9772" s="64"/>
      <c r="G9772" s="37" t="str">
        <f>IF(E9772="","",IF(OR(E9772="Project Management",E9772="Project Support",E9772="Sprint Management",E9772="Sprint Support"),"NA",ROUND((((VLOOKUP(AD9772,[2]Formula!V:X,3,0)))-SUMIF(AD:AD,AD9772,H:H)),2)))</f>
        <v/>
      </c>
      <c r="H9772" s="71"/>
      <c r="I9772" s="72"/>
      <c r="J9772" s="72"/>
      <c r="K9772" s="38" t="str">
        <f>IF(E9772="","",IF(OR(E9772="Project Management",E9772="Project Support",E9772="Sprint Management",E9772="Sprint Support"),"NA",(((SUMIF(AD:AD,AD9772,H:H)/VLOOKUP(AD9772,[2]Formula!V:X,3,0))*VLOOKUP(AD9772,[2]Formula!V:X,2,0))*H9772)/SUMIF(AD:AD,AD9772,H:H)))</f>
        <v/>
      </c>
      <c r="L9772" s="38" t="str">
        <f t="shared" si="913"/>
        <v/>
      </c>
      <c r="M9772" s="38" t="str">
        <f t="shared" si="914"/>
        <v/>
      </c>
      <c r="N9772" s="38" t="str">
        <f t="shared" si="916"/>
        <v/>
      </c>
      <c r="O9772" s="38" t="str">
        <f t="shared" si="912"/>
        <v/>
      </c>
      <c r="P9772" s="39" t="str">
        <f t="shared" si="917"/>
        <v/>
      </c>
      <c r="AC9772" s="42" t="str">
        <f>IF(B9772="","",VLOOKUP(B9772,[2]Formula!B:C,2,0))</f>
        <v/>
      </c>
      <c r="AD9772" s="43" t="str">
        <f t="shared" si="915"/>
        <v/>
      </c>
    </row>
    <row r="9773" spans="1:30" x14ac:dyDescent="0.25">
      <c r="A9773" s="64"/>
      <c r="B9773" s="64"/>
      <c r="C9773" s="66"/>
      <c r="D9773" s="67"/>
      <c r="E9773" s="64"/>
      <c r="F9773" s="64"/>
      <c r="G9773" s="37" t="str">
        <f>IF(E9773="","",IF(OR(E9773="Project Management",E9773="Project Support",E9773="Sprint Management",E9773="Sprint Support"),"NA",ROUND((((VLOOKUP(AD9773,[2]Formula!V:X,3,0)))-SUMIF(AD:AD,AD9773,H:H)),2)))</f>
        <v/>
      </c>
      <c r="H9773" s="71"/>
      <c r="I9773" s="72"/>
      <c r="J9773" s="72"/>
      <c r="K9773" s="38" t="str">
        <f>IF(E9773="","",IF(OR(E9773="Project Management",E9773="Project Support",E9773="Sprint Management",E9773="Sprint Support"),"NA",(((SUMIF(AD:AD,AD9773,H:H)/VLOOKUP(AD9773,[2]Formula!V:X,3,0))*VLOOKUP(AD9773,[2]Formula!V:X,2,0))*H9773)/SUMIF(AD:AD,AD9773,H:H)))</f>
        <v/>
      </c>
      <c r="L9773" s="38" t="str">
        <f t="shared" si="913"/>
        <v/>
      </c>
      <c r="M9773" s="38" t="str">
        <f t="shared" si="914"/>
        <v/>
      </c>
      <c r="N9773" s="38" t="str">
        <f t="shared" si="916"/>
        <v/>
      </c>
      <c r="O9773" s="38" t="str">
        <f t="shared" si="912"/>
        <v/>
      </c>
      <c r="P9773" s="39" t="str">
        <f t="shared" si="917"/>
        <v/>
      </c>
      <c r="AC9773" s="42" t="str">
        <f>IF(B9773="","",VLOOKUP(B9773,[2]Formula!B:C,2,0))</f>
        <v/>
      </c>
      <c r="AD9773" s="43" t="str">
        <f t="shared" si="915"/>
        <v/>
      </c>
    </row>
    <row r="9774" spans="1:30" x14ac:dyDescent="0.25">
      <c r="A9774" s="64"/>
      <c r="B9774" s="64"/>
      <c r="C9774" s="66"/>
      <c r="D9774" s="67"/>
      <c r="E9774" s="64"/>
      <c r="F9774" s="64"/>
      <c r="G9774" s="37" t="str">
        <f>IF(E9774="","",IF(OR(E9774="Project Management",E9774="Project Support",E9774="Sprint Management",E9774="Sprint Support"),"NA",ROUND((((VLOOKUP(AD9774,[2]Formula!V:X,3,0)))-SUMIF(AD:AD,AD9774,H:H)),2)))</f>
        <v/>
      </c>
      <c r="H9774" s="71"/>
      <c r="I9774" s="72"/>
      <c r="J9774" s="72"/>
      <c r="K9774" s="38" t="str">
        <f>IF(E9774="","",IF(OR(E9774="Project Management",E9774="Project Support",E9774="Sprint Management",E9774="Sprint Support"),"NA",(((SUMIF(AD:AD,AD9774,H:H)/VLOOKUP(AD9774,[2]Formula!V:X,3,0))*VLOOKUP(AD9774,[2]Formula!V:X,2,0))*H9774)/SUMIF(AD:AD,AD9774,H:H)))</f>
        <v/>
      </c>
      <c r="L9774" s="38" t="str">
        <f t="shared" si="913"/>
        <v/>
      </c>
      <c r="M9774" s="38" t="str">
        <f t="shared" si="914"/>
        <v/>
      </c>
      <c r="N9774" s="38" t="str">
        <f t="shared" si="916"/>
        <v/>
      </c>
      <c r="O9774" s="38" t="str">
        <f t="shared" si="912"/>
        <v/>
      </c>
      <c r="P9774" s="39" t="str">
        <f t="shared" si="917"/>
        <v/>
      </c>
      <c r="AC9774" s="42" t="str">
        <f>IF(B9774="","",VLOOKUP(B9774,[2]Formula!B:C,2,0))</f>
        <v/>
      </c>
      <c r="AD9774" s="43" t="str">
        <f t="shared" si="915"/>
        <v/>
      </c>
    </row>
    <row r="9775" spans="1:30" x14ac:dyDescent="0.25">
      <c r="A9775" s="64"/>
      <c r="B9775" s="64"/>
      <c r="C9775" s="66"/>
      <c r="D9775" s="67"/>
      <c r="E9775" s="64"/>
      <c r="F9775" s="64"/>
      <c r="G9775" s="37" t="str">
        <f>IF(E9775="","",IF(OR(E9775="Project Management",E9775="Project Support",E9775="Sprint Management",E9775="Sprint Support"),"NA",ROUND((((VLOOKUP(AD9775,[2]Formula!V:X,3,0)))-SUMIF(AD:AD,AD9775,H:H)),2)))</f>
        <v/>
      </c>
      <c r="H9775" s="71"/>
      <c r="I9775" s="72"/>
      <c r="J9775" s="72"/>
      <c r="K9775" s="38" t="str">
        <f>IF(E9775="","",IF(OR(E9775="Project Management",E9775="Project Support",E9775="Sprint Management",E9775="Sprint Support"),"NA",(((SUMIF(AD:AD,AD9775,H:H)/VLOOKUP(AD9775,[2]Formula!V:X,3,0))*VLOOKUP(AD9775,[2]Formula!V:X,2,0))*H9775)/SUMIF(AD:AD,AD9775,H:H)))</f>
        <v/>
      </c>
      <c r="L9775" s="38" t="str">
        <f t="shared" si="913"/>
        <v/>
      </c>
      <c r="M9775" s="38" t="str">
        <f t="shared" si="914"/>
        <v/>
      </c>
      <c r="N9775" s="38" t="str">
        <f t="shared" si="916"/>
        <v/>
      </c>
      <c r="O9775" s="38" t="str">
        <f t="shared" si="912"/>
        <v/>
      </c>
      <c r="P9775" s="39" t="str">
        <f t="shared" si="917"/>
        <v/>
      </c>
      <c r="AC9775" s="42" t="str">
        <f>IF(B9775="","",VLOOKUP(B9775,[2]Formula!B:C,2,0))</f>
        <v/>
      </c>
      <c r="AD9775" s="43" t="str">
        <f t="shared" si="915"/>
        <v/>
      </c>
    </row>
    <row r="9776" spans="1:30" x14ac:dyDescent="0.25">
      <c r="A9776" s="64"/>
      <c r="B9776" s="64"/>
      <c r="C9776" s="66"/>
      <c r="D9776" s="67"/>
      <c r="E9776" s="64"/>
      <c r="F9776" s="64"/>
      <c r="G9776" s="37" t="str">
        <f>IF(E9776="","",IF(OR(E9776="Project Management",E9776="Project Support",E9776="Sprint Management",E9776="Sprint Support"),"NA",ROUND((((VLOOKUP(AD9776,[2]Formula!V:X,3,0)))-SUMIF(AD:AD,AD9776,H:H)),2)))</f>
        <v/>
      </c>
      <c r="H9776" s="71"/>
      <c r="I9776" s="72"/>
      <c r="J9776" s="72"/>
      <c r="K9776" s="38" t="str">
        <f>IF(E9776="","",IF(OR(E9776="Project Management",E9776="Project Support",E9776="Sprint Management",E9776="Sprint Support"),"NA",(((SUMIF(AD:AD,AD9776,H:H)/VLOOKUP(AD9776,[2]Formula!V:X,3,0))*VLOOKUP(AD9776,[2]Formula!V:X,2,0))*H9776)/SUMIF(AD:AD,AD9776,H:H)))</f>
        <v/>
      </c>
      <c r="L9776" s="38" t="str">
        <f t="shared" si="913"/>
        <v/>
      </c>
      <c r="M9776" s="38" t="str">
        <f t="shared" si="914"/>
        <v/>
      </c>
      <c r="N9776" s="38" t="str">
        <f t="shared" si="916"/>
        <v/>
      </c>
      <c r="O9776" s="38" t="str">
        <f t="shared" si="912"/>
        <v/>
      </c>
      <c r="P9776" s="39" t="str">
        <f t="shared" si="917"/>
        <v/>
      </c>
      <c r="AC9776" s="42" t="str">
        <f>IF(B9776="","",VLOOKUP(B9776,[2]Formula!B:C,2,0))</f>
        <v/>
      </c>
      <c r="AD9776" s="43" t="str">
        <f t="shared" si="915"/>
        <v/>
      </c>
    </row>
    <row r="9777" spans="1:30" x14ac:dyDescent="0.25">
      <c r="A9777" s="64"/>
      <c r="B9777" s="64"/>
      <c r="C9777" s="66"/>
      <c r="D9777" s="67"/>
      <c r="E9777" s="64"/>
      <c r="F9777" s="64"/>
      <c r="G9777" s="37" t="str">
        <f>IF(E9777="","",IF(OR(E9777="Project Management",E9777="Project Support",E9777="Sprint Management",E9777="Sprint Support"),"NA",ROUND((((VLOOKUP(AD9777,[2]Formula!V:X,3,0)))-SUMIF(AD:AD,AD9777,H:H)),2)))</f>
        <v/>
      </c>
      <c r="H9777" s="71"/>
      <c r="I9777" s="72"/>
      <c r="J9777" s="72"/>
      <c r="K9777" s="38" t="str">
        <f>IF(E9777="","",IF(OR(E9777="Project Management",E9777="Project Support",E9777="Sprint Management",E9777="Sprint Support"),"NA",(((SUMIF(AD:AD,AD9777,H:H)/VLOOKUP(AD9777,[2]Formula!V:X,3,0))*VLOOKUP(AD9777,[2]Formula!V:X,2,0))*H9777)/SUMIF(AD:AD,AD9777,H:H)))</f>
        <v/>
      </c>
      <c r="L9777" s="38" t="str">
        <f t="shared" si="913"/>
        <v/>
      </c>
      <c r="M9777" s="38" t="str">
        <f t="shared" si="914"/>
        <v/>
      </c>
      <c r="N9777" s="38" t="str">
        <f t="shared" si="916"/>
        <v/>
      </c>
      <c r="O9777" s="38" t="str">
        <f t="shared" si="912"/>
        <v/>
      </c>
      <c r="P9777" s="39" t="str">
        <f t="shared" si="917"/>
        <v/>
      </c>
      <c r="AC9777" s="42" t="str">
        <f>IF(B9777="","",VLOOKUP(B9777,[2]Formula!B:C,2,0))</f>
        <v/>
      </c>
      <c r="AD9777" s="43" t="str">
        <f t="shared" si="915"/>
        <v/>
      </c>
    </row>
    <row r="9778" spans="1:30" x14ac:dyDescent="0.25">
      <c r="A9778" s="64"/>
      <c r="B9778" s="64"/>
      <c r="C9778" s="66"/>
      <c r="D9778" s="67"/>
      <c r="E9778" s="64"/>
      <c r="F9778" s="64"/>
      <c r="G9778" s="37" t="str">
        <f>IF(E9778="","",IF(OR(E9778="Project Management",E9778="Project Support",E9778="Sprint Management",E9778="Sprint Support"),"NA",ROUND((((VLOOKUP(AD9778,[2]Formula!V:X,3,0)))-SUMIF(AD:AD,AD9778,H:H)),2)))</f>
        <v/>
      </c>
      <c r="H9778" s="71"/>
      <c r="I9778" s="72"/>
      <c r="J9778" s="72"/>
      <c r="K9778" s="38" t="str">
        <f>IF(E9778="","",IF(OR(E9778="Project Management",E9778="Project Support",E9778="Sprint Management",E9778="Sprint Support"),"NA",(((SUMIF(AD:AD,AD9778,H:H)/VLOOKUP(AD9778,[2]Formula!V:X,3,0))*VLOOKUP(AD9778,[2]Formula!V:X,2,0))*H9778)/SUMIF(AD:AD,AD9778,H:H)))</f>
        <v/>
      </c>
      <c r="L9778" s="38" t="str">
        <f t="shared" si="913"/>
        <v/>
      </c>
      <c r="M9778" s="38" t="str">
        <f t="shared" si="914"/>
        <v/>
      </c>
      <c r="N9778" s="38" t="str">
        <f t="shared" si="916"/>
        <v/>
      </c>
      <c r="O9778" s="38" t="str">
        <f t="shared" si="912"/>
        <v/>
      </c>
      <c r="P9778" s="39" t="str">
        <f t="shared" si="917"/>
        <v/>
      </c>
      <c r="AC9778" s="42" t="str">
        <f>IF(B9778="","",VLOOKUP(B9778,[2]Formula!B:C,2,0))</f>
        <v/>
      </c>
      <c r="AD9778" s="43" t="str">
        <f t="shared" si="915"/>
        <v/>
      </c>
    </row>
    <row r="9779" spans="1:30" x14ac:dyDescent="0.25">
      <c r="A9779" s="64"/>
      <c r="B9779" s="64"/>
      <c r="C9779" s="66"/>
      <c r="D9779" s="67"/>
      <c r="E9779" s="64"/>
      <c r="F9779" s="64"/>
      <c r="G9779" s="37" t="str">
        <f>IF(E9779="","",IF(OR(E9779="Project Management",E9779="Project Support",E9779="Sprint Management",E9779="Sprint Support"),"NA",ROUND((((VLOOKUP(AD9779,[2]Formula!V:X,3,0)))-SUMIF(AD:AD,AD9779,H:H)),2)))</f>
        <v/>
      </c>
      <c r="H9779" s="71"/>
      <c r="I9779" s="72"/>
      <c r="J9779" s="72"/>
      <c r="K9779" s="38" t="str">
        <f>IF(E9779="","",IF(OR(E9779="Project Management",E9779="Project Support",E9779="Sprint Management",E9779="Sprint Support"),"NA",(((SUMIF(AD:AD,AD9779,H:H)/VLOOKUP(AD9779,[2]Formula!V:X,3,0))*VLOOKUP(AD9779,[2]Formula!V:X,2,0))*H9779)/SUMIF(AD:AD,AD9779,H:H)))</f>
        <v/>
      </c>
      <c r="L9779" s="38" t="str">
        <f t="shared" si="913"/>
        <v/>
      </c>
      <c r="M9779" s="38" t="str">
        <f t="shared" si="914"/>
        <v/>
      </c>
      <c r="N9779" s="38" t="str">
        <f t="shared" si="916"/>
        <v/>
      </c>
      <c r="O9779" s="38" t="str">
        <f t="shared" si="912"/>
        <v/>
      </c>
      <c r="P9779" s="39" t="str">
        <f t="shared" si="917"/>
        <v/>
      </c>
      <c r="AC9779" s="42" t="str">
        <f>IF(B9779="","",VLOOKUP(B9779,[2]Formula!B:C,2,0))</f>
        <v/>
      </c>
      <c r="AD9779" s="43" t="str">
        <f t="shared" si="915"/>
        <v/>
      </c>
    </row>
    <row r="9780" spans="1:30" x14ac:dyDescent="0.25">
      <c r="A9780" s="64"/>
      <c r="B9780" s="64"/>
      <c r="C9780" s="66"/>
      <c r="D9780" s="67"/>
      <c r="E9780" s="64"/>
      <c r="F9780" s="64"/>
      <c r="G9780" s="37" t="str">
        <f>IF(E9780="","",IF(OR(E9780="Project Management",E9780="Project Support",E9780="Sprint Management",E9780="Sprint Support"),"NA",ROUND((((VLOOKUP(AD9780,[2]Formula!V:X,3,0)))-SUMIF(AD:AD,AD9780,H:H)),2)))</f>
        <v/>
      </c>
      <c r="H9780" s="71"/>
      <c r="I9780" s="72"/>
      <c r="J9780" s="72"/>
      <c r="K9780" s="38" t="str">
        <f>IF(E9780="","",IF(OR(E9780="Project Management",E9780="Project Support",E9780="Sprint Management",E9780="Sprint Support"),"NA",(((SUMIF(AD:AD,AD9780,H:H)/VLOOKUP(AD9780,[2]Formula!V:X,3,0))*VLOOKUP(AD9780,[2]Formula!V:X,2,0))*H9780)/SUMIF(AD:AD,AD9780,H:H)))</f>
        <v/>
      </c>
      <c r="L9780" s="38" t="str">
        <f t="shared" si="913"/>
        <v/>
      </c>
      <c r="M9780" s="38" t="str">
        <f t="shared" si="914"/>
        <v/>
      </c>
      <c r="N9780" s="38" t="str">
        <f t="shared" si="916"/>
        <v/>
      </c>
      <c r="O9780" s="38" t="str">
        <f t="shared" si="912"/>
        <v/>
      </c>
      <c r="P9780" s="39" t="str">
        <f t="shared" si="917"/>
        <v/>
      </c>
      <c r="AC9780" s="42" t="str">
        <f>IF(B9780="","",VLOOKUP(B9780,[2]Formula!B:C,2,0))</f>
        <v/>
      </c>
      <c r="AD9780" s="43" t="str">
        <f t="shared" si="915"/>
        <v/>
      </c>
    </row>
    <row r="9781" spans="1:30" x14ac:dyDescent="0.25">
      <c r="A9781" s="64"/>
      <c r="B9781" s="64"/>
      <c r="C9781" s="66"/>
      <c r="D9781" s="67"/>
      <c r="E9781" s="64"/>
      <c r="F9781" s="64"/>
      <c r="G9781" s="37" t="str">
        <f>IF(E9781="","",IF(OR(E9781="Project Management",E9781="Project Support",E9781="Sprint Management",E9781="Sprint Support"),"NA",ROUND((((VLOOKUP(AD9781,[2]Formula!V:X,3,0)))-SUMIF(AD:AD,AD9781,H:H)),2)))</f>
        <v/>
      </c>
      <c r="H9781" s="71"/>
      <c r="I9781" s="72"/>
      <c r="J9781" s="72"/>
      <c r="K9781" s="38" t="str">
        <f>IF(E9781="","",IF(OR(E9781="Project Management",E9781="Project Support",E9781="Sprint Management",E9781="Sprint Support"),"NA",(((SUMIF(AD:AD,AD9781,H:H)/VLOOKUP(AD9781,[2]Formula!V:X,3,0))*VLOOKUP(AD9781,[2]Formula!V:X,2,0))*H9781)/SUMIF(AD:AD,AD9781,H:H)))</f>
        <v/>
      </c>
      <c r="L9781" s="38" t="str">
        <f t="shared" si="913"/>
        <v/>
      </c>
      <c r="M9781" s="38" t="str">
        <f t="shared" si="914"/>
        <v/>
      </c>
      <c r="N9781" s="38" t="str">
        <f t="shared" si="916"/>
        <v/>
      </c>
      <c r="O9781" s="38" t="str">
        <f t="shared" ref="O9781:O9844" si="918">IFERROR(L9781/M9781,"")</f>
        <v/>
      </c>
      <c r="P9781" s="39" t="str">
        <f t="shared" si="917"/>
        <v/>
      </c>
      <c r="AC9781" s="42" t="str">
        <f>IF(B9781="","",VLOOKUP(B9781,[2]Formula!B:C,2,0))</f>
        <v/>
      </c>
      <c r="AD9781" s="43" t="str">
        <f t="shared" si="915"/>
        <v/>
      </c>
    </row>
    <row r="9782" spans="1:30" x14ac:dyDescent="0.25">
      <c r="A9782" s="64"/>
      <c r="B9782" s="64"/>
      <c r="C9782" s="66"/>
      <c r="D9782" s="67"/>
      <c r="E9782" s="64"/>
      <c r="F9782" s="64"/>
      <c r="G9782" s="37" t="str">
        <f>IF(E9782="","",IF(OR(E9782="Project Management",E9782="Project Support",E9782="Sprint Management",E9782="Sprint Support"),"NA",ROUND((((VLOOKUP(AD9782,[2]Formula!V:X,3,0)))-SUMIF(AD:AD,AD9782,H:H)),2)))</f>
        <v/>
      </c>
      <c r="H9782" s="71"/>
      <c r="I9782" s="72"/>
      <c r="J9782" s="72"/>
      <c r="K9782" s="38" t="str">
        <f>IF(E9782="","",IF(OR(E9782="Project Management",E9782="Project Support",E9782="Sprint Management",E9782="Sprint Support"),"NA",(((SUMIF(AD:AD,AD9782,H:H)/VLOOKUP(AD9782,[2]Formula!V:X,3,0))*VLOOKUP(AD9782,[2]Formula!V:X,2,0))*H9782)/SUMIF(AD:AD,AD9782,H:H)))</f>
        <v/>
      </c>
      <c r="L9782" s="38" t="str">
        <f t="shared" si="913"/>
        <v/>
      </c>
      <c r="M9782" s="38" t="str">
        <f t="shared" si="914"/>
        <v/>
      </c>
      <c r="N9782" s="38" t="str">
        <f t="shared" si="916"/>
        <v/>
      </c>
      <c r="O9782" s="38" t="str">
        <f t="shared" si="918"/>
        <v/>
      </c>
      <c r="P9782" s="39" t="str">
        <f t="shared" si="917"/>
        <v/>
      </c>
      <c r="AC9782" s="42" t="str">
        <f>IF(B9782="","",VLOOKUP(B9782,[2]Formula!B:C,2,0))</f>
        <v/>
      </c>
      <c r="AD9782" s="43" t="str">
        <f t="shared" si="915"/>
        <v/>
      </c>
    </row>
    <row r="9783" spans="1:30" x14ac:dyDescent="0.25">
      <c r="A9783" s="64"/>
      <c r="B9783" s="64"/>
      <c r="C9783" s="66"/>
      <c r="D9783" s="67"/>
      <c r="E9783" s="64"/>
      <c r="F9783" s="64"/>
      <c r="G9783" s="37" t="str">
        <f>IF(E9783="","",IF(OR(E9783="Project Management",E9783="Project Support",E9783="Sprint Management",E9783="Sprint Support"),"NA",ROUND((((VLOOKUP(AD9783,[2]Formula!V:X,3,0)))-SUMIF(AD:AD,AD9783,H:H)),2)))</f>
        <v/>
      </c>
      <c r="H9783" s="71"/>
      <c r="I9783" s="72"/>
      <c r="J9783" s="72"/>
      <c r="K9783" s="38" t="str">
        <f>IF(E9783="","",IF(OR(E9783="Project Management",E9783="Project Support",E9783="Sprint Management",E9783="Sprint Support"),"NA",(((SUMIF(AD:AD,AD9783,H:H)/VLOOKUP(AD9783,[2]Formula!V:X,3,0))*VLOOKUP(AD9783,[2]Formula!V:X,2,0))*H9783)/SUMIF(AD:AD,AD9783,H:H)))</f>
        <v/>
      </c>
      <c r="L9783" s="38" t="str">
        <f t="shared" si="913"/>
        <v/>
      </c>
      <c r="M9783" s="38" t="str">
        <f t="shared" si="914"/>
        <v/>
      </c>
      <c r="N9783" s="38" t="str">
        <f t="shared" si="916"/>
        <v/>
      </c>
      <c r="O9783" s="38" t="str">
        <f t="shared" si="918"/>
        <v/>
      </c>
      <c r="P9783" s="39" t="str">
        <f t="shared" si="917"/>
        <v/>
      </c>
      <c r="AC9783" s="42" t="str">
        <f>IF(B9783="","",VLOOKUP(B9783,[2]Formula!B:C,2,0))</f>
        <v/>
      </c>
      <c r="AD9783" s="43" t="str">
        <f t="shared" si="915"/>
        <v/>
      </c>
    </row>
    <row r="9784" spans="1:30" x14ac:dyDescent="0.25">
      <c r="A9784" s="64"/>
      <c r="B9784" s="64"/>
      <c r="C9784" s="66"/>
      <c r="D9784" s="67"/>
      <c r="E9784" s="64"/>
      <c r="F9784" s="64"/>
      <c r="G9784" s="37" t="str">
        <f>IF(E9784="","",IF(OR(E9784="Project Management",E9784="Project Support",E9784="Sprint Management",E9784="Sprint Support"),"NA",ROUND((((VLOOKUP(AD9784,[2]Formula!V:X,3,0)))-SUMIF(AD:AD,AD9784,H:H)),2)))</f>
        <v/>
      </c>
      <c r="H9784" s="71"/>
      <c r="I9784" s="72"/>
      <c r="J9784" s="72"/>
      <c r="K9784" s="38" t="str">
        <f>IF(E9784="","",IF(OR(E9784="Project Management",E9784="Project Support",E9784="Sprint Management",E9784="Sprint Support"),"NA",(((SUMIF(AD:AD,AD9784,H:H)/VLOOKUP(AD9784,[2]Formula!V:X,3,0))*VLOOKUP(AD9784,[2]Formula!V:X,2,0))*H9784)/SUMIF(AD:AD,AD9784,H:H)))</f>
        <v/>
      </c>
      <c r="L9784" s="38" t="str">
        <f t="shared" si="913"/>
        <v/>
      </c>
      <c r="M9784" s="38" t="str">
        <f t="shared" si="914"/>
        <v/>
      </c>
      <c r="N9784" s="38" t="str">
        <f t="shared" si="916"/>
        <v/>
      </c>
      <c r="O9784" s="38" t="str">
        <f t="shared" si="918"/>
        <v/>
      </c>
      <c r="P9784" s="39" t="str">
        <f t="shared" si="917"/>
        <v/>
      </c>
      <c r="AC9784" s="42" t="str">
        <f>IF(B9784="","",VLOOKUP(B9784,[2]Formula!B:C,2,0))</f>
        <v/>
      </c>
      <c r="AD9784" s="43" t="str">
        <f t="shared" si="915"/>
        <v/>
      </c>
    </row>
    <row r="9785" spans="1:30" x14ac:dyDescent="0.25">
      <c r="A9785" s="64"/>
      <c r="B9785" s="64"/>
      <c r="C9785" s="66"/>
      <c r="D9785" s="67"/>
      <c r="E9785" s="64"/>
      <c r="F9785" s="64"/>
      <c r="G9785" s="37" t="str">
        <f>IF(E9785="","",IF(OR(E9785="Project Management",E9785="Project Support",E9785="Sprint Management",E9785="Sprint Support"),"NA",ROUND((((VLOOKUP(AD9785,[2]Formula!V:X,3,0)))-SUMIF(AD:AD,AD9785,H:H)),2)))</f>
        <v/>
      </c>
      <c r="H9785" s="71"/>
      <c r="I9785" s="72"/>
      <c r="J9785" s="72"/>
      <c r="K9785" s="38" t="str">
        <f>IF(E9785="","",IF(OR(E9785="Project Management",E9785="Project Support",E9785="Sprint Management",E9785="Sprint Support"),"NA",(((SUMIF(AD:AD,AD9785,H:H)/VLOOKUP(AD9785,[2]Formula!V:X,3,0))*VLOOKUP(AD9785,[2]Formula!V:X,2,0))*H9785)/SUMIF(AD:AD,AD9785,H:H)))</f>
        <v/>
      </c>
      <c r="L9785" s="38" t="str">
        <f t="shared" si="913"/>
        <v/>
      </c>
      <c r="M9785" s="38" t="str">
        <f t="shared" si="914"/>
        <v/>
      </c>
      <c r="N9785" s="38" t="str">
        <f t="shared" si="916"/>
        <v/>
      </c>
      <c r="O9785" s="38" t="str">
        <f t="shared" si="918"/>
        <v/>
      </c>
      <c r="P9785" s="39" t="str">
        <f t="shared" si="917"/>
        <v/>
      </c>
      <c r="AC9785" s="42" t="str">
        <f>IF(B9785="","",VLOOKUP(B9785,[2]Formula!B:C,2,0))</f>
        <v/>
      </c>
      <c r="AD9785" s="43" t="str">
        <f t="shared" si="915"/>
        <v/>
      </c>
    </row>
    <row r="9786" spans="1:30" x14ac:dyDescent="0.25">
      <c r="A9786" s="64"/>
      <c r="B9786" s="64"/>
      <c r="C9786" s="66"/>
      <c r="D9786" s="67"/>
      <c r="E9786" s="64"/>
      <c r="F9786" s="64"/>
      <c r="G9786" s="37" t="str">
        <f>IF(E9786="","",IF(OR(E9786="Project Management",E9786="Project Support",E9786="Sprint Management",E9786="Sprint Support"),"NA",ROUND((((VLOOKUP(AD9786,[2]Formula!V:X,3,0)))-SUMIF(AD:AD,AD9786,H:H)),2)))</f>
        <v/>
      </c>
      <c r="H9786" s="71"/>
      <c r="I9786" s="72"/>
      <c r="J9786" s="72"/>
      <c r="K9786" s="38" t="str">
        <f>IF(E9786="","",IF(OR(E9786="Project Management",E9786="Project Support",E9786="Sprint Management",E9786="Sprint Support"),"NA",(((SUMIF(AD:AD,AD9786,H:H)/VLOOKUP(AD9786,[2]Formula!V:X,3,0))*VLOOKUP(AD9786,[2]Formula!V:X,2,0))*H9786)/SUMIF(AD:AD,AD9786,H:H)))</f>
        <v/>
      </c>
      <c r="L9786" s="38" t="str">
        <f t="shared" si="913"/>
        <v/>
      </c>
      <c r="M9786" s="38" t="str">
        <f t="shared" si="914"/>
        <v/>
      </c>
      <c r="N9786" s="38" t="str">
        <f t="shared" si="916"/>
        <v/>
      </c>
      <c r="O9786" s="38" t="str">
        <f t="shared" si="918"/>
        <v/>
      </c>
      <c r="P9786" s="39" t="str">
        <f t="shared" si="917"/>
        <v/>
      </c>
      <c r="AC9786" s="42" t="str">
        <f>IF(B9786="","",VLOOKUP(B9786,[2]Formula!B:C,2,0))</f>
        <v/>
      </c>
      <c r="AD9786" s="43" t="str">
        <f t="shared" si="915"/>
        <v/>
      </c>
    </row>
    <row r="9787" spans="1:30" x14ac:dyDescent="0.25">
      <c r="A9787" s="64"/>
      <c r="B9787" s="64"/>
      <c r="C9787" s="66"/>
      <c r="D9787" s="67"/>
      <c r="E9787" s="64"/>
      <c r="F9787" s="64"/>
      <c r="G9787" s="37" t="str">
        <f>IF(E9787="","",IF(OR(E9787="Project Management",E9787="Project Support",E9787="Sprint Management",E9787="Sprint Support"),"NA",ROUND((((VLOOKUP(AD9787,[2]Formula!V:X,3,0)))-SUMIF(AD:AD,AD9787,H:H)),2)))</f>
        <v/>
      </c>
      <c r="H9787" s="71"/>
      <c r="I9787" s="72"/>
      <c r="J9787" s="72"/>
      <c r="K9787" s="38" t="str">
        <f>IF(E9787="","",IF(OR(E9787="Project Management",E9787="Project Support",E9787="Sprint Management",E9787="Sprint Support"),"NA",(((SUMIF(AD:AD,AD9787,H:H)/VLOOKUP(AD9787,[2]Formula!V:X,3,0))*VLOOKUP(AD9787,[2]Formula!V:X,2,0))*H9787)/SUMIF(AD:AD,AD9787,H:H)))</f>
        <v/>
      </c>
      <c r="L9787" s="38" t="str">
        <f t="shared" si="913"/>
        <v/>
      </c>
      <c r="M9787" s="38" t="str">
        <f t="shared" si="914"/>
        <v/>
      </c>
      <c r="N9787" s="38" t="str">
        <f t="shared" si="916"/>
        <v/>
      </c>
      <c r="O9787" s="38" t="str">
        <f t="shared" si="918"/>
        <v/>
      </c>
      <c r="P9787" s="39" t="str">
        <f t="shared" si="917"/>
        <v/>
      </c>
      <c r="AC9787" s="42" t="str">
        <f>IF(B9787="","",VLOOKUP(B9787,[2]Formula!B:C,2,0))</f>
        <v/>
      </c>
      <c r="AD9787" s="43" t="str">
        <f t="shared" si="915"/>
        <v/>
      </c>
    </row>
    <row r="9788" spans="1:30" x14ac:dyDescent="0.25">
      <c r="A9788" s="64"/>
      <c r="B9788" s="64"/>
      <c r="C9788" s="66"/>
      <c r="D9788" s="67"/>
      <c r="E9788" s="64"/>
      <c r="F9788" s="64"/>
      <c r="G9788" s="37" t="str">
        <f>IF(E9788="","",IF(OR(E9788="Project Management",E9788="Project Support",E9788="Sprint Management",E9788="Sprint Support"),"NA",ROUND((((VLOOKUP(AD9788,[2]Formula!V:X,3,0)))-SUMIF(AD:AD,AD9788,H:H)),2)))</f>
        <v/>
      </c>
      <c r="H9788" s="71"/>
      <c r="I9788" s="72"/>
      <c r="J9788" s="72"/>
      <c r="K9788" s="38" t="str">
        <f>IF(E9788="","",IF(OR(E9788="Project Management",E9788="Project Support",E9788="Sprint Management",E9788="Sprint Support"),"NA",(((SUMIF(AD:AD,AD9788,H:H)/VLOOKUP(AD9788,[2]Formula!V:X,3,0))*VLOOKUP(AD9788,[2]Formula!V:X,2,0))*H9788)/SUMIF(AD:AD,AD9788,H:H)))</f>
        <v/>
      </c>
      <c r="L9788" s="38" t="str">
        <f t="shared" si="913"/>
        <v/>
      </c>
      <c r="M9788" s="38" t="str">
        <f t="shared" si="914"/>
        <v/>
      </c>
      <c r="N9788" s="38" t="str">
        <f t="shared" si="916"/>
        <v/>
      </c>
      <c r="O9788" s="38" t="str">
        <f t="shared" si="918"/>
        <v/>
      </c>
      <c r="P9788" s="39" t="str">
        <f t="shared" si="917"/>
        <v/>
      </c>
      <c r="AC9788" s="42" t="str">
        <f>IF(B9788="","",VLOOKUP(B9788,[2]Formula!B:C,2,0))</f>
        <v/>
      </c>
      <c r="AD9788" s="43" t="str">
        <f t="shared" si="915"/>
        <v/>
      </c>
    </row>
    <row r="9789" spans="1:30" x14ac:dyDescent="0.25">
      <c r="A9789" s="64"/>
      <c r="B9789" s="64"/>
      <c r="C9789" s="66"/>
      <c r="D9789" s="67"/>
      <c r="E9789" s="64"/>
      <c r="F9789" s="64"/>
      <c r="G9789" s="37" t="str">
        <f>IF(E9789="","",IF(OR(E9789="Project Management",E9789="Project Support",E9789="Sprint Management",E9789="Sprint Support"),"NA",ROUND((((VLOOKUP(AD9789,[2]Formula!V:X,3,0)))-SUMIF(AD:AD,AD9789,H:H)),2)))</f>
        <v/>
      </c>
      <c r="H9789" s="71"/>
      <c r="I9789" s="72"/>
      <c r="J9789" s="72"/>
      <c r="K9789" s="38" t="str">
        <f>IF(E9789="","",IF(OR(E9789="Project Management",E9789="Project Support",E9789="Sprint Management",E9789="Sprint Support"),"NA",(((SUMIF(AD:AD,AD9789,H:H)/VLOOKUP(AD9789,[2]Formula!V:X,3,0))*VLOOKUP(AD9789,[2]Formula!V:X,2,0))*H9789)/SUMIF(AD:AD,AD9789,H:H)))</f>
        <v/>
      </c>
      <c r="L9789" s="38" t="str">
        <f t="shared" si="913"/>
        <v/>
      </c>
      <c r="M9789" s="38" t="str">
        <f t="shared" si="914"/>
        <v/>
      </c>
      <c r="N9789" s="38" t="str">
        <f t="shared" si="916"/>
        <v/>
      </c>
      <c r="O9789" s="38" t="str">
        <f t="shared" si="918"/>
        <v/>
      </c>
      <c r="P9789" s="39" t="str">
        <f t="shared" si="917"/>
        <v/>
      </c>
      <c r="AC9789" s="42" t="str">
        <f>IF(B9789="","",VLOOKUP(B9789,[2]Formula!B:C,2,0))</f>
        <v/>
      </c>
      <c r="AD9789" s="43" t="str">
        <f t="shared" si="915"/>
        <v/>
      </c>
    </row>
    <row r="9790" spans="1:30" x14ac:dyDescent="0.25">
      <c r="A9790" s="64"/>
      <c r="B9790" s="64"/>
      <c r="C9790" s="66"/>
      <c r="D9790" s="67"/>
      <c r="E9790" s="64"/>
      <c r="F9790" s="64"/>
      <c r="G9790" s="37" t="str">
        <f>IF(E9790="","",IF(OR(E9790="Project Management",E9790="Project Support",E9790="Sprint Management",E9790="Sprint Support"),"NA",ROUND((((VLOOKUP(AD9790,[2]Formula!V:X,3,0)))-SUMIF(AD:AD,AD9790,H:H)),2)))</f>
        <v/>
      </c>
      <c r="H9790" s="71"/>
      <c r="I9790" s="72"/>
      <c r="J9790" s="72"/>
      <c r="K9790" s="38" t="str">
        <f>IF(E9790="","",IF(OR(E9790="Project Management",E9790="Project Support",E9790="Sprint Management",E9790="Sprint Support"),"NA",(((SUMIF(AD:AD,AD9790,H:H)/VLOOKUP(AD9790,[2]Formula!V:X,3,0))*VLOOKUP(AD9790,[2]Formula!V:X,2,0))*H9790)/SUMIF(AD:AD,AD9790,H:H)))</f>
        <v/>
      </c>
      <c r="L9790" s="38" t="str">
        <f t="shared" si="913"/>
        <v/>
      </c>
      <c r="M9790" s="38" t="str">
        <f t="shared" si="914"/>
        <v/>
      </c>
      <c r="N9790" s="38" t="str">
        <f t="shared" si="916"/>
        <v/>
      </c>
      <c r="O9790" s="38" t="str">
        <f t="shared" si="918"/>
        <v/>
      </c>
      <c r="P9790" s="39" t="str">
        <f t="shared" si="917"/>
        <v/>
      </c>
      <c r="AC9790" s="42" t="str">
        <f>IF(B9790="","",VLOOKUP(B9790,[2]Formula!B:C,2,0))</f>
        <v/>
      </c>
      <c r="AD9790" s="43" t="str">
        <f t="shared" si="915"/>
        <v/>
      </c>
    </row>
    <row r="9791" spans="1:30" x14ac:dyDescent="0.25">
      <c r="A9791" s="64"/>
      <c r="B9791" s="64"/>
      <c r="C9791" s="66"/>
      <c r="D9791" s="67"/>
      <c r="E9791" s="64"/>
      <c r="F9791" s="64"/>
      <c r="G9791" s="37" t="str">
        <f>IF(E9791="","",IF(OR(E9791="Project Management",E9791="Project Support",E9791="Sprint Management",E9791="Sprint Support"),"NA",ROUND((((VLOOKUP(AD9791,[2]Formula!V:X,3,0)))-SUMIF(AD:AD,AD9791,H:H)),2)))</f>
        <v/>
      </c>
      <c r="H9791" s="71"/>
      <c r="I9791" s="72"/>
      <c r="J9791" s="72"/>
      <c r="K9791" s="38" t="str">
        <f>IF(E9791="","",IF(OR(E9791="Project Management",E9791="Project Support",E9791="Sprint Management",E9791="Sprint Support"),"NA",(((SUMIF(AD:AD,AD9791,H:H)/VLOOKUP(AD9791,[2]Formula!V:X,3,0))*VLOOKUP(AD9791,[2]Formula!V:X,2,0))*H9791)/SUMIF(AD:AD,AD9791,H:H)))</f>
        <v/>
      </c>
      <c r="L9791" s="38" t="str">
        <f t="shared" si="913"/>
        <v/>
      </c>
      <c r="M9791" s="38" t="str">
        <f t="shared" si="914"/>
        <v/>
      </c>
      <c r="N9791" s="38" t="str">
        <f t="shared" si="916"/>
        <v/>
      </c>
      <c r="O9791" s="38" t="str">
        <f t="shared" si="918"/>
        <v/>
      </c>
      <c r="P9791" s="39" t="str">
        <f t="shared" si="917"/>
        <v/>
      </c>
      <c r="AC9791" s="42" t="str">
        <f>IF(B9791="","",VLOOKUP(B9791,[2]Formula!B:C,2,0))</f>
        <v/>
      </c>
      <c r="AD9791" s="43" t="str">
        <f t="shared" si="915"/>
        <v/>
      </c>
    </row>
    <row r="9792" spans="1:30" x14ac:dyDescent="0.25">
      <c r="A9792" s="64"/>
      <c r="B9792" s="64"/>
      <c r="C9792" s="66"/>
      <c r="D9792" s="67"/>
      <c r="E9792" s="64"/>
      <c r="F9792" s="64"/>
      <c r="G9792" s="37" t="str">
        <f>IF(E9792="","",IF(OR(E9792="Project Management",E9792="Project Support",E9792="Sprint Management",E9792="Sprint Support"),"NA",ROUND((((VLOOKUP(AD9792,[2]Formula!V:X,3,0)))-SUMIF(AD:AD,AD9792,H:H)),2)))</f>
        <v/>
      </c>
      <c r="H9792" s="71"/>
      <c r="I9792" s="72"/>
      <c r="J9792" s="72"/>
      <c r="K9792" s="38" t="str">
        <f>IF(E9792="","",IF(OR(E9792="Project Management",E9792="Project Support",E9792="Sprint Management",E9792="Sprint Support"),"NA",(((SUMIF(AD:AD,AD9792,H:H)/VLOOKUP(AD9792,[2]Formula!V:X,3,0))*VLOOKUP(AD9792,[2]Formula!V:X,2,0))*H9792)/SUMIF(AD:AD,AD9792,H:H)))</f>
        <v/>
      </c>
      <c r="L9792" s="38" t="str">
        <f t="shared" si="913"/>
        <v/>
      </c>
      <c r="M9792" s="38" t="str">
        <f t="shared" si="914"/>
        <v/>
      </c>
      <c r="N9792" s="38" t="str">
        <f t="shared" si="916"/>
        <v/>
      </c>
      <c r="O9792" s="38" t="str">
        <f t="shared" si="918"/>
        <v/>
      </c>
      <c r="P9792" s="39" t="str">
        <f t="shared" si="917"/>
        <v/>
      </c>
      <c r="AC9792" s="42" t="str">
        <f>IF(B9792="","",VLOOKUP(B9792,[2]Formula!B:C,2,0))</f>
        <v/>
      </c>
      <c r="AD9792" s="43" t="str">
        <f t="shared" si="915"/>
        <v/>
      </c>
    </row>
    <row r="9793" spans="1:30" x14ac:dyDescent="0.25">
      <c r="A9793" s="64"/>
      <c r="B9793" s="64"/>
      <c r="C9793" s="66"/>
      <c r="D9793" s="67"/>
      <c r="E9793" s="64"/>
      <c r="F9793" s="64"/>
      <c r="G9793" s="37" t="str">
        <f>IF(E9793="","",IF(OR(E9793="Project Management",E9793="Project Support",E9793="Sprint Management",E9793="Sprint Support"),"NA",ROUND((((VLOOKUP(AD9793,[2]Formula!V:X,3,0)))-SUMIF(AD:AD,AD9793,H:H)),2)))</f>
        <v/>
      </c>
      <c r="H9793" s="71"/>
      <c r="I9793" s="72"/>
      <c r="J9793" s="72"/>
      <c r="K9793" s="38" t="str">
        <f>IF(E9793="","",IF(OR(E9793="Project Management",E9793="Project Support",E9793="Sprint Management",E9793="Sprint Support"),"NA",(((SUMIF(AD:AD,AD9793,H:H)/VLOOKUP(AD9793,[2]Formula!V:X,3,0))*VLOOKUP(AD9793,[2]Formula!V:X,2,0))*H9793)/SUMIF(AD:AD,AD9793,H:H)))</f>
        <v/>
      </c>
      <c r="L9793" s="38" t="str">
        <f t="shared" si="913"/>
        <v/>
      </c>
      <c r="M9793" s="38" t="str">
        <f t="shared" si="914"/>
        <v/>
      </c>
      <c r="N9793" s="38" t="str">
        <f t="shared" si="916"/>
        <v/>
      </c>
      <c r="O9793" s="38" t="str">
        <f t="shared" si="918"/>
        <v/>
      </c>
      <c r="P9793" s="39" t="str">
        <f t="shared" si="917"/>
        <v/>
      </c>
      <c r="AC9793" s="42" t="str">
        <f>IF(B9793="","",VLOOKUP(B9793,[2]Formula!B:C,2,0))</f>
        <v/>
      </c>
      <c r="AD9793" s="43" t="str">
        <f t="shared" si="915"/>
        <v/>
      </c>
    </row>
    <row r="9794" spans="1:30" x14ac:dyDescent="0.25">
      <c r="A9794" s="64"/>
      <c r="B9794" s="64"/>
      <c r="C9794" s="66"/>
      <c r="D9794" s="67"/>
      <c r="E9794" s="64"/>
      <c r="F9794" s="64"/>
      <c r="G9794" s="37" t="str">
        <f>IF(E9794="","",IF(OR(E9794="Project Management",E9794="Project Support",E9794="Sprint Management",E9794="Sprint Support"),"NA",ROUND((((VLOOKUP(AD9794,[2]Formula!V:X,3,0)))-SUMIF(AD:AD,AD9794,H:H)),2)))</f>
        <v/>
      </c>
      <c r="H9794" s="71"/>
      <c r="I9794" s="72"/>
      <c r="J9794" s="72"/>
      <c r="K9794" s="38" t="str">
        <f>IF(E9794="","",IF(OR(E9794="Project Management",E9794="Project Support",E9794="Sprint Management",E9794="Sprint Support"),"NA",(((SUMIF(AD:AD,AD9794,H:H)/VLOOKUP(AD9794,[2]Formula!V:X,3,0))*VLOOKUP(AD9794,[2]Formula!V:X,2,0))*H9794)/SUMIF(AD:AD,AD9794,H:H)))</f>
        <v/>
      </c>
      <c r="L9794" s="38" t="str">
        <f t="shared" ref="L9794:L9857" si="919">IFERROR(IF(K9794="NA",(H9794/I9794),(K9794/I9794)),"")</f>
        <v/>
      </c>
      <c r="M9794" s="38" t="str">
        <f t="shared" ref="M9794:M9857" si="920">IFERROR(IF(K9794="NA",1,(K9794/H9794)),"")</f>
        <v/>
      </c>
      <c r="N9794" s="38" t="str">
        <f t="shared" si="916"/>
        <v/>
      </c>
      <c r="O9794" s="38" t="str">
        <f t="shared" si="918"/>
        <v/>
      </c>
      <c r="P9794" s="39" t="str">
        <f t="shared" si="917"/>
        <v/>
      </c>
      <c r="AC9794" s="42" t="str">
        <f>IF(B9794="","",VLOOKUP(B9794,[2]Formula!B:C,2,0))</f>
        <v/>
      </c>
      <c r="AD9794" s="43" t="str">
        <f t="shared" ref="AD9794:AD9857" si="921">IF(B9794="","",CONCATENATE(B9794,"_",E9794))</f>
        <v/>
      </c>
    </row>
    <row r="9795" spans="1:30" x14ac:dyDescent="0.25">
      <c r="A9795" s="64"/>
      <c r="B9795" s="64"/>
      <c r="C9795" s="66"/>
      <c r="D9795" s="67"/>
      <c r="E9795" s="64"/>
      <c r="F9795" s="64"/>
      <c r="G9795" s="37" t="str">
        <f>IF(E9795="","",IF(OR(E9795="Project Management",E9795="Project Support",E9795="Sprint Management",E9795="Sprint Support"),"NA",ROUND((((VLOOKUP(AD9795,[2]Formula!V:X,3,0)))-SUMIF(AD:AD,AD9795,H:H)),2)))</f>
        <v/>
      </c>
      <c r="H9795" s="71"/>
      <c r="I9795" s="72"/>
      <c r="J9795" s="72"/>
      <c r="K9795" s="38" t="str">
        <f>IF(E9795="","",IF(OR(E9795="Project Management",E9795="Project Support",E9795="Sprint Management",E9795="Sprint Support"),"NA",(((SUMIF(AD:AD,AD9795,H:H)/VLOOKUP(AD9795,[2]Formula!V:X,3,0))*VLOOKUP(AD9795,[2]Formula!V:X,2,0))*H9795)/SUMIF(AD:AD,AD9795,H:H)))</f>
        <v/>
      </c>
      <c r="L9795" s="38" t="str">
        <f t="shared" si="919"/>
        <v/>
      </c>
      <c r="M9795" s="38" t="str">
        <f t="shared" si="920"/>
        <v/>
      </c>
      <c r="N9795" s="38" t="str">
        <f t="shared" ref="N9795:N9858" si="922">IFERROR(((L9795-M9795)/M9795)*100,"")</f>
        <v/>
      </c>
      <c r="O9795" s="38" t="str">
        <f t="shared" si="918"/>
        <v/>
      </c>
      <c r="P9795" s="39" t="str">
        <f t="shared" ref="P9795:P9858" si="923">IF(O9795="","",1)</f>
        <v/>
      </c>
      <c r="AC9795" s="42" t="str">
        <f>IF(B9795="","",VLOOKUP(B9795,[2]Formula!B:C,2,0))</f>
        <v/>
      </c>
      <c r="AD9795" s="43" t="str">
        <f t="shared" si="921"/>
        <v/>
      </c>
    </row>
    <row r="9796" spans="1:30" x14ac:dyDescent="0.25">
      <c r="A9796" s="64"/>
      <c r="B9796" s="64"/>
      <c r="C9796" s="66"/>
      <c r="D9796" s="67"/>
      <c r="E9796" s="64"/>
      <c r="F9796" s="64"/>
      <c r="G9796" s="37" t="str">
        <f>IF(E9796="","",IF(OR(E9796="Project Management",E9796="Project Support",E9796="Sprint Management",E9796="Sprint Support"),"NA",ROUND((((VLOOKUP(AD9796,[2]Formula!V:X,3,0)))-SUMIF(AD:AD,AD9796,H:H)),2)))</f>
        <v/>
      </c>
      <c r="H9796" s="71"/>
      <c r="I9796" s="72"/>
      <c r="J9796" s="72"/>
      <c r="K9796" s="38" t="str">
        <f>IF(E9796="","",IF(OR(E9796="Project Management",E9796="Project Support",E9796="Sprint Management",E9796="Sprint Support"),"NA",(((SUMIF(AD:AD,AD9796,H:H)/VLOOKUP(AD9796,[2]Formula!V:X,3,0))*VLOOKUP(AD9796,[2]Formula!V:X,2,0))*H9796)/SUMIF(AD:AD,AD9796,H:H)))</f>
        <v/>
      </c>
      <c r="L9796" s="38" t="str">
        <f t="shared" si="919"/>
        <v/>
      </c>
      <c r="M9796" s="38" t="str">
        <f t="shared" si="920"/>
        <v/>
      </c>
      <c r="N9796" s="38" t="str">
        <f t="shared" si="922"/>
        <v/>
      </c>
      <c r="O9796" s="38" t="str">
        <f t="shared" si="918"/>
        <v/>
      </c>
      <c r="P9796" s="39" t="str">
        <f t="shared" si="923"/>
        <v/>
      </c>
      <c r="AC9796" s="42" t="str">
        <f>IF(B9796="","",VLOOKUP(B9796,[2]Formula!B:C,2,0))</f>
        <v/>
      </c>
      <c r="AD9796" s="43" t="str">
        <f t="shared" si="921"/>
        <v/>
      </c>
    </row>
    <row r="9797" spans="1:30" x14ac:dyDescent="0.25">
      <c r="A9797" s="64"/>
      <c r="B9797" s="64"/>
      <c r="C9797" s="66"/>
      <c r="D9797" s="67"/>
      <c r="E9797" s="64"/>
      <c r="F9797" s="64"/>
      <c r="G9797" s="37" t="str">
        <f>IF(E9797="","",IF(OR(E9797="Project Management",E9797="Project Support",E9797="Sprint Management",E9797="Sprint Support"),"NA",ROUND((((VLOOKUP(AD9797,[2]Formula!V:X,3,0)))-SUMIF(AD:AD,AD9797,H:H)),2)))</f>
        <v/>
      </c>
      <c r="H9797" s="71"/>
      <c r="I9797" s="72"/>
      <c r="J9797" s="72"/>
      <c r="K9797" s="38" t="str">
        <f>IF(E9797="","",IF(OR(E9797="Project Management",E9797="Project Support",E9797="Sprint Management",E9797="Sprint Support"),"NA",(((SUMIF(AD:AD,AD9797,H:H)/VLOOKUP(AD9797,[2]Formula!V:X,3,0))*VLOOKUP(AD9797,[2]Formula!V:X,2,0))*H9797)/SUMIF(AD:AD,AD9797,H:H)))</f>
        <v/>
      </c>
      <c r="L9797" s="38" t="str">
        <f t="shared" si="919"/>
        <v/>
      </c>
      <c r="M9797" s="38" t="str">
        <f t="shared" si="920"/>
        <v/>
      </c>
      <c r="N9797" s="38" t="str">
        <f t="shared" si="922"/>
        <v/>
      </c>
      <c r="O9797" s="38" t="str">
        <f t="shared" si="918"/>
        <v/>
      </c>
      <c r="P9797" s="39" t="str">
        <f t="shared" si="923"/>
        <v/>
      </c>
      <c r="AC9797" s="42" t="str">
        <f>IF(B9797="","",VLOOKUP(B9797,[2]Formula!B:C,2,0))</f>
        <v/>
      </c>
      <c r="AD9797" s="43" t="str">
        <f t="shared" si="921"/>
        <v/>
      </c>
    </row>
    <row r="9798" spans="1:30" x14ac:dyDescent="0.25">
      <c r="A9798" s="64"/>
      <c r="B9798" s="64"/>
      <c r="C9798" s="66"/>
      <c r="D9798" s="67"/>
      <c r="E9798" s="64"/>
      <c r="F9798" s="64"/>
      <c r="G9798" s="37" t="str">
        <f>IF(E9798="","",IF(OR(E9798="Project Management",E9798="Project Support",E9798="Sprint Management",E9798="Sprint Support"),"NA",ROUND((((VLOOKUP(AD9798,[2]Formula!V:X,3,0)))-SUMIF(AD:AD,AD9798,H:H)),2)))</f>
        <v/>
      </c>
      <c r="H9798" s="71"/>
      <c r="I9798" s="72"/>
      <c r="J9798" s="72"/>
      <c r="K9798" s="38" t="str">
        <f>IF(E9798="","",IF(OR(E9798="Project Management",E9798="Project Support",E9798="Sprint Management",E9798="Sprint Support"),"NA",(((SUMIF(AD:AD,AD9798,H:H)/VLOOKUP(AD9798,[2]Formula!V:X,3,0))*VLOOKUP(AD9798,[2]Formula!V:X,2,0))*H9798)/SUMIF(AD:AD,AD9798,H:H)))</f>
        <v/>
      </c>
      <c r="L9798" s="38" t="str">
        <f t="shared" si="919"/>
        <v/>
      </c>
      <c r="M9798" s="38" t="str">
        <f t="shared" si="920"/>
        <v/>
      </c>
      <c r="N9798" s="38" t="str">
        <f t="shared" si="922"/>
        <v/>
      </c>
      <c r="O9798" s="38" t="str">
        <f t="shared" si="918"/>
        <v/>
      </c>
      <c r="P9798" s="39" t="str">
        <f t="shared" si="923"/>
        <v/>
      </c>
      <c r="AC9798" s="42" t="str">
        <f>IF(B9798="","",VLOOKUP(B9798,[2]Formula!B:C,2,0))</f>
        <v/>
      </c>
      <c r="AD9798" s="43" t="str">
        <f t="shared" si="921"/>
        <v/>
      </c>
    </row>
    <row r="9799" spans="1:30" x14ac:dyDescent="0.25">
      <c r="A9799" s="64"/>
      <c r="B9799" s="64"/>
      <c r="C9799" s="66"/>
      <c r="D9799" s="67"/>
      <c r="E9799" s="64"/>
      <c r="F9799" s="64"/>
      <c r="G9799" s="37" t="str">
        <f>IF(E9799="","",IF(OR(E9799="Project Management",E9799="Project Support",E9799="Sprint Management",E9799="Sprint Support"),"NA",ROUND((((VLOOKUP(AD9799,[2]Formula!V:X,3,0)))-SUMIF(AD:AD,AD9799,H:H)),2)))</f>
        <v/>
      </c>
      <c r="H9799" s="71"/>
      <c r="I9799" s="72"/>
      <c r="J9799" s="72"/>
      <c r="K9799" s="38" t="str">
        <f>IF(E9799="","",IF(OR(E9799="Project Management",E9799="Project Support",E9799="Sprint Management",E9799="Sprint Support"),"NA",(((SUMIF(AD:AD,AD9799,H:H)/VLOOKUP(AD9799,[2]Formula!V:X,3,0))*VLOOKUP(AD9799,[2]Formula!V:X,2,0))*H9799)/SUMIF(AD:AD,AD9799,H:H)))</f>
        <v/>
      </c>
      <c r="L9799" s="38" t="str">
        <f t="shared" si="919"/>
        <v/>
      </c>
      <c r="M9799" s="38" t="str">
        <f t="shared" si="920"/>
        <v/>
      </c>
      <c r="N9799" s="38" t="str">
        <f t="shared" si="922"/>
        <v/>
      </c>
      <c r="O9799" s="38" t="str">
        <f t="shared" si="918"/>
        <v/>
      </c>
      <c r="P9799" s="39" t="str">
        <f t="shared" si="923"/>
        <v/>
      </c>
      <c r="AC9799" s="42" t="str">
        <f>IF(B9799="","",VLOOKUP(B9799,[2]Formula!B:C,2,0))</f>
        <v/>
      </c>
      <c r="AD9799" s="43" t="str">
        <f t="shared" si="921"/>
        <v/>
      </c>
    </row>
    <row r="9800" spans="1:30" x14ac:dyDescent="0.25">
      <c r="A9800" s="64"/>
      <c r="B9800" s="64"/>
      <c r="C9800" s="66"/>
      <c r="D9800" s="67"/>
      <c r="E9800" s="64"/>
      <c r="F9800" s="64"/>
      <c r="G9800" s="37" t="str">
        <f>IF(E9800="","",IF(OR(E9800="Project Management",E9800="Project Support",E9800="Sprint Management",E9800="Sprint Support"),"NA",ROUND((((VLOOKUP(AD9800,[2]Formula!V:X,3,0)))-SUMIF(AD:AD,AD9800,H:H)),2)))</f>
        <v/>
      </c>
      <c r="H9800" s="71"/>
      <c r="I9800" s="72"/>
      <c r="J9800" s="72"/>
      <c r="K9800" s="38" t="str">
        <f>IF(E9800="","",IF(OR(E9800="Project Management",E9800="Project Support",E9800="Sprint Management",E9800="Sprint Support"),"NA",(((SUMIF(AD:AD,AD9800,H:H)/VLOOKUP(AD9800,[2]Formula!V:X,3,0))*VLOOKUP(AD9800,[2]Formula!V:X,2,0))*H9800)/SUMIF(AD:AD,AD9800,H:H)))</f>
        <v/>
      </c>
      <c r="L9800" s="38" t="str">
        <f t="shared" si="919"/>
        <v/>
      </c>
      <c r="M9800" s="38" t="str">
        <f t="shared" si="920"/>
        <v/>
      </c>
      <c r="N9800" s="38" t="str">
        <f t="shared" si="922"/>
        <v/>
      </c>
      <c r="O9800" s="38" t="str">
        <f t="shared" si="918"/>
        <v/>
      </c>
      <c r="P9800" s="39" t="str">
        <f t="shared" si="923"/>
        <v/>
      </c>
      <c r="AC9800" s="42" t="str">
        <f>IF(B9800="","",VLOOKUP(B9800,[2]Formula!B:C,2,0))</f>
        <v/>
      </c>
      <c r="AD9800" s="43" t="str">
        <f t="shared" si="921"/>
        <v/>
      </c>
    </row>
    <row r="9801" spans="1:30" x14ac:dyDescent="0.25">
      <c r="A9801" s="64"/>
      <c r="B9801" s="64"/>
      <c r="C9801" s="66"/>
      <c r="D9801" s="67"/>
      <c r="E9801" s="64"/>
      <c r="F9801" s="64"/>
      <c r="G9801" s="37" t="str">
        <f>IF(E9801="","",IF(OR(E9801="Project Management",E9801="Project Support",E9801="Sprint Management",E9801="Sprint Support"),"NA",ROUND((((VLOOKUP(AD9801,[2]Formula!V:X,3,0)))-SUMIF(AD:AD,AD9801,H:H)),2)))</f>
        <v/>
      </c>
      <c r="H9801" s="71"/>
      <c r="I9801" s="72"/>
      <c r="J9801" s="72"/>
      <c r="K9801" s="38" t="str">
        <f>IF(E9801="","",IF(OR(E9801="Project Management",E9801="Project Support",E9801="Sprint Management",E9801="Sprint Support"),"NA",(((SUMIF(AD:AD,AD9801,H:H)/VLOOKUP(AD9801,[2]Formula!V:X,3,0))*VLOOKUP(AD9801,[2]Formula!V:X,2,0))*H9801)/SUMIF(AD:AD,AD9801,H:H)))</f>
        <v/>
      </c>
      <c r="L9801" s="38" t="str">
        <f t="shared" si="919"/>
        <v/>
      </c>
      <c r="M9801" s="38" t="str">
        <f t="shared" si="920"/>
        <v/>
      </c>
      <c r="N9801" s="38" t="str">
        <f t="shared" si="922"/>
        <v/>
      </c>
      <c r="O9801" s="38" t="str">
        <f t="shared" si="918"/>
        <v/>
      </c>
      <c r="P9801" s="39" t="str">
        <f t="shared" si="923"/>
        <v/>
      </c>
      <c r="AC9801" s="42" t="str">
        <f>IF(B9801="","",VLOOKUP(B9801,[2]Formula!B:C,2,0))</f>
        <v/>
      </c>
      <c r="AD9801" s="43" t="str">
        <f t="shared" si="921"/>
        <v/>
      </c>
    </row>
    <row r="9802" spans="1:30" x14ac:dyDescent="0.25">
      <c r="A9802" s="64"/>
      <c r="B9802" s="64"/>
      <c r="C9802" s="66"/>
      <c r="D9802" s="67"/>
      <c r="E9802" s="64"/>
      <c r="F9802" s="64"/>
      <c r="G9802" s="37" t="str">
        <f>IF(E9802="","",IF(OR(E9802="Project Management",E9802="Project Support",E9802="Sprint Management",E9802="Sprint Support"),"NA",ROUND((((VLOOKUP(AD9802,[2]Formula!V:X,3,0)))-SUMIF(AD:AD,AD9802,H:H)),2)))</f>
        <v/>
      </c>
      <c r="H9802" s="71"/>
      <c r="I9802" s="72"/>
      <c r="J9802" s="72"/>
      <c r="K9802" s="38" t="str">
        <f>IF(E9802="","",IF(OR(E9802="Project Management",E9802="Project Support",E9802="Sprint Management",E9802="Sprint Support"),"NA",(((SUMIF(AD:AD,AD9802,H:H)/VLOOKUP(AD9802,[2]Formula!V:X,3,0))*VLOOKUP(AD9802,[2]Formula!V:X,2,0))*H9802)/SUMIF(AD:AD,AD9802,H:H)))</f>
        <v/>
      </c>
      <c r="L9802" s="38" t="str">
        <f t="shared" si="919"/>
        <v/>
      </c>
      <c r="M9802" s="38" t="str">
        <f t="shared" si="920"/>
        <v/>
      </c>
      <c r="N9802" s="38" t="str">
        <f t="shared" si="922"/>
        <v/>
      </c>
      <c r="O9802" s="38" t="str">
        <f t="shared" si="918"/>
        <v/>
      </c>
      <c r="P9802" s="39" t="str">
        <f t="shared" si="923"/>
        <v/>
      </c>
      <c r="AC9802" s="42" t="str">
        <f>IF(B9802="","",VLOOKUP(B9802,[2]Formula!B:C,2,0))</f>
        <v/>
      </c>
      <c r="AD9802" s="43" t="str">
        <f t="shared" si="921"/>
        <v/>
      </c>
    </row>
    <row r="9803" spans="1:30" x14ac:dyDescent="0.25">
      <c r="A9803" s="64"/>
      <c r="B9803" s="64"/>
      <c r="C9803" s="66"/>
      <c r="D9803" s="67"/>
      <c r="E9803" s="64"/>
      <c r="F9803" s="64"/>
      <c r="G9803" s="37" t="str">
        <f>IF(E9803="","",IF(OR(E9803="Project Management",E9803="Project Support",E9803="Sprint Management",E9803="Sprint Support"),"NA",ROUND((((VLOOKUP(AD9803,[2]Formula!V:X,3,0)))-SUMIF(AD:AD,AD9803,H:H)),2)))</f>
        <v/>
      </c>
      <c r="H9803" s="71"/>
      <c r="I9803" s="72"/>
      <c r="J9803" s="72"/>
      <c r="K9803" s="38" t="str">
        <f>IF(E9803="","",IF(OR(E9803="Project Management",E9803="Project Support",E9803="Sprint Management",E9803="Sprint Support"),"NA",(((SUMIF(AD:AD,AD9803,H:H)/VLOOKUP(AD9803,[2]Formula!V:X,3,0))*VLOOKUP(AD9803,[2]Formula!V:X,2,0))*H9803)/SUMIF(AD:AD,AD9803,H:H)))</f>
        <v/>
      </c>
      <c r="L9803" s="38" t="str">
        <f t="shared" si="919"/>
        <v/>
      </c>
      <c r="M9803" s="38" t="str">
        <f t="shared" si="920"/>
        <v/>
      </c>
      <c r="N9803" s="38" t="str">
        <f t="shared" si="922"/>
        <v/>
      </c>
      <c r="O9803" s="38" t="str">
        <f t="shared" si="918"/>
        <v/>
      </c>
      <c r="P9803" s="39" t="str">
        <f t="shared" si="923"/>
        <v/>
      </c>
      <c r="AC9803" s="42" t="str">
        <f>IF(B9803="","",VLOOKUP(B9803,[2]Formula!B:C,2,0))</f>
        <v/>
      </c>
      <c r="AD9803" s="43" t="str">
        <f t="shared" si="921"/>
        <v/>
      </c>
    </row>
    <row r="9804" spans="1:30" x14ac:dyDescent="0.25">
      <c r="A9804" s="64"/>
      <c r="B9804" s="64"/>
      <c r="C9804" s="66"/>
      <c r="D9804" s="67"/>
      <c r="E9804" s="64"/>
      <c r="F9804" s="64"/>
      <c r="G9804" s="37" t="str">
        <f>IF(E9804="","",IF(OR(E9804="Project Management",E9804="Project Support",E9804="Sprint Management",E9804="Sprint Support"),"NA",ROUND((((VLOOKUP(AD9804,[2]Formula!V:X,3,0)))-SUMIF(AD:AD,AD9804,H:H)),2)))</f>
        <v/>
      </c>
      <c r="H9804" s="71"/>
      <c r="I9804" s="72"/>
      <c r="J9804" s="72"/>
      <c r="K9804" s="38" t="str">
        <f>IF(E9804="","",IF(OR(E9804="Project Management",E9804="Project Support",E9804="Sprint Management",E9804="Sprint Support"),"NA",(((SUMIF(AD:AD,AD9804,H:H)/VLOOKUP(AD9804,[2]Formula!V:X,3,0))*VLOOKUP(AD9804,[2]Formula!V:X,2,0))*H9804)/SUMIF(AD:AD,AD9804,H:H)))</f>
        <v/>
      </c>
      <c r="L9804" s="38" t="str">
        <f t="shared" si="919"/>
        <v/>
      </c>
      <c r="M9804" s="38" t="str">
        <f t="shared" si="920"/>
        <v/>
      </c>
      <c r="N9804" s="38" t="str">
        <f t="shared" si="922"/>
        <v/>
      </c>
      <c r="O9804" s="38" t="str">
        <f t="shared" si="918"/>
        <v/>
      </c>
      <c r="P9804" s="39" t="str">
        <f t="shared" si="923"/>
        <v/>
      </c>
      <c r="AC9804" s="42" t="str">
        <f>IF(B9804="","",VLOOKUP(B9804,[2]Formula!B:C,2,0))</f>
        <v/>
      </c>
      <c r="AD9804" s="43" t="str">
        <f t="shared" si="921"/>
        <v/>
      </c>
    </row>
    <row r="9805" spans="1:30" x14ac:dyDescent="0.25">
      <c r="A9805" s="64"/>
      <c r="B9805" s="64"/>
      <c r="C9805" s="66"/>
      <c r="D9805" s="67"/>
      <c r="E9805" s="64"/>
      <c r="F9805" s="64"/>
      <c r="G9805" s="37" t="str">
        <f>IF(E9805="","",IF(OR(E9805="Project Management",E9805="Project Support",E9805="Sprint Management",E9805="Sprint Support"),"NA",ROUND((((VLOOKUP(AD9805,[2]Formula!V:X,3,0)))-SUMIF(AD:AD,AD9805,H:H)),2)))</f>
        <v/>
      </c>
      <c r="H9805" s="71"/>
      <c r="I9805" s="72"/>
      <c r="J9805" s="72"/>
      <c r="K9805" s="38" t="str">
        <f>IF(E9805="","",IF(OR(E9805="Project Management",E9805="Project Support",E9805="Sprint Management",E9805="Sprint Support"),"NA",(((SUMIF(AD:AD,AD9805,H:H)/VLOOKUP(AD9805,[2]Formula!V:X,3,0))*VLOOKUP(AD9805,[2]Formula!V:X,2,0))*H9805)/SUMIF(AD:AD,AD9805,H:H)))</f>
        <v/>
      </c>
      <c r="L9805" s="38" t="str">
        <f t="shared" si="919"/>
        <v/>
      </c>
      <c r="M9805" s="38" t="str">
        <f t="shared" si="920"/>
        <v/>
      </c>
      <c r="N9805" s="38" t="str">
        <f t="shared" si="922"/>
        <v/>
      </c>
      <c r="O9805" s="38" t="str">
        <f t="shared" si="918"/>
        <v/>
      </c>
      <c r="P9805" s="39" t="str">
        <f t="shared" si="923"/>
        <v/>
      </c>
      <c r="AC9805" s="42" t="str">
        <f>IF(B9805="","",VLOOKUP(B9805,[2]Formula!B:C,2,0))</f>
        <v/>
      </c>
      <c r="AD9805" s="43" t="str">
        <f t="shared" si="921"/>
        <v/>
      </c>
    </row>
    <row r="9806" spans="1:30" x14ac:dyDescent="0.25">
      <c r="A9806" s="64"/>
      <c r="B9806" s="64"/>
      <c r="C9806" s="66"/>
      <c r="D9806" s="67"/>
      <c r="E9806" s="64"/>
      <c r="F9806" s="64"/>
      <c r="G9806" s="37" t="str">
        <f>IF(E9806="","",IF(OR(E9806="Project Management",E9806="Project Support",E9806="Sprint Management",E9806="Sprint Support"),"NA",ROUND((((VLOOKUP(AD9806,[2]Formula!V:X,3,0)))-SUMIF(AD:AD,AD9806,H:H)),2)))</f>
        <v/>
      </c>
      <c r="H9806" s="71"/>
      <c r="I9806" s="72"/>
      <c r="J9806" s="72"/>
      <c r="K9806" s="38" t="str">
        <f>IF(E9806="","",IF(OR(E9806="Project Management",E9806="Project Support",E9806="Sprint Management",E9806="Sprint Support"),"NA",(((SUMIF(AD:AD,AD9806,H:H)/VLOOKUP(AD9806,[2]Formula!V:X,3,0))*VLOOKUP(AD9806,[2]Formula!V:X,2,0))*H9806)/SUMIF(AD:AD,AD9806,H:H)))</f>
        <v/>
      </c>
      <c r="L9806" s="38" t="str">
        <f t="shared" si="919"/>
        <v/>
      </c>
      <c r="M9806" s="38" t="str">
        <f t="shared" si="920"/>
        <v/>
      </c>
      <c r="N9806" s="38" t="str">
        <f t="shared" si="922"/>
        <v/>
      </c>
      <c r="O9806" s="38" t="str">
        <f t="shared" si="918"/>
        <v/>
      </c>
      <c r="P9806" s="39" t="str">
        <f t="shared" si="923"/>
        <v/>
      </c>
      <c r="AC9806" s="42" t="str">
        <f>IF(B9806="","",VLOOKUP(B9806,[2]Formula!B:C,2,0))</f>
        <v/>
      </c>
      <c r="AD9806" s="43" t="str">
        <f t="shared" si="921"/>
        <v/>
      </c>
    </row>
    <row r="9807" spans="1:30" x14ac:dyDescent="0.25">
      <c r="A9807" s="64"/>
      <c r="B9807" s="64"/>
      <c r="C9807" s="66"/>
      <c r="D9807" s="67"/>
      <c r="E9807" s="64"/>
      <c r="F9807" s="64"/>
      <c r="G9807" s="37" t="str">
        <f>IF(E9807="","",IF(OR(E9807="Project Management",E9807="Project Support",E9807="Sprint Management",E9807="Sprint Support"),"NA",ROUND((((VLOOKUP(AD9807,[2]Formula!V:X,3,0)))-SUMIF(AD:AD,AD9807,H:H)),2)))</f>
        <v/>
      </c>
      <c r="H9807" s="71"/>
      <c r="I9807" s="72"/>
      <c r="J9807" s="72"/>
      <c r="K9807" s="38" t="str">
        <f>IF(E9807="","",IF(OR(E9807="Project Management",E9807="Project Support",E9807="Sprint Management",E9807="Sprint Support"),"NA",(((SUMIF(AD:AD,AD9807,H:H)/VLOOKUP(AD9807,[2]Formula!V:X,3,0))*VLOOKUP(AD9807,[2]Formula!V:X,2,0))*H9807)/SUMIF(AD:AD,AD9807,H:H)))</f>
        <v/>
      </c>
      <c r="L9807" s="38" t="str">
        <f t="shared" si="919"/>
        <v/>
      </c>
      <c r="M9807" s="38" t="str">
        <f t="shared" si="920"/>
        <v/>
      </c>
      <c r="N9807" s="38" t="str">
        <f t="shared" si="922"/>
        <v/>
      </c>
      <c r="O9807" s="38" t="str">
        <f t="shared" si="918"/>
        <v/>
      </c>
      <c r="P9807" s="39" t="str">
        <f t="shared" si="923"/>
        <v/>
      </c>
      <c r="AC9807" s="42" t="str">
        <f>IF(B9807="","",VLOOKUP(B9807,[2]Formula!B:C,2,0))</f>
        <v/>
      </c>
      <c r="AD9807" s="43" t="str">
        <f t="shared" si="921"/>
        <v/>
      </c>
    </row>
    <row r="9808" spans="1:30" x14ac:dyDescent="0.25">
      <c r="A9808" s="64"/>
      <c r="B9808" s="64"/>
      <c r="C9808" s="66"/>
      <c r="D9808" s="67"/>
      <c r="E9808" s="64"/>
      <c r="F9808" s="64"/>
      <c r="G9808" s="37" t="str">
        <f>IF(E9808="","",IF(OR(E9808="Project Management",E9808="Project Support",E9808="Sprint Management",E9808="Sprint Support"),"NA",ROUND((((VLOOKUP(AD9808,[2]Formula!V:X,3,0)))-SUMIF(AD:AD,AD9808,H:H)),2)))</f>
        <v/>
      </c>
      <c r="H9808" s="71"/>
      <c r="I9808" s="72"/>
      <c r="J9808" s="72"/>
      <c r="K9808" s="38" t="str">
        <f>IF(E9808="","",IF(OR(E9808="Project Management",E9808="Project Support",E9808="Sprint Management",E9808="Sprint Support"),"NA",(((SUMIF(AD:AD,AD9808,H:H)/VLOOKUP(AD9808,[2]Formula!V:X,3,0))*VLOOKUP(AD9808,[2]Formula!V:X,2,0))*H9808)/SUMIF(AD:AD,AD9808,H:H)))</f>
        <v/>
      </c>
      <c r="L9808" s="38" t="str">
        <f t="shared" si="919"/>
        <v/>
      </c>
      <c r="M9808" s="38" t="str">
        <f t="shared" si="920"/>
        <v/>
      </c>
      <c r="N9808" s="38" t="str">
        <f t="shared" si="922"/>
        <v/>
      </c>
      <c r="O9808" s="38" t="str">
        <f t="shared" si="918"/>
        <v/>
      </c>
      <c r="P9808" s="39" t="str">
        <f t="shared" si="923"/>
        <v/>
      </c>
      <c r="AC9808" s="42" t="str">
        <f>IF(B9808="","",VLOOKUP(B9808,[2]Formula!B:C,2,0))</f>
        <v/>
      </c>
      <c r="AD9808" s="43" t="str">
        <f t="shared" si="921"/>
        <v/>
      </c>
    </row>
    <row r="9809" spans="1:30" x14ac:dyDescent="0.25">
      <c r="A9809" s="64"/>
      <c r="B9809" s="64"/>
      <c r="C9809" s="66"/>
      <c r="D9809" s="67"/>
      <c r="E9809" s="64"/>
      <c r="F9809" s="64"/>
      <c r="G9809" s="37" t="str">
        <f>IF(E9809="","",IF(OR(E9809="Project Management",E9809="Project Support",E9809="Sprint Management",E9809="Sprint Support"),"NA",ROUND((((VLOOKUP(AD9809,[2]Formula!V:X,3,0)))-SUMIF(AD:AD,AD9809,H:H)),2)))</f>
        <v/>
      </c>
      <c r="H9809" s="71"/>
      <c r="I9809" s="72"/>
      <c r="J9809" s="72"/>
      <c r="K9809" s="38" t="str">
        <f>IF(E9809="","",IF(OR(E9809="Project Management",E9809="Project Support",E9809="Sprint Management",E9809="Sprint Support"),"NA",(((SUMIF(AD:AD,AD9809,H:H)/VLOOKUP(AD9809,[2]Formula!V:X,3,0))*VLOOKUP(AD9809,[2]Formula!V:X,2,0))*H9809)/SUMIF(AD:AD,AD9809,H:H)))</f>
        <v/>
      </c>
      <c r="L9809" s="38" t="str">
        <f t="shared" si="919"/>
        <v/>
      </c>
      <c r="M9809" s="38" t="str">
        <f t="shared" si="920"/>
        <v/>
      </c>
      <c r="N9809" s="38" t="str">
        <f t="shared" si="922"/>
        <v/>
      </c>
      <c r="O9809" s="38" t="str">
        <f t="shared" si="918"/>
        <v/>
      </c>
      <c r="P9809" s="39" t="str">
        <f t="shared" si="923"/>
        <v/>
      </c>
      <c r="AC9809" s="42" t="str">
        <f>IF(B9809="","",VLOOKUP(B9809,[2]Formula!B:C,2,0))</f>
        <v/>
      </c>
      <c r="AD9809" s="43" t="str">
        <f t="shared" si="921"/>
        <v/>
      </c>
    </row>
    <row r="9810" spans="1:30" x14ac:dyDescent="0.25">
      <c r="A9810" s="64"/>
      <c r="B9810" s="64"/>
      <c r="C9810" s="66"/>
      <c r="D9810" s="67"/>
      <c r="E9810" s="64"/>
      <c r="F9810" s="64"/>
      <c r="G9810" s="37" t="str">
        <f>IF(E9810="","",IF(OR(E9810="Project Management",E9810="Project Support",E9810="Sprint Management",E9810="Sprint Support"),"NA",ROUND((((VLOOKUP(AD9810,[2]Formula!V:X,3,0)))-SUMIF(AD:AD,AD9810,H:H)),2)))</f>
        <v/>
      </c>
      <c r="H9810" s="71"/>
      <c r="I9810" s="72"/>
      <c r="J9810" s="72"/>
      <c r="K9810" s="38" t="str">
        <f>IF(E9810="","",IF(OR(E9810="Project Management",E9810="Project Support",E9810="Sprint Management",E9810="Sprint Support"),"NA",(((SUMIF(AD:AD,AD9810,H:H)/VLOOKUP(AD9810,[2]Formula!V:X,3,0))*VLOOKUP(AD9810,[2]Formula!V:X,2,0))*H9810)/SUMIF(AD:AD,AD9810,H:H)))</f>
        <v/>
      </c>
      <c r="L9810" s="38" t="str">
        <f t="shared" si="919"/>
        <v/>
      </c>
      <c r="M9810" s="38" t="str">
        <f t="shared" si="920"/>
        <v/>
      </c>
      <c r="N9810" s="38" t="str">
        <f t="shared" si="922"/>
        <v/>
      </c>
      <c r="O9810" s="38" t="str">
        <f t="shared" si="918"/>
        <v/>
      </c>
      <c r="P9810" s="39" t="str">
        <f t="shared" si="923"/>
        <v/>
      </c>
      <c r="AC9810" s="42" t="str">
        <f>IF(B9810="","",VLOOKUP(B9810,[2]Formula!B:C,2,0))</f>
        <v/>
      </c>
      <c r="AD9810" s="43" t="str">
        <f t="shared" si="921"/>
        <v/>
      </c>
    </row>
    <row r="9811" spans="1:30" x14ac:dyDescent="0.25">
      <c r="A9811" s="64"/>
      <c r="B9811" s="64"/>
      <c r="C9811" s="66"/>
      <c r="D9811" s="67"/>
      <c r="E9811" s="64"/>
      <c r="F9811" s="64"/>
      <c r="G9811" s="37" t="str">
        <f>IF(E9811="","",IF(OR(E9811="Project Management",E9811="Project Support",E9811="Sprint Management",E9811="Sprint Support"),"NA",ROUND((((VLOOKUP(AD9811,[2]Formula!V:X,3,0)))-SUMIF(AD:AD,AD9811,H:H)),2)))</f>
        <v/>
      </c>
      <c r="H9811" s="71"/>
      <c r="I9811" s="72"/>
      <c r="J9811" s="72"/>
      <c r="K9811" s="38" t="str">
        <f>IF(E9811="","",IF(OR(E9811="Project Management",E9811="Project Support",E9811="Sprint Management",E9811="Sprint Support"),"NA",(((SUMIF(AD:AD,AD9811,H:H)/VLOOKUP(AD9811,[2]Formula!V:X,3,0))*VLOOKUP(AD9811,[2]Formula!V:X,2,0))*H9811)/SUMIF(AD:AD,AD9811,H:H)))</f>
        <v/>
      </c>
      <c r="L9811" s="38" t="str">
        <f t="shared" si="919"/>
        <v/>
      </c>
      <c r="M9811" s="38" t="str">
        <f t="shared" si="920"/>
        <v/>
      </c>
      <c r="N9811" s="38" t="str">
        <f t="shared" si="922"/>
        <v/>
      </c>
      <c r="O9811" s="38" t="str">
        <f t="shared" si="918"/>
        <v/>
      </c>
      <c r="P9811" s="39" t="str">
        <f t="shared" si="923"/>
        <v/>
      </c>
      <c r="AC9811" s="42" t="str">
        <f>IF(B9811="","",VLOOKUP(B9811,[2]Formula!B:C,2,0))</f>
        <v/>
      </c>
      <c r="AD9811" s="43" t="str">
        <f t="shared" si="921"/>
        <v/>
      </c>
    </row>
    <row r="9812" spans="1:30" x14ac:dyDescent="0.25">
      <c r="A9812" s="64"/>
      <c r="B9812" s="64"/>
      <c r="C9812" s="66"/>
      <c r="D9812" s="67"/>
      <c r="E9812" s="64"/>
      <c r="F9812" s="64"/>
      <c r="G9812" s="37" t="str">
        <f>IF(E9812="","",IF(OR(E9812="Project Management",E9812="Project Support",E9812="Sprint Management",E9812="Sprint Support"),"NA",ROUND((((VLOOKUP(AD9812,[2]Formula!V:X,3,0)))-SUMIF(AD:AD,AD9812,H:H)),2)))</f>
        <v/>
      </c>
      <c r="H9812" s="71"/>
      <c r="I9812" s="72"/>
      <c r="J9812" s="72"/>
      <c r="K9812" s="38" t="str">
        <f>IF(E9812="","",IF(OR(E9812="Project Management",E9812="Project Support",E9812="Sprint Management",E9812="Sprint Support"),"NA",(((SUMIF(AD:AD,AD9812,H:H)/VLOOKUP(AD9812,[2]Formula!V:X,3,0))*VLOOKUP(AD9812,[2]Formula!V:X,2,0))*H9812)/SUMIF(AD:AD,AD9812,H:H)))</f>
        <v/>
      </c>
      <c r="L9812" s="38" t="str">
        <f t="shared" si="919"/>
        <v/>
      </c>
      <c r="M9812" s="38" t="str">
        <f t="shared" si="920"/>
        <v/>
      </c>
      <c r="N9812" s="38" t="str">
        <f t="shared" si="922"/>
        <v/>
      </c>
      <c r="O9812" s="38" t="str">
        <f t="shared" si="918"/>
        <v/>
      </c>
      <c r="P9812" s="39" t="str">
        <f t="shared" si="923"/>
        <v/>
      </c>
      <c r="AC9812" s="42" t="str">
        <f>IF(B9812="","",VLOOKUP(B9812,[2]Formula!B:C,2,0))</f>
        <v/>
      </c>
      <c r="AD9812" s="43" t="str">
        <f t="shared" si="921"/>
        <v/>
      </c>
    </row>
    <row r="9813" spans="1:30" x14ac:dyDescent="0.25">
      <c r="A9813" s="64"/>
      <c r="B9813" s="64"/>
      <c r="C9813" s="66"/>
      <c r="D9813" s="67"/>
      <c r="E9813" s="64"/>
      <c r="F9813" s="64"/>
      <c r="G9813" s="37" t="str">
        <f>IF(E9813="","",IF(OR(E9813="Project Management",E9813="Project Support",E9813="Sprint Management",E9813="Sprint Support"),"NA",ROUND((((VLOOKUP(AD9813,[2]Formula!V:X,3,0)))-SUMIF(AD:AD,AD9813,H:H)),2)))</f>
        <v/>
      </c>
      <c r="H9813" s="71"/>
      <c r="I9813" s="72"/>
      <c r="J9813" s="72"/>
      <c r="K9813" s="38" t="str">
        <f>IF(E9813="","",IF(OR(E9813="Project Management",E9813="Project Support",E9813="Sprint Management",E9813="Sprint Support"),"NA",(((SUMIF(AD:AD,AD9813,H:H)/VLOOKUP(AD9813,[2]Formula!V:X,3,0))*VLOOKUP(AD9813,[2]Formula!V:X,2,0))*H9813)/SUMIF(AD:AD,AD9813,H:H)))</f>
        <v/>
      </c>
      <c r="L9813" s="38" t="str">
        <f t="shared" si="919"/>
        <v/>
      </c>
      <c r="M9813" s="38" t="str">
        <f t="shared" si="920"/>
        <v/>
      </c>
      <c r="N9813" s="38" t="str">
        <f t="shared" si="922"/>
        <v/>
      </c>
      <c r="O9813" s="38" t="str">
        <f t="shared" si="918"/>
        <v/>
      </c>
      <c r="P9813" s="39" t="str">
        <f t="shared" si="923"/>
        <v/>
      </c>
      <c r="AC9813" s="42" t="str">
        <f>IF(B9813="","",VLOOKUP(B9813,[2]Formula!B:C,2,0))</f>
        <v/>
      </c>
      <c r="AD9813" s="43" t="str">
        <f t="shared" si="921"/>
        <v/>
      </c>
    </row>
    <row r="9814" spans="1:30" x14ac:dyDescent="0.25">
      <c r="A9814" s="64"/>
      <c r="B9814" s="64"/>
      <c r="C9814" s="66"/>
      <c r="D9814" s="67"/>
      <c r="E9814" s="64"/>
      <c r="F9814" s="64"/>
      <c r="G9814" s="37" t="str">
        <f>IF(E9814="","",IF(OR(E9814="Project Management",E9814="Project Support",E9814="Sprint Management",E9814="Sprint Support"),"NA",ROUND((((VLOOKUP(AD9814,[2]Formula!V:X,3,0)))-SUMIF(AD:AD,AD9814,H:H)),2)))</f>
        <v/>
      </c>
      <c r="H9814" s="71"/>
      <c r="I9814" s="72"/>
      <c r="J9814" s="72"/>
      <c r="K9814" s="38" t="str">
        <f>IF(E9814="","",IF(OR(E9814="Project Management",E9814="Project Support",E9814="Sprint Management",E9814="Sprint Support"),"NA",(((SUMIF(AD:AD,AD9814,H:H)/VLOOKUP(AD9814,[2]Formula!V:X,3,0))*VLOOKUP(AD9814,[2]Formula!V:X,2,0))*H9814)/SUMIF(AD:AD,AD9814,H:H)))</f>
        <v/>
      </c>
      <c r="L9814" s="38" t="str">
        <f t="shared" si="919"/>
        <v/>
      </c>
      <c r="M9814" s="38" t="str">
        <f t="shared" si="920"/>
        <v/>
      </c>
      <c r="N9814" s="38" t="str">
        <f t="shared" si="922"/>
        <v/>
      </c>
      <c r="O9814" s="38" t="str">
        <f t="shared" si="918"/>
        <v/>
      </c>
      <c r="P9814" s="39" t="str">
        <f t="shared" si="923"/>
        <v/>
      </c>
      <c r="AC9814" s="42" t="str">
        <f>IF(B9814="","",VLOOKUP(B9814,[2]Formula!B:C,2,0))</f>
        <v/>
      </c>
      <c r="AD9814" s="43" t="str">
        <f t="shared" si="921"/>
        <v/>
      </c>
    </row>
    <row r="9815" spans="1:30" x14ac:dyDescent="0.25">
      <c r="A9815" s="64"/>
      <c r="B9815" s="64"/>
      <c r="C9815" s="66"/>
      <c r="D9815" s="67"/>
      <c r="E9815" s="64"/>
      <c r="F9815" s="64"/>
      <c r="G9815" s="37" t="str">
        <f>IF(E9815="","",IF(OR(E9815="Project Management",E9815="Project Support",E9815="Sprint Management",E9815="Sprint Support"),"NA",ROUND((((VLOOKUP(AD9815,[2]Formula!V:X,3,0)))-SUMIF(AD:AD,AD9815,H:H)),2)))</f>
        <v/>
      </c>
      <c r="H9815" s="71"/>
      <c r="I9815" s="72"/>
      <c r="J9815" s="72"/>
      <c r="K9815" s="38" t="str">
        <f>IF(E9815="","",IF(OR(E9815="Project Management",E9815="Project Support",E9815="Sprint Management",E9815="Sprint Support"),"NA",(((SUMIF(AD:AD,AD9815,H:H)/VLOOKUP(AD9815,[2]Formula!V:X,3,0))*VLOOKUP(AD9815,[2]Formula!V:X,2,0))*H9815)/SUMIF(AD:AD,AD9815,H:H)))</f>
        <v/>
      </c>
      <c r="L9815" s="38" t="str">
        <f t="shared" si="919"/>
        <v/>
      </c>
      <c r="M9815" s="38" t="str">
        <f t="shared" si="920"/>
        <v/>
      </c>
      <c r="N9815" s="38" t="str">
        <f t="shared" si="922"/>
        <v/>
      </c>
      <c r="O9815" s="38" t="str">
        <f t="shared" si="918"/>
        <v/>
      </c>
      <c r="P9815" s="39" t="str">
        <f t="shared" si="923"/>
        <v/>
      </c>
      <c r="AC9815" s="42" t="str">
        <f>IF(B9815="","",VLOOKUP(B9815,[2]Formula!B:C,2,0))</f>
        <v/>
      </c>
      <c r="AD9815" s="43" t="str">
        <f t="shared" si="921"/>
        <v/>
      </c>
    </row>
    <row r="9816" spans="1:30" x14ac:dyDescent="0.25">
      <c r="A9816" s="64"/>
      <c r="B9816" s="64"/>
      <c r="C9816" s="66"/>
      <c r="D9816" s="67"/>
      <c r="E9816" s="64"/>
      <c r="F9816" s="64"/>
      <c r="G9816" s="37" t="str">
        <f>IF(E9816="","",IF(OR(E9816="Project Management",E9816="Project Support",E9816="Sprint Management",E9816="Sprint Support"),"NA",ROUND((((VLOOKUP(AD9816,[2]Formula!V:X,3,0)))-SUMIF(AD:AD,AD9816,H:H)),2)))</f>
        <v/>
      </c>
      <c r="H9816" s="71"/>
      <c r="I9816" s="72"/>
      <c r="J9816" s="72"/>
      <c r="K9816" s="38" t="str">
        <f>IF(E9816="","",IF(OR(E9816="Project Management",E9816="Project Support",E9816="Sprint Management",E9816="Sprint Support"),"NA",(((SUMIF(AD:AD,AD9816,H:H)/VLOOKUP(AD9816,[2]Formula!V:X,3,0))*VLOOKUP(AD9816,[2]Formula!V:X,2,0))*H9816)/SUMIF(AD:AD,AD9816,H:H)))</f>
        <v/>
      </c>
      <c r="L9816" s="38" t="str">
        <f t="shared" si="919"/>
        <v/>
      </c>
      <c r="M9816" s="38" t="str">
        <f t="shared" si="920"/>
        <v/>
      </c>
      <c r="N9816" s="38" t="str">
        <f t="shared" si="922"/>
        <v/>
      </c>
      <c r="O9816" s="38" t="str">
        <f t="shared" si="918"/>
        <v/>
      </c>
      <c r="P9816" s="39" t="str">
        <f t="shared" si="923"/>
        <v/>
      </c>
      <c r="AC9816" s="42" t="str">
        <f>IF(B9816="","",VLOOKUP(B9816,[2]Formula!B:C,2,0))</f>
        <v/>
      </c>
      <c r="AD9816" s="43" t="str">
        <f t="shared" si="921"/>
        <v/>
      </c>
    </row>
    <row r="9817" spans="1:30" x14ac:dyDescent="0.25">
      <c r="A9817" s="64"/>
      <c r="B9817" s="64"/>
      <c r="C9817" s="66"/>
      <c r="D9817" s="67"/>
      <c r="E9817" s="64"/>
      <c r="F9817" s="64"/>
      <c r="G9817" s="37" t="str">
        <f>IF(E9817="","",IF(OR(E9817="Project Management",E9817="Project Support",E9817="Sprint Management",E9817="Sprint Support"),"NA",ROUND((((VLOOKUP(AD9817,[2]Formula!V:X,3,0)))-SUMIF(AD:AD,AD9817,H:H)),2)))</f>
        <v/>
      </c>
      <c r="H9817" s="71"/>
      <c r="I9817" s="72"/>
      <c r="J9817" s="72"/>
      <c r="K9817" s="38" t="str">
        <f>IF(E9817="","",IF(OR(E9817="Project Management",E9817="Project Support",E9817="Sprint Management",E9817="Sprint Support"),"NA",(((SUMIF(AD:AD,AD9817,H:H)/VLOOKUP(AD9817,[2]Formula!V:X,3,0))*VLOOKUP(AD9817,[2]Formula!V:X,2,0))*H9817)/SUMIF(AD:AD,AD9817,H:H)))</f>
        <v/>
      </c>
      <c r="L9817" s="38" t="str">
        <f t="shared" si="919"/>
        <v/>
      </c>
      <c r="M9817" s="38" t="str">
        <f t="shared" si="920"/>
        <v/>
      </c>
      <c r="N9817" s="38" t="str">
        <f t="shared" si="922"/>
        <v/>
      </c>
      <c r="O9817" s="38" t="str">
        <f t="shared" si="918"/>
        <v/>
      </c>
      <c r="P9817" s="39" t="str">
        <f t="shared" si="923"/>
        <v/>
      </c>
      <c r="AC9817" s="42" t="str">
        <f>IF(B9817="","",VLOOKUP(B9817,[2]Formula!B:C,2,0))</f>
        <v/>
      </c>
      <c r="AD9817" s="43" t="str">
        <f t="shared" si="921"/>
        <v/>
      </c>
    </row>
    <row r="9818" spans="1:30" x14ac:dyDescent="0.25">
      <c r="A9818" s="64"/>
      <c r="B9818" s="64"/>
      <c r="C9818" s="66"/>
      <c r="D9818" s="67"/>
      <c r="E9818" s="64"/>
      <c r="F9818" s="64"/>
      <c r="G9818" s="37" t="str">
        <f>IF(E9818="","",IF(OR(E9818="Project Management",E9818="Project Support",E9818="Sprint Management",E9818="Sprint Support"),"NA",ROUND((((VLOOKUP(AD9818,[2]Formula!V:X,3,0)))-SUMIF(AD:AD,AD9818,H:H)),2)))</f>
        <v/>
      </c>
      <c r="H9818" s="71"/>
      <c r="I9818" s="72"/>
      <c r="J9818" s="72"/>
      <c r="K9818" s="38" t="str">
        <f>IF(E9818="","",IF(OR(E9818="Project Management",E9818="Project Support",E9818="Sprint Management",E9818="Sprint Support"),"NA",(((SUMIF(AD:AD,AD9818,H:H)/VLOOKUP(AD9818,[2]Formula!V:X,3,0))*VLOOKUP(AD9818,[2]Formula!V:X,2,0))*H9818)/SUMIF(AD:AD,AD9818,H:H)))</f>
        <v/>
      </c>
      <c r="L9818" s="38" t="str">
        <f t="shared" si="919"/>
        <v/>
      </c>
      <c r="M9818" s="38" t="str">
        <f t="shared" si="920"/>
        <v/>
      </c>
      <c r="N9818" s="38" t="str">
        <f t="shared" si="922"/>
        <v/>
      </c>
      <c r="O9818" s="38" t="str">
        <f t="shared" si="918"/>
        <v/>
      </c>
      <c r="P9818" s="39" t="str">
        <f t="shared" si="923"/>
        <v/>
      </c>
      <c r="AC9818" s="42" t="str">
        <f>IF(B9818="","",VLOOKUP(B9818,[2]Formula!B:C,2,0))</f>
        <v/>
      </c>
      <c r="AD9818" s="43" t="str">
        <f t="shared" si="921"/>
        <v/>
      </c>
    </row>
    <row r="9819" spans="1:30" x14ac:dyDescent="0.25">
      <c r="A9819" s="64"/>
      <c r="B9819" s="64"/>
      <c r="C9819" s="66"/>
      <c r="D9819" s="67"/>
      <c r="E9819" s="64"/>
      <c r="F9819" s="64"/>
      <c r="G9819" s="37" t="str">
        <f>IF(E9819="","",IF(OR(E9819="Project Management",E9819="Project Support",E9819="Sprint Management",E9819="Sprint Support"),"NA",ROUND((((VLOOKUP(AD9819,[2]Formula!V:X,3,0)))-SUMIF(AD:AD,AD9819,H:H)),2)))</f>
        <v/>
      </c>
      <c r="H9819" s="71"/>
      <c r="I9819" s="72"/>
      <c r="J9819" s="72"/>
      <c r="K9819" s="38" t="str">
        <f>IF(E9819="","",IF(OR(E9819="Project Management",E9819="Project Support",E9819="Sprint Management",E9819="Sprint Support"),"NA",(((SUMIF(AD:AD,AD9819,H:H)/VLOOKUP(AD9819,[2]Formula!V:X,3,0))*VLOOKUP(AD9819,[2]Formula!V:X,2,0))*H9819)/SUMIF(AD:AD,AD9819,H:H)))</f>
        <v/>
      </c>
      <c r="L9819" s="38" t="str">
        <f t="shared" si="919"/>
        <v/>
      </c>
      <c r="M9819" s="38" t="str">
        <f t="shared" si="920"/>
        <v/>
      </c>
      <c r="N9819" s="38" t="str">
        <f t="shared" si="922"/>
        <v/>
      </c>
      <c r="O9819" s="38" t="str">
        <f t="shared" si="918"/>
        <v/>
      </c>
      <c r="P9819" s="39" t="str">
        <f t="shared" si="923"/>
        <v/>
      </c>
      <c r="AC9819" s="42" t="str">
        <f>IF(B9819="","",VLOOKUP(B9819,[2]Formula!B:C,2,0))</f>
        <v/>
      </c>
      <c r="AD9819" s="43" t="str">
        <f t="shared" si="921"/>
        <v/>
      </c>
    </row>
    <row r="9820" spans="1:30" x14ac:dyDescent="0.25">
      <c r="A9820" s="64"/>
      <c r="B9820" s="64"/>
      <c r="C9820" s="66"/>
      <c r="D9820" s="67"/>
      <c r="E9820" s="64"/>
      <c r="F9820" s="64"/>
      <c r="G9820" s="37" t="str">
        <f>IF(E9820="","",IF(OR(E9820="Project Management",E9820="Project Support",E9820="Sprint Management",E9820="Sprint Support"),"NA",ROUND((((VLOOKUP(AD9820,[2]Formula!V:X,3,0)))-SUMIF(AD:AD,AD9820,H:H)),2)))</f>
        <v/>
      </c>
      <c r="H9820" s="71"/>
      <c r="I9820" s="72"/>
      <c r="J9820" s="72"/>
      <c r="K9820" s="38" t="str">
        <f>IF(E9820="","",IF(OR(E9820="Project Management",E9820="Project Support",E9820="Sprint Management",E9820="Sprint Support"),"NA",(((SUMIF(AD:AD,AD9820,H:H)/VLOOKUP(AD9820,[2]Formula!V:X,3,0))*VLOOKUP(AD9820,[2]Formula!V:X,2,0))*H9820)/SUMIF(AD:AD,AD9820,H:H)))</f>
        <v/>
      </c>
      <c r="L9820" s="38" t="str">
        <f t="shared" si="919"/>
        <v/>
      </c>
      <c r="M9820" s="38" t="str">
        <f t="shared" si="920"/>
        <v/>
      </c>
      <c r="N9820" s="38" t="str">
        <f t="shared" si="922"/>
        <v/>
      </c>
      <c r="O9820" s="38" t="str">
        <f t="shared" si="918"/>
        <v/>
      </c>
      <c r="P9820" s="39" t="str">
        <f t="shared" si="923"/>
        <v/>
      </c>
      <c r="AC9820" s="42" t="str">
        <f>IF(B9820="","",VLOOKUP(B9820,[2]Formula!B:C,2,0))</f>
        <v/>
      </c>
      <c r="AD9820" s="43" t="str">
        <f t="shared" si="921"/>
        <v/>
      </c>
    </row>
    <row r="9821" spans="1:30" x14ac:dyDescent="0.25">
      <c r="A9821" s="64"/>
      <c r="B9821" s="64"/>
      <c r="C9821" s="66"/>
      <c r="D9821" s="67"/>
      <c r="E9821" s="64"/>
      <c r="F9821" s="64"/>
      <c r="G9821" s="37" t="str">
        <f>IF(E9821="","",IF(OR(E9821="Project Management",E9821="Project Support",E9821="Sprint Management",E9821="Sprint Support"),"NA",ROUND((((VLOOKUP(AD9821,[2]Formula!V:X,3,0)))-SUMIF(AD:AD,AD9821,H:H)),2)))</f>
        <v/>
      </c>
      <c r="H9821" s="71"/>
      <c r="I9821" s="72"/>
      <c r="J9821" s="72"/>
      <c r="K9821" s="38" t="str">
        <f>IF(E9821="","",IF(OR(E9821="Project Management",E9821="Project Support",E9821="Sprint Management",E9821="Sprint Support"),"NA",(((SUMIF(AD:AD,AD9821,H:H)/VLOOKUP(AD9821,[2]Formula!V:X,3,0))*VLOOKUP(AD9821,[2]Formula!V:X,2,0))*H9821)/SUMIF(AD:AD,AD9821,H:H)))</f>
        <v/>
      </c>
      <c r="L9821" s="38" t="str">
        <f t="shared" si="919"/>
        <v/>
      </c>
      <c r="M9821" s="38" t="str">
        <f t="shared" si="920"/>
        <v/>
      </c>
      <c r="N9821" s="38" t="str">
        <f t="shared" si="922"/>
        <v/>
      </c>
      <c r="O9821" s="38" t="str">
        <f t="shared" si="918"/>
        <v/>
      </c>
      <c r="P9821" s="39" t="str">
        <f t="shared" si="923"/>
        <v/>
      </c>
      <c r="AC9821" s="42" t="str">
        <f>IF(B9821="","",VLOOKUP(B9821,[2]Formula!B:C,2,0))</f>
        <v/>
      </c>
      <c r="AD9821" s="43" t="str">
        <f t="shared" si="921"/>
        <v/>
      </c>
    </row>
    <row r="9822" spans="1:30" x14ac:dyDescent="0.25">
      <c r="A9822" s="64"/>
      <c r="B9822" s="64"/>
      <c r="C9822" s="66"/>
      <c r="D9822" s="67"/>
      <c r="E9822" s="64"/>
      <c r="F9822" s="64"/>
      <c r="G9822" s="37" t="str">
        <f>IF(E9822="","",IF(OR(E9822="Project Management",E9822="Project Support",E9822="Sprint Management",E9822="Sprint Support"),"NA",ROUND((((VLOOKUP(AD9822,[2]Formula!V:X,3,0)))-SUMIF(AD:AD,AD9822,H:H)),2)))</f>
        <v/>
      </c>
      <c r="H9822" s="71"/>
      <c r="I9822" s="72"/>
      <c r="J9822" s="72"/>
      <c r="K9822" s="38" t="str">
        <f>IF(E9822="","",IF(OR(E9822="Project Management",E9822="Project Support",E9822="Sprint Management",E9822="Sprint Support"),"NA",(((SUMIF(AD:AD,AD9822,H:H)/VLOOKUP(AD9822,[2]Formula!V:X,3,0))*VLOOKUP(AD9822,[2]Formula!V:X,2,0))*H9822)/SUMIF(AD:AD,AD9822,H:H)))</f>
        <v/>
      </c>
      <c r="L9822" s="38" t="str">
        <f t="shared" si="919"/>
        <v/>
      </c>
      <c r="M9822" s="38" t="str">
        <f t="shared" si="920"/>
        <v/>
      </c>
      <c r="N9822" s="38" t="str">
        <f t="shared" si="922"/>
        <v/>
      </c>
      <c r="O9822" s="38" t="str">
        <f t="shared" si="918"/>
        <v/>
      </c>
      <c r="P9822" s="39" t="str">
        <f t="shared" si="923"/>
        <v/>
      </c>
      <c r="AC9822" s="42" t="str">
        <f>IF(B9822="","",VLOOKUP(B9822,[2]Formula!B:C,2,0))</f>
        <v/>
      </c>
      <c r="AD9822" s="43" t="str">
        <f t="shared" si="921"/>
        <v/>
      </c>
    </row>
    <row r="9823" spans="1:30" x14ac:dyDescent="0.25">
      <c r="A9823" s="64"/>
      <c r="B9823" s="64"/>
      <c r="C9823" s="66"/>
      <c r="D9823" s="67"/>
      <c r="E9823" s="64"/>
      <c r="F9823" s="64"/>
      <c r="G9823" s="37" t="str">
        <f>IF(E9823="","",IF(OR(E9823="Project Management",E9823="Project Support",E9823="Sprint Management",E9823="Sprint Support"),"NA",ROUND((((VLOOKUP(AD9823,[2]Formula!V:X,3,0)))-SUMIF(AD:AD,AD9823,H:H)),2)))</f>
        <v/>
      </c>
      <c r="H9823" s="71"/>
      <c r="I9823" s="72"/>
      <c r="J9823" s="72"/>
      <c r="K9823" s="38" t="str">
        <f>IF(E9823="","",IF(OR(E9823="Project Management",E9823="Project Support",E9823="Sprint Management",E9823="Sprint Support"),"NA",(((SUMIF(AD:AD,AD9823,H:H)/VLOOKUP(AD9823,[2]Formula!V:X,3,0))*VLOOKUP(AD9823,[2]Formula!V:X,2,0))*H9823)/SUMIF(AD:AD,AD9823,H:H)))</f>
        <v/>
      </c>
      <c r="L9823" s="38" t="str">
        <f t="shared" si="919"/>
        <v/>
      </c>
      <c r="M9823" s="38" t="str">
        <f t="shared" si="920"/>
        <v/>
      </c>
      <c r="N9823" s="38" t="str">
        <f t="shared" si="922"/>
        <v/>
      </c>
      <c r="O9823" s="38" t="str">
        <f t="shared" si="918"/>
        <v/>
      </c>
      <c r="P9823" s="39" t="str">
        <f t="shared" si="923"/>
        <v/>
      </c>
      <c r="AC9823" s="42" t="str">
        <f>IF(B9823="","",VLOOKUP(B9823,[2]Formula!B:C,2,0))</f>
        <v/>
      </c>
      <c r="AD9823" s="43" t="str">
        <f t="shared" si="921"/>
        <v/>
      </c>
    </row>
    <row r="9824" spans="1:30" x14ac:dyDescent="0.25">
      <c r="A9824" s="64"/>
      <c r="B9824" s="64"/>
      <c r="C9824" s="66"/>
      <c r="D9824" s="67"/>
      <c r="E9824" s="64"/>
      <c r="F9824" s="64"/>
      <c r="G9824" s="37" t="str">
        <f>IF(E9824="","",IF(OR(E9824="Project Management",E9824="Project Support",E9824="Sprint Management",E9824="Sprint Support"),"NA",ROUND((((VLOOKUP(AD9824,[2]Formula!V:X,3,0)))-SUMIF(AD:AD,AD9824,H:H)),2)))</f>
        <v/>
      </c>
      <c r="H9824" s="71"/>
      <c r="I9824" s="72"/>
      <c r="J9824" s="72"/>
      <c r="K9824" s="38" t="str">
        <f>IF(E9824="","",IF(OR(E9824="Project Management",E9824="Project Support",E9824="Sprint Management",E9824="Sprint Support"),"NA",(((SUMIF(AD:AD,AD9824,H:H)/VLOOKUP(AD9824,[2]Formula!V:X,3,0))*VLOOKUP(AD9824,[2]Formula!V:X,2,0))*H9824)/SUMIF(AD:AD,AD9824,H:H)))</f>
        <v/>
      </c>
      <c r="L9824" s="38" t="str">
        <f t="shared" si="919"/>
        <v/>
      </c>
      <c r="M9824" s="38" t="str">
        <f t="shared" si="920"/>
        <v/>
      </c>
      <c r="N9824" s="38" t="str">
        <f t="shared" si="922"/>
        <v/>
      </c>
      <c r="O9824" s="38" t="str">
        <f t="shared" si="918"/>
        <v/>
      </c>
      <c r="P9824" s="39" t="str">
        <f t="shared" si="923"/>
        <v/>
      </c>
      <c r="AC9824" s="42" t="str">
        <f>IF(B9824="","",VLOOKUP(B9824,[2]Formula!B:C,2,0))</f>
        <v/>
      </c>
      <c r="AD9824" s="43" t="str">
        <f t="shared" si="921"/>
        <v/>
      </c>
    </row>
    <row r="9825" spans="1:30" x14ac:dyDescent="0.25">
      <c r="A9825" s="64"/>
      <c r="B9825" s="64"/>
      <c r="C9825" s="66"/>
      <c r="D9825" s="67"/>
      <c r="E9825" s="64"/>
      <c r="F9825" s="64"/>
      <c r="G9825" s="37" t="str">
        <f>IF(E9825="","",IF(OR(E9825="Project Management",E9825="Project Support",E9825="Sprint Management",E9825="Sprint Support"),"NA",ROUND((((VLOOKUP(AD9825,[2]Formula!V:X,3,0)))-SUMIF(AD:AD,AD9825,H:H)),2)))</f>
        <v/>
      </c>
      <c r="H9825" s="71"/>
      <c r="I9825" s="72"/>
      <c r="J9825" s="72"/>
      <c r="K9825" s="38" t="str">
        <f>IF(E9825="","",IF(OR(E9825="Project Management",E9825="Project Support",E9825="Sprint Management",E9825="Sprint Support"),"NA",(((SUMIF(AD:AD,AD9825,H:H)/VLOOKUP(AD9825,[2]Formula!V:X,3,0))*VLOOKUP(AD9825,[2]Formula!V:X,2,0))*H9825)/SUMIF(AD:AD,AD9825,H:H)))</f>
        <v/>
      </c>
      <c r="L9825" s="38" t="str">
        <f t="shared" si="919"/>
        <v/>
      </c>
      <c r="M9825" s="38" t="str">
        <f t="shared" si="920"/>
        <v/>
      </c>
      <c r="N9825" s="38" t="str">
        <f t="shared" si="922"/>
        <v/>
      </c>
      <c r="O9825" s="38" t="str">
        <f t="shared" si="918"/>
        <v/>
      </c>
      <c r="P9825" s="39" t="str">
        <f t="shared" si="923"/>
        <v/>
      </c>
      <c r="AC9825" s="42" t="str">
        <f>IF(B9825="","",VLOOKUP(B9825,[2]Formula!B:C,2,0))</f>
        <v/>
      </c>
      <c r="AD9825" s="43" t="str">
        <f t="shared" si="921"/>
        <v/>
      </c>
    </row>
    <row r="9826" spans="1:30" x14ac:dyDescent="0.25">
      <c r="A9826" s="64"/>
      <c r="B9826" s="64"/>
      <c r="C9826" s="66"/>
      <c r="D9826" s="67"/>
      <c r="E9826" s="64"/>
      <c r="F9826" s="64"/>
      <c r="G9826" s="37" t="str">
        <f>IF(E9826="","",IF(OR(E9826="Project Management",E9826="Project Support",E9826="Sprint Management",E9826="Sprint Support"),"NA",ROUND((((VLOOKUP(AD9826,[2]Formula!V:X,3,0)))-SUMIF(AD:AD,AD9826,H:H)),2)))</f>
        <v/>
      </c>
      <c r="H9826" s="71"/>
      <c r="I9826" s="72"/>
      <c r="J9826" s="72"/>
      <c r="K9826" s="38" t="str">
        <f>IF(E9826="","",IF(OR(E9826="Project Management",E9826="Project Support",E9826="Sprint Management",E9826="Sprint Support"),"NA",(((SUMIF(AD:AD,AD9826,H:H)/VLOOKUP(AD9826,[2]Formula!V:X,3,0))*VLOOKUP(AD9826,[2]Formula!V:X,2,0))*H9826)/SUMIF(AD:AD,AD9826,H:H)))</f>
        <v/>
      </c>
      <c r="L9826" s="38" t="str">
        <f t="shared" si="919"/>
        <v/>
      </c>
      <c r="M9826" s="38" t="str">
        <f t="shared" si="920"/>
        <v/>
      </c>
      <c r="N9826" s="38" t="str">
        <f t="shared" si="922"/>
        <v/>
      </c>
      <c r="O9826" s="38" t="str">
        <f t="shared" si="918"/>
        <v/>
      </c>
      <c r="P9826" s="39" t="str">
        <f t="shared" si="923"/>
        <v/>
      </c>
      <c r="AC9826" s="42" t="str">
        <f>IF(B9826="","",VLOOKUP(B9826,[2]Formula!B:C,2,0))</f>
        <v/>
      </c>
      <c r="AD9826" s="43" t="str">
        <f t="shared" si="921"/>
        <v/>
      </c>
    </row>
    <row r="9827" spans="1:30" x14ac:dyDescent="0.25">
      <c r="A9827" s="64"/>
      <c r="B9827" s="64"/>
      <c r="C9827" s="66"/>
      <c r="D9827" s="67"/>
      <c r="E9827" s="64"/>
      <c r="F9827" s="64"/>
      <c r="G9827" s="37" t="str">
        <f>IF(E9827="","",IF(OR(E9827="Project Management",E9827="Project Support",E9827="Sprint Management",E9827="Sprint Support"),"NA",ROUND((((VLOOKUP(AD9827,[2]Formula!V:X,3,0)))-SUMIF(AD:AD,AD9827,H:H)),2)))</f>
        <v/>
      </c>
      <c r="H9827" s="71"/>
      <c r="I9827" s="72"/>
      <c r="J9827" s="72"/>
      <c r="K9827" s="38" t="str">
        <f>IF(E9827="","",IF(OR(E9827="Project Management",E9827="Project Support",E9827="Sprint Management",E9827="Sprint Support"),"NA",(((SUMIF(AD:AD,AD9827,H:H)/VLOOKUP(AD9827,[2]Formula!V:X,3,0))*VLOOKUP(AD9827,[2]Formula!V:X,2,0))*H9827)/SUMIF(AD:AD,AD9827,H:H)))</f>
        <v/>
      </c>
      <c r="L9827" s="38" t="str">
        <f t="shared" si="919"/>
        <v/>
      </c>
      <c r="M9827" s="38" t="str">
        <f t="shared" si="920"/>
        <v/>
      </c>
      <c r="N9827" s="38" t="str">
        <f t="shared" si="922"/>
        <v/>
      </c>
      <c r="O9827" s="38" t="str">
        <f t="shared" si="918"/>
        <v/>
      </c>
      <c r="P9827" s="39" t="str">
        <f t="shared" si="923"/>
        <v/>
      </c>
      <c r="AC9827" s="42" t="str">
        <f>IF(B9827="","",VLOOKUP(B9827,[2]Formula!B:C,2,0))</f>
        <v/>
      </c>
      <c r="AD9827" s="43" t="str">
        <f t="shared" si="921"/>
        <v/>
      </c>
    </row>
    <row r="9828" spans="1:30" x14ac:dyDescent="0.25">
      <c r="A9828" s="64"/>
      <c r="B9828" s="64"/>
      <c r="C9828" s="66"/>
      <c r="D9828" s="67"/>
      <c r="E9828" s="64"/>
      <c r="F9828" s="64"/>
      <c r="G9828" s="37" t="str">
        <f>IF(E9828="","",IF(OR(E9828="Project Management",E9828="Project Support",E9828="Sprint Management",E9828="Sprint Support"),"NA",ROUND((((VLOOKUP(AD9828,[2]Formula!V:X,3,0)))-SUMIF(AD:AD,AD9828,H:H)),2)))</f>
        <v/>
      </c>
      <c r="H9828" s="71"/>
      <c r="I9828" s="72"/>
      <c r="J9828" s="72"/>
      <c r="K9828" s="38" t="str">
        <f>IF(E9828="","",IF(OR(E9828="Project Management",E9828="Project Support",E9828="Sprint Management",E9828="Sprint Support"),"NA",(((SUMIF(AD:AD,AD9828,H:H)/VLOOKUP(AD9828,[2]Formula!V:X,3,0))*VLOOKUP(AD9828,[2]Formula!V:X,2,0))*H9828)/SUMIF(AD:AD,AD9828,H:H)))</f>
        <v/>
      </c>
      <c r="L9828" s="38" t="str">
        <f t="shared" si="919"/>
        <v/>
      </c>
      <c r="M9828" s="38" t="str">
        <f t="shared" si="920"/>
        <v/>
      </c>
      <c r="N9828" s="38" t="str">
        <f t="shared" si="922"/>
        <v/>
      </c>
      <c r="O9828" s="38" t="str">
        <f t="shared" si="918"/>
        <v/>
      </c>
      <c r="P9828" s="39" t="str">
        <f t="shared" si="923"/>
        <v/>
      </c>
      <c r="AC9828" s="42" t="str">
        <f>IF(B9828="","",VLOOKUP(B9828,[2]Formula!B:C,2,0))</f>
        <v/>
      </c>
      <c r="AD9828" s="43" t="str">
        <f t="shared" si="921"/>
        <v/>
      </c>
    </row>
    <row r="9829" spans="1:30" x14ac:dyDescent="0.25">
      <c r="A9829" s="64"/>
      <c r="B9829" s="64"/>
      <c r="C9829" s="66"/>
      <c r="D9829" s="67"/>
      <c r="E9829" s="64"/>
      <c r="F9829" s="64"/>
      <c r="G9829" s="37" t="str">
        <f>IF(E9829="","",IF(OR(E9829="Project Management",E9829="Project Support",E9829="Sprint Management",E9829="Sprint Support"),"NA",ROUND((((VLOOKUP(AD9829,[2]Formula!V:X,3,0)))-SUMIF(AD:AD,AD9829,H:H)),2)))</f>
        <v/>
      </c>
      <c r="H9829" s="71"/>
      <c r="I9829" s="72"/>
      <c r="J9829" s="72"/>
      <c r="K9829" s="38" t="str">
        <f>IF(E9829="","",IF(OR(E9829="Project Management",E9829="Project Support",E9829="Sprint Management",E9829="Sprint Support"),"NA",(((SUMIF(AD:AD,AD9829,H:H)/VLOOKUP(AD9829,[2]Formula!V:X,3,0))*VLOOKUP(AD9829,[2]Formula!V:X,2,0))*H9829)/SUMIF(AD:AD,AD9829,H:H)))</f>
        <v/>
      </c>
      <c r="L9829" s="38" t="str">
        <f t="shared" si="919"/>
        <v/>
      </c>
      <c r="M9829" s="38" t="str">
        <f t="shared" si="920"/>
        <v/>
      </c>
      <c r="N9829" s="38" t="str">
        <f t="shared" si="922"/>
        <v/>
      </c>
      <c r="O9829" s="38" t="str">
        <f t="shared" si="918"/>
        <v/>
      </c>
      <c r="P9829" s="39" t="str">
        <f t="shared" si="923"/>
        <v/>
      </c>
      <c r="AC9829" s="42" t="str">
        <f>IF(B9829="","",VLOOKUP(B9829,[2]Formula!B:C,2,0))</f>
        <v/>
      </c>
      <c r="AD9829" s="43" t="str">
        <f t="shared" si="921"/>
        <v/>
      </c>
    </row>
    <row r="9830" spans="1:30" x14ac:dyDescent="0.25">
      <c r="A9830" s="64"/>
      <c r="B9830" s="64"/>
      <c r="C9830" s="66"/>
      <c r="D9830" s="67"/>
      <c r="E9830" s="64"/>
      <c r="F9830" s="64"/>
      <c r="G9830" s="37" t="str">
        <f>IF(E9830="","",IF(OR(E9830="Project Management",E9830="Project Support",E9830="Sprint Management",E9830="Sprint Support"),"NA",ROUND((((VLOOKUP(AD9830,[2]Formula!V:X,3,0)))-SUMIF(AD:AD,AD9830,H:H)),2)))</f>
        <v/>
      </c>
      <c r="H9830" s="71"/>
      <c r="I9830" s="72"/>
      <c r="J9830" s="72"/>
      <c r="K9830" s="38" t="str">
        <f>IF(E9830="","",IF(OR(E9830="Project Management",E9830="Project Support",E9830="Sprint Management",E9830="Sprint Support"),"NA",(((SUMIF(AD:AD,AD9830,H:H)/VLOOKUP(AD9830,[2]Formula!V:X,3,0))*VLOOKUP(AD9830,[2]Formula!V:X,2,0))*H9830)/SUMIF(AD:AD,AD9830,H:H)))</f>
        <v/>
      </c>
      <c r="L9830" s="38" t="str">
        <f t="shared" si="919"/>
        <v/>
      </c>
      <c r="M9830" s="38" t="str">
        <f t="shared" si="920"/>
        <v/>
      </c>
      <c r="N9830" s="38" t="str">
        <f t="shared" si="922"/>
        <v/>
      </c>
      <c r="O9830" s="38" t="str">
        <f t="shared" si="918"/>
        <v/>
      </c>
      <c r="P9830" s="39" t="str">
        <f t="shared" si="923"/>
        <v/>
      </c>
      <c r="AC9830" s="42" t="str">
        <f>IF(B9830="","",VLOOKUP(B9830,[2]Formula!B:C,2,0))</f>
        <v/>
      </c>
      <c r="AD9830" s="43" t="str">
        <f t="shared" si="921"/>
        <v/>
      </c>
    </row>
    <row r="9831" spans="1:30" x14ac:dyDescent="0.25">
      <c r="A9831" s="64"/>
      <c r="B9831" s="64"/>
      <c r="C9831" s="66"/>
      <c r="D9831" s="67"/>
      <c r="E9831" s="64"/>
      <c r="F9831" s="64"/>
      <c r="G9831" s="37" t="str">
        <f>IF(E9831="","",IF(OR(E9831="Project Management",E9831="Project Support",E9831="Sprint Management",E9831="Sprint Support"),"NA",ROUND((((VLOOKUP(AD9831,[2]Formula!V:X,3,0)))-SUMIF(AD:AD,AD9831,H:H)),2)))</f>
        <v/>
      </c>
      <c r="H9831" s="71"/>
      <c r="I9831" s="72"/>
      <c r="J9831" s="72"/>
      <c r="K9831" s="38" t="str">
        <f>IF(E9831="","",IF(OR(E9831="Project Management",E9831="Project Support",E9831="Sprint Management",E9831="Sprint Support"),"NA",(((SUMIF(AD:AD,AD9831,H:H)/VLOOKUP(AD9831,[2]Formula!V:X,3,0))*VLOOKUP(AD9831,[2]Formula!V:X,2,0))*H9831)/SUMIF(AD:AD,AD9831,H:H)))</f>
        <v/>
      </c>
      <c r="L9831" s="38" t="str">
        <f t="shared" si="919"/>
        <v/>
      </c>
      <c r="M9831" s="38" t="str">
        <f t="shared" si="920"/>
        <v/>
      </c>
      <c r="N9831" s="38" t="str">
        <f t="shared" si="922"/>
        <v/>
      </c>
      <c r="O9831" s="38" t="str">
        <f t="shared" si="918"/>
        <v/>
      </c>
      <c r="P9831" s="39" t="str">
        <f t="shared" si="923"/>
        <v/>
      </c>
      <c r="AC9831" s="42" t="str">
        <f>IF(B9831="","",VLOOKUP(B9831,[2]Formula!B:C,2,0))</f>
        <v/>
      </c>
      <c r="AD9831" s="43" t="str">
        <f t="shared" si="921"/>
        <v/>
      </c>
    </row>
    <row r="9832" spans="1:30" x14ac:dyDescent="0.25">
      <c r="A9832" s="64"/>
      <c r="B9832" s="64"/>
      <c r="C9832" s="66"/>
      <c r="D9832" s="67"/>
      <c r="E9832" s="64"/>
      <c r="F9832" s="64"/>
      <c r="G9832" s="37" t="str">
        <f>IF(E9832="","",IF(OR(E9832="Project Management",E9832="Project Support",E9832="Sprint Management",E9832="Sprint Support"),"NA",ROUND((((VLOOKUP(AD9832,[2]Formula!V:X,3,0)))-SUMIF(AD:AD,AD9832,H:H)),2)))</f>
        <v/>
      </c>
      <c r="H9832" s="71"/>
      <c r="I9832" s="72"/>
      <c r="J9832" s="72"/>
      <c r="K9832" s="38" t="str">
        <f>IF(E9832="","",IF(OR(E9832="Project Management",E9832="Project Support",E9832="Sprint Management",E9832="Sprint Support"),"NA",(((SUMIF(AD:AD,AD9832,H:H)/VLOOKUP(AD9832,[2]Formula!V:X,3,0))*VLOOKUP(AD9832,[2]Formula!V:X,2,0))*H9832)/SUMIF(AD:AD,AD9832,H:H)))</f>
        <v/>
      </c>
      <c r="L9832" s="38" t="str">
        <f t="shared" si="919"/>
        <v/>
      </c>
      <c r="M9832" s="38" t="str">
        <f t="shared" si="920"/>
        <v/>
      </c>
      <c r="N9832" s="38" t="str">
        <f t="shared" si="922"/>
        <v/>
      </c>
      <c r="O9832" s="38" t="str">
        <f t="shared" si="918"/>
        <v/>
      </c>
      <c r="P9832" s="39" t="str">
        <f t="shared" si="923"/>
        <v/>
      </c>
      <c r="AC9832" s="42" t="str">
        <f>IF(B9832="","",VLOOKUP(B9832,[2]Formula!B:C,2,0))</f>
        <v/>
      </c>
      <c r="AD9832" s="43" t="str">
        <f t="shared" si="921"/>
        <v/>
      </c>
    </row>
    <row r="9833" spans="1:30" x14ac:dyDescent="0.25">
      <c r="A9833" s="64"/>
      <c r="B9833" s="64"/>
      <c r="C9833" s="66"/>
      <c r="D9833" s="67"/>
      <c r="E9833" s="64"/>
      <c r="F9833" s="64"/>
      <c r="G9833" s="37" t="str">
        <f>IF(E9833="","",IF(OR(E9833="Project Management",E9833="Project Support",E9833="Sprint Management",E9833="Sprint Support"),"NA",ROUND((((VLOOKUP(AD9833,[2]Formula!V:X,3,0)))-SUMIF(AD:AD,AD9833,H:H)),2)))</f>
        <v/>
      </c>
      <c r="H9833" s="71"/>
      <c r="I9833" s="72"/>
      <c r="J9833" s="72"/>
      <c r="K9833" s="38" t="str">
        <f>IF(E9833="","",IF(OR(E9833="Project Management",E9833="Project Support",E9833="Sprint Management",E9833="Sprint Support"),"NA",(((SUMIF(AD:AD,AD9833,H:H)/VLOOKUP(AD9833,[2]Formula!V:X,3,0))*VLOOKUP(AD9833,[2]Formula!V:X,2,0))*H9833)/SUMIF(AD:AD,AD9833,H:H)))</f>
        <v/>
      </c>
      <c r="L9833" s="38" t="str">
        <f t="shared" si="919"/>
        <v/>
      </c>
      <c r="M9833" s="38" t="str">
        <f t="shared" si="920"/>
        <v/>
      </c>
      <c r="N9833" s="38" t="str">
        <f t="shared" si="922"/>
        <v/>
      </c>
      <c r="O9833" s="38" t="str">
        <f t="shared" si="918"/>
        <v/>
      </c>
      <c r="P9833" s="39" t="str">
        <f t="shared" si="923"/>
        <v/>
      </c>
      <c r="AC9833" s="42" t="str">
        <f>IF(B9833="","",VLOOKUP(B9833,[2]Formula!B:C,2,0))</f>
        <v/>
      </c>
      <c r="AD9833" s="43" t="str">
        <f t="shared" si="921"/>
        <v/>
      </c>
    </row>
    <row r="9834" spans="1:30" x14ac:dyDescent="0.25">
      <c r="A9834" s="64"/>
      <c r="B9834" s="64"/>
      <c r="C9834" s="66"/>
      <c r="D9834" s="67"/>
      <c r="E9834" s="64"/>
      <c r="F9834" s="64"/>
      <c r="G9834" s="37" t="str">
        <f>IF(E9834="","",IF(OR(E9834="Project Management",E9834="Project Support",E9834="Sprint Management",E9834="Sprint Support"),"NA",ROUND((((VLOOKUP(AD9834,[2]Formula!V:X,3,0)))-SUMIF(AD:AD,AD9834,H:H)),2)))</f>
        <v/>
      </c>
      <c r="H9834" s="71"/>
      <c r="I9834" s="72"/>
      <c r="J9834" s="72"/>
      <c r="K9834" s="38" t="str">
        <f>IF(E9834="","",IF(OR(E9834="Project Management",E9834="Project Support",E9834="Sprint Management",E9834="Sprint Support"),"NA",(((SUMIF(AD:AD,AD9834,H:H)/VLOOKUP(AD9834,[2]Formula!V:X,3,0))*VLOOKUP(AD9834,[2]Formula!V:X,2,0))*H9834)/SUMIF(AD:AD,AD9834,H:H)))</f>
        <v/>
      </c>
      <c r="L9834" s="38" t="str">
        <f t="shared" si="919"/>
        <v/>
      </c>
      <c r="M9834" s="38" t="str">
        <f t="shared" si="920"/>
        <v/>
      </c>
      <c r="N9834" s="38" t="str">
        <f t="shared" si="922"/>
        <v/>
      </c>
      <c r="O9834" s="38" t="str">
        <f t="shared" si="918"/>
        <v/>
      </c>
      <c r="P9834" s="39" t="str">
        <f t="shared" si="923"/>
        <v/>
      </c>
      <c r="AC9834" s="42" t="str">
        <f>IF(B9834="","",VLOOKUP(B9834,[2]Formula!B:C,2,0))</f>
        <v/>
      </c>
      <c r="AD9834" s="43" t="str">
        <f t="shared" si="921"/>
        <v/>
      </c>
    </row>
    <row r="9835" spans="1:30" x14ac:dyDescent="0.25">
      <c r="A9835" s="64"/>
      <c r="B9835" s="64"/>
      <c r="C9835" s="66"/>
      <c r="D9835" s="67"/>
      <c r="E9835" s="64"/>
      <c r="F9835" s="64"/>
      <c r="G9835" s="37" t="str">
        <f>IF(E9835="","",IF(OR(E9835="Project Management",E9835="Project Support",E9835="Sprint Management",E9835="Sprint Support"),"NA",ROUND((((VLOOKUP(AD9835,[2]Formula!V:X,3,0)))-SUMIF(AD:AD,AD9835,H:H)),2)))</f>
        <v/>
      </c>
      <c r="H9835" s="71"/>
      <c r="I9835" s="72"/>
      <c r="J9835" s="72"/>
      <c r="K9835" s="38" t="str">
        <f>IF(E9835="","",IF(OR(E9835="Project Management",E9835="Project Support",E9835="Sprint Management",E9835="Sprint Support"),"NA",(((SUMIF(AD:AD,AD9835,H:H)/VLOOKUP(AD9835,[2]Formula!V:X,3,0))*VLOOKUP(AD9835,[2]Formula!V:X,2,0))*H9835)/SUMIF(AD:AD,AD9835,H:H)))</f>
        <v/>
      </c>
      <c r="L9835" s="38" t="str">
        <f t="shared" si="919"/>
        <v/>
      </c>
      <c r="M9835" s="38" t="str">
        <f t="shared" si="920"/>
        <v/>
      </c>
      <c r="N9835" s="38" t="str">
        <f t="shared" si="922"/>
        <v/>
      </c>
      <c r="O9835" s="38" t="str">
        <f t="shared" si="918"/>
        <v/>
      </c>
      <c r="P9835" s="39" t="str">
        <f t="shared" si="923"/>
        <v/>
      </c>
      <c r="AC9835" s="42" t="str">
        <f>IF(B9835="","",VLOOKUP(B9835,[2]Formula!B:C,2,0))</f>
        <v/>
      </c>
      <c r="AD9835" s="43" t="str">
        <f t="shared" si="921"/>
        <v/>
      </c>
    </row>
    <row r="9836" spans="1:30" x14ac:dyDescent="0.25">
      <c r="A9836" s="64"/>
      <c r="B9836" s="64"/>
      <c r="C9836" s="66"/>
      <c r="D9836" s="67"/>
      <c r="E9836" s="64"/>
      <c r="F9836" s="64"/>
      <c r="G9836" s="37" t="str">
        <f>IF(E9836="","",IF(OR(E9836="Project Management",E9836="Project Support",E9836="Sprint Management",E9836="Sprint Support"),"NA",ROUND((((VLOOKUP(AD9836,[2]Formula!V:X,3,0)))-SUMIF(AD:AD,AD9836,H:H)),2)))</f>
        <v/>
      </c>
      <c r="H9836" s="71"/>
      <c r="I9836" s="72"/>
      <c r="J9836" s="72"/>
      <c r="K9836" s="38" t="str">
        <f>IF(E9836="","",IF(OR(E9836="Project Management",E9836="Project Support",E9836="Sprint Management",E9836="Sprint Support"),"NA",(((SUMIF(AD:AD,AD9836,H:H)/VLOOKUP(AD9836,[2]Formula!V:X,3,0))*VLOOKUP(AD9836,[2]Formula!V:X,2,0))*H9836)/SUMIF(AD:AD,AD9836,H:H)))</f>
        <v/>
      </c>
      <c r="L9836" s="38" t="str">
        <f t="shared" si="919"/>
        <v/>
      </c>
      <c r="M9836" s="38" t="str">
        <f t="shared" si="920"/>
        <v/>
      </c>
      <c r="N9836" s="38" t="str">
        <f t="shared" si="922"/>
        <v/>
      </c>
      <c r="O9836" s="38" t="str">
        <f t="shared" si="918"/>
        <v/>
      </c>
      <c r="P9836" s="39" t="str">
        <f t="shared" si="923"/>
        <v/>
      </c>
      <c r="AC9836" s="42" t="str">
        <f>IF(B9836="","",VLOOKUP(B9836,[2]Formula!B:C,2,0))</f>
        <v/>
      </c>
      <c r="AD9836" s="43" t="str">
        <f t="shared" si="921"/>
        <v/>
      </c>
    </row>
    <row r="9837" spans="1:30" x14ac:dyDescent="0.25">
      <c r="A9837" s="64"/>
      <c r="B9837" s="64"/>
      <c r="C9837" s="66"/>
      <c r="D9837" s="67"/>
      <c r="E9837" s="64"/>
      <c r="F9837" s="64"/>
      <c r="G9837" s="37" t="str">
        <f>IF(E9837="","",IF(OR(E9837="Project Management",E9837="Project Support",E9837="Sprint Management",E9837="Sprint Support"),"NA",ROUND((((VLOOKUP(AD9837,[2]Formula!V:X,3,0)))-SUMIF(AD:AD,AD9837,H:H)),2)))</f>
        <v/>
      </c>
      <c r="H9837" s="71"/>
      <c r="I9837" s="72"/>
      <c r="J9837" s="72"/>
      <c r="K9837" s="38" t="str">
        <f>IF(E9837="","",IF(OR(E9837="Project Management",E9837="Project Support",E9837="Sprint Management",E9837="Sprint Support"),"NA",(((SUMIF(AD:AD,AD9837,H:H)/VLOOKUP(AD9837,[2]Formula!V:X,3,0))*VLOOKUP(AD9837,[2]Formula!V:X,2,0))*H9837)/SUMIF(AD:AD,AD9837,H:H)))</f>
        <v/>
      </c>
      <c r="L9837" s="38" t="str">
        <f t="shared" si="919"/>
        <v/>
      </c>
      <c r="M9837" s="38" t="str">
        <f t="shared" si="920"/>
        <v/>
      </c>
      <c r="N9837" s="38" t="str">
        <f t="shared" si="922"/>
        <v/>
      </c>
      <c r="O9837" s="38" t="str">
        <f t="shared" si="918"/>
        <v/>
      </c>
      <c r="P9837" s="39" t="str">
        <f t="shared" si="923"/>
        <v/>
      </c>
      <c r="AC9837" s="42" t="str">
        <f>IF(B9837="","",VLOOKUP(B9837,[2]Formula!B:C,2,0))</f>
        <v/>
      </c>
      <c r="AD9837" s="43" t="str">
        <f t="shared" si="921"/>
        <v/>
      </c>
    </row>
    <row r="9838" spans="1:30" x14ac:dyDescent="0.25">
      <c r="A9838" s="64"/>
      <c r="B9838" s="64"/>
      <c r="C9838" s="66"/>
      <c r="D9838" s="67"/>
      <c r="E9838" s="64"/>
      <c r="F9838" s="64"/>
      <c r="G9838" s="37" t="str">
        <f>IF(E9838="","",IF(OR(E9838="Project Management",E9838="Project Support",E9838="Sprint Management",E9838="Sprint Support"),"NA",ROUND((((VLOOKUP(AD9838,[2]Formula!V:X,3,0)))-SUMIF(AD:AD,AD9838,H:H)),2)))</f>
        <v/>
      </c>
      <c r="H9838" s="71"/>
      <c r="I9838" s="72"/>
      <c r="J9838" s="72"/>
      <c r="K9838" s="38" t="str">
        <f>IF(E9838="","",IF(OR(E9838="Project Management",E9838="Project Support",E9838="Sprint Management",E9838="Sprint Support"),"NA",(((SUMIF(AD:AD,AD9838,H:H)/VLOOKUP(AD9838,[2]Formula!V:X,3,0))*VLOOKUP(AD9838,[2]Formula!V:X,2,0))*H9838)/SUMIF(AD:AD,AD9838,H:H)))</f>
        <v/>
      </c>
      <c r="L9838" s="38" t="str">
        <f t="shared" si="919"/>
        <v/>
      </c>
      <c r="M9838" s="38" t="str">
        <f t="shared" si="920"/>
        <v/>
      </c>
      <c r="N9838" s="38" t="str">
        <f t="shared" si="922"/>
        <v/>
      </c>
      <c r="O9838" s="38" t="str">
        <f t="shared" si="918"/>
        <v/>
      </c>
      <c r="P9838" s="39" t="str">
        <f t="shared" si="923"/>
        <v/>
      </c>
      <c r="AC9838" s="42" t="str">
        <f>IF(B9838="","",VLOOKUP(B9838,[2]Formula!B:C,2,0))</f>
        <v/>
      </c>
      <c r="AD9838" s="43" t="str">
        <f t="shared" si="921"/>
        <v/>
      </c>
    </row>
    <row r="9839" spans="1:30" x14ac:dyDescent="0.25">
      <c r="A9839" s="64"/>
      <c r="B9839" s="64"/>
      <c r="C9839" s="66"/>
      <c r="D9839" s="67"/>
      <c r="E9839" s="64"/>
      <c r="F9839" s="64"/>
      <c r="G9839" s="37" t="str">
        <f>IF(E9839="","",IF(OR(E9839="Project Management",E9839="Project Support",E9839="Sprint Management",E9839="Sprint Support"),"NA",ROUND((((VLOOKUP(AD9839,[2]Formula!V:X,3,0)))-SUMIF(AD:AD,AD9839,H:H)),2)))</f>
        <v/>
      </c>
      <c r="H9839" s="71"/>
      <c r="I9839" s="72"/>
      <c r="J9839" s="72"/>
      <c r="K9839" s="38" t="str">
        <f>IF(E9839="","",IF(OR(E9839="Project Management",E9839="Project Support",E9839="Sprint Management",E9839="Sprint Support"),"NA",(((SUMIF(AD:AD,AD9839,H:H)/VLOOKUP(AD9839,[2]Formula!V:X,3,0))*VLOOKUP(AD9839,[2]Formula!V:X,2,0))*H9839)/SUMIF(AD:AD,AD9839,H:H)))</f>
        <v/>
      </c>
      <c r="L9839" s="38" t="str">
        <f t="shared" si="919"/>
        <v/>
      </c>
      <c r="M9839" s="38" t="str">
        <f t="shared" si="920"/>
        <v/>
      </c>
      <c r="N9839" s="38" t="str">
        <f t="shared" si="922"/>
        <v/>
      </c>
      <c r="O9839" s="38" t="str">
        <f t="shared" si="918"/>
        <v/>
      </c>
      <c r="P9839" s="39" t="str">
        <f t="shared" si="923"/>
        <v/>
      </c>
      <c r="AC9839" s="42" t="str">
        <f>IF(B9839="","",VLOOKUP(B9839,[2]Formula!B:C,2,0))</f>
        <v/>
      </c>
      <c r="AD9839" s="43" t="str">
        <f t="shared" si="921"/>
        <v/>
      </c>
    </row>
    <row r="9840" spans="1:30" x14ac:dyDescent="0.25">
      <c r="A9840" s="64"/>
      <c r="B9840" s="64"/>
      <c r="C9840" s="66"/>
      <c r="D9840" s="67"/>
      <c r="E9840" s="64"/>
      <c r="F9840" s="64"/>
      <c r="G9840" s="37" t="str">
        <f>IF(E9840="","",IF(OR(E9840="Project Management",E9840="Project Support",E9840="Sprint Management",E9840="Sprint Support"),"NA",ROUND((((VLOOKUP(AD9840,[2]Formula!V:X,3,0)))-SUMIF(AD:AD,AD9840,H:H)),2)))</f>
        <v/>
      </c>
      <c r="H9840" s="71"/>
      <c r="I9840" s="72"/>
      <c r="J9840" s="72"/>
      <c r="K9840" s="38" t="str">
        <f>IF(E9840="","",IF(OR(E9840="Project Management",E9840="Project Support",E9840="Sprint Management",E9840="Sprint Support"),"NA",(((SUMIF(AD:AD,AD9840,H:H)/VLOOKUP(AD9840,[2]Formula!V:X,3,0))*VLOOKUP(AD9840,[2]Formula!V:X,2,0))*H9840)/SUMIF(AD:AD,AD9840,H:H)))</f>
        <v/>
      </c>
      <c r="L9840" s="38" t="str">
        <f t="shared" si="919"/>
        <v/>
      </c>
      <c r="M9840" s="38" t="str">
        <f t="shared" si="920"/>
        <v/>
      </c>
      <c r="N9840" s="38" t="str">
        <f t="shared" si="922"/>
        <v/>
      </c>
      <c r="O9840" s="38" t="str">
        <f t="shared" si="918"/>
        <v/>
      </c>
      <c r="P9840" s="39" t="str">
        <f t="shared" si="923"/>
        <v/>
      </c>
      <c r="AC9840" s="42" t="str">
        <f>IF(B9840="","",VLOOKUP(B9840,[2]Formula!B:C,2,0))</f>
        <v/>
      </c>
      <c r="AD9840" s="43" t="str">
        <f t="shared" si="921"/>
        <v/>
      </c>
    </row>
    <row r="9841" spans="1:30" x14ac:dyDescent="0.25">
      <c r="A9841" s="64"/>
      <c r="B9841" s="64"/>
      <c r="C9841" s="66"/>
      <c r="D9841" s="67"/>
      <c r="E9841" s="64"/>
      <c r="F9841" s="64"/>
      <c r="G9841" s="37" t="str">
        <f>IF(E9841="","",IF(OR(E9841="Project Management",E9841="Project Support",E9841="Sprint Management",E9841="Sprint Support"),"NA",ROUND((((VLOOKUP(AD9841,[2]Formula!V:X,3,0)))-SUMIF(AD:AD,AD9841,H:H)),2)))</f>
        <v/>
      </c>
      <c r="H9841" s="71"/>
      <c r="I9841" s="72"/>
      <c r="J9841" s="72"/>
      <c r="K9841" s="38" t="str">
        <f>IF(E9841="","",IF(OR(E9841="Project Management",E9841="Project Support",E9841="Sprint Management",E9841="Sprint Support"),"NA",(((SUMIF(AD:AD,AD9841,H:H)/VLOOKUP(AD9841,[2]Formula!V:X,3,0))*VLOOKUP(AD9841,[2]Formula!V:X,2,0))*H9841)/SUMIF(AD:AD,AD9841,H:H)))</f>
        <v/>
      </c>
      <c r="L9841" s="38" t="str">
        <f t="shared" si="919"/>
        <v/>
      </c>
      <c r="M9841" s="38" t="str">
        <f t="shared" si="920"/>
        <v/>
      </c>
      <c r="N9841" s="38" t="str">
        <f t="shared" si="922"/>
        <v/>
      </c>
      <c r="O9841" s="38" t="str">
        <f t="shared" si="918"/>
        <v/>
      </c>
      <c r="P9841" s="39" t="str">
        <f t="shared" si="923"/>
        <v/>
      </c>
      <c r="AC9841" s="42" t="str">
        <f>IF(B9841="","",VLOOKUP(B9841,[2]Formula!B:C,2,0))</f>
        <v/>
      </c>
      <c r="AD9841" s="43" t="str">
        <f t="shared" si="921"/>
        <v/>
      </c>
    </row>
    <row r="9842" spans="1:30" x14ac:dyDescent="0.25">
      <c r="A9842" s="64"/>
      <c r="B9842" s="64"/>
      <c r="C9842" s="66"/>
      <c r="D9842" s="67"/>
      <c r="E9842" s="64"/>
      <c r="F9842" s="64"/>
      <c r="G9842" s="37" t="str">
        <f>IF(E9842="","",IF(OR(E9842="Project Management",E9842="Project Support",E9842="Sprint Management",E9842="Sprint Support"),"NA",ROUND((((VLOOKUP(AD9842,[2]Formula!V:X,3,0)))-SUMIF(AD:AD,AD9842,H:H)),2)))</f>
        <v/>
      </c>
      <c r="H9842" s="71"/>
      <c r="I9842" s="72"/>
      <c r="J9842" s="72"/>
      <c r="K9842" s="38" t="str">
        <f>IF(E9842="","",IF(OR(E9842="Project Management",E9842="Project Support",E9842="Sprint Management",E9842="Sprint Support"),"NA",(((SUMIF(AD:AD,AD9842,H:H)/VLOOKUP(AD9842,[2]Formula!V:X,3,0))*VLOOKUP(AD9842,[2]Formula!V:X,2,0))*H9842)/SUMIF(AD:AD,AD9842,H:H)))</f>
        <v/>
      </c>
      <c r="L9842" s="38" t="str">
        <f t="shared" si="919"/>
        <v/>
      </c>
      <c r="M9842" s="38" t="str">
        <f t="shared" si="920"/>
        <v/>
      </c>
      <c r="N9842" s="38" t="str">
        <f t="shared" si="922"/>
        <v/>
      </c>
      <c r="O9842" s="38" t="str">
        <f t="shared" si="918"/>
        <v/>
      </c>
      <c r="P9842" s="39" t="str">
        <f t="shared" si="923"/>
        <v/>
      </c>
      <c r="AC9842" s="42" t="str">
        <f>IF(B9842="","",VLOOKUP(B9842,[2]Formula!B:C,2,0))</f>
        <v/>
      </c>
      <c r="AD9842" s="43" t="str">
        <f t="shared" si="921"/>
        <v/>
      </c>
    </row>
    <row r="9843" spans="1:30" x14ac:dyDescent="0.25">
      <c r="A9843" s="64"/>
      <c r="B9843" s="64"/>
      <c r="C9843" s="66"/>
      <c r="D9843" s="67"/>
      <c r="E9843" s="64"/>
      <c r="F9843" s="64"/>
      <c r="G9843" s="37" t="str">
        <f>IF(E9843="","",IF(OR(E9843="Project Management",E9843="Project Support",E9843="Sprint Management",E9843="Sprint Support"),"NA",ROUND((((VLOOKUP(AD9843,[2]Formula!V:X,3,0)))-SUMIF(AD:AD,AD9843,H:H)),2)))</f>
        <v/>
      </c>
      <c r="H9843" s="71"/>
      <c r="I9843" s="72"/>
      <c r="J9843" s="72"/>
      <c r="K9843" s="38" t="str">
        <f>IF(E9843="","",IF(OR(E9843="Project Management",E9843="Project Support",E9843="Sprint Management",E9843="Sprint Support"),"NA",(((SUMIF(AD:AD,AD9843,H:H)/VLOOKUP(AD9843,[2]Formula!V:X,3,0))*VLOOKUP(AD9843,[2]Formula!V:X,2,0))*H9843)/SUMIF(AD:AD,AD9843,H:H)))</f>
        <v/>
      </c>
      <c r="L9843" s="38" t="str">
        <f t="shared" si="919"/>
        <v/>
      </c>
      <c r="M9843" s="38" t="str">
        <f t="shared" si="920"/>
        <v/>
      </c>
      <c r="N9843" s="38" t="str">
        <f t="shared" si="922"/>
        <v/>
      </c>
      <c r="O9843" s="38" t="str">
        <f t="shared" si="918"/>
        <v/>
      </c>
      <c r="P9843" s="39" t="str">
        <f t="shared" si="923"/>
        <v/>
      </c>
      <c r="AC9843" s="42" t="str">
        <f>IF(B9843="","",VLOOKUP(B9843,[2]Formula!B:C,2,0))</f>
        <v/>
      </c>
      <c r="AD9843" s="43" t="str">
        <f t="shared" si="921"/>
        <v/>
      </c>
    </row>
    <row r="9844" spans="1:30" x14ac:dyDescent="0.25">
      <c r="A9844" s="64"/>
      <c r="B9844" s="64"/>
      <c r="C9844" s="66"/>
      <c r="D9844" s="67"/>
      <c r="E9844" s="64"/>
      <c r="F9844" s="64"/>
      <c r="G9844" s="37" t="str">
        <f>IF(E9844="","",IF(OR(E9844="Project Management",E9844="Project Support",E9844="Sprint Management",E9844="Sprint Support"),"NA",ROUND((((VLOOKUP(AD9844,[2]Formula!V:X,3,0)))-SUMIF(AD:AD,AD9844,H:H)),2)))</f>
        <v/>
      </c>
      <c r="H9844" s="71"/>
      <c r="I9844" s="72"/>
      <c r="J9844" s="72"/>
      <c r="K9844" s="38" t="str">
        <f>IF(E9844="","",IF(OR(E9844="Project Management",E9844="Project Support",E9844="Sprint Management",E9844="Sprint Support"),"NA",(((SUMIF(AD:AD,AD9844,H:H)/VLOOKUP(AD9844,[2]Formula!V:X,3,0))*VLOOKUP(AD9844,[2]Formula!V:X,2,0))*H9844)/SUMIF(AD:AD,AD9844,H:H)))</f>
        <v/>
      </c>
      <c r="L9844" s="38" t="str">
        <f t="shared" si="919"/>
        <v/>
      </c>
      <c r="M9844" s="38" t="str">
        <f t="shared" si="920"/>
        <v/>
      </c>
      <c r="N9844" s="38" t="str">
        <f t="shared" si="922"/>
        <v/>
      </c>
      <c r="O9844" s="38" t="str">
        <f t="shared" si="918"/>
        <v/>
      </c>
      <c r="P9844" s="39" t="str">
        <f t="shared" si="923"/>
        <v/>
      </c>
      <c r="AC9844" s="42" t="str">
        <f>IF(B9844="","",VLOOKUP(B9844,[2]Formula!B:C,2,0))</f>
        <v/>
      </c>
      <c r="AD9844" s="43" t="str">
        <f t="shared" si="921"/>
        <v/>
      </c>
    </row>
    <row r="9845" spans="1:30" x14ac:dyDescent="0.25">
      <c r="A9845" s="64"/>
      <c r="B9845" s="64"/>
      <c r="C9845" s="66"/>
      <c r="D9845" s="67"/>
      <c r="E9845" s="64"/>
      <c r="F9845" s="64"/>
      <c r="G9845" s="37" t="str">
        <f>IF(E9845="","",IF(OR(E9845="Project Management",E9845="Project Support",E9845="Sprint Management",E9845="Sprint Support"),"NA",ROUND((((VLOOKUP(AD9845,[2]Formula!V:X,3,0)))-SUMIF(AD:AD,AD9845,H:H)),2)))</f>
        <v/>
      </c>
      <c r="H9845" s="71"/>
      <c r="I9845" s="72"/>
      <c r="J9845" s="72"/>
      <c r="K9845" s="38" t="str">
        <f>IF(E9845="","",IF(OR(E9845="Project Management",E9845="Project Support",E9845="Sprint Management",E9845="Sprint Support"),"NA",(((SUMIF(AD:AD,AD9845,H:H)/VLOOKUP(AD9845,[2]Formula!V:X,3,0))*VLOOKUP(AD9845,[2]Formula!V:X,2,0))*H9845)/SUMIF(AD:AD,AD9845,H:H)))</f>
        <v/>
      </c>
      <c r="L9845" s="38" t="str">
        <f t="shared" si="919"/>
        <v/>
      </c>
      <c r="M9845" s="38" t="str">
        <f t="shared" si="920"/>
        <v/>
      </c>
      <c r="N9845" s="38" t="str">
        <f t="shared" si="922"/>
        <v/>
      </c>
      <c r="O9845" s="38" t="str">
        <f t="shared" ref="O9845:O9908" si="924">IFERROR(L9845/M9845,"")</f>
        <v/>
      </c>
      <c r="P9845" s="39" t="str">
        <f t="shared" si="923"/>
        <v/>
      </c>
      <c r="AC9845" s="42" t="str">
        <f>IF(B9845="","",VLOOKUP(B9845,[2]Formula!B:C,2,0))</f>
        <v/>
      </c>
      <c r="AD9845" s="43" t="str">
        <f t="shared" si="921"/>
        <v/>
      </c>
    </row>
    <row r="9846" spans="1:30" x14ac:dyDescent="0.25">
      <c r="A9846" s="64"/>
      <c r="B9846" s="64"/>
      <c r="C9846" s="66"/>
      <c r="D9846" s="67"/>
      <c r="E9846" s="64"/>
      <c r="F9846" s="64"/>
      <c r="G9846" s="37" t="str">
        <f>IF(E9846="","",IF(OR(E9846="Project Management",E9846="Project Support",E9846="Sprint Management",E9846="Sprint Support"),"NA",ROUND((((VLOOKUP(AD9846,[2]Formula!V:X,3,0)))-SUMIF(AD:AD,AD9846,H:H)),2)))</f>
        <v/>
      </c>
      <c r="H9846" s="71"/>
      <c r="I9846" s="72"/>
      <c r="J9846" s="72"/>
      <c r="K9846" s="38" t="str">
        <f>IF(E9846="","",IF(OR(E9846="Project Management",E9846="Project Support",E9846="Sprint Management",E9846="Sprint Support"),"NA",(((SUMIF(AD:AD,AD9846,H:H)/VLOOKUP(AD9846,[2]Formula!V:X,3,0))*VLOOKUP(AD9846,[2]Formula!V:X,2,0))*H9846)/SUMIF(AD:AD,AD9846,H:H)))</f>
        <v/>
      </c>
      <c r="L9846" s="38" t="str">
        <f t="shared" si="919"/>
        <v/>
      </c>
      <c r="M9846" s="38" t="str">
        <f t="shared" si="920"/>
        <v/>
      </c>
      <c r="N9846" s="38" t="str">
        <f t="shared" si="922"/>
        <v/>
      </c>
      <c r="O9846" s="38" t="str">
        <f t="shared" si="924"/>
        <v/>
      </c>
      <c r="P9846" s="39" t="str">
        <f t="shared" si="923"/>
        <v/>
      </c>
      <c r="AC9846" s="42" t="str">
        <f>IF(B9846="","",VLOOKUP(B9846,[2]Formula!B:C,2,0))</f>
        <v/>
      </c>
      <c r="AD9846" s="43" t="str">
        <f t="shared" si="921"/>
        <v/>
      </c>
    </row>
    <row r="9847" spans="1:30" x14ac:dyDescent="0.25">
      <c r="A9847" s="64"/>
      <c r="B9847" s="64"/>
      <c r="C9847" s="66"/>
      <c r="D9847" s="67"/>
      <c r="E9847" s="64"/>
      <c r="F9847" s="64"/>
      <c r="G9847" s="37" t="str">
        <f>IF(E9847="","",IF(OR(E9847="Project Management",E9847="Project Support",E9847="Sprint Management",E9847="Sprint Support"),"NA",ROUND((((VLOOKUP(AD9847,[2]Formula!V:X,3,0)))-SUMIF(AD:AD,AD9847,H:H)),2)))</f>
        <v/>
      </c>
      <c r="H9847" s="71"/>
      <c r="I9847" s="72"/>
      <c r="J9847" s="72"/>
      <c r="K9847" s="38" t="str">
        <f>IF(E9847="","",IF(OR(E9847="Project Management",E9847="Project Support",E9847="Sprint Management",E9847="Sprint Support"),"NA",(((SUMIF(AD:AD,AD9847,H:H)/VLOOKUP(AD9847,[2]Formula!V:X,3,0))*VLOOKUP(AD9847,[2]Formula!V:X,2,0))*H9847)/SUMIF(AD:AD,AD9847,H:H)))</f>
        <v/>
      </c>
      <c r="L9847" s="38" t="str">
        <f t="shared" si="919"/>
        <v/>
      </c>
      <c r="M9847" s="38" t="str">
        <f t="shared" si="920"/>
        <v/>
      </c>
      <c r="N9847" s="38" t="str">
        <f t="shared" si="922"/>
        <v/>
      </c>
      <c r="O9847" s="38" t="str">
        <f t="shared" si="924"/>
        <v/>
      </c>
      <c r="P9847" s="39" t="str">
        <f t="shared" si="923"/>
        <v/>
      </c>
      <c r="AC9847" s="42" t="str">
        <f>IF(B9847="","",VLOOKUP(B9847,[2]Formula!B:C,2,0))</f>
        <v/>
      </c>
      <c r="AD9847" s="43" t="str">
        <f t="shared" si="921"/>
        <v/>
      </c>
    </row>
    <row r="9848" spans="1:30" x14ac:dyDescent="0.25">
      <c r="A9848" s="64"/>
      <c r="B9848" s="64"/>
      <c r="C9848" s="66"/>
      <c r="D9848" s="67"/>
      <c r="E9848" s="64"/>
      <c r="F9848" s="64"/>
      <c r="G9848" s="37" t="str">
        <f>IF(E9848="","",IF(OR(E9848="Project Management",E9848="Project Support",E9848="Sprint Management",E9848="Sprint Support"),"NA",ROUND((((VLOOKUP(AD9848,[2]Formula!V:X,3,0)))-SUMIF(AD:AD,AD9848,H:H)),2)))</f>
        <v/>
      </c>
      <c r="H9848" s="71"/>
      <c r="I9848" s="72"/>
      <c r="J9848" s="72"/>
      <c r="K9848" s="38" t="str">
        <f>IF(E9848="","",IF(OR(E9848="Project Management",E9848="Project Support",E9848="Sprint Management",E9848="Sprint Support"),"NA",(((SUMIF(AD:AD,AD9848,H:H)/VLOOKUP(AD9848,[2]Formula!V:X,3,0))*VLOOKUP(AD9848,[2]Formula!V:X,2,0))*H9848)/SUMIF(AD:AD,AD9848,H:H)))</f>
        <v/>
      </c>
      <c r="L9848" s="38" t="str">
        <f t="shared" si="919"/>
        <v/>
      </c>
      <c r="M9848" s="38" t="str">
        <f t="shared" si="920"/>
        <v/>
      </c>
      <c r="N9848" s="38" t="str">
        <f t="shared" si="922"/>
        <v/>
      </c>
      <c r="O9848" s="38" t="str">
        <f t="shared" si="924"/>
        <v/>
      </c>
      <c r="P9848" s="39" t="str">
        <f t="shared" si="923"/>
        <v/>
      </c>
      <c r="AC9848" s="42" t="str">
        <f>IF(B9848="","",VLOOKUP(B9848,[2]Formula!B:C,2,0))</f>
        <v/>
      </c>
      <c r="AD9848" s="43" t="str">
        <f t="shared" si="921"/>
        <v/>
      </c>
    </row>
    <row r="9849" spans="1:30" x14ac:dyDescent="0.25">
      <c r="A9849" s="64"/>
      <c r="B9849" s="64"/>
      <c r="C9849" s="66"/>
      <c r="D9849" s="67"/>
      <c r="E9849" s="64"/>
      <c r="F9849" s="64"/>
      <c r="G9849" s="37" t="str">
        <f>IF(E9849="","",IF(OR(E9849="Project Management",E9849="Project Support",E9849="Sprint Management",E9849="Sprint Support"),"NA",ROUND((((VLOOKUP(AD9849,[2]Formula!V:X,3,0)))-SUMIF(AD:AD,AD9849,H:H)),2)))</f>
        <v/>
      </c>
      <c r="H9849" s="71"/>
      <c r="I9849" s="72"/>
      <c r="J9849" s="72"/>
      <c r="K9849" s="38" t="str">
        <f>IF(E9849="","",IF(OR(E9849="Project Management",E9849="Project Support",E9849="Sprint Management",E9849="Sprint Support"),"NA",(((SUMIF(AD:AD,AD9849,H:H)/VLOOKUP(AD9849,[2]Formula!V:X,3,0))*VLOOKUP(AD9849,[2]Formula!V:X,2,0))*H9849)/SUMIF(AD:AD,AD9849,H:H)))</f>
        <v/>
      </c>
      <c r="L9849" s="38" t="str">
        <f t="shared" si="919"/>
        <v/>
      </c>
      <c r="M9849" s="38" t="str">
        <f t="shared" si="920"/>
        <v/>
      </c>
      <c r="N9849" s="38" t="str">
        <f t="shared" si="922"/>
        <v/>
      </c>
      <c r="O9849" s="38" t="str">
        <f t="shared" si="924"/>
        <v/>
      </c>
      <c r="P9849" s="39" t="str">
        <f t="shared" si="923"/>
        <v/>
      </c>
      <c r="AC9849" s="42" t="str">
        <f>IF(B9849="","",VLOOKUP(B9849,[2]Formula!B:C,2,0))</f>
        <v/>
      </c>
      <c r="AD9849" s="43" t="str">
        <f t="shared" si="921"/>
        <v/>
      </c>
    </row>
    <row r="9850" spans="1:30" x14ac:dyDescent="0.25">
      <c r="A9850" s="64"/>
      <c r="B9850" s="64"/>
      <c r="C9850" s="66"/>
      <c r="D9850" s="67"/>
      <c r="E9850" s="64"/>
      <c r="F9850" s="64"/>
      <c r="G9850" s="37" t="str">
        <f>IF(E9850="","",IF(OR(E9850="Project Management",E9850="Project Support",E9850="Sprint Management",E9850="Sprint Support"),"NA",ROUND((((VLOOKUP(AD9850,[2]Formula!V:X,3,0)))-SUMIF(AD:AD,AD9850,H:H)),2)))</f>
        <v/>
      </c>
      <c r="H9850" s="71"/>
      <c r="I9850" s="72"/>
      <c r="J9850" s="72"/>
      <c r="K9850" s="38" t="str">
        <f>IF(E9850="","",IF(OR(E9850="Project Management",E9850="Project Support",E9850="Sprint Management",E9850="Sprint Support"),"NA",(((SUMIF(AD:AD,AD9850,H:H)/VLOOKUP(AD9850,[2]Formula!V:X,3,0))*VLOOKUP(AD9850,[2]Formula!V:X,2,0))*H9850)/SUMIF(AD:AD,AD9850,H:H)))</f>
        <v/>
      </c>
      <c r="L9850" s="38" t="str">
        <f t="shared" si="919"/>
        <v/>
      </c>
      <c r="M9850" s="38" t="str">
        <f t="shared" si="920"/>
        <v/>
      </c>
      <c r="N9850" s="38" t="str">
        <f t="shared" si="922"/>
        <v/>
      </c>
      <c r="O9850" s="38" t="str">
        <f t="shared" si="924"/>
        <v/>
      </c>
      <c r="P9850" s="39" t="str">
        <f t="shared" si="923"/>
        <v/>
      </c>
      <c r="AC9850" s="42" t="str">
        <f>IF(B9850="","",VLOOKUP(B9850,[2]Formula!B:C,2,0))</f>
        <v/>
      </c>
      <c r="AD9850" s="43" t="str">
        <f t="shared" si="921"/>
        <v/>
      </c>
    </row>
    <row r="9851" spans="1:30" x14ac:dyDescent="0.25">
      <c r="A9851" s="64"/>
      <c r="B9851" s="64"/>
      <c r="C9851" s="66"/>
      <c r="D9851" s="67"/>
      <c r="E9851" s="64"/>
      <c r="F9851" s="64"/>
      <c r="G9851" s="37" t="str">
        <f>IF(E9851="","",IF(OR(E9851="Project Management",E9851="Project Support",E9851="Sprint Management",E9851="Sprint Support"),"NA",ROUND((((VLOOKUP(AD9851,[2]Formula!V:X,3,0)))-SUMIF(AD:AD,AD9851,H:H)),2)))</f>
        <v/>
      </c>
      <c r="H9851" s="71"/>
      <c r="I9851" s="72"/>
      <c r="J9851" s="72"/>
      <c r="K9851" s="38" t="str">
        <f>IF(E9851="","",IF(OR(E9851="Project Management",E9851="Project Support",E9851="Sprint Management",E9851="Sprint Support"),"NA",(((SUMIF(AD:AD,AD9851,H:H)/VLOOKUP(AD9851,[2]Formula!V:X,3,0))*VLOOKUP(AD9851,[2]Formula!V:X,2,0))*H9851)/SUMIF(AD:AD,AD9851,H:H)))</f>
        <v/>
      </c>
      <c r="L9851" s="38" t="str">
        <f t="shared" si="919"/>
        <v/>
      </c>
      <c r="M9851" s="38" t="str">
        <f t="shared" si="920"/>
        <v/>
      </c>
      <c r="N9851" s="38" t="str">
        <f t="shared" si="922"/>
        <v/>
      </c>
      <c r="O9851" s="38" t="str">
        <f t="shared" si="924"/>
        <v/>
      </c>
      <c r="P9851" s="39" t="str">
        <f t="shared" si="923"/>
        <v/>
      </c>
      <c r="AC9851" s="42" t="str">
        <f>IF(B9851="","",VLOOKUP(B9851,[2]Formula!B:C,2,0))</f>
        <v/>
      </c>
      <c r="AD9851" s="43" t="str">
        <f t="shared" si="921"/>
        <v/>
      </c>
    </row>
    <row r="9852" spans="1:30" x14ac:dyDescent="0.25">
      <c r="A9852" s="64"/>
      <c r="B9852" s="64"/>
      <c r="C9852" s="66"/>
      <c r="D9852" s="67"/>
      <c r="E9852" s="64"/>
      <c r="F9852" s="64"/>
      <c r="G9852" s="37" t="str">
        <f>IF(E9852="","",IF(OR(E9852="Project Management",E9852="Project Support",E9852="Sprint Management",E9852="Sprint Support"),"NA",ROUND((((VLOOKUP(AD9852,[2]Formula!V:X,3,0)))-SUMIF(AD:AD,AD9852,H:H)),2)))</f>
        <v/>
      </c>
      <c r="H9852" s="71"/>
      <c r="I9852" s="72"/>
      <c r="J9852" s="72"/>
      <c r="K9852" s="38" t="str">
        <f>IF(E9852="","",IF(OR(E9852="Project Management",E9852="Project Support",E9852="Sprint Management",E9852="Sprint Support"),"NA",(((SUMIF(AD:AD,AD9852,H:H)/VLOOKUP(AD9852,[2]Formula!V:X,3,0))*VLOOKUP(AD9852,[2]Formula!V:X,2,0))*H9852)/SUMIF(AD:AD,AD9852,H:H)))</f>
        <v/>
      </c>
      <c r="L9852" s="38" t="str">
        <f t="shared" si="919"/>
        <v/>
      </c>
      <c r="M9852" s="38" t="str">
        <f t="shared" si="920"/>
        <v/>
      </c>
      <c r="N9852" s="38" t="str">
        <f t="shared" si="922"/>
        <v/>
      </c>
      <c r="O9852" s="38" t="str">
        <f t="shared" si="924"/>
        <v/>
      </c>
      <c r="P9852" s="39" t="str">
        <f t="shared" si="923"/>
        <v/>
      </c>
      <c r="AC9852" s="42" t="str">
        <f>IF(B9852="","",VLOOKUP(B9852,[2]Formula!B:C,2,0))</f>
        <v/>
      </c>
      <c r="AD9852" s="43" t="str">
        <f t="shared" si="921"/>
        <v/>
      </c>
    </row>
    <row r="9853" spans="1:30" x14ac:dyDescent="0.25">
      <c r="A9853" s="64"/>
      <c r="B9853" s="64"/>
      <c r="C9853" s="66"/>
      <c r="D9853" s="67"/>
      <c r="E9853" s="64"/>
      <c r="F9853" s="64"/>
      <c r="G9853" s="37" t="str">
        <f>IF(E9853="","",IF(OR(E9853="Project Management",E9853="Project Support",E9853="Sprint Management",E9853="Sprint Support"),"NA",ROUND((((VLOOKUP(AD9853,[2]Formula!V:X,3,0)))-SUMIF(AD:AD,AD9853,H:H)),2)))</f>
        <v/>
      </c>
      <c r="H9853" s="71"/>
      <c r="I9853" s="72"/>
      <c r="J9853" s="72"/>
      <c r="K9853" s="38" t="str">
        <f>IF(E9853="","",IF(OR(E9853="Project Management",E9853="Project Support",E9853="Sprint Management",E9853="Sprint Support"),"NA",(((SUMIF(AD:AD,AD9853,H:H)/VLOOKUP(AD9853,[2]Formula!V:X,3,0))*VLOOKUP(AD9853,[2]Formula!V:X,2,0))*H9853)/SUMIF(AD:AD,AD9853,H:H)))</f>
        <v/>
      </c>
      <c r="L9853" s="38" t="str">
        <f t="shared" si="919"/>
        <v/>
      </c>
      <c r="M9853" s="38" t="str">
        <f t="shared" si="920"/>
        <v/>
      </c>
      <c r="N9853" s="38" t="str">
        <f t="shared" si="922"/>
        <v/>
      </c>
      <c r="O9853" s="38" t="str">
        <f t="shared" si="924"/>
        <v/>
      </c>
      <c r="P9853" s="39" t="str">
        <f t="shared" si="923"/>
        <v/>
      </c>
      <c r="AC9853" s="42" t="str">
        <f>IF(B9853="","",VLOOKUP(B9853,[2]Formula!B:C,2,0))</f>
        <v/>
      </c>
      <c r="AD9853" s="43" t="str">
        <f t="shared" si="921"/>
        <v/>
      </c>
    </row>
    <row r="9854" spans="1:30" x14ac:dyDescent="0.25">
      <c r="A9854" s="64"/>
      <c r="B9854" s="64"/>
      <c r="C9854" s="66"/>
      <c r="D9854" s="67"/>
      <c r="E9854" s="64"/>
      <c r="F9854" s="64"/>
      <c r="G9854" s="37" t="str">
        <f>IF(E9854="","",IF(OR(E9854="Project Management",E9854="Project Support",E9854="Sprint Management",E9854="Sprint Support"),"NA",ROUND((((VLOOKUP(AD9854,[2]Formula!V:X,3,0)))-SUMIF(AD:AD,AD9854,H:H)),2)))</f>
        <v/>
      </c>
      <c r="H9854" s="71"/>
      <c r="I9854" s="72"/>
      <c r="J9854" s="72"/>
      <c r="K9854" s="38" t="str">
        <f>IF(E9854="","",IF(OR(E9854="Project Management",E9854="Project Support",E9854="Sprint Management",E9854="Sprint Support"),"NA",(((SUMIF(AD:AD,AD9854,H:H)/VLOOKUP(AD9854,[2]Formula!V:X,3,0))*VLOOKUP(AD9854,[2]Formula!V:X,2,0))*H9854)/SUMIF(AD:AD,AD9854,H:H)))</f>
        <v/>
      </c>
      <c r="L9854" s="38" t="str">
        <f t="shared" si="919"/>
        <v/>
      </c>
      <c r="M9854" s="38" t="str">
        <f t="shared" si="920"/>
        <v/>
      </c>
      <c r="N9854" s="38" t="str">
        <f t="shared" si="922"/>
        <v/>
      </c>
      <c r="O9854" s="38" t="str">
        <f t="shared" si="924"/>
        <v/>
      </c>
      <c r="P9854" s="39" t="str">
        <f t="shared" si="923"/>
        <v/>
      </c>
      <c r="AC9854" s="42" t="str">
        <f>IF(B9854="","",VLOOKUP(B9854,[2]Formula!B:C,2,0))</f>
        <v/>
      </c>
      <c r="AD9854" s="43" t="str">
        <f t="shared" si="921"/>
        <v/>
      </c>
    </row>
    <row r="9855" spans="1:30" x14ac:dyDescent="0.25">
      <c r="A9855" s="64"/>
      <c r="B9855" s="64"/>
      <c r="C9855" s="66"/>
      <c r="D9855" s="67"/>
      <c r="E9855" s="64"/>
      <c r="F9855" s="64"/>
      <c r="G9855" s="37" t="str">
        <f>IF(E9855="","",IF(OR(E9855="Project Management",E9855="Project Support",E9855="Sprint Management",E9855="Sprint Support"),"NA",ROUND((((VLOOKUP(AD9855,[2]Formula!V:X,3,0)))-SUMIF(AD:AD,AD9855,H:H)),2)))</f>
        <v/>
      </c>
      <c r="H9855" s="71"/>
      <c r="I9855" s="72"/>
      <c r="J9855" s="72"/>
      <c r="K9855" s="38" t="str">
        <f>IF(E9855="","",IF(OR(E9855="Project Management",E9855="Project Support",E9855="Sprint Management",E9855="Sprint Support"),"NA",(((SUMIF(AD:AD,AD9855,H:H)/VLOOKUP(AD9855,[2]Formula!V:X,3,0))*VLOOKUP(AD9855,[2]Formula!V:X,2,0))*H9855)/SUMIF(AD:AD,AD9855,H:H)))</f>
        <v/>
      </c>
      <c r="L9855" s="38" t="str">
        <f t="shared" si="919"/>
        <v/>
      </c>
      <c r="M9855" s="38" t="str">
        <f t="shared" si="920"/>
        <v/>
      </c>
      <c r="N9855" s="38" t="str">
        <f t="shared" si="922"/>
        <v/>
      </c>
      <c r="O9855" s="38" t="str">
        <f t="shared" si="924"/>
        <v/>
      </c>
      <c r="P9855" s="39" t="str">
        <f t="shared" si="923"/>
        <v/>
      </c>
      <c r="AC9855" s="42" t="str">
        <f>IF(B9855="","",VLOOKUP(B9855,[2]Formula!B:C,2,0))</f>
        <v/>
      </c>
      <c r="AD9855" s="43" t="str">
        <f t="shared" si="921"/>
        <v/>
      </c>
    </row>
    <row r="9856" spans="1:30" x14ac:dyDescent="0.25">
      <c r="A9856" s="64"/>
      <c r="B9856" s="64"/>
      <c r="C9856" s="66"/>
      <c r="D9856" s="67"/>
      <c r="E9856" s="64"/>
      <c r="F9856" s="64"/>
      <c r="G9856" s="37" t="str">
        <f>IF(E9856="","",IF(OR(E9856="Project Management",E9856="Project Support",E9856="Sprint Management",E9856="Sprint Support"),"NA",ROUND((((VLOOKUP(AD9856,[2]Formula!V:X,3,0)))-SUMIF(AD:AD,AD9856,H:H)),2)))</f>
        <v/>
      </c>
      <c r="H9856" s="71"/>
      <c r="I9856" s="72"/>
      <c r="J9856" s="72"/>
      <c r="K9856" s="38" t="str">
        <f>IF(E9856="","",IF(OR(E9856="Project Management",E9856="Project Support",E9856="Sprint Management",E9856="Sprint Support"),"NA",(((SUMIF(AD:AD,AD9856,H:H)/VLOOKUP(AD9856,[2]Formula!V:X,3,0))*VLOOKUP(AD9856,[2]Formula!V:X,2,0))*H9856)/SUMIF(AD:AD,AD9856,H:H)))</f>
        <v/>
      </c>
      <c r="L9856" s="38" t="str">
        <f t="shared" si="919"/>
        <v/>
      </c>
      <c r="M9856" s="38" t="str">
        <f t="shared" si="920"/>
        <v/>
      </c>
      <c r="N9856" s="38" t="str">
        <f t="shared" si="922"/>
        <v/>
      </c>
      <c r="O9856" s="38" t="str">
        <f t="shared" si="924"/>
        <v/>
      </c>
      <c r="P9856" s="39" t="str">
        <f t="shared" si="923"/>
        <v/>
      </c>
      <c r="AC9856" s="42" t="str">
        <f>IF(B9856="","",VLOOKUP(B9856,[2]Formula!B:C,2,0))</f>
        <v/>
      </c>
      <c r="AD9856" s="43" t="str">
        <f t="shared" si="921"/>
        <v/>
      </c>
    </row>
    <row r="9857" spans="1:30" x14ac:dyDescent="0.25">
      <c r="A9857" s="64"/>
      <c r="B9857" s="64"/>
      <c r="C9857" s="66"/>
      <c r="D9857" s="67"/>
      <c r="E9857" s="64"/>
      <c r="F9857" s="64"/>
      <c r="G9857" s="37" t="str">
        <f>IF(E9857="","",IF(OR(E9857="Project Management",E9857="Project Support",E9857="Sprint Management",E9857="Sprint Support"),"NA",ROUND((((VLOOKUP(AD9857,[2]Formula!V:X,3,0)))-SUMIF(AD:AD,AD9857,H:H)),2)))</f>
        <v/>
      </c>
      <c r="H9857" s="71"/>
      <c r="I9857" s="72"/>
      <c r="J9857" s="72"/>
      <c r="K9857" s="38" t="str">
        <f>IF(E9857="","",IF(OR(E9857="Project Management",E9857="Project Support",E9857="Sprint Management",E9857="Sprint Support"),"NA",(((SUMIF(AD:AD,AD9857,H:H)/VLOOKUP(AD9857,[2]Formula!V:X,3,0))*VLOOKUP(AD9857,[2]Formula!V:X,2,0))*H9857)/SUMIF(AD:AD,AD9857,H:H)))</f>
        <v/>
      </c>
      <c r="L9857" s="38" t="str">
        <f t="shared" si="919"/>
        <v/>
      </c>
      <c r="M9857" s="38" t="str">
        <f t="shared" si="920"/>
        <v/>
      </c>
      <c r="N9857" s="38" t="str">
        <f t="shared" si="922"/>
        <v/>
      </c>
      <c r="O9857" s="38" t="str">
        <f t="shared" si="924"/>
        <v/>
      </c>
      <c r="P9857" s="39" t="str">
        <f t="shared" si="923"/>
        <v/>
      </c>
      <c r="AC9857" s="42" t="str">
        <f>IF(B9857="","",VLOOKUP(B9857,[2]Formula!B:C,2,0))</f>
        <v/>
      </c>
      <c r="AD9857" s="43" t="str">
        <f t="shared" si="921"/>
        <v/>
      </c>
    </row>
    <row r="9858" spans="1:30" x14ac:dyDescent="0.25">
      <c r="A9858" s="64"/>
      <c r="B9858" s="64"/>
      <c r="C9858" s="66"/>
      <c r="D9858" s="67"/>
      <c r="E9858" s="64"/>
      <c r="F9858" s="64"/>
      <c r="G9858" s="37" t="str">
        <f>IF(E9858="","",IF(OR(E9858="Project Management",E9858="Project Support",E9858="Sprint Management",E9858="Sprint Support"),"NA",ROUND((((VLOOKUP(AD9858,[2]Formula!V:X,3,0)))-SUMIF(AD:AD,AD9858,H:H)),2)))</f>
        <v/>
      </c>
      <c r="H9858" s="71"/>
      <c r="I9858" s="72"/>
      <c r="J9858" s="72"/>
      <c r="K9858" s="38" t="str">
        <f>IF(E9858="","",IF(OR(E9858="Project Management",E9858="Project Support",E9858="Sprint Management",E9858="Sprint Support"),"NA",(((SUMIF(AD:AD,AD9858,H:H)/VLOOKUP(AD9858,[2]Formula!V:X,3,0))*VLOOKUP(AD9858,[2]Formula!V:X,2,0))*H9858)/SUMIF(AD:AD,AD9858,H:H)))</f>
        <v/>
      </c>
      <c r="L9858" s="38" t="str">
        <f t="shared" ref="L9858:L9921" si="925">IFERROR(IF(K9858="NA",(H9858/I9858),(K9858/I9858)),"")</f>
        <v/>
      </c>
      <c r="M9858" s="38" t="str">
        <f t="shared" ref="M9858:M9921" si="926">IFERROR(IF(K9858="NA",1,(K9858/H9858)),"")</f>
        <v/>
      </c>
      <c r="N9858" s="38" t="str">
        <f t="shared" si="922"/>
        <v/>
      </c>
      <c r="O9858" s="38" t="str">
        <f t="shared" si="924"/>
        <v/>
      </c>
      <c r="P9858" s="39" t="str">
        <f t="shared" si="923"/>
        <v/>
      </c>
      <c r="AC9858" s="42" t="str">
        <f>IF(B9858="","",VLOOKUP(B9858,[2]Formula!B:C,2,0))</f>
        <v/>
      </c>
      <c r="AD9858" s="43" t="str">
        <f t="shared" ref="AD9858:AD9921" si="927">IF(B9858="","",CONCATENATE(B9858,"_",E9858))</f>
        <v/>
      </c>
    </row>
    <row r="9859" spans="1:30" x14ac:dyDescent="0.25">
      <c r="A9859" s="64"/>
      <c r="B9859" s="64"/>
      <c r="C9859" s="66"/>
      <c r="D9859" s="67"/>
      <c r="E9859" s="64"/>
      <c r="F9859" s="64"/>
      <c r="G9859" s="37" t="str">
        <f>IF(E9859="","",IF(OR(E9859="Project Management",E9859="Project Support",E9859="Sprint Management",E9859="Sprint Support"),"NA",ROUND((((VLOOKUP(AD9859,[2]Formula!V:X,3,0)))-SUMIF(AD:AD,AD9859,H:H)),2)))</f>
        <v/>
      </c>
      <c r="H9859" s="71"/>
      <c r="I9859" s="72"/>
      <c r="J9859" s="72"/>
      <c r="K9859" s="38" t="str">
        <f>IF(E9859="","",IF(OR(E9859="Project Management",E9859="Project Support",E9859="Sprint Management",E9859="Sprint Support"),"NA",(((SUMIF(AD:AD,AD9859,H:H)/VLOOKUP(AD9859,[2]Formula!V:X,3,0))*VLOOKUP(AD9859,[2]Formula!V:X,2,0))*H9859)/SUMIF(AD:AD,AD9859,H:H)))</f>
        <v/>
      </c>
      <c r="L9859" s="38" t="str">
        <f t="shared" si="925"/>
        <v/>
      </c>
      <c r="M9859" s="38" t="str">
        <f t="shared" si="926"/>
        <v/>
      </c>
      <c r="N9859" s="38" t="str">
        <f t="shared" ref="N9859:N9922" si="928">IFERROR(((L9859-M9859)/M9859)*100,"")</f>
        <v/>
      </c>
      <c r="O9859" s="38" t="str">
        <f t="shared" si="924"/>
        <v/>
      </c>
      <c r="P9859" s="39" t="str">
        <f t="shared" ref="P9859:P9922" si="929">IF(O9859="","",1)</f>
        <v/>
      </c>
      <c r="AC9859" s="42" t="str">
        <f>IF(B9859="","",VLOOKUP(B9859,[2]Formula!B:C,2,0))</f>
        <v/>
      </c>
      <c r="AD9859" s="43" t="str">
        <f t="shared" si="927"/>
        <v/>
      </c>
    </row>
    <row r="9860" spans="1:30" x14ac:dyDescent="0.25">
      <c r="A9860" s="64"/>
      <c r="B9860" s="64"/>
      <c r="C9860" s="66"/>
      <c r="D9860" s="67"/>
      <c r="E9860" s="64"/>
      <c r="F9860" s="64"/>
      <c r="G9860" s="37" t="str">
        <f>IF(E9860="","",IF(OR(E9860="Project Management",E9860="Project Support",E9860="Sprint Management",E9860="Sprint Support"),"NA",ROUND((((VLOOKUP(AD9860,[2]Formula!V:X,3,0)))-SUMIF(AD:AD,AD9860,H:H)),2)))</f>
        <v/>
      </c>
      <c r="H9860" s="71"/>
      <c r="I9860" s="72"/>
      <c r="J9860" s="72"/>
      <c r="K9860" s="38" t="str">
        <f>IF(E9860="","",IF(OR(E9860="Project Management",E9860="Project Support",E9860="Sprint Management",E9860="Sprint Support"),"NA",(((SUMIF(AD:AD,AD9860,H:H)/VLOOKUP(AD9860,[2]Formula!V:X,3,0))*VLOOKUP(AD9860,[2]Formula!V:X,2,0))*H9860)/SUMIF(AD:AD,AD9860,H:H)))</f>
        <v/>
      </c>
      <c r="L9860" s="38" t="str">
        <f t="shared" si="925"/>
        <v/>
      </c>
      <c r="M9860" s="38" t="str">
        <f t="shared" si="926"/>
        <v/>
      </c>
      <c r="N9860" s="38" t="str">
        <f t="shared" si="928"/>
        <v/>
      </c>
      <c r="O9860" s="38" t="str">
        <f t="shared" si="924"/>
        <v/>
      </c>
      <c r="P9860" s="39" t="str">
        <f t="shared" si="929"/>
        <v/>
      </c>
      <c r="AC9860" s="42" t="str">
        <f>IF(B9860="","",VLOOKUP(B9860,[2]Formula!B:C,2,0))</f>
        <v/>
      </c>
      <c r="AD9860" s="43" t="str">
        <f t="shared" si="927"/>
        <v/>
      </c>
    </row>
    <row r="9861" spans="1:30" x14ac:dyDescent="0.25">
      <c r="A9861" s="64"/>
      <c r="B9861" s="64"/>
      <c r="C9861" s="66"/>
      <c r="D9861" s="67"/>
      <c r="E9861" s="64"/>
      <c r="F9861" s="64"/>
      <c r="G9861" s="37" t="str">
        <f>IF(E9861="","",IF(OR(E9861="Project Management",E9861="Project Support",E9861="Sprint Management",E9861="Sprint Support"),"NA",ROUND((((VLOOKUP(AD9861,[2]Formula!V:X,3,0)))-SUMIF(AD:AD,AD9861,H:H)),2)))</f>
        <v/>
      </c>
      <c r="H9861" s="71"/>
      <c r="I9861" s="72"/>
      <c r="J9861" s="72"/>
      <c r="K9861" s="38" t="str">
        <f>IF(E9861="","",IF(OR(E9861="Project Management",E9861="Project Support",E9861="Sprint Management",E9861="Sprint Support"),"NA",(((SUMIF(AD:AD,AD9861,H:H)/VLOOKUP(AD9861,[2]Formula!V:X,3,0))*VLOOKUP(AD9861,[2]Formula!V:X,2,0))*H9861)/SUMIF(AD:AD,AD9861,H:H)))</f>
        <v/>
      </c>
      <c r="L9861" s="38" t="str">
        <f t="shared" si="925"/>
        <v/>
      </c>
      <c r="M9861" s="38" t="str">
        <f t="shared" si="926"/>
        <v/>
      </c>
      <c r="N9861" s="38" t="str">
        <f t="shared" si="928"/>
        <v/>
      </c>
      <c r="O9861" s="38" t="str">
        <f t="shared" si="924"/>
        <v/>
      </c>
      <c r="P9861" s="39" t="str">
        <f t="shared" si="929"/>
        <v/>
      </c>
      <c r="AC9861" s="42" t="str">
        <f>IF(B9861="","",VLOOKUP(B9861,[2]Formula!B:C,2,0))</f>
        <v/>
      </c>
      <c r="AD9861" s="43" t="str">
        <f t="shared" si="927"/>
        <v/>
      </c>
    </row>
    <row r="9862" spans="1:30" x14ac:dyDescent="0.25">
      <c r="A9862" s="64"/>
      <c r="B9862" s="64"/>
      <c r="C9862" s="66"/>
      <c r="D9862" s="67"/>
      <c r="E9862" s="64"/>
      <c r="F9862" s="64"/>
      <c r="G9862" s="37" t="str">
        <f>IF(E9862="","",IF(OR(E9862="Project Management",E9862="Project Support",E9862="Sprint Management",E9862="Sprint Support"),"NA",ROUND((((VLOOKUP(AD9862,[2]Formula!V:X,3,0)))-SUMIF(AD:AD,AD9862,H:H)),2)))</f>
        <v/>
      </c>
      <c r="H9862" s="71"/>
      <c r="I9862" s="72"/>
      <c r="J9862" s="72"/>
      <c r="K9862" s="38" t="str">
        <f>IF(E9862="","",IF(OR(E9862="Project Management",E9862="Project Support",E9862="Sprint Management",E9862="Sprint Support"),"NA",(((SUMIF(AD:AD,AD9862,H:H)/VLOOKUP(AD9862,[2]Formula!V:X,3,0))*VLOOKUP(AD9862,[2]Formula!V:X,2,0))*H9862)/SUMIF(AD:AD,AD9862,H:H)))</f>
        <v/>
      </c>
      <c r="L9862" s="38" t="str">
        <f t="shared" si="925"/>
        <v/>
      </c>
      <c r="M9862" s="38" t="str">
        <f t="shared" si="926"/>
        <v/>
      </c>
      <c r="N9862" s="38" t="str">
        <f t="shared" si="928"/>
        <v/>
      </c>
      <c r="O9862" s="38" t="str">
        <f t="shared" si="924"/>
        <v/>
      </c>
      <c r="P9862" s="39" t="str">
        <f t="shared" si="929"/>
        <v/>
      </c>
      <c r="AC9862" s="42" t="str">
        <f>IF(B9862="","",VLOOKUP(B9862,[2]Formula!B:C,2,0))</f>
        <v/>
      </c>
      <c r="AD9862" s="43" t="str">
        <f t="shared" si="927"/>
        <v/>
      </c>
    </row>
    <row r="9863" spans="1:30" x14ac:dyDescent="0.25">
      <c r="A9863" s="64"/>
      <c r="B9863" s="64"/>
      <c r="C9863" s="66"/>
      <c r="D9863" s="67"/>
      <c r="E9863" s="64"/>
      <c r="F9863" s="64"/>
      <c r="G9863" s="37" t="str">
        <f>IF(E9863="","",IF(OR(E9863="Project Management",E9863="Project Support",E9863="Sprint Management",E9863="Sprint Support"),"NA",ROUND((((VLOOKUP(AD9863,[2]Formula!V:X,3,0)))-SUMIF(AD:AD,AD9863,H:H)),2)))</f>
        <v/>
      </c>
      <c r="H9863" s="71"/>
      <c r="I9863" s="72"/>
      <c r="J9863" s="72"/>
      <c r="K9863" s="38" t="str">
        <f>IF(E9863="","",IF(OR(E9863="Project Management",E9863="Project Support",E9863="Sprint Management",E9863="Sprint Support"),"NA",(((SUMIF(AD:AD,AD9863,H:H)/VLOOKUP(AD9863,[2]Formula!V:X,3,0))*VLOOKUP(AD9863,[2]Formula!V:X,2,0))*H9863)/SUMIF(AD:AD,AD9863,H:H)))</f>
        <v/>
      </c>
      <c r="L9863" s="38" t="str">
        <f t="shared" si="925"/>
        <v/>
      </c>
      <c r="M9863" s="38" t="str">
        <f t="shared" si="926"/>
        <v/>
      </c>
      <c r="N9863" s="38" t="str">
        <f t="shared" si="928"/>
        <v/>
      </c>
      <c r="O9863" s="38" t="str">
        <f t="shared" si="924"/>
        <v/>
      </c>
      <c r="P9863" s="39" t="str">
        <f t="shared" si="929"/>
        <v/>
      </c>
      <c r="AC9863" s="42" t="str">
        <f>IF(B9863="","",VLOOKUP(B9863,[2]Formula!B:C,2,0))</f>
        <v/>
      </c>
      <c r="AD9863" s="43" t="str">
        <f t="shared" si="927"/>
        <v/>
      </c>
    </row>
    <row r="9864" spans="1:30" x14ac:dyDescent="0.25">
      <c r="A9864" s="64"/>
      <c r="B9864" s="64"/>
      <c r="C9864" s="66"/>
      <c r="D9864" s="67"/>
      <c r="E9864" s="64"/>
      <c r="F9864" s="64"/>
      <c r="G9864" s="37" t="str">
        <f>IF(E9864="","",IF(OR(E9864="Project Management",E9864="Project Support",E9864="Sprint Management",E9864="Sprint Support"),"NA",ROUND((((VLOOKUP(AD9864,[2]Formula!V:X,3,0)))-SUMIF(AD:AD,AD9864,H:H)),2)))</f>
        <v/>
      </c>
      <c r="H9864" s="71"/>
      <c r="I9864" s="72"/>
      <c r="J9864" s="72"/>
      <c r="K9864" s="38" t="str">
        <f>IF(E9864="","",IF(OR(E9864="Project Management",E9864="Project Support",E9864="Sprint Management",E9864="Sprint Support"),"NA",(((SUMIF(AD:AD,AD9864,H:H)/VLOOKUP(AD9864,[2]Formula!V:X,3,0))*VLOOKUP(AD9864,[2]Formula!V:X,2,0))*H9864)/SUMIF(AD:AD,AD9864,H:H)))</f>
        <v/>
      </c>
      <c r="L9864" s="38" t="str">
        <f t="shared" si="925"/>
        <v/>
      </c>
      <c r="M9864" s="38" t="str">
        <f t="shared" si="926"/>
        <v/>
      </c>
      <c r="N9864" s="38" t="str">
        <f t="shared" si="928"/>
        <v/>
      </c>
      <c r="O9864" s="38" t="str">
        <f t="shared" si="924"/>
        <v/>
      </c>
      <c r="P9864" s="39" t="str">
        <f t="shared" si="929"/>
        <v/>
      </c>
      <c r="AC9864" s="42" t="str">
        <f>IF(B9864="","",VLOOKUP(B9864,[2]Formula!B:C,2,0))</f>
        <v/>
      </c>
      <c r="AD9864" s="43" t="str">
        <f t="shared" si="927"/>
        <v/>
      </c>
    </row>
    <row r="9865" spans="1:30" x14ac:dyDescent="0.25">
      <c r="A9865" s="64"/>
      <c r="B9865" s="64"/>
      <c r="C9865" s="66"/>
      <c r="D9865" s="67"/>
      <c r="E9865" s="64"/>
      <c r="F9865" s="64"/>
      <c r="G9865" s="37" t="str">
        <f>IF(E9865="","",IF(OR(E9865="Project Management",E9865="Project Support",E9865="Sprint Management",E9865="Sprint Support"),"NA",ROUND((((VLOOKUP(AD9865,[2]Formula!V:X,3,0)))-SUMIF(AD:AD,AD9865,H:H)),2)))</f>
        <v/>
      </c>
      <c r="H9865" s="71"/>
      <c r="I9865" s="72"/>
      <c r="J9865" s="72"/>
      <c r="K9865" s="38" t="str">
        <f>IF(E9865="","",IF(OR(E9865="Project Management",E9865="Project Support",E9865="Sprint Management",E9865="Sprint Support"),"NA",(((SUMIF(AD:AD,AD9865,H:H)/VLOOKUP(AD9865,[2]Formula!V:X,3,0))*VLOOKUP(AD9865,[2]Formula!V:X,2,0))*H9865)/SUMIF(AD:AD,AD9865,H:H)))</f>
        <v/>
      </c>
      <c r="L9865" s="38" t="str">
        <f t="shared" si="925"/>
        <v/>
      </c>
      <c r="M9865" s="38" t="str">
        <f t="shared" si="926"/>
        <v/>
      </c>
      <c r="N9865" s="38" t="str">
        <f t="shared" si="928"/>
        <v/>
      </c>
      <c r="O9865" s="38" t="str">
        <f t="shared" si="924"/>
        <v/>
      </c>
      <c r="P9865" s="39" t="str">
        <f t="shared" si="929"/>
        <v/>
      </c>
      <c r="AC9865" s="42" t="str">
        <f>IF(B9865="","",VLOOKUP(B9865,[2]Formula!B:C,2,0))</f>
        <v/>
      </c>
      <c r="AD9865" s="43" t="str">
        <f t="shared" si="927"/>
        <v/>
      </c>
    </row>
    <row r="9866" spans="1:30" x14ac:dyDescent="0.25">
      <c r="A9866" s="64"/>
      <c r="B9866" s="64"/>
      <c r="C9866" s="66"/>
      <c r="D9866" s="67"/>
      <c r="E9866" s="64"/>
      <c r="F9866" s="64"/>
      <c r="G9866" s="37" t="str">
        <f>IF(E9866="","",IF(OR(E9866="Project Management",E9866="Project Support",E9866="Sprint Management",E9866="Sprint Support"),"NA",ROUND((((VLOOKUP(AD9866,[2]Formula!V:X,3,0)))-SUMIF(AD:AD,AD9866,H:H)),2)))</f>
        <v/>
      </c>
      <c r="H9866" s="71"/>
      <c r="I9866" s="72"/>
      <c r="J9866" s="72"/>
      <c r="K9866" s="38" t="str">
        <f>IF(E9866="","",IF(OR(E9866="Project Management",E9866="Project Support",E9866="Sprint Management",E9866="Sprint Support"),"NA",(((SUMIF(AD:AD,AD9866,H:H)/VLOOKUP(AD9866,[2]Formula!V:X,3,0))*VLOOKUP(AD9866,[2]Formula!V:X,2,0))*H9866)/SUMIF(AD:AD,AD9866,H:H)))</f>
        <v/>
      </c>
      <c r="L9866" s="38" t="str">
        <f t="shared" si="925"/>
        <v/>
      </c>
      <c r="M9866" s="38" t="str">
        <f t="shared" si="926"/>
        <v/>
      </c>
      <c r="N9866" s="38" t="str">
        <f t="shared" si="928"/>
        <v/>
      </c>
      <c r="O9866" s="38" t="str">
        <f t="shared" si="924"/>
        <v/>
      </c>
      <c r="P9866" s="39" t="str">
        <f t="shared" si="929"/>
        <v/>
      </c>
      <c r="AC9866" s="42" t="str">
        <f>IF(B9866="","",VLOOKUP(B9866,[2]Formula!B:C,2,0))</f>
        <v/>
      </c>
      <c r="AD9866" s="43" t="str">
        <f t="shared" si="927"/>
        <v/>
      </c>
    </row>
    <row r="9867" spans="1:30" x14ac:dyDescent="0.25">
      <c r="A9867" s="64"/>
      <c r="B9867" s="64"/>
      <c r="C9867" s="66"/>
      <c r="D9867" s="67"/>
      <c r="E9867" s="64"/>
      <c r="F9867" s="64"/>
      <c r="G9867" s="37" t="str">
        <f>IF(E9867="","",IF(OR(E9867="Project Management",E9867="Project Support",E9867="Sprint Management",E9867="Sprint Support"),"NA",ROUND((((VLOOKUP(AD9867,[2]Formula!V:X,3,0)))-SUMIF(AD:AD,AD9867,H:H)),2)))</f>
        <v/>
      </c>
      <c r="H9867" s="71"/>
      <c r="I9867" s="72"/>
      <c r="J9867" s="72"/>
      <c r="K9867" s="38" t="str">
        <f>IF(E9867="","",IF(OR(E9867="Project Management",E9867="Project Support",E9867="Sprint Management",E9867="Sprint Support"),"NA",(((SUMIF(AD:AD,AD9867,H:H)/VLOOKUP(AD9867,[2]Formula!V:X,3,0))*VLOOKUP(AD9867,[2]Formula!V:X,2,0))*H9867)/SUMIF(AD:AD,AD9867,H:H)))</f>
        <v/>
      </c>
      <c r="L9867" s="38" t="str">
        <f t="shared" si="925"/>
        <v/>
      </c>
      <c r="M9867" s="38" t="str">
        <f t="shared" si="926"/>
        <v/>
      </c>
      <c r="N9867" s="38" t="str">
        <f t="shared" si="928"/>
        <v/>
      </c>
      <c r="O9867" s="38" t="str">
        <f t="shared" si="924"/>
        <v/>
      </c>
      <c r="P9867" s="39" t="str">
        <f t="shared" si="929"/>
        <v/>
      </c>
      <c r="AC9867" s="42" t="str">
        <f>IF(B9867="","",VLOOKUP(B9867,[2]Formula!B:C,2,0))</f>
        <v/>
      </c>
      <c r="AD9867" s="43" t="str">
        <f t="shared" si="927"/>
        <v/>
      </c>
    </row>
    <row r="9868" spans="1:30" x14ac:dyDescent="0.25">
      <c r="A9868" s="64"/>
      <c r="B9868" s="64"/>
      <c r="C9868" s="66"/>
      <c r="D9868" s="67"/>
      <c r="E9868" s="64"/>
      <c r="F9868" s="64"/>
      <c r="G9868" s="37" t="str">
        <f>IF(E9868="","",IF(OR(E9868="Project Management",E9868="Project Support",E9868="Sprint Management",E9868="Sprint Support"),"NA",ROUND((((VLOOKUP(AD9868,[2]Formula!V:X,3,0)))-SUMIF(AD:AD,AD9868,H:H)),2)))</f>
        <v/>
      </c>
      <c r="H9868" s="71"/>
      <c r="I9868" s="72"/>
      <c r="J9868" s="72"/>
      <c r="K9868" s="38" t="str">
        <f>IF(E9868="","",IF(OR(E9868="Project Management",E9868="Project Support",E9868="Sprint Management",E9868="Sprint Support"),"NA",(((SUMIF(AD:AD,AD9868,H:H)/VLOOKUP(AD9868,[2]Formula!V:X,3,0))*VLOOKUP(AD9868,[2]Formula!V:X,2,0))*H9868)/SUMIF(AD:AD,AD9868,H:H)))</f>
        <v/>
      </c>
      <c r="L9868" s="38" t="str">
        <f t="shared" si="925"/>
        <v/>
      </c>
      <c r="M9868" s="38" t="str">
        <f t="shared" si="926"/>
        <v/>
      </c>
      <c r="N9868" s="38" t="str">
        <f t="shared" si="928"/>
        <v/>
      </c>
      <c r="O9868" s="38" t="str">
        <f t="shared" si="924"/>
        <v/>
      </c>
      <c r="P9868" s="39" t="str">
        <f t="shared" si="929"/>
        <v/>
      </c>
      <c r="AC9868" s="42" t="str">
        <f>IF(B9868="","",VLOOKUP(B9868,[2]Formula!B:C,2,0))</f>
        <v/>
      </c>
      <c r="AD9868" s="43" t="str">
        <f t="shared" si="927"/>
        <v/>
      </c>
    </row>
    <row r="9869" spans="1:30" x14ac:dyDescent="0.25">
      <c r="A9869" s="64"/>
      <c r="B9869" s="64"/>
      <c r="C9869" s="66"/>
      <c r="D9869" s="67"/>
      <c r="E9869" s="64"/>
      <c r="F9869" s="64"/>
      <c r="G9869" s="37" t="str">
        <f>IF(E9869="","",IF(OR(E9869="Project Management",E9869="Project Support",E9869="Sprint Management",E9869="Sprint Support"),"NA",ROUND((((VLOOKUP(AD9869,[2]Formula!V:X,3,0)))-SUMIF(AD:AD,AD9869,H:H)),2)))</f>
        <v/>
      </c>
      <c r="H9869" s="71"/>
      <c r="I9869" s="72"/>
      <c r="J9869" s="72"/>
      <c r="K9869" s="38" t="str">
        <f>IF(E9869="","",IF(OR(E9869="Project Management",E9869="Project Support",E9869="Sprint Management",E9869="Sprint Support"),"NA",(((SUMIF(AD:AD,AD9869,H:H)/VLOOKUP(AD9869,[2]Formula!V:X,3,0))*VLOOKUP(AD9869,[2]Formula!V:X,2,0))*H9869)/SUMIF(AD:AD,AD9869,H:H)))</f>
        <v/>
      </c>
      <c r="L9869" s="38" t="str">
        <f t="shared" si="925"/>
        <v/>
      </c>
      <c r="M9869" s="38" t="str">
        <f t="shared" si="926"/>
        <v/>
      </c>
      <c r="N9869" s="38" t="str">
        <f t="shared" si="928"/>
        <v/>
      </c>
      <c r="O9869" s="38" t="str">
        <f t="shared" si="924"/>
        <v/>
      </c>
      <c r="P9869" s="39" t="str">
        <f t="shared" si="929"/>
        <v/>
      </c>
      <c r="AC9869" s="42" t="str">
        <f>IF(B9869="","",VLOOKUP(B9869,[2]Formula!B:C,2,0))</f>
        <v/>
      </c>
      <c r="AD9869" s="43" t="str">
        <f t="shared" si="927"/>
        <v/>
      </c>
    </row>
    <row r="9870" spans="1:30" x14ac:dyDescent="0.25">
      <c r="A9870" s="64"/>
      <c r="B9870" s="64"/>
      <c r="C9870" s="66"/>
      <c r="D9870" s="67"/>
      <c r="E9870" s="64"/>
      <c r="F9870" s="64"/>
      <c r="G9870" s="37" t="str">
        <f>IF(E9870="","",IF(OR(E9870="Project Management",E9870="Project Support",E9870="Sprint Management",E9870="Sprint Support"),"NA",ROUND((((VLOOKUP(AD9870,[2]Formula!V:X,3,0)))-SUMIF(AD:AD,AD9870,H:H)),2)))</f>
        <v/>
      </c>
      <c r="H9870" s="71"/>
      <c r="I9870" s="72"/>
      <c r="J9870" s="72"/>
      <c r="K9870" s="38" t="str">
        <f>IF(E9870="","",IF(OR(E9870="Project Management",E9870="Project Support",E9870="Sprint Management",E9870="Sprint Support"),"NA",(((SUMIF(AD:AD,AD9870,H:H)/VLOOKUP(AD9870,[2]Formula!V:X,3,0))*VLOOKUP(AD9870,[2]Formula!V:X,2,0))*H9870)/SUMIF(AD:AD,AD9870,H:H)))</f>
        <v/>
      </c>
      <c r="L9870" s="38" t="str">
        <f t="shared" si="925"/>
        <v/>
      </c>
      <c r="M9870" s="38" t="str">
        <f t="shared" si="926"/>
        <v/>
      </c>
      <c r="N9870" s="38" t="str">
        <f t="shared" si="928"/>
        <v/>
      </c>
      <c r="O9870" s="38" t="str">
        <f t="shared" si="924"/>
        <v/>
      </c>
      <c r="P9870" s="39" t="str">
        <f t="shared" si="929"/>
        <v/>
      </c>
      <c r="AC9870" s="42" t="str">
        <f>IF(B9870="","",VLOOKUP(B9870,[2]Formula!B:C,2,0))</f>
        <v/>
      </c>
      <c r="AD9870" s="43" t="str">
        <f t="shared" si="927"/>
        <v/>
      </c>
    </row>
    <row r="9871" spans="1:30" x14ac:dyDescent="0.25">
      <c r="A9871" s="64"/>
      <c r="B9871" s="64"/>
      <c r="C9871" s="66"/>
      <c r="D9871" s="67"/>
      <c r="E9871" s="64"/>
      <c r="F9871" s="64"/>
      <c r="G9871" s="37" t="str">
        <f>IF(E9871="","",IF(OR(E9871="Project Management",E9871="Project Support",E9871="Sprint Management",E9871="Sprint Support"),"NA",ROUND((((VLOOKUP(AD9871,[2]Formula!V:X,3,0)))-SUMIF(AD:AD,AD9871,H:H)),2)))</f>
        <v/>
      </c>
      <c r="H9871" s="71"/>
      <c r="I9871" s="72"/>
      <c r="J9871" s="72"/>
      <c r="K9871" s="38" t="str">
        <f>IF(E9871="","",IF(OR(E9871="Project Management",E9871="Project Support",E9871="Sprint Management",E9871="Sprint Support"),"NA",(((SUMIF(AD:AD,AD9871,H:H)/VLOOKUP(AD9871,[2]Formula!V:X,3,0))*VLOOKUP(AD9871,[2]Formula!V:X,2,0))*H9871)/SUMIF(AD:AD,AD9871,H:H)))</f>
        <v/>
      </c>
      <c r="L9871" s="38" t="str">
        <f t="shared" si="925"/>
        <v/>
      </c>
      <c r="M9871" s="38" t="str">
        <f t="shared" si="926"/>
        <v/>
      </c>
      <c r="N9871" s="38" t="str">
        <f t="shared" si="928"/>
        <v/>
      </c>
      <c r="O9871" s="38" t="str">
        <f t="shared" si="924"/>
        <v/>
      </c>
      <c r="P9871" s="39" t="str">
        <f t="shared" si="929"/>
        <v/>
      </c>
      <c r="AC9871" s="42" t="str">
        <f>IF(B9871="","",VLOOKUP(B9871,[2]Formula!B:C,2,0))</f>
        <v/>
      </c>
      <c r="AD9871" s="43" t="str">
        <f t="shared" si="927"/>
        <v/>
      </c>
    </row>
    <row r="9872" spans="1:30" x14ac:dyDescent="0.25">
      <c r="A9872" s="64"/>
      <c r="B9872" s="64"/>
      <c r="C9872" s="66"/>
      <c r="D9872" s="67"/>
      <c r="E9872" s="64"/>
      <c r="F9872" s="64"/>
      <c r="G9872" s="37" t="str">
        <f>IF(E9872="","",IF(OR(E9872="Project Management",E9872="Project Support",E9872="Sprint Management",E9872="Sprint Support"),"NA",ROUND((((VLOOKUP(AD9872,[2]Formula!V:X,3,0)))-SUMIF(AD:AD,AD9872,H:H)),2)))</f>
        <v/>
      </c>
      <c r="H9872" s="71"/>
      <c r="I9872" s="72"/>
      <c r="J9872" s="72"/>
      <c r="K9872" s="38" t="str">
        <f>IF(E9872="","",IF(OR(E9872="Project Management",E9872="Project Support",E9872="Sprint Management",E9872="Sprint Support"),"NA",(((SUMIF(AD:AD,AD9872,H:H)/VLOOKUP(AD9872,[2]Formula!V:X,3,0))*VLOOKUP(AD9872,[2]Formula!V:X,2,0))*H9872)/SUMIF(AD:AD,AD9872,H:H)))</f>
        <v/>
      </c>
      <c r="L9872" s="38" t="str">
        <f t="shared" si="925"/>
        <v/>
      </c>
      <c r="M9872" s="38" t="str">
        <f t="shared" si="926"/>
        <v/>
      </c>
      <c r="N9872" s="38" t="str">
        <f t="shared" si="928"/>
        <v/>
      </c>
      <c r="O9872" s="38" t="str">
        <f t="shared" si="924"/>
        <v/>
      </c>
      <c r="P9872" s="39" t="str">
        <f t="shared" si="929"/>
        <v/>
      </c>
      <c r="AC9872" s="42" t="str">
        <f>IF(B9872="","",VLOOKUP(B9872,[2]Formula!B:C,2,0))</f>
        <v/>
      </c>
      <c r="AD9872" s="43" t="str">
        <f t="shared" si="927"/>
        <v/>
      </c>
    </row>
    <row r="9873" spans="1:30" x14ac:dyDescent="0.25">
      <c r="A9873" s="64"/>
      <c r="B9873" s="64"/>
      <c r="C9873" s="66"/>
      <c r="D9873" s="67"/>
      <c r="E9873" s="64"/>
      <c r="F9873" s="64"/>
      <c r="G9873" s="37" t="str">
        <f>IF(E9873="","",IF(OR(E9873="Project Management",E9873="Project Support",E9873="Sprint Management",E9873="Sprint Support"),"NA",ROUND((((VLOOKUP(AD9873,[2]Formula!V:X,3,0)))-SUMIF(AD:AD,AD9873,H:H)),2)))</f>
        <v/>
      </c>
      <c r="H9873" s="71"/>
      <c r="I9873" s="72"/>
      <c r="J9873" s="72"/>
      <c r="K9873" s="38" t="str">
        <f>IF(E9873="","",IF(OR(E9873="Project Management",E9873="Project Support",E9873="Sprint Management",E9873="Sprint Support"),"NA",(((SUMIF(AD:AD,AD9873,H:H)/VLOOKUP(AD9873,[2]Formula!V:X,3,0))*VLOOKUP(AD9873,[2]Formula!V:X,2,0))*H9873)/SUMIF(AD:AD,AD9873,H:H)))</f>
        <v/>
      </c>
      <c r="L9873" s="38" t="str">
        <f t="shared" si="925"/>
        <v/>
      </c>
      <c r="M9873" s="38" t="str">
        <f t="shared" si="926"/>
        <v/>
      </c>
      <c r="N9873" s="38" t="str">
        <f t="shared" si="928"/>
        <v/>
      </c>
      <c r="O9873" s="38" t="str">
        <f t="shared" si="924"/>
        <v/>
      </c>
      <c r="P9873" s="39" t="str">
        <f t="shared" si="929"/>
        <v/>
      </c>
      <c r="AC9873" s="42" t="str">
        <f>IF(B9873="","",VLOOKUP(B9873,[2]Formula!B:C,2,0))</f>
        <v/>
      </c>
      <c r="AD9873" s="43" t="str">
        <f t="shared" si="927"/>
        <v/>
      </c>
    </row>
    <row r="9874" spans="1:30" x14ac:dyDescent="0.25">
      <c r="A9874" s="64"/>
      <c r="B9874" s="64"/>
      <c r="C9874" s="66"/>
      <c r="D9874" s="67"/>
      <c r="E9874" s="64"/>
      <c r="F9874" s="64"/>
      <c r="G9874" s="37" t="str">
        <f>IF(E9874="","",IF(OR(E9874="Project Management",E9874="Project Support",E9874="Sprint Management",E9874="Sprint Support"),"NA",ROUND((((VLOOKUP(AD9874,[2]Formula!V:X,3,0)))-SUMIF(AD:AD,AD9874,H:H)),2)))</f>
        <v/>
      </c>
      <c r="H9874" s="71"/>
      <c r="I9874" s="72"/>
      <c r="J9874" s="72"/>
      <c r="K9874" s="38" t="str">
        <f>IF(E9874="","",IF(OR(E9874="Project Management",E9874="Project Support",E9874="Sprint Management",E9874="Sprint Support"),"NA",(((SUMIF(AD:AD,AD9874,H:H)/VLOOKUP(AD9874,[2]Formula!V:X,3,0))*VLOOKUP(AD9874,[2]Formula!V:X,2,0))*H9874)/SUMIF(AD:AD,AD9874,H:H)))</f>
        <v/>
      </c>
      <c r="L9874" s="38" t="str">
        <f t="shared" si="925"/>
        <v/>
      </c>
      <c r="M9874" s="38" t="str">
        <f t="shared" si="926"/>
        <v/>
      </c>
      <c r="N9874" s="38" t="str">
        <f t="shared" si="928"/>
        <v/>
      </c>
      <c r="O9874" s="38" t="str">
        <f t="shared" si="924"/>
        <v/>
      </c>
      <c r="P9874" s="39" t="str">
        <f t="shared" si="929"/>
        <v/>
      </c>
      <c r="AC9874" s="42" t="str">
        <f>IF(B9874="","",VLOOKUP(B9874,[2]Formula!B:C,2,0))</f>
        <v/>
      </c>
      <c r="AD9874" s="43" t="str">
        <f t="shared" si="927"/>
        <v/>
      </c>
    </row>
    <row r="9875" spans="1:30" x14ac:dyDescent="0.25">
      <c r="A9875" s="64"/>
      <c r="B9875" s="64"/>
      <c r="C9875" s="66"/>
      <c r="D9875" s="67"/>
      <c r="E9875" s="64"/>
      <c r="F9875" s="64"/>
      <c r="G9875" s="37" t="str">
        <f>IF(E9875="","",IF(OR(E9875="Project Management",E9875="Project Support",E9875="Sprint Management",E9875="Sprint Support"),"NA",ROUND((((VLOOKUP(AD9875,[2]Formula!V:X,3,0)))-SUMIF(AD:AD,AD9875,H:H)),2)))</f>
        <v/>
      </c>
      <c r="H9875" s="71"/>
      <c r="I9875" s="72"/>
      <c r="J9875" s="72"/>
      <c r="K9875" s="38" t="str">
        <f>IF(E9875="","",IF(OR(E9875="Project Management",E9875="Project Support",E9875="Sprint Management",E9875="Sprint Support"),"NA",(((SUMIF(AD:AD,AD9875,H:H)/VLOOKUP(AD9875,[2]Formula!V:X,3,0))*VLOOKUP(AD9875,[2]Formula!V:X,2,0))*H9875)/SUMIF(AD:AD,AD9875,H:H)))</f>
        <v/>
      </c>
      <c r="L9875" s="38" t="str">
        <f t="shared" si="925"/>
        <v/>
      </c>
      <c r="M9875" s="38" t="str">
        <f t="shared" si="926"/>
        <v/>
      </c>
      <c r="N9875" s="38" t="str">
        <f t="shared" si="928"/>
        <v/>
      </c>
      <c r="O9875" s="38" t="str">
        <f t="shared" si="924"/>
        <v/>
      </c>
      <c r="P9875" s="39" t="str">
        <f t="shared" si="929"/>
        <v/>
      </c>
      <c r="AC9875" s="42" t="str">
        <f>IF(B9875="","",VLOOKUP(B9875,[2]Formula!B:C,2,0))</f>
        <v/>
      </c>
      <c r="AD9875" s="43" t="str">
        <f t="shared" si="927"/>
        <v/>
      </c>
    </row>
    <row r="9876" spans="1:30" x14ac:dyDescent="0.25">
      <c r="A9876" s="64"/>
      <c r="B9876" s="64"/>
      <c r="C9876" s="66"/>
      <c r="D9876" s="67"/>
      <c r="E9876" s="64"/>
      <c r="F9876" s="64"/>
      <c r="G9876" s="37" t="str">
        <f>IF(E9876="","",IF(OR(E9876="Project Management",E9876="Project Support",E9876="Sprint Management",E9876="Sprint Support"),"NA",ROUND((((VLOOKUP(AD9876,[2]Formula!V:X,3,0)))-SUMIF(AD:AD,AD9876,H:H)),2)))</f>
        <v/>
      </c>
      <c r="H9876" s="71"/>
      <c r="I9876" s="72"/>
      <c r="J9876" s="72"/>
      <c r="K9876" s="38" t="str">
        <f>IF(E9876="","",IF(OR(E9876="Project Management",E9876="Project Support",E9876="Sprint Management",E9876="Sprint Support"),"NA",(((SUMIF(AD:AD,AD9876,H:H)/VLOOKUP(AD9876,[2]Formula!V:X,3,0))*VLOOKUP(AD9876,[2]Formula!V:X,2,0))*H9876)/SUMIF(AD:AD,AD9876,H:H)))</f>
        <v/>
      </c>
      <c r="L9876" s="38" t="str">
        <f t="shared" si="925"/>
        <v/>
      </c>
      <c r="M9876" s="38" t="str">
        <f t="shared" si="926"/>
        <v/>
      </c>
      <c r="N9876" s="38" t="str">
        <f t="shared" si="928"/>
        <v/>
      </c>
      <c r="O9876" s="38" t="str">
        <f t="shared" si="924"/>
        <v/>
      </c>
      <c r="P9876" s="39" t="str">
        <f t="shared" si="929"/>
        <v/>
      </c>
      <c r="AC9876" s="42" t="str">
        <f>IF(B9876="","",VLOOKUP(B9876,[2]Formula!B:C,2,0))</f>
        <v/>
      </c>
      <c r="AD9876" s="43" t="str">
        <f t="shared" si="927"/>
        <v/>
      </c>
    </row>
    <row r="9877" spans="1:30" x14ac:dyDescent="0.25">
      <c r="A9877" s="64"/>
      <c r="B9877" s="64"/>
      <c r="C9877" s="66"/>
      <c r="D9877" s="67"/>
      <c r="E9877" s="64"/>
      <c r="F9877" s="64"/>
      <c r="G9877" s="37" t="str">
        <f>IF(E9877="","",IF(OR(E9877="Project Management",E9877="Project Support",E9877="Sprint Management",E9877="Sprint Support"),"NA",ROUND((((VLOOKUP(AD9877,[2]Formula!V:X,3,0)))-SUMIF(AD:AD,AD9877,H:H)),2)))</f>
        <v/>
      </c>
      <c r="H9877" s="71"/>
      <c r="I9877" s="72"/>
      <c r="J9877" s="72"/>
      <c r="K9877" s="38" t="str">
        <f>IF(E9877="","",IF(OR(E9877="Project Management",E9877="Project Support",E9877="Sprint Management",E9877="Sprint Support"),"NA",(((SUMIF(AD:AD,AD9877,H:H)/VLOOKUP(AD9877,[2]Formula!V:X,3,0))*VLOOKUP(AD9877,[2]Formula!V:X,2,0))*H9877)/SUMIF(AD:AD,AD9877,H:H)))</f>
        <v/>
      </c>
      <c r="L9877" s="38" t="str">
        <f t="shared" si="925"/>
        <v/>
      </c>
      <c r="M9877" s="38" t="str">
        <f t="shared" si="926"/>
        <v/>
      </c>
      <c r="N9877" s="38" t="str">
        <f t="shared" si="928"/>
        <v/>
      </c>
      <c r="O9877" s="38" t="str">
        <f t="shared" si="924"/>
        <v/>
      </c>
      <c r="P9877" s="39" t="str">
        <f t="shared" si="929"/>
        <v/>
      </c>
      <c r="AC9877" s="42" t="str">
        <f>IF(B9877="","",VLOOKUP(B9877,[2]Formula!B:C,2,0))</f>
        <v/>
      </c>
      <c r="AD9877" s="43" t="str">
        <f t="shared" si="927"/>
        <v/>
      </c>
    </row>
    <row r="9878" spans="1:30" x14ac:dyDescent="0.25">
      <c r="A9878" s="64"/>
      <c r="B9878" s="64"/>
      <c r="C9878" s="66"/>
      <c r="D9878" s="67"/>
      <c r="E9878" s="64"/>
      <c r="F9878" s="64"/>
      <c r="G9878" s="37" t="str">
        <f>IF(E9878="","",IF(OR(E9878="Project Management",E9878="Project Support",E9878="Sprint Management",E9878="Sprint Support"),"NA",ROUND((((VLOOKUP(AD9878,[2]Formula!V:X,3,0)))-SUMIF(AD:AD,AD9878,H:H)),2)))</f>
        <v/>
      </c>
      <c r="H9878" s="71"/>
      <c r="I9878" s="72"/>
      <c r="J9878" s="72"/>
      <c r="K9878" s="38" t="str">
        <f>IF(E9878="","",IF(OR(E9878="Project Management",E9878="Project Support",E9878="Sprint Management",E9878="Sprint Support"),"NA",(((SUMIF(AD:AD,AD9878,H:H)/VLOOKUP(AD9878,[2]Formula!V:X,3,0))*VLOOKUP(AD9878,[2]Formula!V:X,2,0))*H9878)/SUMIF(AD:AD,AD9878,H:H)))</f>
        <v/>
      </c>
      <c r="L9878" s="38" t="str">
        <f t="shared" si="925"/>
        <v/>
      </c>
      <c r="M9878" s="38" t="str">
        <f t="shared" si="926"/>
        <v/>
      </c>
      <c r="N9878" s="38" t="str">
        <f t="shared" si="928"/>
        <v/>
      </c>
      <c r="O9878" s="38" t="str">
        <f t="shared" si="924"/>
        <v/>
      </c>
      <c r="P9878" s="39" t="str">
        <f t="shared" si="929"/>
        <v/>
      </c>
      <c r="AC9878" s="42" t="str">
        <f>IF(B9878="","",VLOOKUP(B9878,[2]Formula!B:C,2,0))</f>
        <v/>
      </c>
      <c r="AD9878" s="43" t="str">
        <f t="shared" si="927"/>
        <v/>
      </c>
    </row>
    <row r="9879" spans="1:30" x14ac:dyDescent="0.25">
      <c r="A9879" s="64"/>
      <c r="B9879" s="64"/>
      <c r="C9879" s="66"/>
      <c r="D9879" s="67"/>
      <c r="E9879" s="64"/>
      <c r="F9879" s="64"/>
      <c r="G9879" s="37" t="str">
        <f>IF(E9879="","",IF(OR(E9879="Project Management",E9879="Project Support",E9879="Sprint Management",E9879="Sprint Support"),"NA",ROUND((((VLOOKUP(AD9879,[2]Formula!V:X,3,0)))-SUMIF(AD:AD,AD9879,H:H)),2)))</f>
        <v/>
      </c>
      <c r="H9879" s="71"/>
      <c r="I9879" s="72"/>
      <c r="J9879" s="72"/>
      <c r="K9879" s="38" t="str">
        <f>IF(E9879="","",IF(OR(E9879="Project Management",E9879="Project Support",E9879="Sprint Management",E9879="Sprint Support"),"NA",(((SUMIF(AD:AD,AD9879,H:H)/VLOOKUP(AD9879,[2]Formula!V:X,3,0))*VLOOKUP(AD9879,[2]Formula!V:X,2,0))*H9879)/SUMIF(AD:AD,AD9879,H:H)))</f>
        <v/>
      </c>
      <c r="L9879" s="38" t="str">
        <f t="shared" si="925"/>
        <v/>
      </c>
      <c r="M9879" s="38" t="str">
        <f t="shared" si="926"/>
        <v/>
      </c>
      <c r="N9879" s="38" t="str">
        <f t="shared" si="928"/>
        <v/>
      </c>
      <c r="O9879" s="38" t="str">
        <f t="shared" si="924"/>
        <v/>
      </c>
      <c r="P9879" s="39" t="str">
        <f t="shared" si="929"/>
        <v/>
      </c>
      <c r="AC9879" s="42" t="str">
        <f>IF(B9879="","",VLOOKUP(B9879,[2]Formula!B:C,2,0))</f>
        <v/>
      </c>
      <c r="AD9879" s="43" t="str">
        <f t="shared" si="927"/>
        <v/>
      </c>
    </row>
    <row r="9880" spans="1:30" x14ac:dyDescent="0.25">
      <c r="A9880" s="64"/>
      <c r="B9880" s="64"/>
      <c r="C9880" s="66"/>
      <c r="D9880" s="67"/>
      <c r="E9880" s="64"/>
      <c r="F9880" s="64"/>
      <c r="G9880" s="37" t="str">
        <f>IF(E9880="","",IF(OR(E9880="Project Management",E9880="Project Support",E9880="Sprint Management",E9880="Sprint Support"),"NA",ROUND((((VLOOKUP(AD9880,[2]Formula!V:X,3,0)))-SUMIF(AD:AD,AD9880,H:H)),2)))</f>
        <v/>
      </c>
      <c r="H9880" s="71"/>
      <c r="I9880" s="72"/>
      <c r="J9880" s="72"/>
      <c r="K9880" s="38" t="str">
        <f>IF(E9880="","",IF(OR(E9880="Project Management",E9880="Project Support",E9880="Sprint Management",E9880="Sprint Support"),"NA",(((SUMIF(AD:AD,AD9880,H:H)/VLOOKUP(AD9880,[2]Formula!V:X,3,0))*VLOOKUP(AD9880,[2]Formula!V:X,2,0))*H9880)/SUMIF(AD:AD,AD9880,H:H)))</f>
        <v/>
      </c>
      <c r="L9880" s="38" t="str">
        <f t="shared" si="925"/>
        <v/>
      </c>
      <c r="M9880" s="38" t="str">
        <f t="shared" si="926"/>
        <v/>
      </c>
      <c r="N9880" s="38" t="str">
        <f t="shared" si="928"/>
        <v/>
      </c>
      <c r="O9880" s="38" t="str">
        <f t="shared" si="924"/>
        <v/>
      </c>
      <c r="P9880" s="39" t="str">
        <f t="shared" si="929"/>
        <v/>
      </c>
      <c r="AC9880" s="42" t="str">
        <f>IF(B9880="","",VLOOKUP(B9880,[2]Formula!B:C,2,0))</f>
        <v/>
      </c>
      <c r="AD9880" s="43" t="str">
        <f t="shared" si="927"/>
        <v/>
      </c>
    </row>
    <row r="9881" spans="1:30" x14ac:dyDescent="0.25">
      <c r="A9881" s="64"/>
      <c r="B9881" s="64"/>
      <c r="C9881" s="66"/>
      <c r="D9881" s="67"/>
      <c r="E9881" s="64"/>
      <c r="F9881" s="64"/>
      <c r="G9881" s="37" t="str">
        <f>IF(E9881="","",IF(OR(E9881="Project Management",E9881="Project Support",E9881="Sprint Management",E9881="Sprint Support"),"NA",ROUND((((VLOOKUP(AD9881,[2]Formula!V:X,3,0)))-SUMIF(AD:AD,AD9881,H:H)),2)))</f>
        <v/>
      </c>
      <c r="H9881" s="71"/>
      <c r="I9881" s="72"/>
      <c r="J9881" s="72"/>
      <c r="K9881" s="38" t="str">
        <f>IF(E9881="","",IF(OR(E9881="Project Management",E9881="Project Support",E9881="Sprint Management",E9881="Sprint Support"),"NA",(((SUMIF(AD:AD,AD9881,H:H)/VLOOKUP(AD9881,[2]Formula!V:X,3,0))*VLOOKUP(AD9881,[2]Formula!V:X,2,0))*H9881)/SUMIF(AD:AD,AD9881,H:H)))</f>
        <v/>
      </c>
      <c r="L9881" s="38" t="str">
        <f t="shared" si="925"/>
        <v/>
      </c>
      <c r="M9881" s="38" t="str">
        <f t="shared" si="926"/>
        <v/>
      </c>
      <c r="N9881" s="38" t="str">
        <f t="shared" si="928"/>
        <v/>
      </c>
      <c r="O9881" s="38" t="str">
        <f t="shared" si="924"/>
        <v/>
      </c>
      <c r="P9881" s="39" t="str">
        <f t="shared" si="929"/>
        <v/>
      </c>
      <c r="AC9881" s="42" t="str">
        <f>IF(B9881="","",VLOOKUP(B9881,[2]Formula!B:C,2,0))</f>
        <v/>
      </c>
      <c r="AD9881" s="43" t="str">
        <f t="shared" si="927"/>
        <v/>
      </c>
    </row>
    <row r="9882" spans="1:30" x14ac:dyDescent="0.25">
      <c r="A9882" s="64"/>
      <c r="B9882" s="64"/>
      <c r="C9882" s="66"/>
      <c r="D9882" s="67"/>
      <c r="E9882" s="64"/>
      <c r="F9882" s="64"/>
      <c r="G9882" s="37" t="str">
        <f>IF(E9882="","",IF(OR(E9882="Project Management",E9882="Project Support",E9882="Sprint Management",E9882="Sprint Support"),"NA",ROUND((((VLOOKUP(AD9882,[2]Formula!V:X,3,0)))-SUMIF(AD:AD,AD9882,H:H)),2)))</f>
        <v/>
      </c>
      <c r="H9882" s="71"/>
      <c r="I9882" s="72"/>
      <c r="J9882" s="72"/>
      <c r="K9882" s="38" t="str">
        <f>IF(E9882="","",IF(OR(E9882="Project Management",E9882="Project Support",E9882="Sprint Management",E9882="Sprint Support"),"NA",(((SUMIF(AD:AD,AD9882,H:H)/VLOOKUP(AD9882,[2]Formula!V:X,3,0))*VLOOKUP(AD9882,[2]Formula!V:X,2,0))*H9882)/SUMIF(AD:AD,AD9882,H:H)))</f>
        <v/>
      </c>
      <c r="L9882" s="38" t="str">
        <f t="shared" si="925"/>
        <v/>
      </c>
      <c r="M9882" s="38" t="str">
        <f t="shared" si="926"/>
        <v/>
      </c>
      <c r="N9882" s="38" t="str">
        <f t="shared" si="928"/>
        <v/>
      </c>
      <c r="O9882" s="38" t="str">
        <f t="shared" si="924"/>
        <v/>
      </c>
      <c r="P9882" s="39" t="str">
        <f t="shared" si="929"/>
        <v/>
      </c>
      <c r="AC9882" s="42" t="str">
        <f>IF(B9882="","",VLOOKUP(B9882,[2]Formula!B:C,2,0))</f>
        <v/>
      </c>
      <c r="AD9882" s="43" t="str">
        <f t="shared" si="927"/>
        <v/>
      </c>
    </row>
    <row r="9883" spans="1:30" x14ac:dyDescent="0.25">
      <c r="A9883" s="64"/>
      <c r="B9883" s="64"/>
      <c r="C9883" s="66"/>
      <c r="D9883" s="67"/>
      <c r="E9883" s="64"/>
      <c r="F9883" s="64"/>
      <c r="G9883" s="37" t="str">
        <f>IF(E9883="","",IF(OR(E9883="Project Management",E9883="Project Support",E9883="Sprint Management",E9883="Sprint Support"),"NA",ROUND((((VLOOKUP(AD9883,[2]Formula!V:X,3,0)))-SUMIF(AD:AD,AD9883,H:H)),2)))</f>
        <v/>
      </c>
      <c r="H9883" s="71"/>
      <c r="I9883" s="72"/>
      <c r="J9883" s="72"/>
      <c r="K9883" s="38" t="str">
        <f>IF(E9883="","",IF(OR(E9883="Project Management",E9883="Project Support",E9883="Sprint Management",E9883="Sprint Support"),"NA",(((SUMIF(AD:AD,AD9883,H:H)/VLOOKUP(AD9883,[2]Formula!V:X,3,0))*VLOOKUP(AD9883,[2]Formula!V:X,2,0))*H9883)/SUMIF(AD:AD,AD9883,H:H)))</f>
        <v/>
      </c>
      <c r="L9883" s="38" t="str">
        <f t="shared" si="925"/>
        <v/>
      </c>
      <c r="M9883" s="38" t="str">
        <f t="shared" si="926"/>
        <v/>
      </c>
      <c r="N9883" s="38" t="str">
        <f t="shared" si="928"/>
        <v/>
      </c>
      <c r="O9883" s="38" t="str">
        <f t="shared" si="924"/>
        <v/>
      </c>
      <c r="P9883" s="39" t="str">
        <f t="shared" si="929"/>
        <v/>
      </c>
      <c r="AC9883" s="42" t="str">
        <f>IF(B9883="","",VLOOKUP(B9883,[2]Formula!B:C,2,0))</f>
        <v/>
      </c>
      <c r="AD9883" s="43" t="str">
        <f t="shared" si="927"/>
        <v/>
      </c>
    </row>
    <row r="9884" spans="1:30" x14ac:dyDescent="0.25">
      <c r="A9884" s="64"/>
      <c r="B9884" s="64"/>
      <c r="C9884" s="66"/>
      <c r="D9884" s="67"/>
      <c r="E9884" s="64"/>
      <c r="F9884" s="64"/>
      <c r="G9884" s="37" t="str">
        <f>IF(E9884="","",IF(OR(E9884="Project Management",E9884="Project Support",E9884="Sprint Management",E9884="Sprint Support"),"NA",ROUND((((VLOOKUP(AD9884,[2]Formula!V:X,3,0)))-SUMIF(AD:AD,AD9884,H:H)),2)))</f>
        <v/>
      </c>
      <c r="H9884" s="71"/>
      <c r="I9884" s="72"/>
      <c r="J9884" s="72"/>
      <c r="K9884" s="38" t="str">
        <f>IF(E9884="","",IF(OR(E9884="Project Management",E9884="Project Support",E9884="Sprint Management",E9884="Sprint Support"),"NA",(((SUMIF(AD:AD,AD9884,H:H)/VLOOKUP(AD9884,[2]Formula!V:X,3,0))*VLOOKUP(AD9884,[2]Formula!V:X,2,0))*H9884)/SUMIF(AD:AD,AD9884,H:H)))</f>
        <v/>
      </c>
      <c r="L9884" s="38" t="str">
        <f t="shared" si="925"/>
        <v/>
      </c>
      <c r="M9884" s="38" t="str">
        <f t="shared" si="926"/>
        <v/>
      </c>
      <c r="N9884" s="38" t="str">
        <f t="shared" si="928"/>
        <v/>
      </c>
      <c r="O9884" s="38" t="str">
        <f t="shared" si="924"/>
        <v/>
      </c>
      <c r="P9884" s="39" t="str">
        <f t="shared" si="929"/>
        <v/>
      </c>
      <c r="AC9884" s="42" t="str">
        <f>IF(B9884="","",VLOOKUP(B9884,[2]Formula!B:C,2,0))</f>
        <v/>
      </c>
      <c r="AD9884" s="43" t="str">
        <f t="shared" si="927"/>
        <v/>
      </c>
    </row>
    <row r="9885" spans="1:30" x14ac:dyDescent="0.25">
      <c r="A9885" s="64"/>
      <c r="B9885" s="64"/>
      <c r="C9885" s="66"/>
      <c r="D9885" s="67"/>
      <c r="E9885" s="64"/>
      <c r="F9885" s="64"/>
      <c r="G9885" s="37" t="str">
        <f>IF(E9885="","",IF(OR(E9885="Project Management",E9885="Project Support",E9885="Sprint Management",E9885="Sprint Support"),"NA",ROUND((((VLOOKUP(AD9885,[2]Formula!V:X,3,0)))-SUMIF(AD:AD,AD9885,H:H)),2)))</f>
        <v/>
      </c>
      <c r="H9885" s="71"/>
      <c r="I9885" s="72"/>
      <c r="J9885" s="72"/>
      <c r="K9885" s="38" t="str">
        <f>IF(E9885="","",IF(OR(E9885="Project Management",E9885="Project Support",E9885="Sprint Management",E9885="Sprint Support"),"NA",(((SUMIF(AD:AD,AD9885,H:H)/VLOOKUP(AD9885,[2]Formula!V:X,3,0))*VLOOKUP(AD9885,[2]Formula!V:X,2,0))*H9885)/SUMIF(AD:AD,AD9885,H:H)))</f>
        <v/>
      </c>
      <c r="L9885" s="38" t="str">
        <f t="shared" si="925"/>
        <v/>
      </c>
      <c r="M9885" s="38" t="str">
        <f t="shared" si="926"/>
        <v/>
      </c>
      <c r="N9885" s="38" t="str">
        <f t="shared" si="928"/>
        <v/>
      </c>
      <c r="O9885" s="38" t="str">
        <f t="shared" si="924"/>
        <v/>
      </c>
      <c r="P9885" s="39" t="str">
        <f t="shared" si="929"/>
        <v/>
      </c>
      <c r="AC9885" s="42" t="str">
        <f>IF(B9885="","",VLOOKUP(B9885,[2]Formula!B:C,2,0))</f>
        <v/>
      </c>
      <c r="AD9885" s="43" t="str">
        <f t="shared" si="927"/>
        <v/>
      </c>
    </row>
    <row r="9886" spans="1:30" x14ac:dyDescent="0.25">
      <c r="A9886" s="64"/>
      <c r="B9886" s="64"/>
      <c r="C9886" s="66"/>
      <c r="D9886" s="67"/>
      <c r="E9886" s="64"/>
      <c r="F9886" s="64"/>
      <c r="G9886" s="37" t="str">
        <f>IF(E9886="","",IF(OR(E9886="Project Management",E9886="Project Support",E9886="Sprint Management",E9886="Sprint Support"),"NA",ROUND((((VLOOKUP(AD9886,[2]Formula!V:X,3,0)))-SUMIF(AD:AD,AD9886,H:H)),2)))</f>
        <v/>
      </c>
      <c r="H9886" s="71"/>
      <c r="I9886" s="72"/>
      <c r="J9886" s="72"/>
      <c r="K9886" s="38" t="str">
        <f>IF(E9886="","",IF(OR(E9886="Project Management",E9886="Project Support",E9886="Sprint Management",E9886="Sprint Support"),"NA",(((SUMIF(AD:AD,AD9886,H:H)/VLOOKUP(AD9886,[2]Formula!V:X,3,0))*VLOOKUP(AD9886,[2]Formula!V:X,2,0))*H9886)/SUMIF(AD:AD,AD9886,H:H)))</f>
        <v/>
      </c>
      <c r="L9886" s="38" t="str">
        <f t="shared" si="925"/>
        <v/>
      </c>
      <c r="M9886" s="38" t="str">
        <f t="shared" si="926"/>
        <v/>
      </c>
      <c r="N9886" s="38" t="str">
        <f t="shared" si="928"/>
        <v/>
      </c>
      <c r="O9886" s="38" t="str">
        <f t="shared" si="924"/>
        <v/>
      </c>
      <c r="P9886" s="39" t="str">
        <f t="shared" si="929"/>
        <v/>
      </c>
      <c r="AC9886" s="42" t="str">
        <f>IF(B9886="","",VLOOKUP(B9886,[2]Formula!B:C,2,0))</f>
        <v/>
      </c>
      <c r="AD9886" s="43" t="str">
        <f t="shared" si="927"/>
        <v/>
      </c>
    </row>
    <row r="9887" spans="1:30" x14ac:dyDescent="0.25">
      <c r="A9887" s="64"/>
      <c r="B9887" s="64"/>
      <c r="C9887" s="66"/>
      <c r="D9887" s="67"/>
      <c r="E9887" s="64"/>
      <c r="F9887" s="64"/>
      <c r="G9887" s="37" t="str">
        <f>IF(E9887="","",IF(OR(E9887="Project Management",E9887="Project Support",E9887="Sprint Management",E9887="Sprint Support"),"NA",ROUND((((VLOOKUP(AD9887,[2]Formula!V:X,3,0)))-SUMIF(AD:AD,AD9887,H:H)),2)))</f>
        <v/>
      </c>
      <c r="H9887" s="71"/>
      <c r="I9887" s="72"/>
      <c r="J9887" s="72"/>
      <c r="K9887" s="38" t="str">
        <f>IF(E9887="","",IF(OR(E9887="Project Management",E9887="Project Support",E9887="Sprint Management",E9887="Sprint Support"),"NA",(((SUMIF(AD:AD,AD9887,H:H)/VLOOKUP(AD9887,[2]Formula!V:X,3,0))*VLOOKUP(AD9887,[2]Formula!V:X,2,0))*H9887)/SUMIF(AD:AD,AD9887,H:H)))</f>
        <v/>
      </c>
      <c r="L9887" s="38" t="str">
        <f t="shared" si="925"/>
        <v/>
      </c>
      <c r="M9887" s="38" t="str">
        <f t="shared" si="926"/>
        <v/>
      </c>
      <c r="N9887" s="38" t="str">
        <f t="shared" si="928"/>
        <v/>
      </c>
      <c r="O9887" s="38" t="str">
        <f t="shared" si="924"/>
        <v/>
      </c>
      <c r="P9887" s="39" t="str">
        <f t="shared" si="929"/>
        <v/>
      </c>
      <c r="AC9887" s="42" t="str">
        <f>IF(B9887="","",VLOOKUP(B9887,[2]Formula!B:C,2,0))</f>
        <v/>
      </c>
      <c r="AD9887" s="43" t="str">
        <f t="shared" si="927"/>
        <v/>
      </c>
    </row>
    <row r="9888" spans="1:30" x14ac:dyDescent="0.25">
      <c r="A9888" s="64"/>
      <c r="B9888" s="64"/>
      <c r="C9888" s="66"/>
      <c r="D9888" s="67"/>
      <c r="E9888" s="64"/>
      <c r="F9888" s="64"/>
      <c r="G9888" s="37" t="str">
        <f>IF(E9888="","",IF(OR(E9888="Project Management",E9888="Project Support",E9888="Sprint Management",E9888="Sprint Support"),"NA",ROUND((((VLOOKUP(AD9888,[2]Formula!V:X,3,0)))-SUMIF(AD:AD,AD9888,H:H)),2)))</f>
        <v/>
      </c>
      <c r="H9888" s="71"/>
      <c r="I9888" s="72"/>
      <c r="J9888" s="72"/>
      <c r="K9888" s="38" t="str">
        <f>IF(E9888="","",IF(OR(E9888="Project Management",E9888="Project Support",E9888="Sprint Management",E9888="Sprint Support"),"NA",(((SUMIF(AD:AD,AD9888,H:H)/VLOOKUP(AD9888,[2]Formula!V:X,3,0))*VLOOKUP(AD9888,[2]Formula!V:X,2,0))*H9888)/SUMIF(AD:AD,AD9888,H:H)))</f>
        <v/>
      </c>
      <c r="L9888" s="38" t="str">
        <f t="shared" si="925"/>
        <v/>
      </c>
      <c r="M9888" s="38" t="str">
        <f t="shared" si="926"/>
        <v/>
      </c>
      <c r="N9888" s="38" t="str">
        <f t="shared" si="928"/>
        <v/>
      </c>
      <c r="O9888" s="38" t="str">
        <f t="shared" si="924"/>
        <v/>
      </c>
      <c r="P9888" s="39" t="str">
        <f t="shared" si="929"/>
        <v/>
      </c>
      <c r="AC9888" s="42" t="str">
        <f>IF(B9888="","",VLOOKUP(B9888,[2]Formula!B:C,2,0))</f>
        <v/>
      </c>
      <c r="AD9888" s="43" t="str">
        <f t="shared" si="927"/>
        <v/>
      </c>
    </row>
    <row r="9889" spans="1:30" x14ac:dyDescent="0.25">
      <c r="A9889" s="64"/>
      <c r="B9889" s="64"/>
      <c r="C9889" s="66"/>
      <c r="D9889" s="67"/>
      <c r="E9889" s="64"/>
      <c r="F9889" s="64"/>
      <c r="G9889" s="37" t="str">
        <f>IF(E9889="","",IF(OR(E9889="Project Management",E9889="Project Support",E9889="Sprint Management",E9889="Sprint Support"),"NA",ROUND((((VLOOKUP(AD9889,[2]Formula!V:X,3,0)))-SUMIF(AD:AD,AD9889,H:H)),2)))</f>
        <v/>
      </c>
      <c r="H9889" s="71"/>
      <c r="I9889" s="72"/>
      <c r="J9889" s="72"/>
      <c r="K9889" s="38" t="str">
        <f>IF(E9889="","",IF(OR(E9889="Project Management",E9889="Project Support",E9889="Sprint Management",E9889="Sprint Support"),"NA",(((SUMIF(AD:AD,AD9889,H:H)/VLOOKUP(AD9889,[2]Formula!V:X,3,0))*VLOOKUP(AD9889,[2]Formula!V:X,2,0))*H9889)/SUMIF(AD:AD,AD9889,H:H)))</f>
        <v/>
      </c>
      <c r="L9889" s="38" t="str">
        <f t="shared" si="925"/>
        <v/>
      </c>
      <c r="M9889" s="38" t="str">
        <f t="shared" si="926"/>
        <v/>
      </c>
      <c r="N9889" s="38" t="str">
        <f t="shared" si="928"/>
        <v/>
      </c>
      <c r="O9889" s="38" t="str">
        <f t="shared" si="924"/>
        <v/>
      </c>
      <c r="P9889" s="39" t="str">
        <f t="shared" si="929"/>
        <v/>
      </c>
      <c r="AC9889" s="42" t="str">
        <f>IF(B9889="","",VLOOKUP(B9889,[2]Formula!B:C,2,0))</f>
        <v/>
      </c>
      <c r="AD9889" s="43" t="str">
        <f t="shared" si="927"/>
        <v/>
      </c>
    </row>
    <row r="9890" spans="1:30" x14ac:dyDescent="0.25">
      <c r="A9890" s="64"/>
      <c r="B9890" s="64"/>
      <c r="C9890" s="66"/>
      <c r="D9890" s="67"/>
      <c r="E9890" s="64"/>
      <c r="F9890" s="64"/>
      <c r="G9890" s="37" t="str">
        <f>IF(E9890="","",IF(OR(E9890="Project Management",E9890="Project Support",E9890="Sprint Management",E9890="Sprint Support"),"NA",ROUND((((VLOOKUP(AD9890,[2]Formula!V:X,3,0)))-SUMIF(AD:AD,AD9890,H:H)),2)))</f>
        <v/>
      </c>
      <c r="H9890" s="71"/>
      <c r="I9890" s="72"/>
      <c r="J9890" s="72"/>
      <c r="K9890" s="38" t="str">
        <f>IF(E9890="","",IF(OR(E9890="Project Management",E9890="Project Support",E9890="Sprint Management",E9890="Sprint Support"),"NA",(((SUMIF(AD:AD,AD9890,H:H)/VLOOKUP(AD9890,[2]Formula!V:X,3,0))*VLOOKUP(AD9890,[2]Formula!V:X,2,0))*H9890)/SUMIF(AD:AD,AD9890,H:H)))</f>
        <v/>
      </c>
      <c r="L9890" s="38" t="str">
        <f t="shared" si="925"/>
        <v/>
      </c>
      <c r="M9890" s="38" t="str">
        <f t="shared" si="926"/>
        <v/>
      </c>
      <c r="N9890" s="38" t="str">
        <f t="shared" si="928"/>
        <v/>
      </c>
      <c r="O9890" s="38" t="str">
        <f t="shared" si="924"/>
        <v/>
      </c>
      <c r="P9890" s="39" t="str">
        <f t="shared" si="929"/>
        <v/>
      </c>
      <c r="AC9890" s="42" t="str">
        <f>IF(B9890="","",VLOOKUP(B9890,[2]Formula!B:C,2,0))</f>
        <v/>
      </c>
      <c r="AD9890" s="43" t="str">
        <f t="shared" si="927"/>
        <v/>
      </c>
    </row>
    <row r="9891" spans="1:30" x14ac:dyDescent="0.25">
      <c r="A9891" s="64"/>
      <c r="B9891" s="64"/>
      <c r="C9891" s="66"/>
      <c r="D9891" s="67"/>
      <c r="E9891" s="64"/>
      <c r="F9891" s="64"/>
      <c r="G9891" s="37" t="str">
        <f>IF(E9891="","",IF(OR(E9891="Project Management",E9891="Project Support",E9891="Sprint Management",E9891="Sprint Support"),"NA",ROUND((((VLOOKUP(AD9891,[2]Formula!V:X,3,0)))-SUMIF(AD:AD,AD9891,H:H)),2)))</f>
        <v/>
      </c>
      <c r="H9891" s="71"/>
      <c r="I9891" s="72"/>
      <c r="J9891" s="72"/>
      <c r="K9891" s="38" t="str">
        <f>IF(E9891="","",IF(OR(E9891="Project Management",E9891="Project Support",E9891="Sprint Management",E9891="Sprint Support"),"NA",(((SUMIF(AD:AD,AD9891,H:H)/VLOOKUP(AD9891,[2]Formula!V:X,3,0))*VLOOKUP(AD9891,[2]Formula!V:X,2,0))*H9891)/SUMIF(AD:AD,AD9891,H:H)))</f>
        <v/>
      </c>
      <c r="L9891" s="38" t="str">
        <f t="shared" si="925"/>
        <v/>
      </c>
      <c r="M9891" s="38" t="str">
        <f t="shared" si="926"/>
        <v/>
      </c>
      <c r="N9891" s="38" t="str">
        <f t="shared" si="928"/>
        <v/>
      </c>
      <c r="O9891" s="38" t="str">
        <f t="shared" si="924"/>
        <v/>
      </c>
      <c r="P9891" s="39" t="str">
        <f t="shared" si="929"/>
        <v/>
      </c>
      <c r="AC9891" s="42" t="str">
        <f>IF(B9891="","",VLOOKUP(B9891,[2]Formula!B:C,2,0))</f>
        <v/>
      </c>
      <c r="AD9891" s="43" t="str">
        <f t="shared" si="927"/>
        <v/>
      </c>
    </row>
    <row r="9892" spans="1:30" x14ac:dyDescent="0.25">
      <c r="A9892" s="64"/>
      <c r="B9892" s="64"/>
      <c r="C9892" s="66"/>
      <c r="D9892" s="67"/>
      <c r="E9892" s="64"/>
      <c r="F9892" s="64"/>
      <c r="G9892" s="37" t="str">
        <f>IF(E9892="","",IF(OR(E9892="Project Management",E9892="Project Support",E9892="Sprint Management",E9892="Sprint Support"),"NA",ROUND((((VLOOKUP(AD9892,[2]Formula!V:X,3,0)))-SUMIF(AD:AD,AD9892,H:H)),2)))</f>
        <v/>
      </c>
      <c r="H9892" s="71"/>
      <c r="I9892" s="72"/>
      <c r="J9892" s="72"/>
      <c r="K9892" s="38" t="str">
        <f>IF(E9892="","",IF(OR(E9892="Project Management",E9892="Project Support",E9892="Sprint Management",E9892="Sprint Support"),"NA",(((SUMIF(AD:AD,AD9892,H:H)/VLOOKUP(AD9892,[2]Formula!V:X,3,0))*VLOOKUP(AD9892,[2]Formula!V:X,2,0))*H9892)/SUMIF(AD:AD,AD9892,H:H)))</f>
        <v/>
      </c>
      <c r="L9892" s="38" t="str">
        <f t="shared" si="925"/>
        <v/>
      </c>
      <c r="M9892" s="38" t="str">
        <f t="shared" si="926"/>
        <v/>
      </c>
      <c r="N9892" s="38" t="str">
        <f t="shared" si="928"/>
        <v/>
      </c>
      <c r="O9892" s="38" t="str">
        <f t="shared" si="924"/>
        <v/>
      </c>
      <c r="P9892" s="39" t="str">
        <f t="shared" si="929"/>
        <v/>
      </c>
      <c r="AC9892" s="42" t="str">
        <f>IF(B9892="","",VLOOKUP(B9892,[2]Formula!B:C,2,0))</f>
        <v/>
      </c>
      <c r="AD9892" s="43" t="str">
        <f t="shared" si="927"/>
        <v/>
      </c>
    </row>
    <row r="9893" spans="1:30" x14ac:dyDescent="0.25">
      <c r="A9893" s="64"/>
      <c r="B9893" s="64"/>
      <c r="C9893" s="66"/>
      <c r="D9893" s="67"/>
      <c r="E9893" s="64"/>
      <c r="F9893" s="64"/>
      <c r="G9893" s="37" t="str">
        <f>IF(E9893="","",IF(OR(E9893="Project Management",E9893="Project Support",E9893="Sprint Management",E9893="Sprint Support"),"NA",ROUND((((VLOOKUP(AD9893,[2]Formula!V:X,3,0)))-SUMIF(AD:AD,AD9893,H:H)),2)))</f>
        <v/>
      </c>
      <c r="H9893" s="71"/>
      <c r="I9893" s="72"/>
      <c r="J9893" s="72"/>
      <c r="K9893" s="38" t="str">
        <f>IF(E9893="","",IF(OR(E9893="Project Management",E9893="Project Support",E9893="Sprint Management",E9893="Sprint Support"),"NA",(((SUMIF(AD:AD,AD9893,H:H)/VLOOKUP(AD9893,[2]Formula!V:X,3,0))*VLOOKUP(AD9893,[2]Formula!V:X,2,0))*H9893)/SUMIF(AD:AD,AD9893,H:H)))</f>
        <v/>
      </c>
      <c r="L9893" s="38" t="str">
        <f t="shared" si="925"/>
        <v/>
      </c>
      <c r="M9893" s="38" t="str">
        <f t="shared" si="926"/>
        <v/>
      </c>
      <c r="N9893" s="38" t="str">
        <f t="shared" si="928"/>
        <v/>
      </c>
      <c r="O9893" s="38" t="str">
        <f t="shared" si="924"/>
        <v/>
      </c>
      <c r="P9893" s="39" t="str">
        <f t="shared" si="929"/>
        <v/>
      </c>
      <c r="AC9893" s="42" t="str">
        <f>IF(B9893="","",VLOOKUP(B9893,[2]Formula!B:C,2,0))</f>
        <v/>
      </c>
      <c r="AD9893" s="43" t="str">
        <f t="shared" si="927"/>
        <v/>
      </c>
    </row>
    <row r="9894" spans="1:30" x14ac:dyDescent="0.25">
      <c r="A9894" s="64"/>
      <c r="B9894" s="64"/>
      <c r="C9894" s="66"/>
      <c r="D9894" s="67"/>
      <c r="E9894" s="64"/>
      <c r="F9894" s="64"/>
      <c r="G9894" s="37" t="str">
        <f>IF(E9894="","",IF(OR(E9894="Project Management",E9894="Project Support",E9894="Sprint Management",E9894="Sprint Support"),"NA",ROUND((((VLOOKUP(AD9894,[2]Formula!V:X,3,0)))-SUMIF(AD:AD,AD9894,H:H)),2)))</f>
        <v/>
      </c>
      <c r="H9894" s="71"/>
      <c r="I9894" s="72"/>
      <c r="J9894" s="72"/>
      <c r="K9894" s="38" t="str">
        <f>IF(E9894="","",IF(OR(E9894="Project Management",E9894="Project Support",E9894="Sprint Management",E9894="Sprint Support"),"NA",(((SUMIF(AD:AD,AD9894,H:H)/VLOOKUP(AD9894,[2]Formula!V:X,3,0))*VLOOKUP(AD9894,[2]Formula!V:X,2,0))*H9894)/SUMIF(AD:AD,AD9894,H:H)))</f>
        <v/>
      </c>
      <c r="L9894" s="38" t="str">
        <f t="shared" si="925"/>
        <v/>
      </c>
      <c r="M9894" s="38" t="str">
        <f t="shared" si="926"/>
        <v/>
      </c>
      <c r="N9894" s="38" t="str">
        <f t="shared" si="928"/>
        <v/>
      </c>
      <c r="O9894" s="38" t="str">
        <f t="shared" si="924"/>
        <v/>
      </c>
      <c r="P9894" s="39" t="str">
        <f t="shared" si="929"/>
        <v/>
      </c>
      <c r="AC9894" s="42" t="str">
        <f>IF(B9894="","",VLOOKUP(B9894,[2]Formula!B:C,2,0))</f>
        <v/>
      </c>
      <c r="AD9894" s="43" t="str">
        <f t="shared" si="927"/>
        <v/>
      </c>
    </row>
    <row r="9895" spans="1:30" x14ac:dyDescent="0.25">
      <c r="A9895" s="64"/>
      <c r="B9895" s="64"/>
      <c r="C9895" s="66"/>
      <c r="D9895" s="67"/>
      <c r="E9895" s="64"/>
      <c r="F9895" s="64"/>
      <c r="G9895" s="37" t="str">
        <f>IF(E9895="","",IF(OR(E9895="Project Management",E9895="Project Support",E9895="Sprint Management",E9895="Sprint Support"),"NA",ROUND((((VLOOKUP(AD9895,[2]Formula!V:X,3,0)))-SUMIF(AD:AD,AD9895,H:H)),2)))</f>
        <v/>
      </c>
      <c r="H9895" s="71"/>
      <c r="I9895" s="72"/>
      <c r="J9895" s="72"/>
      <c r="K9895" s="38" t="str">
        <f>IF(E9895="","",IF(OR(E9895="Project Management",E9895="Project Support",E9895="Sprint Management",E9895="Sprint Support"),"NA",(((SUMIF(AD:AD,AD9895,H:H)/VLOOKUP(AD9895,[2]Formula!V:X,3,0))*VLOOKUP(AD9895,[2]Formula!V:X,2,0))*H9895)/SUMIF(AD:AD,AD9895,H:H)))</f>
        <v/>
      </c>
      <c r="L9895" s="38" t="str">
        <f t="shared" si="925"/>
        <v/>
      </c>
      <c r="M9895" s="38" t="str">
        <f t="shared" si="926"/>
        <v/>
      </c>
      <c r="N9895" s="38" t="str">
        <f t="shared" si="928"/>
        <v/>
      </c>
      <c r="O9895" s="38" t="str">
        <f t="shared" si="924"/>
        <v/>
      </c>
      <c r="P9895" s="39" t="str">
        <f t="shared" si="929"/>
        <v/>
      </c>
      <c r="AC9895" s="42" t="str">
        <f>IF(B9895="","",VLOOKUP(B9895,[2]Formula!B:C,2,0))</f>
        <v/>
      </c>
      <c r="AD9895" s="43" t="str">
        <f t="shared" si="927"/>
        <v/>
      </c>
    </row>
    <row r="9896" spans="1:30" x14ac:dyDescent="0.25">
      <c r="A9896" s="64"/>
      <c r="B9896" s="64"/>
      <c r="C9896" s="66"/>
      <c r="D9896" s="67"/>
      <c r="E9896" s="64"/>
      <c r="F9896" s="64"/>
      <c r="G9896" s="37" t="str">
        <f>IF(E9896="","",IF(OR(E9896="Project Management",E9896="Project Support",E9896="Sprint Management",E9896="Sprint Support"),"NA",ROUND((((VLOOKUP(AD9896,[2]Formula!V:X,3,0)))-SUMIF(AD:AD,AD9896,H:H)),2)))</f>
        <v/>
      </c>
      <c r="H9896" s="71"/>
      <c r="I9896" s="72"/>
      <c r="J9896" s="72"/>
      <c r="K9896" s="38" t="str">
        <f>IF(E9896="","",IF(OR(E9896="Project Management",E9896="Project Support",E9896="Sprint Management",E9896="Sprint Support"),"NA",(((SUMIF(AD:AD,AD9896,H:H)/VLOOKUP(AD9896,[2]Formula!V:X,3,0))*VLOOKUP(AD9896,[2]Formula!V:X,2,0))*H9896)/SUMIF(AD:AD,AD9896,H:H)))</f>
        <v/>
      </c>
      <c r="L9896" s="38" t="str">
        <f t="shared" si="925"/>
        <v/>
      </c>
      <c r="M9896" s="38" t="str">
        <f t="shared" si="926"/>
        <v/>
      </c>
      <c r="N9896" s="38" t="str">
        <f t="shared" si="928"/>
        <v/>
      </c>
      <c r="O9896" s="38" t="str">
        <f t="shared" si="924"/>
        <v/>
      </c>
      <c r="P9896" s="39" t="str">
        <f t="shared" si="929"/>
        <v/>
      </c>
      <c r="AC9896" s="42" t="str">
        <f>IF(B9896="","",VLOOKUP(B9896,[2]Formula!B:C,2,0))</f>
        <v/>
      </c>
      <c r="AD9896" s="43" t="str">
        <f t="shared" si="927"/>
        <v/>
      </c>
    </row>
    <row r="9897" spans="1:30" x14ac:dyDescent="0.25">
      <c r="A9897" s="64"/>
      <c r="B9897" s="64"/>
      <c r="C9897" s="66"/>
      <c r="D9897" s="67"/>
      <c r="E9897" s="64"/>
      <c r="F9897" s="64"/>
      <c r="G9897" s="37" t="str">
        <f>IF(E9897="","",IF(OR(E9897="Project Management",E9897="Project Support",E9897="Sprint Management",E9897="Sprint Support"),"NA",ROUND((((VLOOKUP(AD9897,[2]Formula!V:X,3,0)))-SUMIF(AD:AD,AD9897,H:H)),2)))</f>
        <v/>
      </c>
      <c r="H9897" s="71"/>
      <c r="I9897" s="72"/>
      <c r="J9897" s="72"/>
      <c r="K9897" s="38" t="str">
        <f>IF(E9897="","",IF(OR(E9897="Project Management",E9897="Project Support",E9897="Sprint Management",E9897="Sprint Support"),"NA",(((SUMIF(AD:AD,AD9897,H:H)/VLOOKUP(AD9897,[2]Formula!V:X,3,0))*VLOOKUP(AD9897,[2]Formula!V:X,2,0))*H9897)/SUMIF(AD:AD,AD9897,H:H)))</f>
        <v/>
      </c>
      <c r="L9897" s="38" t="str">
        <f t="shared" si="925"/>
        <v/>
      </c>
      <c r="M9897" s="38" t="str">
        <f t="shared" si="926"/>
        <v/>
      </c>
      <c r="N9897" s="38" t="str">
        <f t="shared" si="928"/>
        <v/>
      </c>
      <c r="O9897" s="38" t="str">
        <f t="shared" si="924"/>
        <v/>
      </c>
      <c r="P9897" s="39" t="str">
        <f t="shared" si="929"/>
        <v/>
      </c>
      <c r="AC9897" s="42" t="str">
        <f>IF(B9897="","",VLOOKUP(B9897,[2]Formula!B:C,2,0))</f>
        <v/>
      </c>
      <c r="AD9897" s="43" t="str">
        <f t="shared" si="927"/>
        <v/>
      </c>
    </row>
    <row r="9898" spans="1:30" x14ac:dyDescent="0.25">
      <c r="A9898" s="64"/>
      <c r="B9898" s="64"/>
      <c r="C9898" s="66"/>
      <c r="D9898" s="67"/>
      <c r="E9898" s="64"/>
      <c r="F9898" s="64"/>
      <c r="G9898" s="37" t="str">
        <f>IF(E9898="","",IF(OR(E9898="Project Management",E9898="Project Support",E9898="Sprint Management",E9898="Sprint Support"),"NA",ROUND((((VLOOKUP(AD9898,[2]Formula!V:X,3,0)))-SUMIF(AD:AD,AD9898,H:H)),2)))</f>
        <v/>
      </c>
      <c r="H9898" s="71"/>
      <c r="I9898" s="72"/>
      <c r="J9898" s="72"/>
      <c r="K9898" s="38" t="str">
        <f>IF(E9898="","",IF(OR(E9898="Project Management",E9898="Project Support",E9898="Sprint Management",E9898="Sprint Support"),"NA",(((SUMIF(AD:AD,AD9898,H:H)/VLOOKUP(AD9898,[2]Formula!V:X,3,0))*VLOOKUP(AD9898,[2]Formula!V:X,2,0))*H9898)/SUMIF(AD:AD,AD9898,H:H)))</f>
        <v/>
      </c>
      <c r="L9898" s="38" t="str">
        <f t="shared" si="925"/>
        <v/>
      </c>
      <c r="M9898" s="38" t="str">
        <f t="shared" si="926"/>
        <v/>
      </c>
      <c r="N9898" s="38" t="str">
        <f t="shared" si="928"/>
        <v/>
      </c>
      <c r="O9898" s="38" t="str">
        <f t="shared" si="924"/>
        <v/>
      </c>
      <c r="P9898" s="39" t="str">
        <f t="shared" si="929"/>
        <v/>
      </c>
      <c r="AC9898" s="42" t="str">
        <f>IF(B9898="","",VLOOKUP(B9898,[2]Formula!B:C,2,0))</f>
        <v/>
      </c>
      <c r="AD9898" s="43" t="str">
        <f t="shared" si="927"/>
        <v/>
      </c>
    </row>
    <row r="9899" spans="1:30" x14ac:dyDescent="0.25">
      <c r="A9899" s="64"/>
      <c r="B9899" s="64"/>
      <c r="C9899" s="66"/>
      <c r="D9899" s="67"/>
      <c r="E9899" s="64"/>
      <c r="F9899" s="64"/>
      <c r="G9899" s="37" t="str">
        <f>IF(E9899="","",IF(OR(E9899="Project Management",E9899="Project Support",E9899="Sprint Management",E9899="Sprint Support"),"NA",ROUND((((VLOOKUP(AD9899,[2]Formula!V:X,3,0)))-SUMIF(AD:AD,AD9899,H:H)),2)))</f>
        <v/>
      </c>
      <c r="H9899" s="71"/>
      <c r="I9899" s="72"/>
      <c r="J9899" s="72"/>
      <c r="K9899" s="38" t="str">
        <f>IF(E9899="","",IF(OR(E9899="Project Management",E9899="Project Support",E9899="Sprint Management",E9899="Sprint Support"),"NA",(((SUMIF(AD:AD,AD9899,H:H)/VLOOKUP(AD9899,[2]Formula!V:X,3,0))*VLOOKUP(AD9899,[2]Formula!V:X,2,0))*H9899)/SUMIF(AD:AD,AD9899,H:H)))</f>
        <v/>
      </c>
      <c r="L9899" s="38" t="str">
        <f t="shared" si="925"/>
        <v/>
      </c>
      <c r="M9899" s="38" t="str">
        <f t="shared" si="926"/>
        <v/>
      </c>
      <c r="N9899" s="38" t="str">
        <f t="shared" si="928"/>
        <v/>
      </c>
      <c r="O9899" s="38" t="str">
        <f t="shared" si="924"/>
        <v/>
      </c>
      <c r="P9899" s="39" t="str">
        <f t="shared" si="929"/>
        <v/>
      </c>
      <c r="AC9899" s="42" t="str">
        <f>IF(B9899="","",VLOOKUP(B9899,[2]Formula!B:C,2,0))</f>
        <v/>
      </c>
      <c r="AD9899" s="43" t="str">
        <f t="shared" si="927"/>
        <v/>
      </c>
    </row>
    <row r="9900" spans="1:30" x14ac:dyDescent="0.25">
      <c r="A9900" s="64"/>
      <c r="B9900" s="64"/>
      <c r="C9900" s="66"/>
      <c r="D9900" s="67"/>
      <c r="E9900" s="64"/>
      <c r="F9900" s="64"/>
      <c r="G9900" s="37" t="str">
        <f>IF(E9900="","",IF(OR(E9900="Project Management",E9900="Project Support",E9900="Sprint Management",E9900="Sprint Support"),"NA",ROUND((((VLOOKUP(AD9900,[2]Formula!V:X,3,0)))-SUMIF(AD:AD,AD9900,H:H)),2)))</f>
        <v/>
      </c>
      <c r="H9900" s="71"/>
      <c r="I9900" s="72"/>
      <c r="J9900" s="72"/>
      <c r="K9900" s="38" t="str">
        <f>IF(E9900="","",IF(OR(E9900="Project Management",E9900="Project Support",E9900="Sprint Management",E9900="Sprint Support"),"NA",(((SUMIF(AD:AD,AD9900,H:H)/VLOOKUP(AD9900,[2]Formula!V:X,3,0))*VLOOKUP(AD9900,[2]Formula!V:X,2,0))*H9900)/SUMIF(AD:AD,AD9900,H:H)))</f>
        <v/>
      </c>
      <c r="L9900" s="38" t="str">
        <f t="shared" si="925"/>
        <v/>
      </c>
      <c r="M9900" s="38" t="str">
        <f t="shared" si="926"/>
        <v/>
      </c>
      <c r="N9900" s="38" t="str">
        <f t="shared" si="928"/>
        <v/>
      </c>
      <c r="O9900" s="38" t="str">
        <f t="shared" si="924"/>
        <v/>
      </c>
      <c r="P9900" s="39" t="str">
        <f t="shared" si="929"/>
        <v/>
      </c>
      <c r="AC9900" s="42" t="str">
        <f>IF(B9900="","",VLOOKUP(B9900,[2]Formula!B:C,2,0))</f>
        <v/>
      </c>
      <c r="AD9900" s="43" t="str">
        <f t="shared" si="927"/>
        <v/>
      </c>
    </row>
    <row r="9901" spans="1:30" x14ac:dyDescent="0.25">
      <c r="A9901" s="64"/>
      <c r="B9901" s="64"/>
      <c r="C9901" s="66"/>
      <c r="D9901" s="67"/>
      <c r="E9901" s="64"/>
      <c r="F9901" s="64"/>
      <c r="G9901" s="37" t="str">
        <f>IF(E9901="","",IF(OR(E9901="Project Management",E9901="Project Support",E9901="Sprint Management",E9901="Sprint Support"),"NA",ROUND((((VLOOKUP(AD9901,[2]Formula!V:X,3,0)))-SUMIF(AD:AD,AD9901,H:H)),2)))</f>
        <v/>
      </c>
      <c r="H9901" s="71"/>
      <c r="I9901" s="72"/>
      <c r="J9901" s="72"/>
      <c r="K9901" s="38" t="str">
        <f>IF(E9901="","",IF(OR(E9901="Project Management",E9901="Project Support",E9901="Sprint Management",E9901="Sprint Support"),"NA",(((SUMIF(AD:AD,AD9901,H:H)/VLOOKUP(AD9901,[2]Formula!V:X,3,0))*VLOOKUP(AD9901,[2]Formula!V:X,2,0))*H9901)/SUMIF(AD:AD,AD9901,H:H)))</f>
        <v/>
      </c>
      <c r="L9901" s="38" t="str">
        <f t="shared" si="925"/>
        <v/>
      </c>
      <c r="M9901" s="38" t="str">
        <f t="shared" si="926"/>
        <v/>
      </c>
      <c r="N9901" s="38" t="str">
        <f t="shared" si="928"/>
        <v/>
      </c>
      <c r="O9901" s="38" t="str">
        <f t="shared" si="924"/>
        <v/>
      </c>
      <c r="P9901" s="39" t="str">
        <f t="shared" si="929"/>
        <v/>
      </c>
      <c r="AC9901" s="42" t="str">
        <f>IF(B9901="","",VLOOKUP(B9901,[2]Formula!B:C,2,0))</f>
        <v/>
      </c>
      <c r="AD9901" s="43" t="str">
        <f t="shared" si="927"/>
        <v/>
      </c>
    </row>
    <row r="9902" spans="1:30" x14ac:dyDescent="0.25">
      <c r="A9902" s="64"/>
      <c r="B9902" s="64"/>
      <c r="C9902" s="66"/>
      <c r="D9902" s="67"/>
      <c r="E9902" s="64"/>
      <c r="F9902" s="64"/>
      <c r="G9902" s="37" t="str">
        <f>IF(E9902="","",IF(OR(E9902="Project Management",E9902="Project Support",E9902="Sprint Management",E9902="Sprint Support"),"NA",ROUND((((VLOOKUP(AD9902,[2]Formula!V:X,3,0)))-SUMIF(AD:AD,AD9902,H:H)),2)))</f>
        <v/>
      </c>
      <c r="H9902" s="71"/>
      <c r="I9902" s="72"/>
      <c r="J9902" s="72"/>
      <c r="K9902" s="38" t="str">
        <f>IF(E9902="","",IF(OR(E9902="Project Management",E9902="Project Support",E9902="Sprint Management",E9902="Sprint Support"),"NA",(((SUMIF(AD:AD,AD9902,H:H)/VLOOKUP(AD9902,[2]Formula!V:X,3,0))*VLOOKUP(AD9902,[2]Formula!V:X,2,0))*H9902)/SUMIF(AD:AD,AD9902,H:H)))</f>
        <v/>
      </c>
      <c r="L9902" s="38" t="str">
        <f t="shared" si="925"/>
        <v/>
      </c>
      <c r="M9902" s="38" t="str">
        <f t="shared" si="926"/>
        <v/>
      </c>
      <c r="N9902" s="38" t="str">
        <f t="shared" si="928"/>
        <v/>
      </c>
      <c r="O9902" s="38" t="str">
        <f t="shared" si="924"/>
        <v/>
      </c>
      <c r="P9902" s="39" t="str">
        <f t="shared" si="929"/>
        <v/>
      </c>
      <c r="AC9902" s="42" t="str">
        <f>IF(B9902="","",VLOOKUP(B9902,[2]Formula!B:C,2,0))</f>
        <v/>
      </c>
      <c r="AD9902" s="43" t="str">
        <f t="shared" si="927"/>
        <v/>
      </c>
    </row>
    <row r="9903" spans="1:30" x14ac:dyDescent="0.25">
      <c r="A9903" s="64"/>
      <c r="B9903" s="64"/>
      <c r="C9903" s="66"/>
      <c r="D9903" s="67"/>
      <c r="E9903" s="64"/>
      <c r="F9903" s="64"/>
      <c r="G9903" s="37" t="str">
        <f>IF(E9903="","",IF(OR(E9903="Project Management",E9903="Project Support",E9903="Sprint Management",E9903="Sprint Support"),"NA",ROUND((((VLOOKUP(AD9903,[2]Formula!V:X,3,0)))-SUMIF(AD:AD,AD9903,H:H)),2)))</f>
        <v/>
      </c>
      <c r="H9903" s="71"/>
      <c r="I9903" s="72"/>
      <c r="J9903" s="72"/>
      <c r="K9903" s="38" t="str">
        <f>IF(E9903="","",IF(OR(E9903="Project Management",E9903="Project Support",E9903="Sprint Management",E9903="Sprint Support"),"NA",(((SUMIF(AD:AD,AD9903,H:H)/VLOOKUP(AD9903,[2]Formula!V:X,3,0))*VLOOKUP(AD9903,[2]Formula!V:X,2,0))*H9903)/SUMIF(AD:AD,AD9903,H:H)))</f>
        <v/>
      </c>
      <c r="L9903" s="38" t="str">
        <f t="shared" si="925"/>
        <v/>
      </c>
      <c r="M9903" s="38" t="str">
        <f t="shared" si="926"/>
        <v/>
      </c>
      <c r="N9903" s="38" t="str">
        <f t="shared" si="928"/>
        <v/>
      </c>
      <c r="O9903" s="38" t="str">
        <f t="shared" si="924"/>
        <v/>
      </c>
      <c r="P9903" s="39" t="str">
        <f t="shared" si="929"/>
        <v/>
      </c>
      <c r="AC9903" s="42" t="str">
        <f>IF(B9903="","",VLOOKUP(B9903,[2]Formula!B:C,2,0))</f>
        <v/>
      </c>
      <c r="AD9903" s="43" t="str">
        <f t="shared" si="927"/>
        <v/>
      </c>
    </row>
    <row r="9904" spans="1:30" x14ac:dyDescent="0.25">
      <c r="A9904" s="64"/>
      <c r="B9904" s="64"/>
      <c r="C9904" s="66"/>
      <c r="D9904" s="67"/>
      <c r="E9904" s="64"/>
      <c r="F9904" s="64"/>
      <c r="G9904" s="37" t="str">
        <f>IF(E9904="","",IF(OR(E9904="Project Management",E9904="Project Support",E9904="Sprint Management",E9904="Sprint Support"),"NA",ROUND((((VLOOKUP(AD9904,[2]Formula!V:X,3,0)))-SUMIF(AD:AD,AD9904,H:H)),2)))</f>
        <v/>
      </c>
      <c r="H9904" s="71"/>
      <c r="I9904" s="72"/>
      <c r="J9904" s="72"/>
      <c r="K9904" s="38" t="str">
        <f>IF(E9904="","",IF(OR(E9904="Project Management",E9904="Project Support",E9904="Sprint Management",E9904="Sprint Support"),"NA",(((SUMIF(AD:AD,AD9904,H:H)/VLOOKUP(AD9904,[2]Formula!V:X,3,0))*VLOOKUP(AD9904,[2]Formula!V:X,2,0))*H9904)/SUMIF(AD:AD,AD9904,H:H)))</f>
        <v/>
      </c>
      <c r="L9904" s="38" t="str">
        <f t="shared" si="925"/>
        <v/>
      </c>
      <c r="M9904" s="38" t="str">
        <f t="shared" si="926"/>
        <v/>
      </c>
      <c r="N9904" s="38" t="str">
        <f t="shared" si="928"/>
        <v/>
      </c>
      <c r="O9904" s="38" t="str">
        <f t="shared" si="924"/>
        <v/>
      </c>
      <c r="P9904" s="39" t="str">
        <f t="shared" si="929"/>
        <v/>
      </c>
      <c r="AC9904" s="42" t="str">
        <f>IF(B9904="","",VLOOKUP(B9904,[2]Formula!B:C,2,0))</f>
        <v/>
      </c>
      <c r="AD9904" s="43" t="str">
        <f t="shared" si="927"/>
        <v/>
      </c>
    </row>
    <row r="9905" spans="1:30" x14ac:dyDescent="0.25">
      <c r="A9905" s="64"/>
      <c r="B9905" s="64"/>
      <c r="C9905" s="66"/>
      <c r="D9905" s="67"/>
      <c r="E9905" s="64"/>
      <c r="F9905" s="64"/>
      <c r="G9905" s="37" t="str">
        <f>IF(E9905="","",IF(OR(E9905="Project Management",E9905="Project Support",E9905="Sprint Management",E9905="Sprint Support"),"NA",ROUND((((VLOOKUP(AD9905,[2]Formula!V:X,3,0)))-SUMIF(AD:AD,AD9905,H:H)),2)))</f>
        <v/>
      </c>
      <c r="H9905" s="71"/>
      <c r="I9905" s="72"/>
      <c r="J9905" s="72"/>
      <c r="K9905" s="38" t="str">
        <f>IF(E9905="","",IF(OR(E9905="Project Management",E9905="Project Support",E9905="Sprint Management",E9905="Sprint Support"),"NA",(((SUMIF(AD:AD,AD9905,H:H)/VLOOKUP(AD9905,[2]Formula!V:X,3,0))*VLOOKUP(AD9905,[2]Formula!V:X,2,0))*H9905)/SUMIF(AD:AD,AD9905,H:H)))</f>
        <v/>
      </c>
      <c r="L9905" s="38" t="str">
        <f t="shared" si="925"/>
        <v/>
      </c>
      <c r="M9905" s="38" t="str">
        <f t="shared" si="926"/>
        <v/>
      </c>
      <c r="N9905" s="38" t="str">
        <f t="shared" si="928"/>
        <v/>
      </c>
      <c r="O9905" s="38" t="str">
        <f t="shared" si="924"/>
        <v/>
      </c>
      <c r="P9905" s="39" t="str">
        <f t="shared" si="929"/>
        <v/>
      </c>
      <c r="AC9905" s="42" t="str">
        <f>IF(B9905="","",VLOOKUP(B9905,[2]Formula!B:C,2,0))</f>
        <v/>
      </c>
      <c r="AD9905" s="43" t="str">
        <f t="shared" si="927"/>
        <v/>
      </c>
    </row>
    <row r="9906" spans="1:30" x14ac:dyDescent="0.25">
      <c r="A9906" s="64"/>
      <c r="B9906" s="64"/>
      <c r="C9906" s="66"/>
      <c r="D9906" s="67"/>
      <c r="E9906" s="64"/>
      <c r="F9906" s="64"/>
      <c r="G9906" s="37" t="str">
        <f>IF(E9906="","",IF(OR(E9906="Project Management",E9906="Project Support",E9906="Sprint Management",E9906="Sprint Support"),"NA",ROUND((((VLOOKUP(AD9906,[2]Formula!V:X,3,0)))-SUMIF(AD:AD,AD9906,H:H)),2)))</f>
        <v/>
      </c>
      <c r="H9906" s="71"/>
      <c r="I9906" s="72"/>
      <c r="J9906" s="72"/>
      <c r="K9906" s="38" t="str">
        <f>IF(E9906="","",IF(OR(E9906="Project Management",E9906="Project Support",E9906="Sprint Management",E9906="Sprint Support"),"NA",(((SUMIF(AD:AD,AD9906,H:H)/VLOOKUP(AD9906,[2]Formula!V:X,3,0))*VLOOKUP(AD9906,[2]Formula!V:X,2,0))*H9906)/SUMIF(AD:AD,AD9906,H:H)))</f>
        <v/>
      </c>
      <c r="L9906" s="38" t="str">
        <f t="shared" si="925"/>
        <v/>
      </c>
      <c r="M9906" s="38" t="str">
        <f t="shared" si="926"/>
        <v/>
      </c>
      <c r="N9906" s="38" t="str">
        <f t="shared" si="928"/>
        <v/>
      </c>
      <c r="O9906" s="38" t="str">
        <f t="shared" si="924"/>
        <v/>
      </c>
      <c r="P9906" s="39" t="str">
        <f t="shared" si="929"/>
        <v/>
      </c>
      <c r="AC9906" s="42" t="str">
        <f>IF(B9906="","",VLOOKUP(B9906,[2]Formula!B:C,2,0))</f>
        <v/>
      </c>
      <c r="AD9906" s="43" t="str">
        <f t="shared" si="927"/>
        <v/>
      </c>
    </row>
    <row r="9907" spans="1:30" x14ac:dyDescent="0.25">
      <c r="A9907" s="64"/>
      <c r="B9907" s="64"/>
      <c r="C9907" s="66"/>
      <c r="D9907" s="67"/>
      <c r="E9907" s="64"/>
      <c r="F9907" s="64"/>
      <c r="G9907" s="37" t="str">
        <f>IF(E9907="","",IF(OR(E9907="Project Management",E9907="Project Support",E9907="Sprint Management",E9907="Sprint Support"),"NA",ROUND((((VLOOKUP(AD9907,[2]Formula!V:X,3,0)))-SUMIF(AD:AD,AD9907,H:H)),2)))</f>
        <v/>
      </c>
      <c r="H9907" s="71"/>
      <c r="I9907" s="72"/>
      <c r="J9907" s="72"/>
      <c r="K9907" s="38" t="str">
        <f>IF(E9907="","",IF(OR(E9907="Project Management",E9907="Project Support",E9907="Sprint Management",E9907="Sprint Support"),"NA",(((SUMIF(AD:AD,AD9907,H:H)/VLOOKUP(AD9907,[2]Formula!V:X,3,0))*VLOOKUP(AD9907,[2]Formula!V:X,2,0))*H9907)/SUMIF(AD:AD,AD9907,H:H)))</f>
        <v/>
      </c>
      <c r="L9907" s="38" t="str">
        <f t="shared" si="925"/>
        <v/>
      </c>
      <c r="M9907" s="38" t="str">
        <f t="shared" si="926"/>
        <v/>
      </c>
      <c r="N9907" s="38" t="str">
        <f t="shared" si="928"/>
        <v/>
      </c>
      <c r="O9907" s="38" t="str">
        <f t="shared" si="924"/>
        <v/>
      </c>
      <c r="P9907" s="39" t="str">
        <f t="shared" si="929"/>
        <v/>
      </c>
      <c r="AC9907" s="42" t="str">
        <f>IF(B9907="","",VLOOKUP(B9907,[2]Formula!B:C,2,0))</f>
        <v/>
      </c>
      <c r="AD9907" s="43" t="str">
        <f t="shared" si="927"/>
        <v/>
      </c>
    </row>
    <row r="9908" spans="1:30" x14ac:dyDescent="0.25">
      <c r="A9908" s="64"/>
      <c r="B9908" s="64"/>
      <c r="C9908" s="66"/>
      <c r="D9908" s="67"/>
      <c r="E9908" s="64"/>
      <c r="F9908" s="64"/>
      <c r="G9908" s="37" t="str">
        <f>IF(E9908="","",IF(OR(E9908="Project Management",E9908="Project Support",E9908="Sprint Management",E9908="Sprint Support"),"NA",ROUND((((VLOOKUP(AD9908,[2]Formula!V:X,3,0)))-SUMIF(AD:AD,AD9908,H:H)),2)))</f>
        <v/>
      </c>
      <c r="H9908" s="71"/>
      <c r="I9908" s="72"/>
      <c r="J9908" s="72"/>
      <c r="K9908" s="38" t="str">
        <f>IF(E9908="","",IF(OR(E9908="Project Management",E9908="Project Support",E9908="Sprint Management",E9908="Sprint Support"),"NA",(((SUMIF(AD:AD,AD9908,H:H)/VLOOKUP(AD9908,[2]Formula!V:X,3,0))*VLOOKUP(AD9908,[2]Formula!V:X,2,0))*H9908)/SUMIF(AD:AD,AD9908,H:H)))</f>
        <v/>
      </c>
      <c r="L9908" s="38" t="str">
        <f t="shared" si="925"/>
        <v/>
      </c>
      <c r="M9908" s="38" t="str">
        <f t="shared" si="926"/>
        <v/>
      </c>
      <c r="N9908" s="38" t="str">
        <f t="shared" si="928"/>
        <v/>
      </c>
      <c r="O9908" s="38" t="str">
        <f t="shared" si="924"/>
        <v/>
      </c>
      <c r="P9908" s="39" t="str">
        <f t="shared" si="929"/>
        <v/>
      </c>
      <c r="AC9908" s="42" t="str">
        <f>IF(B9908="","",VLOOKUP(B9908,[2]Formula!B:C,2,0))</f>
        <v/>
      </c>
      <c r="AD9908" s="43" t="str">
        <f t="shared" si="927"/>
        <v/>
      </c>
    </row>
    <row r="9909" spans="1:30" x14ac:dyDescent="0.25">
      <c r="A9909" s="64"/>
      <c r="B9909" s="64"/>
      <c r="C9909" s="66"/>
      <c r="D9909" s="67"/>
      <c r="E9909" s="64"/>
      <c r="F9909" s="64"/>
      <c r="G9909" s="37" t="str">
        <f>IF(E9909="","",IF(OR(E9909="Project Management",E9909="Project Support",E9909="Sprint Management",E9909="Sprint Support"),"NA",ROUND((((VLOOKUP(AD9909,[2]Formula!V:X,3,0)))-SUMIF(AD:AD,AD9909,H:H)),2)))</f>
        <v/>
      </c>
      <c r="H9909" s="71"/>
      <c r="I9909" s="72"/>
      <c r="J9909" s="72"/>
      <c r="K9909" s="38" t="str">
        <f>IF(E9909="","",IF(OR(E9909="Project Management",E9909="Project Support",E9909="Sprint Management",E9909="Sprint Support"),"NA",(((SUMIF(AD:AD,AD9909,H:H)/VLOOKUP(AD9909,[2]Formula!V:X,3,0))*VLOOKUP(AD9909,[2]Formula!V:X,2,0))*H9909)/SUMIF(AD:AD,AD9909,H:H)))</f>
        <v/>
      </c>
      <c r="L9909" s="38" t="str">
        <f t="shared" si="925"/>
        <v/>
      </c>
      <c r="M9909" s="38" t="str">
        <f t="shared" si="926"/>
        <v/>
      </c>
      <c r="N9909" s="38" t="str">
        <f t="shared" si="928"/>
        <v/>
      </c>
      <c r="O9909" s="38" t="str">
        <f t="shared" ref="O9909:O9972" si="930">IFERROR(L9909/M9909,"")</f>
        <v/>
      </c>
      <c r="P9909" s="39" t="str">
        <f t="shared" si="929"/>
        <v/>
      </c>
      <c r="AC9909" s="42" t="str">
        <f>IF(B9909="","",VLOOKUP(B9909,[2]Formula!B:C,2,0))</f>
        <v/>
      </c>
      <c r="AD9909" s="43" t="str">
        <f t="shared" si="927"/>
        <v/>
      </c>
    </row>
    <row r="9910" spans="1:30" x14ac:dyDescent="0.25">
      <c r="A9910" s="64"/>
      <c r="B9910" s="64"/>
      <c r="C9910" s="66"/>
      <c r="D9910" s="67"/>
      <c r="E9910" s="64"/>
      <c r="F9910" s="64"/>
      <c r="G9910" s="37" t="str">
        <f>IF(E9910="","",IF(OR(E9910="Project Management",E9910="Project Support",E9910="Sprint Management",E9910="Sprint Support"),"NA",ROUND((((VLOOKUP(AD9910,[2]Formula!V:X,3,0)))-SUMIF(AD:AD,AD9910,H:H)),2)))</f>
        <v/>
      </c>
      <c r="H9910" s="71"/>
      <c r="I9910" s="72"/>
      <c r="J9910" s="72"/>
      <c r="K9910" s="38" t="str">
        <f>IF(E9910="","",IF(OR(E9910="Project Management",E9910="Project Support",E9910="Sprint Management",E9910="Sprint Support"),"NA",(((SUMIF(AD:AD,AD9910,H:H)/VLOOKUP(AD9910,[2]Formula!V:X,3,0))*VLOOKUP(AD9910,[2]Formula!V:X,2,0))*H9910)/SUMIF(AD:AD,AD9910,H:H)))</f>
        <v/>
      </c>
      <c r="L9910" s="38" t="str">
        <f t="shared" si="925"/>
        <v/>
      </c>
      <c r="M9910" s="38" t="str">
        <f t="shared" si="926"/>
        <v/>
      </c>
      <c r="N9910" s="38" t="str">
        <f t="shared" si="928"/>
        <v/>
      </c>
      <c r="O9910" s="38" t="str">
        <f t="shared" si="930"/>
        <v/>
      </c>
      <c r="P9910" s="39" t="str">
        <f t="shared" si="929"/>
        <v/>
      </c>
      <c r="AC9910" s="42" t="str">
        <f>IF(B9910="","",VLOOKUP(B9910,[2]Formula!B:C,2,0))</f>
        <v/>
      </c>
      <c r="AD9910" s="43" t="str">
        <f t="shared" si="927"/>
        <v/>
      </c>
    </row>
    <row r="9911" spans="1:30" x14ac:dyDescent="0.25">
      <c r="A9911" s="64"/>
      <c r="B9911" s="64"/>
      <c r="C9911" s="66"/>
      <c r="D9911" s="67"/>
      <c r="E9911" s="64"/>
      <c r="F9911" s="64"/>
      <c r="G9911" s="37" t="str">
        <f>IF(E9911="","",IF(OR(E9911="Project Management",E9911="Project Support",E9911="Sprint Management",E9911="Sprint Support"),"NA",ROUND((((VLOOKUP(AD9911,[2]Formula!V:X,3,0)))-SUMIF(AD:AD,AD9911,H:H)),2)))</f>
        <v/>
      </c>
      <c r="H9911" s="71"/>
      <c r="I9911" s="72"/>
      <c r="J9911" s="72"/>
      <c r="K9911" s="38" t="str">
        <f>IF(E9911="","",IF(OR(E9911="Project Management",E9911="Project Support",E9911="Sprint Management",E9911="Sprint Support"),"NA",(((SUMIF(AD:AD,AD9911,H:H)/VLOOKUP(AD9911,[2]Formula!V:X,3,0))*VLOOKUP(AD9911,[2]Formula!V:X,2,0))*H9911)/SUMIF(AD:AD,AD9911,H:H)))</f>
        <v/>
      </c>
      <c r="L9911" s="38" t="str">
        <f t="shared" si="925"/>
        <v/>
      </c>
      <c r="M9911" s="38" t="str">
        <f t="shared" si="926"/>
        <v/>
      </c>
      <c r="N9911" s="38" t="str">
        <f t="shared" si="928"/>
        <v/>
      </c>
      <c r="O9911" s="38" t="str">
        <f t="shared" si="930"/>
        <v/>
      </c>
      <c r="P9911" s="39" t="str">
        <f t="shared" si="929"/>
        <v/>
      </c>
      <c r="AC9911" s="42" t="str">
        <f>IF(B9911="","",VLOOKUP(B9911,[2]Formula!B:C,2,0))</f>
        <v/>
      </c>
      <c r="AD9911" s="43" t="str">
        <f t="shared" si="927"/>
        <v/>
      </c>
    </row>
    <row r="9912" spans="1:30" x14ac:dyDescent="0.25">
      <c r="A9912" s="64"/>
      <c r="B9912" s="64"/>
      <c r="C9912" s="66"/>
      <c r="D9912" s="67"/>
      <c r="E9912" s="64"/>
      <c r="F9912" s="64"/>
      <c r="G9912" s="37" t="str">
        <f>IF(E9912="","",IF(OR(E9912="Project Management",E9912="Project Support",E9912="Sprint Management",E9912="Sprint Support"),"NA",ROUND((((VLOOKUP(AD9912,[2]Formula!V:X,3,0)))-SUMIF(AD:AD,AD9912,H:H)),2)))</f>
        <v/>
      </c>
      <c r="H9912" s="71"/>
      <c r="I9912" s="72"/>
      <c r="J9912" s="72"/>
      <c r="K9912" s="38" t="str">
        <f>IF(E9912="","",IF(OR(E9912="Project Management",E9912="Project Support",E9912="Sprint Management",E9912="Sprint Support"),"NA",(((SUMIF(AD:AD,AD9912,H:H)/VLOOKUP(AD9912,[2]Formula!V:X,3,0))*VLOOKUP(AD9912,[2]Formula!V:X,2,0))*H9912)/SUMIF(AD:AD,AD9912,H:H)))</f>
        <v/>
      </c>
      <c r="L9912" s="38" t="str">
        <f t="shared" si="925"/>
        <v/>
      </c>
      <c r="M9912" s="38" t="str">
        <f t="shared" si="926"/>
        <v/>
      </c>
      <c r="N9912" s="38" t="str">
        <f t="shared" si="928"/>
        <v/>
      </c>
      <c r="O9912" s="38" t="str">
        <f t="shared" si="930"/>
        <v/>
      </c>
      <c r="P9912" s="39" t="str">
        <f t="shared" si="929"/>
        <v/>
      </c>
      <c r="AC9912" s="42" t="str">
        <f>IF(B9912="","",VLOOKUP(B9912,[2]Formula!B:C,2,0))</f>
        <v/>
      </c>
      <c r="AD9912" s="43" t="str">
        <f t="shared" si="927"/>
        <v/>
      </c>
    </row>
    <row r="9913" spans="1:30" x14ac:dyDescent="0.25">
      <c r="A9913" s="64"/>
      <c r="B9913" s="64"/>
      <c r="C9913" s="66"/>
      <c r="D9913" s="67"/>
      <c r="E9913" s="64"/>
      <c r="F9913" s="64"/>
      <c r="G9913" s="37" t="str">
        <f>IF(E9913="","",IF(OR(E9913="Project Management",E9913="Project Support",E9913="Sprint Management",E9913="Sprint Support"),"NA",ROUND((((VLOOKUP(AD9913,[2]Formula!V:X,3,0)))-SUMIF(AD:AD,AD9913,H:H)),2)))</f>
        <v/>
      </c>
      <c r="H9913" s="71"/>
      <c r="I9913" s="72"/>
      <c r="J9913" s="72"/>
      <c r="K9913" s="38" t="str">
        <f>IF(E9913="","",IF(OR(E9913="Project Management",E9913="Project Support",E9913="Sprint Management",E9913="Sprint Support"),"NA",(((SUMIF(AD:AD,AD9913,H:H)/VLOOKUP(AD9913,[2]Formula!V:X,3,0))*VLOOKUP(AD9913,[2]Formula!V:X,2,0))*H9913)/SUMIF(AD:AD,AD9913,H:H)))</f>
        <v/>
      </c>
      <c r="L9913" s="38" t="str">
        <f t="shared" si="925"/>
        <v/>
      </c>
      <c r="M9913" s="38" t="str">
        <f t="shared" si="926"/>
        <v/>
      </c>
      <c r="N9913" s="38" t="str">
        <f t="shared" si="928"/>
        <v/>
      </c>
      <c r="O9913" s="38" t="str">
        <f t="shared" si="930"/>
        <v/>
      </c>
      <c r="P9913" s="39" t="str">
        <f t="shared" si="929"/>
        <v/>
      </c>
      <c r="AC9913" s="42" t="str">
        <f>IF(B9913="","",VLOOKUP(B9913,[2]Formula!B:C,2,0))</f>
        <v/>
      </c>
      <c r="AD9913" s="43" t="str">
        <f t="shared" si="927"/>
        <v/>
      </c>
    </row>
    <row r="9914" spans="1:30" x14ac:dyDescent="0.25">
      <c r="A9914" s="64"/>
      <c r="B9914" s="64"/>
      <c r="C9914" s="66"/>
      <c r="D9914" s="67"/>
      <c r="E9914" s="64"/>
      <c r="F9914" s="64"/>
      <c r="G9914" s="37" t="str">
        <f>IF(E9914="","",IF(OR(E9914="Project Management",E9914="Project Support",E9914="Sprint Management",E9914="Sprint Support"),"NA",ROUND((((VLOOKUP(AD9914,[2]Formula!V:X,3,0)))-SUMIF(AD:AD,AD9914,H:H)),2)))</f>
        <v/>
      </c>
      <c r="H9914" s="71"/>
      <c r="I9914" s="72"/>
      <c r="J9914" s="72"/>
      <c r="K9914" s="38" t="str">
        <f>IF(E9914="","",IF(OR(E9914="Project Management",E9914="Project Support",E9914="Sprint Management",E9914="Sprint Support"),"NA",(((SUMIF(AD:AD,AD9914,H:H)/VLOOKUP(AD9914,[2]Formula!V:X,3,0))*VLOOKUP(AD9914,[2]Formula!V:X,2,0))*H9914)/SUMIF(AD:AD,AD9914,H:H)))</f>
        <v/>
      </c>
      <c r="L9914" s="38" t="str">
        <f t="shared" si="925"/>
        <v/>
      </c>
      <c r="M9914" s="38" t="str">
        <f t="shared" si="926"/>
        <v/>
      </c>
      <c r="N9914" s="38" t="str">
        <f t="shared" si="928"/>
        <v/>
      </c>
      <c r="O9914" s="38" t="str">
        <f t="shared" si="930"/>
        <v/>
      </c>
      <c r="P9914" s="39" t="str">
        <f t="shared" si="929"/>
        <v/>
      </c>
      <c r="AC9914" s="42" t="str">
        <f>IF(B9914="","",VLOOKUP(B9914,[2]Formula!B:C,2,0))</f>
        <v/>
      </c>
      <c r="AD9914" s="43" t="str">
        <f t="shared" si="927"/>
        <v/>
      </c>
    </row>
    <row r="9915" spans="1:30" x14ac:dyDescent="0.25">
      <c r="A9915" s="64"/>
      <c r="B9915" s="64"/>
      <c r="C9915" s="66"/>
      <c r="D9915" s="67"/>
      <c r="E9915" s="64"/>
      <c r="F9915" s="64"/>
      <c r="G9915" s="37" t="str">
        <f>IF(E9915="","",IF(OR(E9915="Project Management",E9915="Project Support",E9915="Sprint Management",E9915="Sprint Support"),"NA",ROUND((((VLOOKUP(AD9915,[2]Formula!V:X,3,0)))-SUMIF(AD:AD,AD9915,H:H)),2)))</f>
        <v/>
      </c>
      <c r="H9915" s="71"/>
      <c r="I9915" s="72"/>
      <c r="J9915" s="72"/>
      <c r="K9915" s="38" t="str">
        <f>IF(E9915="","",IF(OR(E9915="Project Management",E9915="Project Support",E9915="Sprint Management",E9915="Sprint Support"),"NA",(((SUMIF(AD:AD,AD9915,H:H)/VLOOKUP(AD9915,[2]Formula!V:X,3,0))*VLOOKUP(AD9915,[2]Formula!V:X,2,0))*H9915)/SUMIF(AD:AD,AD9915,H:H)))</f>
        <v/>
      </c>
      <c r="L9915" s="38" t="str">
        <f t="shared" si="925"/>
        <v/>
      </c>
      <c r="M9915" s="38" t="str">
        <f t="shared" si="926"/>
        <v/>
      </c>
      <c r="N9915" s="38" t="str">
        <f t="shared" si="928"/>
        <v/>
      </c>
      <c r="O9915" s="38" t="str">
        <f t="shared" si="930"/>
        <v/>
      </c>
      <c r="P9915" s="39" t="str">
        <f t="shared" si="929"/>
        <v/>
      </c>
      <c r="AC9915" s="42" t="str">
        <f>IF(B9915="","",VLOOKUP(B9915,[2]Formula!B:C,2,0))</f>
        <v/>
      </c>
      <c r="AD9915" s="43" t="str">
        <f t="shared" si="927"/>
        <v/>
      </c>
    </row>
    <row r="9916" spans="1:30" x14ac:dyDescent="0.25">
      <c r="A9916" s="64"/>
      <c r="B9916" s="64"/>
      <c r="C9916" s="66"/>
      <c r="D9916" s="67"/>
      <c r="E9916" s="64"/>
      <c r="F9916" s="64"/>
      <c r="G9916" s="37" t="str">
        <f>IF(E9916="","",IF(OR(E9916="Project Management",E9916="Project Support",E9916="Sprint Management",E9916="Sprint Support"),"NA",ROUND((((VLOOKUP(AD9916,[2]Formula!V:X,3,0)))-SUMIF(AD:AD,AD9916,H:H)),2)))</f>
        <v/>
      </c>
      <c r="H9916" s="71"/>
      <c r="I9916" s="72"/>
      <c r="J9916" s="72"/>
      <c r="K9916" s="38" t="str">
        <f>IF(E9916="","",IF(OR(E9916="Project Management",E9916="Project Support",E9916="Sprint Management",E9916="Sprint Support"),"NA",(((SUMIF(AD:AD,AD9916,H:H)/VLOOKUP(AD9916,[2]Formula!V:X,3,0))*VLOOKUP(AD9916,[2]Formula!V:X,2,0))*H9916)/SUMIF(AD:AD,AD9916,H:H)))</f>
        <v/>
      </c>
      <c r="L9916" s="38" t="str">
        <f t="shared" si="925"/>
        <v/>
      </c>
      <c r="M9916" s="38" t="str">
        <f t="shared" si="926"/>
        <v/>
      </c>
      <c r="N9916" s="38" t="str">
        <f t="shared" si="928"/>
        <v/>
      </c>
      <c r="O9916" s="38" t="str">
        <f t="shared" si="930"/>
        <v/>
      </c>
      <c r="P9916" s="39" t="str">
        <f t="shared" si="929"/>
        <v/>
      </c>
      <c r="AC9916" s="42" t="str">
        <f>IF(B9916="","",VLOOKUP(B9916,[2]Formula!B:C,2,0))</f>
        <v/>
      </c>
      <c r="AD9916" s="43" t="str">
        <f t="shared" si="927"/>
        <v/>
      </c>
    </row>
    <row r="9917" spans="1:30" x14ac:dyDescent="0.25">
      <c r="A9917" s="64"/>
      <c r="B9917" s="64"/>
      <c r="C9917" s="66"/>
      <c r="D9917" s="67"/>
      <c r="E9917" s="64"/>
      <c r="F9917" s="64"/>
      <c r="G9917" s="37" t="str">
        <f>IF(E9917="","",IF(OR(E9917="Project Management",E9917="Project Support",E9917="Sprint Management",E9917="Sprint Support"),"NA",ROUND((((VLOOKUP(AD9917,[2]Formula!V:X,3,0)))-SUMIF(AD:AD,AD9917,H:H)),2)))</f>
        <v/>
      </c>
      <c r="H9917" s="71"/>
      <c r="I9917" s="72"/>
      <c r="J9917" s="72"/>
      <c r="K9917" s="38" t="str">
        <f>IF(E9917="","",IF(OR(E9917="Project Management",E9917="Project Support",E9917="Sprint Management",E9917="Sprint Support"),"NA",(((SUMIF(AD:AD,AD9917,H:H)/VLOOKUP(AD9917,[2]Formula!V:X,3,0))*VLOOKUP(AD9917,[2]Formula!V:X,2,0))*H9917)/SUMIF(AD:AD,AD9917,H:H)))</f>
        <v/>
      </c>
      <c r="L9917" s="38" t="str">
        <f t="shared" si="925"/>
        <v/>
      </c>
      <c r="M9917" s="38" t="str">
        <f t="shared" si="926"/>
        <v/>
      </c>
      <c r="N9917" s="38" t="str">
        <f t="shared" si="928"/>
        <v/>
      </c>
      <c r="O9917" s="38" t="str">
        <f t="shared" si="930"/>
        <v/>
      </c>
      <c r="P9917" s="39" t="str">
        <f t="shared" si="929"/>
        <v/>
      </c>
      <c r="AC9917" s="42" t="str">
        <f>IF(B9917="","",VLOOKUP(B9917,[2]Formula!B:C,2,0))</f>
        <v/>
      </c>
      <c r="AD9917" s="43" t="str">
        <f t="shared" si="927"/>
        <v/>
      </c>
    </row>
    <row r="9918" spans="1:30" x14ac:dyDescent="0.25">
      <c r="A9918" s="64"/>
      <c r="B9918" s="64"/>
      <c r="C9918" s="66"/>
      <c r="D9918" s="67"/>
      <c r="E9918" s="64"/>
      <c r="F9918" s="64"/>
      <c r="G9918" s="37" t="str">
        <f>IF(E9918="","",IF(OR(E9918="Project Management",E9918="Project Support",E9918="Sprint Management",E9918="Sprint Support"),"NA",ROUND((((VLOOKUP(AD9918,[2]Formula!V:X,3,0)))-SUMIF(AD:AD,AD9918,H:H)),2)))</f>
        <v/>
      </c>
      <c r="H9918" s="71"/>
      <c r="I9918" s="72"/>
      <c r="J9918" s="72"/>
      <c r="K9918" s="38" t="str">
        <f>IF(E9918="","",IF(OR(E9918="Project Management",E9918="Project Support",E9918="Sprint Management",E9918="Sprint Support"),"NA",(((SUMIF(AD:AD,AD9918,H:H)/VLOOKUP(AD9918,[2]Formula!V:X,3,0))*VLOOKUP(AD9918,[2]Formula!V:X,2,0))*H9918)/SUMIF(AD:AD,AD9918,H:H)))</f>
        <v/>
      </c>
      <c r="L9918" s="38" t="str">
        <f t="shared" si="925"/>
        <v/>
      </c>
      <c r="M9918" s="38" t="str">
        <f t="shared" si="926"/>
        <v/>
      </c>
      <c r="N9918" s="38" t="str">
        <f t="shared" si="928"/>
        <v/>
      </c>
      <c r="O9918" s="38" t="str">
        <f t="shared" si="930"/>
        <v/>
      </c>
      <c r="P9918" s="39" t="str">
        <f t="shared" si="929"/>
        <v/>
      </c>
      <c r="AC9918" s="42" t="str">
        <f>IF(B9918="","",VLOOKUP(B9918,[2]Formula!B:C,2,0))</f>
        <v/>
      </c>
      <c r="AD9918" s="43" t="str">
        <f t="shared" si="927"/>
        <v/>
      </c>
    </row>
    <row r="9919" spans="1:30" x14ac:dyDescent="0.25">
      <c r="A9919" s="64"/>
      <c r="B9919" s="64"/>
      <c r="C9919" s="66"/>
      <c r="D9919" s="67"/>
      <c r="E9919" s="64"/>
      <c r="F9919" s="64"/>
      <c r="G9919" s="37" t="str">
        <f>IF(E9919="","",IF(OR(E9919="Project Management",E9919="Project Support",E9919="Sprint Management",E9919="Sprint Support"),"NA",ROUND((((VLOOKUP(AD9919,[2]Formula!V:X,3,0)))-SUMIF(AD:AD,AD9919,H:H)),2)))</f>
        <v/>
      </c>
      <c r="H9919" s="71"/>
      <c r="I9919" s="72"/>
      <c r="J9919" s="72"/>
      <c r="K9919" s="38" t="str">
        <f>IF(E9919="","",IF(OR(E9919="Project Management",E9919="Project Support",E9919="Sprint Management",E9919="Sprint Support"),"NA",(((SUMIF(AD:AD,AD9919,H:H)/VLOOKUP(AD9919,[2]Formula!V:X,3,0))*VLOOKUP(AD9919,[2]Formula!V:X,2,0))*H9919)/SUMIF(AD:AD,AD9919,H:H)))</f>
        <v/>
      </c>
      <c r="L9919" s="38" t="str">
        <f t="shared" si="925"/>
        <v/>
      </c>
      <c r="M9919" s="38" t="str">
        <f t="shared" si="926"/>
        <v/>
      </c>
      <c r="N9919" s="38" t="str">
        <f t="shared" si="928"/>
        <v/>
      </c>
      <c r="O9919" s="38" t="str">
        <f t="shared" si="930"/>
        <v/>
      </c>
      <c r="P9919" s="39" t="str">
        <f t="shared" si="929"/>
        <v/>
      </c>
      <c r="AC9919" s="42" t="str">
        <f>IF(B9919="","",VLOOKUP(B9919,[2]Formula!B:C,2,0))</f>
        <v/>
      </c>
      <c r="AD9919" s="43" t="str">
        <f t="shared" si="927"/>
        <v/>
      </c>
    </row>
    <row r="9920" spans="1:30" x14ac:dyDescent="0.25">
      <c r="A9920" s="64"/>
      <c r="B9920" s="64"/>
      <c r="C9920" s="66"/>
      <c r="D9920" s="67"/>
      <c r="E9920" s="64"/>
      <c r="F9920" s="64"/>
      <c r="G9920" s="37" t="str">
        <f>IF(E9920="","",IF(OR(E9920="Project Management",E9920="Project Support",E9920="Sprint Management",E9920="Sprint Support"),"NA",ROUND((((VLOOKUP(AD9920,[2]Formula!V:X,3,0)))-SUMIF(AD:AD,AD9920,H:H)),2)))</f>
        <v/>
      </c>
      <c r="H9920" s="71"/>
      <c r="I9920" s="72"/>
      <c r="J9920" s="72"/>
      <c r="K9920" s="38" t="str">
        <f>IF(E9920="","",IF(OR(E9920="Project Management",E9920="Project Support",E9920="Sprint Management",E9920="Sprint Support"),"NA",(((SUMIF(AD:AD,AD9920,H:H)/VLOOKUP(AD9920,[2]Formula!V:X,3,0))*VLOOKUP(AD9920,[2]Formula!V:X,2,0))*H9920)/SUMIF(AD:AD,AD9920,H:H)))</f>
        <v/>
      </c>
      <c r="L9920" s="38" t="str">
        <f t="shared" si="925"/>
        <v/>
      </c>
      <c r="M9920" s="38" t="str">
        <f t="shared" si="926"/>
        <v/>
      </c>
      <c r="N9920" s="38" t="str">
        <f t="shared" si="928"/>
        <v/>
      </c>
      <c r="O9920" s="38" t="str">
        <f t="shared" si="930"/>
        <v/>
      </c>
      <c r="P9920" s="39" t="str">
        <f t="shared" si="929"/>
        <v/>
      </c>
      <c r="AC9920" s="42" t="str">
        <f>IF(B9920="","",VLOOKUP(B9920,[2]Formula!B:C,2,0))</f>
        <v/>
      </c>
      <c r="AD9920" s="43" t="str">
        <f t="shared" si="927"/>
        <v/>
      </c>
    </row>
    <row r="9921" spans="1:30" x14ac:dyDescent="0.25">
      <c r="A9921" s="64"/>
      <c r="B9921" s="64"/>
      <c r="C9921" s="66"/>
      <c r="D9921" s="67"/>
      <c r="E9921" s="64"/>
      <c r="F9921" s="64"/>
      <c r="G9921" s="37" t="str">
        <f>IF(E9921="","",IF(OR(E9921="Project Management",E9921="Project Support",E9921="Sprint Management",E9921="Sprint Support"),"NA",ROUND((((VLOOKUP(AD9921,[2]Formula!V:X,3,0)))-SUMIF(AD:AD,AD9921,H:H)),2)))</f>
        <v/>
      </c>
      <c r="H9921" s="71"/>
      <c r="I9921" s="72"/>
      <c r="J9921" s="72"/>
      <c r="K9921" s="38" t="str">
        <f>IF(E9921="","",IF(OR(E9921="Project Management",E9921="Project Support",E9921="Sprint Management",E9921="Sprint Support"),"NA",(((SUMIF(AD:AD,AD9921,H:H)/VLOOKUP(AD9921,[2]Formula!V:X,3,0))*VLOOKUP(AD9921,[2]Formula!V:X,2,0))*H9921)/SUMIF(AD:AD,AD9921,H:H)))</f>
        <v/>
      </c>
      <c r="L9921" s="38" t="str">
        <f t="shared" si="925"/>
        <v/>
      </c>
      <c r="M9921" s="38" t="str">
        <f t="shared" si="926"/>
        <v/>
      </c>
      <c r="N9921" s="38" t="str">
        <f t="shared" si="928"/>
        <v/>
      </c>
      <c r="O9921" s="38" t="str">
        <f t="shared" si="930"/>
        <v/>
      </c>
      <c r="P9921" s="39" t="str">
        <f t="shared" si="929"/>
        <v/>
      </c>
      <c r="AC9921" s="42" t="str">
        <f>IF(B9921="","",VLOOKUP(B9921,[2]Formula!B:C,2,0))</f>
        <v/>
      </c>
      <c r="AD9921" s="43" t="str">
        <f t="shared" si="927"/>
        <v/>
      </c>
    </row>
    <row r="9922" spans="1:30" x14ac:dyDescent="0.25">
      <c r="A9922" s="64"/>
      <c r="B9922" s="64"/>
      <c r="C9922" s="66"/>
      <c r="D9922" s="67"/>
      <c r="E9922" s="64"/>
      <c r="F9922" s="64"/>
      <c r="G9922" s="37" t="str">
        <f>IF(E9922="","",IF(OR(E9922="Project Management",E9922="Project Support",E9922="Sprint Management",E9922="Sprint Support"),"NA",ROUND((((VLOOKUP(AD9922,[2]Formula!V:X,3,0)))-SUMIF(AD:AD,AD9922,H:H)),2)))</f>
        <v/>
      </c>
      <c r="H9922" s="71"/>
      <c r="I9922" s="72"/>
      <c r="J9922" s="72"/>
      <c r="K9922" s="38" t="str">
        <f>IF(E9922="","",IF(OR(E9922="Project Management",E9922="Project Support",E9922="Sprint Management",E9922="Sprint Support"),"NA",(((SUMIF(AD:AD,AD9922,H:H)/VLOOKUP(AD9922,[2]Formula!V:X,3,0))*VLOOKUP(AD9922,[2]Formula!V:X,2,0))*H9922)/SUMIF(AD:AD,AD9922,H:H)))</f>
        <v/>
      </c>
      <c r="L9922" s="38" t="str">
        <f t="shared" ref="L9922:L9985" si="931">IFERROR(IF(K9922="NA",(H9922/I9922),(K9922/I9922)),"")</f>
        <v/>
      </c>
      <c r="M9922" s="38" t="str">
        <f t="shared" ref="M9922:M9985" si="932">IFERROR(IF(K9922="NA",1,(K9922/H9922)),"")</f>
        <v/>
      </c>
      <c r="N9922" s="38" t="str">
        <f t="shared" si="928"/>
        <v/>
      </c>
      <c r="O9922" s="38" t="str">
        <f t="shared" si="930"/>
        <v/>
      </c>
      <c r="P9922" s="39" t="str">
        <f t="shared" si="929"/>
        <v/>
      </c>
      <c r="AC9922" s="42" t="str">
        <f>IF(B9922="","",VLOOKUP(B9922,[2]Formula!B:C,2,0))</f>
        <v/>
      </c>
      <c r="AD9922" s="43" t="str">
        <f t="shared" ref="AD9922:AD9985" si="933">IF(B9922="","",CONCATENATE(B9922,"_",E9922))</f>
        <v/>
      </c>
    </row>
    <row r="9923" spans="1:30" x14ac:dyDescent="0.25">
      <c r="A9923" s="64"/>
      <c r="B9923" s="64"/>
      <c r="C9923" s="66"/>
      <c r="D9923" s="67"/>
      <c r="E9923" s="64"/>
      <c r="F9923" s="64"/>
      <c r="G9923" s="37" t="str">
        <f>IF(E9923="","",IF(OR(E9923="Project Management",E9923="Project Support",E9923="Sprint Management",E9923="Sprint Support"),"NA",ROUND((((VLOOKUP(AD9923,[2]Formula!V:X,3,0)))-SUMIF(AD:AD,AD9923,H:H)),2)))</f>
        <v/>
      </c>
      <c r="H9923" s="71"/>
      <c r="I9923" s="72"/>
      <c r="J9923" s="72"/>
      <c r="K9923" s="38" t="str">
        <f>IF(E9923="","",IF(OR(E9923="Project Management",E9923="Project Support",E9923="Sprint Management",E9923="Sprint Support"),"NA",(((SUMIF(AD:AD,AD9923,H:H)/VLOOKUP(AD9923,[2]Formula!V:X,3,0))*VLOOKUP(AD9923,[2]Formula!V:X,2,0))*H9923)/SUMIF(AD:AD,AD9923,H:H)))</f>
        <v/>
      </c>
      <c r="L9923" s="38" t="str">
        <f t="shared" si="931"/>
        <v/>
      </c>
      <c r="M9923" s="38" t="str">
        <f t="shared" si="932"/>
        <v/>
      </c>
      <c r="N9923" s="38" t="str">
        <f t="shared" ref="N9923:N9986" si="934">IFERROR(((L9923-M9923)/M9923)*100,"")</f>
        <v/>
      </c>
      <c r="O9923" s="38" t="str">
        <f t="shared" si="930"/>
        <v/>
      </c>
      <c r="P9923" s="39" t="str">
        <f t="shared" ref="P9923:P9986" si="935">IF(O9923="","",1)</f>
        <v/>
      </c>
      <c r="AC9923" s="42" t="str">
        <f>IF(B9923="","",VLOOKUP(B9923,[2]Formula!B:C,2,0))</f>
        <v/>
      </c>
      <c r="AD9923" s="43" t="str">
        <f t="shared" si="933"/>
        <v/>
      </c>
    </row>
    <row r="9924" spans="1:30" x14ac:dyDescent="0.25">
      <c r="A9924" s="64"/>
      <c r="B9924" s="64"/>
      <c r="C9924" s="66"/>
      <c r="D9924" s="67"/>
      <c r="E9924" s="64"/>
      <c r="F9924" s="64"/>
      <c r="G9924" s="37" t="str">
        <f>IF(E9924="","",IF(OR(E9924="Project Management",E9924="Project Support",E9924="Sprint Management",E9924="Sprint Support"),"NA",ROUND((((VLOOKUP(AD9924,[2]Formula!V:X,3,0)))-SUMIF(AD:AD,AD9924,H:H)),2)))</f>
        <v/>
      </c>
      <c r="H9924" s="71"/>
      <c r="I9924" s="72"/>
      <c r="J9924" s="72"/>
      <c r="K9924" s="38" t="str">
        <f>IF(E9924="","",IF(OR(E9924="Project Management",E9924="Project Support",E9924="Sprint Management",E9924="Sprint Support"),"NA",(((SUMIF(AD:AD,AD9924,H:H)/VLOOKUP(AD9924,[2]Formula!V:X,3,0))*VLOOKUP(AD9924,[2]Formula!V:X,2,0))*H9924)/SUMIF(AD:AD,AD9924,H:H)))</f>
        <v/>
      </c>
      <c r="L9924" s="38" t="str">
        <f t="shared" si="931"/>
        <v/>
      </c>
      <c r="M9924" s="38" t="str">
        <f t="shared" si="932"/>
        <v/>
      </c>
      <c r="N9924" s="38" t="str">
        <f t="shared" si="934"/>
        <v/>
      </c>
      <c r="O9924" s="38" t="str">
        <f t="shared" si="930"/>
        <v/>
      </c>
      <c r="P9924" s="39" t="str">
        <f t="shared" si="935"/>
        <v/>
      </c>
      <c r="AC9924" s="42" t="str">
        <f>IF(B9924="","",VLOOKUP(B9924,[2]Formula!B:C,2,0))</f>
        <v/>
      </c>
      <c r="AD9924" s="43" t="str">
        <f t="shared" si="933"/>
        <v/>
      </c>
    </row>
    <row r="9925" spans="1:30" x14ac:dyDescent="0.25">
      <c r="A9925" s="64"/>
      <c r="B9925" s="64"/>
      <c r="C9925" s="66"/>
      <c r="D9925" s="67"/>
      <c r="E9925" s="64"/>
      <c r="F9925" s="64"/>
      <c r="G9925" s="37" t="str">
        <f>IF(E9925="","",IF(OR(E9925="Project Management",E9925="Project Support",E9925="Sprint Management",E9925="Sprint Support"),"NA",ROUND((((VLOOKUP(AD9925,[2]Formula!V:X,3,0)))-SUMIF(AD:AD,AD9925,H:H)),2)))</f>
        <v/>
      </c>
      <c r="H9925" s="71"/>
      <c r="I9925" s="72"/>
      <c r="J9925" s="72"/>
      <c r="K9925" s="38" t="str">
        <f>IF(E9925="","",IF(OR(E9925="Project Management",E9925="Project Support",E9925="Sprint Management",E9925="Sprint Support"),"NA",(((SUMIF(AD:AD,AD9925,H:H)/VLOOKUP(AD9925,[2]Formula!V:X,3,0))*VLOOKUP(AD9925,[2]Formula!V:X,2,0))*H9925)/SUMIF(AD:AD,AD9925,H:H)))</f>
        <v/>
      </c>
      <c r="L9925" s="38" t="str">
        <f t="shared" si="931"/>
        <v/>
      </c>
      <c r="M9925" s="38" t="str">
        <f t="shared" si="932"/>
        <v/>
      </c>
      <c r="N9925" s="38" t="str">
        <f t="shared" si="934"/>
        <v/>
      </c>
      <c r="O9925" s="38" t="str">
        <f t="shared" si="930"/>
        <v/>
      </c>
      <c r="P9925" s="39" t="str">
        <f t="shared" si="935"/>
        <v/>
      </c>
      <c r="AC9925" s="42" t="str">
        <f>IF(B9925="","",VLOOKUP(B9925,[2]Formula!B:C,2,0))</f>
        <v/>
      </c>
      <c r="AD9925" s="43" t="str">
        <f t="shared" si="933"/>
        <v/>
      </c>
    </row>
    <row r="9926" spans="1:30" x14ac:dyDescent="0.25">
      <c r="A9926" s="64"/>
      <c r="B9926" s="64"/>
      <c r="C9926" s="66"/>
      <c r="D9926" s="67"/>
      <c r="E9926" s="64"/>
      <c r="F9926" s="64"/>
      <c r="G9926" s="37" t="str">
        <f>IF(E9926="","",IF(OR(E9926="Project Management",E9926="Project Support",E9926="Sprint Management",E9926="Sprint Support"),"NA",ROUND((((VLOOKUP(AD9926,[2]Formula!V:X,3,0)))-SUMIF(AD:AD,AD9926,H:H)),2)))</f>
        <v/>
      </c>
      <c r="H9926" s="71"/>
      <c r="I9926" s="72"/>
      <c r="J9926" s="72"/>
      <c r="K9926" s="38" t="str">
        <f>IF(E9926="","",IF(OR(E9926="Project Management",E9926="Project Support",E9926="Sprint Management",E9926="Sprint Support"),"NA",(((SUMIF(AD:AD,AD9926,H:H)/VLOOKUP(AD9926,[2]Formula!V:X,3,0))*VLOOKUP(AD9926,[2]Formula!V:X,2,0))*H9926)/SUMIF(AD:AD,AD9926,H:H)))</f>
        <v/>
      </c>
      <c r="L9926" s="38" t="str">
        <f t="shared" si="931"/>
        <v/>
      </c>
      <c r="M9926" s="38" t="str">
        <f t="shared" si="932"/>
        <v/>
      </c>
      <c r="N9926" s="38" t="str">
        <f t="shared" si="934"/>
        <v/>
      </c>
      <c r="O9926" s="38" t="str">
        <f t="shared" si="930"/>
        <v/>
      </c>
      <c r="P9926" s="39" t="str">
        <f t="shared" si="935"/>
        <v/>
      </c>
      <c r="AC9926" s="42" t="str">
        <f>IF(B9926="","",VLOOKUP(B9926,[2]Formula!B:C,2,0))</f>
        <v/>
      </c>
      <c r="AD9926" s="43" t="str">
        <f t="shared" si="933"/>
        <v/>
      </c>
    </row>
    <row r="9927" spans="1:30" x14ac:dyDescent="0.25">
      <c r="A9927" s="64"/>
      <c r="B9927" s="64"/>
      <c r="C9927" s="66"/>
      <c r="D9927" s="67"/>
      <c r="E9927" s="64"/>
      <c r="F9927" s="64"/>
      <c r="G9927" s="37" t="str">
        <f>IF(E9927="","",IF(OR(E9927="Project Management",E9927="Project Support",E9927="Sprint Management",E9927="Sprint Support"),"NA",ROUND((((VLOOKUP(AD9927,[2]Formula!V:X,3,0)))-SUMIF(AD:AD,AD9927,H:H)),2)))</f>
        <v/>
      </c>
      <c r="H9927" s="71"/>
      <c r="I9927" s="72"/>
      <c r="J9927" s="72"/>
      <c r="K9927" s="38" t="str">
        <f>IF(E9927="","",IF(OR(E9927="Project Management",E9927="Project Support",E9927="Sprint Management",E9927="Sprint Support"),"NA",(((SUMIF(AD:AD,AD9927,H:H)/VLOOKUP(AD9927,[2]Formula!V:X,3,0))*VLOOKUP(AD9927,[2]Formula!V:X,2,0))*H9927)/SUMIF(AD:AD,AD9927,H:H)))</f>
        <v/>
      </c>
      <c r="L9927" s="38" t="str">
        <f t="shared" si="931"/>
        <v/>
      </c>
      <c r="M9927" s="38" t="str">
        <f t="shared" si="932"/>
        <v/>
      </c>
      <c r="N9927" s="38" t="str">
        <f t="shared" si="934"/>
        <v/>
      </c>
      <c r="O9927" s="38" t="str">
        <f t="shared" si="930"/>
        <v/>
      </c>
      <c r="P9927" s="39" t="str">
        <f t="shared" si="935"/>
        <v/>
      </c>
      <c r="AC9927" s="42" t="str">
        <f>IF(B9927="","",VLOOKUP(B9927,[2]Formula!B:C,2,0))</f>
        <v/>
      </c>
      <c r="AD9927" s="43" t="str">
        <f t="shared" si="933"/>
        <v/>
      </c>
    </row>
    <row r="9928" spans="1:30" x14ac:dyDescent="0.25">
      <c r="A9928" s="64"/>
      <c r="B9928" s="64"/>
      <c r="C9928" s="66"/>
      <c r="D9928" s="67"/>
      <c r="E9928" s="64"/>
      <c r="F9928" s="64"/>
      <c r="G9928" s="37" t="str">
        <f>IF(E9928="","",IF(OR(E9928="Project Management",E9928="Project Support",E9928="Sprint Management",E9928="Sprint Support"),"NA",ROUND((((VLOOKUP(AD9928,[2]Formula!V:X,3,0)))-SUMIF(AD:AD,AD9928,H:H)),2)))</f>
        <v/>
      </c>
      <c r="H9928" s="71"/>
      <c r="I9928" s="72"/>
      <c r="J9928" s="72"/>
      <c r="K9928" s="38" t="str">
        <f>IF(E9928="","",IF(OR(E9928="Project Management",E9928="Project Support",E9928="Sprint Management",E9928="Sprint Support"),"NA",(((SUMIF(AD:AD,AD9928,H:H)/VLOOKUP(AD9928,[2]Formula!V:X,3,0))*VLOOKUP(AD9928,[2]Formula!V:X,2,0))*H9928)/SUMIF(AD:AD,AD9928,H:H)))</f>
        <v/>
      </c>
      <c r="L9928" s="38" t="str">
        <f t="shared" si="931"/>
        <v/>
      </c>
      <c r="M9928" s="38" t="str">
        <f t="shared" si="932"/>
        <v/>
      </c>
      <c r="N9928" s="38" t="str">
        <f t="shared" si="934"/>
        <v/>
      </c>
      <c r="O9928" s="38" t="str">
        <f t="shared" si="930"/>
        <v/>
      </c>
      <c r="P9928" s="39" t="str">
        <f t="shared" si="935"/>
        <v/>
      </c>
      <c r="AC9928" s="42" t="str">
        <f>IF(B9928="","",VLOOKUP(B9928,[2]Formula!B:C,2,0))</f>
        <v/>
      </c>
      <c r="AD9928" s="43" t="str">
        <f t="shared" si="933"/>
        <v/>
      </c>
    </row>
    <row r="9929" spans="1:30" x14ac:dyDescent="0.25">
      <c r="A9929" s="64"/>
      <c r="B9929" s="64"/>
      <c r="C9929" s="66"/>
      <c r="D9929" s="67"/>
      <c r="E9929" s="64"/>
      <c r="F9929" s="64"/>
      <c r="G9929" s="37" t="str">
        <f>IF(E9929="","",IF(OR(E9929="Project Management",E9929="Project Support",E9929="Sprint Management",E9929="Sprint Support"),"NA",ROUND((((VLOOKUP(AD9929,[2]Formula!V:X,3,0)))-SUMIF(AD:AD,AD9929,H:H)),2)))</f>
        <v/>
      </c>
      <c r="H9929" s="71"/>
      <c r="I9929" s="72"/>
      <c r="J9929" s="72"/>
      <c r="K9929" s="38" t="str">
        <f>IF(E9929="","",IF(OR(E9929="Project Management",E9929="Project Support",E9929="Sprint Management",E9929="Sprint Support"),"NA",(((SUMIF(AD:AD,AD9929,H:H)/VLOOKUP(AD9929,[2]Formula!V:X,3,0))*VLOOKUP(AD9929,[2]Formula!V:X,2,0))*H9929)/SUMIF(AD:AD,AD9929,H:H)))</f>
        <v/>
      </c>
      <c r="L9929" s="38" t="str">
        <f t="shared" si="931"/>
        <v/>
      </c>
      <c r="M9929" s="38" t="str">
        <f t="shared" si="932"/>
        <v/>
      </c>
      <c r="N9929" s="38" t="str">
        <f t="shared" si="934"/>
        <v/>
      </c>
      <c r="O9929" s="38" t="str">
        <f t="shared" si="930"/>
        <v/>
      </c>
      <c r="P9929" s="39" t="str">
        <f t="shared" si="935"/>
        <v/>
      </c>
      <c r="AC9929" s="42" t="str">
        <f>IF(B9929="","",VLOOKUP(B9929,[2]Formula!B:C,2,0))</f>
        <v/>
      </c>
      <c r="AD9929" s="43" t="str">
        <f t="shared" si="933"/>
        <v/>
      </c>
    </row>
    <row r="9930" spans="1:30" x14ac:dyDescent="0.25">
      <c r="A9930" s="64"/>
      <c r="B9930" s="64"/>
      <c r="C9930" s="66"/>
      <c r="D9930" s="67"/>
      <c r="E9930" s="64"/>
      <c r="F9930" s="64"/>
      <c r="G9930" s="37" t="str">
        <f>IF(E9930="","",IF(OR(E9930="Project Management",E9930="Project Support",E9930="Sprint Management",E9930="Sprint Support"),"NA",ROUND((((VLOOKUP(AD9930,[2]Formula!V:X,3,0)))-SUMIF(AD:AD,AD9930,H:H)),2)))</f>
        <v/>
      </c>
      <c r="H9930" s="71"/>
      <c r="I9930" s="72"/>
      <c r="J9930" s="72"/>
      <c r="K9930" s="38" t="str">
        <f>IF(E9930="","",IF(OR(E9930="Project Management",E9930="Project Support",E9930="Sprint Management",E9930="Sprint Support"),"NA",(((SUMIF(AD:AD,AD9930,H:H)/VLOOKUP(AD9930,[2]Formula!V:X,3,0))*VLOOKUP(AD9930,[2]Formula!V:X,2,0))*H9930)/SUMIF(AD:AD,AD9930,H:H)))</f>
        <v/>
      </c>
      <c r="L9930" s="38" t="str">
        <f t="shared" si="931"/>
        <v/>
      </c>
      <c r="M9930" s="38" t="str">
        <f t="shared" si="932"/>
        <v/>
      </c>
      <c r="N9930" s="38" t="str">
        <f t="shared" si="934"/>
        <v/>
      </c>
      <c r="O9930" s="38" t="str">
        <f t="shared" si="930"/>
        <v/>
      </c>
      <c r="P9930" s="39" t="str">
        <f t="shared" si="935"/>
        <v/>
      </c>
      <c r="AC9930" s="42" t="str">
        <f>IF(B9930="","",VLOOKUP(B9930,[2]Formula!B:C,2,0))</f>
        <v/>
      </c>
      <c r="AD9930" s="43" t="str">
        <f t="shared" si="933"/>
        <v/>
      </c>
    </row>
    <row r="9931" spans="1:30" x14ac:dyDescent="0.25">
      <c r="A9931" s="64"/>
      <c r="B9931" s="64"/>
      <c r="C9931" s="66"/>
      <c r="D9931" s="67"/>
      <c r="E9931" s="64"/>
      <c r="F9931" s="64"/>
      <c r="G9931" s="37" t="str">
        <f>IF(E9931="","",IF(OR(E9931="Project Management",E9931="Project Support",E9931="Sprint Management",E9931="Sprint Support"),"NA",ROUND((((VLOOKUP(AD9931,[2]Formula!V:X,3,0)))-SUMIF(AD:AD,AD9931,H:H)),2)))</f>
        <v/>
      </c>
      <c r="H9931" s="71"/>
      <c r="I9931" s="72"/>
      <c r="J9931" s="72"/>
      <c r="K9931" s="38" t="str">
        <f>IF(E9931="","",IF(OR(E9931="Project Management",E9931="Project Support",E9931="Sprint Management",E9931="Sprint Support"),"NA",(((SUMIF(AD:AD,AD9931,H:H)/VLOOKUP(AD9931,[2]Formula!V:X,3,0))*VLOOKUP(AD9931,[2]Formula!V:X,2,0))*H9931)/SUMIF(AD:AD,AD9931,H:H)))</f>
        <v/>
      </c>
      <c r="L9931" s="38" t="str">
        <f t="shared" si="931"/>
        <v/>
      </c>
      <c r="M9931" s="38" t="str">
        <f t="shared" si="932"/>
        <v/>
      </c>
      <c r="N9931" s="38" t="str">
        <f t="shared" si="934"/>
        <v/>
      </c>
      <c r="O9931" s="38" t="str">
        <f t="shared" si="930"/>
        <v/>
      </c>
      <c r="P9931" s="39" t="str">
        <f t="shared" si="935"/>
        <v/>
      </c>
      <c r="AC9931" s="42" t="str">
        <f>IF(B9931="","",VLOOKUP(B9931,[2]Formula!B:C,2,0))</f>
        <v/>
      </c>
      <c r="AD9931" s="43" t="str">
        <f t="shared" si="933"/>
        <v/>
      </c>
    </row>
    <row r="9932" spans="1:30" x14ac:dyDescent="0.25">
      <c r="A9932" s="64"/>
      <c r="B9932" s="64"/>
      <c r="C9932" s="66"/>
      <c r="D9932" s="67"/>
      <c r="E9932" s="64"/>
      <c r="F9932" s="64"/>
      <c r="G9932" s="37" t="str">
        <f>IF(E9932="","",IF(OR(E9932="Project Management",E9932="Project Support",E9932="Sprint Management",E9932="Sprint Support"),"NA",ROUND((((VLOOKUP(AD9932,[2]Formula!V:X,3,0)))-SUMIF(AD:AD,AD9932,H:H)),2)))</f>
        <v/>
      </c>
      <c r="H9932" s="71"/>
      <c r="I9932" s="72"/>
      <c r="J9932" s="72"/>
      <c r="K9932" s="38" t="str">
        <f>IF(E9932="","",IF(OR(E9932="Project Management",E9932="Project Support",E9932="Sprint Management",E9932="Sprint Support"),"NA",(((SUMIF(AD:AD,AD9932,H:H)/VLOOKUP(AD9932,[2]Formula!V:X,3,0))*VLOOKUP(AD9932,[2]Formula!V:X,2,0))*H9932)/SUMIF(AD:AD,AD9932,H:H)))</f>
        <v/>
      </c>
      <c r="L9932" s="38" t="str">
        <f t="shared" si="931"/>
        <v/>
      </c>
      <c r="M9932" s="38" t="str">
        <f t="shared" si="932"/>
        <v/>
      </c>
      <c r="N9932" s="38" t="str">
        <f t="shared" si="934"/>
        <v/>
      </c>
      <c r="O9932" s="38" t="str">
        <f t="shared" si="930"/>
        <v/>
      </c>
      <c r="P9932" s="39" t="str">
        <f t="shared" si="935"/>
        <v/>
      </c>
      <c r="AC9932" s="42" t="str">
        <f>IF(B9932="","",VLOOKUP(B9932,[2]Formula!B:C,2,0))</f>
        <v/>
      </c>
      <c r="AD9932" s="43" t="str">
        <f t="shared" si="933"/>
        <v/>
      </c>
    </row>
    <row r="9933" spans="1:30" x14ac:dyDescent="0.25">
      <c r="A9933" s="64"/>
      <c r="B9933" s="64"/>
      <c r="C9933" s="66"/>
      <c r="D9933" s="67"/>
      <c r="E9933" s="64"/>
      <c r="F9933" s="64"/>
      <c r="G9933" s="37" t="str">
        <f>IF(E9933="","",IF(OR(E9933="Project Management",E9933="Project Support",E9933="Sprint Management",E9933="Sprint Support"),"NA",ROUND((((VLOOKUP(AD9933,[2]Formula!V:X,3,0)))-SUMIF(AD:AD,AD9933,H:H)),2)))</f>
        <v/>
      </c>
      <c r="H9933" s="71"/>
      <c r="I9933" s="72"/>
      <c r="J9933" s="72"/>
      <c r="K9933" s="38" t="str">
        <f>IF(E9933="","",IF(OR(E9933="Project Management",E9933="Project Support",E9933="Sprint Management",E9933="Sprint Support"),"NA",(((SUMIF(AD:AD,AD9933,H:H)/VLOOKUP(AD9933,[2]Formula!V:X,3,0))*VLOOKUP(AD9933,[2]Formula!V:X,2,0))*H9933)/SUMIF(AD:AD,AD9933,H:H)))</f>
        <v/>
      </c>
      <c r="L9933" s="38" t="str">
        <f t="shared" si="931"/>
        <v/>
      </c>
      <c r="M9933" s="38" t="str">
        <f t="shared" si="932"/>
        <v/>
      </c>
      <c r="N9933" s="38" t="str">
        <f t="shared" si="934"/>
        <v/>
      </c>
      <c r="O9933" s="38" t="str">
        <f t="shared" si="930"/>
        <v/>
      </c>
      <c r="P9933" s="39" t="str">
        <f t="shared" si="935"/>
        <v/>
      </c>
      <c r="AC9933" s="42" t="str">
        <f>IF(B9933="","",VLOOKUP(B9933,[2]Formula!B:C,2,0))</f>
        <v/>
      </c>
      <c r="AD9933" s="43" t="str">
        <f t="shared" si="933"/>
        <v/>
      </c>
    </row>
    <row r="9934" spans="1:30" x14ac:dyDescent="0.25">
      <c r="A9934" s="64"/>
      <c r="B9934" s="64"/>
      <c r="C9934" s="66"/>
      <c r="D9934" s="67"/>
      <c r="E9934" s="64"/>
      <c r="F9934" s="64"/>
      <c r="G9934" s="37" t="str">
        <f>IF(E9934="","",IF(OR(E9934="Project Management",E9934="Project Support",E9934="Sprint Management",E9934="Sprint Support"),"NA",ROUND((((VLOOKUP(AD9934,[2]Formula!V:X,3,0)))-SUMIF(AD:AD,AD9934,H:H)),2)))</f>
        <v/>
      </c>
      <c r="H9934" s="71"/>
      <c r="I9934" s="72"/>
      <c r="J9934" s="72"/>
      <c r="K9934" s="38" t="str">
        <f>IF(E9934="","",IF(OR(E9934="Project Management",E9934="Project Support",E9934="Sprint Management",E9934="Sprint Support"),"NA",(((SUMIF(AD:AD,AD9934,H:H)/VLOOKUP(AD9934,[2]Formula!V:X,3,0))*VLOOKUP(AD9934,[2]Formula!V:X,2,0))*H9934)/SUMIF(AD:AD,AD9934,H:H)))</f>
        <v/>
      </c>
      <c r="L9934" s="38" t="str">
        <f t="shared" si="931"/>
        <v/>
      </c>
      <c r="M9934" s="38" t="str">
        <f t="shared" si="932"/>
        <v/>
      </c>
      <c r="N9934" s="38" t="str">
        <f t="shared" si="934"/>
        <v/>
      </c>
      <c r="O9934" s="38" t="str">
        <f t="shared" si="930"/>
        <v/>
      </c>
      <c r="P9934" s="39" t="str">
        <f t="shared" si="935"/>
        <v/>
      </c>
      <c r="AC9934" s="42" t="str">
        <f>IF(B9934="","",VLOOKUP(B9934,[2]Formula!B:C,2,0))</f>
        <v/>
      </c>
      <c r="AD9934" s="43" t="str">
        <f t="shared" si="933"/>
        <v/>
      </c>
    </row>
    <row r="9935" spans="1:30" x14ac:dyDescent="0.25">
      <c r="A9935" s="64"/>
      <c r="B9935" s="64"/>
      <c r="C9935" s="66"/>
      <c r="D9935" s="67"/>
      <c r="E9935" s="64"/>
      <c r="F9935" s="64"/>
      <c r="G9935" s="37" t="str">
        <f>IF(E9935="","",IF(OR(E9935="Project Management",E9935="Project Support",E9935="Sprint Management",E9935="Sprint Support"),"NA",ROUND((((VLOOKUP(AD9935,[2]Formula!V:X,3,0)))-SUMIF(AD:AD,AD9935,H:H)),2)))</f>
        <v/>
      </c>
      <c r="H9935" s="71"/>
      <c r="I9935" s="72"/>
      <c r="J9935" s="72"/>
      <c r="K9935" s="38" t="str">
        <f>IF(E9935="","",IF(OR(E9935="Project Management",E9935="Project Support",E9935="Sprint Management",E9935="Sprint Support"),"NA",(((SUMIF(AD:AD,AD9935,H:H)/VLOOKUP(AD9935,[2]Formula!V:X,3,0))*VLOOKUP(AD9935,[2]Formula!V:X,2,0))*H9935)/SUMIF(AD:AD,AD9935,H:H)))</f>
        <v/>
      </c>
      <c r="L9935" s="38" t="str">
        <f t="shared" si="931"/>
        <v/>
      </c>
      <c r="M9935" s="38" t="str">
        <f t="shared" si="932"/>
        <v/>
      </c>
      <c r="N9935" s="38" t="str">
        <f t="shared" si="934"/>
        <v/>
      </c>
      <c r="O9935" s="38" t="str">
        <f t="shared" si="930"/>
        <v/>
      </c>
      <c r="P9935" s="39" t="str">
        <f t="shared" si="935"/>
        <v/>
      </c>
      <c r="AC9935" s="42" t="str">
        <f>IF(B9935="","",VLOOKUP(B9935,[2]Formula!B:C,2,0))</f>
        <v/>
      </c>
      <c r="AD9935" s="43" t="str">
        <f t="shared" si="933"/>
        <v/>
      </c>
    </row>
    <row r="9936" spans="1:30" x14ac:dyDescent="0.25">
      <c r="A9936" s="64"/>
      <c r="B9936" s="64"/>
      <c r="C9936" s="66"/>
      <c r="D9936" s="67"/>
      <c r="E9936" s="64"/>
      <c r="F9936" s="64"/>
      <c r="G9936" s="37" t="str">
        <f>IF(E9936="","",IF(OR(E9936="Project Management",E9936="Project Support",E9936="Sprint Management",E9936="Sprint Support"),"NA",ROUND((((VLOOKUP(AD9936,[2]Formula!V:X,3,0)))-SUMIF(AD:AD,AD9936,H:H)),2)))</f>
        <v/>
      </c>
      <c r="H9936" s="71"/>
      <c r="I9936" s="72"/>
      <c r="J9936" s="72"/>
      <c r="K9936" s="38" t="str">
        <f>IF(E9936="","",IF(OR(E9936="Project Management",E9936="Project Support",E9936="Sprint Management",E9936="Sprint Support"),"NA",(((SUMIF(AD:AD,AD9936,H:H)/VLOOKUP(AD9936,[2]Formula!V:X,3,0))*VLOOKUP(AD9936,[2]Formula!V:X,2,0))*H9936)/SUMIF(AD:AD,AD9936,H:H)))</f>
        <v/>
      </c>
      <c r="L9936" s="38" t="str">
        <f t="shared" si="931"/>
        <v/>
      </c>
      <c r="M9936" s="38" t="str">
        <f t="shared" si="932"/>
        <v/>
      </c>
      <c r="N9936" s="38" t="str">
        <f t="shared" si="934"/>
        <v/>
      </c>
      <c r="O9936" s="38" t="str">
        <f t="shared" si="930"/>
        <v/>
      </c>
      <c r="P9936" s="39" t="str">
        <f t="shared" si="935"/>
        <v/>
      </c>
      <c r="AC9936" s="42" t="str">
        <f>IF(B9936="","",VLOOKUP(B9936,[2]Formula!B:C,2,0))</f>
        <v/>
      </c>
      <c r="AD9936" s="43" t="str">
        <f t="shared" si="933"/>
        <v/>
      </c>
    </row>
    <row r="9937" spans="1:30" x14ac:dyDescent="0.25">
      <c r="A9937" s="64"/>
      <c r="B9937" s="64"/>
      <c r="C9937" s="66"/>
      <c r="D9937" s="67"/>
      <c r="E9937" s="64"/>
      <c r="F9937" s="64"/>
      <c r="G9937" s="37" t="str">
        <f>IF(E9937="","",IF(OR(E9937="Project Management",E9937="Project Support",E9937="Sprint Management",E9937="Sprint Support"),"NA",ROUND((((VLOOKUP(AD9937,[2]Formula!V:X,3,0)))-SUMIF(AD:AD,AD9937,H:H)),2)))</f>
        <v/>
      </c>
      <c r="H9937" s="71"/>
      <c r="I9937" s="72"/>
      <c r="J9937" s="72"/>
      <c r="K9937" s="38" t="str">
        <f>IF(E9937="","",IF(OR(E9937="Project Management",E9937="Project Support",E9937="Sprint Management",E9937="Sprint Support"),"NA",(((SUMIF(AD:AD,AD9937,H:H)/VLOOKUP(AD9937,[2]Formula!V:X,3,0))*VLOOKUP(AD9937,[2]Formula!V:X,2,0))*H9937)/SUMIF(AD:AD,AD9937,H:H)))</f>
        <v/>
      </c>
      <c r="L9937" s="38" t="str">
        <f t="shared" si="931"/>
        <v/>
      </c>
      <c r="M9937" s="38" t="str">
        <f t="shared" si="932"/>
        <v/>
      </c>
      <c r="N9937" s="38" t="str">
        <f t="shared" si="934"/>
        <v/>
      </c>
      <c r="O9937" s="38" t="str">
        <f t="shared" si="930"/>
        <v/>
      </c>
      <c r="P9937" s="39" t="str">
        <f t="shared" si="935"/>
        <v/>
      </c>
      <c r="AC9937" s="42" t="str">
        <f>IF(B9937="","",VLOOKUP(B9937,[2]Formula!B:C,2,0))</f>
        <v/>
      </c>
      <c r="AD9937" s="43" t="str">
        <f t="shared" si="933"/>
        <v/>
      </c>
    </row>
    <row r="9938" spans="1:30" x14ac:dyDescent="0.25">
      <c r="A9938" s="64"/>
      <c r="B9938" s="64"/>
      <c r="C9938" s="66"/>
      <c r="D9938" s="67"/>
      <c r="E9938" s="64"/>
      <c r="F9938" s="64"/>
      <c r="G9938" s="37" t="str">
        <f>IF(E9938="","",IF(OR(E9938="Project Management",E9938="Project Support",E9938="Sprint Management",E9938="Sprint Support"),"NA",ROUND((((VLOOKUP(AD9938,[2]Formula!V:X,3,0)))-SUMIF(AD:AD,AD9938,H:H)),2)))</f>
        <v/>
      </c>
      <c r="H9938" s="71"/>
      <c r="I9938" s="72"/>
      <c r="J9938" s="72"/>
      <c r="K9938" s="38" t="str">
        <f>IF(E9938="","",IF(OR(E9938="Project Management",E9938="Project Support",E9938="Sprint Management",E9938="Sprint Support"),"NA",(((SUMIF(AD:AD,AD9938,H:H)/VLOOKUP(AD9938,[2]Formula!V:X,3,0))*VLOOKUP(AD9938,[2]Formula!V:X,2,0))*H9938)/SUMIF(AD:AD,AD9938,H:H)))</f>
        <v/>
      </c>
      <c r="L9938" s="38" t="str">
        <f t="shared" si="931"/>
        <v/>
      </c>
      <c r="M9938" s="38" t="str">
        <f t="shared" si="932"/>
        <v/>
      </c>
      <c r="N9938" s="38" t="str">
        <f t="shared" si="934"/>
        <v/>
      </c>
      <c r="O9938" s="38" t="str">
        <f t="shared" si="930"/>
        <v/>
      </c>
      <c r="P9938" s="39" t="str">
        <f t="shared" si="935"/>
        <v/>
      </c>
      <c r="AC9938" s="42" t="str">
        <f>IF(B9938="","",VLOOKUP(B9938,[2]Formula!B:C,2,0))</f>
        <v/>
      </c>
      <c r="AD9938" s="43" t="str">
        <f t="shared" si="933"/>
        <v/>
      </c>
    </row>
    <row r="9939" spans="1:30" x14ac:dyDescent="0.25">
      <c r="A9939" s="64"/>
      <c r="B9939" s="64"/>
      <c r="C9939" s="66"/>
      <c r="D9939" s="67"/>
      <c r="E9939" s="64"/>
      <c r="F9939" s="64"/>
      <c r="G9939" s="37" t="str">
        <f>IF(E9939="","",IF(OR(E9939="Project Management",E9939="Project Support",E9939="Sprint Management",E9939="Sprint Support"),"NA",ROUND((((VLOOKUP(AD9939,[2]Formula!V:X,3,0)))-SUMIF(AD:AD,AD9939,H:H)),2)))</f>
        <v/>
      </c>
      <c r="H9939" s="71"/>
      <c r="I9939" s="72"/>
      <c r="J9939" s="72"/>
      <c r="K9939" s="38" t="str">
        <f>IF(E9939="","",IF(OR(E9939="Project Management",E9939="Project Support",E9939="Sprint Management",E9939="Sprint Support"),"NA",(((SUMIF(AD:AD,AD9939,H:H)/VLOOKUP(AD9939,[2]Formula!V:X,3,0))*VLOOKUP(AD9939,[2]Formula!V:X,2,0))*H9939)/SUMIF(AD:AD,AD9939,H:H)))</f>
        <v/>
      </c>
      <c r="L9939" s="38" t="str">
        <f t="shared" si="931"/>
        <v/>
      </c>
      <c r="M9939" s="38" t="str">
        <f t="shared" si="932"/>
        <v/>
      </c>
      <c r="N9939" s="38" t="str">
        <f t="shared" si="934"/>
        <v/>
      </c>
      <c r="O9939" s="38" t="str">
        <f t="shared" si="930"/>
        <v/>
      </c>
      <c r="P9939" s="39" t="str">
        <f t="shared" si="935"/>
        <v/>
      </c>
      <c r="AC9939" s="42" t="str">
        <f>IF(B9939="","",VLOOKUP(B9939,[2]Formula!B:C,2,0))</f>
        <v/>
      </c>
      <c r="AD9939" s="43" t="str">
        <f t="shared" si="933"/>
        <v/>
      </c>
    </row>
    <row r="9940" spans="1:30" x14ac:dyDescent="0.25">
      <c r="A9940" s="64"/>
      <c r="B9940" s="64"/>
      <c r="C9940" s="66"/>
      <c r="D9940" s="67"/>
      <c r="E9940" s="64"/>
      <c r="F9940" s="64"/>
      <c r="G9940" s="37" t="str">
        <f>IF(E9940="","",IF(OR(E9940="Project Management",E9940="Project Support",E9940="Sprint Management",E9940="Sprint Support"),"NA",ROUND((((VLOOKUP(AD9940,[2]Formula!V:X,3,0)))-SUMIF(AD:AD,AD9940,H:H)),2)))</f>
        <v/>
      </c>
      <c r="H9940" s="71"/>
      <c r="I9940" s="72"/>
      <c r="J9940" s="72"/>
      <c r="K9940" s="38" t="str">
        <f>IF(E9940="","",IF(OR(E9940="Project Management",E9940="Project Support",E9940="Sprint Management",E9940="Sprint Support"),"NA",(((SUMIF(AD:AD,AD9940,H:H)/VLOOKUP(AD9940,[2]Formula!V:X,3,0))*VLOOKUP(AD9940,[2]Formula!V:X,2,0))*H9940)/SUMIF(AD:AD,AD9940,H:H)))</f>
        <v/>
      </c>
      <c r="L9940" s="38" t="str">
        <f t="shared" si="931"/>
        <v/>
      </c>
      <c r="M9940" s="38" t="str">
        <f t="shared" si="932"/>
        <v/>
      </c>
      <c r="N9940" s="38" t="str">
        <f t="shared" si="934"/>
        <v/>
      </c>
      <c r="O9940" s="38" t="str">
        <f t="shared" si="930"/>
        <v/>
      </c>
      <c r="P9940" s="39" t="str">
        <f t="shared" si="935"/>
        <v/>
      </c>
      <c r="AC9940" s="42" t="str">
        <f>IF(B9940="","",VLOOKUP(B9940,[2]Formula!B:C,2,0))</f>
        <v/>
      </c>
      <c r="AD9940" s="43" t="str">
        <f t="shared" si="933"/>
        <v/>
      </c>
    </row>
    <row r="9941" spans="1:30" x14ac:dyDescent="0.25">
      <c r="A9941" s="64"/>
      <c r="B9941" s="64"/>
      <c r="C9941" s="66"/>
      <c r="D9941" s="67"/>
      <c r="E9941" s="64"/>
      <c r="F9941" s="64"/>
      <c r="G9941" s="37" t="str">
        <f>IF(E9941="","",IF(OR(E9941="Project Management",E9941="Project Support",E9941="Sprint Management",E9941="Sprint Support"),"NA",ROUND((((VLOOKUP(AD9941,[2]Formula!V:X,3,0)))-SUMIF(AD:AD,AD9941,H:H)),2)))</f>
        <v/>
      </c>
      <c r="H9941" s="71"/>
      <c r="I9941" s="72"/>
      <c r="J9941" s="72"/>
      <c r="K9941" s="38" t="str">
        <f>IF(E9941="","",IF(OR(E9941="Project Management",E9941="Project Support",E9941="Sprint Management",E9941="Sprint Support"),"NA",(((SUMIF(AD:AD,AD9941,H:H)/VLOOKUP(AD9941,[2]Formula!V:X,3,0))*VLOOKUP(AD9941,[2]Formula!V:X,2,0))*H9941)/SUMIF(AD:AD,AD9941,H:H)))</f>
        <v/>
      </c>
      <c r="L9941" s="38" t="str">
        <f t="shared" si="931"/>
        <v/>
      </c>
      <c r="M9941" s="38" t="str">
        <f t="shared" si="932"/>
        <v/>
      </c>
      <c r="N9941" s="38" t="str">
        <f t="shared" si="934"/>
        <v/>
      </c>
      <c r="O9941" s="38" t="str">
        <f t="shared" si="930"/>
        <v/>
      </c>
      <c r="P9941" s="39" t="str">
        <f t="shared" si="935"/>
        <v/>
      </c>
      <c r="AC9941" s="42" t="str">
        <f>IF(B9941="","",VLOOKUP(B9941,[2]Formula!B:C,2,0))</f>
        <v/>
      </c>
      <c r="AD9941" s="43" t="str">
        <f t="shared" si="933"/>
        <v/>
      </c>
    </row>
    <row r="9942" spans="1:30" x14ac:dyDescent="0.25">
      <c r="A9942" s="64"/>
      <c r="B9942" s="64"/>
      <c r="C9942" s="66"/>
      <c r="D9942" s="67"/>
      <c r="E9942" s="64"/>
      <c r="F9942" s="64"/>
      <c r="G9942" s="37" t="str">
        <f>IF(E9942="","",IF(OR(E9942="Project Management",E9942="Project Support",E9942="Sprint Management",E9942="Sprint Support"),"NA",ROUND((((VLOOKUP(AD9942,[2]Formula!V:X,3,0)))-SUMIF(AD:AD,AD9942,H:H)),2)))</f>
        <v/>
      </c>
      <c r="H9942" s="71"/>
      <c r="I9942" s="72"/>
      <c r="J9942" s="72"/>
      <c r="K9942" s="38" t="str">
        <f>IF(E9942="","",IF(OR(E9942="Project Management",E9942="Project Support",E9942="Sprint Management",E9942="Sprint Support"),"NA",(((SUMIF(AD:AD,AD9942,H:H)/VLOOKUP(AD9942,[2]Formula!V:X,3,0))*VLOOKUP(AD9942,[2]Formula!V:X,2,0))*H9942)/SUMIF(AD:AD,AD9942,H:H)))</f>
        <v/>
      </c>
      <c r="L9942" s="38" t="str">
        <f t="shared" si="931"/>
        <v/>
      </c>
      <c r="M9942" s="38" t="str">
        <f t="shared" si="932"/>
        <v/>
      </c>
      <c r="N9942" s="38" t="str">
        <f t="shared" si="934"/>
        <v/>
      </c>
      <c r="O9942" s="38" t="str">
        <f t="shared" si="930"/>
        <v/>
      </c>
      <c r="P9942" s="39" t="str">
        <f t="shared" si="935"/>
        <v/>
      </c>
      <c r="AC9942" s="42" t="str">
        <f>IF(B9942="","",VLOOKUP(B9942,[2]Formula!B:C,2,0))</f>
        <v/>
      </c>
      <c r="AD9942" s="43" t="str">
        <f t="shared" si="933"/>
        <v/>
      </c>
    </row>
    <row r="9943" spans="1:30" x14ac:dyDescent="0.25">
      <c r="A9943" s="64"/>
      <c r="B9943" s="64"/>
      <c r="C9943" s="66"/>
      <c r="D9943" s="67"/>
      <c r="E9943" s="64"/>
      <c r="F9943" s="64"/>
      <c r="G9943" s="37" t="str">
        <f>IF(E9943="","",IF(OR(E9943="Project Management",E9943="Project Support",E9943="Sprint Management",E9943="Sprint Support"),"NA",ROUND((((VLOOKUP(AD9943,[2]Formula!V:X,3,0)))-SUMIF(AD:AD,AD9943,H:H)),2)))</f>
        <v/>
      </c>
      <c r="H9943" s="71"/>
      <c r="I9943" s="72"/>
      <c r="J9943" s="72"/>
      <c r="K9943" s="38" t="str">
        <f>IF(E9943="","",IF(OR(E9943="Project Management",E9943="Project Support",E9943="Sprint Management",E9943="Sprint Support"),"NA",(((SUMIF(AD:AD,AD9943,H:H)/VLOOKUP(AD9943,[2]Formula!V:X,3,0))*VLOOKUP(AD9943,[2]Formula!V:X,2,0))*H9943)/SUMIF(AD:AD,AD9943,H:H)))</f>
        <v/>
      </c>
      <c r="L9943" s="38" t="str">
        <f t="shared" si="931"/>
        <v/>
      </c>
      <c r="M9943" s="38" t="str">
        <f t="shared" si="932"/>
        <v/>
      </c>
      <c r="N9943" s="38" t="str">
        <f t="shared" si="934"/>
        <v/>
      </c>
      <c r="O9943" s="38" t="str">
        <f t="shared" si="930"/>
        <v/>
      </c>
      <c r="P9943" s="39" t="str">
        <f t="shared" si="935"/>
        <v/>
      </c>
      <c r="AC9943" s="42" t="str">
        <f>IF(B9943="","",VLOOKUP(B9943,[2]Formula!B:C,2,0))</f>
        <v/>
      </c>
      <c r="AD9943" s="43" t="str">
        <f t="shared" si="933"/>
        <v/>
      </c>
    </row>
    <row r="9944" spans="1:30" x14ac:dyDescent="0.25">
      <c r="A9944" s="64"/>
      <c r="B9944" s="64"/>
      <c r="C9944" s="66"/>
      <c r="D9944" s="67"/>
      <c r="E9944" s="64"/>
      <c r="F9944" s="64"/>
      <c r="G9944" s="37" t="str">
        <f>IF(E9944="","",IF(OR(E9944="Project Management",E9944="Project Support",E9944="Sprint Management",E9944="Sprint Support"),"NA",ROUND((((VLOOKUP(AD9944,[2]Formula!V:X,3,0)))-SUMIF(AD:AD,AD9944,H:H)),2)))</f>
        <v/>
      </c>
      <c r="H9944" s="71"/>
      <c r="I9944" s="72"/>
      <c r="J9944" s="72"/>
      <c r="K9944" s="38" t="str">
        <f>IF(E9944="","",IF(OR(E9944="Project Management",E9944="Project Support",E9944="Sprint Management",E9944="Sprint Support"),"NA",(((SUMIF(AD:AD,AD9944,H:H)/VLOOKUP(AD9944,[2]Formula!V:X,3,0))*VLOOKUP(AD9944,[2]Formula!V:X,2,0))*H9944)/SUMIF(AD:AD,AD9944,H:H)))</f>
        <v/>
      </c>
      <c r="L9944" s="38" t="str">
        <f t="shared" si="931"/>
        <v/>
      </c>
      <c r="M9944" s="38" t="str">
        <f t="shared" si="932"/>
        <v/>
      </c>
      <c r="N9944" s="38" t="str">
        <f t="shared" si="934"/>
        <v/>
      </c>
      <c r="O9944" s="38" t="str">
        <f t="shared" si="930"/>
        <v/>
      </c>
      <c r="P9944" s="39" t="str">
        <f t="shared" si="935"/>
        <v/>
      </c>
      <c r="AC9944" s="42" t="str">
        <f>IF(B9944="","",VLOOKUP(B9944,[2]Formula!B:C,2,0))</f>
        <v/>
      </c>
      <c r="AD9944" s="43" t="str">
        <f t="shared" si="933"/>
        <v/>
      </c>
    </row>
    <row r="9945" spans="1:30" x14ac:dyDescent="0.25">
      <c r="A9945" s="64"/>
      <c r="B9945" s="64"/>
      <c r="C9945" s="66"/>
      <c r="D9945" s="67"/>
      <c r="E9945" s="64"/>
      <c r="F9945" s="64"/>
      <c r="G9945" s="37" t="str">
        <f>IF(E9945="","",IF(OR(E9945="Project Management",E9945="Project Support",E9945="Sprint Management",E9945="Sprint Support"),"NA",ROUND((((VLOOKUP(AD9945,[2]Formula!V:X,3,0)))-SUMIF(AD:AD,AD9945,H:H)),2)))</f>
        <v/>
      </c>
      <c r="H9945" s="71"/>
      <c r="I9945" s="72"/>
      <c r="J9945" s="72"/>
      <c r="K9945" s="38" t="str">
        <f>IF(E9945="","",IF(OR(E9945="Project Management",E9945="Project Support",E9945="Sprint Management",E9945="Sprint Support"),"NA",(((SUMIF(AD:AD,AD9945,H:H)/VLOOKUP(AD9945,[2]Formula!V:X,3,0))*VLOOKUP(AD9945,[2]Formula!V:X,2,0))*H9945)/SUMIF(AD:AD,AD9945,H:H)))</f>
        <v/>
      </c>
      <c r="L9945" s="38" t="str">
        <f t="shared" si="931"/>
        <v/>
      </c>
      <c r="M9945" s="38" t="str">
        <f t="shared" si="932"/>
        <v/>
      </c>
      <c r="N9945" s="38" t="str">
        <f t="shared" si="934"/>
        <v/>
      </c>
      <c r="O9945" s="38" t="str">
        <f t="shared" si="930"/>
        <v/>
      </c>
      <c r="P9945" s="39" t="str">
        <f t="shared" si="935"/>
        <v/>
      </c>
      <c r="AC9945" s="42" t="str">
        <f>IF(B9945="","",VLOOKUP(B9945,[2]Formula!B:C,2,0))</f>
        <v/>
      </c>
      <c r="AD9945" s="43" t="str">
        <f t="shared" si="933"/>
        <v/>
      </c>
    </row>
    <row r="9946" spans="1:30" x14ac:dyDescent="0.25">
      <c r="A9946" s="64"/>
      <c r="B9946" s="64"/>
      <c r="C9946" s="66"/>
      <c r="D9946" s="67"/>
      <c r="E9946" s="64"/>
      <c r="F9946" s="64"/>
      <c r="G9946" s="37" t="str">
        <f>IF(E9946="","",IF(OR(E9946="Project Management",E9946="Project Support",E9946="Sprint Management",E9946="Sprint Support"),"NA",ROUND((((VLOOKUP(AD9946,[2]Formula!V:X,3,0)))-SUMIF(AD:AD,AD9946,H:H)),2)))</f>
        <v/>
      </c>
      <c r="H9946" s="71"/>
      <c r="I9946" s="72"/>
      <c r="J9946" s="72"/>
      <c r="K9946" s="38" t="str">
        <f>IF(E9946="","",IF(OR(E9946="Project Management",E9946="Project Support",E9946="Sprint Management",E9946="Sprint Support"),"NA",(((SUMIF(AD:AD,AD9946,H:H)/VLOOKUP(AD9946,[2]Formula!V:X,3,0))*VLOOKUP(AD9946,[2]Formula!V:X,2,0))*H9946)/SUMIF(AD:AD,AD9946,H:H)))</f>
        <v/>
      </c>
      <c r="L9946" s="38" t="str">
        <f t="shared" si="931"/>
        <v/>
      </c>
      <c r="M9946" s="38" t="str">
        <f t="shared" si="932"/>
        <v/>
      </c>
      <c r="N9946" s="38" t="str">
        <f t="shared" si="934"/>
        <v/>
      </c>
      <c r="O9946" s="38" t="str">
        <f t="shared" si="930"/>
        <v/>
      </c>
      <c r="P9946" s="39" t="str">
        <f t="shared" si="935"/>
        <v/>
      </c>
      <c r="AC9946" s="42" t="str">
        <f>IF(B9946="","",VLOOKUP(B9946,[2]Formula!B:C,2,0))</f>
        <v/>
      </c>
      <c r="AD9946" s="43" t="str">
        <f t="shared" si="933"/>
        <v/>
      </c>
    </row>
    <row r="9947" spans="1:30" x14ac:dyDescent="0.25">
      <c r="A9947" s="64"/>
      <c r="B9947" s="64"/>
      <c r="C9947" s="66"/>
      <c r="D9947" s="67"/>
      <c r="E9947" s="64"/>
      <c r="F9947" s="64"/>
      <c r="G9947" s="37" t="str">
        <f>IF(E9947="","",IF(OR(E9947="Project Management",E9947="Project Support",E9947="Sprint Management",E9947="Sprint Support"),"NA",ROUND((((VLOOKUP(AD9947,[2]Formula!V:X,3,0)))-SUMIF(AD:AD,AD9947,H:H)),2)))</f>
        <v/>
      </c>
      <c r="H9947" s="71"/>
      <c r="I9947" s="72"/>
      <c r="J9947" s="72"/>
      <c r="K9947" s="38" t="str">
        <f>IF(E9947="","",IF(OR(E9947="Project Management",E9947="Project Support",E9947="Sprint Management",E9947="Sprint Support"),"NA",(((SUMIF(AD:AD,AD9947,H:H)/VLOOKUP(AD9947,[2]Formula!V:X,3,0))*VLOOKUP(AD9947,[2]Formula!V:X,2,0))*H9947)/SUMIF(AD:AD,AD9947,H:H)))</f>
        <v/>
      </c>
      <c r="L9947" s="38" t="str">
        <f t="shared" si="931"/>
        <v/>
      </c>
      <c r="M9947" s="38" t="str">
        <f t="shared" si="932"/>
        <v/>
      </c>
      <c r="N9947" s="38" t="str">
        <f t="shared" si="934"/>
        <v/>
      </c>
      <c r="O9947" s="38" t="str">
        <f t="shared" si="930"/>
        <v/>
      </c>
      <c r="P9947" s="39" t="str">
        <f t="shared" si="935"/>
        <v/>
      </c>
      <c r="AC9947" s="42" t="str">
        <f>IF(B9947="","",VLOOKUP(B9947,[2]Formula!B:C,2,0))</f>
        <v/>
      </c>
      <c r="AD9947" s="43" t="str">
        <f t="shared" si="933"/>
        <v/>
      </c>
    </row>
    <row r="9948" spans="1:30" x14ac:dyDescent="0.25">
      <c r="A9948" s="64"/>
      <c r="B9948" s="64"/>
      <c r="C9948" s="66"/>
      <c r="D9948" s="67"/>
      <c r="E9948" s="64"/>
      <c r="F9948" s="64"/>
      <c r="G9948" s="37" t="str">
        <f>IF(E9948="","",IF(OR(E9948="Project Management",E9948="Project Support",E9948="Sprint Management",E9948="Sprint Support"),"NA",ROUND((((VLOOKUP(AD9948,[2]Formula!V:X,3,0)))-SUMIF(AD:AD,AD9948,H:H)),2)))</f>
        <v/>
      </c>
      <c r="H9948" s="71"/>
      <c r="I9948" s="72"/>
      <c r="J9948" s="72"/>
      <c r="K9948" s="38" t="str">
        <f>IF(E9948="","",IF(OR(E9948="Project Management",E9948="Project Support",E9948="Sprint Management",E9948="Sprint Support"),"NA",(((SUMIF(AD:AD,AD9948,H:H)/VLOOKUP(AD9948,[2]Formula!V:X,3,0))*VLOOKUP(AD9948,[2]Formula!V:X,2,0))*H9948)/SUMIF(AD:AD,AD9948,H:H)))</f>
        <v/>
      </c>
      <c r="L9948" s="38" t="str">
        <f t="shared" si="931"/>
        <v/>
      </c>
      <c r="M9948" s="38" t="str">
        <f t="shared" si="932"/>
        <v/>
      </c>
      <c r="N9948" s="38" t="str">
        <f t="shared" si="934"/>
        <v/>
      </c>
      <c r="O9948" s="38" t="str">
        <f t="shared" si="930"/>
        <v/>
      </c>
      <c r="P9948" s="39" t="str">
        <f t="shared" si="935"/>
        <v/>
      </c>
      <c r="AC9948" s="42" t="str">
        <f>IF(B9948="","",VLOOKUP(B9948,[2]Formula!B:C,2,0))</f>
        <v/>
      </c>
      <c r="AD9948" s="43" t="str">
        <f t="shared" si="933"/>
        <v/>
      </c>
    </row>
    <row r="9949" spans="1:30" x14ac:dyDescent="0.25">
      <c r="A9949" s="64"/>
      <c r="B9949" s="64"/>
      <c r="C9949" s="66"/>
      <c r="D9949" s="67"/>
      <c r="E9949" s="64"/>
      <c r="F9949" s="64"/>
      <c r="G9949" s="37" t="str">
        <f>IF(E9949="","",IF(OR(E9949="Project Management",E9949="Project Support",E9949="Sprint Management",E9949="Sprint Support"),"NA",ROUND((((VLOOKUP(AD9949,[2]Formula!V:X,3,0)))-SUMIF(AD:AD,AD9949,H:H)),2)))</f>
        <v/>
      </c>
      <c r="H9949" s="71"/>
      <c r="I9949" s="72"/>
      <c r="J9949" s="72"/>
      <c r="K9949" s="38" t="str">
        <f>IF(E9949="","",IF(OR(E9949="Project Management",E9949="Project Support",E9949="Sprint Management",E9949="Sprint Support"),"NA",(((SUMIF(AD:AD,AD9949,H:H)/VLOOKUP(AD9949,[2]Formula!V:X,3,0))*VLOOKUP(AD9949,[2]Formula!V:X,2,0))*H9949)/SUMIF(AD:AD,AD9949,H:H)))</f>
        <v/>
      </c>
      <c r="L9949" s="38" t="str">
        <f t="shared" si="931"/>
        <v/>
      </c>
      <c r="M9949" s="38" t="str">
        <f t="shared" si="932"/>
        <v/>
      </c>
      <c r="N9949" s="38" t="str">
        <f t="shared" si="934"/>
        <v/>
      </c>
      <c r="O9949" s="38" t="str">
        <f t="shared" si="930"/>
        <v/>
      </c>
      <c r="P9949" s="39" t="str">
        <f t="shared" si="935"/>
        <v/>
      </c>
      <c r="AC9949" s="42" t="str">
        <f>IF(B9949="","",VLOOKUP(B9949,[2]Formula!B:C,2,0))</f>
        <v/>
      </c>
      <c r="AD9949" s="43" t="str">
        <f t="shared" si="933"/>
        <v/>
      </c>
    </row>
    <row r="9950" spans="1:30" x14ac:dyDescent="0.25">
      <c r="A9950" s="64"/>
      <c r="B9950" s="64"/>
      <c r="C9950" s="66"/>
      <c r="D9950" s="67"/>
      <c r="E9950" s="64"/>
      <c r="F9950" s="64"/>
      <c r="G9950" s="37" t="str">
        <f>IF(E9950="","",IF(OR(E9950="Project Management",E9950="Project Support",E9950="Sprint Management",E9950="Sprint Support"),"NA",ROUND((((VLOOKUP(AD9950,[2]Formula!V:X,3,0)))-SUMIF(AD:AD,AD9950,H:H)),2)))</f>
        <v/>
      </c>
      <c r="H9950" s="71"/>
      <c r="I9950" s="72"/>
      <c r="J9950" s="72"/>
      <c r="K9950" s="38" t="str">
        <f>IF(E9950="","",IF(OR(E9950="Project Management",E9950="Project Support",E9950="Sprint Management",E9950="Sprint Support"),"NA",(((SUMIF(AD:AD,AD9950,H:H)/VLOOKUP(AD9950,[2]Formula!V:X,3,0))*VLOOKUP(AD9950,[2]Formula!V:X,2,0))*H9950)/SUMIF(AD:AD,AD9950,H:H)))</f>
        <v/>
      </c>
      <c r="L9950" s="38" t="str">
        <f t="shared" si="931"/>
        <v/>
      </c>
      <c r="M9950" s="38" t="str">
        <f t="shared" si="932"/>
        <v/>
      </c>
      <c r="N9950" s="38" t="str">
        <f t="shared" si="934"/>
        <v/>
      </c>
      <c r="O9950" s="38" t="str">
        <f t="shared" si="930"/>
        <v/>
      </c>
      <c r="P9950" s="39" t="str">
        <f t="shared" si="935"/>
        <v/>
      </c>
      <c r="AC9950" s="42" t="str">
        <f>IF(B9950="","",VLOOKUP(B9950,[2]Formula!B:C,2,0))</f>
        <v/>
      </c>
      <c r="AD9950" s="43" t="str">
        <f t="shared" si="933"/>
        <v/>
      </c>
    </row>
    <row r="9951" spans="1:30" x14ac:dyDescent="0.25">
      <c r="A9951" s="64"/>
      <c r="B9951" s="64"/>
      <c r="C9951" s="66"/>
      <c r="D9951" s="67"/>
      <c r="E9951" s="64"/>
      <c r="F9951" s="64"/>
      <c r="G9951" s="37" t="str">
        <f>IF(E9951="","",IF(OR(E9951="Project Management",E9951="Project Support",E9951="Sprint Management",E9951="Sprint Support"),"NA",ROUND((((VLOOKUP(AD9951,[2]Formula!V:X,3,0)))-SUMIF(AD:AD,AD9951,H:H)),2)))</f>
        <v/>
      </c>
      <c r="H9951" s="71"/>
      <c r="I9951" s="72"/>
      <c r="J9951" s="72"/>
      <c r="K9951" s="38" t="str">
        <f>IF(E9951="","",IF(OR(E9951="Project Management",E9951="Project Support",E9951="Sprint Management",E9951="Sprint Support"),"NA",(((SUMIF(AD:AD,AD9951,H:H)/VLOOKUP(AD9951,[2]Formula!V:X,3,0))*VLOOKUP(AD9951,[2]Formula!V:X,2,0))*H9951)/SUMIF(AD:AD,AD9951,H:H)))</f>
        <v/>
      </c>
      <c r="L9951" s="38" t="str">
        <f t="shared" si="931"/>
        <v/>
      </c>
      <c r="M9951" s="38" t="str">
        <f t="shared" si="932"/>
        <v/>
      </c>
      <c r="N9951" s="38" t="str">
        <f t="shared" si="934"/>
        <v/>
      </c>
      <c r="O9951" s="38" t="str">
        <f t="shared" si="930"/>
        <v/>
      </c>
      <c r="P9951" s="39" t="str">
        <f t="shared" si="935"/>
        <v/>
      </c>
      <c r="AC9951" s="42" t="str">
        <f>IF(B9951="","",VLOOKUP(B9951,[2]Formula!B:C,2,0))</f>
        <v/>
      </c>
      <c r="AD9951" s="43" t="str">
        <f t="shared" si="933"/>
        <v/>
      </c>
    </row>
    <row r="9952" spans="1:30" x14ac:dyDescent="0.25">
      <c r="A9952" s="64"/>
      <c r="B9952" s="64"/>
      <c r="C9952" s="66"/>
      <c r="D9952" s="67"/>
      <c r="E9952" s="64"/>
      <c r="F9952" s="64"/>
      <c r="G9952" s="37" t="str">
        <f>IF(E9952="","",IF(OR(E9952="Project Management",E9952="Project Support",E9952="Sprint Management",E9952="Sprint Support"),"NA",ROUND((((VLOOKUP(AD9952,[2]Formula!V:X,3,0)))-SUMIF(AD:AD,AD9952,H:H)),2)))</f>
        <v/>
      </c>
      <c r="H9952" s="71"/>
      <c r="I9952" s="72"/>
      <c r="J9952" s="72"/>
      <c r="K9952" s="38" t="str">
        <f>IF(E9952="","",IF(OR(E9952="Project Management",E9952="Project Support",E9952="Sprint Management",E9952="Sprint Support"),"NA",(((SUMIF(AD:AD,AD9952,H:H)/VLOOKUP(AD9952,[2]Formula!V:X,3,0))*VLOOKUP(AD9952,[2]Formula!V:X,2,0))*H9952)/SUMIF(AD:AD,AD9952,H:H)))</f>
        <v/>
      </c>
      <c r="L9952" s="38" t="str">
        <f t="shared" si="931"/>
        <v/>
      </c>
      <c r="M9952" s="38" t="str">
        <f t="shared" si="932"/>
        <v/>
      </c>
      <c r="N9952" s="38" t="str">
        <f t="shared" si="934"/>
        <v/>
      </c>
      <c r="O9952" s="38" t="str">
        <f t="shared" si="930"/>
        <v/>
      </c>
      <c r="P9952" s="39" t="str">
        <f t="shared" si="935"/>
        <v/>
      </c>
      <c r="AC9952" s="42" t="str">
        <f>IF(B9952="","",VLOOKUP(B9952,[2]Formula!B:C,2,0))</f>
        <v/>
      </c>
      <c r="AD9952" s="43" t="str">
        <f t="shared" si="933"/>
        <v/>
      </c>
    </row>
    <row r="9953" spans="1:30" x14ac:dyDescent="0.25">
      <c r="A9953" s="64"/>
      <c r="B9953" s="64"/>
      <c r="C9953" s="66"/>
      <c r="D9953" s="67"/>
      <c r="E9953" s="64"/>
      <c r="F9953" s="64"/>
      <c r="G9953" s="37" t="str">
        <f>IF(E9953="","",IF(OR(E9953="Project Management",E9953="Project Support",E9953="Sprint Management",E9953="Sprint Support"),"NA",ROUND((((VLOOKUP(AD9953,[2]Formula!V:X,3,0)))-SUMIF(AD:AD,AD9953,H:H)),2)))</f>
        <v/>
      </c>
      <c r="H9953" s="71"/>
      <c r="I9953" s="72"/>
      <c r="J9953" s="72"/>
      <c r="K9953" s="38" t="str">
        <f>IF(E9953="","",IF(OR(E9953="Project Management",E9953="Project Support",E9953="Sprint Management",E9953="Sprint Support"),"NA",(((SUMIF(AD:AD,AD9953,H:H)/VLOOKUP(AD9953,[2]Formula!V:X,3,0))*VLOOKUP(AD9953,[2]Formula!V:X,2,0))*H9953)/SUMIF(AD:AD,AD9953,H:H)))</f>
        <v/>
      </c>
      <c r="L9953" s="38" t="str">
        <f t="shared" si="931"/>
        <v/>
      </c>
      <c r="M9953" s="38" t="str">
        <f t="shared" si="932"/>
        <v/>
      </c>
      <c r="N9953" s="38" t="str">
        <f t="shared" si="934"/>
        <v/>
      </c>
      <c r="O9953" s="38" t="str">
        <f t="shared" si="930"/>
        <v/>
      </c>
      <c r="P9953" s="39" t="str">
        <f t="shared" si="935"/>
        <v/>
      </c>
      <c r="AC9953" s="42" t="str">
        <f>IF(B9953="","",VLOOKUP(B9953,[2]Formula!B:C,2,0))</f>
        <v/>
      </c>
      <c r="AD9953" s="43" t="str">
        <f t="shared" si="933"/>
        <v/>
      </c>
    </row>
    <row r="9954" spans="1:30" x14ac:dyDescent="0.25">
      <c r="A9954" s="64"/>
      <c r="B9954" s="64"/>
      <c r="C9954" s="66"/>
      <c r="D9954" s="67"/>
      <c r="E9954" s="64"/>
      <c r="F9954" s="64"/>
      <c r="G9954" s="37" t="str">
        <f>IF(E9954="","",IF(OR(E9954="Project Management",E9954="Project Support",E9954="Sprint Management",E9954="Sprint Support"),"NA",ROUND((((VLOOKUP(AD9954,[2]Formula!V:X,3,0)))-SUMIF(AD:AD,AD9954,H:H)),2)))</f>
        <v/>
      </c>
      <c r="H9954" s="71"/>
      <c r="I9954" s="72"/>
      <c r="J9954" s="72"/>
      <c r="K9954" s="38" t="str">
        <f>IF(E9954="","",IF(OR(E9954="Project Management",E9954="Project Support",E9954="Sprint Management",E9954="Sprint Support"),"NA",(((SUMIF(AD:AD,AD9954,H:H)/VLOOKUP(AD9954,[2]Formula!V:X,3,0))*VLOOKUP(AD9954,[2]Formula!V:X,2,0))*H9954)/SUMIF(AD:AD,AD9954,H:H)))</f>
        <v/>
      </c>
      <c r="L9954" s="38" t="str">
        <f t="shared" si="931"/>
        <v/>
      </c>
      <c r="M9954" s="38" t="str">
        <f t="shared" si="932"/>
        <v/>
      </c>
      <c r="N9954" s="38" t="str">
        <f t="shared" si="934"/>
        <v/>
      </c>
      <c r="O9954" s="38" t="str">
        <f t="shared" si="930"/>
        <v/>
      </c>
      <c r="P9954" s="39" t="str">
        <f t="shared" si="935"/>
        <v/>
      </c>
      <c r="AC9954" s="42" t="str">
        <f>IF(B9954="","",VLOOKUP(B9954,[2]Formula!B:C,2,0))</f>
        <v/>
      </c>
      <c r="AD9954" s="43" t="str">
        <f t="shared" si="933"/>
        <v/>
      </c>
    </row>
    <row r="9955" spans="1:30" x14ac:dyDescent="0.25">
      <c r="A9955" s="64"/>
      <c r="B9955" s="64"/>
      <c r="C9955" s="66"/>
      <c r="D9955" s="67"/>
      <c r="E9955" s="64"/>
      <c r="F9955" s="64"/>
      <c r="G9955" s="37" t="str">
        <f>IF(E9955="","",IF(OR(E9955="Project Management",E9955="Project Support",E9955="Sprint Management",E9955="Sprint Support"),"NA",ROUND((((VLOOKUP(AD9955,[2]Formula!V:X,3,0)))-SUMIF(AD:AD,AD9955,H:H)),2)))</f>
        <v/>
      </c>
      <c r="H9955" s="71"/>
      <c r="I9955" s="72"/>
      <c r="J9955" s="72"/>
      <c r="K9955" s="38" t="str">
        <f>IF(E9955="","",IF(OR(E9955="Project Management",E9955="Project Support",E9955="Sprint Management",E9955="Sprint Support"),"NA",(((SUMIF(AD:AD,AD9955,H:H)/VLOOKUP(AD9955,[2]Formula!V:X,3,0))*VLOOKUP(AD9955,[2]Formula!V:X,2,0))*H9955)/SUMIF(AD:AD,AD9955,H:H)))</f>
        <v/>
      </c>
      <c r="L9955" s="38" t="str">
        <f t="shared" si="931"/>
        <v/>
      </c>
      <c r="M9955" s="38" t="str">
        <f t="shared" si="932"/>
        <v/>
      </c>
      <c r="N9955" s="38" t="str">
        <f t="shared" si="934"/>
        <v/>
      </c>
      <c r="O9955" s="38" t="str">
        <f t="shared" si="930"/>
        <v/>
      </c>
      <c r="P9955" s="39" t="str">
        <f t="shared" si="935"/>
        <v/>
      </c>
      <c r="AC9955" s="42" t="str">
        <f>IF(B9955="","",VLOOKUP(B9955,[2]Formula!B:C,2,0))</f>
        <v/>
      </c>
      <c r="AD9955" s="43" t="str">
        <f t="shared" si="933"/>
        <v/>
      </c>
    </row>
    <row r="9956" spans="1:30" x14ac:dyDescent="0.25">
      <c r="A9956" s="64"/>
      <c r="B9956" s="64"/>
      <c r="C9956" s="66"/>
      <c r="D9956" s="67"/>
      <c r="E9956" s="64"/>
      <c r="F9956" s="64"/>
      <c r="G9956" s="37" t="str">
        <f>IF(E9956="","",IF(OR(E9956="Project Management",E9956="Project Support",E9956="Sprint Management",E9956="Sprint Support"),"NA",ROUND((((VLOOKUP(AD9956,[2]Formula!V:X,3,0)))-SUMIF(AD:AD,AD9956,H:H)),2)))</f>
        <v/>
      </c>
      <c r="H9956" s="71"/>
      <c r="I9956" s="72"/>
      <c r="J9956" s="72"/>
      <c r="K9956" s="38" t="str">
        <f>IF(E9956="","",IF(OR(E9956="Project Management",E9956="Project Support",E9956="Sprint Management",E9956="Sprint Support"),"NA",(((SUMIF(AD:AD,AD9956,H:H)/VLOOKUP(AD9956,[2]Formula!V:X,3,0))*VLOOKUP(AD9956,[2]Formula!V:X,2,0))*H9956)/SUMIF(AD:AD,AD9956,H:H)))</f>
        <v/>
      </c>
      <c r="L9956" s="38" t="str">
        <f t="shared" si="931"/>
        <v/>
      </c>
      <c r="M9956" s="38" t="str">
        <f t="shared" si="932"/>
        <v/>
      </c>
      <c r="N9956" s="38" t="str">
        <f t="shared" si="934"/>
        <v/>
      </c>
      <c r="O9956" s="38" t="str">
        <f t="shared" si="930"/>
        <v/>
      </c>
      <c r="P9956" s="39" t="str">
        <f t="shared" si="935"/>
        <v/>
      </c>
      <c r="AC9956" s="42" t="str">
        <f>IF(B9956="","",VLOOKUP(B9956,[2]Formula!B:C,2,0))</f>
        <v/>
      </c>
      <c r="AD9956" s="43" t="str">
        <f t="shared" si="933"/>
        <v/>
      </c>
    </row>
    <row r="9957" spans="1:30" x14ac:dyDescent="0.25">
      <c r="A9957" s="64"/>
      <c r="B9957" s="64"/>
      <c r="C9957" s="66"/>
      <c r="D9957" s="67"/>
      <c r="E9957" s="64"/>
      <c r="F9957" s="64"/>
      <c r="G9957" s="37" t="str">
        <f>IF(E9957="","",IF(OR(E9957="Project Management",E9957="Project Support",E9957="Sprint Management",E9957="Sprint Support"),"NA",ROUND((((VLOOKUP(AD9957,[2]Formula!V:X,3,0)))-SUMIF(AD:AD,AD9957,H:H)),2)))</f>
        <v/>
      </c>
      <c r="H9957" s="71"/>
      <c r="I9957" s="72"/>
      <c r="J9957" s="72"/>
      <c r="K9957" s="38" t="str">
        <f>IF(E9957="","",IF(OR(E9957="Project Management",E9957="Project Support",E9957="Sprint Management",E9957="Sprint Support"),"NA",(((SUMIF(AD:AD,AD9957,H:H)/VLOOKUP(AD9957,[2]Formula!V:X,3,0))*VLOOKUP(AD9957,[2]Formula!V:X,2,0))*H9957)/SUMIF(AD:AD,AD9957,H:H)))</f>
        <v/>
      </c>
      <c r="L9957" s="38" t="str">
        <f t="shared" si="931"/>
        <v/>
      </c>
      <c r="M9957" s="38" t="str">
        <f t="shared" si="932"/>
        <v/>
      </c>
      <c r="N9957" s="38" t="str">
        <f t="shared" si="934"/>
        <v/>
      </c>
      <c r="O9957" s="38" t="str">
        <f t="shared" si="930"/>
        <v/>
      </c>
      <c r="P9957" s="39" t="str">
        <f t="shared" si="935"/>
        <v/>
      </c>
      <c r="AC9957" s="42" t="str">
        <f>IF(B9957="","",VLOOKUP(B9957,[2]Formula!B:C,2,0))</f>
        <v/>
      </c>
      <c r="AD9957" s="43" t="str">
        <f t="shared" si="933"/>
        <v/>
      </c>
    </row>
    <row r="9958" spans="1:30" x14ac:dyDescent="0.25">
      <c r="A9958" s="64"/>
      <c r="B9958" s="64"/>
      <c r="C9958" s="66"/>
      <c r="D9958" s="67"/>
      <c r="E9958" s="64"/>
      <c r="F9958" s="64"/>
      <c r="G9958" s="37" t="str">
        <f>IF(E9958="","",IF(OR(E9958="Project Management",E9958="Project Support",E9958="Sprint Management",E9958="Sprint Support"),"NA",ROUND((((VLOOKUP(AD9958,[2]Formula!V:X,3,0)))-SUMIF(AD:AD,AD9958,H:H)),2)))</f>
        <v/>
      </c>
      <c r="H9958" s="71"/>
      <c r="I9958" s="72"/>
      <c r="J9958" s="72"/>
      <c r="K9958" s="38" t="str">
        <f>IF(E9958="","",IF(OR(E9958="Project Management",E9958="Project Support",E9958="Sprint Management",E9958="Sprint Support"),"NA",(((SUMIF(AD:AD,AD9958,H:H)/VLOOKUP(AD9958,[2]Formula!V:X,3,0))*VLOOKUP(AD9958,[2]Formula!V:X,2,0))*H9958)/SUMIF(AD:AD,AD9958,H:H)))</f>
        <v/>
      </c>
      <c r="L9958" s="38" t="str">
        <f t="shared" si="931"/>
        <v/>
      </c>
      <c r="M9958" s="38" t="str">
        <f t="shared" si="932"/>
        <v/>
      </c>
      <c r="N9958" s="38" t="str">
        <f t="shared" si="934"/>
        <v/>
      </c>
      <c r="O9958" s="38" t="str">
        <f t="shared" si="930"/>
        <v/>
      </c>
      <c r="P9958" s="39" t="str">
        <f t="shared" si="935"/>
        <v/>
      </c>
      <c r="AC9958" s="42" t="str">
        <f>IF(B9958="","",VLOOKUP(B9958,[2]Formula!B:C,2,0))</f>
        <v/>
      </c>
      <c r="AD9958" s="43" t="str">
        <f t="shared" si="933"/>
        <v/>
      </c>
    </row>
    <row r="9959" spans="1:30" x14ac:dyDescent="0.25">
      <c r="A9959" s="64"/>
      <c r="B9959" s="64"/>
      <c r="C9959" s="66"/>
      <c r="D9959" s="67"/>
      <c r="E9959" s="64"/>
      <c r="F9959" s="64"/>
      <c r="G9959" s="37" t="str">
        <f>IF(E9959="","",IF(OR(E9959="Project Management",E9959="Project Support",E9959="Sprint Management",E9959="Sprint Support"),"NA",ROUND((((VLOOKUP(AD9959,[2]Formula!V:X,3,0)))-SUMIF(AD:AD,AD9959,H:H)),2)))</f>
        <v/>
      </c>
      <c r="H9959" s="71"/>
      <c r="I9959" s="72"/>
      <c r="J9959" s="72"/>
      <c r="K9959" s="38" t="str">
        <f>IF(E9959="","",IF(OR(E9959="Project Management",E9959="Project Support",E9959="Sprint Management",E9959="Sprint Support"),"NA",(((SUMIF(AD:AD,AD9959,H:H)/VLOOKUP(AD9959,[2]Formula!V:X,3,0))*VLOOKUP(AD9959,[2]Formula!V:X,2,0))*H9959)/SUMIF(AD:AD,AD9959,H:H)))</f>
        <v/>
      </c>
      <c r="L9959" s="38" t="str">
        <f t="shared" si="931"/>
        <v/>
      </c>
      <c r="M9959" s="38" t="str">
        <f t="shared" si="932"/>
        <v/>
      </c>
      <c r="N9959" s="38" t="str">
        <f t="shared" si="934"/>
        <v/>
      </c>
      <c r="O9959" s="38" t="str">
        <f t="shared" si="930"/>
        <v/>
      </c>
      <c r="P9959" s="39" t="str">
        <f t="shared" si="935"/>
        <v/>
      </c>
      <c r="AC9959" s="42" t="str">
        <f>IF(B9959="","",VLOOKUP(B9959,[2]Formula!B:C,2,0))</f>
        <v/>
      </c>
      <c r="AD9959" s="43" t="str">
        <f t="shared" si="933"/>
        <v/>
      </c>
    </row>
    <row r="9960" spans="1:30" x14ac:dyDescent="0.25">
      <c r="A9960" s="64"/>
      <c r="B9960" s="64"/>
      <c r="C9960" s="66"/>
      <c r="D9960" s="67"/>
      <c r="E9960" s="64"/>
      <c r="F9960" s="64"/>
      <c r="G9960" s="37" t="str">
        <f>IF(E9960="","",IF(OR(E9960="Project Management",E9960="Project Support",E9960="Sprint Management",E9960="Sprint Support"),"NA",ROUND((((VLOOKUP(AD9960,[2]Formula!V:X,3,0)))-SUMIF(AD:AD,AD9960,H:H)),2)))</f>
        <v/>
      </c>
      <c r="H9960" s="71"/>
      <c r="I9960" s="72"/>
      <c r="J9960" s="72"/>
      <c r="K9960" s="38" t="str">
        <f>IF(E9960="","",IF(OR(E9960="Project Management",E9960="Project Support",E9960="Sprint Management",E9960="Sprint Support"),"NA",(((SUMIF(AD:AD,AD9960,H:H)/VLOOKUP(AD9960,[2]Formula!V:X,3,0))*VLOOKUP(AD9960,[2]Formula!V:X,2,0))*H9960)/SUMIF(AD:AD,AD9960,H:H)))</f>
        <v/>
      </c>
      <c r="L9960" s="38" t="str">
        <f t="shared" si="931"/>
        <v/>
      </c>
      <c r="M9960" s="38" t="str">
        <f t="shared" si="932"/>
        <v/>
      </c>
      <c r="N9960" s="38" t="str">
        <f t="shared" si="934"/>
        <v/>
      </c>
      <c r="O9960" s="38" t="str">
        <f t="shared" si="930"/>
        <v/>
      </c>
      <c r="P9960" s="39" t="str">
        <f t="shared" si="935"/>
        <v/>
      </c>
      <c r="AC9960" s="42" t="str">
        <f>IF(B9960="","",VLOOKUP(B9960,[2]Formula!B:C,2,0))</f>
        <v/>
      </c>
      <c r="AD9960" s="43" t="str">
        <f t="shared" si="933"/>
        <v/>
      </c>
    </row>
    <row r="9961" spans="1:30" x14ac:dyDescent="0.25">
      <c r="A9961" s="64"/>
      <c r="B9961" s="64"/>
      <c r="C9961" s="66"/>
      <c r="D9961" s="67"/>
      <c r="E9961" s="64"/>
      <c r="F9961" s="64"/>
      <c r="G9961" s="37" t="str">
        <f>IF(E9961="","",IF(OR(E9961="Project Management",E9961="Project Support",E9961="Sprint Management",E9961="Sprint Support"),"NA",ROUND((((VLOOKUP(AD9961,[2]Formula!V:X,3,0)))-SUMIF(AD:AD,AD9961,H:H)),2)))</f>
        <v/>
      </c>
      <c r="H9961" s="71"/>
      <c r="I9961" s="72"/>
      <c r="J9961" s="72"/>
      <c r="K9961" s="38" t="str">
        <f>IF(E9961="","",IF(OR(E9961="Project Management",E9961="Project Support",E9961="Sprint Management",E9961="Sprint Support"),"NA",(((SUMIF(AD:AD,AD9961,H:H)/VLOOKUP(AD9961,[2]Formula!V:X,3,0))*VLOOKUP(AD9961,[2]Formula!V:X,2,0))*H9961)/SUMIF(AD:AD,AD9961,H:H)))</f>
        <v/>
      </c>
      <c r="L9961" s="38" t="str">
        <f t="shared" si="931"/>
        <v/>
      </c>
      <c r="M9961" s="38" t="str">
        <f t="shared" si="932"/>
        <v/>
      </c>
      <c r="N9961" s="38" t="str">
        <f t="shared" si="934"/>
        <v/>
      </c>
      <c r="O9961" s="38" t="str">
        <f t="shared" si="930"/>
        <v/>
      </c>
      <c r="P9961" s="39" t="str">
        <f t="shared" si="935"/>
        <v/>
      </c>
      <c r="AC9961" s="42" t="str">
        <f>IF(B9961="","",VLOOKUP(B9961,[2]Formula!B:C,2,0))</f>
        <v/>
      </c>
      <c r="AD9961" s="43" t="str">
        <f t="shared" si="933"/>
        <v/>
      </c>
    </row>
    <row r="9962" spans="1:30" x14ac:dyDescent="0.25">
      <c r="A9962" s="64"/>
      <c r="B9962" s="64"/>
      <c r="C9962" s="66"/>
      <c r="D9962" s="67"/>
      <c r="E9962" s="64"/>
      <c r="F9962" s="64"/>
      <c r="G9962" s="37" t="str">
        <f>IF(E9962="","",IF(OR(E9962="Project Management",E9962="Project Support",E9962="Sprint Management",E9962="Sprint Support"),"NA",ROUND((((VLOOKUP(AD9962,[2]Formula!V:X,3,0)))-SUMIF(AD:AD,AD9962,H:H)),2)))</f>
        <v/>
      </c>
      <c r="H9962" s="71"/>
      <c r="I9962" s="72"/>
      <c r="J9962" s="72"/>
      <c r="K9962" s="38" t="str">
        <f>IF(E9962="","",IF(OR(E9962="Project Management",E9962="Project Support",E9962="Sprint Management",E9962="Sprint Support"),"NA",(((SUMIF(AD:AD,AD9962,H:H)/VLOOKUP(AD9962,[2]Formula!V:X,3,0))*VLOOKUP(AD9962,[2]Formula!V:X,2,0))*H9962)/SUMIF(AD:AD,AD9962,H:H)))</f>
        <v/>
      </c>
      <c r="L9962" s="38" t="str">
        <f t="shared" si="931"/>
        <v/>
      </c>
      <c r="M9962" s="38" t="str">
        <f t="shared" si="932"/>
        <v/>
      </c>
      <c r="N9962" s="38" t="str">
        <f t="shared" si="934"/>
        <v/>
      </c>
      <c r="O9962" s="38" t="str">
        <f t="shared" si="930"/>
        <v/>
      </c>
      <c r="P9962" s="39" t="str">
        <f t="shared" si="935"/>
        <v/>
      </c>
      <c r="AC9962" s="42" t="str">
        <f>IF(B9962="","",VLOOKUP(B9962,[2]Formula!B:C,2,0))</f>
        <v/>
      </c>
      <c r="AD9962" s="43" t="str">
        <f t="shared" si="933"/>
        <v/>
      </c>
    </row>
    <row r="9963" spans="1:30" x14ac:dyDescent="0.25">
      <c r="A9963" s="64"/>
      <c r="B9963" s="64"/>
      <c r="C9963" s="66"/>
      <c r="D9963" s="67"/>
      <c r="E9963" s="64"/>
      <c r="F9963" s="64"/>
      <c r="G9963" s="37" t="str">
        <f>IF(E9963="","",IF(OR(E9963="Project Management",E9963="Project Support",E9963="Sprint Management",E9963="Sprint Support"),"NA",ROUND((((VLOOKUP(AD9963,[2]Formula!V:X,3,0)))-SUMIF(AD:AD,AD9963,H:H)),2)))</f>
        <v/>
      </c>
      <c r="H9963" s="71"/>
      <c r="I9963" s="72"/>
      <c r="J9963" s="72"/>
      <c r="K9963" s="38" t="str">
        <f>IF(E9963="","",IF(OR(E9963="Project Management",E9963="Project Support",E9963="Sprint Management",E9963="Sprint Support"),"NA",(((SUMIF(AD:AD,AD9963,H:H)/VLOOKUP(AD9963,[2]Formula!V:X,3,0))*VLOOKUP(AD9963,[2]Formula!V:X,2,0))*H9963)/SUMIF(AD:AD,AD9963,H:H)))</f>
        <v/>
      </c>
      <c r="L9963" s="38" t="str">
        <f t="shared" si="931"/>
        <v/>
      </c>
      <c r="M9963" s="38" t="str">
        <f t="shared" si="932"/>
        <v/>
      </c>
      <c r="N9963" s="38" t="str">
        <f t="shared" si="934"/>
        <v/>
      </c>
      <c r="O9963" s="38" t="str">
        <f t="shared" si="930"/>
        <v/>
      </c>
      <c r="P9963" s="39" t="str">
        <f t="shared" si="935"/>
        <v/>
      </c>
      <c r="AC9963" s="42" t="str">
        <f>IF(B9963="","",VLOOKUP(B9963,[2]Formula!B:C,2,0))</f>
        <v/>
      </c>
      <c r="AD9963" s="43" t="str">
        <f t="shared" si="933"/>
        <v/>
      </c>
    </row>
    <row r="9964" spans="1:30" x14ac:dyDescent="0.25">
      <c r="A9964" s="64"/>
      <c r="B9964" s="64"/>
      <c r="C9964" s="66"/>
      <c r="D9964" s="67"/>
      <c r="E9964" s="64"/>
      <c r="F9964" s="64"/>
      <c r="G9964" s="37" t="str">
        <f>IF(E9964="","",IF(OR(E9964="Project Management",E9964="Project Support",E9964="Sprint Management",E9964="Sprint Support"),"NA",ROUND((((VLOOKUP(AD9964,[2]Formula!V:X,3,0)))-SUMIF(AD:AD,AD9964,H:H)),2)))</f>
        <v/>
      </c>
      <c r="H9964" s="71"/>
      <c r="I9964" s="72"/>
      <c r="J9964" s="72"/>
      <c r="K9964" s="38" t="str">
        <f>IF(E9964="","",IF(OR(E9964="Project Management",E9964="Project Support",E9964="Sprint Management",E9964="Sprint Support"),"NA",(((SUMIF(AD:AD,AD9964,H:H)/VLOOKUP(AD9964,[2]Formula!V:X,3,0))*VLOOKUP(AD9964,[2]Formula!V:X,2,0))*H9964)/SUMIF(AD:AD,AD9964,H:H)))</f>
        <v/>
      </c>
      <c r="L9964" s="38" t="str">
        <f t="shared" si="931"/>
        <v/>
      </c>
      <c r="M9964" s="38" t="str">
        <f t="shared" si="932"/>
        <v/>
      </c>
      <c r="N9964" s="38" t="str">
        <f t="shared" si="934"/>
        <v/>
      </c>
      <c r="O9964" s="38" t="str">
        <f t="shared" si="930"/>
        <v/>
      </c>
      <c r="P9964" s="39" t="str">
        <f t="shared" si="935"/>
        <v/>
      </c>
      <c r="AC9964" s="42" t="str">
        <f>IF(B9964="","",VLOOKUP(B9964,[2]Formula!B:C,2,0))</f>
        <v/>
      </c>
      <c r="AD9964" s="43" t="str">
        <f t="shared" si="933"/>
        <v/>
      </c>
    </row>
    <row r="9965" spans="1:30" x14ac:dyDescent="0.25">
      <c r="A9965" s="64"/>
      <c r="B9965" s="64"/>
      <c r="C9965" s="66"/>
      <c r="D9965" s="67"/>
      <c r="E9965" s="64"/>
      <c r="F9965" s="64"/>
      <c r="G9965" s="37" t="str">
        <f>IF(E9965="","",IF(OR(E9965="Project Management",E9965="Project Support",E9965="Sprint Management",E9965="Sprint Support"),"NA",ROUND((((VLOOKUP(AD9965,[2]Formula!V:X,3,0)))-SUMIF(AD:AD,AD9965,H:H)),2)))</f>
        <v/>
      </c>
      <c r="H9965" s="71"/>
      <c r="I9965" s="72"/>
      <c r="J9965" s="72"/>
      <c r="K9965" s="38" t="str">
        <f>IF(E9965="","",IF(OR(E9965="Project Management",E9965="Project Support",E9965="Sprint Management",E9965="Sprint Support"),"NA",(((SUMIF(AD:AD,AD9965,H:H)/VLOOKUP(AD9965,[2]Formula!V:X,3,0))*VLOOKUP(AD9965,[2]Formula!V:X,2,0))*H9965)/SUMIF(AD:AD,AD9965,H:H)))</f>
        <v/>
      </c>
      <c r="L9965" s="38" t="str">
        <f t="shared" si="931"/>
        <v/>
      </c>
      <c r="M9965" s="38" t="str">
        <f t="shared" si="932"/>
        <v/>
      </c>
      <c r="N9965" s="38" t="str">
        <f t="shared" si="934"/>
        <v/>
      </c>
      <c r="O9965" s="38" t="str">
        <f t="shared" si="930"/>
        <v/>
      </c>
      <c r="P9965" s="39" t="str">
        <f t="shared" si="935"/>
        <v/>
      </c>
      <c r="AC9965" s="42" t="str">
        <f>IF(B9965="","",VLOOKUP(B9965,[2]Formula!B:C,2,0))</f>
        <v/>
      </c>
      <c r="AD9965" s="43" t="str">
        <f t="shared" si="933"/>
        <v/>
      </c>
    </row>
    <row r="9966" spans="1:30" x14ac:dyDescent="0.25">
      <c r="A9966" s="64"/>
      <c r="B9966" s="64"/>
      <c r="C9966" s="66"/>
      <c r="D9966" s="67"/>
      <c r="E9966" s="64"/>
      <c r="F9966" s="64"/>
      <c r="G9966" s="37" t="str">
        <f>IF(E9966="","",IF(OR(E9966="Project Management",E9966="Project Support",E9966="Sprint Management",E9966="Sprint Support"),"NA",ROUND((((VLOOKUP(AD9966,[2]Formula!V:X,3,0)))-SUMIF(AD:AD,AD9966,H:H)),2)))</f>
        <v/>
      </c>
      <c r="H9966" s="71"/>
      <c r="I9966" s="72"/>
      <c r="J9966" s="72"/>
      <c r="K9966" s="38" t="str">
        <f>IF(E9966="","",IF(OR(E9966="Project Management",E9966="Project Support",E9966="Sprint Management",E9966="Sprint Support"),"NA",(((SUMIF(AD:AD,AD9966,H:H)/VLOOKUP(AD9966,[2]Formula!V:X,3,0))*VLOOKUP(AD9966,[2]Formula!V:X,2,0))*H9966)/SUMIF(AD:AD,AD9966,H:H)))</f>
        <v/>
      </c>
      <c r="L9966" s="38" t="str">
        <f t="shared" si="931"/>
        <v/>
      </c>
      <c r="M9966" s="38" t="str">
        <f t="shared" si="932"/>
        <v/>
      </c>
      <c r="N9966" s="38" t="str">
        <f t="shared" si="934"/>
        <v/>
      </c>
      <c r="O9966" s="38" t="str">
        <f t="shared" si="930"/>
        <v/>
      </c>
      <c r="P9966" s="39" t="str">
        <f t="shared" si="935"/>
        <v/>
      </c>
      <c r="AC9966" s="42" t="str">
        <f>IF(B9966="","",VLOOKUP(B9966,[2]Formula!B:C,2,0))</f>
        <v/>
      </c>
      <c r="AD9966" s="43" t="str">
        <f t="shared" si="933"/>
        <v/>
      </c>
    </row>
    <row r="9967" spans="1:30" x14ac:dyDescent="0.25">
      <c r="A9967" s="64"/>
      <c r="B9967" s="64"/>
      <c r="C9967" s="66"/>
      <c r="D9967" s="67"/>
      <c r="E9967" s="64"/>
      <c r="F9967" s="64"/>
      <c r="G9967" s="37" t="str">
        <f>IF(E9967="","",IF(OR(E9967="Project Management",E9967="Project Support",E9967="Sprint Management",E9967="Sprint Support"),"NA",ROUND((((VLOOKUP(AD9967,[2]Formula!V:X,3,0)))-SUMIF(AD:AD,AD9967,H:H)),2)))</f>
        <v/>
      </c>
      <c r="H9967" s="71"/>
      <c r="I9967" s="72"/>
      <c r="J9967" s="72"/>
      <c r="K9967" s="38" t="str">
        <f>IF(E9967="","",IF(OR(E9967="Project Management",E9967="Project Support",E9967="Sprint Management",E9967="Sprint Support"),"NA",(((SUMIF(AD:AD,AD9967,H:H)/VLOOKUP(AD9967,[2]Formula!V:X,3,0))*VLOOKUP(AD9967,[2]Formula!V:X,2,0))*H9967)/SUMIF(AD:AD,AD9967,H:H)))</f>
        <v/>
      </c>
      <c r="L9967" s="38" t="str">
        <f t="shared" si="931"/>
        <v/>
      </c>
      <c r="M9967" s="38" t="str">
        <f t="shared" si="932"/>
        <v/>
      </c>
      <c r="N9967" s="38" t="str">
        <f t="shared" si="934"/>
        <v/>
      </c>
      <c r="O9967" s="38" t="str">
        <f t="shared" si="930"/>
        <v/>
      </c>
      <c r="P9967" s="39" t="str">
        <f t="shared" si="935"/>
        <v/>
      </c>
      <c r="AC9967" s="42" t="str">
        <f>IF(B9967="","",VLOOKUP(B9967,[2]Formula!B:C,2,0))</f>
        <v/>
      </c>
      <c r="AD9967" s="43" t="str">
        <f t="shared" si="933"/>
        <v/>
      </c>
    </row>
    <row r="9968" spans="1:30" x14ac:dyDescent="0.25">
      <c r="A9968" s="64"/>
      <c r="B9968" s="64"/>
      <c r="C9968" s="66"/>
      <c r="D9968" s="67"/>
      <c r="E9968" s="64"/>
      <c r="F9968" s="64"/>
      <c r="G9968" s="37" t="str">
        <f>IF(E9968="","",IF(OR(E9968="Project Management",E9968="Project Support",E9968="Sprint Management",E9968="Sprint Support"),"NA",ROUND((((VLOOKUP(AD9968,[2]Formula!V:X,3,0)))-SUMIF(AD:AD,AD9968,H:H)),2)))</f>
        <v/>
      </c>
      <c r="H9968" s="71"/>
      <c r="I9968" s="72"/>
      <c r="J9968" s="72"/>
      <c r="K9968" s="38" t="str">
        <f>IF(E9968="","",IF(OR(E9968="Project Management",E9968="Project Support",E9968="Sprint Management",E9968="Sprint Support"),"NA",(((SUMIF(AD:AD,AD9968,H:H)/VLOOKUP(AD9968,[2]Formula!V:X,3,0))*VLOOKUP(AD9968,[2]Formula!V:X,2,0))*H9968)/SUMIF(AD:AD,AD9968,H:H)))</f>
        <v/>
      </c>
      <c r="L9968" s="38" t="str">
        <f t="shared" si="931"/>
        <v/>
      </c>
      <c r="M9968" s="38" t="str">
        <f t="shared" si="932"/>
        <v/>
      </c>
      <c r="N9968" s="38" t="str">
        <f t="shared" si="934"/>
        <v/>
      </c>
      <c r="O9968" s="38" t="str">
        <f t="shared" si="930"/>
        <v/>
      </c>
      <c r="P9968" s="39" t="str">
        <f t="shared" si="935"/>
        <v/>
      </c>
      <c r="AC9968" s="42" t="str">
        <f>IF(B9968="","",VLOOKUP(B9968,[2]Formula!B:C,2,0))</f>
        <v/>
      </c>
      <c r="AD9968" s="43" t="str">
        <f t="shared" si="933"/>
        <v/>
      </c>
    </row>
    <row r="9969" spans="1:30" x14ac:dyDescent="0.25">
      <c r="A9969" s="64"/>
      <c r="B9969" s="64"/>
      <c r="C9969" s="66"/>
      <c r="D9969" s="67"/>
      <c r="E9969" s="64"/>
      <c r="F9969" s="64"/>
      <c r="G9969" s="37" t="str">
        <f>IF(E9969="","",IF(OR(E9969="Project Management",E9969="Project Support",E9969="Sprint Management",E9969="Sprint Support"),"NA",ROUND((((VLOOKUP(AD9969,[2]Formula!V:X,3,0)))-SUMIF(AD:AD,AD9969,H:H)),2)))</f>
        <v/>
      </c>
      <c r="H9969" s="71"/>
      <c r="I9969" s="72"/>
      <c r="J9969" s="72"/>
      <c r="K9969" s="38" t="str">
        <f>IF(E9969="","",IF(OR(E9969="Project Management",E9969="Project Support",E9969="Sprint Management",E9969="Sprint Support"),"NA",(((SUMIF(AD:AD,AD9969,H:H)/VLOOKUP(AD9969,[2]Formula!V:X,3,0))*VLOOKUP(AD9969,[2]Formula!V:X,2,0))*H9969)/SUMIF(AD:AD,AD9969,H:H)))</f>
        <v/>
      </c>
      <c r="L9969" s="38" t="str">
        <f t="shared" si="931"/>
        <v/>
      </c>
      <c r="M9969" s="38" t="str">
        <f t="shared" si="932"/>
        <v/>
      </c>
      <c r="N9969" s="38" t="str">
        <f t="shared" si="934"/>
        <v/>
      </c>
      <c r="O9969" s="38" t="str">
        <f t="shared" si="930"/>
        <v/>
      </c>
      <c r="P9969" s="39" t="str">
        <f t="shared" si="935"/>
        <v/>
      </c>
      <c r="AC9969" s="42" t="str">
        <f>IF(B9969="","",VLOOKUP(B9969,[2]Formula!B:C,2,0))</f>
        <v/>
      </c>
      <c r="AD9969" s="43" t="str">
        <f t="shared" si="933"/>
        <v/>
      </c>
    </row>
    <row r="9970" spans="1:30" x14ac:dyDescent="0.25">
      <c r="A9970" s="64"/>
      <c r="B9970" s="64"/>
      <c r="C9970" s="66"/>
      <c r="D9970" s="67"/>
      <c r="E9970" s="64"/>
      <c r="F9970" s="64"/>
      <c r="G9970" s="37" t="str">
        <f>IF(E9970="","",IF(OR(E9970="Project Management",E9970="Project Support",E9970="Sprint Management",E9970="Sprint Support"),"NA",ROUND((((VLOOKUP(AD9970,[2]Formula!V:X,3,0)))-SUMIF(AD:AD,AD9970,H:H)),2)))</f>
        <v/>
      </c>
      <c r="H9970" s="71"/>
      <c r="I9970" s="72"/>
      <c r="J9970" s="72"/>
      <c r="K9970" s="38" t="str">
        <f>IF(E9970="","",IF(OR(E9970="Project Management",E9970="Project Support",E9970="Sprint Management",E9970="Sprint Support"),"NA",(((SUMIF(AD:AD,AD9970,H:H)/VLOOKUP(AD9970,[2]Formula!V:X,3,0))*VLOOKUP(AD9970,[2]Formula!V:X,2,0))*H9970)/SUMIF(AD:AD,AD9970,H:H)))</f>
        <v/>
      </c>
      <c r="L9970" s="38" t="str">
        <f t="shared" si="931"/>
        <v/>
      </c>
      <c r="M9970" s="38" t="str">
        <f t="shared" si="932"/>
        <v/>
      </c>
      <c r="N9970" s="38" t="str">
        <f t="shared" si="934"/>
        <v/>
      </c>
      <c r="O9970" s="38" t="str">
        <f t="shared" si="930"/>
        <v/>
      </c>
      <c r="P9970" s="39" t="str">
        <f t="shared" si="935"/>
        <v/>
      </c>
      <c r="AC9970" s="42" t="str">
        <f>IF(B9970="","",VLOOKUP(B9970,[2]Formula!B:C,2,0))</f>
        <v/>
      </c>
      <c r="AD9970" s="43" t="str">
        <f t="shared" si="933"/>
        <v/>
      </c>
    </row>
    <row r="9971" spans="1:30" x14ac:dyDescent="0.25">
      <c r="A9971" s="64"/>
      <c r="B9971" s="64"/>
      <c r="C9971" s="66"/>
      <c r="D9971" s="67"/>
      <c r="E9971" s="64"/>
      <c r="F9971" s="64"/>
      <c r="G9971" s="37" t="str">
        <f>IF(E9971="","",IF(OR(E9971="Project Management",E9971="Project Support",E9971="Sprint Management",E9971="Sprint Support"),"NA",ROUND((((VLOOKUP(AD9971,[2]Formula!V:X,3,0)))-SUMIF(AD:AD,AD9971,H:H)),2)))</f>
        <v/>
      </c>
      <c r="H9971" s="71"/>
      <c r="I9971" s="72"/>
      <c r="J9971" s="72"/>
      <c r="K9971" s="38" t="str">
        <f>IF(E9971="","",IF(OR(E9971="Project Management",E9971="Project Support",E9971="Sprint Management",E9971="Sprint Support"),"NA",(((SUMIF(AD:AD,AD9971,H:H)/VLOOKUP(AD9971,[2]Formula!V:X,3,0))*VLOOKUP(AD9971,[2]Formula!V:X,2,0))*H9971)/SUMIF(AD:AD,AD9971,H:H)))</f>
        <v/>
      </c>
      <c r="L9971" s="38" t="str">
        <f t="shared" si="931"/>
        <v/>
      </c>
      <c r="M9971" s="38" t="str">
        <f t="shared" si="932"/>
        <v/>
      </c>
      <c r="N9971" s="38" t="str">
        <f t="shared" si="934"/>
        <v/>
      </c>
      <c r="O9971" s="38" t="str">
        <f t="shared" si="930"/>
        <v/>
      </c>
      <c r="P9971" s="39" t="str">
        <f t="shared" si="935"/>
        <v/>
      </c>
      <c r="AC9971" s="42" t="str">
        <f>IF(B9971="","",VLOOKUP(B9971,[2]Formula!B:C,2,0))</f>
        <v/>
      </c>
      <c r="AD9971" s="43" t="str">
        <f t="shared" si="933"/>
        <v/>
      </c>
    </row>
    <row r="9972" spans="1:30" x14ac:dyDescent="0.25">
      <c r="A9972" s="64"/>
      <c r="B9972" s="64"/>
      <c r="C9972" s="66"/>
      <c r="D9972" s="67"/>
      <c r="E9972" s="64"/>
      <c r="F9972" s="64"/>
      <c r="G9972" s="37" t="str">
        <f>IF(E9972="","",IF(OR(E9972="Project Management",E9972="Project Support",E9972="Sprint Management",E9972="Sprint Support"),"NA",ROUND((((VLOOKUP(AD9972,[2]Formula!V:X,3,0)))-SUMIF(AD:AD,AD9972,H:H)),2)))</f>
        <v/>
      </c>
      <c r="H9972" s="71"/>
      <c r="I9972" s="72"/>
      <c r="J9972" s="72"/>
      <c r="K9972" s="38" t="str">
        <f>IF(E9972="","",IF(OR(E9972="Project Management",E9972="Project Support",E9972="Sprint Management",E9972="Sprint Support"),"NA",(((SUMIF(AD:AD,AD9972,H:H)/VLOOKUP(AD9972,[2]Formula!V:X,3,0))*VLOOKUP(AD9972,[2]Formula!V:X,2,0))*H9972)/SUMIF(AD:AD,AD9972,H:H)))</f>
        <v/>
      </c>
      <c r="L9972" s="38" t="str">
        <f t="shared" si="931"/>
        <v/>
      </c>
      <c r="M9972" s="38" t="str">
        <f t="shared" si="932"/>
        <v/>
      </c>
      <c r="N9972" s="38" t="str">
        <f t="shared" si="934"/>
        <v/>
      </c>
      <c r="O9972" s="38" t="str">
        <f t="shared" si="930"/>
        <v/>
      </c>
      <c r="P9972" s="39" t="str">
        <f t="shared" si="935"/>
        <v/>
      </c>
      <c r="AC9972" s="42" t="str">
        <f>IF(B9972="","",VLOOKUP(B9972,[2]Formula!B:C,2,0))</f>
        <v/>
      </c>
      <c r="AD9972" s="43" t="str">
        <f t="shared" si="933"/>
        <v/>
      </c>
    </row>
    <row r="9973" spans="1:30" x14ac:dyDescent="0.25">
      <c r="A9973" s="64"/>
      <c r="B9973" s="64"/>
      <c r="C9973" s="66"/>
      <c r="D9973" s="67"/>
      <c r="E9973" s="64"/>
      <c r="F9973" s="64"/>
      <c r="G9973" s="37" t="str">
        <f>IF(E9973="","",IF(OR(E9973="Project Management",E9973="Project Support",E9973="Sprint Management",E9973="Sprint Support"),"NA",ROUND((((VLOOKUP(AD9973,[2]Formula!V:X,3,0)))-SUMIF(AD:AD,AD9973,H:H)),2)))</f>
        <v/>
      </c>
      <c r="H9973" s="71"/>
      <c r="I9973" s="72"/>
      <c r="J9973" s="72"/>
      <c r="K9973" s="38" t="str">
        <f>IF(E9973="","",IF(OR(E9973="Project Management",E9973="Project Support",E9973="Sprint Management",E9973="Sprint Support"),"NA",(((SUMIF(AD:AD,AD9973,H:H)/VLOOKUP(AD9973,[2]Formula!V:X,3,0))*VLOOKUP(AD9973,[2]Formula!V:X,2,0))*H9973)/SUMIF(AD:AD,AD9973,H:H)))</f>
        <v/>
      </c>
      <c r="L9973" s="38" t="str">
        <f t="shared" si="931"/>
        <v/>
      </c>
      <c r="M9973" s="38" t="str">
        <f t="shared" si="932"/>
        <v/>
      </c>
      <c r="N9973" s="38" t="str">
        <f t="shared" si="934"/>
        <v/>
      </c>
      <c r="O9973" s="38" t="str">
        <f t="shared" ref="O9973:O10012" si="936">IFERROR(L9973/M9973,"")</f>
        <v/>
      </c>
      <c r="P9973" s="39" t="str">
        <f t="shared" si="935"/>
        <v/>
      </c>
      <c r="AC9973" s="42" t="str">
        <f>IF(B9973="","",VLOOKUP(B9973,[2]Formula!B:C,2,0))</f>
        <v/>
      </c>
      <c r="AD9973" s="43" t="str">
        <f t="shared" si="933"/>
        <v/>
      </c>
    </row>
    <row r="9974" spans="1:30" x14ac:dyDescent="0.25">
      <c r="A9974" s="64"/>
      <c r="B9974" s="64"/>
      <c r="C9974" s="66"/>
      <c r="D9974" s="67"/>
      <c r="E9974" s="64"/>
      <c r="F9974" s="64"/>
      <c r="G9974" s="37" t="str">
        <f>IF(E9974="","",IF(OR(E9974="Project Management",E9974="Project Support",E9974="Sprint Management",E9974="Sprint Support"),"NA",ROUND((((VLOOKUP(AD9974,[2]Formula!V:X,3,0)))-SUMIF(AD:AD,AD9974,H:H)),2)))</f>
        <v/>
      </c>
      <c r="H9974" s="71"/>
      <c r="I9974" s="72"/>
      <c r="J9974" s="72"/>
      <c r="K9974" s="38" t="str">
        <f>IF(E9974="","",IF(OR(E9974="Project Management",E9974="Project Support",E9974="Sprint Management",E9974="Sprint Support"),"NA",(((SUMIF(AD:AD,AD9974,H:H)/VLOOKUP(AD9974,[2]Formula!V:X,3,0))*VLOOKUP(AD9974,[2]Formula!V:X,2,0))*H9974)/SUMIF(AD:AD,AD9974,H:H)))</f>
        <v/>
      </c>
      <c r="L9974" s="38" t="str">
        <f t="shared" si="931"/>
        <v/>
      </c>
      <c r="M9974" s="38" t="str">
        <f t="shared" si="932"/>
        <v/>
      </c>
      <c r="N9974" s="38" t="str">
        <f t="shared" si="934"/>
        <v/>
      </c>
      <c r="O9974" s="38" t="str">
        <f t="shared" si="936"/>
        <v/>
      </c>
      <c r="P9974" s="39" t="str">
        <f t="shared" si="935"/>
        <v/>
      </c>
      <c r="AC9974" s="42" t="str">
        <f>IF(B9974="","",VLOOKUP(B9974,[2]Formula!B:C,2,0))</f>
        <v/>
      </c>
      <c r="AD9974" s="43" t="str">
        <f t="shared" si="933"/>
        <v/>
      </c>
    </row>
    <row r="9975" spans="1:30" x14ac:dyDescent="0.25">
      <c r="A9975" s="64"/>
      <c r="B9975" s="64"/>
      <c r="C9975" s="66"/>
      <c r="D9975" s="67"/>
      <c r="E9975" s="64"/>
      <c r="F9975" s="64"/>
      <c r="G9975" s="37" t="str">
        <f>IF(E9975="","",IF(OR(E9975="Project Management",E9975="Project Support",E9975="Sprint Management",E9975="Sprint Support"),"NA",ROUND((((VLOOKUP(AD9975,[2]Formula!V:X,3,0)))-SUMIF(AD:AD,AD9975,H:H)),2)))</f>
        <v/>
      </c>
      <c r="H9975" s="71"/>
      <c r="I9975" s="72"/>
      <c r="J9975" s="72"/>
      <c r="K9975" s="38" t="str">
        <f>IF(E9975="","",IF(OR(E9975="Project Management",E9975="Project Support",E9975="Sprint Management",E9975="Sprint Support"),"NA",(((SUMIF(AD:AD,AD9975,H:H)/VLOOKUP(AD9975,[2]Formula!V:X,3,0))*VLOOKUP(AD9975,[2]Formula!V:X,2,0))*H9975)/SUMIF(AD:AD,AD9975,H:H)))</f>
        <v/>
      </c>
      <c r="L9975" s="38" t="str">
        <f t="shared" si="931"/>
        <v/>
      </c>
      <c r="M9975" s="38" t="str">
        <f t="shared" si="932"/>
        <v/>
      </c>
      <c r="N9975" s="38" t="str">
        <f t="shared" si="934"/>
        <v/>
      </c>
      <c r="O9975" s="38" t="str">
        <f t="shared" si="936"/>
        <v/>
      </c>
      <c r="P9975" s="39" t="str">
        <f t="shared" si="935"/>
        <v/>
      </c>
      <c r="AC9975" s="42" t="str">
        <f>IF(B9975="","",VLOOKUP(B9975,[2]Formula!B:C,2,0))</f>
        <v/>
      </c>
      <c r="AD9975" s="43" t="str">
        <f t="shared" si="933"/>
        <v/>
      </c>
    </row>
    <row r="9976" spans="1:30" x14ac:dyDescent="0.25">
      <c r="A9976" s="64"/>
      <c r="B9976" s="64"/>
      <c r="C9976" s="66"/>
      <c r="D9976" s="67"/>
      <c r="E9976" s="64"/>
      <c r="F9976" s="64"/>
      <c r="G9976" s="37" t="str">
        <f>IF(E9976="","",IF(OR(E9976="Project Management",E9976="Project Support",E9976="Sprint Management",E9976="Sprint Support"),"NA",ROUND((((VLOOKUP(AD9976,[2]Formula!V:X,3,0)))-SUMIF(AD:AD,AD9976,H:H)),2)))</f>
        <v/>
      </c>
      <c r="H9976" s="71"/>
      <c r="I9976" s="72"/>
      <c r="J9976" s="72"/>
      <c r="K9976" s="38" t="str">
        <f>IF(E9976="","",IF(OR(E9976="Project Management",E9976="Project Support",E9976="Sprint Management",E9976="Sprint Support"),"NA",(((SUMIF(AD:AD,AD9976,H:H)/VLOOKUP(AD9976,[2]Formula!V:X,3,0))*VLOOKUP(AD9976,[2]Formula!V:X,2,0))*H9976)/SUMIF(AD:AD,AD9976,H:H)))</f>
        <v/>
      </c>
      <c r="L9976" s="38" t="str">
        <f t="shared" si="931"/>
        <v/>
      </c>
      <c r="M9976" s="38" t="str">
        <f t="shared" si="932"/>
        <v/>
      </c>
      <c r="N9976" s="38" t="str">
        <f t="shared" si="934"/>
        <v/>
      </c>
      <c r="O9976" s="38" t="str">
        <f t="shared" si="936"/>
        <v/>
      </c>
      <c r="P9976" s="39" t="str">
        <f t="shared" si="935"/>
        <v/>
      </c>
      <c r="AC9976" s="42" t="str">
        <f>IF(B9976="","",VLOOKUP(B9976,[2]Formula!B:C,2,0))</f>
        <v/>
      </c>
      <c r="AD9976" s="43" t="str">
        <f t="shared" si="933"/>
        <v/>
      </c>
    </row>
    <row r="9977" spans="1:30" x14ac:dyDescent="0.25">
      <c r="A9977" s="64"/>
      <c r="B9977" s="64"/>
      <c r="C9977" s="66"/>
      <c r="D9977" s="67"/>
      <c r="E9977" s="64"/>
      <c r="F9977" s="64"/>
      <c r="G9977" s="37" t="str">
        <f>IF(E9977="","",IF(OR(E9977="Project Management",E9977="Project Support",E9977="Sprint Management",E9977="Sprint Support"),"NA",ROUND((((VLOOKUP(AD9977,[2]Formula!V:X,3,0)))-SUMIF(AD:AD,AD9977,H:H)),2)))</f>
        <v/>
      </c>
      <c r="H9977" s="71"/>
      <c r="I9977" s="72"/>
      <c r="J9977" s="72"/>
      <c r="K9977" s="38" t="str">
        <f>IF(E9977="","",IF(OR(E9977="Project Management",E9977="Project Support",E9977="Sprint Management",E9977="Sprint Support"),"NA",(((SUMIF(AD:AD,AD9977,H:H)/VLOOKUP(AD9977,[2]Formula!V:X,3,0))*VLOOKUP(AD9977,[2]Formula!V:X,2,0))*H9977)/SUMIF(AD:AD,AD9977,H:H)))</f>
        <v/>
      </c>
      <c r="L9977" s="38" t="str">
        <f t="shared" si="931"/>
        <v/>
      </c>
      <c r="M9977" s="38" t="str">
        <f t="shared" si="932"/>
        <v/>
      </c>
      <c r="N9977" s="38" t="str">
        <f t="shared" si="934"/>
        <v/>
      </c>
      <c r="O9977" s="38" t="str">
        <f t="shared" si="936"/>
        <v/>
      </c>
      <c r="P9977" s="39" t="str">
        <f t="shared" si="935"/>
        <v/>
      </c>
      <c r="AC9977" s="42" t="str">
        <f>IF(B9977="","",VLOOKUP(B9977,[2]Formula!B:C,2,0))</f>
        <v/>
      </c>
      <c r="AD9977" s="43" t="str">
        <f t="shared" si="933"/>
        <v/>
      </c>
    </row>
    <row r="9978" spans="1:30" x14ac:dyDescent="0.25">
      <c r="A9978" s="64"/>
      <c r="B9978" s="64"/>
      <c r="C9978" s="66"/>
      <c r="D9978" s="67"/>
      <c r="E9978" s="64"/>
      <c r="F9978" s="64"/>
      <c r="G9978" s="37" t="str">
        <f>IF(E9978="","",IF(OR(E9978="Project Management",E9978="Project Support",E9978="Sprint Management",E9978="Sprint Support"),"NA",ROUND((((VLOOKUP(AD9978,[2]Formula!V:X,3,0)))-SUMIF(AD:AD,AD9978,H:H)),2)))</f>
        <v/>
      </c>
      <c r="H9978" s="71"/>
      <c r="I9978" s="72"/>
      <c r="J9978" s="72"/>
      <c r="K9978" s="38" t="str">
        <f>IF(E9978="","",IF(OR(E9978="Project Management",E9978="Project Support",E9978="Sprint Management",E9978="Sprint Support"),"NA",(((SUMIF(AD:AD,AD9978,H:H)/VLOOKUP(AD9978,[2]Formula!V:X,3,0))*VLOOKUP(AD9978,[2]Formula!V:X,2,0))*H9978)/SUMIF(AD:AD,AD9978,H:H)))</f>
        <v/>
      </c>
      <c r="L9978" s="38" t="str">
        <f t="shared" si="931"/>
        <v/>
      </c>
      <c r="M9978" s="38" t="str">
        <f t="shared" si="932"/>
        <v/>
      </c>
      <c r="N9978" s="38" t="str">
        <f t="shared" si="934"/>
        <v/>
      </c>
      <c r="O9978" s="38" t="str">
        <f t="shared" si="936"/>
        <v/>
      </c>
      <c r="P9978" s="39" t="str">
        <f t="shared" si="935"/>
        <v/>
      </c>
      <c r="AC9978" s="42" t="str">
        <f>IF(B9978="","",VLOOKUP(B9978,[2]Formula!B:C,2,0))</f>
        <v/>
      </c>
      <c r="AD9978" s="43" t="str">
        <f t="shared" si="933"/>
        <v/>
      </c>
    </row>
    <row r="9979" spans="1:30" x14ac:dyDescent="0.25">
      <c r="A9979" s="64"/>
      <c r="B9979" s="64"/>
      <c r="C9979" s="66"/>
      <c r="D9979" s="67"/>
      <c r="E9979" s="64"/>
      <c r="F9979" s="64"/>
      <c r="G9979" s="37" t="str">
        <f>IF(E9979="","",IF(OR(E9979="Project Management",E9979="Project Support",E9979="Sprint Management",E9979="Sprint Support"),"NA",ROUND((((VLOOKUP(AD9979,[2]Formula!V:X,3,0)))-SUMIF(AD:AD,AD9979,H:H)),2)))</f>
        <v/>
      </c>
      <c r="H9979" s="71"/>
      <c r="I9979" s="72"/>
      <c r="J9979" s="72"/>
      <c r="K9979" s="38" t="str">
        <f>IF(E9979="","",IF(OR(E9979="Project Management",E9979="Project Support",E9979="Sprint Management",E9979="Sprint Support"),"NA",(((SUMIF(AD:AD,AD9979,H:H)/VLOOKUP(AD9979,[2]Formula!V:X,3,0))*VLOOKUP(AD9979,[2]Formula!V:X,2,0))*H9979)/SUMIF(AD:AD,AD9979,H:H)))</f>
        <v/>
      </c>
      <c r="L9979" s="38" t="str">
        <f t="shared" si="931"/>
        <v/>
      </c>
      <c r="M9979" s="38" t="str">
        <f t="shared" si="932"/>
        <v/>
      </c>
      <c r="N9979" s="38" t="str">
        <f t="shared" si="934"/>
        <v/>
      </c>
      <c r="O9979" s="38" t="str">
        <f t="shared" si="936"/>
        <v/>
      </c>
      <c r="P9979" s="39" t="str">
        <f t="shared" si="935"/>
        <v/>
      </c>
      <c r="AC9979" s="42" t="str">
        <f>IF(B9979="","",VLOOKUP(B9979,[2]Formula!B:C,2,0))</f>
        <v/>
      </c>
      <c r="AD9979" s="43" t="str">
        <f t="shared" si="933"/>
        <v/>
      </c>
    </row>
    <row r="9980" spans="1:30" x14ac:dyDescent="0.25">
      <c r="A9980" s="64"/>
      <c r="B9980" s="64"/>
      <c r="C9980" s="66"/>
      <c r="D9980" s="67"/>
      <c r="E9980" s="64"/>
      <c r="F9980" s="64"/>
      <c r="G9980" s="37" t="str">
        <f>IF(E9980="","",IF(OR(E9980="Project Management",E9980="Project Support",E9980="Sprint Management",E9980="Sprint Support"),"NA",ROUND((((VLOOKUP(AD9980,[2]Formula!V:X,3,0)))-SUMIF(AD:AD,AD9980,H:H)),2)))</f>
        <v/>
      </c>
      <c r="H9980" s="71"/>
      <c r="I9980" s="72"/>
      <c r="J9980" s="72"/>
      <c r="K9980" s="38" t="str">
        <f>IF(E9980="","",IF(OR(E9980="Project Management",E9980="Project Support",E9980="Sprint Management",E9980="Sprint Support"),"NA",(((SUMIF(AD:AD,AD9980,H:H)/VLOOKUP(AD9980,[2]Formula!V:X,3,0))*VLOOKUP(AD9980,[2]Formula!V:X,2,0))*H9980)/SUMIF(AD:AD,AD9980,H:H)))</f>
        <v/>
      </c>
      <c r="L9980" s="38" t="str">
        <f t="shared" si="931"/>
        <v/>
      </c>
      <c r="M9980" s="38" t="str">
        <f t="shared" si="932"/>
        <v/>
      </c>
      <c r="N9980" s="38" t="str">
        <f t="shared" si="934"/>
        <v/>
      </c>
      <c r="O9980" s="38" t="str">
        <f t="shared" si="936"/>
        <v/>
      </c>
      <c r="P9980" s="39" t="str">
        <f t="shared" si="935"/>
        <v/>
      </c>
      <c r="AC9980" s="42" t="str">
        <f>IF(B9980="","",VLOOKUP(B9980,[2]Formula!B:C,2,0))</f>
        <v/>
      </c>
      <c r="AD9980" s="43" t="str">
        <f t="shared" si="933"/>
        <v/>
      </c>
    </row>
    <row r="9981" spans="1:30" x14ac:dyDescent="0.25">
      <c r="A9981" s="64"/>
      <c r="B9981" s="64"/>
      <c r="C9981" s="66"/>
      <c r="D9981" s="67"/>
      <c r="E9981" s="64"/>
      <c r="F9981" s="64"/>
      <c r="G9981" s="37" t="str">
        <f>IF(E9981="","",IF(OR(E9981="Project Management",E9981="Project Support",E9981="Sprint Management",E9981="Sprint Support"),"NA",ROUND((((VLOOKUP(AD9981,[2]Formula!V:X,3,0)))-SUMIF(AD:AD,AD9981,H:H)),2)))</f>
        <v/>
      </c>
      <c r="H9981" s="71"/>
      <c r="I9981" s="72"/>
      <c r="J9981" s="72"/>
      <c r="K9981" s="38" t="str">
        <f>IF(E9981="","",IF(OR(E9981="Project Management",E9981="Project Support",E9981="Sprint Management",E9981="Sprint Support"),"NA",(((SUMIF(AD:AD,AD9981,H:H)/VLOOKUP(AD9981,[2]Formula!V:X,3,0))*VLOOKUP(AD9981,[2]Formula!V:X,2,0))*H9981)/SUMIF(AD:AD,AD9981,H:H)))</f>
        <v/>
      </c>
      <c r="L9981" s="38" t="str">
        <f t="shared" si="931"/>
        <v/>
      </c>
      <c r="M9981" s="38" t="str">
        <f t="shared" si="932"/>
        <v/>
      </c>
      <c r="N9981" s="38" t="str">
        <f t="shared" si="934"/>
        <v/>
      </c>
      <c r="O9981" s="38" t="str">
        <f t="shared" si="936"/>
        <v/>
      </c>
      <c r="P9981" s="39" t="str">
        <f t="shared" si="935"/>
        <v/>
      </c>
      <c r="AC9981" s="42" t="str">
        <f>IF(B9981="","",VLOOKUP(B9981,[2]Formula!B:C,2,0))</f>
        <v/>
      </c>
      <c r="AD9981" s="43" t="str">
        <f t="shared" si="933"/>
        <v/>
      </c>
    </row>
    <row r="9982" spans="1:30" x14ac:dyDescent="0.25">
      <c r="A9982" s="64"/>
      <c r="B9982" s="64"/>
      <c r="C9982" s="66"/>
      <c r="D9982" s="67"/>
      <c r="E9982" s="64"/>
      <c r="F9982" s="64"/>
      <c r="G9982" s="37" t="str">
        <f>IF(E9982="","",IF(OR(E9982="Project Management",E9982="Project Support",E9982="Sprint Management",E9982="Sprint Support"),"NA",ROUND((((VLOOKUP(AD9982,[2]Formula!V:X,3,0)))-SUMIF(AD:AD,AD9982,H:H)),2)))</f>
        <v/>
      </c>
      <c r="H9982" s="71"/>
      <c r="I9982" s="72"/>
      <c r="J9982" s="72"/>
      <c r="K9982" s="38" t="str">
        <f>IF(E9982="","",IF(OR(E9982="Project Management",E9982="Project Support",E9982="Sprint Management",E9982="Sprint Support"),"NA",(((SUMIF(AD:AD,AD9982,H:H)/VLOOKUP(AD9982,[2]Formula!V:X,3,0))*VLOOKUP(AD9982,[2]Formula!V:X,2,0))*H9982)/SUMIF(AD:AD,AD9982,H:H)))</f>
        <v/>
      </c>
      <c r="L9982" s="38" t="str">
        <f t="shared" si="931"/>
        <v/>
      </c>
      <c r="M9982" s="38" t="str">
        <f t="shared" si="932"/>
        <v/>
      </c>
      <c r="N9982" s="38" t="str">
        <f t="shared" si="934"/>
        <v/>
      </c>
      <c r="O9982" s="38" t="str">
        <f t="shared" si="936"/>
        <v/>
      </c>
      <c r="P9982" s="39" t="str">
        <f t="shared" si="935"/>
        <v/>
      </c>
      <c r="AC9982" s="42" t="str">
        <f>IF(B9982="","",VLOOKUP(B9982,[2]Formula!B:C,2,0))</f>
        <v/>
      </c>
      <c r="AD9982" s="43" t="str">
        <f t="shared" si="933"/>
        <v/>
      </c>
    </row>
    <row r="9983" spans="1:30" x14ac:dyDescent="0.25">
      <c r="A9983" s="64"/>
      <c r="B9983" s="64"/>
      <c r="C9983" s="66"/>
      <c r="D9983" s="67"/>
      <c r="E9983" s="64"/>
      <c r="F9983" s="64"/>
      <c r="G9983" s="37" t="str">
        <f>IF(E9983="","",IF(OR(E9983="Project Management",E9983="Project Support",E9983="Sprint Management",E9983="Sprint Support"),"NA",ROUND((((VLOOKUP(AD9983,[2]Formula!V:X,3,0)))-SUMIF(AD:AD,AD9983,H:H)),2)))</f>
        <v/>
      </c>
      <c r="H9983" s="71"/>
      <c r="I9983" s="72"/>
      <c r="J9983" s="72"/>
      <c r="K9983" s="38" t="str">
        <f>IF(E9983="","",IF(OR(E9983="Project Management",E9983="Project Support",E9983="Sprint Management",E9983="Sprint Support"),"NA",(((SUMIF(AD:AD,AD9983,H:H)/VLOOKUP(AD9983,[2]Formula!V:X,3,0))*VLOOKUP(AD9983,[2]Formula!V:X,2,0))*H9983)/SUMIF(AD:AD,AD9983,H:H)))</f>
        <v/>
      </c>
      <c r="L9983" s="38" t="str">
        <f t="shared" si="931"/>
        <v/>
      </c>
      <c r="M9983" s="38" t="str">
        <f t="shared" si="932"/>
        <v/>
      </c>
      <c r="N9983" s="38" t="str">
        <f t="shared" si="934"/>
        <v/>
      </c>
      <c r="O9983" s="38" t="str">
        <f t="shared" si="936"/>
        <v/>
      </c>
      <c r="P9983" s="39" t="str">
        <f t="shared" si="935"/>
        <v/>
      </c>
      <c r="AC9983" s="42" t="str">
        <f>IF(B9983="","",VLOOKUP(B9983,[2]Formula!B:C,2,0))</f>
        <v/>
      </c>
      <c r="AD9983" s="43" t="str">
        <f t="shared" si="933"/>
        <v/>
      </c>
    </row>
    <row r="9984" spans="1:30" x14ac:dyDescent="0.25">
      <c r="A9984" s="64"/>
      <c r="B9984" s="64"/>
      <c r="C9984" s="66"/>
      <c r="D9984" s="67"/>
      <c r="E9984" s="64"/>
      <c r="F9984" s="64"/>
      <c r="G9984" s="37" t="str">
        <f>IF(E9984="","",IF(OR(E9984="Project Management",E9984="Project Support",E9984="Sprint Management",E9984="Sprint Support"),"NA",ROUND((((VLOOKUP(AD9984,[2]Formula!V:X,3,0)))-SUMIF(AD:AD,AD9984,H:H)),2)))</f>
        <v/>
      </c>
      <c r="H9984" s="71"/>
      <c r="I9984" s="72"/>
      <c r="J9984" s="72"/>
      <c r="K9984" s="38" t="str">
        <f>IF(E9984="","",IF(OR(E9984="Project Management",E9984="Project Support",E9984="Sprint Management",E9984="Sprint Support"),"NA",(((SUMIF(AD:AD,AD9984,H:H)/VLOOKUP(AD9984,[2]Formula!V:X,3,0))*VLOOKUP(AD9984,[2]Formula!V:X,2,0))*H9984)/SUMIF(AD:AD,AD9984,H:H)))</f>
        <v/>
      </c>
      <c r="L9984" s="38" t="str">
        <f t="shared" si="931"/>
        <v/>
      </c>
      <c r="M9984" s="38" t="str">
        <f t="shared" si="932"/>
        <v/>
      </c>
      <c r="N9984" s="38" t="str">
        <f t="shared" si="934"/>
        <v/>
      </c>
      <c r="O9984" s="38" t="str">
        <f t="shared" si="936"/>
        <v/>
      </c>
      <c r="P9984" s="39" t="str">
        <f t="shared" si="935"/>
        <v/>
      </c>
      <c r="AC9984" s="42" t="str">
        <f>IF(B9984="","",VLOOKUP(B9984,[2]Formula!B:C,2,0))</f>
        <v/>
      </c>
      <c r="AD9984" s="43" t="str">
        <f t="shared" si="933"/>
        <v/>
      </c>
    </row>
    <row r="9985" spans="1:30" x14ac:dyDescent="0.25">
      <c r="A9985" s="64"/>
      <c r="B9985" s="64"/>
      <c r="C9985" s="66"/>
      <c r="D9985" s="67"/>
      <c r="E9985" s="64"/>
      <c r="F9985" s="64"/>
      <c r="G9985" s="37" t="str">
        <f>IF(E9985="","",IF(OR(E9985="Project Management",E9985="Project Support",E9985="Sprint Management",E9985="Sprint Support"),"NA",ROUND((((VLOOKUP(AD9985,[2]Formula!V:X,3,0)))-SUMIF(AD:AD,AD9985,H:H)),2)))</f>
        <v/>
      </c>
      <c r="H9985" s="71"/>
      <c r="I9985" s="72"/>
      <c r="J9985" s="72"/>
      <c r="K9985" s="38" t="str">
        <f>IF(E9985="","",IF(OR(E9985="Project Management",E9985="Project Support",E9985="Sprint Management",E9985="Sprint Support"),"NA",(((SUMIF(AD:AD,AD9985,H:H)/VLOOKUP(AD9985,[2]Formula!V:X,3,0))*VLOOKUP(AD9985,[2]Formula!V:X,2,0))*H9985)/SUMIF(AD:AD,AD9985,H:H)))</f>
        <v/>
      </c>
      <c r="L9985" s="38" t="str">
        <f t="shared" si="931"/>
        <v/>
      </c>
      <c r="M9985" s="38" t="str">
        <f t="shared" si="932"/>
        <v/>
      </c>
      <c r="N9985" s="38" t="str">
        <f t="shared" si="934"/>
        <v/>
      </c>
      <c r="O9985" s="38" t="str">
        <f t="shared" si="936"/>
        <v/>
      </c>
      <c r="P9985" s="39" t="str">
        <f t="shared" si="935"/>
        <v/>
      </c>
      <c r="AC9985" s="42" t="str">
        <f>IF(B9985="","",VLOOKUP(B9985,[2]Formula!B:C,2,0))</f>
        <v/>
      </c>
      <c r="AD9985" s="43" t="str">
        <f t="shared" si="933"/>
        <v/>
      </c>
    </row>
    <row r="9986" spans="1:30" x14ac:dyDescent="0.25">
      <c r="A9986" s="64"/>
      <c r="B9986" s="64"/>
      <c r="C9986" s="66"/>
      <c r="D9986" s="67"/>
      <c r="E9986" s="64"/>
      <c r="F9986" s="64"/>
      <c r="G9986" s="37" t="str">
        <f>IF(E9986="","",IF(OR(E9986="Project Management",E9986="Project Support",E9986="Sprint Management",E9986="Sprint Support"),"NA",ROUND((((VLOOKUP(AD9986,[2]Formula!V:X,3,0)))-SUMIF(AD:AD,AD9986,H:H)),2)))</f>
        <v/>
      </c>
      <c r="H9986" s="71"/>
      <c r="I9986" s="72"/>
      <c r="J9986" s="72"/>
      <c r="K9986" s="38" t="str">
        <f>IF(E9986="","",IF(OR(E9986="Project Management",E9986="Project Support",E9986="Sprint Management",E9986="Sprint Support"),"NA",(((SUMIF(AD:AD,AD9986,H:H)/VLOOKUP(AD9986,[2]Formula!V:X,3,0))*VLOOKUP(AD9986,[2]Formula!V:X,2,0))*H9986)/SUMIF(AD:AD,AD9986,H:H)))</f>
        <v/>
      </c>
      <c r="L9986" s="38" t="str">
        <f t="shared" ref="L9986:L10025" si="937">IFERROR(IF(K9986="NA",(H9986/I9986),(K9986/I9986)),"")</f>
        <v/>
      </c>
      <c r="M9986" s="38" t="str">
        <f t="shared" ref="M9986:M10025" si="938">IFERROR(IF(K9986="NA",1,(K9986/H9986)),"")</f>
        <v/>
      </c>
      <c r="N9986" s="38" t="str">
        <f t="shared" si="934"/>
        <v/>
      </c>
      <c r="O9986" s="38" t="str">
        <f t="shared" si="936"/>
        <v/>
      </c>
      <c r="P9986" s="39" t="str">
        <f t="shared" si="935"/>
        <v/>
      </c>
      <c r="AC9986" s="42" t="str">
        <f>IF(B9986="","",VLOOKUP(B9986,[2]Formula!B:C,2,0))</f>
        <v/>
      </c>
      <c r="AD9986" s="43" t="str">
        <f t="shared" ref="AD9986:AD10025" si="939">IF(B9986="","",CONCATENATE(B9986,"_",E9986))</f>
        <v/>
      </c>
    </row>
    <row r="9987" spans="1:30" x14ac:dyDescent="0.25">
      <c r="A9987" s="64"/>
      <c r="B9987" s="64"/>
      <c r="C9987" s="66"/>
      <c r="D9987" s="67"/>
      <c r="E9987" s="64"/>
      <c r="F9987" s="64"/>
      <c r="G9987" s="37" t="str">
        <f>IF(E9987="","",IF(OR(E9987="Project Management",E9987="Project Support",E9987="Sprint Management",E9987="Sprint Support"),"NA",ROUND((((VLOOKUP(AD9987,[2]Formula!V:X,3,0)))-SUMIF(AD:AD,AD9987,H:H)),2)))</f>
        <v/>
      </c>
      <c r="H9987" s="71"/>
      <c r="I9987" s="72"/>
      <c r="J9987" s="72"/>
      <c r="K9987" s="38" t="str">
        <f>IF(E9987="","",IF(OR(E9987="Project Management",E9987="Project Support",E9987="Sprint Management",E9987="Sprint Support"),"NA",(((SUMIF(AD:AD,AD9987,H:H)/VLOOKUP(AD9987,[2]Formula!V:X,3,0))*VLOOKUP(AD9987,[2]Formula!V:X,2,0))*H9987)/SUMIF(AD:AD,AD9987,H:H)))</f>
        <v/>
      </c>
      <c r="L9987" s="38" t="str">
        <f t="shared" si="937"/>
        <v/>
      </c>
      <c r="M9987" s="38" t="str">
        <f t="shared" si="938"/>
        <v/>
      </c>
      <c r="N9987" s="38" t="str">
        <f t="shared" ref="N9987:N10026" si="940">IFERROR(((L9987-M9987)/M9987)*100,"")</f>
        <v/>
      </c>
      <c r="O9987" s="38" t="str">
        <f t="shared" si="936"/>
        <v/>
      </c>
      <c r="P9987" s="39" t="str">
        <f t="shared" ref="P9987:P10026" si="941">IF(O9987="","",1)</f>
        <v/>
      </c>
      <c r="AC9987" s="42" t="str">
        <f>IF(B9987="","",VLOOKUP(B9987,[2]Formula!B:C,2,0))</f>
        <v/>
      </c>
      <c r="AD9987" s="43" t="str">
        <f t="shared" si="939"/>
        <v/>
      </c>
    </row>
    <row r="9988" spans="1:30" x14ac:dyDescent="0.25">
      <c r="A9988" s="64"/>
      <c r="B9988" s="64"/>
      <c r="C9988" s="66"/>
      <c r="D9988" s="67"/>
      <c r="E9988" s="64"/>
      <c r="F9988" s="64"/>
      <c r="G9988" s="37" t="str">
        <f>IF(E9988="","",IF(OR(E9988="Project Management",E9988="Project Support",E9988="Sprint Management",E9988="Sprint Support"),"NA",ROUND((((VLOOKUP(AD9988,[2]Formula!V:X,3,0)))-SUMIF(AD:AD,AD9988,H:H)),2)))</f>
        <v/>
      </c>
      <c r="H9988" s="71"/>
      <c r="I9988" s="72"/>
      <c r="J9988" s="72"/>
      <c r="K9988" s="38" t="str">
        <f>IF(E9988="","",IF(OR(E9988="Project Management",E9988="Project Support",E9988="Sprint Management",E9988="Sprint Support"),"NA",(((SUMIF(AD:AD,AD9988,H:H)/VLOOKUP(AD9988,[2]Formula!V:X,3,0))*VLOOKUP(AD9988,[2]Formula!V:X,2,0))*H9988)/SUMIF(AD:AD,AD9988,H:H)))</f>
        <v/>
      </c>
      <c r="L9988" s="38" t="str">
        <f t="shared" si="937"/>
        <v/>
      </c>
      <c r="M9988" s="38" t="str">
        <f t="shared" si="938"/>
        <v/>
      </c>
      <c r="N9988" s="38" t="str">
        <f t="shared" si="940"/>
        <v/>
      </c>
      <c r="O9988" s="38" t="str">
        <f t="shared" si="936"/>
        <v/>
      </c>
      <c r="P9988" s="39" t="str">
        <f t="shared" si="941"/>
        <v/>
      </c>
      <c r="AC9988" s="42" t="str">
        <f>IF(B9988="","",VLOOKUP(B9988,[2]Formula!B:C,2,0))</f>
        <v/>
      </c>
      <c r="AD9988" s="43" t="str">
        <f t="shared" si="939"/>
        <v/>
      </c>
    </row>
    <row r="9989" spans="1:30" x14ac:dyDescent="0.25">
      <c r="A9989" s="64"/>
      <c r="B9989" s="64"/>
      <c r="C9989" s="66"/>
      <c r="D9989" s="67"/>
      <c r="E9989" s="64"/>
      <c r="F9989" s="64"/>
      <c r="G9989" s="37" t="str">
        <f>IF(E9989="","",IF(OR(E9989="Project Management",E9989="Project Support",E9989="Sprint Management",E9989="Sprint Support"),"NA",ROUND((((VLOOKUP(AD9989,[2]Formula!V:X,3,0)))-SUMIF(AD:AD,AD9989,H:H)),2)))</f>
        <v/>
      </c>
      <c r="H9989" s="71"/>
      <c r="I9989" s="72"/>
      <c r="J9989" s="72"/>
      <c r="K9989" s="38" t="str">
        <f>IF(E9989="","",IF(OR(E9989="Project Management",E9989="Project Support",E9989="Sprint Management",E9989="Sprint Support"),"NA",(((SUMIF(AD:AD,AD9989,H:H)/VLOOKUP(AD9989,[2]Formula!V:X,3,0))*VLOOKUP(AD9989,[2]Formula!V:X,2,0))*H9989)/SUMIF(AD:AD,AD9989,H:H)))</f>
        <v/>
      </c>
      <c r="L9989" s="38" t="str">
        <f t="shared" si="937"/>
        <v/>
      </c>
      <c r="M9989" s="38" t="str">
        <f t="shared" si="938"/>
        <v/>
      </c>
      <c r="N9989" s="38" t="str">
        <f t="shared" si="940"/>
        <v/>
      </c>
      <c r="O9989" s="38" t="str">
        <f t="shared" si="936"/>
        <v/>
      </c>
      <c r="P9989" s="39" t="str">
        <f t="shared" si="941"/>
        <v/>
      </c>
      <c r="AC9989" s="42" t="str">
        <f>IF(B9989="","",VLOOKUP(B9989,[2]Formula!B:C,2,0))</f>
        <v/>
      </c>
      <c r="AD9989" s="43" t="str">
        <f t="shared" si="939"/>
        <v/>
      </c>
    </row>
    <row r="9990" spans="1:30" x14ac:dyDescent="0.25">
      <c r="A9990" s="64"/>
      <c r="B9990" s="64"/>
      <c r="C9990" s="66"/>
      <c r="D9990" s="67"/>
      <c r="E9990" s="64"/>
      <c r="F9990" s="64"/>
      <c r="G9990" s="37" t="str">
        <f>IF(E9990="","",IF(OR(E9990="Project Management",E9990="Project Support",E9990="Sprint Management",E9990="Sprint Support"),"NA",ROUND((((VLOOKUP(AD9990,[2]Formula!V:X,3,0)))-SUMIF(AD:AD,AD9990,H:H)),2)))</f>
        <v/>
      </c>
      <c r="H9990" s="71"/>
      <c r="I9990" s="72"/>
      <c r="J9990" s="72"/>
      <c r="K9990" s="38" t="str">
        <f>IF(E9990="","",IF(OR(E9990="Project Management",E9990="Project Support",E9990="Sprint Management",E9990="Sprint Support"),"NA",(((SUMIF(AD:AD,AD9990,H:H)/VLOOKUP(AD9990,[2]Formula!V:X,3,0))*VLOOKUP(AD9990,[2]Formula!V:X,2,0))*H9990)/SUMIF(AD:AD,AD9990,H:H)))</f>
        <v/>
      </c>
      <c r="L9990" s="38" t="str">
        <f t="shared" si="937"/>
        <v/>
      </c>
      <c r="M9990" s="38" t="str">
        <f t="shared" si="938"/>
        <v/>
      </c>
      <c r="N9990" s="38" t="str">
        <f t="shared" si="940"/>
        <v/>
      </c>
      <c r="O9990" s="38" t="str">
        <f t="shared" si="936"/>
        <v/>
      </c>
      <c r="P9990" s="39" t="str">
        <f t="shared" si="941"/>
        <v/>
      </c>
      <c r="AC9990" s="42" t="str">
        <f>IF(B9990="","",VLOOKUP(B9990,[2]Formula!B:C,2,0))</f>
        <v/>
      </c>
      <c r="AD9990" s="43" t="str">
        <f t="shared" si="939"/>
        <v/>
      </c>
    </row>
    <row r="9991" spans="1:30" x14ac:dyDescent="0.25">
      <c r="A9991" s="64"/>
      <c r="B9991" s="64"/>
      <c r="C9991" s="66"/>
      <c r="D9991" s="67"/>
      <c r="E9991" s="64"/>
      <c r="F9991" s="64"/>
      <c r="G9991" s="37" t="str">
        <f>IF(E9991="","",IF(OR(E9991="Project Management",E9991="Project Support",E9991="Sprint Management",E9991="Sprint Support"),"NA",ROUND((((VLOOKUP(AD9991,[2]Formula!V:X,3,0)))-SUMIF(AD:AD,AD9991,H:H)),2)))</f>
        <v/>
      </c>
      <c r="H9991" s="71"/>
      <c r="I9991" s="72"/>
      <c r="J9991" s="72"/>
      <c r="K9991" s="38" t="str">
        <f>IF(E9991="","",IF(OR(E9991="Project Management",E9991="Project Support",E9991="Sprint Management",E9991="Sprint Support"),"NA",(((SUMIF(AD:AD,AD9991,H:H)/VLOOKUP(AD9991,[2]Formula!V:X,3,0))*VLOOKUP(AD9991,[2]Formula!V:X,2,0))*H9991)/SUMIF(AD:AD,AD9991,H:H)))</f>
        <v/>
      </c>
      <c r="L9991" s="38" t="str">
        <f t="shared" si="937"/>
        <v/>
      </c>
      <c r="M9991" s="38" t="str">
        <f t="shared" si="938"/>
        <v/>
      </c>
      <c r="N9991" s="38" t="str">
        <f t="shared" si="940"/>
        <v/>
      </c>
      <c r="O9991" s="38" t="str">
        <f t="shared" si="936"/>
        <v/>
      </c>
      <c r="P9991" s="39" t="str">
        <f t="shared" si="941"/>
        <v/>
      </c>
      <c r="AC9991" s="42" t="str">
        <f>IF(B9991="","",VLOOKUP(B9991,[2]Formula!B:C,2,0))</f>
        <v/>
      </c>
      <c r="AD9991" s="43" t="str">
        <f t="shared" si="939"/>
        <v/>
      </c>
    </row>
    <row r="9992" spans="1:30" x14ac:dyDescent="0.25">
      <c r="A9992" s="64"/>
      <c r="B9992" s="64"/>
      <c r="C9992" s="66"/>
      <c r="D9992" s="67"/>
      <c r="E9992" s="64"/>
      <c r="F9992" s="64"/>
      <c r="G9992" s="37" t="str">
        <f>IF(E9992="","",IF(OR(E9992="Project Management",E9992="Project Support",E9992="Sprint Management",E9992="Sprint Support"),"NA",ROUND((((VLOOKUP(AD9992,[2]Formula!V:X,3,0)))-SUMIF(AD:AD,AD9992,H:H)),2)))</f>
        <v/>
      </c>
      <c r="H9992" s="71"/>
      <c r="I9992" s="72"/>
      <c r="J9992" s="72"/>
      <c r="K9992" s="38" t="str">
        <f>IF(E9992="","",IF(OR(E9992="Project Management",E9992="Project Support",E9992="Sprint Management",E9992="Sprint Support"),"NA",(((SUMIF(AD:AD,AD9992,H:H)/VLOOKUP(AD9992,[2]Formula!V:X,3,0))*VLOOKUP(AD9992,[2]Formula!V:X,2,0))*H9992)/SUMIF(AD:AD,AD9992,H:H)))</f>
        <v/>
      </c>
      <c r="L9992" s="38" t="str">
        <f t="shared" si="937"/>
        <v/>
      </c>
      <c r="M9992" s="38" t="str">
        <f t="shared" si="938"/>
        <v/>
      </c>
      <c r="N9992" s="38" t="str">
        <f t="shared" si="940"/>
        <v/>
      </c>
      <c r="O9992" s="38" t="str">
        <f t="shared" si="936"/>
        <v/>
      </c>
      <c r="P9992" s="39" t="str">
        <f t="shared" si="941"/>
        <v/>
      </c>
      <c r="AC9992" s="42" t="str">
        <f>IF(B9992="","",VLOOKUP(B9992,[2]Formula!B:C,2,0))</f>
        <v/>
      </c>
      <c r="AD9992" s="43" t="str">
        <f t="shared" si="939"/>
        <v/>
      </c>
    </row>
    <row r="9993" spans="1:30" x14ac:dyDescent="0.25">
      <c r="A9993" s="64"/>
      <c r="B9993" s="64"/>
      <c r="C9993" s="66"/>
      <c r="D9993" s="67"/>
      <c r="E9993" s="64"/>
      <c r="F9993" s="64"/>
      <c r="G9993" s="37" t="str">
        <f>IF(E9993="","",IF(OR(E9993="Project Management",E9993="Project Support",E9993="Sprint Management",E9993="Sprint Support"),"NA",ROUND((((VLOOKUP(AD9993,[2]Formula!V:X,3,0)))-SUMIF(AD:AD,AD9993,H:H)),2)))</f>
        <v/>
      </c>
      <c r="H9993" s="71"/>
      <c r="I9993" s="72"/>
      <c r="J9993" s="72"/>
      <c r="K9993" s="38" t="str">
        <f>IF(E9993="","",IF(OR(E9993="Project Management",E9993="Project Support",E9993="Sprint Management",E9993="Sprint Support"),"NA",(((SUMIF(AD:AD,AD9993,H:H)/VLOOKUP(AD9993,[2]Formula!V:X,3,0))*VLOOKUP(AD9993,[2]Formula!V:X,2,0))*H9993)/SUMIF(AD:AD,AD9993,H:H)))</f>
        <v/>
      </c>
      <c r="L9993" s="38" t="str">
        <f t="shared" si="937"/>
        <v/>
      </c>
      <c r="M9993" s="38" t="str">
        <f t="shared" si="938"/>
        <v/>
      </c>
      <c r="N9993" s="38" t="str">
        <f t="shared" si="940"/>
        <v/>
      </c>
      <c r="O9993" s="38" t="str">
        <f t="shared" si="936"/>
        <v/>
      </c>
      <c r="P9993" s="39" t="str">
        <f t="shared" si="941"/>
        <v/>
      </c>
      <c r="AC9993" s="42" t="str">
        <f>IF(B9993="","",VLOOKUP(B9993,[2]Formula!B:C,2,0))</f>
        <v/>
      </c>
      <c r="AD9993" s="43" t="str">
        <f t="shared" si="939"/>
        <v/>
      </c>
    </row>
    <row r="9994" spans="1:30" x14ac:dyDescent="0.25">
      <c r="A9994" s="64"/>
      <c r="B9994" s="64"/>
      <c r="C9994" s="66"/>
      <c r="D9994" s="67"/>
      <c r="E9994" s="64"/>
      <c r="F9994" s="64"/>
      <c r="G9994" s="37" t="str">
        <f>IF(E9994="","",IF(OR(E9994="Project Management",E9994="Project Support",E9994="Sprint Management",E9994="Sprint Support"),"NA",ROUND((((VLOOKUP(AD9994,[2]Formula!V:X,3,0)))-SUMIF(AD:AD,AD9994,H:H)),2)))</f>
        <v/>
      </c>
      <c r="H9994" s="71"/>
      <c r="I9994" s="72"/>
      <c r="J9994" s="72"/>
      <c r="K9994" s="38" t="str">
        <f>IF(E9994="","",IF(OR(E9994="Project Management",E9994="Project Support",E9994="Sprint Management",E9994="Sprint Support"),"NA",(((SUMIF(AD:AD,AD9994,H:H)/VLOOKUP(AD9994,[2]Formula!V:X,3,0))*VLOOKUP(AD9994,[2]Formula!V:X,2,0))*H9994)/SUMIF(AD:AD,AD9994,H:H)))</f>
        <v/>
      </c>
      <c r="L9994" s="38" t="str">
        <f t="shared" si="937"/>
        <v/>
      </c>
      <c r="M9994" s="38" t="str">
        <f t="shared" si="938"/>
        <v/>
      </c>
      <c r="N9994" s="38" t="str">
        <f t="shared" si="940"/>
        <v/>
      </c>
      <c r="O9994" s="38" t="str">
        <f t="shared" si="936"/>
        <v/>
      </c>
      <c r="P9994" s="39" t="str">
        <f t="shared" si="941"/>
        <v/>
      </c>
      <c r="AC9994" s="42" t="str">
        <f>IF(B9994="","",VLOOKUP(B9994,[2]Formula!B:C,2,0))</f>
        <v/>
      </c>
      <c r="AD9994" s="43" t="str">
        <f t="shared" si="939"/>
        <v/>
      </c>
    </row>
    <row r="9995" spans="1:30" x14ac:dyDescent="0.25">
      <c r="A9995" s="64"/>
      <c r="B9995" s="64"/>
      <c r="C9995" s="66"/>
      <c r="D9995" s="67"/>
      <c r="E9995" s="64"/>
      <c r="F9995" s="64"/>
      <c r="G9995" s="37" t="str">
        <f>IF(E9995="","",IF(OR(E9995="Project Management",E9995="Project Support",E9995="Sprint Management",E9995="Sprint Support"),"NA",ROUND((((VLOOKUP(AD9995,[2]Formula!V:X,3,0)))-SUMIF(AD:AD,AD9995,H:H)),2)))</f>
        <v/>
      </c>
      <c r="H9995" s="71"/>
      <c r="I9995" s="72"/>
      <c r="J9995" s="72"/>
      <c r="K9995" s="38" t="str">
        <f>IF(E9995="","",IF(OR(E9995="Project Management",E9995="Project Support",E9995="Sprint Management",E9995="Sprint Support"),"NA",(((SUMIF(AD:AD,AD9995,H:H)/VLOOKUP(AD9995,[2]Formula!V:X,3,0))*VLOOKUP(AD9995,[2]Formula!V:X,2,0))*H9995)/SUMIF(AD:AD,AD9995,H:H)))</f>
        <v/>
      </c>
      <c r="L9995" s="38" t="str">
        <f t="shared" si="937"/>
        <v/>
      </c>
      <c r="M9995" s="38" t="str">
        <f t="shared" si="938"/>
        <v/>
      </c>
      <c r="N9995" s="38" t="str">
        <f t="shared" si="940"/>
        <v/>
      </c>
      <c r="O9995" s="38" t="str">
        <f t="shared" si="936"/>
        <v/>
      </c>
      <c r="P9995" s="39" t="str">
        <f t="shared" si="941"/>
        <v/>
      </c>
      <c r="AC9995" s="42" t="str">
        <f>IF(B9995="","",VLOOKUP(B9995,[2]Formula!B:C,2,0))</f>
        <v/>
      </c>
      <c r="AD9995" s="43" t="str">
        <f t="shared" si="939"/>
        <v/>
      </c>
    </row>
    <row r="9996" spans="1:30" x14ac:dyDescent="0.25">
      <c r="A9996" s="64"/>
      <c r="B9996" s="64"/>
      <c r="C9996" s="66"/>
      <c r="D9996" s="67"/>
      <c r="E9996" s="64"/>
      <c r="F9996" s="64"/>
      <c r="G9996" s="37" t="str">
        <f>IF(E9996="","",IF(OR(E9996="Project Management",E9996="Project Support",E9996="Sprint Management",E9996="Sprint Support"),"NA",ROUND((((VLOOKUP(AD9996,[2]Formula!V:X,3,0)))-SUMIF(AD:AD,AD9996,H:H)),2)))</f>
        <v/>
      </c>
      <c r="H9996" s="71"/>
      <c r="I9996" s="72"/>
      <c r="J9996" s="72"/>
      <c r="K9996" s="38" t="str">
        <f>IF(E9996="","",IF(OR(E9996="Project Management",E9996="Project Support",E9996="Sprint Management",E9996="Sprint Support"),"NA",(((SUMIF(AD:AD,AD9996,H:H)/VLOOKUP(AD9996,[2]Formula!V:X,3,0))*VLOOKUP(AD9996,[2]Formula!V:X,2,0))*H9996)/SUMIF(AD:AD,AD9996,H:H)))</f>
        <v/>
      </c>
      <c r="L9996" s="38" t="str">
        <f t="shared" si="937"/>
        <v/>
      </c>
      <c r="M9996" s="38" t="str">
        <f t="shared" si="938"/>
        <v/>
      </c>
      <c r="N9996" s="38" t="str">
        <f t="shared" si="940"/>
        <v/>
      </c>
      <c r="O9996" s="38" t="str">
        <f t="shared" si="936"/>
        <v/>
      </c>
      <c r="P9996" s="39" t="str">
        <f t="shared" si="941"/>
        <v/>
      </c>
      <c r="AC9996" s="42" t="str">
        <f>IF(B9996="","",VLOOKUP(B9996,[2]Formula!B:C,2,0))</f>
        <v/>
      </c>
      <c r="AD9996" s="43" t="str">
        <f t="shared" si="939"/>
        <v/>
      </c>
    </row>
    <row r="9997" spans="1:30" x14ac:dyDescent="0.25">
      <c r="A9997" s="64"/>
      <c r="B9997" s="64"/>
      <c r="C9997" s="66"/>
      <c r="D9997" s="67"/>
      <c r="E9997" s="64"/>
      <c r="F9997" s="64"/>
      <c r="G9997" s="37" t="str">
        <f>IF(E9997="","",IF(OR(E9997="Project Management",E9997="Project Support",E9997="Sprint Management",E9997="Sprint Support"),"NA",ROUND((((VLOOKUP(AD9997,[2]Formula!V:X,3,0)))-SUMIF(AD:AD,AD9997,H:H)),2)))</f>
        <v/>
      </c>
      <c r="H9997" s="71"/>
      <c r="I9997" s="72"/>
      <c r="J9997" s="72"/>
      <c r="K9997" s="38" t="str">
        <f>IF(E9997="","",IF(OR(E9997="Project Management",E9997="Project Support",E9997="Sprint Management",E9997="Sprint Support"),"NA",(((SUMIF(AD:AD,AD9997,H:H)/VLOOKUP(AD9997,[2]Formula!V:X,3,0))*VLOOKUP(AD9997,[2]Formula!V:X,2,0))*H9997)/SUMIF(AD:AD,AD9997,H:H)))</f>
        <v/>
      </c>
      <c r="L9997" s="38" t="str">
        <f t="shared" si="937"/>
        <v/>
      </c>
      <c r="M9997" s="38" t="str">
        <f t="shared" si="938"/>
        <v/>
      </c>
      <c r="N9997" s="38" t="str">
        <f t="shared" si="940"/>
        <v/>
      </c>
      <c r="O9997" s="38" t="str">
        <f t="shared" si="936"/>
        <v/>
      </c>
      <c r="P9997" s="39" t="str">
        <f t="shared" si="941"/>
        <v/>
      </c>
      <c r="AC9997" s="42" t="str">
        <f>IF(B9997="","",VLOOKUP(B9997,[2]Formula!B:C,2,0))</f>
        <v/>
      </c>
      <c r="AD9997" s="43" t="str">
        <f t="shared" si="939"/>
        <v/>
      </c>
    </row>
    <row r="9998" spans="1:30" x14ac:dyDescent="0.25">
      <c r="A9998" s="64"/>
      <c r="B9998" s="64"/>
      <c r="C9998" s="66"/>
      <c r="D9998" s="67"/>
      <c r="E9998" s="64"/>
      <c r="F9998" s="64"/>
      <c r="G9998" s="37" t="str">
        <f>IF(E9998="","",IF(OR(E9998="Project Management",E9998="Project Support",E9998="Sprint Management",E9998="Sprint Support"),"NA",ROUND((((VLOOKUP(AD9998,[2]Formula!V:X,3,0)))-SUMIF(AD:AD,AD9998,H:H)),2)))</f>
        <v/>
      </c>
      <c r="H9998" s="71"/>
      <c r="I9998" s="72"/>
      <c r="J9998" s="72"/>
      <c r="K9998" s="38" t="str">
        <f>IF(E9998="","",IF(OR(E9998="Project Management",E9998="Project Support",E9998="Sprint Management",E9998="Sprint Support"),"NA",(((SUMIF(AD:AD,AD9998,H:H)/VLOOKUP(AD9998,[2]Formula!V:X,3,0))*VLOOKUP(AD9998,[2]Formula!V:X,2,0))*H9998)/SUMIF(AD:AD,AD9998,H:H)))</f>
        <v/>
      </c>
      <c r="L9998" s="38" t="str">
        <f t="shared" si="937"/>
        <v/>
      </c>
      <c r="M9998" s="38" t="str">
        <f t="shared" si="938"/>
        <v/>
      </c>
      <c r="N9998" s="38" t="str">
        <f t="shared" si="940"/>
        <v/>
      </c>
      <c r="O9998" s="38" t="str">
        <f t="shared" si="936"/>
        <v/>
      </c>
      <c r="P9998" s="39" t="str">
        <f t="shared" si="941"/>
        <v/>
      </c>
      <c r="AC9998" s="42" t="str">
        <f>IF(B9998="","",VLOOKUP(B9998,[2]Formula!B:C,2,0))</f>
        <v/>
      </c>
      <c r="AD9998" s="43" t="str">
        <f t="shared" si="939"/>
        <v/>
      </c>
    </row>
    <row r="9999" spans="1:30" x14ac:dyDescent="0.25">
      <c r="A9999" s="64"/>
      <c r="B9999" s="64"/>
      <c r="C9999" s="66"/>
      <c r="D9999" s="67"/>
      <c r="E9999" s="64"/>
      <c r="F9999" s="64"/>
      <c r="G9999" s="37" t="str">
        <f>IF(E9999="","",IF(OR(E9999="Project Management",E9999="Project Support",E9999="Sprint Management",E9999="Sprint Support"),"NA",ROUND((((VLOOKUP(AD9999,[2]Formula!V:X,3,0)))-SUMIF(AD:AD,AD9999,H:H)),2)))</f>
        <v/>
      </c>
      <c r="H9999" s="71"/>
      <c r="I9999" s="72"/>
      <c r="J9999" s="72"/>
      <c r="K9999" s="38" t="str">
        <f>IF(E9999="","",IF(OR(E9999="Project Management",E9999="Project Support",E9999="Sprint Management",E9999="Sprint Support"),"NA",(((SUMIF(AD:AD,AD9999,H:H)/VLOOKUP(AD9999,[2]Formula!V:X,3,0))*VLOOKUP(AD9999,[2]Formula!V:X,2,0))*H9999)/SUMIF(AD:AD,AD9999,H:H)))</f>
        <v/>
      </c>
      <c r="L9999" s="38" t="str">
        <f t="shared" si="937"/>
        <v/>
      </c>
      <c r="M9999" s="38" t="str">
        <f t="shared" si="938"/>
        <v/>
      </c>
      <c r="N9999" s="38" t="str">
        <f t="shared" si="940"/>
        <v/>
      </c>
      <c r="O9999" s="38" t="str">
        <f t="shared" si="936"/>
        <v/>
      </c>
      <c r="P9999" s="39" t="str">
        <f t="shared" si="941"/>
        <v/>
      </c>
      <c r="AC9999" s="42" t="str">
        <f>IF(B9999="","",VLOOKUP(B9999,[2]Formula!B:C,2,0))</f>
        <v/>
      </c>
      <c r="AD9999" s="43" t="str">
        <f t="shared" si="939"/>
        <v/>
      </c>
    </row>
    <row r="10000" spans="1:30" x14ac:dyDescent="0.25">
      <c r="A10000" s="64"/>
      <c r="B10000" s="64"/>
      <c r="C10000" s="66"/>
      <c r="D10000" s="67"/>
      <c r="E10000" s="64"/>
      <c r="F10000" s="64"/>
      <c r="G10000" s="37" t="str">
        <f>IF(E10000="","",IF(OR(E10000="Project Management",E10000="Project Support",E10000="Sprint Management",E10000="Sprint Support"),"NA",ROUND((((VLOOKUP(AD10000,[2]Formula!V:X,3,0)))-SUMIF(AD:AD,AD10000,H:H)),2)))</f>
        <v/>
      </c>
      <c r="H10000" s="71"/>
      <c r="I10000" s="72"/>
      <c r="J10000" s="72"/>
      <c r="K10000" s="38" t="str">
        <f>IF(E10000="","",IF(OR(E10000="Project Management",E10000="Project Support",E10000="Sprint Management",E10000="Sprint Support"),"NA",(((SUMIF(AD:AD,AD10000,H:H)/VLOOKUP(AD10000,[2]Formula!V:X,3,0))*VLOOKUP(AD10000,[2]Formula!V:X,2,0))*H10000)/SUMIF(AD:AD,AD10000,H:H)))</f>
        <v/>
      </c>
      <c r="L10000" s="38" t="str">
        <f t="shared" si="937"/>
        <v/>
      </c>
      <c r="M10000" s="38" t="str">
        <f t="shared" si="938"/>
        <v/>
      </c>
      <c r="N10000" s="38" t="str">
        <f t="shared" si="940"/>
        <v/>
      </c>
      <c r="O10000" s="38" t="str">
        <f t="shared" si="936"/>
        <v/>
      </c>
      <c r="P10000" s="39" t="str">
        <f t="shared" si="941"/>
        <v/>
      </c>
      <c r="AC10000" s="42" t="str">
        <f>IF(B10000="","",VLOOKUP(B10000,[2]Formula!B:C,2,0))</f>
        <v/>
      </c>
      <c r="AD10000" s="43" t="str">
        <f t="shared" si="939"/>
        <v/>
      </c>
    </row>
  </sheetData>
  <sheetProtection autoFilter="0" pivotTables="0"/>
  <dataValidations count="5">
    <dataValidation type="list" allowBlank="1" showInputMessage="1" showErrorMessage="1" sqref="F2:F10000">
      <formula1>Resource_Names</formula1>
    </dataValidation>
    <dataValidation type="list" allowBlank="1" showInputMessage="1" showErrorMessage="1" sqref="C1:C1048576">
      <formula1>"Apr-2018,May-2018,Jun-2018,Jul-2018,Aug-2018,Sep-2018,Oct-2018,Nov-2018,Dec-2018,Jan-2019,Feb-2019,Mar-2019"</formula1>
    </dataValidation>
    <dataValidation type="list" allowBlank="1" showInputMessage="1" showErrorMessage="1" sqref="J1:J1048576">
      <formula1>"Open, Completed"</formula1>
    </dataValidation>
    <dataValidation type="list" allowBlank="1" showInputMessage="1" showErrorMessage="1" sqref="B2:B10000">
      <formula1>Release_CR_Name</formula1>
    </dataValidation>
    <dataValidation type="list" allowBlank="1" showInputMessage="1" showErrorMessage="1" sqref="E2:E10000">
      <formula1>INDIRECT(AC2)</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486783B7-606E-4797-9683-3B9F32814B9B}">
            <xm:f>IF(OR(E1="Project Management",E1="Project Support",E1="Sprint Management",E1="Sprint Support"),"",(VLOOKUP(AD1,'[ATLAS-FY19-Nippon.xlsm]Formula'!#REF!,3,0)&lt;ROUND(SUMIF(AD:AD,AD1,H:H),2)))</xm:f>
            <x14:dxf>
              <fill>
                <patternFill>
                  <bgColor rgb="FFFF0000"/>
                </patternFill>
              </fill>
            </x14:dxf>
          </x14:cfRule>
          <xm:sqref>H1 H167:H1048576</xm:sqref>
        </x14:conditionalFormatting>
        <x14:conditionalFormatting xmlns:xm="http://schemas.microsoft.com/office/excel/2006/main">
          <x14:cfRule type="expression" priority="3" id="{B68D94B5-FBFC-4260-A3E4-A974658BB7D8}">
            <xm:f>IF(OR(E2="Project Management",E2="Project Support",E2="Sprint Management",E2="Sprint Support"),"",(VLOOKUP(AD2,'\Work\IDM\Nippon\Data Collection Template\Final\[Nippon_Data_Collection_Template_1.3b - Copy.xlsm]Formula'!#REF!,3,0)&lt;ROUND(SUMIF(AD:AD,AD2,H:H),2)))</xm:f>
            <x14:dxf>
              <fill>
                <patternFill>
                  <bgColor rgb="FFFF0000"/>
                </patternFill>
              </fill>
            </x14:dxf>
          </x14:cfRule>
          <xm:sqref>H2:I15</xm:sqref>
        </x14:conditionalFormatting>
        <x14:conditionalFormatting xmlns:xm="http://schemas.microsoft.com/office/excel/2006/main">
          <x14:cfRule type="expression" priority="2" id="{7EE702BD-92F8-47A5-9220-36E08978EA35}">
            <xm:f>IF(OR(E16="Project Management",E16="Project Support",E16="Sprint Management",E16="Sprint Support"),"",(VLOOKUP(AD16,'\Work\IDM\Nippon\Data Collection Template\Final\[Nippon_Data_Collection_Template_1.3b - Copy.xlsm]Formula'!#REF!,3,0)&lt;ROUND(SUMIF(AD:AD,AD16,H:H),2)))</xm:f>
            <x14:dxf>
              <fill>
                <patternFill>
                  <bgColor rgb="FFFF0000"/>
                </patternFill>
              </fill>
            </x14:dxf>
          </x14:cfRule>
          <xm:sqref>H16:I19</xm:sqref>
        </x14:conditionalFormatting>
        <x14:conditionalFormatting xmlns:xm="http://schemas.microsoft.com/office/excel/2006/main">
          <x14:cfRule type="expression" priority="1" id="{7370180A-0199-4B05-95BF-26C1136800AC}">
            <xm:f>IF(OR(E20="Project Management",E20="Project Support",E20="Sprint Management",E20="Sprint Support"),"",(VLOOKUP(AD20,'\Work\IDM\Nippon\Data Collection Template\Final\[Nippon_Data_Collection_Template_1.3b - Copy.xlsm]Formula'!#REF!,3,0)&lt;ROUND(SUMIF(AD:AD,AD20,H:H),2)))</xm:f>
            <x14:dxf>
              <fill>
                <patternFill>
                  <bgColor rgb="FFFF0000"/>
                </patternFill>
              </fill>
            </x14:dxf>
          </x14:cfRule>
          <xm:sqref>H20:I166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301"/>
  <sheetViews>
    <sheetView showGridLines="0" topLeftCell="A10" zoomScale="90" zoomScaleNormal="90" workbookViewId="0">
      <selection activeCell="H1" sqref="H1"/>
    </sheetView>
  </sheetViews>
  <sheetFormatPr defaultRowHeight="15" x14ac:dyDescent="0.25"/>
  <cols>
    <col min="1" max="1" width="9.28515625" style="84" customWidth="1" collapsed="1"/>
    <col min="2" max="2" width="25" style="84" customWidth="1" collapsed="1"/>
    <col min="3" max="3" width="15.28515625" style="82" customWidth="1" collapsed="1"/>
    <col min="4" max="4" width="16.42578125" style="84" bestFit="1" customWidth="1" collapsed="1"/>
    <col min="5" max="5" width="20.7109375" style="84" customWidth="1" collapsed="1"/>
    <col min="6" max="7" width="10.140625" style="84" customWidth="1" collapsed="1"/>
    <col min="8" max="8" width="9.42578125" style="84" customWidth="1" collapsed="1"/>
    <col min="9" max="9" width="2.7109375" style="1" customWidth="1" collapsed="1"/>
    <col min="10" max="25" width="9.140625" style="1" collapsed="1"/>
    <col min="26" max="26" width="9.140625" style="128" collapsed="1"/>
    <col min="27" max="27" width="17.28515625" style="89" customWidth="1" collapsed="1"/>
    <col min="28" max="28" width="17.42578125" style="90" customWidth="1" collapsed="1"/>
    <col min="29" max="29" width="7" style="89" customWidth="1" collapsed="1"/>
    <col min="30" max="30" width="5.7109375" style="89" customWidth="1" collapsed="1"/>
    <col min="31" max="31" width="4.85546875" style="89" customWidth="1" collapsed="1"/>
    <col min="32" max="32" width="4.140625" style="89" customWidth="1" collapsed="1"/>
    <col min="33" max="33" width="4.5703125" style="89" customWidth="1" collapsed="1"/>
    <col min="34" max="34" width="7.42578125" style="86" bestFit="1" customWidth="1" collapsed="1"/>
    <col min="35" max="35" width="7.42578125" style="86" customWidth="1" collapsed="1"/>
    <col min="36" max="36" width="7" style="91" customWidth="1" collapsed="1"/>
    <col min="37" max="37" width="16.42578125" style="89" customWidth="1" collapsed="1"/>
    <col min="38" max="38" width="24.7109375" style="89" customWidth="1" collapsed="1"/>
    <col min="39" max="39" width="9.140625" style="92" customWidth="1" collapsed="1"/>
    <col min="40" max="41" width="9.140625" style="88" customWidth="1" collapsed="1"/>
    <col min="42" max="55" width="9.140625" style="1" customWidth="1" collapsed="1"/>
    <col min="56" max="16384" width="9.140625" style="1" collapsed="1"/>
  </cols>
  <sheetData>
    <row r="1" spans="1:38" x14ac:dyDescent="0.25">
      <c r="A1" s="75" t="s">
        <v>153</v>
      </c>
      <c r="B1" s="75" t="s">
        <v>170</v>
      </c>
      <c r="C1" s="76" t="s">
        <v>152</v>
      </c>
      <c r="D1" s="77" t="s">
        <v>149</v>
      </c>
      <c r="E1" s="77" t="s">
        <v>163</v>
      </c>
      <c r="F1" s="77" t="s">
        <v>150</v>
      </c>
      <c r="G1" s="77" t="s">
        <v>9</v>
      </c>
      <c r="H1" s="77" t="s">
        <v>151</v>
      </c>
      <c r="AA1" s="93"/>
      <c r="AB1" s="93"/>
      <c r="AC1" s="93"/>
      <c r="AD1" s="93"/>
      <c r="AE1" s="93"/>
      <c r="AF1" s="93"/>
      <c r="AG1" s="93"/>
      <c r="AH1" s="93"/>
      <c r="AI1" s="93"/>
    </row>
    <row r="2" spans="1:38" x14ac:dyDescent="0.25">
      <c r="A2" s="78">
        <f>IF(AH5="","",AH5)</f>
        <v>43497</v>
      </c>
      <c r="B2" s="79" t="str">
        <f t="shared" ref="B2:C65" si="0">AI5</f>
        <v>sundarasibi.m@hcl.com</v>
      </c>
      <c r="C2" s="79">
        <f t="shared" si="0"/>
        <v>51593415</v>
      </c>
      <c r="D2" s="80" t="str">
        <f t="shared" ref="D2:D65" si="1">AK5</f>
        <v>Story Point</v>
      </c>
      <c r="E2" s="80" t="str">
        <f t="shared" ref="E2:E65" si="2">AL5</f>
        <v>SP/PH</v>
      </c>
      <c r="F2" s="80">
        <f>IF(AC5="","",AC5)</f>
        <v>0.12764705882352942</v>
      </c>
      <c r="G2" s="80">
        <f>IF(AD5="","",AD5)</f>
        <v>0.13999999999999999</v>
      </c>
      <c r="H2" s="80">
        <f>IF(AE5="","",AE5)</f>
        <v>0.91176470588235303</v>
      </c>
      <c r="AA2" s="93"/>
      <c r="AB2" s="93"/>
      <c r="AC2" s="93"/>
      <c r="AD2" s="93"/>
      <c r="AE2" s="93"/>
      <c r="AF2" s="93"/>
      <c r="AG2" s="93"/>
      <c r="AH2" s="93"/>
      <c r="AI2" s="93"/>
    </row>
    <row r="3" spans="1:38" x14ac:dyDescent="0.25">
      <c r="A3" s="78">
        <f t="shared" ref="A3:A66" si="3">IF(AH6="","",AH6)</f>
        <v>43497</v>
      </c>
      <c r="B3" s="79" t="str">
        <f t="shared" si="0"/>
        <v>jogheek@hcl.com</v>
      </c>
      <c r="C3" s="79">
        <f t="shared" si="0"/>
        <v>40150956</v>
      </c>
      <c r="D3" s="80" t="str">
        <f t="shared" si="1"/>
        <v>Story Point</v>
      </c>
      <c r="E3" s="80" t="str">
        <f t="shared" si="2"/>
        <v>SP/PH</v>
      </c>
      <c r="F3" s="80">
        <f t="shared" ref="F3:F66" si="4">IF(AC6="","",AC6)</f>
        <v>0.1292307692307692</v>
      </c>
      <c r="G3" s="80">
        <f t="shared" ref="G3:G66" si="5">IF(AD6="","",AD6)</f>
        <v>0.13999999999999999</v>
      </c>
      <c r="H3" s="80">
        <f t="shared" ref="H3:H66" si="6">IF(AE6="","",AE6)</f>
        <v>0.92307692307692302</v>
      </c>
      <c r="AB3" s="89"/>
      <c r="AC3" s="89" t="s">
        <v>159</v>
      </c>
      <c r="AG3" s="93"/>
      <c r="AH3" s="93"/>
      <c r="AI3" s="93"/>
    </row>
    <row r="4" spans="1:38" x14ac:dyDescent="0.25">
      <c r="A4" s="78" t="str">
        <f t="shared" si="3"/>
        <v>Feb-19</v>
      </c>
      <c r="B4" s="79" t="str">
        <f t="shared" si="0"/>
        <v>jagadeesh.b@hcl.com</v>
      </c>
      <c r="C4" s="79">
        <f t="shared" si="0"/>
        <v>51634801</v>
      </c>
      <c r="D4" s="80" t="str">
        <f t="shared" si="1"/>
        <v>Story Point</v>
      </c>
      <c r="E4" s="80" t="str">
        <f t="shared" si="2"/>
        <v>SP/PH</v>
      </c>
      <c r="F4" s="80">
        <f t="shared" si="4"/>
        <v>0.17027777777777772</v>
      </c>
      <c r="G4" s="80">
        <f t="shared" si="5"/>
        <v>0.14000000000000001</v>
      </c>
      <c r="H4" s="80">
        <f t="shared" si="6"/>
        <v>1.3268398268398267</v>
      </c>
      <c r="AA4" s="85" t="s">
        <v>42</v>
      </c>
      <c r="AB4" s="85" t="s">
        <v>4</v>
      </c>
      <c r="AC4" s="85" t="s">
        <v>150</v>
      </c>
      <c r="AD4" s="85" t="s">
        <v>154</v>
      </c>
      <c r="AE4" s="85" t="s">
        <v>155</v>
      </c>
      <c r="AF4" s="85"/>
      <c r="AG4" s="93"/>
      <c r="AH4" s="85" t="s">
        <v>42</v>
      </c>
      <c r="AI4" s="85" t="s">
        <v>169</v>
      </c>
      <c r="AJ4" s="87" t="s">
        <v>152</v>
      </c>
      <c r="AK4" s="85" t="s">
        <v>149</v>
      </c>
      <c r="AL4" s="85" t="s">
        <v>163</v>
      </c>
    </row>
    <row r="5" spans="1:38" x14ac:dyDescent="0.25">
      <c r="A5" s="78" t="str">
        <f t="shared" si="3"/>
        <v>Feb-19</v>
      </c>
      <c r="B5" s="79" t="str">
        <f t="shared" si="0"/>
        <v>mariappanc@hcl.com</v>
      </c>
      <c r="C5" s="79">
        <f t="shared" si="0"/>
        <v>51527013</v>
      </c>
      <c r="D5" s="80" t="str">
        <f t="shared" si="1"/>
        <v>Story Point</v>
      </c>
      <c r="E5" s="80" t="str">
        <f t="shared" si="2"/>
        <v>SP/PH</v>
      </c>
      <c r="F5" s="80">
        <f t="shared" si="4"/>
        <v>0.14199999999999999</v>
      </c>
      <c r="G5" s="80">
        <f t="shared" si="5"/>
        <v>0.13999999999999999</v>
      </c>
      <c r="H5" s="80">
        <f t="shared" si="6"/>
        <v>1.0142857142857142</v>
      </c>
      <c r="AA5" s="134">
        <v>43497</v>
      </c>
      <c r="AB5" s="89" t="s">
        <v>212</v>
      </c>
      <c r="AC5" s="90">
        <v>0.12764705882352942</v>
      </c>
      <c r="AD5" s="90">
        <v>0.13999999999999999</v>
      </c>
      <c r="AE5" s="90">
        <v>0.91176470588235303</v>
      </c>
      <c r="AF5" s="90"/>
      <c r="AG5" s="93"/>
      <c r="AH5" s="86">
        <f>IF(AA5="","",$AA5)</f>
        <v>43497</v>
      </c>
      <c r="AI5" s="86" t="str">
        <f>IF(OR(AB5="",AB5="Grand Total"),"",VLOOKUP(AB5,'Team Details'!B:D,3,0))</f>
        <v>sundarasibi.m@hcl.com</v>
      </c>
      <c r="AJ5" s="91">
        <f>IF(OR(AB5="",AB5="Grand Total"),"",VLOOKUP(AB5,'Team Details'!B:C,2,0))</f>
        <v>51593415</v>
      </c>
      <c r="AK5" s="90" t="str">
        <f>IF(OR(AB5="",AB5="Grand Total"),"",(IF(OR('Setup Parameters'!$C$6 = "SW Agile",'Setup Parameters'!$I$6 = "SW Agile"),"Story Point","Complexity Point")))</f>
        <v>Story Point</v>
      </c>
      <c r="AL5" s="90" t="str">
        <f>IF(AK5="","",IF(AK5="Story Point","SP/PH","CP/PH"))</f>
        <v>SP/PH</v>
      </c>
    </row>
    <row r="6" spans="1:38" x14ac:dyDescent="0.25">
      <c r="A6" s="78" t="str">
        <f t="shared" si="3"/>
        <v>Feb-19</v>
      </c>
      <c r="B6" s="79" t="str">
        <f t="shared" si="0"/>
        <v>silambarasur@hcl.com</v>
      </c>
      <c r="C6" s="79">
        <f t="shared" si="0"/>
        <v>51539467</v>
      </c>
      <c r="D6" s="80" t="str">
        <f t="shared" si="1"/>
        <v>Story Point</v>
      </c>
      <c r="E6" s="80" t="str">
        <f t="shared" si="2"/>
        <v>SP/PH</v>
      </c>
      <c r="F6" s="80">
        <f t="shared" si="4"/>
        <v>0.14777777777777779</v>
      </c>
      <c r="G6" s="80">
        <f t="shared" si="5"/>
        <v>0.13999999999999999</v>
      </c>
      <c r="H6" s="80">
        <f t="shared" si="6"/>
        <v>1.0555555555555556</v>
      </c>
      <c r="AA6" s="134">
        <v>43497</v>
      </c>
      <c r="AB6" s="89" t="s">
        <v>215</v>
      </c>
      <c r="AC6" s="90">
        <v>0.1292307692307692</v>
      </c>
      <c r="AD6" s="90">
        <v>0.13999999999999999</v>
      </c>
      <c r="AE6" s="90">
        <v>0.92307692307692302</v>
      </c>
      <c r="AF6" s="93"/>
      <c r="AG6" s="93"/>
      <c r="AH6" s="86">
        <f t="shared" ref="AH6:AH69" si="7">IF(AA6="","",$AA6)</f>
        <v>43497</v>
      </c>
      <c r="AI6" s="86" t="str">
        <f>IF(OR(AB6="",AB6="Grand Total"),"",VLOOKUP(AB6,'Team Details'!B:D,3,0))</f>
        <v>jogheek@hcl.com</v>
      </c>
      <c r="AJ6" s="91">
        <f>IF(OR(AB6="",AB6="Grand Total"),"",VLOOKUP(AB6,'Team Details'!B:C,2,0))</f>
        <v>40150956</v>
      </c>
      <c r="AK6" s="90" t="str">
        <f>IF(OR(AB6="",AB6="Grand Total"),"",(IF(OR('Setup Parameters'!$C$6 = "SW Agile",'Setup Parameters'!$I$6 = "SW Agile"),"Story Point","Complexity Point")))</f>
        <v>Story Point</v>
      </c>
      <c r="AL6" s="90" t="str">
        <f t="shared" ref="AL6:AL69" si="8">IF(AK6="","",IF(AK6="Story Point","SP/PH","CP/PH"))</f>
        <v>SP/PH</v>
      </c>
    </row>
    <row r="7" spans="1:38" x14ac:dyDescent="0.25">
      <c r="A7" s="78" t="str">
        <f t="shared" si="3"/>
        <v>Feb-19</v>
      </c>
      <c r="B7" s="79" t="str">
        <f t="shared" si="0"/>
        <v>sivarama.k@hcl.com</v>
      </c>
      <c r="C7" s="79">
        <f t="shared" si="0"/>
        <v>51681959</v>
      </c>
      <c r="D7" s="80" t="str">
        <f t="shared" si="1"/>
        <v>Story Point</v>
      </c>
      <c r="E7" s="80" t="str">
        <f t="shared" si="2"/>
        <v>SP/PH</v>
      </c>
      <c r="F7" s="80">
        <f t="shared" si="4"/>
        <v>0.13504615384615384</v>
      </c>
      <c r="G7" s="80">
        <f t="shared" si="5"/>
        <v>0.13999999999999999</v>
      </c>
      <c r="H7" s="80">
        <f t="shared" si="6"/>
        <v>0.96461538461538454</v>
      </c>
      <c r="AA7" s="89" t="s">
        <v>261</v>
      </c>
      <c r="AB7" s="89" t="s">
        <v>209</v>
      </c>
      <c r="AC7" s="90">
        <v>0.17027777777777772</v>
      </c>
      <c r="AD7" s="90">
        <v>0.14000000000000001</v>
      </c>
      <c r="AE7" s="90">
        <v>1.3268398268398267</v>
      </c>
      <c r="AF7" s="93"/>
      <c r="AG7" s="93"/>
      <c r="AH7" s="86" t="str">
        <f t="shared" si="7"/>
        <v>Feb-19</v>
      </c>
      <c r="AI7" s="86" t="str">
        <f>IF(OR(AB7="",AB7="Grand Total"),"",VLOOKUP(AB7,'Team Details'!B:D,3,0))</f>
        <v>jagadeesh.b@hcl.com</v>
      </c>
      <c r="AJ7" s="91">
        <f>IF(OR(AB7="",AB7="Grand Total"),"",VLOOKUP(AB7,'Team Details'!B:C,2,0))</f>
        <v>51634801</v>
      </c>
      <c r="AK7" s="90" t="str">
        <f>IF(OR(AB7="",AB7="Grand Total"),"",(IF(OR('Setup Parameters'!$C$6 = "SW Agile",'Setup Parameters'!$I$6 = "SW Agile"),"Story Point","Complexity Point")))</f>
        <v>Story Point</v>
      </c>
      <c r="AL7" s="90" t="str">
        <f t="shared" si="8"/>
        <v>SP/PH</v>
      </c>
    </row>
    <row r="8" spans="1:38" x14ac:dyDescent="0.25">
      <c r="A8" s="78" t="str">
        <f t="shared" si="3"/>
        <v>Feb-19</v>
      </c>
      <c r="B8" s="79" t="str">
        <f t="shared" si="0"/>
        <v>sreebanraj.r@hcl.com</v>
      </c>
      <c r="C8" s="79">
        <f t="shared" si="0"/>
        <v>51690304</v>
      </c>
      <c r="D8" s="80" t="str">
        <f t="shared" si="1"/>
        <v>Story Point</v>
      </c>
      <c r="E8" s="80" t="str">
        <f t="shared" si="2"/>
        <v>SP/PH</v>
      </c>
      <c r="F8" s="80">
        <f t="shared" si="4"/>
        <v>0.17499999999999996</v>
      </c>
      <c r="G8" s="80">
        <f t="shared" si="5"/>
        <v>0.13999999999999999</v>
      </c>
      <c r="H8" s="80">
        <f t="shared" si="6"/>
        <v>1.25</v>
      </c>
      <c r="AA8" s="89" t="s">
        <v>261</v>
      </c>
      <c r="AB8" s="89" t="s">
        <v>210</v>
      </c>
      <c r="AC8" s="90">
        <v>0.14199999999999999</v>
      </c>
      <c r="AD8" s="90">
        <v>0.13999999999999999</v>
      </c>
      <c r="AE8" s="90">
        <v>1.0142857142857142</v>
      </c>
      <c r="AF8" s="93"/>
      <c r="AG8" s="93"/>
      <c r="AH8" s="86" t="str">
        <f t="shared" si="7"/>
        <v>Feb-19</v>
      </c>
      <c r="AI8" s="86" t="str">
        <f>IF(OR(AB8="",AB8="Grand Total"),"",VLOOKUP(AB8,'Team Details'!B:D,3,0))</f>
        <v>mariappanc@hcl.com</v>
      </c>
      <c r="AJ8" s="91">
        <f>IF(OR(AB8="",AB8="Grand Total"),"",VLOOKUP(AB8,'Team Details'!B:C,2,0))</f>
        <v>51527013</v>
      </c>
      <c r="AK8" s="90" t="str">
        <f>IF(OR(AB8="",AB8="Grand Total"),"",(IF(OR('Setup Parameters'!$C$6 = "SW Agile",'Setup Parameters'!$I$6 = "SW Agile"),"Story Point","Complexity Point")))</f>
        <v>Story Point</v>
      </c>
      <c r="AL8" s="90" t="str">
        <f t="shared" si="8"/>
        <v>SP/PH</v>
      </c>
    </row>
    <row r="9" spans="1:38" x14ac:dyDescent="0.25">
      <c r="A9" s="78" t="str">
        <f t="shared" si="3"/>
        <v>Feb-19</v>
      </c>
      <c r="B9" s="79" t="str">
        <f t="shared" si="0"/>
        <v>jeyaprabu.m@hcl.com</v>
      </c>
      <c r="C9" s="79">
        <f t="shared" si="0"/>
        <v>51340941</v>
      </c>
      <c r="D9" s="80" t="str">
        <f t="shared" si="1"/>
        <v>Story Point</v>
      </c>
      <c r="E9" s="80" t="str">
        <f t="shared" si="2"/>
        <v>SP/PH</v>
      </c>
      <c r="F9" s="80">
        <f t="shared" si="4"/>
        <v>0.14633484162895927</v>
      </c>
      <c r="G9" s="80">
        <f t="shared" si="5"/>
        <v>0.14000000000000001</v>
      </c>
      <c r="H9" s="80">
        <f t="shared" si="6"/>
        <v>1.0452488687782806</v>
      </c>
      <c r="AA9" s="89" t="s">
        <v>261</v>
      </c>
      <c r="AB9" s="89" t="s">
        <v>211</v>
      </c>
      <c r="AC9" s="90">
        <v>0.14777777777777779</v>
      </c>
      <c r="AD9" s="90">
        <v>0.13999999999999999</v>
      </c>
      <c r="AE9" s="90">
        <v>1.0555555555555556</v>
      </c>
      <c r="AF9" s="93"/>
      <c r="AG9" s="93"/>
      <c r="AH9" s="86" t="str">
        <f t="shared" si="7"/>
        <v>Feb-19</v>
      </c>
      <c r="AI9" s="86" t="str">
        <f>IF(OR(AB9="",AB9="Grand Total"),"",VLOOKUP(AB9,'Team Details'!B:D,3,0))</f>
        <v>silambarasur@hcl.com</v>
      </c>
      <c r="AJ9" s="91">
        <f>IF(OR(AB9="",AB9="Grand Total"),"",VLOOKUP(AB9,'Team Details'!B:C,2,0))</f>
        <v>51539467</v>
      </c>
      <c r="AK9" s="90" t="str">
        <f>IF(OR(AB9="",AB9="Grand Total"),"",(IF(OR('Setup Parameters'!$C$6 = "SW Agile",'Setup Parameters'!$I$6 = "SW Agile"),"Story Point","Complexity Point")))</f>
        <v>Story Point</v>
      </c>
      <c r="AL9" s="90" t="str">
        <f t="shared" si="8"/>
        <v>SP/PH</v>
      </c>
    </row>
    <row r="10" spans="1:38" x14ac:dyDescent="0.25">
      <c r="A10" s="78" t="str">
        <f t="shared" si="3"/>
        <v>Feb-19</v>
      </c>
      <c r="B10" s="79" t="str">
        <f t="shared" si="0"/>
        <v>marathup@hcl.com</v>
      </c>
      <c r="C10" s="79">
        <f t="shared" si="0"/>
        <v>51660152</v>
      </c>
      <c r="D10" s="80" t="str">
        <f t="shared" si="1"/>
        <v>Story Point</v>
      </c>
      <c r="E10" s="80" t="str">
        <f t="shared" si="2"/>
        <v>SP/PH</v>
      </c>
      <c r="F10" s="80">
        <f t="shared" si="4"/>
        <v>0.18572035081839003</v>
      </c>
      <c r="G10" s="80">
        <f t="shared" si="5"/>
        <v>0.14000000000000001</v>
      </c>
      <c r="H10" s="80">
        <f t="shared" si="6"/>
        <v>1.3265739344170717</v>
      </c>
      <c r="AA10" s="89" t="s">
        <v>261</v>
      </c>
      <c r="AB10" s="89" t="s">
        <v>213</v>
      </c>
      <c r="AC10" s="90">
        <v>0.13504615384615384</v>
      </c>
      <c r="AD10" s="90">
        <v>0.13999999999999999</v>
      </c>
      <c r="AE10" s="90">
        <v>0.96461538461538454</v>
      </c>
      <c r="AF10" s="93"/>
      <c r="AG10" s="93"/>
      <c r="AH10" s="86" t="str">
        <f t="shared" si="7"/>
        <v>Feb-19</v>
      </c>
      <c r="AI10" s="86" t="str">
        <f>IF(OR(AB10="",AB10="Grand Total"),"",VLOOKUP(AB10,'Team Details'!B:D,3,0))</f>
        <v>sivarama.k@hcl.com</v>
      </c>
      <c r="AJ10" s="91">
        <f>IF(OR(AB10="",AB10="Grand Total"),"",VLOOKUP(AB10,'Team Details'!B:C,2,0))</f>
        <v>51681959</v>
      </c>
      <c r="AK10" s="90" t="str">
        <f>IF(OR(AB10="",AB10="Grand Total"),"",(IF(OR('Setup Parameters'!$C$6 = "SW Agile",'Setup Parameters'!$I$6 = "SW Agile"),"Story Point","Complexity Point")))</f>
        <v>Story Point</v>
      </c>
      <c r="AL10" s="90" t="str">
        <f t="shared" si="8"/>
        <v>SP/PH</v>
      </c>
    </row>
    <row r="11" spans="1:38" x14ac:dyDescent="0.25">
      <c r="A11" s="78" t="str">
        <f t="shared" si="3"/>
        <v>Feb-19</v>
      </c>
      <c r="B11" s="79" t="str">
        <f t="shared" si="0"/>
        <v>shanmugapriya.k@hcl.com</v>
      </c>
      <c r="C11" s="79">
        <f t="shared" si="0"/>
        <v>51476306</v>
      </c>
      <c r="D11" s="80" t="str">
        <f t="shared" si="1"/>
        <v>Story Point</v>
      </c>
      <c r="E11" s="80" t="str">
        <f t="shared" si="2"/>
        <v>SP/PH</v>
      </c>
      <c r="F11" s="80">
        <f t="shared" si="4"/>
        <v>0.1361111111111111</v>
      </c>
      <c r="G11" s="80">
        <f t="shared" si="5"/>
        <v>0.14000000000000001</v>
      </c>
      <c r="H11" s="80">
        <f t="shared" si="6"/>
        <v>0.97222222222222221</v>
      </c>
      <c r="AA11" s="89" t="s">
        <v>261</v>
      </c>
      <c r="AB11" s="89" t="s">
        <v>218</v>
      </c>
      <c r="AC11" s="90">
        <v>0.17499999999999996</v>
      </c>
      <c r="AD11" s="90">
        <v>0.13999999999999999</v>
      </c>
      <c r="AE11" s="90">
        <v>1.25</v>
      </c>
      <c r="AF11" s="93"/>
      <c r="AH11" s="86" t="str">
        <f t="shared" si="7"/>
        <v>Feb-19</v>
      </c>
      <c r="AI11" s="86" t="str">
        <f>IF(OR(AB11="",AB11="Grand Total"),"",VLOOKUP(AB11,'Team Details'!B:D,3,0))</f>
        <v>sreebanraj.r@hcl.com</v>
      </c>
      <c r="AJ11" s="91">
        <f>IF(OR(AB11="",AB11="Grand Total"),"",VLOOKUP(AB11,'Team Details'!B:C,2,0))</f>
        <v>51690304</v>
      </c>
      <c r="AK11" s="90" t="str">
        <f>IF(OR(AB11="",AB11="Grand Total"),"",(IF(OR('Setup Parameters'!$C$6 = "SW Agile",'Setup Parameters'!$I$6 = "SW Agile"),"Story Point","Complexity Point")))</f>
        <v>Story Point</v>
      </c>
      <c r="AL11" s="90" t="str">
        <f t="shared" si="8"/>
        <v>SP/PH</v>
      </c>
    </row>
    <row r="12" spans="1:38" x14ac:dyDescent="0.25">
      <c r="A12" s="78" t="str">
        <f t="shared" si="3"/>
        <v>Feb-19</v>
      </c>
      <c r="B12" s="79" t="str">
        <f t="shared" si="0"/>
        <v>ssangineedi@hcl.com</v>
      </c>
      <c r="C12" s="79">
        <f t="shared" si="0"/>
        <v>51756057</v>
      </c>
      <c r="D12" s="80" t="str">
        <f t="shared" si="1"/>
        <v>Story Point</v>
      </c>
      <c r="E12" s="80" t="str">
        <f t="shared" si="2"/>
        <v>SP/PH</v>
      </c>
      <c r="F12" s="80">
        <f t="shared" si="4"/>
        <v>0.13555802469135797</v>
      </c>
      <c r="G12" s="80">
        <f t="shared" si="5"/>
        <v>0.13999999999999996</v>
      </c>
      <c r="H12" s="80">
        <f t="shared" si="6"/>
        <v>0.96827160493827158</v>
      </c>
      <c r="AA12" s="89" t="s">
        <v>261</v>
      </c>
      <c r="AB12" s="89" t="s">
        <v>219</v>
      </c>
      <c r="AC12" s="90">
        <v>0.14633484162895927</v>
      </c>
      <c r="AD12" s="90">
        <v>0.14000000000000001</v>
      </c>
      <c r="AE12" s="90">
        <v>1.0452488687782806</v>
      </c>
      <c r="AF12" s="93"/>
      <c r="AH12" s="86" t="str">
        <f t="shared" si="7"/>
        <v>Feb-19</v>
      </c>
      <c r="AI12" s="86" t="str">
        <f>IF(OR(AB12="",AB12="Grand Total"),"",VLOOKUP(AB12,'Team Details'!B:D,3,0))</f>
        <v>jeyaprabu.m@hcl.com</v>
      </c>
      <c r="AJ12" s="91">
        <f>IF(OR(AB12="",AB12="Grand Total"),"",VLOOKUP(AB12,'Team Details'!B:C,2,0))</f>
        <v>51340941</v>
      </c>
      <c r="AK12" s="90" t="str">
        <f>IF(OR(AB12="",AB12="Grand Total"),"",(IF(OR('Setup Parameters'!$C$6 = "SW Agile",'Setup Parameters'!$I$6 = "SW Agile"),"Story Point","Complexity Point")))</f>
        <v>Story Point</v>
      </c>
      <c r="AL12" s="90" t="str">
        <f t="shared" si="8"/>
        <v>SP/PH</v>
      </c>
    </row>
    <row r="13" spans="1:38" x14ac:dyDescent="0.25">
      <c r="A13" s="78" t="str">
        <f t="shared" si="3"/>
        <v>Feb-19</v>
      </c>
      <c r="B13" s="79" t="str">
        <f t="shared" si="0"/>
        <v>j-pranav@hcl.com</v>
      </c>
      <c r="C13" s="79">
        <f t="shared" si="0"/>
        <v>51424010</v>
      </c>
      <c r="D13" s="80" t="str">
        <f t="shared" si="1"/>
        <v>Story Point</v>
      </c>
      <c r="E13" s="80" t="str">
        <f t="shared" si="2"/>
        <v>SP/PH</v>
      </c>
      <c r="F13" s="80">
        <f t="shared" si="4"/>
        <v>0.13499999999999998</v>
      </c>
      <c r="G13" s="80">
        <f t="shared" si="5"/>
        <v>0.13999999999999999</v>
      </c>
      <c r="H13" s="80">
        <f t="shared" si="6"/>
        <v>0.9642857142857143</v>
      </c>
      <c r="AA13" s="89" t="s">
        <v>261</v>
      </c>
      <c r="AB13" s="89" t="s">
        <v>223</v>
      </c>
      <c r="AC13" s="90">
        <v>0.18572035081839003</v>
      </c>
      <c r="AD13" s="90">
        <v>0.14000000000000001</v>
      </c>
      <c r="AE13" s="90">
        <v>1.3265739344170717</v>
      </c>
      <c r="AF13" s="93"/>
      <c r="AH13" s="86" t="str">
        <f t="shared" si="7"/>
        <v>Feb-19</v>
      </c>
      <c r="AI13" s="86" t="str">
        <f>IF(OR(AB13="",AB13="Grand Total"),"",VLOOKUP(AB13,'Team Details'!B:D,3,0))</f>
        <v>marathup@hcl.com</v>
      </c>
      <c r="AJ13" s="91">
        <f>IF(OR(AB13="",AB13="Grand Total"),"",VLOOKUP(AB13,'Team Details'!B:C,2,0))</f>
        <v>51660152</v>
      </c>
      <c r="AK13" s="90" t="str">
        <f>IF(OR(AB13="",AB13="Grand Total"),"",(IF(OR('Setup Parameters'!$C$6 = "SW Agile",'Setup Parameters'!$I$6 = "SW Agile"),"Story Point","Complexity Point")))</f>
        <v>Story Point</v>
      </c>
      <c r="AL13" s="90" t="str">
        <f t="shared" si="8"/>
        <v>SP/PH</v>
      </c>
    </row>
    <row r="14" spans="1:38" x14ac:dyDescent="0.25">
      <c r="A14" s="78" t="str">
        <f t="shared" si="3"/>
        <v>Feb-19</v>
      </c>
      <c r="B14" s="79" t="str">
        <f t="shared" si="0"/>
        <v>mamtha.d@hcl.com</v>
      </c>
      <c r="C14" s="79">
        <f t="shared" si="0"/>
        <v>51546945</v>
      </c>
      <c r="D14" s="80" t="str">
        <f t="shared" si="1"/>
        <v>Story Point</v>
      </c>
      <c r="E14" s="80" t="str">
        <f t="shared" si="2"/>
        <v>SP/PH</v>
      </c>
      <c r="F14" s="80">
        <f t="shared" si="4"/>
        <v>0.1349933110367893</v>
      </c>
      <c r="G14" s="80">
        <f t="shared" si="5"/>
        <v>0.13999999999999996</v>
      </c>
      <c r="H14" s="80">
        <f t="shared" si="6"/>
        <v>0.96423793597706642</v>
      </c>
      <c r="AA14" s="89" t="s">
        <v>261</v>
      </c>
      <c r="AB14" s="89" t="s">
        <v>224</v>
      </c>
      <c r="AC14" s="90">
        <v>0.1361111111111111</v>
      </c>
      <c r="AD14" s="90">
        <v>0.14000000000000001</v>
      </c>
      <c r="AE14" s="90">
        <v>0.97222222222222221</v>
      </c>
      <c r="AF14" s="93"/>
      <c r="AH14" s="86" t="str">
        <f t="shared" si="7"/>
        <v>Feb-19</v>
      </c>
      <c r="AI14" s="86" t="str">
        <f>IF(OR(AB14="",AB14="Grand Total"),"",VLOOKUP(AB14,'Team Details'!B:D,3,0))</f>
        <v>shanmugapriya.k@hcl.com</v>
      </c>
      <c r="AJ14" s="91">
        <f>IF(OR(AB14="",AB14="Grand Total"),"",VLOOKUP(AB14,'Team Details'!B:C,2,0))</f>
        <v>51476306</v>
      </c>
      <c r="AK14" s="90" t="str">
        <f>IF(OR(AB14="",AB14="Grand Total"),"",(IF(OR('Setup Parameters'!$C$6 = "SW Agile",'Setup Parameters'!$I$6 = "SW Agile"),"Story Point","Complexity Point")))</f>
        <v>Story Point</v>
      </c>
      <c r="AL14" s="90" t="str">
        <f t="shared" si="8"/>
        <v>SP/PH</v>
      </c>
    </row>
    <row r="15" spans="1:38" x14ac:dyDescent="0.25">
      <c r="A15" s="78" t="str">
        <f t="shared" si="3"/>
        <v>Feb-19</v>
      </c>
      <c r="B15" s="79" t="str">
        <f t="shared" si="0"/>
        <v>chakka.s@hcl.com</v>
      </c>
      <c r="C15" s="79">
        <f t="shared" si="0"/>
        <v>51674323</v>
      </c>
      <c r="D15" s="80" t="str">
        <f t="shared" si="1"/>
        <v>Story Point</v>
      </c>
      <c r="E15" s="80" t="str">
        <f t="shared" si="2"/>
        <v>SP/PH</v>
      </c>
      <c r="F15" s="80">
        <f t="shared" si="4"/>
        <v>0.18675505050505051</v>
      </c>
      <c r="G15" s="80">
        <f t="shared" si="5"/>
        <v>0.13999999999999996</v>
      </c>
      <c r="H15" s="80">
        <f t="shared" si="6"/>
        <v>1.3339646464646464</v>
      </c>
      <c r="AA15" s="89" t="s">
        <v>261</v>
      </c>
      <c r="AB15" s="89" t="s">
        <v>226</v>
      </c>
      <c r="AC15" s="90">
        <v>0.13555802469135797</v>
      </c>
      <c r="AD15" s="90">
        <v>0.13999999999999996</v>
      </c>
      <c r="AE15" s="90">
        <v>0.96827160493827158</v>
      </c>
      <c r="AF15" s="93"/>
      <c r="AH15" s="86" t="str">
        <f t="shared" si="7"/>
        <v>Feb-19</v>
      </c>
      <c r="AI15" s="86" t="str">
        <f>IF(OR(AB15="",AB15="Grand Total"),"",VLOOKUP(AB15,'Team Details'!B:D,3,0))</f>
        <v>ssangineedi@hcl.com</v>
      </c>
      <c r="AJ15" s="91">
        <f>IF(OR(AB15="",AB15="Grand Total"),"",VLOOKUP(AB15,'Team Details'!B:C,2,0))</f>
        <v>51756057</v>
      </c>
      <c r="AK15" s="90" t="str">
        <f>IF(OR(AB15="",AB15="Grand Total"),"",(IF(OR('Setup Parameters'!$C$6 = "SW Agile",'Setup Parameters'!$I$6 = "SW Agile"),"Story Point","Complexity Point")))</f>
        <v>Story Point</v>
      </c>
      <c r="AL15" s="90" t="str">
        <f t="shared" si="8"/>
        <v>SP/PH</v>
      </c>
    </row>
    <row r="16" spans="1:38" x14ac:dyDescent="0.25">
      <c r="A16" s="78" t="str">
        <f t="shared" si="3"/>
        <v>Feb-19</v>
      </c>
      <c r="B16" s="79" t="str">
        <f t="shared" si="0"/>
        <v>jaiganesh_d@hcl.com</v>
      </c>
      <c r="C16" s="79">
        <f t="shared" si="0"/>
        <v>51626433</v>
      </c>
      <c r="D16" s="80" t="str">
        <f t="shared" si="1"/>
        <v>Story Point</v>
      </c>
      <c r="E16" s="80" t="str">
        <f t="shared" si="2"/>
        <v>SP/PH</v>
      </c>
      <c r="F16" s="80">
        <f t="shared" si="4"/>
        <v>0.17799999999999999</v>
      </c>
      <c r="G16" s="80">
        <f t="shared" si="5"/>
        <v>0.13999999999999996</v>
      </c>
      <c r="H16" s="80">
        <f t="shared" si="6"/>
        <v>1.2714285714285714</v>
      </c>
      <c r="AA16" s="89" t="s">
        <v>261</v>
      </c>
      <c r="AB16" s="89" t="s">
        <v>208</v>
      </c>
      <c r="AC16" s="90">
        <v>0.13499999999999998</v>
      </c>
      <c r="AD16" s="90">
        <v>0.13999999999999999</v>
      </c>
      <c r="AE16" s="90">
        <v>0.9642857142857143</v>
      </c>
      <c r="AF16" s="93"/>
      <c r="AH16" s="86" t="str">
        <f t="shared" si="7"/>
        <v>Feb-19</v>
      </c>
      <c r="AI16" s="86" t="str">
        <f>IF(OR(AB16="",AB16="Grand Total"),"",VLOOKUP(AB16,'Team Details'!B:D,3,0))</f>
        <v>j-pranav@hcl.com</v>
      </c>
      <c r="AJ16" s="91">
        <f>IF(OR(AB16="",AB16="Grand Total"),"",VLOOKUP(AB16,'Team Details'!B:C,2,0))</f>
        <v>51424010</v>
      </c>
      <c r="AK16" s="90" t="str">
        <f>IF(OR(AB16="",AB16="Grand Total"),"",(IF(OR('Setup Parameters'!$C$6 = "SW Agile",'Setup Parameters'!$I$6 = "SW Agile"),"Story Point","Complexity Point")))</f>
        <v>Story Point</v>
      </c>
      <c r="AL16" s="90" t="str">
        <f t="shared" si="8"/>
        <v>SP/PH</v>
      </c>
    </row>
    <row r="17" spans="1:38" x14ac:dyDescent="0.25">
      <c r="A17" s="78" t="str">
        <f t="shared" si="3"/>
        <v>Feb-19</v>
      </c>
      <c r="B17" s="79" t="str">
        <f t="shared" si="0"/>
        <v>sreedhar_r@hcl.com</v>
      </c>
      <c r="C17" s="79">
        <f t="shared" si="0"/>
        <v>51613790</v>
      </c>
      <c r="D17" s="80" t="str">
        <f t="shared" si="1"/>
        <v>Story Point</v>
      </c>
      <c r="E17" s="80" t="str">
        <f t="shared" si="2"/>
        <v>SP/PH</v>
      </c>
      <c r="F17" s="80">
        <f t="shared" si="4"/>
        <v>0.183</v>
      </c>
      <c r="G17" s="80">
        <f t="shared" si="5"/>
        <v>0.13999999999999999</v>
      </c>
      <c r="H17" s="80">
        <f t="shared" si="6"/>
        <v>1.3071428571428572</v>
      </c>
      <c r="AA17" s="89" t="s">
        <v>261</v>
      </c>
      <c r="AB17" s="89" t="s">
        <v>233</v>
      </c>
      <c r="AC17" s="90">
        <v>0.1349933110367893</v>
      </c>
      <c r="AD17" s="90">
        <v>0.13999999999999996</v>
      </c>
      <c r="AE17" s="90">
        <v>0.96423793597706642</v>
      </c>
      <c r="AF17" s="93"/>
      <c r="AH17" s="86" t="str">
        <f t="shared" si="7"/>
        <v>Feb-19</v>
      </c>
      <c r="AI17" s="86" t="str">
        <f>IF(OR(AB17="",AB17="Grand Total"),"",VLOOKUP(AB17,'Team Details'!B:D,3,0))</f>
        <v>mamtha.d@hcl.com</v>
      </c>
      <c r="AJ17" s="91">
        <f>IF(OR(AB17="",AB17="Grand Total"),"",VLOOKUP(AB17,'Team Details'!B:C,2,0))</f>
        <v>51546945</v>
      </c>
      <c r="AK17" s="90" t="str">
        <f>IF(OR(AB17="",AB17="Grand Total"),"",(IF(OR('Setup Parameters'!$C$6 = "SW Agile",'Setup Parameters'!$I$6 = "SW Agile"),"Story Point","Complexity Point")))</f>
        <v>Story Point</v>
      </c>
      <c r="AL17" s="90" t="str">
        <f t="shared" si="8"/>
        <v>SP/PH</v>
      </c>
    </row>
    <row r="18" spans="1:38" x14ac:dyDescent="0.25">
      <c r="A18" s="78" t="str">
        <f t="shared" si="3"/>
        <v>Feb-19</v>
      </c>
      <c r="B18" s="79" t="str">
        <f t="shared" si="0"/>
        <v>tapashikalita.l@hcl.com</v>
      </c>
      <c r="C18" s="79">
        <f t="shared" si="0"/>
        <v>51378619</v>
      </c>
      <c r="D18" s="80" t="str">
        <f t="shared" si="1"/>
        <v>Story Point</v>
      </c>
      <c r="E18" s="80" t="str">
        <f t="shared" si="2"/>
        <v>SP/PH</v>
      </c>
      <c r="F18" s="80">
        <f t="shared" si="4"/>
        <v>0.14319298245614034</v>
      </c>
      <c r="G18" s="80">
        <f t="shared" si="5"/>
        <v>0.13999999999999999</v>
      </c>
      <c r="H18" s="80">
        <f t="shared" si="6"/>
        <v>1.0228070175438597</v>
      </c>
      <c r="AA18" s="89" t="s">
        <v>261</v>
      </c>
      <c r="AB18" s="89" t="s">
        <v>228</v>
      </c>
      <c r="AC18" s="90">
        <v>0.18675505050505051</v>
      </c>
      <c r="AD18" s="90">
        <v>0.13999999999999996</v>
      </c>
      <c r="AE18" s="90">
        <v>1.3339646464646464</v>
      </c>
      <c r="AF18" s="93"/>
      <c r="AH18" s="86" t="str">
        <f t="shared" si="7"/>
        <v>Feb-19</v>
      </c>
      <c r="AI18" s="86" t="str">
        <f>IF(OR(AB18="",AB18="Grand Total"),"",VLOOKUP(AB18,'Team Details'!B:D,3,0))</f>
        <v>chakka.s@hcl.com</v>
      </c>
      <c r="AJ18" s="91">
        <f>IF(OR(AB18="",AB18="Grand Total"),"",VLOOKUP(AB18,'Team Details'!B:C,2,0))</f>
        <v>51674323</v>
      </c>
      <c r="AK18" s="90" t="str">
        <f>IF(OR(AB18="",AB18="Grand Total"),"",(IF(OR('Setup Parameters'!$C$6 = "SW Agile",'Setup Parameters'!$I$6 = "SW Agile"),"Story Point","Complexity Point")))</f>
        <v>Story Point</v>
      </c>
      <c r="AL18" s="90" t="str">
        <f t="shared" si="8"/>
        <v>SP/PH</v>
      </c>
    </row>
    <row r="19" spans="1:38" x14ac:dyDescent="0.25">
      <c r="A19" s="78" t="str">
        <f t="shared" si="3"/>
        <v>Feb-19</v>
      </c>
      <c r="B19" s="79" t="str">
        <f t="shared" si="0"/>
        <v>veeraganesh.v@hcl.com</v>
      </c>
      <c r="C19" s="79">
        <f t="shared" si="0"/>
        <v>51671941</v>
      </c>
      <c r="D19" s="80" t="str">
        <f t="shared" si="1"/>
        <v>Story Point</v>
      </c>
      <c r="E19" s="80" t="str">
        <f t="shared" si="2"/>
        <v>SP/PH</v>
      </c>
      <c r="F19" s="80">
        <f t="shared" si="4"/>
        <v>0.1910222222222222</v>
      </c>
      <c r="G19" s="80">
        <f t="shared" si="5"/>
        <v>0.13999999999999999</v>
      </c>
      <c r="H19" s="80">
        <f t="shared" si="6"/>
        <v>1.3644444444444443</v>
      </c>
      <c r="AA19" s="89" t="s">
        <v>261</v>
      </c>
      <c r="AB19" s="89" t="s">
        <v>225</v>
      </c>
      <c r="AC19" s="90">
        <v>0.17799999999999999</v>
      </c>
      <c r="AD19" s="90">
        <v>0.13999999999999996</v>
      </c>
      <c r="AE19" s="90">
        <v>1.2714285714285714</v>
      </c>
      <c r="AF19" s="93"/>
      <c r="AH19" s="86" t="str">
        <f t="shared" si="7"/>
        <v>Feb-19</v>
      </c>
      <c r="AI19" s="86" t="str">
        <f>IF(OR(AB19="",AB19="Grand Total"),"",VLOOKUP(AB19,'Team Details'!B:D,3,0))</f>
        <v>jaiganesh_d@hcl.com</v>
      </c>
      <c r="AJ19" s="91">
        <f>IF(OR(AB19="",AB19="Grand Total"),"",VLOOKUP(AB19,'Team Details'!B:C,2,0))</f>
        <v>51626433</v>
      </c>
      <c r="AK19" s="90" t="str">
        <f>IF(OR(AB19="",AB19="Grand Total"),"",(IF(OR('Setup Parameters'!$C$6 = "SW Agile",'Setup Parameters'!$I$6 = "SW Agile"),"Story Point","Complexity Point")))</f>
        <v>Story Point</v>
      </c>
      <c r="AL19" s="90" t="str">
        <f t="shared" si="8"/>
        <v>SP/PH</v>
      </c>
    </row>
    <row r="20" spans="1:38" x14ac:dyDescent="0.25">
      <c r="A20" s="78" t="str">
        <f t="shared" si="3"/>
        <v>Feb-19</v>
      </c>
      <c r="B20" s="79" t="str">
        <f t="shared" si="0"/>
        <v>gnanaprasanna-r@hcl.com</v>
      </c>
      <c r="C20" s="79">
        <f t="shared" si="0"/>
        <v>51587174</v>
      </c>
      <c r="D20" s="80" t="str">
        <f t="shared" si="1"/>
        <v>Story Point</v>
      </c>
      <c r="E20" s="80" t="str">
        <f t="shared" si="2"/>
        <v>SP/PH</v>
      </c>
      <c r="F20" s="80">
        <f t="shared" si="4"/>
        <v>0.14435555555555551</v>
      </c>
      <c r="G20" s="80">
        <f t="shared" si="5"/>
        <v>0.13999999999999996</v>
      </c>
      <c r="H20" s="80">
        <f t="shared" si="6"/>
        <v>1.0311111111111111</v>
      </c>
      <c r="AA20" s="89" t="s">
        <v>261</v>
      </c>
      <c r="AB20" s="89" t="s">
        <v>230</v>
      </c>
      <c r="AC20" s="90">
        <v>0.183</v>
      </c>
      <c r="AD20" s="90">
        <v>0.13999999999999999</v>
      </c>
      <c r="AE20" s="90">
        <v>1.3071428571428572</v>
      </c>
      <c r="AF20" s="93"/>
      <c r="AH20" s="86" t="str">
        <f t="shared" si="7"/>
        <v>Feb-19</v>
      </c>
      <c r="AI20" s="86" t="str">
        <f>IF(OR(AB20="",AB20="Grand Total"),"",VLOOKUP(AB20,'Team Details'!B:D,3,0))</f>
        <v>sreedhar_r@hcl.com</v>
      </c>
      <c r="AJ20" s="91">
        <f>IF(OR(AB20="",AB20="Grand Total"),"",VLOOKUP(AB20,'Team Details'!B:C,2,0))</f>
        <v>51613790</v>
      </c>
      <c r="AK20" s="90" t="str">
        <f>IF(OR(AB20="",AB20="Grand Total"),"",(IF(OR('Setup Parameters'!$C$6 = "SW Agile",'Setup Parameters'!$I$6 = "SW Agile"),"Story Point","Complexity Point")))</f>
        <v>Story Point</v>
      </c>
      <c r="AL20" s="90" t="str">
        <f t="shared" si="8"/>
        <v>SP/PH</v>
      </c>
    </row>
    <row r="21" spans="1:38" x14ac:dyDescent="0.25">
      <c r="A21" s="78" t="str">
        <f t="shared" si="3"/>
        <v>Feb-19</v>
      </c>
      <c r="B21" s="79" t="str">
        <f t="shared" si="0"/>
        <v>pradeepa.j@hcl.com</v>
      </c>
      <c r="C21" s="79">
        <f t="shared" si="0"/>
        <v>51357719</v>
      </c>
      <c r="D21" s="80" t="str">
        <f t="shared" si="1"/>
        <v>Story Point</v>
      </c>
      <c r="E21" s="80" t="str">
        <f t="shared" si="2"/>
        <v>SP/PH</v>
      </c>
      <c r="F21" s="80">
        <f t="shared" si="4"/>
        <v>0.17749999999999999</v>
      </c>
      <c r="G21" s="80">
        <f t="shared" si="5"/>
        <v>0.13999999999999999</v>
      </c>
      <c r="H21" s="80">
        <f t="shared" si="6"/>
        <v>1.2678571428571428</v>
      </c>
      <c r="AA21" s="89" t="s">
        <v>261</v>
      </c>
      <c r="AB21" s="89" t="s">
        <v>231</v>
      </c>
      <c r="AC21" s="90">
        <v>0.14319298245614034</v>
      </c>
      <c r="AD21" s="90">
        <v>0.13999999999999999</v>
      </c>
      <c r="AE21" s="90">
        <v>1.0228070175438597</v>
      </c>
      <c r="AF21" s="93"/>
      <c r="AH21" s="86" t="str">
        <f t="shared" si="7"/>
        <v>Feb-19</v>
      </c>
      <c r="AI21" s="86" t="str">
        <f>IF(OR(AB21="",AB21="Grand Total"),"",VLOOKUP(AB21,'Team Details'!B:D,3,0))</f>
        <v>tapashikalita.l@hcl.com</v>
      </c>
      <c r="AJ21" s="91">
        <f>IF(OR(AB21="",AB21="Grand Total"),"",VLOOKUP(AB21,'Team Details'!B:C,2,0))</f>
        <v>51378619</v>
      </c>
      <c r="AK21" s="90" t="str">
        <f>IF(OR(AB21="",AB21="Grand Total"),"",(IF(OR('Setup Parameters'!$C$6 = "SW Agile",'Setup Parameters'!$I$6 = "SW Agile"),"Story Point","Complexity Point")))</f>
        <v>Story Point</v>
      </c>
      <c r="AL21" s="90" t="str">
        <f t="shared" si="8"/>
        <v>SP/PH</v>
      </c>
    </row>
    <row r="22" spans="1:38" x14ac:dyDescent="0.25">
      <c r="A22" s="78" t="str">
        <f t="shared" si="3"/>
        <v>Feb-19</v>
      </c>
      <c r="B22" s="79" t="str">
        <f t="shared" si="0"/>
        <v>durgaprasad_m@hcl.com</v>
      </c>
      <c r="C22" s="79">
        <f t="shared" si="0"/>
        <v>51425831</v>
      </c>
      <c r="D22" s="80" t="str">
        <f t="shared" si="1"/>
        <v>Story Point</v>
      </c>
      <c r="E22" s="80" t="str">
        <f t="shared" si="2"/>
        <v>SP/PH</v>
      </c>
      <c r="F22" s="80">
        <f t="shared" si="4"/>
        <v>0.57250000000000001</v>
      </c>
      <c r="G22" s="80">
        <f t="shared" si="5"/>
        <v>0.56999999999999995</v>
      </c>
      <c r="H22" s="80">
        <f t="shared" si="6"/>
        <v>1.0178571428571428</v>
      </c>
      <c r="AA22" s="89" t="s">
        <v>261</v>
      </c>
      <c r="AB22" s="89" t="s">
        <v>234</v>
      </c>
      <c r="AC22" s="90">
        <v>0.1910222222222222</v>
      </c>
      <c r="AD22" s="90">
        <v>0.13999999999999999</v>
      </c>
      <c r="AE22" s="90">
        <v>1.3644444444444443</v>
      </c>
      <c r="AF22" s="93"/>
      <c r="AH22" s="86" t="str">
        <f t="shared" si="7"/>
        <v>Feb-19</v>
      </c>
      <c r="AI22" s="86" t="str">
        <f>IF(OR(AB22="",AB22="Grand Total"),"",VLOOKUP(AB22,'Team Details'!B:D,3,0))</f>
        <v>veeraganesh.v@hcl.com</v>
      </c>
      <c r="AJ22" s="91">
        <f>IF(OR(AB22="",AB22="Grand Total"),"",VLOOKUP(AB22,'Team Details'!B:C,2,0))</f>
        <v>51671941</v>
      </c>
      <c r="AK22" s="90" t="str">
        <f>IF(OR(AB22="",AB22="Grand Total"),"",(IF(OR('Setup Parameters'!$C$6 = "SW Agile",'Setup Parameters'!$I$6 = "SW Agile"),"Story Point","Complexity Point")))</f>
        <v>Story Point</v>
      </c>
      <c r="AL22" s="90" t="str">
        <f t="shared" si="8"/>
        <v>SP/PH</v>
      </c>
    </row>
    <row r="23" spans="1:38" x14ac:dyDescent="0.25">
      <c r="A23" s="78" t="str">
        <f t="shared" si="3"/>
        <v>Feb-19</v>
      </c>
      <c r="B23" s="79" t="str">
        <f t="shared" si="0"/>
        <v>gokulanithiya.g@hcl.com</v>
      </c>
      <c r="C23" s="79">
        <f t="shared" si="0"/>
        <v>51540452</v>
      </c>
      <c r="D23" s="80" t="str">
        <f t="shared" si="1"/>
        <v>Story Point</v>
      </c>
      <c r="E23" s="80" t="str">
        <f t="shared" si="2"/>
        <v>SP/PH</v>
      </c>
      <c r="F23" s="80">
        <f t="shared" si="4"/>
        <v>0.12894736842105262</v>
      </c>
      <c r="G23" s="80">
        <f t="shared" si="5"/>
        <v>0.13999999999999999</v>
      </c>
      <c r="H23" s="80">
        <f t="shared" si="6"/>
        <v>0.92105263157894735</v>
      </c>
      <c r="AA23" s="89" t="s">
        <v>261</v>
      </c>
      <c r="AB23" s="89" t="s">
        <v>227</v>
      </c>
      <c r="AC23" s="90">
        <v>0.14435555555555551</v>
      </c>
      <c r="AD23" s="90">
        <v>0.13999999999999996</v>
      </c>
      <c r="AE23" s="90">
        <v>1.0311111111111111</v>
      </c>
      <c r="AF23" s="93"/>
      <c r="AH23" s="86" t="str">
        <f t="shared" si="7"/>
        <v>Feb-19</v>
      </c>
      <c r="AI23" s="86" t="str">
        <f>IF(OR(AB23="",AB23="Grand Total"),"",VLOOKUP(AB23,'Team Details'!B:D,3,0))</f>
        <v>gnanaprasanna-r@hcl.com</v>
      </c>
      <c r="AJ23" s="91">
        <f>IF(OR(AB23="",AB23="Grand Total"),"",VLOOKUP(AB23,'Team Details'!B:C,2,0))</f>
        <v>51587174</v>
      </c>
      <c r="AK23" s="90" t="str">
        <f>IF(OR(AB23="",AB23="Grand Total"),"",(IF(OR('Setup Parameters'!$C$6 = "SW Agile",'Setup Parameters'!$I$6 = "SW Agile"),"Story Point","Complexity Point")))</f>
        <v>Story Point</v>
      </c>
      <c r="AL23" s="90" t="str">
        <f t="shared" si="8"/>
        <v>SP/PH</v>
      </c>
    </row>
    <row r="24" spans="1:38" x14ac:dyDescent="0.25">
      <c r="A24" s="78" t="str">
        <f t="shared" si="3"/>
        <v>Feb-19</v>
      </c>
      <c r="B24" s="79" t="str">
        <f t="shared" si="0"/>
        <v>bhavani_s@hcl.com</v>
      </c>
      <c r="C24" s="79">
        <f t="shared" si="0"/>
        <v>51733968</v>
      </c>
      <c r="D24" s="80" t="str">
        <f t="shared" si="1"/>
        <v>Story Point</v>
      </c>
      <c r="E24" s="80" t="str">
        <f t="shared" si="2"/>
        <v>SP/PH</v>
      </c>
      <c r="F24" s="80">
        <f t="shared" si="4"/>
        <v>0.14424242424242426</v>
      </c>
      <c r="G24" s="80">
        <f t="shared" si="5"/>
        <v>0.13999999999999999</v>
      </c>
      <c r="H24" s="80">
        <f t="shared" si="6"/>
        <v>1.0303030303030303</v>
      </c>
      <c r="AA24" s="89" t="s">
        <v>261</v>
      </c>
      <c r="AB24" s="89" t="s">
        <v>232</v>
      </c>
      <c r="AC24" s="90">
        <v>0.17749999999999999</v>
      </c>
      <c r="AD24" s="90">
        <v>0.13999999999999999</v>
      </c>
      <c r="AE24" s="90">
        <v>1.2678571428571428</v>
      </c>
      <c r="AF24" s="93"/>
      <c r="AH24" s="86" t="str">
        <f t="shared" si="7"/>
        <v>Feb-19</v>
      </c>
      <c r="AI24" s="86" t="str">
        <f>IF(OR(AB24="",AB24="Grand Total"),"",VLOOKUP(AB24,'Team Details'!B:D,3,0))</f>
        <v>pradeepa.j@hcl.com</v>
      </c>
      <c r="AJ24" s="91">
        <f>IF(OR(AB24="",AB24="Grand Total"),"",VLOOKUP(AB24,'Team Details'!B:C,2,0))</f>
        <v>51357719</v>
      </c>
      <c r="AK24" s="90" t="str">
        <f>IF(OR(AB24="",AB24="Grand Total"),"",(IF(OR('Setup Parameters'!$C$6 = "SW Agile",'Setup Parameters'!$I$6 = "SW Agile"),"Story Point","Complexity Point")))</f>
        <v>Story Point</v>
      </c>
      <c r="AL24" s="90" t="str">
        <f t="shared" si="8"/>
        <v>SP/PH</v>
      </c>
    </row>
    <row r="25" spans="1:38" x14ac:dyDescent="0.25">
      <c r="A25" s="78" t="str">
        <f t="shared" si="3"/>
        <v>Feb-19</v>
      </c>
      <c r="B25" s="79" t="str">
        <f t="shared" si="0"/>
        <v>saidareddy-k@hcl.com</v>
      </c>
      <c r="C25" s="79">
        <f t="shared" si="0"/>
        <v>51619081</v>
      </c>
      <c r="D25" s="80" t="str">
        <f t="shared" si="1"/>
        <v>Story Point</v>
      </c>
      <c r="E25" s="80" t="str">
        <f t="shared" si="2"/>
        <v>SP/PH</v>
      </c>
      <c r="F25" s="80">
        <f t="shared" si="4"/>
        <v>0.14333333333333331</v>
      </c>
      <c r="G25" s="80">
        <f t="shared" si="5"/>
        <v>0.13999999999999996</v>
      </c>
      <c r="H25" s="80">
        <f t="shared" si="6"/>
        <v>1.0238095238095237</v>
      </c>
      <c r="AA25" s="89" t="s">
        <v>261</v>
      </c>
      <c r="AB25" s="89" t="s">
        <v>220</v>
      </c>
      <c r="AC25" s="90">
        <v>0.57250000000000001</v>
      </c>
      <c r="AD25" s="90">
        <v>0.56999999999999995</v>
      </c>
      <c r="AE25" s="90">
        <v>1.0178571428571428</v>
      </c>
      <c r="AF25" s="93"/>
      <c r="AH25" s="86" t="str">
        <f t="shared" si="7"/>
        <v>Feb-19</v>
      </c>
      <c r="AI25" s="86" t="str">
        <f>IF(OR(AB25="",AB25="Grand Total"),"",VLOOKUP(AB25,'Team Details'!B:D,3,0))</f>
        <v>durgaprasad_m@hcl.com</v>
      </c>
      <c r="AJ25" s="91">
        <f>IF(OR(AB25="",AB25="Grand Total"),"",VLOOKUP(AB25,'Team Details'!B:C,2,0))</f>
        <v>51425831</v>
      </c>
      <c r="AK25" s="90" t="str">
        <f>IF(OR(AB25="",AB25="Grand Total"),"",(IF(OR('Setup Parameters'!$C$6 = "SW Agile",'Setup Parameters'!$I$6 = "SW Agile"),"Story Point","Complexity Point")))</f>
        <v>Story Point</v>
      </c>
      <c r="AL25" s="90" t="str">
        <f t="shared" si="8"/>
        <v>SP/PH</v>
      </c>
    </row>
    <row r="26" spans="1:38" x14ac:dyDescent="0.25">
      <c r="A26" s="78" t="str">
        <f t="shared" si="3"/>
        <v>Feb-19</v>
      </c>
      <c r="B26" s="79" t="str">
        <f t="shared" si="0"/>
        <v>parthasarathy.sh@hcl.com</v>
      </c>
      <c r="C26" s="79">
        <f t="shared" si="0"/>
        <v>51632635</v>
      </c>
      <c r="D26" s="80" t="str">
        <f t="shared" si="1"/>
        <v>Story Point</v>
      </c>
      <c r="E26" s="80" t="str">
        <f t="shared" si="2"/>
        <v>SP/PH</v>
      </c>
      <c r="F26" s="80">
        <f t="shared" si="4"/>
        <v>0.13846153846153847</v>
      </c>
      <c r="G26" s="80">
        <f t="shared" si="5"/>
        <v>0.13999999999999999</v>
      </c>
      <c r="H26" s="80">
        <f t="shared" si="6"/>
        <v>0.98901098901098916</v>
      </c>
      <c r="AA26" s="89" t="s">
        <v>261</v>
      </c>
      <c r="AB26" s="89" t="s">
        <v>266</v>
      </c>
      <c r="AC26" s="90">
        <v>0.12894736842105262</v>
      </c>
      <c r="AD26" s="90">
        <v>0.13999999999999999</v>
      </c>
      <c r="AE26" s="90">
        <v>0.92105263157894735</v>
      </c>
      <c r="AF26" s="93"/>
      <c r="AH26" s="86" t="str">
        <f t="shared" si="7"/>
        <v>Feb-19</v>
      </c>
      <c r="AI26" s="86" t="str">
        <f>IF(OR(AB26="",AB26="Grand Total"),"",VLOOKUP(AB26,'Team Details'!B:D,3,0))</f>
        <v>gokulanithiya.g@hcl.com</v>
      </c>
      <c r="AJ26" s="91">
        <f>IF(OR(AB26="",AB26="Grand Total"),"",VLOOKUP(AB26,'Team Details'!B:C,2,0))</f>
        <v>51540452</v>
      </c>
      <c r="AK26" s="90" t="str">
        <f>IF(OR(AB26="",AB26="Grand Total"),"",(IF(OR('Setup Parameters'!$C$6 = "SW Agile",'Setup Parameters'!$I$6 = "SW Agile"),"Story Point","Complexity Point")))</f>
        <v>Story Point</v>
      </c>
      <c r="AL26" s="90" t="str">
        <f t="shared" si="8"/>
        <v>SP/PH</v>
      </c>
    </row>
    <row r="27" spans="1:38" x14ac:dyDescent="0.25">
      <c r="A27" s="78" t="str">
        <f t="shared" si="3"/>
        <v>Feb-19</v>
      </c>
      <c r="B27" s="79" t="str">
        <f t="shared" si="0"/>
        <v>gomasani.s@hcl.com</v>
      </c>
      <c r="C27" s="79">
        <f t="shared" si="0"/>
        <v>51542049</v>
      </c>
      <c r="D27" s="80" t="str">
        <f t="shared" si="1"/>
        <v>Story Point</v>
      </c>
      <c r="E27" s="80" t="str">
        <f t="shared" si="2"/>
        <v>SP/PH</v>
      </c>
      <c r="F27" s="80">
        <f t="shared" si="4"/>
        <v>0.13151515151515156</v>
      </c>
      <c r="G27" s="80">
        <f t="shared" si="5"/>
        <v>0.14000000000000001</v>
      </c>
      <c r="H27" s="80">
        <f t="shared" si="6"/>
        <v>0.93939393939393945</v>
      </c>
      <c r="AA27" s="89" t="s">
        <v>261</v>
      </c>
      <c r="AB27" s="89" t="s">
        <v>214</v>
      </c>
      <c r="AC27" s="90">
        <v>0.14424242424242426</v>
      </c>
      <c r="AD27" s="90">
        <v>0.13999999999999999</v>
      </c>
      <c r="AE27" s="90">
        <v>1.0303030303030303</v>
      </c>
      <c r="AF27" s="93"/>
      <c r="AH27" s="86" t="str">
        <f t="shared" si="7"/>
        <v>Feb-19</v>
      </c>
      <c r="AI27" s="86" t="str">
        <f>IF(OR(AB27="",AB27="Grand Total"),"",VLOOKUP(AB27,'Team Details'!B:D,3,0))</f>
        <v>bhavani_s@hcl.com</v>
      </c>
      <c r="AJ27" s="91">
        <f>IF(OR(AB27="",AB27="Grand Total"),"",VLOOKUP(AB27,'Team Details'!B:C,2,0))</f>
        <v>51733968</v>
      </c>
      <c r="AK27" s="90" t="str">
        <f>IF(OR(AB27="",AB27="Grand Total"),"",(IF(OR('Setup Parameters'!$C$6 = "SW Agile",'Setup Parameters'!$I$6 = "SW Agile"),"Story Point","Complexity Point")))</f>
        <v>Story Point</v>
      </c>
      <c r="AL27" s="90" t="str">
        <f t="shared" si="8"/>
        <v>SP/PH</v>
      </c>
    </row>
    <row r="28" spans="1:38" x14ac:dyDescent="0.25">
      <c r="A28" s="78" t="str">
        <f t="shared" si="3"/>
        <v>Feb-19</v>
      </c>
      <c r="B28" s="79" t="str">
        <f t="shared" si="0"/>
        <v>nalinikanta.d@hcl.com</v>
      </c>
      <c r="C28" s="79">
        <f t="shared" si="0"/>
        <v>51700942</v>
      </c>
      <c r="D28" s="80" t="str">
        <f t="shared" si="1"/>
        <v>Story Point</v>
      </c>
      <c r="E28" s="80" t="str">
        <f t="shared" si="2"/>
        <v>SP/PH</v>
      </c>
      <c r="F28" s="80">
        <f t="shared" si="4"/>
        <v>0.1361111111111111</v>
      </c>
      <c r="G28" s="80">
        <f t="shared" si="5"/>
        <v>0.14000000000000001</v>
      </c>
      <c r="H28" s="80">
        <f t="shared" si="6"/>
        <v>0.9722222222222221</v>
      </c>
      <c r="AA28" s="89" t="s">
        <v>261</v>
      </c>
      <c r="AB28" s="89" t="s">
        <v>216</v>
      </c>
      <c r="AC28" s="90">
        <v>0.14333333333333331</v>
      </c>
      <c r="AD28" s="90">
        <v>0.13999999999999996</v>
      </c>
      <c r="AE28" s="90">
        <v>1.0238095238095237</v>
      </c>
      <c r="AF28" s="93"/>
      <c r="AH28" s="86" t="str">
        <f t="shared" si="7"/>
        <v>Feb-19</v>
      </c>
      <c r="AI28" s="86" t="str">
        <f>IF(OR(AB28="",AB28="Grand Total"),"",VLOOKUP(AB28,'Team Details'!B:D,3,0))</f>
        <v>saidareddy-k@hcl.com</v>
      </c>
      <c r="AJ28" s="91">
        <f>IF(OR(AB28="",AB28="Grand Total"),"",VLOOKUP(AB28,'Team Details'!B:C,2,0))</f>
        <v>51619081</v>
      </c>
      <c r="AK28" s="90" t="str">
        <f>IF(OR(AB28="",AB28="Grand Total"),"",(IF(OR('Setup Parameters'!$C$6 = "SW Agile",'Setup Parameters'!$I$6 = "SW Agile"),"Story Point","Complexity Point")))</f>
        <v>Story Point</v>
      </c>
      <c r="AL28" s="90" t="str">
        <f t="shared" si="8"/>
        <v>SP/PH</v>
      </c>
    </row>
    <row r="29" spans="1:38" x14ac:dyDescent="0.25">
      <c r="A29" s="78" t="str">
        <f t="shared" si="3"/>
        <v>Feb-19</v>
      </c>
      <c r="B29" s="79" t="str">
        <f t="shared" si="0"/>
        <v>harshitha_p@hcl.com</v>
      </c>
      <c r="C29" s="79">
        <f t="shared" si="0"/>
        <v>51550072</v>
      </c>
      <c r="D29" s="80" t="str">
        <f t="shared" si="1"/>
        <v>Story Point</v>
      </c>
      <c r="E29" s="80" t="str">
        <f t="shared" si="2"/>
        <v>SP/PH</v>
      </c>
      <c r="F29" s="80">
        <f t="shared" si="4"/>
        <v>0.14563636363636365</v>
      </c>
      <c r="G29" s="80">
        <f t="shared" si="5"/>
        <v>0.14000000000000001</v>
      </c>
      <c r="H29" s="80">
        <f t="shared" si="6"/>
        <v>1.0402597402597402</v>
      </c>
      <c r="AA29" s="89" t="s">
        <v>261</v>
      </c>
      <c r="AB29" s="89" t="s">
        <v>217</v>
      </c>
      <c r="AC29" s="90">
        <v>0.13846153846153847</v>
      </c>
      <c r="AD29" s="90">
        <v>0.13999999999999999</v>
      </c>
      <c r="AE29" s="90">
        <v>0.98901098901098916</v>
      </c>
      <c r="AF29" s="93"/>
      <c r="AH29" s="86" t="str">
        <f t="shared" si="7"/>
        <v>Feb-19</v>
      </c>
      <c r="AI29" s="86" t="str">
        <f>IF(OR(AB29="",AB29="Grand Total"),"",VLOOKUP(AB29,'Team Details'!B:D,3,0))</f>
        <v>parthasarathy.sh@hcl.com</v>
      </c>
      <c r="AJ29" s="91">
        <f>IF(OR(AB29="",AB29="Grand Total"),"",VLOOKUP(AB29,'Team Details'!B:C,2,0))</f>
        <v>51632635</v>
      </c>
      <c r="AK29" s="90" t="str">
        <f>IF(OR(AB29="",AB29="Grand Total"),"",(IF(OR('Setup Parameters'!$C$6 = "SW Agile",'Setup Parameters'!$I$6 = "SW Agile"),"Story Point","Complexity Point")))</f>
        <v>Story Point</v>
      </c>
      <c r="AL29" s="90" t="str">
        <f t="shared" si="8"/>
        <v>SP/PH</v>
      </c>
    </row>
    <row r="30" spans="1:38" x14ac:dyDescent="0.25">
      <c r="A30" s="78">
        <f t="shared" si="3"/>
        <v>43525</v>
      </c>
      <c r="B30" s="79" t="str">
        <f t="shared" si="0"/>
        <v>kalisettik@hcl.com</v>
      </c>
      <c r="C30" s="79">
        <f t="shared" si="0"/>
        <v>51711222</v>
      </c>
      <c r="D30" s="80" t="str">
        <f t="shared" si="1"/>
        <v>Story Point</v>
      </c>
      <c r="E30" s="80" t="str">
        <f t="shared" si="2"/>
        <v>SP/PH</v>
      </c>
      <c r="F30" s="80">
        <f t="shared" si="4"/>
        <v>0.1292307692307692</v>
      </c>
      <c r="G30" s="80">
        <f t="shared" si="5"/>
        <v>0.13999999999999999</v>
      </c>
      <c r="H30" s="80">
        <f t="shared" si="6"/>
        <v>0.92307692307692302</v>
      </c>
      <c r="AA30" s="89" t="s">
        <v>261</v>
      </c>
      <c r="AB30" s="89" t="s">
        <v>221</v>
      </c>
      <c r="AC30" s="90">
        <v>0.13151515151515156</v>
      </c>
      <c r="AD30" s="90">
        <v>0.14000000000000001</v>
      </c>
      <c r="AE30" s="90">
        <v>0.93939393939393945</v>
      </c>
      <c r="AF30" s="93"/>
      <c r="AH30" s="86" t="str">
        <f t="shared" si="7"/>
        <v>Feb-19</v>
      </c>
      <c r="AI30" s="86" t="str">
        <f>IF(OR(AB30="",AB30="Grand Total"),"",VLOOKUP(AB30,'Team Details'!B:D,3,0))</f>
        <v>gomasani.s@hcl.com</v>
      </c>
      <c r="AJ30" s="91">
        <f>IF(OR(AB30="",AB30="Grand Total"),"",VLOOKUP(AB30,'Team Details'!B:C,2,0))</f>
        <v>51542049</v>
      </c>
      <c r="AK30" s="90" t="str">
        <f>IF(OR(AB30="",AB30="Grand Total"),"",(IF(OR('Setup Parameters'!$C$6 = "SW Agile",'Setup Parameters'!$I$6 = "SW Agile"),"Story Point","Complexity Point")))</f>
        <v>Story Point</v>
      </c>
      <c r="AL30" s="90" t="str">
        <f t="shared" si="8"/>
        <v>SP/PH</v>
      </c>
    </row>
    <row r="31" spans="1:38" x14ac:dyDescent="0.25">
      <c r="A31" s="78">
        <f t="shared" si="3"/>
        <v>43556</v>
      </c>
      <c r="B31" s="79" t="str">
        <f t="shared" si="0"/>
        <v>mariyappa.v@hcl.com</v>
      </c>
      <c r="C31" s="79">
        <f t="shared" si="0"/>
        <v>51632635</v>
      </c>
      <c r="D31" s="80" t="str">
        <f t="shared" si="1"/>
        <v>Story Point</v>
      </c>
      <c r="E31" s="80" t="str">
        <f t="shared" si="2"/>
        <v>SP/PH</v>
      </c>
      <c r="F31" s="80">
        <f t="shared" si="4"/>
        <v>0.14451612903225805</v>
      </c>
      <c r="G31" s="80">
        <f t="shared" si="5"/>
        <v>0.13999999999999999</v>
      </c>
      <c r="H31" s="80">
        <f t="shared" si="6"/>
        <v>1.032258064516129</v>
      </c>
      <c r="AA31" s="89" t="s">
        <v>261</v>
      </c>
      <c r="AB31" s="89" t="s">
        <v>269</v>
      </c>
      <c r="AC31" s="90">
        <v>0.1361111111111111</v>
      </c>
      <c r="AD31" s="90">
        <v>0.14000000000000001</v>
      </c>
      <c r="AE31" s="90">
        <v>0.9722222222222221</v>
      </c>
      <c r="AF31" s="93"/>
      <c r="AH31" s="86" t="str">
        <f t="shared" si="7"/>
        <v>Feb-19</v>
      </c>
      <c r="AI31" s="86" t="str">
        <f>IF(OR(AB31="",AB31="Grand Total"),"",VLOOKUP(AB31,'Team Details'!B:D,3,0))</f>
        <v>nalinikanta.d@hcl.com</v>
      </c>
      <c r="AJ31" s="91">
        <f>IF(OR(AB31="",AB31="Grand Total"),"",VLOOKUP(AB31,'Team Details'!B:C,2,0))</f>
        <v>51700942</v>
      </c>
      <c r="AK31" s="90" t="str">
        <f>IF(OR(AB31="",AB31="Grand Total"),"",(IF(OR('Setup Parameters'!$C$6 = "SW Agile",'Setup Parameters'!$I$6 = "SW Agile"),"Story Point","Complexity Point")))</f>
        <v>Story Point</v>
      </c>
      <c r="AL31" s="90" t="str">
        <f t="shared" si="8"/>
        <v>SP/PH</v>
      </c>
    </row>
    <row r="32" spans="1:38" x14ac:dyDescent="0.25">
      <c r="A32" s="78" t="str">
        <f t="shared" si="3"/>
        <v/>
      </c>
      <c r="B32" s="79" t="str">
        <f t="shared" si="0"/>
        <v/>
      </c>
      <c r="C32" s="79" t="str">
        <f t="shared" si="0"/>
        <v/>
      </c>
      <c r="D32" s="80" t="str">
        <f t="shared" si="1"/>
        <v/>
      </c>
      <c r="E32" s="80" t="str">
        <f t="shared" si="2"/>
        <v/>
      </c>
      <c r="F32" s="80" t="str">
        <f t="shared" si="4"/>
        <v/>
      </c>
      <c r="G32" s="80" t="str">
        <f t="shared" si="5"/>
        <v/>
      </c>
      <c r="H32" s="80" t="str">
        <f t="shared" si="6"/>
        <v/>
      </c>
      <c r="AA32" s="89" t="s">
        <v>261</v>
      </c>
      <c r="AB32" s="89" t="s">
        <v>222</v>
      </c>
      <c r="AC32" s="90">
        <v>0.14563636363636365</v>
      </c>
      <c r="AD32" s="90">
        <v>0.14000000000000001</v>
      </c>
      <c r="AE32" s="90">
        <v>1.0402597402597402</v>
      </c>
      <c r="AF32" s="93"/>
      <c r="AH32" s="86" t="str">
        <f t="shared" si="7"/>
        <v>Feb-19</v>
      </c>
      <c r="AI32" s="86" t="str">
        <f>IF(OR(AB32="",AB32="Grand Total"),"",VLOOKUP(AB32,'Team Details'!B:D,3,0))</f>
        <v>harshitha_p@hcl.com</v>
      </c>
      <c r="AJ32" s="91">
        <f>IF(OR(AB32="",AB32="Grand Total"),"",VLOOKUP(AB32,'Team Details'!B:C,2,0))</f>
        <v>51550072</v>
      </c>
      <c r="AK32" s="90" t="str">
        <f>IF(OR(AB32="",AB32="Grand Total"),"",(IF(OR('Setup Parameters'!$C$6 = "SW Agile",'Setup Parameters'!$I$6 = "SW Agile"),"Story Point","Complexity Point")))</f>
        <v>Story Point</v>
      </c>
      <c r="AL32" s="90" t="str">
        <f t="shared" si="8"/>
        <v>SP/PH</v>
      </c>
    </row>
    <row r="33" spans="1:38" x14ac:dyDescent="0.25">
      <c r="A33" s="78" t="str">
        <f t="shared" si="3"/>
        <v/>
      </c>
      <c r="B33" s="79" t="str">
        <f t="shared" si="0"/>
        <v/>
      </c>
      <c r="C33" s="79" t="str">
        <f t="shared" si="0"/>
        <v/>
      </c>
      <c r="D33" s="80" t="str">
        <f t="shared" si="1"/>
        <v/>
      </c>
      <c r="E33" s="80" t="str">
        <f t="shared" si="2"/>
        <v/>
      </c>
      <c r="F33" s="80" t="str">
        <f t="shared" si="4"/>
        <v/>
      </c>
      <c r="G33" s="80" t="str">
        <f t="shared" si="5"/>
        <v/>
      </c>
      <c r="H33" s="80" t="str">
        <f t="shared" si="6"/>
        <v/>
      </c>
      <c r="AA33" s="134">
        <v>43525</v>
      </c>
      <c r="AB33" s="89" t="s">
        <v>229</v>
      </c>
      <c r="AC33" s="90">
        <v>0.1292307692307692</v>
      </c>
      <c r="AD33" s="90">
        <v>0.13999999999999999</v>
      </c>
      <c r="AE33" s="90">
        <v>0.92307692307692302</v>
      </c>
      <c r="AF33" s="93"/>
      <c r="AH33" s="86">
        <f t="shared" si="7"/>
        <v>43525</v>
      </c>
      <c r="AI33" s="86" t="str">
        <f>IF(OR(AB33="",AB33="Grand Total"),"",VLOOKUP(AB33,'Team Details'!B:D,3,0))</f>
        <v>kalisettik@hcl.com</v>
      </c>
      <c r="AJ33" s="91">
        <f>IF(OR(AB33="",AB33="Grand Total"),"",VLOOKUP(AB33,'Team Details'!B:C,2,0))</f>
        <v>51711222</v>
      </c>
      <c r="AK33" s="90" t="str">
        <f>IF(OR(AB33="",AB33="Grand Total"),"",(IF(OR('Setup Parameters'!$C$6 = "SW Agile",'Setup Parameters'!$I$6 = "SW Agile"),"Story Point","Complexity Point")))</f>
        <v>Story Point</v>
      </c>
      <c r="AL33" s="90" t="str">
        <f t="shared" si="8"/>
        <v>SP/PH</v>
      </c>
    </row>
    <row r="34" spans="1:38" x14ac:dyDescent="0.25">
      <c r="A34" s="78" t="str">
        <f t="shared" si="3"/>
        <v/>
      </c>
      <c r="B34" s="79" t="str">
        <f t="shared" si="0"/>
        <v/>
      </c>
      <c r="C34" s="79" t="str">
        <f t="shared" si="0"/>
        <v/>
      </c>
      <c r="D34" s="80" t="str">
        <f t="shared" si="1"/>
        <v/>
      </c>
      <c r="E34" s="80" t="str">
        <f t="shared" si="2"/>
        <v/>
      </c>
      <c r="F34" s="80" t="str">
        <f t="shared" si="4"/>
        <v/>
      </c>
      <c r="G34" s="80" t="str">
        <f t="shared" si="5"/>
        <v/>
      </c>
      <c r="H34" s="80" t="str">
        <f t="shared" si="6"/>
        <v/>
      </c>
      <c r="AA34" s="134">
        <v>43556</v>
      </c>
      <c r="AB34" s="89" t="s">
        <v>273</v>
      </c>
      <c r="AC34" s="90">
        <v>0.14451612903225805</v>
      </c>
      <c r="AD34" s="90">
        <v>0.13999999999999999</v>
      </c>
      <c r="AE34" s="90">
        <v>1.032258064516129</v>
      </c>
      <c r="AF34" s="93"/>
      <c r="AH34" s="86">
        <f t="shared" si="7"/>
        <v>43556</v>
      </c>
      <c r="AI34" s="86" t="str">
        <f>IF(OR(AB34="",AB34="Grand Total"),"",VLOOKUP(AB34,'Team Details'!B:D,3,0))</f>
        <v>mariyappa.v@hcl.com</v>
      </c>
      <c r="AJ34" s="91">
        <f>IF(OR(AB34="",AB34="Grand Total"),"",VLOOKUP(AB34,'Team Details'!B:C,2,0))</f>
        <v>51632635</v>
      </c>
      <c r="AK34" s="90" t="str">
        <f>IF(OR(AB34="",AB34="Grand Total"),"",(IF(OR('Setup Parameters'!$C$6 = "SW Agile",'Setup Parameters'!$I$6 = "SW Agile"),"Story Point","Complexity Point")))</f>
        <v>Story Point</v>
      </c>
      <c r="AL34" s="90" t="str">
        <f t="shared" si="8"/>
        <v>SP/PH</v>
      </c>
    </row>
    <row r="35" spans="1:38" x14ac:dyDescent="0.25">
      <c r="A35" s="78" t="str">
        <f t="shared" si="3"/>
        <v/>
      </c>
      <c r="B35" s="79" t="str">
        <f t="shared" si="0"/>
        <v/>
      </c>
      <c r="C35" s="79" t="str">
        <f t="shared" si="0"/>
        <v/>
      </c>
      <c r="D35" s="80" t="str">
        <f t="shared" si="1"/>
        <v/>
      </c>
      <c r="E35" s="80" t="str">
        <f t="shared" si="2"/>
        <v/>
      </c>
      <c r="F35" s="80" t="str">
        <f t="shared" si="4"/>
        <v/>
      </c>
      <c r="G35" s="80" t="str">
        <f t="shared" si="5"/>
        <v/>
      </c>
      <c r="H35" s="80" t="str">
        <f t="shared" si="6"/>
        <v/>
      </c>
      <c r="AA35"/>
      <c r="AB35"/>
      <c r="AC35"/>
      <c r="AD35"/>
      <c r="AE35"/>
      <c r="AF35" s="93"/>
      <c r="AH35" s="86" t="str">
        <f t="shared" si="7"/>
        <v/>
      </c>
      <c r="AI35" s="86" t="str">
        <f>IF(OR(AB35="",AB35="Grand Total"),"",VLOOKUP(AB35,'Team Details'!B:D,3,0))</f>
        <v/>
      </c>
      <c r="AJ35" s="91" t="str">
        <f>IF(OR(AB35="",AB35="Grand Total"),"",VLOOKUP(AB35,'Team Details'!B:C,2,0))</f>
        <v/>
      </c>
      <c r="AK35" s="90" t="str">
        <f>IF(OR(AB35="",AB35="Grand Total"),"",(IF(OR('Setup Parameters'!$C$6 = "SW Agile",'Setup Parameters'!$I$6 = "SW Agile"),"Story Point","Complexity Point")))</f>
        <v/>
      </c>
      <c r="AL35" s="90" t="str">
        <f t="shared" si="8"/>
        <v/>
      </c>
    </row>
    <row r="36" spans="1:38" x14ac:dyDescent="0.25">
      <c r="A36" s="78" t="str">
        <f t="shared" si="3"/>
        <v/>
      </c>
      <c r="B36" s="79" t="str">
        <f t="shared" si="0"/>
        <v/>
      </c>
      <c r="C36" s="79" t="str">
        <f t="shared" si="0"/>
        <v/>
      </c>
      <c r="D36" s="80" t="str">
        <f t="shared" si="1"/>
        <v/>
      </c>
      <c r="E36" s="80" t="str">
        <f t="shared" si="2"/>
        <v/>
      </c>
      <c r="F36" s="80" t="str">
        <f t="shared" si="4"/>
        <v/>
      </c>
      <c r="G36" s="80" t="str">
        <f t="shared" si="5"/>
        <v/>
      </c>
      <c r="H36" s="80" t="str">
        <f t="shared" si="6"/>
        <v/>
      </c>
      <c r="AA36" s="93"/>
      <c r="AB36" s="93"/>
      <c r="AC36" s="93"/>
      <c r="AD36" s="93"/>
      <c r="AE36" s="93"/>
      <c r="AF36" s="93"/>
      <c r="AH36" s="86" t="str">
        <f t="shared" si="7"/>
        <v/>
      </c>
      <c r="AI36" s="86" t="str">
        <f>IF(OR(AB36="",AB36="Grand Total"),"",VLOOKUP(AB36,'Team Details'!B:D,3,0))</f>
        <v/>
      </c>
      <c r="AJ36" s="91" t="str">
        <f>IF(OR(AB36="",AB36="Grand Total"),"",VLOOKUP(AB36,'Team Details'!B:C,2,0))</f>
        <v/>
      </c>
      <c r="AK36" s="90" t="str">
        <f>IF(OR(AB36="",AB36="Grand Total"),"",(IF(OR('Setup Parameters'!$C$6 = "SW Agile",'Setup Parameters'!$I$6 = "SW Agile"),"Story Point","Complexity Point")))</f>
        <v/>
      </c>
      <c r="AL36" s="90" t="str">
        <f t="shared" si="8"/>
        <v/>
      </c>
    </row>
    <row r="37" spans="1:38" x14ac:dyDescent="0.25">
      <c r="A37" s="78" t="str">
        <f t="shared" si="3"/>
        <v/>
      </c>
      <c r="B37" s="79" t="str">
        <f t="shared" si="0"/>
        <v/>
      </c>
      <c r="C37" s="79" t="str">
        <f t="shared" si="0"/>
        <v/>
      </c>
      <c r="D37" s="80" t="str">
        <f t="shared" si="1"/>
        <v/>
      </c>
      <c r="E37" s="80" t="str">
        <f t="shared" si="2"/>
        <v/>
      </c>
      <c r="F37" s="80" t="str">
        <f t="shared" si="4"/>
        <v/>
      </c>
      <c r="G37" s="80" t="str">
        <f t="shared" si="5"/>
        <v/>
      </c>
      <c r="H37" s="80" t="str">
        <f t="shared" si="6"/>
        <v/>
      </c>
      <c r="AA37" s="93"/>
      <c r="AB37" s="93"/>
      <c r="AC37" s="93"/>
      <c r="AD37" s="93"/>
      <c r="AE37" s="93"/>
      <c r="AF37" s="93"/>
      <c r="AH37" s="86" t="str">
        <f t="shared" si="7"/>
        <v/>
      </c>
      <c r="AI37" s="86" t="str">
        <f>IF(OR(AB37="",AB37="Grand Total"),"",VLOOKUP(AB37,'Team Details'!B:D,3,0))</f>
        <v/>
      </c>
      <c r="AJ37" s="91" t="str">
        <f>IF(OR(AB37="",AB37="Grand Total"),"",VLOOKUP(AB37,'Team Details'!B:C,2,0))</f>
        <v/>
      </c>
      <c r="AK37" s="90" t="str">
        <f>IF(OR(AB37="",AB37="Grand Total"),"",(IF(OR('Setup Parameters'!$C$6 = "SW Agile",'Setup Parameters'!$I$6 = "SW Agile"),"Story Point","Complexity Point")))</f>
        <v/>
      </c>
      <c r="AL37" s="90" t="str">
        <f t="shared" si="8"/>
        <v/>
      </c>
    </row>
    <row r="38" spans="1:38" x14ac:dyDescent="0.25">
      <c r="A38" s="78" t="str">
        <f t="shared" si="3"/>
        <v/>
      </c>
      <c r="B38" s="79" t="str">
        <f t="shared" si="0"/>
        <v/>
      </c>
      <c r="C38" s="79" t="str">
        <f t="shared" si="0"/>
        <v/>
      </c>
      <c r="D38" s="80" t="str">
        <f t="shared" si="1"/>
        <v/>
      </c>
      <c r="E38" s="80" t="str">
        <f t="shared" si="2"/>
        <v/>
      </c>
      <c r="F38" s="80" t="str">
        <f t="shared" si="4"/>
        <v/>
      </c>
      <c r="G38" s="80" t="str">
        <f t="shared" si="5"/>
        <v/>
      </c>
      <c r="H38" s="80" t="str">
        <f t="shared" si="6"/>
        <v/>
      </c>
      <c r="AA38" s="93"/>
      <c r="AB38" s="93"/>
      <c r="AC38" s="93"/>
      <c r="AD38" s="93"/>
      <c r="AE38" s="93"/>
      <c r="AF38" s="93"/>
      <c r="AH38" s="86" t="str">
        <f t="shared" si="7"/>
        <v/>
      </c>
      <c r="AI38" s="86" t="str">
        <f>IF(OR(AB38="",AB38="Grand Total"),"",VLOOKUP(AB38,'Team Details'!B:D,3,0))</f>
        <v/>
      </c>
      <c r="AJ38" s="91" t="str">
        <f>IF(OR(AB38="",AB38="Grand Total"),"",VLOOKUP(AB38,'Team Details'!B:C,2,0))</f>
        <v/>
      </c>
      <c r="AK38" s="90" t="str">
        <f>IF(OR(AB38="",AB38="Grand Total"),"",(IF(OR('Setup Parameters'!$C$6 = "SW Agile",'Setup Parameters'!$I$6 = "SW Agile"),"Story Point","Complexity Point")))</f>
        <v/>
      </c>
      <c r="AL38" s="90" t="str">
        <f t="shared" si="8"/>
        <v/>
      </c>
    </row>
    <row r="39" spans="1:38" x14ac:dyDescent="0.25">
      <c r="A39" s="78" t="str">
        <f t="shared" si="3"/>
        <v/>
      </c>
      <c r="B39" s="79" t="str">
        <f t="shared" si="0"/>
        <v/>
      </c>
      <c r="C39" s="79" t="str">
        <f t="shared" si="0"/>
        <v/>
      </c>
      <c r="D39" s="80" t="str">
        <f t="shared" si="1"/>
        <v/>
      </c>
      <c r="E39" s="80" t="str">
        <f t="shared" si="2"/>
        <v/>
      </c>
      <c r="F39" s="80" t="str">
        <f t="shared" si="4"/>
        <v/>
      </c>
      <c r="G39" s="80" t="str">
        <f t="shared" si="5"/>
        <v/>
      </c>
      <c r="H39" s="80" t="str">
        <f t="shared" si="6"/>
        <v/>
      </c>
      <c r="AA39" s="93"/>
      <c r="AB39" s="93"/>
      <c r="AC39" s="93"/>
      <c r="AD39" s="93"/>
      <c r="AE39" s="93"/>
      <c r="AF39" s="93"/>
      <c r="AH39" s="86" t="str">
        <f t="shared" si="7"/>
        <v/>
      </c>
      <c r="AI39" s="86" t="str">
        <f>IF(OR(AB39="",AB39="Grand Total"),"",VLOOKUP(AB39,'Team Details'!B:D,3,0))</f>
        <v/>
      </c>
      <c r="AJ39" s="91" t="str">
        <f>IF(OR(AB39="",AB39="Grand Total"),"",VLOOKUP(AB39,'Team Details'!B:C,2,0))</f>
        <v/>
      </c>
      <c r="AK39" s="90" t="str">
        <f>IF(OR(AB39="",AB39="Grand Total"),"",(IF(OR('Setup Parameters'!$C$6 = "SW Agile",'Setup Parameters'!$I$6 = "SW Agile"),"Story Point","Complexity Point")))</f>
        <v/>
      </c>
      <c r="AL39" s="90" t="str">
        <f t="shared" si="8"/>
        <v/>
      </c>
    </row>
    <row r="40" spans="1:38" x14ac:dyDescent="0.25">
      <c r="A40" s="78" t="str">
        <f t="shared" si="3"/>
        <v/>
      </c>
      <c r="B40" s="79" t="str">
        <f t="shared" si="0"/>
        <v/>
      </c>
      <c r="C40" s="79" t="str">
        <f t="shared" si="0"/>
        <v/>
      </c>
      <c r="D40" s="80" t="str">
        <f t="shared" si="1"/>
        <v/>
      </c>
      <c r="E40" s="80" t="str">
        <f t="shared" si="2"/>
        <v/>
      </c>
      <c r="F40" s="80" t="str">
        <f t="shared" si="4"/>
        <v/>
      </c>
      <c r="G40" s="80" t="str">
        <f t="shared" si="5"/>
        <v/>
      </c>
      <c r="H40" s="80" t="str">
        <f t="shared" si="6"/>
        <v/>
      </c>
      <c r="AA40" s="93"/>
      <c r="AB40" s="93"/>
      <c r="AC40" s="93"/>
      <c r="AD40" s="93"/>
      <c r="AE40" s="93"/>
      <c r="AF40" s="93"/>
      <c r="AH40" s="86" t="str">
        <f t="shared" si="7"/>
        <v/>
      </c>
      <c r="AI40" s="86" t="str">
        <f>IF(OR(AB40="",AB40="Grand Total"),"",VLOOKUP(AB40,'Team Details'!B:D,3,0))</f>
        <v/>
      </c>
      <c r="AJ40" s="91" t="str">
        <f>IF(OR(AB40="",AB40="Grand Total"),"",VLOOKUP(AB40,'Team Details'!B:C,2,0))</f>
        <v/>
      </c>
      <c r="AK40" s="90" t="str">
        <f>IF(OR(AB40="",AB40="Grand Total"),"",(IF(OR('Setup Parameters'!$C$6 = "SW Agile",'Setup Parameters'!$I$6 = "SW Agile"),"Story Point","Complexity Point")))</f>
        <v/>
      </c>
      <c r="AL40" s="90" t="str">
        <f t="shared" si="8"/>
        <v/>
      </c>
    </row>
    <row r="41" spans="1:38" x14ac:dyDescent="0.25">
      <c r="A41" s="78" t="str">
        <f t="shared" si="3"/>
        <v/>
      </c>
      <c r="B41" s="79" t="str">
        <f t="shared" si="0"/>
        <v/>
      </c>
      <c r="C41" s="79" t="str">
        <f t="shared" si="0"/>
        <v/>
      </c>
      <c r="D41" s="80" t="str">
        <f t="shared" si="1"/>
        <v/>
      </c>
      <c r="E41" s="80" t="str">
        <f t="shared" si="2"/>
        <v/>
      </c>
      <c r="F41" s="80" t="str">
        <f t="shared" si="4"/>
        <v/>
      </c>
      <c r="G41" s="80" t="str">
        <f t="shared" si="5"/>
        <v/>
      </c>
      <c r="H41" s="80" t="str">
        <f t="shared" si="6"/>
        <v/>
      </c>
      <c r="AA41" s="93"/>
      <c r="AB41" s="93"/>
      <c r="AC41" s="93"/>
      <c r="AD41" s="93"/>
      <c r="AE41" s="93"/>
      <c r="AF41" s="93"/>
      <c r="AH41" s="86" t="str">
        <f t="shared" si="7"/>
        <v/>
      </c>
      <c r="AI41" s="86" t="str">
        <f>IF(OR(AB41="",AB41="Grand Total"),"",VLOOKUP(AB41,'Team Details'!B:D,3,0))</f>
        <v/>
      </c>
      <c r="AJ41" s="91" t="str">
        <f>IF(OR(AB41="",AB41="Grand Total"),"",VLOOKUP(AB41,'Team Details'!B:C,2,0))</f>
        <v/>
      </c>
      <c r="AK41" s="90" t="str">
        <f>IF(OR(AB41="",AB41="Grand Total"),"",(IF(OR('Setup Parameters'!$C$6 = "SW Agile",'Setup Parameters'!$I$6 = "SW Agile"),"Story Point","Complexity Point")))</f>
        <v/>
      </c>
      <c r="AL41" s="90" t="str">
        <f t="shared" si="8"/>
        <v/>
      </c>
    </row>
    <row r="42" spans="1:38" x14ac:dyDescent="0.25">
      <c r="A42" s="78" t="str">
        <f t="shared" si="3"/>
        <v/>
      </c>
      <c r="B42" s="79" t="str">
        <f t="shared" si="0"/>
        <v/>
      </c>
      <c r="C42" s="79" t="str">
        <f t="shared" si="0"/>
        <v/>
      </c>
      <c r="D42" s="80" t="str">
        <f t="shared" si="1"/>
        <v/>
      </c>
      <c r="E42" s="80" t="str">
        <f t="shared" si="2"/>
        <v/>
      </c>
      <c r="F42" s="80" t="str">
        <f t="shared" si="4"/>
        <v/>
      </c>
      <c r="G42" s="80" t="str">
        <f t="shared" si="5"/>
        <v/>
      </c>
      <c r="H42" s="80" t="str">
        <f t="shared" si="6"/>
        <v/>
      </c>
      <c r="AA42" s="93"/>
      <c r="AB42" s="93"/>
      <c r="AC42" s="93"/>
      <c r="AD42" s="93"/>
      <c r="AE42" s="93"/>
      <c r="AF42" s="93"/>
      <c r="AH42" s="86" t="str">
        <f t="shared" si="7"/>
        <v/>
      </c>
      <c r="AI42" s="86" t="str">
        <f>IF(OR(AB42="",AB42="Grand Total"),"",VLOOKUP(AB42,'Team Details'!B:D,3,0))</f>
        <v/>
      </c>
      <c r="AJ42" s="91" t="str">
        <f>IF(OR(AB42="",AB42="Grand Total"),"",VLOOKUP(AB42,'Team Details'!B:C,2,0))</f>
        <v/>
      </c>
      <c r="AK42" s="90" t="str">
        <f>IF(OR(AB42="",AB42="Grand Total"),"",(IF(OR('Setup Parameters'!$C$6 = "SW Agile",'Setup Parameters'!$I$6 = "SW Agile"),"Story Point","Complexity Point")))</f>
        <v/>
      </c>
      <c r="AL42" s="90" t="str">
        <f t="shared" si="8"/>
        <v/>
      </c>
    </row>
    <row r="43" spans="1:38" x14ac:dyDescent="0.25">
      <c r="A43" s="78" t="str">
        <f t="shared" si="3"/>
        <v/>
      </c>
      <c r="B43" s="79" t="str">
        <f t="shared" si="0"/>
        <v/>
      </c>
      <c r="C43" s="79" t="str">
        <f t="shared" si="0"/>
        <v/>
      </c>
      <c r="D43" s="80" t="str">
        <f t="shared" si="1"/>
        <v/>
      </c>
      <c r="E43" s="80" t="str">
        <f t="shared" si="2"/>
        <v/>
      </c>
      <c r="F43" s="80" t="str">
        <f t="shared" si="4"/>
        <v/>
      </c>
      <c r="G43" s="80" t="str">
        <f t="shared" si="5"/>
        <v/>
      </c>
      <c r="H43" s="80" t="str">
        <f t="shared" si="6"/>
        <v/>
      </c>
      <c r="AA43" s="93"/>
      <c r="AB43" s="93"/>
      <c r="AC43" s="93"/>
      <c r="AD43" s="93"/>
      <c r="AE43" s="93"/>
      <c r="AF43" s="93"/>
      <c r="AH43" s="86" t="str">
        <f t="shared" si="7"/>
        <v/>
      </c>
      <c r="AI43" s="86" t="str">
        <f>IF(OR(AB43="",AB43="Grand Total"),"",VLOOKUP(AB43,'Team Details'!B:D,3,0))</f>
        <v/>
      </c>
      <c r="AJ43" s="91" t="str">
        <f>IF(OR(AB43="",AB43="Grand Total"),"",VLOOKUP(AB43,'Team Details'!B:C,2,0))</f>
        <v/>
      </c>
      <c r="AK43" s="90" t="str">
        <f>IF(OR(AB43="",AB43="Grand Total"),"",(IF(OR('Setup Parameters'!$C$6 = "SW Agile",'Setup Parameters'!$I$6 = "SW Agile"),"Story Point","Complexity Point")))</f>
        <v/>
      </c>
      <c r="AL43" s="90" t="str">
        <f t="shared" si="8"/>
        <v/>
      </c>
    </row>
    <row r="44" spans="1:38" x14ac:dyDescent="0.25">
      <c r="A44" s="78" t="str">
        <f t="shared" si="3"/>
        <v/>
      </c>
      <c r="B44" s="79" t="str">
        <f t="shared" si="0"/>
        <v/>
      </c>
      <c r="C44" s="79" t="str">
        <f t="shared" si="0"/>
        <v/>
      </c>
      <c r="D44" s="80" t="str">
        <f t="shared" si="1"/>
        <v/>
      </c>
      <c r="E44" s="80" t="str">
        <f t="shared" si="2"/>
        <v/>
      </c>
      <c r="F44" s="80" t="str">
        <f t="shared" si="4"/>
        <v/>
      </c>
      <c r="G44" s="80" t="str">
        <f t="shared" si="5"/>
        <v/>
      </c>
      <c r="H44" s="80" t="str">
        <f t="shared" si="6"/>
        <v/>
      </c>
      <c r="AA44" s="93"/>
      <c r="AB44" s="93"/>
      <c r="AC44" s="93"/>
      <c r="AD44" s="93"/>
      <c r="AE44" s="93"/>
      <c r="AF44" s="93"/>
      <c r="AH44" s="86" t="str">
        <f t="shared" si="7"/>
        <v/>
      </c>
      <c r="AI44" s="86" t="str">
        <f>IF(OR(AB44="",AB44="Grand Total"),"",VLOOKUP(AB44,'Team Details'!B:D,3,0))</f>
        <v/>
      </c>
      <c r="AJ44" s="91" t="str">
        <f>IF(OR(AB44="",AB44="Grand Total"),"",VLOOKUP(AB44,'Team Details'!B:C,2,0))</f>
        <v/>
      </c>
      <c r="AK44" s="90" t="str">
        <f>IF(OR(AB44="",AB44="Grand Total"),"",(IF(OR('Setup Parameters'!$C$6 = "SW Agile",'Setup Parameters'!$I$6 = "SW Agile"),"Story Point","Complexity Point")))</f>
        <v/>
      </c>
      <c r="AL44" s="90" t="str">
        <f t="shared" si="8"/>
        <v/>
      </c>
    </row>
    <row r="45" spans="1:38" x14ac:dyDescent="0.25">
      <c r="A45" s="78" t="str">
        <f t="shared" si="3"/>
        <v/>
      </c>
      <c r="B45" s="79" t="str">
        <f t="shared" si="0"/>
        <v/>
      </c>
      <c r="C45" s="79" t="str">
        <f t="shared" si="0"/>
        <v/>
      </c>
      <c r="D45" s="80" t="str">
        <f t="shared" si="1"/>
        <v/>
      </c>
      <c r="E45" s="80" t="str">
        <f t="shared" si="2"/>
        <v/>
      </c>
      <c r="F45" s="80" t="str">
        <f t="shared" si="4"/>
        <v/>
      </c>
      <c r="G45" s="80" t="str">
        <f t="shared" si="5"/>
        <v/>
      </c>
      <c r="H45" s="80" t="str">
        <f t="shared" si="6"/>
        <v/>
      </c>
      <c r="AA45" s="93"/>
      <c r="AB45" s="93"/>
      <c r="AC45" s="93"/>
      <c r="AD45" s="93"/>
      <c r="AE45" s="93"/>
      <c r="AF45" s="93"/>
      <c r="AH45" s="86" t="str">
        <f t="shared" si="7"/>
        <v/>
      </c>
      <c r="AI45" s="86" t="str">
        <f>IF(OR(AB45="",AB45="Grand Total"),"",VLOOKUP(AB45,'Team Details'!B:D,3,0))</f>
        <v/>
      </c>
      <c r="AJ45" s="91" t="str">
        <f>IF(OR(AB45="",AB45="Grand Total"),"",VLOOKUP(AB45,'Team Details'!B:C,2,0))</f>
        <v/>
      </c>
      <c r="AK45" s="90" t="str">
        <f>IF(OR(AB45="",AB45="Grand Total"),"",(IF(OR('Setup Parameters'!$C$6 = "SW Agile",'Setup Parameters'!$I$6 = "SW Agile"),"Story Point","Complexity Point")))</f>
        <v/>
      </c>
      <c r="AL45" s="90" t="str">
        <f t="shared" si="8"/>
        <v/>
      </c>
    </row>
    <row r="46" spans="1:38" x14ac:dyDescent="0.25">
      <c r="A46" s="78" t="str">
        <f t="shared" si="3"/>
        <v/>
      </c>
      <c r="B46" s="79" t="str">
        <f t="shared" si="0"/>
        <v/>
      </c>
      <c r="C46" s="79" t="str">
        <f t="shared" si="0"/>
        <v/>
      </c>
      <c r="D46" s="80" t="str">
        <f t="shared" si="1"/>
        <v/>
      </c>
      <c r="E46" s="80" t="str">
        <f t="shared" si="2"/>
        <v/>
      </c>
      <c r="F46" s="80" t="str">
        <f t="shared" si="4"/>
        <v/>
      </c>
      <c r="G46" s="80" t="str">
        <f t="shared" si="5"/>
        <v/>
      </c>
      <c r="H46" s="80" t="str">
        <f t="shared" si="6"/>
        <v/>
      </c>
      <c r="AA46" s="93"/>
      <c r="AB46" s="93"/>
      <c r="AC46" s="93"/>
      <c r="AD46" s="93"/>
      <c r="AE46" s="93"/>
      <c r="AF46" s="93"/>
      <c r="AH46" s="86" t="str">
        <f t="shared" si="7"/>
        <v/>
      </c>
      <c r="AI46" s="86" t="str">
        <f>IF(OR(AB46="",AB46="Grand Total"),"",VLOOKUP(AB46,'Team Details'!B:D,3,0))</f>
        <v/>
      </c>
      <c r="AJ46" s="91" t="str">
        <f>IF(OR(AB46="",AB46="Grand Total"),"",VLOOKUP(AB46,'Team Details'!B:C,2,0))</f>
        <v/>
      </c>
      <c r="AK46" s="90" t="str">
        <f>IF(OR(AB46="",AB46="Grand Total"),"",(IF(OR('Setup Parameters'!$C$6 = "SW Agile",'Setup Parameters'!$I$6 = "SW Agile"),"Story Point","Complexity Point")))</f>
        <v/>
      </c>
      <c r="AL46" s="90" t="str">
        <f t="shared" si="8"/>
        <v/>
      </c>
    </row>
    <row r="47" spans="1:38" x14ac:dyDescent="0.25">
      <c r="A47" s="78" t="str">
        <f t="shared" si="3"/>
        <v/>
      </c>
      <c r="B47" s="79" t="str">
        <f t="shared" si="0"/>
        <v/>
      </c>
      <c r="C47" s="79" t="str">
        <f t="shared" si="0"/>
        <v/>
      </c>
      <c r="D47" s="80" t="str">
        <f t="shared" si="1"/>
        <v/>
      </c>
      <c r="E47" s="80" t="str">
        <f t="shared" si="2"/>
        <v/>
      </c>
      <c r="F47" s="80" t="str">
        <f t="shared" si="4"/>
        <v/>
      </c>
      <c r="G47" s="80" t="str">
        <f t="shared" si="5"/>
        <v/>
      </c>
      <c r="H47" s="80" t="str">
        <f t="shared" si="6"/>
        <v/>
      </c>
      <c r="AA47" s="93"/>
      <c r="AB47" s="93"/>
      <c r="AC47" s="93"/>
      <c r="AD47" s="93"/>
      <c r="AE47" s="93"/>
      <c r="AF47" s="93"/>
      <c r="AH47" s="86" t="str">
        <f t="shared" si="7"/>
        <v/>
      </c>
      <c r="AI47" s="86" t="str">
        <f>IF(OR(AB47="",AB47="Grand Total"),"",VLOOKUP(AB47,'Team Details'!B:D,3,0))</f>
        <v/>
      </c>
      <c r="AJ47" s="91" t="str">
        <f>IF(OR(AB47="",AB47="Grand Total"),"",VLOOKUP(AB47,'Team Details'!B:C,2,0))</f>
        <v/>
      </c>
      <c r="AK47" s="90" t="str">
        <f>IF(OR(AB47="",AB47="Grand Total"),"",(IF(OR('Setup Parameters'!$C$6 = "SW Agile",'Setup Parameters'!$I$6 = "SW Agile"),"Story Point","Complexity Point")))</f>
        <v/>
      </c>
      <c r="AL47" s="90" t="str">
        <f t="shared" si="8"/>
        <v/>
      </c>
    </row>
    <row r="48" spans="1:38" x14ac:dyDescent="0.25">
      <c r="A48" s="78" t="str">
        <f t="shared" si="3"/>
        <v/>
      </c>
      <c r="B48" s="79" t="str">
        <f t="shared" si="0"/>
        <v/>
      </c>
      <c r="C48" s="79" t="str">
        <f t="shared" si="0"/>
        <v/>
      </c>
      <c r="D48" s="80" t="str">
        <f t="shared" si="1"/>
        <v/>
      </c>
      <c r="E48" s="80" t="str">
        <f t="shared" si="2"/>
        <v/>
      </c>
      <c r="F48" s="80" t="str">
        <f t="shared" si="4"/>
        <v/>
      </c>
      <c r="G48" s="80" t="str">
        <f t="shared" si="5"/>
        <v/>
      </c>
      <c r="H48" s="80" t="str">
        <f t="shared" si="6"/>
        <v/>
      </c>
      <c r="AA48" s="93"/>
      <c r="AB48" s="93"/>
      <c r="AC48" s="93"/>
      <c r="AD48" s="93"/>
      <c r="AE48" s="93"/>
      <c r="AF48" s="93"/>
      <c r="AH48" s="86" t="str">
        <f t="shared" si="7"/>
        <v/>
      </c>
      <c r="AI48" s="86" t="str">
        <f>IF(OR(AB48="",AB48="Grand Total"),"",VLOOKUP(AB48,'Team Details'!B:D,3,0))</f>
        <v/>
      </c>
      <c r="AJ48" s="91" t="str">
        <f>IF(OR(AB48="",AB48="Grand Total"),"",VLOOKUP(AB48,'Team Details'!B:C,2,0))</f>
        <v/>
      </c>
      <c r="AK48" s="90" t="str">
        <f>IF(OR(AB48="",AB48="Grand Total"),"",(IF(OR('Setup Parameters'!$C$6 = "SW Agile",'Setup Parameters'!$I$6 = "SW Agile"),"Story Point","Complexity Point")))</f>
        <v/>
      </c>
      <c r="AL48" s="90" t="str">
        <f t="shared" si="8"/>
        <v/>
      </c>
    </row>
    <row r="49" spans="1:38" x14ac:dyDescent="0.25">
      <c r="A49" s="78" t="str">
        <f t="shared" si="3"/>
        <v/>
      </c>
      <c r="B49" s="79" t="str">
        <f t="shared" si="0"/>
        <v/>
      </c>
      <c r="C49" s="79" t="str">
        <f t="shared" si="0"/>
        <v/>
      </c>
      <c r="D49" s="80" t="str">
        <f t="shared" si="1"/>
        <v/>
      </c>
      <c r="E49" s="80" t="str">
        <f t="shared" si="2"/>
        <v/>
      </c>
      <c r="F49" s="80" t="str">
        <f t="shared" si="4"/>
        <v/>
      </c>
      <c r="G49" s="80" t="str">
        <f t="shared" si="5"/>
        <v/>
      </c>
      <c r="H49" s="80" t="str">
        <f t="shared" si="6"/>
        <v/>
      </c>
      <c r="AA49" s="93"/>
      <c r="AB49" s="93"/>
      <c r="AC49" s="93"/>
      <c r="AD49" s="93"/>
      <c r="AE49" s="93"/>
      <c r="AF49" s="93"/>
      <c r="AH49" s="86" t="str">
        <f t="shared" si="7"/>
        <v/>
      </c>
      <c r="AI49" s="86" t="str">
        <f>IF(OR(AB49="",AB49="Grand Total"),"",VLOOKUP(AB49,'Team Details'!B:D,3,0))</f>
        <v/>
      </c>
      <c r="AJ49" s="91" t="str">
        <f>IF(OR(AB49="",AB49="Grand Total"),"",VLOOKUP(AB49,'Team Details'!B:C,2,0))</f>
        <v/>
      </c>
      <c r="AK49" s="90" t="str">
        <f>IF(OR(AB49="",AB49="Grand Total"),"",(IF(OR('Setup Parameters'!$C$6 = "SW Agile",'Setup Parameters'!$I$6 = "SW Agile"),"Story Point","Complexity Point")))</f>
        <v/>
      </c>
      <c r="AL49" s="90" t="str">
        <f t="shared" si="8"/>
        <v/>
      </c>
    </row>
    <row r="50" spans="1:38" x14ac:dyDescent="0.25">
      <c r="A50" s="78" t="str">
        <f t="shared" si="3"/>
        <v/>
      </c>
      <c r="B50" s="79" t="str">
        <f t="shared" si="0"/>
        <v/>
      </c>
      <c r="C50" s="79" t="str">
        <f t="shared" si="0"/>
        <v/>
      </c>
      <c r="D50" s="80" t="str">
        <f t="shared" si="1"/>
        <v/>
      </c>
      <c r="E50" s="80" t="str">
        <f t="shared" si="2"/>
        <v/>
      </c>
      <c r="F50" s="80" t="str">
        <f t="shared" si="4"/>
        <v/>
      </c>
      <c r="G50" s="80" t="str">
        <f t="shared" si="5"/>
        <v/>
      </c>
      <c r="H50" s="80" t="str">
        <f t="shared" si="6"/>
        <v/>
      </c>
      <c r="AA50" s="93"/>
      <c r="AB50" s="93"/>
      <c r="AC50" s="93"/>
      <c r="AD50" s="93"/>
      <c r="AE50" s="93"/>
      <c r="AF50" s="93"/>
      <c r="AH50" s="86" t="str">
        <f t="shared" si="7"/>
        <v/>
      </c>
      <c r="AI50" s="86" t="str">
        <f>IF(OR(AB50="",AB50="Grand Total"),"",VLOOKUP(AB50,'Team Details'!B:D,3,0))</f>
        <v/>
      </c>
      <c r="AJ50" s="91" t="str">
        <f>IF(OR(AB50="",AB50="Grand Total"),"",VLOOKUP(AB50,'Team Details'!B:C,2,0))</f>
        <v/>
      </c>
      <c r="AK50" s="90" t="str">
        <f>IF(OR(AB50="",AB50="Grand Total"),"",(IF(OR('Setup Parameters'!$C$6 = "SW Agile",'Setup Parameters'!$I$6 = "SW Agile"),"Story Point","Complexity Point")))</f>
        <v/>
      </c>
      <c r="AL50" s="90" t="str">
        <f t="shared" si="8"/>
        <v/>
      </c>
    </row>
    <row r="51" spans="1:38" x14ac:dyDescent="0.25">
      <c r="A51" s="78" t="str">
        <f t="shared" si="3"/>
        <v/>
      </c>
      <c r="B51" s="79" t="str">
        <f t="shared" si="0"/>
        <v/>
      </c>
      <c r="C51" s="79" t="str">
        <f t="shared" si="0"/>
        <v/>
      </c>
      <c r="D51" s="80" t="str">
        <f t="shared" si="1"/>
        <v/>
      </c>
      <c r="E51" s="80" t="str">
        <f t="shared" si="2"/>
        <v/>
      </c>
      <c r="F51" s="80" t="str">
        <f t="shared" si="4"/>
        <v/>
      </c>
      <c r="G51" s="80" t="str">
        <f t="shared" si="5"/>
        <v/>
      </c>
      <c r="H51" s="80" t="str">
        <f t="shared" si="6"/>
        <v/>
      </c>
      <c r="AA51" s="93"/>
      <c r="AB51" s="93"/>
      <c r="AC51" s="93"/>
      <c r="AD51" s="93"/>
      <c r="AE51" s="93"/>
      <c r="AF51" s="93"/>
      <c r="AH51" s="86" t="str">
        <f t="shared" si="7"/>
        <v/>
      </c>
      <c r="AI51" s="86" t="str">
        <f>IF(OR(AB51="",AB51="Grand Total"),"",VLOOKUP(AB51,'Team Details'!B:D,3,0))</f>
        <v/>
      </c>
      <c r="AJ51" s="91" t="str">
        <f>IF(OR(AB51="",AB51="Grand Total"),"",VLOOKUP(AB51,'Team Details'!B:C,2,0))</f>
        <v/>
      </c>
      <c r="AK51" s="90" t="str">
        <f>IF(OR(AB51="",AB51="Grand Total"),"",(IF(OR('Setup Parameters'!$C$6 = "SW Agile",'Setup Parameters'!$I$6 = "SW Agile"),"Story Point","Complexity Point")))</f>
        <v/>
      </c>
      <c r="AL51" s="90" t="str">
        <f t="shared" si="8"/>
        <v/>
      </c>
    </row>
    <row r="52" spans="1:38" x14ac:dyDescent="0.25">
      <c r="A52" s="78" t="str">
        <f t="shared" si="3"/>
        <v/>
      </c>
      <c r="B52" s="79" t="str">
        <f t="shared" si="0"/>
        <v/>
      </c>
      <c r="C52" s="79" t="str">
        <f t="shared" si="0"/>
        <v/>
      </c>
      <c r="D52" s="80" t="str">
        <f t="shared" si="1"/>
        <v/>
      </c>
      <c r="E52" s="80" t="str">
        <f t="shared" si="2"/>
        <v/>
      </c>
      <c r="F52" s="80" t="str">
        <f t="shared" si="4"/>
        <v/>
      </c>
      <c r="G52" s="80" t="str">
        <f t="shared" si="5"/>
        <v/>
      </c>
      <c r="H52" s="80" t="str">
        <f t="shared" si="6"/>
        <v/>
      </c>
      <c r="AA52" s="93"/>
      <c r="AB52" s="93"/>
      <c r="AC52" s="93"/>
      <c r="AD52" s="93"/>
      <c r="AE52" s="93"/>
      <c r="AF52" s="93"/>
      <c r="AH52" s="86" t="str">
        <f t="shared" si="7"/>
        <v/>
      </c>
      <c r="AI52" s="86" t="str">
        <f>IF(OR(AB52="",AB52="Grand Total"),"",VLOOKUP(AB52,'Team Details'!B:D,3,0))</f>
        <v/>
      </c>
      <c r="AJ52" s="91" t="str">
        <f>IF(OR(AB52="",AB52="Grand Total"),"",VLOOKUP(AB52,'Team Details'!B:C,2,0))</f>
        <v/>
      </c>
      <c r="AK52" s="90" t="str">
        <f>IF(OR(AB52="",AB52="Grand Total"),"",(IF(OR('Setup Parameters'!$C$6 = "SW Agile",'Setup Parameters'!$I$6 = "SW Agile"),"Story Point","Complexity Point")))</f>
        <v/>
      </c>
      <c r="AL52" s="90" t="str">
        <f t="shared" si="8"/>
        <v/>
      </c>
    </row>
    <row r="53" spans="1:38" x14ac:dyDescent="0.25">
      <c r="A53" s="78" t="str">
        <f t="shared" si="3"/>
        <v/>
      </c>
      <c r="B53" s="79" t="str">
        <f t="shared" si="0"/>
        <v/>
      </c>
      <c r="C53" s="79" t="str">
        <f t="shared" si="0"/>
        <v/>
      </c>
      <c r="D53" s="80" t="str">
        <f t="shared" si="1"/>
        <v/>
      </c>
      <c r="E53" s="80" t="str">
        <f t="shared" si="2"/>
        <v/>
      </c>
      <c r="F53" s="80" t="str">
        <f t="shared" si="4"/>
        <v/>
      </c>
      <c r="G53" s="80" t="str">
        <f t="shared" si="5"/>
        <v/>
      </c>
      <c r="H53" s="80" t="str">
        <f t="shared" si="6"/>
        <v/>
      </c>
      <c r="AA53" s="93"/>
      <c r="AB53" s="93"/>
      <c r="AC53" s="93"/>
      <c r="AD53" s="93"/>
      <c r="AE53" s="93"/>
      <c r="AF53" s="93"/>
      <c r="AH53" s="86" t="str">
        <f t="shared" si="7"/>
        <v/>
      </c>
      <c r="AI53" s="86" t="str">
        <f>IF(OR(AB53="",AB53="Grand Total"),"",VLOOKUP(AB53,'Team Details'!B:D,3,0))</f>
        <v/>
      </c>
      <c r="AJ53" s="91" t="str">
        <f>IF(OR(AB53="",AB53="Grand Total"),"",VLOOKUP(AB53,'Team Details'!B:C,2,0))</f>
        <v/>
      </c>
      <c r="AK53" s="90" t="str">
        <f>IF(OR(AB53="",AB53="Grand Total"),"",(IF(OR('Setup Parameters'!$C$6 = "SW Agile",'Setup Parameters'!$I$6 = "SW Agile"),"Story Point","Complexity Point")))</f>
        <v/>
      </c>
      <c r="AL53" s="90" t="str">
        <f t="shared" si="8"/>
        <v/>
      </c>
    </row>
    <row r="54" spans="1:38" x14ac:dyDescent="0.25">
      <c r="A54" s="78" t="str">
        <f t="shared" si="3"/>
        <v/>
      </c>
      <c r="B54" s="79" t="str">
        <f t="shared" si="0"/>
        <v/>
      </c>
      <c r="C54" s="79" t="str">
        <f t="shared" si="0"/>
        <v/>
      </c>
      <c r="D54" s="80" t="str">
        <f t="shared" si="1"/>
        <v/>
      </c>
      <c r="E54" s="80" t="str">
        <f t="shared" si="2"/>
        <v/>
      </c>
      <c r="F54" s="80" t="str">
        <f t="shared" si="4"/>
        <v/>
      </c>
      <c r="G54" s="80" t="str">
        <f t="shared" si="5"/>
        <v/>
      </c>
      <c r="H54" s="80" t="str">
        <f t="shared" si="6"/>
        <v/>
      </c>
      <c r="AA54" s="93"/>
      <c r="AB54" s="93"/>
      <c r="AC54" s="93"/>
      <c r="AD54" s="93"/>
      <c r="AE54" s="93"/>
      <c r="AF54" s="93"/>
      <c r="AH54" s="86" t="str">
        <f t="shared" si="7"/>
        <v/>
      </c>
      <c r="AI54" s="86" t="str">
        <f>IF(OR(AB54="",AB54="Grand Total"),"",VLOOKUP(AB54,'Team Details'!B:D,3,0))</f>
        <v/>
      </c>
      <c r="AJ54" s="91" t="str">
        <f>IF(OR(AB54="",AB54="Grand Total"),"",VLOOKUP(AB54,'Team Details'!B:C,2,0))</f>
        <v/>
      </c>
      <c r="AK54" s="90" t="str">
        <f>IF(OR(AB54="",AB54="Grand Total"),"",(IF(OR('Setup Parameters'!$C$6 = "SW Agile",'Setup Parameters'!$I$6 = "SW Agile"),"Story Point","Complexity Point")))</f>
        <v/>
      </c>
      <c r="AL54" s="90" t="str">
        <f t="shared" si="8"/>
        <v/>
      </c>
    </row>
    <row r="55" spans="1:38" x14ac:dyDescent="0.25">
      <c r="A55" s="78" t="str">
        <f t="shared" si="3"/>
        <v/>
      </c>
      <c r="B55" s="79" t="str">
        <f t="shared" si="0"/>
        <v/>
      </c>
      <c r="C55" s="79" t="str">
        <f t="shared" si="0"/>
        <v/>
      </c>
      <c r="D55" s="80" t="str">
        <f t="shared" si="1"/>
        <v/>
      </c>
      <c r="E55" s="80" t="str">
        <f t="shared" si="2"/>
        <v/>
      </c>
      <c r="F55" s="80" t="str">
        <f t="shared" si="4"/>
        <v/>
      </c>
      <c r="G55" s="80" t="str">
        <f t="shared" si="5"/>
        <v/>
      </c>
      <c r="H55" s="80" t="str">
        <f t="shared" si="6"/>
        <v/>
      </c>
      <c r="AH55" s="86" t="str">
        <f t="shared" si="7"/>
        <v/>
      </c>
      <c r="AI55" s="86" t="str">
        <f>IF(OR(AB55="",AB55="Grand Total"),"",VLOOKUP(AB55,'Team Details'!B:D,3,0))</f>
        <v/>
      </c>
      <c r="AJ55" s="91" t="str">
        <f>IF(OR(AB55="",AB55="Grand Total"),"",VLOOKUP(AB55,'Team Details'!B:C,2,0))</f>
        <v/>
      </c>
      <c r="AK55" s="90" t="str">
        <f>IF(OR(AB55="",AB55="Grand Total"),"",(IF(OR('Setup Parameters'!$C$6 = "SW Agile",'Setup Parameters'!$I$6 = "SW Agile"),"Story Point","Complexity Point")))</f>
        <v/>
      </c>
      <c r="AL55" s="90" t="str">
        <f t="shared" si="8"/>
        <v/>
      </c>
    </row>
    <row r="56" spans="1:38" x14ac:dyDescent="0.25">
      <c r="A56" s="78" t="str">
        <f t="shared" si="3"/>
        <v/>
      </c>
      <c r="B56" s="79" t="str">
        <f t="shared" si="0"/>
        <v/>
      </c>
      <c r="C56" s="79" t="str">
        <f t="shared" si="0"/>
        <v/>
      </c>
      <c r="D56" s="80" t="str">
        <f t="shared" si="1"/>
        <v/>
      </c>
      <c r="E56" s="80" t="str">
        <f t="shared" si="2"/>
        <v/>
      </c>
      <c r="F56" s="80" t="str">
        <f t="shared" si="4"/>
        <v/>
      </c>
      <c r="G56" s="80" t="str">
        <f t="shared" si="5"/>
        <v/>
      </c>
      <c r="H56" s="80" t="str">
        <f t="shared" si="6"/>
        <v/>
      </c>
      <c r="AH56" s="86" t="str">
        <f t="shared" si="7"/>
        <v/>
      </c>
      <c r="AI56" s="86" t="str">
        <f>IF(OR(AB56="",AB56="Grand Total"),"",VLOOKUP(AB56,'Team Details'!B:D,3,0))</f>
        <v/>
      </c>
      <c r="AJ56" s="91" t="str">
        <f>IF(OR(AB56="",AB56="Grand Total"),"",VLOOKUP(AB56,'Team Details'!B:C,2,0))</f>
        <v/>
      </c>
      <c r="AK56" s="90" t="str">
        <f>IF(OR(AB56="",AB56="Grand Total"),"",(IF(OR('Setup Parameters'!$C$6 = "SW Agile",'Setup Parameters'!$I$6 = "SW Agile"),"Story Point","Complexity Point")))</f>
        <v/>
      </c>
      <c r="AL56" s="90" t="str">
        <f t="shared" si="8"/>
        <v/>
      </c>
    </row>
    <row r="57" spans="1:38" x14ac:dyDescent="0.25">
      <c r="A57" s="78" t="str">
        <f t="shared" si="3"/>
        <v/>
      </c>
      <c r="B57" s="79" t="str">
        <f t="shared" si="0"/>
        <v/>
      </c>
      <c r="C57" s="79" t="str">
        <f t="shared" si="0"/>
        <v/>
      </c>
      <c r="D57" s="80" t="str">
        <f t="shared" si="1"/>
        <v/>
      </c>
      <c r="E57" s="80" t="str">
        <f t="shared" si="2"/>
        <v/>
      </c>
      <c r="F57" s="80" t="str">
        <f t="shared" si="4"/>
        <v/>
      </c>
      <c r="G57" s="80" t="str">
        <f t="shared" si="5"/>
        <v/>
      </c>
      <c r="H57" s="80" t="str">
        <f t="shared" si="6"/>
        <v/>
      </c>
      <c r="AH57" s="86" t="str">
        <f t="shared" si="7"/>
        <v/>
      </c>
      <c r="AI57" s="86" t="str">
        <f>IF(OR(AB57="",AB57="Grand Total"),"",VLOOKUP(AB57,'Team Details'!B:D,3,0))</f>
        <v/>
      </c>
      <c r="AJ57" s="91" t="str">
        <f>IF(OR(AB57="",AB57="Grand Total"),"",VLOOKUP(AB57,'Team Details'!B:C,2,0))</f>
        <v/>
      </c>
      <c r="AK57" s="90" t="str">
        <f>IF(OR(AB57="",AB57="Grand Total"),"",(IF(OR('Setup Parameters'!$C$6 = "SW Agile",'Setup Parameters'!$I$6 = "SW Agile"),"Story Point","Complexity Point")))</f>
        <v/>
      </c>
      <c r="AL57" s="90" t="str">
        <f t="shared" si="8"/>
        <v/>
      </c>
    </row>
    <row r="58" spans="1:38" x14ac:dyDescent="0.25">
      <c r="A58" s="78" t="str">
        <f t="shared" si="3"/>
        <v/>
      </c>
      <c r="B58" s="79" t="str">
        <f t="shared" si="0"/>
        <v/>
      </c>
      <c r="C58" s="79" t="str">
        <f t="shared" si="0"/>
        <v/>
      </c>
      <c r="D58" s="80" t="str">
        <f t="shared" si="1"/>
        <v/>
      </c>
      <c r="E58" s="80" t="str">
        <f t="shared" si="2"/>
        <v/>
      </c>
      <c r="F58" s="80" t="str">
        <f t="shared" si="4"/>
        <v/>
      </c>
      <c r="G58" s="80" t="str">
        <f t="shared" si="5"/>
        <v/>
      </c>
      <c r="H58" s="80" t="str">
        <f t="shared" si="6"/>
        <v/>
      </c>
      <c r="AH58" s="86" t="str">
        <f t="shared" si="7"/>
        <v/>
      </c>
      <c r="AI58" s="86" t="str">
        <f>IF(OR(AB58="",AB58="Grand Total"),"",VLOOKUP(AB58,'Team Details'!B:D,3,0))</f>
        <v/>
      </c>
      <c r="AJ58" s="91" t="str">
        <f>IF(OR(AB58="",AB58="Grand Total"),"",VLOOKUP(AB58,'Team Details'!B:C,2,0))</f>
        <v/>
      </c>
      <c r="AK58" s="90" t="str">
        <f>IF(OR(AB58="",AB58="Grand Total"),"",(IF(OR('Setup Parameters'!$C$6 = "SW Agile",'Setup Parameters'!$I$6 = "SW Agile"),"Story Point","Complexity Point")))</f>
        <v/>
      </c>
      <c r="AL58" s="90" t="str">
        <f t="shared" si="8"/>
        <v/>
      </c>
    </row>
    <row r="59" spans="1:38" x14ac:dyDescent="0.25">
      <c r="A59" s="78" t="str">
        <f t="shared" si="3"/>
        <v/>
      </c>
      <c r="B59" s="79" t="str">
        <f t="shared" si="0"/>
        <v/>
      </c>
      <c r="C59" s="79" t="str">
        <f t="shared" si="0"/>
        <v/>
      </c>
      <c r="D59" s="80" t="str">
        <f t="shared" si="1"/>
        <v/>
      </c>
      <c r="E59" s="80" t="str">
        <f t="shared" si="2"/>
        <v/>
      </c>
      <c r="F59" s="80" t="str">
        <f t="shared" si="4"/>
        <v/>
      </c>
      <c r="G59" s="80" t="str">
        <f t="shared" si="5"/>
        <v/>
      </c>
      <c r="H59" s="80" t="str">
        <f t="shared" si="6"/>
        <v/>
      </c>
      <c r="AH59" s="86" t="str">
        <f t="shared" si="7"/>
        <v/>
      </c>
      <c r="AI59" s="86" t="str">
        <f>IF(OR(AB59="",AB59="Grand Total"),"",VLOOKUP(AB59,'Team Details'!B:D,3,0))</f>
        <v/>
      </c>
      <c r="AJ59" s="91" t="str">
        <f>IF(OR(AB59="",AB59="Grand Total"),"",VLOOKUP(AB59,'Team Details'!B:C,2,0))</f>
        <v/>
      </c>
      <c r="AK59" s="90" t="str">
        <f>IF(OR(AB59="",AB59="Grand Total"),"",(IF(OR('Setup Parameters'!$C$6 = "SW Agile",'Setup Parameters'!$I$6 = "SW Agile"),"Story Point","Complexity Point")))</f>
        <v/>
      </c>
      <c r="AL59" s="90" t="str">
        <f t="shared" si="8"/>
        <v/>
      </c>
    </row>
    <row r="60" spans="1:38" x14ac:dyDescent="0.25">
      <c r="A60" s="78" t="str">
        <f t="shared" si="3"/>
        <v/>
      </c>
      <c r="B60" s="79" t="str">
        <f t="shared" si="0"/>
        <v/>
      </c>
      <c r="C60" s="79" t="str">
        <f t="shared" si="0"/>
        <v/>
      </c>
      <c r="D60" s="80" t="str">
        <f t="shared" si="1"/>
        <v/>
      </c>
      <c r="E60" s="80" t="str">
        <f t="shared" si="2"/>
        <v/>
      </c>
      <c r="F60" s="80" t="str">
        <f t="shared" si="4"/>
        <v/>
      </c>
      <c r="G60" s="80" t="str">
        <f t="shared" si="5"/>
        <v/>
      </c>
      <c r="H60" s="80" t="str">
        <f t="shared" si="6"/>
        <v/>
      </c>
      <c r="AH60" s="86" t="str">
        <f t="shared" si="7"/>
        <v/>
      </c>
      <c r="AI60" s="86" t="str">
        <f>IF(OR(AB60="",AB60="Grand Total"),"",VLOOKUP(AB60,'Team Details'!B:D,3,0))</f>
        <v/>
      </c>
      <c r="AJ60" s="91" t="str">
        <f>IF(OR(AB60="",AB60="Grand Total"),"",VLOOKUP(AB60,'Team Details'!B:C,2,0))</f>
        <v/>
      </c>
      <c r="AK60" s="90" t="str">
        <f>IF(OR(AB60="",AB60="Grand Total"),"",(IF(OR('Setup Parameters'!$C$6 = "SW Agile",'Setup Parameters'!$I$6 = "SW Agile"),"Story Point","Complexity Point")))</f>
        <v/>
      </c>
      <c r="AL60" s="90" t="str">
        <f t="shared" si="8"/>
        <v/>
      </c>
    </row>
    <row r="61" spans="1:38" x14ac:dyDescent="0.25">
      <c r="A61" s="78" t="str">
        <f t="shared" si="3"/>
        <v/>
      </c>
      <c r="B61" s="79" t="str">
        <f t="shared" si="0"/>
        <v/>
      </c>
      <c r="C61" s="79" t="str">
        <f t="shared" si="0"/>
        <v/>
      </c>
      <c r="D61" s="80" t="str">
        <f t="shared" si="1"/>
        <v/>
      </c>
      <c r="E61" s="80" t="str">
        <f t="shared" si="2"/>
        <v/>
      </c>
      <c r="F61" s="80" t="str">
        <f t="shared" si="4"/>
        <v/>
      </c>
      <c r="G61" s="80" t="str">
        <f t="shared" si="5"/>
        <v/>
      </c>
      <c r="H61" s="80" t="str">
        <f t="shared" si="6"/>
        <v/>
      </c>
      <c r="AH61" s="86" t="str">
        <f t="shared" si="7"/>
        <v/>
      </c>
      <c r="AI61" s="86" t="str">
        <f>IF(OR(AB61="",AB61="Grand Total"),"",VLOOKUP(AB61,'Team Details'!B:D,3,0))</f>
        <v/>
      </c>
      <c r="AJ61" s="91" t="str">
        <f>IF(OR(AB61="",AB61="Grand Total"),"",VLOOKUP(AB61,'Team Details'!B:C,2,0))</f>
        <v/>
      </c>
      <c r="AK61" s="90" t="str">
        <f>IF(OR(AB61="",AB61="Grand Total"),"",(IF(OR('Setup Parameters'!$C$6 = "SW Agile",'Setup Parameters'!$I$6 = "SW Agile"),"Story Point","Complexity Point")))</f>
        <v/>
      </c>
      <c r="AL61" s="90" t="str">
        <f t="shared" si="8"/>
        <v/>
      </c>
    </row>
    <row r="62" spans="1:38" x14ac:dyDescent="0.25">
      <c r="A62" s="78" t="str">
        <f t="shared" si="3"/>
        <v/>
      </c>
      <c r="B62" s="79" t="str">
        <f t="shared" si="0"/>
        <v/>
      </c>
      <c r="C62" s="79" t="str">
        <f t="shared" si="0"/>
        <v/>
      </c>
      <c r="D62" s="80" t="str">
        <f t="shared" si="1"/>
        <v/>
      </c>
      <c r="E62" s="80" t="str">
        <f t="shared" si="2"/>
        <v/>
      </c>
      <c r="F62" s="80" t="str">
        <f t="shared" si="4"/>
        <v/>
      </c>
      <c r="G62" s="80" t="str">
        <f t="shared" si="5"/>
        <v/>
      </c>
      <c r="H62" s="80" t="str">
        <f t="shared" si="6"/>
        <v/>
      </c>
      <c r="AH62" s="86" t="str">
        <f t="shared" si="7"/>
        <v/>
      </c>
      <c r="AI62" s="86" t="str">
        <f>IF(OR(AB62="",AB62="Grand Total"),"",VLOOKUP(AB62,'Team Details'!B:D,3,0))</f>
        <v/>
      </c>
      <c r="AJ62" s="91" t="str">
        <f>IF(OR(AB62="",AB62="Grand Total"),"",VLOOKUP(AB62,'Team Details'!B:C,2,0))</f>
        <v/>
      </c>
      <c r="AK62" s="90" t="str">
        <f>IF(OR(AB62="",AB62="Grand Total"),"",(IF(OR('Setup Parameters'!$C$6 = "SW Agile",'Setup Parameters'!$I$6 = "SW Agile"),"Story Point","Complexity Point")))</f>
        <v/>
      </c>
      <c r="AL62" s="90" t="str">
        <f t="shared" si="8"/>
        <v/>
      </c>
    </row>
    <row r="63" spans="1:38" x14ac:dyDescent="0.25">
      <c r="A63" s="78" t="str">
        <f t="shared" si="3"/>
        <v/>
      </c>
      <c r="B63" s="79" t="str">
        <f t="shared" si="0"/>
        <v/>
      </c>
      <c r="C63" s="79" t="str">
        <f t="shared" si="0"/>
        <v/>
      </c>
      <c r="D63" s="80" t="str">
        <f t="shared" si="1"/>
        <v/>
      </c>
      <c r="E63" s="80" t="str">
        <f t="shared" si="2"/>
        <v/>
      </c>
      <c r="F63" s="80" t="str">
        <f t="shared" si="4"/>
        <v/>
      </c>
      <c r="G63" s="80" t="str">
        <f t="shared" si="5"/>
        <v/>
      </c>
      <c r="H63" s="80" t="str">
        <f t="shared" si="6"/>
        <v/>
      </c>
      <c r="AH63" s="86" t="str">
        <f t="shared" si="7"/>
        <v/>
      </c>
      <c r="AI63" s="86" t="str">
        <f>IF(OR(AB63="",AB63="Grand Total"),"",VLOOKUP(AB63,'Team Details'!B:D,3,0))</f>
        <v/>
      </c>
      <c r="AJ63" s="91" t="str">
        <f>IF(OR(AB63="",AB63="Grand Total"),"",VLOOKUP(AB63,'Team Details'!B:C,2,0))</f>
        <v/>
      </c>
      <c r="AK63" s="90" t="str">
        <f>IF(OR(AB63="",AB63="Grand Total"),"",(IF(OR('Setup Parameters'!$C$6 = "SW Agile",'Setup Parameters'!$I$6 = "SW Agile"),"Story Point","Complexity Point")))</f>
        <v/>
      </c>
      <c r="AL63" s="90" t="str">
        <f t="shared" si="8"/>
        <v/>
      </c>
    </row>
    <row r="64" spans="1:38" x14ac:dyDescent="0.25">
      <c r="A64" s="78" t="str">
        <f t="shared" si="3"/>
        <v/>
      </c>
      <c r="B64" s="79" t="str">
        <f t="shared" si="0"/>
        <v/>
      </c>
      <c r="C64" s="79" t="str">
        <f t="shared" si="0"/>
        <v/>
      </c>
      <c r="D64" s="80" t="str">
        <f t="shared" si="1"/>
        <v/>
      </c>
      <c r="E64" s="80" t="str">
        <f t="shared" si="2"/>
        <v/>
      </c>
      <c r="F64" s="80" t="str">
        <f t="shared" si="4"/>
        <v/>
      </c>
      <c r="G64" s="80" t="str">
        <f t="shared" si="5"/>
        <v/>
      </c>
      <c r="H64" s="80" t="str">
        <f t="shared" si="6"/>
        <v/>
      </c>
      <c r="AH64" s="86" t="str">
        <f t="shared" si="7"/>
        <v/>
      </c>
      <c r="AI64" s="86" t="str">
        <f>IF(OR(AB64="",AB64="Grand Total"),"",VLOOKUP(AB64,'Team Details'!B:D,3,0))</f>
        <v/>
      </c>
      <c r="AJ64" s="91" t="str">
        <f>IF(OR(AB64="",AB64="Grand Total"),"",VLOOKUP(AB64,'Team Details'!B:C,2,0))</f>
        <v/>
      </c>
      <c r="AK64" s="90" t="str">
        <f>IF(OR(AB64="",AB64="Grand Total"),"",(IF(OR('Setup Parameters'!$C$6 = "SW Agile",'Setup Parameters'!$I$6 = "SW Agile"),"Story Point","Complexity Point")))</f>
        <v/>
      </c>
      <c r="AL64" s="90" t="str">
        <f t="shared" si="8"/>
        <v/>
      </c>
    </row>
    <row r="65" spans="1:38" x14ac:dyDescent="0.25">
      <c r="A65" s="78" t="str">
        <f t="shared" si="3"/>
        <v/>
      </c>
      <c r="B65" s="79" t="str">
        <f t="shared" si="0"/>
        <v/>
      </c>
      <c r="C65" s="79" t="str">
        <f t="shared" si="0"/>
        <v/>
      </c>
      <c r="D65" s="80" t="str">
        <f t="shared" si="1"/>
        <v/>
      </c>
      <c r="E65" s="80" t="str">
        <f t="shared" si="2"/>
        <v/>
      </c>
      <c r="F65" s="80" t="str">
        <f t="shared" si="4"/>
        <v/>
      </c>
      <c r="G65" s="80" t="str">
        <f t="shared" si="5"/>
        <v/>
      </c>
      <c r="H65" s="80" t="str">
        <f t="shared" si="6"/>
        <v/>
      </c>
      <c r="AH65" s="86" t="str">
        <f t="shared" si="7"/>
        <v/>
      </c>
      <c r="AI65" s="86" t="str">
        <f>IF(OR(AB65="",AB65="Grand Total"),"",VLOOKUP(AB65,'Team Details'!B:D,3,0))</f>
        <v/>
      </c>
      <c r="AJ65" s="91" t="str">
        <f>IF(OR(AB65="",AB65="Grand Total"),"",VLOOKUP(AB65,'Team Details'!B:C,2,0))</f>
        <v/>
      </c>
      <c r="AK65" s="90" t="str">
        <f>IF(OR(AB65="",AB65="Grand Total"),"",(IF(OR('Setup Parameters'!$C$6 = "SW Agile",'Setup Parameters'!$I$6 = "SW Agile"),"Story Point","Complexity Point")))</f>
        <v/>
      </c>
      <c r="AL65" s="90" t="str">
        <f t="shared" si="8"/>
        <v/>
      </c>
    </row>
    <row r="66" spans="1:38" x14ac:dyDescent="0.25">
      <c r="A66" s="78" t="str">
        <f t="shared" si="3"/>
        <v/>
      </c>
      <c r="B66" s="79" t="str">
        <f t="shared" ref="B66:B129" si="9">AI69</f>
        <v/>
      </c>
      <c r="C66" s="79" t="str">
        <f t="shared" ref="C66:C129" si="10">AJ69</f>
        <v/>
      </c>
      <c r="D66" s="80" t="str">
        <f t="shared" ref="D66:D129" si="11">AK69</f>
        <v/>
      </c>
      <c r="E66" s="80" t="str">
        <f t="shared" ref="E66:E129" si="12">AL69</f>
        <v/>
      </c>
      <c r="F66" s="80" t="str">
        <f t="shared" si="4"/>
        <v/>
      </c>
      <c r="G66" s="80" t="str">
        <f t="shared" si="5"/>
        <v/>
      </c>
      <c r="H66" s="80" t="str">
        <f t="shared" si="6"/>
        <v/>
      </c>
      <c r="AH66" s="86" t="str">
        <f t="shared" si="7"/>
        <v/>
      </c>
      <c r="AI66" s="86" t="str">
        <f>IF(OR(AB66="",AB66="Grand Total"),"",VLOOKUP(AB66,'Team Details'!B:D,3,0))</f>
        <v/>
      </c>
      <c r="AJ66" s="91" t="str">
        <f>IF(OR(AB66="",AB66="Grand Total"),"",VLOOKUP(AB66,'Team Details'!B:C,2,0))</f>
        <v/>
      </c>
      <c r="AK66" s="90" t="str">
        <f>IF(OR(AB66="",AB66="Grand Total"),"",(IF(OR('Setup Parameters'!$C$6 = "SW Agile",'Setup Parameters'!$I$6 = "SW Agile"),"Story Point","Complexity Point")))</f>
        <v/>
      </c>
      <c r="AL66" s="90" t="str">
        <f t="shared" si="8"/>
        <v/>
      </c>
    </row>
    <row r="67" spans="1:38" x14ac:dyDescent="0.25">
      <c r="A67" s="78" t="str">
        <f t="shared" ref="A67:A130" si="13">IF(AH70="","",AH70)</f>
        <v/>
      </c>
      <c r="B67" s="79" t="str">
        <f t="shared" si="9"/>
        <v/>
      </c>
      <c r="C67" s="79" t="str">
        <f t="shared" si="10"/>
        <v/>
      </c>
      <c r="D67" s="80" t="str">
        <f t="shared" si="11"/>
        <v/>
      </c>
      <c r="E67" s="80" t="str">
        <f t="shared" si="12"/>
        <v/>
      </c>
      <c r="F67" s="80" t="str">
        <f t="shared" ref="F67:F130" si="14">IF(AC70="","",AC70)</f>
        <v/>
      </c>
      <c r="G67" s="80" t="str">
        <f t="shared" ref="G67:G130" si="15">IF(AD70="","",AD70)</f>
        <v/>
      </c>
      <c r="H67" s="80" t="str">
        <f t="shared" ref="H67:H130" si="16">IF(AE70="","",AE70)</f>
        <v/>
      </c>
      <c r="AH67" s="86" t="str">
        <f t="shared" si="7"/>
        <v/>
      </c>
      <c r="AI67" s="86" t="str">
        <f>IF(OR(AB67="",AB67="Grand Total"),"",VLOOKUP(AB67,'Team Details'!B:D,3,0))</f>
        <v/>
      </c>
      <c r="AJ67" s="91" t="str">
        <f>IF(OR(AB67="",AB67="Grand Total"),"",VLOOKUP(AB67,'Team Details'!B:C,2,0))</f>
        <v/>
      </c>
      <c r="AK67" s="90" t="str">
        <f>IF(OR(AB67="",AB67="Grand Total"),"",(IF(OR('Setup Parameters'!$C$6 = "SW Agile",'Setup Parameters'!$I$6 = "SW Agile"),"Story Point","Complexity Point")))</f>
        <v/>
      </c>
      <c r="AL67" s="90" t="str">
        <f t="shared" si="8"/>
        <v/>
      </c>
    </row>
    <row r="68" spans="1:38" x14ac:dyDescent="0.25">
      <c r="A68" s="78" t="str">
        <f t="shared" si="13"/>
        <v/>
      </c>
      <c r="B68" s="79" t="str">
        <f t="shared" si="9"/>
        <v/>
      </c>
      <c r="C68" s="79" t="str">
        <f t="shared" si="10"/>
        <v/>
      </c>
      <c r="D68" s="80" t="str">
        <f t="shared" si="11"/>
        <v/>
      </c>
      <c r="E68" s="80" t="str">
        <f t="shared" si="12"/>
        <v/>
      </c>
      <c r="F68" s="80" t="str">
        <f t="shared" si="14"/>
        <v/>
      </c>
      <c r="G68" s="80" t="str">
        <f t="shared" si="15"/>
        <v/>
      </c>
      <c r="H68" s="80" t="str">
        <f t="shared" si="16"/>
        <v/>
      </c>
      <c r="AH68" s="86" t="str">
        <f t="shared" si="7"/>
        <v/>
      </c>
      <c r="AI68" s="86" t="str">
        <f>IF(OR(AB68="",AB68="Grand Total"),"",VLOOKUP(AB68,'Team Details'!B:D,3,0))</f>
        <v/>
      </c>
      <c r="AJ68" s="91" t="str">
        <f>IF(OR(AB68="",AB68="Grand Total"),"",VLOOKUP(AB68,'Team Details'!B:C,2,0))</f>
        <v/>
      </c>
      <c r="AK68" s="90" t="str">
        <f>IF(OR(AB68="",AB68="Grand Total"),"",(IF(OR('Setup Parameters'!$C$6 = "SW Agile",'Setup Parameters'!$I$6 = "SW Agile"),"Story Point","Complexity Point")))</f>
        <v/>
      </c>
      <c r="AL68" s="90" t="str">
        <f t="shared" si="8"/>
        <v/>
      </c>
    </row>
    <row r="69" spans="1:38" x14ac:dyDescent="0.25">
      <c r="A69" s="78" t="str">
        <f t="shared" si="13"/>
        <v/>
      </c>
      <c r="B69" s="79" t="str">
        <f t="shared" si="9"/>
        <v/>
      </c>
      <c r="C69" s="79" t="str">
        <f t="shared" si="10"/>
        <v/>
      </c>
      <c r="D69" s="80" t="str">
        <f t="shared" si="11"/>
        <v/>
      </c>
      <c r="E69" s="80" t="str">
        <f t="shared" si="12"/>
        <v/>
      </c>
      <c r="F69" s="80" t="str">
        <f t="shared" si="14"/>
        <v/>
      </c>
      <c r="G69" s="80" t="str">
        <f t="shared" si="15"/>
        <v/>
      </c>
      <c r="H69" s="80" t="str">
        <f t="shared" si="16"/>
        <v/>
      </c>
      <c r="AH69" s="86" t="str">
        <f t="shared" si="7"/>
        <v/>
      </c>
      <c r="AI69" s="86" t="str">
        <f>IF(OR(AB69="",AB69="Grand Total"),"",VLOOKUP(AB69,'Team Details'!B:D,3,0))</f>
        <v/>
      </c>
      <c r="AJ69" s="91" t="str">
        <f>IF(OR(AB69="",AB69="Grand Total"),"",VLOOKUP(AB69,'Team Details'!B:C,2,0))</f>
        <v/>
      </c>
      <c r="AK69" s="90" t="str">
        <f>IF(OR(AB69="",AB69="Grand Total"),"",(IF(OR('Setup Parameters'!$C$6 = "SW Agile",'Setup Parameters'!$I$6 = "SW Agile"),"Story Point","Complexity Point")))</f>
        <v/>
      </c>
      <c r="AL69" s="90" t="str">
        <f t="shared" si="8"/>
        <v/>
      </c>
    </row>
    <row r="70" spans="1:38" x14ac:dyDescent="0.25">
      <c r="A70" s="78" t="str">
        <f t="shared" si="13"/>
        <v/>
      </c>
      <c r="B70" s="79" t="str">
        <f t="shared" si="9"/>
        <v/>
      </c>
      <c r="C70" s="79" t="str">
        <f t="shared" si="10"/>
        <v/>
      </c>
      <c r="D70" s="80" t="str">
        <f t="shared" si="11"/>
        <v/>
      </c>
      <c r="E70" s="80" t="str">
        <f t="shared" si="12"/>
        <v/>
      </c>
      <c r="F70" s="80" t="str">
        <f t="shared" si="14"/>
        <v/>
      </c>
      <c r="G70" s="80" t="str">
        <f t="shared" si="15"/>
        <v/>
      </c>
      <c r="H70" s="80" t="str">
        <f t="shared" si="16"/>
        <v/>
      </c>
      <c r="AH70" s="86" t="str">
        <f t="shared" ref="AH70:AH133" si="17">IF(AA70="","",$AA70)</f>
        <v/>
      </c>
      <c r="AI70" s="86" t="str">
        <f>IF(OR(AB70="",AB70="Grand Total"),"",VLOOKUP(AB70,'Team Details'!B:D,3,0))</f>
        <v/>
      </c>
      <c r="AJ70" s="91" t="str">
        <f>IF(OR(AB70="",AB70="Grand Total"),"",VLOOKUP(AB70,'Team Details'!B:C,2,0))</f>
        <v/>
      </c>
      <c r="AK70" s="90" t="str">
        <f>IF(OR(AB70="",AB70="Grand Total"),"",(IF(OR('Setup Parameters'!$C$6 = "SW Agile",'Setup Parameters'!$I$6 = "SW Agile"),"Story Point","Complexity Point")))</f>
        <v/>
      </c>
      <c r="AL70" s="90" t="str">
        <f t="shared" ref="AL70:AL133" si="18">IF(AK70="","",IF(AK70="Story Point","SP/PH","CP/PH"))</f>
        <v/>
      </c>
    </row>
    <row r="71" spans="1:38" x14ac:dyDescent="0.25">
      <c r="A71" s="78" t="str">
        <f t="shared" si="13"/>
        <v/>
      </c>
      <c r="B71" s="79" t="str">
        <f t="shared" si="9"/>
        <v/>
      </c>
      <c r="C71" s="79" t="str">
        <f t="shared" si="10"/>
        <v/>
      </c>
      <c r="D71" s="80" t="str">
        <f t="shared" si="11"/>
        <v/>
      </c>
      <c r="E71" s="80" t="str">
        <f t="shared" si="12"/>
        <v/>
      </c>
      <c r="F71" s="80" t="str">
        <f t="shared" si="14"/>
        <v/>
      </c>
      <c r="G71" s="80" t="str">
        <f t="shared" si="15"/>
        <v/>
      </c>
      <c r="H71" s="80" t="str">
        <f t="shared" si="16"/>
        <v/>
      </c>
      <c r="AH71" s="86" t="str">
        <f t="shared" si="17"/>
        <v/>
      </c>
      <c r="AI71" s="86" t="str">
        <f>IF(OR(AB71="",AB71="Grand Total"),"",VLOOKUP(AB71,'Team Details'!B:D,3,0))</f>
        <v/>
      </c>
      <c r="AJ71" s="91" t="str">
        <f>IF(OR(AB71="",AB71="Grand Total"),"",VLOOKUP(AB71,'Team Details'!B:C,2,0))</f>
        <v/>
      </c>
      <c r="AK71" s="90" t="str">
        <f>IF(OR(AB71="",AB71="Grand Total"),"",(IF(OR('Setup Parameters'!$C$6 = "SW Agile",'Setup Parameters'!$I$6 = "SW Agile"),"Story Point","Complexity Point")))</f>
        <v/>
      </c>
      <c r="AL71" s="90" t="str">
        <f t="shared" si="18"/>
        <v/>
      </c>
    </row>
    <row r="72" spans="1:38" x14ac:dyDescent="0.25">
      <c r="A72" s="78" t="str">
        <f t="shared" si="13"/>
        <v/>
      </c>
      <c r="B72" s="79" t="str">
        <f t="shared" si="9"/>
        <v/>
      </c>
      <c r="C72" s="79" t="str">
        <f t="shared" si="10"/>
        <v/>
      </c>
      <c r="D72" s="80" t="str">
        <f t="shared" si="11"/>
        <v/>
      </c>
      <c r="E72" s="80" t="str">
        <f t="shared" si="12"/>
        <v/>
      </c>
      <c r="F72" s="80" t="str">
        <f t="shared" si="14"/>
        <v/>
      </c>
      <c r="G72" s="80" t="str">
        <f t="shared" si="15"/>
        <v/>
      </c>
      <c r="H72" s="80" t="str">
        <f t="shared" si="16"/>
        <v/>
      </c>
      <c r="AH72" s="86" t="str">
        <f t="shared" si="17"/>
        <v/>
      </c>
      <c r="AI72" s="86" t="str">
        <f>IF(OR(AB72="",AB72="Grand Total"),"",VLOOKUP(AB72,'Team Details'!B:D,3,0))</f>
        <v/>
      </c>
      <c r="AJ72" s="91" t="str">
        <f>IF(OR(AB72="",AB72="Grand Total"),"",VLOOKUP(AB72,'Team Details'!B:C,2,0))</f>
        <v/>
      </c>
      <c r="AK72" s="90" t="str">
        <f>IF(OR(AB72="",AB72="Grand Total"),"",(IF(OR('Setup Parameters'!$C$6 = "SW Agile",'Setup Parameters'!$I$6 = "SW Agile"),"Story Point","Complexity Point")))</f>
        <v/>
      </c>
      <c r="AL72" s="90" t="str">
        <f t="shared" si="18"/>
        <v/>
      </c>
    </row>
    <row r="73" spans="1:38" x14ac:dyDescent="0.25">
      <c r="A73" s="78" t="str">
        <f t="shared" si="13"/>
        <v/>
      </c>
      <c r="B73" s="79" t="str">
        <f t="shared" si="9"/>
        <v/>
      </c>
      <c r="C73" s="79" t="str">
        <f t="shared" si="10"/>
        <v/>
      </c>
      <c r="D73" s="80" t="str">
        <f t="shared" si="11"/>
        <v/>
      </c>
      <c r="E73" s="80" t="str">
        <f t="shared" si="12"/>
        <v/>
      </c>
      <c r="F73" s="80" t="str">
        <f t="shared" si="14"/>
        <v/>
      </c>
      <c r="G73" s="80" t="str">
        <f t="shared" si="15"/>
        <v/>
      </c>
      <c r="H73" s="80" t="str">
        <f t="shared" si="16"/>
        <v/>
      </c>
      <c r="AH73" s="86" t="str">
        <f t="shared" si="17"/>
        <v/>
      </c>
      <c r="AI73" s="86" t="str">
        <f>IF(OR(AB73="",AB73="Grand Total"),"",VLOOKUP(AB73,'Team Details'!B:D,3,0))</f>
        <v/>
      </c>
      <c r="AJ73" s="91" t="str">
        <f>IF(OR(AB73="",AB73="Grand Total"),"",VLOOKUP(AB73,'Team Details'!B:C,2,0))</f>
        <v/>
      </c>
      <c r="AK73" s="90" t="str">
        <f>IF(OR(AB73="",AB73="Grand Total"),"",(IF(OR('Setup Parameters'!$C$6 = "SW Agile",'Setup Parameters'!$I$6 = "SW Agile"),"Story Point","Complexity Point")))</f>
        <v/>
      </c>
      <c r="AL73" s="90" t="str">
        <f t="shared" si="18"/>
        <v/>
      </c>
    </row>
    <row r="74" spans="1:38" x14ac:dyDescent="0.25">
      <c r="A74" s="78" t="str">
        <f t="shared" si="13"/>
        <v/>
      </c>
      <c r="B74" s="79" t="str">
        <f t="shared" si="9"/>
        <v/>
      </c>
      <c r="C74" s="79" t="str">
        <f t="shared" si="10"/>
        <v/>
      </c>
      <c r="D74" s="80" t="str">
        <f t="shared" si="11"/>
        <v/>
      </c>
      <c r="E74" s="80" t="str">
        <f t="shared" si="12"/>
        <v/>
      </c>
      <c r="F74" s="80" t="str">
        <f t="shared" si="14"/>
        <v/>
      </c>
      <c r="G74" s="80" t="str">
        <f t="shared" si="15"/>
        <v/>
      </c>
      <c r="H74" s="80" t="str">
        <f t="shared" si="16"/>
        <v/>
      </c>
      <c r="AH74" s="86" t="str">
        <f t="shared" si="17"/>
        <v/>
      </c>
      <c r="AI74" s="86" t="str">
        <f>IF(OR(AB74="",AB74="Grand Total"),"",VLOOKUP(AB74,'Team Details'!B:D,3,0))</f>
        <v/>
      </c>
      <c r="AJ74" s="91" t="str">
        <f>IF(OR(AB74="",AB74="Grand Total"),"",VLOOKUP(AB74,'Team Details'!B:C,2,0))</f>
        <v/>
      </c>
      <c r="AK74" s="90" t="str">
        <f>IF(OR(AB74="",AB74="Grand Total"),"",(IF(OR('Setup Parameters'!$C$6 = "SW Agile",'Setup Parameters'!$I$6 = "SW Agile"),"Story Point","Complexity Point")))</f>
        <v/>
      </c>
      <c r="AL74" s="90" t="str">
        <f t="shared" si="18"/>
        <v/>
      </c>
    </row>
    <row r="75" spans="1:38" x14ac:dyDescent="0.25">
      <c r="A75" s="78" t="str">
        <f t="shared" si="13"/>
        <v/>
      </c>
      <c r="B75" s="79" t="str">
        <f t="shared" si="9"/>
        <v/>
      </c>
      <c r="C75" s="79" t="str">
        <f t="shared" si="10"/>
        <v/>
      </c>
      <c r="D75" s="80" t="str">
        <f t="shared" si="11"/>
        <v/>
      </c>
      <c r="E75" s="80" t="str">
        <f t="shared" si="12"/>
        <v/>
      </c>
      <c r="F75" s="80" t="str">
        <f t="shared" si="14"/>
        <v/>
      </c>
      <c r="G75" s="80" t="str">
        <f t="shared" si="15"/>
        <v/>
      </c>
      <c r="H75" s="80" t="str">
        <f t="shared" si="16"/>
        <v/>
      </c>
      <c r="AH75" s="86" t="str">
        <f t="shared" si="17"/>
        <v/>
      </c>
      <c r="AI75" s="86" t="str">
        <f>IF(OR(AB75="",AB75="Grand Total"),"",VLOOKUP(AB75,'Team Details'!B:D,3,0))</f>
        <v/>
      </c>
      <c r="AJ75" s="91" t="str">
        <f>IF(OR(AB75="",AB75="Grand Total"),"",VLOOKUP(AB75,'Team Details'!B:C,2,0))</f>
        <v/>
      </c>
      <c r="AK75" s="90" t="str">
        <f>IF(OR(AB75="",AB75="Grand Total"),"",(IF(OR('Setup Parameters'!$C$6 = "SW Agile",'Setup Parameters'!$I$6 = "SW Agile"),"Story Point","Complexity Point")))</f>
        <v/>
      </c>
      <c r="AL75" s="90" t="str">
        <f t="shared" si="18"/>
        <v/>
      </c>
    </row>
    <row r="76" spans="1:38" x14ac:dyDescent="0.25">
      <c r="A76" s="78" t="str">
        <f t="shared" si="13"/>
        <v/>
      </c>
      <c r="B76" s="79" t="str">
        <f t="shared" si="9"/>
        <v/>
      </c>
      <c r="C76" s="79" t="str">
        <f t="shared" si="10"/>
        <v/>
      </c>
      <c r="D76" s="80" t="str">
        <f t="shared" si="11"/>
        <v/>
      </c>
      <c r="E76" s="80" t="str">
        <f t="shared" si="12"/>
        <v/>
      </c>
      <c r="F76" s="80" t="str">
        <f t="shared" si="14"/>
        <v/>
      </c>
      <c r="G76" s="80" t="str">
        <f t="shared" si="15"/>
        <v/>
      </c>
      <c r="H76" s="80" t="str">
        <f t="shared" si="16"/>
        <v/>
      </c>
      <c r="AH76" s="86" t="str">
        <f t="shared" si="17"/>
        <v/>
      </c>
      <c r="AI76" s="86" t="str">
        <f>IF(OR(AB76="",AB76="Grand Total"),"",VLOOKUP(AB76,'Team Details'!B:D,3,0))</f>
        <v/>
      </c>
      <c r="AJ76" s="91" t="str">
        <f>IF(OR(AB76="",AB76="Grand Total"),"",VLOOKUP(AB76,'Team Details'!B:C,2,0))</f>
        <v/>
      </c>
      <c r="AK76" s="90" t="str">
        <f>IF(OR(AB76="",AB76="Grand Total"),"",(IF(OR('Setup Parameters'!$C$6 = "SW Agile",'Setup Parameters'!$I$6 = "SW Agile"),"Story Point","Complexity Point")))</f>
        <v/>
      </c>
      <c r="AL76" s="90" t="str">
        <f t="shared" si="18"/>
        <v/>
      </c>
    </row>
    <row r="77" spans="1:38" x14ac:dyDescent="0.25">
      <c r="A77" s="78" t="str">
        <f t="shared" si="13"/>
        <v/>
      </c>
      <c r="B77" s="79" t="str">
        <f t="shared" si="9"/>
        <v/>
      </c>
      <c r="C77" s="79" t="str">
        <f t="shared" si="10"/>
        <v/>
      </c>
      <c r="D77" s="80" t="str">
        <f t="shared" si="11"/>
        <v/>
      </c>
      <c r="E77" s="80" t="str">
        <f t="shared" si="12"/>
        <v/>
      </c>
      <c r="F77" s="80" t="str">
        <f t="shared" si="14"/>
        <v/>
      </c>
      <c r="G77" s="80" t="str">
        <f t="shared" si="15"/>
        <v/>
      </c>
      <c r="H77" s="80" t="str">
        <f t="shared" si="16"/>
        <v/>
      </c>
      <c r="AH77" s="86" t="str">
        <f t="shared" si="17"/>
        <v/>
      </c>
      <c r="AI77" s="86" t="str">
        <f>IF(OR(AB77="",AB77="Grand Total"),"",VLOOKUP(AB77,'Team Details'!B:D,3,0))</f>
        <v/>
      </c>
      <c r="AJ77" s="91" t="str">
        <f>IF(OR(AB77="",AB77="Grand Total"),"",VLOOKUP(AB77,'Team Details'!B:C,2,0))</f>
        <v/>
      </c>
      <c r="AK77" s="90" t="str">
        <f>IF(OR(AB77="",AB77="Grand Total"),"",(IF(OR('Setup Parameters'!$C$6 = "SW Agile",'Setup Parameters'!$I$6 = "SW Agile"),"Story Point","Complexity Point")))</f>
        <v/>
      </c>
      <c r="AL77" s="90" t="str">
        <f t="shared" si="18"/>
        <v/>
      </c>
    </row>
    <row r="78" spans="1:38" x14ac:dyDescent="0.25">
      <c r="A78" s="78" t="str">
        <f t="shared" si="13"/>
        <v/>
      </c>
      <c r="B78" s="79" t="str">
        <f t="shared" si="9"/>
        <v/>
      </c>
      <c r="C78" s="79" t="str">
        <f t="shared" si="10"/>
        <v/>
      </c>
      <c r="D78" s="80" t="str">
        <f t="shared" si="11"/>
        <v/>
      </c>
      <c r="E78" s="80" t="str">
        <f t="shared" si="12"/>
        <v/>
      </c>
      <c r="F78" s="80" t="str">
        <f t="shared" si="14"/>
        <v/>
      </c>
      <c r="G78" s="80" t="str">
        <f t="shared" si="15"/>
        <v/>
      </c>
      <c r="H78" s="80" t="str">
        <f t="shared" si="16"/>
        <v/>
      </c>
      <c r="AH78" s="86" t="str">
        <f t="shared" si="17"/>
        <v/>
      </c>
      <c r="AI78" s="86" t="str">
        <f>IF(OR(AB78="",AB78="Grand Total"),"",VLOOKUP(AB78,'Team Details'!B:D,3,0))</f>
        <v/>
      </c>
      <c r="AJ78" s="91" t="str">
        <f>IF(OR(AB78="",AB78="Grand Total"),"",VLOOKUP(AB78,'Team Details'!B:C,2,0))</f>
        <v/>
      </c>
      <c r="AK78" s="90" t="str">
        <f>IF(OR(AB78="",AB78="Grand Total"),"",(IF(OR('Setup Parameters'!$C$6 = "SW Agile",'Setup Parameters'!$I$6 = "SW Agile"),"Story Point","Complexity Point")))</f>
        <v/>
      </c>
      <c r="AL78" s="90" t="str">
        <f t="shared" si="18"/>
        <v/>
      </c>
    </row>
    <row r="79" spans="1:38" x14ac:dyDescent="0.25">
      <c r="A79" s="78" t="str">
        <f t="shared" si="13"/>
        <v/>
      </c>
      <c r="B79" s="79" t="str">
        <f t="shared" si="9"/>
        <v/>
      </c>
      <c r="C79" s="79" t="str">
        <f t="shared" si="10"/>
        <v/>
      </c>
      <c r="D79" s="80" t="str">
        <f t="shared" si="11"/>
        <v/>
      </c>
      <c r="E79" s="80" t="str">
        <f t="shared" si="12"/>
        <v/>
      </c>
      <c r="F79" s="80" t="str">
        <f t="shared" si="14"/>
        <v/>
      </c>
      <c r="G79" s="80" t="str">
        <f t="shared" si="15"/>
        <v/>
      </c>
      <c r="H79" s="80" t="str">
        <f t="shared" si="16"/>
        <v/>
      </c>
      <c r="AH79" s="86" t="str">
        <f t="shared" si="17"/>
        <v/>
      </c>
      <c r="AI79" s="86" t="str">
        <f>IF(OR(AB79="",AB79="Grand Total"),"",VLOOKUP(AB79,'Team Details'!B:D,3,0))</f>
        <v/>
      </c>
      <c r="AJ79" s="91" t="str">
        <f>IF(OR(AB79="",AB79="Grand Total"),"",VLOOKUP(AB79,'Team Details'!B:C,2,0))</f>
        <v/>
      </c>
      <c r="AK79" s="90" t="str">
        <f>IF(OR(AB79="",AB79="Grand Total"),"",(IF(OR('Setup Parameters'!$C$6 = "SW Agile",'Setup Parameters'!$I$6 = "SW Agile"),"Story Point","Complexity Point")))</f>
        <v/>
      </c>
      <c r="AL79" s="90" t="str">
        <f t="shared" si="18"/>
        <v/>
      </c>
    </row>
    <row r="80" spans="1:38" x14ac:dyDescent="0.25">
      <c r="A80" s="78" t="str">
        <f t="shared" si="13"/>
        <v/>
      </c>
      <c r="B80" s="79" t="str">
        <f t="shared" si="9"/>
        <v/>
      </c>
      <c r="C80" s="79" t="str">
        <f t="shared" si="10"/>
        <v/>
      </c>
      <c r="D80" s="80" t="str">
        <f t="shared" si="11"/>
        <v/>
      </c>
      <c r="E80" s="80" t="str">
        <f t="shared" si="12"/>
        <v/>
      </c>
      <c r="F80" s="80" t="str">
        <f t="shared" si="14"/>
        <v/>
      </c>
      <c r="G80" s="80" t="str">
        <f t="shared" si="15"/>
        <v/>
      </c>
      <c r="H80" s="80" t="str">
        <f t="shared" si="16"/>
        <v/>
      </c>
      <c r="AH80" s="86" t="str">
        <f t="shared" si="17"/>
        <v/>
      </c>
      <c r="AI80" s="86" t="str">
        <f>IF(OR(AB80="",AB80="Grand Total"),"",VLOOKUP(AB80,'Team Details'!B:D,3,0))</f>
        <v/>
      </c>
      <c r="AJ80" s="91" t="str">
        <f>IF(OR(AB80="",AB80="Grand Total"),"",VLOOKUP(AB80,'Team Details'!B:C,2,0))</f>
        <v/>
      </c>
      <c r="AK80" s="90" t="str">
        <f>IF(OR(AB80="",AB80="Grand Total"),"",(IF(OR('Setup Parameters'!$C$6 = "SW Agile",'Setup Parameters'!$I$6 = "SW Agile"),"Story Point","Complexity Point")))</f>
        <v/>
      </c>
      <c r="AL80" s="90" t="str">
        <f t="shared" si="18"/>
        <v/>
      </c>
    </row>
    <row r="81" spans="1:38" x14ac:dyDescent="0.25">
      <c r="A81" s="78" t="str">
        <f t="shared" si="13"/>
        <v/>
      </c>
      <c r="B81" s="79" t="str">
        <f t="shared" si="9"/>
        <v/>
      </c>
      <c r="C81" s="79" t="str">
        <f t="shared" si="10"/>
        <v/>
      </c>
      <c r="D81" s="80" t="str">
        <f t="shared" si="11"/>
        <v/>
      </c>
      <c r="E81" s="80" t="str">
        <f t="shared" si="12"/>
        <v/>
      </c>
      <c r="F81" s="80" t="str">
        <f t="shared" si="14"/>
        <v/>
      </c>
      <c r="G81" s="80" t="str">
        <f t="shared" si="15"/>
        <v/>
      </c>
      <c r="H81" s="80" t="str">
        <f t="shared" si="16"/>
        <v/>
      </c>
      <c r="AH81" s="86" t="str">
        <f t="shared" si="17"/>
        <v/>
      </c>
      <c r="AI81" s="86" t="str">
        <f>IF(OR(AB81="",AB81="Grand Total"),"",VLOOKUP(AB81,'Team Details'!B:D,3,0))</f>
        <v/>
      </c>
      <c r="AJ81" s="91" t="str">
        <f>IF(OR(AB81="",AB81="Grand Total"),"",VLOOKUP(AB81,'Team Details'!B:C,2,0))</f>
        <v/>
      </c>
      <c r="AK81" s="90" t="str">
        <f>IF(OR(AB81="",AB81="Grand Total"),"",(IF(OR('Setup Parameters'!$C$6 = "SW Agile",'Setup Parameters'!$I$6 = "SW Agile"),"Story Point","Complexity Point")))</f>
        <v/>
      </c>
      <c r="AL81" s="90" t="str">
        <f t="shared" si="18"/>
        <v/>
      </c>
    </row>
    <row r="82" spans="1:38" x14ac:dyDescent="0.25">
      <c r="A82" s="78" t="str">
        <f t="shared" si="13"/>
        <v/>
      </c>
      <c r="B82" s="79" t="str">
        <f t="shared" si="9"/>
        <v/>
      </c>
      <c r="C82" s="79" t="str">
        <f t="shared" si="10"/>
        <v/>
      </c>
      <c r="D82" s="80" t="str">
        <f t="shared" si="11"/>
        <v/>
      </c>
      <c r="E82" s="80" t="str">
        <f t="shared" si="12"/>
        <v/>
      </c>
      <c r="F82" s="80" t="str">
        <f t="shared" si="14"/>
        <v/>
      </c>
      <c r="G82" s="80" t="str">
        <f t="shared" si="15"/>
        <v/>
      </c>
      <c r="H82" s="80" t="str">
        <f t="shared" si="16"/>
        <v/>
      </c>
      <c r="AH82" s="86" t="str">
        <f t="shared" si="17"/>
        <v/>
      </c>
      <c r="AI82" s="86" t="str">
        <f>IF(OR(AB82="",AB82="Grand Total"),"",VLOOKUP(AB82,'Team Details'!B:D,3,0))</f>
        <v/>
      </c>
      <c r="AJ82" s="91" t="str">
        <f>IF(OR(AB82="",AB82="Grand Total"),"",VLOOKUP(AB82,'Team Details'!B:C,2,0))</f>
        <v/>
      </c>
      <c r="AK82" s="90" t="str">
        <f>IF(OR(AB82="",AB82="Grand Total"),"",(IF(OR('Setup Parameters'!$C$6 = "SW Agile",'Setup Parameters'!$I$6 = "SW Agile"),"Story Point","Complexity Point")))</f>
        <v/>
      </c>
      <c r="AL82" s="90" t="str">
        <f t="shared" si="18"/>
        <v/>
      </c>
    </row>
    <row r="83" spans="1:38" x14ac:dyDescent="0.25">
      <c r="A83" s="78" t="str">
        <f t="shared" si="13"/>
        <v/>
      </c>
      <c r="B83" s="79" t="str">
        <f t="shared" si="9"/>
        <v/>
      </c>
      <c r="C83" s="79" t="str">
        <f t="shared" si="10"/>
        <v/>
      </c>
      <c r="D83" s="80" t="str">
        <f t="shared" si="11"/>
        <v/>
      </c>
      <c r="E83" s="80" t="str">
        <f t="shared" si="12"/>
        <v/>
      </c>
      <c r="F83" s="80" t="str">
        <f t="shared" si="14"/>
        <v/>
      </c>
      <c r="G83" s="80" t="str">
        <f t="shared" si="15"/>
        <v/>
      </c>
      <c r="H83" s="80" t="str">
        <f t="shared" si="16"/>
        <v/>
      </c>
      <c r="AH83" s="86" t="str">
        <f t="shared" si="17"/>
        <v/>
      </c>
      <c r="AI83" s="86" t="str">
        <f>IF(OR(AB83="",AB83="Grand Total"),"",VLOOKUP(AB83,'Team Details'!B:D,3,0))</f>
        <v/>
      </c>
      <c r="AJ83" s="91" t="str">
        <f>IF(OR(AB83="",AB83="Grand Total"),"",VLOOKUP(AB83,'Team Details'!B:C,2,0))</f>
        <v/>
      </c>
      <c r="AK83" s="90" t="str">
        <f>IF(OR(AB83="",AB83="Grand Total"),"",(IF(OR('Setup Parameters'!$C$6 = "SW Agile",'Setup Parameters'!$I$6 = "SW Agile"),"Story Point","Complexity Point")))</f>
        <v/>
      </c>
      <c r="AL83" s="90" t="str">
        <f t="shared" si="18"/>
        <v/>
      </c>
    </row>
    <row r="84" spans="1:38" x14ac:dyDescent="0.25">
      <c r="A84" s="78" t="str">
        <f t="shared" si="13"/>
        <v/>
      </c>
      <c r="B84" s="79" t="str">
        <f t="shared" si="9"/>
        <v/>
      </c>
      <c r="C84" s="79" t="str">
        <f t="shared" si="10"/>
        <v/>
      </c>
      <c r="D84" s="80" t="str">
        <f t="shared" si="11"/>
        <v/>
      </c>
      <c r="E84" s="80" t="str">
        <f t="shared" si="12"/>
        <v/>
      </c>
      <c r="F84" s="80" t="str">
        <f t="shared" si="14"/>
        <v/>
      </c>
      <c r="G84" s="80" t="str">
        <f t="shared" si="15"/>
        <v/>
      </c>
      <c r="H84" s="80" t="str">
        <f t="shared" si="16"/>
        <v/>
      </c>
      <c r="AH84" s="86" t="str">
        <f t="shared" si="17"/>
        <v/>
      </c>
      <c r="AI84" s="86" t="str">
        <f>IF(OR(AB84="",AB84="Grand Total"),"",VLOOKUP(AB84,'Team Details'!B:D,3,0))</f>
        <v/>
      </c>
      <c r="AJ84" s="91" t="str">
        <f>IF(OR(AB84="",AB84="Grand Total"),"",VLOOKUP(AB84,'Team Details'!B:C,2,0))</f>
        <v/>
      </c>
      <c r="AK84" s="90" t="str">
        <f>IF(OR(AB84="",AB84="Grand Total"),"",(IF(OR('Setup Parameters'!$C$6 = "SW Agile",'Setup Parameters'!$I$6 = "SW Agile"),"Story Point","Complexity Point")))</f>
        <v/>
      </c>
      <c r="AL84" s="90" t="str">
        <f t="shared" si="18"/>
        <v/>
      </c>
    </row>
    <row r="85" spans="1:38" x14ac:dyDescent="0.25">
      <c r="A85" s="78" t="str">
        <f t="shared" si="13"/>
        <v/>
      </c>
      <c r="B85" s="79" t="str">
        <f t="shared" si="9"/>
        <v/>
      </c>
      <c r="C85" s="79" t="str">
        <f t="shared" si="10"/>
        <v/>
      </c>
      <c r="D85" s="80" t="str">
        <f t="shared" si="11"/>
        <v/>
      </c>
      <c r="E85" s="80" t="str">
        <f t="shared" si="12"/>
        <v/>
      </c>
      <c r="F85" s="80" t="str">
        <f t="shared" si="14"/>
        <v/>
      </c>
      <c r="G85" s="80" t="str">
        <f t="shared" si="15"/>
        <v/>
      </c>
      <c r="H85" s="80" t="str">
        <f t="shared" si="16"/>
        <v/>
      </c>
      <c r="AH85" s="86" t="str">
        <f t="shared" si="17"/>
        <v/>
      </c>
      <c r="AI85" s="86" t="str">
        <f>IF(OR(AB85="",AB85="Grand Total"),"",VLOOKUP(AB85,'Team Details'!B:D,3,0))</f>
        <v/>
      </c>
      <c r="AJ85" s="91" t="str">
        <f>IF(OR(AB85="",AB85="Grand Total"),"",VLOOKUP(AB85,'Team Details'!B:C,2,0))</f>
        <v/>
      </c>
      <c r="AK85" s="90" t="str">
        <f>IF(OR(AB85="",AB85="Grand Total"),"",(IF(OR('Setup Parameters'!$C$6 = "SW Agile",'Setup Parameters'!$I$6 = "SW Agile"),"Story Point","Complexity Point")))</f>
        <v/>
      </c>
      <c r="AL85" s="90" t="str">
        <f t="shared" si="18"/>
        <v/>
      </c>
    </row>
    <row r="86" spans="1:38" x14ac:dyDescent="0.25">
      <c r="A86" s="78" t="str">
        <f t="shared" si="13"/>
        <v/>
      </c>
      <c r="B86" s="79" t="str">
        <f t="shared" si="9"/>
        <v/>
      </c>
      <c r="C86" s="79" t="str">
        <f t="shared" si="10"/>
        <v/>
      </c>
      <c r="D86" s="80" t="str">
        <f t="shared" si="11"/>
        <v/>
      </c>
      <c r="E86" s="80" t="str">
        <f t="shared" si="12"/>
        <v/>
      </c>
      <c r="F86" s="80" t="str">
        <f t="shared" si="14"/>
        <v/>
      </c>
      <c r="G86" s="80" t="str">
        <f t="shared" si="15"/>
        <v/>
      </c>
      <c r="H86" s="80" t="str">
        <f t="shared" si="16"/>
        <v/>
      </c>
      <c r="AH86" s="86" t="str">
        <f t="shared" si="17"/>
        <v/>
      </c>
      <c r="AI86" s="86" t="str">
        <f>IF(OR(AB86="",AB86="Grand Total"),"",VLOOKUP(AB86,'Team Details'!B:D,3,0))</f>
        <v/>
      </c>
      <c r="AJ86" s="91" t="str">
        <f>IF(OR(AB86="",AB86="Grand Total"),"",VLOOKUP(AB86,'Team Details'!B:C,2,0))</f>
        <v/>
      </c>
      <c r="AK86" s="90" t="str">
        <f>IF(OR(AB86="",AB86="Grand Total"),"",(IF(OR('Setup Parameters'!$C$6 = "SW Agile",'Setup Parameters'!$I$6 = "SW Agile"),"Story Point","Complexity Point")))</f>
        <v/>
      </c>
      <c r="AL86" s="90" t="str">
        <f t="shared" si="18"/>
        <v/>
      </c>
    </row>
    <row r="87" spans="1:38" x14ac:dyDescent="0.25">
      <c r="A87" s="78" t="str">
        <f t="shared" si="13"/>
        <v/>
      </c>
      <c r="B87" s="79" t="str">
        <f t="shared" si="9"/>
        <v/>
      </c>
      <c r="C87" s="79" t="str">
        <f t="shared" si="10"/>
        <v/>
      </c>
      <c r="D87" s="80" t="str">
        <f t="shared" si="11"/>
        <v/>
      </c>
      <c r="E87" s="80" t="str">
        <f t="shared" si="12"/>
        <v/>
      </c>
      <c r="F87" s="80" t="str">
        <f t="shared" si="14"/>
        <v/>
      </c>
      <c r="G87" s="80" t="str">
        <f t="shared" si="15"/>
        <v/>
      </c>
      <c r="H87" s="80" t="str">
        <f t="shared" si="16"/>
        <v/>
      </c>
      <c r="AH87" s="86" t="str">
        <f t="shared" si="17"/>
        <v/>
      </c>
      <c r="AI87" s="86" t="str">
        <f>IF(OR(AB87="",AB87="Grand Total"),"",VLOOKUP(AB87,'Team Details'!B:D,3,0))</f>
        <v/>
      </c>
      <c r="AJ87" s="91" t="str">
        <f>IF(OR(AB87="",AB87="Grand Total"),"",VLOOKUP(AB87,'Team Details'!B:C,2,0))</f>
        <v/>
      </c>
      <c r="AK87" s="90" t="str">
        <f>IF(OR(AB87="",AB87="Grand Total"),"",(IF(OR('Setup Parameters'!$C$6 = "SW Agile",'Setup Parameters'!$I$6 = "SW Agile"),"Story Point","Complexity Point")))</f>
        <v/>
      </c>
      <c r="AL87" s="90" t="str">
        <f t="shared" si="18"/>
        <v/>
      </c>
    </row>
    <row r="88" spans="1:38" x14ac:dyDescent="0.25">
      <c r="A88" s="78" t="str">
        <f t="shared" si="13"/>
        <v/>
      </c>
      <c r="B88" s="79" t="str">
        <f t="shared" si="9"/>
        <v/>
      </c>
      <c r="C88" s="79" t="str">
        <f t="shared" si="10"/>
        <v/>
      </c>
      <c r="D88" s="80" t="str">
        <f t="shared" si="11"/>
        <v/>
      </c>
      <c r="E88" s="80" t="str">
        <f t="shared" si="12"/>
        <v/>
      </c>
      <c r="F88" s="80" t="str">
        <f t="shared" si="14"/>
        <v/>
      </c>
      <c r="G88" s="80" t="str">
        <f t="shared" si="15"/>
        <v/>
      </c>
      <c r="H88" s="80" t="str">
        <f t="shared" si="16"/>
        <v/>
      </c>
      <c r="AH88" s="86" t="str">
        <f t="shared" si="17"/>
        <v/>
      </c>
      <c r="AI88" s="86" t="str">
        <f>IF(OR(AB88="",AB88="Grand Total"),"",VLOOKUP(AB88,'Team Details'!B:D,3,0))</f>
        <v/>
      </c>
      <c r="AJ88" s="91" t="str">
        <f>IF(OR(AB88="",AB88="Grand Total"),"",VLOOKUP(AB88,'Team Details'!B:C,2,0))</f>
        <v/>
      </c>
      <c r="AK88" s="90" t="str">
        <f>IF(OR(AB88="",AB88="Grand Total"),"",(IF(OR('Setup Parameters'!$C$6 = "SW Agile",'Setup Parameters'!$I$6 = "SW Agile"),"Story Point","Complexity Point")))</f>
        <v/>
      </c>
      <c r="AL88" s="90" t="str">
        <f t="shared" si="18"/>
        <v/>
      </c>
    </row>
    <row r="89" spans="1:38" x14ac:dyDescent="0.25">
      <c r="A89" s="78" t="str">
        <f t="shared" si="13"/>
        <v/>
      </c>
      <c r="B89" s="79" t="str">
        <f t="shared" si="9"/>
        <v/>
      </c>
      <c r="C89" s="79" t="str">
        <f t="shared" si="10"/>
        <v/>
      </c>
      <c r="D89" s="80" t="str">
        <f t="shared" si="11"/>
        <v/>
      </c>
      <c r="E89" s="80" t="str">
        <f t="shared" si="12"/>
        <v/>
      </c>
      <c r="F89" s="80" t="str">
        <f t="shared" si="14"/>
        <v/>
      </c>
      <c r="G89" s="80" t="str">
        <f t="shared" si="15"/>
        <v/>
      </c>
      <c r="H89" s="80" t="str">
        <f t="shared" si="16"/>
        <v/>
      </c>
      <c r="AH89" s="86" t="str">
        <f t="shared" si="17"/>
        <v/>
      </c>
      <c r="AI89" s="86" t="str">
        <f>IF(OR(AB89="",AB89="Grand Total"),"",VLOOKUP(AB89,'Team Details'!B:D,3,0))</f>
        <v/>
      </c>
      <c r="AJ89" s="91" t="str">
        <f>IF(OR(AB89="",AB89="Grand Total"),"",VLOOKUP(AB89,'Team Details'!B:C,2,0))</f>
        <v/>
      </c>
      <c r="AK89" s="90" t="str">
        <f>IF(OR(AB89="",AB89="Grand Total"),"",(IF(OR('Setup Parameters'!$C$6 = "SW Agile",'Setup Parameters'!$I$6 = "SW Agile"),"Story Point","Complexity Point")))</f>
        <v/>
      </c>
      <c r="AL89" s="90" t="str">
        <f t="shared" si="18"/>
        <v/>
      </c>
    </row>
    <row r="90" spans="1:38" x14ac:dyDescent="0.25">
      <c r="A90" s="78" t="str">
        <f t="shared" si="13"/>
        <v/>
      </c>
      <c r="B90" s="79" t="str">
        <f t="shared" si="9"/>
        <v/>
      </c>
      <c r="C90" s="79" t="str">
        <f t="shared" si="10"/>
        <v/>
      </c>
      <c r="D90" s="80" t="str">
        <f t="shared" si="11"/>
        <v/>
      </c>
      <c r="E90" s="80" t="str">
        <f t="shared" si="12"/>
        <v/>
      </c>
      <c r="F90" s="80" t="str">
        <f t="shared" si="14"/>
        <v/>
      </c>
      <c r="G90" s="80" t="str">
        <f t="shared" si="15"/>
        <v/>
      </c>
      <c r="H90" s="80" t="str">
        <f t="shared" si="16"/>
        <v/>
      </c>
      <c r="AH90" s="86" t="str">
        <f t="shared" si="17"/>
        <v/>
      </c>
      <c r="AI90" s="86" t="str">
        <f>IF(OR(AB90="",AB90="Grand Total"),"",VLOOKUP(AB90,'Team Details'!B:D,3,0))</f>
        <v/>
      </c>
      <c r="AJ90" s="91" t="str">
        <f>IF(OR(AB90="",AB90="Grand Total"),"",VLOOKUP(AB90,'Team Details'!B:C,2,0))</f>
        <v/>
      </c>
      <c r="AK90" s="90" t="str">
        <f>IF(OR(AB90="",AB90="Grand Total"),"",(IF(OR('Setup Parameters'!$C$6 = "SW Agile",'Setup Parameters'!$I$6 = "SW Agile"),"Story Point","Complexity Point")))</f>
        <v/>
      </c>
      <c r="AL90" s="90" t="str">
        <f t="shared" si="18"/>
        <v/>
      </c>
    </row>
    <row r="91" spans="1:38" x14ac:dyDescent="0.25">
      <c r="A91" s="78" t="str">
        <f t="shared" si="13"/>
        <v/>
      </c>
      <c r="B91" s="79" t="str">
        <f t="shared" si="9"/>
        <v/>
      </c>
      <c r="C91" s="79" t="str">
        <f t="shared" si="10"/>
        <v/>
      </c>
      <c r="D91" s="80" t="str">
        <f t="shared" si="11"/>
        <v/>
      </c>
      <c r="E91" s="80" t="str">
        <f t="shared" si="12"/>
        <v/>
      </c>
      <c r="F91" s="80" t="str">
        <f t="shared" si="14"/>
        <v/>
      </c>
      <c r="G91" s="80" t="str">
        <f t="shared" si="15"/>
        <v/>
      </c>
      <c r="H91" s="80" t="str">
        <f t="shared" si="16"/>
        <v/>
      </c>
      <c r="AH91" s="86" t="str">
        <f t="shared" si="17"/>
        <v/>
      </c>
      <c r="AI91" s="86" t="str">
        <f>IF(OR(AB91="",AB91="Grand Total"),"",VLOOKUP(AB91,'Team Details'!B:D,3,0))</f>
        <v/>
      </c>
      <c r="AJ91" s="91" t="str">
        <f>IF(OR(AB91="",AB91="Grand Total"),"",VLOOKUP(AB91,'Team Details'!B:C,2,0))</f>
        <v/>
      </c>
      <c r="AK91" s="90" t="str">
        <f>IF(OR(AB91="",AB91="Grand Total"),"",(IF(OR('Setup Parameters'!$C$6 = "SW Agile",'Setup Parameters'!$I$6 = "SW Agile"),"Story Point","Complexity Point")))</f>
        <v/>
      </c>
      <c r="AL91" s="90" t="str">
        <f t="shared" si="18"/>
        <v/>
      </c>
    </row>
    <row r="92" spans="1:38" x14ac:dyDescent="0.25">
      <c r="A92" s="78" t="str">
        <f t="shared" si="13"/>
        <v/>
      </c>
      <c r="B92" s="79" t="str">
        <f t="shared" si="9"/>
        <v/>
      </c>
      <c r="C92" s="79" t="str">
        <f t="shared" si="10"/>
        <v/>
      </c>
      <c r="D92" s="80" t="str">
        <f t="shared" si="11"/>
        <v/>
      </c>
      <c r="E92" s="80" t="str">
        <f t="shared" si="12"/>
        <v/>
      </c>
      <c r="F92" s="80" t="str">
        <f t="shared" si="14"/>
        <v/>
      </c>
      <c r="G92" s="80" t="str">
        <f t="shared" si="15"/>
        <v/>
      </c>
      <c r="H92" s="80" t="str">
        <f t="shared" si="16"/>
        <v/>
      </c>
      <c r="AH92" s="86" t="str">
        <f t="shared" si="17"/>
        <v/>
      </c>
      <c r="AI92" s="86" t="str">
        <f>IF(OR(AB92="",AB92="Grand Total"),"",VLOOKUP(AB92,'Team Details'!B:D,3,0))</f>
        <v/>
      </c>
      <c r="AJ92" s="91" t="str">
        <f>IF(OR(AB92="",AB92="Grand Total"),"",VLOOKUP(AB92,'Team Details'!B:C,2,0))</f>
        <v/>
      </c>
      <c r="AK92" s="90" t="str">
        <f>IF(OR(AB92="",AB92="Grand Total"),"",(IF(OR('Setup Parameters'!$C$6 = "SW Agile",'Setup Parameters'!$I$6 = "SW Agile"),"Story Point","Complexity Point")))</f>
        <v/>
      </c>
      <c r="AL92" s="90" t="str">
        <f t="shared" si="18"/>
        <v/>
      </c>
    </row>
    <row r="93" spans="1:38" x14ac:dyDescent="0.25">
      <c r="A93" s="78" t="str">
        <f t="shared" si="13"/>
        <v/>
      </c>
      <c r="B93" s="79" t="str">
        <f t="shared" si="9"/>
        <v/>
      </c>
      <c r="C93" s="79" t="str">
        <f t="shared" si="10"/>
        <v/>
      </c>
      <c r="D93" s="80" t="str">
        <f t="shared" si="11"/>
        <v/>
      </c>
      <c r="E93" s="80" t="str">
        <f t="shared" si="12"/>
        <v/>
      </c>
      <c r="F93" s="80" t="str">
        <f t="shared" si="14"/>
        <v/>
      </c>
      <c r="G93" s="80" t="str">
        <f t="shared" si="15"/>
        <v/>
      </c>
      <c r="H93" s="80" t="str">
        <f t="shared" si="16"/>
        <v/>
      </c>
      <c r="AH93" s="86" t="str">
        <f t="shared" si="17"/>
        <v/>
      </c>
      <c r="AI93" s="86" t="str">
        <f>IF(OR(AB93="",AB93="Grand Total"),"",VLOOKUP(AB93,'Team Details'!B:D,3,0))</f>
        <v/>
      </c>
      <c r="AJ93" s="91" t="str">
        <f>IF(OR(AB93="",AB93="Grand Total"),"",VLOOKUP(AB93,'Team Details'!B:C,2,0))</f>
        <v/>
      </c>
      <c r="AK93" s="90" t="str">
        <f>IF(OR(AB93="",AB93="Grand Total"),"",(IF(OR('Setup Parameters'!$C$6 = "SW Agile",'Setup Parameters'!$I$6 = "SW Agile"),"Story Point","Complexity Point")))</f>
        <v/>
      </c>
      <c r="AL93" s="90" t="str">
        <f t="shared" si="18"/>
        <v/>
      </c>
    </row>
    <row r="94" spans="1:38" x14ac:dyDescent="0.25">
      <c r="A94" s="78" t="str">
        <f t="shared" si="13"/>
        <v/>
      </c>
      <c r="B94" s="79" t="str">
        <f t="shared" si="9"/>
        <v/>
      </c>
      <c r="C94" s="79" t="str">
        <f t="shared" si="10"/>
        <v/>
      </c>
      <c r="D94" s="80" t="str">
        <f t="shared" si="11"/>
        <v/>
      </c>
      <c r="E94" s="80" t="str">
        <f t="shared" si="12"/>
        <v/>
      </c>
      <c r="F94" s="80" t="str">
        <f t="shared" si="14"/>
        <v/>
      </c>
      <c r="G94" s="80" t="str">
        <f t="shared" si="15"/>
        <v/>
      </c>
      <c r="H94" s="80" t="str">
        <f t="shared" si="16"/>
        <v/>
      </c>
      <c r="AH94" s="86" t="str">
        <f t="shared" si="17"/>
        <v/>
      </c>
      <c r="AI94" s="86" t="str">
        <f>IF(OR(AB94="",AB94="Grand Total"),"",VLOOKUP(AB94,'Team Details'!B:D,3,0))</f>
        <v/>
      </c>
      <c r="AJ94" s="91" t="str">
        <f>IF(OR(AB94="",AB94="Grand Total"),"",VLOOKUP(AB94,'Team Details'!B:C,2,0))</f>
        <v/>
      </c>
      <c r="AK94" s="90" t="str">
        <f>IF(OR(AB94="",AB94="Grand Total"),"",(IF(OR('Setup Parameters'!$C$6 = "SW Agile",'Setup Parameters'!$I$6 = "SW Agile"),"Story Point","Complexity Point")))</f>
        <v/>
      </c>
      <c r="AL94" s="90" t="str">
        <f t="shared" si="18"/>
        <v/>
      </c>
    </row>
    <row r="95" spans="1:38" x14ac:dyDescent="0.25">
      <c r="A95" s="78" t="str">
        <f t="shared" si="13"/>
        <v/>
      </c>
      <c r="B95" s="79" t="str">
        <f t="shared" si="9"/>
        <v/>
      </c>
      <c r="C95" s="79" t="str">
        <f t="shared" si="10"/>
        <v/>
      </c>
      <c r="D95" s="80" t="str">
        <f t="shared" si="11"/>
        <v/>
      </c>
      <c r="E95" s="80" t="str">
        <f t="shared" si="12"/>
        <v/>
      </c>
      <c r="F95" s="80" t="str">
        <f t="shared" si="14"/>
        <v/>
      </c>
      <c r="G95" s="80" t="str">
        <f t="shared" si="15"/>
        <v/>
      </c>
      <c r="H95" s="80" t="str">
        <f t="shared" si="16"/>
        <v/>
      </c>
      <c r="AH95" s="86" t="str">
        <f t="shared" si="17"/>
        <v/>
      </c>
      <c r="AI95" s="86" t="str">
        <f>IF(OR(AB95="",AB95="Grand Total"),"",VLOOKUP(AB95,'Team Details'!B:D,3,0))</f>
        <v/>
      </c>
      <c r="AJ95" s="91" t="str">
        <f>IF(OR(AB95="",AB95="Grand Total"),"",VLOOKUP(AB95,'Team Details'!B:C,2,0))</f>
        <v/>
      </c>
      <c r="AK95" s="90" t="str">
        <f>IF(OR(AB95="",AB95="Grand Total"),"",(IF(OR('Setup Parameters'!$C$6 = "SW Agile",'Setup Parameters'!$I$6 = "SW Agile"),"Story Point","Complexity Point")))</f>
        <v/>
      </c>
      <c r="AL95" s="90" t="str">
        <f t="shared" si="18"/>
        <v/>
      </c>
    </row>
    <row r="96" spans="1:38" x14ac:dyDescent="0.25">
      <c r="A96" s="78" t="str">
        <f t="shared" si="13"/>
        <v/>
      </c>
      <c r="B96" s="79" t="str">
        <f t="shared" si="9"/>
        <v/>
      </c>
      <c r="C96" s="79" t="str">
        <f t="shared" si="10"/>
        <v/>
      </c>
      <c r="D96" s="80" t="str">
        <f t="shared" si="11"/>
        <v/>
      </c>
      <c r="E96" s="80" t="str">
        <f t="shared" si="12"/>
        <v/>
      </c>
      <c r="F96" s="80" t="str">
        <f t="shared" si="14"/>
        <v/>
      </c>
      <c r="G96" s="80" t="str">
        <f t="shared" si="15"/>
        <v/>
      </c>
      <c r="H96" s="80" t="str">
        <f t="shared" si="16"/>
        <v/>
      </c>
      <c r="AH96" s="86" t="str">
        <f t="shared" si="17"/>
        <v/>
      </c>
      <c r="AI96" s="86" t="str">
        <f>IF(OR(AB96="",AB96="Grand Total"),"",VLOOKUP(AB96,'Team Details'!B:D,3,0))</f>
        <v/>
      </c>
      <c r="AJ96" s="91" t="str">
        <f>IF(OR(AB96="",AB96="Grand Total"),"",VLOOKUP(AB96,'Team Details'!B:C,2,0))</f>
        <v/>
      </c>
      <c r="AK96" s="90" t="str">
        <f>IF(OR(AB96="",AB96="Grand Total"),"",(IF(OR('Setup Parameters'!$C$6 = "SW Agile",'Setup Parameters'!$I$6 = "SW Agile"),"Story Point","Complexity Point")))</f>
        <v/>
      </c>
      <c r="AL96" s="90" t="str">
        <f t="shared" si="18"/>
        <v/>
      </c>
    </row>
    <row r="97" spans="1:38" x14ac:dyDescent="0.25">
      <c r="A97" s="78" t="str">
        <f t="shared" si="13"/>
        <v/>
      </c>
      <c r="B97" s="79" t="str">
        <f t="shared" si="9"/>
        <v/>
      </c>
      <c r="C97" s="79" t="str">
        <f t="shared" si="10"/>
        <v/>
      </c>
      <c r="D97" s="80" t="str">
        <f t="shared" si="11"/>
        <v/>
      </c>
      <c r="E97" s="80" t="str">
        <f t="shared" si="12"/>
        <v/>
      </c>
      <c r="F97" s="80" t="str">
        <f t="shared" si="14"/>
        <v/>
      </c>
      <c r="G97" s="80" t="str">
        <f t="shared" si="15"/>
        <v/>
      </c>
      <c r="H97" s="80" t="str">
        <f t="shared" si="16"/>
        <v/>
      </c>
      <c r="AH97" s="86" t="str">
        <f t="shared" si="17"/>
        <v/>
      </c>
      <c r="AI97" s="86" t="str">
        <f>IF(OR(AB97="",AB97="Grand Total"),"",VLOOKUP(AB97,'Team Details'!B:D,3,0))</f>
        <v/>
      </c>
      <c r="AJ97" s="91" t="str">
        <f>IF(OR(AB97="",AB97="Grand Total"),"",VLOOKUP(AB97,'Team Details'!B:C,2,0))</f>
        <v/>
      </c>
      <c r="AK97" s="90" t="str">
        <f>IF(OR(AB97="",AB97="Grand Total"),"",(IF(OR('Setup Parameters'!$C$6 = "SW Agile",'Setup Parameters'!$I$6 = "SW Agile"),"Story Point","Complexity Point")))</f>
        <v/>
      </c>
      <c r="AL97" s="90" t="str">
        <f t="shared" si="18"/>
        <v/>
      </c>
    </row>
    <row r="98" spans="1:38" x14ac:dyDescent="0.25">
      <c r="A98" s="78" t="str">
        <f t="shared" si="13"/>
        <v/>
      </c>
      <c r="B98" s="79" t="str">
        <f t="shared" si="9"/>
        <v/>
      </c>
      <c r="C98" s="79" t="str">
        <f t="shared" si="10"/>
        <v/>
      </c>
      <c r="D98" s="80" t="str">
        <f t="shared" si="11"/>
        <v/>
      </c>
      <c r="E98" s="80" t="str">
        <f t="shared" si="12"/>
        <v/>
      </c>
      <c r="F98" s="80" t="str">
        <f t="shared" si="14"/>
        <v/>
      </c>
      <c r="G98" s="80" t="str">
        <f t="shared" si="15"/>
        <v/>
      </c>
      <c r="H98" s="80" t="str">
        <f t="shared" si="16"/>
        <v/>
      </c>
      <c r="AH98" s="86" t="str">
        <f t="shared" si="17"/>
        <v/>
      </c>
      <c r="AI98" s="86" t="str">
        <f>IF(OR(AB98="",AB98="Grand Total"),"",VLOOKUP(AB98,'Team Details'!B:D,3,0))</f>
        <v/>
      </c>
      <c r="AJ98" s="91" t="str">
        <f>IF(OR(AB98="",AB98="Grand Total"),"",VLOOKUP(AB98,'Team Details'!B:C,2,0))</f>
        <v/>
      </c>
      <c r="AK98" s="90" t="str">
        <f>IF(OR(AB98="",AB98="Grand Total"),"",(IF(OR('Setup Parameters'!$C$6 = "SW Agile",'Setup Parameters'!$I$6 = "SW Agile"),"Story Point","Complexity Point")))</f>
        <v/>
      </c>
      <c r="AL98" s="90" t="str">
        <f t="shared" si="18"/>
        <v/>
      </c>
    </row>
    <row r="99" spans="1:38" x14ac:dyDescent="0.25">
      <c r="A99" s="78" t="str">
        <f t="shared" si="13"/>
        <v/>
      </c>
      <c r="B99" s="79" t="str">
        <f t="shared" si="9"/>
        <v/>
      </c>
      <c r="C99" s="79" t="str">
        <f t="shared" si="10"/>
        <v/>
      </c>
      <c r="D99" s="80" t="str">
        <f t="shared" si="11"/>
        <v/>
      </c>
      <c r="E99" s="80" t="str">
        <f t="shared" si="12"/>
        <v/>
      </c>
      <c r="F99" s="80" t="str">
        <f t="shared" si="14"/>
        <v/>
      </c>
      <c r="G99" s="80" t="str">
        <f t="shared" si="15"/>
        <v/>
      </c>
      <c r="H99" s="80" t="str">
        <f t="shared" si="16"/>
        <v/>
      </c>
      <c r="AH99" s="86" t="str">
        <f t="shared" si="17"/>
        <v/>
      </c>
      <c r="AI99" s="86" t="str">
        <f>IF(OR(AB99="",AB99="Grand Total"),"",VLOOKUP(AB99,'Team Details'!B:D,3,0))</f>
        <v/>
      </c>
      <c r="AJ99" s="91" t="str">
        <f>IF(OR(AB99="",AB99="Grand Total"),"",VLOOKUP(AB99,'Team Details'!B:C,2,0))</f>
        <v/>
      </c>
      <c r="AK99" s="90" t="str">
        <f>IF(OR(AB99="",AB99="Grand Total"),"",(IF(OR('Setup Parameters'!$C$6 = "SW Agile",'Setup Parameters'!$I$6 = "SW Agile"),"Story Point","Complexity Point")))</f>
        <v/>
      </c>
      <c r="AL99" s="90" t="str">
        <f t="shared" si="18"/>
        <v/>
      </c>
    </row>
    <row r="100" spans="1:38" x14ac:dyDescent="0.25">
      <c r="A100" s="78" t="str">
        <f t="shared" si="13"/>
        <v/>
      </c>
      <c r="B100" s="79" t="str">
        <f t="shared" si="9"/>
        <v/>
      </c>
      <c r="C100" s="79" t="str">
        <f t="shared" si="10"/>
        <v/>
      </c>
      <c r="D100" s="80" t="str">
        <f t="shared" si="11"/>
        <v/>
      </c>
      <c r="E100" s="80" t="str">
        <f t="shared" si="12"/>
        <v/>
      </c>
      <c r="F100" s="80" t="str">
        <f t="shared" si="14"/>
        <v/>
      </c>
      <c r="G100" s="80" t="str">
        <f t="shared" si="15"/>
        <v/>
      </c>
      <c r="H100" s="80" t="str">
        <f t="shared" si="16"/>
        <v/>
      </c>
      <c r="AH100" s="86" t="str">
        <f t="shared" si="17"/>
        <v/>
      </c>
      <c r="AI100" s="86" t="str">
        <f>IF(OR(AB100="",AB100="Grand Total"),"",VLOOKUP(AB100,'Team Details'!B:D,3,0))</f>
        <v/>
      </c>
      <c r="AJ100" s="91" t="str">
        <f>IF(OR(AB100="",AB100="Grand Total"),"",VLOOKUP(AB100,'Team Details'!B:C,2,0))</f>
        <v/>
      </c>
      <c r="AK100" s="90" t="str">
        <f>IF(OR(AB100="",AB100="Grand Total"),"",(IF(OR('Setup Parameters'!$C$6 = "SW Agile",'Setup Parameters'!$I$6 = "SW Agile"),"Story Point","Complexity Point")))</f>
        <v/>
      </c>
      <c r="AL100" s="90" t="str">
        <f t="shared" si="18"/>
        <v/>
      </c>
    </row>
    <row r="101" spans="1:38" x14ac:dyDescent="0.25">
      <c r="A101" s="78" t="str">
        <f t="shared" si="13"/>
        <v/>
      </c>
      <c r="B101" s="79" t="str">
        <f t="shared" si="9"/>
        <v/>
      </c>
      <c r="C101" s="79" t="str">
        <f t="shared" si="10"/>
        <v/>
      </c>
      <c r="D101" s="80" t="str">
        <f t="shared" si="11"/>
        <v/>
      </c>
      <c r="E101" s="80" t="str">
        <f t="shared" si="12"/>
        <v/>
      </c>
      <c r="F101" s="80" t="str">
        <f t="shared" si="14"/>
        <v/>
      </c>
      <c r="G101" s="80" t="str">
        <f t="shared" si="15"/>
        <v/>
      </c>
      <c r="H101" s="80" t="str">
        <f t="shared" si="16"/>
        <v/>
      </c>
      <c r="AH101" s="86" t="str">
        <f t="shared" si="17"/>
        <v/>
      </c>
      <c r="AI101" s="86" t="str">
        <f>IF(OR(AB101="",AB101="Grand Total"),"",VLOOKUP(AB101,'Team Details'!B:D,3,0))</f>
        <v/>
      </c>
      <c r="AJ101" s="91" t="str">
        <f>IF(OR(AB101="",AB101="Grand Total"),"",VLOOKUP(AB101,'Team Details'!B:C,2,0))</f>
        <v/>
      </c>
      <c r="AK101" s="90" t="str">
        <f>IF(OR(AB101="",AB101="Grand Total"),"",(IF(OR('Setup Parameters'!$C$6 = "SW Agile",'Setup Parameters'!$I$6 = "SW Agile"),"Story Point","Complexity Point")))</f>
        <v/>
      </c>
      <c r="AL101" s="90" t="str">
        <f t="shared" si="18"/>
        <v/>
      </c>
    </row>
    <row r="102" spans="1:38" x14ac:dyDescent="0.25">
      <c r="A102" s="78" t="str">
        <f t="shared" si="13"/>
        <v/>
      </c>
      <c r="B102" s="79" t="str">
        <f t="shared" si="9"/>
        <v/>
      </c>
      <c r="C102" s="79" t="str">
        <f t="shared" si="10"/>
        <v/>
      </c>
      <c r="D102" s="80" t="str">
        <f t="shared" si="11"/>
        <v/>
      </c>
      <c r="E102" s="80" t="str">
        <f t="shared" si="12"/>
        <v/>
      </c>
      <c r="F102" s="80" t="str">
        <f t="shared" si="14"/>
        <v/>
      </c>
      <c r="G102" s="80" t="str">
        <f t="shared" si="15"/>
        <v/>
      </c>
      <c r="H102" s="80" t="str">
        <f t="shared" si="16"/>
        <v/>
      </c>
      <c r="AH102" s="86" t="str">
        <f t="shared" si="17"/>
        <v/>
      </c>
      <c r="AI102" s="86" t="str">
        <f>IF(OR(AB102="",AB102="Grand Total"),"",VLOOKUP(AB102,'Team Details'!B:D,3,0))</f>
        <v/>
      </c>
      <c r="AJ102" s="91" t="str">
        <f>IF(OR(AB102="",AB102="Grand Total"),"",VLOOKUP(AB102,'Team Details'!B:C,2,0))</f>
        <v/>
      </c>
      <c r="AK102" s="90" t="str">
        <f>IF(OR(AB102="",AB102="Grand Total"),"",(IF(OR('Setup Parameters'!$C$6 = "SW Agile",'Setup Parameters'!$I$6 = "SW Agile"),"Story Point","Complexity Point")))</f>
        <v/>
      </c>
      <c r="AL102" s="90" t="str">
        <f t="shared" si="18"/>
        <v/>
      </c>
    </row>
    <row r="103" spans="1:38" x14ac:dyDescent="0.25">
      <c r="A103" s="78" t="str">
        <f t="shared" si="13"/>
        <v/>
      </c>
      <c r="B103" s="79" t="str">
        <f t="shared" si="9"/>
        <v/>
      </c>
      <c r="C103" s="79" t="str">
        <f t="shared" si="10"/>
        <v/>
      </c>
      <c r="D103" s="80" t="str">
        <f t="shared" si="11"/>
        <v/>
      </c>
      <c r="E103" s="80" t="str">
        <f t="shared" si="12"/>
        <v/>
      </c>
      <c r="F103" s="80" t="str">
        <f t="shared" si="14"/>
        <v/>
      </c>
      <c r="G103" s="80" t="str">
        <f t="shared" si="15"/>
        <v/>
      </c>
      <c r="H103" s="80" t="str">
        <f t="shared" si="16"/>
        <v/>
      </c>
      <c r="AH103" s="86" t="str">
        <f t="shared" si="17"/>
        <v/>
      </c>
      <c r="AI103" s="86" t="str">
        <f>IF(OR(AB103="",AB103="Grand Total"),"",VLOOKUP(AB103,'Team Details'!B:D,3,0))</f>
        <v/>
      </c>
      <c r="AJ103" s="91" t="str">
        <f>IF(OR(AB103="",AB103="Grand Total"),"",VLOOKUP(AB103,'Team Details'!B:C,2,0))</f>
        <v/>
      </c>
      <c r="AK103" s="90" t="str">
        <f>IF(OR(AB103="",AB103="Grand Total"),"",(IF(OR('Setup Parameters'!$C$6 = "SW Agile",'Setup Parameters'!$I$6 = "SW Agile"),"Story Point","Complexity Point")))</f>
        <v/>
      </c>
      <c r="AL103" s="90" t="str">
        <f t="shared" si="18"/>
        <v/>
      </c>
    </row>
    <row r="104" spans="1:38" x14ac:dyDescent="0.25">
      <c r="A104" s="78" t="str">
        <f t="shared" si="13"/>
        <v/>
      </c>
      <c r="B104" s="79" t="str">
        <f t="shared" si="9"/>
        <v/>
      </c>
      <c r="C104" s="79" t="str">
        <f t="shared" si="10"/>
        <v/>
      </c>
      <c r="D104" s="80" t="str">
        <f t="shared" si="11"/>
        <v/>
      </c>
      <c r="E104" s="80" t="str">
        <f t="shared" si="12"/>
        <v/>
      </c>
      <c r="F104" s="80" t="str">
        <f t="shared" si="14"/>
        <v/>
      </c>
      <c r="G104" s="80" t="str">
        <f t="shared" si="15"/>
        <v/>
      </c>
      <c r="H104" s="80" t="str">
        <f t="shared" si="16"/>
        <v/>
      </c>
      <c r="AH104" s="86" t="str">
        <f t="shared" si="17"/>
        <v/>
      </c>
      <c r="AI104" s="86" t="str">
        <f>IF(OR(AB104="",AB104="Grand Total"),"",VLOOKUP(AB104,'Team Details'!B:D,3,0))</f>
        <v/>
      </c>
      <c r="AJ104" s="91" t="str">
        <f>IF(OR(AB104="",AB104="Grand Total"),"",VLOOKUP(AB104,'Team Details'!B:C,2,0))</f>
        <v/>
      </c>
      <c r="AK104" s="90" t="str">
        <f>IF(OR(AB104="",AB104="Grand Total"),"",(IF(OR('Setup Parameters'!$C$6 = "SW Agile",'Setup Parameters'!$I$6 = "SW Agile"),"Story Point","Complexity Point")))</f>
        <v/>
      </c>
      <c r="AL104" s="90" t="str">
        <f t="shared" si="18"/>
        <v/>
      </c>
    </row>
    <row r="105" spans="1:38" x14ac:dyDescent="0.25">
      <c r="A105" s="78" t="str">
        <f t="shared" si="13"/>
        <v/>
      </c>
      <c r="B105" s="79" t="str">
        <f t="shared" si="9"/>
        <v/>
      </c>
      <c r="C105" s="79" t="str">
        <f t="shared" si="10"/>
        <v/>
      </c>
      <c r="D105" s="80" t="str">
        <f t="shared" si="11"/>
        <v/>
      </c>
      <c r="E105" s="80" t="str">
        <f t="shared" si="12"/>
        <v/>
      </c>
      <c r="F105" s="80" t="str">
        <f t="shared" si="14"/>
        <v/>
      </c>
      <c r="G105" s="80" t="str">
        <f t="shared" si="15"/>
        <v/>
      </c>
      <c r="H105" s="80" t="str">
        <f t="shared" si="16"/>
        <v/>
      </c>
      <c r="AH105" s="86" t="str">
        <f t="shared" si="17"/>
        <v/>
      </c>
      <c r="AI105" s="86" t="str">
        <f>IF(OR(AB105="",AB105="Grand Total"),"",VLOOKUP(AB105,'Team Details'!B:D,3,0))</f>
        <v/>
      </c>
      <c r="AJ105" s="91" t="str">
        <f>IF(OR(AB105="",AB105="Grand Total"),"",VLOOKUP(AB105,'Team Details'!B:C,2,0))</f>
        <v/>
      </c>
      <c r="AK105" s="90" t="str">
        <f>IF(OR(AB105="",AB105="Grand Total"),"",(IF(OR('Setup Parameters'!$C$6 = "SW Agile",'Setup Parameters'!$I$6 = "SW Agile"),"Story Point","Complexity Point")))</f>
        <v/>
      </c>
      <c r="AL105" s="90" t="str">
        <f t="shared" si="18"/>
        <v/>
      </c>
    </row>
    <row r="106" spans="1:38" x14ac:dyDescent="0.25">
      <c r="A106" s="78" t="str">
        <f t="shared" si="13"/>
        <v/>
      </c>
      <c r="B106" s="79" t="str">
        <f t="shared" si="9"/>
        <v/>
      </c>
      <c r="C106" s="79" t="str">
        <f t="shared" si="10"/>
        <v/>
      </c>
      <c r="D106" s="80" t="str">
        <f t="shared" si="11"/>
        <v/>
      </c>
      <c r="E106" s="80" t="str">
        <f t="shared" si="12"/>
        <v/>
      </c>
      <c r="F106" s="80" t="str">
        <f t="shared" si="14"/>
        <v/>
      </c>
      <c r="G106" s="80" t="str">
        <f t="shared" si="15"/>
        <v/>
      </c>
      <c r="H106" s="80" t="str">
        <f t="shared" si="16"/>
        <v/>
      </c>
      <c r="AH106" s="86" t="str">
        <f t="shared" si="17"/>
        <v/>
      </c>
      <c r="AI106" s="86" t="str">
        <f>IF(OR(AB106="",AB106="Grand Total"),"",VLOOKUP(AB106,'Team Details'!B:D,3,0))</f>
        <v/>
      </c>
      <c r="AJ106" s="91" t="str">
        <f>IF(OR(AB106="",AB106="Grand Total"),"",VLOOKUP(AB106,'Team Details'!B:C,2,0))</f>
        <v/>
      </c>
      <c r="AK106" s="90" t="str">
        <f>IF(OR(AB106="",AB106="Grand Total"),"",(IF(OR('Setup Parameters'!$C$6 = "SW Agile",'Setup Parameters'!$I$6 = "SW Agile"),"Story Point","Complexity Point")))</f>
        <v/>
      </c>
      <c r="AL106" s="90" t="str">
        <f t="shared" si="18"/>
        <v/>
      </c>
    </row>
    <row r="107" spans="1:38" x14ac:dyDescent="0.25">
      <c r="A107" s="78" t="str">
        <f t="shared" si="13"/>
        <v/>
      </c>
      <c r="B107" s="79" t="str">
        <f t="shared" si="9"/>
        <v/>
      </c>
      <c r="C107" s="79" t="str">
        <f t="shared" si="10"/>
        <v/>
      </c>
      <c r="D107" s="80" t="str">
        <f t="shared" si="11"/>
        <v/>
      </c>
      <c r="E107" s="80" t="str">
        <f t="shared" si="12"/>
        <v/>
      </c>
      <c r="F107" s="80" t="str">
        <f t="shared" si="14"/>
        <v/>
      </c>
      <c r="G107" s="80" t="str">
        <f t="shared" si="15"/>
        <v/>
      </c>
      <c r="H107" s="80" t="str">
        <f t="shared" si="16"/>
        <v/>
      </c>
      <c r="AH107" s="86" t="str">
        <f t="shared" si="17"/>
        <v/>
      </c>
      <c r="AI107" s="86" t="str">
        <f>IF(OR(AB107="",AB107="Grand Total"),"",VLOOKUP(AB107,'Team Details'!B:D,3,0))</f>
        <v/>
      </c>
      <c r="AJ107" s="91" t="str">
        <f>IF(OR(AB107="",AB107="Grand Total"),"",VLOOKUP(AB107,'Team Details'!B:C,2,0))</f>
        <v/>
      </c>
      <c r="AK107" s="90" t="str">
        <f>IF(OR(AB107="",AB107="Grand Total"),"",(IF(OR('Setup Parameters'!$C$6 = "SW Agile",'Setup Parameters'!$I$6 = "SW Agile"),"Story Point","Complexity Point")))</f>
        <v/>
      </c>
      <c r="AL107" s="90" t="str">
        <f t="shared" si="18"/>
        <v/>
      </c>
    </row>
    <row r="108" spans="1:38" x14ac:dyDescent="0.25">
      <c r="A108" s="78" t="str">
        <f t="shared" si="13"/>
        <v/>
      </c>
      <c r="B108" s="79" t="str">
        <f t="shared" si="9"/>
        <v/>
      </c>
      <c r="C108" s="79" t="str">
        <f t="shared" si="10"/>
        <v/>
      </c>
      <c r="D108" s="80" t="str">
        <f t="shared" si="11"/>
        <v/>
      </c>
      <c r="E108" s="80" t="str">
        <f t="shared" si="12"/>
        <v/>
      </c>
      <c r="F108" s="80" t="str">
        <f t="shared" si="14"/>
        <v/>
      </c>
      <c r="G108" s="80" t="str">
        <f t="shared" si="15"/>
        <v/>
      </c>
      <c r="H108" s="80" t="str">
        <f t="shared" si="16"/>
        <v/>
      </c>
      <c r="AH108" s="86" t="str">
        <f t="shared" si="17"/>
        <v/>
      </c>
      <c r="AI108" s="86" t="str">
        <f>IF(OR(AB108="",AB108="Grand Total"),"",VLOOKUP(AB108,'Team Details'!B:D,3,0))</f>
        <v/>
      </c>
      <c r="AJ108" s="91" t="str">
        <f>IF(OR(AB108="",AB108="Grand Total"),"",VLOOKUP(AB108,'Team Details'!B:C,2,0))</f>
        <v/>
      </c>
      <c r="AK108" s="90" t="str">
        <f>IF(OR(AB108="",AB108="Grand Total"),"",(IF(OR('Setup Parameters'!$C$6 = "SW Agile",'Setup Parameters'!$I$6 = "SW Agile"),"Story Point","Complexity Point")))</f>
        <v/>
      </c>
      <c r="AL108" s="90" t="str">
        <f t="shared" si="18"/>
        <v/>
      </c>
    </row>
    <row r="109" spans="1:38" x14ac:dyDescent="0.25">
      <c r="A109" s="78" t="str">
        <f t="shared" si="13"/>
        <v/>
      </c>
      <c r="B109" s="79" t="str">
        <f t="shared" si="9"/>
        <v/>
      </c>
      <c r="C109" s="79" t="str">
        <f t="shared" si="10"/>
        <v/>
      </c>
      <c r="D109" s="80" t="str">
        <f t="shared" si="11"/>
        <v/>
      </c>
      <c r="E109" s="80" t="str">
        <f t="shared" si="12"/>
        <v/>
      </c>
      <c r="F109" s="80" t="str">
        <f t="shared" si="14"/>
        <v/>
      </c>
      <c r="G109" s="80" t="str">
        <f t="shared" si="15"/>
        <v/>
      </c>
      <c r="H109" s="80" t="str">
        <f t="shared" si="16"/>
        <v/>
      </c>
      <c r="AH109" s="86" t="str">
        <f t="shared" si="17"/>
        <v/>
      </c>
      <c r="AI109" s="86" t="str">
        <f>IF(OR(AB109="",AB109="Grand Total"),"",VLOOKUP(AB109,'Team Details'!B:D,3,0))</f>
        <v/>
      </c>
      <c r="AJ109" s="91" t="str">
        <f>IF(OR(AB109="",AB109="Grand Total"),"",VLOOKUP(AB109,'Team Details'!B:C,2,0))</f>
        <v/>
      </c>
      <c r="AK109" s="90" t="str">
        <f>IF(OR(AB109="",AB109="Grand Total"),"",(IF(OR('Setup Parameters'!$C$6 = "SW Agile",'Setup Parameters'!$I$6 = "SW Agile"),"Story Point","Complexity Point")))</f>
        <v/>
      </c>
      <c r="AL109" s="90" t="str">
        <f t="shared" si="18"/>
        <v/>
      </c>
    </row>
    <row r="110" spans="1:38" x14ac:dyDescent="0.25">
      <c r="A110" s="78" t="str">
        <f t="shared" si="13"/>
        <v/>
      </c>
      <c r="B110" s="79" t="str">
        <f t="shared" si="9"/>
        <v/>
      </c>
      <c r="C110" s="79" t="str">
        <f t="shared" si="10"/>
        <v/>
      </c>
      <c r="D110" s="80" t="str">
        <f t="shared" si="11"/>
        <v/>
      </c>
      <c r="E110" s="80" t="str">
        <f t="shared" si="12"/>
        <v/>
      </c>
      <c r="F110" s="80" t="str">
        <f t="shared" si="14"/>
        <v/>
      </c>
      <c r="G110" s="80" t="str">
        <f t="shared" si="15"/>
        <v/>
      </c>
      <c r="H110" s="80" t="str">
        <f t="shared" si="16"/>
        <v/>
      </c>
      <c r="AH110" s="86" t="str">
        <f t="shared" si="17"/>
        <v/>
      </c>
      <c r="AI110" s="86" t="str">
        <f>IF(OR(AB110="",AB110="Grand Total"),"",VLOOKUP(AB110,'Team Details'!B:D,3,0))</f>
        <v/>
      </c>
      <c r="AJ110" s="91" t="str">
        <f>IF(OR(AB110="",AB110="Grand Total"),"",VLOOKUP(AB110,'Team Details'!B:C,2,0))</f>
        <v/>
      </c>
      <c r="AK110" s="90" t="str">
        <f>IF(OR(AB110="",AB110="Grand Total"),"",(IF(OR('Setup Parameters'!$C$6 = "SW Agile",'Setup Parameters'!$I$6 = "SW Agile"),"Story Point","Complexity Point")))</f>
        <v/>
      </c>
      <c r="AL110" s="90" t="str">
        <f t="shared" si="18"/>
        <v/>
      </c>
    </row>
    <row r="111" spans="1:38" x14ac:dyDescent="0.25">
      <c r="A111" s="78" t="str">
        <f t="shared" si="13"/>
        <v/>
      </c>
      <c r="B111" s="79" t="str">
        <f t="shared" si="9"/>
        <v/>
      </c>
      <c r="C111" s="79" t="str">
        <f t="shared" si="10"/>
        <v/>
      </c>
      <c r="D111" s="80" t="str">
        <f t="shared" si="11"/>
        <v/>
      </c>
      <c r="E111" s="80" t="str">
        <f t="shared" si="12"/>
        <v/>
      </c>
      <c r="F111" s="80" t="str">
        <f t="shared" si="14"/>
        <v/>
      </c>
      <c r="G111" s="80" t="str">
        <f t="shared" si="15"/>
        <v/>
      </c>
      <c r="H111" s="80" t="str">
        <f t="shared" si="16"/>
        <v/>
      </c>
      <c r="AH111" s="86" t="str">
        <f t="shared" si="17"/>
        <v/>
      </c>
      <c r="AI111" s="86" t="str">
        <f>IF(OR(AB111="",AB111="Grand Total"),"",VLOOKUP(AB111,'Team Details'!B:D,3,0))</f>
        <v/>
      </c>
      <c r="AJ111" s="91" t="str">
        <f>IF(OR(AB111="",AB111="Grand Total"),"",VLOOKUP(AB111,'Team Details'!B:C,2,0))</f>
        <v/>
      </c>
      <c r="AK111" s="90" t="str">
        <f>IF(OR(AB111="",AB111="Grand Total"),"",(IF(OR('Setup Parameters'!$C$6 = "SW Agile",'Setup Parameters'!$I$6 = "SW Agile"),"Story Point","Complexity Point")))</f>
        <v/>
      </c>
      <c r="AL111" s="90" t="str">
        <f t="shared" si="18"/>
        <v/>
      </c>
    </row>
    <row r="112" spans="1:38" x14ac:dyDescent="0.25">
      <c r="A112" s="78" t="str">
        <f t="shared" si="13"/>
        <v/>
      </c>
      <c r="B112" s="79" t="str">
        <f t="shared" si="9"/>
        <v/>
      </c>
      <c r="C112" s="79" t="str">
        <f t="shared" si="10"/>
        <v/>
      </c>
      <c r="D112" s="80" t="str">
        <f t="shared" si="11"/>
        <v/>
      </c>
      <c r="E112" s="80" t="str">
        <f t="shared" si="12"/>
        <v/>
      </c>
      <c r="F112" s="80" t="str">
        <f t="shared" si="14"/>
        <v/>
      </c>
      <c r="G112" s="80" t="str">
        <f t="shared" si="15"/>
        <v/>
      </c>
      <c r="H112" s="80" t="str">
        <f t="shared" si="16"/>
        <v/>
      </c>
      <c r="AH112" s="86" t="str">
        <f t="shared" si="17"/>
        <v/>
      </c>
      <c r="AI112" s="86" t="str">
        <f>IF(OR(AB112="",AB112="Grand Total"),"",VLOOKUP(AB112,'Team Details'!B:D,3,0))</f>
        <v/>
      </c>
      <c r="AJ112" s="91" t="str">
        <f>IF(OR(AB112="",AB112="Grand Total"),"",VLOOKUP(AB112,'Team Details'!B:C,2,0))</f>
        <v/>
      </c>
      <c r="AK112" s="90" t="str">
        <f>IF(OR(AB112="",AB112="Grand Total"),"",(IF(OR('Setup Parameters'!$C$6 = "SW Agile",'Setup Parameters'!$I$6 = "SW Agile"),"Story Point","Complexity Point")))</f>
        <v/>
      </c>
      <c r="AL112" s="90" t="str">
        <f t="shared" si="18"/>
        <v/>
      </c>
    </row>
    <row r="113" spans="1:38" x14ac:dyDescent="0.25">
      <c r="A113" s="78" t="str">
        <f t="shared" si="13"/>
        <v/>
      </c>
      <c r="B113" s="79" t="str">
        <f t="shared" si="9"/>
        <v/>
      </c>
      <c r="C113" s="79" t="str">
        <f t="shared" si="10"/>
        <v/>
      </c>
      <c r="D113" s="80" t="str">
        <f t="shared" si="11"/>
        <v/>
      </c>
      <c r="E113" s="80" t="str">
        <f t="shared" si="12"/>
        <v/>
      </c>
      <c r="F113" s="80" t="str">
        <f t="shared" si="14"/>
        <v/>
      </c>
      <c r="G113" s="80" t="str">
        <f t="shared" si="15"/>
        <v/>
      </c>
      <c r="H113" s="80" t="str">
        <f t="shared" si="16"/>
        <v/>
      </c>
      <c r="AH113" s="86" t="str">
        <f t="shared" si="17"/>
        <v/>
      </c>
      <c r="AI113" s="86" t="str">
        <f>IF(OR(AB113="",AB113="Grand Total"),"",VLOOKUP(AB113,'Team Details'!B:D,3,0))</f>
        <v/>
      </c>
      <c r="AJ113" s="91" t="str">
        <f>IF(OR(AB113="",AB113="Grand Total"),"",VLOOKUP(AB113,'Team Details'!B:C,2,0))</f>
        <v/>
      </c>
      <c r="AK113" s="90" t="str">
        <f>IF(OR(AB113="",AB113="Grand Total"),"",(IF(OR('Setup Parameters'!$C$6 = "SW Agile",'Setup Parameters'!$I$6 = "SW Agile"),"Story Point","Complexity Point")))</f>
        <v/>
      </c>
      <c r="AL113" s="90" t="str">
        <f t="shared" si="18"/>
        <v/>
      </c>
    </row>
    <row r="114" spans="1:38" x14ac:dyDescent="0.25">
      <c r="A114" s="78" t="str">
        <f t="shared" si="13"/>
        <v/>
      </c>
      <c r="B114" s="79" t="str">
        <f t="shared" si="9"/>
        <v/>
      </c>
      <c r="C114" s="79" t="str">
        <f t="shared" si="10"/>
        <v/>
      </c>
      <c r="D114" s="80" t="str">
        <f t="shared" si="11"/>
        <v/>
      </c>
      <c r="E114" s="80" t="str">
        <f t="shared" si="12"/>
        <v/>
      </c>
      <c r="F114" s="80" t="str">
        <f t="shared" si="14"/>
        <v/>
      </c>
      <c r="G114" s="80" t="str">
        <f t="shared" si="15"/>
        <v/>
      </c>
      <c r="H114" s="80" t="str">
        <f t="shared" si="16"/>
        <v/>
      </c>
      <c r="AH114" s="86" t="str">
        <f t="shared" si="17"/>
        <v/>
      </c>
      <c r="AI114" s="86" t="str">
        <f>IF(OR(AB114="",AB114="Grand Total"),"",VLOOKUP(AB114,'Team Details'!B:D,3,0))</f>
        <v/>
      </c>
      <c r="AJ114" s="91" t="str">
        <f>IF(OR(AB114="",AB114="Grand Total"),"",VLOOKUP(AB114,'Team Details'!B:C,2,0))</f>
        <v/>
      </c>
      <c r="AK114" s="90" t="str">
        <f>IF(OR(AB114="",AB114="Grand Total"),"",(IF(OR('Setup Parameters'!$C$6 = "SW Agile",'Setup Parameters'!$I$6 = "SW Agile"),"Story Point","Complexity Point")))</f>
        <v/>
      </c>
      <c r="AL114" s="90" t="str">
        <f t="shared" si="18"/>
        <v/>
      </c>
    </row>
    <row r="115" spans="1:38" x14ac:dyDescent="0.25">
      <c r="A115" s="78" t="str">
        <f t="shared" si="13"/>
        <v/>
      </c>
      <c r="B115" s="79" t="str">
        <f t="shared" si="9"/>
        <v/>
      </c>
      <c r="C115" s="79" t="str">
        <f t="shared" si="10"/>
        <v/>
      </c>
      <c r="D115" s="80" t="str">
        <f t="shared" si="11"/>
        <v/>
      </c>
      <c r="E115" s="80" t="str">
        <f t="shared" si="12"/>
        <v/>
      </c>
      <c r="F115" s="80" t="str">
        <f t="shared" si="14"/>
        <v/>
      </c>
      <c r="G115" s="80" t="str">
        <f t="shared" si="15"/>
        <v/>
      </c>
      <c r="H115" s="80" t="str">
        <f t="shared" si="16"/>
        <v/>
      </c>
      <c r="AH115" s="86" t="str">
        <f t="shared" si="17"/>
        <v/>
      </c>
      <c r="AI115" s="86" t="str">
        <f>IF(OR(AB115="",AB115="Grand Total"),"",VLOOKUP(AB115,'Team Details'!B:D,3,0))</f>
        <v/>
      </c>
      <c r="AJ115" s="91" t="str">
        <f>IF(OR(AB115="",AB115="Grand Total"),"",VLOOKUP(AB115,'Team Details'!B:C,2,0))</f>
        <v/>
      </c>
      <c r="AK115" s="90" t="str">
        <f>IF(OR(AB115="",AB115="Grand Total"),"",(IF(OR('Setup Parameters'!$C$6 = "SW Agile",'Setup Parameters'!$I$6 = "SW Agile"),"Story Point","Complexity Point")))</f>
        <v/>
      </c>
      <c r="AL115" s="90" t="str">
        <f t="shared" si="18"/>
        <v/>
      </c>
    </row>
    <row r="116" spans="1:38" x14ac:dyDescent="0.25">
      <c r="A116" s="78" t="str">
        <f t="shared" si="13"/>
        <v/>
      </c>
      <c r="B116" s="79" t="str">
        <f t="shared" si="9"/>
        <v/>
      </c>
      <c r="C116" s="79" t="str">
        <f t="shared" si="10"/>
        <v/>
      </c>
      <c r="D116" s="80" t="str">
        <f t="shared" si="11"/>
        <v/>
      </c>
      <c r="E116" s="80" t="str">
        <f t="shared" si="12"/>
        <v/>
      </c>
      <c r="F116" s="80" t="str">
        <f t="shared" si="14"/>
        <v/>
      </c>
      <c r="G116" s="80" t="str">
        <f t="shared" si="15"/>
        <v/>
      </c>
      <c r="H116" s="80" t="str">
        <f t="shared" si="16"/>
        <v/>
      </c>
      <c r="AH116" s="86" t="str">
        <f t="shared" si="17"/>
        <v/>
      </c>
      <c r="AI116" s="86" t="str">
        <f>IF(OR(AB116="",AB116="Grand Total"),"",VLOOKUP(AB116,'Team Details'!B:D,3,0))</f>
        <v/>
      </c>
      <c r="AJ116" s="91" t="str">
        <f>IF(OR(AB116="",AB116="Grand Total"),"",VLOOKUP(AB116,'Team Details'!B:C,2,0))</f>
        <v/>
      </c>
      <c r="AK116" s="90" t="str">
        <f>IF(OR(AB116="",AB116="Grand Total"),"",(IF(OR('Setup Parameters'!$C$6 = "SW Agile",'Setup Parameters'!$I$6 = "SW Agile"),"Story Point","Complexity Point")))</f>
        <v/>
      </c>
      <c r="AL116" s="90" t="str">
        <f t="shared" si="18"/>
        <v/>
      </c>
    </row>
    <row r="117" spans="1:38" x14ac:dyDescent="0.25">
      <c r="A117" s="78" t="str">
        <f t="shared" si="13"/>
        <v/>
      </c>
      <c r="B117" s="79" t="str">
        <f t="shared" si="9"/>
        <v/>
      </c>
      <c r="C117" s="79" t="str">
        <f t="shared" si="10"/>
        <v/>
      </c>
      <c r="D117" s="80" t="str">
        <f t="shared" si="11"/>
        <v/>
      </c>
      <c r="E117" s="80" t="str">
        <f t="shared" si="12"/>
        <v/>
      </c>
      <c r="F117" s="80" t="str">
        <f t="shared" si="14"/>
        <v/>
      </c>
      <c r="G117" s="80" t="str">
        <f t="shared" si="15"/>
        <v/>
      </c>
      <c r="H117" s="80" t="str">
        <f t="shared" si="16"/>
        <v/>
      </c>
      <c r="AH117" s="86" t="str">
        <f t="shared" si="17"/>
        <v/>
      </c>
      <c r="AI117" s="86" t="str">
        <f>IF(OR(AB117="",AB117="Grand Total"),"",VLOOKUP(AB117,'Team Details'!B:D,3,0))</f>
        <v/>
      </c>
      <c r="AJ117" s="91" t="str">
        <f>IF(OR(AB117="",AB117="Grand Total"),"",VLOOKUP(AB117,'Team Details'!B:C,2,0))</f>
        <v/>
      </c>
      <c r="AK117" s="90" t="str">
        <f>IF(OR(AB117="",AB117="Grand Total"),"",(IF(OR('Setup Parameters'!$C$6 = "SW Agile",'Setup Parameters'!$I$6 = "SW Agile"),"Story Point","Complexity Point")))</f>
        <v/>
      </c>
      <c r="AL117" s="90" t="str">
        <f t="shared" si="18"/>
        <v/>
      </c>
    </row>
    <row r="118" spans="1:38" x14ac:dyDescent="0.25">
      <c r="A118" s="78" t="str">
        <f t="shared" si="13"/>
        <v/>
      </c>
      <c r="B118" s="79" t="str">
        <f t="shared" si="9"/>
        <v/>
      </c>
      <c r="C118" s="79" t="str">
        <f t="shared" si="10"/>
        <v/>
      </c>
      <c r="D118" s="80" t="str">
        <f t="shared" si="11"/>
        <v/>
      </c>
      <c r="E118" s="80" t="str">
        <f t="shared" si="12"/>
        <v/>
      </c>
      <c r="F118" s="80" t="str">
        <f t="shared" si="14"/>
        <v/>
      </c>
      <c r="G118" s="80" t="str">
        <f t="shared" si="15"/>
        <v/>
      </c>
      <c r="H118" s="80" t="str">
        <f t="shared" si="16"/>
        <v/>
      </c>
      <c r="AH118" s="86" t="str">
        <f t="shared" si="17"/>
        <v/>
      </c>
      <c r="AI118" s="86" t="str">
        <f>IF(OR(AB118="",AB118="Grand Total"),"",VLOOKUP(AB118,'Team Details'!B:D,3,0))</f>
        <v/>
      </c>
      <c r="AJ118" s="91" t="str">
        <f>IF(OR(AB118="",AB118="Grand Total"),"",VLOOKUP(AB118,'Team Details'!B:C,2,0))</f>
        <v/>
      </c>
      <c r="AK118" s="90" t="str">
        <f>IF(OR(AB118="",AB118="Grand Total"),"",(IF(OR('Setup Parameters'!$C$6 = "SW Agile",'Setup Parameters'!$I$6 = "SW Agile"),"Story Point","Complexity Point")))</f>
        <v/>
      </c>
      <c r="AL118" s="90" t="str">
        <f t="shared" si="18"/>
        <v/>
      </c>
    </row>
    <row r="119" spans="1:38" x14ac:dyDescent="0.25">
      <c r="A119" s="78" t="str">
        <f t="shared" si="13"/>
        <v/>
      </c>
      <c r="B119" s="79" t="str">
        <f t="shared" si="9"/>
        <v/>
      </c>
      <c r="C119" s="79" t="str">
        <f t="shared" si="10"/>
        <v/>
      </c>
      <c r="D119" s="80" t="str">
        <f t="shared" si="11"/>
        <v/>
      </c>
      <c r="E119" s="80" t="str">
        <f t="shared" si="12"/>
        <v/>
      </c>
      <c r="F119" s="80" t="str">
        <f t="shared" si="14"/>
        <v/>
      </c>
      <c r="G119" s="80" t="str">
        <f t="shared" si="15"/>
        <v/>
      </c>
      <c r="H119" s="80" t="str">
        <f t="shared" si="16"/>
        <v/>
      </c>
      <c r="AH119" s="86" t="str">
        <f t="shared" si="17"/>
        <v/>
      </c>
      <c r="AI119" s="86" t="str">
        <f>IF(OR(AB119="",AB119="Grand Total"),"",VLOOKUP(AB119,'Team Details'!B:D,3,0))</f>
        <v/>
      </c>
      <c r="AJ119" s="91" t="str">
        <f>IF(OR(AB119="",AB119="Grand Total"),"",VLOOKUP(AB119,'Team Details'!B:C,2,0))</f>
        <v/>
      </c>
      <c r="AK119" s="90" t="str">
        <f>IF(OR(AB119="",AB119="Grand Total"),"",(IF(OR('Setup Parameters'!$C$6 = "SW Agile",'Setup Parameters'!$I$6 = "SW Agile"),"Story Point","Complexity Point")))</f>
        <v/>
      </c>
      <c r="AL119" s="90" t="str">
        <f t="shared" si="18"/>
        <v/>
      </c>
    </row>
    <row r="120" spans="1:38" x14ac:dyDescent="0.25">
      <c r="A120" s="78" t="str">
        <f t="shared" si="13"/>
        <v/>
      </c>
      <c r="B120" s="79" t="str">
        <f t="shared" si="9"/>
        <v/>
      </c>
      <c r="C120" s="79" t="str">
        <f t="shared" si="10"/>
        <v/>
      </c>
      <c r="D120" s="80" t="str">
        <f t="shared" si="11"/>
        <v/>
      </c>
      <c r="E120" s="80" t="str">
        <f t="shared" si="12"/>
        <v/>
      </c>
      <c r="F120" s="80" t="str">
        <f t="shared" si="14"/>
        <v/>
      </c>
      <c r="G120" s="80" t="str">
        <f t="shared" si="15"/>
        <v/>
      </c>
      <c r="H120" s="80" t="str">
        <f t="shared" si="16"/>
        <v/>
      </c>
      <c r="AH120" s="86" t="str">
        <f t="shared" si="17"/>
        <v/>
      </c>
      <c r="AI120" s="86" t="str">
        <f>IF(OR(AB120="",AB120="Grand Total"),"",VLOOKUP(AB120,'Team Details'!B:D,3,0))</f>
        <v/>
      </c>
      <c r="AJ120" s="91" t="str">
        <f>IF(OR(AB120="",AB120="Grand Total"),"",VLOOKUP(AB120,'Team Details'!B:C,2,0))</f>
        <v/>
      </c>
      <c r="AK120" s="90" t="str">
        <f>IF(OR(AB120="",AB120="Grand Total"),"",(IF(OR('Setup Parameters'!$C$6 = "SW Agile",'Setup Parameters'!$I$6 = "SW Agile"),"Story Point","Complexity Point")))</f>
        <v/>
      </c>
      <c r="AL120" s="90" t="str">
        <f t="shared" si="18"/>
        <v/>
      </c>
    </row>
    <row r="121" spans="1:38" x14ac:dyDescent="0.25">
      <c r="A121" s="78" t="str">
        <f t="shared" si="13"/>
        <v/>
      </c>
      <c r="B121" s="79" t="str">
        <f t="shared" si="9"/>
        <v/>
      </c>
      <c r="C121" s="79" t="str">
        <f t="shared" si="10"/>
        <v/>
      </c>
      <c r="D121" s="80" t="str">
        <f t="shared" si="11"/>
        <v/>
      </c>
      <c r="E121" s="80" t="str">
        <f t="shared" si="12"/>
        <v/>
      </c>
      <c r="F121" s="80" t="str">
        <f t="shared" si="14"/>
        <v/>
      </c>
      <c r="G121" s="80" t="str">
        <f t="shared" si="15"/>
        <v/>
      </c>
      <c r="H121" s="80" t="str">
        <f t="shared" si="16"/>
        <v/>
      </c>
      <c r="AH121" s="86" t="str">
        <f t="shared" si="17"/>
        <v/>
      </c>
      <c r="AI121" s="86" t="str">
        <f>IF(OR(AB121="",AB121="Grand Total"),"",VLOOKUP(AB121,'Team Details'!B:D,3,0))</f>
        <v/>
      </c>
      <c r="AJ121" s="91" t="str">
        <f>IF(OR(AB121="",AB121="Grand Total"),"",VLOOKUP(AB121,'Team Details'!B:C,2,0))</f>
        <v/>
      </c>
      <c r="AK121" s="90" t="str">
        <f>IF(OR(AB121="",AB121="Grand Total"),"",(IF(OR('Setup Parameters'!$C$6 = "SW Agile",'Setup Parameters'!$I$6 = "SW Agile"),"Story Point","Complexity Point")))</f>
        <v/>
      </c>
      <c r="AL121" s="90" t="str">
        <f t="shared" si="18"/>
        <v/>
      </c>
    </row>
    <row r="122" spans="1:38" x14ac:dyDescent="0.25">
      <c r="A122" s="78" t="str">
        <f t="shared" si="13"/>
        <v/>
      </c>
      <c r="B122" s="79" t="str">
        <f t="shared" si="9"/>
        <v/>
      </c>
      <c r="C122" s="79" t="str">
        <f t="shared" si="10"/>
        <v/>
      </c>
      <c r="D122" s="80" t="str">
        <f t="shared" si="11"/>
        <v/>
      </c>
      <c r="E122" s="80" t="str">
        <f t="shared" si="12"/>
        <v/>
      </c>
      <c r="F122" s="80" t="str">
        <f t="shared" si="14"/>
        <v/>
      </c>
      <c r="G122" s="80" t="str">
        <f t="shared" si="15"/>
        <v/>
      </c>
      <c r="H122" s="80" t="str">
        <f t="shared" si="16"/>
        <v/>
      </c>
      <c r="AH122" s="86" t="str">
        <f t="shared" si="17"/>
        <v/>
      </c>
      <c r="AI122" s="86" t="str">
        <f>IF(OR(AB122="",AB122="Grand Total"),"",VLOOKUP(AB122,'Team Details'!B:D,3,0))</f>
        <v/>
      </c>
      <c r="AJ122" s="91" t="str">
        <f>IF(OR(AB122="",AB122="Grand Total"),"",VLOOKUP(AB122,'Team Details'!B:C,2,0))</f>
        <v/>
      </c>
      <c r="AK122" s="90" t="str">
        <f>IF(OR(AB122="",AB122="Grand Total"),"",(IF(OR('Setup Parameters'!$C$6 = "SW Agile",'Setup Parameters'!$I$6 = "SW Agile"),"Story Point","Complexity Point")))</f>
        <v/>
      </c>
      <c r="AL122" s="90" t="str">
        <f t="shared" si="18"/>
        <v/>
      </c>
    </row>
    <row r="123" spans="1:38" x14ac:dyDescent="0.25">
      <c r="A123" s="78" t="str">
        <f t="shared" si="13"/>
        <v/>
      </c>
      <c r="B123" s="79" t="str">
        <f t="shared" si="9"/>
        <v/>
      </c>
      <c r="C123" s="79" t="str">
        <f t="shared" si="10"/>
        <v/>
      </c>
      <c r="D123" s="80" t="str">
        <f t="shared" si="11"/>
        <v/>
      </c>
      <c r="E123" s="80" t="str">
        <f t="shared" si="12"/>
        <v/>
      </c>
      <c r="F123" s="80" t="str">
        <f t="shared" si="14"/>
        <v/>
      </c>
      <c r="G123" s="80" t="str">
        <f t="shared" si="15"/>
        <v/>
      </c>
      <c r="H123" s="80" t="str">
        <f t="shared" si="16"/>
        <v/>
      </c>
      <c r="AH123" s="86" t="str">
        <f t="shared" si="17"/>
        <v/>
      </c>
      <c r="AI123" s="86" t="str">
        <f>IF(OR(AB123="",AB123="Grand Total"),"",VLOOKUP(AB123,'Team Details'!B:D,3,0))</f>
        <v/>
      </c>
      <c r="AJ123" s="91" t="str">
        <f>IF(OR(AB123="",AB123="Grand Total"),"",VLOOKUP(AB123,'Team Details'!B:C,2,0))</f>
        <v/>
      </c>
      <c r="AK123" s="90" t="str">
        <f>IF(OR(AB123="",AB123="Grand Total"),"",(IF(OR('Setup Parameters'!$C$6 = "SW Agile",'Setup Parameters'!$I$6 = "SW Agile"),"Story Point","Complexity Point")))</f>
        <v/>
      </c>
      <c r="AL123" s="90" t="str">
        <f t="shared" si="18"/>
        <v/>
      </c>
    </row>
    <row r="124" spans="1:38" x14ac:dyDescent="0.25">
      <c r="A124" s="78" t="str">
        <f t="shared" si="13"/>
        <v/>
      </c>
      <c r="B124" s="79" t="str">
        <f t="shared" si="9"/>
        <v/>
      </c>
      <c r="C124" s="79" t="str">
        <f t="shared" si="10"/>
        <v/>
      </c>
      <c r="D124" s="80" t="str">
        <f t="shared" si="11"/>
        <v/>
      </c>
      <c r="E124" s="80" t="str">
        <f t="shared" si="12"/>
        <v/>
      </c>
      <c r="F124" s="80" t="str">
        <f t="shared" si="14"/>
        <v/>
      </c>
      <c r="G124" s="80" t="str">
        <f t="shared" si="15"/>
        <v/>
      </c>
      <c r="H124" s="80" t="str">
        <f t="shared" si="16"/>
        <v/>
      </c>
      <c r="AH124" s="86" t="str">
        <f t="shared" si="17"/>
        <v/>
      </c>
      <c r="AI124" s="86" t="str">
        <f>IF(OR(AB124="",AB124="Grand Total"),"",VLOOKUP(AB124,'Team Details'!B:D,3,0))</f>
        <v/>
      </c>
      <c r="AJ124" s="91" t="str">
        <f>IF(OR(AB124="",AB124="Grand Total"),"",VLOOKUP(AB124,'Team Details'!B:C,2,0))</f>
        <v/>
      </c>
      <c r="AK124" s="90" t="str">
        <f>IF(OR(AB124="",AB124="Grand Total"),"",(IF(OR('Setup Parameters'!$C$6 = "SW Agile",'Setup Parameters'!$I$6 = "SW Agile"),"Story Point","Complexity Point")))</f>
        <v/>
      </c>
      <c r="AL124" s="90" t="str">
        <f t="shared" si="18"/>
        <v/>
      </c>
    </row>
    <row r="125" spans="1:38" x14ac:dyDescent="0.25">
      <c r="A125" s="78" t="str">
        <f t="shared" si="13"/>
        <v/>
      </c>
      <c r="B125" s="79" t="str">
        <f t="shared" si="9"/>
        <v/>
      </c>
      <c r="C125" s="79" t="str">
        <f t="shared" si="10"/>
        <v/>
      </c>
      <c r="D125" s="80" t="str">
        <f t="shared" si="11"/>
        <v/>
      </c>
      <c r="E125" s="80" t="str">
        <f t="shared" si="12"/>
        <v/>
      </c>
      <c r="F125" s="80" t="str">
        <f t="shared" si="14"/>
        <v/>
      </c>
      <c r="G125" s="80" t="str">
        <f t="shared" si="15"/>
        <v/>
      </c>
      <c r="H125" s="80" t="str">
        <f t="shared" si="16"/>
        <v/>
      </c>
      <c r="AH125" s="86" t="str">
        <f t="shared" si="17"/>
        <v/>
      </c>
      <c r="AI125" s="86" t="str">
        <f>IF(OR(AB125="",AB125="Grand Total"),"",VLOOKUP(AB125,'Team Details'!B:D,3,0))</f>
        <v/>
      </c>
      <c r="AJ125" s="91" t="str">
        <f>IF(OR(AB125="",AB125="Grand Total"),"",VLOOKUP(AB125,'Team Details'!B:C,2,0))</f>
        <v/>
      </c>
      <c r="AK125" s="90" t="str">
        <f>IF(OR(AB125="",AB125="Grand Total"),"",(IF(OR('Setup Parameters'!$C$6 = "SW Agile",'Setup Parameters'!$I$6 = "SW Agile"),"Story Point","Complexity Point")))</f>
        <v/>
      </c>
      <c r="AL125" s="90" t="str">
        <f t="shared" si="18"/>
        <v/>
      </c>
    </row>
    <row r="126" spans="1:38" x14ac:dyDescent="0.25">
      <c r="A126" s="78" t="str">
        <f t="shared" si="13"/>
        <v/>
      </c>
      <c r="B126" s="79" t="str">
        <f t="shared" si="9"/>
        <v/>
      </c>
      <c r="C126" s="79" t="str">
        <f t="shared" si="10"/>
        <v/>
      </c>
      <c r="D126" s="80" t="str">
        <f t="shared" si="11"/>
        <v/>
      </c>
      <c r="E126" s="80" t="str">
        <f t="shared" si="12"/>
        <v/>
      </c>
      <c r="F126" s="80" t="str">
        <f t="shared" si="14"/>
        <v/>
      </c>
      <c r="G126" s="80" t="str">
        <f t="shared" si="15"/>
        <v/>
      </c>
      <c r="H126" s="80" t="str">
        <f t="shared" si="16"/>
        <v/>
      </c>
      <c r="AH126" s="86" t="str">
        <f t="shared" si="17"/>
        <v/>
      </c>
      <c r="AI126" s="86" t="str">
        <f>IF(OR(AB126="",AB126="Grand Total"),"",VLOOKUP(AB126,'Team Details'!B:D,3,0))</f>
        <v/>
      </c>
      <c r="AJ126" s="91" t="str">
        <f>IF(OR(AB126="",AB126="Grand Total"),"",VLOOKUP(AB126,'Team Details'!B:C,2,0))</f>
        <v/>
      </c>
      <c r="AK126" s="90" t="str">
        <f>IF(OR(AB126="",AB126="Grand Total"),"",(IF(OR('Setup Parameters'!$C$6 = "SW Agile",'Setup Parameters'!$I$6 = "SW Agile"),"Story Point","Complexity Point")))</f>
        <v/>
      </c>
      <c r="AL126" s="90" t="str">
        <f t="shared" si="18"/>
        <v/>
      </c>
    </row>
    <row r="127" spans="1:38" x14ac:dyDescent="0.25">
      <c r="A127" s="78" t="str">
        <f t="shared" si="13"/>
        <v/>
      </c>
      <c r="B127" s="79" t="str">
        <f t="shared" si="9"/>
        <v/>
      </c>
      <c r="C127" s="79" t="str">
        <f t="shared" si="10"/>
        <v/>
      </c>
      <c r="D127" s="80" t="str">
        <f t="shared" si="11"/>
        <v/>
      </c>
      <c r="E127" s="80" t="str">
        <f t="shared" si="12"/>
        <v/>
      </c>
      <c r="F127" s="80" t="str">
        <f t="shared" si="14"/>
        <v/>
      </c>
      <c r="G127" s="80" t="str">
        <f t="shared" si="15"/>
        <v/>
      </c>
      <c r="H127" s="80" t="str">
        <f t="shared" si="16"/>
        <v/>
      </c>
      <c r="AH127" s="86" t="str">
        <f t="shared" si="17"/>
        <v/>
      </c>
      <c r="AI127" s="86" t="str">
        <f>IF(OR(AB127="",AB127="Grand Total"),"",VLOOKUP(AB127,'Team Details'!B:D,3,0))</f>
        <v/>
      </c>
      <c r="AJ127" s="91" t="str">
        <f>IF(OR(AB127="",AB127="Grand Total"),"",VLOOKUP(AB127,'Team Details'!B:C,2,0))</f>
        <v/>
      </c>
      <c r="AK127" s="90" t="str">
        <f>IF(OR(AB127="",AB127="Grand Total"),"",(IF(OR('Setup Parameters'!$C$6 = "SW Agile",'Setup Parameters'!$I$6 = "SW Agile"),"Story Point","Complexity Point")))</f>
        <v/>
      </c>
      <c r="AL127" s="90" t="str">
        <f t="shared" si="18"/>
        <v/>
      </c>
    </row>
    <row r="128" spans="1:38" x14ac:dyDescent="0.25">
      <c r="A128" s="78" t="str">
        <f t="shared" si="13"/>
        <v/>
      </c>
      <c r="B128" s="79" t="str">
        <f t="shared" si="9"/>
        <v/>
      </c>
      <c r="C128" s="79" t="str">
        <f t="shared" si="10"/>
        <v/>
      </c>
      <c r="D128" s="80" t="str">
        <f t="shared" si="11"/>
        <v/>
      </c>
      <c r="E128" s="80" t="str">
        <f t="shared" si="12"/>
        <v/>
      </c>
      <c r="F128" s="80" t="str">
        <f t="shared" si="14"/>
        <v/>
      </c>
      <c r="G128" s="80" t="str">
        <f t="shared" si="15"/>
        <v/>
      </c>
      <c r="H128" s="80" t="str">
        <f t="shared" si="16"/>
        <v/>
      </c>
      <c r="AH128" s="86" t="str">
        <f t="shared" si="17"/>
        <v/>
      </c>
      <c r="AI128" s="86" t="str">
        <f>IF(OR(AB128="",AB128="Grand Total"),"",VLOOKUP(AB128,'Team Details'!B:D,3,0))</f>
        <v/>
      </c>
      <c r="AJ128" s="91" t="str">
        <f>IF(OR(AB128="",AB128="Grand Total"),"",VLOOKUP(AB128,'Team Details'!B:C,2,0))</f>
        <v/>
      </c>
      <c r="AK128" s="90" t="str">
        <f>IF(OR(AB128="",AB128="Grand Total"),"",(IF(OR('Setup Parameters'!$C$6 = "SW Agile",'Setup Parameters'!$I$6 = "SW Agile"),"Story Point","Complexity Point")))</f>
        <v/>
      </c>
      <c r="AL128" s="90" t="str">
        <f t="shared" si="18"/>
        <v/>
      </c>
    </row>
    <row r="129" spans="1:38" x14ac:dyDescent="0.25">
      <c r="A129" s="78" t="str">
        <f t="shared" si="13"/>
        <v/>
      </c>
      <c r="B129" s="79" t="str">
        <f t="shared" si="9"/>
        <v/>
      </c>
      <c r="C129" s="79" t="str">
        <f t="shared" si="10"/>
        <v/>
      </c>
      <c r="D129" s="80" t="str">
        <f t="shared" si="11"/>
        <v/>
      </c>
      <c r="E129" s="80" t="str">
        <f t="shared" si="12"/>
        <v/>
      </c>
      <c r="F129" s="80" t="str">
        <f t="shared" si="14"/>
        <v/>
      </c>
      <c r="G129" s="80" t="str">
        <f t="shared" si="15"/>
        <v/>
      </c>
      <c r="H129" s="80" t="str">
        <f t="shared" si="16"/>
        <v/>
      </c>
      <c r="AH129" s="86" t="str">
        <f t="shared" si="17"/>
        <v/>
      </c>
      <c r="AI129" s="86" t="str">
        <f>IF(OR(AB129="",AB129="Grand Total"),"",VLOOKUP(AB129,'Team Details'!B:D,3,0))</f>
        <v/>
      </c>
      <c r="AJ129" s="91" t="str">
        <f>IF(OR(AB129="",AB129="Grand Total"),"",VLOOKUP(AB129,'Team Details'!B:C,2,0))</f>
        <v/>
      </c>
      <c r="AK129" s="90" t="str">
        <f>IF(OR(AB129="",AB129="Grand Total"),"",(IF(OR('Setup Parameters'!$C$6 = "SW Agile",'Setup Parameters'!$I$6 = "SW Agile"),"Story Point","Complexity Point")))</f>
        <v/>
      </c>
      <c r="AL129" s="90" t="str">
        <f t="shared" si="18"/>
        <v/>
      </c>
    </row>
    <row r="130" spans="1:38" x14ac:dyDescent="0.25">
      <c r="A130" s="78" t="str">
        <f t="shared" si="13"/>
        <v/>
      </c>
      <c r="B130" s="79" t="str">
        <f t="shared" ref="B130:B193" si="19">AI133</f>
        <v/>
      </c>
      <c r="C130" s="79" t="str">
        <f t="shared" ref="C130:C193" si="20">AJ133</f>
        <v/>
      </c>
      <c r="D130" s="80" t="str">
        <f t="shared" ref="D130:D193" si="21">AK133</f>
        <v/>
      </c>
      <c r="E130" s="80" t="str">
        <f t="shared" ref="E130:E193" si="22">AL133</f>
        <v/>
      </c>
      <c r="F130" s="80" t="str">
        <f t="shared" si="14"/>
        <v/>
      </c>
      <c r="G130" s="80" t="str">
        <f t="shared" si="15"/>
        <v/>
      </c>
      <c r="H130" s="80" t="str">
        <f t="shared" si="16"/>
        <v/>
      </c>
      <c r="AH130" s="86" t="str">
        <f t="shared" si="17"/>
        <v/>
      </c>
      <c r="AI130" s="86" t="str">
        <f>IF(OR(AB130="",AB130="Grand Total"),"",VLOOKUP(AB130,'Team Details'!B:D,3,0))</f>
        <v/>
      </c>
      <c r="AJ130" s="91" t="str">
        <f>IF(OR(AB130="",AB130="Grand Total"),"",VLOOKUP(AB130,'Team Details'!B:C,2,0))</f>
        <v/>
      </c>
      <c r="AK130" s="90" t="str">
        <f>IF(OR(AB130="",AB130="Grand Total"),"",(IF(OR('Setup Parameters'!$C$6 = "SW Agile",'Setup Parameters'!$I$6 = "SW Agile"),"Story Point","Complexity Point")))</f>
        <v/>
      </c>
      <c r="AL130" s="90" t="str">
        <f t="shared" si="18"/>
        <v/>
      </c>
    </row>
    <row r="131" spans="1:38" x14ac:dyDescent="0.25">
      <c r="A131" s="78" t="str">
        <f t="shared" ref="A131:A194" si="23">IF(AH134="","",AH134)</f>
        <v/>
      </c>
      <c r="B131" s="79" t="str">
        <f t="shared" si="19"/>
        <v/>
      </c>
      <c r="C131" s="79" t="str">
        <f t="shared" si="20"/>
        <v/>
      </c>
      <c r="D131" s="80" t="str">
        <f t="shared" si="21"/>
        <v/>
      </c>
      <c r="E131" s="80" t="str">
        <f t="shared" si="22"/>
        <v/>
      </c>
      <c r="F131" s="80" t="str">
        <f t="shared" ref="F131:F194" si="24">IF(AC134="","",AC134)</f>
        <v/>
      </c>
      <c r="G131" s="80" t="str">
        <f t="shared" ref="G131:G194" si="25">IF(AD134="","",AD134)</f>
        <v/>
      </c>
      <c r="H131" s="80" t="str">
        <f t="shared" ref="H131:H194" si="26">IF(AE134="","",AE134)</f>
        <v/>
      </c>
      <c r="AH131" s="86" t="str">
        <f t="shared" si="17"/>
        <v/>
      </c>
      <c r="AI131" s="86" t="str">
        <f>IF(OR(AB131="",AB131="Grand Total"),"",VLOOKUP(AB131,'Team Details'!B:D,3,0))</f>
        <v/>
      </c>
      <c r="AJ131" s="91" t="str">
        <f>IF(OR(AB131="",AB131="Grand Total"),"",VLOOKUP(AB131,'Team Details'!B:C,2,0))</f>
        <v/>
      </c>
      <c r="AK131" s="90" t="str">
        <f>IF(OR(AB131="",AB131="Grand Total"),"",(IF(OR('Setup Parameters'!$C$6 = "SW Agile",'Setup Parameters'!$I$6 = "SW Agile"),"Story Point","Complexity Point")))</f>
        <v/>
      </c>
      <c r="AL131" s="90" t="str">
        <f t="shared" si="18"/>
        <v/>
      </c>
    </row>
    <row r="132" spans="1:38" x14ac:dyDescent="0.25">
      <c r="A132" s="78" t="str">
        <f t="shared" si="23"/>
        <v/>
      </c>
      <c r="B132" s="79" t="str">
        <f t="shared" si="19"/>
        <v/>
      </c>
      <c r="C132" s="79" t="str">
        <f t="shared" si="20"/>
        <v/>
      </c>
      <c r="D132" s="80" t="str">
        <f t="shared" si="21"/>
        <v/>
      </c>
      <c r="E132" s="80" t="str">
        <f t="shared" si="22"/>
        <v/>
      </c>
      <c r="F132" s="80" t="str">
        <f t="shared" si="24"/>
        <v/>
      </c>
      <c r="G132" s="80" t="str">
        <f t="shared" si="25"/>
        <v/>
      </c>
      <c r="H132" s="80" t="str">
        <f t="shared" si="26"/>
        <v/>
      </c>
      <c r="AH132" s="86" t="str">
        <f t="shared" si="17"/>
        <v/>
      </c>
      <c r="AI132" s="86" t="str">
        <f>IF(OR(AB132="",AB132="Grand Total"),"",VLOOKUP(AB132,'Team Details'!B:D,3,0))</f>
        <v/>
      </c>
      <c r="AJ132" s="91" t="str">
        <f>IF(OR(AB132="",AB132="Grand Total"),"",VLOOKUP(AB132,'Team Details'!B:C,2,0))</f>
        <v/>
      </c>
      <c r="AK132" s="90" t="str">
        <f>IF(OR(AB132="",AB132="Grand Total"),"",(IF(OR('Setup Parameters'!$C$6 = "SW Agile",'Setup Parameters'!$I$6 = "SW Agile"),"Story Point","Complexity Point")))</f>
        <v/>
      </c>
      <c r="AL132" s="90" t="str">
        <f t="shared" si="18"/>
        <v/>
      </c>
    </row>
    <row r="133" spans="1:38" x14ac:dyDescent="0.25">
      <c r="A133" s="78" t="str">
        <f t="shared" si="23"/>
        <v/>
      </c>
      <c r="B133" s="79" t="str">
        <f t="shared" si="19"/>
        <v/>
      </c>
      <c r="C133" s="79" t="str">
        <f t="shared" si="20"/>
        <v/>
      </c>
      <c r="D133" s="80" t="str">
        <f t="shared" si="21"/>
        <v/>
      </c>
      <c r="E133" s="80" t="str">
        <f t="shared" si="22"/>
        <v/>
      </c>
      <c r="F133" s="80" t="str">
        <f t="shared" si="24"/>
        <v/>
      </c>
      <c r="G133" s="80" t="str">
        <f t="shared" si="25"/>
        <v/>
      </c>
      <c r="H133" s="80" t="str">
        <f t="shared" si="26"/>
        <v/>
      </c>
      <c r="AH133" s="86" t="str">
        <f t="shared" si="17"/>
        <v/>
      </c>
      <c r="AI133" s="86" t="str">
        <f>IF(OR(AB133="",AB133="Grand Total"),"",VLOOKUP(AB133,'Team Details'!B:D,3,0))</f>
        <v/>
      </c>
      <c r="AJ133" s="91" t="str">
        <f>IF(OR(AB133="",AB133="Grand Total"),"",VLOOKUP(AB133,'Team Details'!B:C,2,0))</f>
        <v/>
      </c>
      <c r="AK133" s="90" t="str">
        <f>IF(OR(AB133="",AB133="Grand Total"),"",(IF(OR('Setup Parameters'!$C$6 = "SW Agile",'Setup Parameters'!$I$6 = "SW Agile"),"Story Point","Complexity Point")))</f>
        <v/>
      </c>
      <c r="AL133" s="90" t="str">
        <f t="shared" si="18"/>
        <v/>
      </c>
    </row>
    <row r="134" spans="1:38" x14ac:dyDescent="0.25">
      <c r="A134" s="78" t="str">
        <f t="shared" si="23"/>
        <v/>
      </c>
      <c r="B134" s="79" t="str">
        <f t="shared" si="19"/>
        <v/>
      </c>
      <c r="C134" s="79" t="str">
        <f t="shared" si="20"/>
        <v/>
      </c>
      <c r="D134" s="80" t="str">
        <f t="shared" si="21"/>
        <v/>
      </c>
      <c r="E134" s="80" t="str">
        <f t="shared" si="22"/>
        <v/>
      </c>
      <c r="F134" s="80" t="str">
        <f t="shared" si="24"/>
        <v/>
      </c>
      <c r="G134" s="80" t="str">
        <f t="shared" si="25"/>
        <v/>
      </c>
      <c r="H134" s="80" t="str">
        <f t="shared" si="26"/>
        <v/>
      </c>
      <c r="AH134" s="86" t="str">
        <f t="shared" ref="AH134:AH197" si="27">IF(AA134="","",$AA134)</f>
        <v/>
      </c>
      <c r="AI134" s="86" t="str">
        <f>IF(OR(AB134="",AB134="Grand Total"),"",VLOOKUP(AB134,'Team Details'!B:D,3,0))</f>
        <v/>
      </c>
      <c r="AJ134" s="91" t="str">
        <f>IF(OR(AB134="",AB134="Grand Total"),"",VLOOKUP(AB134,'Team Details'!B:C,2,0))</f>
        <v/>
      </c>
      <c r="AK134" s="90" t="str">
        <f>IF(OR(AB134="",AB134="Grand Total"),"",(IF(OR('Setup Parameters'!$C$6 = "SW Agile",'Setup Parameters'!$I$6 = "SW Agile"),"Story Point","Complexity Point")))</f>
        <v/>
      </c>
      <c r="AL134" s="90" t="str">
        <f t="shared" ref="AL134:AL197" si="28">IF(AK134="","",IF(AK134="Story Point","SP/PH","CP/PH"))</f>
        <v/>
      </c>
    </row>
    <row r="135" spans="1:38" x14ac:dyDescent="0.25">
      <c r="A135" s="78" t="str">
        <f t="shared" si="23"/>
        <v/>
      </c>
      <c r="B135" s="79" t="str">
        <f t="shared" si="19"/>
        <v/>
      </c>
      <c r="C135" s="79" t="str">
        <f t="shared" si="20"/>
        <v/>
      </c>
      <c r="D135" s="80" t="str">
        <f t="shared" si="21"/>
        <v/>
      </c>
      <c r="E135" s="80" t="str">
        <f t="shared" si="22"/>
        <v/>
      </c>
      <c r="F135" s="80" t="str">
        <f t="shared" si="24"/>
        <v/>
      </c>
      <c r="G135" s="80" t="str">
        <f t="shared" si="25"/>
        <v/>
      </c>
      <c r="H135" s="80" t="str">
        <f t="shared" si="26"/>
        <v/>
      </c>
      <c r="AH135" s="86" t="str">
        <f t="shared" si="27"/>
        <v/>
      </c>
      <c r="AI135" s="86" t="str">
        <f>IF(OR(AB135="",AB135="Grand Total"),"",VLOOKUP(AB135,'Team Details'!B:D,3,0))</f>
        <v/>
      </c>
      <c r="AJ135" s="91" t="str">
        <f>IF(OR(AB135="",AB135="Grand Total"),"",VLOOKUP(AB135,'Team Details'!B:C,2,0))</f>
        <v/>
      </c>
      <c r="AK135" s="90" t="str">
        <f>IF(OR(AB135="",AB135="Grand Total"),"",(IF(OR('Setup Parameters'!$C$6 = "SW Agile",'Setup Parameters'!$I$6 = "SW Agile"),"Story Point","Complexity Point")))</f>
        <v/>
      </c>
      <c r="AL135" s="90" t="str">
        <f t="shared" si="28"/>
        <v/>
      </c>
    </row>
    <row r="136" spans="1:38" x14ac:dyDescent="0.25">
      <c r="A136" s="78" t="str">
        <f t="shared" si="23"/>
        <v/>
      </c>
      <c r="B136" s="79" t="str">
        <f t="shared" si="19"/>
        <v/>
      </c>
      <c r="C136" s="79" t="str">
        <f t="shared" si="20"/>
        <v/>
      </c>
      <c r="D136" s="80" t="str">
        <f t="shared" si="21"/>
        <v/>
      </c>
      <c r="E136" s="80" t="str">
        <f t="shared" si="22"/>
        <v/>
      </c>
      <c r="F136" s="80" t="str">
        <f t="shared" si="24"/>
        <v/>
      </c>
      <c r="G136" s="80" t="str">
        <f t="shared" si="25"/>
        <v/>
      </c>
      <c r="H136" s="80" t="str">
        <f t="shared" si="26"/>
        <v/>
      </c>
      <c r="AH136" s="86" t="str">
        <f t="shared" si="27"/>
        <v/>
      </c>
      <c r="AI136" s="86" t="str">
        <f>IF(OR(AB136="",AB136="Grand Total"),"",VLOOKUP(AB136,'Team Details'!B:D,3,0))</f>
        <v/>
      </c>
      <c r="AJ136" s="91" t="str">
        <f>IF(OR(AB136="",AB136="Grand Total"),"",VLOOKUP(AB136,'Team Details'!B:C,2,0))</f>
        <v/>
      </c>
      <c r="AK136" s="90" t="str">
        <f>IF(OR(AB136="",AB136="Grand Total"),"",(IF(OR('Setup Parameters'!$C$6 = "SW Agile",'Setup Parameters'!$I$6 = "SW Agile"),"Story Point","Complexity Point")))</f>
        <v/>
      </c>
      <c r="AL136" s="90" t="str">
        <f t="shared" si="28"/>
        <v/>
      </c>
    </row>
    <row r="137" spans="1:38" x14ac:dyDescent="0.25">
      <c r="A137" s="78" t="str">
        <f t="shared" si="23"/>
        <v/>
      </c>
      <c r="B137" s="79" t="str">
        <f t="shared" si="19"/>
        <v/>
      </c>
      <c r="C137" s="79" t="str">
        <f t="shared" si="20"/>
        <v/>
      </c>
      <c r="D137" s="80" t="str">
        <f t="shared" si="21"/>
        <v/>
      </c>
      <c r="E137" s="80" t="str">
        <f t="shared" si="22"/>
        <v/>
      </c>
      <c r="F137" s="80" t="str">
        <f t="shared" si="24"/>
        <v/>
      </c>
      <c r="G137" s="80" t="str">
        <f t="shared" si="25"/>
        <v/>
      </c>
      <c r="H137" s="80" t="str">
        <f t="shared" si="26"/>
        <v/>
      </c>
      <c r="AH137" s="86" t="str">
        <f t="shared" si="27"/>
        <v/>
      </c>
      <c r="AI137" s="86" t="str">
        <f>IF(OR(AB137="",AB137="Grand Total"),"",VLOOKUP(AB137,'Team Details'!B:D,3,0))</f>
        <v/>
      </c>
      <c r="AJ137" s="91" t="str">
        <f>IF(OR(AB137="",AB137="Grand Total"),"",VLOOKUP(AB137,'Team Details'!B:C,2,0))</f>
        <v/>
      </c>
      <c r="AK137" s="90" t="str">
        <f>IF(OR(AB137="",AB137="Grand Total"),"",(IF(OR('Setup Parameters'!$C$6 = "SW Agile",'Setup Parameters'!$I$6 = "SW Agile"),"Story Point","Complexity Point")))</f>
        <v/>
      </c>
      <c r="AL137" s="90" t="str">
        <f t="shared" si="28"/>
        <v/>
      </c>
    </row>
    <row r="138" spans="1:38" x14ac:dyDescent="0.25">
      <c r="A138" s="78" t="str">
        <f t="shared" si="23"/>
        <v/>
      </c>
      <c r="B138" s="79" t="str">
        <f t="shared" si="19"/>
        <v/>
      </c>
      <c r="C138" s="79" t="str">
        <f t="shared" si="20"/>
        <v/>
      </c>
      <c r="D138" s="80" t="str">
        <f t="shared" si="21"/>
        <v/>
      </c>
      <c r="E138" s="80" t="str">
        <f t="shared" si="22"/>
        <v/>
      </c>
      <c r="F138" s="80" t="str">
        <f t="shared" si="24"/>
        <v/>
      </c>
      <c r="G138" s="80" t="str">
        <f t="shared" si="25"/>
        <v/>
      </c>
      <c r="H138" s="80" t="str">
        <f t="shared" si="26"/>
        <v/>
      </c>
      <c r="AH138" s="86" t="str">
        <f t="shared" si="27"/>
        <v/>
      </c>
      <c r="AI138" s="86" t="str">
        <f>IF(OR(AB138="",AB138="Grand Total"),"",VLOOKUP(AB138,'Team Details'!B:D,3,0))</f>
        <v/>
      </c>
      <c r="AJ138" s="91" t="str">
        <f>IF(OR(AB138="",AB138="Grand Total"),"",VLOOKUP(AB138,'Team Details'!B:C,2,0))</f>
        <v/>
      </c>
      <c r="AK138" s="90" t="str">
        <f>IF(OR(AB138="",AB138="Grand Total"),"",(IF(OR('Setup Parameters'!$C$6 = "SW Agile",'Setup Parameters'!$I$6 = "SW Agile"),"Story Point","Complexity Point")))</f>
        <v/>
      </c>
      <c r="AL138" s="90" t="str">
        <f t="shared" si="28"/>
        <v/>
      </c>
    </row>
    <row r="139" spans="1:38" x14ac:dyDescent="0.25">
      <c r="A139" s="78" t="str">
        <f t="shared" si="23"/>
        <v/>
      </c>
      <c r="B139" s="79" t="str">
        <f t="shared" si="19"/>
        <v/>
      </c>
      <c r="C139" s="79" t="str">
        <f t="shared" si="20"/>
        <v/>
      </c>
      <c r="D139" s="80" t="str">
        <f t="shared" si="21"/>
        <v/>
      </c>
      <c r="E139" s="80" t="str">
        <f t="shared" si="22"/>
        <v/>
      </c>
      <c r="F139" s="80" t="str">
        <f t="shared" si="24"/>
        <v/>
      </c>
      <c r="G139" s="80" t="str">
        <f t="shared" si="25"/>
        <v/>
      </c>
      <c r="H139" s="80" t="str">
        <f t="shared" si="26"/>
        <v/>
      </c>
      <c r="AH139" s="86" t="str">
        <f t="shared" si="27"/>
        <v/>
      </c>
      <c r="AI139" s="86" t="str">
        <f>IF(OR(AB139="",AB139="Grand Total"),"",VLOOKUP(AB139,'Team Details'!B:D,3,0))</f>
        <v/>
      </c>
      <c r="AJ139" s="91" t="str">
        <f>IF(OR(AB139="",AB139="Grand Total"),"",VLOOKUP(AB139,'Team Details'!B:C,2,0))</f>
        <v/>
      </c>
      <c r="AK139" s="90" t="str">
        <f>IF(OR(AB139="",AB139="Grand Total"),"",(IF(OR('Setup Parameters'!$C$6 = "SW Agile",'Setup Parameters'!$I$6 = "SW Agile"),"Story Point","Complexity Point")))</f>
        <v/>
      </c>
      <c r="AL139" s="90" t="str">
        <f t="shared" si="28"/>
        <v/>
      </c>
    </row>
    <row r="140" spans="1:38" x14ac:dyDescent="0.25">
      <c r="A140" s="78" t="str">
        <f t="shared" si="23"/>
        <v/>
      </c>
      <c r="B140" s="79" t="str">
        <f t="shared" si="19"/>
        <v/>
      </c>
      <c r="C140" s="79" t="str">
        <f t="shared" si="20"/>
        <v/>
      </c>
      <c r="D140" s="80" t="str">
        <f t="shared" si="21"/>
        <v/>
      </c>
      <c r="E140" s="80" t="str">
        <f t="shared" si="22"/>
        <v/>
      </c>
      <c r="F140" s="80" t="str">
        <f t="shared" si="24"/>
        <v/>
      </c>
      <c r="G140" s="80" t="str">
        <f t="shared" si="25"/>
        <v/>
      </c>
      <c r="H140" s="80" t="str">
        <f t="shared" si="26"/>
        <v/>
      </c>
      <c r="AH140" s="86" t="str">
        <f t="shared" si="27"/>
        <v/>
      </c>
      <c r="AI140" s="86" t="str">
        <f>IF(OR(AB140="",AB140="Grand Total"),"",VLOOKUP(AB140,'Team Details'!B:D,3,0))</f>
        <v/>
      </c>
      <c r="AJ140" s="91" t="str">
        <f>IF(OR(AB140="",AB140="Grand Total"),"",VLOOKUP(AB140,'Team Details'!B:C,2,0))</f>
        <v/>
      </c>
      <c r="AK140" s="90" t="str">
        <f>IF(OR(AB140="",AB140="Grand Total"),"",(IF(OR('Setup Parameters'!$C$6 = "SW Agile",'Setup Parameters'!$I$6 = "SW Agile"),"Story Point","Complexity Point")))</f>
        <v/>
      </c>
      <c r="AL140" s="90" t="str">
        <f t="shared" si="28"/>
        <v/>
      </c>
    </row>
    <row r="141" spans="1:38" x14ac:dyDescent="0.25">
      <c r="A141" s="78" t="str">
        <f t="shared" si="23"/>
        <v/>
      </c>
      <c r="B141" s="79" t="str">
        <f t="shared" si="19"/>
        <v/>
      </c>
      <c r="C141" s="79" t="str">
        <f t="shared" si="20"/>
        <v/>
      </c>
      <c r="D141" s="80" t="str">
        <f t="shared" si="21"/>
        <v/>
      </c>
      <c r="E141" s="80" t="str">
        <f t="shared" si="22"/>
        <v/>
      </c>
      <c r="F141" s="80" t="str">
        <f t="shared" si="24"/>
        <v/>
      </c>
      <c r="G141" s="80" t="str">
        <f t="shared" si="25"/>
        <v/>
      </c>
      <c r="H141" s="80" t="str">
        <f t="shared" si="26"/>
        <v/>
      </c>
      <c r="AH141" s="86" t="str">
        <f t="shared" si="27"/>
        <v/>
      </c>
      <c r="AI141" s="86" t="str">
        <f>IF(OR(AB141="",AB141="Grand Total"),"",VLOOKUP(AB141,'Team Details'!B:D,3,0))</f>
        <v/>
      </c>
      <c r="AJ141" s="91" t="str">
        <f>IF(OR(AB141="",AB141="Grand Total"),"",VLOOKUP(AB141,'Team Details'!B:C,2,0))</f>
        <v/>
      </c>
      <c r="AK141" s="90" t="str">
        <f>IF(OR(AB141="",AB141="Grand Total"),"",(IF(OR('Setup Parameters'!$C$6 = "SW Agile",'Setup Parameters'!$I$6 = "SW Agile"),"Story Point","Complexity Point")))</f>
        <v/>
      </c>
      <c r="AL141" s="90" t="str">
        <f t="shared" si="28"/>
        <v/>
      </c>
    </row>
    <row r="142" spans="1:38" x14ac:dyDescent="0.25">
      <c r="A142" s="78" t="str">
        <f t="shared" si="23"/>
        <v/>
      </c>
      <c r="B142" s="79" t="str">
        <f t="shared" si="19"/>
        <v/>
      </c>
      <c r="C142" s="79" t="str">
        <f t="shared" si="20"/>
        <v/>
      </c>
      <c r="D142" s="80" t="str">
        <f t="shared" si="21"/>
        <v/>
      </c>
      <c r="E142" s="80" t="str">
        <f t="shared" si="22"/>
        <v/>
      </c>
      <c r="F142" s="80" t="str">
        <f t="shared" si="24"/>
        <v/>
      </c>
      <c r="G142" s="80" t="str">
        <f t="shared" si="25"/>
        <v/>
      </c>
      <c r="H142" s="80" t="str">
        <f t="shared" si="26"/>
        <v/>
      </c>
      <c r="AH142" s="86" t="str">
        <f t="shared" si="27"/>
        <v/>
      </c>
      <c r="AI142" s="86" t="str">
        <f>IF(OR(AB142="",AB142="Grand Total"),"",VLOOKUP(AB142,'Team Details'!B:D,3,0))</f>
        <v/>
      </c>
      <c r="AJ142" s="91" t="str">
        <f>IF(OR(AB142="",AB142="Grand Total"),"",VLOOKUP(AB142,'Team Details'!B:C,2,0))</f>
        <v/>
      </c>
      <c r="AK142" s="90" t="str">
        <f>IF(OR(AB142="",AB142="Grand Total"),"",(IF(OR('Setup Parameters'!$C$6 = "SW Agile",'Setup Parameters'!$I$6 = "SW Agile"),"Story Point","Complexity Point")))</f>
        <v/>
      </c>
      <c r="AL142" s="90" t="str">
        <f t="shared" si="28"/>
        <v/>
      </c>
    </row>
    <row r="143" spans="1:38" x14ac:dyDescent="0.25">
      <c r="A143" s="78" t="str">
        <f t="shared" si="23"/>
        <v/>
      </c>
      <c r="B143" s="79" t="str">
        <f t="shared" si="19"/>
        <v/>
      </c>
      <c r="C143" s="79" t="str">
        <f t="shared" si="20"/>
        <v/>
      </c>
      <c r="D143" s="80" t="str">
        <f t="shared" si="21"/>
        <v/>
      </c>
      <c r="E143" s="80" t="str">
        <f t="shared" si="22"/>
        <v/>
      </c>
      <c r="F143" s="80" t="str">
        <f t="shared" si="24"/>
        <v/>
      </c>
      <c r="G143" s="80" t="str">
        <f t="shared" si="25"/>
        <v/>
      </c>
      <c r="H143" s="80" t="str">
        <f t="shared" si="26"/>
        <v/>
      </c>
      <c r="AH143" s="86" t="str">
        <f t="shared" si="27"/>
        <v/>
      </c>
      <c r="AI143" s="86" t="str">
        <f>IF(OR(AB143="",AB143="Grand Total"),"",VLOOKUP(AB143,'Team Details'!B:D,3,0))</f>
        <v/>
      </c>
      <c r="AJ143" s="91" t="str">
        <f>IF(OR(AB143="",AB143="Grand Total"),"",VLOOKUP(AB143,'Team Details'!B:C,2,0))</f>
        <v/>
      </c>
      <c r="AK143" s="90" t="str">
        <f>IF(OR(AB143="",AB143="Grand Total"),"",(IF(OR('Setup Parameters'!$C$6 = "SW Agile",'Setup Parameters'!$I$6 = "SW Agile"),"Story Point","Complexity Point")))</f>
        <v/>
      </c>
      <c r="AL143" s="90" t="str">
        <f t="shared" si="28"/>
        <v/>
      </c>
    </row>
    <row r="144" spans="1:38" x14ac:dyDescent="0.25">
      <c r="A144" s="78" t="str">
        <f t="shared" si="23"/>
        <v/>
      </c>
      <c r="B144" s="79" t="str">
        <f t="shared" si="19"/>
        <v/>
      </c>
      <c r="C144" s="79" t="str">
        <f t="shared" si="20"/>
        <v/>
      </c>
      <c r="D144" s="80" t="str">
        <f t="shared" si="21"/>
        <v/>
      </c>
      <c r="E144" s="80" t="str">
        <f t="shared" si="22"/>
        <v/>
      </c>
      <c r="F144" s="80" t="str">
        <f t="shared" si="24"/>
        <v/>
      </c>
      <c r="G144" s="80" t="str">
        <f t="shared" si="25"/>
        <v/>
      </c>
      <c r="H144" s="80" t="str">
        <f t="shared" si="26"/>
        <v/>
      </c>
      <c r="AH144" s="86" t="str">
        <f t="shared" si="27"/>
        <v/>
      </c>
      <c r="AI144" s="86" t="str">
        <f>IF(OR(AB144="",AB144="Grand Total"),"",VLOOKUP(AB144,'Team Details'!B:D,3,0))</f>
        <v/>
      </c>
      <c r="AJ144" s="91" t="str">
        <f>IF(OR(AB144="",AB144="Grand Total"),"",VLOOKUP(AB144,'Team Details'!B:C,2,0))</f>
        <v/>
      </c>
      <c r="AK144" s="90" t="str">
        <f>IF(OR(AB144="",AB144="Grand Total"),"",(IF(OR('Setup Parameters'!$C$6 = "SW Agile",'Setup Parameters'!$I$6 = "SW Agile"),"Story Point","Complexity Point")))</f>
        <v/>
      </c>
      <c r="AL144" s="90" t="str">
        <f t="shared" si="28"/>
        <v/>
      </c>
    </row>
    <row r="145" spans="1:38" x14ac:dyDescent="0.25">
      <c r="A145" s="78" t="str">
        <f t="shared" si="23"/>
        <v/>
      </c>
      <c r="B145" s="79" t="str">
        <f t="shared" si="19"/>
        <v/>
      </c>
      <c r="C145" s="79" t="str">
        <f t="shared" si="20"/>
        <v/>
      </c>
      <c r="D145" s="80" t="str">
        <f t="shared" si="21"/>
        <v/>
      </c>
      <c r="E145" s="80" t="str">
        <f t="shared" si="22"/>
        <v/>
      </c>
      <c r="F145" s="80" t="str">
        <f t="shared" si="24"/>
        <v/>
      </c>
      <c r="G145" s="80" t="str">
        <f t="shared" si="25"/>
        <v/>
      </c>
      <c r="H145" s="80" t="str">
        <f t="shared" si="26"/>
        <v/>
      </c>
      <c r="AH145" s="86" t="str">
        <f t="shared" si="27"/>
        <v/>
      </c>
      <c r="AI145" s="86" t="str">
        <f>IF(OR(AB145="",AB145="Grand Total"),"",VLOOKUP(AB145,'Team Details'!B:D,3,0))</f>
        <v/>
      </c>
      <c r="AJ145" s="91" t="str">
        <f>IF(OR(AB145="",AB145="Grand Total"),"",VLOOKUP(AB145,'Team Details'!B:C,2,0))</f>
        <v/>
      </c>
      <c r="AK145" s="90" t="str">
        <f>IF(OR(AB145="",AB145="Grand Total"),"",(IF(OR('Setup Parameters'!$C$6 = "SW Agile",'Setup Parameters'!$I$6 = "SW Agile"),"Story Point","Complexity Point")))</f>
        <v/>
      </c>
      <c r="AL145" s="90" t="str">
        <f t="shared" si="28"/>
        <v/>
      </c>
    </row>
    <row r="146" spans="1:38" x14ac:dyDescent="0.25">
      <c r="A146" s="78" t="str">
        <f t="shared" si="23"/>
        <v/>
      </c>
      <c r="B146" s="79" t="str">
        <f t="shared" si="19"/>
        <v/>
      </c>
      <c r="C146" s="79" t="str">
        <f t="shared" si="20"/>
        <v/>
      </c>
      <c r="D146" s="80" t="str">
        <f t="shared" si="21"/>
        <v/>
      </c>
      <c r="E146" s="80" t="str">
        <f t="shared" si="22"/>
        <v/>
      </c>
      <c r="F146" s="80" t="str">
        <f t="shared" si="24"/>
        <v/>
      </c>
      <c r="G146" s="80" t="str">
        <f t="shared" si="25"/>
        <v/>
      </c>
      <c r="H146" s="80" t="str">
        <f t="shared" si="26"/>
        <v/>
      </c>
      <c r="AH146" s="86" t="str">
        <f t="shared" si="27"/>
        <v/>
      </c>
      <c r="AI146" s="86" t="str">
        <f>IF(OR(AB146="",AB146="Grand Total"),"",VLOOKUP(AB146,'Team Details'!B:D,3,0))</f>
        <v/>
      </c>
      <c r="AJ146" s="91" t="str">
        <f>IF(OR(AB146="",AB146="Grand Total"),"",VLOOKUP(AB146,'Team Details'!B:C,2,0))</f>
        <v/>
      </c>
      <c r="AK146" s="90" t="str">
        <f>IF(OR(AB146="",AB146="Grand Total"),"",(IF(OR('Setup Parameters'!$C$6 = "SW Agile",'Setup Parameters'!$I$6 = "SW Agile"),"Story Point","Complexity Point")))</f>
        <v/>
      </c>
      <c r="AL146" s="90" t="str">
        <f t="shared" si="28"/>
        <v/>
      </c>
    </row>
    <row r="147" spans="1:38" x14ac:dyDescent="0.25">
      <c r="A147" s="78" t="str">
        <f t="shared" si="23"/>
        <v/>
      </c>
      <c r="B147" s="79" t="str">
        <f t="shared" si="19"/>
        <v/>
      </c>
      <c r="C147" s="79" t="str">
        <f t="shared" si="20"/>
        <v/>
      </c>
      <c r="D147" s="80" t="str">
        <f t="shared" si="21"/>
        <v/>
      </c>
      <c r="E147" s="80" t="str">
        <f t="shared" si="22"/>
        <v/>
      </c>
      <c r="F147" s="80" t="str">
        <f t="shared" si="24"/>
        <v/>
      </c>
      <c r="G147" s="80" t="str">
        <f t="shared" si="25"/>
        <v/>
      </c>
      <c r="H147" s="80" t="str">
        <f t="shared" si="26"/>
        <v/>
      </c>
      <c r="AH147" s="86" t="str">
        <f t="shared" si="27"/>
        <v/>
      </c>
      <c r="AI147" s="86" t="str">
        <f>IF(OR(AB147="",AB147="Grand Total"),"",VLOOKUP(AB147,'Team Details'!B:D,3,0))</f>
        <v/>
      </c>
      <c r="AJ147" s="91" t="str">
        <f>IF(OR(AB147="",AB147="Grand Total"),"",VLOOKUP(AB147,'Team Details'!B:C,2,0))</f>
        <v/>
      </c>
      <c r="AK147" s="90" t="str">
        <f>IF(OR(AB147="",AB147="Grand Total"),"",(IF(OR('Setup Parameters'!$C$6 = "SW Agile",'Setup Parameters'!$I$6 = "SW Agile"),"Story Point","Complexity Point")))</f>
        <v/>
      </c>
      <c r="AL147" s="90" t="str">
        <f t="shared" si="28"/>
        <v/>
      </c>
    </row>
    <row r="148" spans="1:38" x14ac:dyDescent="0.25">
      <c r="A148" s="78" t="str">
        <f t="shared" si="23"/>
        <v/>
      </c>
      <c r="B148" s="79" t="str">
        <f t="shared" si="19"/>
        <v/>
      </c>
      <c r="C148" s="79" t="str">
        <f t="shared" si="20"/>
        <v/>
      </c>
      <c r="D148" s="80" t="str">
        <f t="shared" si="21"/>
        <v/>
      </c>
      <c r="E148" s="80" t="str">
        <f t="shared" si="22"/>
        <v/>
      </c>
      <c r="F148" s="80" t="str">
        <f t="shared" si="24"/>
        <v/>
      </c>
      <c r="G148" s="80" t="str">
        <f t="shared" si="25"/>
        <v/>
      </c>
      <c r="H148" s="80" t="str">
        <f t="shared" si="26"/>
        <v/>
      </c>
      <c r="AH148" s="86" t="str">
        <f t="shared" si="27"/>
        <v/>
      </c>
      <c r="AI148" s="86" t="str">
        <f>IF(OR(AB148="",AB148="Grand Total"),"",VLOOKUP(AB148,'Team Details'!B:D,3,0))</f>
        <v/>
      </c>
      <c r="AJ148" s="91" t="str">
        <f>IF(OR(AB148="",AB148="Grand Total"),"",VLOOKUP(AB148,'Team Details'!B:C,2,0))</f>
        <v/>
      </c>
      <c r="AK148" s="90" t="str">
        <f>IF(OR(AB148="",AB148="Grand Total"),"",(IF(OR('Setup Parameters'!$C$6 = "SW Agile",'Setup Parameters'!$I$6 = "SW Agile"),"Story Point","Complexity Point")))</f>
        <v/>
      </c>
      <c r="AL148" s="90" t="str">
        <f t="shared" si="28"/>
        <v/>
      </c>
    </row>
    <row r="149" spans="1:38" x14ac:dyDescent="0.25">
      <c r="A149" s="78" t="str">
        <f t="shared" si="23"/>
        <v/>
      </c>
      <c r="B149" s="79" t="str">
        <f t="shared" si="19"/>
        <v/>
      </c>
      <c r="C149" s="79" t="str">
        <f t="shared" si="20"/>
        <v/>
      </c>
      <c r="D149" s="80" t="str">
        <f t="shared" si="21"/>
        <v/>
      </c>
      <c r="E149" s="80" t="str">
        <f t="shared" si="22"/>
        <v/>
      </c>
      <c r="F149" s="80" t="str">
        <f t="shared" si="24"/>
        <v/>
      </c>
      <c r="G149" s="80" t="str">
        <f t="shared" si="25"/>
        <v/>
      </c>
      <c r="H149" s="80" t="str">
        <f t="shared" si="26"/>
        <v/>
      </c>
      <c r="AH149" s="86" t="str">
        <f t="shared" si="27"/>
        <v/>
      </c>
      <c r="AI149" s="86" t="str">
        <f>IF(OR(AB149="",AB149="Grand Total"),"",VLOOKUP(AB149,'Team Details'!B:D,3,0))</f>
        <v/>
      </c>
      <c r="AJ149" s="91" t="str">
        <f>IF(OR(AB149="",AB149="Grand Total"),"",VLOOKUP(AB149,'Team Details'!B:C,2,0))</f>
        <v/>
      </c>
      <c r="AK149" s="90" t="str">
        <f>IF(OR(AB149="",AB149="Grand Total"),"",(IF(OR('Setup Parameters'!$C$6 = "SW Agile",'Setup Parameters'!$I$6 = "SW Agile"),"Story Point","Complexity Point")))</f>
        <v/>
      </c>
      <c r="AL149" s="90" t="str">
        <f t="shared" si="28"/>
        <v/>
      </c>
    </row>
    <row r="150" spans="1:38" x14ac:dyDescent="0.25">
      <c r="A150" s="78" t="str">
        <f t="shared" si="23"/>
        <v/>
      </c>
      <c r="B150" s="79" t="str">
        <f t="shared" si="19"/>
        <v/>
      </c>
      <c r="C150" s="79" t="str">
        <f t="shared" si="20"/>
        <v/>
      </c>
      <c r="D150" s="80" t="str">
        <f t="shared" si="21"/>
        <v/>
      </c>
      <c r="E150" s="80" t="str">
        <f t="shared" si="22"/>
        <v/>
      </c>
      <c r="F150" s="80" t="str">
        <f t="shared" si="24"/>
        <v/>
      </c>
      <c r="G150" s="80" t="str">
        <f t="shared" si="25"/>
        <v/>
      </c>
      <c r="H150" s="80" t="str">
        <f t="shared" si="26"/>
        <v/>
      </c>
      <c r="AH150" s="86" t="str">
        <f t="shared" si="27"/>
        <v/>
      </c>
      <c r="AI150" s="86" t="str">
        <f>IF(OR(AB150="",AB150="Grand Total"),"",VLOOKUP(AB150,'Team Details'!B:D,3,0))</f>
        <v/>
      </c>
      <c r="AJ150" s="91" t="str">
        <f>IF(OR(AB150="",AB150="Grand Total"),"",VLOOKUP(AB150,'Team Details'!B:C,2,0))</f>
        <v/>
      </c>
      <c r="AK150" s="90" t="str">
        <f>IF(OR(AB150="",AB150="Grand Total"),"",(IF(OR('Setup Parameters'!$C$6 = "SW Agile",'Setup Parameters'!$I$6 = "SW Agile"),"Story Point","Complexity Point")))</f>
        <v/>
      </c>
      <c r="AL150" s="90" t="str">
        <f t="shared" si="28"/>
        <v/>
      </c>
    </row>
    <row r="151" spans="1:38" x14ac:dyDescent="0.25">
      <c r="A151" s="78" t="str">
        <f t="shared" si="23"/>
        <v/>
      </c>
      <c r="B151" s="79" t="str">
        <f t="shared" si="19"/>
        <v/>
      </c>
      <c r="C151" s="79" t="str">
        <f t="shared" si="20"/>
        <v/>
      </c>
      <c r="D151" s="80" t="str">
        <f t="shared" si="21"/>
        <v/>
      </c>
      <c r="E151" s="80" t="str">
        <f t="shared" si="22"/>
        <v/>
      </c>
      <c r="F151" s="80" t="str">
        <f t="shared" si="24"/>
        <v/>
      </c>
      <c r="G151" s="80" t="str">
        <f t="shared" si="25"/>
        <v/>
      </c>
      <c r="H151" s="80" t="str">
        <f t="shared" si="26"/>
        <v/>
      </c>
      <c r="AH151" s="86" t="str">
        <f t="shared" si="27"/>
        <v/>
      </c>
      <c r="AI151" s="86" t="str">
        <f>IF(OR(AB151="",AB151="Grand Total"),"",VLOOKUP(AB151,'Team Details'!B:D,3,0))</f>
        <v/>
      </c>
      <c r="AJ151" s="91" t="str">
        <f>IF(OR(AB151="",AB151="Grand Total"),"",VLOOKUP(AB151,'Team Details'!B:C,2,0))</f>
        <v/>
      </c>
      <c r="AK151" s="90" t="str">
        <f>IF(OR(AB151="",AB151="Grand Total"),"",(IF(OR('Setup Parameters'!$C$6 = "SW Agile",'Setup Parameters'!$I$6 = "SW Agile"),"Story Point","Complexity Point")))</f>
        <v/>
      </c>
      <c r="AL151" s="90" t="str">
        <f t="shared" si="28"/>
        <v/>
      </c>
    </row>
    <row r="152" spans="1:38" x14ac:dyDescent="0.25">
      <c r="A152" s="78" t="str">
        <f t="shared" si="23"/>
        <v/>
      </c>
      <c r="B152" s="79" t="str">
        <f t="shared" si="19"/>
        <v/>
      </c>
      <c r="C152" s="79" t="str">
        <f t="shared" si="20"/>
        <v/>
      </c>
      <c r="D152" s="80" t="str">
        <f t="shared" si="21"/>
        <v/>
      </c>
      <c r="E152" s="80" t="str">
        <f t="shared" si="22"/>
        <v/>
      </c>
      <c r="F152" s="80" t="str">
        <f t="shared" si="24"/>
        <v/>
      </c>
      <c r="G152" s="80" t="str">
        <f t="shared" si="25"/>
        <v/>
      </c>
      <c r="H152" s="80" t="str">
        <f t="shared" si="26"/>
        <v/>
      </c>
      <c r="AH152" s="86" t="str">
        <f t="shared" si="27"/>
        <v/>
      </c>
      <c r="AI152" s="86" t="str">
        <f>IF(OR(AB152="",AB152="Grand Total"),"",VLOOKUP(AB152,'Team Details'!B:D,3,0))</f>
        <v/>
      </c>
      <c r="AJ152" s="91" t="str">
        <f>IF(OR(AB152="",AB152="Grand Total"),"",VLOOKUP(AB152,'Team Details'!B:C,2,0))</f>
        <v/>
      </c>
      <c r="AK152" s="90" t="str">
        <f>IF(OR(AB152="",AB152="Grand Total"),"",(IF(OR('Setup Parameters'!$C$6 = "SW Agile",'Setup Parameters'!$I$6 = "SW Agile"),"Story Point","Complexity Point")))</f>
        <v/>
      </c>
      <c r="AL152" s="90" t="str">
        <f t="shared" si="28"/>
        <v/>
      </c>
    </row>
    <row r="153" spans="1:38" x14ac:dyDescent="0.25">
      <c r="A153" s="78" t="str">
        <f t="shared" si="23"/>
        <v/>
      </c>
      <c r="B153" s="79" t="str">
        <f t="shared" si="19"/>
        <v/>
      </c>
      <c r="C153" s="79" t="str">
        <f t="shared" si="20"/>
        <v/>
      </c>
      <c r="D153" s="80" t="str">
        <f t="shared" si="21"/>
        <v/>
      </c>
      <c r="E153" s="80" t="str">
        <f t="shared" si="22"/>
        <v/>
      </c>
      <c r="F153" s="80" t="str">
        <f t="shared" si="24"/>
        <v/>
      </c>
      <c r="G153" s="80" t="str">
        <f t="shared" si="25"/>
        <v/>
      </c>
      <c r="H153" s="80" t="str">
        <f t="shared" si="26"/>
        <v/>
      </c>
      <c r="AH153" s="86" t="str">
        <f t="shared" si="27"/>
        <v/>
      </c>
      <c r="AI153" s="86" t="str">
        <f>IF(OR(AB153="",AB153="Grand Total"),"",VLOOKUP(AB153,'Team Details'!B:D,3,0))</f>
        <v/>
      </c>
      <c r="AJ153" s="91" t="str">
        <f>IF(OR(AB153="",AB153="Grand Total"),"",VLOOKUP(AB153,'Team Details'!B:C,2,0))</f>
        <v/>
      </c>
      <c r="AK153" s="90" t="str">
        <f>IF(OR(AB153="",AB153="Grand Total"),"",(IF(OR('Setup Parameters'!$C$6 = "SW Agile",'Setup Parameters'!$I$6 = "SW Agile"),"Story Point","Complexity Point")))</f>
        <v/>
      </c>
      <c r="AL153" s="90" t="str">
        <f t="shared" si="28"/>
        <v/>
      </c>
    </row>
    <row r="154" spans="1:38" x14ac:dyDescent="0.25">
      <c r="A154" s="78" t="str">
        <f t="shared" si="23"/>
        <v/>
      </c>
      <c r="B154" s="79" t="str">
        <f t="shared" si="19"/>
        <v/>
      </c>
      <c r="C154" s="79" t="str">
        <f t="shared" si="20"/>
        <v/>
      </c>
      <c r="D154" s="80" t="str">
        <f t="shared" si="21"/>
        <v/>
      </c>
      <c r="E154" s="80" t="str">
        <f t="shared" si="22"/>
        <v/>
      </c>
      <c r="F154" s="80" t="str">
        <f t="shared" si="24"/>
        <v/>
      </c>
      <c r="G154" s="80" t="str">
        <f t="shared" si="25"/>
        <v/>
      </c>
      <c r="H154" s="80" t="str">
        <f t="shared" si="26"/>
        <v/>
      </c>
      <c r="AH154" s="86" t="str">
        <f t="shared" si="27"/>
        <v/>
      </c>
      <c r="AI154" s="86" t="str">
        <f>IF(OR(AB154="",AB154="Grand Total"),"",VLOOKUP(AB154,'Team Details'!B:D,3,0))</f>
        <v/>
      </c>
      <c r="AJ154" s="91" t="str">
        <f>IF(OR(AB154="",AB154="Grand Total"),"",VLOOKUP(AB154,'Team Details'!B:C,2,0))</f>
        <v/>
      </c>
      <c r="AK154" s="90" t="str">
        <f>IF(OR(AB154="",AB154="Grand Total"),"",(IF(OR('Setup Parameters'!$C$6 = "SW Agile",'Setup Parameters'!$I$6 = "SW Agile"),"Story Point","Complexity Point")))</f>
        <v/>
      </c>
      <c r="AL154" s="90" t="str">
        <f t="shared" si="28"/>
        <v/>
      </c>
    </row>
    <row r="155" spans="1:38" x14ac:dyDescent="0.25">
      <c r="A155" s="78" t="str">
        <f t="shared" si="23"/>
        <v/>
      </c>
      <c r="B155" s="79" t="str">
        <f t="shared" si="19"/>
        <v/>
      </c>
      <c r="C155" s="79" t="str">
        <f t="shared" si="20"/>
        <v/>
      </c>
      <c r="D155" s="80" t="str">
        <f t="shared" si="21"/>
        <v/>
      </c>
      <c r="E155" s="80" t="str">
        <f t="shared" si="22"/>
        <v/>
      </c>
      <c r="F155" s="80" t="str">
        <f t="shared" si="24"/>
        <v/>
      </c>
      <c r="G155" s="80" t="str">
        <f t="shared" si="25"/>
        <v/>
      </c>
      <c r="H155" s="80" t="str">
        <f t="shared" si="26"/>
        <v/>
      </c>
      <c r="AH155" s="86" t="str">
        <f t="shared" si="27"/>
        <v/>
      </c>
      <c r="AI155" s="86" t="str">
        <f>IF(OR(AB155="",AB155="Grand Total"),"",VLOOKUP(AB155,'Team Details'!B:D,3,0))</f>
        <v/>
      </c>
      <c r="AJ155" s="91" t="str">
        <f>IF(OR(AB155="",AB155="Grand Total"),"",VLOOKUP(AB155,'Team Details'!B:C,2,0))</f>
        <v/>
      </c>
      <c r="AK155" s="90" t="str">
        <f>IF(OR(AB155="",AB155="Grand Total"),"",(IF(OR('Setup Parameters'!$C$6 = "SW Agile",'Setup Parameters'!$I$6 = "SW Agile"),"Story Point","Complexity Point")))</f>
        <v/>
      </c>
      <c r="AL155" s="90" t="str">
        <f t="shared" si="28"/>
        <v/>
      </c>
    </row>
    <row r="156" spans="1:38" x14ac:dyDescent="0.25">
      <c r="A156" s="78" t="str">
        <f t="shared" si="23"/>
        <v/>
      </c>
      <c r="B156" s="79" t="str">
        <f t="shared" si="19"/>
        <v/>
      </c>
      <c r="C156" s="79" t="str">
        <f t="shared" si="20"/>
        <v/>
      </c>
      <c r="D156" s="80" t="str">
        <f t="shared" si="21"/>
        <v/>
      </c>
      <c r="E156" s="80" t="str">
        <f t="shared" si="22"/>
        <v/>
      </c>
      <c r="F156" s="80" t="str">
        <f t="shared" si="24"/>
        <v/>
      </c>
      <c r="G156" s="80" t="str">
        <f t="shared" si="25"/>
        <v/>
      </c>
      <c r="H156" s="80" t="str">
        <f t="shared" si="26"/>
        <v/>
      </c>
      <c r="AH156" s="86" t="str">
        <f t="shared" si="27"/>
        <v/>
      </c>
      <c r="AI156" s="86" t="str">
        <f>IF(OR(AB156="",AB156="Grand Total"),"",VLOOKUP(AB156,'Team Details'!B:D,3,0))</f>
        <v/>
      </c>
      <c r="AJ156" s="91" t="str">
        <f>IF(OR(AB156="",AB156="Grand Total"),"",VLOOKUP(AB156,'Team Details'!B:C,2,0))</f>
        <v/>
      </c>
      <c r="AK156" s="90" t="str">
        <f>IF(OR(AB156="",AB156="Grand Total"),"",(IF(OR('Setup Parameters'!$C$6 = "SW Agile",'Setup Parameters'!$I$6 = "SW Agile"),"Story Point","Complexity Point")))</f>
        <v/>
      </c>
      <c r="AL156" s="90" t="str">
        <f t="shared" si="28"/>
        <v/>
      </c>
    </row>
    <row r="157" spans="1:38" x14ac:dyDescent="0.25">
      <c r="A157" s="78" t="str">
        <f t="shared" si="23"/>
        <v/>
      </c>
      <c r="B157" s="79" t="str">
        <f t="shared" si="19"/>
        <v/>
      </c>
      <c r="C157" s="79" t="str">
        <f t="shared" si="20"/>
        <v/>
      </c>
      <c r="D157" s="80" t="str">
        <f t="shared" si="21"/>
        <v/>
      </c>
      <c r="E157" s="80" t="str">
        <f t="shared" si="22"/>
        <v/>
      </c>
      <c r="F157" s="80" t="str">
        <f t="shared" si="24"/>
        <v/>
      </c>
      <c r="G157" s="80" t="str">
        <f t="shared" si="25"/>
        <v/>
      </c>
      <c r="H157" s="80" t="str">
        <f t="shared" si="26"/>
        <v/>
      </c>
      <c r="AH157" s="86" t="str">
        <f t="shared" si="27"/>
        <v/>
      </c>
      <c r="AI157" s="86" t="str">
        <f>IF(OR(AB157="",AB157="Grand Total"),"",VLOOKUP(AB157,'Team Details'!B:D,3,0))</f>
        <v/>
      </c>
      <c r="AJ157" s="91" t="str">
        <f>IF(OR(AB157="",AB157="Grand Total"),"",VLOOKUP(AB157,'Team Details'!B:C,2,0))</f>
        <v/>
      </c>
      <c r="AK157" s="90" t="str">
        <f>IF(OR(AB157="",AB157="Grand Total"),"",(IF(OR('Setup Parameters'!$C$6 = "SW Agile",'Setup Parameters'!$I$6 = "SW Agile"),"Story Point","Complexity Point")))</f>
        <v/>
      </c>
      <c r="AL157" s="90" t="str">
        <f t="shared" si="28"/>
        <v/>
      </c>
    </row>
    <row r="158" spans="1:38" x14ac:dyDescent="0.25">
      <c r="A158" s="78" t="str">
        <f t="shared" si="23"/>
        <v/>
      </c>
      <c r="B158" s="79" t="str">
        <f t="shared" si="19"/>
        <v/>
      </c>
      <c r="C158" s="79" t="str">
        <f t="shared" si="20"/>
        <v/>
      </c>
      <c r="D158" s="80" t="str">
        <f t="shared" si="21"/>
        <v/>
      </c>
      <c r="E158" s="80" t="str">
        <f t="shared" si="22"/>
        <v/>
      </c>
      <c r="F158" s="80" t="str">
        <f t="shared" si="24"/>
        <v/>
      </c>
      <c r="G158" s="80" t="str">
        <f t="shared" si="25"/>
        <v/>
      </c>
      <c r="H158" s="80" t="str">
        <f t="shared" si="26"/>
        <v/>
      </c>
      <c r="AH158" s="86" t="str">
        <f t="shared" si="27"/>
        <v/>
      </c>
      <c r="AI158" s="86" t="str">
        <f>IF(OR(AB158="",AB158="Grand Total"),"",VLOOKUP(AB158,'Team Details'!B:D,3,0))</f>
        <v/>
      </c>
      <c r="AJ158" s="91" t="str">
        <f>IF(OR(AB158="",AB158="Grand Total"),"",VLOOKUP(AB158,'Team Details'!B:C,2,0))</f>
        <v/>
      </c>
      <c r="AK158" s="90" t="str">
        <f>IF(OR(AB158="",AB158="Grand Total"),"",(IF(OR('Setup Parameters'!$C$6 = "SW Agile",'Setup Parameters'!$I$6 = "SW Agile"),"Story Point","Complexity Point")))</f>
        <v/>
      </c>
      <c r="AL158" s="90" t="str">
        <f t="shared" si="28"/>
        <v/>
      </c>
    </row>
    <row r="159" spans="1:38" x14ac:dyDescent="0.25">
      <c r="A159" s="78" t="str">
        <f t="shared" si="23"/>
        <v/>
      </c>
      <c r="B159" s="79" t="str">
        <f t="shared" si="19"/>
        <v/>
      </c>
      <c r="C159" s="79" t="str">
        <f t="shared" si="20"/>
        <v/>
      </c>
      <c r="D159" s="80" t="str">
        <f t="shared" si="21"/>
        <v/>
      </c>
      <c r="E159" s="80" t="str">
        <f t="shared" si="22"/>
        <v/>
      </c>
      <c r="F159" s="80" t="str">
        <f t="shared" si="24"/>
        <v/>
      </c>
      <c r="G159" s="80" t="str">
        <f t="shared" si="25"/>
        <v/>
      </c>
      <c r="H159" s="80" t="str">
        <f t="shared" si="26"/>
        <v/>
      </c>
      <c r="AH159" s="86" t="str">
        <f t="shared" si="27"/>
        <v/>
      </c>
      <c r="AI159" s="86" t="str">
        <f>IF(OR(AB159="",AB159="Grand Total"),"",VLOOKUP(AB159,'Team Details'!B:D,3,0))</f>
        <v/>
      </c>
      <c r="AJ159" s="91" t="str">
        <f>IF(OR(AB159="",AB159="Grand Total"),"",VLOOKUP(AB159,'Team Details'!B:C,2,0))</f>
        <v/>
      </c>
      <c r="AK159" s="90" t="str">
        <f>IF(OR(AB159="",AB159="Grand Total"),"",(IF(OR('Setup Parameters'!$C$6 = "SW Agile",'Setup Parameters'!$I$6 = "SW Agile"),"Story Point","Complexity Point")))</f>
        <v/>
      </c>
      <c r="AL159" s="90" t="str">
        <f t="shared" si="28"/>
        <v/>
      </c>
    </row>
    <row r="160" spans="1:38" x14ac:dyDescent="0.25">
      <c r="A160" s="78" t="str">
        <f t="shared" si="23"/>
        <v/>
      </c>
      <c r="B160" s="79" t="str">
        <f t="shared" si="19"/>
        <v/>
      </c>
      <c r="C160" s="79" t="str">
        <f t="shared" si="20"/>
        <v/>
      </c>
      <c r="D160" s="80" t="str">
        <f t="shared" si="21"/>
        <v/>
      </c>
      <c r="E160" s="80" t="str">
        <f t="shared" si="22"/>
        <v/>
      </c>
      <c r="F160" s="80" t="str">
        <f t="shared" si="24"/>
        <v/>
      </c>
      <c r="G160" s="80" t="str">
        <f t="shared" si="25"/>
        <v/>
      </c>
      <c r="H160" s="80" t="str">
        <f t="shared" si="26"/>
        <v/>
      </c>
      <c r="AH160" s="86" t="str">
        <f t="shared" si="27"/>
        <v/>
      </c>
      <c r="AI160" s="86" t="str">
        <f>IF(OR(AB160="",AB160="Grand Total"),"",VLOOKUP(AB160,'Team Details'!B:D,3,0))</f>
        <v/>
      </c>
      <c r="AJ160" s="91" t="str">
        <f>IF(OR(AB160="",AB160="Grand Total"),"",VLOOKUP(AB160,'Team Details'!B:C,2,0))</f>
        <v/>
      </c>
      <c r="AK160" s="90" t="str">
        <f>IF(OR(AB160="",AB160="Grand Total"),"",(IF(OR('Setup Parameters'!$C$6 = "SW Agile",'Setup Parameters'!$I$6 = "SW Agile"),"Story Point","Complexity Point")))</f>
        <v/>
      </c>
      <c r="AL160" s="90" t="str">
        <f t="shared" si="28"/>
        <v/>
      </c>
    </row>
    <row r="161" spans="1:38" x14ac:dyDescent="0.25">
      <c r="A161" s="78" t="str">
        <f t="shared" si="23"/>
        <v/>
      </c>
      <c r="B161" s="79" t="str">
        <f t="shared" si="19"/>
        <v/>
      </c>
      <c r="C161" s="79" t="str">
        <f t="shared" si="20"/>
        <v/>
      </c>
      <c r="D161" s="80" t="str">
        <f t="shared" si="21"/>
        <v/>
      </c>
      <c r="E161" s="80" t="str">
        <f t="shared" si="22"/>
        <v/>
      </c>
      <c r="F161" s="80" t="str">
        <f t="shared" si="24"/>
        <v/>
      </c>
      <c r="G161" s="80" t="str">
        <f t="shared" si="25"/>
        <v/>
      </c>
      <c r="H161" s="80" t="str">
        <f t="shared" si="26"/>
        <v/>
      </c>
      <c r="AH161" s="86" t="str">
        <f t="shared" si="27"/>
        <v/>
      </c>
      <c r="AI161" s="86" t="str">
        <f>IF(OR(AB161="",AB161="Grand Total"),"",VLOOKUP(AB161,'Team Details'!B:D,3,0))</f>
        <v/>
      </c>
      <c r="AJ161" s="91" t="str">
        <f>IF(OR(AB161="",AB161="Grand Total"),"",VLOOKUP(AB161,'Team Details'!B:C,2,0))</f>
        <v/>
      </c>
      <c r="AK161" s="90" t="str">
        <f>IF(OR(AB161="",AB161="Grand Total"),"",(IF(OR('Setup Parameters'!$C$6 = "SW Agile",'Setup Parameters'!$I$6 = "SW Agile"),"Story Point","Complexity Point")))</f>
        <v/>
      </c>
      <c r="AL161" s="90" t="str">
        <f t="shared" si="28"/>
        <v/>
      </c>
    </row>
    <row r="162" spans="1:38" x14ac:dyDescent="0.25">
      <c r="A162" s="78" t="str">
        <f t="shared" si="23"/>
        <v/>
      </c>
      <c r="B162" s="79" t="str">
        <f t="shared" si="19"/>
        <v/>
      </c>
      <c r="C162" s="79" t="str">
        <f t="shared" si="20"/>
        <v/>
      </c>
      <c r="D162" s="80" t="str">
        <f t="shared" si="21"/>
        <v/>
      </c>
      <c r="E162" s="80" t="str">
        <f t="shared" si="22"/>
        <v/>
      </c>
      <c r="F162" s="80" t="str">
        <f t="shared" si="24"/>
        <v/>
      </c>
      <c r="G162" s="80" t="str">
        <f t="shared" si="25"/>
        <v/>
      </c>
      <c r="H162" s="80" t="str">
        <f t="shared" si="26"/>
        <v/>
      </c>
      <c r="AH162" s="86" t="str">
        <f t="shared" si="27"/>
        <v/>
      </c>
      <c r="AI162" s="86" t="str">
        <f>IF(OR(AB162="",AB162="Grand Total"),"",VLOOKUP(AB162,'Team Details'!B:D,3,0))</f>
        <v/>
      </c>
      <c r="AJ162" s="91" t="str">
        <f>IF(OR(AB162="",AB162="Grand Total"),"",VLOOKUP(AB162,'Team Details'!B:C,2,0))</f>
        <v/>
      </c>
      <c r="AK162" s="90" t="str">
        <f>IF(OR(AB162="",AB162="Grand Total"),"",(IF(OR('Setup Parameters'!$C$6 = "SW Agile",'Setup Parameters'!$I$6 = "SW Agile"),"Story Point","Complexity Point")))</f>
        <v/>
      </c>
      <c r="AL162" s="90" t="str">
        <f t="shared" si="28"/>
        <v/>
      </c>
    </row>
    <row r="163" spans="1:38" x14ac:dyDescent="0.25">
      <c r="A163" s="78" t="str">
        <f t="shared" si="23"/>
        <v/>
      </c>
      <c r="B163" s="79" t="str">
        <f t="shared" si="19"/>
        <v/>
      </c>
      <c r="C163" s="79" t="str">
        <f t="shared" si="20"/>
        <v/>
      </c>
      <c r="D163" s="80" t="str">
        <f t="shared" si="21"/>
        <v/>
      </c>
      <c r="E163" s="80" t="str">
        <f t="shared" si="22"/>
        <v/>
      </c>
      <c r="F163" s="80" t="str">
        <f t="shared" si="24"/>
        <v/>
      </c>
      <c r="G163" s="80" t="str">
        <f t="shared" si="25"/>
        <v/>
      </c>
      <c r="H163" s="80" t="str">
        <f t="shared" si="26"/>
        <v/>
      </c>
      <c r="AH163" s="86" t="str">
        <f t="shared" si="27"/>
        <v/>
      </c>
      <c r="AI163" s="86" t="str">
        <f>IF(OR(AB163="",AB163="Grand Total"),"",VLOOKUP(AB163,'Team Details'!B:D,3,0))</f>
        <v/>
      </c>
      <c r="AJ163" s="91" t="str">
        <f>IF(OR(AB163="",AB163="Grand Total"),"",VLOOKUP(AB163,'Team Details'!B:C,2,0))</f>
        <v/>
      </c>
      <c r="AK163" s="90" t="str">
        <f>IF(OR(AB163="",AB163="Grand Total"),"",(IF(OR('Setup Parameters'!$C$6 = "SW Agile",'Setup Parameters'!$I$6 = "SW Agile"),"Story Point","Complexity Point")))</f>
        <v/>
      </c>
      <c r="AL163" s="90" t="str">
        <f t="shared" si="28"/>
        <v/>
      </c>
    </row>
    <row r="164" spans="1:38" x14ac:dyDescent="0.25">
      <c r="A164" s="78" t="str">
        <f t="shared" si="23"/>
        <v/>
      </c>
      <c r="B164" s="79" t="str">
        <f t="shared" si="19"/>
        <v/>
      </c>
      <c r="C164" s="79" t="str">
        <f t="shared" si="20"/>
        <v/>
      </c>
      <c r="D164" s="80" t="str">
        <f t="shared" si="21"/>
        <v/>
      </c>
      <c r="E164" s="80" t="str">
        <f t="shared" si="22"/>
        <v/>
      </c>
      <c r="F164" s="80" t="str">
        <f t="shared" si="24"/>
        <v/>
      </c>
      <c r="G164" s="80" t="str">
        <f t="shared" si="25"/>
        <v/>
      </c>
      <c r="H164" s="80" t="str">
        <f t="shared" si="26"/>
        <v/>
      </c>
      <c r="AH164" s="86" t="str">
        <f t="shared" si="27"/>
        <v/>
      </c>
      <c r="AI164" s="86" t="str">
        <f>IF(OR(AB164="",AB164="Grand Total"),"",VLOOKUP(AB164,'Team Details'!B:D,3,0))</f>
        <v/>
      </c>
      <c r="AJ164" s="91" t="str">
        <f>IF(OR(AB164="",AB164="Grand Total"),"",VLOOKUP(AB164,'Team Details'!B:C,2,0))</f>
        <v/>
      </c>
      <c r="AK164" s="90" t="str">
        <f>IF(OR(AB164="",AB164="Grand Total"),"",(IF(OR('Setup Parameters'!$C$6 = "SW Agile",'Setup Parameters'!$I$6 = "SW Agile"),"Story Point","Complexity Point")))</f>
        <v/>
      </c>
      <c r="AL164" s="90" t="str">
        <f t="shared" si="28"/>
        <v/>
      </c>
    </row>
    <row r="165" spans="1:38" x14ac:dyDescent="0.25">
      <c r="A165" s="78" t="str">
        <f t="shared" si="23"/>
        <v/>
      </c>
      <c r="B165" s="79" t="str">
        <f t="shared" si="19"/>
        <v/>
      </c>
      <c r="C165" s="79" t="str">
        <f t="shared" si="20"/>
        <v/>
      </c>
      <c r="D165" s="80" t="str">
        <f t="shared" si="21"/>
        <v/>
      </c>
      <c r="E165" s="80" t="str">
        <f t="shared" si="22"/>
        <v/>
      </c>
      <c r="F165" s="80" t="str">
        <f t="shared" si="24"/>
        <v/>
      </c>
      <c r="G165" s="80" t="str">
        <f t="shared" si="25"/>
        <v/>
      </c>
      <c r="H165" s="80" t="str">
        <f t="shared" si="26"/>
        <v/>
      </c>
      <c r="AH165" s="86" t="str">
        <f t="shared" si="27"/>
        <v/>
      </c>
      <c r="AI165" s="86" t="str">
        <f>IF(OR(AB165="",AB165="Grand Total"),"",VLOOKUP(AB165,'Team Details'!B:D,3,0))</f>
        <v/>
      </c>
      <c r="AJ165" s="91" t="str">
        <f>IF(OR(AB165="",AB165="Grand Total"),"",VLOOKUP(AB165,'Team Details'!B:C,2,0))</f>
        <v/>
      </c>
      <c r="AK165" s="90" t="str">
        <f>IF(OR(AB165="",AB165="Grand Total"),"",(IF(OR('Setup Parameters'!$C$6 = "SW Agile",'Setup Parameters'!$I$6 = "SW Agile"),"Story Point","Complexity Point")))</f>
        <v/>
      </c>
      <c r="AL165" s="90" t="str">
        <f t="shared" si="28"/>
        <v/>
      </c>
    </row>
    <row r="166" spans="1:38" x14ac:dyDescent="0.25">
      <c r="A166" s="78" t="str">
        <f t="shared" si="23"/>
        <v/>
      </c>
      <c r="B166" s="79" t="str">
        <f t="shared" si="19"/>
        <v/>
      </c>
      <c r="C166" s="79" t="str">
        <f t="shared" si="20"/>
        <v/>
      </c>
      <c r="D166" s="80" t="str">
        <f t="shared" si="21"/>
        <v/>
      </c>
      <c r="E166" s="80" t="str">
        <f t="shared" si="22"/>
        <v/>
      </c>
      <c r="F166" s="80" t="str">
        <f t="shared" si="24"/>
        <v/>
      </c>
      <c r="G166" s="80" t="str">
        <f t="shared" si="25"/>
        <v/>
      </c>
      <c r="H166" s="80" t="str">
        <f t="shared" si="26"/>
        <v/>
      </c>
      <c r="AH166" s="86" t="str">
        <f t="shared" si="27"/>
        <v/>
      </c>
      <c r="AI166" s="86" t="str">
        <f>IF(OR(AB166="",AB166="Grand Total"),"",VLOOKUP(AB166,'Team Details'!B:D,3,0))</f>
        <v/>
      </c>
      <c r="AJ166" s="91" t="str">
        <f>IF(OR(AB166="",AB166="Grand Total"),"",VLOOKUP(AB166,'Team Details'!B:C,2,0))</f>
        <v/>
      </c>
      <c r="AK166" s="90" t="str">
        <f>IF(OR(AB166="",AB166="Grand Total"),"",(IF(OR('Setup Parameters'!$C$6 = "SW Agile",'Setup Parameters'!$I$6 = "SW Agile"),"Story Point","Complexity Point")))</f>
        <v/>
      </c>
      <c r="AL166" s="90" t="str">
        <f t="shared" si="28"/>
        <v/>
      </c>
    </row>
    <row r="167" spans="1:38" x14ac:dyDescent="0.25">
      <c r="A167" s="78" t="str">
        <f t="shared" si="23"/>
        <v/>
      </c>
      <c r="B167" s="79" t="str">
        <f t="shared" si="19"/>
        <v/>
      </c>
      <c r="C167" s="79" t="str">
        <f t="shared" si="20"/>
        <v/>
      </c>
      <c r="D167" s="80" t="str">
        <f t="shared" si="21"/>
        <v/>
      </c>
      <c r="E167" s="80" t="str">
        <f t="shared" si="22"/>
        <v/>
      </c>
      <c r="F167" s="80" t="str">
        <f t="shared" si="24"/>
        <v/>
      </c>
      <c r="G167" s="80" t="str">
        <f t="shared" si="25"/>
        <v/>
      </c>
      <c r="H167" s="80" t="str">
        <f t="shared" si="26"/>
        <v/>
      </c>
      <c r="AH167" s="86" t="str">
        <f t="shared" si="27"/>
        <v/>
      </c>
      <c r="AI167" s="86" t="str">
        <f>IF(OR(AB167="",AB167="Grand Total"),"",VLOOKUP(AB167,'Team Details'!B:D,3,0))</f>
        <v/>
      </c>
      <c r="AJ167" s="91" t="str">
        <f>IF(OR(AB167="",AB167="Grand Total"),"",VLOOKUP(AB167,'Team Details'!B:C,2,0))</f>
        <v/>
      </c>
      <c r="AK167" s="90" t="str">
        <f>IF(OR(AB167="",AB167="Grand Total"),"",(IF(OR('Setup Parameters'!$C$6 = "SW Agile",'Setup Parameters'!$I$6 = "SW Agile"),"Story Point","Complexity Point")))</f>
        <v/>
      </c>
      <c r="AL167" s="90" t="str">
        <f t="shared" si="28"/>
        <v/>
      </c>
    </row>
    <row r="168" spans="1:38" x14ac:dyDescent="0.25">
      <c r="A168" s="78" t="str">
        <f t="shared" si="23"/>
        <v/>
      </c>
      <c r="B168" s="79" t="str">
        <f t="shared" si="19"/>
        <v/>
      </c>
      <c r="C168" s="79" t="str">
        <f t="shared" si="20"/>
        <v/>
      </c>
      <c r="D168" s="80" t="str">
        <f t="shared" si="21"/>
        <v/>
      </c>
      <c r="E168" s="80" t="str">
        <f t="shared" si="22"/>
        <v/>
      </c>
      <c r="F168" s="80" t="str">
        <f t="shared" si="24"/>
        <v/>
      </c>
      <c r="G168" s="80" t="str">
        <f t="shared" si="25"/>
        <v/>
      </c>
      <c r="H168" s="80" t="str">
        <f t="shared" si="26"/>
        <v/>
      </c>
      <c r="AH168" s="86" t="str">
        <f t="shared" si="27"/>
        <v/>
      </c>
      <c r="AI168" s="86" t="str">
        <f>IF(OR(AB168="",AB168="Grand Total"),"",VLOOKUP(AB168,'Team Details'!B:D,3,0))</f>
        <v/>
      </c>
      <c r="AJ168" s="91" t="str">
        <f>IF(OR(AB168="",AB168="Grand Total"),"",VLOOKUP(AB168,'Team Details'!B:C,2,0))</f>
        <v/>
      </c>
      <c r="AK168" s="90" t="str">
        <f>IF(OR(AB168="",AB168="Grand Total"),"",(IF(OR('Setup Parameters'!$C$6 = "SW Agile",'Setup Parameters'!$I$6 = "SW Agile"),"Story Point","Complexity Point")))</f>
        <v/>
      </c>
      <c r="AL168" s="90" t="str">
        <f t="shared" si="28"/>
        <v/>
      </c>
    </row>
    <row r="169" spans="1:38" x14ac:dyDescent="0.25">
      <c r="A169" s="78" t="str">
        <f t="shared" si="23"/>
        <v/>
      </c>
      <c r="B169" s="79" t="str">
        <f t="shared" si="19"/>
        <v/>
      </c>
      <c r="C169" s="79" t="str">
        <f t="shared" si="20"/>
        <v/>
      </c>
      <c r="D169" s="80" t="str">
        <f t="shared" si="21"/>
        <v/>
      </c>
      <c r="E169" s="80" t="str">
        <f t="shared" si="22"/>
        <v/>
      </c>
      <c r="F169" s="80" t="str">
        <f t="shared" si="24"/>
        <v/>
      </c>
      <c r="G169" s="80" t="str">
        <f t="shared" si="25"/>
        <v/>
      </c>
      <c r="H169" s="80" t="str">
        <f t="shared" si="26"/>
        <v/>
      </c>
      <c r="AH169" s="86" t="str">
        <f t="shared" si="27"/>
        <v/>
      </c>
      <c r="AI169" s="86" t="str">
        <f>IF(OR(AB169="",AB169="Grand Total"),"",VLOOKUP(AB169,'Team Details'!B:D,3,0))</f>
        <v/>
      </c>
      <c r="AJ169" s="91" t="str">
        <f>IF(OR(AB169="",AB169="Grand Total"),"",VLOOKUP(AB169,'Team Details'!B:C,2,0))</f>
        <v/>
      </c>
      <c r="AK169" s="90" t="str">
        <f>IF(OR(AB169="",AB169="Grand Total"),"",(IF(OR('Setup Parameters'!$C$6 = "SW Agile",'Setup Parameters'!$I$6 = "SW Agile"),"Story Point","Complexity Point")))</f>
        <v/>
      </c>
      <c r="AL169" s="90" t="str">
        <f t="shared" si="28"/>
        <v/>
      </c>
    </row>
    <row r="170" spans="1:38" x14ac:dyDescent="0.25">
      <c r="A170" s="78" t="str">
        <f t="shared" si="23"/>
        <v/>
      </c>
      <c r="B170" s="79" t="str">
        <f t="shared" si="19"/>
        <v/>
      </c>
      <c r="C170" s="79" t="str">
        <f t="shared" si="20"/>
        <v/>
      </c>
      <c r="D170" s="80" t="str">
        <f t="shared" si="21"/>
        <v/>
      </c>
      <c r="E170" s="80" t="str">
        <f t="shared" si="22"/>
        <v/>
      </c>
      <c r="F170" s="80" t="str">
        <f t="shared" si="24"/>
        <v/>
      </c>
      <c r="G170" s="80" t="str">
        <f t="shared" si="25"/>
        <v/>
      </c>
      <c r="H170" s="80" t="str">
        <f t="shared" si="26"/>
        <v/>
      </c>
      <c r="AH170" s="86" t="str">
        <f t="shared" si="27"/>
        <v/>
      </c>
      <c r="AI170" s="86" t="str">
        <f>IF(OR(AB170="",AB170="Grand Total"),"",VLOOKUP(AB170,'Team Details'!B:D,3,0))</f>
        <v/>
      </c>
      <c r="AJ170" s="91" t="str">
        <f>IF(OR(AB170="",AB170="Grand Total"),"",VLOOKUP(AB170,'Team Details'!B:C,2,0))</f>
        <v/>
      </c>
      <c r="AK170" s="90" t="str">
        <f>IF(OR(AB170="",AB170="Grand Total"),"",(IF(OR('Setup Parameters'!$C$6 = "SW Agile",'Setup Parameters'!$I$6 = "SW Agile"),"Story Point","Complexity Point")))</f>
        <v/>
      </c>
      <c r="AL170" s="90" t="str">
        <f t="shared" si="28"/>
        <v/>
      </c>
    </row>
    <row r="171" spans="1:38" x14ac:dyDescent="0.25">
      <c r="A171" s="78" t="str">
        <f t="shared" si="23"/>
        <v/>
      </c>
      <c r="B171" s="79" t="str">
        <f t="shared" si="19"/>
        <v/>
      </c>
      <c r="C171" s="79" t="str">
        <f t="shared" si="20"/>
        <v/>
      </c>
      <c r="D171" s="80" t="str">
        <f t="shared" si="21"/>
        <v/>
      </c>
      <c r="E171" s="80" t="str">
        <f t="shared" si="22"/>
        <v/>
      </c>
      <c r="F171" s="80" t="str">
        <f t="shared" si="24"/>
        <v/>
      </c>
      <c r="G171" s="80" t="str">
        <f t="shared" si="25"/>
        <v/>
      </c>
      <c r="H171" s="80" t="str">
        <f t="shared" si="26"/>
        <v/>
      </c>
      <c r="AH171" s="86" t="str">
        <f t="shared" si="27"/>
        <v/>
      </c>
      <c r="AI171" s="86" t="str">
        <f>IF(OR(AB171="",AB171="Grand Total"),"",VLOOKUP(AB171,'Team Details'!B:D,3,0))</f>
        <v/>
      </c>
      <c r="AJ171" s="91" t="str">
        <f>IF(OR(AB171="",AB171="Grand Total"),"",VLOOKUP(AB171,'Team Details'!B:C,2,0))</f>
        <v/>
      </c>
      <c r="AK171" s="90" t="str">
        <f>IF(OR(AB171="",AB171="Grand Total"),"",(IF(OR('Setup Parameters'!$C$6 = "SW Agile",'Setup Parameters'!$I$6 = "SW Agile"),"Story Point","Complexity Point")))</f>
        <v/>
      </c>
      <c r="AL171" s="90" t="str">
        <f t="shared" si="28"/>
        <v/>
      </c>
    </row>
    <row r="172" spans="1:38" x14ac:dyDescent="0.25">
      <c r="A172" s="78" t="str">
        <f t="shared" si="23"/>
        <v/>
      </c>
      <c r="B172" s="79" t="str">
        <f t="shared" si="19"/>
        <v/>
      </c>
      <c r="C172" s="79" t="str">
        <f t="shared" si="20"/>
        <v/>
      </c>
      <c r="D172" s="80" t="str">
        <f t="shared" si="21"/>
        <v/>
      </c>
      <c r="E172" s="80" t="str">
        <f t="shared" si="22"/>
        <v/>
      </c>
      <c r="F172" s="80" t="str">
        <f t="shared" si="24"/>
        <v/>
      </c>
      <c r="G172" s="80" t="str">
        <f t="shared" si="25"/>
        <v/>
      </c>
      <c r="H172" s="80" t="str">
        <f t="shared" si="26"/>
        <v/>
      </c>
      <c r="AH172" s="86" t="str">
        <f t="shared" si="27"/>
        <v/>
      </c>
      <c r="AI172" s="86" t="str">
        <f>IF(OR(AB172="",AB172="Grand Total"),"",VLOOKUP(AB172,'Team Details'!B:D,3,0))</f>
        <v/>
      </c>
      <c r="AJ172" s="91" t="str">
        <f>IF(OR(AB172="",AB172="Grand Total"),"",VLOOKUP(AB172,'Team Details'!B:C,2,0))</f>
        <v/>
      </c>
      <c r="AK172" s="90" t="str">
        <f>IF(OR(AB172="",AB172="Grand Total"),"",(IF(OR('Setup Parameters'!$C$6 = "SW Agile",'Setup Parameters'!$I$6 = "SW Agile"),"Story Point","Complexity Point")))</f>
        <v/>
      </c>
      <c r="AL172" s="90" t="str">
        <f t="shared" si="28"/>
        <v/>
      </c>
    </row>
    <row r="173" spans="1:38" x14ac:dyDescent="0.25">
      <c r="A173" s="78" t="str">
        <f t="shared" si="23"/>
        <v/>
      </c>
      <c r="B173" s="79" t="str">
        <f t="shared" si="19"/>
        <v/>
      </c>
      <c r="C173" s="79" t="str">
        <f t="shared" si="20"/>
        <v/>
      </c>
      <c r="D173" s="80" t="str">
        <f t="shared" si="21"/>
        <v/>
      </c>
      <c r="E173" s="80" t="str">
        <f t="shared" si="22"/>
        <v/>
      </c>
      <c r="F173" s="80" t="str">
        <f t="shared" si="24"/>
        <v/>
      </c>
      <c r="G173" s="80" t="str">
        <f t="shared" si="25"/>
        <v/>
      </c>
      <c r="H173" s="80" t="str">
        <f t="shared" si="26"/>
        <v/>
      </c>
      <c r="AH173" s="86" t="str">
        <f t="shared" si="27"/>
        <v/>
      </c>
      <c r="AI173" s="86" t="str">
        <f>IF(OR(AB173="",AB173="Grand Total"),"",VLOOKUP(AB173,'Team Details'!B:D,3,0))</f>
        <v/>
      </c>
      <c r="AJ173" s="91" t="str">
        <f>IF(OR(AB173="",AB173="Grand Total"),"",VLOOKUP(AB173,'Team Details'!B:C,2,0))</f>
        <v/>
      </c>
      <c r="AK173" s="90" t="str">
        <f>IF(OR(AB173="",AB173="Grand Total"),"",(IF(OR('Setup Parameters'!$C$6 = "SW Agile",'Setup Parameters'!$I$6 = "SW Agile"),"Story Point","Complexity Point")))</f>
        <v/>
      </c>
      <c r="AL173" s="90" t="str">
        <f t="shared" si="28"/>
        <v/>
      </c>
    </row>
    <row r="174" spans="1:38" x14ac:dyDescent="0.25">
      <c r="A174" s="78" t="str">
        <f t="shared" si="23"/>
        <v/>
      </c>
      <c r="B174" s="79" t="str">
        <f t="shared" si="19"/>
        <v/>
      </c>
      <c r="C174" s="79" t="str">
        <f t="shared" si="20"/>
        <v/>
      </c>
      <c r="D174" s="80" t="str">
        <f t="shared" si="21"/>
        <v/>
      </c>
      <c r="E174" s="80" t="str">
        <f t="shared" si="22"/>
        <v/>
      </c>
      <c r="F174" s="80" t="str">
        <f t="shared" si="24"/>
        <v/>
      </c>
      <c r="G174" s="80" t="str">
        <f t="shared" si="25"/>
        <v/>
      </c>
      <c r="H174" s="80" t="str">
        <f t="shared" si="26"/>
        <v/>
      </c>
      <c r="AH174" s="86" t="str">
        <f t="shared" si="27"/>
        <v/>
      </c>
      <c r="AI174" s="86" t="str">
        <f>IF(OR(AB174="",AB174="Grand Total"),"",VLOOKUP(AB174,'Team Details'!B:D,3,0))</f>
        <v/>
      </c>
      <c r="AJ174" s="91" t="str">
        <f>IF(OR(AB174="",AB174="Grand Total"),"",VLOOKUP(AB174,'Team Details'!B:C,2,0))</f>
        <v/>
      </c>
      <c r="AK174" s="90" t="str">
        <f>IF(OR(AB174="",AB174="Grand Total"),"",(IF(OR('Setup Parameters'!$C$6 = "SW Agile",'Setup Parameters'!$I$6 = "SW Agile"),"Story Point","Complexity Point")))</f>
        <v/>
      </c>
      <c r="AL174" s="90" t="str">
        <f t="shared" si="28"/>
        <v/>
      </c>
    </row>
    <row r="175" spans="1:38" x14ac:dyDescent="0.25">
      <c r="A175" s="78" t="str">
        <f t="shared" si="23"/>
        <v/>
      </c>
      <c r="B175" s="79" t="str">
        <f t="shared" si="19"/>
        <v/>
      </c>
      <c r="C175" s="79" t="str">
        <f t="shared" si="20"/>
        <v/>
      </c>
      <c r="D175" s="80" t="str">
        <f t="shared" si="21"/>
        <v/>
      </c>
      <c r="E175" s="80" t="str">
        <f t="shared" si="22"/>
        <v/>
      </c>
      <c r="F175" s="80" t="str">
        <f t="shared" si="24"/>
        <v/>
      </c>
      <c r="G175" s="80" t="str">
        <f t="shared" si="25"/>
        <v/>
      </c>
      <c r="H175" s="80" t="str">
        <f t="shared" si="26"/>
        <v/>
      </c>
      <c r="AH175" s="86" t="str">
        <f t="shared" si="27"/>
        <v/>
      </c>
      <c r="AI175" s="86" t="str">
        <f>IF(OR(AB175="",AB175="Grand Total"),"",VLOOKUP(AB175,'Team Details'!B:D,3,0))</f>
        <v/>
      </c>
      <c r="AJ175" s="91" t="str">
        <f>IF(OR(AB175="",AB175="Grand Total"),"",VLOOKUP(AB175,'Team Details'!B:C,2,0))</f>
        <v/>
      </c>
      <c r="AK175" s="90" t="str">
        <f>IF(OR(AB175="",AB175="Grand Total"),"",(IF(OR('Setup Parameters'!$C$6 = "SW Agile",'Setup Parameters'!$I$6 = "SW Agile"),"Story Point","Complexity Point")))</f>
        <v/>
      </c>
      <c r="AL175" s="90" t="str">
        <f t="shared" si="28"/>
        <v/>
      </c>
    </row>
    <row r="176" spans="1:38" x14ac:dyDescent="0.25">
      <c r="A176" s="78" t="str">
        <f t="shared" si="23"/>
        <v/>
      </c>
      <c r="B176" s="79" t="str">
        <f t="shared" si="19"/>
        <v/>
      </c>
      <c r="C176" s="79" t="str">
        <f t="shared" si="20"/>
        <v/>
      </c>
      <c r="D176" s="80" t="str">
        <f t="shared" si="21"/>
        <v/>
      </c>
      <c r="E176" s="80" t="str">
        <f t="shared" si="22"/>
        <v/>
      </c>
      <c r="F176" s="80" t="str">
        <f t="shared" si="24"/>
        <v/>
      </c>
      <c r="G176" s="80" t="str">
        <f t="shared" si="25"/>
        <v/>
      </c>
      <c r="H176" s="80" t="str">
        <f t="shared" si="26"/>
        <v/>
      </c>
      <c r="AH176" s="86" t="str">
        <f t="shared" si="27"/>
        <v/>
      </c>
      <c r="AI176" s="86" t="str">
        <f>IF(OR(AB176="",AB176="Grand Total"),"",VLOOKUP(AB176,'Team Details'!B:D,3,0))</f>
        <v/>
      </c>
      <c r="AJ176" s="91" t="str">
        <f>IF(OR(AB176="",AB176="Grand Total"),"",VLOOKUP(AB176,'Team Details'!B:C,2,0))</f>
        <v/>
      </c>
      <c r="AK176" s="90" t="str">
        <f>IF(OR(AB176="",AB176="Grand Total"),"",(IF(OR('Setup Parameters'!$C$6 = "SW Agile",'Setup Parameters'!$I$6 = "SW Agile"),"Story Point","Complexity Point")))</f>
        <v/>
      </c>
      <c r="AL176" s="90" t="str">
        <f t="shared" si="28"/>
        <v/>
      </c>
    </row>
    <row r="177" spans="1:38" x14ac:dyDescent="0.25">
      <c r="A177" s="78" t="str">
        <f t="shared" si="23"/>
        <v/>
      </c>
      <c r="B177" s="79" t="str">
        <f t="shared" si="19"/>
        <v/>
      </c>
      <c r="C177" s="79" t="str">
        <f t="shared" si="20"/>
        <v/>
      </c>
      <c r="D177" s="80" t="str">
        <f t="shared" si="21"/>
        <v/>
      </c>
      <c r="E177" s="80" t="str">
        <f t="shared" si="22"/>
        <v/>
      </c>
      <c r="F177" s="80" t="str">
        <f t="shared" si="24"/>
        <v/>
      </c>
      <c r="G177" s="80" t="str">
        <f t="shared" si="25"/>
        <v/>
      </c>
      <c r="H177" s="80" t="str">
        <f t="shared" si="26"/>
        <v/>
      </c>
      <c r="AH177" s="86" t="str">
        <f t="shared" si="27"/>
        <v/>
      </c>
      <c r="AI177" s="86" t="str">
        <f>IF(OR(AB177="",AB177="Grand Total"),"",VLOOKUP(AB177,'Team Details'!B:D,3,0))</f>
        <v/>
      </c>
      <c r="AJ177" s="91" t="str">
        <f>IF(OR(AB177="",AB177="Grand Total"),"",VLOOKUP(AB177,'Team Details'!B:C,2,0))</f>
        <v/>
      </c>
      <c r="AK177" s="90" t="str">
        <f>IF(OR(AB177="",AB177="Grand Total"),"",(IF(OR('Setup Parameters'!$C$6 = "SW Agile",'Setup Parameters'!$I$6 = "SW Agile"),"Story Point","Complexity Point")))</f>
        <v/>
      </c>
      <c r="AL177" s="90" t="str">
        <f t="shared" si="28"/>
        <v/>
      </c>
    </row>
    <row r="178" spans="1:38" x14ac:dyDescent="0.25">
      <c r="A178" s="78" t="str">
        <f t="shared" si="23"/>
        <v/>
      </c>
      <c r="B178" s="79" t="str">
        <f t="shared" si="19"/>
        <v/>
      </c>
      <c r="C178" s="79" t="str">
        <f t="shared" si="20"/>
        <v/>
      </c>
      <c r="D178" s="80" t="str">
        <f t="shared" si="21"/>
        <v/>
      </c>
      <c r="E178" s="80" t="str">
        <f t="shared" si="22"/>
        <v/>
      </c>
      <c r="F178" s="80" t="str">
        <f t="shared" si="24"/>
        <v/>
      </c>
      <c r="G178" s="80" t="str">
        <f t="shared" si="25"/>
        <v/>
      </c>
      <c r="H178" s="80" t="str">
        <f t="shared" si="26"/>
        <v/>
      </c>
      <c r="AH178" s="86" t="str">
        <f t="shared" si="27"/>
        <v/>
      </c>
      <c r="AI178" s="86" t="str">
        <f>IF(OR(AB178="",AB178="Grand Total"),"",VLOOKUP(AB178,'Team Details'!B:D,3,0))</f>
        <v/>
      </c>
      <c r="AJ178" s="91" t="str">
        <f>IF(OR(AB178="",AB178="Grand Total"),"",VLOOKUP(AB178,'Team Details'!B:C,2,0))</f>
        <v/>
      </c>
      <c r="AK178" s="90" t="str">
        <f>IF(OR(AB178="",AB178="Grand Total"),"",(IF(OR('Setup Parameters'!$C$6 = "SW Agile",'Setup Parameters'!$I$6 = "SW Agile"),"Story Point","Complexity Point")))</f>
        <v/>
      </c>
      <c r="AL178" s="90" t="str">
        <f t="shared" si="28"/>
        <v/>
      </c>
    </row>
    <row r="179" spans="1:38" x14ac:dyDescent="0.25">
      <c r="A179" s="78" t="str">
        <f t="shared" si="23"/>
        <v/>
      </c>
      <c r="B179" s="79" t="str">
        <f t="shared" si="19"/>
        <v/>
      </c>
      <c r="C179" s="79" t="str">
        <f t="shared" si="20"/>
        <v/>
      </c>
      <c r="D179" s="80" t="str">
        <f t="shared" si="21"/>
        <v/>
      </c>
      <c r="E179" s="80" t="str">
        <f t="shared" si="22"/>
        <v/>
      </c>
      <c r="F179" s="80" t="str">
        <f t="shared" si="24"/>
        <v/>
      </c>
      <c r="G179" s="80" t="str">
        <f t="shared" si="25"/>
        <v/>
      </c>
      <c r="H179" s="80" t="str">
        <f t="shared" si="26"/>
        <v/>
      </c>
      <c r="AH179" s="86" t="str">
        <f t="shared" si="27"/>
        <v/>
      </c>
      <c r="AI179" s="86" t="str">
        <f>IF(OR(AB179="",AB179="Grand Total"),"",VLOOKUP(AB179,'Team Details'!B:D,3,0))</f>
        <v/>
      </c>
      <c r="AJ179" s="91" t="str">
        <f>IF(OR(AB179="",AB179="Grand Total"),"",VLOOKUP(AB179,'Team Details'!B:C,2,0))</f>
        <v/>
      </c>
      <c r="AK179" s="90" t="str">
        <f>IF(OR(AB179="",AB179="Grand Total"),"",(IF(OR('Setup Parameters'!$C$6 = "SW Agile",'Setup Parameters'!$I$6 = "SW Agile"),"Story Point","Complexity Point")))</f>
        <v/>
      </c>
      <c r="AL179" s="90" t="str">
        <f t="shared" si="28"/>
        <v/>
      </c>
    </row>
    <row r="180" spans="1:38" x14ac:dyDescent="0.25">
      <c r="A180" s="78" t="str">
        <f t="shared" si="23"/>
        <v/>
      </c>
      <c r="B180" s="79" t="str">
        <f t="shared" si="19"/>
        <v/>
      </c>
      <c r="C180" s="79" t="str">
        <f t="shared" si="20"/>
        <v/>
      </c>
      <c r="D180" s="80" t="str">
        <f t="shared" si="21"/>
        <v/>
      </c>
      <c r="E180" s="80" t="str">
        <f t="shared" si="22"/>
        <v/>
      </c>
      <c r="F180" s="80" t="str">
        <f t="shared" si="24"/>
        <v/>
      </c>
      <c r="G180" s="80" t="str">
        <f t="shared" si="25"/>
        <v/>
      </c>
      <c r="H180" s="80" t="str">
        <f t="shared" si="26"/>
        <v/>
      </c>
      <c r="AH180" s="86" t="str">
        <f t="shared" si="27"/>
        <v/>
      </c>
      <c r="AI180" s="86" t="str">
        <f>IF(OR(AB180="",AB180="Grand Total"),"",VLOOKUP(AB180,'Team Details'!B:D,3,0))</f>
        <v/>
      </c>
      <c r="AJ180" s="91" t="str">
        <f>IF(OR(AB180="",AB180="Grand Total"),"",VLOOKUP(AB180,'Team Details'!B:C,2,0))</f>
        <v/>
      </c>
      <c r="AK180" s="90" t="str">
        <f>IF(OR(AB180="",AB180="Grand Total"),"",(IF(OR('Setup Parameters'!$C$6 = "SW Agile",'Setup Parameters'!$I$6 = "SW Agile"),"Story Point","Complexity Point")))</f>
        <v/>
      </c>
      <c r="AL180" s="90" t="str">
        <f t="shared" si="28"/>
        <v/>
      </c>
    </row>
    <row r="181" spans="1:38" x14ac:dyDescent="0.25">
      <c r="A181" s="78" t="str">
        <f t="shared" si="23"/>
        <v/>
      </c>
      <c r="B181" s="79" t="str">
        <f t="shared" si="19"/>
        <v/>
      </c>
      <c r="C181" s="79" t="str">
        <f t="shared" si="20"/>
        <v/>
      </c>
      <c r="D181" s="80" t="str">
        <f t="shared" si="21"/>
        <v/>
      </c>
      <c r="E181" s="80" t="str">
        <f t="shared" si="22"/>
        <v/>
      </c>
      <c r="F181" s="80" t="str">
        <f t="shared" si="24"/>
        <v/>
      </c>
      <c r="G181" s="80" t="str">
        <f t="shared" si="25"/>
        <v/>
      </c>
      <c r="H181" s="80" t="str">
        <f t="shared" si="26"/>
        <v/>
      </c>
      <c r="AH181" s="86" t="str">
        <f t="shared" si="27"/>
        <v/>
      </c>
      <c r="AI181" s="86" t="str">
        <f>IF(OR(AB181="",AB181="Grand Total"),"",VLOOKUP(AB181,'Team Details'!B:D,3,0))</f>
        <v/>
      </c>
      <c r="AJ181" s="91" t="str">
        <f>IF(OR(AB181="",AB181="Grand Total"),"",VLOOKUP(AB181,'Team Details'!B:C,2,0))</f>
        <v/>
      </c>
      <c r="AK181" s="90" t="str">
        <f>IF(OR(AB181="",AB181="Grand Total"),"",(IF(OR('Setup Parameters'!$C$6 = "SW Agile",'Setup Parameters'!$I$6 = "SW Agile"),"Story Point","Complexity Point")))</f>
        <v/>
      </c>
      <c r="AL181" s="90" t="str">
        <f t="shared" si="28"/>
        <v/>
      </c>
    </row>
    <row r="182" spans="1:38" x14ac:dyDescent="0.25">
      <c r="A182" s="78" t="str">
        <f t="shared" si="23"/>
        <v/>
      </c>
      <c r="B182" s="79" t="str">
        <f t="shared" si="19"/>
        <v/>
      </c>
      <c r="C182" s="79" t="str">
        <f t="shared" si="20"/>
        <v/>
      </c>
      <c r="D182" s="80" t="str">
        <f t="shared" si="21"/>
        <v/>
      </c>
      <c r="E182" s="80" t="str">
        <f t="shared" si="22"/>
        <v/>
      </c>
      <c r="F182" s="80" t="str">
        <f t="shared" si="24"/>
        <v/>
      </c>
      <c r="G182" s="80" t="str">
        <f t="shared" si="25"/>
        <v/>
      </c>
      <c r="H182" s="80" t="str">
        <f t="shared" si="26"/>
        <v/>
      </c>
      <c r="AH182" s="86" t="str">
        <f t="shared" si="27"/>
        <v/>
      </c>
      <c r="AI182" s="86" t="str">
        <f>IF(OR(AB182="",AB182="Grand Total"),"",VLOOKUP(AB182,'Team Details'!B:D,3,0))</f>
        <v/>
      </c>
      <c r="AJ182" s="91" t="str">
        <f>IF(OR(AB182="",AB182="Grand Total"),"",VLOOKUP(AB182,'Team Details'!B:C,2,0))</f>
        <v/>
      </c>
      <c r="AK182" s="90" t="str">
        <f>IF(OR(AB182="",AB182="Grand Total"),"",(IF(OR('Setup Parameters'!$C$6 = "SW Agile",'Setup Parameters'!$I$6 = "SW Agile"),"Story Point","Complexity Point")))</f>
        <v/>
      </c>
      <c r="AL182" s="90" t="str">
        <f t="shared" si="28"/>
        <v/>
      </c>
    </row>
    <row r="183" spans="1:38" x14ac:dyDescent="0.25">
      <c r="A183" s="78" t="str">
        <f t="shared" si="23"/>
        <v/>
      </c>
      <c r="B183" s="79" t="str">
        <f t="shared" si="19"/>
        <v/>
      </c>
      <c r="C183" s="79" t="str">
        <f t="shared" si="20"/>
        <v/>
      </c>
      <c r="D183" s="80" t="str">
        <f t="shared" si="21"/>
        <v/>
      </c>
      <c r="E183" s="80" t="str">
        <f t="shared" si="22"/>
        <v/>
      </c>
      <c r="F183" s="80" t="str">
        <f t="shared" si="24"/>
        <v/>
      </c>
      <c r="G183" s="80" t="str">
        <f t="shared" si="25"/>
        <v/>
      </c>
      <c r="H183" s="80" t="str">
        <f t="shared" si="26"/>
        <v/>
      </c>
      <c r="AH183" s="86" t="str">
        <f t="shared" si="27"/>
        <v/>
      </c>
      <c r="AI183" s="86" t="str">
        <f>IF(OR(AB183="",AB183="Grand Total"),"",VLOOKUP(AB183,'Team Details'!B:D,3,0))</f>
        <v/>
      </c>
      <c r="AJ183" s="91" t="str">
        <f>IF(OR(AB183="",AB183="Grand Total"),"",VLOOKUP(AB183,'Team Details'!B:C,2,0))</f>
        <v/>
      </c>
      <c r="AK183" s="90" t="str">
        <f>IF(OR(AB183="",AB183="Grand Total"),"",(IF(OR('Setup Parameters'!$C$6 = "SW Agile",'Setup Parameters'!$I$6 = "SW Agile"),"Story Point","Complexity Point")))</f>
        <v/>
      </c>
      <c r="AL183" s="90" t="str">
        <f t="shared" si="28"/>
        <v/>
      </c>
    </row>
    <row r="184" spans="1:38" x14ac:dyDescent="0.25">
      <c r="A184" s="78" t="str">
        <f t="shared" si="23"/>
        <v/>
      </c>
      <c r="B184" s="79" t="str">
        <f t="shared" si="19"/>
        <v/>
      </c>
      <c r="C184" s="79" t="str">
        <f t="shared" si="20"/>
        <v/>
      </c>
      <c r="D184" s="80" t="str">
        <f t="shared" si="21"/>
        <v/>
      </c>
      <c r="E184" s="80" t="str">
        <f t="shared" si="22"/>
        <v/>
      </c>
      <c r="F184" s="80" t="str">
        <f t="shared" si="24"/>
        <v/>
      </c>
      <c r="G184" s="80" t="str">
        <f t="shared" si="25"/>
        <v/>
      </c>
      <c r="H184" s="80" t="str">
        <f t="shared" si="26"/>
        <v/>
      </c>
      <c r="AH184" s="86" t="str">
        <f t="shared" si="27"/>
        <v/>
      </c>
      <c r="AI184" s="86" t="str">
        <f>IF(OR(AB184="",AB184="Grand Total"),"",VLOOKUP(AB184,'Team Details'!B:D,3,0))</f>
        <v/>
      </c>
      <c r="AJ184" s="91" t="str">
        <f>IF(OR(AB184="",AB184="Grand Total"),"",VLOOKUP(AB184,'Team Details'!B:C,2,0))</f>
        <v/>
      </c>
      <c r="AK184" s="90" t="str">
        <f>IF(OR(AB184="",AB184="Grand Total"),"",(IF(OR('Setup Parameters'!$C$6 = "SW Agile",'Setup Parameters'!$I$6 = "SW Agile"),"Story Point","Complexity Point")))</f>
        <v/>
      </c>
      <c r="AL184" s="90" t="str">
        <f t="shared" si="28"/>
        <v/>
      </c>
    </row>
    <row r="185" spans="1:38" x14ac:dyDescent="0.25">
      <c r="A185" s="78" t="str">
        <f t="shared" si="23"/>
        <v/>
      </c>
      <c r="B185" s="79" t="str">
        <f t="shared" si="19"/>
        <v/>
      </c>
      <c r="C185" s="79" t="str">
        <f t="shared" si="20"/>
        <v/>
      </c>
      <c r="D185" s="80" t="str">
        <f t="shared" si="21"/>
        <v/>
      </c>
      <c r="E185" s="80" t="str">
        <f t="shared" si="22"/>
        <v/>
      </c>
      <c r="F185" s="80" t="str">
        <f t="shared" si="24"/>
        <v/>
      </c>
      <c r="G185" s="80" t="str">
        <f t="shared" si="25"/>
        <v/>
      </c>
      <c r="H185" s="80" t="str">
        <f t="shared" si="26"/>
        <v/>
      </c>
      <c r="AH185" s="86" t="str">
        <f t="shared" si="27"/>
        <v/>
      </c>
      <c r="AI185" s="86" t="str">
        <f>IF(OR(AB185="",AB185="Grand Total"),"",VLOOKUP(AB185,'Team Details'!B:D,3,0))</f>
        <v/>
      </c>
      <c r="AJ185" s="91" t="str">
        <f>IF(OR(AB185="",AB185="Grand Total"),"",VLOOKUP(AB185,'Team Details'!B:C,2,0))</f>
        <v/>
      </c>
      <c r="AK185" s="90" t="str">
        <f>IF(OR(AB185="",AB185="Grand Total"),"",(IF(OR('Setup Parameters'!$C$6 = "SW Agile",'Setup Parameters'!$I$6 = "SW Agile"),"Story Point","Complexity Point")))</f>
        <v/>
      </c>
      <c r="AL185" s="90" t="str">
        <f t="shared" si="28"/>
        <v/>
      </c>
    </row>
    <row r="186" spans="1:38" x14ac:dyDescent="0.25">
      <c r="A186" s="78" t="str">
        <f t="shared" si="23"/>
        <v/>
      </c>
      <c r="B186" s="79" t="str">
        <f t="shared" si="19"/>
        <v/>
      </c>
      <c r="C186" s="79" t="str">
        <f t="shared" si="20"/>
        <v/>
      </c>
      <c r="D186" s="80" t="str">
        <f t="shared" si="21"/>
        <v/>
      </c>
      <c r="E186" s="80" t="str">
        <f t="shared" si="22"/>
        <v/>
      </c>
      <c r="F186" s="80" t="str">
        <f t="shared" si="24"/>
        <v/>
      </c>
      <c r="G186" s="80" t="str">
        <f t="shared" si="25"/>
        <v/>
      </c>
      <c r="H186" s="80" t="str">
        <f t="shared" si="26"/>
        <v/>
      </c>
      <c r="AH186" s="86" t="str">
        <f t="shared" si="27"/>
        <v/>
      </c>
      <c r="AI186" s="86" t="str">
        <f>IF(OR(AB186="",AB186="Grand Total"),"",VLOOKUP(AB186,'Team Details'!B:D,3,0))</f>
        <v/>
      </c>
      <c r="AJ186" s="91" t="str">
        <f>IF(OR(AB186="",AB186="Grand Total"),"",VLOOKUP(AB186,'Team Details'!B:C,2,0))</f>
        <v/>
      </c>
      <c r="AK186" s="90" t="str">
        <f>IF(OR(AB186="",AB186="Grand Total"),"",(IF(OR('Setup Parameters'!$C$6 = "SW Agile",'Setup Parameters'!$I$6 = "SW Agile"),"Story Point","Complexity Point")))</f>
        <v/>
      </c>
      <c r="AL186" s="90" t="str">
        <f t="shared" si="28"/>
        <v/>
      </c>
    </row>
    <row r="187" spans="1:38" x14ac:dyDescent="0.25">
      <c r="A187" s="78" t="str">
        <f t="shared" si="23"/>
        <v/>
      </c>
      <c r="B187" s="79" t="str">
        <f t="shared" si="19"/>
        <v/>
      </c>
      <c r="C187" s="79" t="str">
        <f t="shared" si="20"/>
        <v/>
      </c>
      <c r="D187" s="80" t="str">
        <f t="shared" si="21"/>
        <v/>
      </c>
      <c r="E187" s="80" t="str">
        <f t="shared" si="22"/>
        <v/>
      </c>
      <c r="F187" s="80" t="str">
        <f t="shared" si="24"/>
        <v/>
      </c>
      <c r="G187" s="80" t="str">
        <f t="shared" si="25"/>
        <v/>
      </c>
      <c r="H187" s="80" t="str">
        <f t="shared" si="26"/>
        <v/>
      </c>
      <c r="AH187" s="86" t="str">
        <f t="shared" si="27"/>
        <v/>
      </c>
      <c r="AI187" s="86" t="str">
        <f>IF(OR(AB187="",AB187="Grand Total"),"",VLOOKUP(AB187,'Team Details'!B:D,3,0))</f>
        <v/>
      </c>
      <c r="AJ187" s="91" t="str">
        <f>IF(OR(AB187="",AB187="Grand Total"),"",VLOOKUP(AB187,'Team Details'!B:C,2,0))</f>
        <v/>
      </c>
      <c r="AK187" s="90" t="str">
        <f>IF(OR(AB187="",AB187="Grand Total"),"",(IF(OR('Setup Parameters'!$C$6 = "SW Agile",'Setup Parameters'!$I$6 = "SW Agile"),"Story Point","Complexity Point")))</f>
        <v/>
      </c>
      <c r="AL187" s="90" t="str">
        <f t="shared" si="28"/>
        <v/>
      </c>
    </row>
    <row r="188" spans="1:38" x14ac:dyDescent="0.25">
      <c r="A188" s="78" t="str">
        <f t="shared" si="23"/>
        <v/>
      </c>
      <c r="B188" s="79" t="str">
        <f t="shared" si="19"/>
        <v/>
      </c>
      <c r="C188" s="79" t="str">
        <f t="shared" si="20"/>
        <v/>
      </c>
      <c r="D188" s="80" t="str">
        <f t="shared" si="21"/>
        <v/>
      </c>
      <c r="E188" s="80" t="str">
        <f t="shared" si="22"/>
        <v/>
      </c>
      <c r="F188" s="80" t="str">
        <f t="shared" si="24"/>
        <v/>
      </c>
      <c r="G188" s="80" t="str">
        <f t="shared" si="25"/>
        <v/>
      </c>
      <c r="H188" s="80" t="str">
        <f t="shared" si="26"/>
        <v/>
      </c>
      <c r="AH188" s="86" t="str">
        <f t="shared" si="27"/>
        <v/>
      </c>
      <c r="AI188" s="86" t="str">
        <f>IF(OR(AB188="",AB188="Grand Total"),"",VLOOKUP(AB188,'Team Details'!B:D,3,0))</f>
        <v/>
      </c>
      <c r="AJ188" s="91" t="str">
        <f>IF(OR(AB188="",AB188="Grand Total"),"",VLOOKUP(AB188,'Team Details'!B:C,2,0))</f>
        <v/>
      </c>
      <c r="AK188" s="90" t="str">
        <f>IF(OR(AB188="",AB188="Grand Total"),"",(IF(OR('Setup Parameters'!$C$6 = "SW Agile",'Setup Parameters'!$I$6 = "SW Agile"),"Story Point","Complexity Point")))</f>
        <v/>
      </c>
      <c r="AL188" s="90" t="str">
        <f t="shared" si="28"/>
        <v/>
      </c>
    </row>
    <row r="189" spans="1:38" x14ac:dyDescent="0.25">
      <c r="A189" s="78" t="str">
        <f t="shared" si="23"/>
        <v/>
      </c>
      <c r="B189" s="79" t="str">
        <f t="shared" si="19"/>
        <v/>
      </c>
      <c r="C189" s="79" t="str">
        <f t="shared" si="20"/>
        <v/>
      </c>
      <c r="D189" s="80" t="str">
        <f t="shared" si="21"/>
        <v/>
      </c>
      <c r="E189" s="80" t="str">
        <f t="shared" si="22"/>
        <v/>
      </c>
      <c r="F189" s="80" t="str">
        <f t="shared" si="24"/>
        <v/>
      </c>
      <c r="G189" s="80" t="str">
        <f t="shared" si="25"/>
        <v/>
      </c>
      <c r="H189" s="80" t="str">
        <f t="shared" si="26"/>
        <v/>
      </c>
      <c r="AH189" s="86" t="str">
        <f t="shared" si="27"/>
        <v/>
      </c>
      <c r="AI189" s="86" t="str">
        <f>IF(OR(AB189="",AB189="Grand Total"),"",VLOOKUP(AB189,'Team Details'!B:D,3,0))</f>
        <v/>
      </c>
      <c r="AJ189" s="91" t="str">
        <f>IF(OR(AB189="",AB189="Grand Total"),"",VLOOKUP(AB189,'Team Details'!B:C,2,0))</f>
        <v/>
      </c>
      <c r="AK189" s="90" t="str">
        <f>IF(OR(AB189="",AB189="Grand Total"),"",(IF(OR('Setup Parameters'!$C$6 = "SW Agile",'Setup Parameters'!$I$6 = "SW Agile"),"Story Point","Complexity Point")))</f>
        <v/>
      </c>
      <c r="AL189" s="90" t="str">
        <f t="shared" si="28"/>
        <v/>
      </c>
    </row>
    <row r="190" spans="1:38" x14ac:dyDescent="0.25">
      <c r="A190" s="78" t="str">
        <f t="shared" si="23"/>
        <v/>
      </c>
      <c r="B190" s="79" t="str">
        <f t="shared" si="19"/>
        <v/>
      </c>
      <c r="C190" s="79" t="str">
        <f t="shared" si="20"/>
        <v/>
      </c>
      <c r="D190" s="80" t="str">
        <f t="shared" si="21"/>
        <v/>
      </c>
      <c r="E190" s="80" t="str">
        <f t="shared" si="22"/>
        <v/>
      </c>
      <c r="F190" s="80" t="str">
        <f t="shared" si="24"/>
        <v/>
      </c>
      <c r="G190" s="80" t="str">
        <f t="shared" si="25"/>
        <v/>
      </c>
      <c r="H190" s="80" t="str">
        <f t="shared" si="26"/>
        <v/>
      </c>
      <c r="AH190" s="86" t="str">
        <f t="shared" si="27"/>
        <v/>
      </c>
      <c r="AI190" s="86" t="str">
        <f>IF(OR(AB190="",AB190="Grand Total"),"",VLOOKUP(AB190,'Team Details'!B:D,3,0))</f>
        <v/>
      </c>
      <c r="AJ190" s="91" t="str">
        <f>IF(OR(AB190="",AB190="Grand Total"),"",VLOOKUP(AB190,'Team Details'!B:C,2,0))</f>
        <v/>
      </c>
      <c r="AK190" s="90" t="str">
        <f>IF(OR(AB190="",AB190="Grand Total"),"",(IF(OR('Setup Parameters'!$C$6 = "SW Agile",'Setup Parameters'!$I$6 = "SW Agile"),"Story Point","Complexity Point")))</f>
        <v/>
      </c>
      <c r="AL190" s="90" t="str">
        <f t="shared" si="28"/>
        <v/>
      </c>
    </row>
    <row r="191" spans="1:38" x14ac:dyDescent="0.25">
      <c r="A191" s="78" t="str">
        <f t="shared" si="23"/>
        <v/>
      </c>
      <c r="B191" s="79" t="str">
        <f t="shared" si="19"/>
        <v/>
      </c>
      <c r="C191" s="79" t="str">
        <f t="shared" si="20"/>
        <v/>
      </c>
      <c r="D191" s="80" t="str">
        <f t="shared" si="21"/>
        <v/>
      </c>
      <c r="E191" s="80" t="str">
        <f t="shared" si="22"/>
        <v/>
      </c>
      <c r="F191" s="80" t="str">
        <f t="shared" si="24"/>
        <v/>
      </c>
      <c r="G191" s="80" t="str">
        <f t="shared" si="25"/>
        <v/>
      </c>
      <c r="H191" s="80" t="str">
        <f t="shared" si="26"/>
        <v/>
      </c>
      <c r="AH191" s="86" t="str">
        <f t="shared" si="27"/>
        <v/>
      </c>
      <c r="AI191" s="86" t="str">
        <f>IF(OR(AB191="",AB191="Grand Total"),"",VLOOKUP(AB191,'Team Details'!B:D,3,0))</f>
        <v/>
      </c>
      <c r="AJ191" s="91" t="str">
        <f>IF(OR(AB191="",AB191="Grand Total"),"",VLOOKUP(AB191,'Team Details'!B:C,2,0))</f>
        <v/>
      </c>
      <c r="AK191" s="90" t="str">
        <f>IF(OR(AB191="",AB191="Grand Total"),"",(IF(OR('Setup Parameters'!$C$6 = "SW Agile",'Setup Parameters'!$I$6 = "SW Agile"),"Story Point","Complexity Point")))</f>
        <v/>
      </c>
      <c r="AL191" s="90" t="str">
        <f t="shared" si="28"/>
        <v/>
      </c>
    </row>
    <row r="192" spans="1:38" x14ac:dyDescent="0.25">
      <c r="A192" s="78" t="str">
        <f t="shared" si="23"/>
        <v/>
      </c>
      <c r="B192" s="79" t="str">
        <f t="shared" si="19"/>
        <v/>
      </c>
      <c r="C192" s="79" t="str">
        <f t="shared" si="20"/>
        <v/>
      </c>
      <c r="D192" s="80" t="str">
        <f t="shared" si="21"/>
        <v/>
      </c>
      <c r="E192" s="80" t="str">
        <f t="shared" si="22"/>
        <v/>
      </c>
      <c r="F192" s="80" t="str">
        <f t="shared" si="24"/>
        <v/>
      </c>
      <c r="G192" s="80" t="str">
        <f t="shared" si="25"/>
        <v/>
      </c>
      <c r="H192" s="80" t="str">
        <f t="shared" si="26"/>
        <v/>
      </c>
      <c r="AH192" s="86" t="str">
        <f t="shared" si="27"/>
        <v/>
      </c>
      <c r="AI192" s="86" t="str">
        <f>IF(OR(AB192="",AB192="Grand Total"),"",VLOOKUP(AB192,'Team Details'!B:D,3,0))</f>
        <v/>
      </c>
      <c r="AJ192" s="91" t="str">
        <f>IF(OR(AB192="",AB192="Grand Total"),"",VLOOKUP(AB192,'Team Details'!B:C,2,0))</f>
        <v/>
      </c>
      <c r="AK192" s="90" t="str">
        <f>IF(OR(AB192="",AB192="Grand Total"),"",(IF(OR('Setup Parameters'!$C$6 = "SW Agile",'Setup Parameters'!$I$6 = "SW Agile"),"Story Point","Complexity Point")))</f>
        <v/>
      </c>
      <c r="AL192" s="90" t="str">
        <f t="shared" si="28"/>
        <v/>
      </c>
    </row>
    <row r="193" spans="1:38" x14ac:dyDescent="0.25">
      <c r="A193" s="78" t="str">
        <f t="shared" si="23"/>
        <v/>
      </c>
      <c r="B193" s="79" t="str">
        <f t="shared" si="19"/>
        <v/>
      </c>
      <c r="C193" s="79" t="str">
        <f t="shared" si="20"/>
        <v/>
      </c>
      <c r="D193" s="80" t="str">
        <f t="shared" si="21"/>
        <v/>
      </c>
      <c r="E193" s="80" t="str">
        <f t="shared" si="22"/>
        <v/>
      </c>
      <c r="F193" s="80" t="str">
        <f t="shared" si="24"/>
        <v/>
      </c>
      <c r="G193" s="80" t="str">
        <f t="shared" si="25"/>
        <v/>
      </c>
      <c r="H193" s="80" t="str">
        <f t="shared" si="26"/>
        <v/>
      </c>
      <c r="AH193" s="86" t="str">
        <f t="shared" si="27"/>
        <v/>
      </c>
      <c r="AI193" s="86" t="str">
        <f>IF(OR(AB193="",AB193="Grand Total"),"",VLOOKUP(AB193,'Team Details'!B:D,3,0))</f>
        <v/>
      </c>
      <c r="AJ193" s="91" t="str">
        <f>IF(OR(AB193="",AB193="Grand Total"),"",VLOOKUP(AB193,'Team Details'!B:C,2,0))</f>
        <v/>
      </c>
      <c r="AK193" s="90" t="str">
        <f>IF(OR(AB193="",AB193="Grand Total"),"",(IF(OR('Setup Parameters'!$C$6 = "SW Agile",'Setup Parameters'!$I$6 = "SW Agile"),"Story Point","Complexity Point")))</f>
        <v/>
      </c>
      <c r="AL193" s="90" t="str">
        <f t="shared" si="28"/>
        <v/>
      </c>
    </row>
    <row r="194" spans="1:38" x14ac:dyDescent="0.25">
      <c r="A194" s="78" t="str">
        <f t="shared" si="23"/>
        <v/>
      </c>
      <c r="B194" s="79" t="str">
        <f t="shared" ref="B194:B257" si="29">AI197</f>
        <v/>
      </c>
      <c r="C194" s="79" t="str">
        <f t="shared" ref="C194:C257" si="30">AJ197</f>
        <v/>
      </c>
      <c r="D194" s="80" t="str">
        <f t="shared" ref="D194:D257" si="31">AK197</f>
        <v/>
      </c>
      <c r="E194" s="80" t="str">
        <f t="shared" ref="E194:E257" si="32">AL197</f>
        <v/>
      </c>
      <c r="F194" s="80" t="str">
        <f t="shared" si="24"/>
        <v/>
      </c>
      <c r="G194" s="80" t="str">
        <f t="shared" si="25"/>
        <v/>
      </c>
      <c r="H194" s="80" t="str">
        <f t="shared" si="26"/>
        <v/>
      </c>
      <c r="AH194" s="86" t="str">
        <f t="shared" si="27"/>
        <v/>
      </c>
      <c r="AI194" s="86" t="str">
        <f>IF(OR(AB194="",AB194="Grand Total"),"",VLOOKUP(AB194,'Team Details'!B:D,3,0))</f>
        <v/>
      </c>
      <c r="AJ194" s="91" t="str">
        <f>IF(OR(AB194="",AB194="Grand Total"),"",VLOOKUP(AB194,'Team Details'!B:C,2,0))</f>
        <v/>
      </c>
      <c r="AK194" s="90" t="str">
        <f>IF(OR(AB194="",AB194="Grand Total"),"",(IF(OR('Setup Parameters'!$C$6 = "SW Agile",'Setup Parameters'!$I$6 = "SW Agile"),"Story Point","Complexity Point")))</f>
        <v/>
      </c>
      <c r="AL194" s="90" t="str">
        <f t="shared" si="28"/>
        <v/>
      </c>
    </row>
    <row r="195" spans="1:38" x14ac:dyDescent="0.25">
      <c r="A195" s="78" t="str">
        <f t="shared" ref="A195:A258" si="33">IF(AH198="","",AH198)</f>
        <v/>
      </c>
      <c r="B195" s="79" t="str">
        <f t="shared" si="29"/>
        <v/>
      </c>
      <c r="C195" s="79" t="str">
        <f t="shared" si="30"/>
        <v/>
      </c>
      <c r="D195" s="80" t="str">
        <f t="shared" si="31"/>
        <v/>
      </c>
      <c r="E195" s="80" t="str">
        <f t="shared" si="32"/>
        <v/>
      </c>
      <c r="F195" s="80" t="str">
        <f t="shared" ref="F195:F258" si="34">IF(AC198="","",AC198)</f>
        <v/>
      </c>
      <c r="G195" s="80" t="str">
        <f t="shared" ref="G195:G258" si="35">IF(AD198="","",AD198)</f>
        <v/>
      </c>
      <c r="H195" s="80" t="str">
        <f t="shared" ref="H195:H258" si="36">IF(AE198="","",AE198)</f>
        <v/>
      </c>
      <c r="AH195" s="86" t="str">
        <f t="shared" si="27"/>
        <v/>
      </c>
      <c r="AI195" s="86" t="str">
        <f>IF(OR(AB195="",AB195="Grand Total"),"",VLOOKUP(AB195,'Team Details'!B:D,3,0))</f>
        <v/>
      </c>
      <c r="AJ195" s="91" t="str">
        <f>IF(OR(AB195="",AB195="Grand Total"),"",VLOOKUP(AB195,'Team Details'!B:C,2,0))</f>
        <v/>
      </c>
      <c r="AK195" s="90" t="str">
        <f>IF(OR(AB195="",AB195="Grand Total"),"",(IF(OR('Setup Parameters'!$C$6 = "SW Agile",'Setup Parameters'!$I$6 = "SW Agile"),"Story Point","Complexity Point")))</f>
        <v/>
      </c>
      <c r="AL195" s="90" t="str">
        <f t="shared" si="28"/>
        <v/>
      </c>
    </row>
    <row r="196" spans="1:38" x14ac:dyDescent="0.25">
      <c r="A196" s="78" t="str">
        <f t="shared" si="33"/>
        <v/>
      </c>
      <c r="B196" s="79" t="str">
        <f t="shared" si="29"/>
        <v/>
      </c>
      <c r="C196" s="79" t="str">
        <f t="shared" si="30"/>
        <v/>
      </c>
      <c r="D196" s="80" t="str">
        <f t="shared" si="31"/>
        <v/>
      </c>
      <c r="E196" s="80" t="str">
        <f t="shared" si="32"/>
        <v/>
      </c>
      <c r="F196" s="80" t="str">
        <f t="shared" si="34"/>
        <v/>
      </c>
      <c r="G196" s="80" t="str">
        <f t="shared" si="35"/>
        <v/>
      </c>
      <c r="H196" s="80" t="str">
        <f t="shared" si="36"/>
        <v/>
      </c>
      <c r="AH196" s="86" t="str">
        <f t="shared" si="27"/>
        <v/>
      </c>
      <c r="AI196" s="86" t="str">
        <f>IF(OR(AB196="",AB196="Grand Total"),"",VLOOKUP(AB196,'Team Details'!B:D,3,0))</f>
        <v/>
      </c>
      <c r="AJ196" s="91" t="str">
        <f>IF(OR(AB196="",AB196="Grand Total"),"",VLOOKUP(AB196,'Team Details'!B:C,2,0))</f>
        <v/>
      </c>
      <c r="AK196" s="90" t="str">
        <f>IF(OR(AB196="",AB196="Grand Total"),"",(IF(OR('Setup Parameters'!$C$6 = "SW Agile",'Setup Parameters'!$I$6 = "SW Agile"),"Story Point","Complexity Point")))</f>
        <v/>
      </c>
      <c r="AL196" s="90" t="str">
        <f t="shared" si="28"/>
        <v/>
      </c>
    </row>
    <row r="197" spans="1:38" x14ac:dyDescent="0.25">
      <c r="A197" s="78" t="str">
        <f t="shared" si="33"/>
        <v/>
      </c>
      <c r="B197" s="79" t="str">
        <f t="shared" si="29"/>
        <v/>
      </c>
      <c r="C197" s="79" t="str">
        <f t="shared" si="30"/>
        <v/>
      </c>
      <c r="D197" s="80" t="str">
        <f t="shared" si="31"/>
        <v/>
      </c>
      <c r="E197" s="80" t="str">
        <f t="shared" si="32"/>
        <v/>
      </c>
      <c r="F197" s="80" t="str">
        <f t="shared" si="34"/>
        <v/>
      </c>
      <c r="G197" s="80" t="str">
        <f t="shared" si="35"/>
        <v/>
      </c>
      <c r="H197" s="80" t="str">
        <f t="shared" si="36"/>
        <v/>
      </c>
      <c r="AH197" s="86" t="str">
        <f t="shared" si="27"/>
        <v/>
      </c>
      <c r="AI197" s="86" t="str">
        <f>IF(OR(AB197="",AB197="Grand Total"),"",VLOOKUP(AB197,'Team Details'!B:D,3,0))</f>
        <v/>
      </c>
      <c r="AJ197" s="91" t="str">
        <f>IF(OR(AB197="",AB197="Grand Total"),"",VLOOKUP(AB197,'Team Details'!B:C,2,0))</f>
        <v/>
      </c>
      <c r="AK197" s="90" t="str">
        <f>IF(OR(AB197="",AB197="Grand Total"),"",(IF(OR('Setup Parameters'!$C$6 = "SW Agile",'Setup Parameters'!$I$6 = "SW Agile"),"Story Point","Complexity Point")))</f>
        <v/>
      </c>
      <c r="AL197" s="90" t="str">
        <f t="shared" si="28"/>
        <v/>
      </c>
    </row>
    <row r="198" spans="1:38" x14ac:dyDescent="0.25">
      <c r="A198" s="78" t="str">
        <f t="shared" si="33"/>
        <v/>
      </c>
      <c r="B198" s="79" t="str">
        <f t="shared" si="29"/>
        <v/>
      </c>
      <c r="C198" s="79" t="str">
        <f t="shared" si="30"/>
        <v/>
      </c>
      <c r="D198" s="80" t="str">
        <f t="shared" si="31"/>
        <v/>
      </c>
      <c r="E198" s="80" t="str">
        <f t="shared" si="32"/>
        <v/>
      </c>
      <c r="F198" s="80" t="str">
        <f t="shared" si="34"/>
        <v/>
      </c>
      <c r="G198" s="80" t="str">
        <f t="shared" si="35"/>
        <v/>
      </c>
      <c r="H198" s="80" t="str">
        <f t="shared" si="36"/>
        <v/>
      </c>
      <c r="AH198" s="86" t="str">
        <f t="shared" ref="AH198:AH261" si="37">IF(AA198="","",$AA198)</f>
        <v/>
      </c>
      <c r="AI198" s="86" t="str">
        <f>IF(OR(AB198="",AB198="Grand Total"),"",VLOOKUP(AB198,'Team Details'!B:D,3,0))</f>
        <v/>
      </c>
      <c r="AJ198" s="91" t="str">
        <f>IF(OR(AB198="",AB198="Grand Total"),"",VLOOKUP(AB198,'Team Details'!B:C,2,0))</f>
        <v/>
      </c>
      <c r="AK198" s="90" t="str">
        <f>IF(OR(AB198="",AB198="Grand Total"),"",(IF(OR('Setup Parameters'!$C$6 = "SW Agile",'Setup Parameters'!$I$6 = "SW Agile"),"Story Point","Complexity Point")))</f>
        <v/>
      </c>
      <c r="AL198" s="90" t="str">
        <f t="shared" ref="AL198:AL261" si="38">IF(AK198="","",IF(AK198="Story Point","SP/PH","CP/PH"))</f>
        <v/>
      </c>
    </row>
    <row r="199" spans="1:38" x14ac:dyDescent="0.25">
      <c r="A199" s="78" t="str">
        <f t="shared" si="33"/>
        <v/>
      </c>
      <c r="B199" s="79" t="str">
        <f t="shared" si="29"/>
        <v/>
      </c>
      <c r="C199" s="79" t="str">
        <f t="shared" si="30"/>
        <v/>
      </c>
      <c r="D199" s="80" t="str">
        <f t="shared" si="31"/>
        <v/>
      </c>
      <c r="E199" s="80" t="str">
        <f t="shared" si="32"/>
        <v/>
      </c>
      <c r="F199" s="80" t="str">
        <f t="shared" si="34"/>
        <v/>
      </c>
      <c r="G199" s="80" t="str">
        <f t="shared" si="35"/>
        <v/>
      </c>
      <c r="H199" s="80" t="str">
        <f t="shared" si="36"/>
        <v/>
      </c>
      <c r="AH199" s="86" t="str">
        <f t="shared" si="37"/>
        <v/>
      </c>
      <c r="AI199" s="86" t="str">
        <f>IF(OR(AB199="",AB199="Grand Total"),"",VLOOKUP(AB199,'Team Details'!B:D,3,0))</f>
        <v/>
      </c>
      <c r="AJ199" s="91" t="str">
        <f>IF(OR(AB199="",AB199="Grand Total"),"",VLOOKUP(AB199,'Team Details'!B:C,2,0))</f>
        <v/>
      </c>
      <c r="AK199" s="90" t="str">
        <f>IF(OR(AB199="",AB199="Grand Total"),"",(IF(OR('Setup Parameters'!$C$6 = "SW Agile",'Setup Parameters'!$I$6 = "SW Agile"),"Story Point","Complexity Point")))</f>
        <v/>
      </c>
      <c r="AL199" s="90" t="str">
        <f t="shared" si="38"/>
        <v/>
      </c>
    </row>
    <row r="200" spans="1:38" x14ac:dyDescent="0.25">
      <c r="A200" s="78" t="str">
        <f t="shared" si="33"/>
        <v/>
      </c>
      <c r="B200" s="79" t="str">
        <f t="shared" si="29"/>
        <v/>
      </c>
      <c r="C200" s="79" t="str">
        <f t="shared" si="30"/>
        <v/>
      </c>
      <c r="D200" s="80" t="str">
        <f t="shared" si="31"/>
        <v/>
      </c>
      <c r="E200" s="80" t="str">
        <f t="shared" si="32"/>
        <v/>
      </c>
      <c r="F200" s="80" t="str">
        <f t="shared" si="34"/>
        <v/>
      </c>
      <c r="G200" s="80" t="str">
        <f t="shared" si="35"/>
        <v/>
      </c>
      <c r="H200" s="80" t="str">
        <f t="shared" si="36"/>
        <v/>
      </c>
      <c r="AH200" s="86" t="str">
        <f t="shared" si="37"/>
        <v/>
      </c>
      <c r="AI200" s="86" t="str">
        <f>IF(OR(AB200="",AB200="Grand Total"),"",VLOOKUP(AB200,'Team Details'!B:D,3,0))</f>
        <v/>
      </c>
      <c r="AJ200" s="91" t="str">
        <f>IF(OR(AB200="",AB200="Grand Total"),"",VLOOKUP(AB200,'Team Details'!B:C,2,0))</f>
        <v/>
      </c>
      <c r="AK200" s="90" t="str">
        <f>IF(OR(AB200="",AB200="Grand Total"),"",(IF(OR('Setup Parameters'!$C$6 = "SW Agile",'Setup Parameters'!$I$6 = "SW Agile"),"Story Point","Complexity Point")))</f>
        <v/>
      </c>
      <c r="AL200" s="90" t="str">
        <f t="shared" si="38"/>
        <v/>
      </c>
    </row>
    <row r="201" spans="1:38" x14ac:dyDescent="0.25">
      <c r="A201" s="78" t="str">
        <f t="shared" si="33"/>
        <v/>
      </c>
      <c r="B201" s="79" t="str">
        <f t="shared" si="29"/>
        <v/>
      </c>
      <c r="C201" s="79" t="str">
        <f t="shared" si="30"/>
        <v/>
      </c>
      <c r="D201" s="80" t="str">
        <f t="shared" si="31"/>
        <v/>
      </c>
      <c r="E201" s="80" t="str">
        <f t="shared" si="32"/>
        <v/>
      </c>
      <c r="F201" s="80" t="str">
        <f t="shared" si="34"/>
        <v/>
      </c>
      <c r="G201" s="80" t="str">
        <f t="shared" si="35"/>
        <v/>
      </c>
      <c r="H201" s="80" t="str">
        <f t="shared" si="36"/>
        <v/>
      </c>
      <c r="AH201" s="86" t="str">
        <f t="shared" si="37"/>
        <v/>
      </c>
      <c r="AI201" s="86" t="str">
        <f>IF(OR(AB201="",AB201="Grand Total"),"",VLOOKUP(AB201,'Team Details'!B:D,3,0))</f>
        <v/>
      </c>
      <c r="AJ201" s="91" t="str">
        <f>IF(OR(AB201="",AB201="Grand Total"),"",VLOOKUP(AB201,'Team Details'!B:C,2,0))</f>
        <v/>
      </c>
      <c r="AK201" s="90" t="str">
        <f>IF(OR(AB201="",AB201="Grand Total"),"",(IF(OR('Setup Parameters'!$C$6 = "SW Agile",'Setup Parameters'!$I$6 = "SW Agile"),"Story Point","Complexity Point")))</f>
        <v/>
      </c>
      <c r="AL201" s="90" t="str">
        <f t="shared" si="38"/>
        <v/>
      </c>
    </row>
    <row r="202" spans="1:38" x14ac:dyDescent="0.25">
      <c r="A202" s="78" t="str">
        <f t="shared" si="33"/>
        <v/>
      </c>
      <c r="B202" s="79" t="str">
        <f t="shared" si="29"/>
        <v/>
      </c>
      <c r="C202" s="79" t="str">
        <f t="shared" si="30"/>
        <v/>
      </c>
      <c r="D202" s="80" t="str">
        <f t="shared" si="31"/>
        <v/>
      </c>
      <c r="E202" s="80" t="str">
        <f t="shared" si="32"/>
        <v/>
      </c>
      <c r="F202" s="80" t="str">
        <f t="shared" si="34"/>
        <v/>
      </c>
      <c r="G202" s="80" t="str">
        <f t="shared" si="35"/>
        <v/>
      </c>
      <c r="H202" s="80" t="str">
        <f t="shared" si="36"/>
        <v/>
      </c>
      <c r="AH202" s="86" t="str">
        <f t="shared" si="37"/>
        <v/>
      </c>
      <c r="AI202" s="86" t="str">
        <f>IF(OR(AB202="",AB202="Grand Total"),"",VLOOKUP(AB202,'Team Details'!B:D,3,0))</f>
        <v/>
      </c>
      <c r="AJ202" s="91" t="str">
        <f>IF(OR(AB202="",AB202="Grand Total"),"",VLOOKUP(AB202,'Team Details'!B:C,2,0))</f>
        <v/>
      </c>
      <c r="AK202" s="90" t="str">
        <f>IF(OR(AB202="",AB202="Grand Total"),"",(IF(OR('Setup Parameters'!$C$6 = "SW Agile",'Setup Parameters'!$I$6 = "SW Agile"),"Story Point","Complexity Point")))</f>
        <v/>
      </c>
      <c r="AL202" s="90" t="str">
        <f t="shared" si="38"/>
        <v/>
      </c>
    </row>
    <row r="203" spans="1:38" x14ac:dyDescent="0.25">
      <c r="A203" s="78" t="str">
        <f t="shared" si="33"/>
        <v/>
      </c>
      <c r="B203" s="79" t="str">
        <f t="shared" si="29"/>
        <v/>
      </c>
      <c r="C203" s="79" t="str">
        <f t="shared" si="30"/>
        <v/>
      </c>
      <c r="D203" s="80" t="str">
        <f t="shared" si="31"/>
        <v/>
      </c>
      <c r="E203" s="80" t="str">
        <f t="shared" si="32"/>
        <v/>
      </c>
      <c r="F203" s="80" t="str">
        <f t="shared" si="34"/>
        <v/>
      </c>
      <c r="G203" s="80" t="str">
        <f t="shared" si="35"/>
        <v/>
      </c>
      <c r="H203" s="80" t="str">
        <f t="shared" si="36"/>
        <v/>
      </c>
      <c r="AH203" s="86" t="str">
        <f t="shared" si="37"/>
        <v/>
      </c>
      <c r="AI203" s="86" t="str">
        <f>IF(OR(AB203="",AB203="Grand Total"),"",VLOOKUP(AB203,'Team Details'!B:D,3,0))</f>
        <v/>
      </c>
      <c r="AJ203" s="91" t="str">
        <f>IF(OR(AB203="",AB203="Grand Total"),"",VLOOKUP(AB203,'Team Details'!B:C,2,0))</f>
        <v/>
      </c>
      <c r="AK203" s="90" t="str">
        <f>IF(OR(AB203="",AB203="Grand Total"),"",(IF(OR('Setup Parameters'!$C$6 = "SW Agile",'Setup Parameters'!$I$6 = "SW Agile"),"Story Point","Complexity Point")))</f>
        <v/>
      </c>
      <c r="AL203" s="90" t="str">
        <f t="shared" si="38"/>
        <v/>
      </c>
    </row>
    <row r="204" spans="1:38" x14ac:dyDescent="0.25">
      <c r="A204" s="78" t="str">
        <f t="shared" si="33"/>
        <v/>
      </c>
      <c r="B204" s="79" t="str">
        <f t="shared" si="29"/>
        <v/>
      </c>
      <c r="C204" s="79" t="str">
        <f t="shared" si="30"/>
        <v/>
      </c>
      <c r="D204" s="80" t="str">
        <f t="shared" si="31"/>
        <v/>
      </c>
      <c r="E204" s="80" t="str">
        <f t="shared" si="32"/>
        <v/>
      </c>
      <c r="F204" s="80" t="str">
        <f t="shared" si="34"/>
        <v/>
      </c>
      <c r="G204" s="80" t="str">
        <f t="shared" si="35"/>
        <v/>
      </c>
      <c r="H204" s="80" t="str">
        <f t="shared" si="36"/>
        <v/>
      </c>
      <c r="AH204" s="86" t="str">
        <f t="shared" si="37"/>
        <v/>
      </c>
      <c r="AI204" s="86" t="str">
        <f>IF(OR(AB204="",AB204="Grand Total"),"",VLOOKUP(AB204,'Team Details'!B:D,3,0))</f>
        <v/>
      </c>
      <c r="AJ204" s="91" t="str">
        <f>IF(OR(AB204="",AB204="Grand Total"),"",VLOOKUP(AB204,'Team Details'!B:C,2,0))</f>
        <v/>
      </c>
      <c r="AK204" s="90" t="str">
        <f>IF(OR(AB204="",AB204="Grand Total"),"",(IF(OR('Setup Parameters'!$C$6 = "SW Agile",'Setup Parameters'!$I$6 = "SW Agile"),"Story Point","Complexity Point")))</f>
        <v/>
      </c>
      <c r="AL204" s="90" t="str">
        <f t="shared" si="38"/>
        <v/>
      </c>
    </row>
    <row r="205" spans="1:38" x14ac:dyDescent="0.25">
      <c r="A205" s="78" t="str">
        <f t="shared" si="33"/>
        <v/>
      </c>
      <c r="B205" s="79" t="str">
        <f t="shared" si="29"/>
        <v/>
      </c>
      <c r="C205" s="79" t="str">
        <f t="shared" si="30"/>
        <v/>
      </c>
      <c r="D205" s="80" t="str">
        <f t="shared" si="31"/>
        <v/>
      </c>
      <c r="E205" s="80" t="str">
        <f t="shared" si="32"/>
        <v/>
      </c>
      <c r="F205" s="80" t="str">
        <f t="shared" si="34"/>
        <v/>
      </c>
      <c r="G205" s="80" t="str">
        <f t="shared" si="35"/>
        <v/>
      </c>
      <c r="H205" s="80" t="str">
        <f t="shared" si="36"/>
        <v/>
      </c>
      <c r="AH205" s="86" t="str">
        <f t="shared" si="37"/>
        <v/>
      </c>
      <c r="AI205" s="86" t="str">
        <f>IF(OR(AB205="",AB205="Grand Total"),"",VLOOKUP(AB205,'Team Details'!B:D,3,0))</f>
        <v/>
      </c>
      <c r="AJ205" s="91" t="str">
        <f>IF(OR(AB205="",AB205="Grand Total"),"",VLOOKUP(AB205,'Team Details'!B:C,2,0))</f>
        <v/>
      </c>
      <c r="AK205" s="90" t="str">
        <f>IF(OR(AB205="",AB205="Grand Total"),"",(IF(OR('Setup Parameters'!$C$6 = "SW Agile",'Setup Parameters'!$I$6 = "SW Agile"),"Story Point","Complexity Point")))</f>
        <v/>
      </c>
      <c r="AL205" s="90" t="str">
        <f t="shared" si="38"/>
        <v/>
      </c>
    </row>
    <row r="206" spans="1:38" x14ac:dyDescent="0.25">
      <c r="A206" s="78" t="str">
        <f t="shared" si="33"/>
        <v/>
      </c>
      <c r="B206" s="79" t="str">
        <f t="shared" si="29"/>
        <v/>
      </c>
      <c r="C206" s="79" t="str">
        <f t="shared" si="30"/>
        <v/>
      </c>
      <c r="D206" s="80" t="str">
        <f t="shared" si="31"/>
        <v/>
      </c>
      <c r="E206" s="80" t="str">
        <f t="shared" si="32"/>
        <v/>
      </c>
      <c r="F206" s="80" t="str">
        <f t="shared" si="34"/>
        <v/>
      </c>
      <c r="G206" s="80" t="str">
        <f t="shared" si="35"/>
        <v/>
      </c>
      <c r="H206" s="80" t="str">
        <f t="shared" si="36"/>
        <v/>
      </c>
      <c r="AH206" s="86" t="str">
        <f t="shared" si="37"/>
        <v/>
      </c>
      <c r="AI206" s="86" t="str">
        <f>IF(OR(AB206="",AB206="Grand Total"),"",VLOOKUP(AB206,'Team Details'!B:D,3,0))</f>
        <v/>
      </c>
      <c r="AJ206" s="91" t="str">
        <f>IF(OR(AB206="",AB206="Grand Total"),"",VLOOKUP(AB206,'Team Details'!B:C,2,0))</f>
        <v/>
      </c>
      <c r="AK206" s="90" t="str">
        <f>IF(OR(AB206="",AB206="Grand Total"),"",(IF(OR('Setup Parameters'!$C$6 = "SW Agile",'Setup Parameters'!$I$6 = "SW Agile"),"Story Point","Complexity Point")))</f>
        <v/>
      </c>
      <c r="AL206" s="90" t="str">
        <f t="shared" si="38"/>
        <v/>
      </c>
    </row>
    <row r="207" spans="1:38" x14ac:dyDescent="0.25">
      <c r="A207" s="78" t="str">
        <f t="shared" si="33"/>
        <v/>
      </c>
      <c r="B207" s="79" t="str">
        <f t="shared" si="29"/>
        <v/>
      </c>
      <c r="C207" s="79" t="str">
        <f t="shared" si="30"/>
        <v/>
      </c>
      <c r="D207" s="80" t="str">
        <f t="shared" si="31"/>
        <v/>
      </c>
      <c r="E207" s="80" t="str">
        <f t="shared" si="32"/>
        <v/>
      </c>
      <c r="F207" s="80" t="str">
        <f t="shared" si="34"/>
        <v/>
      </c>
      <c r="G207" s="80" t="str">
        <f t="shared" si="35"/>
        <v/>
      </c>
      <c r="H207" s="80" t="str">
        <f t="shared" si="36"/>
        <v/>
      </c>
      <c r="AH207" s="86" t="str">
        <f t="shared" si="37"/>
        <v/>
      </c>
      <c r="AI207" s="86" t="str">
        <f>IF(OR(AB207="",AB207="Grand Total"),"",VLOOKUP(AB207,'Team Details'!B:D,3,0))</f>
        <v/>
      </c>
      <c r="AJ207" s="91" t="str">
        <f>IF(OR(AB207="",AB207="Grand Total"),"",VLOOKUP(AB207,'Team Details'!B:C,2,0))</f>
        <v/>
      </c>
      <c r="AK207" s="90" t="str">
        <f>IF(OR(AB207="",AB207="Grand Total"),"",(IF(OR('Setup Parameters'!$C$6 = "SW Agile",'Setup Parameters'!$I$6 = "SW Agile"),"Story Point","Complexity Point")))</f>
        <v/>
      </c>
      <c r="AL207" s="90" t="str">
        <f t="shared" si="38"/>
        <v/>
      </c>
    </row>
    <row r="208" spans="1:38" x14ac:dyDescent="0.25">
      <c r="A208" s="78" t="str">
        <f t="shared" si="33"/>
        <v/>
      </c>
      <c r="B208" s="79" t="str">
        <f t="shared" si="29"/>
        <v/>
      </c>
      <c r="C208" s="79" t="str">
        <f t="shared" si="30"/>
        <v/>
      </c>
      <c r="D208" s="80" t="str">
        <f t="shared" si="31"/>
        <v/>
      </c>
      <c r="E208" s="80" t="str">
        <f t="shared" si="32"/>
        <v/>
      </c>
      <c r="F208" s="80" t="str">
        <f t="shared" si="34"/>
        <v/>
      </c>
      <c r="G208" s="80" t="str">
        <f t="shared" si="35"/>
        <v/>
      </c>
      <c r="H208" s="80" t="str">
        <f t="shared" si="36"/>
        <v/>
      </c>
      <c r="AH208" s="86" t="str">
        <f t="shared" si="37"/>
        <v/>
      </c>
      <c r="AI208" s="86" t="str">
        <f>IF(OR(AB208="",AB208="Grand Total"),"",VLOOKUP(AB208,'Team Details'!B:D,3,0))</f>
        <v/>
      </c>
      <c r="AJ208" s="91" t="str">
        <f>IF(OR(AB208="",AB208="Grand Total"),"",VLOOKUP(AB208,'Team Details'!B:C,2,0))</f>
        <v/>
      </c>
      <c r="AK208" s="90" t="str">
        <f>IF(OR(AB208="",AB208="Grand Total"),"",(IF(OR('Setup Parameters'!$C$6 = "SW Agile",'Setup Parameters'!$I$6 = "SW Agile"),"Story Point","Complexity Point")))</f>
        <v/>
      </c>
      <c r="AL208" s="90" t="str">
        <f t="shared" si="38"/>
        <v/>
      </c>
    </row>
    <row r="209" spans="1:38" x14ac:dyDescent="0.25">
      <c r="A209" s="78" t="str">
        <f t="shared" si="33"/>
        <v/>
      </c>
      <c r="B209" s="79" t="str">
        <f t="shared" si="29"/>
        <v/>
      </c>
      <c r="C209" s="79" t="str">
        <f t="shared" si="30"/>
        <v/>
      </c>
      <c r="D209" s="80" t="str">
        <f t="shared" si="31"/>
        <v/>
      </c>
      <c r="E209" s="80" t="str">
        <f t="shared" si="32"/>
        <v/>
      </c>
      <c r="F209" s="80" t="str">
        <f t="shared" si="34"/>
        <v/>
      </c>
      <c r="G209" s="80" t="str">
        <f t="shared" si="35"/>
        <v/>
      </c>
      <c r="H209" s="80" t="str">
        <f t="shared" si="36"/>
        <v/>
      </c>
      <c r="AH209" s="86" t="str">
        <f t="shared" si="37"/>
        <v/>
      </c>
      <c r="AI209" s="86" t="str">
        <f>IF(OR(AB209="",AB209="Grand Total"),"",VLOOKUP(AB209,'Team Details'!B:D,3,0))</f>
        <v/>
      </c>
      <c r="AJ209" s="91" t="str">
        <f>IF(OR(AB209="",AB209="Grand Total"),"",VLOOKUP(AB209,'Team Details'!B:C,2,0))</f>
        <v/>
      </c>
      <c r="AK209" s="90" t="str">
        <f>IF(OR(AB209="",AB209="Grand Total"),"",(IF(OR('Setup Parameters'!$C$6 = "SW Agile",'Setup Parameters'!$I$6 = "SW Agile"),"Story Point","Complexity Point")))</f>
        <v/>
      </c>
      <c r="AL209" s="90" t="str">
        <f t="shared" si="38"/>
        <v/>
      </c>
    </row>
    <row r="210" spans="1:38" x14ac:dyDescent="0.25">
      <c r="A210" s="78" t="str">
        <f t="shared" si="33"/>
        <v/>
      </c>
      <c r="B210" s="79" t="str">
        <f t="shared" si="29"/>
        <v/>
      </c>
      <c r="C210" s="79" t="str">
        <f t="shared" si="30"/>
        <v/>
      </c>
      <c r="D210" s="80" t="str">
        <f t="shared" si="31"/>
        <v/>
      </c>
      <c r="E210" s="80" t="str">
        <f t="shared" si="32"/>
        <v/>
      </c>
      <c r="F210" s="80" t="str">
        <f t="shared" si="34"/>
        <v/>
      </c>
      <c r="G210" s="80" t="str">
        <f t="shared" si="35"/>
        <v/>
      </c>
      <c r="H210" s="80" t="str">
        <f t="shared" si="36"/>
        <v/>
      </c>
      <c r="AH210" s="86" t="str">
        <f t="shared" si="37"/>
        <v/>
      </c>
      <c r="AI210" s="86" t="str">
        <f>IF(OR(AB210="",AB210="Grand Total"),"",VLOOKUP(AB210,'Team Details'!B:D,3,0))</f>
        <v/>
      </c>
      <c r="AJ210" s="91" t="str">
        <f>IF(OR(AB210="",AB210="Grand Total"),"",VLOOKUP(AB210,'Team Details'!B:C,2,0))</f>
        <v/>
      </c>
      <c r="AK210" s="90" t="str">
        <f>IF(OR(AB210="",AB210="Grand Total"),"",(IF(OR('Setup Parameters'!$C$6 = "SW Agile",'Setup Parameters'!$I$6 = "SW Agile"),"Story Point","Complexity Point")))</f>
        <v/>
      </c>
      <c r="AL210" s="90" t="str">
        <f t="shared" si="38"/>
        <v/>
      </c>
    </row>
    <row r="211" spans="1:38" x14ac:dyDescent="0.25">
      <c r="A211" s="78" t="str">
        <f t="shared" si="33"/>
        <v/>
      </c>
      <c r="B211" s="79" t="str">
        <f t="shared" si="29"/>
        <v/>
      </c>
      <c r="C211" s="79" t="str">
        <f t="shared" si="30"/>
        <v/>
      </c>
      <c r="D211" s="80" t="str">
        <f t="shared" si="31"/>
        <v/>
      </c>
      <c r="E211" s="80" t="str">
        <f t="shared" si="32"/>
        <v/>
      </c>
      <c r="F211" s="80" t="str">
        <f t="shared" si="34"/>
        <v/>
      </c>
      <c r="G211" s="80" t="str">
        <f t="shared" si="35"/>
        <v/>
      </c>
      <c r="H211" s="80" t="str">
        <f t="shared" si="36"/>
        <v/>
      </c>
      <c r="AH211" s="86" t="str">
        <f t="shared" si="37"/>
        <v/>
      </c>
      <c r="AI211" s="86" t="str">
        <f>IF(OR(AB211="",AB211="Grand Total"),"",VLOOKUP(AB211,'Team Details'!B:D,3,0))</f>
        <v/>
      </c>
      <c r="AJ211" s="91" t="str">
        <f>IF(OR(AB211="",AB211="Grand Total"),"",VLOOKUP(AB211,'Team Details'!B:C,2,0))</f>
        <v/>
      </c>
      <c r="AK211" s="90" t="str">
        <f>IF(OR(AB211="",AB211="Grand Total"),"",(IF(OR('Setup Parameters'!$C$6 = "SW Agile",'Setup Parameters'!$I$6 = "SW Agile"),"Story Point","Complexity Point")))</f>
        <v/>
      </c>
      <c r="AL211" s="90" t="str">
        <f t="shared" si="38"/>
        <v/>
      </c>
    </row>
    <row r="212" spans="1:38" x14ac:dyDescent="0.25">
      <c r="A212" s="78" t="str">
        <f t="shared" si="33"/>
        <v/>
      </c>
      <c r="B212" s="79" t="str">
        <f t="shared" si="29"/>
        <v/>
      </c>
      <c r="C212" s="79" t="str">
        <f t="shared" si="30"/>
        <v/>
      </c>
      <c r="D212" s="80" t="str">
        <f t="shared" si="31"/>
        <v/>
      </c>
      <c r="E212" s="80" t="str">
        <f t="shared" si="32"/>
        <v/>
      </c>
      <c r="F212" s="80" t="str">
        <f t="shared" si="34"/>
        <v/>
      </c>
      <c r="G212" s="80" t="str">
        <f t="shared" si="35"/>
        <v/>
      </c>
      <c r="H212" s="80" t="str">
        <f t="shared" si="36"/>
        <v/>
      </c>
      <c r="AH212" s="86" t="str">
        <f t="shared" si="37"/>
        <v/>
      </c>
      <c r="AI212" s="86" t="str">
        <f>IF(OR(AB212="",AB212="Grand Total"),"",VLOOKUP(AB212,'Team Details'!B:D,3,0))</f>
        <v/>
      </c>
      <c r="AJ212" s="91" t="str">
        <f>IF(OR(AB212="",AB212="Grand Total"),"",VLOOKUP(AB212,'Team Details'!B:C,2,0))</f>
        <v/>
      </c>
      <c r="AK212" s="90" t="str">
        <f>IF(OR(AB212="",AB212="Grand Total"),"",(IF(OR('Setup Parameters'!$C$6 = "SW Agile",'Setup Parameters'!$I$6 = "SW Agile"),"Story Point","Complexity Point")))</f>
        <v/>
      </c>
      <c r="AL212" s="90" t="str">
        <f t="shared" si="38"/>
        <v/>
      </c>
    </row>
    <row r="213" spans="1:38" x14ac:dyDescent="0.25">
      <c r="A213" s="78" t="str">
        <f t="shared" si="33"/>
        <v/>
      </c>
      <c r="B213" s="79" t="str">
        <f t="shared" si="29"/>
        <v/>
      </c>
      <c r="C213" s="79" t="str">
        <f t="shared" si="30"/>
        <v/>
      </c>
      <c r="D213" s="80" t="str">
        <f t="shared" si="31"/>
        <v/>
      </c>
      <c r="E213" s="80" t="str">
        <f t="shared" si="32"/>
        <v/>
      </c>
      <c r="F213" s="80" t="str">
        <f t="shared" si="34"/>
        <v/>
      </c>
      <c r="G213" s="80" t="str">
        <f t="shared" si="35"/>
        <v/>
      </c>
      <c r="H213" s="80" t="str">
        <f t="shared" si="36"/>
        <v/>
      </c>
      <c r="AH213" s="86" t="str">
        <f t="shared" si="37"/>
        <v/>
      </c>
      <c r="AI213" s="86" t="str">
        <f>IF(OR(AB213="",AB213="Grand Total"),"",VLOOKUP(AB213,'Team Details'!B:D,3,0))</f>
        <v/>
      </c>
      <c r="AJ213" s="91" t="str">
        <f>IF(OR(AB213="",AB213="Grand Total"),"",VLOOKUP(AB213,'Team Details'!B:C,2,0))</f>
        <v/>
      </c>
      <c r="AK213" s="90" t="str">
        <f>IF(OR(AB213="",AB213="Grand Total"),"",(IF(OR('Setup Parameters'!$C$6 = "SW Agile",'Setup Parameters'!$I$6 = "SW Agile"),"Story Point","Complexity Point")))</f>
        <v/>
      </c>
      <c r="AL213" s="90" t="str">
        <f t="shared" si="38"/>
        <v/>
      </c>
    </row>
    <row r="214" spans="1:38" x14ac:dyDescent="0.25">
      <c r="A214" s="78" t="str">
        <f t="shared" si="33"/>
        <v/>
      </c>
      <c r="B214" s="79" t="str">
        <f t="shared" si="29"/>
        <v/>
      </c>
      <c r="C214" s="79" t="str">
        <f t="shared" si="30"/>
        <v/>
      </c>
      <c r="D214" s="80" t="str">
        <f t="shared" si="31"/>
        <v/>
      </c>
      <c r="E214" s="80" t="str">
        <f t="shared" si="32"/>
        <v/>
      </c>
      <c r="F214" s="80" t="str">
        <f t="shared" si="34"/>
        <v/>
      </c>
      <c r="G214" s="80" t="str">
        <f t="shared" si="35"/>
        <v/>
      </c>
      <c r="H214" s="80" t="str">
        <f t="shared" si="36"/>
        <v/>
      </c>
      <c r="AH214" s="86" t="str">
        <f t="shared" si="37"/>
        <v/>
      </c>
      <c r="AI214" s="86" t="str">
        <f>IF(OR(AB214="",AB214="Grand Total"),"",VLOOKUP(AB214,'Team Details'!B:D,3,0))</f>
        <v/>
      </c>
      <c r="AJ214" s="91" t="str">
        <f>IF(OR(AB214="",AB214="Grand Total"),"",VLOOKUP(AB214,'Team Details'!B:C,2,0))</f>
        <v/>
      </c>
      <c r="AK214" s="90" t="str">
        <f>IF(OR(AB214="",AB214="Grand Total"),"",(IF(OR('Setup Parameters'!$C$6 = "SW Agile",'Setup Parameters'!$I$6 = "SW Agile"),"Story Point","Complexity Point")))</f>
        <v/>
      </c>
      <c r="AL214" s="90" t="str">
        <f t="shared" si="38"/>
        <v/>
      </c>
    </row>
    <row r="215" spans="1:38" x14ac:dyDescent="0.25">
      <c r="A215" s="78" t="str">
        <f t="shared" si="33"/>
        <v/>
      </c>
      <c r="B215" s="79" t="str">
        <f t="shared" si="29"/>
        <v/>
      </c>
      <c r="C215" s="79" t="str">
        <f t="shared" si="30"/>
        <v/>
      </c>
      <c r="D215" s="80" t="str">
        <f t="shared" si="31"/>
        <v/>
      </c>
      <c r="E215" s="80" t="str">
        <f t="shared" si="32"/>
        <v/>
      </c>
      <c r="F215" s="80" t="str">
        <f t="shared" si="34"/>
        <v/>
      </c>
      <c r="G215" s="80" t="str">
        <f t="shared" si="35"/>
        <v/>
      </c>
      <c r="H215" s="80" t="str">
        <f t="shared" si="36"/>
        <v/>
      </c>
      <c r="AH215" s="86" t="str">
        <f t="shared" si="37"/>
        <v/>
      </c>
      <c r="AI215" s="86" t="str">
        <f>IF(OR(AB215="",AB215="Grand Total"),"",VLOOKUP(AB215,'Team Details'!B:D,3,0))</f>
        <v/>
      </c>
      <c r="AJ215" s="91" t="str">
        <f>IF(OR(AB215="",AB215="Grand Total"),"",VLOOKUP(AB215,'Team Details'!B:C,2,0))</f>
        <v/>
      </c>
      <c r="AK215" s="90" t="str">
        <f>IF(OR(AB215="",AB215="Grand Total"),"",(IF(OR('Setup Parameters'!$C$6 = "SW Agile",'Setup Parameters'!$I$6 = "SW Agile"),"Story Point","Complexity Point")))</f>
        <v/>
      </c>
      <c r="AL215" s="90" t="str">
        <f t="shared" si="38"/>
        <v/>
      </c>
    </row>
    <row r="216" spans="1:38" x14ac:dyDescent="0.25">
      <c r="A216" s="78" t="str">
        <f t="shared" si="33"/>
        <v/>
      </c>
      <c r="B216" s="79" t="str">
        <f t="shared" si="29"/>
        <v/>
      </c>
      <c r="C216" s="79" t="str">
        <f t="shared" si="30"/>
        <v/>
      </c>
      <c r="D216" s="80" t="str">
        <f t="shared" si="31"/>
        <v/>
      </c>
      <c r="E216" s="80" t="str">
        <f t="shared" si="32"/>
        <v/>
      </c>
      <c r="F216" s="80" t="str">
        <f t="shared" si="34"/>
        <v/>
      </c>
      <c r="G216" s="80" t="str">
        <f t="shared" si="35"/>
        <v/>
      </c>
      <c r="H216" s="80" t="str">
        <f t="shared" si="36"/>
        <v/>
      </c>
      <c r="AH216" s="86" t="str">
        <f t="shared" si="37"/>
        <v/>
      </c>
      <c r="AI216" s="86" t="str">
        <f>IF(OR(AB216="",AB216="Grand Total"),"",VLOOKUP(AB216,'Team Details'!B:D,3,0))</f>
        <v/>
      </c>
      <c r="AJ216" s="91" t="str">
        <f>IF(OR(AB216="",AB216="Grand Total"),"",VLOOKUP(AB216,'Team Details'!B:C,2,0))</f>
        <v/>
      </c>
      <c r="AK216" s="90" t="str">
        <f>IF(OR(AB216="",AB216="Grand Total"),"",(IF(OR('Setup Parameters'!$C$6 = "SW Agile",'Setup Parameters'!$I$6 = "SW Agile"),"Story Point","Complexity Point")))</f>
        <v/>
      </c>
      <c r="AL216" s="90" t="str">
        <f t="shared" si="38"/>
        <v/>
      </c>
    </row>
    <row r="217" spans="1:38" x14ac:dyDescent="0.25">
      <c r="A217" s="78" t="str">
        <f t="shared" si="33"/>
        <v/>
      </c>
      <c r="B217" s="79" t="str">
        <f t="shared" si="29"/>
        <v/>
      </c>
      <c r="C217" s="79" t="str">
        <f t="shared" si="30"/>
        <v/>
      </c>
      <c r="D217" s="80" t="str">
        <f t="shared" si="31"/>
        <v/>
      </c>
      <c r="E217" s="80" t="str">
        <f t="shared" si="32"/>
        <v/>
      </c>
      <c r="F217" s="80" t="str">
        <f t="shared" si="34"/>
        <v/>
      </c>
      <c r="G217" s="80" t="str">
        <f t="shared" si="35"/>
        <v/>
      </c>
      <c r="H217" s="80" t="str">
        <f t="shared" si="36"/>
        <v/>
      </c>
      <c r="AH217" s="86" t="str">
        <f t="shared" si="37"/>
        <v/>
      </c>
      <c r="AI217" s="86" t="str">
        <f>IF(OR(AB217="",AB217="Grand Total"),"",VLOOKUP(AB217,'Team Details'!B:D,3,0))</f>
        <v/>
      </c>
      <c r="AJ217" s="91" t="str">
        <f>IF(OR(AB217="",AB217="Grand Total"),"",VLOOKUP(AB217,'Team Details'!B:C,2,0))</f>
        <v/>
      </c>
      <c r="AK217" s="90" t="str">
        <f>IF(OR(AB217="",AB217="Grand Total"),"",(IF(OR('Setup Parameters'!$C$6 = "SW Agile",'Setup Parameters'!$I$6 = "SW Agile"),"Story Point","Complexity Point")))</f>
        <v/>
      </c>
      <c r="AL217" s="90" t="str">
        <f t="shared" si="38"/>
        <v/>
      </c>
    </row>
    <row r="218" spans="1:38" x14ac:dyDescent="0.25">
      <c r="A218" s="78" t="str">
        <f t="shared" si="33"/>
        <v/>
      </c>
      <c r="B218" s="79" t="str">
        <f t="shared" si="29"/>
        <v/>
      </c>
      <c r="C218" s="79" t="str">
        <f t="shared" si="30"/>
        <v/>
      </c>
      <c r="D218" s="80" t="str">
        <f t="shared" si="31"/>
        <v/>
      </c>
      <c r="E218" s="80" t="str">
        <f t="shared" si="32"/>
        <v/>
      </c>
      <c r="F218" s="80" t="str">
        <f t="shared" si="34"/>
        <v/>
      </c>
      <c r="G218" s="80" t="str">
        <f t="shared" si="35"/>
        <v/>
      </c>
      <c r="H218" s="80" t="str">
        <f t="shared" si="36"/>
        <v/>
      </c>
      <c r="AH218" s="86" t="str">
        <f t="shared" si="37"/>
        <v/>
      </c>
      <c r="AI218" s="86" t="str">
        <f>IF(OR(AB218="",AB218="Grand Total"),"",VLOOKUP(AB218,'Team Details'!B:D,3,0))</f>
        <v/>
      </c>
      <c r="AJ218" s="91" t="str">
        <f>IF(OR(AB218="",AB218="Grand Total"),"",VLOOKUP(AB218,'Team Details'!B:C,2,0))</f>
        <v/>
      </c>
      <c r="AK218" s="90" t="str">
        <f>IF(OR(AB218="",AB218="Grand Total"),"",(IF(OR('Setup Parameters'!$C$6 = "SW Agile",'Setup Parameters'!$I$6 = "SW Agile"),"Story Point","Complexity Point")))</f>
        <v/>
      </c>
      <c r="AL218" s="90" t="str">
        <f t="shared" si="38"/>
        <v/>
      </c>
    </row>
    <row r="219" spans="1:38" x14ac:dyDescent="0.25">
      <c r="A219" s="78" t="str">
        <f t="shared" si="33"/>
        <v/>
      </c>
      <c r="B219" s="79" t="str">
        <f t="shared" si="29"/>
        <v/>
      </c>
      <c r="C219" s="79" t="str">
        <f t="shared" si="30"/>
        <v/>
      </c>
      <c r="D219" s="80" t="str">
        <f t="shared" si="31"/>
        <v/>
      </c>
      <c r="E219" s="80" t="str">
        <f t="shared" si="32"/>
        <v/>
      </c>
      <c r="F219" s="80" t="str">
        <f t="shared" si="34"/>
        <v/>
      </c>
      <c r="G219" s="80" t="str">
        <f t="shared" si="35"/>
        <v/>
      </c>
      <c r="H219" s="80" t="str">
        <f t="shared" si="36"/>
        <v/>
      </c>
      <c r="AH219" s="86" t="str">
        <f t="shared" si="37"/>
        <v/>
      </c>
      <c r="AI219" s="86" t="str">
        <f>IF(OR(AB219="",AB219="Grand Total"),"",VLOOKUP(AB219,'Team Details'!B:D,3,0))</f>
        <v/>
      </c>
      <c r="AJ219" s="91" t="str">
        <f>IF(OR(AB219="",AB219="Grand Total"),"",VLOOKUP(AB219,'Team Details'!B:C,2,0))</f>
        <v/>
      </c>
      <c r="AK219" s="90" t="str">
        <f>IF(OR(AB219="",AB219="Grand Total"),"",(IF(OR('Setup Parameters'!$C$6 = "SW Agile",'Setup Parameters'!$I$6 = "SW Agile"),"Story Point","Complexity Point")))</f>
        <v/>
      </c>
      <c r="AL219" s="90" t="str">
        <f t="shared" si="38"/>
        <v/>
      </c>
    </row>
    <row r="220" spans="1:38" x14ac:dyDescent="0.25">
      <c r="A220" s="78" t="str">
        <f t="shared" si="33"/>
        <v/>
      </c>
      <c r="B220" s="79" t="str">
        <f t="shared" si="29"/>
        <v/>
      </c>
      <c r="C220" s="79" t="str">
        <f t="shared" si="30"/>
        <v/>
      </c>
      <c r="D220" s="80" t="str">
        <f t="shared" si="31"/>
        <v/>
      </c>
      <c r="E220" s="80" t="str">
        <f t="shared" si="32"/>
        <v/>
      </c>
      <c r="F220" s="80" t="str">
        <f t="shared" si="34"/>
        <v/>
      </c>
      <c r="G220" s="80" t="str">
        <f t="shared" si="35"/>
        <v/>
      </c>
      <c r="H220" s="80" t="str">
        <f t="shared" si="36"/>
        <v/>
      </c>
      <c r="AH220" s="86" t="str">
        <f t="shared" si="37"/>
        <v/>
      </c>
      <c r="AI220" s="86" t="str">
        <f>IF(OR(AB220="",AB220="Grand Total"),"",VLOOKUP(AB220,'Team Details'!B:D,3,0))</f>
        <v/>
      </c>
      <c r="AJ220" s="91" t="str">
        <f>IF(OR(AB220="",AB220="Grand Total"),"",VLOOKUP(AB220,'Team Details'!B:C,2,0))</f>
        <v/>
      </c>
      <c r="AK220" s="90" t="str">
        <f>IF(OR(AB220="",AB220="Grand Total"),"",(IF(OR('Setup Parameters'!$C$6 = "SW Agile",'Setup Parameters'!$I$6 = "SW Agile"),"Story Point","Complexity Point")))</f>
        <v/>
      </c>
      <c r="AL220" s="90" t="str">
        <f t="shared" si="38"/>
        <v/>
      </c>
    </row>
    <row r="221" spans="1:38" x14ac:dyDescent="0.25">
      <c r="A221" s="78" t="str">
        <f t="shared" si="33"/>
        <v/>
      </c>
      <c r="B221" s="79" t="str">
        <f t="shared" si="29"/>
        <v/>
      </c>
      <c r="C221" s="79" t="str">
        <f t="shared" si="30"/>
        <v/>
      </c>
      <c r="D221" s="80" t="str">
        <f t="shared" si="31"/>
        <v/>
      </c>
      <c r="E221" s="80" t="str">
        <f t="shared" si="32"/>
        <v/>
      </c>
      <c r="F221" s="80" t="str">
        <f t="shared" si="34"/>
        <v/>
      </c>
      <c r="G221" s="80" t="str">
        <f t="shared" si="35"/>
        <v/>
      </c>
      <c r="H221" s="80" t="str">
        <f t="shared" si="36"/>
        <v/>
      </c>
      <c r="AH221" s="86" t="str">
        <f t="shared" si="37"/>
        <v/>
      </c>
      <c r="AI221" s="86" t="str">
        <f>IF(OR(AB221="",AB221="Grand Total"),"",VLOOKUP(AB221,'Team Details'!B:D,3,0))</f>
        <v/>
      </c>
      <c r="AJ221" s="91" t="str">
        <f>IF(OR(AB221="",AB221="Grand Total"),"",VLOOKUP(AB221,'Team Details'!B:C,2,0))</f>
        <v/>
      </c>
      <c r="AK221" s="90" t="str">
        <f>IF(OR(AB221="",AB221="Grand Total"),"",(IF(OR('Setup Parameters'!$C$6 = "SW Agile",'Setup Parameters'!$I$6 = "SW Agile"),"Story Point","Complexity Point")))</f>
        <v/>
      </c>
      <c r="AL221" s="90" t="str">
        <f t="shared" si="38"/>
        <v/>
      </c>
    </row>
    <row r="222" spans="1:38" x14ac:dyDescent="0.25">
      <c r="A222" s="78" t="str">
        <f t="shared" si="33"/>
        <v/>
      </c>
      <c r="B222" s="79" t="str">
        <f t="shared" si="29"/>
        <v/>
      </c>
      <c r="C222" s="79" t="str">
        <f t="shared" si="30"/>
        <v/>
      </c>
      <c r="D222" s="80" t="str">
        <f t="shared" si="31"/>
        <v/>
      </c>
      <c r="E222" s="80" t="str">
        <f t="shared" si="32"/>
        <v/>
      </c>
      <c r="F222" s="80" t="str">
        <f t="shared" si="34"/>
        <v/>
      </c>
      <c r="G222" s="80" t="str">
        <f t="shared" si="35"/>
        <v/>
      </c>
      <c r="H222" s="80" t="str">
        <f t="shared" si="36"/>
        <v/>
      </c>
      <c r="AH222" s="86" t="str">
        <f t="shared" si="37"/>
        <v/>
      </c>
      <c r="AI222" s="86" t="str">
        <f>IF(OR(AB222="",AB222="Grand Total"),"",VLOOKUP(AB222,'Team Details'!B:D,3,0))</f>
        <v/>
      </c>
      <c r="AJ222" s="91" t="str">
        <f>IF(OR(AB222="",AB222="Grand Total"),"",VLOOKUP(AB222,'Team Details'!B:C,2,0))</f>
        <v/>
      </c>
      <c r="AK222" s="90" t="str">
        <f>IF(OR(AB222="",AB222="Grand Total"),"",(IF(OR('Setup Parameters'!$C$6 = "SW Agile",'Setup Parameters'!$I$6 = "SW Agile"),"Story Point","Complexity Point")))</f>
        <v/>
      </c>
      <c r="AL222" s="90" t="str">
        <f t="shared" si="38"/>
        <v/>
      </c>
    </row>
    <row r="223" spans="1:38" x14ac:dyDescent="0.25">
      <c r="A223" s="78" t="str">
        <f t="shared" si="33"/>
        <v/>
      </c>
      <c r="B223" s="79" t="str">
        <f t="shared" si="29"/>
        <v/>
      </c>
      <c r="C223" s="79" t="str">
        <f t="shared" si="30"/>
        <v/>
      </c>
      <c r="D223" s="80" t="str">
        <f t="shared" si="31"/>
        <v/>
      </c>
      <c r="E223" s="80" t="str">
        <f t="shared" si="32"/>
        <v/>
      </c>
      <c r="F223" s="80" t="str">
        <f t="shared" si="34"/>
        <v/>
      </c>
      <c r="G223" s="80" t="str">
        <f t="shared" si="35"/>
        <v/>
      </c>
      <c r="H223" s="80" t="str">
        <f t="shared" si="36"/>
        <v/>
      </c>
      <c r="AH223" s="86" t="str">
        <f t="shared" si="37"/>
        <v/>
      </c>
      <c r="AI223" s="86" t="str">
        <f>IF(OR(AB223="",AB223="Grand Total"),"",VLOOKUP(AB223,'Team Details'!B:D,3,0))</f>
        <v/>
      </c>
      <c r="AJ223" s="91" t="str">
        <f>IF(OR(AB223="",AB223="Grand Total"),"",VLOOKUP(AB223,'Team Details'!B:C,2,0))</f>
        <v/>
      </c>
      <c r="AK223" s="90" t="str">
        <f>IF(OR(AB223="",AB223="Grand Total"),"",(IF(OR('Setup Parameters'!$C$6 = "SW Agile",'Setup Parameters'!$I$6 = "SW Agile"),"Story Point","Complexity Point")))</f>
        <v/>
      </c>
      <c r="AL223" s="90" t="str">
        <f t="shared" si="38"/>
        <v/>
      </c>
    </row>
    <row r="224" spans="1:38" x14ac:dyDescent="0.25">
      <c r="A224" s="78" t="str">
        <f t="shared" si="33"/>
        <v/>
      </c>
      <c r="B224" s="79" t="str">
        <f t="shared" si="29"/>
        <v/>
      </c>
      <c r="C224" s="79" t="str">
        <f t="shared" si="30"/>
        <v/>
      </c>
      <c r="D224" s="80" t="str">
        <f t="shared" si="31"/>
        <v/>
      </c>
      <c r="E224" s="80" t="str">
        <f t="shared" si="32"/>
        <v/>
      </c>
      <c r="F224" s="80" t="str">
        <f t="shared" si="34"/>
        <v/>
      </c>
      <c r="G224" s="80" t="str">
        <f t="shared" si="35"/>
        <v/>
      </c>
      <c r="H224" s="80" t="str">
        <f t="shared" si="36"/>
        <v/>
      </c>
      <c r="AH224" s="86" t="str">
        <f t="shared" si="37"/>
        <v/>
      </c>
      <c r="AI224" s="86" t="str">
        <f>IF(OR(AB224="",AB224="Grand Total"),"",VLOOKUP(AB224,'Team Details'!B:D,3,0))</f>
        <v/>
      </c>
      <c r="AJ224" s="91" t="str">
        <f>IF(OR(AB224="",AB224="Grand Total"),"",VLOOKUP(AB224,'Team Details'!B:C,2,0))</f>
        <v/>
      </c>
      <c r="AK224" s="90" t="str">
        <f>IF(OR(AB224="",AB224="Grand Total"),"",(IF(OR('Setup Parameters'!$C$6 = "SW Agile",'Setup Parameters'!$I$6 = "SW Agile"),"Story Point","Complexity Point")))</f>
        <v/>
      </c>
      <c r="AL224" s="90" t="str">
        <f t="shared" si="38"/>
        <v/>
      </c>
    </row>
    <row r="225" spans="1:38" x14ac:dyDescent="0.25">
      <c r="A225" s="78" t="str">
        <f t="shared" si="33"/>
        <v/>
      </c>
      <c r="B225" s="79" t="str">
        <f t="shared" si="29"/>
        <v/>
      </c>
      <c r="C225" s="79" t="str">
        <f t="shared" si="30"/>
        <v/>
      </c>
      <c r="D225" s="80" t="str">
        <f t="shared" si="31"/>
        <v/>
      </c>
      <c r="E225" s="80" t="str">
        <f t="shared" si="32"/>
        <v/>
      </c>
      <c r="F225" s="80" t="str">
        <f t="shared" si="34"/>
        <v/>
      </c>
      <c r="G225" s="80" t="str">
        <f t="shared" si="35"/>
        <v/>
      </c>
      <c r="H225" s="80" t="str">
        <f t="shared" si="36"/>
        <v/>
      </c>
      <c r="AH225" s="86" t="str">
        <f t="shared" si="37"/>
        <v/>
      </c>
      <c r="AI225" s="86" t="str">
        <f>IF(OR(AB225="",AB225="Grand Total"),"",VLOOKUP(AB225,'Team Details'!B:D,3,0))</f>
        <v/>
      </c>
      <c r="AJ225" s="91" t="str">
        <f>IF(OR(AB225="",AB225="Grand Total"),"",VLOOKUP(AB225,'Team Details'!B:C,2,0))</f>
        <v/>
      </c>
      <c r="AK225" s="90" t="str">
        <f>IF(OR(AB225="",AB225="Grand Total"),"",(IF(OR('Setup Parameters'!$C$6 = "SW Agile",'Setup Parameters'!$I$6 = "SW Agile"),"Story Point","Complexity Point")))</f>
        <v/>
      </c>
      <c r="AL225" s="90" t="str">
        <f t="shared" si="38"/>
        <v/>
      </c>
    </row>
    <row r="226" spans="1:38" x14ac:dyDescent="0.25">
      <c r="A226" s="78" t="str">
        <f t="shared" si="33"/>
        <v/>
      </c>
      <c r="B226" s="79" t="str">
        <f t="shared" si="29"/>
        <v/>
      </c>
      <c r="C226" s="79" t="str">
        <f t="shared" si="30"/>
        <v/>
      </c>
      <c r="D226" s="80" t="str">
        <f t="shared" si="31"/>
        <v/>
      </c>
      <c r="E226" s="80" t="str">
        <f t="shared" si="32"/>
        <v/>
      </c>
      <c r="F226" s="80" t="str">
        <f t="shared" si="34"/>
        <v/>
      </c>
      <c r="G226" s="80" t="str">
        <f t="shared" si="35"/>
        <v/>
      </c>
      <c r="H226" s="80" t="str">
        <f t="shared" si="36"/>
        <v/>
      </c>
      <c r="AH226" s="86" t="str">
        <f t="shared" si="37"/>
        <v/>
      </c>
      <c r="AI226" s="86" t="str">
        <f>IF(OR(AB226="",AB226="Grand Total"),"",VLOOKUP(AB226,'Team Details'!B:D,3,0))</f>
        <v/>
      </c>
      <c r="AJ226" s="91" t="str">
        <f>IF(OR(AB226="",AB226="Grand Total"),"",VLOOKUP(AB226,'Team Details'!B:C,2,0))</f>
        <v/>
      </c>
      <c r="AK226" s="90" t="str">
        <f>IF(OR(AB226="",AB226="Grand Total"),"",(IF(OR('Setup Parameters'!$C$6 = "SW Agile",'Setup Parameters'!$I$6 = "SW Agile"),"Story Point","Complexity Point")))</f>
        <v/>
      </c>
      <c r="AL226" s="90" t="str">
        <f t="shared" si="38"/>
        <v/>
      </c>
    </row>
    <row r="227" spans="1:38" x14ac:dyDescent="0.25">
      <c r="A227" s="78" t="str">
        <f t="shared" si="33"/>
        <v/>
      </c>
      <c r="B227" s="79" t="str">
        <f t="shared" si="29"/>
        <v/>
      </c>
      <c r="C227" s="79" t="str">
        <f t="shared" si="30"/>
        <v/>
      </c>
      <c r="D227" s="80" t="str">
        <f t="shared" si="31"/>
        <v/>
      </c>
      <c r="E227" s="80" t="str">
        <f t="shared" si="32"/>
        <v/>
      </c>
      <c r="F227" s="80" t="str">
        <f t="shared" si="34"/>
        <v/>
      </c>
      <c r="G227" s="80" t="str">
        <f t="shared" si="35"/>
        <v/>
      </c>
      <c r="H227" s="80" t="str">
        <f t="shared" si="36"/>
        <v/>
      </c>
      <c r="AH227" s="86" t="str">
        <f t="shared" si="37"/>
        <v/>
      </c>
      <c r="AI227" s="86" t="str">
        <f>IF(OR(AB227="",AB227="Grand Total"),"",VLOOKUP(AB227,'Team Details'!B:D,3,0))</f>
        <v/>
      </c>
      <c r="AJ227" s="91" t="str">
        <f>IF(OR(AB227="",AB227="Grand Total"),"",VLOOKUP(AB227,'Team Details'!B:C,2,0))</f>
        <v/>
      </c>
      <c r="AK227" s="90" t="str">
        <f>IF(OR(AB227="",AB227="Grand Total"),"",(IF(OR('Setup Parameters'!$C$6 = "SW Agile",'Setup Parameters'!$I$6 = "SW Agile"),"Story Point","Complexity Point")))</f>
        <v/>
      </c>
      <c r="AL227" s="90" t="str">
        <f t="shared" si="38"/>
        <v/>
      </c>
    </row>
    <row r="228" spans="1:38" x14ac:dyDescent="0.25">
      <c r="A228" s="78" t="str">
        <f t="shared" si="33"/>
        <v/>
      </c>
      <c r="B228" s="79" t="str">
        <f t="shared" si="29"/>
        <v/>
      </c>
      <c r="C228" s="79" t="str">
        <f t="shared" si="30"/>
        <v/>
      </c>
      <c r="D228" s="80" t="str">
        <f t="shared" si="31"/>
        <v/>
      </c>
      <c r="E228" s="80" t="str">
        <f t="shared" si="32"/>
        <v/>
      </c>
      <c r="F228" s="80" t="str">
        <f t="shared" si="34"/>
        <v/>
      </c>
      <c r="G228" s="80" t="str">
        <f t="shared" si="35"/>
        <v/>
      </c>
      <c r="H228" s="80" t="str">
        <f t="shared" si="36"/>
        <v/>
      </c>
      <c r="AH228" s="86" t="str">
        <f t="shared" si="37"/>
        <v/>
      </c>
      <c r="AI228" s="86" t="str">
        <f>IF(OR(AB228="",AB228="Grand Total"),"",VLOOKUP(AB228,'Team Details'!B:D,3,0))</f>
        <v/>
      </c>
      <c r="AJ228" s="91" t="str">
        <f>IF(OR(AB228="",AB228="Grand Total"),"",VLOOKUP(AB228,'Team Details'!B:C,2,0))</f>
        <v/>
      </c>
      <c r="AK228" s="90" t="str">
        <f>IF(OR(AB228="",AB228="Grand Total"),"",(IF(OR('Setup Parameters'!$C$6 = "SW Agile",'Setup Parameters'!$I$6 = "SW Agile"),"Story Point","Complexity Point")))</f>
        <v/>
      </c>
      <c r="AL228" s="90" t="str">
        <f t="shared" si="38"/>
        <v/>
      </c>
    </row>
    <row r="229" spans="1:38" x14ac:dyDescent="0.25">
      <c r="A229" s="78" t="str">
        <f t="shared" si="33"/>
        <v/>
      </c>
      <c r="B229" s="79" t="str">
        <f t="shared" si="29"/>
        <v/>
      </c>
      <c r="C229" s="79" t="str">
        <f t="shared" si="30"/>
        <v/>
      </c>
      <c r="D229" s="80" t="str">
        <f t="shared" si="31"/>
        <v/>
      </c>
      <c r="E229" s="80" t="str">
        <f t="shared" si="32"/>
        <v/>
      </c>
      <c r="F229" s="80" t="str">
        <f t="shared" si="34"/>
        <v/>
      </c>
      <c r="G229" s="80" t="str">
        <f t="shared" si="35"/>
        <v/>
      </c>
      <c r="H229" s="80" t="str">
        <f t="shared" si="36"/>
        <v/>
      </c>
      <c r="AH229" s="86" t="str">
        <f t="shared" si="37"/>
        <v/>
      </c>
      <c r="AI229" s="86" t="str">
        <f>IF(OR(AB229="",AB229="Grand Total"),"",VLOOKUP(AB229,'Team Details'!B:D,3,0))</f>
        <v/>
      </c>
      <c r="AJ229" s="91" t="str">
        <f>IF(OR(AB229="",AB229="Grand Total"),"",VLOOKUP(AB229,'Team Details'!B:C,2,0))</f>
        <v/>
      </c>
      <c r="AK229" s="90" t="str">
        <f>IF(OR(AB229="",AB229="Grand Total"),"",(IF(OR('Setup Parameters'!$C$6 = "SW Agile",'Setup Parameters'!$I$6 = "SW Agile"),"Story Point","Complexity Point")))</f>
        <v/>
      </c>
      <c r="AL229" s="90" t="str">
        <f t="shared" si="38"/>
        <v/>
      </c>
    </row>
    <row r="230" spans="1:38" x14ac:dyDescent="0.25">
      <c r="A230" s="78" t="str">
        <f t="shared" si="33"/>
        <v/>
      </c>
      <c r="B230" s="79" t="str">
        <f t="shared" si="29"/>
        <v/>
      </c>
      <c r="C230" s="79" t="str">
        <f t="shared" si="30"/>
        <v/>
      </c>
      <c r="D230" s="80" t="str">
        <f t="shared" si="31"/>
        <v/>
      </c>
      <c r="E230" s="80" t="str">
        <f t="shared" si="32"/>
        <v/>
      </c>
      <c r="F230" s="80" t="str">
        <f t="shared" si="34"/>
        <v/>
      </c>
      <c r="G230" s="80" t="str">
        <f t="shared" si="35"/>
        <v/>
      </c>
      <c r="H230" s="80" t="str">
        <f t="shared" si="36"/>
        <v/>
      </c>
      <c r="AH230" s="86" t="str">
        <f t="shared" si="37"/>
        <v/>
      </c>
      <c r="AI230" s="86" t="str">
        <f>IF(OR(AB230="",AB230="Grand Total"),"",VLOOKUP(AB230,'Team Details'!B:D,3,0))</f>
        <v/>
      </c>
      <c r="AJ230" s="91" t="str">
        <f>IF(OR(AB230="",AB230="Grand Total"),"",VLOOKUP(AB230,'Team Details'!B:C,2,0))</f>
        <v/>
      </c>
      <c r="AK230" s="90" t="str">
        <f>IF(OR(AB230="",AB230="Grand Total"),"",(IF(OR('Setup Parameters'!$C$6 = "SW Agile",'Setup Parameters'!$I$6 = "SW Agile"),"Story Point","Complexity Point")))</f>
        <v/>
      </c>
      <c r="AL230" s="90" t="str">
        <f t="shared" si="38"/>
        <v/>
      </c>
    </row>
    <row r="231" spans="1:38" x14ac:dyDescent="0.25">
      <c r="A231" s="78" t="str">
        <f t="shared" si="33"/>
        <v/>
      </c>
      <c r="B231" s="79" t="str">
        <f t="shared" si="29"/>
        <v/>
      </c>
      <c r="C231" s="79" t="str">
        <f t="shared" si="30"/>
        <v/>
      </c>
      <c r="D231" s="80" t="str">
        <f t="shared" si="31"/>
        <v/>
      </c>
      <c r="E231" s="80" t="str">
        <f t="shared" si="32"/>
        <v/>
      </c>
      <c r="F231" s="80" t="str">
        <f t="shared" si="34"/>
        <v/>
      </c>
      <c r="G231" s="80" t="str">
        <f t="shared" si="35"/>
        <v/>
      </c>
      <c r="H231" s="80" t="str">
        <f t="shared" si="36"/>
        <v/>
      </c>
      <c r="AH231" s="86" t="str">
        <f t="shared" si="37"/>
        <v/>
      </c>
      <c r="AI231" s="86" t="str">
        <f>IF(OR(AB231="",AB231="Grand Total"),"",VLOOKUP(AB231,'Team Details'!B:D,3,0))</f>
        <v/>
      </c>
      <c r="AJ231" s="91" t="str">
        <f>IF(OR(AB231="",AB231="Grand Total"),"",VLOOKUP(AB231,'Team Details'!B:C,2,0))</f>
        <v/>
      </c>
      <c r="AK231" s="90" t="str">
        <f>IF(OR(AB231="",AB231="Grand Total"),"",(IF(OR('Setup Parameters'!$C$6 = "SW Agile",'Setup Parameters'!$I$6 = "SW Agile"),"Story Point","Complexity Point")))</f>
        <v/>
      </c>
      <c r="AL231" s="90" t="str">
        <f t="shared" si="38"/>
        <v/>
      </c>
    </row>
    <row r="232" spans="1:38" x14ac:dyDescent="0.25">
      <c r="A232" s="78" t="str">
        <f t="shared" si="33"/>
        <v/>
      </c>
      <c r="B232" s="79" t="str">
        <f t="shared" si="29"/>
        <v/>
      </c>
      <c r="C232" s="79" t="str">
        <f t="shared" si="30"/>
        <v/>
      </c>
      <c r="D232" s="80" t="str">
        <f t="shared" si="31"/>
        <v/>
      </c>
      <c r="E232" s="80" t="str">
        <f t="shared" si="32"/>
        <v/>
      </c>
      <c r="F232" s="80" t="str">
        <f t="shared" si="34"/>
        <v/>
      </c>
      <c r="G232" s="80" t="str">
        <f t="shared" si="35"/>
        <v/>
      </c>
      <c r="H232" s="80" t="str">
        <f t="shared" si="36"/>
        <v/>
      </c>
      <c r="AH232" s="86" t="str">
        <f t="shared" si="37"/>
        <v/>
      </c>
      <c r="AI232" s="86" t="str">
        <f>IF(OR(AB232="",AB232="Grand Total"),"",VLOOKUP(AB232,'Team Details'!B:D,3,0))</f>
        <v/>
      </c>
      <c r="AJ232" s="91" t="str">
        <f>IF(OR(AB232="",AB232="Grand Total"),"",VLOOKUP(AB232,'Team Details'!B:C,2,0))</f>
        <v/>
      </c>
      <c r="AK232" s="90" t="str">
        <f>IF(OR(AB232="",AB232="Grand Total"),"",(IF(OR('Setup Parameters'!$C$6 = "SW Agile",'Setup Parameters'!$I$6 = "SW Agile"),"Story Point","Complexity Point")))</f>
        <v/>
      </c>
      <c r="AL232" s="90" t="str">
        <f t="shared" si="38"/>
        <v/>
      </c>
    </row>
    <row r="233" spans="1:38" x14ac:dyDescent="0.25">
      <c r="A233" s="78" t="str">
        <f t="shared" si="33"/>
        <v/>
      </c>
      <c r="B233" s="79" t="str">
        <f t="shared" si="29"/>
        <v/>
      </c>
      <c r="C233" s="79" t="str">
        <f t="shared" si="30"/>
        <v/>
      </c>
      <c r="D233" s="80" t="str">
        <f t="shared" si="31"/>
        <v/>
      </c>
      <c r="E233" s="80" t="str">
        <f t="shared" si="32"/>
        <v/>
      </c>
      <c r="F233" s="80" t="str">
        <f t="shared" si="34"/>
        <v/>
      </c>
      <c r="G233" s="80" t="str">
        <f t="shared" si="35"/>
        <v/>
      </c>
      <c r="H233" s="80" t="str">
        <f t="shared" si="36"/>
        <v/>
      </c>
      <c r="AH233" s="86" t="str">
        <f t="shared" si="37"/>
        <v/>
      </c>
      <c r="AI233" s="86" t="str">
        <f>IF(OR(AB233="",AB233="Grand Total"),"",VLOOKUP(AB233,'Team Details'!B:D,3,0))</f>
        <v/>
      </c>
      <c r="AJ233" s="91" t="str">
        <f>IF(OR(AB233="",AB233="Grand Total"),"",VLOOKUP(AB233,'Team Details'!B:C,2,0))</f>
        <v/>
      </c>
      <c r="AK233" s="90" t="str">
        <f>IF(OR(AB233="",AB233="Grand Total"),"",(IF(OR('Setup Parameters'!$C$6 = "SW Agile",'Setup Parameters'!$I$6 = "SW Agile"),"Story Point","Complexity Point")))</f>
        <v/>
      </c>
      <c r="AL233" s="90" t="str">
        <f t="shared" si="38"/>
        <v/>
      </c>
    </row>
    <row r="234" spans="1:38" x14ac:dyDescent="0.25">
      <c r="A234" s="78" t="str">
        <f t="shared" si="33"/>
        <v/>
      </c>
      <c r="B234" s="79" t="str">
        <f t="shared" si="29"/>
        <v/>
      </c>
      <c r="C234" s="79" t="str">
        <f t="shared" si="30"/>
        <v/>
      </c>
      <c r="D234" s="80" t="str">
        <f t="shared" si="31"/>
        <v/>
      </c>
      <c r="E234" s="80" t="str">
        <f t="shared" si="32"/>
        <v/>
      </c>
      <c r="F234" s="80" t="str">
        <f t="shared" si="34"/>
        <v/>
      </c>
      <c r="G234" s="80" t="str">
        <f t="shared" si="35"/>
        <v/>
      </c>
      <c r="H234" s="80" t="str">
        <f t="shared" si="36"/>
        <v/>
      </c>
      <c r="AH234" s="86" t="str">
        <f t="shared" si="37"/>
        <v/>
      </c>
      <c r="AI234" s="86" t="str">
        <f>IF(OR(AB234="",AB234="Grand Total"),"",VLOOKUP(AB234,'Team Details'!B:D,3,0))</f>
        <v/>
      </c>
      <c r="AJ234" s="91" t="str">
        <f>IF(OR(AB234="",AB234="Grand Total"),"",VLOOKUP(AB234,'Team Details'!B:C,2,0))</f>
        <v/>
      </c>
      <c r="AK234" s="90" t="str">
        <f>IF(OR(AB234="",AB234="Grand Total"),"",(IF(OR('Setup Parameters'!$C$6 = "SW Agile",'Setup Parameters'!$I$6 = "SW Agile"),"Story Point","Complexity Point")))</f>
        <v/>
      </c>
      <c r="AL234" s="90" t="str">
        <f t="shared" si="38"/>
        <v/>
      </c>
    </row>
    <row r="235" spans="1:38" x14ac:dyDescent="0.25">
      <c r="A235" s="78" t="str">
        <f t="shared" si="33"/>
        <v/>
      </c>
      <c r="B235" s="79" t="str">
        <f t="shared" si="29"/>
        <v/>
      </c>
      <c r="C235" s="79" t="str">
        <f t="shared" si="30"/>
        <v/>
      </c>
      <c r="D235" s="80" t="str">
        <f t="shared" si="31"/>
        <v/>
      </c>
      <c r="E235" s="80" t="str">
        <f t="shared" si="32"/>
        <v/>
      </c>
      <c r="F235" s="80" t="str">
        <f t="shared" si="34"/>
        <v/>
      </c>
      <c r="G235" s="80" t="str">
        <f t="shared" si="35"/>
        <v/>
      </c>
      <c r="H235" s="80" t="str">
        <f t="shared" si="36"/>
        <v/>
      </c>
      <c r="AH235" s="86" t="str">
        <f t="shared" si="37"/>
        <v/>
      </c>
      <c r="AI235" s="86" t="str">
        <f>IF(OR(AB235="",AB235="Grand Total"),"",VLOOKUP(AB235,'Team Details'!B:D,3,0))</f>
        <v/>
      </c>
      <c r="AJ235" s="91" t="str">
        <f>IF(OR(AB235="",AB235="Grand Total"),"",VLOOKUP(AB235,'Team Details'!B:C,2,0))</f>
        <v/>
      </c>
      <c r="AK235" s="90" t="str">
        <f>IF(OR(AB235="",AB235="Grand Total"),"",(IF(OR('Setup Parameters'!$C$6 = "SW Agile",'Setup Parameters'!$I$6 = "SW Agile"),"Story Point","Complexity Point")))</f>
        <v/>
      </c>
      <c r="AL235" s="90" t="str">
        <f t="shared" si="38"/>
        <v/>
      </c>
    </row>
    <row r="236" spans="1:38" x14ac:dyDescent="0.25">
      <c r="A236" s="78" t="str">
        <f t="shared" si="33"/>
        <v/>
      </c>
      <c r="B236" s="79" t="str">
        <f t="shared" si="29"/>
        <v/>
      </c>
      <c r="C236" s="79" t="str">
        <f t="shared" si="30"/>
        <v/>
      </c>
      <c r="D236" s="80" t="str">
        <f t="shared" si="31"/>
        <v/>
      </c>
      <c r="E236" s="80" t="str">
        <f t="shared" si="32"/>
        <v/>
      </c>
      <c r="F236" s="80" t="str">
        <f t="shared" si="34"/>
        <v/>
      </c>
      <c r="G236" s="80" t="str">
        <f t="shared" si="35"/>
        <v/>
      </c>
      <c r="H236" s="80" t="str">
        <f t="shared" si="36"/>
        <v/>
      </c>
      <c r="AH236" s="86" t="str">
        <f t="shared" si="37"/>
        <v/>
      </c>
      <c r="AI236" s="86" t="str">
        <f>IF(OR(AB236="",AB236="Grand Total"),"",VLOOKUP(AB236,'Team Details'!B:D,3,0))</f>
        <v/>
      </c>
      <c r="AJ236" s="91" t="str">
        <f>IF(OR(AB236="",AB236="Grand Total"),"",VLOOKUP(AB236,'Team Details'!B:C,2,0))</f>
        <v/>
      </c>
      <c r="AK236" s="90" t="str">
        <f>IF(OR(AB236="",AB236="Grand Total"),"",(IF(OR('Setup Parameters'!$C$6 = "SW Agile",'Setup Parameters'!$I$6 = "SW Agile"),"Story Point","Complexity Point")))</f>
        <v/>
      </c>
      <c r="AL236" s="90" t="str">
        <f t="shared" si="38"/>
        <v/>
      </c>
    </row>
    <row r="237" spans="1:38" x14ac:dyDescent="0.25">
      <c r="A237" s="78" t="str">
        <f t="shared" si="33"/>
        <v/>
      </c>
      <c r="B237" s="79" t="str">
        <f t="shared" si="29"/>
        <v/>
      </c>
      <c r="C237" s="79" t="str">
        <f t="shared" si="30"/>
        <v/>
      </c>
      <c r="D237" s="80" t="str">
        <f t="shared" si="31"/>
        <v/>
      </c>
      <c r="E237" s="80" t="str">
        <f t="shared" si="32"/>
        <v/>
      </c>
      <c r="F237" s="80" t="str">
        <f t="shared" si="34"/>
        <v/>
      </c>
      <c r="G237" s="80" t="str">
        <f t="shared" si="35"/>
        <v/>
      </c>
      <c r="H237" s="80" t="str">
        <f t="shared" si="36"/>
        <v/>
      </c>
      <c r="AH237" s="86" t="str">
        <f t="shared" si="37"/>
        <v/>
      </c>
      <c r="AI237" s="86" t="str">
        <f>IF(OR(AB237="",AB237="Grand Total"),"",VLOOKUP(AB237,'Team Details'!B:D,3,0))</f>
        <v/>
      </c>
      <c r="AJ237" s="91" t="str">
        <f>IF(OR(AB237="",AB237="Grand Total"),"",VLOOKUP(AB237,'Team Details'!B:C,2,0))</f>
        <v/>
      </c>
      <c r="AK237" s="90" t="str">
        <f>IF(OR(AB237="",AB237="Grand Total"),"",(IF(OR('Setup Parameters'!$C$6 = "SW Agile",'Setup Parameters'!$I$6 = "SW Agile"),"Story Point","Complexity Point")))</f>
        <v/>
      </c>
      <c r="AL237" s="90" t="str">
        <f t="shared" si="38"/>
        <v/>
      </c>
    </row>
    <row r="238" spans="1:38" x14ac:dyDescent="0.25">
      <c r="A238" s="78" t="str">
        <f t="shared" si="33"/>
        <v/>
      </c>
      <c r="B238" s="79" t="str">
        <f t="shared" si="29"/>
        <v/>
      </c>
      <c r="C238" s="79" t="str">
        <f t="shared" si="30"/>
        <v/>
      </c>
      <c r="D238" s="80" t="str">
        <f t="shared" si="31"/>
        <v/>
      </c>
      <c r="E238" s="80" t="str">
        <f t="shared" si="32"/>
        <v/>
      </c>
      <c r="F238" s="80" t="str">
        <f t="shared" si="34"/>
        <v/>
      </c>
      <c r="G238" s="80" t="str">
        <f t="shared" si="35"/>
        <v/>
      </c>
      <c r="H238" s="80" t="str">
        <f t="shared" si="36"/>
        <v/>
      </c>
      <c r="AH238" s="86" t="str">
        <f t="shared" si="37"/>
        <v/>
      </c>
      <c r="AI238" s="86" t="str">
        <f>IF(OR(AB238="",AB238="Grand Total"),"",VLOOKUP(AB238,'Team Details'!B:D,3,0))</f>
        <v/>
      </c>
      <c r="AJ238" s="91" t="str">
        <f>IF(OR(AB238="",AB238="Grand Total"),"",VLOOKUP(AB238,'Team Details'!B:C,2,0))</f>
        <v/>
      </c>
      <c r="AK238" s="90" t="str">
        <f>IF(OR(AB238="",AB238="Grand Total"),"",(IF(OR('Setup Parameters'!$C$6 = "SW Agile",'Setup Parameters'!$I$6 = "SW Agile"),"Story Point","Complexity Point")))</f>
        <v/>
      </c>
      <c r="AL238" s="90" t="str">
        <f t="shared" si="38"/>
        <v/>
      </c>
    </row>
    <row r="239" spans="1:38" x14ac:dyDescent="0.25">
      <c r="A239" s="78" t="str">
        <f t="shared" si="33"/>
        <v/>
      </c>
      <c r="B239" s="79" t="str">
        <f t="shared" si="29"/>
        <v/>
      </c>
      <c r="C239" s="79" t="str">
        <f t="shared" si="30"/>
        <v/>
      </c>
      <c r="D239" s="80" t="str">
        <f t="shared" si="31"/>
        <v/>
      </c>
      <c r="E239" s="80" t="str">
        <f t="shared" si="32"/>
        <v/>
      </c>
      <c r="F239" s="80" t="str">
        <f t="shared" si="34"/>
        <v/>
      </c>
      <c r="G239" s="80" t="str">
        <f t="shared" si="35"/>
        <v/>
      </c>
      <c r="H239" s="80" t="str">
        <f t="shared" si="36"/>
        <v/>
      </c>
      <c r="AH239" s="86" t="str">
        <f t="shared" si="37"/>
        <v/>
      </c>
      <c r="AI239" s="86" t="str">
        <f>IF(OR(AB239="",AB239="Grand Total"),"",VLOOKUP(AB239,'Team Details'!B:D,3,0))</f>
        <v/>
      </c>
      <c r="AJ239" s="91" t="str">
        <f>IF(OR(AB239="",AB239="Grand Total"),"",VLOOKUP(AB239,'Team Details'!B:C,2,0))</f>
        <v/>
      </c>
      <c r="AK239" s="90" t="str">
        <f>IF(OR(AB239="",AB239="Grand Total"),"",(IF(OR('Setup Parameters'!$C$6 = "SW Agile",'Setup Parameters'!$I$6 = "SW Agile"),"Story Point","Complexity Point")))</f>
        <v/>
      </c>
      <c r="AL239" s="90" t="str">
        <f t="shared" si="38"/>
        <v/>
      </c>
    </row>
    <row r="240" spans="1:38" x14ac:dyDescent="0.25">
      <c r="A240" s="78" t="str">
        <f t="shared" si="33"/>
        <v/>
      </c>
      <c r="B240" s="79" t="str">
        <f t="shared" si="29"/>
        <v/>
      </c>
      <c r="C240" s="79" t="str">
        <f t="shared" si="30"/>
        <v/>
      </c>
      <c r="D240" s="80" t="str">
        <f t="shared" si="31"/>
        <v/>
      </c>
      <c r="E240" s="80" t="str">
        <f t="shared" si="32"/>
        <v/>
      </c>
      <c r="F240" s="80" t="str">
        <f t="shared" si="34"/>
        <v/>
      </c>
      <c r="G240" s="80" t="str">
        <f t="shared" si="35"/>
        <v/>
      </c>
      <c r="H240" s="80" t="str">
        <f t="shared" si="36"/>
        <v/>
      </c>
      <c r="AH240" s="86" t="str">
        <f t="shared" si="37"/>
        <v/>
      </c>
      <c r="AI240" s="86" t="str">
        <f>IF(OR(AB240="",AB240="Grand Total"),"",VLOOKUP(AB240,'Team Details'!B:D,3,0))</f>
        <v/>
      </c>
      <c r="AJ240" s="91" t="str">
        <f>IF(OR(AB240="",AB240="Grand Total"),"",VLOOKUP(AB240,'Team Details'!B:C,2,0))</f>
        <v/>
      </c>
      <c r="AK240" s="90" t="str">
        <f>IF(OR(AB240="",AB240="Grand Total"),"",(IF(OR('Setup Parameters'!$C$6 = "SW Agile",'Setup Parameters'!$I$6 = "SW Agile"),"Story Point","Complexity Point")))</f>
        <v/>
      </c>
      <c r="AL240" s="90" t="str">
        <f t="shared" si="38"/>
        <v/>
      </c>
    </row>
    <row r="241" spans="1:38" x14ac:dyDescent="0.25">
      <c r="A241" s="78" t="str">
        <f t="shared" si="33"/>
        <v/>
      </c>
      <c r="B241" s="79" t="str">
        <f t="shared" si="29"/>
        <v/>
      </c>
      <c r="C241" s="79" t="str">
        <f t="shared" si="30"/>
        <v/>
      </c>
      <c r="D241" s="80" t="str">
        <f t="shared" si="31"/>
        <v/>
      </c>
      <c r="E241" s="80" t="str">
        <f t="shared" si="32"/>
        <v/>
      </c>
      <c r="F241" s="80" t="str">
        <f t="shared" si="34"/>
        <v/>
      </c>
      <c r="G241" s="80" t="str">
        <f t="shared" si="35"/>
        <v/>
      </c>
      <c r="H241" s="80" t="str">
        <f t="shared" si="36"/>
        <v/>
      </c>
      <c r="AH241" s="86" t="str">
        <f t="shared" si="37"/>
        <v/>
      </c>
      <c r="AI241" s="86" t="str">
        <f>IF(OR(AB241="",AB241="Grand Total"),"",VLOOKUP(AB241,'Team Details'!B:D,3,0))</f>
        <v/>
      </c>
      <c r="AJ241" s="91" t="str">
        <f>IF(OR(AB241="",AB241="Grand Total"),"",VLOOKUP(AB241,'Team Details'!B:C,2,0))</f>
        <v/>
      </c>
      <c r="AK241" s="90" t="str">
        <f>IF(OR(AB241="",AB241="Grand Total"),"",(IF(OR('Setup Parameters'!$C$6 = "SW Agile",'Setup Parameters'!$I$6 = "SW Agile"),"Story Point","Complexity Point")))</f>
        <v/>
      </c>
      <c r="AL241" s="90" t="str">
        <f t="shared" si="38"/>
        <v/>
      </c>
    </row>
    <row r="242" spans="1:38" x14ac:dyDescent="0.25">
      <c r="A242" s="78" t="str">
        <f t="shared" si="33"/>
        <v/>
      </c>
      <c r="B242" s="79" t="str">
        <f t="shared" si="29"/>
        <v/>
      </c>
      <c r="C242" s="79" t="str">
        <f t="shared" si="30"/>
        <v/>
      </c>
      <c r="D242" s="80" t="str">
        <f t="shared" si="31"/>
        <v/>
      </c>
      <c r="E242" s="80" t="str">
        <f t="shared" si="32"/>
        <v/>
      </c>
      <c r="F242" s="80" t="str">
        <f t="shared" si="34"/>
        <v/>
      </c>
      <c r="G242" s="80" t="str">
        <f t="shared" si="35"/>
        <v/>
      </c>
      <c r="H242" s="80" t="str">
        <f t="shared" si="36"/>
        <v/>
      </c>
      <c r="AH242" s="86" t="str">
        <f t="shared" si="37"/>
        <v/>
      </c>
      <c r="AI242" s="86" t="str">
        <f>IF(OR(AB242="",AB242="Grand Total"),"",VLOOKUP(AB242,'Team Details'!B:D,3,0))</f>
        <v/>
      </c>
      <c r="AJ242" s="91" t="str">
        <f>IF(OR(AB242="",AB242="Grand Total"),"",VLOOKUP(AB242,'Team Details'!B:C,2,0))</f>
        <v/>
      </c>
      <c r="AK242" s="90" t="str">
        <f>IF(OR(AB242="",AB242="Grand Total"),"",(IF(OR('Setup Parameters'!$C$6 = "SW Agile",'Setup Parameters'!$I$6 = "SW Agile"),"Story Point","Complexity Point")))</f>
        <v/>
      </c>
      <c r="AL242" s="90" t="str">
        <f t="shared" si="38"/>
        <v/>
      </c>
    </row>
    <row r="243" spans="1:38" x14ac:dyDescent="0.25">
      <c r="A243" s="78" t="str">
        <f t="shared" si="33"/>
        <v/>
      </c>
      <c r="B243" s="79" t="str">
        <f t="shared" si="29"/>
        <v/>
      </c>
      <c r="C243" s="79" t="str">
        <f t="shared" si="30"/>
        <v/>
      </c>
      <c r="D243" s="80" t="str">
        <f t="shared" si="31"/>
        <v/>
      </c>
      <c r="E243" s="80" t="str">
        <f t="shared" si="32"/>
        <v/>
      </c>
      <c r="F243" s="80" t="str">
        <f t="shared" si="34"/>
        <v/>
      </c>
      <c r="G243" s="80" t="str">
        <f t="shared" si="35"/>
        <v/>
      </c>
      <c r="H243" s="80" t="str">
        <f t="shared" si="36"/>
        <v/>
      </c>
      <c r="AH243" s="86" t="str">
        <f t="shared" si="37"/>
        <v/>
      </c>
      <c r="AI243" s="86" t="str">
        <f>IF(OR(AB243="",AB243="Grand Total"),"",VLOOKUP(AB243,'Team Details'!B:D,3,0))</f>
        <v/>
      </c>
      <c r="AJ243" s="91" t="str">
        <f>IF(OR(AB243="",AB243="Grand Total"),"",VLOOKUP(AB243,'Team Details'!B:C,2,0))</f>
        <v/>
      </c>
      <c r="AK243" s="90" t="str">
        <f>IF(OR(AB243="",AB243="Grand Total"),"",(IF(OR('Setup Parameters'!$C$6 = "SW Agile",'Setup Parameters'!$I$6 = "SW Agile"),"Story Point","Complexity Point")))</f>
        <v/>
      </c>
      <c r="AL243" s="90" t="str">
        <f t="shared" si="38"/>
        <v/>
      </c>
    </row>
    <row r="244" spans="1:38" x14ac:dyDescent="0.25">
      <c r="A244" s="78" t="str">
        <f t="shared" si="33"/>
        <v/>
      </c>
      <c r="B244" s="79" t="str">
        <f t="shared" si="29"/>
        <v/>
      </c>
      <c r="C244" s="79" t="str">
        <f t="shared" si="30"/>
        <v/>
      </c>
      <c r="D244" s="80" t="str">
        <f t="shared" si="31"/>
        <v/>
      </c>
      <c r="E244" s="80" t="str">
        <f t="shared" si="32"/>
        <v/>
      </c>
      <c r="F244" s="80" t="str">
        <f t="shared" si="34"/>
        <v/>
      </c>
      <c r="G244" s="80" t="str">
        <f t="shared" si="35"/>
        <v/>
      </c>
      <c r="H244" s="80" t="str">
        <f t="shared" si="36"/>
        <v/>
      </c>
      <c r="AH244" s="86" t="str">
        <f t="shared" si="37"/>
        <v/>
      </c>
      <c r="AI244" s="86" t="str">
        <f>IF(OR(AB244="",AB244="Grand Total"),"",VLOOKUP(AB244,'Team Details'!B:D,3,0))</f>
        <v/>
      </c>
      <c r="AJ244" s="91" t="str">
        <f>IF(OR(AB244="",AB244="Grand Total"),"",VLOOKUP(AB244,'Team Details'!B:C,2,0))</f>
        <v/>
      </c>
      <c r="AK244" s="90" t="str">
        <f>IF(OR(AB244="",AB244="Grand Total"),"",(IF(OR('Setup Parameters'!$C$6 = "SW Agile",'Setup Parameters'!$I$6 = "SW Agile"),"Story Point","Complexity Point")))</f>
        <v/>
      </c>
      <c r="AL244" s="90" t="str">
        <f t="shared" si="38"/>
        <v/>
      </c>
    </row>
    <row r="245" spans="1:38" x14ac:dyDescent="0.25">
      <c r="A245" s="78" t="str">
        <f t="shared" si="33"/>
        <v/>
      </c>
      <c r="B245" s="79" t="str">
        <f t="shared" si="29"/>
        <v/>
      </c>
      <c r="C245" s="79" t="str">
        <f t="shared" si="30"/>
        <v/>
      </c>
      <c r="D245" s="80" t="str">
        <f t="shared" si="31"/>
        <v/>
      </c>
      <c r="E245" s="80" t="str">
        <f t="shared" si="32"/>
        <v/>
      </c>
      <c r="F245" s="80" t="str">
        <f t="shared" si="34"/>
        <v/>
      </c>
      <c r="G245" s="80" t="str">
        <f t="shared" si="35"/>
        <v/>
      </c>
      <c r="H245" s="80" t="str">
        <f t="shared" si="36"/>
        <v/>
      </c>
      <c r="AH245" s="86" t="str">
        <f t="shared" si="37"/>
        <v/>
      </c>
      <c r="AI245" s="86" t="str">
        <f>IF(OR(AB245="",AB245="Grand Total"),"",VLOOKUP(AB245,'Team Details'!B:D,3,0))</f>
        <v/>
      </c>
      <c r="AJ245" s="91" t="str">
        <f>IF(OR(AB245="",AB245="Grand Total"),"",VLOOKUP(AB245,'Team Details'!B:C,2,0))</f>
        <v/>
      </c>
      <c r="AK245" s="90" t="str">
        <f>IF(OR(AB245="",AB245="Grand Total"),"",(IF(OR('Setup Parameters'!$C$6 = "SW Agile",'Setup Parameters'!$I$6 = "SW Agile"),"Story Point","Complexity Point")))</f>
        <v/>
      </c>
      <c r="AL245" s="90" t="str">
        <f t="shared" si="38"/>
        <v/>
      </c>
    </row>
    <row r="246" spans="1:38" x14ac:dyDescent="0.25">
      <c r="A246" s="78" t="str">
        <f t="shared" si="33"/>
        <v/>
      </c>
      <c r="B246" s="79" t="str">
        <f t="shared" si="29"/>
        <v/>
      </c>
      <c r="C246" s="79" t="str">
        <f t="shared" si="30"/>
        <v/>
      </c>
      <c r="D246" s="80" t="str">
        <f t="shared" si="31"/>
        <v/>
      </c>
      <c r="E246" s="80" t="str">
        <f t="shared" si="32"/>
        <v/>
      </c>
      <c r="F246" s="80" t="str">
        <f t="shared" si="34"/>
        <v/>
      </c>
      <c r="G246" s="80" t="str">
        <f t="shared" si="35"/>
        <v/>
      </c>
      <c r="H246" s="80" t="str">
        <f t="shared" si="36"/>
        <v/>
      </c>
      <c r="AH246" s="86" t="str">
        <f t="shared" si="37"/>
        <v/>
      </c>
      <c r="AI246" s="86" t="str">
        <f>IF(OR(AB246="",AB246="Grand Total"),"",VLOOKUP(AB246,'Team Details'!B:D,3,0))</f>
        <v/>
      </c>
      <c r="AJ246" s="91" t="str">
        <f>IF(OR(AB246="",AB246="Grand Total"),"",VLOOKUP(AB246,'Team Details'!B:C,2,0))</f>
        <v/>
      </c>
      <c r="AK246" s="90" t="str">
        <f>IF(OR(AB246="",AB246="Grand Total"),"",(IF(OR('Setup Parameters'!$C$6 = "SW Agile",'Setup Parameters'!$I$6 = "SW Agile"),"Story Point","Complexity Point")))</f>
        <v/>
      </c>
      <c r="AL246" s="90" t="str">
        <f t="shared" si="38"/>
        <v/>
      </c>
    </row>
    <row r="247" spans="1:38" x14ac:dyDescent="0.25">
      <c r="A247" s="78" t="str">
        <f t="shared" si="33"/>
        <v/>
      </c>
      <c r="B247" s="79" t="str">
        <f t="shared" si="29"/>
        <v/>
      </c>
      <c r="C247" s="79" t="str">
        <f t="shared" si="30"/>
        <v/>
      </c>
      <c r="D247" s="80" t="str">
        <f t="shared" si="31"/>
        <v/>
      </c>
      <c r="E247" s="80" t="str">
        <f t="shared" si="32"/>
        <v/>
      </c>
      <c r="F247" s="80" t="str">
        <f t="shared" si="34"/>
        <v/>
      </c>
      <c r="G247" s="80" t="str">
        <f t="shared" si="35"/>
        <v/>
      </c>
      <c r="H247" s="80" t="str">
        <f t="shared" si="36"/>
        <v/>
      </c>
      <c r="AH247" s="86" t="str">
        <f t="shared" si="37"/>
        <v/>
      </c>
      <c r="AI247" s="86" t="str">
        <f>IF(OR(AB247="",AB247="Grand Total"),"",VLOOKUP(AB247,'Team Details'!B:D,3,0))</f>
        <v/>
      </c>
      <c r="AJ247" s="91" t="str">
        <f>IF(OR(AB247="",AB247="Grand Total"),"",VLOOKUP(AB247,'Team Details'!B:C,2,0))</f>
        <v/>
      </c>
      <c r="AK247" s="90" t="str">
        <f>IF(OR(AB247="",AB247="Grand Total"),"",(IF(OR('Setup Parameters'!$C$6 = "SW Agile",'Setup Parameters'!$I$6 = "SW Agile"),"Story Point","Complexity Point")))</f>
        <v/>
      </c>
      <c r="AL247" s="90" t="str">
        <f t="shared" si="38"/>
        <v/>
      </c>
    </row>
    <row r="248" spans="1:38" x14ac:dyDescent="0.25">
      <c r="A248" s="78" t="str">
        <f t="shared" si="33"/>
        <v/>
      </c>
      <c r="B248" s="79" t="str">
        <f t="shared" si="29"/>
        <v/>
      </c>
      <c r="C248" s="79" t="str">
        <f t="shared" si="30"/>
        <v/>
      </c>
      <c r="D248" s="80" t="str">
        <f t="shared" si="31"/>
        <v/>
      </c>
      <c r="E248" s="80" t="str">
        <f t="shared" si="32"/>
        <v/>
      </c>
      <c r="F248" s="80" t="str">
        <f t="shared" si="34"/>
        <v/>
      </c>
      <c r="G248" s="80" t="str">
        <f t="shared" si="35"/>
        <v/>
      </c>
      <c r="H248" s="80" t="str">
        <f t="shared" si="36"/>
        <v/>
      </c>
      <c r="AH248" s="86" t="str">
        <f t="shared" si="37"/>
        <v/>
      </c>
      <c r="AI248" s="86" t="str">
        <f>IF(OR(AB248="",AB248="Grand Total"),"",VLOOKUP(AB248,'Team Details'!B:D,3,0))</f>
        <v/>
      </c>
      <c r="AJ248" s="91" t="str">
        <f>IF(OR(AB248="",AB248="Grand Total"),"",VLOOKUP(AB248,'Team Details'!B:C,2,0))</f>
        <v/>
      </c>
      <c r="AK248" s="90" t="str">
        <f>IF(OR(AB248="",AB248="Grand Total"),"",(IF(OR('Setup Parameters'!$C$6 = "SW Agile",'Setup Parameters'!$I$6 = "SW Agile"),"Story Point","Complexity Point")))</f>
        <v/>
      </c>
      <c r="AL248" s="90" t="str">
        <f t="shared" si="38"/>
        <v/>
      </c>
    </row>
    <row r="249" spans="1:38" x14ac:dyDescent="0.25">
      <c r="A249" s="78" t="str">
        <f t="shared" si="33"/>
        <v/>
      </c>
      <c r="B249" s="79" t="str">
        <f t="shared" si="29"/>
        <v/>
      </c>
      <c r="C249" s="79" t="str">
        <f t="shared" si="30"/>
        <v/>
      </c>
      <c r="D249" s="80" t="str">
        <f t="shared" si="31"/>
        <v/>
      </c>
      <c r="E249" s="80" t="str">
        <f t="shared" si="32"/>
        <v/>
      </c>
      <c r="F249" s="80" t="str">
        <f t="shared" si="34"/>
        <v/>
      </c>
      <c r="G249" s="80" t="str">
        <f t="shared" si="35"/>
        <v/>
      </c>
      <c r="H249" s="80" t="str">
        <f t="shared" si="36"/>
        <v/>
      </c>
      <c r="AH249" s="86" t="str">
        <f t="shared" si="37"/>
        <v/>
      </c>
      <c r="AI249" s="86" t="str">
        <f>IF(OR(AB249="",AB249="Grand Total"),"",VLOOKUP(AB249,'Team Details'!B:D,3,0))</f>
        <v/>
      </c>
      <c r="AJ249" s="91" t="str">
        <f>IF(OR(AB249="",AB249="Grand Total"),"",VLOOKUP(AB249,'Team Details'!B:C,2,0))</f>
        <v/>
      </c>
      <c r="AK249" s="90" t="str">
        <f>IF(OR(AB249="",AB249="Grand Total"),"",(IF(OR('Setup Parameters'!$C$6 = "SW Agile",'Setup Parameters'!$I$6 = "SW Agile"),"Story Point","Complexity Point")))</f>
        <v/>
      </c>
      <c r="AL249" s="90" t="str">
        <f t="shared" si="38"/>
        <v/>
      </c>
    </row>
    <row r="250" spans="1:38" x14ac:dyDescent="0.25">
      <c r="A250" s="78" t="str">
        <f t="shared" si="33"/>
        <v/>
      </c>
      <c r="B250" s="79" t="str">
        <f t="shared" si="29"/>
        <v/>
      </c>
      <c r="C250" s="79" t="str">
        <f t="shared" si="30"/>
        <v/>
      </c>
      <c r="D250" s="80" t="str">
        <f t="shared" si="31"/>
        <v/>
      </c>
      <c r="E250" s="80" t="str">
        <f t="shared" si="32"/>
        <v/>
      </c>
      <c r="F250" s="80" t="str">
        <f t="shared" si="34"/>
        <v/>
      </c>
      <c r="G250" s="80" t="str">
        <f t="shared" si="35"/>
        <v/>
      </c>
      <c r="H250" s="80" t="str">
        <f t="shared" si="36"/>
        <v/>
      </c>
      <c r="AH250" s="86" t="str">
        <f t="shared" si="37"/>
        <v/>
      </c>
      <c r="AI250" s="86" t="str">
        <f>IF(OR(AB250="",AB250="Grand Total"),"",VLOOKUP(AB250,'Team Details'!B:D,3,0))</f>
        <v/>
      </c>
      <c r="AJ250" s="91" t="str">
        <f>IF(OR(AB250="",AB250="Grand Total"),"",VLOOKUP(AB250,'Team Details'!B:C,2,0))</f>
        <v/>
      </c>
      <c r="AK250" s="90" t="str">
        <f>IF(OR(AB250="",AB250="Grand Total"),"",(IF(OR('Setup Parameters'!$C$6 = "SW Agile",'Setup Parameters'!$I$6 = "SW Agile"),"Story Point","Complexity Point")))</f>
        <v/>
      </c>
      <c r="AL250" s="90" t="str">
        <f t="shared" si="38"/>
        <v/>
      </c>
    </row>
    <row r="251" spans="1:38" x14ac:dyDescent="0.25">
      <c r="A251" s="78" t="str">
        <f t="shared" si="33"/>
        <v/>
      </c>
      <c r="B251" s="79" t="str">
        <f t="shared" si="29"/>
        <v/>
      </c>
      <c r="C251" s="79" t="str">
        <f t="shared" si="30"/>
        <v/>
      </c>
      <c r="D251" s="80" t="str">
        <f t="shared" si="31"/>
        <v/>
      </c>
      <c r="E251" s="80" t="str">
        <f t="shared" si="32"/>
        <v/>
      </c>
      <c r="F251" s="80" t="str">
        <f t="shared" si="34"/>
        <v/>
      </c>
      <c r="G251" s="80" t="str">
        <f t="shared" si="35"/>
        <v/>
      </c>
      <c r="H251" s="80" t="str">
        <f t="shared" si="36"/>
        <v/>
      </c>
      <c r="AH251" s="86" t="str">
        <f t="shared" si="37"/>
        <v/>
      </c>
      <c r="AI251" s="86" t="str">
        <f>IF(OR(AB251="",AB251="Grand Total"),"",VLOOKUP(AB251,'Team Details'!B:D,3,0))</f>
        <v/>
      </c>
      <c r="AJ251" s="91" t="str">
        <f>IF(OR(AB251="",AB251="Grand Total"),"",VLOOKUP(AB251,'Team Details'!B:C,2,0))</f>
        <v/>
      </c>
      <c r="AK251" s="90" t="str">
        <f>IF(OR(AB251="",AB251="Grand Total"),"",(IF(OR('Setup Parameters'!$C$6 = "SW Agile",'Setup Parameters'!$I$6 = "SW Agile"),"Story Point","Complexity Point")))</f>
        <v/>
      </c>
      <c r="AL251" s="90" t="str">
        <f t="shared" si="38"/>
        <v/>
      </c>
    </row>
    <row r="252" spans="1:38" x14ac:dyDescent="0.25">
      <c r="A252" s="78" t="str">
        <f t="shared" si="33"/>
        <v/>
      </c>
      <c r="B252" s="79" t="str">
        <f t="shared" si="29"/>
        <v/>
      </c>
      <c r="C252" s="79" t="str">
        <f t="shared" si="30"/>
        <v/>
      </c>
      <c r="D252" s="80" t="str">
        <f t="shared" si="31"/>
        <v/>
      </c>
      <c r="E252" s="80" t="str">
        <f t="shared" si="32"/>
        <v/>
      </c>
      <c r="F252" s="80" t="str">
        <f t="shared" si="34"/>
        <v/>
      </c>
      <c r="G252" s="80" t="str">
        <f t="shared" si="35"/>
        <v/>
      </c>
      <c r="H252" s="80" t="str">
        <f t="shared" si="36"/>
        <v/>
      </c>
      <c r="AH252" s="86" t="str">
        <f t="shared" si="37"/>
        <v/>
      </c>
      <c r="AI252" s="86" t="str">
        <f>IF(OR(AB252="",AB252="Grand Total"),"",VLOOKUP(AB252,'Team Details'!B:D,3,0))</f>
        <v/>
      </c>
      <c r="AJ252" s="91" t="str">
        <f>IF(OR(AB252="",AB252="Grand Total"),"",VLOOKUP(AB252,'Team Details'!B:C,2,0))</f>
        <v/>
      </c>
      <c r="AK252" s="90" t="str">
        <f>IF(OR(AB252="",AB252="Grand Total"),"",(IF(OR('Setup Parameters'!$C$6 = "SW Agile",'Setup Parameters'!$I$6 = "SW Agile"),"Story Point","Complexity Point")))</f>
        <v/>
      </c>
      <c r="AL252" s="90" t="str">
        <f t="shared" si="38"/>
        <v/>
      </c>
    </row>
    <row r="253" spans="1:38" x14ac:dyDescent="0.25">
      <c r="A253" s="78" t="str">
        <f t="shared" si="33"/>
        <v/>
      </c>
      <c r="B253" s="79" t="str">
        <f t="shared" si="29"/>
        <v/>
      </c>
      <c r="C253" s="79" t="str">
        <f t="shared" si="30"/>
        <v/>
      </c>
      <c r="D253" s="80" t="str">
        <f t="shared" si="31"/>
        <v/>
      </c>
      <c r="E253" s="80" t="str">
        <f t="shared" si="32"/>
        <v/>
      </c>
      <c r="F253" s="80" t="str">
        <f t="shared" si="34"/>
        <v/>
      </c>
      <c r="G253" s="80" t="str">
        <f t="shared" si="35"/>
        <v/>
      </c>
      <c r="H253" s="80" t="str">
        <f t="shared" si="36"/>
        <v/>
      </c>
      <c r="AH253" s="86" t="str">
        <f t="shared" si="37"/>
        <v/>
      </c>
      <c r="AI253" s="86" t="str">
        <f>IF(OR(AB253="",AB253="Grand Total"),"",VLOOKUP(AB253,'Team Details'!B:D,3,0))</f>
        <v/>
      </c>
      <c r="AJ253" s="91" t="str">
        <f>IF(OR(AB253="",AB253="Grand Total"),"",VLOOKUP(AB253,'Team Details'!B:C,2,0))</f>
        <v/>
      </c>
      <c r="AK253" s="90" t="str">
        <f>IF(OR(AB253="",AB253="Grand Total"),"",(IF(OR('Setup Parameters'!$C$6 = "SW Agile",'Setup Parameters'!$I$6 = "SW Agile"),"Story Point","Complexity Point")))</f>
        <v/>
      </c>
      <c r="AL253" s="90" t="str">
        <f t="shared" si="38"/>
        <v/>
      </c>
    </row>
    <row r="254" spans="1:38" x14ac:dyDescent="0.25">
      <c r="A254" s="78" t="str">
        <f t="shared" si="33"/>
        <v/>
      </c>
      <c r="B254" s="79" t="str">
        <f t="shared" si="29"/>
        <v/>
      </c>
      <c r="C254" s="79" t="str">
        <f t="shared" si="30"/>
        <v/>
      </c>
      <c r="D254" s="80" t="str">
        <f t="shared" si="31"/>
        <v/>
      </c>
      <c r="E254" s="80" t="str">
        <f t="shared" si="32"/>
        <v/>
      </c>
      <c r="F254" s="80" t="str">
        <f t="shared" si="34"/>
        <v/>
      </c>
      <c r="G254" s="80" t="str">
        <f t="shared" si="35"/>
        <v/>
      </c>
      <c r="H254" s="80" t="str">
        <f t="shared" si="36"/>
        <v/>
      </c>
      <c r="AH254" s="86" t="str">
        <f t="shared" si="37"/>
        <v/>
      </c>
      <c r="AI254" s="86" t="str">
        <f>IF(OR(AB254="",AB254="Grand Total"),"",VLOOKUP(AB254,'Team Details'!B:D,3,0))</f>
        <v/>
      </c>
      <c r="AJ254" s="91" t="str">
        <f>IF(OR(AB254="",AB254="Grand Total"),"",VLOOKUP(AB254,'Team Details'!B:C,2,0))</f>
        <v/>
      </c>
      <c r="AK254" s="90" t="str">
        <f>IF(OR(AB254="",AB254="Grand Total"),"",(IF(OR('Setup Parameters'!$C$6 = "SW Agile",'Setup Parameters'!$I$6 = "SW Agile"),"Story Point","Complexity Point")))</f>
        <v/>
      </c>
      <c r="AL254" s="90" t="str">
        <f t="shared" si="38"/>
        <v/>
      </c>
    </row>
    <row r="255" spans="1:38" x14ac:dyDescent="0.25">
      <c r="A255" s="78" t="str">
        <f t="shared" si="33"/>
        <v/>
      </c>
      <c r="B255" s="79" t="str">
        <f t="shared" si="29"/>
        <v/>
      </c>
      <c r="C255" s="79" t="str">
        <f t="shared" si="30"/>
        <v/>
      </c>
      <c r="D255" s="80" t="str">
        <f t="shared" si="31"/>
        <v/>
      </c>
      <c r="E255" s="80" t="str">
        <f t="shared" si="32"/>
        <v/>
      </c>
      <c r="F255" s="80" t="str">
        <f t="shared" si="34"/>
        <v/>
      </c>
      <c r="G255" s="80" t="str">
        <f t="shared" si="35"/>
        <v/>
      </c>
      <c r="H255" s="80" t="str">
        <f t="shared" si="36"/>
        <v/>
      </c>
      <c r="AH255" s="86" t="str">
        <f t="shared" si="37"/>
        <v/>
      </c>
      <c r="AI255" s="86" t="str">
        <f>IF(OR(AB255="",AB255="Grand Total"),"",VLOOKUP(AB255,'Team Details'!B:D,3,0))</f>
        <v/>
      </c>
      <c r="AJ255" s="91" t="str">
        <f>IF(OR(AB255="",AB255="Grand Total"),"",VLOOKUP(AB255,'Team Details'!B:C,2,0))</f>
        <v/>
      </c>
      <c r="AK255" s="90" t="str">
        <f>IF(OR(AB255="",AB255="Grand Total"),"",(IF(OR('Setup Parameters'!$C$6 = "SW Agile",'Setup Parameters'!$I$6 = "SW Agile"),"Story Point","Complexity Point")))</f>
        <v/>
      </c>
      <c r="AL255" s="90" t="str">
        <f t="shared" si="38"/>
        <v/>
      </c>
    </row>
    <row r="256" spans="1:38" x14ac:dyDescent="0.25">
      <c r="A256" s="78" t="str">
        <f t="shared" si="33"/>
        <v/>
      </c>
      <c r="B256" s="79" t="str">
        <f t="shared" si="29"/>
        <v/>
      </c>
      <c r="C256" s="79" t="str">
        <f t="shared" si="30"/>
        <v/>
      </c>
      <c r="D256" s="80" t="str">
        <f t="shared" si="31"/>
        <v/>
      </c>
      <c r="E256" s="80" t="str">
        <f t="shared" si="32"/>
        <v/>
      </c>
      <c r="F256" s="80" t="str">
        <f t="shared" si="34"/>
        <v/>
      </c>
      <c r="G256" s="80" t="str">
        <f t="shared" si="35"/>
        <v/>
      </c>
      <c r="H256" s="80" t="str">
        <f t="shared" si="36"/>
        <v/>
      </c>
      <c r="AH256" s="86" t="str">
        <f t="shared" si="37"/>
        <v/>
      </c>
      <c r="AI256" s="86" t="str">
        <f>IF(OR(AB256="",AB256="Grand Total"),"",VLOOKUP(AB256,'Team Details'!B:D,3,0))</f>
        <v/>
      </c>
      <c r="AJ256" s="91" t="str">
        <f>IF(OR(AB256="",AB256="Grand Total"),"",VLOOKUP(AB256,'Team Details'!B:C,2,0))</f>
        <v/>
      </c>
      <c r="AK256" s="90" t="str">
        <f>IF(OR(AB256="",AB256="Grand Total"),"",(IF(OR('Setup Parameters'!$C$6 = "SW Agile",'Setup Parameters'!$I$6 = "SW Agile"),"Story Point","Complexity Point")))</f>
        <v/>
      </c>
      <c r="AL256" s="90" t="str">
        <f t="shared" si="38"/>
        <v/>
      </c>
    </row>
    <row r="257" spans="1:38" x14ac:dyDescent="0.25">
      <c r="A257" s="78" t="str">
        <f t="shared" si="33"/>
        <v/>
      </c>
      <c r="B257" s="79" t="str">
        <f t="shared" si="29"/>
        <v/>
      </c>
      <c r="C257" s="79" t="str">
        <f t="shared" si="30"/>
        <v/>
      </c>
      <c r="D257" s="80" t="str">
        <f t="shared" si="31"/>
        <v/>
      </c>
      <c r="E257" s="80" t="str">
        <f t="shared" si="32"/>
        <v/>
      </c>
      <c r="F257" s="80" t="str">
        <f t="shared" si="34"/>
        <v/>
      </c>
      <c r="G257" s="80" t="str">
        <f t="shared" si="35"/>
        <v/>
      </c>
      <c r="H257" s="80" t="str">
        <f t="shared" si="36"/>
        <v/>
      </c>
      <c r="AH257" s="86" t="str">
        <f t="shared" si="37"/>
        <v/>
      </c>
      <c r="AI257" s="86" t="str">
        <f>IF(OR(AB257="",AB257="Grand Total"),"",VLOOKUP(AB257,'Team Details'!B:D,3,0))</f>
        <v/>
      </c>
      <c r="AJ257" s="91" t="str">
        <f>IF(OR(AB257="",AB257="Grand Total"),"",VLOOKUP(AB257,'Team Details'!B:C,2,0))</f>
        <v/>
      </c>
      <c r="AK257" s="90" t="str">
        <f>IF(OR(AB257="",AB257="Grand Total"),"",(IF(OR('Setup Parameters'!$C$6 = "SW Agile",'Setup Parameters'!$I$6 = "SW Agile"),"Story Point","Complexity Point")))</f>
        <v/>
      </c>
      <c r="AL257" s="90" t="str">
        <f t="shared" si="38"/>
        <v/>
      </c>
    </row>
    <row r="258" spans="1:38" x14ac:dyDescent="0.25">
      <c r="A258" s="78" t="str">
        <f t="shared" si="33"/>
        <v/>
      </c>
      <c r="B258" s="79" t="str">
        <f t="shared" ref="B258:B293" si="39">AI261</f>
        <v/>
      </c>
      <c r="C258" s="79" t="str">
        <f t="shared" ref="C258:C293" si="40">AJ261</f>
        <v/>
      </c>
      <c r="D258" s="80" t="str">
        <f t="shared" ref="D258:D293" si="41">AK261</f>
        <v/>
      </c>
      <c r="E258" s="80" t="str">
        <f t="shared" ref="E258:E293" si="42">AL261</f>
        <v/>
      </c>
      <c r="F258" s="80" t="str">
        <f t="shared" si="34"/>
        <v/>
      </c>
      <c r="G258" s="80" t="str">
        <f t="shared" si="35"/>
        <v/>
      </c>
      <c r="H258" s="80" t="str">
        <f t="shared" si="36"/>
        <v/>
      </c>
      <c r="AH258" s="86" t="str">
        <f t="shared" si="37"/>
        <v/>
      </c>
      <c r="AI258" s="86" t="str">
        <f>IF(OR(AB258="",AB258="Grand Total"),"",VLOOKUP(AB258,'Team Details'!B:D,3,0))</f>
        <v/>
      </c>
      <c r="AJ258" s="91" t="str">
        <f>IF(OR(AB258="",AB258="Grand Total"),"",VLOOKUP(AB258,'Team Details'!B:C,2,0))</f>
        <v/>
      </c>
      <c r="AK258" s="90" t="str">
        <f>IF(OR(AB258="",AB258="Grand Total"),"",(IF(OR('Setup Parameters'!$C$6 = "SW Agile",'Setup Parameters'!$I$6 = "SW Agile"),"Story Point","Complexity Point")))</f>
        <v/>
      </c>
      <c r="AL258" s="90" t="str">
        <f t="shared" si="38"/>
        <v/>
      </c>
    </row>
    <row r="259" spans="1:38" x14ac:dyDescent="0.25">
      <c r="A259" s="78" t="str">
        <f t="shared" ref="A259:A293" si="43">IF(AH262="","",AH262)</f>
        <v/>
      </c>
      <c r="B259" s="79" t="str">
        <f t="shared" si="39"/>
        <v/>
      </c>
      <c r="C259" s="79" t="str">
        <f t="shared" si="40"/>
        <v/>
      </c>
      <c r="D259" s="80" t="str">
        <f t="shared" si="41"/>
        <v/>
      </c>
      <c r="E259" s="80" t="str">
        <f t="shared" si="42"/>
        <v/>
      </c>
      <c r="F259" s="80" t="str">
        <f t="shared" ref="F259:F293" si="44">IF(AC262="","",AC262)</f>
        <v/>
      </c>
      <c r="G259" s="80" t="str">
        <f t="shared" ref="G259:G293" si="45">IF(AD262="","",AD262)</f>
        <v/>
      </c>
      <c r="H259" s="80" t="str">
        <f t="shared" ref="H259:H293" si="46">IF(AE262="","",AE262)</f>
        <v/>
      </c>
      <c r="AH259" s="86" t="str">
        <f t="shared" si="37"/>
        <v/>
      </c>
      <c r="AI259" s="86" t="str">
        <f>IF(OR(AB259="",AB259="Grand Total"),"",VLOOKUP(AB259,'Team Details'!B:D,3,0))</f>
        <v/>
      </c>
      <c r="AJ259" s="91" t="str">
        <f>IF(OR(AB259="",AB259="Grand Total"),"",VLOOKUP(AB259,'Team Details'!B:C,2,0))</f>
        <v/>
      </c>
      <c r="AK259" s="90" t="str">
        <f>IF(OR(AB259="",AB259="Grand Total"),"",(IF(OR('Setup Parameters'!$C$6 = "SW Agile",'Setup Parameters'!$I$6 = "SW Agile"),"Story Point","Complexity Point")))</f>
        <v/>
      </c>
      <c r="AL259" s="90" t="str">
        <f t="shared" si="38"/>
        <v/>
      </c>
    </row>
    <row r="260" spans="1:38" x14ac:dyDescent="0.25">
      <c r="A260" s="78" t="str">
        <f t="shared" si="43"/>
        <v/>
      </c>
      <c r="B260" s="79" t="str">
        <f t="shared" si="39"/>
        <v/>
      </c>
      <c r="C260" s="79" t="str">
        <f t="shared" si="40"/>
        <v/>
      </c>
      <c r="D260" s="80" t="str">
        <f t="shared" si="41"/>
        <v/>
      </c>
      <c r="E260" s="80" t="str">
        <f t="shared" si="42"/>
        <v/>
      </c>
      <c r="F260" s="80" t="str">
        <f t="shared" si="44"/>
        <v/>
      </c>
      <c r="G260" s="80" t="str">
        <f t="shared" si="45"/>
        <v/>
      </c>
      <c r="H260" s="80" t="str">
        <f t="shared" si="46"/>
        <v/>
      </c>
      <c r="AH260" s="86" t="str">
        <f t="shared" si="37"/>
        <v/>
      </c>
      <c r="AI260" s="86" t="str">
        <f>IF(OR(AB260="",AB260="Grand Total"),"",VLOOKUP(AB260,'Team Details'!B:D,3,0))</f>
        <v/>
      </c>
      <c r="AJ260" s="91" t="str">
        <f>IF(OR(AB260="",AB260="Grand Total"),"",VLOOKUP(AB260,'Team Details'!B:C,2,0))</f>
        <v/>
      </c>
      <c r="AK260" s="90" t="str">
        <f>IF(OR(AB260="",AB260="Grand Total"),"",(IF(OR('Setup Parameters'!$C$6 = "SW Agile",'Setup Parameters'!$I$6 = "SW Agile"),"Story Point","Complexity Point")))</f>
        <v/>
      </c>
      <c r="AL260" s="90" t="str">
        <f t="shared" si="38"/>
        <v/>
      </c>
    </row>
    <row r="261" spans="1:38" x14ac:dyDescent="0.25">
      <c r="A261" s="78" t="str">
        <f t="shared" si="43"/>
        <v/>
      </c>
      <c r="B261" s="79" t="str">
        <f t="shared" si="39"/>
        <v/>
      </c>
      <c r="C261" s="79" t="str">
        <f t="shared" si="40"/>
        <v/>
      </c>
      <c r="D261" s="80" t="str">
        <f t="shared" si="41"/>
        <v/>
      </c>
      <c r="E261" s="80" t="str">
        <f t="shared" si="42"/>
        <v/>
      </c>
      <c r="F261" s="80" t="str">
        <f t="shared" si="44"/>
        <v/>
      </c>
      <c r="G261" s="80" t="str">
        <f t="shared" si="45"/>
        <v/>
      </c>
      <c r="H261" s="80" t="str">
        <f t="shared" si="46"/>
        <v/>
      </c>
      <c r="AH261" s="86" t="str">
        <f t="shared" si="37"/>
        <v/>
      </c>
      <c r="AI261" s="86" t="str">
        <f>IF(OR(AB261="",AB261="Grand Total"),"",VLOOKUP(AB261,'Team Details'!B:D,3,0))</f>
        <v/>
      </c>
      <c r="AJ261" s="91" t="str">
        <f>IF(OR(AB261="",AB261="Grand Total"),"",VLOOKUP(AB261,'Team Details'!B:C,2,0))</f>
        <v/>
      </c>
      <c r="AK261" s="90" t="str">
        <f>IF(OR(AB261="",AB261="Grand Total"),"",(IF(OR('Setup Parameters'!$C$6 = "SW Agile",'Setup Parameters'!$I$6 = "SW Agile"),"Story Point","Complexity Point")))</f>
        <v/>
      </c>
      <c r="AL261" s="90" t="str">
        <f t="shared" si="38"/>
        <v/>
      </c>
    </row>
    <row r="262" spans="1:38" x14ac:dyDescent="0.25">
      <c r="A262" s="78" t="str">
        <f t="shared" si="43"/>
        <v/>
      </c>
      <c r="B262" s="79" t="str">
        <f t="shared" si="39"/>
        <v/>
      </c>
      <c r="C262" s="79" t="str">
        <f t="shared" si="40"/>
        <v/>
      </c>
      <c r="D262" s="80" t="str">
        <f t="shared" si="41"/>
        <v/>
      </c>
      <c r="E262" s="80" t="str">
        <f t="shared" si="42"/>
        <v/>
      </c>
      <c r="F262" s="80" t="str">
        <f t="shared" si="44"/>
        <v/>
      </c>
      <c r="G262" s="80" t="str">
        <f t="shared" si="45"/>
        <v/>
      </c>
      <c r="H262" s="80" t="str">
        <f t="shared" si="46"/>
        <v/>
      </c>
      <c r="AH262" s="86" t="str">
        <f t="shared" ref="AH262:AH299" si="47">IF(AA262="","",$AA262)</f>
        <v/>
      </c>
      <c r="AI262" s="86" t="str">
        <f>IF(OR(AB262="",AB262="Grand Total"),"",VLOOKUP(AB262,'Team Details'!B:D,3,0))</f>
        <v/>
      </c>
      <c r="AJ262" s="91" t="str">
        <f>IF(OR(AB262="",AB262="Grand Total"),"",VLOOKUP(AB262,'Team Details'!B:C,2,0))</f>
        <v/>
      </c>
      <c r="AK262" s="90" t="str">
        <f>IF(OR(AB262="",AB262="Grand Total"),"",(IF(OR('Setup Parameters'!$C$6 = "SW Agile",'Setup Parameters'!$I$6 = "SW Agile"),"Story Point","Complexity Point")))</f>
        <v/>
      </c>
      <c r="AL262" s="90" t="str">
        <f t="shared" ref="AL262:AL301" si="48">IF(AK262="","",IF(AK262="Story Point","SP/PH","CP/PH"))</f>
        <v/>
      </c>
    </row>
    <row r="263" spans="1:38" x14ac:dyDescent="0.25">
      <c r="A263" s="78" t="str">
        <f t="shared" si="43"/>
        <v/>
      </c>
      <c r="B263" s="79" t="str">
        <f t="shared" si="39"/>
        <v/>
      </c>
      <c r="C263" s="79" t="str">
        <f t="shared" si="40"/>
        <v/>
      </c>
      <c r="D263" s="80" t="str">
        <f t="shared" si="41"/>
        <v/>
      </c>
      <c r="E263" s="80" t="str">
        <f t="shared" si="42"/>
        <v/>
      </c>
      <c r="F263" s="80" t="str">
        <f t="shared" si="44"/>
        <v/>
      </c>
      <c r="G263" s="80" t="str">
        <f t="shared" si="45"/>
        <v/>
      </c>
      <c r="H263" s="80" t="str">
        <f t="shared" si="46"/>
        <v/>
      </c>
      <c r="AH263" s="86" t="str">
        <f t="shared" si="47"/>
        <v/>
      </c>
      <c r="AI263" s="86" t="str">
        <f>IF(OR(AB263="",AB263="Grand Total"),"",VLOOKUP(AB263,'Team Details'!B:D,3,0))</f>
        <v/>
      </c>
      <c r="AJ263" s="91" t="str">
        <f>IF(OR(AB263="",AB263="Grand Total"),"",VLOOKUP(AB263,'Team Details'!B:C,2,0))</f>
        <v/>
      </c>
      <c r="AK263" s="90" t="str">
        <f>IF(OR(AB263="",AB263="Grand Total"),"",(IF(OR('Setup Parameters'!$C$6 = "SW Agile",'Setup Parameters'!$I$6 = "SW Agile"),"Story Point","Complexity Point")))</f>
        <v/>
      </c>
      <c r="AL263" s="90" t="str">
        <f t="shared" si="48"/>
        <v/>
      </c>
    </row>
    <row r="264" spans="1:38" x14ac:dyDescent="0.25">
      <c r="A264" s="78" t="str">
        <f t="shared" si="43"/>
        <v/>
      </c>
      <c r="B264" s="79" t="str">
        <f t="shared" si="39"/>
        <v/>
      </c>
      <c r="C264" s="79" t="str">
        <f t="shared" si="40"/>
        <v/>
      </c>
      <c r="D264" s="80" t="str">
        <f t="shared" si="41"/>
        <v/>
      </c>
      <c r="E264" s="80" t="str">
        <f t="shared" si="42"/>
        <v/>
      </c>
      <c r="F264" s="80" t="str">
        <f t="shared" si="44"/>
        <v/>
      </c>
      <c r="G264" s="80" t="str">
        <f t="shared" si="45"/>
        <v/>
      </c>
      <c r="H264" s="80" t="str">
        <f t="shared" si="46"/>
        <v/>
      </c>
      <c r="AH264" s="86" t="str">
        <f t="shared" si="47"/>
        <v/>
      </c>
      <c r="AI264" s="86" t="str">
        <f>IF(OR(AB264="",AB264="Grand Total"),"",VLOOKUP(AB264,'Team Details'!B:D,3,0))</f>
        <v/>
      </c>
      <c r="AJ264" s="91" t="str">
        <f>IF(OR(AB264="",AB264="Grand Total"),"",VLOOKUP(AB264,'Team Details'!B:C,2,0))</f>
        <v/>
      </c>
      <c r="AK264" s="90" t="str">
        <f>IF(OR(AB264="",AB264="Grand Total"),"",(IF(OR('Setup Parameters'!$C$6 = "SW Agile",'Setup Parameters'!$I$6 = "SW Agile"),"Story Point","Complexity Point")))</f>
        <v/>
      </c>
      <c r="AL264" s="90" t="str">
        <f t="shared" si="48"/>
        <v/>
      </c>
    </row>
    <row r="265" spans="1:38" x14ac:dyDescent="0.25">
      <c r="A265" s="78" t="str">
        <f t="shared" si="43"/>
        <v/>
      </c>
      <c r="B265" s="79" t="str">
        <f t="shared" si="39"/>
        <v/>
      </c>
      <c r="C265" s="79" t="str">
        <f t="shared" si="40"/>
        <v/>
      </c>
      <c r="D265" s="80" t="str">
        <f t="shared" si="41"/>
        <v/>
      </c>
      <c r="E265" s="80" t="str">
        <f t="shared" si="42"/>
        <v/>
      </c>
      <c r="F265" s="80" t="str">
        <f t="shared" si="44"/>
        <v/>
      </c>
      <c r="G265" s="80" t="str">
        <f t="shared" si="45"/>
        <v/>
      </c>
      <c r="H265" s="80" t="str">
        <f t="shared" si="46"/>
        <v/>
      </c>
      <c r="AH265" s="86" t="str">
        <f t="shared" si="47"/>
        <v/>
      </c>
      <c r="AI265" s="86" t="str">
        <f>IF(OR(AB265="",AB265="Grand Total"),"",VLOOKUP(AB265,'Team Details'!B:D,3,0))</f>
        <v/>
      </c>
      <c r="AJ265" s="91" t="str">
        <f>IF(OR(AB265="",AB265="Grand Total"),"",VLOOKUP(AB265,'Team Details'!B:C,2,0))</f>
        <v/>
      </c>
      <c r="AK265" s="90" t="str">
        <f>IF(OR(AB265="",AB265="Grand Total"),"",(IF(OR('Setup Parameters'!$C$6 = "SW Agile",'Setup Parameters'!$I$6 = "SW Agile"),"Story Point","Complexity Point")))</f>
        <v/>
      </c>
      <c r="AL265" s="90" t="str">
        <f t="shared" si="48"/>
        <v/>
      </c>
    </row>
    <row r="266" spans="1:38" x14ac:dyDescent="0.25">
      <c r="A266" s="78" t="str">
        <f t="shared" si="43"/>
        <v/>
      </c>
      <c r="B266" s="79" t="str">
        <f t="shared" si="39"/>
        <v/>
      </c>
      <c r="C266" s="79" t="str">
        <f t="shared" si="40"/>
        <v/>
      </c>
      <c r="D266" s="80" t="str">
        <f t="shared" si="41"/>
        <v/>
      </c>
      <c r="E266" s="80" t="str">
        <f t="shared" si="42"/>
        <v/>
      </c>
      <c r="F266" s="80" t="str">
        <f t="shared" si="44"/>
        <v/>
      </c>
      <c r="G266" s="80" t="str">
        <f t="shared" si="45"/>
        <v/>
      </c>
      <c r="H266" s="80" t="str">
        <f t="shared" si="46"/>
        <v/>
      </c>
      <c r="AH266" s="86" t="str">
        <f t="shared" si="47"/>
        <v/>
      </c>
      <c r="AI266" s="86" t="str">
        <f>IF(OR(AB266="",AB266="Grand Total"),"",VLOOKUP(AB266,'Team Details'!B:D,3,0))</f>
        <v/>
      </c>
      <c r="AJ266" s="91" t="str">
        <f>IF(OR(AB266="",AB266="Grand Total"),"",VLOOKUP(AB266,'Team Details'!B:C,2,0))</f>
        <v/>
      </c>
      <c r="AK266" s="90" t="str">
        <f>IF(OR(AB266="",AB266="Grand Total"),"",(IF(OR('Setup Parameters'!$C$6 = "SW Agile",'Setup Parameters'!$I$6 = "SW Agile"),"Story Point","Complexity Point")))</f>
        <v/>
      </c>
      <c r="AL266" s="90" t="str">
        <f t="shared" si="48"/>
        <v/>
      </c>
    </row>
    <row r="267" spans="1:38" x14ac:dyDescent="0.25">
      <c r="A267" s="78" t="str">
        <f t="shared" si="43"/>
        <v/>
      </c>
      <c r="B267" s="79" t="str">
        <f t="shared" si="39"/>
        <v/>
      </c>
      <c r="C267" s="79" t="str">
        <f t="shared" si="40"/>
        <v/>
      </c>
      <c r="D267" s="80" t="str">
        <f t="shared" si="41"/>
        <v/>
      </c>
      <c r="E267" s="80" t="str">
        <f t="shared" si="42"/>
        <v/>
      </c>
      <c r="F267" s="80" t="str">
        <f t="shared" si="44"/>
        <v/>
      </c>
      <c r="G267" s="80" t="str">
        <f t="shared" si="45"/>
        <v/>
      </c>
      <c r="H267" s="80" t="str">
        <f t="shared" si="46"/>
        <v/>
      </c>
      <c r="AH267" s="86" t="str">
        <f t="shared" si="47"/>
        <v/>
      </c>
      <c r="AI267" s="86" t="str">
        <f>IF(OR(AB267="",AB267="Grand Total"),"",VLOOKUP(AB267,'Team Details'!B:D,3,0))</f>
        <v/>
      </c>
      <c r="AJ267" s="91" t="str">
        <f>IF(OR(AB267="",AB267="Grand Total"),"",VLOOKUP(AB267,'Team Details'!B:C,2,0))</f>
        <v/>
      </c>
      <c r="AK267" s="90" t="str">
        <f>IF(OR(AB267="",AB267="Grand Total"),"",(IF(OR('Setup Parameters'!$C$6 = "SW Agile",'Setup Parameters'!$I$6 = "SW Agile"),"Story Point","Complexity Point")))</f>
        <v/>
      </c>
      <c r="AL267" s="90" t="str">
        <f t="shared" si="48"/>
        <v/>
      </c>
    </row>
    <row r="268" spans="1:38" x14ac:dyDescent="0.25">
      <c r="A268" s="78" t="str">
        <f t="shared" si="43"/>
        <v/>
      </c>
      <c r="B268" s="79" t="str">
        <f t="shared" si="39"/>
        <v/>
      </c>
      <c r="C268" s="79" t="str">
        <f t="shared" si="40"/>
        <v/>
      </c>
      <c r="D268" s="80" t="str">
        <f t="shared" si="41"/>
        <v/>
      </c>
      <c r="E268" s="80" t="str">
        <f t="shared" si="42"/>
        <v/>
      </c>
      <c r="F268" s="80" t="str">
        <f t="shared" si="44"/>
        <v/>
      </c>
      <c r="G268" s="80" t="str">
        <f t="shared" si="45"/>
        <v/>
      </c>
      <c r="H268" s="80" t="str">
        <f t="shared" si="46"/>
        <v/>
      </c>
      <c r="AH268" s="86" t="str">
        <f t="shared" si="47"/>
        <v/>
      </c>
      <c r="AI268" s="86" t="str">
        <f>IF(OR(AB268="",AB268="Grand Total"),"",VLOOKUP(AB268,'Team Details'!B:D,3,0))</f>
        <v/>
      </c>
      <c r="AJ268" s="91" t="str">
        <f>IF(OR(AB268="",AB268="Grand Total"),"",VLOOKUP(AB268,'Team Details'!B:C,2,0))</f>
        <v/>
      </c>
      <c r="AK268" s="90" t="str">
        <f>IF(OR(AB268="",AB268="Grand Total"),"",(IF(OR('Setup Parameters'!$C$6 = "SW Agile",'Setup Parameters'!$I$6 = "SW Agile"),"Story Point","Complexity Point")))</f>
        <v/>
      </c>
      <c r="AL268" s="90" t="str">
        <f t="shared" si="48"/>
        <v/>
      </c>
    </row>
    <row r="269" spans="1:38" x14ac:dyDescent="0.25">
      <c r="A269" s="78" t="str">
        <f t="shared" si="43"/>
        <v/>
      </c>
      <c r="B269" s="79" t="str">
        <f t="shared" si="39"/>
        <v/>
      </c>
      <c r="C269" s="79" t="str">
        <f t="shared" si="40"/>
        <v/>
      </c>
      <c r="D269" s="80" t="str">
        <f t="shared" si="41"/>
        <v/>
      </c>
      <c r="E269" s="80" t="str">
        <f t="shared" si="42"/>
        <v/>
      </c>
      <c r="F269" s="80" t="str">
        <f t="shared" si="44"/>
        <v/>
      </c>
      <c r="G269" s="80" t="str">
        <f t="shared" si="45"/>
        <v/>
      </c>
      <c r="H269" s="80" t="str">
        <f t="shared" si="46"/>
        <v/>
      </c>
      <c r="AH269" s="86" t="str">
        <f t="shared" si="47"/>
        <v/>
      </c>
      <c r="AI269" s="86" t="str">
        <f>IF(OR(AB269="",AB269="Grand Total"),"",VLOOKUP(AB269,'Team Details'!B:D,3,0))</f>
        <v/>
      </c>
      <c r="AJ269" s="91" t="str">
        <f>IF(OR(AB269="",AB269="Grand Total"),"",VLOOKUP(AB269,'Team Details'!B:C,2,0))</f>
        <v/>
      </c>
      <c r="AK269" s="90" t="str">
        <f>IF(OR(AB269="",AB269="Grand Total"),"",(IF(OR('Setup Parameters'!$C$6 = "SW Agile",'Setup Parameters'!$I$6 = "SW Agile"),"Story Point","Complexity Point")))</f>
        <v/>
      </c>
      <c r="AL269" s="90" t="str">
        <f t="shared" si="48"/>
        <v/>
      </c>
    </row>
    <row r="270" spans="1:38" x14ac:dyDescent="0.25">
      <c r="A270" s="78" t="str">
        <f t="shared" si="43"/>
        <v/>
      </c>
      <c r="B270" s="79" t="str">
        <f t="shared" si="39"/>
        <v/>
      </c>
      <c r="C270" s="79" t="str">
        <f t="shared" si="40"/>
        <v/>
      </c>
      <c r="D270" s="80" t="str">
        <f t="shared" si="41"/>
        <v/>
      </c>
      <c r="E270" s="80" t="str">
        <f t="shared" si="42"/>
        <v/>
      </c>
      <c r="F270" s="80" t="str">
        <f t="shared" si="44"/>
        <v/>
      </c>
      <c r="G270" s="80" t="str">
        <f t="shared" si="45"/>
        <v/>
      </c>
      <c r="H270" s="80" t="str">
        <f t="shared" si="46"/>
        <v/>
      </c>
      <c r="AH270" s="86" t="str">
        <f t="shared" si="47"/>
        <v/>
      </c>
      <c r="AI270" s="86" t="str">
        <f>IF(OR(AB270="",AB270="Grand Total"),"",VLOOKUP(AB270,'Team Details'!B:D,3,0))</f>
        <v/>
      </c>
      <c r="AJ270" s="91" t="str">
        <f>IF(OR(AB270="",AB270="Grand Total"),"",VLOOKUP(AB270,'Team Details'!B:C,2,0))</f>
        <v/>
      </c>
      <c r="AK270" s="90" t="str">
        <f>IF(OR(AB270="",AB270="Grand Total"),"",(IF(OR('Setup Parameters'!$C$6 = "SW Agile",'Setup Parameters'!$I$6 = "SW Agile"),"Story Point","Complexity Point")))</f>
        <v/>
      </c>
      <c r="AL270" s="90" t="str">
        <f t="shared" si="48"/>
        <v/>
      </c>
    </row>
    <row r="271" spans="1:38" x14ac:dyDescent="0.25">
      <c r="A271" s="78" t="str">
        <f t="shared" si="43"/>
        <v/>
      </c>
      <c r="B271" s="79" t="str">
        <f t="shared" si="39"/>
        <v/>
      </c>
      <c r="C271" s="79" t="str">
        <f t="shared" si="40"/>
        <v/>
      </c>
      <c r="D271" s="80" t="str">
        <f t="shared" si="41"/>
        <v/>
      </c>
      <c r="E271" s="80" t="str">
        <f t="shared" si="42"/>
        <v/>
      </c>
      <c r="F271" s="80" t="str">
        <f t="shared" si="44"/>
        <v/>
      </c>
      <c r="G271" s="80" t="str">
        <f t="shared" si="45"/>
        <v/>
      </c>
      <c r="H271" s="80" t="str">
        <f t="shared" si="46"/>
        <v/>
      </c>
      <c r="AH271" s="86" t="str">
        <f t="shared" si="47"/>
        <v/>
      </c>
      <c r="AI271" s="86" t="str">
        <f>IF(OR(AB271="",AB271="Grand Total"),"",VLOOKUP(AB271,'Team Details'!B:D,3,0))</f>
        <v/>
      </c>
      <c r="AJ271" s="91" t="str">
        <f>IF(OR(AB271="",AB271="Grand Total"),"",VLOOKUP(AB271,'Team Details'!B:C,2,0))</f>
        <v/>
      </c>
      <c r="AK271" s="90" t="str">
        <f>IF(OR(AB271="",AB271="Grand Total"),"",(IF(OR('Setup Parameters'!$C$6 = "SW Agile",'Setup Parameters'!$I$6 = "SW Agile"),"Story Point","Complexity Point")))</f>
        <v/>
      </c>
      <c r="AL271" s="90" t="str">
        <f t="shared" si="48"/>
        <v/>
      </c>
    </row>
    <row r="272" spans="1:38" x14ac:dyDescent="0.25">
      <c r="A272" s="78" t="str">
        <f t="shared" si="43"/>
        <v/>
      </c>
      <c r="B272" s="79" t="str">
        <f t="shared" si="39"/>
        <v/>
      </c>
      <c r="C272" s="79" t="str">
        <f t="shared" si="40"/>
        <v/>
      </c>
      <c r="D272" s="80" t="str">
        <f t="shared" si="41"/>
        <v/>
      </c>
      <c r="E272" s="80" t="str">
        <f t="shared" si="42"/>
        <v/>
      </c>
      <c r="F272" s="80" t="str">
        <f t="shared" si="44"/>
        <v/>
      </c>
      <c r="G272" s="80" t="str">
        <f t="shared" si="45"/>
        <v/>
      </c>
      <c r="H272" s="80" t="str">
        <f t="shared" si="46"/>
        <v/>
      </c>
      <c r="AH272" s="86" t="str">
        <f t="shared" si="47"/>
        <v/>
      </c>
      <c r="AI272" s="86" t="str">
        <f>IF(OR(AB272="",AB272="Grand Total"),"",VLOOKUP(AB272,'Team Details'!B:D,3,0))</f>
        <v/>
      </c>
      <c r="AJ272" s="91" t="str">
        <f>IF(OR(AB272="",AB272="Grand Total"),"",VLOOKUP(AB272,'Team Details'!B:C,2,0))</f>
        <v/>
      </c>
      <c r="AK272" s="90" t="str">
        <f>IF(OR(AB272="",AB272="Grand Total"),"",(IF(OR('Setup Parameters'!$C$6 = "SW Agile",'Setup Parameters'!$I$6 = "SW Agile"),"Story Point","Complexity Point")))</f>
        <v/>
      </c>
      <c r="AL272" s="90" t="str">
        <f t="shared" si="48"/>
        <v/>
      </c>
    </row>
    <row r="273" spans="1:38" x14ac:dyDescent="0.25">
      <c r="A273" s="78" t="str">
        <f t="shared" si="43"/>
        <v/>
      </c>
      <c r="B273" s="79" t="str">
        <f t="shared" si="39"/>
        <v/>
      </c>
      <c r="C273" s="79" t="str">
        <f t="shared" si="40"/>
        <v/>
      </c>
      <c r="D273" s="80" t="str">
        <f t="shared" si="41"/>
        <v/>
      </c>
      <c r="E273" s="80" t="str">
        <f t="shared" si="42"/>
        <v/>
      </c>
      <c r="F273" s="80" t="str">
        <f t="shared" si="44"/>
        <v/>
      </c>
      <c r="G273" s="80" t="str">
        <f t="shared" si="45"/>
        <v/>
      </c>
      <c r="H273" s="80" t="str">
        <f t="shared" si="46"/>
        <v/>
      </c>
      <c r="AH273" s="86" t="str">
        <f t="shared" si="47"/>
        <v/>
      </c>
      <c r="AI273" s="86" t="str">
        <f>IF(OR(AB273="",AB273="Grand Total"),"",VLOOKUP(AB273,'Team Details'!B:D,3,0))</f>
        <v/>
      </c>
      <c r="AJ273" s="91" t="str">
        <f>IF(OR(AB273="",AB273="Grand Total"),"",VLOOKUP(AB273,'Team Details'!B:C,2,0))</f>
        <v/>
      </c>
      <c r="AK273" s="90" t="str">
        <f>IF(OR(AB273="",AB273="Grand Total"),"",(IF(OR('Setup Parameters'!$C$6 = "SW Agile",'Setup Parameters'!$I$6 = "SW Agile"),"Story Point","Complexity Point")))</f>
        <v/>
      </c>
      <c r="AL273" s="90" t="str">
        <f t="shared" si="48"/>
        <v/>
      </c>
    </row>
    <row r="274" spans="1:38" x14ac:dyDescent="0.25">
      <c r="A274" s="78" t="str">
        <f t="shared" si="43"/>
        <v/>
      </c>
      <c r="B274" s="79" t="str">
        <f t="shared" si="39"/>
        <v/>
      </c>
      <c r="C274" s="79" t="str">
        <f t="shared" si="40"/>
        <v/>
      </c>
      <c r="D274" s="80" t="str">
        <f t="shared" si="41"/>
        <v/>
      </c>
      <c r="E274" s="80" t="str">
        <f t="shared" si="42"/>
        <v/>
      </c>
      <c r="F274" s="80" t="str">
        <f t="shared" si="44"/>
        <v/>
      </c>
      <c r="G274" s="80" t="str">
        <f t="shared" si="45"/>
        <v/>
      </c>
      <c r="H274" s="80" t="str">
        <f t="shared" si="46"/>
        <v/>
      </c>
      <c r="AH274" s="86" t="str">
        <f t="shared" si="47"/>
        <v/>
      </c>
      <c r="AI274" s="86" t="str">
        <f>IF(OR(AB274="",AB274="Grand Total"),"",VLOOKUP(AB274,'Team Details'!B:D,3,0))</f>
        <v/>
      </c>
      <c r="AJ274" s="91" t="str">
        <f>IF(OR(AB274="",AB274="Grand Total"),"",VLOOKUP(AB274,'Team Details'!B:C,2,0))</f>
        <v/>
      </c>
      <c r="AK274" s="90" t="str">
        <f>IF(OR(AB274="",AB274="Grand Total"),"",(IF(OR('Setup Parameters'!$C$6 = "SW Agile",'Setup Parameters'!$I$6 = "SW Agile"),"Story Point","Complexity Point")))</f>
        <v/>
      </c>
      <c r="AL274" s="90" t="str">
        <f t="shared" si="48"/>
        <v/>
      </c>
    </row>
    <row r="275" spans="1:38" x14ac:dyDescent="0.25">
      <c r="A275" s="78" t="str">
        <f t="shared" si="43"/>
        <v/>
      </c>
      <c r="B275" s="79" t="str">
        <f t="shared" si="39"/>
        <v/>
      </c>
      <c r="C275" s="79" t="str">
        <f t="shared" si="40"/>
        <v/>
      </c>
      <c r="D275" s="80" t="str">
        <f t="shared" si="41"/>
        <v/>
      </c>
      <c r="E275" s="80" t="str">
        <f t="shared" si="42"/>
        <v/>
      </c>
      <c r="F275" s="80" t="str">
        <f t="shared" si="44"/>
        <v/>
      </c>
      <c r="G275" s="80" t="str">
        <f t="shared" si="45"/>
        <v/>
      </c>
      <c r="H275" s="80" t="str">
        <f t="shared" si="46"/>
        <v/>
      </c>
      <c r="AH275" s="86" t="str">
        <f t="shared" si="47"/>
        <v/>
      </c>
      <c r="AI275" s="86" t="str">
        <f>IF(OR(AB275="",AB275="Grand Total"),"",VLOOKUP(AB275,'Team Details'!B:D,3,0))</f>
        <v/>
      </c>
      <c r="AJ275" s="91" t="str">
        <f>IF(OR(AB275="",AB275="Grand Total"),"",VLOOKUP(AB275,'Team Details'!B:C,2,0))</f>
        <v/>
      </c>
      <c r="AK275" s="90" t="str">
        <f>IF(OR(AB275="",AB275="Grand Total"),"",(IF(OR('Setup Parameters'!$C$6 = "SW Agile",'Setup Parameters'!$I$6 = "SW Agile"),"Story Point","Complexity Point")))</f>
        <v/>
      </c>
      <c r="AL275" s="90" t="str">
        <f t="shared" si="48"/>
        <v/>
      </c>
    </row>
    <row r="276" spans="1:38" x14ac:dyDescent="0.25">
      <c r="A276" s="78" t="str">
        <f t="shared" si="43"/>
        <v/>
      </c>
      <c r="B276" s="79" t="str">
        <f t="shared" si="39"/>
        <v/>
      </c>
      <c r="C276" s="79" t="str">
        <f t="shared" si="40"/>
        <v/>
      </c>
      <c r="D276" s="80" t="str">
        <f t="shared" si="41"/>
        <v/>
      </c>
      <c r="E276" s="80" t="str">
        <f t="shared" si="42"/>
        <v/>
      </c>
      <c r="F276" s="80" t="str">
        <f t="shared" si="44"/>
        <v/>
      </c>
      <c r="G276" s="80" t="str">
        <f t="shared" si="45"/>
        <v/>
      </c>
      <c r="H276" s="80" t="str">
        <f t="shared" si="46"/>
        <v/>
      </c>
      <c r="AH276" s="86" t="str">
        <f t="shared" si="47"/>
        <v/>
      </c>
      <c r="AI276" s="86" t="str">
        <f>IF(OR(AB276="",AB276="Grand Total"),"",VLOOKUP(AB276,'Team Details'!B:D,3,0))</f>
        <v/>
      </c>
      <c r="AJ276" s="91" t="str">
        <f>IF(OR(AB276="",AB276="Grand Total"),"",VLOOKUP(AB276,'Team Details'!B:C,2,0))</f>
        <v/>
      </c>
      <c r="AK276" s="90" t="str">
        <f>IF(OR(AB276="",AB276="Grand Total"),"",(IF(OR('Setup Parameters'!$C$6 = "SW Agile",'Setup Parameters'!$I$6 = "SW Agile"),"Story Point","Complexity Point")))</f>
        <v/>
      </c>
      <c r="AL276" s="90" t="str">
        <f t="shared" si="48"/>
        <v/>
      </c>
    </row>
    <row r="277" spans="1:38" x14ac:dyDescent="0.25">
      <c r="A277" s="78" t="str">
        <f t="shared" si="43"/>
        <v/>
      </c>
      <c r="B277" s="79" t="str">
        <f t="shared" si="39"/>
        <v/>
      </c>
      <c r="C277" s="79" t="str">
        <f t="shared" si="40"/>
        <v/>
      </c>
      <c r="D277" s="80" t="str">
        <f t="shared" si="41"/>
        <v/>
      </c>
      <c r="E277" s="80" t="str">
        <f t="shared" si="42"/>
        <v/>
      </c>
      <c r="F277" s="80" t="str">
        <f t="shared" si="44"/>
        <v/>
      </c>
      <c r="G277" s="80" t="str">
        <f t="shared" si="45"/>
        <v/>
      </c>
      <c r="H277" s="80" t="str">
        <f t="shared" si="46"/>
        <v/>
      </c>
      <c r="AH277" s="86" t="str">
        <f t="shared" si="47"/>
        <v/>
      </c>
      <c r="AI277" s="86" t="str">
        <f>IF(OR(AB277="",AB277="Grand Total"),"",VLOOKUP(AB277,'Team Details'!B:D,3,0))</f>
        <v/>
      </c>
      <c r="AJ277" s="91" t="str">
        <f>IF(OR(AB277="",AB277="Grand Total"),"",VLOOKUP(AB277,'Team Details'!B:C,2,0))</f>
        <v/>
      </c>
      <c r="AK277" s="90" t="str">
        <f>IF(OR(AB277="",AB277="Grand Total"),"",(IF(OR('Setup Parameters'!$C$6 = "SW Agile",'Setup Parameters'!$I$6 = "SW Agile"),"Story Point","Complexity Point")))</f>
        <v/>
      </c>
      <c r="AL277" s="90" t="str">
        <f t="shared" si="48"/>
        <v/>
      </c>
    </row>
    <row r="278" spans="1:38" x14ac:dyDescent="0.25">
      <c r="A278" s="78" t="str">
        <f t="shared" si="43"/>
        <v/>
      </c>
      <c r="B278" s="79" t="str">
        <f t="shared" si="39"/>
        <v/>
      </c>
      <c r="C278" s="79" t="str">
        <f t="shared" si="40"/>
        <v/>
      </c>
      <c r="D278" s="80" t="str">
        <f t="shared" si="41"/>
        <v/>
      </c>
      <c r="E278" s="80" t="str">
        <f t="shared" si="42"/>
        <v/>
      </c>
      <c r="F278" s="80" t="str">
        <f t="shared" si="44"/>
        <v/>
      </c>
      <c r="G278" s="80" t="str">
        <f t="shared" si="45"/>
        <v/>
      </c>
      <c r="H278" s="80" t="str">
        <f t="shared" si="46"/>
        <v/>
      </c>
      <c r="AH278" s="86" t="str">
        <f t="shared" si="47"/>
        <v/>
      </c>
      <c r="AI278" s="86" t="str">
        <f>IF(OR(AB278="",AB278="Grand Total"),"",VLOOKUP(AB278,'Team Details'!B:D,3,0))</f>
        <v/>
      </c>
      <c r="AJ278" s="91" t="str">
        <f>IF(OR(AB278="",AB278="Grand Total"),"",VLOOKUP(AB278,'Team Details'!B:C,2,0))</f>
        <v/>
      </c>
      <c r="AK278" s="90" t="str">
        <f>IF(OR(AB278="",AB278="Grand Total"),"",(IF(OR('Setup Parameters'!$C$6 = "SW Agile",'Setup Parameters'!$I$6 = "SW Agile"),"Story Point","Complexity Point")))</f>
        <v/>
      </c>
      <c r="AL278" s="90" t="str">
        <f t="shared" si="48"/>
        <v/>
      </c>
    </row>
    <row r="279" spans="1:38" x14ac:dyDescent="0.25">
      <c r="A279" s="78" t="str">
        <f t="shared" si="43"/>
        <v/>
      </c>
      <c r="B279" s="79" t="str">
        <f t="shared" si="39"/>
        <v/>
      </c>
      <c r="C279" s="79" t="str">
        <f t="shared" si="40"/>
        <v/>
      </c>
      <c r="D279" s="80" t="str">
        <f t="shared" si="41"/>
        <v/>
      </c>
      <c r="E279" s="80" t="str">
        <f t="shared" si="42"/>
        <v/>
      </c>
      <c r="F279" s="80" t="str">
        <f t="shared" si="44"/>
        <v/>
      </c>
      <c r="G279" s="80" t="str">
        <f t="shared" si="45"/>
        <v/>
      </c>
      <c r="H279" s="80" t="str">
        <f t="shared" si="46"/>
        <v/>
      </c>
      <c r="AH279" s="86" t="str">
        <f t="shared" si="47"/>
        <v/>
      </c>
      <c r="AI279" s="86" t="str">
        <f>IF(OR(AB279="",AB279="Grand Total"),"",VLOOKUP(AB279,'Team Details'!B:D,3,0))</f>
        <v/>
      </c>
      <c r="AJ279" s="91" t="str">
        <f>IF(OR(AB279="",AB279="Grand Total"),"",VLOOKUP(AB279,'Team Details'!B:C,2,0))</f>
        <v/>
      </c>
      <c r="AK279" s="90" t="str">
        <f>IF(OR(AB279="",AB279="Grand Total"),"",(IF(OR('Setup Parameters'!$C$6 = "SW Agile",'Setup Parameters'!$I$6 = "SW Agile"),"Story Point","Complexity Point")))</f>
        <v/>
      </c>
      <c r="AL279" s="90" t="str">
        <f t="shared" si="48"/>
        <v/>
      </c>
    </row>
    <row r="280" spans="1:38" x14ac:dyDescent="0.25">
      <c r="A280" s="78" t="str">
        <f t="shared" si="43"/>
        <v/>
      </c>
      <c r="B280" s="79" t="str">
        <f t="shared" si="39"/>
        <v/>
      </c>
      <c r="C280" s="79" t="str">
        <f t="shared" si="40"/>
        <v/>
      </c>
      <c r="D280" s="80" t="str">
        <f t="shared" si="41"/>
        <v/>
      </c>
      <c r="E280" s="80" t="str">
        <f t="shared" si="42"/>
        <v/>
      </c>
      <c r="F280" s="80" t="str">
        <f t="shared" si="44"/>
        <v/>
      </c>
      <c r="G280" s="80" t="str">
        <f t="shared" si="45"/>
        <v/>
      </c>
      <c r="H280" s="80" t="str">
        <f t="shared" si="46"/>
        <v/>
      </c>
      <c r="AH280" s="86" t="str">
        <f t="shared" si="47"/>
        <v/>
      </c>
      <c r="AI280" s="86" t="str">
        <f>IF(OR(AB280="",AB280="Grand Total"),"",VLOOKUP(AB280,'Team Details'!B:D,3,0))</f>
        <v/>
      </c>
      <c r="AJ280" s="91" t="str">
        <f>IF(OR(AB280="",AB280="Grand Total"),"",VLOOKUP(AB280,'Team Details'!B:C,2,0))</f>
        <v/>
      </c>
      <c r="AK280" s="90" t="str">
        <f>IF(OR(AB280="",AB280="Grand Total"),"",(IF(OR('Setup Parameters'!$C$6 = "SW Agile",'Setup Parameters'!$I$6 = "SW Agile"),"Story Point","Complexity Point")))</f>
        <v/>
      </c>
      <c r="AL280" s="90" t="str">
        <f t="shared" si="48"/>
        <v/>
      </c>
    </row>
    <row r="281" spans="1:38" x14ac:dyDescent="0.25">
      <c r="A281" s="78" t="str">
        <f t="shared" si="43"/>
        <v/>
      </c>
      <c r="B281" s="79" t="str">
        <f t="shared" si="39"/>
        <v/>
      </c>
      <c r="C281" s="79" t="str">
        <f t="shared" si="40"/>
        <v/>
      </c>
      <c r="D281" s="80" t="str">
        <f t="shared" si="41"/>
        <v/>
      </c>
      <c r="E281" s="80" t="str">
        <f t="shared" si="42"/>
        <v/>
      </c>
      <c r="F281" s="80" t="str">
        <f t="shared" si="44"/>
        <v/>
      </c>
      <c r="G281" s="80" t="str">
        <f t="shared" si="45"/>
        <v/>
      </c>
      <c r="H281" s="80" t="str">
        <f t="shared" si="46"/>
        <v/>
      </c>
      <c r="AH281" s="86" t="str">
        <f t="shared" si="47"/>
        <v/>
      </c>
      <c r="AI281" s="86" t="str">
        <f>IF(OR(AB281="",AB281="Grand Total"),"",VLOOKUP(AB281,'Team Details'!B:D,3,0))</f>
        <v/>
      </c>
      <c r="AJ281" s="91" t="str">
        <f>IF(OR(AB281="",AB281="Grand Total"),"",VLOOKUP(AB281,'Team Details'!B:C,2,0))</f>
        <v/>
      </c>
      <c r="AK281" s="90" t="str">
        <f>IF(OR(AB281="",AB281="Grand Total"),"",(IF(OR('Setup Parameters'!$C$6 = "SW Agile",'Setup Parameters'!$I$6 = "SW Agile"),"Story Point","Complexity Point")))</f>
        <v/>
      </c>
      <c r="AL281" s="90" t="str">
        <f t="shared" si="48"/>
        <v/>
      </c>
    </row>
    <row r="282" spans="1:38" x14ac:dyDescent="0.25">
      <c r="A282" s="78" t="str">
        <f t="shared" si="43"/>
        <v/>
      </c>
      <c r="B282" s="79" t="str">
        <f t="shared" si="39"/>
        <v/>
      </c>
      <c r="C282" s="79" t="str">
        <f t="shared" si="40"/>
        <v/>
      </c>
      <c r="D282" s="80" t="str">
        <f t="shared" si="41"/>
        <v/>
      </c>
      <c r="E282" s="80" t="str">
        <f t="shared" si="42"/>
        <v/>
      </c>
      <c r="F282" s="80" t="str">
        <f t="shared" si="44"/>
        <v/>
      </c>
      <c r="G282" s="80" t="str">
        <f t="shared" si="45"/>
        <v/>
      </c>
      <c r="H282" s="80" t="str">
        <f t="shared" si="46"/>
        <v/>
      </c>
      <c r="AH282" s="86" t="str">
        <f t="shared" si="47"/>
        <v/>
      </c>
      <c r="AI282" s="86" t="str">
        <f>IF(OR(AB282="",AB282="Grand Total"),"",VLOOKUP(AB282,'Team Details'!B:D,3,0))</f>
        <v/>
      </c>
      <c r="AJ282" s="91" t="str">
        <f>IF(OR(AB282="",AB282="Grand Total"),"",VLOOKUP(AB282,'Team Details'!B:C,2,0))</f>
        <v/>
      </c>
      <c r="AK282" s="90" t="str">
        <f>IF(OR(AB282="",AB282="Grand Total"),"",(IF(OR('Setup Parameters'!$C$6 = "SW Agile",'Setup Parameters'!$I$6 = "SW Agile"),"Story Point","Complexity Point")))</f>
        <v/>
      </c>
      <c r="AL282" s="90" t="str">
        <f t="shared" si="48"/>
        <v/>
      </c>
    </row>
    <row r="283" spans="1:38" x14ac:dyDescent="0.25">
      <c r="A283" s="78" t="str">
        <f t="shared" si="43"/>
        <v/>
      </c>
      <c r="B283" s="79" t="str">
        <f t="shared" si="39"/>
        <v/>
      </c>
      <c r="C283" s="79" t="str">
        <f t="shared" si="40"/>
        <v/>
      </c>
      <c r="D283" s="80" t="str">
        <f t="shared" si="41"/>
        <v/>
      </c>
      <c r="E283" s="80" t="str">
        <f t="shared" si="42"/>
        <v/>
      </c>
      <c r="F283" s="80" t="str">
        <f t="shared" si="44"/>
        <v/>
      </c>
      <c r="G283" s="80" t="str">
        <f t="shared" si="45"/>
        <v/>
      </c>
      <c r="H283" s="80" t="str">
        <f t="shared" si="46"/>
        <v/>
      </c>
      <c r="AH283" s="86" t="str">
        <f t="shared" si="47"/>
        <v/>
      </c>
      <c r="AI283" s="86" t="str">
        <f>IF(OR(AB283="",AB283="Grand Total"),"",VLOOKUP(AB283,'Team Details'!B:D,3,0))</f>
        <v/>
      </c>
      <c r="AJ283" s="91" t="str">
        <f>IF(OR(AB283="",AB283="Grand Total"),"",VLOOKUP(AB283,'Team Details'!B:C,2,0))</f>
        <v/>
      </c>
      <c r="AK283" s="90" t="str">
        <f>IF(OR(AB283="",AB283="Grand Total"),"",(IF(OR('Setup Parameters'!$C$6 = "SW Agile",'Setup Parameters'!$I$6 = "SW Agile"),"Story Point","Complexity Point")))</f>
        <v/>
      </c>
      <c r="AL283" s="90" t="str">
        <f t="shared" si="48"/>
        <v/>
      </c>
    </row>
    <row r="284" spans="1:38" x14ac:dyDescent="0.25">
      <c r="A284" s="78" t="str">
        <f t="shared" si="43"/>
        <v/>
      </c>
      <c r="B284" s="79" t="str">
        <f t="shared" si="39"/>
        <v/>
      </c>
      <c r="C284" s="79" t="str">
        <f t="shared" si="40"/>
        <v/>
      </c>
      <c r="D284" s="80" t="str">
        <f t="shared" si="41"/>
        <v/>
      </c>
      <c r="E284" s="80" t="str">
        <f t="shared" si="42"/>
        <v/>
      </c>
      <c r="F284" s="80" t="str">
        <f t="shared" si="44"/>
        <v/>
      </c>
      <c r="G284" s="80" t="str">
        <f t="shared" si="45"/>
        <v/>
      </c>
      <c r="H284" s="80" t="str">
        <f t="shared" si="46"/>
        <v/>
      </c>
      <c r="AH284" s="86" t="str">
        <f t="shared" si="47"/>
        <v/>
      </c>
      <c r="AI284" s="86" t="str">
        <f>IF(OR(AB284="",AB284="Grand Total"),"",VLOOKUP(AB284,'Team Details'!B:D,3,0))</f>
        <v/>
      </c>
      <c r="AJ284" s="91" t="str">
        <f>IF(OR(AB284="",AB284="Grand Total"),"",VLOOKUP(AB284,'Team Details'!B:C,2,0))</f>
        <v/>
      </c>
      <c r="AK284" s="90" t="str">
        <f>IF(OR(AB284="",AB284="Grand Total"),"",(IF(OR('Setup Parameters'!$C$6 = "SW Agile",'Setup Parameters'!$I$6 = "SW Agile"),"Story Point","Complexity Point")))</f>
        <v/>
      </c>
      <c r="AL284" s="90" t="str">
        <f t="shared" si="48"/>
        <v/>
      </c>
    </row>
    <row r="285" spans="1:38" x14ac:dyDescent="0.25">
      <c r="A285" s="78" t="str">
        <f t="shared" si="43"/>
        <v/>
      </c>
      <c r="B285" s="79" t="str">
        <f t="shared" si="39"/>
        <v/>
      </c>
      <c r="C285" s="79" t="str">
        <f t="shared" si="40"/>
        <v/>
      </c>
      <c r="D285" s="80" t="str">
        <f t="shared" si="41"/>
        <v/>
      </c>
      <c r="E285" s="80" t="str">
        <f t="shared" si="42"/>
        <v/>
      </c>
      <c r="F285" s="80" t="str">
        <f t="shared" si="44"/>
        <v/>
      </c>
      <c r="G285" s="80" t="str">
        <f t="shared" si="45"/>
        <v/>
      </c>
      <c r="H285" s="80" t="str">
        <f t="shared" si="46"/>
        <v/>
      </c>
      <c r="AH285" s="86" t="str">
        <f t="shared" si="47"/>
        <v/>
      </c>
      <c r="AI285" s="86" t="str">
        <f>IF(OR(AB285="",AB285="Grand Total"),"",VLOOKUP(AB285,'Team Details'!B:D,3,0))</f>
        <v/>
      </c>
      <c r="AJ285" s="91" t="str">
        <f>IF(OR(AB285="",AB285="Grand Total"),"",VLOOKUP(AB285,'Team Details'!B:C,2,0))</f>
        <v/>
      </c>
      <c r="AK285" s="90" t="str">
        <f>IF(OR(AB285="",AB285="Grand Total"),"",(IF(OR('Setup Parameters'!$C$6 = "SW Agile",'Setup Parameters'!$I$6 = "SW Agile"),"Story Point","Complexity Point")))</f>
        <v/>
      </c>
      <c r="AL285" s="90" t="str">
        <f t="shared" si="48"/>
        <v/>
      </c>
    </row>
    <row r="286" spans="1:38" x14ac:dyDescent="0.25">
      <c r="A286" s="78" t="str">
        <f t="shared" si="43"/>
        <v/>
      </c>
      <c r="B286" s="79" t="str">
        <f t="shared" si="39"/>
        <v/>
      </c>
      <c r="C286" s="79" t="str">
        <f t="shared" si="40"/>
        <v/>
      </c>
      <c r="D286" s="80" t="str">
        <f t="shared" si="41"/>
        <v/>
      </c>
      <c r="E286" s="80" t="str">
        <f t="shared" si="42"/>
        <v/>
      </c>
      <c r="F286" s="80" t="str">
        <f t="shared" si="44"/>
        <v/>
      </c>
      <c r="G286" s="80" t="str">
        <f t="shared" si="45"/>
        <v/>
      </c>
      <c r="H286" s="80" t="str">
        <f t="shared" si="46"/>
        <v/>
      </c>
      <c r="AH286" s="86" t="str">
        <f t="shared" si="47"/>
        <v/>
      </c>
      <c r="AI286" s="86" t="str">
        <f>IF(OR(AB286="",AB286="Grand Total"),"",VLOOKUP(AB286,'Team Details'!B:D,3,0))</f>
        <v/>
      </c>
      <c r="AJ286" s="91" t="str">
        <f>IF(OR(AB286="",AB286="Grand Total"),"",VLOOKUP(AB286,'Team Details'!B:C,2,0))</f>
        <v/>
      </c>
      <c r="AK286" s="90" t="str">
        <f>IF(OR(AB286="",AB286="Grand Total"),"",(IF(OR('Setup Parameters'!$C$6 = "SW Agile",'Setup Parameters'!$I$6 = "SW Agile"),"Story Point","Complexity Point")))</f>
        <v/>
      </c>
      <c r="AL286" s="90" t="str">
        <f t="shared" si="48"/>
        <v/>
      </c>
    </row>
    <row r="287" spans="1:38" x14ac:dyDescent="0.25">
      <c r="A287" s="78" t="str">
        <f t="shared" si="43"/>
        <v/>
      </c>
      <c r="B287" s="79" t="str">
        <f t="shared" si="39"/>
        <v/>
      </c>
      <c r="C287" s="79" t="str">
        <f t="shared" si="40"/>
        <v/>
      </c>
      <c r="D287" s="80" t="str">
        <f t="shared" si="41"/>
        <v/>
      </c>
      <c r="E287" s="80" t="str">
        <f t="shared" si="42"/>
        <v/>
      </c>
      <c r="F287" s="80" t="str">
        <f t="shared" si="44"/>
        <v/>
      </c>
      <c r="G287" s="80" t="str">
        <f t="shared" si="45"/>
        <v/>
      </c>
      <c r="H287" s="80" t="str">
        <f t="shared" si="46"/>
        <v/>
      </c>
      <c r="AH287" s="86" t="str">
        <f t="shared" si="47"/>
        <v/>
      </c>
      <c r="AI287" s="86" t="str">
        <f>IF(OR(AB287="",AB287="Grand Total"),"",VLOOKUP(AB287,'Team Details'!B:D,3,0))</f>
        <v/>
      </c>
      <c r="AJ287" s="91" t="str">
        <f>IF(OR(AB287="",AB287="Grand Total"),"",VLOOKUP(AB287,'Team Details'!B:C,2,0))</f>
        <v/>
      </c>
      <c r="AK287" s="90" t="str">
        <f>IF(OR(AB287="",AB287="Grand Total"),"",(IF(OR('Setup Parameters'!$C$6 = "SW Agile",'Setup Parameters'!$I$6 = "SW Agile"),"Story Point","Complexity Point")))</f>
        <v/>
      </c>
      <c r="AL287" s="90" t="str">
        <f t="shared" si="48"/>
        <v/>
      </c>
    </row>
    <row r="288" spans="1:38" x14ac:dyDescent="0.25">
      <c r="A288" s="78" t="str">
        <f t="shared" si="43"/>
        <v/>
      </c>
      <c r="B288" s="79" t="str">
        <f t="shared" si="39"/>
        <v/>
      </c>
      <c r="C288" s="79" t="str">
        <f t="shared" si="40"/>
        <v/>
      </c>
      <c r="D288" s="80" t="str">
        <f t="shared" si="41"/>
        <v/>
      </c>
      <c r="E288" s="80" t="str">
        <f t="shared" si="42"/>
        <v/>
      </c>
      <c r="F288" s="80" t="str">
        <f t="shared" si="44"/>
        <v/>
      </c>
      <c r="G288" s="80" t="str">
        <f t="shared" si="45"/>
        <v/>
      </c>
      <c r="H288" s="80" t="str">
        <f t="shared" si="46"/>
        <v/>
      </c>
      <c r="AH288" s="86" t="str">
        <f t="shared" si="47"/>
        <v/>
      </c>
      <c r="AI288" s="86" t="str">
        <f>IF(OR(AB288="",AB288="Grand Total"),"",VLOOKUP(AB288,'Team Details'!B:D,3,0))</f>
        <v/>
      </c>
      <c r="AJ288" s="91" t="str">
        <f>IF(OR(AB288="",AB288="Grand Total"),"",VLOOKUP(AB288,'Team Details'!B:C,2,0))</f>
        <v/>
      </c>
      <c r="AK288" s="90" t="str">
        <f>IF(OR(AB288="",AB288="Grand Total"),"",(IF(OR('Setup Parameters'!$C$6 = "SW Agile",'Setup Parameters'!$I$6 = "SW Agile"),"Story Point","Complexity Point")))</f>
        <v/>
      </c>
      <c r="AL288" s="90" t="str">
        <f t="shared" si="48"/>
        <v/>
      </c>
    </row>
    <row r="289" spans="1:38" x14ac:dyDescent="0.25">
      <c r="A289" s="78" t="str">
        <f t="shared" si="43"/>
        <v/>
      </c>
      <c r="B289" s="79" t="str">
        <f t="shared" si="39"/>
        <v/>
      </c>
      <c r="C289" s="79" t="str">
        <f t="shared" si="40"/>
        <v/>
      </c>
      <c r="D289" s="80" t="str">
        <f t="shared" si="41"/>
        <v/>
      </c>
      <c r="E289" s="80" t="str">
        <f t="shared" si="42"/>
        <v/>
      </c>
      <c r="F289" s="80" t="str">
        <f t="shared" si="44"/>
        <v/>
      </c>
      <c r="G289" s="80" t="str">
        <f t="shared" si="45"/>
        <v/>
      </c>
      <c r="H289" s="80" t="str">
        <f t="shared" si="46"/>
        <v/>
      </c>
      <c r="AH289" s="86" t="str">
        <f t="shared" si="47"/>
        <v/>
      </c>
      <c r="AI289" s="86" t="str">
        <f>IF(OR(AB289="",AB289="Grand Total"),"",VLOOKUP(AB289,'Team Details'!B:D,3,0))</f>
        <v/>
      </c>
      <c r="AJ289" s="91" t="str">
        <f>IF(OR(AB289="",AB289="Grand Total"),"",VLOOKUP(AB289,'Team Details'!B:C,2,0))</f>
        <v/>
      </c>
      <c r="AK289" s="90" t="str">
        <f>IF(OR(AB289="",AB289="Grand Total"),"",(IF(OR('Setup Parameters'!$C$6 = "SW Agile",'Setup Parameters'!$I$6 = "SW Agile"),"Story Point","Complexity Point")))</f>
        <v/>
      </c>
      <c r="AL289" s="90" t="str">
        <f t="shared" si="48"/>
        <v/>
      </c>
    </row>
    <row r="290" spans="1:38" x14ac:dyDescent="0.25">
      <c r="A290" s="78" t="str">
        <f t="shared" si="43"/>
        <v/>
      </c>
      <c r="B290" s="79" t="str">
        <f t="shared" si="39"/>
        <v/>
      </c>
      <c r="C290" s="79" t="str">
        <f t="shared" si="40"/>
        <v/>
      </c>
      <c r="D290" s="80" t="str">
        <f t="shared" si="41"/>
        <v/>
      </c>
      <c r="E290" s="80" t="str">
        <f t="shared" si="42"/>
        <v/>
      </c>
      <c r="F290" s="80" t="str">
        <f t="shared" si="44"/>
        <v/>
      </c>
      <c r="G290" s="80" t="str">
        <f t="shared" si="45"/>
        <v/>
      </c>
      <c r="H290" s="80" t="str">
        <f t="shared" si="46"/>
        <v/>
      </c>
      <c r="AH290" s="86" t="str">
        <f t="shared" si="47"/>
        <v/>
      </c>
      <c r="AI290" s="86" t="str">
        <f>IF(OR(AB290="",AB290="Grand Total"),"",VLOOKUP(AB290,'Team Details'!B:D,3,0))</f>
        <v/>
      </c>
      <c r="AJ290" s="91" t="str">
        <f>IF(OR(AB290="",AB290="Grand Total"),"",VLOOKUP(AB290,'Team Details'!B:C,2,0))</f>
        <v/>
      </c>
      <c r="AK290" s="90" t="str">
        <f>IF(OR(AB290="",AB290="Grand Total"),"",(IF(OR('Setup Parameters'!$C$6 = "SW Agile",'Setup Parameters'!$I$6 = "SW Agile"),"Story Point","Complexity Point")))</f>
        <v/>
      </c>
      <c r="AL290" s="90" t="str">
        <f t="shared" si="48"/>
        <v/>
      </c>
    </row>
    <row r="291" spans="1:38" x14ac:dyDescent="0.25">
      <c r="A291" s="78" t="str">
        <f t="shared" si="43"/>
        <v/>
      </c>
      <c r="B291" s="79" t="str">
        <f t="shared" si="39"/>
        <v/>
      </c>
      <c r="C291" s="79" t="str">
        <f t="shared" si="40"/>
        <v/>
      </c>
      <c r="D291" s="80" t="str">
        <f t="shared" si="41"/>
        <v/>
      </c>
      <c r="E291" s="80" t="str">
        <f t="shared" si="42"/>
        <v/>
      </c>
      <c r="F291" s="80" t="str">
        <f t="shared" si="44"/>
        <v/>
      </c>
      <c r="G291" s="80" t="str">
        <f t="shared" si="45"/>
        <v/>
      </c>
      <c r="H291" s="80" t="str">
        <f t="shared" si="46"/>
        <v/>
      </c>
      <c r="AH291" s="86" t="str">
        <f t="shared" si="47"/>
        <v/>
      </c>
      <c r="AI291" s="86" t="str">
        <f>IF(OR(AB291="",AB291="Grand Total"),"",VLOOKUP(AB291,'Team Details'!B:D,3,0))</f>
        <v/>
      </c>
      <c r="AJ291" s="91" t="str">
        <f>IF(OR(AB291="",AB291="Grand Total"),"",VLOOKUP(AB291,'Team Details'!B:C,2,0))</f>
        <v/>
      </c>
      <c r="AK291" s="90" t="str">
        <f>IF(OR(AB291="",AB291="Grand Total"),"",(IF(OR('Setup Parameters'!$C$6 = "SW Agile",'Setup Parameters'!$I$6 = "SW Agile"),"Story Point","Complexity Point")))</f>
        <v/>
      </c>
      <c r="AL291" s="90" t="str">
        <f t="shared" si="48"/>
        <v/>
      </c>
    </row>
    <row r="292" spans="1:38" x14ac:dyDescent="0.25">
      <c r="A292" s="78" t="str">
        <f t="shared" si="43"/>
        <v/>
      </c>
      <c r="B292" s="79" t="str">
        <f t="shared" si="39"/>
        <v/>
      </c>
      <c r="C292" s="79" t="str">
        <f t="shared" si="40"/>
        <v/>
      </c>
      <c r="D292" s="80" t="str">
        <f t="shared" si="41"/>
        <v/>
      </c>
      <c r="E292" s="80" t="str">
        <f t="shared" si="42"/>
        <v/>
      </c>
      <c r="F292" s="80" t="str">
        <f t="shared" si="44"/>
        <v/>
      </c>
      <c r="G292" s="80" t="str">
        <f t="shared" si="45"/>
        <v/>
      </c>
      <c r="H292" s="80" t="str">
        <f t="shared" si="46"/>
        <v/>
      </c>
      <c r="AH292" s="86" t="str">
        <f t="shared" si="47"/>
        <v/>
      </c>
      <c r="AI292" s="86" t="str">
        <f>IF(OR(AB292="",AB292="Grand Total"),"",VLOOKUP(AB292,'Team Details'!B:D,3,0))</f>
        <v/>
      </c>
      <c r="AJ292" s="91" t="str">
        <f>IF(OR(AB292="",AB292="Grand Total"),"",VLOOKUP(AB292,'Team Details'!B:C,2,0))</f>
        <v/>
      </c>
      <c r="AK292" s="90" t="str">
        <f>IF(OR(AB292="",AB292="Grand Total"),"",(IF(OR('Setup Parameters'!$C$6 = "SW Agile",'Setup Parameters'!$I$6 = "SW Agile"),"Story Point","Complexity Point")))</f>
        <v/>
      </c>
      <c r="AL292" s="90" t="str">
        <f t="shared" si="48"/>
        <v/>
      </c>
    </row>
    <row r="293" spans="1:38" x14ac:dyDescent="0.25">
      <c r="A293" s="78" t="str">
        <f t="shared" si="43"/>
        <v/>
      </c>
      <c r="B293" s="79" t="str">
        <f t="shared" si="39"/>
        <v/>
      </c>
      <c r="C293" s="79" t="str">
        <f t="shared" si="40"/>
        <v/>
      </c>
      <c r="D293" s="80" t="str">
        <f t="shared" si="41"/>
        <v/>
      </c>
      <c r="E293" s="80" t="str">
        <f t="shared" si="42"/>
        <v/>
      </c>
      <c r="F293" s="80" t="str">
        <f t="shared" si="44"/>
        <v/>
      </c>
      <c r="G293" s="80" t="str">
        <f t="shared" si="45"/>
        <v/>
      </c>
      <c r="H293" s="80" t="str">
        <f t="shared" si="46"/>
        <v/>
      </c>
      <c r="AH293" s="86" t="str">
        <f t="shared" si="47"/>
        <v/>
      </c>
      <c r="AI293" s="86" t="str">
        <f>IF(OR(AB293="",AB293="Grand Total"),"",VLOOKUP(AB293,'Team Details'!B:D,3,0))</f>
        <v/>
      </c>
      <c r="AJ293" s="91" t="str">
        <f>IF(OR(AB293="",AB293="Grand Total"),"",VLOOKUP(AB293,'Team Details'!B:C,2,0))</f>
        <v/>
      </c>
      <c r="AK293" s="90" t="str">
        <f>IF(OR(AB293="",AB293="Grand Total"),"",(IF(OR('Setup Parameters'!$C$6 = "SW Agile",'Setup Parameters'!$I$6 = "SW Agile"),"Story Point","Complexity Point")))</f>
        <v/>
      </c>
      <c r="AL293" s="90" t="str">
        <f t="shared" si="48"/>
        <v/>
      </c>
    </row>
    <row r="294" spans="1:38" x14ac:dyDescent="0.25">
      <c r="A294" s="81"/>
      <c r="B294" s="81"/>
      <c r="D294" s="83"/>
      <c r="E294" s="83"/>
      <c r="F294" s="83"/>
      <c r="G294" s="83"/>
      <c r="H294" s="83"/>
      <c r="AH294" s="86" t="str">
        <f t="shared" si="47"/>
        <v/>
      </c>
      <c r="AI294" s="86" t="str">
        <f>IF(OR(AB294="",AB294="Grand Total"),"",VLOOKUP(AB294,'Team Details'!B:D,3,0))</f>
        <v/>
      </c>
      <c r="AJ294" s="91" t="str">
        <f>IF(OR(AB294="",AB294="Grand Total"),"",VLOOKUP(AB294,'Team Details'!B:C,2,0))</f>
        <v/>
      </c>
      <c r="AK294" s="90" t="str">
        <f>IF(OR(AB294="",AB294="Grand Total"),"",(IF(OR('Setup Parameters'!$C$6 = "SW Agile",'Setup Parameters'!$I$6 = "SW Agile"),"Story Point","Complexity Point")))</f>
        <v/>
      </c>
      <c r="AL294" s="90" t="str">
        <f t="shared" si="48"/>
        <v/>
      </c>
    </row>
    <row r="295" spans="1:38" x14ac:dyDescent="0.25">
      <c r="A295" s="81"/>
      <c r="B295" s="81"/>
      <c r="D295" s="83"/>
      <c r="E295" s="83"/>
      <c r="F295" s="83"/>
      <c r="G295" s="83"/>
      <c r="H295" s="83"/>
      <c r="AH295" s="86" t="str">
        <f t="shared" si="47"/>
        <v/>
      </c>
      <c r="AI295" s="86" t="str">
        <f>IF(OR(AB295="",AB295="Grand Total"),"",VLOOKUP(AB295,'Team Details'!B:D,3,0))</f>
        <v/>
      </c>
      <c r="AJ295" s="91" t="str">
        <f>IF(OR(AB295="",AB295="Grand Total"),"",VLOOKUP(AB295,'Team Details'!B:C,2,0))</f>
        <v/>
      </c>
      <c r="AK295" s="90" t="str">
        <f>IF(OR(AB295="",AB295="Grand Total"),"",(IF(OR('Setup Parameters'!$C$6 = "SW Agile",'Setup Parameters'!$I$6 = "SW Agile"),"Story Point","Complexity Point")))</f>
        <v/>
      </c>
      <c r="AL295" s="90" t="str">
        <f t="shared" si="48"/>
        <v/>
      </c>
    </row>
    <row r="296" spans="1:38" x14ac:dyDescent="0.25">
      <c r="A296" s="81"/>
      <c r="B296" s="81"/>
      <c r="D296" s="83"/>
      <c r="E296" s="83"/>
      <c r="F296" s="83"/>
      <c r="G296" s="83"/>
      <c r="H296" s="83"/>
      <c r="AH296" s="86" t="str">
        <f t="shared" si="47"/>
        <v/>
      </c>
      <c r="AI296" s="86" t="str">
        <f>IF(OR(AB296="",AB296="Grand Total"),"",VLOOKUP(AB296,'Team Details'!B:D,3,0))</f>
        <v/>
      </c>
      <c r="AJ296" s="91" t="str">
        <f>IF(OR(AB296="",AB296="Grand Total"),"",VLOOKUP(AB296,'Team Details'!B:C,2,0))</f>
        <v/>
      </c>
      <c r="AK296" s="90" t="str">
        <f>IF(OR(AB296="",AB296="Grand Total"),"",(IF(OR('Setup Parameters'!$C$6 = "SW Agile",'Setup Parameters'!$I$6 = "SW Agile"),"Story Point","Complexity Point")))</f>
        <v/>
      </c>
      <c r="AL296" s="90" t="str">
        <f t="shared" si="48"/>
        <v/>
      </c>
    </row>
    <row r="297" spans="1:38" x14ac:dyDescent="0.25">
      <c r="AH297" s="86" t="str">
        <f t="shared" si="47"/>
        <v/>
      </c>
      <c r="AI297" s="86" t="str">
        <f>IF(OR(AB297="",AB297="Grand Total"),"",VLOOKUP(AB297,'Team Details'!B:D,3,0))</f>
        <v/>
      </c>
      <c r="AJ297" s="91" t="str">
        <f>IF(OR(AB297="",AB297="Grand Total"),"",VLOOKUP(AB297,'Team Details'!B:C,2,0))</f>
        <v/>
      </c>
      <c r="AK297" s="90" t="str">
        <f>IF(OR(AB297="",AB297="Grand Total"),"",(IF(OR('Setup Parameters'!$C$6 = "SW Agile",'Setup Parameters'!$I$6 = "SW Agile"),"Story Point","Complexity Point")))</f>
        <v/>
      </c>
      <c r="AL297" s="90" t="str">
        <f t="shared" si="48"/>
        <v/>
      </c>
    </row>
    <row r="298" spans="1:38" x14ac:dyDescent="0.25">
      <c r="AH298" s="86" t="str">
        <f t="shared" si="47"/>
        <v/>
      </c>
      <c r="AI298" s="86" t="str">
        <f>IF(OR(AB298="",AB298="Grand Total"),"",VLOOKUP(AB298,'Team Details'!B:D,3,0))</f>
        <v/>
      </c>
      <c r="AJ298" s="91" t="str">
        <f>IF(OR(AB298="",AB298="Grand Total"),"",VLOOKUP(AB298,'Team Details'!B:C,2,0))</f>
        <v/>
      </c>
      <c r="AK298" s="90" t="str">
        <f>IF(OR(AB298="",AB298="Grand Total"),"",(IF(OR('Setup Parameters'!$C$6 = "SW Agile",'Setup Parameters'!$I$6 = "SW Agile"),"Story Point","Complexity Point")))</f>
        <v/>
      </c>
      <c r="AL298" s="90" t="str">
        <f t="shared" si="48"/>
        <v/>
      </c>
    </row>
    <row r="299" spans="1:38" x14ac:dyDescent="0.25">
      <c r="AH299" s="86" t="str">
        <f t="shared" si="47"/>
        <v/>
      </c>
      <c r="AI299" s="86" t="str">
        <f>IF(OR(AB299="",AB299="Grand Total"),"",VLOOKUP(AB299,'Team Details'!B:D,3,0))</f>
        <v/>
      </c>
      <c r="AJ299" s="91" t="str">
        <f>IF(OR(AB299="",AB299="Grand Total"),"",VLOOKUP(AB299,'Team Details'!B:C,2,0))</f>
        <v/>
      </c>
      <c r="AK299" s="90" t="str">
        <f>IF(OR(AB299="",AB299="Grand Total"),"",(IF(OR('Setup Parameters'!$C$6 = "SW Agile",'Setup Parameters'!$I$6 = "SW Agile"),"Story Point","Complexity Point")))</f>
        <v/>
      </c>
      <c r="AL299" s="90" t="str">
        <f t="shared" si="48"/>
        <v/>
      </c>
    </row>
    <row r="300" spans="1:38" x14ac:dyDescent="0.25">
      <c r="AI300" s="86" t="str">
        <f>IF(OR(AB300="",AB300="Grand Total"),"",VLOOKUP(AB300,'Team Details'!B:D,3,0))</f>
        <v/>
      </c>
      <c r="AJ300" s="91" t="str">
        <f>IF(OR(AB300="",AB300="Grand Total"),"",VLOOKUP(AB300,'Team Details'!B:C,2,0))</f>
        <v/>
      </c>
      <c r="AK300" s="90" t="str">
        <f>IF(OR(AB300="",AB300="Grand Total"),"",(IF(OR('Setup Parameters'!$C$6 = "SW Agile",'Setup Parameters'!$I$6 = "SW Agile"),"Story Point","Complexity Point")))</f>
        <v/>
      </c>
      <c r="AL300" s="90" t="str">
        <f t="shared" si="48"/>
        <v/>
      </c>
    </row>
    <row r="301" spans="1:38" x14ac:dyDescent="0.25">
      <c r="AI301" s="86" t="str">
        <f>IF(OR(AB301="",AB301="Grand Total"),"",VLOOKUP(AB301,'Team Details'!B:D,3,0))</f>
        <v/>
      </c>
      <c r="AJ301" s="91" t="str">
        <f>IF(OR(AB301="",AB301="Grand Total"),"",VLOOKUP(AB301,'Team Details'!B:C,2,0))</f>
        <v/>
      </c>
      <c r="AK301" s="90" t="str">
        <f>IF(OR(AB301="",AB301="Grand Total"),"",(IF(OR('Setup Parameters'!$C$6 = "SW Agile",'Setup Parameters'!$I$6 = "SW Agile"),"Story Point","Complexity Point")))</f>
        <v/>
      </c>
      <c r="AL301" s="90" t="str">
        <f t="shared" si="48"/>
        <v/>
      </c>
    </row>
  </sheetData>
  <sheetProtection algorithmName="SHA-512" hashValue="PXWnqK6FkQauEVhGcIRgedFD16nH6z34BlSswflS4BTiEhGhYsLbk2QHmD8xqGOg5J+b5CFdwA/VXXP6C+MqBg==" saltValue="eskTJQWisZ2KA9lVJbpo6Q==" spinCount="100000" sheet="1" objects="1" scenarios="1" pivotTables="0"/>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Q50"/>
  <sheetViews>
    <sheetView showGridLines="0" zoomScaleNormal="100" workbookViewId="0">
      <selection activeCell="D29" sqref="D29:D32"/>
    </sheetView>
  </sheetViews>
  <sheetFormatPr defaultRowHeight="15" x14ac:dyDescent="0.25"/>
  <cols>
    <col min="1" max="2" width="1.7109375" style="1" customWidth="1" collapsed="1"/>
    <col min="3" max="3" width="16.5703125" style="1" bestFit="1" customWidth="1" collapsed="1"/>
    <col min="4" max="5" width="10.7109375" style="1" customWidth="1" collapsed="1"/>
    <col min="6" max="6" width="12.140625" style="1" bestFit="1" customWidth="1" collapsed="1"/>
    <col min="7" max="7" width="4.42578125" style="1" customWidth="1" collapsed="1"/>
    <col min="8" max="8" width="21.7109375" style="1" customWidth="1" collapsed="1"/>
    <col min="9" max="10" width="10.7109375" style="1" customWidth="1" collapsed="1"/>
    <col min="11" max="11" width="12.140625" style="1" bestFit="1" customWidth="1" collapsed="1"/>
    <col min="12" max="12" width="4.5703125" style="1" customWidth="1" collapsed="1"/>
    <col min="13" max="13" width="34.140625" style="1" bestFit="1" customWidth="1" collapsed="1"/>
    <col min="14" max="15" width="10.7109375" style="1" customWidth="1" collapsed="1"/>
    <col min="16" max="16" width="12.140625" style="1" bestFit="1" customWidth="1" collapsed="1"/>
    <col min="17" max="17" width="1.7109375" style="1" customWidth="1" collapsed="1"/>
    <col min="18" max="16384" width="9.140625" style="1" collapsed="1"/>
  </cols>
  <sheetData>
    <row r="1" spans="2:17" ht="15.75" thickBot="1" x14ac:dyDescent="0.3"/>
    <row r="2" spans="2:17" x14ac:dyDescent="0.25">
      <c r="B2" s="11"/>
      <c r="C2" s="12"/>
      <c r="D2" s="12"/>
      <c r="E2" s="12"/>
      <c r="F2" s="12"/>
      <c r="G2" s="12"/>
      <c r="H2" s="12"/>
      <c r="I2" s="12"/>
      <c r="J2" s="12"/>
      <c r="K2" s="12"/>
      <c r="L2" s="12"/>
      <c r="M2" s="12"/>
      <c r="N2" s="12"/>
      <c r="O2" s="12"/>
      <c r="P2" s="12"/>
      <c r="Q2" s="13"/>
    </row>
    <row r="3" spans="2:17" ht="21" x14ac:dyDescent="0.25">
      <c r="B3" s="5"/>
      <c r="C3" s="198" t="s">
        <v>64</v>
      </c>
      <c r="D3" s="198"/>
      <c r="E3" s="198"/>
      <c r="F3" s="198"/>
      <c r="G3" s="198"/>
      <c r="H3" s="198"/>
      <c r="I3" s="198"/>
      <c r="J3" s="198"/>
      <c r="K3" s="198"/>
      <c r="L3" s="198"/>
      <c r="M3" s="198"/>
      <c r="N3" s="198"/>
      <c r="O3" s="198"/>
      <c r="P3" s="198"/>
      <c r="Q3" s="7"/>
    </row>
    <row r="4" spans="2:17" ht="15.75" x14ac:dyDescent="0.25">
      <c r="B4" s="5"/>
      <c r="C4" s="199" t="s">
        <v>60</v>
      </c>
      <c r="D4" s="199"/>
      <c r="E4" s="199"/>
      <c r="F4" s="199"/>
      <c r="G4" s="199"/>
      <c r="H4" s="199"/>
      <c r="I4" s="199"/>
      <c r="J4" s="199"/>
      <c r="K4" s="199"/>
      <c r="L4" s="199"/>
      <c r="M4" s="199"/>
      <c r="N4" s="199"/>
      <c r="O4" s="199"/>
      <c r="P4" s="199"/>
      <c r="Q4" s="7"/>
    </row>
    <row r="5" spans="2:17" x14ac:dyDescent="0.25">
      <c r="B5" s="5"/>
      <c r="C5" s="193" t="s">
        <v>67</v>
      </c>
      <c r="D5" s="193"/>
      <c r="E5" s="193"/>
      <c r="F5" s="193"/>
      <c r="G5" s="193"/>
      <c r="H5" s="193"/>
      <c r="I5" s="193"/>
      <c r="J5" s="193"/>
      <c r="K5" s="193"/>
      <c r="L5" s="193"/>
      <c r="M5" s="193"/>
      <c r="N5" s="193"/>
      <c r="O5" s="193"/>
      <c r="P5" s="193"/>
      <c r="Q5" s="7"/>
    </row>
    <row r="6" spans="2:17" x14ac:dyDescent="0.25">
      <c r="B6" s="5"/>
      <c r="C6" s="193" t="s">
        <v>69</v>
      </c>
      <c r="D6" s="193"/>
      <c r="E6" s="193"/>
      <c r="F6" s="193"/>
      <c r="G6" s="193"/>
      <c r="H6" s="193"/>
      <c r="I6" s="193"/>
      <c r="J6" s="193"/>
      <c r="K6" s="193"/>
      <c r="L6" s="193"/>
      <c r="M6" s="193"/>
      <c r="N6" s="193"/>
      <c r="O6" s="193"/>
      <c r="P6" s="193"/>
      <c r="Q6" s="7"/>
    </row>
    <row r="7" spans="2:17" x14ac:dyDescent="0.25">
      <c r="B7" s="5"/>
      <c r="C7" s="193" t="s">
        <v>68</v>
      </c>
      <c r="D7" s="193"/>
      <c r="E7" s="193"/>
      <c r="F7" s="193"/>
      <c r="G7" s="193"/>
      <c r="H7" s="193"/>
      <c r="I7" s="193"/>
      <c r="J7" s="193"/>
      <c r="K7" s="193"/>
      <c r="L7" s="193"/>
      <c r="M7" s="193"/>
      <c r="N7" s="193"/>
      <c r="O7" s="193"/>
      <c r="P7" s="193"/>
      <c r="Q7" s="7"/>
    </row>
    <row r="8" spans="2:17" x14ac:dyDescent="0.25">
      <c r="B8" s="5"/>
      <c r="C8" s="193" t="s">
        <v>70</v>
      </c>
      <c r="D8" s="193"/>
      <c r="E8" s="193"/>
      <c r="F8" s="193"/>
      <c r="G8" s="193"/>
      <c r="H8" s="193"/>
      <c r="I8" s="193"/>
      <c r="J8" s="193"/>
      <c r="K8" s="193"/>
      <c r="L8" s="193"/>
      <c r="M8" s="193"/>
      <c r="N8" s="193"/>
      <c r="O8" s="193"/>
      <c r="P8" s="193"/>
      <c r="Q8" s="7"/>
    </row>
    <row r="9" spans="2:17" x14ac:dyDescent="0.25">
      <c r="B9" s="5"/>
      <c r="C9" s="193" t="s">
        <v>71</v>
      </c>
      <c r="D9" s="193"/>
      <c r="E9" s="193"/>
      <c r="F9" s="193"/>
      <c r="G9" s="193"/>
      <c r="H9" s="193"/>
      <c r="I9" s="193"/>
      <c r="J9" s="193"/>
      <c r="K9" s="193"/>
      <c r="L9" s="193"/>
      <c r="M9" s="193"/>
      <c r="N9" s="193"/>
      <c r="O9" s="193"/>
      <c r="P9" s="193"/>
      <c r="Q9" s="7"/>
    </row>
    <row r="10" spans="2:17" x14ac:dyDescent="0.25">
      <c r="B10" s="5"/>
      <c r="C10" s="193"/>
      <c r="D10" s="193"/>
      <c r="E10" s="193"/>
      <c r="F10" s="193"/>
      <c r="G10" s="193"/>
      <c r="H10" s="193"/>
      <c r="I10" s="193"/>
      <c r="J10" s="193"/>
      <c r="K10" s="193"/>
      <c r="L10" s="193"/>
      <c r="M10" s="193"/>
      <c r="N10" s="193"/>
      <c r="O10" s="193"/>
      <c r="P10" s="193"/>
      <c r="Q10" s="7"/>
    </row>
    <row r="11" spans="2:17" ht="15.75" x14ac:dyDescent="0.25">
      <c r="B11" s="5"/>
      <c r="C11" s="199" t="s">
        <v>61</v>
      </c>
      <c r="D11" s="199"/>
      <c r="E11" s="199"/>
      <c r="F11" s="199"/>
      <c r="G11" s="199"/>
      <c r="H11" s="199"/>
      <c r="I11" s="199"/>
      <c r="J11" s="199"/>
      <c r="K11" s="199"/>
      <c r="L11" s="199"/>
      <c r="M11" s="199"/>
      <c r="N11" s="199"/>
      <c r="O11" s="199"/>
      <c r="P11" s="199"/>
      <c r="Q11" s="7"/>
    </row>
    <row r="12" spans="2:17" x14ac:dyDescent="0.25">
      <c r="B12" s="5"/>
      <c r="C12" s="193" t="s">
        <v>54</v>
      </c>
      <c r="D12" s="193"/>
      <c r="E12" s="193"/>
      <c r="F12" s="193"/>
      <c r="G12" s="193"/>
      <c r="H12" s="193"/>
      <c r="I12" s="193"/>
      <c r="J12" s="193"/>
      <c r="K12" s="193"/>
      <c r="L12" s="193"/>
      <c r="M12" s="193"/>
      <c r="N12" s="193"/>
      <c r="O12" s="193"/>
      <c r="P12" s="193"/>
      <c r="Q12" s="7"/>
    </row>
    <row r="13" spans="2:17" x14ac:dyDescent="0.25">
      <c r="B13" s="5"/>
      <c r="C13" s="193" t="s">
        <v>55</v>
      </c>
      <c r="D13" s="193"/>
      <c r="E13" s="193"/>
      <c r="F13" s="193"/>
      <c r="G13" s="193"/>
      <c r="H13" s="193"/>
      <c r="I13" s="193"/>
      <c r="J13" s="193"/>
      <c r="K13" s="193"/>
      <c r="L13" s="193"/>
      <c r="M13" s="193"/>
      <c r="N13" s="193"/>
      <c r="O13" s="193"/>
      <c r="P13" s="193"/>
      <c r="Q13" s="7"/>
    </row>
    <row r="14" spans="2:17" x14ac:dyDescent="0.25">
      <c r="B14" s="5"/>
      <c r="C14" s="193" t="s">
        <v>56</v>
      </c>
      <c r="D14" s="193"/>
      <c r="E14" s="193"/>
      <c r="F14" s="193"/>
      <c r="G14" s="193"/>
      <c r="H14" s="193"/>
      <c r="I14" s="193"/>
      <c r="J14" s="193"/>
      <c r="K14" s="193"/>
      <c r="L14" s="193"/>
      <c r="M14" s="193"/>
      <c r="N14" s="193"/>
      <c r="O14" s="193"/>
      <c r="P14" s="193"/>
      <c r="Q14" s="7"/>
    </row>
    <row r="15" spans="2:17" x14ac:dyDescent="0.25">
      <c r="B15" s="5"/>
      <c r="C15" s="193" t="s">
        <v>57</v>
      </c>
      <c r="D15" s="193"/>
      <c r="E15" s="193"/>
      <c r="F15" s="193"/>
      <c r="G15" s="193"/>
      <c r="H15" s="193"/>
      <c r="I15" s="193"/>
      <c r="J15" s="193"/>
      <c r="K15" s="193"/>
      <c r="L15" s="193"/>
      <c r="M15" s="193"/>
      <c r="N15" s="193"/>
      <c r="O15" s="193"/>
      <c r="P15" s="193"/>
      <c r="Q15" s="7"/>
    </row>
    <row r="16" spans="2:17" x14ac:dyDescent="0.25">
      <c r="B16" s="5"/>
      <c r="C16" s="193" t="s">
        <v>58</v>
      </c>
      <c r="D16" s="193"/>
      <c r="E16" s="193"/>
      <c r="F16" s="193"/>
      <c r="G16" s="193"/>
      <c r="H16" s="193"/>
      <c r="I16" s="193"/>
      <c r="J16" s="193"/>
      <c r="K16" s="193"/>
      <c r="L16" s="193"/>
      <c r="M16" s="193"/>
      <c r="N16" s="193"/>
      <c r="O16" s="193"/>
      <c r="P16" s="193"/>
      <c r="Q16" s="7"/>
    </row>
    <row r="17" spans="2:17" x14ac:dyDescent="0.25">
      <c r="B17" s="5"/>
      <c r="C17" s="193" t="s">
        <v>59</v>
      </c>
      <c r="D17" s="193"/>
      <c r="E17" s="193"/>
      <c r="F17" s="193"/>
      <c r="G17" s="193"/>
      <c r="H17" s="193"/>
      <c r="I17" s="193"/>
      <c r="J17" s="193"/>
      <c r="K17" s="193"/>
      <c r="L17" s="193"/>
      <c r="M17" s="193"/>
      <c r="N17" s="193"/>
      <c r="O17" s="193"/>
      <c r="P17" s="193"/>
      <c r="Q17" s="7"/>
    </row>
    <row r="18" spans="2:17" x14ac:dyDescent="0.25">
      <c r="B18" s="5"/>
      <c r="C18" s="199" t="s">
        <v>63</v>
      </c>
      <c r="D18" s="204"/>
      <c r="E18" s="204"/>
      <c r="F18" s="204"/>
      <c r="G18" s="204"/>
      <c r="H18" s="204"/>
      <c r="I18" s="204"/>
      <c r="J18" s="204"/>
      <c r="K18" s="204"/>
      <c r="L18" s="204"/>
      <c r="M18" s="204"/>
      <c r="N18" s="204"/>
      <c r="O18" s="204"/>
      <c r="P18" s="204"/>
      <c r="Q18" s="7"/>
    </row>
    <row r="19" spans="2:17" x14ac:dyDescent="0.25">
      <c r="B19" s="5"/>
      <c r="C19" s="193" t="s">
        <v>62</v>
      </c>
      <c r="D19" s="193"/>
      <c r="E19" s="193"/>
      <c r="F19" s="193"/>
      <c r="G19" s="193"/>
      <c r="H19" s="193"/>
      <c r="I19" s="193"/>
      <c r="J19" s="193"/>
      <c r="K19" s="193"/>
      <c r="L19" s="193"/>
      <c r="M19" s="193"/>
      <c r="N19" s="193"/>
      <c r="O19" s="193"/>
      <c r="P19" s="193"/>
      <c r="Q19" s="7"/>
    </row>
    <row r="20" spans="2:17" x14ac:dyDescent="0.25">
      <c r="B20" s="5"/>
      <c r="C20" s="193" t="s">
        <v>65</v>
      </c>
      <c r="D20" s="193"/>
      <c r="E20" s="193"/>
      <c r="F20" s="193"/>
      <c r="G20" s="193"/>
      <c r="H20" s="193"/>
      <c r="I20" s="193"/>
      <c r="J20" s="193"/>
      <c r="K20" s="193"/>
      <c r="L20" s="193"/>
      <c r="M20" s="193"/>
      <c r="N20" s="193"/>
      <c r="O20" s="193"/>
      <c r="P20" s="193"/>
      <c r="Q20" s="7"/>
    </row>
    <row r="21" spans="2:17" ht="15.75" thickBot="1" x14ac:dyDescent="0.3">
      <c r="B21" s="8"/>
      <c r="C21" s="14"/>
      <c r="D21" s="14"/>
      <c r="E21" s="14"/>
      <c r="F21" s="14"/>
      <c r="G21" s="14"/>
      <c r="H21" s="14"/>
      <c r="I21" s="14"/>
      <c r="J21" s="14"/>
      <c r="K21" s="14"/>
      <c r="L21" s="14"/>
      <c r="M21" s="14"/>
      <c r="N21" s="14"/>
      <c r="O21" s="14"/>
      <c r="P21" s="14"/>
      <c r="Q21" s="10"/>
    </row>
    <row r="22" spans="2:17" ht="15.75" thickBot="1" x14ac:dyDescent="0.3">
      <c r="C22" s="194"/>
      <c r="D22" s="194"/>
      <c r="E22" s="194"/>
      <c r="F22" s="194"/>
      <c r="G22" s="194"/>
      <c r="H22" s="194"/>
      <c r="I22" s="194"/>
      <c r="J22" s="194"/>
      <c r="K22" s="194"/>
      <c r="L22" s="194"/>
      <c r="M22" s="194"/>
      <c r="N22" s="194"/>
      <c r="O22" s="194"/>
      <c r="P22" s="194"/>
    </row>
    <row r="23" spans="2:17" ht="15.75" thickBot="1" x14ac:dyDescent="0.3">
      <c r="B23" s="11"/>
      <c r="C23" s="17"/>
      <c r="D23" s="17"/>
      <c r="E23" s="17"/>
      <c r="F23" s="17"/>
      <c r="G23" s="17"/>
      <c r="H23" s="17"/>
      <c r="I23" s="17"/>
      <c r="J23" s="17"/>
      <c r="K23" s="17"/>
      <c r="L23" s="17"/>
      <c r="M23" s="17"/>
      <c r="N23" s="17"/>
      <c r="O23" s="17"/>
      <c r="P23" s="17"/>
      <c r="Q23" s="13"/>
    </row>
    <row r="24" spans="2:17" ht="19.5" thickBot="1" x14ac:dyDescent="0.3">
      <c r="B24" s="5"/>
      <c r="C24" s="195" t="s">
        <v>72</v>
      </c>
      <c r="D24" s="196"/>
      <c r="E24" s="196"/>
      <c r="F24" s="196"/>
      <c r="G24" s="196"/>
      <c r="H24" s="196"/>
      <c r="I24" s="196"/>
      <c r="J24" s="196"/>
      <c r="K24" s="196"/>
      <c r="L24" s="196"/>
      <c r="M24" s="196"/>
      <c r="N24" s="196"/>
      <c r="O24" s="196"/>
      <c r="P24" s="197"/>
      <c r="Q24" s="7"/>
    </row>
    <row r="25" spans="2:17" x14ac:dyDescent="0.25">
      <c r="B25" s="5"/>
      <c r="C25" s="6"/>
      <c r="D25" s="6"/>
      <c r="E25" s="6"/>
      <c r="F25" s="6"/>
      <c r="G25" s="6"/>
      <c r="H25" s="6"/>
      <c r="I25" s="6"/>
      <c r="J25" s="6"/>
      <c r="K25" s="6"/>
      <c r="L25" s="6"/>
      <c r="M25" s="6"/>
      <c r="N25" s="6"/>
      <c r="O25" s="6"/>
      <c r="P25" s="6"/>
      <c r="Q25" s="7"/>
    </row>
    <row r="26" spans="2:17" x14ac:dyDescent="0.25">
      <c r="B26" s="5"/>
      <c r="C26" s="179" t="s">
        <v>73</v>
      </c>
      <c r="D26" s="180"/>
      <c r="E26" s="180"/>
      <c r="F26" s="181"/>
      <c r="G26" s="18"/>
      <c r="H26" s="171" t="s">
        <v>94</v>
      </c>
      <c r="I26" s="172"/>
      <c r="J26" s="172"/>
      <c r="K26" s="173"/>
      <c r="L26" s="18"/>
      <c r="M26" s="171" t="s">
        <v>112</v>
      </c>
      <c r="N26" s="172"/>
      <c r="O26" s="172"/>
      <c r="P26" s="173"/>
      <c r="Q26" s="7"/>
    </row>
    <row r="27" spans="2:17" x14ac:dyDescent="0.25">
      <c r="B27" s="5"/>
      <c r="C27" s="191" t="s">
        <v>3</v>
      </c>
      <c r="D27" s="177" t="s">
        <v>46</v>
      </c>
      <c r="E27" s="178"/>
      <c r="F27" s="174" t="s">
        <v>99</v>
      </c>
      <c r="G27" s="18"/>
      <c r="H27" s="174" t="s">
        <v>3</v>
      </c>
      <c r="I27" s="171" t="s">
        <v>46</v>
      </c>
      <c r="J27" s="173"/>
      <c r="K27" s="174" t="s">
        <v>99</v>
      </c>
      <c r="L27" s="18"/>
      <c r="M27" s="174" t="s">
        <v>3</v>
      </c>
      <c r="N27" s="171" t="s">
        <v>46</v>
      </c>
      <c r="O27" s="173"/>
      <c r="P27" s="174" t="s">
        <v>99</v>
      </c>
      <c r="Q27" s="7"/>
    </row>
    <row r="28" spans="2:17" x14ac:dyDescent="0.25">
      <c r="B28" s="5"/>
      <c r="C28" s="192"/>
      <c r="D28" s="20" t="s">
        <v>74</v>
      </c>
      <c r="E28" s="20" t="s">
        <v>75</v>
      </c>
      <c r="F28" s="175"/>
      <c r="G28" s="18"/>
      <c r="H28" s="175"/>
      <c r="I28" s="21" t="s">
        <v>74</v>
      </c>
      <c r="J28" s="21" t="s">
        <v>75</v>
      </c>
      <c r="K28" s="175"/>
      <c r="L28" s="18"/>
      <c r="M28" s="175"/>
      <c r="N28" s="21" t="s">
        <v>74</v>
      </c>
      <c r="O28" s="21" t="s">
        <v>75</v>
      </c>
      <c r="P28" s="175"/>
      <c r="Q28" s="7"/>
    </row>
    <row r="29" spans="2:17" x14ac:dyDescent="0.25">
      <c r="B29" s="5"/>
      <c r="C29" s="2" t="s">
        <v>77</v>
      </c>
      <c r="D29" s="3">
        <v>21.26</v>
      </c>
      <c r="E29" s="3">
        <v>26.46</v>
      </c>
      <c r="F29" s="185" t="s">
        <v>80</v>
      </c>
      <c r="G29" s="6"/>
      <c r="H29" s="15" t="s">
        <v>95</v>
      </c>
      <c r="I29" s="16" t="s">
        <v>87</v>
      </c>
      <c r="J29" s="16">
        <v>23.1</v>
      </c>
      <c r="K29" s="188" t="s">
        <v>80</v>
      </c>
      <c r="L29" s="6"/>
      <c r="M29" s="2" t="s">
        <v>104</v>
      </c>
      <c r="N29" s="3" t="s">
        <v>87</v>
      </c>
      <c r="O29" s="16" t="s">
        <v>87</v>
      </c>
      <c r="P29" s="185" t="s">
        <v>80</v>
      </c>
      <c r="Q29" s="7"/>
    </row>
    <row r="30" spans="2:17" x14ac:dyDescent="0.25">
      <c r="B30" s="5"/>
      <c r="C30" s="2" t="s">
        <v>78</v>
      </c>
      <c r="D30" s="3">
        <v>9.65</v>
      </c>
      <c r="E30" s="3">
        <v>16.850000000000001</v>
      </c>
      <c r="F30" s="186"/>
      <c r="G30" s="6"/>
      <c r="H30" s="15" t="s">
        <v>96</v>
      </c>
      <c r="I30" s="16" t="s">
        <v>87</v>
      </c>
      <c r="J30" s="16">
        <v>29.19</v>
      </c>
      <c r="K30" s="189"/>
      <c r="L30" s="6"/>
      <c r="M30" s="2" t="s">
        <v>105</v>
      </c>
      <c r="N30" s="4">
        <v>15.48053846348594</v>
      </c>
      <c r="O30" s="16" t="s">
        <v>87</v>
      </c>
      <c r="P30" s="186"/>
      <c r="Q30" s="7"/>
    </row>
    <row r="31" spans="2:17" x14ac:dyDescent="0.25">
      <c r="B31" s="5"/>
      <c r="C31" s="2" t="s">
        <v>79</v>
      </c>
      <c r="D31" s="3">
        <v>44.56</v>
      </c>
      <c r="E31" s="3">
        <v>44.47</v>
      </c>
      <c r="F31" s="186"/>
      <c r="G31" s="6"/>
      <c r="H31" s="15" t="s">
        <v>97</v>
      </c>
      <c r="I31" s="16" t="s">
        <v>87</v>
      </c>
      <c r="J31" s="16">
        <v>37</v>
      </c>
      <c r="K31" s="189"/>
      <c r="L31" s="6"/>
      <c r="M31" s="2" t="s">
        <v>106</v>
      </c>
      <c r="N31" s="4">
        <v>13.798485157423071</v>
      </c>
      <c r="O31" s="16" t="s">
        <v>87</v>
      </c>
      <c r="P31" s="186"/>
      <c r="Q31" s="7"/>
    </row>
    <row r="32" spans="2:17" x14ac:dyDescent="0.25">
      <c r="B32" s="5"/>
      <c r="C32" s="2" t="s">
        <v>48</v>
      </c>
      <c r="D32" s="3">
        <v>24.12</v>
      </c>
      <c r="E32" s="3">
        <v>12.22</v>
      </c>
      <c r="F32" s="187"/>
      <c r="G32" s="6"/>
      <c r="H32" s="15" t="s">
        <v>98</v>
      </c>
      <c r="I32" s="16" t="s">
        <v>87</v>
      </c>
      <c r="J32" s="16">
        <v>10.71</v>
      </c>
      <c r="K32" s="190"/>
      <c r="L32" s="6"/>
      <c r="M32" s="2" t="s">
        <v>107</v>
      </c>
      <c r="N32" s="4">
        <v>2.3461411374835088</v>
      </c>
      <c r="O32" s="16" t="s">
        <v>87</v>
      </c>
      <c r="P32" s="186"/>
      <c r="Q32" s="7"/>
    </row>
    <row r="33" spans="2:17" x14ac:dyDescent="0.25">
      <c r="B33" s="5"/>
      <c r="C33" s="6"/>
      <c r="D33" s="6"/>
      <c r="E33" s="6"/>
      <c r="F33" s="6"/>
      <c r="G33" s="6"/>
      <c r="H33" s="6"/>
      <c r="I33" s="6"/>
      <c r="J33" s="6"/>
      <c r="K33" s="6"/>
      <c r="L33" s="6"/>
      <c r="M33" s="2" t="s">
        <v>108</v>
      </c>
      <c r="N33" s="4">
        <v>66.959751617591351</v>
      </c>
      <c r="O33" s="16" t="s">
        <v>87</v>
      </c>
      <c r="P33" s="186"/>
      <c r="Q33" s="7"/>
    </row>
    <row r="34" spans="2:17" x14ac:dyDescent="0.25">
      <c r="B34" s="5"/>
      <c r="C34" s="179" t="s">
        <v>81</v>
      </c>
      <c r="D34" s="180"/>
      <c r="E34" s="180"/>
      <c r="F34" s="181"/>
      <c r="G34" s="6"/>
      <c r="H34" s="182" t="s">
        <v>100</v>
      </c>
      <c r="I34" s="183"/>
      <c r="J34" s="183"/>
      <c r="K34" s="184"/>
      <c r="L34" s="6"/>
      <c r="M34" s="2" t="s">
        <v>109</v>
      </c>
      <c r="N34" s="4">
        <v>12.162106614046582</v>
      </c>
      <c r="O34" s="16" t="s">
        <v>87</v>
      </c>
      <c r="P34" s="186"/>
      <c r="Q34" s="7"/>
    </row>
    <row r="35" spans="2:17" x14ac:dyDescent="0.25">
      <c r="B35" s="5"/>
      <c r="C35" s="191" t="s">
        <v>3</v>
      </c>
      <c r="D35" s="177" t="s">
        <v>46</v>
      </c>
      <c r="E35" s="178"/>
      <c r="F35" s="200" t="s">
        <v>76</v>
      </c>
      <c r="G35" s="6"/>
      <c r="H35" s="202" t="s">
        <v>3</v>
      </c>
      <c r="I35" s="182" t="s">
        <v>46</v>
      </c>
      <c r="J35" s="184"/>
      <c r="K35" s="202" t="s">
        <v>99</v>
      </c>
      <c r="L35" s="6"/>
      <c r="M35" s="2" t="s">
        <v>110</v>
      </c>
      <c r="N35" s="4">
        <v>1.691708941336086</v>
      </c>
      <c r="O35" s="16" t="s">
        <v>87</v>
      </c>
      <c r="P35" s="186"/>
      <c r="Q35" s="7"/>
    </row>
    <row r="36" spans="2:17" x14ac:dyDescent="0.25">
      <c r="B36" s="5"/>
      <c r="C36" s="192"/>
      <c r="D36" s="20" t="s">
        <v>74</v>
      </c>
      <c r="E36" s="20" t="s">
        <v>75</v>
      </c>
      <c r="F36" s="201"/>
      <c r="G36" s="6"/>
      <c r="H36" s="203"/>
      <c r="I36" s="22" t="s">
        <v>74</v>
      </c>
      <c r="J36" s="22" t="s">
        <v>75</v>
      </c>
      <c r="K36" s="203"/>
      <c r="L36" s="6"/>
      <c r="M36" s="2" t="s">
        <v>111</v>
      </c>
      <c r="N36" s="4">
        <v>7.2510715467101559</v>
      </c>
      <c r="O36" s="16" t="s">
        <v>87</v>
      </c>
      <c r="P36" s="187"/>
      <c r="Q36" s="7"/>
    </row>
    <row r="37" spans="2:17" x14ac:dyDescent="0.25">
      <c r="B37" s="5"/>
      <c r="C37" s="2" t="s">
        <v>47</v>
      </c>
      <c r="D37" s="3">
        <v>41.65</v>
      </c>
      <c r="E37" s="3" t="s">
        <v>87</v>
      </c>
      <c r="F37" s="185" t="s">
        <v>80</v>
      </c>
      <c r="G37" s="6"/>
      <c r="H37" s="15" t="s">
        <v>101</v>
      </c>
      <c r="I37" s="16" t="s">
        <v>87</v>
      </c>
      <c r="J37" s="16">
        <v>13.41</v>
      </c>
      <c r="K37" s="188" t="s">
        <v>80</v>
      </c>
      <c r="L37" s="6"/>
      <c r="M37" s="6"/>
      <c r="N37" s="6"/>
      <c r="O37" s="6"/>
      <c r="P37" s="6"/>
      <c r="Q37" s="7"/>
    </row>
    <row r="38" spans="2:17" x14ac:dyDescent="0.25">
      <c r="B38" s="5"/>
      <c r="C38" s="2" t="s">
        <v>50</v>
      </c>
      <c r="D38" s="3">
        <v>37.22</v>
      </c>
      <c r="E38" s="3" t="s">
        <v>87</v>
      </c>
      <c r="F38" s="186"/>
      <c r="G38" s="6"/>
      <c r="H38" s="15" t="s">
        <v>102</v>
      </c>
      <c r="I38" s="16" t="s">
        <v>87</v>
      </c>
      <c r="J38" s="16">
        <v>27.3</v>
      </c>
      <c r="K38" s="189"/>
      <c r="L38" s="6"/>
      <c r="M38" s="171" t="s">
        <v>119</v>
      </c>
      <c r="N38" s="172"/>
      <c r="O38" s="172"/>
      <c r="P38" s="173"/>
      <c r="Q38" s="7"/>
    </row>
    <row r="39" spans="2:17" x14ac:dyDescent="0.25">
      <c r="B39" s="5"/>
      <c r="C39" s="2" t="s">
        <v>48</v>
      </c>
      <c r="D39" s="3">
        <v>20.34</v>
      </c>
      <c r="E39" s="3" t="s">
        <v>87</v>
      </c>
      <c r="F39" s="187"/>
      <c r="G39" s="6"/>
      <c r="H39" s="15" t="s">
        <v>103</v>
      </c>
      <c r="I39" s="16" t="s">
        <v>87</v>
      </c>
      <c r="J39" s="16">
        <v>37.82</v>
      </c>
      <c r="K39" s="189"/>
      <c r="L39" s="6"/>
      <c r="M39" s="174" t="s">
        <v>3</v>
      </c>
      <c r="N39" s="171" t="s">
        <v>46</v>
      </c>
      <c r="O39" s="173"/>
      <c r="P39" s="174" t="s">
        <v>146</v>
      </c>
      <c r="Q39" s="7"/>
    </row>
    <row r="40" spans="2:17" x14ac:dyDescent="0.25">
      <c r="B40" s="5"/>
      <c r="C40" s="6"/>
      <c r="D40" s="6"/>
      <c r="E40" s="6"/>
      <c r="F40" s="6"/>
      <c r="G40" s="6"/>
      <c r="H40" s="15" t="s">
        <v>48</v>
      </c>
      <c r="I40" s="16" t="s">
        <v>87</v>
      </c>
      <c r="J40" s="16">
        <v>21.48</v>
      </c>
      <c r="K40" s="190"/>
      <c r="L40" s="6"/>
      <c r="M40" s="175"/>
      <c r="N40" s="21" t="s">
        <v>74</v>
      </c>
      <c r="O40" s="21" t="s">
        <v>75</v>
      </c>
      <c r="P40" s="175"/>
      <c r="Q40" s="7"/>
    </row>
    <row r="41" spans="2:17" x14ac:dyDescent="0.25">
      <c r="B41" s="5"/>
      <c r="C41" s="6"/>
      <c r="D41" s="6"/>
      <c r="E41" s="6"/>
      <c r="F41" s="6"/>
      <c r="G41" s="6"/>
      <c r="H41" s="6"/>
      <c r="I41" s="6"/>
      <c r="J41" s="6"/>
      <c r="K41" s="6"/>
      <c r="L41" s="6"/>
      <c r="M41" s="2" t="s">
        <v>138</v>
      </c>
      <c r="N41" s="60">
        <v>0.46961015948532103</v>
      </c>
      <c r="O41" s="61">
        <v>0.33799065101561632</v>
      </c>
      <c r="P41" s="176" t="s">
        <v>80</v>
      </c>
      <c r="Q41" s="7"/>
    </row>
    <row r="42" spans="2:17" x14ac:dyDescent="0.25">
      <c r="B42" s="5"/>
      <c r="C42" s="179" t="s">
        <v>82</v>
      </c>
      <c r="D42" s="180"/>
      <c r="E42" s="180"/>
      <c r="F42" s="181"/>
      <c r="G42" s="6"/>
      <c r="H42" s="171" t="s">
        <v>88</v>
      </c>
      <c r="I42" s="172"/>
      <c r="J42" s="172"/>
      <c r="K42" s="173"/>
      <c r="L42" s="6"/>
      <c r="M42" s="2" t="s">
        <v>51</v>
      </c>
      <c r="N42" s="60">
        <v>2.8681203890085005E-2</v>
      </c>
      <c r="O42" s="61">
        <v>3.1452997841808661E-2</v>
      </c>
      <c r="P42" s="176"/>
      <c r="Q42" s="7"/>
    </row>
    <row r="43" spans="2:17" x14ac:dyDescent="0.25">
      <c r="B43" s="5"/>
      <c r="C43" s="23" t="s">
        <v>3</v>
      </c>
      <c r="D43" s="177" t="s">
        <v>46</v>
      </c>
      <c r="E43" s="178"/>
      <c r="F43" s="200" t="s">
        <v>76</v>
      </c>
      <c r="G43" s="6"/>
      <c r="H43" s="174" t="s">
        <v>3</v>
      </c>
      <c r="I43" s="171" t="s">
        <v>46</v>
      </c>
      <c r="J43" s="173"/>
      <c r="K43" s="174" t="s">
        <v>99</v>
      </c>
      <c r="L43" s="6"/>
      <c r="M43" s="2" t="s">
        <v>139</v>
      </c>
      <c r="N43" s="60">
        <v>7.7863971566947037E-3</v>
      </c>
      <c r="O43" s="61">
        <v>9.618519943724561E-3</v>
      </c>
      <c r="P43" s="176"/>
      <c r="Q43" s="7"/>
    </row>
    <row r="44" spans="2:17" x14ac:dyDescent="0.25">
      <c r="B44" s="5"/>
      <c r="C44" s="24"/>
      <c r="D44" s="20" t="s">
        <v>74</v>
      </c>
      <c r="E44" s="20" t="s">
        <v>75</v>
      </c>
      <c r="F44" s="201"/>
      <c r="G44" s="6"/>
      <c r="H44" s="175"/>
      <c r="I44" s="21" t="s">
        <v>74</v>
      </c>
      <c r="J44" s="21" t="s">
        <v>75</v>
      </c>
      <c r="K44" s="175"/>
      <c r="L44" s="6"/>
      <c r="M44" s="2" t="s">
        <v>140</v>
      </c>
      <c r="N44" s="60">
        <v>0.15690000000000001</v>
      </c>
      <c r="O44" s="61">
        <v>7.6799999999999993E-2</v>
      </c>
      <c r="P44" s="176"/>
      <c r="Q44" s="7"/>
    </row>
    <row r="45" spans="2:17" x14ac:dyDescent="0.25">
      <c r="B45" s="5"/>
      <c r="C45" s="2" t="s">
        <v>83</v>
      </c>
      <c r="D45" s="3">
        <v>3.43</v>
      </c>
      <c r="E45" s="3" t="s">
        <v>87</v>
      </c>
      <c r="F45" s="185" t="s">
        <v>80</v>
      </c>
      <c r="G45" s="6"/>
      <c r="H45" s="15" t="s">
        <v>89</v>
      </c>
      <c r="I45" s="16" t="s">
        <v>87</v>
      </c>
      <c r="J45" s="16">
        <v>6.83</v>
      </c>
      <c r="K45" s="188" t="s">
        <v>80</v>
      </c>
      <c r="L45" s="6"/>
      <c r="M45" s="2" t="s">
        <v>141</v>
      </c>
      <c r="N45" s="60">
        <v>1.5238293913037158E-2</v>
      </c>
      <c r="O45" s="61">
        <v>1.7796402353378187E-2</v>
      </c>
      <c r="P45" s="176"/>
      <c r="Q45" s="7"/>
    </row>
    <row r="46" spans="2:17" x14ac:dyDescent="0.25">
      <c r="B46" s="5"/>
      <c r="C46" s="2" t="s">
        <v>84</v>
      </c>
      <c r="D46" s="3">
        <v>5.5149999999999997</v>
      </c>
      <c r="E46" s="3" t="s">
        <v>87</v>
      </c>
      <c r="F46" s="186"/>
      <c r="G46" s="6"/>
      <c r="H46" s="15" t="s">
        <v>90</v>
      </c>
      <c r="I46" s="16" t="s">
        <v>87</v>
      </c>
      <c r="J46" s="16">
        <v>2.87</v>
      </c>
      <c r="K46" s="189"/>
      <c r="L46" s="6"/>
      <c r="M46" s="2" t="s">
        <v>143</v>
      </c>
      <c r="N46" s="60">
        <v>3.6586954276815416E-2</v>
      </c>
      <c r="O46" s="61">
        <v>2.1100429693265296E-2</v>
      </c>
      <c r="P46" s="176"/>
      <c r="Q46" s="7"/>
    </row>
    <row r="47" spans="2:17" x14ac:dyDescent="0.25">
      <c r="B47" s="5"/>
      <c r="C47" s="2" t="s">
        <v>85</v>
      </c>
      <c r="D47" s="3">
        <v>18.16</v>
      </c>
      <c r="E47" s="3" t="s">
        <v>87</v>
      </c>
      <c r="F47" s="186"/>
      <c r="G47" s="6"/>
      <c r="H47" s="15" t="s">
        <v>91</v>
      </c>
      <c r="I47" s="16" t="s">
        <v>87</v>
      </c>
      <c r="J47" s="16">
        <v>34.6</v>
      </c>
      <c r="K47" s="189"/>
      <c r="L47" s="6"/>
      <c r="M47" s="2" t="s">
        <v>142</v>
      </c>
      <c r="N47" s="60">
        <v>1.4149411908580957E-3</v>
      </c>
      <c r="O47" s="61">
        <v>1.5941402759540725E-3</v>
      </c>
      <c r="P47" s="176"/>
      <c r="Q47" s="7"/>
    </row>
    <row r="48" spans="2:17" x14ac:dyDescent="0.25">
      <c r="B48" s="5"/>
      <c r="C48" s="2" t="s">
        <v>52</v>
      </c>
      <c r="D48" s="3">
        <v>68.14</v>
      </c>
      <c r="E48" s="3" t="s">
        <v>87</v>
      </c>
      <c r="F48" s="186"/>
      <c r="G48" s="6"/>
      <c r="H48" s="15" t="s">
        <v>92</v>
      </c>
      <c r="I48" s="16" t="s">
        <v>87</v>
      </c>
      <c r="J48" s="16">
        <v>31.13</v>
      </c>
      <c r="K48" s="189"/>
      <c r="L48" s="6"/>
      <c r="M48" s="2" t="s">
        <v>144</v>
      </c>
      <c r="N48" s="60">
        <v>4.8519682644950594E-3</v>
      </c>
      <c r="O48" s="61">
        <v>4.8644160812904768E-3</v>
      </c>
      <c r="P48" s="176"/>
      <c r="Q48" s="7"/>
    </row>
    <row r="49" spans="2:17" x14ac:dyDescent="0.25">
      <c r="B49" s="5"/>
      <c r="C49" s="2" t="s">
        <v>86</v>
      </c>
      <c r="D49" s="3">
        <v>5.0999999999999996</v>
      </c>
      <c r="E49" s="3" t="s">
        <v>87</v>
      </c>
      <c r="F49" s="187"/>
      <c r="G49" s="6"/>
      <c r="H49" s="15" t="s">
        <v>93</v>
      </c>
      <c r="I49" s="16" t="s">
        <v>87</v>
      </c>
      <c r="J49" s="16">
        <v>25.41</v>
      </c>
      <c r="K49" s="190"/>
      <c r="L49" s="6"/>
      <c r="M49" s="2" t="s">
        <v>145</v>
      </c>
      <c r="N49" s="60">
        <v>0.2941594237418485</v>
      </c>
      <c r="O49" s="61">
        <v>0.51657274714227441</v>
      </c>
      <c r="P49" s="176"/>
      <c r="Q49" s="7"/>
    </row>
    <row r="50" spans="2:17" ht="15.75" thickBot="1" x14ac:dyDescent="0.3">
      <c r="B50" s="8"/>
      <c r="C50" s="9"/>
      <c r="D50" s="9"/>
      <c r="E50" s="9"/>
      <c r="F50" s="9"/>
      <c r="G50" s="9"/>
      <c r="H50" s="9"/>
      <c r="I50" s="9"/>
      <c r="J50" s="9"/>
      <c r="K50" s="9"/>
      <c r="L50" s="9"/>
      <c r="M50" s="9"/>
      <c r="N50" s="9"/>
      <c r="O50" s="9"/>
      <c r="P50" s="9"/>
      <c r="Q50" s="10"/>
    </row>
  </sheetData>
  <mergeCells count="59">
    <mergeCell ref="F45:F49"/>
    <mergeCell ref="K45:K49"/>
    <mergeCell ref="F43:F44"/>
    <mergeCell ref="K43:K44"/>
    <mergeCell ref="H43:H44"/>
    <mergeCell ref="I43:J43"/>
    <mergeCell ref="C13:P13"/>
    <mergeCell ref="C14:P14"/>
    <mergeCell ref="C15:P15"/>
    <mergeCell ref="K29:K32"/>
    <mergeCell ref="P29:P36"/>
    <mergeCell ref="C34:F34"/>
    <mergeCell ref="C35:C36"/>
    <mergeCell ref="D35:E35"/>
    <mergeCell ref="F35:F36"/>
    <mergeCell ref="H35:H36"/>
    <mergeCell ref="I35:J35"/>
    <mergeCell ref="K35:K36"/>
    <mergeCell ref="C16:P16"/>
    <mergeCell ref="C17:P17"/>
    <mergeCell ref="H27:H28"/>
    <mergeCell ref="C18:P18"/>
    <mergeCell ref="C8:P8"/>
    <mergeCell ref="C9:P9"/>
    <mergeCell ref="C10:P10"/>
    <mergeCell ref="C11:P11"/>
    <mergeCell ref="C12:P12"/>
    <mergeCell ref="C3:P3"/>
    <mergeCell ref="C4:P4"/>
    <mergeCell ref="C5:P5"/>
    <mergeCell ref="C6:P6"/>
    <mergeCell ref="C7:P7"/>
    <mergeCell ref="C19:P19"/>
    <mergeCell ref="C20:P20"/>
    <mergeCell ref="C22:P22"/>
    <mergeCell ref="M26:P26"/>
    <mergeCell ref="H26:K26"/>
    <mergeCell ref="C24:P24"/>
    <mergeCell ref="N27:O27"/>
    <mergeCell ref="P27:P28"/>
    <mergeCell ref="M27:M28"/>
    <mergeCell ref="C26:F26"/>
    <mergeCell ref="C27:C28"/>
    <mergeCell ref="D43:E43"/>
    <mergeCell ref="C42:F42"/>
    <mergeCell ref="H42:K42"/>
    <mergeCell ref="F27:F28"/>
    <mergeCell ref="H34:K34"/>
    <mergeCell ref="D27:E27"/>
    <mergeCell ref="I27:J27"/>
    <mergeCell ref="K27:K28"/>
    <mergeCell ref="F29:F32"/>
    <mergeCell ref="K37:K40"/>
    <mergeCell ref="F37:F39"/>
    <mergeCell ref="M38:P38"/>
    <mergeCell ref="M39:M40"/>
    <mergeCell ref="N39:O39"/>
    <mergeCell ref="P39:P40"/>
    <mergeCell ref="P41:P49"/>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89"/>
  <sheetViews>
    <sheetView showGridLines="0" workbookViewId="0">
      <selection activeCell="F7" sqref="F7"/>
    </sheetView>
  </sheetViews>
  <sheetFormatPr defaultRowHeight="15" x14ac:dyDescent="0.25"/>
  <cols>
    <col min="1" max="1" width="9.140625" style="28" collapsed="1"/>
    <col min="2" max="2" width="18" style="28" bestFit="1" customWidth="1" collapsed="1"/>
    <col min="3" max="3" width="11.42578125" style="28" bestFit="1" customWidth="1" collapsed="1"/>
    <col min="4" max="12" width="19.85546875" style="28" bestFit="1" customWidth="1" collapsed="1"/>
    <col min="13" max="13" width="20.85546875" style="28" bestFit="1" customWidth="1" collapsed="1"/>
    <col min="14" max="19" width="9.140625" style="28" collapsed="1"/>
    <col min="20" max="20" width="24" style="28" bestFit="1" customWidth="1" collapsed="1"/>
    <col min="21" max="21" width="19.7109375" style="28" bestFit="1" customWidth="1" collapsed="1"/>
    <col min="22" max="22" width="44.140625" style="28" bestFit="1" customWidth="1" collapsed="1"/>
    <col min="23" max="23" width="5" style="29" bestFit="1" customWidth="1" collapsed="1"/>
    <col min="24" max="24" width="12" style="94" bestFit="1" customWidth="1" collapsed="1"/>
    <col min="25" max="26" width="9.140625" style="28" collapsed="1"/>
    <col min="27" max="27" width="33.28515625" style="28" bestFit="1" customWidth="1" collapsed="1"/>
    <col min="28" max="16384" width="9.140625" style="28" collapsed="1"/>
  </cols>
  <sheetData>
    <row r="1" spans="2:27" x14ac:dyDescent="0.25">
      <c r="B1" s="28" t="s">
        <v>15</v>
      </c>
      <c r="C1" s="28" t="s">
        <v>37</v>
      </c>
      <c r="D1" s="28" t="s">
        <v>17</v>
      </c>
      <c r="E1" s="28" t="s">
        <v>18</v>
      </c>
      <c r="F1" s="28" t="s">
        <v>19</v>
      </c>
      <c r="G1" s="28" t="s">
        <v>20</v>
      </c>
      <c r="H1" s="28" t="s">
        <v>21</v>
      </c>
      <c r="I1" s="28" t="s">
        <v>22</v>
      </c>
      <c r="J1" s="28" t="s">
        <v>23</v>
      </c>
      <c r="K1" s="28" t="s">
        <v>24</v>
      </c>
      <c r="L1" s="28" t="s">
        <v>25</v>
      </c>
      <c r="M1" s="28" t="s">
        <v>26</v>
      </c>
      <c r="T1" s="28" t="s">
        <v>39</v>
      </c>
      <c r="U1" s="28" t="s">
        <v>3</v>
      </c>
      <c r="V1" s="28" t="s">
        <v>38</v>
      </c>
      <c r="W1" s="29" t="s">
        <v>40</v>
      </c>
      <c r="X1" s="94" t="s">
        <v>41</v>
      </c>
      <c r="AA1" s="28" t="s">
        <v>130</v>
      </c>
    </row>
    <row r="2" spans="2:27" x14ac:dyDescent="0.25">
      <c r="B2" s="28" t="str">
        <f>IF('Setup Parameters'!C7="","",'Setup Parameters'!C7)</f>
        <v>JFM19_Jan_Sprint</v>
      </c>
      <c r="C2" s="28" t="s">
        <v>27</v>
      </c>
      <c r="D2" s="30" t="str">
        <f>IF('Setup Parameters'!B13="","",'Setup Parameters'!B13)</f>
        <v>Sprint Management</v>
      </c>
      <c r="E2" s="30" t="str">
        <f>IF('Setup Parameters'!H13="","",'Setup Parameters'!H13)</f>
        <v>Sprint Management</v>
      </c>
      <c r="F2" s="30" t="str">
        <f>IF('Setup Parameters'!N13="","",'Setup Parameters'!N13)</f>
        <v>Sprint Management</v>
      </c>
      <c r="G2" s="30" t="str">
        <f>IF('Setup Parameters'!T13="","",'Setup Parameters'!T13)</f>
        <v>Project Management</v>
      </c>
      <c r="H2" s="30" t="str">
        <f>IF('Setup Parameters'!Z13="","",'Setup Parameters'!Z13)</f>
        <v>Project Management</v>
      </c>
      <c r="I2" s="30" t="str">
        <f>IF('Setup Parameters'!AF13="","",'Setup Parameters'!AF13)</f>
        <v>Project Management</v>
      </c>
      <c r="J2" s="30" t="str">
        <f>IF('Setup Parameters'!AL13="","",'Setup Parameters'!AL13)</f>
        <v>Project Management</v>
      </c>
      <c r="K2" s="30" t="str">
        <f>IF('Setup Parameters'!AR13="","",'Setup Parameters'!AR13)</f>
        <v>Project Management</v>
      </c>
      <c r="L2" s="30" t="str">
        <f>IF('Setup Parameters'!AX13="","",'Setup Parameters'!AX13)</f>
        <v>Project Management</v>
      </c>
      <c r="M2" s="30" t="str">
        <f>IF('Setup Parameters'!BD13="","",'Setup Parameters'!BD13)</f>
        <v>Project Management</v>
      </c>
      <c r="T2" s="28" t="s">
        <v>176</v>
      </c>
      <c r="U2" s="28" t="s">
        <v>179</v>
      </c>
      <c r="V2" s="28" t="s">
        <v>180</v>
      </c>
      <c r="X2" s="94">
        <v>0</v>
      </c>
      <c r="AA2" s="31" t="s">
        <v>117</v>
      </c>
    </row>
    <row r="3" spans="2:27" x14ac:dyDescent="0.25">
      <c r="B3" s="28" t="str">
        <f>IF('Setup Parameters'!I7="","",'Setup Parameters'!I7)</f>
        <v>JFM19_Feb_Sprint</v>
      </c>
      <c r="C3" s="28" t="s">
        <v>28</v>
      </c>
      <c r="D3" s="30" t="str">
        <f>IF('Setup Parameters'!B14="","",'Setup Parameters'!B14)</f>
        <v>Sprint Support</v>
      </c>
      <c r="E3" s="30" t="str">
        <f>IF('Setup Parameters'!H14="","",'Setup Parameters'!H14)</f>
        <v>Sprint Support</v>
      </c>
      <c r="F3" s="30" t="str">
        <f>IF('Setup Parameters'!N14="","",'Setup Parameters'!N14)</f>
        <v>Sprint Support</v>
      </c>
      <c r="G3" s="30" t="str">
        <f>IF('Setup Parameters'!T14="","",'Setup Parameters'!T14)</f>
        <v>Project Support</v>
      </c>
      <c r="H3" s="30" t="str">
        <f>IF('Setup Parameters'!Z14="","",'Setup Parameters'!Z14)</f>
        <v>Project Support</v>
      </c>
      <c r="I3" s="30" t="str">
        <f>IF('Setup Parameters'!AF14="","",'Setup Parameters'!AF14)</f>
        <v>Project Support</v>
      </c>
      <c r="J3" s="30" t="str">
        <f>IF('Setup Parameters'!AL14="","",'Setup Parameters'!AL14)</f>
        <v>Project Support</v>
      </c>
      <c r="K3" s="30" t="str">
        <f>IF('Setup Parameters'!AR14="","",'Setup Parameters'!AR14)</f>
        <v>Project Support</v>
      </c>
      <c r="L3" s="30" t="str">
        <f>IF('Setup Parameters'!AX14="","",'Setup Parameters'!AX14)</f>
        <v>Project Support</v>
      </c>
      <c r="M3" s="30" t="str">
        <f>IF('Setup Parameters'!BD14="","",'Setup Parameters'!BD14)</f>
        <v>Project Support</v>
      </c>
      <c r="T3" s="28" t="s">
        <v>176</v>
      </c>
      <c r="U3" s="28" t="s">
        <v>181</v>
      </c>
      <c r="V3" s="28" t="s">
        <v>182</v>
      </c>
      <c r="X3" s="94">
        <v>0</v>
      </c>
      <c r="AA3" s="31" t="s">
        <v>81</v>
      </c>
    </row>
    <row r="4" spans="2:27" x14ac:dyDescent="0.25">
      <c r="B4" s="28" t="str">
        <f>IF('Setup Parameters'!O7="","",'Setup Parameters'!O7)</f>
        <v>JFM19_Mar_Sprint</v>
      </c>
      <c r="C4" s="28" t="s">
        <v>29</v>
      </c>
      <c r="D4" s="30" t="str">
        <f>IF('Setup Parameters'!B15="","",'Setup Parameters'!B15)</f>
        <v>Code development</v>
      </c>
      <c r="E4" s="30" t="str">
        <f>IF('Setup Parameters'!H15="","",'Setup Parameters'!H15)</f>
        <v>Code development</v>
      </c>
      <c r="F4" s="30" t="str">
        <f>IF('Setup Parameters'!N15="","",'Setup Parameters'!N15)</f>
        <v>Code development</v>
      </c>
      <c r="G4" s="30" t="str">
        <f>IF('Setup Parameters'!T15="","",'Setup Parameters'!T15)</f>
        <v/>
      </c>
      <c r="H4" s="30" t="str">
        <f>IF('Setup Parameters'!Z15="","",'Setup Parameters'!Z15)</f>
        <v/>
      </c>
      <c r="I4" s="30" t="str">
        <f>IF('Setup Parameters'!AF15="","",'Setup Parameters'!AF15)</f>
        <v/>
      </c>
      <c r="J4" s="30" t="str">
        <f>IF('Setup Parameters'!AL15="","",'Setup Parameters'!AL15)</f>
        <v/>
      </c>
      <c r="K4" s="30" t="str">
        <f>IF('Setup Parameters'!AR15="","",'Setup Parameters'!AR15)</f>
        <v/>
      </c>
      <c r="L4" s="30" t="str">
        <f>IF('Setup Parameters'!AX15="","",'Setup Parameters'!AX15)</f>
        <v/>
      </c>
      <c r="M4" s="30" t="str">
        <f>IF('Setup Parameters'!BD15="","",'Setup Parameters'!BD15)</f>
        <v/>
      </c>
      <c r="T4" s="28" t="s">
        <v>176</v>
      </c>
      <c r="U4" s="28" t="s">
        <v>138</v>
      </c>
      <c r="V4" s="28" t="s">
        <v>183</v>
      </c>
      <c r="W4" s="29">
        <v>322.40000000000003</v>
      </c>
      <c r="X4" s="94">
        <v>2302.86</v>
      </c>
      <c r="AA4" s="31" t="s">
        <v>82</v>
      </c>
    </row>
    <row r="5" spans="2:27" x14ac:dyDescent="0.25">
      <c r="B5" s="28" t="str">
        <f>IF('Setup Parameters'!U7="","",'Setup Parameters'!U7)</f>
        <v/>
      </c>
      <c r="C5" s="28" t="s">
        <v>30</v>
      </c>
      <c r="D5" s="30" t="str">
        <f>IF('Setup Parameters'!B16="","",'Setup Parameters'!B16)</f>
        <v>Test case creation</v>
      </c>
      <c r="E5" s="30" t="str">
        <f>IF('Setup Parameters'!H16="","",'Setup Parameters'!H16)</f>
        <v>Test case creation</v>
      </c>
      <c r="F5" s="30" t="str">
        <f>IF('Setup Parameters'!N16="","",'Setup Parameters'!N16)</f>
        <v>Test case creation</v>
      </c>
      <c r="G5" s="30" t="str">
        <f>IF('Setup Parameters'!T16="","",'Setup Parameters'!T16)</f>
        <v/>
      </c>
      <c r="H5" s="30" t="str">
        <f>IF('Setup Parameters'!Z16="","",'Setup Parameters'!Z16)</f>
        <v/>
      </c>
      <c r="I5" s="30" t="str">
        <f>IF('Setup Parameters'!AF16="","",'Setup Parameters'!AF16)</f>
        <v/>
      </c>
      <c r="J5" s="30" t="str">
        <f>IF('Setup Parameters'!AL16="","",'Setup Parameters'!AL16)</f>
        <v/>
      </c>
      <c r="K5" s="30" t="str">
        <f>IF('Setup Parameters'!AR16="","",'Setup Parameters'!AR16)</f>
        <v/>
      </c>
      <c r="L5" s="30" t="str">
        <f>IF('Setup Parameters'!AX16="","",'Setup Parameters'!AX16)</f>
        <v/>
      </c>
      <c r="M5" s="30" t="str">
        <f>IF('Setup Parameters'!BD16="","",'Setup Parameters'!BD16)</f>
        <v/>
      </c>
      <c r="T5" s="28" t="s">
        <v>176</v>
      </c>
      <c r="U5" s="28" t="s">
        <v>51</v>
      </c>
      <c r="V5" s="28" t="s">
        <v>184</v>
      </c>
      <c r="W5" s="29">
        <v>40.300000000000004</v>
      </c>
      <c r="X5" s="94">
        <v>287.86</v>
      </c>
      <c r="AA5" s="31" t="s">
        <v>118</v>
      </c>
    </row>
    <row r="6" spans="2:27" x14ac:dyDescent="0.25">
      <c r="B6" s="28" t="str">
        <f>IF('Setup Parameters'!AA7="","",'Setup Parameters'!AA7)</f>
        <v/>
      </c>
      <c r="C6" s="28" t="s">
        <v>31</v>
      </c>
      <c r="D6" s="30" t="str">
        <f>IF('Setup Parameters'!B17="","",'Setup Parameters'!B17)</f>
        <v>Test case review</v>
      </c>
      <c r="E6" s="30" t="str">
        <f>IF('Setup Parameters'!H17="","",'Setup Parameters'!H17)</f>
        <v>Test case review</v>
      </c>
      <c r="F6" s="30" t="str">
        <f>IF('Setup Parameters'!N17="","",'Setup Parameters'!N17)</f>
        <v>Test case review</v>
      </c>
      <c r="G6" s="30" t="str">
        <f>IF('Setup Parameters'!T17="","",'Setup Parameters'!T17)</f>
        <v/>
      </c>
      <c r="H6" s="30" t="str">
        <f>IF('Setup Parameters'!Z17="","",'Setup Parameters'!Z17)</f>
        <v/>
      </c>
      <c r="I6" s="30" t="str">
        <f>IF('Setup Parameters'!AF17="","",'Setup Parameters'!AF17)</f>
        <v/>
      </c>
      <c r="J6" s="30" t="str">
        <f>IF('Setup Parameters'!AL17="","",'Setup Parameters'!AL17)</f>
        <v/>
      </c>
      <c r="K6" s="30" t="str">
        <f>IF('Setup Parameters'!AR17="","",'Setup Parameters'!AR17)</f>
        <v/>
      </c>
      <c r="L6" s="30" t="str">
        <f>IF('Setup Parameters'!AX17="","",'Setup Parameters'!AX17)</f>
        <v/>
      </c>
      <c r="M6" s="30" t="str">
        <f>IF('Setup Parameters'!BD17="","",'Setup Parameters'!BD17)</f>
        <v/>
      </c>
      <c r="T6" s="28" t="s">
        <v>176</v>
      </c>
      <c r="U6" s="28" t="s">
        <v>139</v>
      </c>
      <c r="V6" s="28" t="s">
        <v>185</v>
      </c>
      <c r="W6" s="29">
        <v>16.12</v>
      </c>
      <c r="X6" s="94">
        <v>115.14</v>
      </c>
      <c r="AA6" s="31" t="s">
        <v>119</v>
      </c>
    </row>
    <row r="7" spans="2:27" x14ac:dyDescent="0.25">
      <c r="B7" s="28" t="str">
        <f>IF('Setup Parameters'!AG7="","",'Setup Parameters'!AG7)</f>
        <v/>
      </c>
      <c r="C7" s="28" t="s">
        <v>32</v>
      </c>
      <c r="D7" s="30" t="str">
        <f>IF('Setup Parameters'!B18="","",'Setup Parameters'!B18)</f>
        <v>Manual testing</v>
      </c>
      <c r="E7" s="30" t="str">
        <f>IF('Setup Parameters'!H18="","",'Setup Parameters'!H18)</f>
        <v>Manual testing</v>
      </c>
      <c r="F7" s="30" t="str">
        <f>IF('Setup Parameters'!N18="","",'Setup Parameters'!N18)</f>
        <v>Manual testing</v>
      </c>
      <c r="G7" s="30" t="str">
        <f>IF('Setup Parameters'!T18="","",'Setup Parameters'!T18)</f>
        <v/>
      </c>
      <c r="H7" s="30" t="str">
        <f>IF('Setup Parameters'!Z18="","",'Setup Parameters'!Z18)</f>
        <v/>
      </c>
      <c r="I7" s="30" t="str">
        <f>IF('Setup Parameters'!AF18="","",'Setup Parameters'!AF18)</f>
        <v/>
      </c>
      <c r="J7" s="30" t="str">
        <f>IF('Setup Parameters'!AL18="","",'Setup Parameters'!AL18)</f>
        <v/>
      </c>
      <c r="K7" s="30" t="str">
        <f>IF('Setup Parameters'!AR18="","",'Setup Parameters'!AR18)</f>
        <v/>
      </c>
      <c r="L7" s="30" t="str">
        <f>IF('Setup Parameters'!AX18="","",'Setup Parameters'!AX18)</f>
        <v/>
      </c>
      <c r="M7" s="30" t="str">
        <f>IF('Setup Parameters'!BD18="","",'Setup Parameters'!BD18)</f>
        <v/>
      </c>
      <c r="T7" s="28" t="s">
        <v>176</v>
      </c>
      <c r="U7" s="28" t="s">
        <v>140</v>
      </c>
      <c r="V7" s="28" t="s">
        <v>186</v>
      </c>
      <c r="W7" s="29">
        <v>80.600000000000009</v>
      </c>
      <c r="X7" s="94">
        <v>575.71</v>
      </c>
      <c r="AA7" s="31" t="s">
        <v>88</v>
      </c>
    </row>
    <row r="8" spans="2:27" x14ac:dyDescent="0.25">
      <c r="B8" s="28" t="str">
        <f>IF('Setup Parameters'!AM7="","",'Setup Parameters'!AM7)</f>
        <v/>
      </c>
      <c r="C8" s="28" t="s">
        <v>33</v>
      </c>
      <c r="D8" s="30" t="str">
        <f>IF('Setup Parameters'!B19="","",'Setup Parameters'!B19)</f>
        <v>Automation testing</v>
      </c>
      <c r="E8" s="30" t="str">
        <f>IF('Setup Parameters'!H19="","",'Setup Parameters'!H19)</f>
        <v>Automation testing</v>
      </c>
      <c r="F8" s="30" t="str">
        <f>IF('Setup Parameters'!N19="","",'Setup Parameters'!N19)</f>
        <v>Automation testing</v>
      </c>
      <c r="G8" s="30" t="str">
        <f>IF('Setup Parameters'!T19="","",'Setup Parameters'!T19)</f>
        <v/>
      </c>
      <c r="H8" s="30" t="str">
        <f>IF('Setup Parameters'!Z19="","",'Setup Parameters'!Z19)</f>
        <v/>
      </c>
      <c r="I8" s="30" t="str">
        <f>IF('Setup Parameters'!AF19="","",'Setup Parameters'!AF19)</f>
        <v/>
      </c>
      <c r="J8" s="30" t="str">
        <f>IF('Setup Parameters'!AL19="","",'Setup Parameters'!AL19)</f>
        <v/>
      </c>
      <c r="K8" s="30" t="str">
        <f>IF('Setup Parameters'!AR19="","",'Setup Parameters'!AR19)</f>
        <v/>
      </c>
      <c r="L8" s="30" t="str">
        <f>IF('Setup Parameters'!AX19="","",'Setup Parameters'!AX19)</f>
        <v/>
      </c>
      <c r="M8" s="30" t="str">
        <f>IF('Setup Parameters'!BD19="","",'Setup Parameters'!BD19)</f>
        <v/>
      </c>
      <c r="T8" s="28" t="s">
        <v>176</v>
      </c>
      <c r="U8" s="28" t="s">
        <v>141</v>
      </c>
      <c r="V8" s="28" t="s">
        <v>187</v>
      </c>
      <c r="W8" s="29">
        <v>0</v>
      </c>
      <c r="X8" s="94">
        <v>0</v>
      </c>
      <c r="AA8" s="31" t="s">
        <v>120</v>
      </c>
    </row>
    <row r="9" spans="2:27" x14ac:dyDescent="0.25">
      <c r="B9" s="28" t="str">
        <f>IF('Setup Parameters'!AS7="","",'Setup Parameters'!AS7)</f>
        <v/>
      </c>
      <c r="C9" s="28" t="s">
        <v>34</v>
      </c>
      <c r="D9" s="30" t="str">
        <f>IF('Setup Parameters'!B20="","",'Setup Parameters'!B20)</f>
        <v>Sprint rework</v>
      </c>
      <c r="E9" s="30" t="str">
        <f>IF('Setup Parameters'!H20="","",'Setup Parameters'!H20)</f>
        <v>Sprint rework</v>
      </c>
      <c r="F9" s="30" t="str">
        <f>IF('Setup Parameters'!N20="","",'Setup Parameters'!N20)</f>
        <v>Sprint rework</v>
      </c>
      <c r="G9" s="30" t="str">
        <f>IF('Setup Parameters'!T20="","",'Setup Parameters'!T20)</f>
        <v/>
      </c>
      <c r="H9" s="30" t="str">
        <f>IF('Setup Parameters'!Z20="","",'Setup Parameters'!Z20)</f>
        <v/>
      </c>
      <c r="I9" s="30" t="str">
        <f>IF('Setup Parameters'!AF20="","",'Setup Parameters'!AF20)</f>
        <v/>
      </c>
      <c r="J9" s="30" t="str">
        <f>IF('Setup Parameters'!AL20="","",'Setup Parameters'!AL20)</f>
        <v/>
      </c>
      <c r="K9" s="30" t="str">
        <f>IF('Setup Parameters'!AR20="","",'Setup Parameters'!AR20)</f>
        <v/>
      </c>
      <c r="L9" s="30" t="str">
        <f>IF('Setup Parameters'!AX20="","",'Setup Parameters'!AX20)</f>
        <v/>
      </c>
      <c r="M9" s="30" t="str">
        <f>IF('Setup Parameters'!BD20="","",'Setup Parameters'!BD20)</f>
        <v/>
      </c>
      <c r="T9" s="28" t="s">
        <v>176</v>
      </c>
      <c r="U9" s="28" t="s">
        <v>143</v>
      </c>
      <c r="V9" s="28" t="s">
        <v>188</v>
      </c>
      <c r="W9" s="29">
        <v>64.48</v>
      </c>
      <c r="X9" s="94">
        <v>460.57</v>
      </c>
      <c r="AA9" s="31" t="s">
        <v>100</v>
      </c>
    </row>
    <row r="10" spans="2:27" x14ac:dyDescent="0.25">
      <c r="B10" s="28" t="str">
        <f>IF('Setup Parameters'!AY7="","",'Setup Parameters'!AY7)</f>
        <v/>
      </c>
      <c r="C10" s="28" t="s">
        <v>35</v>
      </c>
      <c r="D10" s="30" t="str">
        <f>IF('Setup Parameters'!B21="","",'Setup Parameters'!B21)</f>
        <v>Sprint demo</v>
      </c>
      <c r="E10" s="30" t="str">
        <f>IF('Setup Parameters'!H21="","",'Setup Parameters'!H21)</f>
        <v>Sprint demo</v>
      </c>
      <c r="F10" s="30" t="str">
        <f>IF('Setup Parameters'!N21="","",'Setup Parameters'!N21)</f>
        <v>Sprint demo</v>
      </c>
      <c r="G10" s="30" t="str">
        <f>IF('Setup Parameters'!T21="","",'Setup Parameters'!T21)</f>
        <v/>
      </c>
      <c r="H10" s="30" t="str">
        <f>IF('Setup Parameters'!Z21="","",'Setup Parameters'!Z21)</f>
        <v/>
      </c>
      <c r="I10" s="30" t="str">
        <f>IF('Setup Parameters'!AF21="","",'Setup Parameters'!AF21)</f>
        <v/>
      </c>
      <c r="J10" s="30" t="str">
        <f>IF('Setup Parameters'!AL21="","",'Setup Parameters'!AL21)</f>
        <v/>
      </c>
      <c r="K10" s="30" t="str">
        <f>IF('Setup Parameters'!AR21="","",'Setup Parameters'!AR21)</f>
        <v/>
      </c>
      <c r="L10" s="30" t="str">
        <f>IF('Setup Parameters'!AX21="","",'Setup Parameters'!AX21)</f>
        <v/>
      </c>
      <c r="M10" s="30" t="str">
        <f>IF('Setup Parameters'!BD21="","",'Setup Parameters'!BD21)</f>
        <v/>
      </c>
      <c r="T10" s="28" t="s">
        <v>176</v>
      </c>
      <c r="U10" s="28" t="s">
        <v>142</v>
      </c>
      <c r="V10" s="28" t="s">
        <v>189</v>
      </c>
      <c r="W10" s="29">
        <v>0</v>
      </c>
      <c r="X10" s="94">
        <v>0</v>
      </c>
      <c r="AA10" s="31" t="s">
        <v>121</v>
      </c>
    </row>
    <row r="11" spans="2:27" x14ac:dyDescent="0.25">
      <c r="B11" s="28" t="str">
        <f>IF('Setup Parameters'!BE7="","",'Setup Parameters'!BE7)</f>
        <v/>
      </c>
      <c r="C11" s="28" t="s">
        <v>36</v>
      </c>
      <c r="D11" s="30" t="str">
        <f>IF('Setup Parameters'!B22="","",'Setup Parameters'!B22)</f>
        <v>Resolving impediments</v>
      </c>
      <c r="E11" s="30" t="str">
        <f>IF('Setup Parameters'!H22="","",'Setup Parameters'!H22)</f>
        <v>Resolving impediments</v>
      </c>
      <c r="F11" s="30" t="str">
        <f>IF('Setup Parameters'!N22="","",'Setup Parameters'!N22)</f>
        <v>Resolving impediments</v>
      </c>
      <c r="G11" s="30" t="str">
        <f>IF('Setup Parameters'!T22="","",'Setup Parameters'!T22)</f>
        <v/>
      </c>
      <c r="H11" s="30" t="str">
        <f>IF('Setup Parameters'!Z22="","",'Setup Parameters'!Z22)</f>
        <v/>
      </c>
      <c r="I11" s="30" t="str">
        <f>IF('Setup Parameters'!AF22="","",'Setup Parameters'!AF22)</f>
        <v/>
      </c>
      <c r="J11" s="30" t="str">
        <f>IF('Setup Parameters'!AL22="","",'Setup Parameters'!AL22)</f>
        <v/>
      </c>
      <c r="K11" s="30" t="str">
        <f>IF('Setup Parameters'!AR22="","",'Setup Parameters'!AR22)</f>
        <v/>
      </c>
      <c r="L11" s="30" t="str">
        <f>IF('Setup Parameters'!AX22="","",'Setup Parameters'!AX22)</f>
        <v/>
      </c>
      <c r="M11" s="30" t="str">
        <f>IF('Setup Parameters'!BD22="","",'Setup Parameters'!BD22)</f>
        <v/>
      </c>
      <c r="T11" s="28" t="s">
        <v>176</v>
      </c>
      <c r="U11" s="28" t="s">
        <v>144</v>
      </c>
      <c r="V11" s="28" t="s">
        <v>190</v>
      </c>
      <c r="W11" s="29">
        <v>40.300000000000004</v>
      </c>
      <c r="X11" s="94">
        <v>287.86</v>
      </c>
      <c r="AA11" s="31" t="s">
        <v>122</v>
      </c>
    </row>
    <row r="12" spans="2:27" x14ac:dyDescent="0.25">
      <c r="D12" s="30" t="str">
        <f>IF('Setup Parameters'!B23="","",'Setup Parameters'!B23)</f>
        <v>Others (such as -Analysis, Design, CI)</v>
      </c>
      <c r="E12" s="30" t="str">
        <f>IF('Setup Parameters'!H23="","",'Setup Parameters'!H23)</f>
        <v>Others (such as -Analysis, Design, CI)</v>
      </c>
      <c r="F12" s="30" t="str">
        <f>IF('Setup Parameters'!N23="","",'Setup Parameters'!N23)</f>
        <v>Others (such as -Analysis, Design, CI)</v>
      </c>
      <c r="G12" s="30" t="str">
        <f>IF('Setup Parameters'!T23="","",'Setup Parameters'!T23)</f>
        <v/>
      </c>
      <c r="H12" s="30" t="str">
        <f>IF('Setup Parameters'!Z23="","",'Setup Parameters'!Z23)</f>
        <v/>
      </c>
      <c r="I12" s="30" t="str">
        <f>IF('Setup Parameters'!AF23="","",'Setup Parameters'!AF23)</f>
        <v/>
      </c>
      <c r="J12" s="30" t="str">
        <f>IF('Setup Parameters'!AL23="","",'Setup Parameters'!AL23)</f>
        <v/>
      </c>
      <c r="K12" s="30" t="str">
        <f>IF('Setup Parameters'!AR23="","",'Setup Parameters'!AR23)</f>
        <v/>
      </c>
      <c r="L12" s="30" t="str">
        <f>IF('Setup Parameters'!AX23="","",'Setup Parameters'!AX23)</f>
        <v/>
      </c>
      <c r="M12" s="30" t="str">
        <f>IF('Setup Parameters'!BD23="","",'Setup Parameters'!BD23)</f>
        <v/>
      </c>
      <c r="T12" s="28" t="s">
        <v>176</v>
      </c>
      <c r="U12" s="28" t="s">
        <v>145</v>
      </c>
      <c r="V12" s="28" t="s">
        <v>191</v>
      </c>
      <c r="W12" s="29">
        <v>120.89999999999999</v>
      </c>
      <c r="X12" s="94">
        <v>863.57</v>
      </c>
      <c r="AA12" s="31" t="s">
        <v>123</v>
      </c>
    </row>
    <row r="13" spans="2:27" x14ac:dyDescent="0.25">
      <c r="D13" s="30" t="str">
        <f>IF('Setup Parameters'!B24="","",'Setup Parameters'!B24)</f>
        <v>Sprint Management Activities</v>
      </c>
      <c r="E13" s="30" t="str">
        <f>IF('Setup Parameters'!H24="","",'Setup Parameters'!H24)</f>
        <v>Sprint Management Activities</v>
      </c>
      <c r="F13" s="30" t="str">
        <f>IF('Setup Parameters'!N24="","",'Setup Parameters'!N24)</f>
        <v>Sprint Management Activities</v>
      </c>
      <c r="G13" s="30" t="str">
        <f>IF('Setup Parameters'!T24="","",'Setup Parameters'!T24)</f>
        <v/>
      </c>
      <c r="H13" s="30" t="str">
        <f>IF('Setup Parameters'!Z24="","",'Setup Parameters'!Z24)</f>
        <v/>
      </c>
      <c r="I13" s="30" t="str">
        <f>IF('Setup Parameters'!AF24="","",'Setup Parameters'!AF24)</f>
        <v/>
      </c>
      <c r="J13" s="30" t="str">
        <f>IF('Setup Parameters'!AL24="","",'Setup Parameters'!AL24)</f>
        <v/>
      </c>
      <c r="K13" s="30" t="str">
        <f>IF('Setup Parameters'!AR24="","",'Setup Parameters'!AR24)</f>
        <v/>
      </c>
      <c r="L13" s="30" t="str">
        <f>IF('Setup Parameters'!AX24="","",'Setup Parameters'!AX24)</f>
        <v/>
      </c>
      <c r="M13" s="30" t="str">
        <f>IF('Setup Parameters'!BD24="","",'Setup Parameters'!BD24)</f>
        <v/>
      </c>
      <c r="T13" s="28" t="s">
        <v>176</v>
      </c>
      <c r="U13" s="28" t="s">
        <v>177</v>
      </c>
      <c r="V13" s="28" t="s">
        <v>192</v>
      </c>
      <c r="W13" s="29">
        <v>40.300000000000004</v>
      </c>
      <c r="X13" s="94">
        <v>287.86</v>
      </c>
      <c r="AA13" s="31" t="s">
        <v>124</v>
      </c>
    </row>
    <row r="14" spans="2:27" x14ac:dyDescent="0.25">
      <c r="D14" s="30" t="str">
        <f>IF('Setup Parameters'!B25="","",'Setup Parameters'!B25)</f>
        <v>Sprint Support Activities</v>
      </c>
      <c r="E14" s="30" t="str">
        <f>IF('Setup Parameters'!H25="","",'Setup Parameters'!H25)</f>
        <v>Sprint Support Activities</v>
      </c>
      <c r="F14" s="30" t="str">
        <f>IF('Setup Parameters'!N25="","",'Setup Parameters'!N25)</f>
        <v>Sprint Support Activities</v>
      </c>
      <c r="G14" s="30" t="str">
        <f>IF('Setup Parameters'!T25="","",'Setup Parameters'!T25)</f>
        <v/>
      </c>
      <c r="H14" s="30" t="str">
        <f>IF('Setup Parameters'!Z25="","",'Setup Parameters'!Z25)</f>
        <v/>
      </c>
      <c r="I14" s="30" t="str">
        <f>IF('Setup Parameters'!AF25="","",'Setup Parameters'!AF25)</f>
        <v/>
      </c>
      <c r="J14" s="30" t="str">
        <f>IF('Setup Parameters'!AL25="","",'Setup Parameters'!AL25)</f>
        <v/>
      </c>
      <c r="K14" s="30" t="str">
        <f>IF('Setup Parameters'!AR25="","",'Setup Parameters'!AR25)</f>
        <v/>
      </c>
      <c r="L14" s="30" t="str">
        <f>IF('Setup Parameters'!AX25="","",'Setup Parameters'!AX25)</f>
        <v/>
      </c>
      <c r="M14" s="30" t="str">
        <f>IF('Setup Parameters'!BD25="","",'Setup Parameters'!BD25)</f>
        <v/>
      </c>
      <c r="T14" s="28" t="s">
        <v>176</v>
      </c>
      <c r="U14" s="28" t="s">
        <v>178</v>
      </c>
      <c r="V14" s="28" t="s">
        <v>193</v>
      </c>
      <c r="W14" s="29">
        <v>80.600000000000009</v>
      </c>
      <c r="X14" s="94">
        <v>575.71</v>
      </c>
      <c r="AA14" s="31" t="s">
        <v>125</v>
      </c>
    </row>
    <row r="15" spans="2:27" x14ac:dyDescent="0.25">
      <c r="D15" s="30" t="str">
        <f>IF('Setup Parameters'!B26="","",'Setup Parameters'!B26)</f>
        <v/>
      </c>
      <c r="E15" s="30" t="str">
        <f>IF('Setup Parameters'!H26="","",'Setup Parameters'!H26)</f>
        <v/>
      </c>
      <c r="F15" s="30" t="str">
        <f>IF('Setup Parameters'!N26="","",'Setup Parameters'!N26)</f>
        <v/>
      </c>
      <c r="G15" s="30" t="str">
        <f>IF('Setup Parameters'!T26="","",'Setup Parameters'!T26)</f>
        <v/>
      </c>
      <c r="H15" s="30" t="str">
        <f>IF('Setup Parameters'!Z26="","",'Setup Parameters'!Z26)</f>
        <v/>
      </c>
      <c r="I15" s="30" t="str">
        <f>IF('Setup Parameters'!AF26="","",'Setup Parameters'!AF26)</f>
        <v/>
      </c>
      <c r="J15" s="30" t="str">
        <f>IF('Setup Parameters'!AL26="","",'Setup Parameters'!AL26)</f>
        <v/>
      </c>
      <c r="K15" s="30" t="str">
        <f>IF('Setup Parameters'!AR26="","",'Setup Parameters'!AR26)</f>
        <v/>
      </c>
      <c r="L15" s="30" t="str">
        <f>IF('Setup Parameters'!AX26="","",'Setup Parameters'!AX26)</f>
        <v/>
      </c>
      <c r="M15" s="30" t="str">
        <f>IF('Setup Parameters'!BD26="","",'Setup Parameters'!BD26)</f>
        <v/>
      </c>
      <c r="T15" s="28" t="s">
        <v>194</v>
      </c>
      <c r="U15" s="28" t="s">
        <v>179</v>
      </c>
      <c r="V15" s="28" t="s">
        <v>195</v>
      </c>
      <c r="X15" s="94">
        <v>0</v>
      </c>
      <c r="AA15" s="31" t="s">
        <v>126</v>
      </c>
    </row>
    <row r="16" spans="2:27" x14ac:dyDescent="0.25">
      <c r="D16" s="30" t="str">
        <f>IF('Setup Parameters'!B27="","",'Setup Parameters'!B27)</f>
        <v/>
      </c>
      <c r="E16" s="30" t="str">
        <f>IF('Setup Parameters'!H27="","",'Setup Parameters'!H27)</f>
        <v/>
      </c>
      <c r="F16" s="30" t="str">
        <f>IF('Setup Parameters'!N27="","",'Setup Parameters'!N27)</f>
        <v/>
      </c>
      <c r="G16" s="30" t="str">
        <f>IF('Setup Parameters'!T27="","",'Setup Parameters'!T27)</f>
        <v/>
      </c>
      <c r="H16" s="30" t="str">
        <f>IF('Setup Parameters'!Z27="","",'Setup Parameters'!Z27)</f>
        <v/>
      </c>
      <c r="I16" s="30" t="str">
        <f>IF('Setup Parameters'!AF27="","",'Setup Parameters'!AF27)</f>
        <v/>
      </c>
      <c r="J16" s="30" t="str">
        <f>IF('Setup Parameters'!AL27="","",'Setup Parameters'!AL27)</f>
        <v/>
      </c>
      <c r="K16" s="30" t="str">
        <f>IF('Setup Parameters'!AR27="","",'Setup Parameters'!AR27)</f>
        <v/>
      </c>
      <c r="L16" s="30" t="str">
        <f>IF('Setup Parameters'!AX27="","",'Setup Parameters'!AX27)</f>
        <v/>
      </c>
      <c r="M16" s="30" t="str">
        <f>IF('Setup Parameters'!BD27="","",'Setup Parameters'!BD27)</f>
        <v/>
      </c>
      <c r="T16" s="28" t="s">
        <v>194</v>
      </c>
      <c r="U16" s="28" t="s">
        <v>181</v>
      </c>
      <c r="V16" s="28" t="s">
        <v>196</v>
      </c>
      <c r="X16" s="94">
        <v>0</v>
      </c>
      <c r="AA16" s="31" t="s">
        <v>127</v>
      </c>
    </row>
    <row r="17" spans="4:27" x14ac:dyDescent="0.25">
      <c r="D17" s="30" t="str">
        <f>IF('Setup Parameters'!B28="","",'Setup Parameters'!B28)</f>
        <v/>
      </c>
      <c r="E17" s="30" t="str">
        <f>IF('Setup Parameters'!H28="","",'Setup Parameters'!H28)</f>
        <v/>
      </c>
      <c r="F17" s="30" t="str">
        <f>IF('Setup Parameters'!N28="","",'Setup Parameters'!N28)</f>
        <v/>
      </c>
      <c r="G17" s="30" t="str">
        <f>IF('Setup Parameters'!T28="","",'Setup Parameters'!T28)</f>
        <v/>
      </c>
      <c r="H17" s="30" t="str">
        <f>IF('Setup Parameters'!Z28="","",'Setup Parameters'!Z28)</f>
        <v/>
      </c>
      <c r="I17" s="30" t="str">
        <f>IF('Setup Parameters'!AF28="","",'Setup Parameters'!AF28)</f>
        <v/>
      </c>
      <c r="J17" s="30" t="str">
        <f>IF('Setup Parameters'!AL28="","",'Setup Parameters'!AL28)</f>
        <v/>
      </c>
      <c r="K17" s="30" t="str">
        <f>IF('Setup Parameters'!AR28="","",'Setup Parameters'!AR28)</f>
        <v/>
      </c>
      <c r="L17" s="30" t="str">
        <f>IF('Setup Parameters'!AX28="","",'Setup Parameters'!AX28)</f>
        <v/>
      </c>
      <c r="M17" s="30" t="str">
        <f>IF('Setup Parameters'!BD28="","",'Setup Parameters'!BD28)</f>
        <v/>
      </c>
      <c r="T17" s="28" t="s">
        <v>194</v>
      </c>
      <c r="U17" s="28" t="s">
        <v>138</v>
      </c>
      <c r="V17" s="28" t="s">
        <v>197</v>
      </c>
      <c r="W17" s="29">
        <v>393.12</v>
      </c>
      <c r="X17" s="94">
        <v>2808</v>
      </c>
      <c r="AA17" s="31" t="s">
        <v>128</v>
      </c>
    </row>
    <row r="18" spans="4:27" x14ac:dyDescent="0.25">
      <c r="D18" s="30" t="str">
        <f>IF('Setup Parameters'!B29="","",'Setup Parameters'!B29)</f>
        <v/>
      </c>
      <c r="E18" s="30" t="str">
        <f>IF('Setup Parameters'!H29="","",'Setup Parameters'!H29)</f>
        <v/>
      </c>
      <c r="F18" s="30" t="str">
        <f>IF('Setup Parameters'!N29="","",'Setup Parameters'!N29)</f>
        <v/>
      </c>
      <c r="G18" s="30" t="str">
        <f>IF('Setup Parameters'!T29="","",'Setup Parameters'!T29)</f>
        <v/>
      </c>
      <c r="H18" s="30" t="str">
        <f>IF('Setup Parameters'!Z29="","",'Setup Parameters'!Z29)</f>
        <v/>
      </c>
      <c r="I18" s="30" t="str">
        <f>IF('Setup Parameters'!AF29="","",'Setup Parameters'!AF29)</f>
        <v/>
      </c>
      <c r="J18" s="30" t="str">
        <f>IF('Setup Parameters'!AL29="","",'Setup Parameters'!AL29)</f>
        <v/>
      </c>
      <c r="K18" s="30" t="str">
        <f>IF('Setup Parameters'!AR29="","",'Setup Parameters'!AR29)</f>
        <v/>
      </c>
      <c r="L18" s="30" t="str">
        <f>IF('Setup Parameters'!AX29="","",'Setup Parameters'!AX29)</f>
        <v/>
      </c>
      <c r="M18" s="30" t="str">
        <f>IF('Setup Parameters'!BD29="","",'Setup Parameters'!BD29)</f>
        <v/>
      </c>
      <c r="T18" s="28" t="s">
        <v>194</v>
      </c>
      <c r="U18" s="28" t="s">
        <v>51</v>
      </c>
      <c r="V18" s="28" t="s">
        <v>198</v>
      </c>
      <c r="W18" s="29">
        <v>37.800000000000004</v>
      </c>
      <c r="X18" s="94">
        <v>270</v>
      </c>
      <c r="AA18" s="31" t="s">
        <v>129</v>
      </c>
    </row>
    <row r="19" spans="4:27" x14ac:dyDescent="0.25">
      <c r="D19" s="30" t="str">
        <f>IF('Setup Parameters'!B30="","",'Setup Parameters'!B30)</f>
        <v/>
      </c>
      <c r="E19" s="30" t="str">
        <f>IF('Setup Parameters'!H30="","",'Setup Parameters'!H30)</f>
        <v/>
      </c>
      <c r="F19" s="30" t="str">
        <f>IF('Setup Parameters'!N30="","",'Setup Parameters'!N30)</f>
        <v/>
      </c>
      <c r="G19" s="30" t="str">
        <f>IF('Setup Parameters'!T30="","",'Setup Parameters'!T30)</f>
        <v/>
      </c>
      <c r="H19" s="30" t="str">
        <f>IF('Setup Parameters'!Z30="","",'Setup Parameters'!Z30)</f>
        <v/>
      </c>
      <c r="I19" s="30" t="str">
        <f>IF('Setup Parameters'!AF30="","",'Setup Parameters'!AF30)</f>
        <v/>
      </c>
      <c r="J19" s="30" t="str">
        <f>IF('Setup Parameters'!AL30="","",'Setup Parameters'!AL30)</f>
        <v/>
      </c>
      <c r="K19" s="30" t="str">
        <f>IF('Setup Parameters'!AR30="","",'Setup Parameters'!AR30)</f>
        <v/>
      </c>
      <c r="L19" s="30" t="str">
        <f>IF('Setup Parameters'!AX30="","",'Setup Parameters'!AX30)</f>
        <v/>
      </c>
      <c r="M19" s="30" t="str">
        <f>IF('Setup Parameters'!BD30="","",'Setup Parameters'!BD30)</f>
        <v/>
      </c>
      <c r="T19" s="28" t="s">
        <v>194</v>
      </c>
      <c r="U19" s="28" t="s">
        <v>139</v>
      </c>
      <c r="V19" s="28" t="s">
        <v>199</v>
      </c>
      <c r="W19" s="29">
        <v>15.120000000000001</v>
      </c>
      <c r="X19" s="94">
        <v>108</v>
      </c>
      <c r="AA19" s="28" t="s">
        <v>147</v>
      </c>
    </row>
    <row r="20" spans="4:27" x14ac:dyDescent="0.25">
      <c r="D20" s="30" t="str">
        <f>IF('Setup Parameters'!B31="","",'Setup Parameters'!B31)</f>
        <v/>
      </c>
      <c r="E20" s="30" t="str">
        <f>IF('Setup Parameters'!H31="","",'Setup Parameters'!H31)</f>
        <v/>
      </c>
      <c r="F20" s="30" t="str">
        <f>IF('Setup Parameters'!N31="","",'Setup Parameters'!N31)</f>
        <v/>
      </c>
      <c r="G20" s="30" t="str">
        <f>IF('Setup Parameters'!T31="","",'Setup Parameters'!T31)</f>
        <v/>
      </c>
      <c r="H20" s="30" t="str">
        <f>IF('Setup Parameters'!Z31="","",'Setup Parameters'!Z31)</f>
        <v/>
      </c>
      <c r="I20" s="30" t="str">
        <f>IF('Setup Parameters'!AF31="","",'Setup Parameters'!AF31)</f>
        <v/>
      </c>
      <c r="J20" s="30" t="str">
        <f>IF('Setup Parameters'!AL31="","",'Setup Parameters'!AL31)</f>
        <v/>
      </c>
      <c r="K20" s="30" t="str">
        <f>IF('Setup Parameters'!AR31="","",'Setup Parameters'!AR31)</f>
        <v/>
      </c>
      <c r="L20" s="30" t="str">
        <f>IF('Setup Parameters'!AX31="","",'Setup Parameters'!AX31)</f>
        <v/>
      </c>
      <c r="M20" s="30" t="str">
        <f>IF('Setup Parameters'!BD31="","",'Setup Parameters'!BD31)</f>
        <v/>
      </c>
      <c r="T20" s="28" t="s">
        <v>194</v>
      </c>
      <c r="U20" s="28" t="s">
        <v>140</v>
      </c>
      <c r="V20" s="28" t="s">
        <v>200</v>
      </c>
      <c r="W20" s="29">
        <v>75.600000000000009</v>
      </c>
      <c r="X20" s="94">
        <v>540</v>
      </c>
      <c r="AA20" s="28" t="s">
        <v>148</v>
      </c>
    </row>
    <row r="21" spans="4:27" x14ac:dyDescent="0.25">
      <c r="D21" s="30" t="str">
        <f>IF('Setup Parameters'!B32="","",'Setup Parameters'!B32)</f>
        <v/>
      </c>
      <c r="E21" s="30" t="str">
        <f>IF('Setup Parameters'!H32="","",'Setup Parameters'!H32)</f>
        <v/>
      </c>
      <c r="F21" s="30" t="str">
        <f>IF('Setup Parameters'!N32="","",'Setup Parameters'!N32)</f>
        <v/>
      </c>
      <c r="G21" s="30" t="str">
        <f>IF('Setup Parameters'!T32="","",'Setup Parameters'!T32)</f>
        <v/>
      </c>
      <c r="H21" s="30" t="str">
        <f>IF('Setup Parameters'!Z32="","",'Setup Parameters'!Z32)</f>
        <v/>
      </c>
      <c r="I21" s="30" t="str">
        <f>IF('Setup Parameters'!AF32="","",'Setup Parameters'!AF32)</f>
        <v/>
      </c>
      <c r="J21" s="30" t="str">
        <f>IF('Setup Parameters'!AL32="","",'Setup Parameters'!AL32)</f>
        <v/>
      </c>
      <c r="K21" s="30" t="str">
        <f>IF('Setup Parameters'!AR32="","",'Setup Parameters'!AR32)</f>
        <v/>
      </c>
      <c r="L21" s="30" t="str">
        <f>IF('Setup Parameters'!AX32="","",'Setup Parameters'!AX32)</f>
        <v/>
      </c>
      <c r="M21" s="30" t="str">
        <f>IF('Setup Parameters'!BD32="","",'Setup Parameters'!BD32)</f>
        <v/>
      </c>
      <c r="T21" s="28" t="s">
        <v>194</v>
      </c>
      <c r="U21" s="28" t="s">
        <v>141</v>
      </c>
      <c r="V21" s="28" t="s">
        <v>201</v>
      </c>
      <c r="W21" s="29">
        <v>0</v>
      </c>
      <c r="X21" s="94">
        <v>0</v>
      </c>
      <c r="AA21" s="28" t="s">
        <v>158</v>
      </c>
    </row>
    <row r="22" spans="4:27" x14ac:dyDescent="0.25">
      <c r="D22" s="30" t="str">
        <f>IF('Setup Parameters'!B33="","",'Setup Parameters'!B33)</f>
        <v/>
      </c>
      <c r="E22" s="30" t="str">
        <f>IF('Setup Parameters'!H33="","",'Setup Parameters'!H33)</f>
        <v/>
      </c>
      <c r="F22" s="30" t="str">
        <f>IF('Setup Parameters'!N33="","",'Setup Parameters'!N33)</f>
        <v/>
      </c>
      <c r="G22" s="30" t="str">
        <f>IF('Setup Parameters'!T33="","",'Setup Parameters'!T33)</f>
        <v/>
      </c>
      <c r="H22" s="30" t="str">
        <f>IF('Setup Parameters'!Z33="","",'Setup Parameters'!Z33)</f>
        <v/>
      </c>
      <c r="I22" s="30" t="str">
        <f>IF('Setup Parameters'!AF33="","",'Setup Parameters'!AF33)</f>
        <v/>
      </c>
      <c r="J22" s="30" t="str">
        <f>IF('Setup Parameters'!AL33="","",'Setup Parameters'!AL33)</f>
        <v/>
      </c>
      <c r="K22" s="30" t="str">
        <f>IF('Setup Parameters'!AR33="","",'Setup Parameters'!AR33)</f>
        <v/>
      </c>
      <c r="L22" s="30" t="str">
        <f>IF('Setup Parameters'!AX33="","",'Setup Parameters'!AX33)</f>
        <v/>
      </c>
      <c r="M22" s="30" t="str">
        <f>IF('Setup Parameters'!BD33="","",'Setup Parameters'!BD33)</f>
        <v/>
      </c>
      <c r="T22" s="28" t="s">
        <v>194</v>
      </c>
      <c r="U22" s="28" t="s">
        <v>143</v>
      </c>
      <c r="V22" s="28" t="s">
        <v>202</v>
      </c>
      <c r="W22" s="29">
        <v>90.72</v>
      </c>
      <c r="X22" s="94">
        <v>648</v>
      </c>
    </row>
    <row r="23" spans="4:27" x14ac:dyDescent="0.25">
      <c r="D23" s="30" t="str">
        <f>IF('Setup Parameters'!B34="","",'Setup Parameters'!B34)</f>
        <v/>
      </c>
      <c r="E23" s="30" t="str">
        <f>IF('Setup Parameters'!H34="","",'Setup Parameters'!H34)</f>
        <v/>
      </c>
      <c r="F23" s="30" t="str">
        <f>IF('Setup Parameters'!N34="","",'Setup Parameters'!N34)</f>
        <v/>
      </c>
      <c r="G23" s="30" t="str">
        <f>IF('Setup Parameters'!T34="","",'Setup Parameters'!T34)</f>
        <v/>
      </c>
      <c r="H23" s="30" t="str">
        <f>IF('Setup Parameters'!Z34="","",'Setup Parameters'!Z34)</f>
        <v/>
      </c>
      <c r="I23" s="30" t="str">
        <f>IF('Setup Parameters'!AF34="","",'Setup Parameters'!AF34)</f>
        <v/>
      </c>
      <c r="J23" s="30" t="str">
        <f>IF('Setup Parameters'!AL34="","",'Setup Parameters'!AL34)</f>
        <v/>
      </c>
      <c r="K23" s="30" t="str">
        <f>IF('Setup Parameters'!AR34="","",'Setup Parameters'!AR34)</f>
        <v/>
      </c>
      <c r="L23" s="30" t="str">
        <f>IF('Setup Parameters'!AX34="","",'Setup Parameters'!AX34)</f>
        <v/>
      </c>
      <c r="M23" s="30" t="str">
        <f>IF('Setup Parameters'!BD34="","",'Setup Parameters'!BD34)</f>
        <v/>
      </c>
      <c r="T23" s="28" t="s">
        <v>194</v>
      </c>
      <c r="U23" s="28" t="s">
        <v>142</v>
      </c>
      <c r="V23" s="28" t="s">
        <v>203</v>
      </c>
      <c r="W23" s="29">
        <v>7.5600000000000005</v>
      </c>
      <c r="X23" s="94">
        <v>54</v>
      </c>
    </row>
    <row r="24" spans="4:27" x14ac:dyDescent="0.25">
      <c r="D24" s="30" t="str">
        <f>IF('Setup Parameters'!B35="","",'Setup Parameters'!B35)</f>
        <v/>
      </c>
      <c r="E24" s="30" t="str">
        <f>IF('Setup Parameters'!H35="","",'Setup Parameters'!H35)</f>
        <v/>
      </c>
      <c r="F24" s="30" t="str">
        <f>IF('Setup Parameters'!N35="","",'Setup Parameters'!N35)</f>
        <v/>
      </c>
      <c r="G24" s="30" t="str">
        <f>IF('Setup Parameters'!T35="","",'Setup Parameters'!T35)</f>
        <v/>
      </c>
      <c r="H24" s="30" t="str">
        <f>IF('Setup Parameters'!Z35="","",'Setup Parameters'!Z35)</f>
        <v/>
      </c>
      <c r="I24" s="30" t="str">
        <f>IF('Setup Parameters'!AF35="","",'Setup Parameters'!AF35)</f>
        <v/>
      </c>
      <c r="J24" s="30" t="str">
        <f>IF('Setup Parameters'!AL35="","",'Setup Parameters'!AL35)</f>
        <v/>
      </c>
      <c r="K24" s="30" t="str">
        <f>IF('Setup Parameters'!AR35="","",'Setup Parameters'!AR35)</f>
        <v/>
      </c>
      <c r="L24" s="30" t="str">
        <f>IF('Setup Parameters'!AX35="","",'Setup Parameters'!AX35)</f>
        <v/>
      </c>
      <c r="M24" s="30" t="str">
        <f>IF('Setup Parameters'!BD35="","",'Setup Parameters'!BD35)</f>
        <v/>
      </c>
      <c r="T24" s="28" t="s">
        <v>194</v>
      </c>
      <c r="U24" s="28" t="s">
        <v>144</v>
      </c>
      <c r="V24" s="28" t="s">
        <v>204</v>
      </c>
      <c r="W24" s="29">
        <v>22.68</v>
      </c>
      <c r="X24" s="94">
        <v>162</v>
      </c>
    </row>
    <row r="25" spans="4:27" x14ac:dyDescent="0.25">
      <c r="D25" s="30" t="str">
        <f>IF('Setup Parameters'!B36="","",'Setup Parameters'!B36)</f>
        <v/>
      </c>
      <c r="E25" s="30" t="str">
        <f>IF('Setup Parameters'!H36="","",'Setup Parameters'!H36)</f>
        <v/>
      </c>
      <c r="F25" s="30" t="str">
        <f>IF('Setup Parameters'!N36="","",'Setup Parameters'!N36)</f>
        <v/>
      </c>
      <c r="G25" s="30" t="str">
        <f>IF('Setup Parameters'!T36="","",'Setup Parameters'!T36)</f>
        <v/>
      </c>
      <c r="H25" s="30" t="str">
        <f>IF('Setup Parameters'!Z36="","",'Setup Parameters'!Z36)</f>
        <v/>
      </c>
      <c r="I25" s="30" t="str">
        <f>IF('Setup Parameters'!AF36="","",'Setup Parameters'!AF36)</f>
        <v/>
      </c>
      <c r="J25" s="30" t="str">
        <f>IF('Setup Parameters'!AL36="","",'Setup Parameters'!AL36)</f>
        <v/>
      </c>
      <c r="K25" s="30" t="str">
        <f>IF('Setup Parameters'!AR36="","",'Setup Parameters'!AR36)</f>
        <v/>
      </c>
      <c r="L25" s="30" t="str">
        <f>IF('Setup Parameters'!AX36="","",'Setup Parameters'!AX36)</f>
        <v/>
      </c>
      <c r="M25" s="30" t="str">
        <f>IF('Setup Parameters'!BD36="","",'Setup Parameters'!BD36)</f>
        <v/>
      </c>
      <c r="T25" s="28" t="s">
        <v>194</v>
      </c>
      <c r="U25" s="28" t="s">
        <v>145</v>
      </c>
      <c r="V25" s="28" t="s">
        <v>205</v>
      </c>
      <c r="W25" s="29">
        <v>113.39999999999999</v>
      </c>
      <c r="X25" s="94">
        <v>810</v>
      </c>
    </row>
    <row r="26" spans="4:27" x14ac:dyDescent="0.25">
      <c r="D26" s="30" t="str">
        <f>IF('Setup Parameters'!B37="","",'Setup Parameters'!B37)</f>
        <v/>
      </c>
      <c r="E26" s="30" t="str">
        <f>IF('Setup Parameters'!H37="","",'Setup Parameters'!H37)</f>
        <v/>
      </c>
      <c r="F26" s="30" t="str">
        <f>IF('Setup Parameters'!N37="","",'Setup Parameters'!N37)</f>
        <v/>
      </c>
      <c r="G26" s="30" t="str">
        <f>IF('Setup Parameters'!T37="","",'Setup Parameters'!T37)</f>
        <v/>
      </c>
      <c r="H26" s="30" t="str">
        <f>IF('Setup Parameters'!Z37="","",'Setup Parameters'!Z37)</f>
        <v/>
      </c>
      <c r="I26" s="30" t="str">
        <f>IF('Setup Parameters'!AF37="","",'Setup Parameters'!AF37)</f>
        <v/>
      </c>
      <c r="J26" s="30" t="str">
        <f>IF('Setup Parameters'!AL37="","",'Setup Parameters'!AL37)</f>
        <v/>
      </c>
      <c r="K26" s="30" t="str">
        <f>IF('Setup Parameters'!AR37="","",'Setup Parameters'!AR37)</f>
        <v/>
      </c>
      <c r="L26" s="30" t="str">
        <f>IF('Setup Parameters'!AX37="","",'Setup Parameters'!AX37)</f>
        <v/>
      </c>
      <c r="M26" s="30" t="str">
        <f>IF('Setup Parameters'!BD37="","",'Setup Parameters'!BD37)</f>
        <v/>
      </c>
      <c r="T26" s="28" t="s">
        <v>194</v>
      </c>
      <c r="U26" s="28" t="s">
        <v>177</v>
      </c>
      <c r="V26" s="28" t="s">
        <v>206</v>
      </c>
      <c r="W26" s="29">
        <v>0</v>
      </c>
      <c r="X26" s="94">
        <v>0</v>
      </c>
    </row>
    <row r="27" spans="4:27" x14ac:dyDescent="0.25">
      <c r="D27" s="30" t="str">
        <f>IF('Setup Parameters'!B38="","",'Setup Parameters'!B38)</f>
        <v/>
      </c>
      <c r="E27" s="30" t="str">
        <f>IF('Setup Parameters'!H38="","",'Setup Parameters'!H38)</f>
        <v/>
      </c>
      <c r="F27" s="30" t="str">
        <f>IF('Setup Parameters'!N38="","",'Setup Parameters'!N38)</f>
        <v/>
      </c>
      <c r="G27" s="30" t="str">
        <f>IF('Setup Parameters'!T38="","",'Setup Parameters'!T38)</f>
        <v/>
      </c>
      <c r="H27" s="30" t="str">
        <f>IF('Setup Parameters'!Z38="","",'Setup Parameters'!Z38)</f>
        <v/>
      </c>
      <c r="I27" s="30" t="str">
        <f>IF('Setup Parameters'!AF38="","",'Setup Parameters'!AF38)</f>
        <v/>
      </c>
      <c r="J27" s="30" t="str">
        <f>IF('Setup Parameters'!AL38="","",'Setup Parameters'!AL38)</f>
        <v/>
      </c>
      <c r="K27" s="30" t="str">
        <f>IF('Setup Parameters'!AR38="","",'Setup Parameters'!AR38)</f>
        <v/>
      </c>
      <c r="L27" s="30" t="str">
        <f>IF('Setup Parameters'!AX38="","",'Setup Parameters'!AX38)</f>
        <v/>
      </c>
      <c r="M27" s="30" t="str">
        <f>IF('Setup Parameters'!BD38="","",'Setup Parameters'!BD38)</f>
        <v/>
      </c>
      <c r="T27" s="28" t="s">
        <v>194</v>
      </c>
      <c r="U27" s="28" t="s">
        <v>178</v>
      </c>
      <c r="V27" s="28" t="s">
        <v>207</v>
      </c>
      <c r="W27" s="29">
        <v>0</v>
      </c>
      <c r="X27" s="94">
        <v>0</v>
      </c>
    </row>
    <row r="28" spans="4:27" x14ac:dyDescent="0.25">
      <c r="D28" s="30" t="str">
        <f>IF('Setup Parameters'!B39="","",'Setup Parameters'!B39)</f>
        <v/>
      </c>
      <c r="E28" s="30" t="str">
        <f>IF('Setup Parameters'!H39="","",'Setup Parameters'!H39)</f>
        <v/>
      </c>
      <c r="F28" s="30" t="str">
        <f>IF('Setup Parameters'!N39="","",'Setup Parameters'!N39)</f>
        <v/>
      </c>
      <c r="G28" s="30" t="str">
        <f>IF('Setup Parameters'!T39="","",'Setup Parameters'!T39)</f>
        <v/>
      </c>
      <c r="H28" s="30" t="str">
        <f>IF('Setup Parameters'!Z39="","",'Setup Parameters'!Z39)</f>
        <v/>
      </c>
      <c r="I28" s="30" t="str">
        <f>IF('Setup Parameters'!AF39="","",'Setup Parameters'!AF39)</f>
        <v/>
      </c>
      <c r="J28" s="30" t="str">
        <f>IF('Setup Parameters'!AL39="","",'Setup Parameters'!AL39)</f>
        <v/>
      </c>
      <c r="K28" s="30" t="str">
        <f>IF('Setup Parameters'!AR39="","",'Setup Parameters'!AR39)</f>
        <v/>
      </c>
      <c r="L28" s="30" t="str">
        <f>IF('Setup Parameters'!AX39="","",'Setup Parameters'!AX39)</f>
        <v/>
      </c>
      <c r="M28" s="30" t="str">
        <f>IF('Setup Parameters'!BD39="","",'Setup Parameters'!BD39)</f>
        <v/>
      </c>
    </row>
    <row r="29" spans="4:27" x14ac:dyDescent="0.25">
      <c r="D29" s="30" t="str">
        <f>IF('Setup Parameters'!B40="","",'Setup Parameters'!B40)</f>
        <v/>
      </c>
      <c r="E29" s="30" t="str">
        <f>IF('Setup Parameters'!H40="","",'Setup Parameters'!H40)</f>
        <v/>
      </c>
      <c r="F29" s="30" t="str">
        <f>IF('Setup Parameters'!N40="","",'Setup Parameters'!N40)</f>
        <v/>
      </c>
      <c r="G29" s="30" t="str">
        <f>IF('Setup Parameters'!T40="","",'Setup Parameters'!T40)</f>
        <v/>
      </c>
      <c r="H29" s="30" t="str">
        <f>IF('Setup Parameters'!Z40="","",'Setup Parameters'!Z40)</f>
        <v/>
      </c>
      <c r="I29" s="30" t="str">
        <f>IF('Setup Parameters'!AF40="","",'Setup Parameters'!AF40)</f>
        <v/>
      </c>
      <c r="J29" s="30" t="str">
        <f>IF('Setup Parameters'!AL40="","",'Setup Parameters'!AL40)</f>
        <v/>
      </c>
      <c r="K29" s="30" t="str">
        <f>IF('Setup Parameters'!AR40="","",'Setup Parameters'!AR40)</f>
        <v/>
      </c>
      <c r="L29" s="30" t="str">
        <f>IF('Setup Parameters'!AX40="","",'Setup Parameters'!AX40)</f>
        <v/>
      </c>
      <c r="M29" s="30" t="str">
        <f>IF('Setup Parameters'!BD40="","",'Setup Parameters'!BD40)</f>
        <v/>
      </c>
    </row>
    <row r="30" spans="4:27" x14ac:dyDescent="0.25">
      <c r="D30" s="30" t="str">
        <f>IF('Setup Parameters'!B41="","",'Setup Parameters'!B41)</f>
        <v/>
      </c>
      <c r="E30" s="30" t="str">
        <f>IF('Setup Parameters'!H41="","",'Setup Parameters'!H41)</f>
        <v/>
      </c>
      <c r="F30" s="30" t="str">
        <f>IF('Setup Parameters'!N41="","",'Setup Parameters'!N41)</f>
        <v/>
      </c>
      <c r="G30" s="30" t="str">
        <f>IF('Setup Parameters'!T41="","",'Setup Parameters'!T41)</f>
        <v/>
      </c>
      <c r="H30" s="30" t="str">
        <f>IF('Setup Parameters'!Z41="","",'Setup Parameters'!Z41)</f>
        <v/>
      </c>
      <c r="I30" s="30" t="str">
        <f>IF('Setup Parameters'!AF41="","",'Setup Parameters'!AF41)</f>
        <v/>
      </c>
      <c r="J30" s="30" t="str">
        <f>IF('Setup Parameters'!AL41="","",'Setup Parameters'!AL41)</f>
        <v/>
      </c>
      <c r="K30" s="30" t="str">
        <f>IF('Setup Parameters'!AR41="","",'Setup Parameters'!AR41)</f>
        <v/>
      </c>
      <c r="L30" s="30" t="str">
        <f>IF('Setup Parameters'!AX41="","",'Setup Parameters'!AX41)</f>
        <v/>
      </c>
      <c r="M30" s="30" t="str">
        <f>IF('Setup Parameters'!BD41="","",'Setup Parameters'!BD41)</f>
        <v/>
      </c>
    </row>
    <row r="31" spans="4:27" x14ac:dyDescent="0.25">
      <c r="D31" s="30" t="str">
        <f>IF('Setup Parameters'!B42="","",'Setup Parameters'!B42)</f>
        <v/>
      </c>
      <c r="E31" s="30" t="str">
        <f>IF('Setup Parameters'!H42="","",'Setup Parameters'!H42)</f>
        <v/>
      </c>
      <c r="F31" s="30" t="str">
        <f>IF('Setup Parameters'!N42="","",'Setup Parameters'!N42)</f>
        <v/>
      </c>
      <c r="G31" s="30" t="str">
        <f>IF('Setup Parameters'!T42="","",'Setup Parameters'!T42)</f>
        <v/>
      </c>
      <c r="H31" s="30" t="str">
        <f>IF('Setup Parameters'!Z42="","",'Setup Parameters'!Z42)</f>
        <v/>
      </c>
      <c r="I31" s="30" t="str">
        <f>IF('Setup Parameters'!AF42="","",'Setup Parameters'!AF42)</f>
        <v/>
      </c>
      <c r="J31" s="30" t="str">
        <f>IF('Setup Parameters'!AL42="","",'Setup Parameters'!AL42)</f>
        <v/>
      </c>
      <c r="K31" s="30" t="str">
        <f>IF('Setup Parameters'!AR42="","",'Setup Parameters'!AR42)</f>
        <v/>
      </c>
      <c r="L31" s="30" t="str">
        <f>IF('Setup Parameters'!AX42="","",'Setup Parameters'!AX42)</f>
        <v/>
      </c>
      <c r="M31" s="30" t="str">
        <f>IF('Setup Parameters'!BD42="","",'Setup Parameters'!BD42)</f>
        <v/>
      </c>
    </row>
    <row r="32" spans="4:27" x14ac:dyDescent="0.25">
      <c r="D32" s="30" t="str">
        <f>IF('Setup Parameters'!B43="","",'Setup Parameters'!B43)</f>
        <v/>
      </c>
      <c r="E32" s="30" t="str">
        <f>IF('Setup Parameters'!H43="","",'Setup Parameters'!H43)</f>
        <v/>
      </c>
      <c r="F32" s="30" t="str">
        <f>IF('Setup Parameters'!N43="","",'Setup Parameters'!N43)</f>
        <v/>
      </c>
      <c r="G32" s="30" t="str">
        <f>IF('Setup Parameters'!T43="","",'Setup Parameters'!T43)</f>
        <v/>
      </c>
      <c r="H32" s="30" t="str">
        <f>IF('Setup Parameters'!Z43="","",'Setup Parameters'!Z43)</f>
        <v/>
      </c>
      <c r="I32" s="30" t="str">
        <f>IF('Setup Parameters'!AF43="","",'Setup Parameters'!AF43)</f>
        <v/>
      </c>
      <c r="J32" s="30" t="str">
        <f>IF('Setup Parameters'!AL43="","",'Setup Parameters'!AL43)</f>
        <v/>
      </c>
      <c r="K32" s="30" t="str">
        <f>IF('Setup Parameters'!AR43="","",'Setup Parameters'!AR43)</f>
        <v/>
      </c>
      <c r="L32" s="30" t="str">
        <f>IF('Setup Parameters'!AX43="","",'Setup Parameters'!AX43)</f>
        <v/>
      </c>
      <c r="M32" s="30" t="str">
        <f>IF('Setup Parameters'!BD43="","",'Setup Parameters'!BD43)</f>
        <v/>
      </c>
    </row>
    <row r="33" spans="4:13" x14ac:dyDescent="0.25">
      <c r="D33" s="30" t="str">
        <f>IF('Setup Parameters'!B44="","",'Setup Parameters'!B44)</f>
        <v/>
      </c>
      <c r="E33" s="30" t="str">
        <f>IF('Setup Parameters'!H44="","",'Setup Parameters'!H44)</f>
        <v/>
      </c>
      <c r="F33" s="30" t="str">
        <f>IF('Setup Parameters'!N44="","",'Setup Parameters'!N44)</f>
        <v/>
      </c>
      <c r="G33" s="30" t="str">
        <f>IF('Setup Parameters'!T44="","",'Setup Parameters'!T44)</f>
        <v/>
      </c>
      <c r="H33" s="30" t="str">
        <f>IF('Setup Parameters'!Z44="","",'Setup Parameters'!Z44)</f>
        <v/>
      </c>
      <c r="I33" s="30" t="str">
        <f>IF('Setup Parameters'!AF44="","",'Setup Parameters'!AF44)</f>
        <v/>
      </c>
      <c r="J33" s="30" t="str">
        <f>IF('Setup Parameters'!AL44="","",'Setup Parameters'!AL44)</f>
        <v/>
      </c>
      <c r="K33" s="30" t="str">
        <f>IF('Setup Parameters'!AR44="","",'Setup Parameters'!AR44)</f>
        <v/>
      </c>
      <c r="L33" s="30" t="str">
        <f>IF('Setup Parameters'!AX44="","",'Setup Parameters'!AX44)</f>
        <v/>
      </c>
      <c r="M33" s="30" t="str">
        <f>IF('Setup Parameters'!BD44="","",'Setup Parameters'!BD44)</f>
        <v/>
      </c>
    </row>
    <row r="34" spans="4:13" x14ac:dyDescent="0.25">
      <c r="D34" s="30" t="str">
        <f>IF('Setup Parameters'!B45="","",'Setup Parameters'!B45)</f>
        <v/>
      </c>
      <c r="E34" s="30" t="str">
        <f>IF('Setup Parameters'!H45="","",'Setup Parameters'!H45)</f>
        <v/>
      </c>
      <c r="F34" s="30" t="str">
        <f>IF('Setup Parameters'!N45="","",'Setup Parameters'!N45)</f>
        <v/>
      </c>
      <c r="G34" s="30" t="str">
        <f>IF('Setup Parameters'!T45="","",'Setup Parameters'!T45)</f>
        <v/>
      </c>
      <c r="H34" s="30" t="str">
        <f>IF('Setup Parameters'!Z45="","",'Setup Parameters'!Z45)</f>
        <v/>
      </c>
      <c r="I34" s="30" t="str">
        <f>IF('Setup Parameters'!AF45="","",'Setup Parameters'!AF45)</f>
        <v/>
      </c>
      <c r="J34" s="30" t="str">
        <f>IF('Setup Parameters'!AL45="","",'Setup Parameters'!AL45)</f>
        <v/>
      </c>
      <c r="K34" s="30" t="str">
        <f>IF('Setup Parameters'!AR45="","",'Setup Parameters'!AR45)</f>
        <v/>
      </c>
      <c r="L34" s="30" t="str">
        <f>IF('Setup Parameters'!AX45="","",'Setup Parameters'!AX45)</f>
        <v/>
      </c>
      <c r="M34" s="30" t="str">
        <f>IF('Setup Parameters'!BD45="","",'Setup Parameters'!BD45)</f>
        <v/>
      </c>
    </row>
    <row r="35" spans="4:13" x14ac:dyDescent="0.25">
      <c r="D35" s="30" t="str">
        <f>IF('Setup Parameters'!B46="","",'Setup Parameters'!B46)</f>
        <v/>
      </c>
      <c r="E35" s="30" t="str">
        <f>IF('Setup Parameters'!H46="","",'Setup Parameters'!H46)</f>
        <v/>
      </c>
      <c r="F35" s="30" t="str">
        <f>IF('Setup Parameters'!N46="","",'Setup Parameters'!N46)</f>
        <v/>
      </c>
      <c r="G35" s="30" t="str">
        <f>IF('Setup Parameters'!T46="","",'Setup Parameters'!T46)</f>
        <v/>
      </c>
      <c r="H35" s="30" t="str">
        <f>IF('Setup Parameters'!Z46="","",'Setup Parameters'!Z46)</f>
        <v/>
      </c>
      <c r="I35" s="30" t="str">
        <f>IF('Setup Parameters'!AF46="","",'Setup Parameters'!AF46)</f>
        <v/>
      </c>
      <c r="J35" s="30" t="str">
        <f>IF('Setup Parameters'!AL46="","",'Setup Parameters'!AL46)</f>
        <v/>
      </c>
      <c r="K35" s="30" t="str">
        <f>IF('Setup Parameters'!AR46="","",'Setup Parameters'!AR46)</f>
        <v/>
      </c>
      <c r="L35" s="30" t="str">
        <f>IF('Setup Parameters'!AX46="","",'Setup Parameters'!AX46)</f>
        <v/>
      </c>
      <c r="M35" s="30" t="str">
        <f>IF('Setup Parameters'!BD46="","",'Setup Parameters'!BD46)</f>
        <v/>
      </c>
    </row>
    <row r="36" spans="4:13" x14ac:dyDescent="0.25">
      <c r="D36" s="30" t="str">
        <f>IF('Setup Parameters'!B47="","",'Setup Parameters'!B47)</f>
        <v/>
      </c>
      <c r="E36" s="30" t="str">
        <f>IF('Setup Parameters'!H47="","",'Setup Parameters'!H47)</f>
        <v/>
      </c>
      <c r="F36" s="30" t="str">
        <f>IF('Setup Parameters'!N47="","",'Setup Parameters'!N47)</f>
        <v/>
      </c>
      <c r="G36" s="30" t="str">
        <f>IF('Setup Parameters'!T47="","",'Setup Parameters'!T47)</f>
        <v/>
      </c>
      <c r="H36" s="30" t="str">
        <f>IF('Setup Parameters'!Z47="","",'Setup Parameters'!Z47)</f>
        <v/>
      </c>
      <c r="I36" s="30" t="str">
        <f>IF('Setup Parameters'!AF47="","",'Setup Parameters'!AF47)</f>
        <v/>
      </c>
      <c r="J36" s="30" t="str">
        <f>IF('Setup Parameters'!AL47="","",'Setup Parameters'!AL47)</f>
        <v/>
      </c>
      <c r="K36" s="30" t="str">
        <f>IF('Setup Parameters'!AR47="","",'Setup Parameters'!AR47)</f>
        <v/>
      </c>
      <c r="L36" s="30" t="str">
        <f>IF('Setup Parameters'!AX47="","",'Setup Parameters'!AX47)</f>
        <v/>
      </c>
      <c r="M36" s="30" t="str">
        <f>IF('Setup Parameters'!BD47="","",'Setup Parameters'!BD47)</f>
        <v/>
      </c>
    </row>
    <row r="37" spans="4:13" x14ac:dyDescent="0.25">
      <c r="D37" s="30" t="str">
        <f>IF('Setup Parameters'!B48="","",'Setup Parameters'!B48)</f>
        <v/>
      </c>
      <c r="E37" s="30" t="str">
        <f>IF('Setup Parameters'!H48="","",'Setup Parameters'!H48)</f>
        <v/>
      </c>
      <c r="F37" s="30" t="str">
        <f>IF('Setup Parameters'!N48="","",'Setup Parameters'!N48)</f>
        <v/>
      </c>
      <c r="G37" s="30" t="str">
        <f>IF('Setup Parameters'!T48="","",'Setup Parameters'!T48)</f>
        <v/>
      </c>
      <c r="H37" s="30" t="str">
        <f>IF('Setup Parameters'!Z48="","",'Setup Parameters'!Z48)</f>
        <v/>
      </c>
      <c r="I37" s="30" t="str">
        <f>IF('Setup Parameters'!AF48="","",'Setup Parameters'!AF48)</f>
        <v/>
      </c>
      <c r="J37" s="30" t="str">
        <f>IF('Setup Parameters'!AL48="","",'Setup Parameters'!AL48)</f>
        <v/>
      </c>
      <c r="K37" s="30" t="str">
        <f>IF('Setup Parameters'!AR48="","",'Setup Parameters'!AR48)</f>
        <v/>
      </c>
      <c r="L37" s="30" t="str">
        <f>IF('Setup Parameters'!AX48="","",'Setup Parameters'!AX48)</f>
        <v/>
      </c>
      <c r="M37" s="30" t="str">
        <f>IF('Setup Parameters'!BD48="","",'Setup Parameters'!BD48)</f>
        <v/>
      </c>
    </row>
    <row r="38" spans="4:13" x14ac:dyDescent="0.25">
      <c r="D38" s="30" t="str">
        <f>IF('Setup Parameters'!B49="","",'Setup Parameters'!B49)</f>
        <v/>
      </c>
      <c r="E38" s="30" t="str">
        <f>IF('Setup Parameters'!H49="","",'Setup Parameters'!H49)</f>
        <v/>
      </c>
      <c r="F38" s="30" t="str">
        <f>IF('Setup Parameters'!N49="","",'Setup Parameters'!N49)</f>
        <v/>
      </c>
      <c r="G38" s="30" t="str">
        <f>IF('Setup Parameters'!T49="","",'Setup Parameters'!T49)</f>
        <v/>
      </c>
      <c r="H38" s="30" t="str">
        <f>IF('Setup Parameters'!Z49="","",'Setup Parameters'!Z49)</f>
        <v/>
      </c>
      <c r="I38" s="30" t="str">
        <f>IF('Setup Parameters'!AF49="","",'Setup Parameters'!AF49)</f>
        <v/>
      </c>
      <c r="J38" s="30" t="str">
        <f>IF('Setup Parameters'!AL49="","",'Setup Parameters'!AL49)</f>
        <v/>
      </c>
      <c r="K38" s="30" t="str">
        <f>IF('Setup Parameters'!AR49="","",'Setup Parameters'!AR49)</f>
        <v/>
      </c>
      <c r="L38" s="30" t="str">
        <f>IF('Setup Parameters'!AX49="","",'Setup Parameters'!AX49)</f>
        <v/>
      </c>
      <c r="M38" s="30" t="str">
        <f>IF('Setup Parameters'!BD49="","",'Setup Parameters'!BD49)</f>
        <v/>
      </c>
    </row>
    <row r="39" spans="4:13" x14ac:dyDescent="0.25">
      <c r="D39" s="30" t="str">
        <f>IF('Setup Parameters'!B50="","",'Setup Parameters'!B50)</f>
        <v/>
      </c>
      <c r="E39" s="30" t="str">
        <f>IF('Setup Parameters'!H50="","",'Setup Parameters'!H50)</f>
        <v/>
      </c>
      <c r="F39" s="30" t="str">
        <f>IF('Setup Parameters'!N50="","",'Setup Parameters'!N50)</f>
        <v/>
      </c>
      <c r="G39" s="30" t="str">
        <f>IF('Setup Parameters'!T50="","",'Setup Parameters'!T50)</f>
        <v/>
      </c>
      <c r="H39" s="30" t="str">
        <f>IF('Setup Parameters'!Z50="","",'Setup Parameters'!Z50)</f>
        <v/>
      </c>
      <c r="I39" s="30" t="str">
        <f>IF('Setup Parameters'!AF50="","",'Setup Parameters'!AF50)</f>
        <v/>
      </c>
      <c r="J39" s="30" t="str">
        <f>IF('Setup Parameters'!AL50="","",'Setup Parameters'!AL50)</f>
        <v/>
      </c>
      <c r="K39" s="30" t="str">
        <f>IF('Setup Parameters'!AR50="","",'Setup Parameters'!AR50)</f>
        <v/>
      </c>
      <c r="L39" s="30" t="str">
        <f>IF('Setup Parameters'!AX50="","",'Setup Parameters'!AX50)</f>
        <v/>
      </c>
      <c r="M39" s="30" t="str">
        <f>IF('Setup Parameters'!BD50="","",'Setup Parameters'!BD50)</f>
        <v/>
      </c>
    </row>
    <row r="40" spans="4:13" x14ac:dyDescent="0.25">
      <c r="D40" s="30" t="str">
        <f>IF('Setup Parameters'!B51="","",'Setup Parameters'!B51)</f>
        <v/>
      </c>
      <c r="E40" s="30" t="str">
        <f>IF('Setup Parameters'!H51="","",'Setup Parameters'!H51)</f>
        <v/>
      </c>
      <c r="F40" s="30" t="str">
        <f>IF('Setup Parameters'!N51="","",'Setup Parameters'!N51)</f>
        <v/>
      </c>
      <c r="G40" s="30" t="str">
        <f>IF('Setup Parameters'!T51="","",'Setup Parameters'!T51)</f>
        <v/>
      </c>
      <c r="H40" s="30" t="str">
        <f>IF('Setup Parameters'!Z51="","",'Setup Parameters'!Z51)</f>
        <v/>
      </c>
      <c r="I40" s="30" t="str">
        <f>IF('Setup Parameters'!AF51="","",'Setup Parameters'!AF51)</f>
        <v/>
      </c>
      <c r="J40" s="30" t="str">
        <f>IF('Setup Parameters'!AL51="","",'Setup Parameters'!AL51)</f>
        <v/>
      </c>
      <c r="K40" s="30" t="str">
        <f>IF('Setup Parameters'!AR51="","",'Setup Parameters'!AR51)</f>
        <v/>
      </c>
      <c r="L40" s="30" t="str">
        <f>IF('Setup Parameters'!AX51="","",'Setup Parameters'!AX51)</f>
        <v/>
      </c>
      <c r="M40" s="30" t="str">
        <f>IF('Setup Parameters'!BD51="","",'Setup Parameters'!BD51)</f>
        <v/>
      </c>
    </row>
    <row r="41" spans="4:13" x14ac:dyDescent="0.25">
      <c r="D41" s="30" t="str">
        <f>IF('Setup Parameters'!B52="","",'Setup Parameters'!B52)</f>
        <v/>
      </c>
      <c r="E41" s="30" t="str">
        <f>IF('Setup Parameters'!H52="","",'Setup Parameters'!H52)</f>
        <v/>
      </c>
      <c r="F41" s="30" t="str">
        <f>IF('Setup Parameters'!N52="","",'Setup Parameters'!N52)</f>
        <v/>
      </c>
      <c r="G41" s="30" t="str">
        <f>IF('Setup Parameters'!T52="","",'Setup Parameters'!T52)</f>
        <v/>
      </c>
      <c r="H41" s="30" t="str">
        <f>IF('Setup Parameters'!Z52="","",'Setup Parameters'!Z52)</f>
        <v/>
      </c>
      <c r="I41" s="30" t="str">
        <f>IF('Setup Parameters'!AF52="","",'Setup Parameters'!AF52)</f>
        <v/>
      </c>
      <c r="J41" s="30" t="str">
        <f>IF('Setup Parameters'!AL52="","",'Setup Parameters'!AL52)</f>
        <v/>
      </c>
      <c r="K41" s="30" t="str">
        <f>IF('Setup Parameters'!AR52="","",'Setup Parameters'!AR52)</f>
        <v/>
      </c>
      <c r="L41" s="30" t="str">
        <f>IF('Setup Parameters'!AX52="","",'Setup Parameters'!AX52)</f>
        <v/>
      </c>
      <c r="M41" s="30" t="str">
        <f>IF('Setup Parameters'!BD52="","",'Setup Parameters'!BD52)</f>
        <v/>
      </c>
    </row>
    <row r="42" spans="4:13" x14ac:dyDescent="0.25">
      <c r="D42" s="30" t="str">
        <f>IF('Setup Parameters'!B53="","",'Setup Parameters'!B53)</f>
        <v/>
      </c>
      <c r="E42" s="30" t="str">
        <f>IF('Setup Parameters'!H53="","",'Setup Parameters'!H53)</f>
        <v/>
      </c>
      <c r="F42" s="30" t="str">
        <f>IF('Setup Parameters'!N53="","",'Setup Parameters'!N53)</f>
        <v/>
      </c>
      <c r="G42" s="30" t="str">
        <f>IF('Setup Parameters'!T53="","",'Setup Parameters'!T53)</f>
        <v/>
      </c>
      <c r="H42" s="30" t="str">
        <f>IF('Setup Parameters'!Z53="","",'Setup Parameters'!Z53)</f>
        <v/>
      </c>
      <c r="I42" s="30" t="str">
        <f>IF('Setup Parameters'!AF53="","",'Setup Parameters'!AF53)</f>
        <v/>
      </c>
      <c r="J42" s="30" t="str">
        <f>IF('Setup Parameters'!AL53="","",'Setup Parameters'!AL53)</f>
        <v/>
      </c>
      <c r="K42" s="30" t="str">
        <f>IF('Setup Parameters'!AR53="","",'Setup Parameters'!AR53)</f>
        <v/>
      </c>
      <c r="L42" s="30" t="str">
        <f>IF('Setup Parameters'!AX53="","",'Setup Parameters'!AX53)</f>
        <v/>
      </c>
      <c r="M42" s="30" t="str">
        <f>IF('Setup Parameters'!BD53="","",'Setup Parameters'!BD53)</f>
        <v/>
      </c>
    </row>
    <row r="43" spans="4:13" x14ac:dyDescent="0.25">
      <c r="D43" s="30" t="str">
        <f>IF('Setup Parameters'!B54="","",'Setup Parameters'!B54)</f>
        <v/>
      </c>
      <c r="E43" s="30" t="str">
        <f>IF('Setup Parameters'!H54="","",'Setup Parameters'!H54)</f>
        <v/>
      </c>
      <c r="F43" s="30" t="str">
        <f>IF('Setup Parameters'!N54="","",'Setup Parameters'!N54)</f>
        <v/>
      </c>
      <c r="G43" s="30" t="str">
        <f>IF('Setup Parameters'!T54="","",'Setup Parameters'!T54)</f>
        <v/>
      </c>
      <c r="H43" s="30" t="str">
        <f>IF('Setup Parameters'!Z54="","",'Setup Parameters'!Z54)</f>
        <v/>
      </c>
      <c r="I43" s="30" t="str">
        <f>IF('Setup Parameters'!AF54="","",'Setup Parameters'!AF54)</f>
        <v/>
      </c>
      <c r="J43" s="30" t="str">
        <f>IF('Setup Parameters'!AL54="","",'Setup Parameters'!AL54)</f>
        <v/>
      </c>
      <c r="K43" s="30" t="str">
        <f>IF('Setup Parameters'!AR54="","",'Setup Parameters'!AR54)</f>
        <v/>
      </c>
      <c r="L43" s="30" t="str">
        <f>IF('Setup Parameters'!AX54="","",'Setup Parameters'!AX54)</f>
        <v/>
      </c>
      <c r="M43" s="30" t="str">
        <f>IF('Setup Parameters'!BD54="","",'Setup Parameters'!BD54)</f>
        <v/>
      </c>
    </row>
    <row r="44" spans="4:13" x14ac:dyDescent="0.25">
      <c r="D44" s="30" t="str">
        <f>IF('Setup Parameters'!B55="","",'Setup Parameters'!B55)</f>
        <v/>
      </c>
      <c r="E44" s="30" t="str">
        <f>IF('Setup Parameters'!H55="","",'Setup Parameters'!H55)</f>
        <v/>
      </c>
      <c r="F44" s="30" t="str">
        <f>IF('Setup Parameters'!N55="","",'Setup Parameters'!N55)</f>
        <v/>
      </c>
      <c r="G44" s="30" t="str">
        <f>IF('Setup Parameters'!T55="","",'Setup Parameters'!T55)</f>
        <v/>
      </c>
      <c r="H44" s="30" t="str">
        <f>IF('Setup Parameters'!Z55="","",'Setup Parameters'!Z55)</f>
        <v/>
      </c>
      <c r="I44" s="30" t="str">
        <f>IF('Setup Parameters'!AF55="","",'Setup Parameters'!AF55)</f>
        <v/>
      </c>
      <c r="J44" s="30" t="str">
        <f>IF('Setup Parameters'!AL55="","",'Setup Parameters'!AL55)</f>
        <v/>
      </c>
      <c r="K44" s="30" t="str">
        <f>IF('Setup Parameters'!AR55="","",'Setup Parameters'!AR55)</f>
        <v/>
      </c>
      <c r="L44" s="30" t="str">
        <f>IF('Setup Parameters'!AX55="","",'Setup Parameters'!AX55)</f>
        <v/>
      </c>
      <c r="M44" s="30" t="str">
        <f>IF('Setup Parameters'!BD55="","",'Setup Parameters'!BD55)</f>
        <v/>
      </c>
    </row>
    <row r="45" spans="4:13" x14ac:dyDescent="0.25">
      <c r="D45" s="30" t="str">
        <f>IF('Setup Parameters'!B56="","",'Setup Parameters'!B56)</f>
        <v/>
      </c>
      <c r="E45" s="30" t="str">
        <f>IF('Setup Parameters'!H56="","",'Setup Parameters'!H56)</f>
        <v/>
      </c>
      <c r="F45" s="30" t="str">
        <f>IF('Setup Parameters'!N56="","",'Setup Parameters'!N56)</f>
        <v/>
      </c>
      <c r="G45" s="30" t="str">
        <f>IF('Setup Parameters'!T56="","",'Setup Parameters'!T56)</f>
        <v/>
      </c>
      <c r="H45" s="30" t="str">
        <f>IF('Setup Parameters'!Z56="","",'Setup Parameters'!Z56)</f>
        <v/>
      </c>
      <c r="I45" s="30" t="str">
        <f>IF('Setup Parameters'!AF56="","",'Setup Parameters'!AF56)</f>
        <v/>
      </c>
      <c r="J45" s="30" t="str">
        <f>IF('Setup Parameters'!AL56="","",'Setup Parameters'!AL56)</f>
        <v/>
      </c>
      <c r="K45" s="30" t="str">
        <f>IF('Setup Parameters'!AR56="","",'Setup Parameters'!AR56)</f>
        <v/>
      </c>
      <c r="L45" s="30" t="str">
        <f>IF('Setup Parameters'!AX56="","",'Setup Parameters'!AX56)</f>
        <v/>
      </c>
      <c r="M45" s="30" t="str">
        <f>IF('Setup Parameters'!BD56="","",'Setup Parameters'!BD56)</f>
        <v/>
      </c>
    </row>
    <row r="46" spans="4:13" x14ac:dyDescent="0.25">
      <c r="D46" s="30" t="str">
        <f>IF('Setup Parameters'!B57="","",'Setup Parameters'!B57)</f>
        <v/>
      </c>
      <c r="E46" s="30" t="str">
        <f>IF('Setup Parameters'!H57="","",'Setup Parameters'!H57)</f>
        <v/>
      </c>
      <c r="F46" s="30" t="str">
        <f>IF('Setup Parameters'!N57="","",'Setup Parameters'!N57)</f>
        <v/>
      </c>
      <c r="G46" s="30" t="str">
        <f>IF('Setup Parameters'!T57="","",'Setup Parameters'!T57)</f>
        <v/>
      </c>
      <c r="H46" s="30" t="str">
        <f>IF('Setup Parameters'!Z57="","",'Setup Parameters'!Z57)</f>
        <v/>
      </c>
      <c r="I46" s="30" t="str">
        <f>IF('Setup Parameters'!AF57="","",'Setup Parameters'!AF57)</f>
        <v/>
      </c>
      <c r="J46" s="30" t="str">
        <f>IF('Setup Parameters'!AL57="","",'Setup Parameters'!AL57)</f>
        <v/>
      </c>
      <c r="K46" s="30" t="str">
        <f>IF('Setup Parameters'!AR57="","",'Setup Parameters'!AR57)</f>
        <v/>
      </c>
      <c r="L46" s="30" t="str">
        <f>IF('Setup Parameters'!AX57="","",'Setup Parameters'!AX57)</f>
        <v/>
      </c>
      <c r="M46" s="30" t="str">
        <f>IF('Setup Parameters'!BD57="","",'Setup Parameters'!BD57)</f>
        <v/>
      </c>
    </row>
    <row r="47" spans="4:13" x14ac:dyDescent="0.25">
      <c r="D47" s="30" t="str">
        <f>IF('Setup Parameters'!B58="","",'Setup Parameters'!B58)</f>
        <v/>
      </c>
      <c r="E47" s="30" t="str">
        <f>IF('Setup Parameters'!H58="","",'Setup Parameters'!H58)</f>
        <v/>
      </c>
      <c r="F47" s="30" t="str">
        <f>IF('Setup Parameters'!N58="","",'Setup Parameters'!N58)</f>
        <v/>
      </c>
      <c r="G47" s="30" t="str">
        <f>IF('Setup Parameters'!T58="","",'Setup Parameters'!T58)</f>
        <v/>
      </c>
      <c r="H47" s="30" t="str">
        <f>IF('Setup Parameters'!Z58="","",'Setup Parameters'!Z58)</f>
        <v/>
      </c>
      <c r="I47" s="30" t="str">
        <f>IF('Setup Parameters'!AF58="","",'Setup Parameters'!AF58)</f>
        <v/>
      </c>
      <c r="J47" s="30" t="str">
        <f>IF('Setup Parameters'!AL58="","",'Setup Parameters'!AL58)</f>
        <v/>
      </c>
      <c r="K47" s="30" t="str">
        <f>IF('Setup Parameters'!AR58="","",'Setup Parameters'!AR58)</f>
        <v/>
      </c>
      <c r="L47" s="30" t="str">
        <f>IF('Setup Parameters'!AX58="","",'Setup Parameters'!AX58)</f>
        <v/>
      </c>
      <c r="M47" s="30" t="str">
        <f>IF('Setup Parameters'!BD58="","",'Setup Parameters'!BD58)</f>
        <v/>
      </c>
    </row>
    <row r="48" spans="4:13" x14ac:dyDescent="0.25">
      <c r="D48" s="30" t="str">
        <f>IF('Setup Parameters'!B59="","",'Setup Parameters'!B59)</f>
        <v/>
      </c>
      <c r="E48" s="30" t="str">
        <f>IF('Setup Parameters'!H59="","",'Setup Parameters'!H59)</f>
        <v/>
      </c>
      <c r="F48" s="30" t="str">
        <f>IF('Setup Parameters'!N59="","",'Setup Parameters'!N59)</f>
        <v/>
      </c>
      <c r="G48" s="30" t="str">
        <f>IF('Setup Parameters'!T59="","",'Setup Parameters'!T59)</f>
        <v/>
      </c>
      <c r="H48" s="30" t="str">
        <f>IF('Setup Parameters'!Z59="","",'Setup Parameters'!Z59)</f>
        <v/>
      </c>
      <c r="I48" s="30" t="str">
        <f>IF('Setup Parameters'!AF59="","",'Setup Parameters'!AF59)</f>
        <v/>
      </c>
      <c r="J48" s="30" t="str">
        <f>IF('Setup Parameters'!AL59="","",'Setup Parameters'!AL59)</f>
        <v/>
      </c>
      <c r="K48" s="30" t="str">
        <f>IF('Setup Parameters'!AR59="","",'Setup Parameters'!AR59)</f>
        <v/>
      </c>
      <c r="L48" s="30" t="str">
        <f>IF('Setup Parameters'!AX59="","",'Setup Parameters'!AX59)</f>
        <v/>
      </c>
      <c r="M48" s="30" t="str">
        <f>IF('Setup Parameters'!BD59="","",'Setup Parameters'!BD59)</f>
        <v/>
      </c>
    </row>
    <row r="49" spans="4:13" x14ac:dyDescent="0.25">
      <c r="D49" s="30" t="str">
        <f>IF('Setup Parameters'!B60="","",'Setup Parameters'!B60)</f>
        <v/>
      </c>
      <c r="E49" s="30" t="str">
        <f>IF('Setup Parameters'!H60="","",'Setup Parameters'!H60)</f>
        <v/>
      </c>
      <c r="F49" s="30" t="str">
        <f>IF('Setup Parameters'!N60="","",'Setup Parameters'!N60)</f>
        <v/>
      </c>
      <c r="G49" s="30" t="str">
        <f>IF('Setup Parameters'!T60="","",'Setup Parameters'!T60)</f>
        <v/>
      </c>
      <c r="H49" s="30" t="str">
        <f>IF('Setup Parameters'!Z60="","",'Setup Parameters'!Z60)</f>
        <v/>
      </c>
      <c r="I49" s="30" t="str">
        <f>IF('Setup Parameters'!AF60="","",'Setup Parameters'!AF60)</f>
        <v/>
      </c>
      <c r="J49" s="30" t="str">
        <f>IF('Setup Parameters'!AL60="","",'Setup Parameters'!AL60)</f>
        <v/>
      </c>
      <c r="K49" s="30" t="str">
        <f>IF('Setup Parameters'!AR60="","",'Setup Parameters'!AR60)</f>
        <v/>
      </c>
      <c r="L49" s="30" t="str">
        <f>IF('Setup Parameters'!AX60="","",'Setup Parameters'!AX60)</f>
        <v/>
      </c>
      <c r="M49" s="30" t="str">
        <f>IF('Setup Parameters'!BD60="","",'Setup Parameters'!BD60)</f>
        <v/>
      </c>
    </row>
    <row r="50" spans="4:13" x14ac:dyDescent="0.25">
      <c r="D50" s="30" t="str">
        <f>IF('Setup Parameters'!B61="","",'Setup Parameters'!B61)</f>
        <v/>
      </c>
      <c r="E50" s="30" t="str">
        <f>IF('Setup Parameters'!H61="","",'Setup Parameters'!H61)</f>
        <v/>
      </c>
      <c r="F50" s="30" t="str">
        <f>IF('Setup Parameters'!N61="","",'Setup Parameters'!N61)</f>
        <v/>
      </c>
      <c r="G50" s="30" t="str">
        <f>IF('Setup Parameters'!T61="","",'Setup Parameters'!T61)</f>
        <v/>
      </c>
      <c r="H50" s="30" t="str">
        <f>IF('Setup Parameters'!Z61="","",'Setup Parameters'!Z61)</f>
        <v/>
      </c>
      <c r="I50" s="30" t="str">
        <f>IF('Setup Parameters'!AF61="","",'Setup Parameters'!AF61)</f>
        <v/>
      </c>
      <c r="J50" s="30" t="str">
        <f>IF('Setup Parameters'!AL61="","",'Setup Parameters'!AL61)</f>
        <v/>
      </c>
      <c r="K50" s="30" t="str">
        <f>IF('Setup Parameters'!AR61="","",'Setup Parameters'!AR61)</f>
        <v/>
      </c>
      <c r="L50" s="30" t="str">
        <f>IF('Setup Parameters'!AX61="","",'Setup Parameters'!AX61)</f>
        <v/>
      </c>
      <c r="M50" s="30" t="str">
        <f>IF('Setup Parameters'!BD61="","",'Setup Parameters'!BD61)</f>
        <v/>
      </c>
    </row>
    <row r="51" spans="4:13" x14ac:dyDescent="0.25">
      <c r="D51" s="30" t="str">
        <f>IF('Setup Parameters'!B62="","",'Setup Parameters'!B62)</f>
        <v/>
      </c>
      <c r="E51" s="30" t="str">
        <f>IF('Setup Parameters'!H62="","",'Setup Parameters'!H62)</f>
        <v/>
      </c>
      <c r="F51" s="30" t="str">
        <f>IF('Setup Parameters'!N62="","",'Setup Parameters'!N62)</f>
        <v/>
      </c>
      <c r="G51" s="30" t="str">
        <f>IF('Setup Parameters'!T62="","",'Setup Parameters'!T62)</f>
        <v/>
      </c>
      <c r="H51" s="30" t="str">
        <f>IF('Setup Parameters'!Z62="","",'Setup Parameters'!Z62)</f>
        <v/>
      </c>
      <c r="I51" s="30" t="str">
        <f>IF('Setup Parameters'!AF62="","",'Setup Parameters'!AF62)</f>
        <v/>
      </c>
      <c r="J51" s="30" t="str">
        <f>IF('Setup Parameters'!AL62="","",'Setup Parameters'!AL62)</f>
        <v/>
      </c>
      <c r="K51" s="30" t="str">
        <f>IF('Setup Parameters'!AR62="","",'Setup Parameters'!AR62)</f>
        <v/>
      </c>
      <c r="L51" s="30" t="str">
        <f>IF('Setup Parameters'!AX62="","",'Setup Parameters'!AX62)</f>
        <v/>
      </c>
      <c r="M51" s="30" t="str">
        <f>IF('Setup Parameters'!BD62="","",'Setup Parameters'!BD62)</f>
        <v/>
      </c>
    </row>
    <row r="52" spans="4:13" x14ac:dyDescent="0.25">
      <c r="D52" s="30" t="str">
        <f>IF('Setup Parameters'!B63="","",'Setup Parameters'!B63)</f>
        <v/>
      </c>
      <c r="E52" s="30" t="str">
        <f>IF('Setup Parameters'!H63="","",'Setup Parameters'!H63)</f>
        <v/>
      </c>
      <c r="F52" s="30" t="str">
        <f>IF('Setup Parameters'!N63="","",'Setup Parameters'!N63)</f>
        <v/>
      </c>
      <c r="G52" s="30" t="str">
        <f>IF('Setup Parameters'!T63="","",'Setup Parameters'!T63)</f>
        <v/>
      </c>
      <c r="H52" s="30" t="str">
        <f>IF('Setup Parameters'!Z63="","",'Setup Parameters'!Z63)</f>
        <v/>
      </c>
      <c r="I52" s="30" t="str">
        <f>IF('Setup Parameters'!AF63="","",'Setup Parameters'!AF63)</f>
        <v/>
      </c>
      <c r="J52" s="30" t="str">
        <f>IF('Setup Parameters'!AL63="","",'Setup Parameters'!AL63)</f>
        <v/>
      </c>
      <c r="K52" s="30" t="str">
        <f>IF('Setup Parameters'!AR63="","",'Setup Parameters'!AR63)</f>
        <v/>
      </c>
      <c r="L52" s="30" t="str">
        <f>IF('Setup Parameters'!AX63="","",'Setup Parameters'!AX63)</f>
        <v/>
      </c>
      <c r="M52" s="30" t="str">
        <f>IF('Setup Parameters'!BD63="","",'Setup Parameters'!BD63)</f>
        <v/>
      </c>
    </row>
    <row r="53" spans="4:13" x14ac:dyDescent="0.25">
      <c r="D53" s="30" t="str">
        <f>IF('Setup Parameters'!B64="","",'Setup Parameters'!B64)</f>
        <v/>
      </c>
      <c r="E53" s="30" t="str">
        <f>IF('Setup Parameters'!H64="","",'Setup Parameters'!H64)</f>
        <v/>
      </c>
      <c r="F53" s="30" t="str">
        <f>IF('Setup Parameters'!N64="","",'Setup Parameters'!N64)</f>
        <v/>
      </c>
      <c r="G53" s="30" t="str">
        <f>IF('Setup Parameters'!T64="","",'Setup Parameters'!T64)</f>
        <v/>
      </c>
      <c r="H53" s="30" t="str">
        <f>IF('Setup Parameters'!Z64="","",'Setup Parameters'!Z64)</f>
        <v/>
      </c>
      <c r="I53" s="30" t="str">
        <f>IF('Setup Parameters'!AF64="","",'Setup Parameters'!AF64)</f>
        <v/>
      </c>
      <c r="J53" s="30" t="str">
        <f>IF('Setup Parameters'!AL64="","",'Setup Parameters'!AL64)</f>
        <v/>
      </c>
      <c r="K53" s="30" t="str">
        <f>IF('Setup Parameters'!AR64="","",'Setup Parameters'!AR64)</f>
        <v/>
      </c>
      <c r="L53" s="30" t="str">
        <f>IF('Setup Parameters'!AX64="","",'Setup Parameters'!AX64)</f>
        <v/>
      </c>
      <c r="M53" s="30" t="str">
        <f>IF('Setup Parameters'!BD64="","",'Setup Parameters'!BD64)</f>
        <v/>
      </c>
    </row>
    <row r="54" spans="4:13" x14ac:dyDescent="0.25">
      <c r="D54" s="30" t="str">
        <f>IF('Setup Parameters'!B65="","",'Setup Parameters'!B65)</f>
        <v/>
      </c>
      <c r="E54" s="30" t="str">
        <f>IF('Setup Parameters'!H65="","",'Setup Parameters'!H65)</f>
        <v/>
      </c>
      <c r="F54" s="30" t="str">
        <f>IF('Setup Parameters'!N65="","",'Setup Parameters'!N65)</f>
        <v/>
      </c>
      <c r="G54" s="30" t="str">
        <f>IF('Setup Parameters'!T65="","",'Setup Parameters'!T65)</f>
        <v/>
      </c>
      <c r="H54" s="30" t="str">
        <f>IF('Setup Parameters'!Z65="","",'Setup Parameters'!Z65)</f>
        <v/>
      </c>
      <c r="I54" s="30" t="str">
        <f>IF('Setup Parameters'!AF65="","",'Setup Parameters'!AF65)</f>
        <v/>
      </c>
      <c r="J54" s="30" t="str">
        <f>IF('Setup Parameters'!AL65="","",'Setup Parameters'!AL65)</f>
        <v/>
      </c>
      <c r="K54" s="30" t="str">
        <f>IF('Setup Parameters'!AR65="","",'Setup Parameters'!AR65)</f>
        <v/>
      </c>
      <c r="L54" s="30" t="str">
        <f>IF('Setup Parameters'!AX65="","",'Setup Parameters'!AX65)</f>
        <v/>
      </c>
      <c r="M54" s="30" t="str">
        <f>IF('Setup Parameters'!BD65="","",'Setup Parameters'!BD65)</f>
        <v/>
      </c>
    </row>
    <row r="55" spans="4:13" x14ac:dyDescent="0.25">
      <c r="D55" s="30" t="str">
        <f>IF('Setup Parameters'!B66="","",'Setup Parameters'!B66)</f>
        <v/>
      </c>
      <c r="E55" s="30" t="str">
        <f>IF('Setup Parameters'!H66="","",'Setup Parameters'!H66)</f>
        <v/>
      </c>
      <c r="F55" s="30" t="str">
        <f>IF('Setup Parameters'!N66="","",'Setup Parameters'!N66)</f>
        <v/>
      </c>
      <c r="G55" s="30" t="str">
        <f>IF('Setup Parameters'!T66="","",'Setup Parameters'!T66)</f>
        <v/>
      </c>
      <c r="H55" s="30" t="str">
        <f>IF('Setup Parameters'!Z66="","",'Setup Parameters'!Z66)</f>
        <v/>
      </c>
      <c r="I55" s="30" t="str">
        <f>IF('Setup Parameters'!AF66="","",'Setup Parameters'!AF66)</f>
        <v/>
      </c>
      <c r="J55" s="30" t="str">
        <f>IF('Setup Parameters'!AL66="","",'Setup Parameters'!AL66)</f>
        <v/>
      </c>
      <c r="K55" s="30" t="str">
        <f>IF('Setup Parameters'!AR66="","",'Setup Parameters'!AR66)</f>
        <v/>
      </c>
      <c r="L55" s="30" t="str">
        <f>IF('Setup Parameters'!AX66="","",'Setup Parameters'!AX66)</f>
        <v/>
      </c>
      <c r="M55" s="30" t="str">
        <f>IF('Setup Parameters'!BD66="","",'Setup Parameters'!BD66)</f>
        <v/>
      </c>
    </row>
    <row r="56" spans="4:13" x14ac:dyDescent="0.25">
      <c r="D56" s="30" t="str">
        <f>IF('Setup Parameters'!B67="","",'Setup Parameters'!B67)</f>
        <v/>
      </c>
      <c r="E56" s="30" t="str">
        <f>IF('Setup Parameters'!H67="","",'Setup Parameters'!H67)</f>
        <v/>
      </c>
      <c r="F56" s="30" t="str">
        <f>IF('Setup Parameters'!N67="","",'Setup Parameters'!N67)</f>
        <v/>
      </c>
      <c r="G56" s="30" t="str">
        <f>IF('Setup Parameters'!T67="","",'Setup Parameters'!T67)</f>
        <v/>
      </c>
      <c r="H56" s="30" t="str">
        <f>IF('Setup Parameters'!Z67="","",'Setup Parameters'!Z67)</f>
        <v/>
      </c>
      <c r="I56" s="30" t="str">
        <f>IF('Setup Parameters'!AF67="","",'Setup Parameters'!AF67)</f>
        <v/>
      </c>
      <c r="J56" s="30" t="str">
        <f>IF('Setup Parameters'!AL67="","",'Setup Parameters'!AL67)</f>
        <v/>
      </c>
      <c r="K56" s="30" t="str">
        <f>IF('Setup Parameters'!AR67="","",'Setup Parameters'!AR67)</f>
        <v/>
      </c>
      <c r="L56" s="30" t="str">
        <f>IF('Setup Parameters'!AX67="","",'Setup Parameters'!AX67)</f>
        <v/>
      </c>
      <c r="M56" s="30" t="str">
        <f>IF('Setup Parameters'!BD67="","",'Setup Parameters'!BD67)</f>
        <v/>
      </c>
    </row>
    <row r="57" spans="4:13" x14ac:dyDescent="0.25">
      <c r="D57" s="30" t="str">
        <f>IF('Setup Parameters'!B68="","",'Setup Parameters'!B68)</f>
        <v/>
      </c>
      <c r="E57" s="30" t="str">
        <f>IF('Setup Parameters'!H68="","",'Setup Parameters'!H68)</f>
        <v/>
      </c>
      <c r="F57" s="30" t="str">
        <f>IF('Setup Parameters'!N68="","",'Setup Parameters'!N68)</f>
        <v/>
      </c>
      <c r="G57" s="30" t="str">
        <f>IF('Setup Parameters'!T68="","",'Setup Parameters'!T68)</f>
        <v/>
      </c>
      <c r="H57" s="30" t="str">
        <f>IF('Setup Parameters'!Z68="","",'Setup Parameters'!Z68)</f>
        <v/>
      </c>
      <c r="I57" s="30" t="str">
        <f>IF('Setup Parameters'!AF68="","",'Setup Parameters'!AF68)</f>
        <v/>
      </c>
      <c r="J57" s="30" t="str">
        <f>IF('Setup Parameters'!AL68="","",'Setup Parameters'!AL68)</f>
        <v/>
      </c>
      <c r="K57" s="30" t="str">
        <f>IF('Setup Parameters'!AR68="","",'Setup Parameters'!AR68)</f>
        <v/>
      </c>
      <c r="L57" s="30" t="str">
        <f>IF('Setup Parameters'!AX68="","",'Setup Parameters'!AX68)</f>
        <v/>
      </c>
      <c r="M57" s="30" t="str">
        <f>IF('Setup Parameters'!BD68="","",'Setup Parameters'!BD68)</f>
        <v/>
      </c>
    </row>
    <row r="58" spans="4:13" x14ac:dyDescent="0.25">
      <c r="D58" s="30" t="str">
        <f>IF('Setup Parameters'!B69="","",'Setup Parameters'!B69)</f>
        <v/>
      </c>
      <c r="E58" s="30" t="str">
        <f>IF('Setup Parameters'!H69="","",'Setup Parameters'!H69)</f>
        <v/>
      </c>
      <c r="F58" s="30" t="str">
        <f>IF('Setup Parameters'!N69="","",'Setup Parameters'!N69)</f>
        <v/>
      </c>
      <c r="G58" s="30" t="str">
        <f>IF('Setup Parameters'!T69="","",'Setup Parameters'!T69)</f>
        <v/>
      </c>
      <c r="H58" s="30" t="str">
        <f>IF('Setup Parameters'!Z69="","",'Setup Parameters'!Z69)</f>
        <v/>
      </c>
      <c r="I58" s="30" t="str">
        <f>IF('Setup Parameters'!AF69="","",'Setup Parameters'!AF69)</f>
        <v/>
      </c>
      <c r="J58" s="30" t="str">
        <f>IF('Setup Parameters'!AL69="","",'Setup Parameters'!AL69)</f>
        <v/>
      </c>
      <c r="K58" s="30" t="str">
        <f>IF('Setup Parameters'!AR69="","",'Setup Parameters'!AR69)</f>
        <v/>
      </c>
      <c r="L58" s="30" t="str">
        <f>IF('Setup Parameters'!AX69="","",'Setup Parameters'!AX69)</f>
        <v/>
      </c>
      <c r="M58" s="30" t="str">
        <f>IF('Setup Parameters'!BD69="","",'Setup Parameters'!BD69)</f>
        <v/>
      </c>
    </row>
    <row r="59" spans="4:13" x14ac:dyDescent="0.25">
      <c r="D59" s="30" t="str">
        <f>IF('Setup Parameters'!B70="","",'Setup Parameters'!B70)</f>
        <v/>
      </c>
      <c r="E59" s="30" t="str">
        <f>IF('Setup Parameters'!H70="","",'Setup Parameters'!H70)</f>
        <v/>
      </c>
      <c r="F59" s="30" t="str">
        <f>IF('Setup Parameters'!N70="","",'Setup Parameters'!N70)</f>
        <v/>
      </c>
      <c r="G59" s="30" t="str">
        <f>IF('Setup Parameters'!T70="","",'Setup Parameters'!T70)</f>
        <v/>
      </c>
      <c r="H59" s="30" t="str">
        <f>IF('Setup Parameters'!Z70="","",'Setup Parameters'!Z70)</f>
        <v/>
      </c>
      <c r="I59" s="30" t="str">
        <f>IF('Setup Parameters'!AF70="","",'Setup Parameters'!AF70)</f>
        <v/>
      </c>
      <c r="J59" s="30" t="str">
        <f>IF('Setup Parameters'!AL70="","",'Setup Parameters'!AL70)</f>
        <v/>
      </c>
      <c r="K59" s="30" t="str">
        <f>IF('Setup Parameters'!AR70="","",'Setup Parameters'!AR70)</f>
        <v/>
      </c>
      <c r="L59" s="30" t="str">
        <f>IF('Setup Parameters'!AX70="","",'Setup Parameters'!AX70)</f>
        <v/>
      </c>
      <c r="M59" s="30" t="str">
        <f>IF('Setup Parameters'!BD70="","",'Setup Parameters'!BD70)</f>
        <v/>
      </c>
    </row>
    <row r="60" spans="4:13" x14ac:dyDescent="0.25">
      <c r="D60" s="30" t="str">
        <f>IF('Setup Parameters'!B71="","",'Setup Parameters'!B71)</f>
        <v/>
      </c>
      <c r="E60" s="30" t="str">
        <f>IF('Setup Parameters'!H71="","",'Setup Parameters'!H71)</f>
        <v/>
      </c>
      <c r="F60" s="30" t="str">
        <f>IF('Setup Parameters'!N71="","",'Setup Parameters'!N71)</f>
        <v/>
      </c>
      <c r="G60" s="30" t="str">
        <f>IF('Setup Parameters'!T71="","",'Setup Parameters'!T71)</f>
        <v/>
      </c>
      <c r="H60" s="30" t="str">
        <f>IF('Setup Parameters'!Z71="","",'Setup Parameters'!Z71)</f>
        <v/>
      </c>
      <c r="I60" s="30" t="str">
        <f>IF('Setup Parameters'!AF71="","",'Setup Parameters'!AF71)</f>
        <v/>
      </c>
      <c r="J60" s="30" t="str">
        <f>IF('Setup Parameters'!AL71="","",'Setup Parameters'!AL71)</f>
        <v/>
      </c>
      <c r="K60" s="30" t="str">
        <f>IF('Setup Parameters'!AR71="","",'Setup Parameters'!AR71)</f>
        <v/>
      </c>
      <c r="L60" s="30" t="str">
        <f>IF('Setup Parameters'!AX71="","",'Setup Parameters'!AX71)</f>
        <v/>
      </c>
      <c r="M60" s="30" t="str">
        <f>IF('Setup Parameters'!BD71="","",'Setup Parameters'!BD71)</f>
        <v/>
      </c>
    </row>
    <row r="61" spans="4:13" x14ac:dyDescent="0.25">
      <c r="D61" s="30" t="str">
        <f>IF('Setup Parameters'!B72="","",'Setup Parameters'!B72)</f>
        <v/>
      </c>
      <c r="E61" s="30" t="str">
        <f>IF('Setup Parameters'!H72="","",'Setup Parameters'!H72)</f>
        <v/>
      </c>
      <c r="F61" s="30" t="str">
        <f>IF('Setup Parameters'!N72="","",'Setup Parameters'!N72)</f>
        <v/>
      </c>
      <c r="G61" s="30" t="str">
        <f>IF('Setup Parameters'!T72="","",'Setup Parameters'!T72)</f>
        <v/>
      </c>
      <c r="H61" s="30" t="str">
        <f>IF('Setup Parameters'!Z72="","",'Setup Parameters'!Z72)</f>
        <v/>
      </c>
      <c r="I61" s="30" t="str">
        <f>IF('Setup Parameters'!AF72="","",'Setup Parameters'!AF72)</f>
        <v/>
      </c>
      <c r="J61" s="30" t="str">
        <f>IF('Setup Parameters'!AL72="","",'Setup Parameters'!AL72)</f>
        <v/>
      </c>
      <c r="K61" s="30" t="str">
        <f>IF('Setup Parameters'!AR72="","",'Setup Parameters'!AR72)</f>
        <v/>
      </c>
      <c r="L61" s="30" t="str">
        <f>IF('Setup Parameters'!AX72="","",'Setup Parameters'!AX72)</f>
        <v/>
      </c>
      <c r="M61" s="30" t="str">
        <f>IF('Setup Parameters'!BD72="","",'Setup Parameters'!BD72)</f>
        <v/>
      </c>
    </row>
    <row r="62" spans="4:13" x14ac:dyDescent="0.25">
      <c r="D62" s="30" t="str">
        <f>IF('Setup Parameters'!B73="","",'Setup Parameters'!B73)</f>
        <v/>
      </c>
      <c r="E62" s="30" t="str">
        <f>IF('Setup Parameters'!H73="","",'Setup Parameters'!H73)</f>
        <v/>
      </c>
      <c r="F62" s="30" t="str">
        <f>IF('Setup Parameters'!N73="","",'Setup Parameters'!N73)</f>
        <v/>
      </c>
      <c r="G62" s="30" t="str">
        <f>IF('Setup Parameters'!T73="","",'Setup Parameters'!T73)</f>
        <v/>
      </c>
      <c r="H62" s="30" t="str">
        <f>IF('Setup Parameters'!Z73="","",'Setup Parameters'!Z73)</f>
        <v/>
      </c>
      <c r="I62" s="30" t="str">
        <f>IF('Setup Parameters'!AF73="","",'Setup Parameters'!AF73)</f>
        <v/>
      </c>
      <c r="J62" s="30" t="str">
        <f>IF('Setup Parameters'!AL73="","",'Setup Parameters'!AL73)</f>
        <v/>
      </c>
      <c r="K62" s="30" t="str">
        <f>IF('Setup Parameters'!AR73="","",'Setup Parameters'!AR73)</f>
        <v/>
      </c>
      <c r="L62" s="30" t="str">
        <f>IF('Setup Parameters'!AX73="","",'Setup Parameters'!AX73)</f>
        <v/>
      </c>
      <c r="M62" s="30" t="str">
        <f>IF('Setup Parameters'!BD73="","",'Setup Parameters'!BD73)</f>
        <v/>
      </c>
    </row>
    <row r="63" spans="4:13" x14ac:dyDescent="0.25">
      <c r="D63" s="30" t="str">
        <f>IF('Setup Parameters'!B74="","",'Setup Parameters'!B74)</f>
        <v/>
      </c>
      <c r="E63" s="30" t="str">
        <f>IF('Setup Parameters'!H74="","",'Setup Parameters'!H74)</f>
        <v/>
      </c>
      <c r="F63" s="30" t="str">
        <f>IF('Setup Parameters'!N74="","",'Setup Parameters'!N74)</f>
        <v/>
      </c>
      <c r="G63" s="30" t="str">
        <f>IF('Setup Parameters'!T74="","",'Setup Parameters'!T74)</f>
        <v/>
      </c>
      <c r="H63" s="30" t="str">
        <f>IF('Setup Parameters'!Z74="","",'Setup Parameters'!Z74)</f>
        <v/>
      </c>
      <c r="I63" s="30" t="str">
        <f>IF('Setup Parameters'!AF74="","",'Setup Parameters'!AF74)</f>
        <v/>
      </c>
      <c r="J63" s="30" t="str">
        <f>IF('Setup Parameters'!AL74="","",'Setup Parameters'!AL74)</f>
        <v/>
      </c>
      <c r="K63" s="30" t="str">
        <f>IF('Setup Parameters'!AR74="","",'Setup Parameters'!AR74)</f>
        <v/>
      </c>
      <c r="L63" s="30" t="str">
        <f>IF('Setup Parameters'!AX74="","",'Setup Parameters'!AX74)</f>
        <v/>
      </c>
      <c r="M63" s="30" t="str">
        <f>IF('Setup Parameters'!BD74="","",'Setup Parameters'!BD74)</f>
        <v/>
      </c>
    </row>
    <row r="64" spans="4:13" x14ac:dyDescent="0.25">
      <c r="D64" s="30" t="str">
        <f>IF('Setup Parameters'!B75="","",'Setup Parameters'!B75)</f>
        <v/>
      </c>
      <c r="E64" s="30" t="str">
        <f>IF('Setup Parameters'!H75="","",'Setup Parameters'!H75)</f>
        <v/>
      </c>
      <c r="F64" s="30" t="str">
        <f>IF('Setup Parameters'!N75="","",'Setup Parameters'!N75)</f>
        <v/>
      </c>
      <c r="G64" s="30" t="str">
        <f>IF('Setup Parameters'!T75="","",'Setup Parameters'!T75)</f>
        <v/>
      </c>
      <c r="H64" s="30" t="str">
        <f>IF('Setup Parameters'!Z75="","",'Setup Parameters'!Z75)</f>
        <v/>
      </c>
      <c r="I64" s="30" t="str">
        <f>IF('Setup Parameters'!AF75="","",'Setup Parameters'!AF75)</f>
        <v/>
      </c>
      <c r="J64" s="30" t="str">
        <f>IF('Setup Parameters'!AL75="","",'Setup Parameters'!AL75)</f>
        <v/>
      </c>
      <c r="K64" s="30" t="str">
        <f>IF('Setup Parameters'!AR75="","",'Setup Parameters'!AR75)</f>
        <v/>
      </c>
      <c r="L64" s="30" t="str">
        <f>IF('Setup Parameters'!AX75="","",'Setup Parameters'!AX75)</f>
        <v/>
      </c>
      <c r="M64" s="30" t="str">
        <f>IF('Setup Parameters'!BD75="","",'Setup Parameters'!BD75)</f>
        <v/>
      </c>
    </row>
    <row r="65" spans="4:13" x14ac:dyDescent="0.25">
      <c r="D65" s="30" t="str">
        <f>IF('Setup Parameters'!B76="","",'Setup Parameters'!B76)</f>
        <v/>
      </c>
      <c r="E65" s="30" t="str">
        <f>IF('Setup Parameters'!H76="","",'Setup Parameters'!H76)</f>
        <v/>
      </c>
      <c r="F65" s="30" t="str">
        <f>IF('Setup Parameters'!N76="","",'Setup Parameters'!N76)</f>
        <v/>
      </c>
      <c r="G65" s="30" t="str">
        <f>IF('Setup Parameters'!T76="","",'Setup Parameters'!T76)</f>
        <v/>
      </c>
      <c r="H65" s="30" t="str">
        <f>IF('Setup Parameters'!Z76="","",'Setup Parameters'!Z76)</f>
        <v/>
      </c>
      <c r="I65" s="30" t="str">
        <f>IF('Setup Parameters'!AF76="","",'Setup Parameters'!AF76)</f>
        <v/>
      </c>
      <c r="J65" s="30" t="str">
        <f>IF('Setup Parameters'!AL76="","",'Setup Parameters'!AL76)</f>
        <v/>
      </c>
      <c r="K65" s="30" t="str">
        <f>IF('Setup Parameters'!AR76="","",'Setup Parameters'!AR76)</f>
        <v/>
      </c>
      <c r="L65" s="30" t="str">
        <f>IF('Setup Parameters'!AX76="","",'Setup Parameters'!AX76)</f>
        <v/>
      </c>
      <c r="M65" s="30" t="str">
        <f>IF('Setup Parameters'!BD76="","",'Setup Parameters'!BD76)</f>
        <v/>
      </c>
    </row>
    <row r="66" spans="4:13" x14ac:dyDescent="0.25">
      <c r="D66" s="30" t="str">
        <f>IF('Setup Parameters'!B77="","",'Setup Parameters'!B77)</f>
        <v/>
      </c>
      <c r="E66" s="30" t="str">
        <f>IF('Setup Parameters'!H77="","",'Setup Parameters'!H77)</f>
        <v/>
      </c>
      <c r="F66" s="30" t="str">
        <f>IF('Setup Parameters'!N77="","",'Setup Parameters'!N77)</f>
        <v/>
      </c>
      <c r="G66" s="30" t="str">
        <f>IF('Setup Parameters'!T77="","",'Setup Parameters'!T77)</f>
        <v/>
      </c>
      <c r="H66" s="30" t="str">
        <f>IF('Setup Parameters'!Z77="","",'Setup Parameters'!Z77)</f>
        <v/>
      </c>
      <c r="I66" s="30" t="str">
        <f>IF('Setup Parameters'!AF77="","",'Setup Parameters'!AF77)</f>
        <v/>
      </c>
      <c r="J66" s="30" t="str">
        <f>IF('Setup Parameters'!AL77="","",'Setup Parameters'!AL77)</f>
        <v/>
      </c>
      <c r="K66" s="30" t="str">
        <f>IF('Setup Parameters'!AR77="","",'Setup Parameters'!AR77)</f>
        <v/>
      </c>
      <c r="L66" s="30" t="str">
        <f>IF('Setup Parameters'!AX77="","",'Setup Parameters'!AX77)</f>
        <v/>
      </c>
      <c r="M66" s="30" t="str">
        <f>IF('Setup Parameters'!BD77="","",'Setup Parameters'!BD77)</f>
        <v/>
      </c>
    </row>
    <row r="67" spans="4:13" x14ac:dyDescent="0.25">
      <c r="D67" s="30" t="str">
        <f>IF('Setup Parameters'!B78="","",'Setup Parameters'!B78)</f>
        <v/>
      </c>
      <c r="E67" s="30" t="str">
        <f>IF('Setup Parameters'!H78="","",'Setup Parameters'!H78)</f>
        <v/>
      </c>
      <c r="F67" s="30" t="str">
        <f>IF('Setup Parameters'!N78="","",'Setup Parameters'!N78)</f>
        <v/>
      </c>
      <c r="G67" s="30" t="str">
        <f>IF('Setup Parameters'!T78="","",'Setup Parameters'!T78)</f>
        <v/>
      </c>
      <c r="H67" s="30" t="str">
        <f>IF('Setup Parameters'!Z78="","",'Setup Parameters'!Z78)</f>
        <v/>
      </c>
      <c r="I67" s="30" t="str">
        <f>IF('Setup Parameters'!AF78="","",'Setup Parameters'!AF78)</f>
        <v/>
      </c>
      <c r="J67" s="30" t="str">
        <f>IF('Setup Parameters'!AL78="","",'Setup Parameters'!AL78)</f>
        <v/>
      </c>
      <c r="K67" s="30" t="str">
        <f>IF('Setup Parameters'!AR78="","",'Setup Parameters'!AR78)</f>
        <v/>
      </c>
      <c r="L67" s="30" t="str">
        <f>IF('Setup Parameters'!AX78="","",'Setup Parameters'!AX78)</f>
        <v/>
      </c>
      <c r="M67" s="30" t="str">
        <f>IF('Setup Parameters'!BD78="","",'Setup Parameters'!BD78)</f>
        <v/>
      </c>
    </row>
    <row r="68" spans="4:13" x14ac:dyDescent="0.25">
      <c r="D68" s="30" t="str">
        <f>IF('Setup Parameters'!B79="","",'Setup Parameters'!B79)</f>
        <v/>
      </c>
      <c r="E68" s="30" t="str">
        <f>IF('Setup Parameters'!H79="","",'Setup Parameters'!H79)</f>
        <v/>
      </c>
      <c r="F68" s="30" t="str">
        <f>IF('Setup Parameters'!N79="","",'Setup Parameters'!N79)</f>
        <v/>
      </c>
      <c r="G68" s="30" t="str">
        <f>IF('Setup Parameters'!T79="","",'Setup Parameters'!T79)</f>
        <v/>
      </c>
      <c r="H68" s="30" t="str">
        <f>IF('Setup Parameters'!Z79="","",'Setup Parameters'!Z79)</f>
        <v/>
      </c>
      <c r="I68" s="30" t="str">
        <f>IF('Setup Parameters'!AF79="","",'Setup Parameters'!AF79)</f>
        <v/>
      </c>
      <c r="J68" s="30" t="str">
        <f>IF('Setup Parameters'!AL79="","",'Setup Parameters'!AL79)</f>
        <v/>
      </c>
      <c r="K68" s="30" t="str">
        <f>IF('Setup Parameters'!AR79="","",'Setup Parameters'!AR79)</f>
        <v/>
      </c>
      <c r="L68" s="30" t="str">
        <f>IF('Setup Parameters'!AX79="","",'Setup Parameters'!AX79)</f>
        <v/>
      </c>
      <c r="M68" s="30" t="str">
        <f>IF('Setup Parameters'!BD79="","",'Setup Parameters'!BD79)</f>
        <v/>
      </c>
    </row>
    <row r="69" spans="4:13" x14ac:dyDescent="0.25">
      <c r="D69" s="30" t="str">
        <f>IF('Setup Parameters'!B80="","",'Setup Parameters'!B80)</f>
        <v/>
      </c>
      <c r="E69" s="30" t="str">
        <f>IF('Setup Parameters'!H80="","",'Setup Parameters'!H80)</f>
        <v/>
      </c>
      <c r="F69" s="30" t="str">
        <f>IF('Setup Parameters'!N80="","",'Setup Parameters'!N80)</f>
        <v/>
      </c>
      <c r="G69" s="30" t="str">
        <f>IF('Setup Parameters'!T80="","",'Setup Parameters'!T80)</f>
        <v/>
      </c>
      <c r="H69" s="30" t="str">
        <f>IF('Setup Parameters'!Z80="","",'Setup Parameters'!Z80)</f>
        <v/>
      </c>
      <c r="I69" s="30" t="str">
        <f>IF('Setup Parameters'!AF80="","",'Setup Parameters'!AF80)</f>
        <v/>
      </c>
      <c r="J69" s="30" t="str">
        <f>IF('Setup Parameters'!AL80="","",'Setup Parameters'!AL80)</f>
        <v/>
      </c>
      <c r="K69" s="30" t="str">
        <f>IF('Setup Parameters'!AR80="","",'Setup Parameters'!AR80)</f>
        <v/>
      </c>
      <c r="L69" s="30" t="str">
        <f>IF('Setup Parameters'!AX80="","",'Setup Parameters'!AX80)</f>
        <v/>
      </c>
      <c r="M69" s="30" t="str">
        <f>IF('Setup Parameters'!BD80="","",'Setup Parameters'!BD80)</f>
        <v/>
      </c>
    </row>
    <row r="70" spans="4:13" x14ac:dyDescent="0.25">
      <c r="D70" s="30" t="str">
        <f>IF('Setup Parameters'!B81="","",'Setup Parameters'!B81)</f>
        <v/>
      </c>
      <c r="E70" s="30" t="str">
        <f>IF('Setup Parameters'!H81="","",'Setup Parameters'!H81)</f>
        <v/>
      </c>
      <c r="F70" s="30" t="str">
        <f>IF('Setup Parameters'!N81="","",'Setup Parameters'!N81)</f>
        <v/>
      </c>
      <c r="G70" s="30" t="str">
        <f>IF('Setup Parameters'!T81="","",'Setup Parameters'!T81)</f>
        <v/>
      </c>
      <c r="H70" s="30" t="str">
        <f>IF('Setup Parameters'!Z81="","",'Setup Parameters'!Z81)</f>
        <v/>
      </c>
      <c r="I70" s="30" t="str">
        <f>IF('Setup Parameters'!AF81="","",'Setup Parameters'!AF81)</f>
        <v/>
      </c>
      <c r="J70" s="30" t="str">
        <f>IF('Setup Parameters'!AL81="","",'Setup Parameters'!AL81)</f>
        <v/>
      </c>
      <c r="K70" s="30" t="str">
        <f>IF('Setup Parameters'!AR81="","",'Setup Parameters'!AR81)</f>
        <v/>
      </c>
      <c r="L70" s="30" t="str">
        <f>IF('Setup Parameters'!AX81="","",'Setup Parameters'!AX81)</f>
        <v/>
      </c>
      <c r="M70" s="30" t="str">
        <f>IF('Setup Parameters'!BD81="","",'Setup Parameters'!BD81)</f>
        <v/>
      </c>
    </row>
    <row r="71" spans="4:13" x14ac:dyDescent="0.25">
      <c r="D71" s="30" t="str">
        <f>IF('Setup Parameters'!B82="","",'Setup Parameters'!B82)</f>
        <v/>
      </c>
      <c r="E71" s="30" t="str">
        <f>IF('Setup Parameters'!H82="","",'Setup Parameters'!H82)</f>
        <v/>
      </c>
      <c r="F71" s="30" t="str">
        <f>IF('Setup Parameters'!N82="","",'Setup Parameters'!N82)</f>
        <v/>
      </c>
      <c r="G71" s="30" t="str">
        <f>IF('Setup Parameters'!T82="","",'Setup Parameters'!T82)</f>
        <v/>
      </c>
      <c r="H71" s="30" t="str">
        <f>IF('Setup Parameters'!Z82="","",'Setup Parameters'!Z82)</f>
        <v/>
      </c>
      <c r="I71" s="30" t="str">
        <f>IF('Setup Parameters'!AF82="","",'Setup Parameters'!AF82)</f>
        <v/>
      </c>
      <c r="J71" s="30" t="str">
        <f>IF('Setup Parameters'!AL82="","",'Setup Parameters'!AL82)</f>
        <v/>
      </c>
      <c r="K71" s="30" t="str">
        <f>IF('Setup Parameters'!AR82="","",'Setup Parameters'!AR82)</f>
        <v/>
      </c>
      <c r="L71" s="30" t="str">
        <f>IF('Setup Parameters'!AX82="","",'Setup Parameters'!AX82)</f>
        <v/>
      </c>
      <c r="M71" s="30" t="str">
        <f>IF('Setup Parameters'!BD82="","",'Setup Parameters'!BD82)</f>
        <v/>
      </c>
    </row>
    <row r="72" spans="4:13" x14ac:dyDescent="0.25">
      <c r="D72" s="30" t="str">
        <f>IF('Setup Parameters'!B83="","",'Setup Parameters'!B83)</f>
        <v/>
      </c>
      <c r="E72" s="30" t="str">
        <f>IF('Setup Parameters'!H83="","",'Setup Parameters'!H83)</f>
        <v/>
      </c>
      <c r="F72" s="30" t="str">
        <f>IF('Setup Parameters'!N83="","",'Setup Parameters'!N83)</f>
        <v/>
      </c>
      <c r="G72" s="30" t="str">
        <f>IF('Setup Parameters'!T83="","",'Setup Parameters'!T83)</f>
        <v/>
      </c>
      <c r="H72" s="30" t="str">
        <f>IF('Setup Parameters'!Z83="","",'Setup Parameters'!Z83)</f>
        <v/>
      </c>
      <c r="I72" s="30" t="str">
        <f>IF('Setup Parameters'!AF83="","",'Setup Parameters'!AF83)</f>
        <v/>
      </c>
      <c r="J72" s="30" t="str">
        <f>IF('Setup Parameters'!AL83="","",'Setup Parameters'!AL83)</f>
        <v/>
      </c>
      <c r="K72" s="30" t="str">
        <f>IF('Setup Parameters'!AR83="","",'Setup Parameters'!AR83)</f>
        <v/>
      </c>
      <c r="L72" s="30" t="str">
        <f>IF('Setup Parameters'!AX83="","",'Setup Parameters'!AX83)</f>
        <v/>
      </c>
      <c r="M72" s="30" t="str">
        <f>IF('Setup Parameters'!BD83="","",'Setup Parameters'!BD83)</f>
        <v/>
      </c>
    </row>
    <row r="73" spans="4:13" x14ac:dyDescent="0.25">
      <c r="D73" s="30" t="str">
        <f>IF('Setup Parameters'!B84="","",'Setup Parameters'!B84)</f>
        <v/>
      </c>
      <c r="E73" s="30" t="str">
        <f>IF('Setup Parameters'!H84="","",'Setup Parameters'!H84)</f>
        <v/>
      </c>
      <c r="F73" s="30" t="str">
        <f>IF('Setup Parameters'!N84="","",'Setup Parameters'!N84)</f>
        <v/>
      </c>
      <c r="G73" s="30" t="str">
        <f>IF('Setup Parameters'!T84="","",'Setup Parameters'!T84)</f>
        <v/>
      </c>
      <c r="H73" s="30" t="str">
        <f>IF('Setup Parameters'!Z84="","",'Setup Parameters'!Z84)</f>
        <v/>
      </c>
      <c r="I73" s="30" t="str">
        <f>IF('Setup Parameters'!AF84="","",'Setup Parameters'!AF84)</f>
        <v/>
      </c>
      <c r="J73" s="30" t="str">
        <f>IF('Setup Parameters'!AL84="","",'Setup Parameters'!AL84)</f>
        <v/>
      </c>
      <c r="K73" s="30" t="str">
        <f>IF('Setup Parameters'!AR84="","",'Setup Parameters'!AR84)</f>
        <v/>
      </c>
      <c r="L73" s="30" t="str">
        <f>IF('Setup Parameters'!AX84="","",'Setup Parameters'!AX84)</f>
        <v/>
      </c>
      <c r="M73" s="30" t="str">
        <f>IF('Setup Parameters'!BD84="","",'Setup Parameters'!BD84)</f>
        <v/>
      </c>
    </row>
    <row r="74" spans="4:13" x14ac:dyDescent="0.25">
      <c r="D74" s="30" t="str">
        <f>IF('Setup Parameters'!B85="","",'Setup Parameters'!B85)</f>
        <v/>
      </c>
      <c r="E74" s="30" t="str">
        <f>IF('Setup Parameters'!H85="","",'Setup Parameters'!H85)</f>
        <v/>
      </c>
      <c r="F74" s="30" t="str">
        <f>IF('Setup Parameters'!N85="","",'Setup Parameters'!N85)</f>
        <v/>
      </c>
      <c r="G74" s="30" t="str">
        <f>IF('Setup Parameters'!T85="","",'Setup Parameters'!T85)</f>
        <v/>
      </c>
      <c r="H74" s="30" t="str">
        <f>IF('Setup Parameters'!Z85="","",'Setup Parameters'!Z85)</f>
        <v/>
      </c>
      <c r="I74" s="30" t="str">
        <f>IF('Setup Parameters'!AF85="","",'Setup Parameters'!AF85)</f>
        <v/>
      </c>
      <c r="J74" s="30" t="str">
        <f>IF('Setup Parameters'!AL85="","",'Setup Parameters'!AL85)</f>
        <v/>
      </c>
      <c r="K74" s="30" t="str">
        <f>IF('Setup Parameters'!AR85="","",'Setup Parameters'!AR85)</f>
        <v/>
      </c>
      <c r="L74" s="30" t="str">
        <f>IF('Setup Parameters'!AX85="","",'Setup Parameters'!AX85)</f>
        <v/>
      </c>
      <c r="M74" s="30" t="str">
        <f>IF('Setup Parameters'!BD85="","",'Setup Parameters'!BD85)</f>
        <v/>
      </c>
    </row>
    <row r="75" spans="4:13" x14ac:dyDescent="0.25">
      <c r="D75" s="30" t="str">
        <f>IF('Setup Parameters'!B86="","",'Setup Parameters'!B86)</f>
        <v/>
      </c>
      <c r="E75" s="30" t="str">
        <f>IF('Setup Parameters'!H86="","",'Setup Parameters'!H86)</f>
        <v/>
      </c>
      <c r="F75" s="30" t="str">
        <f>IF('Setup Parameters'!N86="","",'Setup Parameters'!N86)</f>
        <v/>
      </c>
      <c r="G75" s="30" t="str">
        <f>IF('Setup Parameters'!T86="","",'Setup Parameters'!T86)</f>
        <v/>
      </c>
      <c r="H75" s="30" t="str">
        <f>IF('Setup Parameters'!Z86="","",'Setup Parameters'!Z86)</f>
        <v/>
      </c>
      <c r="I75" s="30" t="str">
        <f>IF('Setup Parameters'!AF86="","",'Setup Parameters'!AF86)</f>
        <v/>
      </c>
      <c r="J75" s="30" t="str">
        <f>IF('Setup Parameters'!AL86="","",'Setup Parameters'!AL86)</f>
        <v/>
      </c>
      <c r="K75" s="30" t="str">
        <f>IF('Setup Parameters'!AR86="","",'Setup Parameters'!AR86)</f>
        <v/>
      </c>
      <c r="L75" s="30" t="str">
        <f>IF('Setup Parameters'!AX86="","",'Setup Parameters'!AX86)</f>
        <v/>
      </c>
      <c r="M75" s="30" t="str">
        <f>IF('Setup Parameters'!BD86="","",'Setup Parameters'!BD86)</f>
        <v/>
      </c>
    </row>
    <row r="76" spans="4:13" x14ac:dyDescent="0.25">
      <c r="D76" s="30" t="str">
        <f>IF('Setup Parameters'!B87="","",'Setup Parameters'!B87)</f>
        <v/>
      </c>
      <c r="E76" s="30" t="str">
        <f>IF('Setup Parameters'!H87="","",'Setup Parameters'!H87)</f>
        <v/>
      </c>
      <c r="F76" s="30" t="str">
        <f>IF('Setup Parameters'!N87="","",'Setup Parameters'!N87)</f>
        <v/>
      </c>
      <c r="G76" s="30" t="str">
        <f>IF('Setup Parameters'!T87="","",'Setup Parameters'!T87)</f>
        <v/>
      </c>
      <c r="H76" s="30" t="str">
        <f>IF('Setup Parameters'!Z87="","",'Setup Parameters'!Z87)</f>
        <v/>
      </c>
      <c r="I76" s="30" t="str">
        <f>IF('Setup Parameters'!AF87="","",'Setup Parameters'!AF87)</f>
        <v/>
      </c>
      <c r="J76" s="30" t="str">
        <f>IF('Setup Parameters'!AL87="","",'Setup Parameters'!AL87)</f>
        <v/>
      </c>
      <c r="K76" s="30" t="str">
        <f>IF('Setup Parameters'!AR87="","",'Setup Parameters'!AR87)</f>
        <v/>
      </c>
      <c r="L76" s="30" t="str">
        <f>IF('Setup Parameters'!AX87="","",'Setup Parameters'!AX87)</f>
        <v/>
      </c>
      <c r="M76" s="30" t="str">
        <f>IF('Setup Parameters'!BD87="","",'Setup Parameters'!BD87)</f>
        <v/>
      </c>
    </row>
    <row r="77" spans="4:13" x14ac:dyDescent="0.25">
      <c r="D77" s="30" t="str">
        <f>IF('Setup Parameters'!B88="","",'Setup Parameters'!B88)</f>
        <v/>
      </c>
      <c r="E77" s="30" t="str">
        <f>IF('Setup Parameters'!H88="","",'Setup Parameters'!H88)</f>
        <v/>
      </c>
      <c r="F77" s="30" t="str">
        <f>IF('Setup Parameters'!N88="","",'Setup Parameters'!N88)</f>
        <v/>
      </c>
      <c r="G77" s="30" t="str">
        <f>IF('Setup Parameters'!T88="","",'Setup Parameters'!T88)</f>
        <v/>
      </c>
      <c r="H77" s="30" t="str">
        <f>IF('Setup Parameters'!Z88="","",'Setup Parameters'!Z88)</f>
        <v/>
      </c>
      <c r="I77" s="30" t="str">
        <f>IF('Setup Parameters'!AF88="","",'Setup Parameters'!AF88)</f>
        <v/>
      </c>
      <c r="J77" s="30" t="str">
        <f>IF('Setup Parameters'!AL88="","",'Setup Parameters'!AL88)</f>
        <v/>
      </c>
      <c r="K77" s="30" t="str">
        <f>IF('Setup Parameters'!AR88="","",'Setup Parameters'!AR88)</f>
        <v/>
      </c>
      <c r="L77" s="30" t="str">
        <f>IF('Setup Parameters'!AX88="","",'Setup Parameters'!AX88)</f>
        <v/>
      </c>
      <c r="M77" s="30" t="str">
        <f>IF('Setup Parameters'!BD88="","",'Setup Parameters'!BD88)</f>
        <v/>
      </c>
    </row>
    <row r="78" spans="4:13" x14ac:dyDescent="0.25">
      <c r="D78" s="30" t="str">
        <f>IF('Setup Parameters'!B89="","",'Setup Parameters'!B89)</f>
        <v/>
      </c>
      <c r="E78" s="30" t="str">
        <f>IF('Setup Parameters'!H89="","",'Setup Parameters'!H89)</f>
        <v/>
      </c>
      <c r="F78" s="30" t="str">
        <f>IF('Setup Parameters'!N89="","",'Setup Parameters'!N89)</f>
        <v/>
      </c>
      <c r="G78" s="30" t="str">
        <f>IF('Setup Parameters'!T89="","",'Setup Parameters'!T89)</f>
        <v/>
      </c>
      <c r="H78" s="30" t="str">
        <f>IF('Setup Parameters'!Z89="","",'Setup Parameters'!Z89)</f>
        <v/>
      </c>
      <c r="I78" s="30" t="str">
        <f>IF('Setup Parameters'!AF89="","",'Setup Parameters'!AF89)</f>
        <v/>
      </c>
      <c r="J78" s="30" t="str">
        <f>IF('Setup Parameters'!AL89="","",'Setup Parameters'!AL89)</f>
        <v/>
      </c>
      <c r="K78" s="30" t="str">
        <f>IF('Setup Parameters'!AR89="","",'Setup Parameters'!AR89)</f>
        <v/>
      </c>
      <c r="L78" s="30" t="str">
        <f>IF('Setup Parameters'!AX89="","",'Setup Parameters'!AX89)</f>
        <v/>
      </c>
      <c r="M78" s="30" t="str">
        <f>IF('Setup Parameters'!BD89="","",'Setup Parameters'!BD89)</f>
        <v/>
      </c>
    </row>
    <row r="79" spans="4:13" x14ac:dyDescent="0.25">
      <c r="D79" s="30" t="str">
        <f>IF('Setup Parameters'!B90="","",'Setup Parameters'!B90)</f>
        <v/>
      </c>
      <c r="E79" s="30" t="str">
        <f>IF('Setup Parameters'!H90="","",'Setup Parameters'!H90)</f>
        <v/>
      </c>
      <c r="F79" s="30" t="str">
        <f>IF('Setup Parameters'!N90="","",'Setup Parameters'!N90)</f>
        <v/>
      </c>
      <c r="G79" s="30" t="str">
        <f>IF('Setup Parameters'!T90="","",'Setup Parameters'!T90)</f>
        <v/>
      </c>
      <c r="H79" s="30" t="str">
        <f>IF('Setup Parameters'!Z90="","",'Setup Parameters'!Z90)</f>
        <v/>
      </c>
      <c r="I79" s="30" t="str">
        <f>IF('Setup Parameters'!AF90="","",'Setup Parameters'!AF90)</f>
        <v/>
      </c>
      <c r="J79" s="30" t="str">
        <f>IF('Setup Parameters'!AL90="","",'Setup Parameters'!AL90)</f>
        <v/>
      </c>
      <c r="K79" s="30" t="str">
        <f>IF('Setup Parameters'!AR90="","",'Setup Parameters'!AR90)</f>
        <v/>
      </c>
      <c r="L79" s="30" t="str">
        <f>IF('Setup Parameters'!AX90="","",'Setup Parameters'!AX90)</f>
        <v/>
      </c>
      <c r="M79" s="30" t="str">
        <f>IF('Setup Parameters'!BD90="","",'Setup Parameters'!BD90)</f>
        <v/>
      </c>
    </row>
    <row r="80" spans="4:13" x14ac:dyDescent="0.25">
      <c r="D80" s="30" t="str">
        <f>IF('Setup Parameters'!B91="","",'Setup Parameters'!B91)</f>
        <v/>
      </c>
      <c r="E80" s="30" t="str">
        <f>IF('Setup Parameters'!H91="","",'Setup Parameters'!H91)</f>
        <v/>
      </c>
      <c r="F80" s="30" t="str">
        <f>IF('Setup Parameters'!N91="","",'Setup Parameters'!N91)</f>
        <v/>
      </c>
      <c r="G80" s="30" t="str">
        <f>IF('Setup Parameters'!T91="","",'Setup Parameters'!T91)</f>
        <v/>
      </c>
      <c r="H80" s="30" t="str">
        <f>IF('Setup Parameters'!Z91="","",'Setup Parameters'!Z91)</f>
        <v/>
      </c>
      <c r="I80" s="30" t="str">
        <f>IF('Setup Parameters'!AF91="","",'Setup Parameters'!AF91)</f>
        <v/>
      </c>
      <c r="J80" s="30" t="str">
        <f>IF('Setup Parameters'!AL91="","",'Setup Parameters'!AL91)</f>
        <v/>
      </c>
      <c r="K80" s="30" t="str">
        <f>IF('Setup Parameters'!AR91="","",'Setup Parameters'!AR91)</f>
        <v/>
      </c>
      <c r="L80" s="30" t="str">
        <f>IF('Setup Parameters'!AX91="","",'Setup Parameters'!AX91)</f>
        <v/>
      </c>
      <c r="M80" s="30" t="str">
        <f>IF('Setup Parameters'!BD91="","",'Setup Parameters'!BD91)</f>
        <v/>
      </c>
    </row>
    <row r="81" spans="4:13" x14ac:dyDescent="0.25">
      <c r="D81" s="30" t="str">
        <f>IF('Setup Parameters'!B92="","",'Setup Parameters'!B92)</f>
        <v/>
      </c>
      <c r="E81" s="30" t="str">
        <f>IF('Setup Parameters'!H92="","",'Setup Parameters'!H92)</f>
        <v/>
      </c>
      <c r="F81" s="30" t="str">
        <f>IF('Setup Parameters'!N92="","",'Setup Parameters'!N92)</f>
        <v/>
      </c>
      <c r="G81" s="30" t="str">
        <f>IF('Setup Parameters'!T92="","",'Setup Parameters'!T92)</f>
        <v/>
      </c>
      <c r="H81" s="30" t="str">
        <f>IF('Setup Parameters'!Z92="","",'Setup Parameters'!Z92)</f>
        <v/>
      </c>
      <c r="I81" s="30" t="str">
        <f>IF('Setup Parameters'!AF92="","",'Setup Parameters'!AF92)</f>
        <v/>
      </c>
      <c r="J81" s="30" t="str">
        <f>IF('Setup Parameters'!AL92="","",'Setup Parameters'!AL92)</f>
        <v/>
      </c>
      <c r="K81" s="30" t="str">
        <f>IF('Setup Parameters'!AR92="","",'Setup Parameters'!AR92)</f>
        <v/>
      </c>
      <c r="L81" s="30" t="str">
        <f>IF('Setup Parameters'!AX92="","",'Setup Parameters'!AX92)</f>
        <v/>
      </c>
      <c r="M81" s="30" t="str">
        <f>IF('Setup Parameters'!BD92="","",'Setup Parameters'!BD92)</f>
        <v/>
      </c>
    </row>
    <row r="82" spans="4:13" x14ac:dyDescent="0.25">
      <c r="D82" s="30" t="str">
        <f>IF('Setup Parameters'!B93="","",'Setup Parameters'!B93)</f>
        <v/>
      </c>
      <c r="E82" s="30" t="str">
        <f>IF('Setup Parameters'!H93="","",'Setup Parameters'!H93)</f>
        <v/>
      </c>
      <c r="F82" s="30" t="str">
        <f>IF('Setup Parameters'!N93="","",'Setup Parameters'!N93)</f>
        <v/>
      </c>
      <c r="G82" s="30" t="str">
        <f>IF('Setup Parameters'!T93="","",'Setup Parameters'!T93)</f>
        <v/>
      </c>
      <c r="H82" s="30" t="str">
        <f>IF('Setup Parameters'!Z93="","",'Setup Parameters'!Z93)</f>
        <v/>
      </c>
      <c r="I82" s="30" t="str">
        <f>IF('Setup Parameters'!AF93="","",'Setup Parameters'!AF93)</f>
        <v/>
      </c>
      <c r="J82" s="30" t="str">
        <f>IF('Setup Parameters'!AL93="","",'Setup Parameters'!AL93)</f>
        <v/>
      </c>
      <c r="K82" s="30" t="str">
        <f>IF('Setup Parameters'!AR93="","",'Setup Parameters'!AR93)</f>
        <v/>
      </c>
      <c r="L82" s="30" t="str">
        <f>IF('Setup Parameters'!AX93="","",'Setup Parameters'!AX93)</f>
        <v/>
      </c>
      <c r="M82" s="30" t="str">
        <f>IF('Setup Parameters'!BD93="","",'Setup Parameters'!BD93)</f>
        <v/>
      </c>
    </row>
    <row r="83" spans="4:13" x14ac:dyDescent="0.25">
      <c r="D83" s="30" t="str">
        <f>IF('Setup Parameters'!B94="","",'Setup Parameters'!B94)</f>
        <v/>
      </c>
      <c r="E83" s="30" t="str">
        <f>IF('Setup Parameters'!H94="","",'Setup Parameters'!H94)</f>
        <v/>
      </c>
      <c r="F83" s="30" t="str">
        <f>IF('Setup Parameters'!N94="","",'Setup Parameters'!N94)</f>
        <v/>
      </c>
      <c r="G83" s="30" t="str">
        <f>IF('Setup Parameters'!T94="","",'Setup Parameters'!T94)</f>
        <v/>
      </c>
      <c r="H83" s="30" t="str">
        <f>IF('Setup Parameters'!Z94="","",'Setup Parameters'!Z94)</f>
        <v/>
      </c>
      <c r="I83" s="30" t="str">
        <f>IF('Setup Parameters'!AF94="","",'Setup Parameters'!AF94)</f>
        <v/>
      </c>
      <c r="J83" s="30" t="str">
        <f>IF('Setup Parameters'!AL94="","",'Setup Parameters'!AL94)</f>
        <v/>
      </c>
      <c r="K83" s="30" t="str">
        <f>IF('Setup Parameters'!AR94="","",'Setup Parameters'!AR94)</f>
        <v/>
      </c>
      <c r="L83" s="30" t="str">
        <f>IF('Setup Parameters'!AX94="","",'Setup Parameters'!AX94)</f>
        <v/>
      </c>
      <c r="M83" s="30" t="str">
        <f>IF('Setup Parameters'!BD94="","",'Setup Parameters'!BD94)</f>
        <v/>
      </c>
    </row>
    <row r="84" spans="4:13" x14ac:dyDescent="0.25">
      <c r="D84" s="30" t="str">
        <f>IF('Setup Parameters'!B95="","",'Setup Parameters'!B95)</f>
        <v/>
      </c>
      <c r="E84" s="30" t="str">
        <f>IF('Setup Parameters'!H95="","",'Setup Parameters'!H95)</f>
        <v/>
      </c>
      <c r="F84" s="30" t="str">
        <f>IF('Setup Parameters'!N95="","",'Setup Parameters'!N95)</f>
        <v/>
      </c>
      <c r="G84" s="30" t="str">
        <f>IF('Setup Parameters'!T95="","",'Setup Parameters'!T95)</f>
        <v/>
      </c>
      <c r="H84" s="30" t="str">
        <f>IF('Setup Parameters'!Z95="","",'Setup Parameters'!Z95)</f>
        <v/>
      </c>
      <c r="I84" s="30" t="str">
        <f>IF('Setup Parameters'!AF95="","",'Setup Parameters'!AF95)</f>
        <v/>
      </c>
      <c r="J84" s="30" t="str">
        <f>IF('Setup Parameters'!AL95="","",'Setup Parameters'!AL95)</f>
        <v/>
      </c>
      <c r="K84" s="30" t="str">
        <f>IF('Setup Parameters'!AR95="","",'Setup Parameters'!AR95)</f>
        <v/>
      </c>
      <c r="L84" s="30" t="str">
        <f>IF('Setup Parameters'!AX95="","",'Setup Parameters'!AX95)</f>
        <v/>
      </c>
      <c r="M84" s="30" t="str">
        <f>IF('Setup Parameters'!BD95="","",'Setup Parameters'!BD95)</f>
        <v/>
      </c>
    </row>
    <row r="85" spans="4:13" x14ac:dyDescent="0.25">
      <c r="D85" s="30" t="str">
        <f>IF('Setup Parameters'!B96="","",'Setup Parameters'!B96)</f>
        <v/>
      </c>
      <c r="E85" s="30" t="str">
        <f>IF('Setup Parameters'!H96="","",'Setup Parameters'!H96)</f>
        <v/>
      </c>
      <c r="F85" s="30" t="str">
        <f>IF('Setup Parameters'!N96="","",'Setup Parameters'!N96)</f>
        <v/>
      </c>
      <c r="G85" s="30" t="str">
        <f>IF('Setup Parameters'!T96="","",'Setup Parameters'!T96)</f>
        <v/>
      </c>
      <c r="H85" s="30" t="str">
        <f>IF('Setup Parameters'!Z96="","",'Setup Parameters'!Z96)</f>
        <v/>
      </c>
      <c r="I85" s="30" t="str">
        <f>IF('Setup Parameters'!AF96="","",'Setup Parameters'!AF96)</f>
        <v/>
      </c>
      <c r="J85" s="30" t="str">
        <f>IF('Setup Parameters'!AL96="","",'Setup Parameters'!AL96)</f>
        <v/>
      </c>
      <c r="K85" s="30" t="str">
        <f>IF('Setup Parameters'!AR96="","",'Setup Parameters'!AR96)</f>
        <v/>
      </c>
      <c r="L85" s="30" t="str">
        <f>IF('Setup Parameters'!AX96="","",'Setup Parameters'!AX96)</f>
        <v/>
      </c>
      <c r="M85" s="30" t="str">
        <f>IF('Setup Parameters'!BD96="","",'Setup Parameters'!BD96)</f>
        <v/>
      </c>
    </row>
    <row r="86" spans="4:13" x14ac:dyDescent="0.25">
      <c r="D86" s="30" t="str">
        <f>IF('Setup Parameters'!B97="","",'Setup Parameters'!B97)</f>
        <v/>
      </c>
      <c r="E86" s="30" t="str">
        <f>IF('Setup Parameters'!H97="","",'Setup Parameters'!H97)</f>
        <v/>
      </c>
      <c r="F86" s="30" t="str">
        <f>IF('Setup Parameters'!N97="","",'Setup Parameters'!N97)</f>
        <v/>
      </c>
      <c r="G86" s="30" t="str">
        <f>IF('Setup Parameters'!T97="","",'Setup Parameters'!T97)</f>
        <v/>
      </c>
      <c r="H86" s="30" t="str">
        <f>IF('Setup Parameters'!Z97="","",'Setup Parameters'!Z97)</f>
        <v/>
      </c>
      <c r="I86" s="30" t="str">
        <f>IF('Setup Parameters'!AF97="","",'Setup Parameters'!AF97)</f>
        <v/>
      </c>
      <c r="J86" s="30" t="str">
        <f>IF('Setup Parameters'!AL97="","",'Setup Parameters'!AL97)</f>
        <v/>
      </c>
      <c r="K86" s="30" t="str">
        <f>IF('Setup Parameters'!AR97="","",'Setup Parameters'!AR97)</f>
        <v/>
      </c>
      <c r="L86" s="30" t="str">
        <f>IF('Setup Parameters'!AX97="","",'Setup Parameters'!AX97)</f>
        <v/>
      </c>
      <c r="M86" s="30" t="str">
        <f>IF('Setup Parameters'!BD97="","",'Setup Parameters'!BD97)</f>
        <v/>
      </c>
    </row>
    <row r="87" spans="4:13" x14ac:dyDescent="0.25">
      <c r="D87" s="30" t="str">
        <f>IF('Setup Parameters'!B98="","",'Setup Parameters'!B98)</f>
        <v/>
      </c>
      <c r="E87" s="30" t="str">
        <f>IF('Setup Parameters'!H98="","",'Setup Parameters'!H98)</f>
        <v/>
      </c>
      <c r="F87" s="30" t="str">
        <f>IF('Setup Parameters'!N98="","",'Setup Parameters'!N98)</f>
        <v/>
      </c>
      <c r="G87" s="30" t="str">
        <f>IF('Setup Parameters'!T98="","",'Setup Parameters'!T98)</f>
        <v/>
      </c>
      <c r="H87" s="30" t="str">
        <f>IF('Setup Parameters'!Z98="","",'Setup Parameters'!Z98)</f>
        <v/>
      </c>
      <c r="I87" s="30" t="str">
        <f>IF('Setup Parameters'!AF98="","",'Setup Parameters'!AF98)</f>
        <v/>
      </c>
      <c r="J87" s="30" t="str">
        <f>IF('Setup Parameters'!AL98="","",'Setup Parameters'!AL98)</f>
        <v/>
      </c>
      <c r="K87" s="30" t="str">
        <f>IF('Setup Parameters'!AR98="","",'Setup Parameters'!AR98)</f>
        <v/>
      </c>
      <c r="L87" s="30" t="str">
        <f>IF('Setup Parameters'!AX98="","",'Setup Parameters'!AX98)</f>
        <v/>
      </c>
      <c r="M87" s="30" t="str">
        <f>IF('Setup Parameters'!BD98="","",'Setup Parameters'!BD98)</f>
        <v/>
      </c>
    </row>
    <row r="88" spans="4:13" x14ac:dyDescent="0.25">
      <c r="D88" s="30" t="str">
        <f>IF('Setup Parameters'!B99="","",'Setup Parameters'!B99)</f>
        <v/>
      </c>
      <c r="E88" s="30" t="str">
        <f>IF('Setup Parameters'!H99="","",'Setup Parameters'!H99)</f>
        <v/>
      </c>
      <c r="F88" s="30" t="str">
        <f>IF('Setup Parameters'!N99="","",'Setup Parameters'!N99)</f>
        <v/>
      </c>
      <c r="G88" s="30" t="str">
        <f>IF('Setup Parameters'!T99="","",'Setup Parameters'!T99)</f>
        <v/>
      </c>
      <c r="H88" s="30" t="str">
        <f>IF('Setup Parameters'!Z99="","",'Setup Parameters'!Z99)</f>
        <v/>
      </c>
      <c r="I88" s="30" t="str">
        <f>IF('Setup Parameters'!AF99="","",'Setup Parameters'!AF99)</f>
        <v/>
      </c>
      <c r="J88" s="30" t="str">
        <f>IF('Setup Parameters'!AL99="","",'Setup Parameters'!AL99)</f>
        <v/>
      </c>
      <c r="K88" s="30" t="str">
        <f>IF('Setup Parameters'!AR99="","",'Setup Parameters'!AR99)</f>
        <v/>
      </c>
      <c r="L88" s="30" t="str">
        <f>IF('Setup Parameters'!AX99="","",'Setup Parameters'!AX99)</f>
        <v/>
      </c>
      <c r="M88" s="30" t="str">
        <f>IF('Setup Parameters'!BD99="","",'Setup Parameters'!BD99)</f>
        <v/>
      </c>
    </row>
    <row r="89" spans="4:13" x14ac:dyDescent="0.25">
      <c r="D89" s="30" t="str">
        <f>IF('Setup Parameters'!B100="","",'Setup Parameters'!B100)</f>
        <v/>
      </c>
      <c r="E89" s="30" t="str">
        <f>IF('Setup Parameters'!H100="","",'Setup Parameters'!H100)</f>
        <v/>
      </c>
      <c r="F89" s="30" t="str">
        <f>IF('Setup Parameters'!N100="","",'Setup Parameters'!N100)</f>
        <v/>
      </c>
      <c r="G89" s="30" t="str">
        <f>IF('Setup Parameters'!T100="","",'Setup Parameters'!T100)</f>
        <v/>
      </c>
      <c r="H89" s="30" t="str">
        <f>IF('Setup Parameters'!Z100="","",'Setup Parameters'!Z100)</f>
        <v/>
      </c>
      <c r="I89" s="30" t="str">
        <f>IF('Setup Parameters'!AF100="","",'Setup Parameters'!AF100)</f>
        <v/>
      </c>
      <c r="J89" s="30" t="str">
        <f>IF('Setup Parameters'!AL100="","",'Setup Parameters'!AL100)</f>
        <v/>
      </c>
      <c r="K89" s="30" t="str">
        <f>IF('Setup Parameters'!AR100="","",'Setup Parameters'!AR100)</f>
        <v/>
      </c>
      <c r="L89" s="30" t="str">
        <f>IF('Setup Parameters'!AX100="","",'Setup Parameters'!AX100)</f>
        <v/>
      </c>
      <c r="M89" s="30" t="str">
        <f>IF('Setup Parameters'!BD100="","",'Setup Parameters'!BD100)</f>
        <v/>
      </c>
    </row>
  </sheetData>
  <sheetProtection algorithmName="SHA-512" hashValue="xftBqQ4e7nuyqinRX8u7VEbu3raugaGYKJ5RQrTQpTdtr8383umv27kdVbDDbbyU9EjkKIFH9I1WAGzzOWceAQ==" saltValue="jAdTn/UlFB2ijgvJB8krJ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Dashboard</vt:lpstr>
      <vt:lpstr>Setup Parameters</vt:lpstr>
      <vt:lpstr>Team Details</vt:lpstr>
      <vt:lpstr>Data Collection</vt:lpstr>
      <vt:lpstr>Sapiance Upload</vt:lpstr>
      <vt:lpstr>Guidance</vt:lpstr>
      <vt:lpstr>Default_Release_CR_Name</vt:lpstr>
      <vt:lpstr>Life_Cycle_Names</vt:lpstr>
      <vt:lpstr>Release_1</vt:lpstr>
      <vt:lpstr>Release_10</vt:lpstr>
      <vt:lpstr>Release_2</vt:lpstr>
      <vt:lpstr>Release_3</vt:lpstr>
      <vt:lpstr>Release_4</vt:lpstr>
      <vt:lpstr>Release_5</vt:lpstr>
      <vt:lpstr>Release_6</vt:lpstr>
      <vt:lpstr>Release_7</vt:lpstr>
      <vt:lpstr>Release_8</vt:lpstr>
      <vt:lpstr>Release_9</vt:lpstr>
    </vt:vector>
  </TitlesOfParts>
  <Company>HCL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Krishnan R (QA – ERS), Chennai</dc:creator>
  <cp:lastModifiedBy>Jagadeesh Bokam</cp:lastModifiedBy>
  <dcterms:created xsi:type="dcterms:W3CDTF">2018-05-31T10:48:13Z</dcterms:created>
  <dcterms:modified xsi:type="dcterms:W3CDTF">2019-03-13T13:08:33Z</dcterms:modified>
</cp:coreProperties>
</file>